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64011"/>
  <bookViews>
    <workbookView xWindow="0" yWindow="0" windowWidth="22260" windowHeight="12645" firstSheet="17" activeTab="17"/>
  </bookViews>
  <sheets>
    <sheet name="yolanda's example" sheetId="4" r:id="rId1"/>
    <sheet name="full example" sheetId="27" r:id="rId2"/>
    <sheet name="925B 1 copied data" sheetId="1" r:id="rId3"/>
    <sheet name="925b1pivot1213-16.1711-14ws1" sheetId="3" r:id="rId4"/>
    <sheet name="925b1pivot1213-16.1711-14ws1.5" sheetId="5" r:id="rId5"/>
    <sheet name="925b1pivot single codes ws2" sheetId="6" r:id="rId6"/>
    <sheet name="925b1pivot single codes ws2.5" sheetId="7" r:id="rId7"/>
    <sheet name="925b1pivot1218-19 ws3" sheetId="11" r:id="rId8"/>
    <sheet name="925b1pivot1218-19 ws3.5" sheetId="12" r:id="rId9"/>
    <sheet name="925b1pivot1311-18 ws4" sheetId="13" r:id="rId10"/>
    <sheet name="925b1pivot1311-18 ws4.5" sheetId="14" r:id="rId11"/>
    <sheet name="925b1pivot1319 1623 ws5" sheetId="15" r:id="rId12"/>
    <sheet name="925b1pivot1319 1623 ws5.5" sheetId="16" r:id="rId13"/>
    <sheet name="925b1pivot 1220 1616 ws6" sheetId="17" r:id="rId14"/>
    <sheet name="925b1pivot 1220 1616 ws6.5" sheetId="18" r:id="rId15"/>
    <sheet name="925b1pivot 1614 1615 ws7" sheetId="19" r:id="rId16"/>
    <sheet name="925b1pivot 1614 1615 ws7.5" sheetId="20" r:id="rId17"/>
    <sheet name="F.16171718AvgSalOtherThanTeach" sheetId="31" r:id="rId18"/>
  </sheets>
  <definedNames>
    <definedName name="_xlnm.Print_Area" localSheetId="17">F.16171718AvgSalOtherThanTeach!$A$1:$BY$213</definedName>
    <definedName name="_xlnm.Print_Titles" localSheetId="17">F.16171718AvgSalOtherThanTeach!$A:$A,F.16171718AvgSalOtherThanTeach!$1:$4</definedName>
  </definedNames>
  <calcPr calcId="162913"/>
  <pivotCaches>
    <pivotCache cacheId="0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0" i="1" l="1"/>
  <c r="N71" i="1"/>
  <c r="N72" i="1"/>
  <c r="N73" i="1"/>
  <c r="N74" i="1"/>
  <c r="N75" i="1"/>
  <c r="M5403" i="1"/>
  <c r="M5441" i="1"/>
  <c r="M5422" i="1"/>
  <c r="M2508" i="1"/>
  <c r="M2465" i="1"/>
  <c r="M2961" i="1"/>
  <c r="M2947" i="1"/>
  <c r="M2136" i="1"/>
  <c r="M1225" i="1"/>
  <c r="M1205" i="1"/>
  <c r="M1186" i="1"/>
  <c r="N1202" i="1"/>
  <c r="M1202" i="1"/>
  <c r="L1202" i="1"/>
  <c r="M109" i="1"/>
  <c r="M95" i="1"/>
  <c r="M71" i="1"/>
  <c r="M72" i="1"/>
  <c r="M73" i="1"/>
  <c r="M74" i="1"/>
  <c r="M75" i="1"/>
  <c r="M70" i="1"/>
  <c r="L86" i="1"/>
  <c r="Q86" i="1"/>
  <c r="P86" i="1"/>
  <c r="N86" i="1"/>
  <c r="O86" i="1"/>
  <c r="M86" i="1"/>
  <c r="L136" i="1"/>
  <c r="G59" i="6" l="1"/>
  <c r="G36" i="6"/>
  <c r="H443" i="11" l="1"/>
  <c r="G443" i="11"/>
  <c r="K441" i="11" s="1"/>
  <c r="Q151" i="11" s="1"/>
  <c r="P153" i="3"/>
  <c r="CE10" i="27"/>
  <c r="BV10" i="27"/>
  <c r="M8" i="20" l="1"/>
  <c r="L8" i="20"/>
  <c r="K56" i="19"/>
  <c r="J56" i="19"/>
  <c r="P22" i="19" s="1"/>
  <c r="R33" i="20"/>
  <c r="S22" i="20"/>
  <c r="Q12" i="20"/>
  <c r="S6" i="20"/>
  <c r="M119" i="20"/>
  <c r="S43" i="20" s="1"/>
  <c r="L119" i="20"/>
  <c r="R43" i="20" s="1"/>
  <c r="K119" i="20"/>
  <c r="Q43" i="20" s="1"/>
  <c r="M116" i="20"/>
  <c r="S42" i="20" s="1"/>
  <c r="L116" i="20"/>
  <c r="R42" i="20" s="1"/>
  <c r="K116" i="20"/>
  <c r="Q42" i="20" s="1"/>
  <c r="M113" i="20"/>
  <c r="S41" i="20" s="1"/>
  <c r="L113" i="20"/>
  <c r="R41" i="20" s="1"/>
  <c r="K113" i="20"/>
  <c r="Q41" i="20" s="1"/>
  <c r="M110" i="20"/>
  <c r="S40" i="20" s="1"/>
  <c r="L110" i="20"/>
  <c r="R40" i="20" s="1"/>
  <c r="K110" i="20"/>
  <c r="Q40" i="20" s="1"/>
  <c r="M107" i="20"/>
  <c r="S39" i="20" s="1"/>
  <c r="L107" i="20"/>
  <c r="R39" i="20" s="1"/>
  <c r="K107" i="20"/>
  <c r="Q39" i="20" s="1"/>
  <c r="M104" i="20"/>
  <c r="S38" i="20" s="1"/>
  <c r="L104" i="20"/>
  <c r="R38" i="20" s="1"/>
  <c r="K104" i="20"/>
  <c r="Q38" i="20" s="1"/>
  <c r="M101" i="20"/>
  <c r="S37" i="20" s="1"/>
  <c r="L101" i="20"/>
  <c r="R37" i="20" s="1"/>
  <c r="K101" i="20"/>
  <c r="Q37" i="20" s="1"/>
  <c r="M98" i="20"/>
  <c r="S36" i="20" s="1"/>
  <c r="L98" i="20"/>
  <c r="R36" i="20" s="1"/>
  <c r="K98" i="20"/>
  <c r="Q36" i="20" s="1"/>
  <c r="M95" i="20"/>
  <c r="S35" i="20" s="1"/>
  <c r="L95" i="20"/>
  <c r="R35" i="20" s="1"/>
  <c r="K95" i="20"/>
  <c r="Q35" i="20" s="1"/>
  <c r="M92" i="20"/>
  <c r="S34" i="20" s="1"/>
  <c r="L92" i="20"/>
  <c r="R34" i="20" s="1"/>
  <c r="K92" i="20"/>
  <c r="Q34" i="20" s="1"/>
  <c r="M89" i="20"/>
  <c r="S33" i="20" s="1"/>
  <c r="L89" i="20"/>
  <c r="K89" i="20"/>
  <c r="Q33" i="20" s="1"/>
  <c r="M86" i="20"/>
  <c r="S32" i="20" s="1"/>
  <c r="L86" i="20"/>
  <c r="R32" i="20" s="1"/>
  <c r="K86" i="20"/>
  <c r="Q32" i="20" s="1"/>
  <c r="M83" i="20"/>
  <c r="S31" i="20" s="1"/>
  <c r="L83" i="20"/>
  <c r="R31" i="20" s="1"/>
  <c r="K83" i="20"/>
  <c r="Q31" i="20" s="1"/>
  <c r="M80" i="20"/>
  <c r="S30" i="20" s="1"/>
  <c r="L80" i="20"/>
  <c r="R30" i="20" s="1"/>
  <c r="K80" i="20"/>
  <c r="Q30" i="20" s="1"/>
  <c r="M77" i="20"/>
  <c r="S29" i="20" s="1"/>
  <c r="L77" i="20"/>
  <c r="R29" i="20" s="1"/>
  <c r="K77" i="20"/>
  <c r="Q29" i="20" s="1"/>
  <c r="M74" i="20"/>
  <c r="S28" i="20" s="1"/>
  <c r="L74" i="20"/>
  <c r="R28" i="20" s="1"/>
  <c r="K74" i="20"/>
  <c r="Q28" i="20" s="1"/>
  <c r="M71" i="20"/>
  <c r="S27" i="20" s="1"/>
  <c r="L71" i="20"/>
  <c r="R27" i="20" s="1"/>
  <c r="K71" i="20"/>
  <c r="Q27" i="20" s="1"/>
  <c r="M68" i="20"/>
  <c r="S26" i="20" s="1"/>
  <c r="L68" i="20"/>
  <c r="R26" i="20" s="1"/>
  <c r="K68" i="20"/>
  <c r="Q26" i="20" s="1"/>
  <c r="M65" i="20"/>
  <c r="S25" i="20" s="1"/>
  <c r="L65" i="20"/>
  <c r="R25" i="20" s="1"/>
  <c r="K65" i="20"/>
  <c r="Q25" i="20" s="1"/>
  <c r="M62" i="20"/>
  <c r="S24" i="20" s="1"/>
  <c r="L62" i="20"/>
  <c r="R24" i="20" s="1"/>
  <c r="K62" i="20"/>
  <c r="Q24" i="20" s="1"/>
  <c r="M59" i="20"/>
  <c r="S23" i="20" s="1"/>
  <c r="L59" i="20"/>
  <c r="R23" i="20" s="1"/>
  <c r="K59" i="20"/>
  <c r="Q23" i="20" s="1"/>
  <c r="M56" i="20"/>
  <c r="L56" i="20"/>
  <c r="R22" i="20" s="1"/>
  <c r="K56" i="20"/>
  <c r="Q22" i="20" s="1"/>
  <c r="M53" i="20"/>
  <c r="S21" i="20" s="1"/>
  <c r="L53" i="20"/>
  <c r="R21" i="20" s="1"/>
  <c r="K53" i="20"/>
  <c r="Q21" i="20" s="1"/>
  <c r="M50" i="20"/>
  <c r="S20" i="20" s="1"/>
  <c r="L50" i="20"/>
  <c r="R20" i="20" s="1"/>
  <c r="K50" i="20"/>
  <c r="Q20" i="20" s="1"/>
  <c r="M47" i="20"/>
  <c r="S19" i="20" s="1"/>
  <c r="L47" i="20"/>
  <c r="R19" i="20" s="1"/>
  <c r="K47" i="20"/>
  <c r="Q19" i="20" s="1"/>
  <c r="M44" i="20"/>
  <c r="S18" i="20" s="1"/>
  <c r="L44" i="20"/>
  <c r="R18" i="20" s="1"/>
  <c r="K44" i="20"/>
  <c r="Q18" i="20" s="1"/>
  <c r="M41" i="20"/>
  <c r="S17" i="20" s="1"/>
  <c r="L41" i="20"/>
  <c r="R17" i="20" s="1"/>
  <c r="K41" i="20"/>
  <c r="Q17" i="20" s="1"/>
  <c r="M38" i="20"/>
  <c r="S16" i="20" s="1"/>
  <c r="L38" i="20"/>
  <c r="R16" i="20" s="1"/>
  <c r="K38" i="20"/>
  <c r="Q16" i="20" s="1"/>
  <c r="M35" i="20"/>
  <c r="S15" i="20" s="1"/>
  <c r="L35" i="20"/>
  <c r="R15" i="20" s="1"/>
  <c r="K35" i="20"/>
  <c r="Q15" i="20" s="1"/>
  <c r="M32" i="20"/>
  <c r="S14" i="20" s="1"/>
  <c r="L32" i="20"/>
  <c r="R14" i="20" s="1"/>
  <c r="K32" i="20"/>
  <c r="Q14" i="20" s="1"/>
  <c r="M29" i="20"/>
  <c r="S13" i="20" s="1"/>
  <c r="L29" i="20"/>
  <c r="R13" i="20" s="1"/>
  <c r="K29" i="20"/>
  <c r="Q13" i="20" s="1"/>
  <c r="M26" i="20"/>
  <c r="S12" i="20" s="1"/>
  <c r="L26" i="20"/>
  <c r="R12" i="20" s="1"/>
  <c r="K26" i="20"/>
  <c r="M23" i="20"/>
  <c r="S11" i="20" s="1"/>
  <c r="L23" i="20"/>
  <c r="R11" i="20" s="1"/>
  <c r="K23" i="20"/>
  <c r="Q11" i="20" s="1"/>
  <c r="M20" i="20"/>
  <c r="S10" i="20" s="1"/>
  <c r="L20" i="20"/>
  <c r="R10" i="20" s="1"/>
  <c r="K20" i="20"/>
  <c r="Q10" i="20" s="1"/>
  <c r="M17" i="20"/>
  <c r="S9" i="20" s="1"/>
  <c r="L17" i="20"/>
  <c r="R9" i="20" s="1"/>
  <c r="K17" i="20"/>
  <c r="Q9" i="20" s="1"/>
  <c r="M14" i="20"/>
  <c r="S8" i="20" s="1"/>
  <c r="L14" i="20"/>
  <c r="R8" i="20" s="1"/>
  <c r="K14" i="20"/>
  <c r="Q8" i="20" s="1"/>
  <c r="M11" i="20"/>
  <c r="S7" i="20" s="1"/>
  <c r="L11" i="20"/>
  <c r="R7" i="20" s="1"/>
  <c r="K11" i="20"/>
  <c r="Q7" i="20" s="1"/>
  <c r="K8" i="20"/>
  <c r="Q6" i="20" s="1"/>
  <c r="K467" i="19"/>
  <c r="J467" i="19"/>
  <c r="I467" i="19"/>
  <c r="K464" i="19"/>
  <c r="J464" i="19"/>
  <c r="I464" i="19"/>
  <c r="K461" i="19"/>
  <c r="J461" i="19"/>
  <c r="I461" i="19"/>
  <c r="K458" i="19"/>
  <c r="J458" i="19"/>
  <c r="I458" i="19"/>
  <c r="K443" i="19"/>
  <c r="J443" i="19"/>
  <c r="P151" i="19" s="1"/>
  <c r="I443" i="19"/>
  <c r="K440" i="19"/>
  <c r="Q150" i="19" s="1"/>
  <c r="J440" i="19"/>
  <c r="I440" i="19"/>
  <c r="O150" i="19" s="1"/>
  <c r="K437" i="19"/>
  <c r="J437" i="19"/>
  <c r="I437" i="19"/>
  <c r="K434" i="19"/>
  <c r="Q148" i="19" s="1"/>
  <c r="J434" i="19"/>
  <c r="P148" i="19" s="1"/>
  <c r="I434" i="19"/>
  <c r="O148" i="19" s="1"/>
  <c r="K431" i="19"/>
  <c r="J431" i="19"/>
  <c r="P147" i="19" s="1"/>
  <c r="I431" i="19"/>
  <c r="K428" i="19"/>
  <c r="Q146" i="19" s="1"/>
  <c r="J428" i="19"/>
  <c r="I428" i="19"/>
  <c r="O146" i="19" s="1"/>
  <c r="K425" i="19"/>
  <c r="J425" i="19"/>
  <c r="P145" i="19" s="1"/>
  <c r="I425" i="19"/>
  <c r="K422" i="19"/>
  <c r="Q144" i="19" s="1"/>
  <c r="J422" i="19"/>
  <c r="I422" i="19"/>
  <c r="O144" i="19" s="1"/>
  <c r="K419" i="19"/>
  <c r="J419" i="19"/>
  <c r="P143" i="19" s="1"/>
  <c r="I419" i="19"/>
  <c r="K416" i="19"/>
  <c r="Q142" i="19" s="1"/>
  <c r="J416" i="19"/>
  <c r="I416" i="19"/>
  <c r="O142" i="19" s="1"/>
  <c r="K413" i="19"/>
  <c r="J413" i="19"/>
  <c r="P141" i="19" s="1"/>
  <c r="I413" i="19"/>
  <c r="K410" i="19"/>
  <c r="Q140" i="19" s="1"/>
  <c r="J410" i="19"/>
  <c r="P140" i="19" s="1"/>
  <c r="I410" i="19"/>
  <c r="O140" i="19" s="1"/>
  <c r="K407" i="19"/>
  <c r="J407" i="19"/>
  <c r="P139" i="19" s="1"/>
  <c r="I407" i="19"/>
  <c r="K404" i="19"/>
  <c r="Q138" i="19" s="1"/>
  <c r="J404" i="19"/>
  <c r="I404" i="19"/>
  <c r="O138" i="19" s="1"/>
  <c r="K401" i="19"/>
  <c r="Q137" i="19" s="1"/>
  <c r="J401" i="19"/>
  <c r="P137" i="19" s="1"/>
  <c r="I401" i="19"/>
  <c r="K398" i="19"/>
  <c r="Q136" i="19" s="1"/>
  <c r="J398" i="19"/>
  <c r="I398" i="19"/>
  <c r="O136" i="19" s="1"/>
  <c r="K395" i="19"/>
  <c r="J395" i="19"/>
  <c r="P135" i="19" s="1"/>
  <c r="I395" i="19"/>
  <c r="O135" i="19" s="1"/>
  <c r="K392" i="19"/>
  <c r="Q134" i="19" s="1"/>
  <c r="J392" i="19"/>
  <c r="I392" i="19"/>
  <c r="O134" i="19" s="1"/>
  <c r="K389" i="19"/>
  <c r="J389" i="19"/>
  <c r="P133" i="19" s="1"/>
  <c r="I389" i="19"/>
  <c r="K386" i="19"/>
  <c r="Q132" i="19" s="1"/>
  <c r="J386" i="19"/>
  <c r="I386" i="19"/>
  <c r="O132" i="19" s="1"/>
  <c r="K383" i="19"/>
  <c r="J383" i="19"/>
  <c r="P131" i="19" s="1"/>
  <c r="I383" i="19"/>
  <c r="K380" i="19"/>
  <c r="Q130" i="19" s="1"/>
  <c r="J380" i="19"/>
  <c r="I380" i="19"/>
  <c r="O130" i="19" s="1"/>
  <c r="K377" i="19"/>
  <c r="J377" i="19"/>
  <c r="P129" i="19" s="1"/>
  <c r="I377" i="19"/>
  <c r="K374" i="19"/>
  <c r="Q128" i="19" s="1"/>
  <c r="J374" i="19"/>
  <c r="P128" i="19" s="1"/>
  <c r="I374" i="19"/>
  <c r="O128" i="19" s="1"/>
  <c r="K371" i="19"/>
  <c r="J371" i="19"/>
  <c r="P127" i="19" s="1"/>
  <c r="I371" i="19"/>
  <c r="K368" i="19"/>
  <c r="Q126" i="19" s="1"/>
  <c r="J368" i="19"/>
  <c r="I368" i="19"/>
  <c r="O126" i="19" s="1"/>
  <c r="K365" i="19"/>
  <c r="Q125" i="19" s="1"/>
  <c r="J365" i="19"/>
  <c r="P125" i="19" s="1"/>
  <c r="I365" i="19"/>
  <c r="K362" i="19"/>
  <c r="Q124" i="19" s="1"/>
  <c r="J362" i="19"/>
  <c r="I362" i="19"/>
  <c r="O124" i="19" s="1"/>
  <c r="K359" i="19"/>
  <c r="J359" i="19"/>
  <c r="P123" i="19" s="1"/>
  <c r="I359" i="19"/>
  <c r="O123" i="19" s="1"/>
  <c r="K356" i="19"/>
  <c r="Q122" i="19" s="1"/>
  <c r="J356" i="19"/>
  <c r="I356" i="19"/>
  <c r="O122" i="19" s="1"/>
  <c r="K353" i="19"/>
  <c r="J353" i="19"/>
  <c r="P121" i="19" s="1"/>
  <c r="I353" i="19"/>
  <c r="K350" i="19"/>
  <c r="Q120" i="19" s="1"/>
  <c r="J350" i="19"/>
  <c r="I350" i="19"/>
  <c r="O120" i="19" s="1"/>
  <c r="K347" i="19"/>
  <c r="J347" i="19"/>
  <c r="P119" i="19" s="1"/>
  <c r="I347" i="19"/>
  <c r="K344" i="19"/>
  <c r="Q118" i="19" s="1"/>
  <c r="J344" i="19"/>
  <c r="I344" i="19"/>
  <c r="O118" i="19" s="1"/>
  <c r="K341" i="19"/>
  <c r="J341" i="19"/>
  <c r="P117" i="19" s="1"/>
  <c r="I341" i="19"/>
  <c r="K338" i="19"/>
  <c r="Q116" i="19" s="1"/>
  <c r="J338" i="19"/>
  <c r="P116" i="19" s="1"/>
  <c r="I338" i="19"/>
  <c r="O116" i="19" s="1"/>
  <c r="K335" i="19"/>
  <c r="J335" i="19"/>
  <c r="P115" i="19" s="1"/>
  <c r="I335" i="19"/>
  <c r="K332" i="19"/>
  <c r="Q114" i="19" s="1"/>
  <c r="J332" i="19"/>
  <c r="I332" i="19"/>
  <c r="O114" i="19" s="1"/>
  <c r="K329" i="19"/>
  <c r="Q113" i="19" s="1"/>
  <c r="J329" i="19"/>
  <c r="P113" i="19" s="1"/>
  <c r="I329" i="19"/>
  <c r="K326" i="19"/>
  <c r="Q112" i="19" s="1"/>
  <c r="J326" i="19"/>
  <c r="I326" i="19"/>
  <c r="O112" i="19" s="1"/>
  <c r="K323" i="19"/>
  <c r="J323" i="19"/>
  <c r="P111" i="19" s="1"/>
  <c r="I323" i="19"/>
  <c r="O111" i="19" s="1"/>
  <c r="K320" i="19"/>
  <c r="Q110" i="19" s="1"/>
  <c r="J320" i="19"/>
  <c r="I320" i="19"/>
  <c r="O110" i="19" s="1"/>
  <c r="K317" i="19"/>
  <c r="J317" i="19"/>
  <c r="P109" i="19" s="1"/>
  <c r="I317" i="19"/>
  <c r="K314" i="19"/>
  <c r="Q108" i="19" s="1"/>
  <c r="J314" i="19"/>
  <c r="I314" i="19"/>
  <c r="O108" i="19" s="1"/>
  <c r="K311" i="19"/>
  <c r="J311" i="19"/>
  <c r="P107" i="19" s="1"/>
  <c r="I311" i="19"/>
  <c r="K308" i="19"/>
  <c r="Q106" i="19" s="1"/>
  <c r="J308" i="19"/>
  <c r="I308" i="19"/>
  <c r="O106" i="19" s="1"/>
  <c r="K305" i="19"/>
  <c r="J305" i="19"/>
  <c r="P105" i="19" s="1"/>
  <c r="I305" i="19"/>
  <c r="K302" i="19"/>
  <c r="Q104" i="19" s="1"/>
  <c r="J302" i="19"/>
  <c r="P104" i="19" s="1"/>
  <c r="I302" i="19"/>
  <c r="O104" i="19" s="1"/>
  <c r="K299" i="19"/>
  <c r="J299" i="19"/>
  <c r="P103" i="19" s="1"/>
  <c r="I299" i="19"/>
  <c r="K296" i="19"/>
  <c r="Q102" i="19" s="1"/>
  <c r="J296" i="19"/>
  <c r="I296" i="19"/>
  <c r="O102" i="19" s="1"/>
  <c r="K293" i="19"/>
  <c r="Q101" i="19" s="1"/>
  <c r="J293" i="19"/>
  <c r="P101" i="19" s="1"/>
  <c r="I293" i="19"/>
  <c r="K290" i="19"/>
  <c r="Q100" i="19" s="1"/>
  <c r="J290" i="19"/>
  <c r="I290" i="19"/>
  <c r="O100" i="19" s="1"/>
  <c r="K287" i="19"/>
  <c r="J287" i="19"/>
  <c r="P99" i="19" s="1"/>
  <c r="I287" i="19"/>
  <c r="O99" i="19" s="1"/>
  <c r="K284" i="19"/>
  <c r="Q98" i="19" s="1"/>
  <c r="J284" i="19"/>
  <c r="I284" i="19"/>
  <c r="O98" i="19" s="1"/>
  <c r="K281" i="19"/>
  <c r="J281" i="19"/>
  <c r="P97" i="19" s="1"/>
  <c r="I281" i="19"/>
  <c r="K278" i="19"/>
  <c r="Q96" i="19" s="1"/>
  <c r="J278" i="19"/>
  <c r="I278" i="19"/>
  <c r="O96" i="19" s="1"/>
  <c r="K275" i="19"/>
  <c r="J275" i="19"/>
  <c r="P95" i="19" s="1"/>
  <c r="I275" i="19"/>
  <c r="K272" i="19"/>
  <c r="Q94" i="19" s="1"/>
  <c r="J272" i="19"/>
  <c r="I272" i="19"/>
  <c r="O94" i="19" s="1"/>
  <c r="K269" i="19"/>
  <c r="J269" i="19"/>
  <c r="P93" i="19" s="1"/>
  <c r="I269" i="19"/>
  <c r="K266" i="19"/>
  <c r="Q92" i="19" s="1"/>
  <c r="J266" i="19"/>
  <c r="P92" i="19" s="1"/>
  <c r="I266" i="19"/>
  <c r="O92" i="19" s="1"/>
  <c r="K263" i="19"/>
  <c r="J263" i="19"/>
  <c r="P91" i="19" s="1"/>
  <c r="I263" i="19"/>
  <c r="K260" i="19"/>
  <c r="Q90" i="19" s="1"/>
  <c r="J260" i="19"/>
  <c r="I260" i="19"/>
  <c r="O90" i="19" s="1"/>
  <c r="K257" i="19"/>
  <c r="Q89" i="19" s="1"/>
  <c r="J257" i="19"/>
  <c r="P89" i="19" s="1"/>
  <c r="I257" i="19"/>
  <c r="K254" i="19"/>
  <c r="Q88" i="19" s="1"/>
  <c r="J254" i="19"/>
  <c r="I254" i="19"/>
  <c r="O88" i="19" s="1"/>
  <c r="K251" i="19"/>
  <c r="J251" i="19"/>
  <c r="P87" i="19" s="1"/>
  <c r="I251" i="19"/>
  <c r="O87" i="19" s="1"/>
  <c r="K248" i="19"/>
  <c r="Q86" i="19" s="1"/>
  <c r="J248" i="19"/>
  <c r="I248" i="19"/>
  <c r="O86" i="19" s="1"/>
  <c r="K245" i="19"/>
  <c r="J245" i="19"/>
  <c r="P85" i="19" s="1"/>
  <c r="I245" i="19"/>
  <c r="K242" i="19"/>
  <c r="Q84" i="19" s="1"/>
  <c r="J242" i="19"/>
  <c r="I242" i="19"/>
  <c r="O84" i="19" s="1"/>
  <c r="K239" i="19"/>
  <c r="J239" i="19"/>
  <c r="P83" i="19" s="1"/>
  <c r="I239" i="19"/>
  <c r="K236" i="19"/>
  <c r="Q82" i="19" s="1"/>
  <c r="J236" i="19"/>
  <c r="I236" i="19"/>
  <c r="O82" i="19" s="1"/>
  <c r="K233" i="19"/>
  <c r="J233" i="19"/>
  <c r="P81" i="19" s="1"/>
  <c r="I233" i="19"/>
  <c r="K230" i="19"/>
  <c r="Q80" i="19" s="1"/>
  <c r="J230" i="19"/>
  <c r="P80" i="19" s="1"/>
  <c r="I230" i="19"/>
  <c r="O80" i="19" s="1"/>
  <c r="K227" i="19"/>
  <c r="J227" i="19"/>
  <c r="P79" i="19" s="1"/>
  <c r="I227" i="19"/>
  <c r="K224" i="19"/>
  <c r="Q78" i="19" s="1"/>
  <c r="J224" i="19"/>
  <c r="I224" i="19"/>
  <c r="O78" i="19" s="1"/>
  <c r="K221" i="19"/>
  <c r="Q77" i="19" s="1"/>
  <c r="J221" i="19"/>
  <c r="P77" i="19" s="1"/>
  <c r="I221" i="19"/>
  <c r="K218" i="19"/>
  <c r="Q76" i="19" s="1"/>
  <c r="J218" i="19"/>
  <c r="I218" i="19"/>
  <c r="O76" i="19" s="1"/>
  <c r="K215" i="19"/>
  <c r="J215" i="19"/>
  <c r="P75" i="19" s="1"/>
  <c r="I215" i="19"/>
  <c r="O75" i="19" s="1"/>
  <c r="K212" i="19"/>
  <c r="Q74" i="19" s="1"/>
  <c r="J212" i="19"/>
  <c r="I212" i="19"/>
  <c r="O74" i="19" s="1"/>
  <c r="K209" i="19"/>
  <c r="J209" i="19"/>
  <c r="P73" i="19" s="1"/>
  <c r="I209" i="19"/>
  <c r="K206" i="19"/>
  <c r="Q72" i="19" s="1"/>
  <c r="J206" i="19"/>
  <c r="I206" i="19"/>
  <c r="O72" i="19" s="1"/>
  <c r="K203" i="19"/>
  <c r="J203" i="19"/>
  <c r="P71" i="19" s="1"/>
  <c r="I203" i="19"/>
  <c r="K200" i="19"/>
  <c r="Q70" i="19" s="1"/>
  <c r="J200" i="19"/>
  <c r="I200" i="19"/>
  <c r="O70" i="19" s="1"/>
  <c r="K197" i="19"/>
  <c r="J197" i="19"/>
  <c r="P69" i="19" s="1"/>
  <c r="I197" i="19"/>
  <c r="K194" i="19"/>
  <c r="Q68" i="19" s="1"/>
  <c r="J194" i="19"/>
  <c r="P68" i="19" s="1"/>
  <c r="I194" i="19"/>
  <c r="O68" i="19" s="1"/>
  <c r="K191" i="19"/>
  <c r="J191" i="19"/>
  <c r="P67" i="19" s="1"/>
  <c r="I191" i="19"/>
  <c r="K188" i="19"/>
  <c r="Q66" i="19" s="1"/>
  <c r="J188" i="19"/>
  <c r="I188" i="19"/>
  <c r="O66" i="19" s="1"/>
  <c r="K185" i="19"/>
  <c r="Q65" i="19" s="1"/>
  <c r="J185" i="19"/>
  <c r="P65" i="19" s="1"/>
  <c r="I185" i="19"/>
  <c r="K182" i="19"/>
  <c r="Q64" i="19" s="1"/>
  <c r="J182" i="19"/>
  <c r="I182" i="19"/>
  <c r="O64" i="19" s="1"/>
  <c r="K179" i="19"/>
  <c r="J179" i="19"/>
  <c r="P63" i="19" s="1"/>
  <c r="I179" i="19"/>
  <c r="O63" i="19" s="1"/>
  <c r="K176" i="19"/>
  <c r="Q62" i="19" s="1"/>
  <c r="J176" i="19"/>
  <c r="I176" i="19"/>
  <c r="O62" i="19" s="1"/>
  <c r="K173" i="19"/>
  <c r="J173" i="19"/>
  <c r="P61" i="19" s="1"/>
  <c r="I173" i="19"/>
  <c r="K170" i="19"/>
  <c r="Q60" i="19" s="1"/>
  <c r="J170" i="19"/>
  <c r="I170" i="19"/>
  <c r="O60" i="19" s="1"/>
  <c r="K167" i="19"/>
  <c r="J167" i="19"/>
  <c r="P59" i="19" s="1"/>
  <c r="I167" i="19"/>
  <c r="K164" i="19"/>
  <c r="Q58" i="19" s="1"/>
  <c r="J164" i="19"/>
  <c r="I164" i="19"/>
  <c r="O58" i="19" s="1"/>
  <c r="K161" i="19"/>
  <c r="J161" i="19"/>
  <c r="P57" i="19" s="1"/>
  <c r="I161" i="19"/>
  <c r="K158" i="19"/>
  <c r="Q56" i="19" s="1"/>
  <c r="J158" i="19"/>
  <c r="P56" i="19" s="1"/>
  <c r="I158" i="19"/>
  <c r="O56" i="19" s="1"/>
  <c r="K155" i="19"/>
  <c r="J155" i="19"/>
  <c r="P55" i="19" s="1"/>
  <c r="I155" i="19"/>
  <c r="O55" i="19" s="1"/>
  <c r="K152" i="19"/>
  <c r="Q54" i="19" s="1"/>
  <c r="J152" i="19"/>
  <c r="I152" i="19"/>
  <c r="O54" i="19" s="1"/>
  <c r="Q151" i="19"/>
  <c r="O151" i="19"/>
  <c r="P150" i="19"/>
  <c r="Q149" i="19"/>
  <c r="P149" i="19"/>
  <c r="O149" i="19"/>
  <c r="K149" i="19"/>
  <c r="Q53" i="19" s="1"/>
  <c r="J149" i="19"/>
  <c r="I149" i="19"/>
  <c r="O53" i="19" s="1"/>
  <c r="Q147" i="19"/>
  <c r="O147" i="19"/>
  <c r="P146" i="19"/>
  <c r="K146" i="19"/>
  <c r="Q52" i="19" s="1"/>
  <c r="J146" i="19"/>
  <c r="P52" i="19" s="1"/>
  <c r="I146" i="19"/>
  <c r="O52" i="19" s="1"/>
  <c r="Q145" i="19"/>
  <c r="O145" i="19"/>
  <c r="P144" i="19"/>
  <c r="Q143" i="19"/>
  <c r="O143" i="19"/>
  <c r="K143" i="19"/>
  <c r="Q51" i="19" s="1"/>
  <c r="J143" i="19"/>
  <c r="P51" i="19" s="1"/>
  <c r="I143" i="19"/>
  <c r="O51" i="19" s="1"/>
  <c r="P142" i="19"/>
  <c r="Q141" i="19"/>
  <c r="O141" i="19"/>
  <c r="K140" i="19"/>
  <c r="Q50" i="19" s="1"/>
  <c r="J140" i="19"/>
  <c r="I140" i="19"/>
  <c r="O50" i="19" s="1"/>
  <c r="Q139" i="19"/>
  <c r="O139" i="19"/>
  <c r="P138" i="19"/>
  <c r="O137" i="19"/>
  <c r="K137" i="19"/>
  <c r="Q49" i="19" s="1"/>
  <c r="J137" i="19"/>
  <c r="I137" i="19"/>
  <c r="O49" i="19" s="1"/>
  <c r="P136" i="19"/>
  <c r="Q135" i="19"/>
  <c r="P134" i="19"/>
  <c r="K134" i="19"/>
  <c r="J134" i="19"/>
  <c r="P48" i="19" s="1"/>
  <c r="I134" i="19"/>
  <c r="O48" i="19" s="1"/>
  <c r="Q133" i="19"/>
  <c r="O133" i="19"/>
  <c r="P132" i="19"/>
  <c r="Q131" i="19"/>
  <c r="O131" i="19"/>
  <c r="K131" i="19"/>
  <c r="Q47" i="19" s="1"/>
  <c r="J131" i="19"/>
  <c r="P47" i="19" s="1"/>
  <c r="I131" i="19"/>
  <c r="O47" i="19" s="1"/>
  <c r="P130" i="19"/>
  <c r="Q129" i="19"/>
  <c r="O129" i="19"/>
  <c r="K128" i="19"/>
  <c r="Q46" i="19" s="1"/>
  <c r="J128" i="19"/>
  <c r="I128" i="19"/>
  <c r="O46" i="19" s="1"/>
  <c r="Q127" i="19"/>
  <c r="O127" i="19"/>
  <c r="P126" i="19"/>
  <c r="O125" i="19"/>
  <c r="K125" i="19"/>
  <c r="Q45" i="19" s="1"/>
  <c r="J125" i="19"/>
  <c r="I125" i="19"/>
  <c r="O45" i="19" s="1"/>
  <c r="P124" i="19"/>
  <c r="Q123" i="19"/>
  <c r="P122" i="19"/>
  <c r="K122" i="19"/>
  <c r="Q44" i="19" s="1"/>
  <c r="J122" i="19"/>
  <c r="P44" i="19" s="1"/>
  <c r="I122" i="19"/>
  <c r="O44" i="19" s="1"/>
  <c r="Q121" i="19"/>
  <c r="O121" i="19"/>
  <c r="P120" i="19"/>
  <c r="Q119" i="19"/>
  <c r="O119" i="19"/>
  <c r="K119" i="19"/>
  <c r="Q43" i="19" s="1"/>
  <c r="J119" i="19"/>
  <c r="P43" i="19" s="1"/>
  <c r="I119" i="19"/>
  <c r="O43" i="19" s="1"/>
  <c r="P118" i="19"/>
  <c r="Q117" i="19"/>
  <c r="O117" i="19"/>
  <c r="K116" i="19"/>
  <c r="J116" i="19"/>
  <c r="I116" i="19"/>
  <c r="O42" i="19" s="1"/>
  <c r="Q115" i="19"/>
  <c r="O115" i="19"/>
  <c r="P114" i="19"/>
  <c r="O113" i="19"/>
  <c r="K113" i="19"/>
  <c r="Q41" i="19" s="1"/>
  <c r="J113" i="19"/>
  <c r="I113" i="19"/>
  <c r="O41" i="19" s="1"/>
  <c r="P112" i="19"/>
  <c r="Q111" i="19"/>
  <c r="P110" i="19"/>
  <c r="K110" i="19"/>
  <c r="Q40" i="19" s="1"/>
  <c r="J110" i="19"/>
  <c r="I110" i="19"/>
  <c r="O40" i="19" s="1"/>
  <c r="Q109" i="19"/>
  <c r="O109" i="19"/>
  <c r="P108" i="19"/>
  <c r="Q107" i="19"/>
  <c r="O107" i="19"/>
  <c r="K107" i="19"/>
  <c r="Q39" i="19" s="1"/>
  <c r="J107" i="19"/>
  <c r="P39" i="19" s="1"/>
  <c r="I107" i="19"/>
  <c r="O39" i="19" s="1"/>
  <c r="P106" i="19"/>
  <c r="Q105" i="19"/>
  <c r="O105" i="19"/>
  <c r="K104" i="19"/>
  <c r="Q38" i="19" s="1"/>
  <c r="J104" i="19"/>
  <c r="I104" i="19"/>
  <c r="O38" i="19" s="1"/>
  <c r="Q103" i="19"/>
  <c r="O103" i="19"/>
  <c r="P102" i="19"/>
  <c r="O101" i="19"/>
  <c r="K101" i="19"/>
  <c r="Q37" i="19" s="1"/>
  <c r="J101" i="19"/>
  <c r="I101" i="19"/>
  <c r="O37" i="19" s="1"/>
  <c r="P100" i="19"/>
  <c r="Q99" i="19"/>
  <c r="P98" i="19"/>
  <c r="K98" i="19"/>
  <c r="J98" i="19"/>
  <c r="P36" i="19" s="1"/>
  <c r="I98" i="19"/>
  <c r="O36" i="19" s="1"/>
  <c r="Q97" i="19"/>
  <c r="O97" i="19"/>
  <c r="P96" i="19"/>
  <c r="Q95" i="19"/>
  <c r="O95" i="19"/>
  <c r="K95" i="19"/>
  <c r="Q35" i="19" s="1"/>
  <c r="J95" i="19"/>
  <c r="P35" i="19" s="1"/>
  <c r="I95" i="19"/>
  <c r="O35" i="19" s="1"/>
  <c r="P94" i="19"/>
  <c r="Q93" i="19"/>
  <c r="O93" i="19"/>
  <c r="K92" i="19"/>
  <c r="Q34" i="19" s="1"/>
  <c r="J92" i="19"/>
  <c r="I92" i="19"/>
  <c r="O34" i="19" s="1"/>
  <c r="Q91" i="19"/>
  <c r="O91" i="19"/>
  <c r="P90" i="19"/>
  <c r="O89" i="19"/>
  <c r="K89" i="19"/>
  <c r="Q33" i="19" s="1"/>
  <c r="J89" i="19"/>
  <c r="I89" i="19"/>
  <c r="O33" i="19" s="1"/>
  <c r="P88" i="19"/>
  <c r="Q87" i="19"/>
  <c r="P86" i="19"/>
  <c r="K86" i="19"/>
  <c r="Q32" i="19" s="1"/>
  <c r="J86" i="19"/>
  <c r="P32" i="19" s="1"/>
  <c r="I86" i="19"/>
  <c r="O32" i="19" s="1"/>
  <c r="Q85" i="19"/>
  <c r="O85" i="19"/>
  <c r="P84" i="19"/>
  <c r="Q83" i="19"/>
  <c r="O83" i="19"/>
  <c r="K83" i="19"/>
  <c r="Q31" i="19" s="1"/>
  <c r="J83" i="19"/>
  <c r="P31" i="19" s="1"/>
  <c r="I83" i="19"/>
  <c r="O31" i="19" s="1"/>
  <c r="P82" i="19"/>
  <c r="Q81" i="19"/>
  <c r="O81" i="19"/>
  <c r="K80" i="19"/>
  <c r="J80" i="19"/>
  <c r="I80" i="19"/>
  <c r="O30" i="19" s="1"/>
  <c r="Q79" i="19"/>
  <c r="O79" i="19"/>
  <c r="P78" i="19"/>
  <c r="O77" i="19"/>
  <c r="K77" i="19"/>
  <c r="Q29" i="19" s="1"/>
  <c r="J77" i="19"/>
  <c r="I77" i="19"/>
  <c r="O29" i="19" s="1"/>
  <c r="P76" i="19"/>
  <c r="Q75" i="19"/>
  <c r="P74" i="19"/>
  <c r="K74" i="19"/>
  <c r="Q28" i="19" s="1"/>
  <c r="J74" i="19"/>
  <c r="I74" i="19"/>
  <c r="O28" i="19" s="1"/>
  <c r="Q73" i="19"/>
  <c r="O73" i="19"/>
  <c r="P72" i="19"/>
  <c r="Q71" i="19"/>
  <c r="O71" i="19"/>
  <c r="K71" i="19"/>
  <c r="Q27" i="19" s="1"/>
  <c r="J71" i="19"/>
  <c r="P27" i="19" s="1"/>
  <c r="I71" i="19"/>
  <c r="O27" i="19" s="1"/>
  <c r="P70" i="19"/>
  <c r="Q69" i="19"/>
  <c r="O69" i="19"/>
  <c r="K68" i="19"/>
  <c r="Q26" i="19" s="1"/>
  <c r="J68" i="19"/>
  <c r="I68" i="19"/>
  <c r="O26" i="19" s="1"/>
  <c r="Q67" i="19"/>
  <c r="O67" i="19"/>
  <c r="P66" i="19"/>
  <c r="O65" i="19"/>
  <c r="K65" i="19"/>
  <c r="Q25" i="19" s="1"/>
  <c r="J65" i="19"/>
  <c r="I65" i="19"/>
  <c r="O25" i="19" s="1"/>
  <c r="P64" i="19"/>
  <c r="Q63" i="19"/>
  <c r="P62" i="19"/>
  <c r="K62" i="19"/>
  <c r="J62" i="19"/>
  <c r="P24" i="19" s="1"/>
  <c r="I62" i="19"/>
  <c r="O24" i="19" s="1"/>
  <c r="Q61" i="19"/>
  <c r="O61" i="19"/>
  <c r="P60" i="19"/>
  <c r="Q59" i="19"/>
  <c r="O59" i="19"/>
  <c r="K59" i="19"/>
  <c r="Q23" i="19" s="1"/>
  <c r="J59" i="19"/>
  <c r="P23" i="19" s="1"/>
  <c r="I59" i="19"/>
  <c r="O23" i="19" s="1"/>
  <c r="P58" i="19"/>
  <c r="Q57" i="19"/>
  <c r="O57" i="19"/>
  <c r="Q22" i="19"/>
  <c r="I56" i="19"/>
  <c r="O22" i="19" s="1"/>
  <c r="Q55" i="19"/>
  <c r="P54" i="19"/>
  <c r="P53" i="19"/>
  <c r="K53" i="19"/>
  <c r="J53" i="19"/>
  <c r="I53" i="19"/>
  <c r="O21" i="19" s="1"/>
  <c r="P50" i="19"/>
  <c r="K50" i="19"/>
  <c r="Q20" i="19" s="1"/>
  <c r="J50" i="19"/>
  <c r="I50" i="19"/>
  <c r="O20" i="19" s="1"/>
  <c r="P49" i="19"/>
  <c r="Q48" i="19"/>
  <c r="K47" i="19"/>
  <c r="Q19" i="19" s="1"/>
  <c r="J47" i="19"/>
  <c r="P19" i="19" s="1"/>
  <c r="I47" i="19"/>
  <c r="O19" i="19" s="1"/>
  <c r="P46" i="19"/>
  <c r="P45" i="19"/>
  <c r="K44" i="19"/>
  <c r="J44" i="19"/>
  <c r="I44" i="19"/>
  <c r="O18" i="19" s="1"/>
  <c r="Q42" i="19"/>
  <c r="P42" i="19"/>
  <c r="P41" i="19"/>
  <c r="K41" i="19"/>
  <c r="Q17" i="19" s="1"/>
  <c r="J41" i="19"/>
  <c r="I41" i="19"/>
  <c r="O17" i="19" s="1"/>
  <c r="P40" i="19"/>
  <c r="P38" i="19"/>
  <c r="K38" i="19"/>
  <c r="Q16" i="19" s="1"/>
  <c r="J38" i="19"/>
  <c r="I38" i="19"/>
  <c r="O16" i="19" s="1"/>
  <c r="P37" i="19"/>
  <c r="Q36" i="19"/>
  <c r="K35" i="19"/>
  <c r="Q15" i="19" s="1"/>
  <c r="J35" i="19"/>
  <c r="P15" i="19" s="1"/>
  <c r="I35" i="19"/>
  <c r="O15" i="19" s="1"/>
  <c r="P34" i="19"/>
  <c r="P33" i="19"/>
  <c r="K32" i="19"/>
  <c r="Q14" i="19" s="1"/>
  <c r="J32" i="19"/>
  <c r="I32" i="19"/>
  <c r="O14" i="19" s="1"/>
  <c r="Q30" i="19"/>
  <c r="P30" i="19"/>
  <c r="P29" i="19"/>
  <c r="K29" i="19"/>
  <c r="Q13" i="19" s="1"/>
  <c r="J29" i="19"/>
  <c r="I29" i="19"/>
  <c r="O13" i="19" s="1"/>
  <c r="P28" i="19"/>
  <c r="P26" i="19"/>
  <c r="K26" i="19"/>
  <c r="J26" i="19"/>
  <c r="I26" i="19"/>
  <c r="O12" i="19" s="1"/>
  <c r="P25" i="19"/>
  <c r="Q24" i="19"/>
  <c r="K23" i="19"/>
  <c r="Q11" i="19" s="1"/>
  <c r="J23" i="19"/>
  <c r="P11" i="19" s="1"/>
  <c r="I23" i="19"/>
  <c r="O11" i="19" s="1"/>
  <c r="Q21" i="19"/>
  <c r="P21" i="19"/>
  <c r="P20" i="19"/>
  <c r="K20" i="19"/>
  <c r="Q10" i="19" s="1"/>
  <c r="J20" i="19"/>
  <c r="P10" i="19" s="1"/>
  <c r="I20" i="19"/>
  <c r="O10" i="19" s="1"/>
  <c r="Q18" i="19"/>
  <c r="P18" i="19"/>
  <c r="P17" i="19"/>
  <c r="K17" i="19"/>
  <c r="J17" i="19"/>
  <c r="I17" i="19"/>
  <c r="O9" i="19" s="1"/>
  <c r="P16" i="19"/>
  <c r="P14" i="19"/>
  <c r="K14" i="19"/>
  <c r="Q8" i="19" s="1"/>
  <c r="J14" i="19"/>
  <c r="I14" i="19"/>
  <c r="O8" i="19" s="1"/>
  <c r="P13" i="19"/>
  <c r="Q12" i="19"/>
  <c r="P12" i="19"/>
  <c r="K11" i="19"/>
  <c r="Q7" i="19" s="1"/>
  <c r="J11" i="19"/>
  <c r="P7" i="19" s="1"/>
  <c r="I11" i="19"/>
  <c r="O7" i="19" s="1"/>
  <c r="Q9" i="19"/>
  <c r="P9" i="19"/>
  <c r="P8" i="19"/>
  <c r="K8" i="19"/>
  <c r="J8" i="19"/>
  <c r="I8" i="19"/>
  <c r="O6" i="19" s="1"/>
  <c r="Q6" i="19"/>
  <c r="P6" i="19"/>
  <c r="M119" i="18"/>
  <c r="L119" i="18"/>
  <c r="R43" i="18" s="1"/>
  <c r="K119" i="18"/>
  <c r="M116" i="18"/>
  <c r="S42" i="18" s="1"/>
  <c r="L116" i="18"/>
  <c r="K116" i="18"/>
  <c r="Q42" i="18" s="1"/>
  <c r="M113" i="18"/>
  <c r="L113" i="18"/>
  <c r="K113" i="18"/>
  <c r="M110" i="18"/>
  <c r="S40" i="18" s="1"/>
  <c r="L110" i="18"/>
  <c r="R40" i="18" s="1"/>
  <c r="K110" i="18"/>
  <c r="Q40" i="18" s="1"/>
  <c r="M107" i="18"/>
  <c r="L107" i="18"/>
  <c r="R39" i="18" s="1"/>
  <c r="K107" i="18"/>
  <c r="Q39" i="18" s="1"/>
  <c r="M104" i="18"/>
  <c r="S38" i="18" s="1"/>
  <c r="L104" i="18"/>
  <c r="K104" i="18"/>
  <c r="Q38" i="18" s="1"/>
  <c r="M101" i="18"/>
  <c r="L101" i="18"/>
  <c r="R37" i="18" s="1"/>
  <c r="K101" i="18"/>
  <c r="M98" i="18"/>
  <c r="S36" i="18" s="1"/>
  <c r="L98" i="18"/>
  <c r="K98" i="18"/>
  <c r="M95" i="18"/>
  <c r="L95" i="18"/>
  <c r="R35" i="18" s="1"/>
  <c r="K95" i="18"/>
  <c r="Q35" i="18" s="1"/>
  <c r="M92" i="18"/>
  <c r="S34" i="18" s="1"/>
  <c r="L92" i="18"/>
  <c r="K92" i="18"/>
  <c r="Q34" i="18" s="1"/>
  <c r="M89" i="18"/>
  <c r="S33" i="18" s="1"/>
  <c r="L89" i="18"/>
  <c r="R33" i="18" s="1"/>
  <c r="K89" i="18"/>
  <c r="M86" i="18"/>
  <c r="S32" i="18" s="1"/>
  <c r="L86" i="18"/>
  <c r="K86" i="18"/>
  <c r="Q32" i="18" s="1"/>
  <c r="M83" i="18"/>
  <c r="L83" i="18"/>
  <c r="R31" i="18" s="1"/>
  <c r="K83" i="18"/>
  <c r="M80" i="18"/>
  <c r="L80" i="18"/>
  <c r="K80" i="18"/>
  <c r="Q30" i="18" s="1"/>
  <c r="M77" i="18"/>
  <c r="S29" i="18" s="1"/>
  <c r="L77" i="18"/>
  <c r="R29" i="18" s="1"/>
  <c r="K77" i="18"/>
  <c r="M74" i="18"/>
  <c r="S28" i="18" s="1"/>
  <c r="L74" i="18"/>
  <c r="R28" i="18" s="1"/>
  <c r="K74" i="18"/>
  <c r="Q28" i="18" s="1"/>
  <c r="M71" i="18"/>
  <c r="L71" i="18"/>
  <c r="R27" i="18" s="1"/>
  <c r="K71" i="18"/>
  <c r="M68" i="18"/>
  <c r="S26" i="18" s="1"/>
  <c r="L68" i="18"/>
  <c r="K68" i="18"/>
  <c r="Q26" i="18" s="1"/>
  <c r="M65" i="18"/>
  <c r="L65" i="18"/>
  <c r="K65" i="18"/>
  <c r="M62" i="18"/>
  <c r="S24" i="18" s="1"/>
  <c r="L62" i="18"/>
  <c r="R24" i="18" s="1"/>
  <c r="K62" i="18"/>
  <c r="Q24" i="18" s="1"/>
  <c r="M59" i="18"/>
  <c r="L59" i="18"/>
  <c r="R23" i="18" s="1"/>
  <c r="K59" i="18"/>
  <c r="Q23" i="18" s="1"/>
  <c r="M56" i="18"/>
  <c r="S22" i="18" s="1"/>
  <c r="L56" i="18"/>
  <c r="K56" i="18"/>
  <c r="Q22" i="18" s="1"/>
  <c r="M53" i="18"/>
  <c r="L53" i="18"/>
  <c r="R21" i="18" s="1"/>
  <c r="K53" i="18"/>
  <c r="M50" i="18"/>
  <c r="S20" i="18" s="1"/>
  <c r="L50" i="18"/>
  <c r="K50" i="18"/>
  <c r="M47" i="18"/>
  <c r="L47" i="18"/>
  <c r="R19" i="18" s="1"/>
  <c r="K47" i="18"/>
  <c r="Q19" i="18" s="1"/>
  <c r="M44" i="18"/>
  <c r="S18" i="18" s="1"/>
  <c r="L44" i="18"/>
  <c r="K44" i="18"/>
  <c r="Q18" i="18" s="1"/>
  <c r="M41" i="18"/>
  <c r="S17" i="18" s="1"/>
  <c r="L41" i="18"/>
  <c r="R17" i="18" s="1"/>
  <c r="K41" i="18"/>
  <c r="M38" i="18"/>
  <c r="S16" i="18" s="1"/>
  <c r="L38" i="18"/>
  <c r="K38" i="18"/>
  <c r="Q16" i="18" s="1"/>
  <c r="M35" i="18"/>
  <c r="L35" i="18"/>
  <c r="R15" i="18" s="1"/>
  <c r="K35" i="18"/>
  <c r="M32" i="18"/>
  <c r="L32" i="18"/>
  <c r="K32" i="18"/>
  <c r="Q14" i="18" s="1"/>
  <c r="M29" i="18"/>
  <c r="S13" i="18" s="1"/>
  <c r="L29" i="18"/>
  <c r="R13" i="18" s="1"/>
  <c r="M26" i="18"/>
  <c r="L26" i="18"/>
  <c r="M20" i="18"/>
  <c r="L20" i="18"/>
  <c r="M17" i="18"/>
  <c r="L17" i="18"/>
  <c r="M14" i="18"/>
  <c r="S8" i="18" s="1"/>
  <c r="L14" i="18"/>
  <c r="R8" i="18" s="1"/>
  <c r="M11" i="18"/>
  <c r="L11" i="18"/>
  <c r="R7" i="18" s="1"/>
  <c r="M8" i="18"/>
  <c r="S6" i="18" s="1"/>
  <c r="L8" i="18"/>
  <c r="R6" i="18" s="1"/>
  <c r="M23" i="18"/>
  <c r="L23" i="18"/>
  <c r="R11" i="18" s="1"/>
  <c r="S43" i="18"/>
  <c r="Q43" i="18"/>
  <c r="R42" i="18"/>
  <c r="S41" i="18"/>
  <c r="R41" i="18"/>
  <c r="Q41" i="18"/>
  <c r="S39" i="18"/>
  <c r="R38" i="18"/>
  <c r="S37" i="18"/>
  <c r="Q37" i="18"/>
  <c r="R36" i="18"/>
  <c r="Q36" i="18"/>
  <c r="S35" i="18"/>
  <c r="R34" i="18"/>
  <c r="Q33" i="18"/>
  <c r="R32" i="18"/>
  <c r="S31" i="18"/>
  <c r="Q31" i="18"/>
  <c r="S30" i="18"/>
  <c r="R30" i="18"/>
  <c r="Q29" i="18"/>
  <c r="S27" i="18"/>
  <c r="Q27" i="18"/>
  <c r="R26" i="18"/>
  <c r="S25" i="18"/>
  <c r="R25" i="18"/>
  <c r="Q25" i="18"/>
  <c r="S23" i="18"/>
  <c r="R22" i="18"/>
  <c r="S21" i="18"/>
  <c r="Q21" i="18"/>
  <c r="R20" i="18"/>
  <c r="Q20" i="18"/>
  <c r="S19" i="18"/>
  <c r="R18" i="18"/>
  <c r="Q17" i="18"/>
  <c r="R16" i="18"/>
  <c r="S15" i="18"/>
  <c r="Q15" i="18"/>
  <c r="S14" i="18"/>
  <c r="R14" i="18"/>
  <c r="Q13" i="18"/>
  <c r="S12" i="18"/>
  <c r="R12" i="18"/>
  <c r="S11" i="18"/>
  <c r="Q11" i="18"/>
  <c r="S10" i="18"/>
  <c r="R10" i="18"/>
  <c r="S9" i="18"/>
  <c r="R9" i="18"/>
  <c r="Q9" i="18"/>
  <c r="S7" i="18"/>
  <c r="Q7" i="18"/>
  <c r="K29" i="18"/>
  <c r="K26" i="18"/>
  <c r="Q12" i="18" s="1"/>
  <c r="K23" i="18"/>
  <c r="K20" i="18"/>
  <c r="Q10" i="18" s="1"/>
  <c r="K17" i="18"/>
  <c r="K14" i="18"/>
  <c r="Q8" i="18" s="1"/>
  <c r="K11" i="18"/>
  <c r="K8" i="18"/>
  <c r="Q6" i="18" s="1"/>
  <c r="O150" i="17"/>
  <c r="P147" i="17"/>
  <c r="Q144" i="17"/>
  <c r="O142" i="17"/>
  <c r="P139" i="17"/>
  <c r="Q136" i="17"/>
  <c r="O134" i="17"/>
  <c r="K467" i="17"/>
  <c r="J467" i="17"/>
  <c r="I467" i="17"/>
  <c r="K464" i="17"/>
  <c r="J464" i="17"/>
  <c r="I464" i="17"/>
  <c r="K461" i="17"/>
  <c r="J461" i="17"/>
  <c r="I461" i="17"/>
  <c r="K458" i="17"/>
  <c r="J458" i="17"/>
  <c r="I458" i="17"/>
  <c r="K443" i="17"/>
  <c r="Q151" i="17" s="1"/>
  <c r="J443" i="17"/>
  <c r="P151" i="17" s="1"/>
  <c r="I443" i="17"/>
  <c r="O151" i="17" s="1"/>
  <c r="K440" i="17"/>
  <c r="Q150" i="17" s="1"/>
  <c r="J440" i="17"/>
  <c r="P150" i="17" s="1"/>
  <c r="I440" i="17"/>
  <c r="K437" i="17"/>
  <c r="Q149" i="17" s="1"/>
  <c r="J437" i="17"/>
  <c r="P149" i="17" s="1"/>
  <c r="I437" i="17"/>
  <c r="O149" i="17" s="1"/>
  <c r="K434" i="17"/>
  <c r="Q148" i="17" s="1"/>
  <c r="J434" i="17"/>
  <c r="P148" i="17" s="1"/>
  <c r="I434" i="17"/>
  <c r="O148" i="17" s="1"/>
  <c r="K431" i="17"/>
  <c r="Q147" i="17" s="1"/>
  <c r="J431" i="17"/>
  <c r="I431" i="17"/>
  <c r="O147" i="17" s="1"/>
  <c r="K428" i="17"/>
  <c r="Q146" i="17" s="1"/>
  <c r="J428" i="17"/>
  <c r="P146" i="17" s="1"/>
  <c r="I428" i="17"/>
  <c r="O146" i="17" s="1"/>
  <c r="K425" i="17"/>
  <c r="Q145" i="17" s="1"/>
  <c r="J425" i="17"/>
  <c r="P145" i="17" s="1"/>
  <c r="I425" i="17"/>
  <c r="O145" i="17" s="1"/>
  <c r="K422" i="17"/>
  <c r="J422" i="17"/>
  <c r="P144" i="17" s="1"/>
  <c r="I422" i="17"/>
  <c r="O144" i="17" s="1"/>
  <c r="K419" i="17"/>
  <c r="Q143" i="17" s="1"/>
  <c r="J419" i="17"/>
  <c r="P143" i="17" s="1"/>
  <c r="I419" i="17"/>
  <c r="O143" i="17" s="1"/>
  <c r="K416" i="17"/>
  <c r="Q142" i="17" s="1"/>
  <c r="J416" i="17"/>
  <c r="P142" i="17" s="1"/>
  <c r="I416" i="17"/>
  <c r="K413" i="17"/>
  <c r="Q141" i="17" s="1"/>
  <c r="J413" i="17"/>
  <c r="P141" i="17" s="1"/>
  <c r="I413" i="17"/>
  <c r="O141" i="17" s="1"/>
  <c r="K410" i="17"/>
  <c r="Q140" i="17" s="1"/>
  <c r="J410" i="17"/>
  <c r="P140" i="17" s="1"/>
  <c r="I410" i="17"/>
  <c r="O140" i="17" s="1"/>
  <c r="K407" i="17"/>
  <c r="Q139" i="17" s="1"/>
  <c r="J407" i="17"/>
  <c r="I407" i="17"/>
  <c r="O139" i="17" s="1"/>
  <c r="K404" i="17"/>
  <c r="Q138" i="17" s="1"/>
  <c r="J404" i="17"/>
  <c r="P138" i="17" s="1"/>
  <c r="I404" i="17"/>
  <c r="O138" i="17" s="1"/>
  <c r="K401" i="17"/>
  <c r="Q137" i="17" s="1"/>
  <c r="J401" i="17"/>
  <c r="P137" i="17" s="1"/>
  <c r="I401" i="17"/>
  <c r="O137" i="17" s="1"/>
  <c r="K398" i="17"/>
  <c r="J398" i="17"/>
  <c r="P136" i="17" s="1"/>
  <c r="I398" i="17"/>
  <c r="O136" i="17" s="1"/>
  <c r="K395" i="17"/>
  <c r="Q135" i="17" s="1"/>
  <c r="J395" i="17"/>
  <c r="P135" i="17" s="1"/>
  <c r="I395" i="17"/>
  <c r="O135" i="17" s="1"/>
  <c r="K392" i="17"/>
  <c r="Q134" i="17" s="1"/>
  <c r="J392" i="17"/>
  <c r="P134" i="17" s="1"/>
  <c r="I392" i="17"/>
  <c r="K389" i="17"/>
  <c r="Q133" i="17" s="1"/>
  <c r="J389" i="17"/>
  <c r="P133" i="17" s="1"/>
  <c r="I389" i="17"/>
  <c r="O133" i="17" s="1"/>
  <c r="K386" i="17"/>
  <c r="Q132" i="17" s="1"/>
  <c r="J386" i="17"/>
  <c r="P132" i="17" s="1"/>
  <c r="I386" i="17"/>
  <c r="O132" i="17" s="1"/>
  <c r="K383" i="17"/>
  <c r="Q131" i="17" s="1"/>
  <c r="J383" i="17"/>
  <c r="P131" i="17" s="1"/>
  <c r="I383" i="17"/>
  <c r="O131" i="17" s="1"/>
  <c r="K380" i="17"/>
  <c r="Q130" i="17" s="1"/>
  <c r="J380" i="17"/>
  <c r="P130" i="17" s="1"/>
  <c r="I380" i="17"/>
  <c r="O130" i="17" s="1"/>
  <c r="K377" i="17"/>
  <c r="Q129" i="17" s="1"/>
  <c r="J377" i="17"/>
  <c r="P129" i="17" s="1"/>
  <c r="I377" i="17"/>
  <c r="O129" i="17" s="1"/>
  <c r="K374" i="17"/>
  <c r="Q128" i="17" s="1"/>
  <c r="J374" i="17"/>
  <c r="P128" i="17" s="1"/>
  <c r="I374" i="17"/>
  <c r="O128" i="17" s="1"/>
  <c r="K371" i="17"/>
  <c r="Q127" i="17" s="1"/>
  <c r="J371" i="17"/>
  <c r="P127" i="17" s="1"/>
  <c r="I371" i="17"/>
  <c r="O127" i="17" s="1"/>
  <c r="K368" i="17"/>
  <c r="Q126" i="17" s="1"/>
  <c r="J368" i="17"/>
  <c r="P126" i="17" s="1"/>
  <c r="I368" i="17"/>
  <c r="O126" i="17" s="1"/>
  <c r="K365" i="17"/>
  <c r="Q125" i="17" s="1"/>
  <c r="J365" i="17"/>
  <c r="P125" i="17" s="1"/>
  <c r="I365" i="17"/>
  <c r="O125" i="17" s="1"/>
  <c r="K362" i="17"/>
  <c r="Q124" i="17" s="1"/>
  <c r="J362" i="17"/>
  <c r="P124" i="17" s="1"/>
  <c r="I362" i="17"/>
  <c r="O124" i="17" s="1"/>
  <c r="K359" i="17"/>
  <c r="Q123" i="17" s="1"/>
  <c r="J359" i="17"/>
  <c r="P123" i="17" s="1"/>
  <c r="I359" i="17"/>
  <c r="O123" i="17" s="1"/>
  <c r="K356" i="17"/>
  <c r="Q122" i="17" s="1"/>
  <c r="J356" i="17"/>
  <c r="P122" i="17" s="1"/>
  <c r="I356" i="17"/>
  <c r="O122" i="17" s="1"/>
  <c r="K353" i="17"/>
  <c r="Q121" i="17" s="1"/>
  <c r="J353" i="17"/>
  <c r="P121" i="17" s="1"/>
  <c r="I353" i="17"/>
  <c r="O121" i="17" s="1"/>
  <c r="K350" i="17"/>
  <c r="Q120" i="17" s="1"/>
  <c r="J350" i="17"/>
  <c r="P120" i="17" s="1"/>
  <c r="I350" i="17"/>
  <c r="O120" i="17" s="1"/>
  <c r="K347" i="17"/>
  <c r="Q119" i="17" s="1"/>
  <c r="J347" i="17"/>
  <c r="P119" i="17" s="1"/>
  <c r="I347" i="17"/>
  <c r="O119" i="17" s="1"/>
  <c r="K344" i="17"/>
  <c r="Q118" i="17" s="1"/>
  <c r="J344" i="17"/>
  <c r="P118" i="17" s="1"/>
  <c r="I344" i="17"/>
  <c r="O118" i="17" s="1"/>
  <c r="K341" i="17"/>
  <c r="Q117" i="17" s="1"/>
  <c r="J341" i="17"/>
  <c r="P117" i="17" s="1"/>
  <c r="I341" i="17"/>
  <c r="O117" i="17" s="1"/>
  <c r="K338" i="17"/>
  <c r="Q116" i="17" s="1"/>
  <c r="J338" i="17"/>
  <c r="P116" i="17" s="1"/>
  <c r="I338" i="17"/>
  <c r="O116" i="17" s="1"/>
  <c r="K335" i="17"/>
  <c r="Q115" i="17" s="1"/>
  <c r="J335" i="17"/>
  <c r="P115" i="17" s="1"/>
  <c r="I335" i="17"/>
  <c r="O115" i="17" s="1"/>
  <c r="K332" i="17"/>
  <c r="Q114" i="17" s="1"/>
  <c r="J332" i="17"/>
  <c r="P114" i="17" s="1"/>
  <c r="I332" i="17"/>
  <c r="O114" i="17" s="1"/>
  <c r="K329" i="17"/>
  <c r="Q113" i="17" s="1"/>
  <c r="J329" i="17"/>
  <c r="P113" i="17" s="1"/>
  <c r="I329" i="17"/>
  <c r="O113" i="17" s="1"/>
  <c r="K326" i="17"/>
  <c r="Q112" i="17" s="1"/>
  <c r="J326" i="17"/>
  <c r="P112" i="17" s="1"/>
  <c r="I326" i="17"/>
  <c r="O112" i="17" s="1"/>
  <c r="K323" i="17"/>
  <c r="Q111" i="17" s="1"/>
  <c r="J323" i="17"/>
  <c r="P111" i="17" s="1"/>
  <c r="I323" i="17"/>
  <c r="O111" i="17" s="1"/>
  <c r="K320" i="17"/>
  <c r="Q110" i="17" s="1"/>
  <c r="J320" i="17"/>
  <c r="P110" i="17" s="1"/>
  <c r="I320" i="17"/>
  <c r="O110" i="17" s="1"/>
  <c r="K317" i="17"/>
  <c r="Q109" i="17" s="1"/>
  <c r="J317" i="17"/>
  <c r="P109" i="17" s="1"/>
  <c r="I317" i="17"/>
  <c r="O109" i="17" s="1"/>
  <c r="K314" i="17"/>
  <c r="Q108" i="17" s="1"/>
  <c r="J314" i="17"/>
  <c r="P108" i="17" s="1"/>
  <c r="I314" i="17"/>
  <c r="O108" i="17" s="1"/>
  <c r="K311" i="17"/>
  <c r="Q107" i="17" s="1"/>
  <c r="J311" i="17"/>
  <c r="P107" i="17" s="1"/>
  <c r="I311" i="17"/>
  <c r="O107" i="17" s="1"/>
  <c r="K308" i="17"/>
  <c r="Q106" i="17" s="1"/>
  <c r="J308" i="17"/>
  <c r="P106" i="17" s="1"/>
  <c r="I308" i="17"/>
  <c r="O106" i="17" s="1"/>
  <c r="K305" i="17"/>
  <c r="Q105" i="17" s="1"/>
  <c r="J305" i="17"/>
  <c r="P105" i="17" s="1"/>
  <c r="I305" i="17"/>
  <c r="O105" i="17" s="1"/>
  <c r="K302" i="17"/>
  <c r="Q104" i="17" s="1"/>
  <c r="J302" i="17"/>
  <c r="P104" i="17" s="1"/>
  <c r="I302" i="17"/>
  <c r="O104" i="17" s="1"/>
  <c r="K299" i="17"/>
  <c r="Q103" i="17" s="1"/>
  <c r="J299" i="17"/>
  <c r="P103" i="17" s="1"/>
  <c r="I299" i="17"/>
  <c r="O103" i="17" s="1"/>
  <c r="K296" i="17"/>
  <c r="Q102" i="17" s="1"/>
  <c r="J296" i="17"/>
  <c r="P102" i="17" s="1"/>
  <c r="I296" i="17"/>
  <c r="O102" i="17" s="1"/>
  <c r="K293" i="17"/>
  <c r="Q101" i="17" s="1"/>
  <c r="J293" i="17"/>
  <c r="P101" i="17" s="1"/>
  <c r="I293" i="17"/>
  <c r="O101" i="17" s="1"/>
  <c r="K290" i="17"/>
  <c r="Q100" i="17" s="1"/>
  <c r="J290" i="17"/>
  <c r="P100" i="17" s="1"/>
  <c r="I290" i="17"/>
  <c r="O100" i="17" s="1"/>
  <c r="K287" i="17"/>
  <c r="Q99" i="17" s="1"/>
  <c r="J287" i="17"/>
  <c r="P99" i="17" s="1"/>
  <c r="I287" i="17"/>
  <c r="O99" i="17" s="1"/>
  <c r="K284" i="17"/>
  <c r="Q98" i="17" s="1"/>
  <c r="J284" i="17"/>
  <c r="P98" i="17" s="1"/>
  <c r="I284" i="17"/>
  <c r="O98" i="17" s="1"/>
  <c r="K281" i="17"/>
  <c r="Q97" i="17" s="1"/>
  <c r="J281" i="17"/>
  <c r="P97" i="17" s="1"/>
  <c r="I281" i="17"/>
  <c r="O97" i="17" s="1"/>
  <c r="K278" i="17"/>
  <c r="Q96" i="17" s="1"/>
  <c r="J278" i="17"/>
  <c r="P96" i="17" s="1"/>
  <c r="I278" i="17"/>
  <c r="O96" i="17" s="1"/>
  <c r="K275" i="17"/>
  <c r="Q95" i="17" s="1"/>
  <c r="J275" i="17"/>
  <c r="P95" i="17" s="1"/>
  <c r="I275" i="17"/>
  <c r="O95" i="17" s="1"/>
  <c r="K272" i="17"/>
  <c r="Q94" i="17" s="1"/>
  <c r="J272" i="17"/>
  <c r="P94" i="17" s="1"/>
  <c r="I272" i="17"/>
  <c r="O94" i="17" s="1"/>
  <c r="K269" i="17"/>
  <c r="Q93" i="17" s="1"/>
  <c r="J269" i="17"/>
  <c r="P93" i="17" s="1"/>
  <c r="I269" i="17"/>
  <c r="O93" i="17" s="1"/>
  <c r="K266" i="17"/>
  <c r="Q92" i="17" s="1"/>
  <c r="J266" i="17"/>
  <c r="P92" i="17" s="1"/>
  <c r="I266" i="17"/>
  <c r="O92" i="17" s="1"/>
  <c r="K263" i="17"/>
  <c r="Q91" i="17" s="1"/>
  <c r="J263" i="17"/>
  <c r="P91" i="17" s="1"/>
  <c r="I263" i="17"/>
  <c r="O91" i="17" s="1"/>
  <c r="K260" i="17"/>
  <c r="Q90" i="17" s="1"/>
  <c r="J260" i="17"/>
  <c r="P90" i="17" s="1"/>
  <c r="I260" i="17"/>
  <c r="O90" i="17" s="1"/>
  <c r="K257" i="17"/>
  <c r="Q89" i="17" s="1"/>
  <c r="J257" i="17"/>
  <c r="P89" i="17" s="1"/>
  <c r="I257" i="17"/>
  <c r="O89" i="17" s="1"/>
  <c r="K254" i="17"/>
  <c r="Q88" i="17" s="1"/>
  <c r="J254" i="17"/>
  <c r="P88" i="17" s="1"/>
  <c r="I254" i="17"/>
  <c r="O88" i="17" s="1"/>
  <c r="K251" i="17"/>
  <c r="Q87" i="17" s="1"/>
  <c r="J251" i="17"/>
  <c r="P87" i="17" s="1"/>
  <c r="I251" i="17"/>
  <c r="O87" i="17" s="1"/>
  <c r="K248" i="17"/>
  <c r="Q86" i="17" s="1"/>
  <c r="J248" i="17"/>
  <c r="P86" i="17" s="1"/>
  <c r="I248" i="17"/>
  <c r="O86" i="17" s="1"/>
  <c r="K245" i="17"/>
  <c r="Q85" i="17" s="1"/>
  <c r="J245" i="17"/>
  <c r="P85" i="17" s="1"/>
  <c r="I245" i="17"/>
  <c r="O85" i="17" s="1"/>
  <c r="K242" i="17"/>
  <c r="Q84" i="17" s="1"/>
  <c r="J242" i="17"/>
  <c r="P84" i="17" s="1"/>
  <c r="I242" i="17"/>
  <c r="O84" i="17" s="1"/>
  <c r="K239" i="17"/>
  <c r="Q83" i="17" s="1"/>
  <c r="J239" i="17"/>
  <c r="P83" i="17" s="1"/>
  <c r="I239" i="17"/>
  <c r="O83" i="17" s="1"/>
  <c r="K236" i="17"/>
  <c r="Q82" i="17" s="1"/>
  <c r="J236" i="17"/>
  <c r="P82" i="17" s="1"/>
  <c r="I236" i="17"/>
  <c r="O82" i="17" s="1"/>
  <c r="K233" i="17"/>
  <c r="Q81" i="17" s="1"/>
  <c r="J233" i="17"/>
  <c r="P81" i="17" s="1"/>
  <c r="I233" i="17"/>
  <c r="O81" i="17" s="1"/>
  <c r="K230" i="17"/>
  <c r="Q80" i="17" s="1"/>
  <c r="J230" i="17"/>
  <c r="P80" i="17" s="1"/>
  <c r="I230" i="17"/>
  <c r="O80" i="17" s="1"/>
  <c r="K227" i="17"/>
  <c r="Q79" i="17" s="1"/>
  <c r="J227" i="17"/>
  <c r="P79" i="17" s="1"/>
  <c r="I227" i="17"/>
  <c r="O79" i="17" s="1"/>
  <c r="K224" i="17"/>
  <c r="Q78" i="17" s="1"/>
  <c r="J224" i="17"/>
  <c r="P78" i="17" s="1"/>
  <c r="I224" i="17"/>
  <c r="O78" i="17" s="1"/>
  <c r="K221" i="17"/>
  <c r="Q77" i="17" s="1"/>
  <c r="J221" i="17"/>
  <c r="P77" i="17" s="1"/>
  <c r="I221" i="17"/>
  <c r="O77" i="17" s="1"/>
  <c r="K218" i="17"/>
  <c r="Q76" i="17" s="1"/>
  <c r="J218" i="17"/>
  <c r="P76" i="17" s="1"/>
  <c r="I218" i="17"/>
  <c r="O76" i="17" s="1"/>
  <c r="K215" i="17"/>
  <c r="Q75" i="17" s="1"/>
  <c r="J215" i="17"/>
  <c r="P75" i="17" s="1"/>
  <c r="I215" i="17"/>
  <c r="O75" i="17" s="1"/>
  <c r="K212" i="17"/>
  <c r="Q74" i="17" s="1"/>
  <c r="J212" i="17"/>
  <c r="P74" i="17" s="1"/>
  <c r="I212" i="17"/>
  <c r="O74" i="17" s="1"/>
  <c r="K209" i="17"/>
  <c r="Q73" i="17" s="1"/>
  <c r="J209" i="17"/>
  <c r="P73" i="17" s="1"/>
  <c r="I209" i="17"/>
  <c r="O73" i="17" s="1"/>
  <c r="K206" i="17"/>
  <c r="Q72" i="17" s="1"/>
  <c r="J206" i="17"/>
  <c r="P72" i="17" s="1"/>
  <c r="I206" i="17"/>
  <c r="O72" i="17" s="1"/>
  <c r="K203" i="17"/>
  <c r="Q71" i="17" s="1"/>
  <c r="J203" i="17"/>
  <c r="P71" i="17" s="1"/>
  <c r="I203" i="17"/>
  <c r="O71" i="17" s="1"/>
  <c r="K200" i="17"/>
  <c r="Q70" i="17" s="1"/>
  <c r="J200" i="17"/>
  <c r="P70" i="17" s="1"/>
  <c r="I200" i="17"/>
  <c r="O70" i="17" s="1"/>
  <c r="K197" i="17"/>
  <c r="Q69" i="17" s="1"/>
  <c r="J197" i="17"/>
  <c r="P69" i="17" s="1"/>
  <c r="I197" i="17"/>
  <c r="O69" i="17" s="1"/>
  <c r="K194" i="17"/>
  <c r="Q68" i="17" s="1"/>
  <c r="J194" i="17"/>
  <c r="P68" i="17" s="1"/>
  <c r="I194" i="17"/>
  <c r="O68" i="17" s="1"/>
  <c r="K191" i="17"/>
  <c r="Q67" i="17" s="1"/>
  <c r="J191" i="17"/>
  <c r="P67" i="17" s="1"/>
  <c r="I191" i="17"/>
  <c r="O67" i="17" s="1"/>
  <c r="K188" i="17"/>
  <c r="Q66" i="17" s="1"/>
  <c r="J188" i="17"/>
  <c r="P66" i="17" s="1"/>
  <c r="I188" i="17"/>
  <c r="O66" i="17" s="1"/>
  <c r="K185" i="17"/>
  <c r="Q65" i="17" s="1"/>
  <c r="J185" i="17"/>
  <c r="P65" i="17" s="1"/>
  <c r="I185" i="17"/>
  <c r="O65" i="17" s="1"/>
  <c r="K182" i="17"/>
  <c r="Q64" i="17" s="1"/>
  <c r="J182" i="17"/>
  <c r="P64" i="17" s="1"/>
  <c r="I182" i="17"/>
  <c r="O64" i="17" s="1"/>
  <c r="K179" i="17"/>
  <c r="Q63" i="17" s="1"/>
  <c r="J179" i="17"/>
  <c r="P63" i="17" s="1"/>
  <c r="I179" i="17"/>
  <c r="O63" i="17" s="1"/>
  <c r="K176" i="17"/>
  <c r="Q62" i="17" s="1"/>
  <c r="J176" i="17"/>
  <c r="P62" i="17" s="1"/>
  <c r="I176" i="17"/>
  <c r="O62" i="17" s="1"/>
  <c r="K173" i="17"/>
  <c r="Q61" i="17" s="1"/>
  <c r="J173" i="17"/>
  <c r="P61" i="17" s="1"/>
  <c r="I173" i="17"/>
  <c r="O61" i="17" s="1"/>
  <c r="K170" i="17"/>
  <c r="Q60" i="17" s="1"/>
  <c r="J170" i="17"/>
  <c r="P60" i="17" s="1"/>
  <c r="I170" i="17"/>
  <c r="O60" i="17" s="1"/>
  <c r="K167" i="17"/>
  <c r="Q59" i="17" s="1"/>
  <c r="J167" i="17"/>
  <c r="P59" i="17" s="1"/>
  <c r="I167" i="17"/>
  <c r="O59" i="17" s="1"/>
  <c r="K164" i="17"/>
  <c r="Q58" i="17" s="1"/>
  <c r="J164" i="17"/>
  <c r="P58" i="17" s="1"/>
  <c r="I164" i="17"/>
  <c r="O58" i="17" s="1"/>
  <c r="K161" i="17"/>
  <c r="Q57" i="17" s="1"/>
  <c r="J161" i="17"/>
  <c r="P57" i="17" s="1"/>
  <c r="I161" i="17"/>
  <c r="O57" i="17" s="1"/>
  <c r="K158" i="17"/>
  <c r="Q56" i="17" s="1"/>
  <c r="J158" i="17"/>
  <c r="P56" i="17" s="1"/>
  <c r="I158" i="17"/>
  <c r="O56" i="17" s="1"/>
  <c r="K155" i="17"/>
  <c r="Q55" i="17" s="1"/>
  <c r="J155" i="17"/>
  <c r="P55" i="17" s="1"/>
  <c r="I155" i="17"/>
  <c r="O55" i="17" s="1"/>
  <c r="K152" i="17"/>
  <c r="Q54" i="17" s="1"/>
  <c r="J152" i="17"/>
  <c r="P54" i="17" s="1"/>
  <c r="I152" i="17"/>
  <c r="O54" i="17" s="1"/>
  <c r="K149" i="17"/>
  <c r="Q53" i="17" s="1"/>
  <c r="J149" i="17"/>
  <c r="P53" i="17" s="1"/>
  <c r="I149" i="17"/>
  <c r="O53" i="17" s="1"/>
  <c r="K146" i="17"/>
  <c r="Q52" i="17" s="1"/>
  <c r="J146" i="17"/>
  <c r="P52" i="17" s="1"/>
  <c r="I146" i="17"/>
  <c r="O52" i="17" s="1"/>
  <c r="K143" i="17"/>
  <c r="Q51" i="17" s="1"/>
  <c r="J143" i="17"/>
  <c r="P51" i="17" s="1"/>
  <c r="I143" i="17"/>
  <c r="O51" i="17" s="1"/>
  <c r="K140" i="17"/>
  <c r="Q50" i="17" s="1"/>
  <c r="J140" i="17"/>
  <c r="P50" i="17" s="1"/>
  <c r="I140" i="17"/>
  <c r="O50" i="17" s="1"/>
  <c r="K137" i="17"/>
  <c r="Q49" i="17" s="1"/>
  <c r="J137" i="17"/>
  <c r="P49" i="17" s="1"/>
  <c r="I137" i="17"/>
  <c r="O49" i="17" s="1"/>
  <c r="K134" i="17"/>
  <c r="Q48" i="17" s="1"/>
  <c r="J134" i="17"/>
  <c r="P48" i="17" s="1"/>
  <c r="I134" i="17"/>
  <c r="O48" i="17" s="1"/>
  <c r="K131" i="17"/>
  <c r="Q47" i="17" s="1"/>
  <c r="J131" i="17"/>
  <c r="P47" i="17" s="1"/>
  <c r="I131" i="17"/>
  <c r="O47" i="17" s="1"/>
  <c r="K128" i="17"/>
  <c r="Q46" i="17" s="1"/>
  <c r="J128" i="17"/>
  <c r="P46" i="17" s="1"/>
  <c r="I128" i="17"/>
  <c r="O46" i="17" s="1"/>
  <c r="K125" i="17"/>
  <c r="Q45" i="17" s="1"/>
  <c r="J125" i="17"/>
  <c r="P45" i="17" s="1"/>
  <c r="I125" i="17"/>
  <c r="O45" i="17" s="1"/>
  <c r="K122" i="17"/>
  <c r="Q44" i="17" s="1"/>
  <c r="J122" i="17"/>
  <c r="P44" i="17" s="1"/>
  <c r="I122" i="17"/>
  <c r="O44" i="17" s="1"/>
  <c r="K119" i="17"/>
  <c r="Q43" i="17" s="1"/>
  <c r="J119" i="17"/>
  <c r="P43" i="17" s="1"/>
  <c r="I119" i="17"/>
  <c r="O43" i="17" s="1"/>
  <c r="K116" i="17"/>
  <c r="Q42" i="17" s="1"/>
  <c r="J116" i="17"/>
  <c r="P42" i="17" s="1"/>
  <c r="I116" i="17"/>
  <c r="O42" i="17" s="1"/>
  <c r="K113" i="17"/>
  <c r="Q41" i="17" s="1"/>
  <c r="J113" i="17"/>
  <c r="P41" i="17" s="1"/>
  <c r="I113" i="17"/>
  <c r="O41" i="17" s="1"/>
  <c r="K110" i="17"/>
  <c r="Q40" i="17" s="1"/>
  <c r="J110" i="17"/>
  <c r="P40" i="17" s="1"/>
  <c r="I110" i="17"/>
  <c r="O40" i="17" s="1"/>
  <c r="K107" i="17"/>
  <c r="Q39" i="17" s="1"/>
  <c r="J107" i="17"/>
  <c r="P39" i="17" s="1"/>
  <c r="I107" i="17"/>
  <c r="O39" i="17" s="1"/>
  <c r="K104" i="17"/>
  <c r="Q38" i="17" s="1"/>
  <c r="J104" i="17"/>
  <c r="P38" i="17" s="1"/>
  <c r="I104" i="17"/>
  <c r="O38" i="17" s="1"/>
  <c r="K101" i="17"/>
  <c r="Q37" i="17" s="1"/>
  <c r="J101" i="17"/>
  <c r="P37" i="17" s="1"/>
  <c r="I101" i="17"/>
  <c r="O37" i="17" s="1"/>
  <c r="K98" i="17"/>
  <c r="Q36" i="17" s="1"/>
  <c r="J98" i="17"/>
  <c r="P36" i="17" s="1"/>
  <c r="I98" i="17"/>
  <c r="O36" i="17" s="1"/>
  <c r="K95" i="17"/>
  <c r="Q35" i="17" s="1"/>
  <c r="J95" i="17"/>
  <c r="P35" i="17" s="1"/>
  <c r="I95" i="17"/>
  <c r="O35" i="17" s="1"/>
  <c r="K92" i="17"/>
  <c r="Q34" i="17" s="1"/>
  <c r="J92" i="17"/>
  <c r="P34" i="17" s="1"/>
  <c r="I92" i="17"/>
  <c r="O34" i="17" s="1"/>
  <c r="K89" i="17"/>
  <c r="Q33" i="17" s="1"/>
  <c r="J89" i="17"/>
  <c r="P33" i="17" s="1"/>
  <c r="I89" i="17"/>
  <c r="O33" i="17" s="1"/>
  <c r="K86" i="17"/>
  <c r="Q32" i="17" s="1"/>
  <c r="J86" i="17"/>
  <c r="P32" i="17" s="1"/>
  <c r="I86" i="17"/>
  <c r="O32" i="17" s="1"/>
  <c r="K83" i="17"/>
  <c r="Q31" i="17" s="1"/>
  <c r="J83" i="17"/>
  <c r="P31" i="17" s="1"/>
  <c r="I83" i="17"/>
  <c r="O31" i="17" s="1"/>
  <c r="K80" i="17"/>
  <c r="Q30" i="17" s="1"/>
  <c r="J80" i="17"/>
  <c r="P30" i="17" s="1"/>
  <c r="I80" i="17"/>
  <c r="O30" i="17" s="1"/>
  <c r="K77" i="17"/>
  <c r="Q29" i="17" s="1"/>
  <c r="J77" i="17"/>
  <c r="P29" i="17" s="1"/>
  <c r="I77" i="17"/>
  <c r="O29" i="17" s="1"/>
  <c r="K74" i="17"/>
  <c r="Q28" i="17" s="1"/>
  <c r="J74" i="17"/>
  <c r="P28" i="17" s="1"/>
  <c r="I74" i="17"/>
  <c r="O28" i="17" s="1"/>
  <c r="K71" i="17"/>
  <c r="Q27" i="17" s="1"/>
  <c r="J71" i="17"/>
  <c r="P27" i="17" s="1"/>
  <c r="I71" i="17"/>
  <c r="O27" i="17" s="1"/>
  <c r="K68" i="17"/>
  <c r="Q26" i="17" s="1"/>
  <c r="J68" i="17"/>
  <c r="P26" i="17" s="1"/>
  <c r="I68" i="17"/>
  <c r="O26" i="17" s="1"/>
  <c r="K65" i="17"/>
  <c r="Q25" i="17" s="1"/>
  <c r="J65" i="17"/>
  <c r="P25" i="17" s="1"/>
  <c r="I65" i="17"/>
  <c r="O25" i="17" s="1"/>
  <c r="K62" i="17"/>
  <c r="Q24" i="17" s="1"/>
  <c r="J62" i="17"/>
  <c r="P24" i="17" s="1"/>
  <c r="I62" i="17"/>
  <c r="O24" i="17" s="1"/>
  <c r="K59" i="17"/>
  <c r="Q23" i="17" s="1"/>
  <c r="J59" i="17"/>
  <c r="P23" i="17" s="1"/>
  <c r="I59" i="17"/>
  <c r="O23" i="17" s="1"/>
  <c r="K56" i="17"/>
  <c r="Q22" i="17" s="1"/>
  <c r="J56" i="17"/>
  <c r="P22" i="17" s="1"/>
  <c r="I56" i="17"/>
  <c r="O22" i="17" s="1"/>
  <c r="K53" i="17"/>
  <c r="Q21" i="17" s="1"/>
  <c r="J53" i="17"/>
  <c r="P21" i="17" s="1"/>
  <c r="I53" i="17"/>
  <c r="O21" i="17" s="1"/>
  <c r="K50" i="17"/>
  <c r="Q20" i="17" s="1"/>
  <c r="J50" i="17"/>
  <c r="P20" i="17" s="1"/>
  <c r="I50" i="17"/>
  <c r="O20" i="17" s="1"/>
  <c r="K47" i="17"/>
  <c r="Q19" i="17" s="1"/>
  <c r="J47" i="17"/>
  <c r="P19" i="17" s="1"/>
  <c r="I47" i="17"/>
  <c r="O19" i="17" s="1"/>
  <c r="K44" i="17"/>
  <c r="Q18" i="17" s="1"/>
  <c r="J44" i="17"/>
  <c r="P18" i="17" s="1"/>
  <c r="I44" i="17"/>
  <c r="O18" i="17" s="1"/>
  <c r="K41" i="17"/>
  <c r="Q17" i="17" s="1"/>
  <c r="J41" i="17"/>
  <c r="P17" i="17" s="1"/>
  <c r="I41" i="17"/>
  <c r="O17" i="17" s="1"/>
  <c r="K38" i="17"/>
  <c r="Q16" i="17" s="1"/>
  <c r="J38" i="17"/>
  <c r="P16" i="17" s="1"/>
  <c r="I38" i="17"/>
  <c r="O16" i="17" s="1"/>
  <c r="K35" i="17"/>
  <c r="Q15" i="17" s="1"/>
  <c r="J35" i="17"/>
  <c r="P15" i="17" s="1"/>
  <c r="I35" i="17"/>
  <c r="O15" i="17" s="1"/>
  <c r="K32" i="17"/>
  <c r="Q14" i="17" s="1"/>
  <c r="J32" i="17"/>
  <c r="P14" i="17" s="1"/>
  <c r="I32" i="17"/>
  <c r="O14" i="17" s="1"/>
  <c r="K29" i="17"/>
  <c r="Q13" i="17" s="1"/>
  <c r="J29" i="17"/>
  <c r="P13" i="17" s="1"/>
  <c r="I29" i="17"/>
  <c r="O13" i="17" s="1"/>
  <c r="K26" i="17"/>
  <c r="Q12" i="17" s="1"/>
  <c r="J26" i="17"/>
  <c r="P12" i="17" s="1"/>
  <c r="I26" i="17"/>
  <c r="O12" i="17" s="1"/>
  <c r="K23" i="17"/>
  <c r="Q11" i="17" s="1"/>
  <c r="J23" i="17"/>
  <c r="P11" i="17" s="1"/>
  <c r="I23" i="17"/>
  <c r="O11" i="17" s="1"/>
  <c r="K20" i="17"/>
  <c r="Q10" i="17" s="1"/>
  <c r="J20" i="17"/>
  <c r="P10" i="17" s="1"/>
  <c r="I20" i="17"/>
  <c r="O10" i="17" s="1"/>
  <c r="K17" i="17"/>
  <c r="Q9" i="17" s="1"/>
  <c r="J17" i="17"/>
  <c r="P9" i="17" s="1"/>
  <c r="I17" i="17"/>
  <c r="O9" i="17" s="1"/>
  <c r="K14" i="17"/>
  <c r="Q8" i="17" s="1"/>
  <c r="J14" i="17"/>
  <c r="P8" i="17" s="1"/>
  <c r="I14" i="17"/>
  <c r="O8" i="17" s="1"/>
  <c r="K11" i="17"/>
  <c r="Q7" i="17" s="1"/>
  <c r="J11" i="17"/>
  <c r="P7" i="17" s="1"/>
  <c r="I11" i="17"/>
  <c r="O7" i="17" s="1"/>
  <c r="K8" i="17"/>
  <c r="J8" i="17"/>
  <c r="J444" i="17" s="1"/>
  <c r="I8" i="17"/>
  <c r="O6" i="17" s="1"/>
  <c r="J8" i="16"/>
  <c r="R40" i="16"/>
  <c r="Q39" i="16"/>
  <c r="P39" i="16"/>
  <c r="Q35" i="16"/>
  <c r="P34" i="16"/>
  <c r="R33" i="16"/>
  <c r="P30" i="16"/>
  <c r="R28" i="16"/>
  <c r="Q28" i="16"/>
  <c r="R24" i="16"/>
  <c r="Q23" i="16"/>
  <c r="P23" i="16"/>
  <c r="Q19" i="16"/>
  <c r="P18" i="16"/>
  <c r="R17" i="16"/>
  <c r="P14" i="16"/>
  <c r="R12" i="16"/>
  <c r="Q12" i="16"/>
  <c r="R8" i="16"/>
  <c r="Q7" i="16"/>
  <c r="P7" i="16"/>
  <c r="P6" i="16"/>
  <c r="L119" i="16"/>
  <c r="R43" i="16" s="1"/>
  <c r="K119" i="16"/>
  <c r="Q43" i="16" s="1"/>
  <c r="J119" i="16"/>
  <c r="P43" i="16" s="1"/>
  <c r="L116" i="16"/>
  <c r="R42" i="16" s="1"/>
  <c r="K116" i="16"/>
  <c r="Q42" i="16" s="1"/>
  <c r="J116" i="16"/>
  <c r="P42" i="16" s="1"/>
  <c r="L113" i="16"/>
  <c r="R41" i="16" s="1"/>
  <c r="K113" i="16"/>
  <c r="Q41" i="16" s="1"/>
  <c r="J113" i="16"/>
  <c r="P41" i="16" s="1"/>
  <c r="L110" i="16"/>
  <c r="K110" i="16"/>
  <c r="Q40" i="16" s="1"/>
  <c r="J110" i="16"/>
  <c r="P40" i="16" s="1"/>
  <c r="L107" i="16"/>
  <c r="R39" i="16" s="1"/>
  <c r="K107" i="16"/>
  <c r="J107" i="16"/>
  <c r="L104" i="16"/>
  <c r="R38" i="16" s="1"/>
  <c r="K104" i="16"/>
  <c r="Q38" i="16" s="1"/>
  <c r="J104" i="16"/>
  <c r="P38" i="16" s="1"/>
  <c r="L101" i="16"/>
  <c r="R37" i="16" s="1"/>
  <c r="K101" i="16"/>
  <c r="Q37" i="16" s="1"/>
  <c r="J101" i="16"/>
  <c r="P37" i="16" s="1"/>
  <c r="L98" i="16"/>
  <c r="R36" i="16" s="1"/>
  <c r="K98" i="16"/>
  <c r="Q36" i="16" s="1"/>
  <c r="J98" i="16"/>
  <c r="P36" i="16" s="1"/>
  <c r="L95" i="16"/>
  <c r="R35" i="16" s="1"/>
  <c r="K95" i="16"/>
  <c r="J95" i="16"/>
  <c r="P35" i="16" s="1"/>
  <c r="L92" i="16"/>
  <c r="R34" i="16" s="1"/>
  <c r="K92" i="16"/>
  <c r="Q34" i="16" s="1"/>
  <c r="J92" i="16"/>
  <c r="L89" i="16"/>
  <c r="K89" i="16"/>
  <c r="Q33" i="16" s="1"/>
  <c r="J89" i="16"/>
  <c r="P33" i="16" s="1"/>
  <c r="L86" i="16"/>
  <c r="R32" i="16" s="1"/>
  <c r="K86" i="16"/>
  <c r="Q32" i="16" s="1"/>
  <c r="J86" i="16"/>
  <c r="P32" i="16" s="1"/>
  <c r="L83" i="16"/>
  <c r="R31" i="16" s="1"/>
  <c r="K83" i="16"/>
  <c r="Q31" i="16" s="1"/>
  <c r="J83" i="16"/>
  <c r="P31" i="16" s="1"/>
  <c r="L80" i="16"/>
  <c r="R30" i="16" s="1"/>
  <c r="K80" i="16"/>
  <c r="Q30" i="16" s="1"/>
  <c r="J80" i="16"/>
  <c r="L77" i="16"/>
  <c r="R29" i="16" s="1"/>
  <c r="K77" i="16"/>
  <c r="Q29" i="16" s="1"/>
  <c r="J77" i="16"/>
  <c r="P29" i="16" s="1"/>
  <c r="L74" i="16"/>
  <c r="K74" i="16"/>
  <c r="J74" i="16"/>
  <c r="P28" i="16" s="1"/>
  <c r="L71" i="16"/>
  <c r="R27" i="16" s="1"/>
  <c r="K71" i="16"/>
  <c r="Q27" i="16" s="1"/>
  <c r="J71" i="16"/>
  <c r="P27" i="16" s="1"/>
  <c r="L68" i="16"/>
  <c r="R26" i="16" s="1"/>
  <c r="K68" i="16"/>
  <c r="Q26" i="16" s="1"/>
  <c r="J68" i="16"/>
  <c r="P26" i="16" s="1"/>
  <c r="L65" i="16"/>
  <c r="R25" i="16" s="1"/>
  <c r="K65" i="16"/>
  <c r="Q25" i="16" s="1"/>
  <c r="J65" i="16"/>
  <c r="P25" i="16" s="1"/>
  <c r="L62" i="16"/>
  <c r="K62" i="16"/>
  <c r="Q24" i="16" s="1"/>
  <c r="J62" i="16"/>
  <c r="P24" i="16" s="1"/>
  <c r="L59" i="16"/>
  <c r="R23" i="16" s="1"/>
  <c r="K59" i="16"/>
  <c r="J59" i="16"/>
  <c r="L56" i="16"/>
  <c r="R22" i="16" s="1"/>
  <c r="K56" i="16"/>
  <c r="Q22" i="16" s="1"/>
  <c r="J56" i="16"/>
  <c r="P22" i="16" s="1"/>
  <c r="L53" i="16"/>
  <c r="R21" i="16" s="1"/>
  <c r="K53" i="16"/>
  <c r="Q21" i="16" s="1"/>
  <c r="J53" i="16"/>
  <c r="P21" i="16" s="1"/>
  <c r="L50" i="16"/>
  <c r="R20" i="16" s="1"/>
  <c r="K50" i="16"/>
  <c r="Q20" i="16" s="1"/>
  <c r="J50" i="16"/>
  <c r="P20" i="16" s="1"/>
  <c r="L47" i="16"/>
  <c r="R19" i="16" s="1"/>
  <c r="K47" i="16"/>
  <c r="J47" i="16"/>
  <c r="P19" i="16" s="1"/>
  <c r="L44" i="16"/>
  <c r="R18" i="16" s="1"/>
  <c r="K44" i="16"/>
  <c r="Q18" i="16" s="1"/>
  <c r="J44" i="16"/>
  <c r="L41" i="16"/>
  <c r="K41" i="16"/>
  <c r="Q17" i="16" s="1"/>
  <c r="J41" i="16"/>
  <c r="P17" i="16" s="1"/>
  <c r="L38" i="16"/>
  <c r="R16" i="16" s="1"/>
  <c r="K38" i="16"/>
  <c r="Q16" i="16" s="1"/>
  <c r="J38" i="16"/>
  <c r="P16" i="16" s="1"/>
  <c r="L35" i="16"/>
  <c r="R15" i="16" s="1"/>
  <c r="K35" i="16"/>
  <c r="Q15" i="16" s="1"/>
  <c r="J35" i="16"/>
  <c r="P15" i="16" s="1"/>
  <c r="L32" i="16"/>
  <c r="R14" i="16" s="1"/>
  <c r="K32" i="16"/>
  <c r="Q14" i="16" s="1"/>
  <c r="J32" i="16"/>
  <c r="L29" i="16"/>
  <c r="R13" i="16" s="1"/>
  <c r="K29" i="16"/>
  <c r="Q13" i="16" s="1"/>
  <c r="J29" i="16"/>
  <c r="P13" i="16" s="1"/>
  <c r="L26" i="16"/>
  <c r="K26" i="16"/>
  <c r="J26" i="16"/>
  <c r="P12" i="16" s="1"/>
  <c r="L23" i="16"/>
  <c r="R11" i="16" s="1"/>
  <c r="K23" i="16"/>
  <c r="Q11" i="16" s="1"/>
  <c r="J23" i="16"/>
  <c r="P11" i="16" s="1"/>
  <c r="L20" i="16"/>
  <c r="R10" i="16" s="1"/>
  <c r="K20" i="16"/>
  <c r="Q10" i="16" s="1"/>
  <c r="J20" i="16"/>
  <c r="P10" i="16" s="1"/>
  <c r="L17" i="16"/>
  <c r="R9" i="16" s="1"/>
  <c r="K17" i="16"/>
  <c r="Q9" i="16" s="1"/>
  <c r="J17" i="16"/>
  <c r="P9" i="16" s="1"/>
  <c r="L14" i="16"/>
  <c r="K14" i="16"/>
  <c r="Q8" i="16" s="1"/>
  <c r="J14" i="16"/>
  <c r="P8" i="16" s="1"/>
  <c r="L11" i="16"/>
  <c r="R7" i="16" s="1"/>
  <c r="K11" i="16"/>
  <c r="J11" i="16"/>
  <c r="L8" i="16"/>
  <c r="R6" i="16" s="1"/>
  <c r="K8" i="16"/>
  <c r="Q6" i="16" s="1"/>
  <c r="Q152" i="15"/>
  <c r="K443" i="15"/>
  <c r="Q151" i="15" s="1"/>
  <c r="J443" i="15"/>
  <c r="P151" i="15" s="1"/>
  <c r="I443" i="15"/>
  <c r="O151" i="15" s="1"/>
  <c r="K440" i="15"/>
  <c r="Q150" i="15" s="1"/>
  <c r="J440" i="15"/>
  <c r="P150" i="15" s="1"/>
  <c r="I440" i="15"/>
  <c r="O150" i="15" s="1"/>
  <c r="K437" i="15"/>
  <c r="Q149" i="15" s="1"/>
  <c r="J437" i="15"/>
  <c r="P149" i="15" s="1"/>
  <c r="I437" i="15"/>
  <c r="O149" i="15" s="1"/>
  <c r="K434" i="15"/>
  <c r="Q148" i="15" s="1"/>
  <c r="J434" i="15"/>
  <c r="P148" i="15" s="1"/>
  <c r="I434" i="15"/>
  <c r="O148" i="15" s="1"/>
  <c r="K431" i="15"/>
  <c r="Q147" i="15" s="1"/>
  <c r="J431" i="15"/>
  <c r="P147" i="15" s="1"/>
  <c r="I431" i="15"/>
  <c r="O147" i="15" s="1"/>
  <c r="K428" i="15"/>
  <c r="Q146" i="15" s="1"/>
  <c r="J428" i="15"/>
  <c r="P146" i="15" s="1"/>
  <c r="I428" i="15"/>
  <c r="O146" i="15" s="1"/>
  <c r="K425" i="15"/>
  <c r="Q145" i="15" s="1"/>
  <c r="J425" i="15"/>
  <c r="P145" i="15" s="1"/>
  <c r="I425" i="15"/>
  <c r="O145" i="15" s="1"/>
  <c r="K422" i="15"/>
  <c r="Q144" i="15" s="1"/>
  <c r="J422" i="15"/>
  <c r="P144" i="15" s="1"/>
  <c r="I422" i="15"/>
  <c r="O144" i="15" s="1"/>
  <c r="K419" i="15"/>
  <c r="Q143" i="15" s="1"/>
  <c r="J419" i="15"/>
  <c r="P143" i="15" s="1"/>
  <c r="I419" i="15"/>
  <c r="O143" i="15" s="1"/>
  <c r="K416" i="15"/>
  <c r="Q142" i="15" s="1"/>
  <c r="J416" i="15"/>
  <c r="P142" i="15" s="1"/>
  <c r="I416" i="15"/>
  <c r="O142" i="15" s="1"/>
  <c r="K413" i="15"/>
  <c r="Q141" i="15" s="1"/>
  <c r="J413" i="15"/>
  <c r="P141" i="15" s="1"/>
  <c r="I413" i="15"/>
  <c r="O141" i="15" s="1"/>
  <c r="K410" i="15"/>
  <c r="Q140" i="15" s="1"/>
  <c r="J410" i="15"/>
  <c r="P140" i="15" s="1"/>
  <c r="I410" i="15"/>
  <c r="O140" i="15" s="1"/>
  <c r="K407" i="15"/>
  <c r="Q139" i="15" s="1"/>
  <c r="J407" i="15"/>
  <c r="P139" i="15" s="1"/>
  <c r="I407" i="15"/>
  <c r="O139" i="15" s="1"/>
  <c r="K404" i="15"/>
  <c r="Q138" i="15" s="1"/>
  <c r="J404" i="15"/>
  <c r="P138" i="15" s="1"/>
  <c r="I404" i="15"/>
  <c r="O138" i="15" s="1"/>
  <c r="K401" i="15"/>
  <c r="Q137" i="15" s="1"/>
  <c r="J401" i="15"/>
  <c r="P137" i="15" s="1"/>
  <c r="I401" i="15"/>
  <c r="O137" i="15" s="1"/>
  <c r="K398" i="15"/>
  <c r="Q136" i="15" s="1"/>
  <c r="J398" i="15"/>
  <c r="P136" i="15" s="1"/>
  <c r="I398" i="15"/>
  <c r="O136" i="15" s="1"/>
  <c r="K395" i="15"/>
  <c r="Q135" i="15" s="1"/>
  <c r="J395" i="15"/>
  <c r="P135" i="15" s="1"/>
  <c r="I395" i="15"/>
  <c r="O135" i="15" s="1"/>
  <c r="K392" i="15"/>
  <c r="Q134" i="15" s="1"/>
  <c r="J392" i="15"/>
  <c r="P134" i="15" s="1"/>
  <c r="I392" i="15"/>
  <c r="O134" i="15" s="1"/>
  <c r="K389" i="15"/>
  <c r="Q133" i="15" s="1"/>
  <c r="J389" i="15"/>
  <c r="P133" i="15" s="1"/>
  <c r="I389" i="15"/>
  <c r="O133" i="15" s="1"/>
  <c r="K386" i="15"/>
  <c r="Q132" i="15" s="1"/>
  <c r="J386" i="15"/>
  <c r="P132" i="15" s="1"/>
  <c r="I386" i="15"/>
  <c r="O132" i="15" s="1"/>
  <c r="K383" i="15"/>
  <c r="Q131" i="15" s="1"/>
  <c r="J383" i="15"/>
  <c r="P131" i="15" s="1"/>
  <c r="I383" i="15"/>
  <c r="O131" i="15" s="1"/>
  <c r="K380" i="15"/>
  <c r="Q130" i="15" s="1"/>
  <c r="J380" i="15"/>
  <c r="P130" i="15" s="1"/>
  <c r="I380" i="15"/>
  <c r="O130" i="15" s="1"/>
  <c r="K377" i="15"/>
  <c r="Q129" i="15" s="1"/>
  <c r="J377" i="15"/>
  <c r="P129" i="15" s="1"/>
  <c r="I377" i="15"/>
  <c r="O129" i="15" s="1"/>
  <c r="K374" i="15"/>
  <c r="Q128" i="15" s="1"/>
  <c r="J374" i="15"/>
  <c r="P128" i="15" s="1"/>
  <c r="I374" i="15"/>
  <c r="O128" i="15" s="1"/>
  <c r="K371" i="15"/>
  <c r="Q127" i="15" s="1"/>
  <c r="J371" i="15"/>
  <c r="P127" i="15" s="1"/>
  <c r="I371" i="15"/>
  <c r="O127" i="15" s="1"/>
  <c r="K368" i="15"/>
  <c r="Q126" i="15" s="1"/>
  <c r="J368" i="15"/>
  <c r="P126" i="15" s="1"/>
  <c r="I368" i="15"/>
  <c r="O126" i="15" s="1"/>
  <c r="K365" i="15"/>
  <c r="Q125" i="15" s="1"/>
  <c r="J365" i="15"/>
  <c r="P125" i="15" s="1"/>
  <c r="I365" i="15"/>
  <c r="O125" i="15" s="1"/>
  <c r="K362" i="15"/>
  <c r="Q124" i="15" s="1"/>
  <c r="J362" i="15"/>
  <c r="P124" i="15" s="1"/>
  <c r="I362" i="15"/>
  <c r="O124" i="15" s="1"/>
  <c r="K359" i="15"/>
  <c r="Q123" i="15" s="1"/>
  <c r="J359" i="15"/>
  <c r="P123" i="15" s="1"/>
  <c r="I359" i="15"/>
  <c r="O123" i="15" s="1"/>
  <c r="K356" i="15"/>
  <c r="Q122" i="15" s="1"/>
  <c r="J356" i="15"/>
  <c r="P122" i="15" s="1"/>
  <c r="I356" i="15"/>
  <c r="O122" i="15" s="1"/>
  <c r="K353" i="15"/>
  <c r="Q121" i="15" s="1"/>
  <c r="J353" i="15"/>
  <c r="P121" i="15" s="1"/>
  <c r="I353" i="15"/>
  <c r="O121" i="15" s="1"/>
  <c r="K350" i="15"/>
  <c r="Q120" i="15" s="1"/>
  <c r="J350" i="15"/>
  <c r="P120" i="15" s="1"/>
  <c r="I350" i="15"/>
  <c r="O120" i="15" s="1"/>
  <c r="K347" i="15"/>
  <c r="Q119" i="15" s="1"/>
  <c r="J347" i="15"/>
  <c r="P119" i="15" s="1"/>
  <c r="I347" i="15"/>
  <c r="O119" i="15" s="1"/>
  <c r="K344" i="15"/>
  <c r="Q118" i="15" s="1"/>
  <c r="J344" i="15"/>
  <c r="P118" i="15" s="1"/>
  <c r="I344" i="15"/>
  <c r="O118" i="15" s="1"/>
  <c r="K341" i="15"/>
  <c r="Q117" i="15" s="1"/>
  <c r="J341" i="15"/>
  <c r="P117" i="15" s="1"/>
  <c r="I341" i="15"/>
  <c r="O117" i="15" s="1"/>
  <c r="K338" i="15"/>
  <c r="Q116" i="15" s="1"/>
  <c r="J338" i="15"/>
  <c r="P116" i="15" s="1"/>
  <c r="I338" i="15"/>
  <c r="O116" i="15" s="1"/>
  <c r="K335" i="15"/>
  <c r="Q115" i="15" s="1"/>
  <c r="J335" i="15"/>
  <c r="P115" i="15" s="1"/>
  <c r="I335" i="15"/>
  <c r="O115" i="15" s="1"/>
  <c r="K332" i="15"/>
  <c r="Q114" i="15" s="1"/>
  <c r="J332" i="15"/>
  <c r="P114" i="15" s="1"/>
  <c r="I332" i="15"/>
  <c r="O114" i="15" s="1"/>
  <c r="K329" i="15"/>
  <c r="Q113" i="15" s="1"/>
  <c r="J329" i="15"/>
  <c r="P113" i="15" s="1"/>
  <c r="I329" i="15"/>
  <c r="O113" i="15" s="1"/>
  <c r="K326" i="15"/>
  <c r="Q112" i="15" s="1"/>
  <c r="J326" i="15"/>
  <c r="P112" i="15" s="1"/>
  <c r="I326" i="15"/>
  <c r="O112" i="15" s="1"/>
  <c r="K323" i="15"/>
  <c r="Q111" i="15" s="1"/>
  <c r="J323" i="15"/>
  <c r="P111" i="15" s="1"/>
  <c r="I323" i="15"/>
  <c r="O111" i="15" s="1"/>
  <c r="K320" i="15"/>
  <c r="Q110" i="15" s="1"/>
  <c r="J320" i="15"/>
  <c r="P110" i="15" s="1"/>
  <c r="I320" i="15"/>
  <c r="O110" i="15" s="1"/>
  <c r="K317" i="15"/>
  <c r="Q109" i="15" s="1"/>
  <c r="J317" i="15"/>
  <c r="P109" i="15" s="1"/>
  <c r="I317" i="15"/>
  <c r="O109" i="15" s="1"/>
  <c r="K314" i="15"/>
  <c r="Q108" i="15" s="1"/>
  <c r="J314" i="15"/>
  <c r="P108" i="15" s="1"/>
  <c r="I314" i="15"/>
  <c r="O108" i="15" s="1"/>
  <c r="K311" i="15"/>
  <c r="Q107" i="15" s="1"/>
  <c r="J311" i="15"/>
  <c r="P107" i="15" s="1"/>
  <c r="I311" i="15"/>
  <c r="O107" i="15" s="1"/>
  <c r="K308" i="15"/>
  <c r="Q106" i="15" s="1"/>
  <c r="J308" i="15"/>
  <c r="P106" i="15" s="1"/>
  <c r="I308" i="15"/>
  <c r="O106" i="15" s="1"/>
  <c r="K305" i="15"/>
  <c r="Q105" i="15" s="1"/>
  <c r="J305" i="15"/>
  <c r="P105" i="15" s="1"/>
  <c r="I305" i="15"/>
  <c r="O105" i="15" s="1"/>
  <c r="K302" i="15"/>
  <c r="Q104" i="15" s="1"/>
  <c r="J302" i="15"/>
  <c r="P104" i="15" s="1"/>
  <c r="I302" i="15"/>
  <c r="O104" i="15" s="1"/>
  <c r="K299" i="15"/>
  <c r="Q103" i="15" s="1"/>
  <c r="J299" i="15"/>
  <c r="P103" i="15" s="1"/>
  <c r="I299" i="15"/>
  <c r="O103" i="15" s="1"/>
  <c r="K296" i="15"/>
  <c r="Q102" i="15" s="1"/>
  <c r="J296" i="15"/>
  <c r="P102" i="15" s="1"/>
  <c r="I296" i="15"/>
  <c r="O102" i="15" s="1"/>
  <c r="K293" i="15"/>
  <c r="Q101" i="15" s="1"/>
  <c r="J293" i="15"/>
  <c r="P101" i="15" s="1"/>
  <c r="I293" i="15"/>
  <c r="O101" i="15" s="1"/>
  <c r="K290" i="15"/>
  <c r="Q100" i="15" s="1"/>
  <c r="J290" i="15"/>
  <c r="P100" i="15" s="1"/>
  <c r="I290" i="15"/>
  <c r="O100" i="15" s="1"/>
  <c r="K287" i="15"/>
  <c r="Q99" i="15" s="1"/>
  <c r="J287" i="15"/>
  <c r="P99" i="15" s="1"/>
  <c r="I287" i="15"/>
  <c r="O99" i="15" s="1"/>
  <c r="K284" i="15"/>
  <c r="Q98" i="15" s="1"/>
  <c r="J284" i="15"/>
  <c r="P98" i="15" s="1"/>
  <c r="I284" i="15"/>
  <c r="O98" i="15" s="1"/>
  <c r="K281" i="15"/>
  <c r="Q97" i="15" s="1"/>
  <c r="J281" i="15"/>
  <c r="P97" i="15" s="1"/>
  <c r="I281" i="15"/>
  <c r="O97" i="15" s="1"/>
  <c r="K278" i="15"/>
  <c r="Q96" i="15" s="1"/>
  <c r="J278" i="15"/>
  <c r="P96" i="15" s="1"/>
  <c r="I278" i="15"/>
  <c r="O96" i="15" s="1"/>
  <c r="K275" i="15"/>
  <c r="Q95" i="15" s="1"/>
  <c r="J275" i="15"/>
  <c r="P95" i="15" s="1"/>
  <c r="I275" i="15"/>
  <c r="O95" i="15" s="1"/>
  <c r="K272" i="15"/>
  <c r="Q94" i="15" s="1"/>
  <c r="J272" i="15"/>
  <c r="P94" i="15" s="1"/>
  <c r="I272" i="15"/>
  <c r="O94" i="15" s="1"/>
  <c r="K269" i="15"/>
  <c r="Q93" i="15" s="1"/>
  <c r="J269" i="15"/>
  <c r="P93" i="15" s="1"/>
  <c r="I269" i="15"/>
  <c r="O93" i="15" s="1"/>
  <c r="K266" i="15"/>
  <c r="Q92" i="15" s="1"/>
  <c r="J266" i="15"/>
  <c r="P92" i="15" s="1"/>
  <c r="I266" i="15"/>
  <c r="O92" i="15" s="1"/>
  <c r="K263" i="15"/>
  <c r="Q91" i="15" s="1"/>
  <c r="J263" i="15"/>
  <c r="P91" i="15" s="1"/>
  <c r="I263" i="15"/>
  <c r="O91" i="15" s="1"/>
  <c r="K260" i="15"/>
  <c r="Q90" i="15" s="1"/>
  <c r="J260" i="15"/>
  <c r="P90" i="15" s="1"/>
  <c r="I260" i="15"/>
  <c r="O90" i="15" s="1"/>
  <c r="K257" i="15"/>
  <c r="Q89" i="15" s="1"/>
  <c r="J257" i="15"/>
  <c r="P89" i="15" s="1"/>
  <c r="I257" i="15"/>
  <c r="O89" i="15" s="1"/>
  <c r="K254" i="15"/>
  <c r="Q88" i="15" s="1"/>
  <c r="J254" i="15"/>
  <c r="P88" i="15" s="1"/>
  <c r="I254" i="15"/>
  <c r="O88" i="15" s="1"/>
  <c r="K251" i="15"/>
  <c r="Q87" i="15" s="1"/>
  <c r="J251" i="15"/>
  <c r="P87" i="15" s="1"/>
  <c r="I251" i="15"/>
  <c r="O87" i="15" s="1"/>
  <c r="K248" i="15"/>
  <c r="Q86" i="15" s="1"/>
  <c r="J248" i="15"/>
  <c r="P86" i="15" s="1"/>
  <c r="I248" i="15"/>
  <c r="O86" i="15" s="1"/>
  <c r="K245" i="15"/>
  <c r="Q85" i="15" s="1"/>
  <c r="J245" i="15"/>
  <c r="P85" i="15" s="1"/>
  <c r="I245" i="15"/>
  <c r="O85" i="15" s="1"/>
  <c r="K242" i="15"/>
  <c r="Q84" i="15" s="1"/>
  <c r="J242" i="15"/>
  <c r="P84" i="15" s="1"/>
  <c r="I242" i="15"/>
  <c r="O84" i="15" s="1"/>
  <c r="K239" i="15"/>
  <c r="Q83" i="15" s="1"/>
  <c r="J239" i="15"/>
  <c r="P83" i="15" s="1"/>
  <c r="I239" i="15"/>
  <c r="O83" i="15" s="1"/>
  <c r="K236" i="15"/>
  <c r="Q82" i="15" s="1"/>
  <c r="J236" i="15"/>
  <c r="P82" i="15" s="1"/>
  <c r="I236" i="15"/>
  <c r="O82" i="15" s="1"/>
  <c r="K233" i="15"/>
  <c r="Q81" i="15" s="1"/>
  <c r="J233" i="15"/>
  <c r="P81" i="15" s="1"/>
  <c r="I233" i="15"/>
  <c r="O81" i="15" s="1"/>
  <c r="K230" i="15"/>
  <c r="Q80" i="15" s="1"/>
  <c r="J230" i="15"/>
  <c r="P80" i="15" s="1"/>
  <c r="I230" i="15"/>
  <c r="O80" i="15" s="1"/>
  <c r="K227" i="15"/>
  <c r="Q79" i="15" s="1"/>
  <c r="J227" i="15"/>
  <c r="P79" i="15" s="1"/>
  <c r="I227" i="15"/>
  <c r="O79" i="15" s="1"/>
  <c r="K224" i="15"/>
  <c r="Q78" i="15" s="1"/>
  <c r="J224" i="15"/>
  <c r="P78" i="15" s="1"/>
  <c r="I224" i="15"/>
  <c r="O78" i="15" s="1"/>
  <c r="K221" i="15"/>
  <c r="Q77" i="15" s="1"/>
  <c r="J221" i="15"/>
  <c r="P77" i="15" s="1"/>
  <c r="I221" i="15"/>
  <c r="O77" i="15" s="1"/>
  <c r="K218" i="15"/>
  <c r="Q76" i="15" s="1"/>
  <c r="J218" i="15"/>
  <c r="P76" i="15" s="1"/>
  <c r="I218" i="15"/>
  <c r="O76" i="15" s="1"/>
  <c r="K215" i="15"/>
  <c r="Q75" i="15" s="1"/>
  <c r="J215" i="15"/>
  <c r="P75" i="15" s="1"/>
  <c r="I215" i="15"/>
  <c r="O75" i="15" s="1"/>
  <c r="K212" i="15"/>
  <c r="Q74" i="15" s="1"/>
  <c r="J212" i="15"/>
  <c r="P74" i="15" s="1"/>
  <c r="I212" i="15"/>
  <c r="O74" i="15" s="1"/>
  <c r="K209" i="15"/>
  <c r="Q73" i="15" s="1"/>
  <c r="J209" i="15"/>
  <c r="P73" i="15" s="1"/>
  <c r="I209" i="15"/>
  <c r="O73" i="15" s="1"/>
  <c r="K206" i="15"/>
  <c r="Q72" i="15" s="1"/>
  <c r="J206" i="15"/>
  <c r="P72" i="15" s="1"/>
  <c r="I206" i="15"/>
  <c r="O72" i="15" s="1"/>
  <c r="K203" i="15"/>
  <c r="Q71" i="15" s="1"/>
  <c r="J203" i="15"/>
  <c r="P71" i="15" s="1"/>
  <c r="I203" i="15"/>
  <c r="O71" i="15" s="1"/>
  <c r="K200" i="15"/>
  <c r="Q70" i="15" s="1"/>
  <c r="J200" i="15"/>
  <c r="P70" i="15" s="1"/>
  <c r="I200" i="15"/>
  <c r="O70" i="15" s="1"/>
  <c r="K197" i="15"/>
  <c r="Q69" i="15" s="1"/>
  <c r="J197" i="15"/>
  <c r="P69" i="15" s="1"/>
  <c r="I197" i="15"/>
  <c r="O69" i="15" s="1"/>
  <c r="K194" i="15"/>
  <c r="Q68" i="15" s="1"/>
  <c r="J194" i="15"/>
  <c r="P68" i="15" s="1"/>
  <c r="I194" i="15"/>
  <c r="O68" i="15" s="1"/>
  <c r="K191" i="15"/>
  <c r="Q67" i="15" s="1"/>
  <c r="J191" i="15"/>
  <c r="P67" i="15" s="1"/>
  <c r="I191" i="15"/>
  <c r="O67" i="15" s="1"/>
  <c r="K188" i="15"/>
  <c r="Q66" i="15" s="1"/>
  <c r="J188" i="15"/>
  <c r="P66" i="15" s="1"/>
  <c r="I188" i="15"/>
  <c r="O66" i="15" s="1"/>
  <c r="K185" i="15"/>
  <c r="Q65" i="15" s="1"/>
  <c r="J185" i="15"/>
  <c r="P65" i="15" s="1"/>
  <c r="I185" i="15"/>
  <c r="O65" i="15" s="1"/>
  <c r="K182" i="15"/>
  <c r="Q64" i="15" s="1"/>
  <c r="J182" i="15"/>
  <c r="P64" i="15" s="1"/>
  <c r="I182" i="15"/>
  <c r="O64" i="15" s="1"/>
  <c r="K179" i="15"/>
  <c r="Q63" i="15" s="1"/>
  <c r="J179" i="15"/>
  <c r="P63" i="15" s="1"/>
  <c r="I179" i="15"/>
  <c r="O63" i="15" s="1"/>
  <c r="K176" i="15"/>
  <c r="Q62" i="15" s="1"/>
  <c r="J176" i="15"/>
  <c r="P62" i="15" s="1"/>
  <c r="I176" i="15"/>
  <c r="O62" i="15" s="1"/>
  <c r="K173" i="15"/>
  <c r="Q61" i="15" s="1"/>
  <c r="J173" i="15"/>
  <c r="P61" i="15" s="1"/>
  <c r="I173" i="15"/>
  <c r="O61" i="15" s="1"/>
  <c r="K170" i="15"/>
  <c r="Q60" i="15" s="1"/>
  <c r="J170" i="15"/>
  <c r="P60" i="15" s="1"/>
  <c r="I170" i="15"/>
  <c r="O60" i="15" s="1"/>
  <c r="K167" i="15"/>
  <c r="Q59" i="15" s="1"/>
  <c r="J167" i="15"/>
  <c r="P59" i="15" s="1"/>
  <c r="I167" i="15"/>
  <c r="O59" i="15" s="1"/>
  <c r="K164" i="15"/>
  <c r="Q58" i="15" s="1"/>
  <c r="J164" i="15"/>
  <c r="P58" i="15" s="1"/>
  <c r="I164" i="15"/>
  <c r="O58" i="15" s="1"/>
  <c r="K161" i="15"/>
  <c r="Q57" i="15" s="1"/>
  <c r="J161" i="15"/>
  <c r="P57" i="15" s="1"/>
  <c r="I161" i="15"/>
  <c r="O57" i="15" s="1"/>
  <c r="K158" i="15"/>
  <c r="Q56" i="15" s="1"/>
  <c r="J158" i="15"/>
  <c r="P56" i="15" s="1"/>
  <c r="I158" i="15"/>
  <c r="O56" i="15" s="1"/>
  <c r="K155" i="15"/>
  <c r="Q55" i="15" s="1"/>
  <c r="J155" i="15"/>
  <c r="P55" i="15" s="1"/>
  <c r="I155" i="15"/>
  <c r="O55" i="15" s="1"/>
  <c r="K152" i="15"/>
  <c r="Q54" i="15" s="1"/>
  <c r="J152" i="15"/>
  <c r="P54" i="15" s="1"/>
  <c r="I152" i="15"/>
  <c r="O54" i="15" s="1"/>
  <c r="K149" i="15"/>
  <c r="Q53" i="15" s="1"/>
  <c r="J149" i="15"/>
  <c r="P53" i="15" s="1"/>
  <c r="I149" i="15"/>
  <c r="O53" i="15" s="1"/>
  <c r="K146" i="15"/>
  <c r="Q52" i="15" s="1"/>
  <c r="J146" i="15"/>
  <c r="P52" i="15" s="1"/>
  <c r="I146" i="15"/>
  <c r="O52" i="15" s="1"/>
  <c r="K143" i="15"/>
  <c r="Q51" i="15" s="1"/>
  <c r="J143" i="15"/>
  <c r="P51" i="15" s="1"/>
  <c r="I143" i="15"/>
  <c r="O51" i="15" s="1"/>
  <c r="K140" i="15"/>
  <c r="Q50" i="15" s="1"/>
  <c r="J140" i="15"/>
  <c r="P50" i="15" s="1"/>
  <c r="I140" i="15"/>
  <c r="O50" i="15" s="1"/>
  <c r="K137" i="15"/>
  <c r="Q49" i="15" s="1"/>
  <c r="J137" i="15"/>
  <c r="P49" i="15" s="1"/>
  <c r="I137" i="15"/>
  <c r="O49" i="15" s="1"/>
  <c r="K134" i="15"/>
  <c r="Q48" i="15" s="1"/>
  <c r="J134" i="15"/>
  <c r="P48" i="15" s="1"/>
  <c r="I134" i="15"/>
  <c r="O48" i="15" s="1"/>
  <c r="K131" i="15"/>
  <c r="Q47" i="15" s="1"/>
  <c r="J131" i="15"/>
  <c r="P47" i="15" s="1"/>
  <c r="I131" i="15"/>
  <c r="O47" i="15" s="1"/>
  <c r="K128" i="15"/>
  <c r="Q46" i="15" s="1"/>
  <c r="J128" i="15"/>
  <c r="P46" i="15" s="1"/>
  <c r="I128" i="15"/>
  <c r="O46" i="15" s="1"/>
  <c r="K125" i="15"/>
  <c r="Q45" i="15" s="1"/>
  <c r="J125" i="15"/>
  <c r="P45" i="15" s="1"/>
  <c r="I125" i="15"/>
  <c r="O45" i="15" s="1"/>
  <c r="K122" i="15"/>
  <c r="Q44" i="15" s="1"/>
  <c r="J122" i="15"/>
  <c r="P44" i="15" s="1"/>
  <c r="I122" i="15"/>
  <c r="O44" i="15" s="1"/>
  <c r="K119" i="15"/>
  <c r="Q43" i="15" s="1"/>
  <c r="J119" i="15"/>
  <c r="P43" i="15" s="1"/>
  <c r="I119" i="15"/>
  <c r="O43" i="15" s="1"/>
  <c r="K116" i="15"/>
  <c r="Q42" i="15" s="1"/>
  <c r="J116" i="15"/>
  <c r="P42" i="15" s="1"/>
  <c r="I116" i="15"/>
  <c r="O42" i="15" s="1"/>
  <c r="K113" i="15"/>
  <c r="Q41" i="15" s="1"/>
  <c r="J113" i="15"/>
  <c r="P41" i="15" s="1"/>
  <c r="I113" i="15"/>
  <c r="O41" i="15" s="1"/>
  <c r="K110" i="15"/>
  <c r="Q40" i="15" s="1"/>
  <c r="J110" i="15"/>
  <c r="P40" i="15" s="1"/>
  <c r="I110" i="15"/>
  <c r="O40" i="15" s="1"/>
  <c r="K107" i="15"/>
  <c r="Q39" i="15" s="1"/>
  <c r="J107" i="15"/>
  <c r="P39" i="15" s="1"/>
  <c r="I107" i="15"/>
  <c r="O39" i="15" s="1"/>
  <c r="K104" i="15"/>
  <c r="Q38" i="15" s="1"/>
  <c r="J104" i="15"/>
  <c r="P38" i="15" s="1"/>
  <c r="I104" i="15"/>
  <c r="O38" i="15" s="1"/>
  <c r="K101" i="15"/>
  <c r="Q37" i="15" s="1"/>
  <c r="J101" i="15"/>
  <c r="P37" i="15" s="1"/>
  <c r="I101" i="15"/>
  <c r="O37" i="15" s="1"/>
  <c r="K98" i="15"/>
  <c r="Q36" i="15" s="1"/>
  <c r="J98" i="15"/>
  <c r="P36" i="15" s="1"/>
  <c r="I98" i="15"/>
  <c r="O36" i="15" s="1"/>
  <c r="K95" i="15"/>
  <c r="Q35" i="15" s="1"/>
  <c r="J95" i="15"/>
  <c r="P35" i="15" s="1"/>
  <c r="I95" i="15"/>
  <c r="O35" i="15" s="1"/>
  <c r="K92" i="15"/>
  <c r="Q34" i="15" s="1"/>
  <c r="J92" i="15"/>
  <c r="P34" i="15" s="1"/>
  <c r="I92" i="15"/>
  <c r="O34" i="15" s="1"/>
  <c r="K89" i="15"/>
  <c r="Q33" i="15" s="1"/>
  <c r="J89" i="15"/>
  <c r="P33" i="15" s="1"/>
  <c r="I89" i="15"/>
  <c r="O33" i="15" s="1"/>
  <c r="K86" i="15"/>
  <c r="Q32" i="15" s="1"/>
  <c r="J86" i="15"/>
  <c r="P32" i="15" s="1"/>
  <c r="I86" i="15"/>
  <c r="O32" i="15" s="1"/>
  <c r="K83" i="15"/>
  <c r="Q31" i="15" s="1"/>
  <c r="J83" i="15"/>
  <c r="P31" i="15" s="1"/>
  <c r="I83" i="15"/>
  <c r="O31" i="15" s="1"/>
  <c r="K80" i="15"/>
  <c r="Q30" i="15" s="1"/>
  <c r="J80" i="15"/>
  <c r="P30" i="15" s="1"/>
  <c r="I80" i="15"/>
  <c r="O30" i="15" s="1"/>
  <c r="K77" i="15"/>
  <c r="Q29" i="15" s="1"/>
  <c r="J77" i="15"/>
  <c r="P29" i="15" s="1"/>
  <c r="I77" i="15"/>
  <c r="O29" i="15" s="1"/>
  <c r="K74" i="15"/>
  <c r="Q28" i="15" s="1"/>
  <c r="J74" i="15"/>
  <c r="P28" i="15" s="1"/>
  <c r="I74" i="15"/>
  <c r="O28" i="15" s="1"/>
  <c r="K71" i="15"/>
  <c r="Q27" i="15" s="1"/>
  <c r="J71" i="15"/>
  <c r="P27" i="15" s="1"/>
  <c r="I71" i="15"/>
  <c r="O27" i="15" s="1"/>
  <c r="K68" i="15"/>
  <c r="Q26" i="15" s="1"/>
  <c r="J68" i="15"/>
  <c r="P26" i="15" s="1"/>
  <c r="I68" i="15"/>
  <c r="O26" i="15" s="1"/>
  <c r="K65" i="15"/>
  <c r="Q25" i="15" s="1"/>
  <c r="J65" i="15"/>
  <c r="P25" i="15" s="1"/>
  <c r="I65" i="15"/>
  <c r="O25" i="15" s="1"/>
  <c r="K62" i="15"/>
  <c r="Q24" i="15" s="1"/>
  <c r="J62" i="15"/>
  <c r="P24" i="15" s="1"/>
  <c r="I62" i="15"/>
  <c r="O24" i="15" s="1"/>
  <c r="K59" i="15"/>
  <c r="Q23" i="15" s="1"/>
  <c r="J59" i="15"/>
  <c r="P23" i="15" s="1"/>
  <c r="I59" i="15"/>
  <c r="O23" i="15" s="1"/>
  <c r="K56" i="15"/>
  <c r="Q22" i="15" s="1"/>
  <c r="J56" i="15"/>
  <c r="P22" i="15" s="1"/>
  <c r="I56" i="15"/>
  <c r="O22" i="15" s="1"/>
  <c r="K53" i="15"/>
  <c r="Q21" i="15" s="1"/>
  <c r="J53" i="15"/>
  <c r="P21" i="15" s="1"/>
  <c r="I53" i="15"/>
  <c r="O21" i="15" s="1"/>
  <c r="K50" i="15"/>
  <c r="Q20" i="15" s="1"/>
  <c r="J50" i="15"/>
  <c r="P20" i="15" s="1"/>
  <c r="I50" i="15"/>
  <c r="O20" i="15" s="1"/>
  <c r="K47" i="15"/>
  <c r="Q19" i="15" s="1"/>
  <c r="J47" i="15"/>
  <c r="P19" i="15" s="1"/>
  <c r="I47" i="15"/>
  <c r="O19" i="15" s="1"/>
  <c r="K44" i="15"/>
  <c r="Q18" i="15" s="1"/>
  <c r="J44" i="15"/>
  <c r="P18" i="15" s="1"/>
  <c r="I44" i="15"/>
  <c r="O18" i="15" s="1"/>
  <c r="K41" i="15"/>
  <c r="Q17" i="15" s="1"/>
  <c r="J41" i="15"/>
  <c r="P17" i="15" s="1"/>
  <c r="I41" i="15"/>
  <c r="O17" i="15" s="1"/>
  <c r="K38" i="15"/>
  <c r="Q16" i="15" s="1"/>
  <c r="J38" i="15"/>
  <c r="P16" i="15" s="1"/>
  <c r="I38" i="15"/>
  <c r="O16" i="15" s="1"/>
  <c r="K35" i="15"/>
  <c r="Q15" i="15" s="1"/>
  <c r="J35" i="15"/>
  <c r="P15" i="15" s="1"/>
  <c r="I35" i="15"/>
  <c r="O15" i="15" s="1"/>
  <c r="K32" i="15"/>
  <c r="Q14" i="15" s="1"/>
  <c r="J32" i="15"/>
  <c r="P14" i="15" s="1"/>
  <c r="I32" i="15"/>
  <c r="O14" i="15" s="1"/>
  <c r="K29" i="15"/>
  <c r="Q13" i="15" s="1"/>
  <c r="J29" i="15"/>
  <c r="P13" i="15" s="1"/>
  <c r="I29" i="15"/>
  <c r="O13" i="15" s="1"/>
  <c r="K26" i="15"/>
  <c r="Q12" i="15" s="1"/>
  <c r="J26" i="15"/>
  <c r="P12" i="15" s="1"/>
  <c r="I26" i="15"/>
  <c r="O12" i="15" s="1"/>
  <c r="K23" i="15"/>
  <c r="Q11" i="15" s="1"/>
  <c r="J23" i="15"/>
  <c r="P11" i="15" s="1"/>
  <c r="I23" i="15"/>
  <c r="O11" i="15" s="1"/>
  <c r="K20" i="15"/>
  <c r="Q10" i="15" s="1"/>
  <c r="J20" i="15"/>
  <c r="P10" i="15" s="1"/>
  <c r="I20" i="15"/>
  <c r="O10" i="15" s="1"/>
  <c r="K17" i="15"/>
  <c r="Q9" i="15" s="1"/>
  <c r="J17" i="15"/>
  <c r="P9" i="15" s="1"/>
  <c r="I17" i="15"/>
  <c r="O9" i="15" s="1"/>
  <c r="K14" i="15"/>
  <c r="Q8" i="15" s="1"/>
  <c r="J14" i="15"/>
  <c r="P8" i="15" s="1"/>
  <c r="I14" i="15"/>
  <c r="O8" i="15" s="1"/>
  <c r="K11" i="15"/>
  <c r="Q7" i="15" s="1"/>
  <c r="J11" i="15"/>
  <c r="P7" i="15" s="1"/>
  <c r="I11" i="15"/>
  <c r="O7" i="15" s="1"/>
  <c r="K8" i="15"/>
  <c r="Q6" i="15" s="1"/>
  <c r="J8" i="15"/>
  <c r="P6" i="15" s="1"/>
  <c r="I8" i="15"/>
  <c r="O6" i="15" s="1"/>
  <c r="K23" i="14"/>
  <c r="L374" i="14"/>
  <c r="K374" i="14"/>
  <c r="J374" i="14"/>
  <c r="L365" i="14"/>
  <c r="K365" i="14"/>
  <c r="J365" i="14"/>
  <c r="L347" i="14"/>
  <c r="R43" i="14" s="1"/>
  <c r="K347" i="14"/>
  <c r="Q43" i="14" s="1"/>
  <c r="J347" i="14"/>
  <c r="P43" i="14" s="1"/>
  <c r="L338" i="14"/>
  <c r="R42" i="14" s="1"/>
  <c r="K338" i="14"/>
  <c r="Q42" i="14" s="1"/>
  <c r="J338" i="14"/>
  <c r="P42" i="14" s="1"/>
  <c r="L329" i="14"/>
  <c r="R41" i="14" s="1"/>
  <c r="K329" i="14"/>
  <c r="Q41" i="14" s="1"/>
  <c r="J329" i="14"/>
  <c r="P41" i="14" s="1"/>
  <c r="L320" i="14"/>
  <c r="R40" i="14" s="1"/>
  <c r="K320" i="14"/>
  <c r="Q40" i="14" s="1"/>
  <c r="J320" i="14"/>
  <c r="P40" i="14" s="1"/>
  <c r="L311" i="14"/>
  <c r="R39" i="14" s="1"/>
  <c r="K311" i="14"/>
  <c r="Q39" i="14" s="1"/>
  <c r="J311" i="14"/>
  <c r="P39" i="14" s="1"/>
  <c r="L302" i="14"/>
  <c r="R38" i="14" s="1"/>
  <c r="K302" i="14"/>
  <c r="Q38" i="14" s="1"/>
  <c r="J302" i="14"/>
  <c r="P38" i="14" s="1"/>
  <c r="L293" i="14"/>
  <c r="R37" i="14" s="1"/>
  <c r="K293" i="14"/>
  <c r="Q37" i="14" s="1"/>
  <c r="J293" i="14"/>
  <c r="P37" i="14" s="1"/>
  <c r="L284" i="14"/>
  <c r="R36" i="14" s="1"/>
  <c r="K284" i="14"/>
  <c r="Q36" i="14" s="1"/>
  <c r="J284" i="14"/>
  <c r="P36" i="14" s="1"/>
  <c r="L275" i="14"/>
  <c r="R35" i="14" s="1"/>
  <c r="K275" i="14"/>
  <c r="Q35" i="14" s="1"/>
  <c r="J275" i="14"/>
  <c r="P35" i="14" s="1"/>
  <c r="L266" i="14"/>
  <c r="R34" i="14" s="1"/>
  <c r="K266" i="14"/>
  <c r="Q34" i="14" s="1"/>
  <c r="J266" i="14"/>
  <c r="P34" i="14" s="1"/>
  <c r="L257" i="14"/>
  <c r="R33" i="14" s="1"/>
  <c r="K257" i="14"/>
  <c r="Q33" i="14" s="1"/>
  <c r="J257" i="14"/>
  <c r="P33" i="14" s="1"/>
  <c r="L248" i="14"/>
  <c r="R32" i="14" s="1"/>
  <c r="K248" i="14"/>
  <c r="Q32" i="14" s="1"/>
  <c r="J248" i="14"/>
  <c r="P32" i="14" s="1"/>
  <c r="L239" i="14"/>
  <c r="R31" i="14" s="1"/>
  <c r="K239" i="14"/>
  <c r="Q31" i="14" s="1"/>
  <c r="J239" i="14"/>
  <c r="P31" i="14" s="1"/>
  <c r="L230" i="14"/>
  <c r="R30" i="14" s="1"/>
  <c r="K230" i="14"/>
  <c r="Q30" i="14" s="1"/>
  <c r="J230" i="14"/>
  <c r="P30" i="14" s="1"/>
  <c r="L221" i="14"/>
  <c r="R29" i="14" s="1"/>
  <c r="K221" i="14"/>
  <c r="Q29" i="14" s="1"/>
  <c r="J221" i="14"/>
  <c r="P29" i="14" s="1"/>
  <c r="L212" i="14"/>
  <c r="R28" i="14" s="1"/>
  <c r="K212" i="14"/>
  <c r="Q28" i="14" s="1"/>
  <c r="J212" i="14"/>
  <c r="P28" i="14" s="1"/>
  <c r="L203" i="14"/>
  <c r="R27" i="14" s="1"/>
  <c r="K203" i="14"/>
  <c r="Q27" i="14" s="1"/>
  <c r="J203" i="14"/>
  <c r="P27" i="14" s="1"/>
  <c r="L194" i="14"/>
  <c r="R26" i="14" s="1"/>
  <c r="K194" i="14"/>
  <c r="Q26" i="14" s="1"/>
  <c r="J194" i="14"/>
  <c r="P26" i="14" s="1"/>
  <c r="L185" i="14"/>
  <c r="R25" i="14" s="1"/>
  <c r="K185" i="14"/>
  <c r="Q25" i="14" s="1"/>
  <c r="J185" i="14"/>
  <c r="P25" i="14" s="1"/>
  <c r="L176" i="14"/>
  <c r="R24" i="14" s="1"/>
  <c r="K176" i="14"/>
  <c r="Q24" i="14" s="1"/>
  <c r="J176" i="14"/>
  <c r="P24" i="14" s="1"/>
  <c r="L167" i="14"/>
  <c r="R23" i="14" s="1"/>
  <c r="K167" i="14"/>
  <c r="Q23" i="14" s="1"/>
  <c r="J167" i="14"/>
  <c r="P23" i="14" s="1"/>
  <c r="L158" i="14"/>
  <c r="R22" i="14" s="1"/>
  <c r="K158" i="14"/>
  <c r="Q22" i="14" s="1"/>
  <c r="J158" i="14"/>
  <c r="P22" i="14" s="1"/>
  <c r="L149" i="14"/>
  <c r="R21" i="14" s="1"/>
  <c r="K149" i="14"/>
  <c r="Q21" i="14" s="1"/>
  <c r="J149" i="14"/>
  <c r="P21" i="14" s="1"/>
  <c r="L140" i="14"/>
  <c r="R20" i="14" s="1"/>
  <c r="K140" i="14"/>
  <c r="Q20" i="14" s="1"/>
  <c r="J140" i="14"/>
  <c r="P20" i="14" s="1"/>
  <c r="L131" i="14"/>
  <c r="R19" i="14" s="1"/>
  <c r="K131" i="14"/>
  <c r="Q19" i="14" s="1"/>
  <c r="J131" i="14"/>
  <c r="P19" i="14" s="1"/>
  <c r="L122" i="14"/>
  <c r="R18" i="14" s="1"/>
  <c r="K122" i="14"/>
  <c r="Q18" i="14" s="1"/>
  <c r="J122" i="14"/>
  <c r="P18" i="14" s="1"/>
  <c r="L113" i="14"/>
  <c r="R17" i="14" s="1"/>
  <c r="K113" i="14"/>
  <c r="Q17" i="14" s="1"/>
  <c r="J113" i="14"/>
  <c r="P17" i="14" s="1"/>
  <c r="L104" i="14"/>
  <c r="R16" i="14" s="1"/>
  <c r="K104" i="14"/>
  <c r="Q16" i="14" s="1"/>
  <c r="J104" i="14"/>
  <c r="P16" i="14" s="1"/>
  <c r="L95" i="14"/>
  <c r="R15" i="14" s="1"/>
  <c r="K95" i="14"/>
  <c r="Q15" i="14" s="1"/>
  <c r="J95" i="14"/>
  <c r="P15" i="14" s="1"/>
  <c r="L86" i="14"/>
  <c r="R14" i="14" s="1"/>
  <c r="K86" i="14"/>
  <c r="Q14" i="14" s="1"/>
  <c r="J86" i="14"/>
  <c r="P14" i="14" s="1"/>
  <c r="L77" i="14"/>
  <c r="R13" i="14" s="1"/>
  <c r="K77" i="14"/>
  <c r="Q13" i="14" s="1"/>
  <c r="J77" i="14"/>
  <c r="P13" i="14" s="1"/>
  <c r="L68" i="14"/>
  <c r="R12" i="14" s="1"/>
  <c r="K68" i="14"/>
  <c r="Q12" i="14" s="1"/>
  <c r="J68" i="14"/>
  <c r="P12" i="14" s="1"/>
  <c r="L59" i="14"/>
  <c r="R11" i="14" s="1"/>
  <c r="K59" i="14"/>
  <c r="Q11" i="14" s="1"/>
  <c r="J59" i="14"/>
  <c r="P11" i="14" s="1"/>
  <c r="L50" i="14"/>
  <c r="R10" i="14" s="1"/>
  <c r="K50" i="14"/>
  <c r="Q10" i="14" s="1"/>
  <c r="J50" i="14"/>
  <c r="P10" i="14" s="1"/>
  <c r="L41" i="14"/>
  <c r="R9" i="14" s="1"/>
  <c r="K41" i="14"/>
  <c r="Q9" i="14" s="1"/>
  <c r="J41" i="14"/>
  <c r="P9" i="14" s="1"/>
  <c r="L32" i="14"/>
  <c r="R8" i="14" s="1"/>
  <c r="K32" i="14"/>
  <c r="Q8" i="14" s="1"/>
  <c r="J32" i="14"/>
  <c r="P8" i="14" s="1"/>
  <c r="L23" i="14"/>
  <c r="R7" i="14" s="1"/>
  <c r="Q7" i="14"/>
  <c r="J23" i="14"/>
  <c r="P7" i="14" s="1"/>
  <c r="L14" i="14"/>
  <c r="K14" i="14"/>
  <c r="Q6" i="14" s="1"/>
  <c r="I1319" i="13"/>
  <c r="O151" i="13" s="1"/>
  <c r="H1319" i="13"/>
  <c r="K1319" i="13" s="1"/>
  <c r="Q151" i="13" s="1"/>
  <c r="G1319" i="13"/>
  <c r="J1319" i="13" s="1"/>
  <c r="P151" i="13" s="1"/>
  <c r="I1310" i="13"/>
  <c r="O150" i="13" s="1"/>
  <c r="H1310" i="13"/>
  <c r="K1310" i="13" s="1"/>
  <c r="Q150" i="13" s="1"/>
  <c r="G1310" i="13"/>
  <c r="J1310" i="13" s="1"/>
  <c r="P150" i="13" s="1"/>
  <c r="I1301" i="13"/>
  <c r="O149" i="13" s="1"/>
  <c r="H1301" i="13"/>
  <c r="K1301" i="13" s="1"/>
  <c r="Q149" i="13" s="1"/>
  <c r="G1301" i="13"/>
  <c r="J1301" i="13" s="1"/>
  <c r="P149" i="13" s="1"/>
  <c r="I1292" i="13"/>
  <c r="O148" i="13" s="1"/>
  <c r="H1292" i="13"/>
  <c r="K1292" i="13" s="1"/>
  <c r="Q148" i="13" s="1"/>
  <c r="G1292" i="13"/>
  <c r="J1292" i="13" s="1"/>
  <c r="P148" i="13" s="1"/>
  <c r="I1283" i="13"/>
  <c r="O147" i="13" s="1"/>
  <c r="H1283" i="13"/>
  <c r="K1283" i="13" s="1"/>
  <c r="Q147" i="13" s="1"/>
  <c r="G1283" i="13"/>
  <c r="J1283" i="13" s="1"/>
  <c r="P147" i="13" s="1"/>
  <c r="I1274" i="13"/>
  <c r="O146" i="13" s="1"/>
  <c r="H1274" i="13"/>
  <c r="K1274" i="13" s="1"/>
  <c r="Q146" i="13" s="1"/>
  <c r="G1274" i="13"/>
  <c r="J1274" i="13" s="1"/>
  <c r="P146" i="13" s="1"/>
  <c r="I1265" i="13"/>
  <c r="O145" i="13" s="1"/>
  <c r="H1265" i="13"/>
  <c r="K1265" i="13" s="1"/>
  <c r="Q145" i="13" s="1"/>
  <c r="G1265" i="13"/>
  <c r="J1265" i="13" s="1"/>
  <c r="P145" i="13" s="1"/>
  <c r="I1256" i="13"/>
  <c r="O144" i="13" s="1"/>
  <c r="H1256" i="13"/>
  <c r="K1256" i="13" s="1"/>
  <c r="Q144" i="13" s="1"/>
  <c r="G1256" i="13"/>
  <c r="J1256" i="13" s="1"/>
  <c r="P144" i="13" s="1"/>
  <c r="I1247" i="13"/>
  <c r="O143" i="13" s="1"/>
  <c r="H1247" i="13"/>
  <c r="K1247" i="13" s="1"/>
  <c r="Q143" i="13" s="1"/>
  <c r="G1247" i="13"/>
  <c r="J1247" i="13" s="1"/>
  <c r="P143" i="13" s="1"/>
  <c r="I1238" i="13"/>
  <c r="O142" i="13" s="1"/>
  <c r="H1238" i="13"/>
  <c r="K1238" i="13" s="1"/>
  <c r="Q142" i="13" s="1"/>
  <c r="G1238" i="13"/>
  <c r="J1238" i="13" s="1"/>
  <c r="P142" i="13" s="1"/>
  <c r="I1229" i="13"/>
  <c r="O141" i="13" s="1"/>
  <c r="H1229" i="13"/>
  <c r="K1229" i="13" s="1"/>
  <c r="Q141" i="13" s="1"/>
  <c r="G1229" i="13"/>
  <c r="J1229" i="13" s="1"/>
  <c r="P141" i="13" s="1"/>
  <c r="I1220" i="13"/>
  <c r="O140" i="13" s="1"/>
  <c r="H1220" i="13"/>
  <c r="K1220" i="13" s="1"/>
  <c r="Q140" i="13" s="1"/>
  <c r="G1220" i="13"/>
  <c r="J1220" i="13" s="1"/>
  <c r="P140" i="13" s="1"/>
  <c r="I1211" i="13"/>
  <c r="O139" i="13" s="1"/>
  <c r="H1211" i="13"/>
  <c r="K1211" i="13" s="1"/>
  <c r="Q139" i="13" s="1"/>
  <c r="G1211" i="13"/>
  <c r="J1211" i="13" s="1"/>
  <c r="P139" i="13" s="1"/>
  <c r="I1202" i="13"/>
  <c r="O138" i="13" s="1"/>
  <c r="H1202" i="13"/>
  <c r="K1202" i="13" s="1"/>
  <c r="Q138" i="13" s="1"/>
  <c r="G1202" i="13"/>
  <c r="J1202" i="13" s="1"/>
  <c r="P138" i="13" s="1"/>
  <c r="I1193" i="13"/>
  <c r="O137" i="13" s="1"/>
  <c r="H1193" i="13"/>
  <c r="K1193" i="13" s="1"/>
  <c r="Q137" i="13" s="1"/>
  <c r="G1193" i="13"/>
  <c r="J1193" i="13" s="1"/>
  <c r="P137" i="13" s="1"/>
  <c r="I1184" i="13"/>
  <c r="O136" i="13" s="1"/>
  <c r="H1184" i="13"/>
  <c r="K1184" i="13" s="1"/>
  <c r="Q136" i="13" s="1"/>
  <c r="G1184" i="13"/>
  <c r="J1184" i="13" s="1"/>
  <c r="P136" i="13" s="1"/>
  <c r="I1175" i="13"/>
  <c r="O135" i="13" s="1"/>
  <c r="H1175" i="13"/>
  <c r="K1175" i="13" s="1"/>
  <c r="Q135" i="13" s="1"/>
  <c r="G1175" i="13"/>
  <c r="J1175" i="13" s="1"/>
  <c r="P135" i="13" s="1"/>
  <c r="I1166" i="13"/>
  <c r="O134" i="13" s="1"/>
  <c r="H1166" i="13"/>
  <c r="K1166" i="13" s="1"/>
  <c r="Q134" i="13" s="1"/>
  <c r="G1166" i="13"/>
  <c r="J1166" i="13" s="1"/>
  <c r="P134" i="13" s="1"/>
  <c r="I1157" i="13"/>
  <c r="O133" i="13" s="1"/>
  <c r="H1157" i="13"/>
  <c r="K1157" i="13" s="1"/>
  <c r="Q133" i="13" s="1"/>
  <c r="G1157" i="13"/>
  <c r="J1157" i="13" s="1"/>
  <c r="P133" i="13" s="1"/>
  <c r="I1148" i="13"/>
  <c r="O132" i="13" s="1"/>
  <c r="H1148" i="13"/>
  <c r="K1148" i="13" s="1"/>
  <c r="Q132" i="13" s="1"/>
  <c r="G1148" i="13"/>
  <c r="J1148" i="13" s="1"/>
  <c r="P132" i="13" s="1"/>
  <c r="I1139" i="13"/>
  <c r="O131" i="13" s="1"/>
  <c r="H1139" i="13"/>
  <c r="K1139" i="13" s="1"/>
  <c r="Q131" i="13" s="1"/>
  <c r="G1139" i="13"/>
  <c r="J1139" i="13" s="1"/>
  <c r="P131" i="13" s="1"/>
  <c r="I1130" i="13"/>
  <c r="O130" i="13" s="1"/>
  <c r="H1130" i="13"/>
  <c r="K1130" i="13" s="1"/>
  <c r="Q130" i="13" s="1"/>
  <c r="G1130" i="13"/>
  <c r="J1130" i="13" s="1"/>
  <c r="P130" i="13" s="1"/>
  <c r="I1121" i="13"/>
  <c r="O129" i="13" s="1"/>
  <c r="H1121" i="13"/>
  <c r="K1121" i="13" s="1"/>
  <c r="Q129" i="13" s="1"/>
  <c r="G1121" i="13"/>
  <c r="J1121" i="13" s="1"/>
  <c r="P129" i="13" s="1"/>
  <c r="I1112" i="13"/>
  <c r="O128" i="13" s="1"/>
  <c r="H1112" i="13"/>
  <c r="K1112" i="13" s="1"/>
  <c r="Q128" i="13" s="1"/>
  <c r="G1112" i="13"/>
  <c r="J1112" i="13" s="1"/>
  <c r="P128" i="13" s="1"/>
  <c r="I1103" i="13"/>
  <c r="O127" i="13" s="1"/>
  <c r="H1103" i="13"/>
  <c r="K1103" i="13" s="1"/>
  <c r="Q127" i="13" s="1"/>
  <c r="G1103" i="13"/>
  <c r="J1103" i="13" s="1"/>
  <c r="P127" i="13" s="1"/>
  <c r="I1094" i="13"/>
  <c r="O126" i="13" s="1"/>
  <c r="H1094" i="13"/>
  <c r="K1094" i="13" s="1"/>
  <c r="Q126" i="13" s="1"/>
  <c r="G1094" i="13"/>
  <c r="J1094" i="13" s="1"/>
  <c r="P126" i="13" s="1"/>
  <c r="I1085" i="13"/>
  <c r="O125" i="13" s="1"/>
  <c r="H1085" i="13"/>
  <c r="K1085" i="13" s="1"/>
  <c r="Q125" i="13" s="1"/>
  <c r="G1085" i="13"/>
  <c r="J1085" i="13" s="1"/>
  <c r="P125" i="13" s="1"/>
  <c r="I1076" i="13"/>
  <c r="O124" i="13" s="1"/>
  <c r="H1076" i="13"/>
  <c r="K1076" i="13" s="1"/>
  <c r="Q124" i="13" s="1"/>
  <c r="G1076" i="13"/>
  <c r="J1076" i="13" s="1"/>
  <c r="P124" i="13" s="1"/>
  <c r="I1067" i="13"/>
  <c r="O123" i="13" s="1"/>
  <c r="H1067" i="13"/>
  <c r="K1067" i="13" s="1"/>
  <c r="Q123" i="13" s="1"/>
  <c r="G1067" i="13"/>
  <c r="J1067" i="13" s="1"/>
  <c r="P123" i="13" s="1"/>
  <c r="I1058" i="13"/>
  <c r="O122" i="13" s="1"/>
  <c r="H1058" i="13"/>
  <c r="K1058" i="13" s="1"/>
  <c r="Q122" i="13" s="1"/>
  <c r="G1058" i="13"/>
  <c r="J1058" i="13" s="1"/>
  <c r="P122" i="13" s="1"/>
  <c r="I1049" i="13"/>
  <c r="O121" i="13" s="1"/>
  <c r="H1049" i="13"/>
  <c r="K1049" i="13" s="1"/>
  <c r="Q121" i="13" s="1"/>
  <c r="G1049" i="13"/>
  <c r="J1049" i="13" s="1"/>
  <c r="P121" i="13" s="1"/>
  <c r="I1040" i="13"/>
  <c r="O120" i="13" s="1"/>
  <c r="H1040" i="13"/>
  <c r="K1040" i="13" s="1"/>
  <c r="Q120" i="13" s="1"/>
  <c r="G1040" i="13"/>
  <c r="J1040" i="13" s="1"/>
  <c r="P120" i="13" s="1"/>
  <c r="I1031" i="13"/>
  <c r="O119" i="13" s="1"/>
  <c r="H1031" i="13"/>
  <c r="K1031" i="13" s="1"/>
  <c r="Q119" i="13" s="1"/>
  <c r="G1031" i="13"/>
  <c r="J1031" i="13" s="1"/>
  <c r="P119" i="13" s="1"/>
  <c r="I1022" i="13"/>
  <c r="O118" i="13" s="1"/>
  <c r="H1022" i="13"/>
  <c r="K1022" i="13" s="1"/>
  <c r="Q118" i="13" s="1"/>
  <c r="G1022" i="13"/>
  <c r="J1022" i="13" s="1"/>
  <c r="P118" i="13" s="1"/>
  <c r="I1013" i="13"/>
  <c r="O117" i="13" s="1"/>
  <c r="H1013" i="13"/>
  <c r="K1013" i="13" s="1"/>
  <c r="Q117" i="13" s="1"/>
  <c r="G1013" i="13"/>
  <c r="J1013" i="13" s="1"/>
  <c r="P117" i="13" s="1"/>
  <c r="I1004" i="13"/>
  <c r="O116" i="13" s="1"/>
  <c r="H1004" i="13"/>
  <c r="K1004" i="13" s="1"/>
  <c r="Q116" i="13" s="1"/>
  <c r="G1004" i="13"/>
  <c r="J1004" i="13" s="1"/>
  <c r="P116" i="13" s="1"/>
  <c r="I995" i="13"/>
  <c r="O115" i="13" s="1"/>
  <c r="H995" i="13"/>
  <c r="K995" i="13" s="1"/>
  <c r="Q115" i="13" s="1"/>
  <c r="G995" i="13"/>
  <c r="J995" i="13" s="1"/>
  <c r="P115" i="13" s="1"/>
  <c r="I986" i="13"/>
  <c r="O114" i="13" s="1"/>
  <c r="H986" i="13"/>
  <c r="K986" i="13" s="1"/>
  <c r="Q114" i="13" s="1"/>
  <c r="G986" i="13"/>
  <c r="J986" i="13" s="1"/>
  <c r="P114" i="13" s="1"/>
  <c r="I977" i="13"/>
  <c r="O113" i="13" s="1"/>
  <c r="H977" i="13"/>
  <c r="K977" i="13" s="1"/>
  <c r="Q113" i="13" s="1"/>
  <c r="G977" i="13"/>
  <c r="J977" i="13" s="1"/>
  <c r="P113" i="13" s="1"/>
  <c r="I968" i="13"/>
  <c r="O112" i="13" s="1"/>
  <c r="H968" i="13"/>
  <c r="K968" i="13" s="1"/>
  <c r="Q112" i="13" s="1"/>
  <c r="G968" i="13"/>
  <c r="J968" i="13" s="1"/>
  <c r="P112" i="13" s="1"/>
  <c r="I959" i="13"/>
  <c r="O111" i="13" s="1"/>
  <c r="H959" i="13"/>
  <c r="K959" i="13" s="1"/>
  <c r="Q111" i="13" s="1"/>
  <c r="G959" i="13"/>
  <c r="J959" i="13" s="1"/>
  <c r="P111" i="13" s="1"/>
  <c r="I950" i="13"/>
  <c r="O110" i="13" s="1"/>
  <c r="H950" i="13"/>
  <c r="K950" i="13" s="1"/>
  <c r="Q110" i="13" s="1"/>
  <c r="G950" i="13"/>
  <c r="J950" i="13" s="1"/>
  <c r="P110" i="13" s="1"/>
  <c r="I941" i="13"/>
  <c r="O109" i="13" s="1"/>
  <c r="H941" i="13"/>
  <c r="K941" i="13" s="1"/>
  <c r="Q109" i="13" s="1"/>
  <c r="G941" i="13"/>
  <c r="J941" i="13" s="1"/>
  <c r="P109" i="13" s="1"/>
  <c r="I932" i="13"/>
  <c r="O108" i="13" s="1"/>
  <c r="H932" i="13"/>
  <c r="K932" i="13" s="1"/>
  <c r="Q108" i="13" s="1"/>
  <c r="G932" i="13"/>
  <c r="J932" i="13" s="1"/>
  <c r="P108" i="13" s="1"/>
  <c r="I923" i="13"/>
  <c r="O107" i="13" s="1"/>
  <c r="H923" i="13"/>
  <c r="K923" i="13" s="1"/>
  <c r="Q107" i="13" s="1"/>
  <c r="G923" i="13"/>
  <c r="J923" i="13" s="1"/>
  <c r="P107" i="13" s="1"/>
  <c r="I914" i="13"/>
  <c r="O106" i="13" s="1"/>
  <c r="H914" i="13"/>
  <c r="K914" i="13" s="1"/>
  <c r="Q106" i="13" s="1"/>
  <c r="G914" i="13"/>
  <c r="J914" i="13" s="1"/>
  <c r="P106" i="13" s="1"/>
  <c r="I905" i="13"/>
  <c r="O105" i="13" s="1"/>
  <c r="H905" i="13"/>
  <c r="K905" i="13" s="1"/>
  <c r="Q105" i="13" s="1"/>
  <c r="G905" i="13"/>
  <c r="J905" i="13" s="1"/>
  <c r="P105" i="13" s="1"/>
  <c r="I896" i="13"/>
  <c r="O104" i="13" s="1"/>
  <c r="H896" i="13"/>
  <c r="K896" i="13" s="1"/>
  <c r="Q104" i="13" s="1"/>
  <c r="G896" i="13"/>
  <c r="J896" i="13" s="1"/>
  <c r="P104" i="13" s="1"/>
  <c r="I887" i="13"/>
  <c r="O103" i="13" s="1"/>
  <c r="H887" i="13"/>
  <c r="K887" i="13" s="1"/>
  <c r="Q103" i="13" s="1"/>
  <c r="G887" i="13"/>
  <c r="J887" i="13" s="1"/>
  <c r="P103" i="13" s="1"/>
  <c r="I878" i="13"/>
  <c r="O102" i="13" s="1"/>
  <c r="H878" i="13"/>
  <c r="K878" i="13" s="1"/>
  <c r="Q102" i="13" s="1"/>
  <c r="G878" i="13"/>
  <c r="J878" i="13" s="1"/>
  <c r="P102" i="13" s="1"/>
  <c r="I869" i="13"/>
  <c r="O101" i="13" s="1"/>
  <c r="H869" i="13"/>
  <c r="K869" i="13" s="1"/>
  <c r="Q101" i="13" s="1"/>
  <c r="G869" i="13"/>
  <c r="J869" i="13" s="1"/>
  <c r="P101" i="13" s="1"/>
  <c r="I860" i="13"/>
  <c r="O100" i="13" s="1"/>
  <c r="H860" i="13"/>
  <c r="K860" i="13" s="1"/>
  <c r="Q100" i="13" s="1"/>
  <c r="G860" i="13"/>
  <c r="J860" i="13" s="1"/>
  <c r="P100" i="13" s="1"/>
  <c r="I851" i="13"/>
  <c r="O99" i="13" s="1"/>
  <c r="H851" i="13"/>
  <c r="K851" i="13" s="1"/>
  <c r="Q99" i="13" s="1"/>
  <c r="G851" i="13"/>
  <c r="J851" i="13" s="1"/>
  <c r="P99" i="13" s="1"/>
  <c r="I842" i="13"/>
  <c r="O98" i="13" s="1"/>
  <c r="H842" i="13"/>
  <c r="K842" i="13" s="1"/>
  <c r="Q98" i="13" s="1"/>
  <c r="G842" i="13"/>
  <c r="J842" i="13" s="1"/>
  <c r="P98" i="13" s="1"/>
  <c r="I833" i="13"/>
  <c r="O97" i="13" s="1"/>
  <c r="H833" i="13"/>
  <c r="K833" i="13" s="1"/>
  <c r="Q97" i="13" s="1"/>
  <c r="G833" i="13"/>
  <c r="J833" i="13" s="1"/>
  <c r="P97" i="13" s="1"/>
  <c r="I824" i="13"/>
  <c r="O96" i="13" s="1"/>
  <c r="H824" i="13"/>
  <c r="K824" i="13" s="1"/>
  <c r="Q96" i="13" s="1"/>
  <c r="G824" i="13"/>
  <c r="J824" i="13" s="1"/>
  <c r="P96" i="13" s="1"/>
  <c r="I815" i="13"/>
  <c r="O95" i="13" s="1"/>
  <c r="H815" i="13"/>
  <c r="K815" i="13" s="1"/>
  <c r="Q95" i="13" s="1"/>
  <c r="G815" i="13"/>
  <c r="J815" i="13" s="1"/>
  <c r="P95" i="13" s="1"/>
  <c r="I806" i="13"/>
  <c r="O94" i="13" s="1"/>
  <c r="H806" i="13"/>
  <c r="K806" i="13" s="1"/>
  <c r="Q94" i="13" s="1"/>
  <c r="G806" i="13"/>
  <c r="J806" i="13" s="1"/>
  <c r="P94" i="13" s="1"/>
  <c r="I797" i="13"/>
  <c r="O93" i="13" s="1"/>
  <c r="H797" i="13"/>
  <c r="K797" i="13" s="1"/>
  <c r="Q93" i="13" s="1"/>
  <c r="G797" i="13"/>
  <c r="J797" i="13" s="1"/>
  <c r="P93" i="13" s="1"/>
  <c r="I788" i="13"/>
  <c r="O92" i="13" s="1"/>
  <c r="H788" i="13"/>
  <c r="K788" i="13" s="1"/>
  <c r="Q92" i="13" s="1"/>
  <c r="G788" i="13"/>
  <c r="J788" i="13" s="1"/>
  <c r="P92" i="13" s="1"/>
  <c r="I779" i="13"/>
  <c r="O91" i="13" s="1"/>
  <c r="H779" i="13"/>
  <c r="K779" i="13" s="1"/>
  <c r="Q91" i="13" s="1"/>
  <c r="G779" i="13"/>
  <c r="J779" i="13" s="1"/>
  <c r="P91" i="13" s="1"/>
  <c r="I770" i="13"/>
  <c r="O90" i="13" s="1"/>
  <c r="H770" i="13"/>
  <c r="K770" i="13" s="1"/>
  <c r="Q90" i="13" s="1"/>
  <c r="G770" i="13"/>
  <c r="J770" i="13" s="1"/>
  <c r="P90" i="13" s="1"/>
  <c r="I761" i="13"/>
  <c r="O89" i="13" s="1"/>
  <c r="H761" i="13"/>
  <c r="K761" i="13" s="1"/>
  <c r="Q89" i="13" s="1"/>
  <c r="G761" i="13"/>
  <c r="J761" i="13" s="1"/>
  <c r="P89" i="13" s="1"/>
  <c r="I752" i="13"/>
  <c r="O88" i="13" s="1"/>
  <c r="H752" i="13"/>
  <c r="K752" i="13" s="1"/>
  <c r="Q88" i="13" s="1"/>
  <c r="G752" i="13"/>
  <c r="J752" i="13" s="1"/>
  <c r="P88" i="13" s="1"/>
  <c r="I743" i="13"/>
  <c r="O87" i="13" s="1"/>
  <c r="H743" i="13"/>
  <c r="K743" i="13" s="1"/>
  <c r="Q87" i="13" s="1"/>
  <c r="G743" i="13"/>
  <c r="J743" i="13" s="1"/>
  <c r="P87" i="13" s="1"/>
  <c r="I734" i="13"/>
  <c r="O86" i="13" s="1"/>
  <c r="H734" i="13"/>
  <c r="K734" i="13" s="1"/>
  <c r="Q86" i="13" s="1"/>
  <c r="G734" i="13"/>
  <c r="J734" i="13" s="1"/>
  <c r="P86" i="13" s="1"/>
  <c r="I725" i="13"/>
  <c r="O85" i="13" s="1"/>
  <c r="H725" i="13"/>
  <c r="K725" i="13" s="1"/>
  <c r="Q85" i="13" s="1"/>
  <c r="G725" i="13"/>
  <c r="J725" i="13" s="1"/>
  <c r="P85" i="13" s="1"/>
  <c r="I716" i="13"/>
  <c r="O84" i="13" s="1"/>
  <c r="H716" i="13"/>
  <c r="K716" i="13" s="1"/>
  <c r="Q84" i="13" s="1"/>
  <c r="G716" i="13"/>
  <c r="J716" i="13" s="1"/>
  <c r="P84" i="13" s="1"/>
  <c r="I707" i="13"/>
  <c r="O83" i="13" s="1"/>
  <c r="H707" i="13"/>
  <c r="K707" i="13" s="1"/>
  <c r="Q83" i="13" s="1"/>
  <c r="G707" i="13"/>
  <c r="J707" i="13" s="1"/>
  <c r="P83" i="13" s="1"/>
  <c r="I698" i="13"/>
  <c r="O82" i="13" s="1"/>
  <c r="H698" i="13"/>
  <c r="K698" i="13" s="1"/>
  <c r="Q82" i="13" s="1"/>
  <c r="G698" i="13"/>
  <c r="J698" i="13" s="1"/>
  <c r="P82" i="13" s="1"/>
  <c r="I689" i="13"/>
  <c r="O81" i="13" s="1"/>
  <c r="H689" i="13"/>
  <c r="K689" i="13" s="1"/>
  <c r="Q81" i="13" s="1"/>
  <c r="G689" i="13"/>
  <c r="J689" i="13" s="1"/>
  <c r="P81" i="13" s="1"/>
  <c r="I680" i="13"/>
  <c r="O80" i="13" s="1"/>
  <c r="H680" i="13"/>
  <c r="K680" i="13" s="1"/>
  <c r="Q80" i="13" s="1"/>
  <c r="G680" i="13"/>
  <c r="J680" i="13" s="1"/>
  <c r="P80" i="13" s="1"/>
  <c r="I671" i="13"/>
  <c r="O79" i="13" s="1"/>
  <c r="H671" i="13"/>
  <c r="K671" i="13" s="1"/>
  <c r="Q79" i="13" s="1"/>
  <c r="G671" i="13"/>
  <c r="J671" i="13" s="1"/>
  <c r="P79" i="13" s="1"/>
  <c r="I662" i="13"/>
  <c r="O78" i="13" s="1"/>
  <c r="H662" i="13"/>
  <c r="K662" i="13" s="1"/>
  <c r="Q78" i="13" s="1"/>
  <c r="G662" i="13"/>
  <c r="J662" i="13" s="1"/>
  <c r="P78" i="13" s="1"/>
  <c r="I653" i="13"/>
  <c r="O77" i="13" s="1"/>
  <c r="H653" i="13"/>
  <c r="K653" i="13" s="1"/>
  <c r="Q77" i="13" s="1"/>
  <c r="G653" i="13"/>
  <c r="J653" i="13" s="1"/>
  <c r="P77" i="13" s="1"/>
  <c r="I644" i="13"/>
  <c r="O76" i="13" s="1"/>
  <c r="H644" i="13"/>
  <c r="K644" i="13" s="1"/>
  <c r="Q76" i="13" s="1"/>
  <c r="G644" i="13"/>
  <c r="J644" i="13" s="1"/>
  <c r="P76" i="13" s="1"/>
  <c r="I635" i="13"/>
  <c r="O75" i="13" s="1"/>
  <c r="H635" i="13"/>
  <c r="K635" i="13" s="1"/>
  <c r="Q75" i="13" s="1"/>
  <c r="G635" i="13"/>
  <c r="J635" i="13" s="1"/>
  <c r="P75" i="13" s="1"/>
  <c r="I626" i="13"/>
  <c r="O74" i="13" s="1"/>
  <c r="H626" i="13"/>
  <c r="K626" i="13" s="1"/>
  <c r="Q74" i="13" s="1"/>
  <c r="G626" i="13"/>
  <c r="J626" i="13" s="1"/>
  <c r="P74" i="13" s="1"/>
  <c r="I617" i="13"/>
  <c r="O73" i="13" s="1"/>
  <c r="H617" i="13"/>
  <c r="K617" i="13" s="1"/>
  <c r="Q73" i="13" s="1"/>
  <c r="G617" i="13"/>
  <c r="J617" i="13" s="1"/>
  <c r="P73" i="13" s="1"/>
  <c r="I608" i="13"/>
  <c r="O72" i="13" s="1"/>
  <c r="H608" i="13"/>
  <c r="K608" i="13" s="1"/>
  <c r="Q72" i="13" s="1"/>
  <c r="G608" i="13"/>
  <c r="J608" i="13" s="1"/>
  <c r="P72" i="13" s="1"/>
  <c r="I599" i="13"/>
  <c r="O71" i="13" s="1"/>
  <c r="H599" i="13"/>
  <c r="K599" i="13" s="1"/>
  <c r="Q71" i="13" s="1"/>
  <c r="G599" i="13"/>
  <c r="J599" i="13" s="1"/>
  <c r="P71" i="13" s="1"/>
  <c r="I590" i="13"/>
  <c r="O70" i="13" s="1"/>
  <c r="H590" i="13"/>
  <c r="K590" i="13" s="1"/>
  <c r="Q70" i="13" s="1"/>
  <c r="G590" i="13"/>
  <c r="J590" i="13" s="1"/>
  <c r="P70" i="13" s="1"/>
  <c r="I581" i="13"/>
  <c r="O69" i="13" s="1"/>
  <c r="H581" i="13"/>
  <c r="K581" i="13" s="1"/>
  <c r="Q69" i="13" s="1"/>
  <c r="G581" i="13"/>
  <c r="J581" i="13" s="1"/>
  <c r="P69" i="13" s="1"/>
  <c r="I572" i="13"/>
  <c r="O68" i="13" s="1"/>
  <c r="H572" i="13"/>
  <c r="K572" i="13" s="1"/>
  <c r="Q68" i="13" s="1"/>
  <c r="G572" i="13"/>
  <c r="J572" i="13" s="1"/>
  <c r="P68" i="13" s="1"/>
  <c r="I563" i="13"/>
  <c r="O67" i="13" s="1"/>
  <c r="H563" i="13"/>
  <c r="K563" i="13" s="1"/>
  <c r="Q67" i="13" s="1"/>
  <c r="G563" i="13"/>
  <c r="J563" i="13" s="1"/>
  <c r="P67" i="13" s="1"/>
  <c r="I554" i="13"/>
  <c r="O66" i="13" s="1"/>
  <c r="H554" i="13"/>
  <c r="K554" i="13" s="1"/>
  <c r="Q66" i="13" s="1"/>
  <c r="G554" i="13"/>
  <c r="J554" i="13" s="1"/>
  <c r="P66" i="13" s="1"/>
  <c r="I545" i="13"/>
  <c r="O65" i="13" s="1"/>
  <c r="H545" i="13"/>
  <c r="K545" i="13" s="1"/>
  <c r="Q65" i="13" s="1"/>
  <c r="G545" i="13"/>
  <c r="J545" i="13" s="1"/>
  <c r="P65" i="13" s="1"/>
  <c r="I536" i="13"/>
  <c r="O64" i="13" s="1"/>
  <c r="H536" i="13"/>
  <c r="K536" i="13" s="1"/>
  <c r="Q64" i="13" s="1"/>
  <c r="G536" i="13"/>
  <c r="J536" i="13" s="1"/>
  <c r="P64" i="13" s="1"/>
  <c r="I527" i="13"/>
  <c r="O63" i="13" s="1"/>
  <c r="H527" i="13"/>
  <c r="K527" i="13" s="1"/>
  <c r="Q63" i="13" s="1"/>
  <c r="G527" i="13"/>
  <c r="J527" i="13" s="1"/>
  <c r="P63" i="13" s="1"/>
  <c r="I518" i="13"/>
  <c r="O62" i="13" s="1"/>
  <c r="H518" i="13"/>
  <c r="K518" i="13" s="1"/>
  <c r="Q62" i="13" s="1"/>
  <c r="G518" i="13"/>
  <c r="J518" i="13" s="1"/>
  <c r="P62" i="13" s="1"/>
  <c r="I509" i="13"/>
  <c r="O61" i="13" s="1"/>
  <c r="H509" i="13"/>
  <c r="K509" i="13" s="1"/>
  <c r="Q61" i="13" s="1"/>
  <c r="G509" i="13"/>
  <c r="J509" i="13" s="1"/>
  <c r="P61" i="13" s="1"/>
  <c r="I500" i="13"/>
  <c r="O60" i="13" s="1"/>
  <c r="H500" i="13"/>
  <c r="K500" i="13" s="1"/>
  <c r="Q60" i="13" s="1"/>
  <c r="G500" i="13"/>
  <c r="J500" i="13" s="1"/>
  <c r="P60" i="13" s="1"/>
  <c r="I491" i="13"/>
  <c r="O59" i="13" s="1"/>
  <c r="H491" i="13"/>
  <c r="K491" i="13" s="1"/>
  <c r="Q59" i="13" s="1"/>
  <c r="G491" i="13"/>
  <c r="J491" i="13" s="1"/>
  <c r="P59" i="13" s="1"/>
  <c r="I482" i="13"/>
  <c r="O58" i="13" s="1"/>
  <c r="H482" i="13"/>
  <c r="K482" i="13" s="1"/>
  <c r="Q58" i="13" s="1"/>
  <c r="G482" i="13"/>
  <c r="J482" i="13" s="1"/>
  <c r="P58" i="13" s="1"/>
  <c r="I473" i="13"/>
  <c r="O57" i="13" s="1"/>
  <c r="H473" i="13"/>
  <c r="K473" i="13" s="1"/>
  <c r="Q57" i="13" s="1"/>
  <c r="G473" i="13"/>
  <c r="J473" i="13" s="1"/>
  <c r="P57" i="13" s="1"/>
  <c r="I464" i="13"/>
  <c r="O56" i="13" s="1"/>
  <c r="H464" i="13"/>
  <c r="K464" i="13" s="1"/>
  <c r="Q56" i="13" s="1"/>
  <c r="G464" i="13"/>
  <c r="J464" i="13" s="1"/>
  <c r="P56" i="13" s="1"/>
  <c r="I455" i="13"/>
  <c r="O55" i="13" s="1"/>
  <c r="H455" i="13"/>
  <c r="K455" i="13" s="1"/>
  <c r="Q55" i="13" s="1"/>
  <c r="G455" i="13"/>
  <c r="J455" i="13" s="1"/>
  <c r="P55" i="13" s="1"/>
  <c r="I446" i="13"/>
  <c r="O54" i="13" s="1"/>
  <c r="H446" i="13"/>
  <c r="K446" i="13" s="1"/>
  <c r="Q54" i="13" s="1"/>
  <c r="G446" i="13"/>
  <c r="J446" i="13" s="1"/>
  <c r="P54" i="13" s="1"/>
  <c r="I437" i="13"/>
  <c r="O53" i="13" s="1"/>
  <c r="H437" i="13"/>
  <c r="K437" i="13" s="1"/>
  <c r="Q53" i="13" s="1"/>
  <c r="G437" i="13"/>
  <c r="J437" i="13" s="1"/>
  <c r="P53" i="13" s="1"/>
  <c r="I428" i="13"/>
  <c r="O52" i="13" s="1"/>
  <c r="H428" i="13"/>
  <c r="K428" i="13" s="1"/>
  <c r="Q52" i="13" s="1"/>
  <c r="G428" i="13"/>
  <c r="J428" i="13" s="1"/>
  <c r="P52" i="13" s="1"/>
  <c r="I419" i="13"/>
  <c r="O51" i="13" s="1"/>
  <c r="H419" i="13"/>
  <c r="K419" i="13" s="1"/>
  <c r="Q51" i="13" s="1"/>
  <c r="G419" i="13"/>
  <c r="J419" i="13" s="1"/>
  <c r="P51" i="13" s="1"/>
  <c r="I410" i="13"/>
  <c r="O50" i="13" s="1"/>
  <c r="H410" i="13"/>
  <c r="K410" i="13" s="1"/>
  <c r="Q50" i="13" s="1"/>
  <c r="G410" i="13"/>
  <c r="J410" i="13" s="1"/>
  <c r="P50" i="13" s="1"/>
  <c r="I401" i="13"/>
  <c r="O49" i="13" s="1"/>
  <c r="H401" i="13"/>
  <c r="K401" i="13" s="1"/>
  <c r="Q49" i="13" s="1"/>
  <c r="G401" i="13"/>
  <c r="J401" i="13" s="1"/>
  <c r="P49" i="13" s="1"/>
  <c r="I392" i="13"/>
  <c r="O48" i="13" s="1"/>
  <c r="H392" i="13"/>
  <c r="K392" i="13" s="1"/>
  <c r="Q48" i="13" s="1"/>
  <c r="G392" i="13"/>
  <c r="J392" i="13" s="1"/>
  <c r="P48" i="13" s="1"/>
  <c r="I383" i="13"/>
  <c r="O47" i="13" s="1"/>
  <c r="H383" i="13"/>
  <c r="K383" i="13" s="1"/>
  <c r="Q47" i="13" s="1"/>
  <c r="G383" i="13"/>
  <c r="J383" i="13" s="1"/>
  <c r="P47" i="13" s="1"/>
  <c r="I374" i="13"/>
  <c r="O46" i="13" s="1"/>
  <c r="H374" i="13"/>
  <c r="K374" i="13" s="1"/>
  <c r="Q46" i="13" s="1"/>
  <c r="G374" i="13"/>
  <c r="J374" i="13" s="1"/>
  <c r="P46" i="13" s="1"/>
  <c r="I365" i="13"/>
  <c r="O45" i="13" s="1"/>
  <c r="H365" i="13"/>
  <c r="K365" i="13" s="1"/>
  <c r="Q45" i="13" s="1"/>
  <c r="G365" i="13"/>
  <c r="J365" i="13" s="1"/>
  <c r="P45" i="13" s="1"/>
  <c r="I356" i="13"/>
  <c r="O44" i="13" s="1"/>
  <c r="H356" i="13"/>
  <c r="K356" i="13" s="1"/>
  <c r="Q44" i="13" s="1"/>
  <c r="G356" i="13"/>
  <c r="J356" i="13" s="1"/>
  <c r="P44" i="13" s="1"/>
  <c r="I347" i="13"/>
  <c r="O43" i="13" s="1"/>
  <c r="H347" i="13"/>
  <c r="K347" i="13" s="1"/>
  <c r="Q43" i="13" s="1"/>
  <c r="G347" i="13"/>
  <c r="J347" i="13" s="1"/>
  <c r="P43" i="13" s="1"/>
  <c r="I338" i="13"/>
  <c r="O42" i="13" s="1"/>
  <c r="H338" i="13"/>
  <c r="K338" i="13" s="1"/>
  <c r="Q42" i="13" s="1"/>
  <c r="G338" i="13"/>
  <c r="J338" i="13" s="1"/>
  <c r="P42" i="13" s="1"/>
  <c r="I329" i="13"/>
  <c r="O41" i="13" s="1"/>
  <c r="H329" i="13"/>
  <c r="K329" i="13" s="1"/>
  <c r="Q41" i="13" s="1"/>
  <c r="G329" i="13"/>
  <c r="J329" i="13" s="1"/>
  <c r="P41" i="13" s="1"/>
  <c r="I320" i="13"/>
  <c r="O40" i="13" s="1"/>
  <c r="H320" i="13"/>
  <c r="K320" i="13" s="1"/>
  <c r="Q40" i="13" s="1"/>
  <c r="G320" i="13"/>
  <c r="J320" i="13" s="1"/>
  <c r="P40" i="13" s="1"/>
  <c r="I311" i="13"/>
  <c r="O39" i="13" s="1"/>
  <c r="H311" i="13"/>
  <c r="K311" i="13" s="1"/>
  <c r="Q39" i="13" s="1"/>
  <c r="G311" i="13"/>
  <c r="J311" i="13" s="1"/>
  <c r="P39" i="13" s="1"/>
  <c r="I302" i="13"/>
  <c r="O38" i="13" s="1"/>
  <c r="H302" i="13"/>
  <c r="K302" i="13" s="1"/>
  <c r="Q38" i="13" s="1"/>
  <c r="G302" i="13"/>
  <c r="J302" i="13" s="1"/>
  <c r="P38" i="13" s="1"/>
  <c r="I293" i="13"/>
  <c r="O37" i="13" s="1"/>
  <c r="H293" i="13"/>
  <c r="K293" i="13" s="1"/>
  <c r="Q37" i="13" s="1"/>
  <c r="G293" i="13"/>
  <c r="J293" i="13" s="1"/>
  <c r="P37" i="13" s="1"/>
  <c r="I284" i="13"/>
  <c r="O36" i="13" s="1"/>
  <c r="H284" i="13"/>
  <c r="K284" i="13" s="1"/>
  <c r="Q36" i="13" s="1"/>
  <c r="G284" i="13"/>
  <c r="J284" i="13" s="1"/>
  <c r="P36" i="13" s="1"/>
  <c r="I275" i="13"/>
  <c r="O35" i="13" s="1"/>
  <c r="H275" i="13"/>
  <c r="K275" i="13" s="1"/>
  <c r="Q35" i="13" s="1"/>
  <c r="G275" i="13"/>
  <c r="J275" i="13" s="1"/>
  <c r="P35" i="13" s="1"/>
  <c r="I266" i="13"/>
  <c r="O34" i="13" s="1"/>
  <c r="H266" i="13"/>
  <c r="K266" i="13" s="1"/>
  <c r="Q34" i="13" s="1"/>
  <c r="G266" i="13"/>
  <c r="J266" i="13" s="1"/>
  <c r="P34" i="13" s="1"/>
  <c r="I257" i="13"/>
  <c r="O33" i="13" s="1"/>
  <c r="H257" i="13"/>
  <c r="K257" i="13" s="1"/>
  <c r="Q33" i="13" s="1"/>
  <c r="G257" i="13"/>
  <c r="J257" i="13" s="1"/>
  <c r="P33" i="13" s="1"/>
  <c r="I248" i="13"/>
  <c r="O32" i="13" s="1"/>
  <c r="H248" i="13"/>
  <c r="K248" i="13" s="1"/>
  <c r="Q32" i="13" s="1"/>
  <c r="G248" i="13"/>
  <c r="J248" i="13" s="1"/>
  <c r="P32" i="13" s="1"/>
  <c r="I239" i="13"/>
  <c r="O31" i="13" s="1"/>
  <c r="H239" i="13"/>
  <c r="K239" i="13" s="1"/>
  <c r="Q31" i="13" s="1"/>
  <c r="G239" i="13"/>
  <c r="J239" i="13" s="1"/>
  <c r="P31" i="13" s="1"/>
  <c r="I230" i="13"/>
  <c r="O30" i="13" s="1"/>
  <c r="H230" i="13"/>
  <c r="K230" i="13" s="1"/>
  <c r="Q30" i="13" s="1"/>
  <c r="G230" i="13"/>
  <c r="J230" i="13" s="1"/>
  <c r="P30" i="13" s="1"/>
  <c r="I221" i="13"/>
  <c r="O29" i="13" s="1"/>
  <c r="H221" i="13"/>
  <c r="K221" i="13" s="1"/>
  <c r="Q29" i="13" s="1"/>
  <c r="G221" i="13"/>
  <c r="J221" i="13" s="1"/>
  <c r="P29" i="13" s="1"/>
  <c r="I212" i="13"/>
  <c r="O28" i="13" s="1"/>
  <c r="H212" i="13"/>
  <c r="K212" i="13" s="1"/>
  <c r="Q28" i="13" s="1"/>
  <c r="G212" i="13"/>
  <c r="J212" i="13" s="1"/>
  <c r="P28" i="13" s="1"/>
  <c r="I203" i="13"/>
  <c r="O27" i="13" s="1"/>
  <c r="H203" i="13"/>
  <c r="K203" i="13" s="1"/>
  <c r="Q27" i="13" s="1"/>
  <c r="G203" i="13"/>
  <c r="J203" i="13" s="1"/>
  <c r="P27" i="13" s="1"/>
  <c r="I194" i="13"/>
  <c r="O26" i="13" s="1"/>
  <c r="H194" i="13"/>
  <c r="K194" i="13" s="1"/>
  <c r="Q26" i="13" s="1"/>
  <c r="G194" i="13"/>
  <c r="J194" i="13" s="1"/>
  <c r="P26" i="13" s="1"/>
  <c r="I185" i="13"/>
  <c r="O25" i="13" s="1"/>
  <c r="H185" i="13"/>
  <c r="K185" i="13" s="1"/>
  <c r="Q25" i="13" s="1"/>
  <c r="G185" i="13"/>
  <c r="J185" i="13" s="1"/>
  <c r="P25" i="13" s="1"/>
  <c r="I176" i="13"/>
  <c r="O24" i="13" s="1"/>
  <c r="H176" i="13"/>
  <c r="K176" i="13" s="1"/>
  <c r="Q24" i="13" s="1"/>
  <c r="G176" i="13"/>
  <c r="J176" i="13" s="1"/>
  <c r="P24" i="13" s="1"/>
  <c r="I167" i="13"/>
  <c r="O23" i="13" s="1"/>
  <c r="H167" i="13"/>
  <c r="K167" i="13" s="1"/>
  <c r="Q23" i="13" s="1"/>
  <c r="G167" i="13"/>
  <c r="J167" i="13" s="1"/>
  <c r="P23" i="13" s="1"/>
  <c r="I158" i="13"/>
  <c r="O22" i="13" s="1"/>
  <c r="H158" i="13"/>
  <c r="K158" i="13" s="1"/>
  <c r="Q22" i="13" s="1"/>
  <c r="G158" i="13"/>
  <c r="J158" i="13" s="1"/>
  <c r="P22" i="13" s="1"/>
  <c r="I149" i="13"/>
  <c r="O21" i="13" s="1"/>
  <c r="H149" i="13"/>
  <c r="K149" i="13" s="1"/>
  <c r="Q21" i="13" s="1"/>
  <c r="G149" i="13"/>
  <c r="J149" i="13" s="1"/>
  <c r="P21" i="13" s="1"/>
  <c r="I140" i="13"/>
  <c r="O20" i="13" s="1"/>
  <c r="H140" i="13"/>
  <c r="K140" i="13" s="1"/>
  <c r="Q20" i="13" s="1"/>
  <c r="G140" i="13"/>
  <c r="J140" i="13" s="1"/>
  <c r="P20" i="13" s="1"/>
  <c r="I131" i="13"/>
  <c r="O19" i="13" s="1"/>
  <c r="H131" i="13"/>
  <c r="K131" i="13" s="1"/>
  <c r="Q19" i="13" s="1"/>
  <c r="G131" i="13"/>
  <c r="J131" i="13" s="1"/>
  <c r="P19" i="13" s="1"/>
  <c r="I122" i="13"/>
  <c r="O18" i="13" s="1"/>
  <c r="H122" i="13"/>
  <c r="K122" i="13" s="1"/>
  <c r="Q18" i="13" s="1"/>
  <c r="G122" i="13"/>
  <c r="J122" i="13" s="1"/>
  <c r="P18" i="13" s="1"/>
  <c r="I113" i="13"/>
  <c r="O17" i="13" s="1"/>
  <c r="H113" i="13"/>
  <c r="K113" i="13" s="1"/>
  <c r="Q17" i="13" s="1"/>
  <c r="G113" i="13"/>
  <c r="J113" i="13" s="1"/>
  <c r="P17" i="13" s="1"/>
  <c r="I104" i="13"/>
  <c r="O16" i="13" s="1"/>
  <c r="H104" i="13"/>
  <c r="K104" i="13" s="1"/>
  <c r="Q16" i="13" s="1"/>
  <c r="G104" i="13"/>
  <c r="J104" i="13" s="1"/>
  <c r="P16" i="13" s="1"/>
  <c r="I95" i="13"/>
  <c r="O15" i="13" s="1"/>
  <c r="I86" i="13"/>
  <c r="O14" i="13" s="1"/>
  <c r="I77" i="13"/>
  <c r="O13" i="13" s="1"/>
  <c r="I68" i="13"/>
  <c r="O12" i="13" s="1"/>
  <c r="I59" i="13"/>
  <c r="O11" i="13" s="1"/>
  <c r="I50" i="13"/>
  <c r="O10" i="13" s="1"/>
  <c r="I41" i="13"/>
  <c r="O9" i="13" s="1"/>
  <c r="I32" i="13"/>
  <c r="O8" i="13" s="1"/>
  <c r="I23" i="13"/>
  <c r="O7" i="13" s="1"/>
  <c r="I14" i="13"/>
  <c r="H95" i="13"/>
  <c r="K95" i="13" s="1"/>
  <c r="Q15" i="13" s="1"/>
  <c r="G95" i="13"/>
  <c r="J95" i="13" s="1"/>
  <c r="P15" i="13" s="1"/>
  <c r="H86" i="13"/>
  <c r="K86" i="13" s="1"/>
  <c r="Q14" i="13" s="1"/>
  <c r="G86" i="13"/>
  <c r="J86" i="13" s="1"/>
  <c r="P14" i="13" s="1"/>
  <c r="H77" i="13"/>
  <c r="K77" i="13" s="1"/>
  <c r="Q13" i="13" s="1"/>
  <c r="G77" i="13"/>
  <c r="J77" i="13" s="1"/>
  <c r="P13" i="13" s="1"/>
  <c r="H68" i="13"/>
  <c r="K68" i="13" s="1"/>
  <c r="Q12" i="13" s="1"/>
  <c r="G68" i="13"/>
  <c r="J68" i="13" s="1"/>
  <c r="P12" i="13" s="1"/>
  <c r="H59" i="13"/>
  <c r="K59" i="13" s="1"/>
  <c r="Q11" i="13" s="1"/>
  <c r="G59" i="13"/>
  <c r="J59" i="13" s="1"/>
  <c r="P11" i="13" s="1"/>
  <c r="H50" i="13"/>
  <c r="K50" i="13" s="1"/>
  <c r="Q10" i="13" s="1"/>
  <c r="G50" i="13"/>
  <c r="J50" i="13" s="1"/>
  <c r="P10" i="13" s="1"/>
  <c r="H41" i="13"/>
  <c r="K41" i="13" s="1"/>
  <c r="Q9" i="13" s="1"/>
  <c r="G41" i="13"/>
  <c r="J41" i="13" s="1"/>
  <c r="P9" i="13" s="1"/>
  <c r="H32" i="13"/>
  <c r="K32" i="13" s="1"/>
  <c r="Q8" i="13" s="1"/>
  <c r="G32" i="13"/>
  <c r="J32" i="13" s="1"/>
  <c r="P8" i="13" s="1"/>
  <c r="G23" i="13"/>
  <c r="J23" i="13" s="1"/>
  <c r="P7" i="13" s="1"/>
  <c r="H23" i="13"/>
  <c r="K23" i="13" s="1"/>
  <c r="Q7" i="13" s="1"/>
  <c r="H14" i="13"/>
  <c r="K14" i="13" s="1"/>
  <c r="G14" i="13"/>
  <c r="J14" i="13" s="1"/>
  <c r="I119" i="12"/>
  <c r="M117" i="12" s="1"/>
  <c r="R43" i="12" s="1"/>
  <c r="H119" i="12"/>
  <c r="I116" i="12"/>
  <c r="H116" i="12"/>
  <c r="L114" i="12" s="1"/>
  <c r="Q42" i="12" s="1"/>
  <c r="I113" i="12"/>
  <c r="H113" i="12"/>
  <c r="I110" i="12"/>
  <c r="H110" i="12"/>
  <c r="L108" i="12" s="1"/>
  <c r="Q40" i="12" s="1"/>
  <c r="I107" i="12"/>
  <c r="M105" i="12" s="1"/>
  <c r="R39" i="12" s="1"/>
  <c r="H107" i="12"/>
  <c r="I104" i="12"/>
  <c r="M102" i="12" s="1"/>
  <c r="R38" i="12" s="1"/>
  <c r="H104" i="12"/>
  <c r="L102" i="12" s="1"/>
  <c r="Q38" i="12" s="1"/>
  <c r="I101" i="12"/>
  <c r="M99" i="12" s="1"/>
  <c r="R37" i="12" s="1"/>
  <c r="H101" i="12"/>
  <c r="I98" i="12"/>
  <c r="H98" i="12"/>
  <c r="L96" i="12" s="1"/>
  <c r="Q36" i="12" s="1"/>
  <c r="I95" i="12"/>
  <c r="M93" i="12" s="1"/>
  <c r="R35" i="12" s="1"/>
  <c r="H95" i="12"/>
  <c r="I92" i="12"/>
  <c r="H92" i="12"/>
  <c r="L90" i="12" s="1"/>
  <c r="Q34" i="12" s="1"/>
  <c r="I89" i="12"/>
  <c r="H89" i="12"/>
  <c r="I86" i="12"/>
  <c r="H86" i="12"/>
  <c r="L84" i="12" s="1"/>
  <c r="Q32" i="12" s="1"/>
  <c r="I83" i="12"/>
  <c r="M81" i="12" s="1"/>
  <c r="R31" i="12" s="1"/>
  <c r="H83" i="12"/>
  <c r="I80" i="12"/>
  <c r="M78" i="12" s="1"/>
  <c r="R30" i="12" s="1"/>
  <c r="H80" i="12"/>
  <c r="L78" i="12" s="1"/>
  <c r="Q30" i="12" s="1"/>
  <c r="I77" i="12"/>
  <c r="M75" i="12" s="1"/>
  <c r="R29" i="12" s="1"/>
  <c r="H77" i="12"/>
  <c r="I74" i="12"/>
  <c r="H74" i="12"/>
  <c r="L72" i="12" s="1"/>
  <c r="Q28" i="12" s="1"/>
  <c r="I71" i="12"/>
  <c r="M69" i="12" s="1"/>
  <c r="R27" i="12" s="1"/>
  <c r="H71" i="12"/>
  <c r="I68" i="12"/>
  <c r="H68" i="12"/>
  <c r="L66" i="12" s="1"/>
  <c r="Q26" i="12" s="1"/>
  <c r="I65" i="12"/>
  <c r="H65" i="12"/>
  <c r="I62" i="12"/>
  <c r="H62" i="12"/>
  <c r="L60" i="12" s="1"/>
  <c r="Q24" i="12" s="1"/>
  <c r="I59" i="12"/>
  <c r="M57" i="12" s="1"/>
  <c r="R23" i="12" s="1"/>
  <c r="H59" i="12"/>
  <c r="I56" i="12"/>
  <c r="M54" i="12" s="1"/>
  <c r="R22" i="12" s="1"/>
  <c r="H56" i="12"/>
  <c r="L54" i="12" s="1"/>
  <c r="Q22" i="12" s="1"/>
  <c r="I53" i="12"/>
  <c r="M51" i="12" s="1"/>
  <c r="R21" i="12" s="1"/>
  <c r="H53" i="12"/>
  <c r="I50" i="12"/>
  <c r="H50" i="12"/>
  <c r="L48" i="12" s="1"/>
  <c r="Q20" i="12" s="1"/>
  <c r="I47" i="12"/>
  <c r="M45" i="12" s="1"/>
  <c r="R19" i="12" s="1"/>
  <c r="H47" i="12"/>
  <c r="I44" i="12"/>
  <c r="H44" i="12"/>
  <c r="L42" i="12" s="1"/>
  <c r="Q18" i="12" s="1"/>
  <c r="I41" i="12"/>
  <c r="H41" i="12"/>
  <c r="I38" i="12"/>
  <c r="H38" i="12"/>
  <c r="L36" i="12" s="1"/>
  <c r="Q16" i="12" s="1"/>
  <c r="I35" i="12"/>
  <c r="M33" i="12" s="1"/>
  <c r="R15" i="12" s="1"/>
  <c r="H35" i="12"/>
  <c r="I32" i="12"/>
  <c r="M30" i="12" s="1"/>
  <c r="R14" i="12" s="1"/>
  <c r="H32" i="12"/>
  <c r="L30" i="12" s="1"/>
  <c r="Q14" i="12" s="1"/>
  <c r="I29" i="12"/>
  <c r="M27" i="12" s="1"/>
  <c r="R13" i="12" s="1"/>
  <c r="H29" i="12"/>
  <c r="I26" i="12"/>
  <c r="H26" i="12"/>
  <c r="L24" i="12" s="1"/>
  <c r="Q12" i="12" s="1"/>
  <c r="I23" i="12"/>
  <c r="M21" i="12" s="1"/>
  <c r="R11" i="12" s="1"/>
  <c r="H23" i="12"/>
  <c r="I20" i="12"/>
  <c r="H20" i="12"/>
  <c r="L18" i="12" s="1"/>
  <c r="Q10" i="12" s="1"/>
  <c r="I17" i="12"/>
  <c r="M15" i="12" s="1"/>
  <c r="R9" i="12" s="1"/>
  <c r="H17" i="12"/>
  <c r="I14" i="12"/>
  <c r="H14" i="12"/>
  <c r="I11" i="12"/>
  <c r="M9" i="12" s="1"/>
  <c r="R7" i="12" s="1"/>
  <c r="H11" i="12"/>
  <c r="I8" i="12"/>
  <c r="H8" i="12"/>
  <c r="L6" i="12" s="1"/>
  <c r="Q6" i="12" s="1"/>
  <c r="K117" i="12"/>
  <c r="P43" i="12" s="1"/>
  <c r="K114" i="12"/>
  <c r="P42" i="12" s="1"/>
  <c r="K111" i="12"/>
  <c r="P41" i="12" s="1"/>
  <c r="K108" i="12"/>
  <c r="P40" i="12" s="1"/>
  <c r="K105" i="12"/>
  <c r="P39" i="12" s="1"/>
  <c r="K102" i="12"/>
  <c r="P38" i="12" s="1"/>
  <c r="K99" i="12"/>
  <c r="P37" i="12" s="1"/>
  <c r="K96" i="12"/>
  <c r="P36" i="12" s="1"/>
  <c r="K93" i="12"/>
  <c r="P35" i="12" s="1"/>
  <c r="K90" i="12"/>
  <c r="P34" i="12" s="1"/>
  <c r="K87" i="12"/>
  <c r="P33" i="12" s="1"/>
  <c r="K84" i="12"/>
  <c r="P32" i="12" s="1"/>
  <c r="K81" i="12"/>
  <c r="P31" i="12" s="1"/>
  <c r="K78" i="12"/>
  <c r="P30" i="12" s="1"/>
  <c r="K75" i="12"/>
  <c r="P29" i="12" s="1"/>
  <c r="K72" i="12"/>
  <c r="P28" i="12" s="1"/>
  <c r="K69" i="12"/>
  <c r="P27" i="12" s="1"/>
  <c r="K66" i="12"/>
  <c r="P26" i="12" s="1"/>
  <c r="K63" i="12"/>
  <c r="P25" i="12" s="1"/>
  <c r="K60" i="12"/>
  <c r="P24" i="12" s="1"/>
  <c r="K57" i="12"/>
  <c r="P23" i="12" s="1"/>
  <c r="K54" i="12"/>
  <c r="P22" i="12" s="1"/>
  <c r="K51" i="12"/>
  <c r="P21" i="12" s="1"/>
  <c r="K48" i="12"/>
  <c r="P20" i="12" s="1"/>
  <c r="K45" i="12"/>
  <c r="P19" i="12" s="1"/>
  <c r="K42" i="12"/>
  <c r="P18" i="12" s="1"/>
  <c r="K39" i="12"/>
  <c r="P17" i="12" s="1"/>
  <c r="K36" i="12"/>
  <c r="P16" i="12" s="1"/>
  <c r="K33" i="12"/>
  <c r="P15" i="12" s="1"/>
  <c r="K30" i="12"/>
  <c r="P14" i="12" s="1"/>
  <c r="K27" i="12"/>
  <c r="P13" i="12" s="1"/>
  <c r="M24" i="12"/>
  <c r="R12" i="12" s="1"/>
  <c r="K24" i="12"/>
  <c r="P12" i="12" s="1"/>
  <c r="L21" i="12"/>
  <c r="Q11" i="12" s="1"/>
  <c r="K21" i="12"/>
  <c r="P11" i="12" s="1"/>
  <c r="M18" i="12"/>
  <c r="R10" i="12" s="1"/>
  <c r="K18" i="12"/>
  <c r="P10" i="12" s="1"/>
  <c r="L15" i="12"/>
  <c r="Q9" i="12" s="1"/>
  <c r="K15" i="12"/>
  <c r="P9" i="12" s="1"/>
  <c r="M12" i="12"/>
  <c r="R8" i="12" s="1"/>
  <c r="L12" i="12"/>
  <c r="Q8" i="12" s="1"/>
  <c r="K12" i="12"/>
  <c r="P8" i="12" s="1"/>
  <c r="L9" i="12"/>
  <c r="Q7" i="12" s="1"/>
  <c r="K9" i="12"/>
  <c r="P7" i="12" s="1"/>
  <c r="M6" i="12"/>
  <c r="R6" i="12" s="1"/>
  <c r="K6" i="12"/>
  <c r="L117" i="12"/>
  <c r="Q43" i="12" s="1"/>
  <c r="M114" i="12"/>
  <c r="R42" i="12" s="1"/>
  <c r="M111" i="12"/>
  <c r="R41" i="12" s="1"/>
  <c r="L111" i="12"/>
  <c r="Q41" i="12" s="1"/>
  <c r="M108" i="12"/>
  <c r="R40" i="12" s="1"/>
  <c r="L105" i="12"/>
  <c r="Q39" i="12" s="1"/>
  <c r="L99" i="12"/>
  <c r="Q37" i="12" s="1"/>
  <c r="M96" i="12"/>
  <c r="R36" i="12" s="1"/>
  <c r="L93" i="12"/>
  <c r="Q35" i="12" s="1"/>
  <c r="M90" i="12"/>
  <c r="R34" i="12" s="1"/>
  <c r="M87" i="12"/>
  <c r="R33" i="12" s="1"/>
  <c r="L87" i="12"/>
  <c r="Q33" i="12" s="1"/>
  <c r="M84" i="12"/>
  <c r="R32" i="12" s="1"/>
  <c r="L81" i="12"/>
  <c r="Q31" i="12" s="1"/>
  <c r="L75" i="12"/>
  <c r="Q29" i="12" s="1"/>
  <c r="M72" i="12"/>
  <c r="R28" i="12" s="1"/>
  <c r="L69" i="12"/>
  <c r="Q27" i="12" s="1"/>
  <c r="M66" i="12"/>
  <c r="R26" i="12" s="1"/>
  <c r="M63" i="12"/>
  <c r="R25" i="12" s="1"/>
  <c r="L63" i="12"/>
  <c r="Q25" i="12" s="1"/>
  <c r="M60" i="12"/>
  <c r="R24" i="12" s="1"/>
  <c r="L57" i="12"/>
  <c r="Q23" i="12" s="1"/>
  <c r="L51" i="12"/>
  <c r="Q21" i="12" s="1"/>
  <c r="M48" i="12"/>
  <c r="R20" i="12" s="1"/>
  <c r="L45" i="12"/>
  <c r="Q19" i="12" s="1"/>
  <c r="M42" i="12"/>
  <c r="R18" i="12" s="1"/>
  <c r="M39" i="12"/>
  <c r="R17" i="12" s="1"/>
  <c r="L39" i="12"/>
  <c r="Q17" i="12" s="1"/>
  <c r="M36" i="12"/>
  <c r="R16" i="12" s="1"/>
  <c r="L33" i="12"/>
  <c r="Q15" i="12" s="1"/>
  <c r="L27" i="12"/>
  <c r="Q13" i="12" s="1"/>
  <c r="J441" i="11"/>
  <c r="P151" i="11" s="1"/>
  <c r="J438" i="11"/>
  <c r="P150" i="11" s="1"/>
  <c r="J435" i="11"/>
  <c r="P149" i="11" s="1"/>
  <c r="J432" i="11"/>
  <c r="P148" i="11" s="1"/>
  <c r="J429" i="11"/>
  <c r="P147" i="11" s="1"/>
  <c r="J426" i="11"/>
  <c r="P146" i="11" s="1"/>
  <c r="J423" i="11"/>
  <c r="P145" i="11" s="1"/>
  <c r="J420" i="11"/>
  <c r="P144" i="11" s="1"/>
  <c r="J417" i="11"/>
  <c r="P143" i="11" s="1"/>
  <c r="J414" i="11"/>
  <c r="P142" i="11" s="1"/>
  <c r="J411" i="11"/>
  <c r="P141" i="11" s="1"/>
  <c r="J408" i="11"/>
  <c r="P140" i="11" s="1"/>
  <c r="J405" i="11"/>
  <c r="P139" i="11" s="1"/>
  <c r="J402" i="11"/>
  <c r="P138" i="11" s="1"/>
  <c r="J399" i="11"/>
  <c r="P137" i="11" s="1"/>
  <c r="J396" i="11"/>
  <c r="P136" i="11" s="1"/>
  <c r="J393" i="11"/>
  <c r="P135" i="11" s="1"/>
  <c r="J390" i="11"/>
  <c r="P134" i="11" s="1"/>
  <c r="J387" i="11"/>
  <c r="P133" i="11" s="1"/>
  <c r="J384" i="11"/>
  <c r="P132" i="11" s="1"/>
  <c r="J381" i="11"/>
  <c r="P131" i="11" s="1"/>
  <c r="J378" i="11"/>
  <c r="P130" i="11" s="1"/>
  <c r="J375" i="11"/>
  <c r="P129" i="11" s="1"/>
  <c r="J372" i="11"/>
  <c r="P128" i="11" s="1"/>
  <c r="J369" i="11"/>
  <c r="P127" i="11" s="1"/>
  <c r="J366" i="11"/>
  <c r="P126" i="11" s="1"/>
  <c r="J363" i="11"/>
  <c r="P125" i="11" s="1"/>
  <c r="J360" i="11"/>
  <c r="P124" i="11" s="1"/>
  <c r="J357" i="11"/>
  <c r="P123" i="11" s="1"/>
  <c r="J354" i="11"/>
  <c r="P122" i="11" s="1"/>
  <c r="J351" i="11"/>
  <c r="P121" i="11" s="1"/>
  <c r="J348" i="11"/>
  <c r="P120" i="11" s="1"/>
  <c r="J345" i="11"/>
  <c r="P119" i="11" s="1"/>
  <c r="J342" i="11"/>
  <c r="P118" i="11" s="1"/>
  <c r="J339" i="11"/>
  <c r="P117" i="11" s="1"/>
  <c r="J336" i="11"/>
  <c r="P116" i="11" s="1"/>
  <c r="J333" i="11"/>
  <c r="P115" i="11" s="1"/>
  <c r="J330" i="11"/>
  <c r="P114" i="11" s="1"/>
  <c r="J327" i="11"/>
  <c r="P113" i="11" s="1"/>
  <c r="J324" i="11"/>
  <c r="P112" i="11" s="1"/>
  <c r="J321" i="11"/>
  <c r="P111" i="11" s="1"/>
  <c r="J318" i="11"/>
  <c r="P110" i="11" s="1"/>
  <c r="J315" i="11"/>
  <c r="P109" i="11" s="1"/>
  <c r="J312" i="11"/>
  <c r="P108" i="11" s="1"/>
  <c r="J309" i="11"/>
  <c r="P107" i="11" s="1"/>
  <c r="J306" i="11"/>
  <c r="P106" i="11" s="1"/>
  <c r="J303" i="11"/>
  <c r="P105" i="11" s="1"/>
  <c r="J300" i="11"/>
  <c r="P104" i="11" s="1"/>
  <c r="J297" i="11"/>
  <c r="P103" i="11" s="1"/>
  <c r="J294" i="11"/>
  <c r="P102" i="11" s="1"/>
  <c r="J291" i="11"/>
  <c r="P101" i="11" s="1"/>
  <c r="J288" i="11"/>
  <c r="P100" i="11" s="1"/>
  <c r="J285" i="11"/>
  <c r="P99" i="11" s="1"/>
  <c r="J282" i="11"/>
  <c r="P98" i="11" s="1"/>
  <c r="J279" i="11"/>
  <c r="P97" i="11" s="1"/>
  <c r="J276" i="11"/>
  <c r="P96" i="11" s="1"/>
  <c r="J273" i="11"/>
  <c r="P95" i="11" s="1"/>
  <c r="J270" i="11"/>
  <c r="P94" i="11" s="1"/>
  <c r="J267" i="11"/>
  <c r="P93" i="11" s="1"/>
  <c r="J264" i="11"/>
  <c r="P92" i="11" s="1"/>
  <c r="J261" i="11"/>
  <c r="P91" i="11" s="1"/>
  <c r="J258" i="11"/>
  <c r="P90" i="11" s="1"/>
  <c r="J255" i="11"/>
  <c r="P89" i="11" s="1"/>
  <c r="J252" i="11"/>
  <c r="P88" i="11" s="1"/>
  <c r="J249" i="11"/>
  <c r="P87" i="11" s="1"/>
  <c r="J246" i="11"/>
  <c r="P86" i="11" s="1"/>
  <c r="J243" i="11"/>
  <c r="P85" i="11" s="1"/>
  <c r="J240" i="11"/>
  <c r="P84" i="11" s="1"/>
  <c r="J237" i="11"/>
  <c r="P83" i="11" s="1"/>
  <c r="J234" i="11"/>
  <c r="P82" i="11" s="1"/>
  <c r="J231" i="11"/>
  <c r="P81" i="11" s="1"/>
  <c r="J228" i="11"/>
  <c r="P80" i="11" s="1"/>
  <c r="J225" i="11"/>
  <c r="P79" i="11" s="1"/>
  <c r="J222" i="11"/>
  <c r="P78" i="11" s="1"/>
  <c r="J219" i="11"/>
  <c r="P77" i="11" s="1"/>
  <c r="J216" i="11"/>
  <c r="P76" i="11" s="1"/>
  <c r="J213" i="11"/>
  <c r="P75" i="11" s="1"/>
  <c r="J210" i="11"/>
  <c r="P74" i="11" s="1"/>
  <c r="J207" i="11"/>
  <c r="P73" i="11" s="1"/>
  <c r="J204" i="11"/>
  <c r="P72" i="11" s="1"/>
  <c r="J201" i="11"/>
  <c r="P71" i="11" s="1"/>
  <c r="J198" i="11"/>
  <c r="P70" i="11" s="1"/>
  <c r="J195" i="11"/>
  <c r="P69" i="11" s="1"/>
  <c r="J192" i="11"/>
  <c r="P68" i="11" s="1"/>
  <c r="J189" i="11"/>
  <c r="P67" i="11" s="1"/>
  <c r="J186" i="11"/>
  <c r="P66" i="11" s="1"/>
  <c r="J183" i="11"/>
  <c r="P65" i="11" s="1"/>
  <c r="J180" i="11"/>
  <c r="P64" i="11" s="1"/>
  <c r="J177" i="11"/>
  <c r="P63" i="11" s="1"/>
  <c r="J174" i="11"/>
  <c r="P62" i="11" s="1"/>
  <c r="J171" i="11"/>
  <c r="P61" i="11" s="1"/>
  <c r="J168" i="11"/>
  <c r="P60" i="11" s="1"/>
  <c r="J165" i="11"/>
  <c r="P59" i="11" s="1"/>
  <c r="J162" i="11"/>
  <c r="P58" i="11" s="1"/>
  <c r="J159" i="11"/>
  <c r="P57" i="11" s="1"/>
  <c r="J156" i="11"/>
  <c r="P56" i="11" s="1"/>
  <c r="J153" i="11"/>
  <c r="P55" i="11" s="1"/>
  <c r="J150" i="11"/>
  <c r="P54" i="11" s="1"/>
  <c r="J147" i="11"/>
  <c r="P53" i="11" s="1"/>
  <c r="J144" i="11"/>
  <c r="P52" i="11" s="1"/>
  <c r="J141" i="11"/>
  <c r="P51" i="11" s="1"/>
  <c r="J138" i="11"/>
  <c r="P50" i="11" s="1"/>
  <c r="J135" i="11"/>
  <c r="P49" i="11" s="1"/>
  <c r="J132" i="11"/>
  <c r="P48" i="11" s="1"/>
  <c r="J129" i="11"/>
  <c r="P47" i="11" s="1"/>
  <c r="J126" i="11"/>
  <c r="P46" i="11" s="1"/>
  <c r="J123" i="11"/>
  <c r="P45" i="11" s="1"/>
  <c r="J120" i="11"/>
  <c r="P44" i="11" s="1"/>
  <c r="J117" i="11"/>
  <c r="P43" i="11" s="1"/>
  <c r="J114" i="11"/>
  <c r="P42" i="11" s="1"/>
  <c r="J111" i="11"/>
  <c r="P41" i="11" s="1"/>
  <c r="J108" i="11"/>
  <c r="P40" i="11" s="1"/>
  <c r="J105" i="11"/>
  <c r="P39" i="11" s="1"/>
  <c r="J102" i="11"/>
  <c r="P38" i="11" s="1"/>
  <c r="J99" i="11"/>
  <c r="P37" i="11" s="1"/>
  <c r="J96" i="11"/>
  <c r="P36" i="11" s="1"/>
  <c r="J93" i="11"/>
  <c r="P35" i="11" s="1"/>
  <c r="J90" i="11"/>
  <c r="P34" i="11" s="1"/>
  <c r="J87" i="11"/>
  <c r="P33" i="11" s="1"/>
  <c r="J84" i="11"/>
  <c r="P32" i="11" s="1"/>
  <c r="J81" i="11"/>
  <c r="P31" i="11" s="1"/>
  <c r="J78" i="11"/>
  <c r="P30" i="11" s="1"/>
  <c r="J75" i="11"/>
  <c r="P29" i="11" s="1"/>
  <c r="J72" i="11"/>
  <c r="P28" i="11" s="1"/>
  <c r="J69" i="11"/>
  <c r="P27" i="11" s="1"/>
  <c r="J66" i="11"/>
  <c r="P26" i="11" s="1"/>
  <c r="J63" i="11"/>
  <c r="P25" i="11" s="1"/>
  <c r="J60" i="11"/>
  <c r="P24" i="11" s="1"/>
  <c r="J57" i="11"/>
  <c r="P23" i="11" s="1"/>
  <c r="J54" i="11"/>
  <c r="P22" i="11" s="1"/>
  <c r="J51" i="11"/>
  <c r="P21" i="11" s="1"/>
  <c r="J48" i="11"/>
  <c r="P20" i="11" s="1"/>
  <c r="J45" i="11"/>
  <c r="P19" i="11" s="1"/>
  <c r="J42" i="11"/>
  <c r="P18" i="11" s="1"/>
  <c r="J39" i="11"/>
  <c r="P17" i="11" s="1"/>
  <c r="J36" i="11"/>
  <c r="P16" i="11" s="1"/>
  <c r="J33" i="11"/>
  <c r="P15" i="11" s="1"/>
  <c r="J30" i="11"/>
  <c r="P14" i="11" s="1"/>
  <c r="J27" i="11"/>
  <c r="P13" i="11" s="1"/>
  <c r="J24" i="11"/>
  <c r="P12" i="11" s="1"/>
  <c r="J21" i="11"/>
  <c r="P11" i="11" s="1"/>
  <c r="J18" i="11"/>
  <c r="P10" i="11" s="1"/>
  <c r="J15" i="11"/>
  <c r="P9" i="11" s="1"/>
  <c r="J12" i="11"/>
  <c r="P8" i="11" s="1"/>
  <c r="J9" i="11"/>
  <c r="P7" i="11" s="1"/>
  <c r="R44" i="16" l="1"/>
  <c r="K120" i="16"/>
  <c r="J444" i="15"/>
  <c r="L120" i="16"/>
  <c r="K444" i="17"/>
  <c r="Q6" i="17"/>
  <c r="R44" i="18"/>
  <c r="L120" i="18"/>
  <c r="Q44" i="12"/>
  <c r="Q45" i="12" s="1"/>
  <c r="Q44" i="14"/>
  <c r="L118" i="12"/>
  <c r="M118" i="12"/>
  <c r="K444" i="15"/>
  <c r="P6" i="17"/>
  <c r="S44" i="18"/>
  <c r="Q6" i="13"/>
  <c r="K1320" i="13"/>
  <c r="R44" i="12"/>
  <c r="R45" i="12" s="1"/>
  <c r="P6" i="13"/>
  <c r="J1320" i="13"/>
  <c r="P152" i="15"/>
  <c r="Q44" i="16"/>
  <c r="Q45" i="16" s="1"/>
  <c r="M120" i="18"/>
  <c r="P152" i="19"/>
  <c r="J444" i="19"/>
  <c r="P153" i="19" s="1"/>
  <c r="K444" i="19"/>
  <c r="L120" i="20"/>
  <c r="M120" i="20"/>
  <c r="S44" i="20"/>
  <c r="S45" i="20" s="1"/>
  <c r="R6" i="20"/>
  <c r="Q152" i="19"/>
  <c r="Q153" i="19" s="1"/>
  <c r="Q153" i="15"/>
  <c r="K348" i="14"/>
  <c r="Q45" i="14" s="1"/>
  <c r="L348" i="14"/>
  <c r="R6" i="14"/>
  <c r="J6" i="11"/>
  <c r="P6" i="11" s="1"/>
  <c r="L441" i="11"/>
  <c r="R151" i="11" s="1"/>
  <c r="H440" i="11"/>
  <c r="L438" i="11" s="1"/>
  <c r="R150" i="11" s="1"/>
  <c r="G440" i="11"/>
  <c r="K438" i="11" s="1"/>
  <c r="Q150" i="11" s="1"/>
  <c r="H437" i="11"/>
  <c r="L435" i="11" s="1"/>
  <c r="R149" i="11" s="1"/>
  <c r="G437" i="11"/>
  <c r="K435" i="11" s="1"/>
  <c r="Q149" i="11" s="1"/>
  <c r="H434" i="11"/>
  <c r="L432" i="11" s="1"/>
  <c r="R148" i="11" s="1"/>
  <c r="G434" i="11"/>
  <c r="K432" i="11" s="1"/>
  <c r="Q148" i="11" s="1"/>
  <c r="H431" i="11"/>
  <c r="L429" i="11" s="1"/>
  <c r="R147" i="11" s="1"/>
  <c r="G431" i="11"/>
  <c r="K429" i="11" s="1"/>
  <c r="Q147" i="11" s="1"/>
  <c r="H428" i="11"/>
  <c r="L426" i="11" s="1"/>
  <c r="R146" i="11" s="1"/>
  <c r="G428" i="11"/>
  <c r="K426" i="11" s="1"/>
  <c r="Q146" i="11" s="1"/>
  <c r="H425" i="11"/>
  <c r="L423" i="11" s="1"/>
  <c r="R145" i="11" s="1"/>
  <c r="G425" i="11"/>
  <c r="K423" i="11" s="1"/>
  <c r="Q145" i="11" s="1"/>
  <c r="H422" i="11"/>
  <c r="L420" i="11" s="1"/>
  <c r="R144" i="11" s="1"/>
  <c r="G422" i="11"/>
  <c r="K420" i="11" s="1"/>
  <c r="Q144" i="11" s="1"/>
  <c r="H419" i="11"/>
  <c r="L417" i="11" s="1"/>
  <c r="R143" i="11" s="1"/>
  <c r="G419" i="11"/>
  <c r="K417" i="11" s="1"/>
  <c r="Q143" i="11" s="1"/>
  <c r="H416" i="11"/>
  <c r="L414" i="11" s="1"/>
  <c r="R142" i="11" s="1"/>
  <c r="G416" i="11"/>
  <c r="K414" i="11" s="1"/>
  <c r="Q142" i="11" s="1"/>
  <c r="H413" i="11"/>
  <c r="L411" i="11" s="1"/>
  <c r="R141" i="11" s="1"/>
  <c r="G413" i="11"/>
  <c r="K411" i="11" s="1"/>
  <c r="Q141" i="11" s="1"/>
  <c r="H410" i="11"/>
  <c r="L408" i="11" s="1"/>
  <c r="R140" i="11" s="1"/>
  <c r="G410" i="11"/>
  <c r="K408" i="11" s="1"/>
  <c r="Q140" i="11" s="1"/>
  <c r="H407" i="11"/>
  <c r="L405" i="11" s="1"/>
  <c r="R139" i="11" s="1"/>
  <c r="G407" i="11"/>
  <c r="K405" i="11" s="1"/>
  <c r="Q139" i="11" s="1"/>
  <c r="H404" i="11"/>
  <c r="L402" i="11" s="1"/>
  <c r="R138" i="11" s="1"/>
  <c r="G404" i="11"/>
  <c r="K402" i="11" s="1"/>
  <c r="Q138" i="11" s="1"/>
  <c r="H401" i="11"/>
  <c r="L399" i="11" s="1"/>
  <c r="R137" i="11" s="1"/>
  <c r="G401" i="11"/>
  <c r="K399" i="11" s="1"/>
  <c r="Q137" i="11" s="1"/>
  <c r="H398" i="11"/>
  <c r="L396" i="11" s="1"/>
  <c r="R136" i="11" s="1"/>
  <c r="G398" i="11"/>
  <c r="K396" i="11" s="1"/>
  <c r="Q136" i="11" s="1"/>
  <c r="H395" i="11"/>
  <c r="L393" i="11" s="1"/>
  <c r="R135" i="11" s="1"/>
  <c r="G395" i="11"/>
  <c r="K393" i="11" s="1"/>
  <c r="Q135" i="11" s="1"/>
  <c r="H392" i="11"/>
  <c r="L390" i="11" s="1"/>
  <c r="R134" i="11" s="1"/>
  <c r="G392" i="11"/>
  <c r="K390" i="11" s="1"/>
  <c r="Q134" i="11" s="1"/>
  <c r="H389" i="11"/>
  <c r="L387" i="11" s="1"/>
  <c r="R133" i="11" s="1"/>
  <c r="G389" i="11"/>
  <c r="K387" i="11" s="1"/>
  <c r="Q133" i="11" s="1"/>
  <c r="H386" i="11"/>
  <c r="L384" i="11" s="1"/>
  <c r="R132" i="11" s="1"/>
  <c r="G386" i="11"/>
  <c r="K384" i="11" s="1"/>
  <c r="Q132" i="11" s="1"/>
  <c r="H383" i="11"/>
  <c r="L381" i="11" s="1"/>
  <c r="R131" i="11" s="1"/>
  <c r="G383" i="11"/>
  <c r="K381" i="11" s="1"/>
  <c r="Q131" i="11" s="1"/>
  <c r="H380" i="11"/>
  <c r="L378" i="11" s="1"/>
  <c r="R130" i="11" s="1"/>
  <c r="G380" i="11"/>
  <c r="K378" i="11" s="1"/>
  <c r="Q130" i="11" s="1"/>
  <c r="H377" i="11"/>
  <c r="L375" i="11" s="1"/>
  <c r="R129" i="11" s="1"/>
  <c r="G377" i="11"/>
  <c r="K375" i="11" s="1"/>
  <c r="Q129" i="11" s="1"/>
  <c r="H374" i="11"/>
  <c r="L372" i="11" s="1"/>
  <c r="R128" i="11" s="1"/>
  <c r="G374" i="11"/>
  <c r="K372" i="11" s="1"/>
  <c r="Q128" i="11" s="1"/>
  <c r="H371" i="11"/>
  <c r="L369" i="11" s="1"/>
  <c r="R127" i="11" s="1"/>
  <c r="G371" i="11"/>
  <c r="K369" i="11" s="1"/>
  <c r="Q127" i="11" s="1"/>
  <c r="H368" i="11"/>
  <c r="L366" i="11" s="1"/>
  <c r="R126" i="11" s="1"/>
  <c r="G368" i="11"/>
  <c r="K366" i="11" s="1"/>
  <c r="Q126" i="11" s="1"/>
  <c r="H365" i="11"/>
  <c r="L363" i="11" s="1"/>
  <c r="R125" i="11" s="1"/>
  <c r="G365" i="11"/>
  <c r="K363" i="11" s="1"/>
  <c r="Q125" i="11" s="1"/>
  <c r="H362" i="11"/>
  <c r="L360" i="11" s="1"/>
  <c r="R124" i="11" s="1"/>
  <c r="G362" i="11"/>
  <c r="K360" i="11" s="1"/>
  <c r="Q124" i="11" s="1"/>
  <c r="H359" i="11"/>
  <c r="L357" i="11" s="1"/>
  <c r="R123" i="11" s="1"/>
  <c r="G359" i="11"/>
  <c r="K357" i="11" s="1"/>
  <c r="Q123" i="11" s="1"/>
  <c r="H356" i="11"/>
  <c r="L354" i="11" s="1"/>
  <c r="R122" i="11" s="1"/>
  <c r="G356" i="11"/>
  <c r="K354" i="11" s="1"/>
  <c r="Q122" i="11" s="1"/>
  <c r="H353" i="11"/>
  <c r="L351" i="11" s="1"/>
  <c r="R121" i="11" s="1"/>
  <c r="G353" i="11"/>
  <c r="K351" i="11" s="1"/>
  <c r="Q121" i="11" s="1"/>
  <c r="H350" i="11"/>
  <c r="L348" i="11" s="1"/>
  <c r="R120" i="11" s="1"/>
  <c r="G350" i="11"/>
  <c r="K348" i="11" s="1"/>
  <c r="Q120" i="11" s="1"/>
  <c r="H347" i="11"/>
  <c r="L345" i="11" s="1"/>
  <c r="R119" i="11" s="1"/>
  <c r="G347" i="11"/>
  <c r="K345" i="11" s="1"/>
  <c r="Q119" i="11" s="1"/>
  <c r="H344" i="11"/>
  <c r="L342" i="11" s="1"/>
  <c r="R118" i="11" s="1"/>
  <c r="G344" i="11"/>
  <c r="K342" i="11" s="1"/>
  <c r="Q118" i="11" s="1"/>
  <c r="H341" i="11"/>
  <c r="L339" i="11" s="1"/>
  <c r="R117" i="11" s="1"/>
  <c r="G341" i="11"/>
  <c r="K339" i="11" s="1"/>
  <c r="Q117" i="11" s="1"/>
  <c r="H338" i="11"/>
  <c r="L336" i="11" s="1"/>
  <c r="R116" i="11" s="1"/>
  <c r="G338" i="11"/>
  <c r="K336" i="11" s="1"/>
  <c r="Q116" i="11" s="1"/>
  <c r="H335" i="11"/>
  <c r="L333" i="11" s="1"/>
  <c r="R115" i="11" s="1"/>
  <c r="G335" i="11"/>
  <c r="K333" i="11" s="1"/>
  <c r="Q115" i="11" s="1"/>
  <c r="H332" i="11"/>
  <c r="L330" i="11" s="1"/>
  <c r="R114" i="11" s="1"/>
  <c r="G332" i="11"/>
  <c r="K330" i="11" s="1"/>
  <c r="Q114" i="11" s="1"/>
  <c r="H329" i="11"/>
  <c r="L327" i="11" s="1"/>
  <c r="R113" i="11" s="1"/>
  <c r="G329" i="11"/>
  <c r="K327" i="11" s="1"/>
  <c r="Q113" i="11" s="1"/>
  <c r="H326" i="11"/>
  <c r="L324" i="11" s="1"/>
  <c r="R112" i="11" s="1"/>
  <c r="G326" i="11"/>
  <c r="K324" i="11" s="1"/>
  <c r="Q112" i="11" s="1"/>
  <c r="H323" i="11"/>
  <c r="L321" i="11" s="1"/>
  <c r="R111" i="11" s="1"/>
  <c r="G323" i="11"/>
  <c r="K321" i="11" s="1"/>
  <c r="Q111" i="11" s="1"/>
  <c r="H320" i="11"/>
  <c r="L318" i="11" s="1"/>
  <c r="R110" i="11" s="1"/>
  <c r="G320" i="11"/>
  <c r="K318" i="11" s="1"/>
  <c r="Q110" i="11" s="1"/>
  <c r="H317" i="11"/>
  <c r="L315" i="11" s="1"/>
  <c r="R109" i="11" s="1"/>
  <c r="G317" i="11"/>
  <c r="K315" i="11" s="1"/>
  <c r="Q109" i="11" s="1"/>
  <c r="H314" i="11"/>
  <c r="L312" i="11" s="1"/>
  <c r="R108" i="11" s="1"/>
  <c r="G314" i="11"/>
  <c r="K312" i="11" s="1"/>
  <c r="Q108" i="11" s="1"/>
  <c r="H311" i="11"/>
  <c r="L309" i="11" s="1"/>
  <c r="R107" i="11" s="1"/>
  <c r="G311" i="11"/>
  <c r="K309" i="11" s="1"/>
  <c r="Q107" i="11" s="1"/>
  <c r="H308" i="11"/>
  <c r="L306" i="11" s="1"/>
  <c r="R106" i="11" s="1"/>
  <c r="G308" i="11"/>
  <c r="K306" i="11" s="1"/>
  <c r="Q106" i="11" s="1"/>
  <c r="H305" i="11"/>
  <c r="L303" i="11" s="1"/>
  <c r="R105" i="11" s="1"/>
  <c r="G305" i="11"/>
  <c r="K303" i="11" s="1"/>
  <c r="Q105" i="11" s="1"/>
  <c r="H302" i="11"/>
  <c r="L300" i="11" s="1"/>
  <c r="R104" i="11" s="1"/>
  <c r="G302" i="11"/>
  <c r="K300" i="11" s="1"/>
  <c r="Q104" i="11" s="1"/>
  <c r="H299" i="11"/>
  <c r="L297" i="11" s="1"/>
  <c r="R103" i="11" s="1"/>
  <c r="G299" i="11"/>
  <c r="K297" i="11" s="1"/>
  <c r="Q103" i="11" s="1"/>
  <c r="H296" i="11"/>
  <c r="L294" i="11" s="1"/>
  <c r="R102" i="11" s="1"/>
  <c r="G296" i="11"/>
  <c r="K294" i="11" s="1"/>
  <c r="Q102" i="11" s="1"/>
  <c r="H293" i="11"/>
  <c r="L291" i="11" s="1"/>
  <c r="R101" i="11" s="1"/>
  <c r="G293" i="11"/>
  <c r="K291" i="11" s="1"/>
  <c r="Q101" i="11" s="1"/>
  <c r="H290" i="11"/>
  <c r="L288" i="11" s="1"/>
  <c r="R100" i="11" s="1"/>
  <c r="G290" i="11"/>
  <c r="K288" i="11" s="1"/>
  <c r="Q100" i="11" s="1"/>
  <c r="H287" i="11"/>
  <c r="L285" i="11" s="1"/>
  <c r="R99" i="11" s="1"/>
  <c r="G287" i="11"/>
  <c r="K285" i="11" s="1"/>
  <c r="Q99" i="11" s="1"/>
  <c r="H284" i="11"/>
  <c r="L282" i="11" s="1"/>
  <c r="R98" i="11" s="1"/>
  <c r="G284" i="11"/>
  <c r="K282" i="11" s="1"/>
  <c r="Q98" i="11" s="1"/>
  <c r="H281" i="11"/>
  <c r="L279" i="11" s="1"/>
  <c r="R97" i="11" s="1"/>
  <c r="G281" i="11"/>
  <c r="K279" i="11" s="1"/>
  <c r="Q97" i="11" s="1"/>
  <c r="H278" i="11"/>
  <c r="L276" i="11" s="1"/>
  <c r="R96" i="11" s="1"/>
  <c r="G278" i="11"/>
  <c r="K276" i="11" s="1"/>
  <c r="Q96" i="11" s="1"/>
  <c r="H275" i="11"/>
  <c r="L273" i="11" s="1"/>
  <c r="R95" i="11" s="1"/>
  <c r="G275" i="11"/>
  <c r="K273" i="11" s="1"/>
  <c r="Q95" i="11" s="1"/>
  <c r="H272" i="11"/>
  <c r="L270" i="11" s="1"/>
  <c r="R94" i="11" s="1"/>
  <c r="G272" i="11"/>
  <c r="K270" i="11" s="1"/>
  <c r="Q94" i="11" s="1"/>
  <c r="H269" i="11"/>
  <c r="L267" i="11" s="1"/>
  <c r="R93" i="11" s="1"/>
  <c r="G269" i="11"/>
  <c r="K267" i="11" s="1"/>
  <c r="Q93" i="11" s="1"/>
  <c r="H266" i="11"/>
  <c r="L264" i="11" s="1"/>
  <c r="R92" i="11" s="1"/>
  <c r="G266" i="11"/>
  <c r="K264" i="11" s="1"/>
  <c r="Q92" i="11" s="1"/>
  <c r="H263" i="11"/>
  <c r="L261" i="11" s="1"/>
  <c r="R91" i="11" s="1"/>
  <c r="G263" i="11"/>
  <c r="K261" i="11" s="1"/>
  <c r="Q91" i="11" s="1"/>
  <c r="H260" i="11"/>
  <c r="L258" i="11" s="1"/>
  <c r="R90" i="11" s="1"/>
  <c r="G260" i="11"/>
  <c r="K258" i="11" s="1"/>
  <c r="Q90" i="11" s="1"/>
  <c r="H257" i="11"/>
  <c r="L255" i="11" s="1"/>
  <c r="R89" i="11" s="1"/>
  <c r="G257" i="11"/>
  <c r="K255" i="11" s="1"/>
  <c r="Q89" i="11" s="1"/>
  <c r="H254" i="11"/>
  <c r="L252" i="11" s="1"/>
  <c r="R88" i="11" s="1"/>
  <c r="G254" i="11"/>
  <c r="K252" i="11" s="1"/>
  <c r="Q88" i="11" s="1"/>
  <c r="H251" i="11"/>
  <c r="L249" i="11" s="1"/>
  <c r="R87" i="11" s="1"/>
  <c r="G251" i="11"/>
  <c r="K249" i="11" s="1"/>
  <c r="Q87" i="11" s="1"/>
  <c r="H248" i="11"/>
  <c r="L246" i="11" s="1"/>
  <c r="R86" i="11" s="1"/>
  <c r="G248" i="11"/>
  <c r="K246" i="11" s="1"/>
  <c r="Q86" i="11" s="1"/>
  <c r="H245" i="11"/>
  <c r="L243" i="11" s="1"/>
  <c r="R85" i="11" s="1"/>
  <c r="G245" i="11"/>
  <c r="K243" i="11" s="1"/>
  <c r="Q85" i="11" s="1"/>
  <c r="H242" i="11"/>
  <c r="L240" i="11" s="1"/>
  <c r="R84" i="11" s="1"/>
  <c r="G242" i="11"/>
  <c r="K240" i="11" s="1"/>
  <c r="Q84" i="11" s="1"/>
  <c r="H239" i="11"/>
  <c r="L237" i="11" s="1"/>
  <c r="R83" i="11" s="1"/>
  <c r="G239" i="11"/>
  <c r="K237" i="11" s="1"/>
  <c r="Q83" i="11" s="1"/>
  <c r="H236" i="11"/>
  <c r="L234" i="11" s="1"/>
  <c r="R82" i="11" s="1"/>
  <c r="G236" i="11"/>
  <c r="K234" i="11" s="1"/>
  <c r="Q82" i="11" s="1"/>
  <c r="H233" i="11"/>
  <c r="L231" i="11" s="1"/>
  <c r="R81" i="11" s="1"/>
  <c r="G233" i="11"/>
  <c r="K231" i="11" s="1"/>
  <c r="Q81" i="11" s="1"/>
  <c r="H230" i="11"/>
  <c r="L228" i="11" s="1"/>
  <c r="R80" i="11" s="1"/>
  <c r="G230" i="11"/>
  <c r="K228" i="11" s="1"/>
  <c r="Q80" i="11" s="1"/>
  <c r="H227" i="11"/>
  <c r="L225" i="11" s="1"/>
  <c r="R79" i="11" s="1"/>
  <c r="G227" i="11"/>
  <c r="K225" i="11" s="1"/>
  <c r="Q79" i="11" s="1"/>
  <c r="H224" i="11"/>
  <c r="L222" i="11" s="1"/>
  <c r="R78" i="11" s="1"/>
  <c r="G224" i="11"/>
  <c r="K222" i="11" s="1"/>
  <c r="Q78" i="11" s="1"/>
  <c r="H221" i="11"/>
  <c r="L219" i="11" s="1"/>
  <c r="R77" i="11" s="1"/>
  <c r="G221" i="11"/>
  <c r="K219" i="11" s="1"/>
  <c r="Q77" i="11" s="1"/>
  <c r="H218" i="11"/>
  <c r="L216" i="11" s="1"/>
  <c r="R76" i="11" s="1"/>
  <c r="G218" i="11"/>
  <c r="K216" i="11" s="1"/>
  <c r="Q76" i="11" s="1"/>
  <c r="H215" i="11"/>
  <c r="L213" i="11" s="1"/>
  <c r="R75" i="11" s="1"/>
  <c r="G215" i="11"/>
  <c r="K213" i="11" s="1"/>
  <c r="Q75" i="11" s="1"/>
  <c r="H212" i="11"/>
  <c r="L210" i="11" s="1"/>
  <c r="R74" i="11" s="1"/>
  <c r="G212" i="11"/>
  <c r="K210" i="11" s="1"/>
  <c r="Q74" i="11" s="1"/>
  <c r="H209" i="11"/>
  <c r="L207" i="11" s="1"/>
  <c r="R73" i="11" s="1"/>
  <c r="G209" i="11"/>
  <c r="K207" i="11" s="1"/>
  <c r="Q73" i="11" s="1"/>
  <c r="H206" i="11"/>
  <c r="L204" i="11" s="1"/>
  <c r="R72" i="11" s="1"/>
  <c r="G206" i="11"/>
  <c r="K204" i="11" s="1"/>
  <c r="Q72" i="11" s="1"/>
  <c r="H203" i="11"/>
  <c r="L201" i="11" s="1"/>
  <c r="R71" i="11" s="1"/>
  <c r="G203" i="11"/>
  <c r="K201" i="11" s="1"/>
  <c r="Q71" i="11" s="1"/>
  <c r="H200" i="11"/>
  <c r="L198" i="11" s="1"/>
  <c r="R70" i="11" s="1"/>
  <c r="G200" i="11"/>
  <c r="K198" i="11" s="1"/>
  <c r="Q70" i="11" s="1"/>
  <c r="H197" i="11"/>
  <c r="L195" i="11" s="1"/>
  <c r="R69" i="11" s="1"/>
  <c r="G197" i="11"/>
  <c r="K195" i="11" s="1"/>
  <c r="Q69" i="11" s="1"/>
  <c r="H194" i="11"/>
  <c r="L192" i="11" s="1"/>
  <c r="R68" i="11" s="1"/>
  <c r="G194" i="11"/>
  <c r="K192" i="11" s="1"/>
  <c r="Q68" i="11" s="1"/>
  <c r="H191" i="11"/>
  <c r="L189" i="11" s="1"/>
  <c r="R67" i="11" s="1"/>
  <c r="G191" i="11"/>
  <c r="K189" i="11" s="1"/>
  <c r="Q67" i="11" s="1"/>
  <c r="H188" i="11"/>
  <c r="L186" i="11" s="1"/>
  <c r="R66" i="11" s="1"/>
  <c r="G188" i="11"/>
  <c r="K186" i="11" s="1"/>
  <c r="Q66" i="11" s="1"/>
  <c r="H185" i="11"/>
  <c r="L183" i="11" s="1"/>
  <c r="R65" i="11" s="1"/>
  <c r="G185" i="11"/>
  <c r="K183" i="11" s="1"/>
  <c r="Q65" i="11" s="1"/>
  <c r="H182" i="11"/>
  <c r="L180" i="11" s="1"/>
  <c r="R64" i="11" s="1"/>
  <c r="G182" i="11"/>
  <c r="K180" i="11" s="1"/>
  <c r="Q64" i="11" s="1"/>
  <c r="H179" i="11"/>
  <c r="L177" i="11" s="1"/>
  <c r="R63" i="11" s="1"/>
  <c r="G179" i="11"/>
  <c r="K177" i="11" s="1"/>
  <c r="Q63" i="11" s="1"/>
  <c r="H176" i="11"/>
  <c r="L174" i="11" s="1"/>
  <c r="R62" i="11" s="1"/>
  <c r="G176" i="11"/>
  <c r="K174" i="11" s="1"/>
  <c r="Q62" i="11" s="1"/>
  <c r="H173" i="11"/>
  <c r="L171" i="11" s="1"/>
  <c r="R61" i="11" s="1"/>
  <c r="G173" i="11"/>
  <c r="K171" i="11" s="1"/>
  <c r="Q61" i="11" s="1"/>
  <c r="H170" i="11"/>
  <c r="L168" i="11" s="1"/>
  <c r="R60" i="11" s="1"/>
  <c r="G170" i="11"/>
  <c r="K168" i="11" s="1"/>
  <c r="Q60" i="11" s="1"/>
  <c r="H167" i="11"/>
  <c r="L165" i="11" s="1"/>
  <c r="R59" i="11" s="1"/>
  <c r="G167" i="11"/>
  <c r="K165" i="11" s="1"/>
  <c r="Q59" i="11" s="1"/>
  <c r="H164" i="11"/>
  <c r="L162" i="11" s="1"/>
  <c r="R58" i="11" s="1"/>
  <c r="G164" i="11"/>
  <c r="K162" i="11" s="1"/>
  <c r="Q58" i="11" s="1"/>
  <c r="H161" i="11"/>
  <c r="L159" i="11" s="1"/>
  <c r="R57" i="11" s="1"/>
  <c r="G161" i="11"/>
  <c r="K159" i="11" s="1"/>
  <c r="Q57" i="11" s="1"/>
  <c r="H158" i="11"/>
  <c r="L156" i="11" s="1"/>
  <c r="R56" i="11" s="1"/>
  <c r="G158" i="11"/>
  <c r="K156" i="11" s="1"/>
  <c r="Q56" i="11" s="1"/>
  <c r="H155" i="11"/>
  <c r="L153" i="11" s="1"/>
  <c r="R55" i="11" s="1"/>
  <c r="G155" i="11"/>
  <c r="K153" i="11" s="1"/>
  <c r="Q55" i="11" s="1"/>
  <c r="H152" i="11"/>
  <c r="L150" i="11" s="1"/>
  <c r="R54" i="11" s="1"/>
  <c r="G152" i="11"/>
  <c r="K150" i="11" s="1"/>
  <c r="Q54" i="11" s="1"/>
  <c r="H149" i="11"/>
  <c r="L147" i="11" s="1"/>
  <c r="R53" i="11" s="1"/>
  <c r="G149" i="11"/>
  <c r="K147" i="11" s="1"/>
  <c r="Q53" i="11" s="1"/>
  <c r="H146" i="11"/>
  <c r="L144" i="11" s="1"/>
  <c r="R52" i="11" s="1"/>
  <c r="G146" i="11"/>
  <c r="K144" i="11" s="1"/>
  <c r="Q52" i="11" s="1"/>
  <c r="H143" i="11"/>
  <c r="L141" i="11" s="1"/>
  <c r="R51" i="11" s="1"/>
  <c r="G143" i="11"/>
  <c r="K141" i="11" s="1"/>
  <c r="Q51" i="11" s="1"/>
  <c r="H140" i="11"/>
  <c r="L138" i="11" s="1"/>
  <c r="R50" i="11" s="1"/>
  <c r="G140" i="11"/>
  <c r="K138" i="11" s="1"/>
  <c r="Q50" i="11" s="1"/>
  <c r="H137" i="11"/>
  <c r="L135" i="11" s="1"/>
  <c r="R49" i="11" s="1"/>
  <c r="G137" i="11"/>
  <c r="K135" i="11" s="1"/>
  <c r="Q49" i="11" s="1"/>
  <c r="H134" i="11"/>
  <c r="L132" i="11" s="1"/>
  <c r="R48" i="11" s="1"/>
  <c r="G134" i="11"/>
  <c r="K132" i="11" s="1"/>
  <c r="Q48" i="11" s="1"/>
  <c r="H131" i="11"/>
  <c r="L129" i="11" s="1"/>
  <c r="R47" i="11" s="1"/>
  <c r="G131" i="11"/>
  <c r="K129" i="11" s="1"/>
  <c r="Q47" i="11" s="1"/>
  <c r="H128" i="11"/>
  <c r="L126" i="11" s="1"/>
  <c r="R46" i="11" s="1"/>
  <c r="G128" i="11"/>
  <c r="K126" i="11" s="1"/>
  <c r="Q46" i="11" s="1"/>
  <c r="H125" i="11"/>
  <c r="L123" i="11" s="1"/>
  <c r="R45" i="11" s="1"/>
  <c r="G125" i="11"/>
  <c r="K123" i="11" s="1"/>
  <c r="Q45" i="11" s="1"/>
  <c r="H122" i="11"/>
  <c r="L120" i="11" s="1"/>
  <c r="R44" i="11" s="1"/>
  <c r="G122" i="11"/>
  <c r="K120" i="11" s="1"/>
  <c r="Q44" i="11" s="1"/>
  <c r="H119" i="11"/>
  <c r="L117" i="11" s="1"/>
  <c r="R43" i="11" s="1"/>
  <c r="G119" i="11"/>
  <c r="K117" i="11" s="1"/>
  <c r="Q43" i="11" s="1"/>
  <c r="H116" i="11"/>
  <c r="L114" i="11" s="1"/>
  <c r="R42" i="11" s="1"/>
  <c r="G116" i="11"/>
  <c r="K114" i="11" s="1"/>
  <c r="Q42" i="11" s="1"/>
  <c r="H113" i="11"/>
  <c r="L111" i="11" s="1"/>
  <c r="R41" i="11" s="1"/>
  <c r="G113" i="11"/>
  <c r="K111" i="11" s="1"/>
  <c r="Q41" i="11" s="1"/>
  <c r="H110" i="11"/>
  <c r="L108" i="11" s="1"/>
  <c r="R40" i="11" s="1"/>
  <c r="G110" i="11"/>
  <c r="K108" i="11" s="1"/>
  <c r="Q40" i="11" s="1"/>
  <c r="H107" i="11"/>
  <c r="L105" i="11" s="1"/>
  <c r="R39" i="11" s="1"/>
  <c r="G107" i="11"/>
  <c r="K105" i="11" s="1"/>
  <c r="Q39" i="11" s="1"/>
  <c r="H104" i="11"/>
  <c r="L102" i="11" s="1"/>
  <c r="R38" i="11" s="1"/>
  <c r="G104" i="11"/>
  <c r="K102" i="11" s="1"/>
  <c r="Q38" i="11" s="1"/>
  <c r="H101" i="11"/>
  <c r="L99" i="11" s="1"/>
  <c r="R37" i="11" s="1"/>
  <c r="G101" i="11"/>
  <c r="K99" i="11" s="1"/>
  <c r="Q37" i="11" s="1"/>
  <c r="H98" i="11"/>
  <c r="L96" i="11" s="1"/>
  <c r="R36" i="11" s="1"/>
  <c r="G98" i="11"/>
  <c r="K96" i="11" s="1"/>
  <c r="Q36" i="11" s="1"/>
  <c r="H95" i="11"/>
  <c r="L93" i="11" s="1"/>
  <c r="R35" i="11" s="1"/>
  <c r="G95" i="11"/>
  <c r="K93" i="11" s="1"/>
  <c r="Q35" i="11" s="1"/>
  <c r="H92" i="11"/>
  <c r="L90" i="11" s="1"/>
  <c r="R34" i="11" s="1"/>
  <c r="G92" i="11"/>
  <c r="K90" i="11" s="1"/>
  <c r="Q34" i="11" s="1"/>
  <c r="H89" i="11"/>
  <c r="L87" i="11" s="1"/>
  <c r="R33" i="11" s="1"/>
  <c r="G89" i="11"/>
  <c r="K87" i="11" s="1"/>
  <c r="Q33" i="11" s="1"/>
  <c r="H86" i="11"/>
  <c r="L84" i="11" s="1"/>
  <c r="R32" i="11" s="1"/>
  <c r="G86" i="11"/>
  <c r="K84" i="11" s="1"/>
  <c r="Q32" i="11" s="1"/>
  <c r="H83" i="11"/>
  <c r="L81" i="11" s="1"/>
  <c r="R31" i="11" s="1"/>
  <c r="G83" i="11"/>
  <c r="K81" i="11" s="1"/>
  <c r="Q31" i="11" s="1"/>
  <c r="H80" i="11"/>
  <c r="L78" i="11" s="1"/>
  <c r="R30" i="11" s="1"/>
  <c r="G80" i="11"/>
  <c r="K78" i="11" s="1"/>
  <c r="Q30" i="11" s="1"/>
  <c r="H77" i="11"/>
  <c r="L75" i="11" s="1"/>
  <c r="R29" i="11" s="1"/>
  <c r="G77" i="11"/>
  <c r="K75" i="11" s="1"/>
  <c r="Q29" i="11" s="1"/>
  <c r="H74" i="11"/>
  <c r="L72" i="11" s="1"/>
  <c r="R28" i="11" s="1"/>
  <c r="G74" i="11"/>
  <c r="K72" i="11" s="1"/>
  <c r="Q28" i="11" s="1"/>
  <c r="H71" i="11"/>
  <c r="L69" i="11" s="1"/>
  <c r="R27" i="11" s="1"/>
  <c r="G71" i="11"/>
  <c r="K69" i="11" s="1"/>
  <c r="Q27" i="11" s="1"/>
  <c r="H68" i="11"/>
  <c r="L66" i="11" s="1"/>
  <c r="R26" i="11" s="1"/>
  <c r="G68" i="11"/>
  <c r="K66" i="11" s="1"/>
  <c r="Q26" i="11" s="1"/>
  <c r="H65" i="11"/>
  <c r="L63" i="11" s="1"/>
  <c r="R25" i="11" s="1"/>
  <c r="G65" i="11"/>
  <c r="K63" i="11" s="1"/>
  <c r="Q25" i="11" s="1"/>
  <c r="H62" i="11"/>
  <c r="L60" i="11" s="1"/>
  <c r="R24" i="11" s="1"/>
  <c r="G62" i="11"/>
  <c r="K60" i="11" s="1"/>
  <c r="Q24" i="11" s="1"/>
  <c r="H59" i="11"/>
  <c r="L57" i="11" s="1"/>
  <c r="R23" i="11" s="1"/>
  <c r="G59" i="11"/>
  <c r="K57" i="11" s="1"/>
  <c r="Q23" i="11" s="1"/>
  <c r="H56" i="11"/>
  <c r="L54" i="11" s="1"/>
  <c r="R22" i="11" s="1"/>
  <c r="G56" i="11"/>
  <c r="K54" i="11" s="1"/>
  <c r="Q22" i="11" s="1"/>
  <c r="H53" i="11"/>
  <c r="L51" i="11" s="1"/>
  <c r="R21" i="11" s="1"/>
  <c r="G53" i="11"/>
  <c r="K51" i="11" s="1"/>
  <c r="Q21" i="11" s="1"/>
  <c r="H50" i="11"/>
  <c r="L48" i="11" s="1"/>
  <c r="R20" i="11" s="1"/>
  <c r="G50" i="11"/>
  <c r="K48" i="11" s="1"/>
  <c r="Q20" i="11" s="1"/>
  <c r="H47" i="11"/>
  <c r="L45" i="11" s="1"/>
  <c r="R19" i="11" s="1"/>
  <c r="G47" i="11"/>
  <c r="K45" i="11" s="1"/>
  <c r="Q19" i="11" s="1"/>
  <c r="H44" i="11"/>
  <c r="L42" i="11" s="1"/>
  <c r="R18" i="11" s="1"/>
  <c r="G44" i="11"/>
  <c r="K42" i="11" s="1"/>
  <c r="Q18" i="11" s="1"/>
  <c r="H41" i="11"/>
  <c r="L39" i="11" s="1"/>
  <c r="R17" i="11" s="1"/>
  <c r="G41" i="11"/>
  <c r="K39" i="11" s="1"/>
  <c r="Q17" i="11" s="1"/>
  <c r="H38" i="11"/>
  <c r="L36" i="11" s="1"/>
  <c r="R16" i="11" s="1"/>
  <c r="G38" i="11"/>
  <c r="K36" i="11" s="1"/>
  <c r="Q16" i="11" s="1"/>
  <c r="H35" i="11"/>
  <c r="L33" i="11" s="1"/>
  <c r="R15" i="11" s="1"/>
  <c r="G35" i="11"/>
  <c r="K33" i="11" s="1"/>
  <c r="Q15" i="11" s="1"/>
  <c r="H32" i="11"/>
  <c r="L30" i="11" s="1"/>
  <c r="R14" i="11" s="1"/>
  <c r="G32" i="11"/>
  <c r="K30" i="11" s="1"/>
  <c r="Q14" i="11" s="1"/>
  <c r="H29" i="11"/>
  <c r="L27" i="11" s="1"/>
  <c r="R13" i="11" s="1"/>
  <c r="G29" i="11"/>
  <c r="K27" i="11" s="1"/>
  <c r="Q13" i="11" s="1"/>
  <c r="H26" i="11"/>
  <c r="L24" i="11" s="1"/>
  <c r="R12" i="11" s="1"/>
  <c r="G26" i="11"/>
  <c r="K24" i="11" s="1"/>
  <c r="Q12" i="11" s="1"/>
  <c r="H23" i="11"/>
  <c r="L21" i="11" s="1"/>
  <c r="R11" i="11" s="1"/>
  <c r="G23" i="11"/>
  <c r="K21" i="11" s="1"/>
  <c r="Q11" i="11" s="1"/>
  <c r="H20" i="11"/>
  <c r="L18" i="11" s="1"/>
  <c r="R10" i="11" s="1"/>
  <c r="G20" i="11"/>
  <c r="K18" i="11" s="1"/>
  <c r="Q10" i="11" s="1"/>
  <c r="H17" i="11"/>
  <c r="L15" i="11" s="1"/>
  <c r="R9" i="11" s="1"/>
  <c r="G17" i="11"/>
  <c r="K15" i="11" s="1"/>
  <c r="Q9" i="11" s="1"/>
  <c r="H14" i="11"/>
  <c r="L12" i="11" s="1"/>
  <c r="R8" i="11" s="1"/>
  <c r="G14" i="11"/>
  <c r="K12" i="11" s="1"/>
  <c r="Q8" i="11" s="1"/>
  <c r="H11" i="11"/>
  <c r="L9" i="11" s="1"/>
  <c r="R7" i="11" s="1"/>
  <c r="G11" i="11"/>
  <c r="K9" i="11" s="1"/>
  <c r="Q7" i="11" s="1"/>
  <c r="H8" i="11"/>
  <c r="L6" i="11" s="1"/>
  <c r="G8" i="11"/>
  <c r="K6" i="11" s="1"/>
  <c r="CS46" i="7"/>
  <c r="CQ46" i="7"/>
  <c r="CU43" i="7"/>
  <c r="CT43" i="7"/>
  <c r="CU42" i="7"/>
  <c r="CT42" i="7"/>
  <c r="CU41" i="7"/>
  <c r="CT41" i="7"/>
  <c r="CU40" i="7"/>
  <c r="CT40" i="7"/>
  <c r="CU39" i="7"/>
  <c r="CT39" i="7"/>
  <c r="CU38" i="7"/>
  <c r="CT38" i="7"/>
  <c r="CU37" i="7"/>
  <c r="CT37" i="7"/>
  <c r="CU36" i="7"/>
  <c r="CT36" i="7"/>
  <c r="CU35" i="7"/>
  <c r="CT35" i="7"/>
  <c r="CU34" i="7"/>
  <c r="CT34" i="7"/>
  <c r="CU33" i="7"/>
  <c r="CT33" i="7"/>
  <c r="CU32" i="7"/>
  <c r="CT32" i="7"/>
  <c r="CU31" i="7"/>
  <c r="CT31" i="7"/>
  <c r="CU30" i="7"/>
  <c r="CT30" i="7"/>
  <c r="CU29" i="7"/>
  <c r="CT29" i="7"/>
  <c r="CU28" i="7"/>
  <c r="CT28" i="7"/>
  <c r="CU27" i="7"/>
  <c r="CT27" i="7"/>
  <c r="CU26" i="7"/>
  <c r="CT26" i="7"/>
  <c r="CU25" i="7"/>
  <c r="CT25" i="7"/>
  <c r="CU24" i="7"/>
  <c r="CT24" i="7"/>
  <c r="CU23" i="7"/>
  <c r="CT23" i="7"/>
  <c r="CU22" i="7"/>
  <c r="CT22" i="7"/>
  <c r="CU21" i="7"/>
  <c r="CT21" i="7"/>
  <c r="CU20" i="7"/>
  <c r="CT20" i="7"/>
  <c r="CU19" i="7"/>
  <c r="CT19" i="7"/>
  <c r="CU18" i="7"/>
  <c r="CT18" i="7"/>
  <c r="CU17" i="7"/>
  <c r="CT17" i="7"/>
  <c r="CU16" i="7"/>
  <c r="CT16" i="7"/>
  <c r="CU15" i="7"/>
  <c r="CT15" i="7"/>
  <c r="CU14" i="7"/>
  <c r="CT14" i="7"/>
  <c r="CU13" i="7"/>
  <c r="CT13" i="7"/>
  <c r="CU12" i="7"/>
  <c r="CT12" i="7"/>
  <c r="CU11" i="7"/>
  <c r="CT11" i="7"/>
  <c r="CU10" i="7"/>
  <c r="CT10" i="7"/>
  <c r="CU9" i="7"/>
  <c r="CT9" i="7"/>
  <c r="CU8" i="7"/>
  <c r="CT8" i="7"/>
  <c r="CU7" i="7"/>
  <c r="CT7" i="7"/>
  <c r="CU6" i="7"/>
  <c r="CT6" i="7"/>
  <c r="CI46" i="7"/>
  <c r="CG46" i="7"/>
  <c r="CK43" i="7"/>
  <c r="CJ43" i="7"/>
  <c r="CK42" i="7"/>
  <c r="CJ42" i="7"/>
  <c r="CK41" i="7"/>
  <c r="CJ41" i="7"/>
  <c r="CK40" i="7"/>
  <c r="CJ40" i="7"/>
  <c r="CK39" i="7"/>
  <c r="CJ39" i="7"/>
  <c r="CK38" i="7"/>
  <c r="CJ38" i="7"/>
  <c r="CK37" i="7"/>
  <c r="CJ37" i="7"/>
  <c r="CK36" i="7"/>
  <c r="CJ36" i="7"/>
  <c r="CK35" i="7"/>
  <c r="CJ35" i="7"/>
  <c r="CK34" i="7"/>
  <c r="CJ34" i="7"/>
  <c r="CK33" i="7"/>
  <c r="CJ33" i="7"/>
  <c r="CK32" i="7"/>
  <c r="CJ32" i="7"/>
  <c r="CK31" i="7"/>
  <c r="CJ31" i="7"/>
  <c r="CK30" i="7"/>
  <c r="CJ30" i="7"/>
  <c r="CK29" i="7"/>
  <c r="CJ29" i="7"/>
  <c r="CK28" i="7"/>
  <c r="CJ28" i="7"/>
  <c r="CK27" i="7"/>
  <c r="CJ27" i="7"/>
  <c r="CK26" i="7"/>
  <c r="CJ26" i="7"/>
  <c r="CK25" i="7"/>
  <c r="CJ25" i="7"/>
  <c r="CK24" i="7"/>
  <c r="CJ24" i="7"/>
  <c r="CK23" i="7"/>
  <c r="CJ23" i="7"/>
  <c r="CK22" i="7"/>
  <c r="CJ22" i="7"/>
  <c r="CK21" i="7"/>
  <c r="CJ21" i="7"/>
  <c r="CK20" i="7"/>
  <c r="CJ20" i="7"/>
  <c r="CK19" i="7"/>
  <c r="CJ19" i="7"/>
  <c r="CK18" i="7"/>
  <c r="CJ18" i="7"/>
  <c r="CK17" i="7"/>
  <c r="CJ17" i="7"/>
  <c r="CK16" i="7"/>
  <c r="CJ16" i="7"/>
  <c r="CK15" i="7"/>
  <c r="CJ15" i="7"/>
  <c r="CK14" i="7"/>
  <c r="CJ14" i="7"/>
  <c r="CK13" i="7"/>
  <c r="CJ13" i="7"/>
  <c r="CK12" i="7"/>
  <c r="CJ12" i="7"/>
  <c r="CK11" i="7"/>
  <c r="CJ11" i="7"/>
  <c r="CK10" i="7"/>
  <c r="CJ10" i="7"/>
  <c r="CK9" i="7"/>
  <c r="CJ9" i="7"/>
  <c r="CK8" i="7"/>
  <c r="CJ8" i="7"/>
  <c r="CK7" i="7"/>
  <c r="CJ7" i="7"/>
  <c r="CK6" i="7"/>
  <c r="CJ6" i="7"/>
  <c r="BY46" i="7"/>
  <c r="BW46" i="7"/>
  <c r="CA43" i="7"/>
  <c r="BZ43" i="7"/>
  <c r="CA42" i="7"/>
  <c r="BZ42" i="7"/>
  <c r="CA41" i="7"/>
  <c r="BZ41" i="7"/>
  <c r="CA40" i="7"/>
  <c r="BZ40" i="7"/>
  <c r="CA39" i="7"/>
  <c r="BZ39" i="7"/>
  <c r="CA38" i="7"/>
  <c r="BZ38" i="7"/>
  <c r="CA37" i="7"/>
  <c r="BZ37" i="7"/>
  <c r="CA36" i="7"/>
  <c r="BZ36" i="7"/>
  <c r="CA35" i="7"/>
  <c r="BZ35" i="7"/>
  <c r="CA34" i="7"/>
  <c r="BZ34" i="7"/>
  <c r="CA33" i="7"/>
  <c r="BZ33" i="7"/>
  <c r="CA32" i="7"/>
  <c r="BZ32" i="7"/>
  <c r="CA31" i="7"/>
  <c r="BZ31" i="7"/>
  <c r="CA30" i="7"/>
  <c r="BZ30" i="7"/>
  <c r="CA29" i="7"/>
  <c r="BZ29" i="7"/>
  <c r="CA28" i="7"/>
  <c r="BZ28" i="7"/>
  <c r="CA27" i="7"/>
  <c r="BZ27" i="7"/>
  <c r="CA26" i="7"/>
  <c r="BZ26" i="7"/>
  <c r="CA25" i="7"/>
  <c r="BZ25" i="7"/>
  <c r="CA24" i="7"/>
  <c r="BZ24" i="7"/>
  <c r="CA23" i="7"/>
  <c r="BZ23" i="7"/>
  <c r="CA22" i="7"/>
  <c r="BZ22" i="7"/>
  <c r="CA21" i="7"/>
  <c r="BZ21" i="7"/>
  <c r="CA20" i="7"/>
  <c r="BZ20" i="7"/>
  <c r="CA19" i="7"/>
  <c r="BZ19" i="7"/>
  <c r="CA18" i="7"/>
  <c r="BZ18" i="7"/>
  <c r="CA17" i="7"/>
  <c r="BZ17" i="7"/>
  <c r="CA16" i="7"/>
  <c r="BZ16" i="7"/>
  <c r="CA15" i="7"/>
  <c r="BZ15" i="7"/>
  <c r="CA14" i="7"/>
  <c r="BZ14" i="7"/>
  <c r="CA13" i="7"/>
  <c r="BZ13" i="7"/>
  <c r="CA12" i="7"/>
  <c r="BZ12" i="7"/>
  <c r="CA11" i="7"/>
  <c r="BZ11" i="7"/>
  <c r="CA10" i="7"/>
  <c r="BZ10" i="7"/>
  <c r="CA9" i="7"/>
  <c r="BZ9" i="7"/>
  <c r="CA8" i="7"/>
  <c r="BZ8" i="7"/>
  <c r="CA7" i="7"/>
  <c r="BZ7" i="7"/>
  <c r="CA6" i="7"/>
  <c r="BZ6" i="7"/>
  <c r="BO46" i="7"/>
  <c r="BM46" i="7"/>
  <c r="BQ43" i="7"/>
  <c r="BP43" i="7"/>
  <c r="BQ42" i="7"/>
  <c r="BP42" i="7"/>
  <c r="BQ41" i="7"/>
  <c r="BP41" i="7"/>
  <c r="BQ40" i="7"/>
  <c r="BP40" i="7"/>
  <c r="BQ39" i="7"/>
  <c r="BP39" i="7"/>
  <c r="BQ38" i="7"/>
  <c r="BP38" i="7"/>
  <c r="BQ37" i="7"/>
  <c r="BP37" i="7"/>
  <c r="BQ36" i="7"/>
  <c r="BP36" i="7"/>
  <c r="BQ35" i="7"/>
  <c r="BP35" i="7"/>
  <c r="BQ34" i="7"/>
  <c r="BP34" i="7"/>
  <c r="BQ33" i="7"/>
  <c r="BP33" i="7"/>
  <c r="BQ32" i="7"/>
  <c r="BP32" i="7"/>
  <c r="BQ31" i="7"/>
  <c r="BP31" i="7"/>
  <c r="BQ30" i="7"/>
  <c r="BP30" i="7"/>
  <c r="BQ29" i="7"/>
  <c r="BP29" i="7"/>
  <c r="BQ28" i="7"/>
  <c r="BP28" i="7"/>
  <c r="BQ27" i="7"/>
  <c r="BP27" i="7"/>
  <c r="BQ26" i="7"/>
  <c r="BP26" i="7"/>
  <c r="BQ25" i="7"/>
  <c r="BP25" i="7"/>
  <c r="BQ24" i="7"/>
  <c r="BP24" i="7"/>
  <c r="BQ23" i="7"/>
  <c r="BP23" i="7"/>
  <c r="BQ22" i="7"/>
  <c r="BP22" i="7"/>
  <c r="BQ21" i="7"/>
  <c r="BP21" i="7"/>
  <c r="BQ20" i="7"/>
  <c r="BP20" i="7"/>
  <c r="BQ19" i="7"/>
  <c r="BP19" i="7"/>
  <c r="BQ18" i="7"/>
  <c r="BP18" i="7"/>
  <c r="BQ17" i="7"/>
  <c r="BP17" i="7"/>
  <c r="BQ16" i="7"/>
  <c r="BP16" i="7"/>
  <c r="BQ15" i="7"/>
  <c r="BP15" i="7"/>
  <c r="BQ14" i="7"/>
  <c r="BP14" i="7"/>
  <c r="BQ13" i="7"/>
  <c r="BP13" i="7"/>
  <c r="BQ12" i="7"/>
  <c r="BP12" i="7"/>
  <c r="BQ11" i="7"/>
  <c r="BP11" i="7"/>
  <c r="BQ10" i="7"/>
  <c r="BP10" i="7"/>
  <c r="BQ9" i="7"/>
  <c r="BP9" i="7"/>
  <c r="BQ8" i="7"/>
  <c r="BP8" i="7"/>
  <c r="BQ7" i="7"/>
  <c r="BP7" i="7"/>
  <c r="BQ6" i="7"/>
  <c r="BP6" i="7"/>
  <c r="BE46" i="7"/>
  <c r="BC46" i="7"/>
  <c r="BG43" i="7"/>
  <c r="BF43" i="7"/>
  <c r="BG42" i="7"/>
  <c r="BF42" i="7"/>
  <c r="BG41" i="7"/>
  <c r="BF41" i="7"/>
  <c r="BG40" i="7"/>
  <c r="BF40" i="7"/>
  <c r="BG39" i="7"/>
  <c r="BF39" i="7"/>
  <c r="BG38" i="7"/>
  <c r="BF38" i="7"/>
  <c r="BG37" i="7"/>
  <c r="BF37" i="7"/>
  <c r="BG36" i="7"/>
  <c r="BF36" i="7"/>
  <c r="BG35" i="7"/>
  <c r="BF35" i="7"/>
  <c r="BG34" i="7"/>
  <c r="BF34" i="7"/>
  <c r="BG33" i="7"/>
  <c r="BF33" i="7"/>
  <c r="BG32" i="7"/>
  <c r="BF32" i="7"/>
  <c r="BG31" i="7"/>
  <c r="BF31" i="7"/>
  <c r="BG30" i="7"/>
  <c r="BF30" i="7"/>
  <c r="BG29" i="7"/>
  <c r="BF29" i="7"/>
  <c r="BG28" i="7"/>
  <c r="BF28" i="7"/>
  <c r="BG27" i="7"/>
  <c r="BF27" i="7"/>
  <c r="BG26" i="7"/>
  <c r="BF26" i="7"/>
  <c r="BG25" i="7"/>
  <c r="BF25" i="7"/>
  <c r="BG24" i="7"/>
  <c r="BF24" i="7"/>
  <c r="BG23" i="7"/>
  <c r="BF23" i="7"/>
  <c r="BG22" i="7"/>
  <c r="BF22" i="7"/>
  <c r="BG21" i="7"/>
  <c r="BF21" i="7"/>
  <c r="BG20" i="7"/>
  <c r="BF20" i="7"/>
  <c r="BG19" i="7"/>
  <c r="BF19" i="7"/>
  <c r="BG18" i="7"/>
  <c r="BF18" i="7"/>
  <c r="BG17" i="7"/>
  <c r="BF17" i="7"/>
  <c r="BG16" i="7"/>
  <c r="BF16" i="7"/>
  <c r="BG15" i="7"/>
  <c r="BF15" i="7"/>
  <c r="BG14" i="7"/>
  <c r="BF14" i="7"/>
  <c r="BG13" i="7"/>
  <c r="BF13" i="7"/>
  <c r="BG12" i="7"/>
  <c r="BF12" i="7"/>
  <c r="BG11" i="7"/>
  <c r="BF11" i="7"/>
  <c r="BG10" i="7"/>
  <c r="BF10" i="7"/>
  <c r="BG9" i="7"/>
  <c r="BF9" i="7"/>
  <c r="BG8" i="7"/>
  <c r="BF8" i="7"/>
  <c r="BG7" i="7"/>
  <c r="BF7" i="7"/>
  <c r="BG6" i="7"/>
  <c r="BF6" i="7"/>
  <c r="AU46" i="7"/>
  <c r="AS46" i="7"/>
  <c r="AW43" i="7"/>
  <c r="AV43" i="7"/>
  <c r="AW42" i="7"/>
  <c r="AV42" i="7"/>
  <c r="AW41" i="7"/>
  <c r="AV41" i="7"/>
  <c r="AW40" i="7"/>
  <c r="AV40" i="7"/>
  <c r="AW39" i="7"/>
  <c r="AV39" i="7"/>
  <c r="AW38" i="7"/>
  <c r="AV38" i="7"/>
  <c r="AW37" i="7"/>
  <c r="AV37" i="7"/>
  <c r="AW36" i="7"/>
  <c r="AV36" i="7"/>
  <c r="AW35" i="7"/>
  <c r="AV35" i="7"/>
  <c r="AW34" i="7"/>
  <c r="AV34" i="7"/>
  <c r="AW33" i="7"/>
  <c r="AV33" i="7"/>
  <c r="AW32" i="7"/>
  <c r="AV32" i="7"/>
  <c r="AW31" i="7"/>
  <c r="AV31" i="7"/>
  <c r="AW30" i="7"/>
  <c r="AV30" i="7"/>
  <c r="AW29" i="7"/>
  <c r="AV29" i="7"/>
  <c r="AW28" i="7"/>
  <c r="AV28" i="7"/>
  <c r="AW27" i="7"/>
  <c r="AV27" i="7"/>
  <c r="AW26" i="7"/>
  <c r="AV26" i="7"/>
  <c r="AW25" i="7"/>
  <c r="AV25" i="7"/>
  <c r="AW24" i="7"/>
  <c r="AV24" i="7"/>
  <c r="AW23" i="7"/>
  <c r="AV23" i="7"/>
  <c r="AW22" i="7"/>
  <c r="AV22" i="7"/>
  <c r="AW21" i="7"/>
  <c r="AV21" i="7"/>
  <c r="AW20" i="7"/>
  <c r="AV20" i="7"/>
  <c r="AW19" i="7"/>
  <c r="AV19" i="7"/>
  <c r="AW18" i="7"/>
  <c r="AV18" i="7"/>
  <c r="AW17" i="7"/>
  <c r="AV17" i="7"/>
  <c r="AW16" i="7"/>
  <c r="AV16" i="7"/>
  <c r="AW15" i="7"/>
  <c r="AV15" i="7"/>
  <c r="AW14" i="7"/>
  <c r="AV14" i="7"/>
  <c r="AW13" i="7"/>
  <c r="AV13" i="7"/>
  <c r="AW12" i="7"/>
  <c r="AV12" i="7"/>
  <c r="AW11" i="7"/>
  <c r="AV11" i="7"/>
  <c r="AW10" i="7"/>
  <c r="AV10" i="7"/>
  <c r="AW9" i="7"/>
  <c r="AV9" i="7"/>
  <c r="AW8" i="7"/>
  <c r="AV8" i="7"/>
  <c r="AW7" i="7"/>
  <c r="AV7" i="7"/>
  <c r="AW6" i="7"/>
  <c r="AV6" i="7"/>
  <c r="AK46" i="7"/>
  <c r="AI46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A46" i="7"/>
  <c r="Y46" i="7"/>
  <c r="AC43" i="7"/>
  <c r="AB43" i="7"/>
  <c r="AC42" i="7"/>
  <c r="AB42" i="7"/>
  <c r="AC41" i="7"/>
  <c r="AB41" i="7"/>
  <c r="AC40" i="7"/>
  <c r="AB40" i="7"/>
  <c r="AC39" i="7"/>
  <c r="AB39" i="7"/>
  <c r="AC38" i="7"/>
  <c r="AB38" i="7"/>
  <c r="AC37" i="7"/>
  <c r="AB37" i="7"/>
  <c r="AC36" i="7"/>
  <c r="AB36" i="7"/>
  <c r="AC35" i="7"/>
  <c r="AB35" i="7"/>
  <c r="AC34" i="7"/>
  <c r="AB34" i="7"/>
  <c r="AC33" i="7"/>
  <c r="AB33" i="7"/>
  <c r="AC32" i="7"/>
  <c r="AB32" i="7"/>
  <c r="AC31" i="7"/>
  <c r="AB31" i="7"/>
  <c r="AC30" i="7"/>
  <c r="AB30" i="7"/>
  <c r="AC29" i="7"/>
  <c r="AB29" i="7"/>
  <c r="AC28" i="7"/>
  <c r="AB28" i="7"/>
  <c r="AC27" i="7"/>
  <c r="AB27" i="7"/>
  <c r="AC26" i="7"/>
  <c r="AB26" i="7"/>
  <c r="AC25" i="7"/>
  <c r="AB25" i="7"/>
  <c r="AC24" i="7"/>
  <c r="AB24" i="7"/>
  <c r="AC23" i="7"/>
  <c r="AB23" i="7"/>
  <c r="AC22" i="7"/>
  <c r="AB22" i="7"/>
  <c r="AC21" i="7"/>
  <c r="AB21" i="7"/>
  <c r="AC20" i="7"/>
  <c r="AB20" i="7"/>
  <c r="AC19" i="7"/>
  <c r="AB19" i="7"/>
  <c r="AC18" i="7"/>
  <c r="AB18" i="7"/>
  <c r="AC17" i="7"/>
  <c r="AB17" i="7"/>
  <c r="AC16" i="7"/>
  <c r="AB16" i="7"/>
  <c r="AC15" i="7"/>
  <c r="AB15" i="7"/>
  <c r="AC14" i="7"/>
  <c r="AB14" i="7"/>
  <c r="AC13" i="7"/>
  <c r="AB13" i="7"/>
  <c r="AC12" i="7"/>
  <c r="AB12" i="7"/>
  <c r="AC11" i="7"/>
  <c r="AB11" i="7"/>
  <c r="AC10" i="7"/>
  <c r="AB10" i="7"/>
  <c r="AC9" i="7"/>
  <c r="AB9" i="7"/>
  <c r="AC8" i="7"/>
  <c r="AB8" i="7"/>
  <c r="AC7" i="7"/>
  <c r="AB7" i="7"/>
  <c r="AC6" i="7"/>
  <c r="AB6" i="7"/>
  <c r="Q46" i="7"/>
  <c r="O46" i="7"/>
  <c r="S43" i="7"/>
  <c r="R43" i="7"/>
  <c r="S42" i="7"/>
  <c r="R42" i="7"/>
  <c r="S41" i="7"/>
  <c r="R41" i="7"/>
  <c r="S40" i="7"/>
  <c r="R40" i="7"/>
  <c r="S39" i="7"/>
  <c r="R39" i="7"/>
  <c r="S38" i="7"/>
  <c r="R38" i="7"/>
  <c r="S37" i="7"/>
  <c r="R37" i="7"/>
  <c r="S36" i="7"/>
  <c r="R36" i="7"/>
  <c r="S35" i="7"/>
  <c r="R35" i="7"/>
  <c r="S34" i="7"/>
  <c r="R34" i="7"/>
  <c r="S33" i="7"/>
  <c r="R33" i="7"/>
  <c r="S32" i="7"/>
  <c r="R32" i="7"/>
  <c r="S31" i="7"/>
  <c r="R31" i="7"/>
  <c r="S30" i="7"/>
  <c r="R30" i="7"/>
  <c r="S29" i="7"/>
  <c r="R29" i="7"/>
  <c r="S28" i="7"/>
  <c r="R28" i="7"/>
  <c r="S27" i="7"/>
  <c r="R27" i="7"/>
  <c r="S26" i="7"/>
  <c r="R26" i="7"/>
  <c r="S25" i="7"/>
  <c r="R25" i="7"/>
  <c r="S24" i="7"/>
  <c r="R24" i="7"/>
  <c r="S23" i="7"/>
  <c r="R23" i="7"/>
  <c r="S22" i="7"/>
  <c r="R22" i="7"/>
  <c r="S21" i="7"/>
  <c r="R21" i="7"/>
  <c r="S20" i="7"/>
  <c r="R20" i="7"/>
  <c r="S19" i="7"/>
  <c r="R19" i="7"/>
  <c r="S18" i="7"/>
  <c r="R18" i="7"/>
  <c r="S17" i="7"/>
  <c r="R17" i="7"/>
  <c r="S16" i="7"/>
  <c r="R16" i="7"/>
  <c r="S15" i="7"/>
  <c r="R15" i="7"/>
  <c r="S14" i="7"/>
  <c r="R14" i="7"/>
  <c r="S13" i="7"/>
  <c r="R13" i="7"/>
  <c r="S12" i="7"/>
  <c r="R12" i="7"/>
  <c r="S11" i="7"/>
  <c r="R11" i="7"/>
  <c r="S10" i="7"/>
  <c r="R10" i="7"/>
  <c r="S9" i="7"/>
  <c r="R9" i="7"/>
  <c r="S8" i="7"/>
  <c r="R8" i="7"/>
  <c r="S7" i="7"/>
  <c r="R7" i="7"/>
  <c r="S6" i="7"/>
  <c r="S46" i="7" s="1"/>
  <c r="R6" i="7"/>
  <c r="G46" i="7"/>
  <c r="H7" i="7"/>
  <c r="I7" i="7"/>
  <c r="H8" i="7"/>
  <c r="I8" i="7"/>
  <c r="H9" i="7"/>
  <c r="I9" i="7"/>
  <c r="H10" i="7"/>
  <c r="I10" i="7"/>
  <c r="H11" i="7"/>
  <c r="I11" i="7"/>
  <c r="H12" i="7"/>
  <c r="I12" i="7"/>
  <c r="H13" i="7"/>
  <c r="I13" i="7"/>
  <c r="H14" i="7"/>
  <c r="I14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H22" i="7"/>
  <c r="I22" i="7"/>
  <c r="H23" i="7"/>
  <c r="I23" i="7"/>
  <c r="H24" i="7"/>
  <c r="I24" i="7"/>
  <c r="H25" i="7"/>
  <c r="I25" i="7"/>
  <c r="H26" i="7"/>
  <c r="I26" i="7"/>
  <c r="H27" i="7"/>
  <c r="I27" i="7"/>
  <c r="H28" i="7"/>
  <c r="I28" i="7"/>
  <c r="H29" i="7"/>
  <c r="I29" i="7"/>
  <c r="H30" i="7"/>
  <c r="I30" i="7"/>
  <c r="H31" i="7"/>
  <c r="I31" i="7"/>
  <c r="H32" i="7"/>
  <c r="I32" i="7"/>
  <c r="H33" i="7"/>
  <c r="I33" i="7"/>
  <c r="H34" i="7"/>
  <c r="I34" i="7"/>
  <c r="H35" i="7"/>
  <c r="I35" i="7"/>
  <c r="H36" i="7"/>
  <c r="I36" i="7"/>
  <c r="H37" i="7"/>
  <c r="I37" i="7"/>
  <c r="H38" i="7"/>
  <c r="I38" i="7"/>
  <c r="H39" i="7"/>
  <c r="I39" i="7"/>
  <c r="H40" i="7"/>
  <c r="I40" i="7"/>
  <c r="H41" i="7"/>
  <c r="I41" i="7"/>
  <c r="H42" i="7"/>
  <c r="I42" i="7"/>
  <c r="H43" i="7"/>
  <c r="I43" i="7"/>
  <c r="I6" i="7"/>
  <c r="H6" i="7"/>
  <c r="CG156" i="6"/>
  <c r="CF156" i="6"/>
  <c r="CK153" i="6"/>
  <c r="CJ153" i="6"/>
  <c r="CK152" i="6"/>
  <c r="CJ152" i="6"/>
  <c r="CK151" i="6"/>
  <c r="CJ151" i="6"/>
  <c r="CK150" i="6"/>
  <c r="CJ150" i="6"/>
  <c r="CK149" i="6"/>
  <c r="CJ149" i="6"/>
  <c r="CK148" i="6"/>
  <c r="CJ148" i="6"/>
  <c r="CK147" i="6"/>
  <c r="CJ147" i="6"/>
  <c r="CK146" i="6"/>
  <c r="CJ146" i="6"/>
  <c r="CK145" i="6"/>
  <c r="CJ145" i="6"/>
  <c r="CK144" i="6"/>
  <c r="CJ144" i="6"/>
  <c r="CK143" i="6"/>
  <c r="CJ143" i="6"/>
  <c r="CK142" i="6"/>
  <c r="CJ142" i="6"/>
  <c r="CK141" i="6"/>
  <c r="CJ141" i="6"/>
  <c r="CK140" i="6"/>
  <c r="CJ140" i="6"/>
  <c r="CK139" i="6"/>
  <c r="CJ139" i="6"/>
  <c r="CK138" i="6"/>
  <c r="CJ138" i="6"/>
  <c r="CK137" i="6"/>
  <c r="CJ137" i="6"/>
  <c r="CK136" i="6"/>
  <c r="CJ136" i="6"/>
  <c r="CK135" i="6"/>
  <c r="CJ135" i="6"/>
  <c r="CK134" i="6"/>
  <c r="CJ134" i="6"/>
  <c r="CK133" i="6"/>
  <c r="CJ133" i="6"/>
  <c r="CK132" i="6"/>
  <c r="CJ132" i="6"/>
  <c r="CK131" i="6"/>
  <c r="CJ131" i="6"/>
  <c r="CK130" i="6"/>
  <c r="CJ130" i="6"/>
  <c r="CK129" i="6"/>
  <c r="CJ129" i="6"/>
  <c r="CK128" i="6"/>
  <c r="CJ128" i="6"/>
  <c r="CK127" i="6"/>
  <c r="CJ127" i="6"/>
  <c r="CK126" i="6"/>
  <c r="CJ126" i="6"/>
  <c r="CK125" i="6"/>
  <c r="CJ125" i="6"/>
  <c r="CK124" i="6"/>
  <c r="CJ124" i="6"/>
  <c r="CK123" i="6"/>
  <c r="CJ123" i="6"/>
  <c r="CK122" i="6"/>
  <c r="CJ122" i="6"/>
  <c r="CK121" i="6"/>
  <c r="CJ121" i="6"/>
  <c r="CK120" i="6"/>
  <c r="CJ120" i="6"/>
  <c r="CK119" i="6"/>
  <c r="CJ119" i="6"/>
  <c r="CK118" i="6"/>
  <c r="CJ118" i="6"/>
  <c r="CK117" i="6"/>
  <c r="CJ117" i="6"/>
  <c r="CK116" i="6"/>
  <c r="CJ116" i="6"/>
  <c r="CK115" i="6"/>
  <c r="CJ115" i="6"/>
  <c r="CK114" i="6"/>
  <c r="CJ114" i="6"/>
  <c r="CK113" i="6"/>
  <c r="CJ113" i="6"/>
  <c r="CK112" i="6"/>
  <c r="CJ112" i="6"/>
  <c r="CK111" i="6"/>
  <c r="CJ111" i="6"/>
  <c r="CK110" i="6"/>
  <c r="CJ110" i="6"/>
  <c r="CK109" i="6"/>
  <c r="CJ109" i="6"/>
  <c r="CK108" i="6"/>
  <c r="CJ108" i="6"/>
  <c r="CK107" i="6"/>
  <c r="CJ107" i="6"/>
  <c r="CK106" i="6"/>
  <c r="CJ106" i="6"/>
  <c r="CK105" i="6"/>
  <c r="CJ105" i="6"/>
  <c r="CK104" i="6"/>
  <c r="CJ104" i="6"/>
  <c r="CK103" i="6"/>
  <c r="CJ103" i="6"/>
  <c r="CK102" i="6"/>
  <c r="CJ102" i="6"/>
  <c r="CK101" i="6"/>
  <c r="CJ101" i="6"/>
  <c r="CK100" i="6"/>
  <c r="CJ100" i="6"/>
  <c r="CK99" i="6"/>
  <c r="CJ99" i="6"/>
  <c r="CK98" i="6"/>
  <c r="CJ98" i="6"/>
  <c r="CK97" i="6"/>
  <c r="CJ97" i="6"/>
  <c r="CK96" i="6"/>
  <c r="CJ96" i="6"/>
  <c r="CK95" i="6"/>
  <c r="CJ95" i="6"/>
  <c r="CK94" i="6"/>
  <c r="CJ94" i="6"/>
  <c r="CK93" i="6"/>
  <c r="CJ93" i="6"/>
  <c r="CK92" i="6"/>
  <c r="CJ92" i="6"/>
  <c r="CK91" i="6"/>
  <c r="CJ91" i="6"/>
  <c r="CK90" i="6"/>
  <c r="CJ90" i="6"/>
  <c r="CK89" i="6"/>
  <c r="CJ89" i="6"/>
  <c r="CK88" i="6"/>
  <c r="CJ88" i="6"/>
  <c r="CK87" i="6"/>
  <c r="CJ87" i="6"/>
  <c r="CK86" i="6"/>
  <c r="CJ86" i="6"/>
  <c r="CK85" i="6"/>
  <c r="CJ85" i="6"/>
  <c r="CK84" i="6"/>
  <c r="CJ84" i="6"/>
  <c r="CK83" i="6"/>
  <c r="CJ83" i="6"/>
  <c r="CK82" i="6"/>
  <c r="CJ82" i="6"/>
  <c r="CK81" i="6"/>
  <c r="CJ81" i="6"/>
  <c r="CK80" i="6"/>
  <c r="CJ80" i="6"/>
  <c r="CK79" i="6"/>
  <c r="CJ79" i="6"/>
  <c r="CK78" i="6"/>
  <c r="CJ78" i="6"/>
  <c r="CK77" i="6"/>
  <c r="CJ77" i="6"/>
  <c r="CK76" i="6"/>
  <c r="CJ76" i="6"/>
  <c r="CK75" i="6"/>
  <c r="CJ75" i="6"/>
  <c r="CK74" i="6"/>
  <c r="CJ74" i="6"/>
  <c r="CK73" i="6"/>
  <c r="CJ73" i="6"/>
  <c r="CK72" i="6"/>
  <c r="CJ72" i="6"/>
  <c r="CK71" i="6"/>
  <c r="CJ71" i="6"/>
  <c r="CK70" i="6"/>
  <c r="CJ70" i="6"/>
  <c r="CK69" i="6"/>
  <c r="CJ69" i="6"/>
  <c r="CK68" i="6"/>
  <c r="CJ68" i="6"/>
  <c r="CK67" i="6"/>
  <c r="CJ67" i="6"/>
  <c r="CK66" i="6"/>
  <c r="CJ66" i="6"/>
  <c r="CK65" i="6"/>
  <c r="CJ65" i="6"/>
  <c r="CK64" i="6"/>
  <c r="CJ64" i="6"/>
  <c r="CK63" i="6"/>
  <c r="CJ63" i="6"/>
  <c r="CK62" i="6"/>
  <c r="CJ62" i="6"/>
  <c r="CK61" i="6"/>
  <c r="CJ61" i="6"/>
  <c r="CK60" i="6"/>
  <c r="CJ60" i="6"/>
  <c r="CK59" i="6"/>
  <c r="CJ59" i="6"/>
  <c r="CK58" i="6"/>
  <c r="CJ58" i="6"/>
  <c r="CK57" i="6"/>
  <c r="CJ57" i="6"/>
  <c r="CK56" i="6"/>
  <c r="CJ56" i="6"/>
  <c r="CK55" i="6"/>
  <c r="CJ55" i="6"/>
  <c r="CK54" i="6"/>
  <c r="CJ54" i="6"/>
  <c r="CK53" i="6"/>
  <c r="CJ53" i="6"/>
  <c r="CK52" i="6"/>
  <c r="CJ52" i="6"/>
  <c r="CK51" i="6"/>
  <c r="CJ51" i="6"/>
  <c r="CK50" i="6"/>
  <c r="CJ50" i="6"/>
  <c r="CK49" i="6"/>
  <c r="CJ49" i="6"/>
  <c r="CK48" i="6"/>
  <c r="CJ48" i="6"/>
  <c r="CK47" i="6"/>
  <c r="CJ47" i="6"/>
  <c r="CK46" i="6"/>
  <c r="CJ46" i="6"/>
  <c r="CK45" i="6"/>
  <c r="CJ45" i="6"/>
  <c r="CK44" i="6"/>
  <c r="CJ44" i="6"/>
  <c r="CK43" i="6"/>
  <c r="CJ43" i="6"/>
  <c r="CK42" i="6"/>
  <c r="CJ42" i="6"/>
  <c r="CK41" i="6"/>
  <c r="CJ41" i="6"/>
  <c r="CK40" i="6"/>
  <c r="CJ40" i="6"/>
  <c r="CK39" i="6"/>
  <c r="CJ39" i="6"/>
  <c r="CK38" i="6"/>
  <c r="CJ38" i="6"/>
  <c r="CK37" i="6"/>
  <c r="CJ37" i="6"/>
  <c r="CK36" i="6"/>
  <c r="CJ36" i="6"/>
  <c r="CK35" i="6"/>
  <c r="CJ35" i="6"/>
  <c r="CK34" i="6"/>
  <c r="CJ34" i="6"/>
  <c r="CK33" i="6"/>
  <c r="CJ33" i="6"/>
  <c r="CK32" i="6"/>
  <c r="CJ32" i="6"/>
  <c r="CK31" i="6"/>
  <c r="CJ31" i="6"/>
  <c r="CK30" i="6"/>
  <c r="CJ30" i="6"/>
  <c r="CK29" i="6"/>
  <c r="CJ29" i="6"/>
  <c r="CK28" i="6"/>
  <c r="CJ28" i="6"/>
  <c r="CK27" i="6"/>
  <c r="CJ27" i="6"/>
  <c r="CK26" i="6"/>
  <c r="CJ26" i="6"/>
  <c r="CK25" i="6"/>
  <c r="CJ25" i="6"/>
  <c r="CK24" i="6"/>
  <c r="CJ24" i="6"/>
  <c r="CK23" i="6"/>
  <c r="CJ23" i="6"/>
  <c r="CK22" i="6"/>
  <c r="CJ22" i="6"/>
  <c r="CK21" i="6"/>
  <c r="CJ21" i="6"/>
  <c r="CK20" i="6"/>
  <c r="CJ20" i="6"/>
  <c r="CK19" i="6"/>
  <c r="CJ19" i="6"/>
  <c r="CK18" i="6"/>
  <c r="CJ18" i="6"/>
  <c r="CK17" i="6"/>
  <c r="CJ17" i="6"/>
  <c r="CK16" i="6"/>
  <c r="CJ16" i="6"/>
  <c r="CK15" i="6"/>
  <c r="CJ15" i="6"/>
  <c r="CK14" i="6"/>
  <c r="CJ14" i="6"/>
  <c r="CK13" i="6"/>
  <c r="CJ13" i="6"/>
  <c r="CK12" i="6"/>
  <c r="CJ12" i="6"/>
  <c r="CK11" i="6"/>
  <c r="CJ11" i="6"/>
  <c r="CK10" i="6"/>
  <c r="CJ10" i="6"/>
  <c r="CK9" i="6"/>
  <c r="CJ9" i="6"/>
  <c r="CK8" i="6"/>
  <c r="CJ8" i="6"/>
  <c r="BX156" i="6"/>
  <c r="BW156" i="6"/>
  <c r="CB153" i="6"/>
  <c r="CA153" i="6"/>
  <c r="CB152" i="6"/>
  <c r="CA152" i="6"/>
  <c r="CB151" i="6"/>
  <c r="CA151" i="6"/>
  <c r="CB150" i="6"/>
  <c r="CA150" i="6"/>
  <c r="CB149" i="6"/>
  <c r="CA149" i="6"/>
  <c r="CB148" i="6"/>
  <c r="CA148" i="6"/>
  <c r="CB147" i="6"/>
  <c r="CA147" i="6"/>
  <c r="CB146" i="6"/>
  <c r="CA146" i="6"/>
  <c r="CB145" i="6"/>
  <c r="CA145" i="6"/>
  <c r="CB144" i="6"/>
  <c r="CA144" i="6"/>
  <c r="CB143" i="6"/>
  <c r="CA143" i="6"/>
  <c r="CB142" i="6"/>
  <c r="CA142" i="6"/>
  <c r="CB141" i="6"/>
  <c r="CA141" i="6"/>
  <c r="CB140" i="6"/>
  <c r="CA140" i="6"/>
  <c r="CB139" i="6"/>
  <c r="CA139" i="6"/>
  <c r="CB138" i="6"/>
  <c r="CA138" i="6"/>
  <c r="CB137" i="6"/>
  <c r="CA137" i="6"/>
  <c r="CB136" i="6"/>
  <c r="CA136" i="6"/>
  <c r="CB135" i="6"/>
  <c r="CA135" i="6"/>
  <c r="CB134" i="6"/>
  <c r="CA134" i="6"/>
  <c r="CB133" i="6"/>
  <c r="CA133" i="6"/>
  <c r="CB132" i="6"/>
  <c r="CA132" i="6"/>
  <c r="CB131" i="6"/>
  <c r="CA131" i="6"/>
  <c r="CB130" i="6"/>
  <c r="CA130" i="6"/>
  <c r="CB129" i="6"/>
  <c r="CA129" i="6"/>
  <c r="CB128" i="6"/>
  <c r="CA128" i="6"/>
  <c r="CB127" i="6"/>
  <c r="CA127" i="6"/>
  <c r="CB126" i="6"/>
  <c r="CA126" i="6"/>
  <c r="CB125" i="6"/>
  <c r="CA125" i="6"/>
  <c r="CB124" i="6"/>
  <c r="CA124" i="6"/>
  <c r="CB123" i="6"/>
  <c r="CA123" i="6"/>
  <c r="CB122" i="6"/>
  <c r="CA122" i="6"/>
  <c r="CB121" i="6"/>
  <c r="CA121" i="6"/>
  <c r="CB120" i="6"/>
  <c r="CA120" i="6"/>
  <c r="CB119" i="6"/>
  <c r="CA119" i="6"/>
  <c r="CB118" i="6"/>
  <c r="CA118" i="6"/>
  <c r="CB117" i="6"/>
  <c r="CA117" i="6"/>
  <c r="CB116" i="6"/>
  <c r="CA116" i="6"/>
  <c r="CB115" i="6"/>
  <c r="CA115" i="6"/>
  <c r="CB114" i="6"/>
  <c r="CA114" i="6"/>
  <c r="CB113" i="6"/>
  <c r="CA113" i="6"/>
  <c r="CB112" i="6"/>
  <c r="CA112" i="6"/>
  <c r="CB111" i="6"/>
  <c r="CA111" i="6"/>
  <c r="CB110" i="6"/>
  <c r="CA110" i="6"/>
  <c r="CB109" i="6"/>
  <c r="CA109" i="6"/>
  <c r="CB108" i="6"/>
  <c r="CA108" i="6"/>
  <c r="CB107" i="6"/>
  <c r="CA107" i="6"/>
  <c r="CB106" i="6"/>
  <c r="CA106" i="6"/>
  <c r="CB105" i="6"/>
  <c r="CA105" i="6"/>
  <c r="CB104" i="6"/>
  <c r="CA104" i="6"/>
  <c r="CB103" i="6"/>
  <c r="CA103" i="6"/>
  <c r="CB102" i="6"/>
  <c r="CA102" i="6"/>
  <c r="CB101" i="6"/>
  <c r="CA101" i="6"/>
  <c r="CB100" i="6"/>
  <c r="CA100" i="6"/>
  <c r="CB99" i="6"/>
  <c r="CA99" i="6"/>
  <c r="CB98" i="6"/>
  <c r="CA98" i="6"/>
  <c r="CB97" i="6"/>
  <c r="CA97" i="6"/>
  <c r="CB96" i="6"/>
  <c r="CA96" i="6"/>
  <c r="CB95" i="6"/>
  <c r="CA95" i="6"/>
  <c r="CB94" i="6"/>
  <c r="CA94" i="6"/>
  <c r="CB93" i="6"/>
  <c r="CA93" i="6"/>
  <c r="CB92" i="6"/>
  <c r="CA92" i="6"/>
  <c r="CB91" i="6"/>
  <c r="CA91" i="6"/>
  <c r="CB90" i="6"/>
  <c r="CA90" i="6"/>
  <c r="CB89" i="6"/>
  <c r="CA89" i="6"/>
  <c r="CB88" i="6"/>
  <c r="CA88" i="6"/>
  <c r="CB87" i="6"/>
  <c r="CA87" i="6"/>
  <c r="CB86" i="6"/>
  <c r="CA86" i="6"/>
  <c r="CB85" i="6"/>
  <c r="CA85" i="6"/>
  <c r="CB84" i="6"/>
  <c r="CA84" i="6"/>
  <c r="CB83" i="6"/>
  <c r="CA83" i="6"/>
  <c r="CB82" i="6"/>
  <c r="CA82" i="6"/>
  <c r="CB81" i="6"/>
  <c r="CA81" i="6"/>
  <c r="CB80" i="6"/>
  <c r="CA80" i="6"/>
  <c r="CB79" i="6"/>
  <c r="CA79" i="6"/>
  <c r="CB78" i="6"/>
  <c r="CA78" i="6"/>
  <c r="CB77" i="6"/>
  <c r="CA77" i="6"/>
  <c r="CB76" i="6"/>
  <c r="CA76" i="6"/>
  <c r="CB75" i="6"/>
  <c r="CA75" i="6"/>
  <c r="CB74" i="6"/>
  <c r="CA74" i="6"/>
  <c r="CB73" i="6"/>
  <c r="CA73" i="6"/>
  <c r="CB72" i="6"/>
  <c r="CA72" i="6"/>
  <c r="CB71" i="6"/>
  <c r="CA71" i="6"/>
  <c r="CB70" i="6"/>
  <c r="CA70" i="6"/>
  <c r="CB69" i="6"/>
  <c r="CA69" i="6"/>
  <c r="CB68" i="6"/>
  <c r="CA68" i="6"/>
  <c r="CB67" i="6"/>
  <c r="CA67" i="6"/>
  <c r="CB66" i="6"/>
  <c r="CA66" i="6"/>
  <c r="CB65" i="6"/>
  <c r="CA65" i="6"/>
  <c r="CB64" i="6"/>
  <c r="CA64" i="6"/>
  <c r="CB63" i="6"/>
  <c r="CA63" i="6"/>
  <c r="CB62" i="6"/>
  <c r="CA62" i="6"/>
  <c r="CB61" i="6"/>
  <c r="CA61" i="6"/>
  <c r="CB60" i="6"/>
  <c r="CA60" i="6"/>
  <c r="CB59" i="6"/>
  <c r="CA59" i="6"/>
  <c r="CB58" i="6"/>
  <c r="CA58" i="6"/>
  <c r="CB57" i="6"/>
  <c r="CA57" i="6"/>
  <c r="CB56" i="6"/>
  <c r="CA56" i="6"/>
  <c r="CB55" i="6"/>
  <c r="CA55" i="6"/>
  <c r="CB54" i="6"/>
  <c r="CA54" i="6"/>
  <c r="CB53" i="6"/>
  <c r="CA53" i="6"/>
  <c r="CB52" i="6"/>
  <c r="CA52" i="6"/>
  <c r="CB51" i="6"/>
  <c r="CA51" i="6"/>
  <c r="CB50" i="6"/>
  <c r="CA50" i="6"/>
  <c r="CB49" i="6"/>
  <c r="CA49" i="6"/>
  <c r="CB48" i="6"/>
  <c r="CA48" i="6"/>
  <c r="CB47" i="6"/>
  <c r="CA47" i="6"/>
  <c r="CB46" i="6"/>
  <c r="CA46" i="6"/>
  <c r="CB45" i="6"/>
  <c r="CA45" i="6"/>
  <c r="CB44" i="6"/>
  <c r="CA44" i="6"/>
  <c r="CB43" i="6"/>
  <c r="CA43" i="6"/>
  <c r="CB42" i="6"/>
  <c r="CA42" i="6"/>
  <c r="CB41" i="6"/>
  <c r="CA41" i="6"/>
  <c r="CB40" i="6"/>
  <c r="CA40" i="6"/>
  <c r="CB39" i="6"/>
  <c r="CA39" i="6"/>
  <c r="CB38" i="6"/>
  <c r="CA38" i="6"/>
  <c r="CB37" i="6"/>
  <c r="CA37" i="6"/>
  <c r="CB36" i="6"/>
  <c r="CA36" i="6"/>
  <c r="CB35" i="6"/>
  <c r="CA35" i="6"/>
  <c r="CB34" i="6"/>
  <c r="CA34" i="6"/>
  <c r="CB33" i="6"/>
  <c r="CA33" i="6"/>
  <c r="CB32" i="6"/>
  <c r="CA32" i="6"/>
  <c r="CB31" i="6"/>
  <c r="CA31" i="6"/>
  <c r="CB30" i="6"/>
  <c r="CA30" i="6"/>
  <c r="CB29" i="6"/>
  <c r="CA29" i="6"/>
  <c r="CB28" i="6"/>
  <c r="CA28" i="6"/>
  <c r="CB27" i="6"/>
  <c r="CA27" i="6"/>
  <c r="CB26" i="6"/>
  <c r="CA26" i="6"/>
  <c r="CB25" i="6"/>
  <c r="CA25" i="6"/>
  <c r="CB24" i="6"/>
  <c r="CA24" i="6"/>
  <c r="CB23" i="6"/>
  <c r="CA23" i="6"/>
  <c r="CB22" i="6"/>
  <c r="CA22" i="6"/>
  <c r="CB21" i="6"/>
  <c r="CA21" i="6"/>
  <c r="CB20" i="6"/>
  <c r="CA20" i="6"/>
  <c r="CB19" i="6"/>
  <c r="CA19" i="6"/>
  <c r="CB18" i="6"/>
  <c r="CA18" i="6"/>
  <c r="CB17" i="6"/>
  <c r="CA17" i="6"/>
  <c r="CB16" i="6"/>
  <c r="CA16" i="6"/>
  <c r="CB15" i="6"/>
  <c r="CA15" i="6"/>
  <c r="CB14" i="6"/>
  <c r="CA14" i="6"/>
  <c r="CB13" i="6"/>
  <c r="CA13" i="6"/>
  <c r="CB12" i="6"/>
  <c r="CA12" i="6"/>
  <c r="CB11" i="6"/>
  <c r="CA11" i="6"/>
  <c r="CB10" i="6"/>
  <c r="CA10" i="6"/>
  <c r="CB9" i="6"/>
  <c r="CA9" i="6"/>
  <c r="CB8" i="6"/>
  <c r="CA8" i="6"/>
  <c r="BO156" i="6"/>
  <c r="BN156" i="6"/>
  <c r="BS153" i="6"/>
  <c r="BR153" i="6"/>
  <c r="BS152" i="6"/>
  <c r="BR152" i="6"/>
  <c r="BS151" i="6"/>
  <c r="BR151" i="6"/>
  <c r="BS150" i="6"/>
  <c r="BR150" i="6"/>
  <c r="BS149" i="6"/>
  <c r="BR149" i="6"/>
  <c r="BS148" i="6"/>
  <c r="BR148" i="6"/>
  <c r="BS147" i="6"/>
  <c r="BR147" i="6"/>
  <c r="BS146" i="6"/>
  <c r="BR146" i="6"/>
  <c r="BS145" i="6"/>
  <c r="BR145" i="6"/>
  <c r="BS144" i="6"/>
  <c r="BR144" i="6"/>
  <c r="BS143" i="6"/>
  <c r="BR143" i="6"/>
  <c r="BS142" i="6"/>
  <c r="BR142" i="6"/>
  <c r="BS141" i="6"/>
  <c r="BR141" i="6"/>
  <c r="BS140" i="6"/>
  <c r="BR140" i="6"/>
  <c r="BS139" i="6"/>
  <c r="BR139" i="6"/>
  <c r="BS138" i="6"/>
  <c r="BR138" i="6"/>
  <c r="BS137" i="6"/>
  <c r="BR137" i="6"/>
  <c r="BS136" i="6"/>
  <c r="BR136" i="6"/>
  <c r="BS135" i="6"/>
  <c r="BR135" i="6"/>
  <c r="BS134" i="6"/>
  <c r="BR134" i="6"/>
  <c r="BS133" i="6"/>
  <c r="BR133" i="6"/>
  <c r="BS132" i="6"/>
  <c r="BR132" i="6"/>
  <c r="BS131" i="6"/>
  <c r="BR131" i="6"/>
  <c r="BS130" i="6"/>
  <c r="BR130" i="6"/>
  <c r="BS129" i="6"/>
  <c r="BR129" i="6"/>
  <c r="BS128" i="6"/>
  <c r="BR128" i="6"/>
  <c r="BS127" i="6"/>
  <c r="BR127" i="6"/>
  <c r="BS126" i="6"/>
  <c r="BR126" i="6"/>
  <c r="BS125" i="6"/>
  <c r="BR125" i="6"/>
  <c r="BS124" i="6"/>
  <c r="BR124" i="6"/>
  <c r="BS123" i="6"/>
  <c r="BR123" i="6"/>
  <c r="BS122" i="6"/>
  <c r="BR122" i="6"/>
  <c r="BS121" i="6"/>
  <c r="BR121" i="6"/>
  <c r="BS120" i="6"/>
  <c r="BR120" i="6"/>
  <c r="BS119" i="6"/>
  <c r="BR119" i="6"/>
  <c r="BS118" i="6"/>
  <c r="BR118" i="6"/>
  <c r="BS117" i="6"/>
  <c r="BR117" i="6"/>
  <c r="BS116" i="6"/>
  <c r="BR116" i="6"/>
  <c r="BS115" i="6"/>
  <c r="BR115" i="6"/>
  <c r="BS114" i="6"/>
  <c r="BR114" i="6"/>
  <c r="BS113" i="6"/>
  <c r="BR113" i="6"/>
  <c r="BS112" i="6"/>
  <c r="BR112" i="6"/>
  <c r="BS111" i="6"/>
  <c r="BR111" i="6"/>
  <c r="BS110" i="6"/>
  <c r="BR110" i="6"/>
  <c r="BS109" i="6"/>
  <c r="BR109" i="6"/>
  <c r="BS108" i="6"/>
  <c r="BR108" i="6"/>
  <c r="BS107" i="6"/>
  <c r="BR107" i="6"/>
  <c r="BS106" i="6"/>
  <c r="BR106" i="6"/>
  <c r="BS105" i="6"/>
  <c r="BR105" i="6"/>
  <c r="BS104" i="6"/>
  <c r="BR104" i="6"/>
  <c r="BS103" i="6"/>
  <c r="BR103" i="6"/>
  <c r="BS102" i="6"/>
  <c r="BR102" i="6"/>
  <c r="BS101" i="6"/>
  <c r="BR101" i="6"/>
  <c r="BS100" i="6"/>
  <c r="BR100" i="6"/>
  <c r="BS99" i="6"/>
  <c r="BR99" i="6"/>
  <c r="BS98" i="6"/>
  <c r="BR98" i="6"/>
  <c r="BS97" i="6"/>
  <c r="BR97" i="6"/>
  <c r="BS96" i="6"/>
  <c r="BR96" i="6"/>
  <c r="BS95" i="6"/>
  <c r="BR95" i="6"/>
  <c r="BS94" i="6"/>
  <c r="BR94" i="6"/>
  <c r="BS93" i="6"/>
  <c r="BR93" i="6"/>
  <c r="BS92" i="6"/>
  <c r="BR92" i="6"/>
  <c r="BS91" i="6"/>
  <c r="BR91" i="6"/>
  <c r="BS90" i="6"/>
  <c r="BR90" i="6"/>
  <c r="BS89" i="6"/>
  <c r="BR89" i="6"/>
  <c r="BS88" i="6"/>
  <c r="BR88" i="6"/>
  <c r="BS87" i="6"/>
  <c r="BR87" i="6"/>
  <c r="BS86" i="6"/>
  <c r="BR86" i="6"/>
  <c r="BS85" i="6"/>
  <c r="BR85" i="6"/>
  <c r="BS84" i="6"/>
  <c r="BR84" i="6"/>
  <c r="BS83" i="6"/>
  <c r="BR83" i="6"/>
  <c r="BS82" i="6"/>
  <c r="BR82" i="6"/>
  <c r="BS81" i="6"/>
  <c r="BR81" i="6"/>
  <c r="BS80" i="6"/>
  <c r="BR80" i="6"/>
  <c r="BS79" i="6"/>
  <c r="BR79" i="6"/>
  <c r="BS78" i="6"/>
  <c r="BR78" i="6"/>
  <c r="BS77" i="6"/>
  <c r="BR77" i="6"/>
  <c r="BS76" i="6"/>
  <c r="BR76" i="6"/>
  <c r="BS75" i="6"/>
  <c r="BR75" i="6"/>
  <c r="BS74" i="6"/>
  <c r="BR74" i="6"/>
  <c r="BS73" i="6"/>
  <c r="BR73" i="6"/>
  <c r="BS72" i="6"/>
  <c r="BR72" i="6"/>
  <c r="BS71" i="6"/>
  <c r="BR71" i="6"/>
  <c r="BS70" i="6"/>
  <c r="BR70" i="6"/>
  <c r="BS69" i="6"/>
  <c r="BR69" i="6"/>
  <c r="BS68" i="6"/>
  <c r="BR68" i="6"/>
  <c r="BS67" i="6"/>
  <c r="BR67" i="6"/>
  <c r="BS66" i="6"/>
  <c r="BR66" i="6"/>
  <c r="BS65" i="6"/>
  <c r="BR65" i="6"/>
  <c r="BS64" i="6"/>
  <c r="BR64" i="6"/>
  <c r="BS63" i="6"/>
  <c r="BR63" i="6"/>
  <c r="BS62" i="6"/>
  <c r="BR62" i="6"/>
  <c r="BS61" i="6"/>
  <c r="BR61" i="6"/>
  <c r="BS60" i="6"/>
  <c r="BR60" i="6"/>
  <c r="BS59" i="6"/>
  <c r="BR59" i="6"/>
  <c r="BS58" i="6"/>
  <c r="BR58" i="6"/>
  <c r="BS57" i="6"/>
  <c r="BR57" i="6"/>
  <c r="BS56" i="6"/>
  <c r="BR56" i="6"/>
  <c r="BS55" i="6"/>
  <c r="BR55" i="6"/>
  <c r="BS54" i="6"/>
  <c r="BR54" i="6"/>
  <c r="BS53" i="6"/>
  <c r="BR53" i="6"/>
  <c r="BS52" i="6"/>
  <c r="BR52" i="6"/>
  <c r="BS51" i="6"/>
  <c r="BR51" i="6"/>
  <c r="BS50" i="6"/>
  <c r="BR50" i="6"/>
  <c r="BS49" i="6"/>
  <c r="BR49" i="6"/>
  <c r="BS48" i="6"/>
  <c r="BR48" i="6"/>
  <c r="BS47" i="6"/>
  <c r="BR47" i="6"/>
  <c r="BS46" i="6"/>
  <c r="BR46" i="6"/>
  <c r="BS45" i="6"/>
  <c r="BR45" i="6"/>
  <c r="BS44" i="6"/>
  <c r="BR44" i="6"/>
  <c r="BS43" i="6"/>
  <c r="BR43" i="6"/>
  <c r="BS42" i="6"/>
  <c r="BR42" i="6"/>
  <c r="BS41" i="6"/>
  <c r="BR41" i="6"/>
  <c r="BS40" i="6"/>
  <c r="BR40" i="6"/>
  <c r="BS39" i="6"/>
  <c r="BR39" i="6"/>
  <c r="BS38" i="6"/>
  <c r="BR38" i="6"/>
  <c r="BS37" i="6"/>
  <c r="BR37" i="6"/>
  <c r="BS36" i="6"/>
  <c r="BR36" i="6"/>
  <c r="BS35" i="6"/>
  <c r="BR35" i="6"/>
  <c r="BS34" i="6"/>
  <c r="BR34" i="6"/>
  <c r="BS33" i="6"/>
  <c r="BR33" i="6"/>
  <c r="BS32" i="6"/>
  <c r="BR32" i="6"/>
  <c r="BS31" i="6"/>
  <c r="BR31" i="6"/>
  <c r="BS30" i="6"/>
  <c r="BR30" i="6"/>
  <c r="BS29" i="6"/>
  <c r="BR29" i="6"/>
  <c r="BS28" i="6"/>
  <c r="BR28" i="6"/>
  <c r="BS27" i="6"/>
  <c r="BR27" i="6"/>
  <c r="BS26" i="6"/>
  <c r="BR26" i="6"/>
  <c r="BS25" i="6"/>
  <c r="BR25" i="6"/>
  <c r="BS24" i="6"/>
  <c r="BR24" i="6"/>
  <c r="BS23" i="6"/>
  <c r="BR23" i="6"/>
  <c r="BS22" i="6"/>
  <c r="BR22" i="6"/>
  <c r="BS21" i="6"/>
  <c r="BR21" i="6"/>
  <c r="BS20" i="6"/>
  <c r="BR20" i="6"/>
  <c r="BS19" i="6"/>
  <c r="BR19" i="6"/>
  <c r="BS18" i="6"/>
  <c r="BR18" i="6"/>
  <c r="BS17" i="6"/>
  <c r="BR17" i="6"/>
  <c r="BS16" i="6"/>
  <c r="BR16" i="6"/>
  <c r="BS15" i="6"/>
  <c r="BR15" i="6"/>
  <c r="BS14" i="6"/>
  <c r="BR14" i="6"/>
  <c r="BS13" i="6"/>
  <c r="BR13" i="6"/>
  <c r="BS12" i="6"/>
  <c r="BR12" i="6"/>
  <c r="BS11" i="6"/>
  <c r="BR11" i="6"/>
  <c r="BS10" i="6"/>
  <c r="BR10" i="6"/>
  <c r="BS9" i="6"/>
  <c r="BR9" i="6"/>
  <c r="BS8" i="6"/>
  <c r="BR8" i="6"/>
  <c r="BF156" i="6"/>
  <c r="BE156" i="6"/>
  <c r="BJ153" i="6"/>
  <c r="BI153" i="6"/>
  <c r="BJ152" i="6"/>
  <c r="BI152" i="6"/>
  <c r="BJ151" i="6"/>
  <c r="BI151" i="6"/>
  <c r="BJ150" i="6"/>
  <c r="BI150" i="6"/>
  <c r="BJ149" i="6"/>
  <c r="BI149" i="6"/>
  <c r="BJ148" i="6"/>
  <c r="BI148" i="6"/>
  <c r="BJ147" i="6"/>
  <c r="BI147" i="6"/>
  <c r="BJ146" i="6"/>
  <c r="BI146" i="6"/>
  <c r="BJ145" i="6"/>
  <c r="BI145" i="6"/>
  <c r="BJ144" i="6"/>
  <c r="BI144" i="6"/>
  <c r="BJ143" i="6"/>
  <c r="BI143" i="6"/>
  <c r="BJ142" i="6"/>
  <c r="BI142" i="6"/>
  <c r="BJ141" i="6"/>
  <c r="BI141" i="6"/>
  <c r="BJ140" i="6"/>
  <c r="BI140" i="6"/>
  <c r="BJ139" i="6"/>
  <c r="BI139" i="6"/>
  <c r="BJ138" i="6"/>
  <c r="BI138" i="6"/>
  <c r="BJ137" i="6"/>
  <c r="BI137" i="6"/>
  <c r="BJ136" i="6"/>
  <c r="BI136" i="6"/>
  <c r="BJ135" i="6"/>
  <c r="BI135" i="6"/>
  <c r="BJ134" i="6"/>
  <c r="BI134" i="6"/>
  <c r="BJ133" i="6"/>
  <c r="BI133" i="6"/>
  <c r="BJ132" i="6"/>
  <c r="BI132" i="6"/>
  <c r="BJ131" i="6"/>
  <c r="BI131" i="6"/>
  <c r="BJ130" i="6"/>
  <c r="BI130" i="6"/>
  <c r="BJ129" i="6"/>
  <c r="BI129" i="6"/>
  <c r="BJ128" i="6"/>
  <c r="BI128" i="6"/>
  <c r="BJ127" i="6"/>
  <c r="BI127" i="6"/>
  <c r="BJ126" i="6"/>
  <c r="BI126" i="6"/>
  <c r="BJ125" i="6"/>
  <c r="BI125" i="6"/>
  <c r="BJ124" i="6"/>
  <c r="BI124" i="6"/>
  <c r="BJ123" i="6"/>
  <c r="BI123" i="6"/>
  <c r="BJ122" i="6"/>
  <c r="BI122" i="6"/>
  <c r="BJ121" i="6"/>
  <c r="BI121" i="6"/>
  <c r="BJ120" i="6"/>
  <c r="BI120" i="6"/>
  <c r="BJ119" i="6"/>
  <c r="BI119" i="6"/>
  <c r="BJ118" i="6"/>
  <c r="BI118" i="6"/>
  <c r="BJ117" i="6"/>
  <c r="BI117" i="6"/>
  <c r="BJ116" i="6"/>
  <c r="BI116" i="6"/>
  <c r="BJ115" i="6"/>
  <c r="BI115" i="6"/>
  <c r="BJ114" i="6"/>
  <c r="BI114" i="6"/>
  <c r="BJ113" i="6"/>
  <c r="BI113" i="6"/>
  <c r="BJ112" i="6"/>
  <c r="BI112" i="6"/>
  <c r="BJ111" i="6"/>
  <c r="BI111" i="6"/>
  <c r="BJ110" i="6"/>
  <c r="BI110" i="6"/>
  <c r="BJ109" i="6"/>
  <c r="BI109" i="6"/>
  <c r="BJ108" i="6"/>
  <c r="BI108" i="6"/>
  <c r="BJ107" i="6"/>
  <c r="BI107" i="6"/>
  <c r="BJ106" i="6"/>
  <c r="BI106" i="6"/>
  <c r="BJ105" i="6"/>
  <c r="BI105" i="6"/>
  <c r="BJ104" i="6"/>
  <c r="BI104" i="6"/>
  <c r="BJ103" i="6"/>
  <c r="BI103" i="6"/>
  <c r="BJ102" i="6"/>
  <c r="BI102" i="6"/>
  <c r="BJ101" i="6"/>
  <c r="BI101" i="6"/>
  <c r="BJ100" i="6"/>
  <c r="BI100" i="6"/>
  <c r="BJ99" i="6"/>
  <c r="BI99" i="6"/>
  <c r="BJ98" i="6"/>
  <c r="BI98" i="6"/>
  <c r="BJ97" i="6"/>
  <c r="BI97" i="6"/>
  <c r="BJ96" i="6"/>
  <c r="BI96" i="6"/>
  <c r="BJ95" i="6"/>
  <c r="BI95" i="6"/>
  <c r="BJ94" i="6"/>
  <c r="BI94" i="6"/>
  <c r="BJ93" i="6"/>
  <c r="BI93" i="6"/>
  <c r="BJ92" i="6"/>
  <c r="BI92" i="6"/>
  <c r="BJ91" i="6"/>
  <c r="BI91" i="6"/>
  <c r="BJ90" i="6"/>
  <c r="BI90" i="6"/>
  <c r="BJ89" i="6"/>
  <c r="BI89" i="6"/>
  <c r="BJ88" i="6"/>
  <c r="BI88" i="6"/>
  <c r="BJ87" i="6"/>
  <c r="BI87" i="6"/>
  <c r="BJ86" i="6"/>
  <c r="BI86" i="6"/>
  <c r="BJ85" i="6"/>
  <c r="BI85" i="6"/>
  <c r="BJ84" i="6"/>
  <c r="BI84" i="6"/>
  <c r="BJ83" i="6"/>
  <c r="BI83" i="6"/>
  <c r="BJ82" i="6"/>
  <c r="BI82" i="6"/>
  <c r="BJ81" i="6"/>
  <c r="BI81" i="6"/>
  <c r="BJ80" i="6"/>
  <c r="BI80" i="6"/>
  <c r="BJ79" i="6"/>
  <c r="BI79" i="6"/>
  <c r="BJ78" i="6"/>
  <c r="BI78" i="6"/>
  <c r="BJ77" i="6"/>
  <c r="BI77" i="6"/>
  <c r="BJ76" i="6"/>
  <c r="BI76" i="6"/>
  <c r="BJ75" i="6"/>
  <c r="BI75" i="6"/>
  <c r="BJ74" i="6"/>
  <c r="BI74" i="6"/>
  <c r="BJ73" i="6"/>
  <c r="BI73" i="6"/>
  <c r="BJ72" i="6"/>
  <c r="BI72" i="6"/>
  <c r="BJ71" i="6"/>
  <c r="BI71" i="6"/>
  <c r="BJ70" i="6"/>
  <c r="BI70" i="6"/>
  <c r="BJ69" i="6"/>
  <c r="BI69" i="6"/>
  <c r="BJ68" i="6"/>
  <c r="BI68" i="6"/>
  <c r="BJ67" i="6"/>
  <c r="BI67" i="6"/>
  <c r="BJ66" i="6"/>
  <c r="BI66" i="6"/>
  <c r="BJ65" i="6"/>
  <c r="BI65" i="6"/>
  <c r="BJ64" i="6"/>
  <c r="BI64" i="6"/>
  <c r="BJ63" i="6"/>
  <c r="BI63" i="6"/>
  <c r="BJ62" i="6"/>
  <c r="BI62" i="6"/>
  <c r="BJ61" i="6"/>
  <c r="BI61" i="6"/>
  <c r="BJ60" i="6"/>
  <c r="BI60" i="6"/>
  <c r="BJ59" i="6"/>
  <c r="BI59" i="6"/>
  <c r="BJ58" i="6"/>
  <c r="BI58" i="6"/>
  <c r="BJ57" i="6"/>
  <c r="BI57" i="6"/>
  <c r="BJ56" i="6"/>
  <c r="BI56" i="6"/>
  <c r="BJ55" i="6"/>
  <c r="BI55" i="6"/>
  <c r="BJ54" i="6"/>
  <c r="BI54" i="6"/>
  <c r="BJ53" i="6"/>
  <c r="BI53" i="6"/>
  <c r="BJ52" i="6"/>
  <c r="BI52" i="6"/>
  <c r="BJ51" i="6"/>
  <c r="BI51" i="6"/>
  <c r="BJ50" i="6"/>
  <c r="BI50" i="6"/>
  <c r="BJ49" i="6"/>
  <c r="BI49" i="6"/>
  <c r="BJ48" i="6"/>
  <c r="BI48" i="6"/>
  <c r="BJ47" i="6"/>
  <c r="BI47" i="6"/>
  <c r="BJ46" i="6"/>
  <c r="BI46" i="6"/>
  <c r="BJ45" i="6"/>
  <c r="BI45" i="6"/>
  <c r="BJ44" i="6"/>
  <c r="BI44" i="6"/>
  <c r="BJ43" i="6"/>
  <c r="BI43" i="6"/>
  <c r="BJ42" i="6"/>
  <c r="BI42" i="6"/>
  <c r="BJ41" i="6"/>
  <c r="BI41" i="6"/>
  <c r="BJ40" i="6"/>
  <c r="BI40" i="6"/>
  <c r="BJ39" i="6"/>
  <c r="BI39" i="6"/>
  <c r="BJ38" i="6"/>
  <c r="BI38" i="6"/>
  <c r="BJ37" i="6"/>
  <c r="BI37" i="6"/>
  <c r="BJ36" i="6"/>
  <c r="BI36" i="6"/>
  <c r="BJ35" i="6"/>
  <c r="BI35" i="6"/>
  <c r="BJ34" i="6"/>
  <c r="BI34" i="6"/>
  <c r="BJ33" i="6"/>
  <c r="BI33" i="6"/>
  <c r="BJ32" i="6"/>
  <c r="BI32" i="6"/>
  <c r="BJ31" i="6"/>
  <c r="BI31" i="6"/>
  <c r="BJ30" i="6"/>
  <c r="BI30" i="6"/>
  <c r="BJ29" i="6"/>
  <c r="BI29" i="6"/>
  <c r="BJ28" i="6"/>
  <c r="BI28" i="6"/>
  <c r="BJ27" i="6"/>
  <c r="BI27" i="6"/>
  <c r="BJ26" i="6"/>
  <c r="BI26" i="6"/>
  <c r="BJ25" i="6"/>
  <c r="BI25" i="6"/>
  <c r="BJ24" i="6"/>
  <c r="BI24" i="6"/>
  <c r="BJ23" i="6"/>
  <c r="BI23" i="6"/>
  <c r="BJ22" i="6"/>
  <c r="BI22" i="6"/>
  <c r="BJ21" i="6"/>
  <c r="BI21" i="6"/>
  <c r="BJ20" i="6"/>
  <c r="BI20" i="6"/>
  <c r="BJ19" i="6"/>
  <c r="BI19" i="6"/>
  <c r="BJ18" i="6"/>
  <c r="BI18" i="6"/>
  <c r="BJ17" i="6"/>
  <c r="BI17" i="6"/>
  <c r="BJ16" i="6"/>
  <c r="BI16" i="6"/>
  <c r="BJ15" i="6"/>
  <c r="BI15" i="6"/>
  <c r="BJ14" i="6"/>
  <c r="BI14" i="6"/>
  <c r="BJ13" i="6"/>
  <c r="BI13" i="6"/>
  <c r="BJ12" i="6"/>
  <c r="BI12" i="6"/>
  <c r="BJ11" i="6"/>
  <c r="BI11" i="6"/>
  <c r="BJ10" i="6"/>
  <c r="BI10" i="6"/>
  <c r="BJ9" i="6"/>
  <c r="BI9" i="6"/>
  <c r="BJ8" i="6"/>
  <c r="BI8" i="6"/>
  <c r="AW156" i="6"/>
  <c r="AV156" i="6"/>
  <c r="BA153" i="6"/>
  <c r="AZ153" i="6"/>
  <c r="BA152" i="6"/>
  <c r="AZ152" i="6"/>
  <c r="BA151" i="6"/>
  <c r="AZ151" i="6"/>
  <c r="BA150" i="6"/>
  <c r="AZ150" i="6"/>
  <c r="BA149" i="6"/>
  <c r="AZ149" i="6"/>
  <c r="BA148" i="6"/>
  <c r="AZ148" i="6"/>
  <c r="BA147" i="6"/>
  <c r="AZ147" i="6"/>
  <c r="BA146" i="6"/>
  <c r="AZ146" i="6"/>
  <c r="BA145" i="6"/>
  <c r="AZ145" i="6"/>
  <c r="BA144" i="6"/>
  <c r="AZ144" i="6"/>
  <c r="BA143" i="6"/>
  <c r="AZ143" i="6"/>
  <c r="BA142" i="6"/>
  <c r="AZ142" i="6"/>
  <c r="BA141" i="6"/>
  <c r="AZ141" i="6"/>
  <c r="BA140" i="6"/>
  <c r="AZ140" i="6"/>
  <c r="BA139" i="6"/>
  <c r="AZ139" i="6"/>
  <c r="BA138" i="6"/>
  <c r="AZ138" i="6"/>
  <c r="BA137" i="6"/>
  <c r="AZ137" i="6"/>
  <c r="BA136" i="6"/>
  <c r="AZ136" i="6"/>
  <c r="BA135" i="6"/>
  <c r="AZ135" i="6"/>
  <c r="BA134" i="6"/>
  <c r="AZ134" i="6"/>
  <c r="BA133" i="6"/>
  <c r="AZ133" i="6"/>
  <c r="BA132" i="6"/>
  <c r="AZ132" i="6"/>
  <c r="BA131" i="6"/>
  <c r="AZ131" i="6"/>
  <c r="BA130" i="6"/>
  <c r="AZ130" i="6"/>
  <c r="BA129" i="6"/>
  <c r="AZ129" i="6"/>
  <c r="BA128" i="6"/>
  <c r="AZ128" i="6"/>
  <c r="BA127" i="6"/>
  <c r="AZ127" i="6"/>
  <c r="BA126" i="6"/>
  <c r="AZ126" i="6"/>
  <c r="BA125" i="6"/>
  <c r="AZ125" i="6"/>
  <c r="BA124" i="6"/>
  <c r="AZ124" i="6"/>
  <c r="BA123" i="6"/>
  <c r="AZ123" i="6"/>
  <c r="BA122" i="6"/>
  <c r="AZ122" i="6"/>
  <c r="BA121" i="6"/>
  <c r="AZ121" i="6"/>
  <c r="BA120" i="6"/>
  <c r="AZ120" i="6"/>
  <c r="BA119" i="6"/>
  <c r="AZ119" i="6"/>
  <c r="BA118" i="6"/>
  <c r="AZ118" i="6"/>
  <c r="BA117" i="6"/>
  <c r="AZ117" i="6"/>
  <c r="BA116" i="6"/>
  <c r="AZ116" i="6"/>
  <c r="BA115" i="6"/>
  <c r="AZ115" i="6"/>
  <c r="BA114" i="6"/>
  <c r="AZ114" i="6"/>
  <c r="BA113" i="6"/>
  <c r="AZ113" i="6"/>
  <c r="BA112" i="6"/>
  <c r="AZ112" i="6"/>
  <c r="BA111" i="6"/>
  <c r="AZ111" i="6"/>
  <c r="BA110" i="6"/>
  <c r="AZ110" i="6"/>
  <c r="BA109" i="6"/>
  <c r="AZ109" i="6"/>
  <c r="BA108" i="6"/>
  <c r="AZ108" i="6"/>
  <c r="BA107" i="6"/>
  <c r="AZ107" i="6"/>
  <c r="BA106" i="6"/>
  <c r="AZ106" i="6"/>
  <c r="BA105" i="6"/>
  <c r="AZ105" i="6"/>
  <c r="BA104" i="6"/>
  <c r="AZ104" i="6"/>
  <c r="BA103" i="6"/>
  <c r="AZ103" i="6"/>
  <c r="BA102" i="6"/>
  <c r="AZ102" i="6"/>
  <c r="BA101" i="6"/>
  <c r="AZ101" i="6"/>
  <c r="BA100" i="6"/>
  <c r="AZ100" i="6"/>
  <c r="BA99" i="6"/>
  <c r="AZ99" i="6"/>
  <c r="BA98" i="6"/>
  <c r="AZ98" i="6"/>
  <c r="BA97" i="6"/>
  <c r="AZ97" i="6"/>
  <c r="BA96" i="6"/>
  <c r="AZ96" i="6"/>
  <c r="BA95" i="6"/>
  <c r="AZ95" i="6"/>
  <c r="BA94" i="6"/>
  <c r="AZ94" i="6"/>
  <c r="BA93" i="6"/>
  <c r="AZ93" i="6"/>
  <c r="BA92" i="6"/>
  <c r="AZ92" i="6"/>
  <c r="BA91" i="6"/>
  <c r="AZ91" i="6"/>
  <c r="BA90" i="6"/>
  <c r="AZ90" i="6"/>
  <c r="BA89" i="6"/>
  <c r="AZ89" i="6"/>
  <c r="BA88" i="6"/>
  <c r="AZ88" i="6"/>
  <c r="BA87" i="6"/>
  <c r="AZ87" i="6"/>
  <c r="BA86" i="6"/>
  <c r="AZ86" i="6"/>
  <c r="BA85" i="6"/>
  <c r="AZ85" i="6"/>
  <c r="BA84" i="6"/>
  <c r="AZ84" i="6"/>
  <c r="BA83" i="6"/>
  <c r="AZ83" i="6"/>
  <c r="BA82" i="6"/>
  <c r="AZ82" i="6"/>
  <c r="BA81" i="6"/>
  <c r="AZ81" i="6"/>
  <c r="BA80" i="6"/>
  <c r="AZ80" i="6"/>
  <c r="BA79" i="6"/>
  <c r="AZ79" i="6"/>
  <c r="BA78" i="6"/>
  <c r="AZ78" i="6"/>
  <c r="BA77" i="6"/>
  <c r="AZ77" i="6"/>
  <c r="BA76" i="6"/>
  <c r="AZ76" i="6"/>
  <c r="BA75" i="6"/>
  <c r="AZ75" i="6"/>
  <c r="BA74" i="6"/>
  <c r="AZ74" i="6"/>
  <c r="BA73" i="6"/>
  <c r="AZ73" i="6"/>
  <c r="BA72" i="6"/>
  <c r="AZ72" i="6"/>
  <c r="BA71" i="6"/>
  <c r="AZ71" i="6"/>
  <c r="BA70" i="6"/>
  <c r="AZ70" i="6"/>
  <c r="BA69" i="6"/>
  <c r="AZ69" i="6"/>
  <c r="BA68" i="6"/>
  <c r="AZ68" i="6"/>
  <c r="BA67" i="6"/>
  <c r="AZ67" i="6"/>
  <c r="BA66" i="6"/>
  <c r="AZ66" i="6"/>
  <c r="BA65" i="6"/>
  <c r="AZ65" i="6"/>
  <c r="BA64" i="6"/>
  <c r="AZ64" i="6"/>
  <c r="BA63" i="6"/>
  <c r="AZ63" i="6"/>
  <c r="BA62" i="6"/>
  <c r="AZ62" i="6"/>
  <c r="BA61" i="6"/>
  <c r="AZ61" i="6"/>
  <c r="BA60" i="6"/>
  <c r="AZ60" i="6"/>
  <c r="BA59" i="6"/>
  <c r="AZ59" i="6"/>
  <c r="BA58" i="6"/>
  <c r="AZ58" i="6"/>
  <c r="BA57" i="6"/>
  <c r="AZ57" i="6"/>
  <c r="BA56" i="6"/>
  <c r="AZ56" i="6"/>
  <c r="BA55" i="6"/>
  <c r="AZ55" i="6"/>
  <c r="BA54" i="6"/>
  <c r="AZ54" i="6"/>
  <c r="BA53" i="6"/>
  <c r="AZ53" i="6"/>
  <c r="BA52" i="6"/>
  <c r="AZ52" i="6"/>
  <c r="BA51" i="6"/>
  <c r="AZ51" i="6"/>
  <c r="BA50" i="6"/>
  <c r="AZ50" i="6"/>
  <c r="BA49" i="6"/>
  <c r="AZ49" i="6"/>
  <c r="BA48" i="6"/>
  <c r="AZ48" i="6"/>
  <c r="BA47" i="6"/>
  <c r="AZ47" i="6"/>
  <c r="BA46" i="6"/>
  <c r="AZ46" i="6"/>
  <c r="BA45" i="6"/>
  <c r="AZ45" i="6"/>
  <c r="BA44" i="6"/>
  <c r="AZ44" i="6"/>
  <c r="BA43" i="6"/>
  <c r="AZ43" i="6"/>
  <c r="BA42" i="6"/>
  <c r="AZ42" i="6"/>
  <c r="BA41" i="6"/>
  <c r="AZ41" i="6"/>
  <c r="BA40" i="6"/>
  <c r="AZ40" i="6"/>
  <c r="BA39" i="6"/>
  <c r="AZ39" i="6"/>
  <c r="BA38" i="6"/>
  <c r="AZ38" i="6"/>
  <c r="BA37" i="6"/>
  <c r="AZ37" i="6"/>
  <c r="BA36" i="6"/>
  <c r="AZ36" i="6"/>
  <c r="BA35" i="6"/>
  <c r="AZ35" i="6"/>
  <c r="BA34" i="6"/>
  <c r="AZ34" i="6"/>
  <c r="BA33" i="6"/>
  <c r="AZ33" i="6"/>
  <c r="BA32" i="6"/>
  <c r="AZ32" i="6"/>
  <c r="BA31" i="6"/>
  <c r="AZ31" i="6"/>
  <c r="BA30" i="6"/>
  <c r="AZ30" i="6"/>
  <c r="BA29" i="6"/>
  <c r="AZ29" i="6"/>
  <c r="BA28" i="6"/>
  <c r="AZ28" i="6"/>
  <c r="BA27" i="6"/>
  <c r="AZ27" i="6"/>
  <c r="BA26" i="6"/>
  <c r="AZ26" i="6"/>
  <c r="BA25" i="6"/>
  <c r="AZ25" i="6"/>
  <c r="BA24" i="6"/>
  <c r="AZ24" i="6"/>
  <c r="BA23" i="6"/>
  <c r="AZ23" i="6"/>
  <c r="BA22" i="6"/>
  <c r="AZ22" i="6"/>
  <c r="BA21" i="6"/>
  <c r="AZ21" i="6"/>
  <c r="BA20" i="6"/>
  <c r="AZ20" i="6"/>
  <c r="BA19" i="6"/>
  <c r="AZ19" i="6"/>
  <c r="BA18" i="6"/>
  <c r="AZ18" i="6"/>
  <c r="BA17" i="6"/>
  <c r="AZ17" i="6"/>
  <c r="BA16" i="6"/>
  <c r="AZ16" i="6"/>
  <c r="BA15" i="6"/>
  <c r="AZ15" i="6"/>
  <c r="BA14" i="6"/>
  <c r="AZ14" i="6"/>
  <c r="BA13" i="6"/>
  <c r="AZ13" i="6"/>
  <c r="BA12" i="6"/>
  <c r="AZ12" i="6"/>
  <c r="BA11" i="6"/>
  <c r="AZ11" i="6"/>
  <c r="BA10" i="6"/>
  <c r="AZ10" i="6"/>
  <c r="BA9" i="6"/>
  <c r="AZ9" i="6"/>
  <c r="BA8" i="6"/>
  <c r="AZ8" i="6"/>
  <c r="AR153" i="6"/>
  <c r="AQ153" i="6"/>
  <c r="AR152" i="6"/>
  <c r="AQ152" i="6"/>
  <c r="AR151" i="6"/>
  <c r="AQ151" i="6"/>
  <c r="AR150" i="6"/>
  <c r="AQ150" i="6"/>
  <c r="AR149" i="6"/>
  <c r="AQ149" i="6"/>
  <c r="AR148" i="6"/>
  <c r="AQ148" i="6"/>
  <c r="AR147" i="6"/>
  <c r="AQ147" i="6"/>
  <c r="AR146" i="6"/>
  <c r="AQ146" i="6"/>
  <c r="AR145" i="6"/>
  <c r="AQ145" i="6"/>
  <c r="AR144" i="6"/>
  <c r="AQ144" i="6"/>
  <c r="AR143" i="6"/>
  <c r="AQ143" i="6"/>
  <c r="AR142" i="6"/>
  <c r="AQ142" i="6"/>
  <c r="AR141" i="6"/>
  <c r="AQ141" i="6"/>
  <c r="AR140" i="6"/>
  <c r="AQ140" i="6"/>
  <c r="AR139" i="6"/>
  <c r="AQ139" i="6"/>
  <c r="AR138" i="6"/>
  <c r="AQ138" i="6"/>
  <c r="AR137" i="6"/>
  <c r="AQ137" i="6"/>
  <c r="AR136" i="6"/>
  <c r="AQ136" i="6"/>
  <c r="AR135" i="6"/>
  <c r="AQ135" i="6"/>
  <c r="AR134" i="6"/>
  <c r="AQ134" i="6"/>
  <c r="AR133" i="6"/>
  <c r="AQ133" i="6"/>
  <c r="AR132" i="6"/>
  <c r="AQ132" i="6"/>
  <c r="AR131" i="6"/>
  <c r="AQ131" i="6"/>
  <c r="AR130" i="6"/>
  <c r="AQ130" i="6"/>
  <c r="AR129" i="6"/>
  <c r="AQ129" i="6"/>
  <c r="AR128" i="6"/>
  <c r="AQ128" i="6"/>
  <c r="AR127" i="6"/>
  <c r="AQ127" i="6"/>
  <c r="AR126" i="6"/>
  <c r="AQ126" i="6"/>
  <c r="AR125" i="6"/>
  <c r="AQ125" i="6"/>
  <c r="AR124" i="6"/>
  <c r="AQ124" i="6"/>
  <c r="AR123" i="6"/>
  <c r="AQ123" i="6"/>
  <c r="AR122" i="6"/>
  <c r="AQ122" i="6"/>
  <c r="AR121" i="6"/>
  <c r="AQ121" i="6"/>
  <c r="AR120" i="6"/>
  <c r="AQ120" i="6"/>
  <c r="AR119" i="6"/>
  <c r="AQ119" i="6"/>
  <c r="AR118" i="6"/>
  <c r="AQ118" i="6"/>
  <c r="AR117" i="6"/>
  <c r="AQ117" i="6"/>
  <c r="AR116" i="6"/>
  <c r="AQ116" i="6"/>
  <c r="AR115" i="6"/>
  <c r="AQ115" i="6"/>
  <c r="AR114" i="6"/>
  <c r="AQ114" i="6"/>
  <c r="AR113" i="6"/>
  <c r="AQ113" i="6"/>
  <c r="AR112" i="6"/>
  <c r="AQ112" i="6"/>
  <c r="AR111" i="6"/>
  <c r="AQ111" i="6"/>
  <c r="AR110" i="6"/>
  <c r="AQ110" i="6"/>
  <c r="AR109" i="6"/>
  <c r="AQ109" i="6"/>
  <c r="AR108" i="6"/>
  <c r="AQ108" i="6"/>
  <c r="AR107" i="6"/>
  <c r="AQ107" i="6"/>
  <c r="AR106" i="6"/>
  <c r="AQ106" i="6"/>
  <c r="AR105" i="6"/>
  <c r="AQ105" i="6"/>
  <c r="AR104" i="6"/>
  <c r="AQ104" i="6"/>
  <c r="AR103" i="6"/>
  <c r="AQ103" i="6"/>
  <c r="AR102" i="6"/>
  <c r="AQ102" i="6"/>
  <c r="AR101" i="6"/>
  <c r="AQ101" i="6"/>
  <c r="AR100" i="6"/>
  <c r="AQ100" i="6"/>
  <c r="AR99" i="6"/>
  <c r="AQ99" i="6"/>
  <c r="AR98" i="6"/>
  <c r="AQ98" i="6"/>
  <c r="AR97" i="6"/>
  <c r="AQ97" i="6"/>
  <c r="AR96" i="6"/>
  <c r="AQ96" i="6"/>
  <c r="AR95" i="6"/>
  <c r="AQ95" i="6"/>
  <c r="AR94" i="6"/>
  <c r="AQ94" i="6"/>
  <c r="AR93" i="6"/>
  <c r="AQ93" i="6"/>
  <c r="AR92" i="6"/>
  <c r="AQ92" i="6"/>
  <c r="AR91" i="6"/>
  <c r="AQ91" i="6"/>
  <c r="AR90" i="6"/>
  <c r="AQ90" i="6"/>
  <c r="AR89" i="6"/>
  <c r="AQ89" i="6"/>
  <c r="AR88" i="6"/>
  <c r="AQ88" i="6"/>
  <c r="AR87" i="6"/>
  <c r="AQ87" i="6"/>
  <c r="AR86" i="6"/>
  <c r="AQ86" i="6"/>
  <c r="AR85" i="6"/>
  <c r="AQ85" i="6"/>
  <c r="AR84" i="6"/>
  <c r="AQ84" i="6"/>
  <c r="AR83" i="6"/>
  <c r="AQ83" i="6"/>
  <c r="AR82" i="6"/>
  <c r="AQ82" i="6"/>
  <c r="AR81" i="6"/>
  <c r="AQ81" i="6"/>
  <c r="AR80" i="6"/>
  <c r="AQ80" i="6"/>
  <c r="AR79" i="6"/>
  <c r="AQ79" i="6"/>
  <c r="AR78" i="6"/>
  <c r="AQ78" i="6"/>
  <c r="AR77" i="6"/>
  <c r="AQ77" i="6"/>
  <c r="AR76" i="6"/>
  <c r="AQ76" i="6"/>
  <c r="AR75" i="6"/>
  <c r="AQ75" i="6"/>
  <c r="AR74" i="6"/>
  <c r="AQ74" i="6"/>
  <c r="AR73" i="6"/>
  <c r="AQ73" i="6"/>
  <c r="AR72" i="6"/>
  <c r="AQ72" i="6"/>
  <c r="AR71" i="6"/>
  <c r="AQ71" i="6"/>
  <c r="AR70" i="6"/>
  <c r="AQ70" i="6"/>
  <c r="AR69" i="6"/>
  <c r="AQ69" i="6"/>
  <c r="AR68" i="6"/>
  <c r="AQ68" i="6"/>
  <c r="AR67" i="6"/>
  <c r="AQ67" i="6"/>
  <c r="AR66" i="6"/>
  <c r="AQ66" i="6"/>
  <c r="AR65" i="6"/>
  <c r="AQ65" i="6"/>
  <c r="AR64" i="6"/>
  <c r="AQ64" i="6"/>
  <c r="AR63" i="6"/>
  <c r="AQ63" i="6"/>
  <c r="AR62" i="6"/>
  <c r="AQ62" i="6"/>
  <c r="AR61" i="6"/>
  <c r="AQ61" i="6"/>
  <c r="AR60" i="6"/>
  <c r="AQ60" i="6"/>
  <c r="AR59" i="6"/>
  <c r="AQ59" i="6"/>
  <c r="AR58" i="6"/>
  <c r="AQ58" i="6"/>
  <c r="AR57" i="6"/>
  <c r="AQ57" i="6"/>
  <c r="AR56" i="6"/>
  <c r="AQ56" i="6"/>
  <c r="AR55" i="6"/>
  <c r="AQ55" i="6"/>
  <c r="AR54" i="6"/>
  <c r="AQ54" i="6"/>
  <c r="AR53" i="6"/>
  <c r="AQ53" i="6"/>
  <c r="AR52" i="6"/>
  <c r="AQ52" i="6"/>
  <c r="AR51" i="6"/>
  <c r="AQ51" i="6"/>
  <c r="AR50" i="6"/>
  <c r="AQ50" i="6"/>
  <c r="AR49" i="6"/>
  <c r="AQ49" i="6"/>
  <c r="AR48" i="6"/>
  <c r="AQ48" i="6"/>
  <c r="AR47" i="6"/>
  <c r="AQ47" i="6"/>
  <c r="AR46" i="6"/>
  <c r="AQ46" i="6"/>
  <c r="AR45" i="6"/>
  <c r="AQ45" i="6"/>
  <c r="AR44" i="6"/>
  <c r="AQ44" i="6"/>
  <c r="AR43" i="6"/>
  <c r="AQ43" i="6"/>
  <c r="AR42" i="6"/>
  <c r="AQ42" i="6"/>
  <c r="AR41" i="6"/>
  <c r="AQ41" i="6"/>
  <c r="AR40" i="6"/>
  <c r="AQ40" i="6"/>
  <c r="AR39" i="6"/>
  <c r="AQ39" i="6"/>
  <c r="AR38" i="6"/>
  <c r="AQ38" i="6"/>
  <c r="AR37" i="6"/>
  <c r="AQ37" i="6"/>
  <c r="AR36" i="6"/>
  <c r="AQ36" i="6"/>
  <c r="AR35" i="6"/>
  <c r="AQ35" i="6"/>
  <c r="AR34" i="6"/>
  <c r="AQ34" i="6"/>
  <c r="AR33" i="6"/>
  <c r="AQ33" i="6"/>
  <c r="AR32" i="6"/>
  <c r="AQ32" i="6"/>
  <c r="AR31" i="6"/>
  <c r="AQ31" i="6"/>
  <c r="AR30" i="6"/>
  <c r="AQ30" i="6"/>
  <c r="AR29" i="6"/>
  <c r="AQ29" i="6"/>
  <c r="AR28" i="6"/>
  <c r="AQ28" i="6"/>
  <c r="AR27" i="6"/>
  <c r="AQ27" i="6"/>
  <c r="AR26" i="6"/>
  <c r="AQ26" i="6"/>
  <c r="AR25" i="6"/>
  <c r="AQ25" i="6"/>
  <c r="AR24" i="6"/>
  <c r="AQ24" i="6"/>
  <c r="AR23" i="6"/>
  <c r="AQ23" i="6"/>
  <c r="AR22" i="6"/>
  <c r="AQ22" i="6"/>
  <c r="AR21" i="6"/>
  <c r="AQ21" i="6"/>
  <c r="AR20" i="6"/>
  <c r="AQ20" i="6"/>
  <c r="AR19" i="6"/>
  <c r="AQ19" i="6"/>
  <c r="AR18" i="6"/>
  <c r="AQ18" i="6"/>
  <c r="AR17" i="6"/>
  <c r="AQ17" i="6"/>
  <c r="AR16" i="6"/>
  <c r="AQ16" i="6"/>
  <c r="AR15" i="6"/>
  <c r="AQ15" i="6"/>
  <c r="AR14" i="6"/>
  <c r="AQ14" i="6"/>
  <c r="AR13" i="6"/>
  <c r="AQ13" i="6"/>
  <c r="AR12" i="6"/>
  <c r="AQ12" i="6"/>
  <c r="AR11" i="6"/>
  <c r="AQ11" i="6"/>
  <c r="AR10" i="6"/>
  <c r="AQ10" i="6"/>
  <c r="AR9" i="6"/>
  <c r="AQ9" i="6"/>
  <c r="AR8" i="6"/>
  <c r="AQ8" i="6"/>
  <c r="AG156" i="6"/>
  <c r="AH9" i="6"/>
  <c r="AI9" i="6"/>
  <c r="AH10" i="6"/>
  <c r="AI10" i="6"/>
  <c r="AH11" i="6"/>
  <c r="AI11" i="6"/>
  <c r="AH12" i="6"/>
  <c r="AI12" i="6"/>
  <c r="AH13" i="6"/>
  <c r="AI13" i="6"/>
  <c r="AH14" i="6"/>
  <c r="AI14" i="6"/>
  <c r="AH15" i="6"/>
  <c r="AI15" i="6"/>
  <c r="AH16" i="6"/>
  <c r="AI16" i="6"/>
  <c r="AH17" i="6"/>
  <c r="AI17" i="6"/>
  <c r="AH18" i="6"/>
  <c r="AI18" i="6"/>
  <c r="AH19" i="6"/>
  <c r="AI19" i="6"/>
  <c r="AH20" i="6"/>
  <c r="AI20" i="6"/>
  <c r="AH21" i="6"/>
  <c r="AI21" i="6"/>
  <c r="AH22" i="6"/>
  <c r="AI22" i="6"/>
  <c r="AH23" i="6"/>
  <c r="AI23" i="6"/>
  <c r="AH24" i="6"/>
  <c r="AI24" i="6"/>
  <c r="AH25" i="6"/>
  <c r="AI25" i="6"/>
  <c r="AH26" i="6"/>
  <c r="AI26" i="6"/>
  <c r="AH27" i="6"/>
  <c r="AI27" i="6"/>
  <c r="AH28" i="6"/>
  <c r="AI28" i="6"/>
  <c r="AH29" i="6"/>
  <c r="AI29" i="6"/>
  <c r="AH30" i="6"/>
  <c r="AI30" i="6"/>
  <c r="AH31" i="6"/>
  <c r="AI31" i="6"/>
  <c r="AH32" i="6"/>
  <c r="AI32" i="6"/>
  <c r="AH33" i="6"/>
  <c r="AI33" i="6"/>
  <c r="AH34" i="6"/>
  <c r="AI34" i="6"/>
  <c r="AH35" i="6"/>
  <c r="AI35" i="6"/>
  <c r="AH36" i="6"/>
  <c r="AI36" i="6"/>
  <c r="AH37" i="6"/>
  <c r="AI37" i="6"/>
  <c r="AH38" i="6"/>
  <c r="AI38" i="6"/>
  <c r="AH39" i="6"/>
  <c r="AI39" i="6"/>
  <c r="AH40" i="6"/>
  <c r="AI40" i="6"/>
  <c r="AH41" i="6"/>
  <c r="AI41" i="6"/>
  <c r="AH42" i="6"/>
  <c r="AI42" i="6"/>
  <c r="AH43" i="6"/>
  <c r="AI43" i="6"/>
  <c r="AH44" i="6"/>
  <c r="AI44" i="6"/>
  <c r="AH45" i="6"/>
  <c r="AI45" i="6"/>
  <c r="AH46" i="6"/>
  <c r="AI46" i="6"/>
  <c r="AH47" i="6"/>
  <c r="AI47" i="6"/>
  <c r="AH48" i="6"/>
  <c r="AI48" i="6"/>
  <c r="AH49" i="6"/>
  <c r="AI49" i="6"/>
  <c r="AH50" i="6"/>
  <c r="AI50" i="6"/>
  <c r="AH51" i="6"/>
  <c r="AI51" i="6"/>
  <c r="AH52" i="6"/>
  <c r="AI52" i="6"/>
  <c r="AH53" i="6"/>
  <c r="AI53" i="6"/>
  <c r="AH54" i="6"/>
  <c r="AI54" i="6"/>
  <c r="AH55" i="6"/>
  <c r="AI55" i="6"/>
  <c r="AH56" i="6"/>
  <c r="AI56" i="6"/>
  <c r="AH57" i="6"/>
  <c r="AI57" i="6"/>
  <c r="AH58" i="6"/>
  <c r="AI58" i="6"/>
  <c r="AH59" i="6"/>
  <c r="AI59" i="6"/>
  <c r="AH60" i="6"/>
  <c r="AI60" i="6"/>
  <c r="AH61" i="6"/>
  <c r="AI61" i="6"/>
  <c r="AH62" i="6"/>
  <c r="AI62" i="6"/>
  <c r="AH63" i="6"/>
  <c r="AI63" i="6"/>
  <c r="AH64" i="6"/>
  <c r="AI64" i="6"/>
  <c r="AH65" i="6"/>
  <c r="AI65" i="6"/>
  <c r="AH66" i="6"/>
  <c r="AI66" i="6"/>
  <c r="AH67" i="6"/>
  <c r="AI67" i="6"/>
  <c r="AH68" i="6"/>
  <c r="AI68" i="6"/>
  <c r="AH69" i="6"/>
  <c r="AI69" i="6"/>
  <c r="AH70" i="6"/>
  <c r="AI70" i="6"/>
  <c r="AH71" i="6"/>
  <c r="AI71" i="6"/>
  <c r="AH72" i="6"/>
  <c r="AI72" i="6"/>
  <c r="AH73" i="6"/>
  <c r="AI73" i="6"/>
  <c r="AH74" i="6"/>
  <c r="AI74" i="6"/>
  <c r="AH75" i="6"/>
  <c r="AI75" i="6"/>
  <c r="AH76" i="6"/>
  <c r="AI76" i="6"/>
  <c r="AH77" i="6"/>
  <c r="AI77" i="6"/>
  <c r="AH78" i="6"/>
  <c r="AI78" i="6"/>
  <c r="AH79" i="6"/>
  <c r="AI79" i="6"/>
  <c r="AH80" i="6"/>
  <c r="AI80" i="6"/>
  <c r="AH81" i="6"/>
  <c r="AI81" i="6"/>
  <c r="AH82" i="6"/>
  <c r="AI82" i="6"/>
  <c r="AH83" i="6"/>
  <c r="AI83" i="6"/>
  <c r="AH84" i="6"/>
  <c r="AI84" i="6"/>
  <c r="AH85" i="6"/>
  <c r="AI85" i="6"/>
  <c r="AH86" i="6"/>
  <c r="AI86" i="6"/>
  <c r="AH87" i="6"/>
  <c r="AI87" i="6"/>
  <c r="AH88" i="6"/>
  <c r="AI88" i="6"/>
  <c r="AH89" i="6"/>
  <c r="AI89" i="6"/>
  <c r="AH90" i="6"/>
  <c r="AI90" i="6"/>
  <c r="AH91" i="6"/>
  <c r="AI91" i="6"/>
  <c r="AH92" i="6"/>
  <c r="AI92" i="6"/>
  <c r="AH93" i="6"/>
  <c r="AI93" i="6"/>
  <c r="AH94" i="6"/>
  <c r="AI94" i="6"/>
  <c r="AH95" i="6"/>
  <c r="AI95" i="6"/>
  <c r="AH96" i="6"/>
  <c r="AI96" i="6"/>
  <c r="AH97" i="6"/>
  <c r="AI97" i="6"/>
  <c r="AH98" i="6"/>
  <c r="AI98" i="6"/>
  <c r="AH99" i="6"/>
  <c r="AI99" i="6"/>
  <c r="AH100" i="6"/>
  <c r="AI100" i="6"/>
  <c r="AH101" i="6"/>
  <c r="AI101" i="6"/>
  <c r="AH102" i="6"/>
  <c r="AI102" i="6"/>
  <c r="AH103" i="6"/>
  <c r="AI103" i="6"/>
  <c r="AH104" i="6"/>
  <c r="AI104" i="6"/>
  <c r="AH105" i="6"/>
  <c r="AI105" i="6"/>
  <c r="AH106" i="6"/>
  <c r="AI106" i="6"/>
  <c r="AH107" i="6"/>
  <c r="AI107" i="6"/>
  <c r="AH108" i="6"/>
  <c r="AI108" i="6"/>
  <c r="AH109" i="6"/>
  <c r="AI109" i="6"/>
  <c r="AH110" i="6"/>
  <c r="AI110" i="6"/>
  <c r="AH111" i="6"/>
  <c r="AI111" i="6"/>
  <c r="AH112" i="6"/>
  <c r="AI112" i="6"/>
  <c r="AH113" i="6"/>
  <c r="AI113" i="6"/>
  <c r="AH114" i="6"/>
  <c r="AI114" i="6"/>
  <c r="AH115" i="6"/>
  <c r="AI115" i="6"/>
  <c r="AH116" i="6"/>
  <c r="AI116" i="6"/>
  <c r="AH117" i="6"/>
  <c r="AI117" i="6"/>
  <c r="AH118" i="6"/>
  <c r="AI118" i="6"/>
  <c r="AH119" i="6"/>
  <c r="AI119" i="6"/>
  <c r="AH120" i="6"/>
  <c r="AI120" i="6"/>
  <c r="AH121" i="6"/>
  <c r="AI121" i="6"/>
  <c r="AH122" i="6"/>
  <c r="AI122" i="6"/>
  <c r="AH123" i="6"/>
  <c r="AI123" i="6"/>
  <c r="AH124" i="6"/>
  <c r="AI124" i="6"/>
  <c r="AH125" i="6"/>
  <c r="AI125" i="6"/>
  <c r="AH126" i="6"/>
  <c r="AI126" i="6"/>
  <c r="AH127" i="6"/>
  <c r="AI127" i="6"/>
  <c r="AH128" i="6"/>
  <c r="AI128" i="6"/>
  <c r="AH129" i="6"/>
  <c r="AI129" i="6"/>
  <c r="AH130" i="6"/>
  <c r="AI130" i="6"/>
  <c r="AH131" i="6"/>
  <c r="AI131" i="6"/>
  <c r="AH132" i="6"/>
  <c r="AI132" i="6"/>
  <c r="AH133" i="6"/>
  <c r="AI133" i="6"/>
  <c r="AH134" i="6"/>
  <c r="AI134" i="6"/>
  <c r="AH135" i="6"/>
  <c r="AI135" i="6"/>
  <c r="AH136" i="6"/>
  <c r="AI136" i="6"/>
  <c r="AH137" i="6"/>
  <c r="AI137" i="6"/>
  <c r="AH138" i="6"/>
  <c r="AI138" i="6"/>
  <c r="AH139" i="6"/>
  <c r="AI139" i="6"/>
  <c r="AH140" i="6"/>
  <c r="AI140" i="6"/>
  <c r="AH141" i="6"/>
  <c r="AI141" i="6"/>
  <c r="AH142" i="6"/>
  <c r="AI142" i="6"/>
  <c r="AH143" i="6"/>
  <c r="AI143" i="6"/>
  <c r="AH144" i="6"/>
  <c r="AI144" i="6"/>
  <c r="AH145" i="6"/>
  <c r="AI145" i="6"/>
  <c r="AH146" i="6"/>
  <c r="AI146" i="6"/>
  <c r="AH147" i="6"/>
  <c r="AI147" i="6"/>
  <c r="AH148" i="6"/>
  <c r="AI148" i="6"/>
  <c r="AH149" i="6"/>
  <c r="AI149" i="6"/>
  <c r="AH150" i="6"/>
  <c r="AI150" i="6"/>
  <c r="AH151" i="6"/>
  <c r="AI151" i="6"/>
  <c r="AH152" i="6"/>
  <c r="AI152" i="6"/>
  <c r="AH153" i="6"/>
  <c r="AI153" i="6"/>
  <c r="AI8" i="6"/>
  <c r="AH8" i="6"/>
  <c r="X156" i="6"/>
  <c r="Y9" i="6"/>
  <c r="Z9" i="6"/>
  <c r="Y10" i="6"/>
  <c r="Z10" i="6"/>
  <c r="Y11" i="6"/>
  <c r="Z11" i="6"/>
  <c r="Y12" i="6"/>
  <c r="Z12" i="6"/>
  <c r="Y13" i="6"/>
  <c r="Z13" i="6"/>
  <c r="Y14" i="6"/>
  <c r="Z14" i="6"/>
  <c r="Y15" i="6"/>
  <c r="Z15" i="6"/>
  <c r="Y16" i="6"/>
  <c r="Z16" i="6"/>
  <c r="Y17" i="6"/>
  <c r="Z17" i="6"/>
  <c r="Y18" i="6"/>
  <c r="Z18" i="6"/>
  <c r="Y19" i="6"/>
  <c r="Z19" i="6"/>
  <c r="Y20" i="6"/>
  <c r="Z20" i="6"/>
  <c r="Y21" i="6"/>
  <c r="Z21" i="6"/>
  <c r="Y22" i="6"/>
  <c r="Z22" i="6"/>
  <c r="Y23" i="6"/>
  <c r="Z23" i="6"/>
  <c r="Y24" i="6"/>
  <c r="Z24" i="6"/>
  <c r="Y25" i="6"/>
  <c r="Z25" i="6"/>
  <c r="Y26" i="6"/>
  <c r="Z26" i="6"/>
  <c r="Y27" i="6"/>
  <c r="Z27" i="6"/>
  <c r="Y28" i="6"/>
  <c r="Z28" i="6"/>
  <c r="Y29" i="6"/>
  <c r="Z29" i="6"/>
  <c r="Y30" i="6"/>
  <c r="Z30" i="6"/>
  <c r="Y31" i="6"/>
  <c r="Z31" i="6"/>
  <c r="Y32" i="6"/>
  <c r="Z32" i="6"/>
  <c r="Y33" i="6"/>
  <c r="Z33" i="6"/>
  <c r="Y34" i="6"/>
  <c r="Z34" i="6"/>
  <c r="Y35" i="6"/>
  <c r="Z35" i="6"/>
  <c r="Y36" i="6"/>
  <c r="Z36" i="6"/>
  <c r="Y37" i="6"/>
  <c r="Z37" i="6"/>
  <c r="Y38" i="6"/>
  <c r="Z38" i="6"/>
  <c r="Y39" i="6"/>
  <c r="Z39" i="6"/>
  <c r="Y40" i="6"/>
  <c r="Z40" i="6"/>
  <c r="Y41" i="6"/>
  <c r="Z41" i="6"/>
  <c r="Y42" i="6"/>
  <c r="Z42" i="6"/>
  <c r="Y43" i="6"/>
  <c r="Z43" i="6"/>
  <c r="Y44" i="6"/>
  <c r="Z44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1" i="6"/>
  <c r="Z101" i="6"/>
  <c r="Y102" i="6"/>
  <c r="Z102" i="6"/>
  <c r="Y103" i="6"/>
  <c r="Z103" i="6"/>
  <c r="Y104" i="6"/>
  <c r="Z104" i="6"/>
  <c r="Y105" i="6"/>
  <c r="Z105" i="6"/>
  <c r="Y106" i="6"/>
  <c r="Z106" i="6"/>
  <c r="Y107" i="6"/>
  <c r="Z107" i="6"/>
  <c r="Y108" i="6"/>
  <c r="Z108" i="6"/>
  <c r="Y109" i="6"/>
  <c r="Z109" i="6"/>
  <c r="Y110" i="6"/>
  <c r="Z110" i="6"/>
  <c r="Y111" i="6"/>
  <c r="Z111" i="6"/>
  <c r="Y112" i="6"/>
  <c r="Z112" i="6"/>
  <c r="Y113" i="6"/>
  <c r="Z113" i="6"/>
  <c r="Y114" i="6"/>
  <c r="Z114" i="6"/>
  <c r="Y115" i="6"/>
  <c r="Z115" i="6"/>
  <c r="Y116" i="6"/>
  <c r="Z116" i="6"/>
  <c r="Y117" i="6"/>
  <c r="Z117" i="6"/>
  <c r="Y118" i="6"/>
  <c r="Z118" i="6"/>
  <c r="Y119" i="6"/>
  <c r="Z119" i="6"/>
  <c r="Y120" i="6"/>
  <c r="Z120" i="6"/>
  <c r="Y121" i="6"/>
  <c r="Z121" i="6"/>
  <c r="Y122" i="6"/>
  <c r="Z122" i="6"/>
  <c r="Y123" i="6"/>
  <c r="Z123" i="6"/>
  <c r="Y124" i="6"/>
  <c r="Z124" i="6"/>
  <c r="Y125" i="6"/>
  <c r="Z125" i="6"/>
  <c r="Y126" i="6"/>
  <c r="Z126" i="6"/>
  <c r="Y127" i="6"/>
  <c r="Z127" i="6"/>
  <c r="Y128" i="6"/>
  <c r="Z128" i="6"/>
  <c r="Y129" i="6"/>
  <c r="Z129" i="6"/>
  <c r="Y130" i="6"/>
  <c r="Z130" i="6"/>
  <c r="Y131" i="6"/>
  <c r="Z131" i="6"/>
  <c r="Y132" i="6"/>
  <c r="Z132" i="6"/>
  <c r="Y133" i="6"/>
  <c r="Z133" i="6"/>
  <c r="Y134" i="6"/>
  <c r="Z134" i="6"/>
  <c r="Y135" i="6"/>
  <c r="Z135" i="6"/>
  <c r="Y136" i="6"/>
  <c r="Z136" i="6"/>
  <c r="Y137" i="6"/>
  <c r="Z137" i="6"/>
  <c r="Y138" i="6"/>
  <c r="Z138" i="6"/>
  <c r="Y139" i="6"/>
  <c r="Z139" i="6"/>
  <c r="Y140" i="6"/>
  <c r="Z140" i="6"/>
  <c r="Y141" i="6"/>
  <c r="Z141" i="6"/>
  <c r="Y142" i="6"/>
  <c r="Z142" i="6"/>
  <c r="Y143" i="6"/>
  <c r="Z143" i="6"/>
  <c r="Y144" i="6"/>
  <c r="Z144" i="6"/>
  <c r="Y145" i="6"/>
  <c r="Z145" i="6"/>
  <c r="Y146" i="6"/>
  <c r="Z146" i="6"/>
  <c r="Y147" i="6"/>
  <c r="Z147" i="6"/>
  <c r="Y148" i="6"/>
  <c r="Z148" i="6"/>
  <c r="Y149" i="6"/>
  <c r="Z149" i="6"/>
  <c r="Y150" i="6"/>
  <c r="Z150" i="6"/>
  <c r="Y151" i="6"/>
  <c r="Z151" i="6"/>
  <c r="Y152" i="6"/>
  <c r="Z152" i="6"/>
  <c r="Y153" i="6"/>
  <c r="Z153" i="6"/>
  <c r="Z8" i="6"/>
  <c r="Y8" i="6"/>
  <c r="O156" i="6"/>
  <c r="P9" i="6"/>
  <c r="Q9" i="6"/>
  <c r="P10" i="6"/>
  <c r="Q10" i="6"/>
  <c r="P11" i="6"/>
  <c r="Q11" i="6"/>
  <c r="P12" i="6"/>
  <c r="Q12" i="6"/>
  <c r="P13" i="6"/>
  <c r="Q13" i="6"/>
  <c r="P14" i="6"/>
  <c r="Q14" i="6"/>
  <c r="P15" i="6"/>
  <c r="Q15" i="6"/>
  <c r="P16" i="6"/>
  <c r="Q16" i="6"/>
  <c r="P17" i="6"/>
  <c r="Q17" i="6"/>
  <c r="P18" i="6"/>
  <c r="Q18" i="6"/>
  <c r="P19" i="6"/>
  <c r="Q19" i="6"/>
  <c r="P20" i="6"/>
  <c r="Q20" i="6"/>
  <c r="P21" i="6"/>
  <c r="Q21" i="6"/>
  <c r="P22" i="6"/>
  <c r="Q22" i="6"/>
  <c r="P23" i="6"/>
  <c r="Q23" i="6"/>
  <c r="P24" i="6"/>
  <c r="Q24" i="6"/>
  <c r="P25" i="6"/>
  <c r="Q25" i="6"/>
  <c r="P26" i="6"/>
  <c r="Q26" i="6"/>
  <c r="P27" i="6"/>
  <c r="Q27" i="6"/>
  <c r="P28" i="6"/>
  <c r="Q28" i="6"/>
  <c r="P29" i="6"/>
  <c r="Q29" i="6"/>
  <c r="P30" i="6"/>
  <c r="Q30" i="6"/>
  <c r="P31" i="6"/>
  <c r="Q31" i="6"/>
  <c r="P32" i="6"/>
  <c r="Q32" i="6"/>
  <c r="P33" i="6"/>
  <c r="Q33" i="6"/>
  <c r="P34" i="6"/>
  <c r="Q34" i="6"/>
  <c r="P35" i="6"/>
  <c r="Q35" i="6"/>
  <c r="P36" i="6"/>
  <c r="Q36" i="6"/>
  <c r="P37" i="6"/>
  <c r="Q37" i="6"/>
  <c r="P38" i="6"/>
  <c r="Q38" i="6"/>
  <c r="P39" i="6"/>
  <c r="Q39" i="6"/>
  <c r="P40" i="6"/>
  <c r="Q40" i="6"/>
  <c r="P41" i="6"/>
  <c r="Q41" i="6"/>
  <c r="P42" i="6"/>
  <c r="Q42" i="6"/>
  <c r="P43" i="6"/>
  <c r="Q43" i="6"/>
  <c r="P44" i="6"/>
  <c r="Q44" i="6"/>
  <c r="P45" i="6"/>
  <c r="Q45" i="6"/>
  <c r="P46" i="6"/>
  <c r="Q46" i="6"/>
  <c r="P47" i="6"/>
  <c r="Q47" i="6"/>
  <c r="P48" i="6"/>
  <c r="Q48" i="6"/>
  <c r="P49" i="6"/>
  <c r="Q49" i="6"/>
  <c r="P50" i="6"/>
  <c r="Q50" i="6"/>
  <c r="P51" i="6"/>
  <c r="Q51" i="6"/>
  <c r="P52" i="6"/>
  <c r="Q52" i="6"/>
  <c r="P53" i="6"/>
  <c r="Q53" i="6"/>
  <c r="P54" i="6"/>
  <c r="Q54" i="6"/>
  <c r="P55" i="6"/>
  <c r="Q55" i="6"/>
  <c r="P56" i="6"/>
  <c r="Q56" i="6"/>
  <c r="P57" i="6"/>
  <c r="Q57" i="6"/>
  <c r="P58" i="6"/>
  <c r="Q58" i="6"/>
  <c r="P59" i="6"/>
  <c r="Q59" i="6"/>
  <c r="P60" i="6"/>
  <c r="Q60" i="6"/>
  <c r="P61" i="6"/>
  <c r="Q61" i="6"/>
  <c r="P62" i="6"/>
  <c r="Q62" i="6"/>
  <c r="P63" i="6"/>
  <c r="Q63" i="6"/>
  <c r="P64" i="6"/>
  <c r="Q64" i="6"/>
  <c r="P65" i="6"/>
  <c r="Q65" i="6"/>
  <c r="P66" i="6"/>
  <c r="Q66" i="6"/>
  <c r="P67" i="6"/>
  <c r="Q67" i="6"/>
  <c r="P68" i="6"/>
  <c r="Q68" i="6"/>
  <c r="P69" i="6"/>
  <c r="Q69" i="6"/>
  <c r="P70" i="6"/>
  <c r="Q70" i="6"/>
  <c r="P71" i="6"/>
  <c r="Q71" i="6"/>
  <c r="P72" i="6"/>
  <c r="Q72" i="6"/>
  <c r="P73" i="6"/>
  <c r="Q73" i="6"/>
  <c r="P74" i="6"/>
  <c r="Q74" i="6"/>
  <c r="P75" i="6"/>
  <c r="Q75" i="6"/>
  <c r="P76" i="6"/>
  <c r="Q76" i="6"/>
  <c r="P77" i="6"/>
  <c r="Q77" i="6"/>
  <c r="P78" i="6"/>
  <c r="Q78" i="6"/>
  <c r="P79" i="6"/>
  <c r="Q79" i="6"/>
  <c r="P80" i="6"/>
  <c r="Q80" i="6"/>
  <c r="P81" i="6"/>
  <c r="Q81" i="6"/>
  <c r="P82" i="6"/>
  <c r="Q82" i="6"/>
  <c r="P83" i="6"/>
  <c r="Q83" i="6"/>
  <c r="P84" i="6"/>
  <c r="Q84" i="6"/>
  <c r="P85" i="6"/>
  <c r="Q85" i="6"/>
  <c r="P86" i="6"/>
  <c r="Q86" i="6"/>
  <c r="P87" i="6"/>
  <c r="Q87" i="6"/>
  <c r="P88" i="6"/>
  <c r="Q88" i="6"/>
  <c r="P89" i="6"/>
  <c r="Q89" i="6"/>
  <c r="P90" i="6"/>
  <c r="Q90" i="6"/>
  <c r="P91" i="6"/>
  <c r="Q91" i="6"/>
  <c r="P92" i="6"/>
  <c r="Q92" i="6"/>
  <c r="P93" i="6"/>
  <c r="Q93" i="6"/>
  <c r="P94" i="6"/>
  <c r="Q94" i="6"/>
  <c r="P95" i="6"/>
  <c r="Q95" i="6"/>
  <c r="P96" i="6"/>
  <c r="Q96" i="6"/>
  <c r="P97" i="6"/>
  <c r="Q97" i="6"/>
  <c r="P98" i="6"/>
  <c r="Q98" i="6"/>
  <c r="P99" i="6"/>
  <c r="Q99" i="6"/>
  <c r="P100" i="6"/>
  <c r="Q100" i="6"/>
  <c r="P101" i="6"/>
  <c r="Q101" i="6"/>
  <c r="P102" i="6"/>
  <c r="Q102" i="6"/>
  <c r="P103" i="6"/>
  <c r="Q103" i="6"/>
  <c r="P104" i="6"/>
  <c r="Q104" i="6"/>
  <c r="P105" i="6"/>
  <c r="Q105" i="6"/>
  <c r="P106" i="6"/>
  <c r="Q106" i="6"/>
  <c r="P107" i="6"/>
  <c r="Q107" i="6"/>
  <c r="P108" i="6"/>
  <c r="Q108" i="6"/>
  <c r="P109" i="6"/>
  <c r="Q109" i="6"/>
  <c r="P110" i="6"/>
  <c r="Q110" i="6"/>
  <c r="P111" i="6"/>
  <c r="Q111" i="6"/>
  <c r="P112" i="6"/>
  <c r="Q112" i="6"/>
  <c r="P113" i="6"/>
  <c r="Q113" i="6"/>
  <c r="P114" i="6"/>
  <c r="Q114" i="6"/>
  <c r="P115" i="6"/>
  <c r="Q115" i="6"/>
  <c r="P116" i="6"/>
  <c r="Q116" i="6"/>
  <c r="P117" i="6"/>
  <c r="Q117" i="6"/>
  <c r="P118" i="6"/>
  <c r="Q118" i="6"/>
  <c r="P119" i="6"/>
  <c r="Q119" i="6"/>
  <c r="P120" i="6"/>
  <c r="Q120" i="6"/>
  <c r="P121" i="6"/>
  <c r="Q121" i="6"/>
  <c r="P122" i="6"/>
  <c r="Q122" i="6"/>
  <c r="P123" i="6"/>
  <c r="Q123" i="6"/>
  <c r="P124" i="6"/>
  <c r="Q124" i="6"/>
  <c r="P125" i="6"/>
  <c r="Q125" i="6"/>
  <c r="P126" i="6"/>
  <c r="Q126" i="6"/>
  <c r="P127" i="6"/>
  <c r="Q127" i="6"/>
  <c r="P128" i="6"/>
  <c r="Q128" i="6"/>
  <c r="P129" i="6"/>
  <c r="Q129" i="6"/>
  <c r="P130" i="6"/>
  <c r="Q130" i="6"/>
  <c r="P131" i="6"/>
  <c r="Q131" i="6"/>
  <c r="P132" i="6"/>
  <c r="Q132" i="6"/>
  <c r="P133" i="6"/>
  <c r="Q133" i="6"/>
  <c r="P134" i="6"/>
  <c r="Q134" i="6"/>
  <c r="P135" i="6"/>
  <c r="Q135" i="6"/>
  <c r="P136" i="6"/>
  <c r="Q136" i="6"/>
  <c r="P137" i="6"/>
  <c r="Q137" i="6"/>
  <c r="P138" i="6"/>
  <c r="Q138" i="6"/>
  <c r="P139" i="6"/>
  <c r="Q139" i="6"/>
  <c r="P140" i="6"/>
  <c r="Q140" i="6"/>
  <c r="P141" i="6"/>
  <c r="Q141" i="6"/>
  <c r="P142" i="6"/>
  <c r="Q142" i="6"/>
  <c r="P143" i="6"/>
  <c r="Q143" i="6"/>
  <c r="P144" i="6"/>
  <c r="Q144" i="6"/>
  <c r="P145" i="6"/>
  <c r="Q145" i="6"/>
  <c r="P146" i="6"/>
  <c r="Q146" i="6"/>
  <c r="P147" i="6"/>
  <c r="Q147" i="6"/>
  <c r="P148" i="6"/>
  <c r="Q148" i="6"/>
  <c r="P149" i="6"/>
  <c r="Q149" i="6"/>
  <c r="P150" i="6"/>
  <c r="Q150" i="6"/>
  <c r="P151" i="6"/>
  <c r="Q151" i="6"/>
  <c r="P152" i="6"/>
  <c r="Q152" i="6"/>
  <c r="P153" i="6"/>
  <c r="Q153" i="6"/>
  <c r="Q8" i="6"/>
  <c r="P8" i="6"/>
  <c r="F156" i="6"/>
  <c r="G9" i="6"/>
  <c r="H9" i="6"/>
  <c r="G10" i="6"/>
  <c r="H10" i="6"/>
  <c r="G11" i="6"/>
  <c r="H11" i="6"/>
  <c r="G12" i="6"/>
  <c r="H12" i="6"/>
  <c r="G13" i="6"/>
  <c r="H13" i="6"/>
  <c r="G14" i="6"/>
  <c r="H14" i="6"/>
  <c r="G15" i="6"/>
  <c r="H15" i="6"/>
  <c r="G16" i="6"/>
  <c r="H16" i="6"/>
  <c r="G17" i="6"/>
  <c r="H17" i="6"/>
  <c r="G18" i="6"/>
  <c r="H18" i="6"/>
  <c r="G19" i="6"/>
  <c r="H19" i="6"/>
  <c r="G20" i="6"/>
  <c r="H20" i="6"/>
  <c r="G21" i="6"/>
  <c r="H21" i="6"/>
  <c r="G22" i="6"/>
  <c r="H22" i="6"/>
  <c r="G23" i="6"/>
  <c r="H23" i="6"/>
  <c r="G24" i="6"/>
  <c r="H24" i="6"/>
  <c r="G25" i="6"/>
  <c r="H25" i="6"/>
  <c r="G26" i="6"/>
  <c r="H26" i="6"/>
  <c r="G27" i="6"/>
  <c r="H27" i="6"/>
  <c r="G28" i="6"/>
  <c r="H28" i="6"/>
  <c r="G29" i="6"/>
  <c r="H29" i="6"/>
  <c r="G30" i="6"/>
  <c r="H30" i="6"/>
  <c r="G31" i="6"/>
  <c r="H31" i="6"/>
  <c r="G32" i="6"/>
  <c r="H32" i="6"/>
  <c r="G33" i="6"/>
  <c r="H33" i="6"/>
  <c r="G34" i="6"/>
  <c r="H34" i="6"/>
  <c r="G35" i="6"/>
  <c r="H35" i="6"/>
  <c r="H36" i="6"/>
  <c r="G37" i="6"/>
  <c r="H37" i="6"/>
  <c r="G38" i="6"/>
  <c r="H38" i="6"/>
  <c r="G39" i="6"/>
  <c r="H39" i="6"/>
  <c r="G40" i="6"/>
  <c r="H40" i="6"/>
  <c r="G41" i="6"/>
  <c r="H41" i="6"/>
  <c r="G42" i="6"/>
  <c r="H42" i="6"/>
  <c r="G43" i="6"/>
  <c r="H43" i="6"/>
  <c r="G44" i="6"/>
  <c r="H44" i="6"/>
  <c r="G45" i="6"/>
  <c r="H45" i="6"/>
  <c r="G46" i="6"/>
  <c r="H46" i="6"/>
  <c r="G47" i="6"/>
  <c r="H47" i="6"/>
  <c r="G48" i="6"/>
  <c r="H48" i="6"/>
  <c r="G49" i="6"/>
  <c r="H49" i="6"/>
  <c r="G50" i="6"/>
  <c r="H50" i="6"/>
  <c r="G51" i="6"/>
  <c r="H51" i="6"/>
  <c r="G52" i="6"/>
  <c r="H52" i="6"/>
  <c r="G53" i="6"/>
  <c r="H53" i="6"/>
  <c r="G54" i="6"/>
  <c r="H54" i="6"/>
  <c r="G55" i="6"/>
  <c r="H55" i="6"/>
  <c r="G56" i="6"/>
  <c r="H56" i="6"/>
  <c r="G57" i="6"/>
  <c r="H57" i="6"/>
  <c r="G58" i="6"/>
  <c r="H58" i="6"/>
  <c r="H59" i="6"/>
  <c r="G60" i="6"/>
  <c r="H60" i="6"/>
  <c r="G61" i="6"/>
  <c r="H61" i="6"/>
  <c r="G62" i="6"/>
  <c r="H62" i="6"/>
  <c r="G63" i="6"/>
  <c r="H63" i="6"/>
  <c r="G64" i="6"/>
  <c r="H64" i="6"/>
  <c r="G65" i="6"/>
  <c r="H65" i="6"/>
  <c r="G66" i="6"/>
  <c r="H66" i="6"/>
  <c r="G67" i="6"/>
  <c r="H67" i="6"/>
  <c r="G68" i="6"/>
  <c r="H68" i="6"/>
  <c r="G69" i="6"/>
  <c r="H69" i="6"/>
  <c r="G70" i="6"/>
  <c r="H70" i="6"/>
  <c r="G71" i="6"/>
  <c r="H71" i="6"/>
  <c r="G72" i="6"/>
  <c r="H72" i="6"/>
  <c r="G73" i="6"/>
  <c r="H73" i="6"/>
  <c r="G74" i="6"/>
  <c r="H74" i="6"/>
  <c r="G75" i="6"/>
  <c r="H75" i="6"/>
  <c r="G76" i="6"/>
  <c r="H76" i="6"/>
  <c r="G77" i="6"/>
  <c r="H77" i="6"/>
  <c r="G78" i="6"/>
  <c r="H78" i="6"/>
  <c r="G79" i="6"/>
  <c r="H79" i="6"/>
  <c r="G80" i="6"/>
  <c r="H80" i="6"/>
  <c r="G81" i="6"/>
  <c r="H81" i="6"/>
  <c r="G82" i="6"/>
  <c r="H82" i="6"/>
  <c r="G83" i="6"/>
  <c r="H83" i="6"/>
  <c r="G84" i="6"/>
  <c r="H84" i="6"/>
  <c r="G85" i="6"/>
  <c r="H85" i="6"/>
  <c r="G86" i="6"/>
  <c r="H86" i="6"/>
  <c r="G87" i="6"/>
  <c r="H87" i="6"/>
  <c r="G88" i="6"/>
  <c r="H88" i="6"/>
  <c r="G89" i="6"/>
  <c r="H89" i="6"/>
  <c r="G90" i="6"/>
  <c r="H90" i="6"/>
  <c r="G91" i="6"/>
  <c r="H91" i="6"/>
  <c r="G92" i="6"/>
  <c r="H92" i="6"/>
  <c r="G93" i="6"/>
  <c r="H93" i="6"/>
  <c r="G94" i="6"/>
  <c r="H94" i="6"/>
  <c r="G95" i="6"/>
  <c r="H95" i="6"/>
  <c r="G96" i="6"/>
  <c r="H96" i="6"/>
  <c r="G97" i="6"/>
  <c r="H97" i="6"/>
  <c r="G98" i="6"/>
  <c r="H98" i="6"/>
  <c r="G99" i="6"/>
  <c r="H99" i="6"/>
  <c r="G100" i="6"/>
  <c r="H100" i="6"/>
  <c r="G101" i="6"/>
  <c r="H101" i="6"/>
  <c r="G102" i="6"/>
  <c r="H102" i="6"/>
  <c r="G103" i="6"/>
  <c r="H103" i="6"/>
  <c r="G104" i="6"/>
  <c r="H104" i="6"/>
  <c r="G105" i="6"/>
  <c r="H105" i="6"/>
  <c r="G106" i="6"/>
  <c r="H106" i="6"/>
  <c r="G107" i="6"/>
  <c r="H107" i="6"/>
  <c r="G108" i="6"/>
  <c r="H108" i="6"/>
  <c r="G109" i="6"/>
  <c r="H109" i="6"/>
  <c r="G110" i="6"/>
  <c r="H110" i="6"/>
  <c r="G111" i="6"/>
  <c r="H111" i="6"/>
  <c r="G112" i="6"/>
  <c r="H112" i="6"/>
  <c r="G113" i="6"/>
  <c r="H113" i="6"/>
  <c r="G114" i="6"/>
  <c r="H114" i="6"/>
  <c r="G115" i="6"/>
  <c r="H115" i="6"/>
  <c r="G116" i="6"/>
  <c r="H116" i="6"/>
  <c r="G117" i="6"/>
  <c r="H117" i="6"/>
  <c r="G118" i="6"/>
  <c r="H118" i="6"/>
  <c r="G119" i="6"/>
  <c r="H119" i="6"/>
  <c r="G120" i="6"/>
  <c r="H120" i="6"/>
  <c r="G121" i="6"/>
  <c r="H121" i="6"/>
  <c r="G122" i="6"/>
  <c r="H122" i="6"/>
  <c r="G123" i="6"/>
  <c r="H123" i="6"/>
  <c r="G124" i="6"/>
  <c r="H124" i="6"/>
  <c r="G125" i="6"/>
  <c r="H125" i="6"/>
  <c r="G126" i="6"/>
  <c r="H126" i="6"/>
  <c r="G127" i="6"/>
  <c r="H127" i="6"/>
  <c r="G128" i="6"/>
  <c r="H128" i="6"/>
  <c r="G129" i="6"/>
  <c r="H129" i="6"/>
  <c r="G130" i="6"/>
  <c r="H130" i="6"/>
  <c r="G131" i="6"/>
  <c r="H131" i="6"/>
  <c r="G132" i="6"/>
  <c r="H132" i="6"/>
  <c r="G133" i="6"/>
  <c r="H133" i="6"/>
  <c r="G134" i="6"/>
  <c r="H134" i="6"/>
  <c r="G135" i="6"/>
  <c r="H135" i="6"/>
  <c r="G136" i="6"/>
  <c r="H136" i="6"/>
  <c r="G137" i="6"/>
  <c r="H137" i="6"/>
  <c r="G138" i="6"/>
  <c r="H138" i="6"/>
  <c r="G139" i="6"/>
  <c r="H139" i="6"/>
  <c r="G140" i="6"/>
  <c r="H140" i="6"/>
  <c r="G141" i="6"/>
  <c r="H141" i="6"/>
  <c r="G142" i="6"/>
  <c r="H142" i="6"/>
  <c r="G143" i="6"/>
  <c r="H143" i="6"/>
  <c r="G144" i="6"/>
  <c r="H144" i="6"/>
  <c r="G145" i="6"/>
  <c r="H145" i="6"/>
  <c r="G146" i="6"/>
  <c r="H146" i="6"/>
  <c r="G147" i="6"/>
  <c r="H147" i="6"/>
  <c r="G148" i="6"/>
  <c r="H148" i="6"/>
  <c r="G149" i="6"/>
  <c r="H149" i="6"/>
  <c r="G150" i="6"/>
  <c r="H150" i="6"/>
  <c r="G151" i="6"/>
  <c r="H151" i="6"/>
  <c r="G152" i="6"/>
  <c r="H152" i="6"/>
  <c r="G153" i="6"/>
  <c r="H153" i="6"/>
  <c r="H8" i="6"/>
  <c r="G8" i="6"/>
  <c r="L83" i="5"/>
  <c r="K83" i="5"/>
  <c r="L76" i="5"/>
  <c r="K69" i="5"/>
  <c r="L62" i="5"/>
  <c r="K55" i="5"/>
  <c r="L48" i="5"/>
  <c r="K41" i="5"/>
  <c r="L34" i="5"/>
  <c r="K27" i="5"/>
  <c r="L20" i="5"/>
  <c r="K13" i="5"/>
  <c r="L6" i="5"/>
  <c r="I271" i="5"/>
  <c r="L265" i="5" s="1"/>
  <c r="H271" i="5"/>
  <c r="K265" i="5" s="1"/>
  <c r="I264" i="5"/>
  <c r="L258" i="5" s="1"/>
  <c r="H264" i="5"/>
  <c r="K258" i="5" s="1"/>
  <c r="I257" i="5"/>
  <c r="L251" i="5" s="1"/>
  <c r="H257" i="5"/>
  <c r="K251" i="5" s="1"/>
  <c r="I250" i="5"/>
  <c r="L244" i="5" s="1"/>
  <c r="H250" i="5"/>
  <c r="K244" i="5" s="1"/>
  <c r="I243" i="5"/>
  <c r="L237" i="5" s="1"/>
  <c r="H243" i="5"/>
  <c r="K237" i="5" s="1"/>
  <c r="I236" i="5"/>
  <c r="L230" i="5" s="1"/>
  <c r="H236" i="5"/>
  <c r="K230" i="5" s="1"/>
  <c r="I229" i="5"/>
  <c r="L223" i="5" s="1"/>
  <c r="H229" i="5"/>
  <c r="K223" i="5" s="1"/>
  <c r="I222" i="5"/>
  <c r="L216" i="5" s="1"/>
  <c r="H222" i="5"/>
  <c r="K216" i="5" s="1"/>
  <c r="I215" i="5"/>
  <c r="L209" i="5" s="1"/>
  <c r="H215" i="5"/>
  <c r="K209" i="5" s="1"/>
  <c r="I208" i="5"/>
  <c r="L202" i="5" s="1"/>
  <c r="H208" i="5"/>
  <c r="K202" i="5" s="1"/>
  <c r="I201" i="5"/>
  <c r="L195" i="5" s="1"/>
  <c r="H201" i="5"/>
  <c r="K195" i="5" s="1"/>
  <c r="I194" i="5"/>
  <c r="L188" i="5" s="1"/>
  <c r="H194" i="5"/>
  <c r="K188" i="5" s="1"/>
  <c r="I187" i="5"/>
  <c r="L181" i="5" s="1"/>
  <c r="H187" i="5"/>
  <c r="K181" i="5" s="1"/>
  <c r="I180" i="5"/>
  <c r="L174" i="5" s="1"/>
  <c r="H180" i="5"/>
  <c r="K174" i="5" s="1"/>
  <c r="I173" i="5"/>
  <c r="L167" i="5" s="1"/>
  <c r="H173" i="5"/>
  <c r="K167" i="5" s="1"/>
  <c r="I166" i="5"/>
  <c r="L160" i="5" s="1"/>
  <c r="H166" i="5"/>
  <c r="K160" i="5" s="1"/>
  <c r="I159" i="5"/>
  <c r="L153" i="5" s="1"/>
  <c r="H159" i="5"/>
  <c r="K153" i="5" s="1"/>
  <c r="I152" i="5"/>
  <c r="L146" i="5" s="1"/>
  <c r="H152" i="5"/>
  <c r="K146" i="5" s="1"/>
  <c r="I145" i="5"/>
  <c r="L139" i="5" s="1"/>
  <c r="H145" i="5"/>
  <c r="K139" i="5" s="1"/>
  <c r="I138" i="5"/>
  <c r="L132" i="5" s="1"/>
  <c r="H138" i="5"/>
  <c r="K132" i="5" s="1"/>
  <c r="I131" i="5"/>
  <c r="L125" i="5" s="1"/>
  <c r="H131" i="5"/>
  <c r="K125" i="5" s="1"/>
  <c r="I124" i="5"/>
  <c r="L118" i="5" s="1"/>
  <c r="H124" i="5"/>
  <c r="K118" i="5" s="1"/>
  <c r="I117" i="5"/>
  <c r="L111" i="5" s="1"/>
  <c r="H117" i="5"/>
  <c r="K111" i="5" s="1"/>
  <c r="I110" i="5"/>
  <c r="L104" i="5" s="1"/>
  <c r="H110" i="5"/>
  <c r="K104" i="5" s="1"/>
  <c r="I103" i="5"/>
  <c r="L97" i="5" s="1"/>
  <c r="H103" i="5"/>
  <c r="K97" i="5" s="1"/>
  <c r="I96" i="5"/>
  <c r="L90" i="5" s="1"/>
  <c r="H96" i="5"/>
  <c r="K90" i="5" s="1"/>
  <c r="I82" i="5"/>
  <c r="H82" i="5"/>
  <c r="K76" i="5" s="1"/>
  <c r="I75" i="5"/>
  <c r="L69" i="5" s="1"/>
  <c r="H75" i="5"/>
  <c r="I68" i="5"/>
  <c r="H68" i="5"/>
  <c r="K62" i="5" s="1"/>
  <c r="I61" i="5"/>
  <c r="L55" i="5" s="1"/>
  <c r="H61" i="5"/>
  <c r="I54" i="5"/>
  <c r="H54" i="5"/>
  <c r="K48" i="5" s="1"/>
  <c r="I47" i="5"/>
  <c r="L41" i="5" s="1"/>
  <c r="H47" i="5"/>
  <c r="I40" i="5"/>
  <c r="H40" i="5"/>
  <c r="K34" i="5" s="1"/>
  <c r="I33" i="5"/>
  <c r="L27" i="5" s="1"/>
  <c r="H33" i="5"/>
  <c r="I26" i="5"/>
  <c r="H26" i="5"/>
  <c r="K20" i="5" s="1"/>
  <c r="I19" i="5"/>
  <c r="L13" i="5" s="1"/>
  <c r="H19" i="5"/>
  <c r="I12" i="5"/>
  <c r="H12" i="5"/>
  <c r="K6" i="5" s="1"/>
  <c r="K271" i="5" s="1"/>
  <c r="I12" i="3"/>
  <c r="L6" i="3" s="1"/>
  <c r="H12" i="3"/>
  <c r="K6" i="3" s="1"/>
  <c r="I160" i="5"/>
  <c r="I167" i="5"/>
  <c r="I181" i="5"/>
  <c r="I188" i="5"/>
  <c r="I195" i="5"/>
  <c r="I202" i="5"/>
  <c r="I209" i="5"/>
  <c r="I216" i="5"/>
  <c r="I223" i="5"/>
  <c r="I230" i="5"/>
  <c r="I237" i="5"/>
  <c r="I244" i="5"/>
  <c r="I265" i="5"/>
  <c r="L271" i="5" l="1"/>
  <c r="G156" i="6"/>
  <c r="AQ156" i="6"/>
  <c r="R44" i="20"/>
  <c r="R45" i="20" s="1"/>
  <c r="AR156" i="6"/>
  <c r="BA156" i="6"/>
  <c r="Q152" i="13"/>
  <c r="Q153" i="13" s="1"/>
  <c r="P152" i="17"/>
  <c r="P153" i="17" s="1"/>
  <c r="P153" i="15"/>
  <c r="R45" i="16"/>
  <c r="H156" i="6"/>
  <c r="CB156" i="6"/>
  <c r="CK46" i="7"/>
  <c r="R44" i="14"/>
  <c r="R45" i="14" s="1"/>
  <c r="P152" i="13"/>
  <c r="P153" i="13" s="1"/>
  <c r="S45" i="18"/>
  <c r="R45" i="18"/>
  <c r="Q152" i="17"/>
  <c r="Q153" i="17" s="1"/>
  <c r="R6" i="11"/>
  <c r="L444" i="11"/>
  <c r="Q6" i="11"/>
  <c r="K444" i="11"/>
  <c r="CT46" i="7"/>
  <c r="CU46" i="7"/>
  <c r="CJ46" i="7"/>
  <c r="BZ46" i="7"/>
  <c r="CA46" i="7"/>
  <c r="BP46" i="7"/>
  <c r="BQ46" i="7"/>
  <c r="BF46" i="7"/>
  <c r="BG46" i="7"/>
  <c r="AV46" i="7"/>
  <c r="AW46" i="7"/>
  <c r="AL46" i="7"/>
  <c r="AM46" i="7"/>
  <c r="AB46" i="7"/>
  <c r="AC46" i="7"/>
  <c r="H46" i="7"/>
  <c r="I46" i="7"/>
  <c r="R46" i="7"/>
  <c r="CJ156" i="6"/>
  <c r="CK156" i="6"/>
  <c r="CA156" i="6"/>
  <c r="BR156" i="6"/>
  <c r="BS156" i="6"/>
  <c r="BI156" i="6"/>
  <c r="BJ156" i="6"/>
  <c r="AZ156" i="6"/>
  <c r="AI156" i="6"/>
  <c r="AH156" i="6"/>
  <c r="Q156" i="6"/>
  <c r="Z156" i="6"/>
  <c r="Y156" i="6"/>
  <c r="P156" i="6"/>
  <c r="I1027" i="3"/>
  <c r="L1021" i="3" s="1"/>
  <c r="H1027" i="3"/>
  <c r="K1021" i="3" s="1"/>
  <c r="I1020" i="3"/>
  <c r="L1014" i="3" s="1"/>
  <c r="H1020" i="3"/>
  <c r="K1014" i="3" s="1"/>
  <c r="I1013" i="3"/>
  <c r="L1007" i="3" s="1"/>
  <c r="H1013" i="3"/>
  <c r="K1007" i="3" s="1"/>
  <c r="I1006" i="3"/>
  <c r="L1000" i="3" s="1"/>
  <c r="H1006" i="3"/>
  <c r="K1000" i="3" s="1"/>
  <c r="I999" i="3"/>
  <c r="L993" i="3" s="1"/>
  <c r="H999" i="3"/>
  <c r="K993" i="3" s="1"/>
  <c r="I992" i="3"/>
  <c r="L986" i="3" s="1"/>
  <c r="H992" i="3"/>
  <c r="K986" i="3" s="1"/>
  <c r="I985" i="3"/>
  <c r="L979" i="3" s="1"/>
  <c r="H985" i="3"/>
  <c r="K979" i="3" s="1"/>
  <c r="I978" i="3"/>
  <c r="L972" i="3" s="1"/>
  <c r="H978" i="3"/>
  <c r="K972" i="3" s="1"/>
  <c r="I971" i="3"/>
  <c r="L965" i="3" s="1"/>
  <c r="H971" i="3"/>
  <c r="K965" i="3" s="1"/>
  <c r="I964" i="3"/>
  <c r="L958" i="3" s="1"/>
  <c r="H964" i="3"/>
  <c r="K958" i="3" s="1"/>
  <c r="I957" i="3"/>
  <c r="L951" i="3" s="1"/>
  <c r="H957" i="3"/>
  <c r="K951" i="3" s="1"/>
  <c r="I950" i="3"/>
  <c r="L944" i="3" s="1"/>
  <c r="H950" i="3"/>
  <c r="K944" i="3" s="1"/>
  <c r="I943" i="3"/>
  <c r="L937" i="3" s="1"/>
  <c r="H943" i="3"/>
  <c r="K937" i="3" s="1"/>
  <c r="I936" i="3"/>
  <c r="L930" i="3" s="1"/>
  <c r="H936" i="3"/>
  <c r="K930" i="3" s="1"/>
  <c r="I929" i="3"/>
  <c r="L923" i="3" s="1"/>
  <c r="H929" i="3"/>
  <c r="K923" i="3" s="1"/>
  <c r="I922" i="3"/>
  <c r="L916" i="3" s="1"/>
  <c r="H922" i="3"/>
  <c r="K916" i="3" s="1"/>
  <c r="I915" i="3"/>
  <c r="L909" i="3" s="1"/>
  <c r="H915" i="3"/>
  <c r="K909" i="3" s="1"/>
  <c r="I908" i="3"/>
  <c r="L902" i="3" s="1"/>
  <c r="H908" i="3"/>
  <c r="K902" i="3" s="1"/>
  <c r="I901" i="3"/>
  <c r="L895" i="3" s="1"/>
  <c r="H901" i="3"/>
  <c r="K895" i="3" s="1"/>
  <c r="I894" i="3"/>
  <c r="L888" i="3" s="1"/>
  <c r="H894" i="3"/>
  <c r="K888" i="3" s="1"/>
  <c r="I887" i="3"/>
  <c r="L881" i="3" s="1"/>
  <c r="H887" i="3"/>
  <c r="K881" i="3" s="1"/>
  <c r="I880" i="3"/>
  <c r="L874" i="3" s="1"/>
  <c r="H880" i="3"/>
  <c r="K874" i="3" s="1"/>
  <c r="I873" i="3"/>
  <c r="L867" i="3" s="1"/>
  <c r="H873" i="3"/>
  <c r="K867" i="3" s="1"/>
  <c r="I866" i="3"/>
  <c r="L860" i="3" s="1"/>
  <c r="H866" i="3"/>
  <c r="K860" i="3" s="1"/>
  <c r="I859" i="3"/>
  <c r="L853" i="3" s="1"/>
  <c r="H859" i="3"/>
  <c r="K853" i="3" s="1"/>
  <c r="I852" i="3"/>
  <c r="L846" i="3" s="1"/>
  <c r="H852" i="3"/>
  <c r="K846" i="3" s="1"/>
  <c r="I845" i="3"/>
  <c r="L839" i="3" s="1"/>
  <c r="H845" i="3"/>
  <c r="K839" i="3" s="1"/>
  <c r="I838" i="3"/>
  <c r="L832" i="3" s="1"/>
  <c r="H838" i="3"/>
  <c r="K832" i="3" s="1"/>
  <c r="I831" i="3"/>
  <c r="L825" i="3" s="1"/>
  <c r="H831" i="3"/>
  <c r="K825" i="3" s="1"/>
  <c r="I824" i="3"/>
  <c r="L818" i="3" s="1"/>
  <c r="H824" i="3"/>
  <c r="K818" i="3" s="1"/>
  <c r="I817" i="3"/>
  <c r="L811" i="3" s="1"/>
  <c r="H817" i="3"/>
  <c r="K811" i="3" s="1"/>
  <c r="I810" i="3"/>
  <c r="L804" i="3" s="1"/>
  <c r="H810" i="3"/>
  <c r="K804" i="3" s="1"/>
  <c r="I803" i="3"/>
  <c r="L797" i="3" s="1"/>
  <c r="H803" i="3"/>
  <c r="K797" i="3" s="1"/>
  <c r="I796" i="3"/>
  <c r="L790" i="3" s="1"/>
  <c r="H796" i="3"/>
  <c r="K790" i="3" s="1"/>
  <c r="I789" i="3"/>
  <c r="L783" i="3" s="1"/>
  <c r="H789" i="3"/>
  <c r="K783" i="3" s="1"/>
  <c r="I782" i="3"/>
  <c r="L776" i="3" s="1"/>
  <c r="H782" i="3"/>
  <c r="K776" i="3" s="1"/>
  <c r="I775" i="3"/>
  <c r="L769" i="3" s="1"/>
  <c r="H775" i="3"/>
  <c r="K769" i="3" s="1"/>
  <c r="I768" i="3"/>
  <c r="L762" i="3" s="1"/>
  <c r="H768" i="3"/>
  <c r="K762" i="3" s="1"/>
  <c r="I761" i="3"/>
  <c r="L755" i="3" s="1"/>
  <c r="H761" i="3"/>
  <c r="K755" i="3" s="1"/>
  <c r="I754" i="3"/>
  <c r="L748" i="3" s="1"/>
  <c r="H754" i="3"/>
  <c r="K748" i="3" s="1"/>
  <c r="I747" i="3"/>
  <c r="L741" i="3" s="1"/>
  <c r="H747" i="3"/>
  <c r="K741" i="3" s="1"/>
  <c r="I740" i="3"/>
  <c r="L734" i="3" s="1"/>
  <c r="H740" i="3"/>
  <c r="K734" i="3" s="1"/>
  <c r="I733" i="3"/>
  <c r="L727" i="3" s="1"/>
  <c r="H733" i="3"/>
  <c r="K727" i="3" s="1"/>
  <c r="I726" i="3"/>
  <c r="L720" i="3" s="1"/>
  <c r="H726" i="3"/>
  <c r="K720" i="3" s="1"/>
  <c r="I719" i="3"/>
  <c r="L713" i="3" s="1"/>
  <c r="H719" i="3"/>
  <c r="K713" i="3" s="1"/>
  <c r="I712" i="3"/>
  <c r="L706" i="3" s="1"/>
  <c r="H712" i="3"/>
  <c r="K706" i="3" s="1"/>
  <c r="I705" i="3"/>
  <c r="L699" i="3" s="1"/>
  <c r="H705" i="3"/>
  <c r="K699" i="3" s="1"/>
  <c r="I698" i="3"/>
  <c r="L692" i="3" s="1"/>
  <c r="H698" i="3"/>
  <c r="K692" i="3" s="1"/>
  <c r="I691" i="3"/>
  <c r="L685" i="3" s="1"/>
  <c r="H691" i="3"/>
  <c r="K685" i="3" s="1"/>
  <c r="I684" i="3"/>
  <c r="L678" i="3" s="1"/>
  <c r="H684" i="3"/>
  <c r="K678" i="3" s="1"/>
  <c r="I677" i="3"/>
  <c r="L671" i="3" s="1"/>
  <c r="H677" i="3"/>
  <c r="K671" i="3" s="1"/>
  <c r="I670" i="3"/>
  <c r="L664" i="3" s="1"/>
  <c r="H670" i="3"/>
  <c r="K664" i="3" s="1"/>
  <c r="I663" i="3"/>
  <c r="L657" i="3" s="1"/>
  <c r="H663" i="3"/>
  <c r="K657" i="3" s="1"/>
  <c r="I656" i="3"/>
  <c r="L650" i="3" s="1"/>
  <c r="H656" i="3"/>
  <c r="K650" i="3" s="1"/>
  <c r="I649" i="3"/>
  <c r="L643" i="3" s="1"/>
  <c r="H649" i="3"/>
  <c r="K643" i="3" s="1"/>
  <c r="I642" i="3"/>
  <c r="L636" i="3" s="1"/>
  <c r="H642" i="3"/>
  <c r="K636" i="3" s="1"/>
  <c r="I635" i="3"/>
  <c r="L629" i="3" s="1"/>
  <c r="H635" i="3"/>
  <c r="K629" i="3" s="1"/>
  <c r="I628" i="3"/>
  <c r="L622" i="3" s="1"/>
  <c r="H628" i="3"/>
  <c r="K622" i="3" s="1"/>
  <c r="I621" i="3"/>
  <c r="L615" i="3" s="1"/>
  <c r="H621" i="3"/>
  <c r="K615" i="3" s="1"/>
  <c r="I614" i="3"/>
  <c r="L608" i="3" s="1"/>
  <c r="H614" i="3"/>
  <c r="K608" i="3" s="1"/>
  <c r="I607" i="3"/>
  <c r="L601" i="3" s="1"/>
  <c r="H607" i="3"/>
  <c r="K601" i="3" s="1"/>
  <c r="I600" i="3"/>
  <c r="L594" i="3" s="1"/>
  <c r="H600" i="3"/>
  <c r="K594" i="3" s="1"/>
  <c r="I593" i="3"/>
  <c r="L587" i="3" s="1"/>
  <c r="H593" i="3"/>
  <c r="K587" i="3" s="1"/>
  <c r="I586" i="3"/>
  <c r="L580" i="3" s="1"/>
  <c r="H586" i="3"/>
  <c r="K580" i="3" s="1"/>
  <c r="I579" i="3"/>
  <c r="L573" i="3" s="1"/>
  <c r="H579" i="3"/>
  <c r="K573" i="3" s="1"/>
  <c r="I572" i="3"/>
  <c r="L566" i="3" s="1"/>
  <c r="H572" i="3"/>
  <c r="K566" i="3" s="1"/>
  <c r="I565" i="3"/>
  <c r="L559" i="3" s="1"/>
  <c r="H565" i="3"/>
  <c r="K559" i="3" s="1"/>
  <c r="I558" i="3"/>
  <c r="L552" i="3" s="1"/>
  <c r="H558" i="3"/>
  <c r="K552" i="3" s="1"/>
  <c r="I551" i="3"/>
  <c r="L545" i="3" s="1"/>
  <c r="H551" i="3"/>
  <c r="K545" i="3" s="1"/>
  <c r="I544" i="3"/>
  <c r="L538" i="3" s="1"/>
  <c r="H544" i="3"/>
  <c r="K538" i="3" s="1"/>
  <c r="I537" i="3"/>
  <c r="L531" i="3" s="1"/>
  <c r="H537" i="3"/>
  <c r="K531" i="3" s="1"/>
  <c r="I530" i="3"/>
  <c r="L524" i="3" s="1"/>
  <c r="H530" i="3"/>
  <c r="K524" i="3" s="1"/>
  <c r="I523" i="3"/>
  <c r="L517" i="3" s="1"/>
  <c r="H523" i="3"/>
  <c r="K517" i="3" s="1"/>
  <c r="I516" i="3"/>
  <c r="L510" i="3" s="1"/>
  <c r="H516" i="3"/>
  <c r="K510" i="3" s="1"/>
  <c r="I509" i="3"/>
  <c r="L503" i="3" s="1"/>
  <c r="H509" i="3"/>
  <c r="K503" i="3" s="1"/>
  <c r="I502" i="3"/>
  <c r="L496" i="3" s="1"/>
  <c r="H502" i="3"/>
  <c r="K496" i="3" s="1"/>
  <c r="I495" i="3"/>
  <c r="L489" i="3" s="1"/>
  <c r="H495" i="3"/>
  <c r="K489" i="3" s="1"/>
  <c r="I488" i="3"/>
  <c r="L482" i="3" s="1"/>
  <c r="H488" i="3"/>
  <c r="K482" i="3" s="1"/>
  <c r="I481" i="3"/>
  <c r="L475" i="3" s="1"/>
  <c r="H481" i="3"/>
  <c r="K475" i="3" s="1"/>
  <c r="I474" i="3"/>
  <c r="L468" i="3" s="1"/>
  <c r="H474" i="3"/>
  <c r="K468" i="3" s="1"/>
  <c r="I467" i="3"/>
  <c r="L461" i="3" s="1"/>
  <c r="H467" i="3"/>
  <c r="K461" i="3" s="1"/>
  <c r="I460" i="3"/>
  <c r="L454" i="3" s="1"/>
  <c r="H460" i="3"/>
  <c r="K454" i="3" s="1"/>
  <c r="I453" i="3"/>
  <c r="L447" i="3" s="1"/>
  <c r="H453" i="3"/>
  <c r="K447" i="3" s="1"/>
  <c r="I446" i="3"/>
  <c r="L440" i="3" s="1"/>
  <c r="H446" i="3"/>
  <c r="K440" i="3" s="1"/>
  <c r="I439" i="3"/>
  <c r="L433" i="3" s="1"/>
  <c r="H439" i="3"/>
  <c r="K433" i="3" s="1"/>
  <c r="I432" i="3"/>
  <c r="L426" i="3" s="1"/>
  <c r="H432" i="3"/>
  <c r="K426" i="3" s="1"/>
  <c r="I425" i="3"/>
  <c r="L419" i="3" s="1"/>
  <c r="H425" i="3"/>
  <c r="K419" i="3" s="1"/>
  <c r="I418" i="3"/>
  <c r="L412" i="3" s="1"/>
  <c r="H418" i="3"/>
  <c r="K412" i="3" s="1"/>
  <c r="I411" i="3"/>
  <c r="L405" i="3" s="1"/>
  <c r="H411" i="3"/>
  <c r="K405" i="3" s="1"/>
  <c r="I404" i="3"/>
  <c r="L398" i="3" s="1"/>
  <c r="H404" i="3"/>
  <c r="K398" i="3" s="1"/>
  <c r="I397" i="3"/>
  <c r="L391" i="3" s="1"/>
  <c r="H397" i="3"/>
  <c r="K391" i="3" s="1"/>
  <c r="I390" i="3"/>
  <c r="L384" i="3" s="1"/>
  <c r="H390" i="3"/>
  <c r="K384" i="3" s="1"/>
  <c r="I383" i="3"/>
  <c r="L377" i="3" s="1"/>
  <c r="H383" i="3"/>
  <c r="K377" i="3" s="1"/>
  <c r="I376" i="3"/>
  <c r="L370" i="3" s="1"/>
  <c r="H376" i="3"/>
  <c r="K370" i="3" s="1"/>
  <c r="I369" i="3"/>
  <c r="L363" i="3" s="1"/>
  <c r="H369" i="3"/>
  <c r="K363" i="3" s="1"/>
  <c r="I362" i="3"/>
  <c r="L356" i="3" s="1"/>
  <c r="H362" i="3"/>
  <c r="K356" i="3" s="1"/>
  <c r="I355" i="3"/>
  <c r="L349" i="3" s="1"/>
  <c r="H355" i="3"/>
  <c r="K349" i="3" s="1"/>
  <c r="I348" i="3"/>
  <c r="L342" i="3" s="1"/>
  <c r="H348" i="3"/>
  <c r="K342" i="3" s="1"/>
  <c r="I341" i="3"/>
  <c r="L335" i="3" s="1"/>
  <c r="H341" i="3"/>
  <c r="K335" i="3" s="1"/>
  <c r="I334" i="3"/>
  <c r="L328" i="3" s="1"/>
  <c r="H334" i="3"/>
  <c r="K328" i="3" s="1"/>
  <c r="I327" i="3"/>
  <c r="L321" i="3" s="1"/>
  <c r="H327" i="3"/>
  <c r="K321" i="3" s="1"/>
  <c r="I320" i="3"/>
  <c r="L314" i="3" s="1"/>
  <c r="H320" i="3"/>
  <c r="K314" i="3" s="1"/>
  <c r="I313" i="3"/>
  <c r="L307" i="3" s="1"/>
  <c r="H313" i="3"/>
  <c r="K307" i="3" s="1"/>
  <c r="I306" i="3"/>
  <c r="L300" i="3" s="1"/>
  <c r="H306" i="3"/>
  <c r="K300" i="3" s="1"/>
  <c r="I299" i="3"/>
  <c r="L293" i="3" s="1"/>
  <c r="H299" i="3"/>
  <c r="K293" i="3" s="1"/>
  <c r="I292" i="3"/>
  <c r="L286" i="3" s="1"/>
  <c r="H292" i="3"/>
  <c r="K286" i="3" s="1"/>
  <c r="I285" i="3"/>
  <c r="L279" i="3" s="1"/>
  <c r="H285" i="3"/>
  <c r="K279" i="3" s="1"/>
  <c r="I278" i="3"/>
  <c r="L272" i="3" s="1"/>
  <c r="H278" i="3"/>
  <c r="K272" i="3" s="1"/>
  <c r="I271" i="3"/>
  <c r="L265" i="3" s="1"/>
  <c r="H271" i="3"/>
  <c r="K265" i="3" s="1"/>
  <c r="I264" i="3"/>
  <c r="L258" i="3" s="1"/>
  <c r="H264" i="3"/>
  <c r="K258" i="3" s="1"/>
  <c r="I257" i="3"/>
  <c r="L251" i="3" s="1"/>
  <c r="H257" i="3"/>
  <c r="K251" i="3" s="1"/>
  <c r="I250" i="3"/>
  <c r="L244" i="3" s="1"/>
  <c r="H250" i="3"/>
  <c r="K244" i="3" s="1"/>
  <c r="I243" i="3"/>
  <c r="L237" i="3" s="1"/>
  <c r="H243" i="3"/>
  <c r="K237" i="3" s="1"/>
  <c r="I236" i="3"/>
  <c r="L230" i="3" s="1"/>
  <c r="H236" i="3"/>
  <c r="K230" i="3" s="1"/>
  <c r="I229" i="3"/>
  <c r="L223" i="3" s="1"/>
  <c r="H229" i="3"/>
  <c r="K223" i="3" s="1"/>
  <c r="I222" i="3"/>
  <c r="L216" i="3" s="1"/>
  <c r="H222" i="3"/>
  <c r="K216" i="3" s="1"/>
  <c r="I215" i="3"/>
  <c r="L209" i="3" s="1"/>
  <c r="H215" i="3"/>
  <c r="K209" i="3" s="1"/>
  <c r="I208" i="3"/>
  <c r="L202" i="3" s="1"/>
  <c r="H208" i="3"/>
  <c r="K202" i="3" s="1"/>
  <c r="I201" i="3"/>
  <c r="L195" i="3" s="1"/>
  <c r="H201" i="3"/>
  <c r="K195" i="3" s="1"/>
  <c r="I194" i="3"/>
  <c r="L188" i="3" s="1"/>
  <c r="H194" i="3"/>
  <c r="K188" i="3" s="1"/>
  <c r="I187" i="3"/>
  <c r="L181" i="3" s="1"/>
  <c r="H187" i="3"/>
  <c r="K181" i="3" s="1"/>
  <c r="I180" i="3"/>
  <c r="L174" i="3" s="1"/>
  <c r="H180" i="3"/>
  <c r="K174" i="3" s="1"/>
  <c r="I173" i="3"/>
  <c r="L167" i="3" s="1"/>
  <c r="H173" i="3"/>
  <c r="K167" i="3" s="1"/>
  <c r="I166" i="3"/>
  <c r="L160" i="3" s="1"/>
  <c r="H166" i="3"/>
  <c r="K160" i="3" s="1"/>
  <c r="I159" i="3"/>
  <c r="L153" i="3" s="1"/>
  <c r="H159" i="3"/>
  <c r="K153" i="3" s="1"/>
  <c r="I152" i="3"/>
  <c r="L146" i="3" s="1"/>
  <c r="H152" i="3"/>
  <c r="K146" i="3" s="1"/>
  <c r="I145" i="3"/>
  <c r="L139" i="3" s="1"/>
  <c r="H145" i="3"/>
  <c r="K139" i="3" s="1"/>
  <c r="I138" i="3"/>
  <c r="L132" i="3" s="1"/>
  <c r="H138" i="3"/>
  <c r="K132" i="3" s="1"/>
  <c r="I131" i="3"/>
  <c r="L125" i="3" s="1"/>
  <c r="H131" i="3"/>
  <c r="K125" i="3" s="1"/>
  <c r="I124" i="3"/>
  <c r="L118" i="3" s="1"/>
  <c r="H124" i="3"/>
  <c r="K118" i="3" s="1"/>
  <c r="I117" i="3"/>
  <c r="L111" i="3" s="1"/>
  <c r="H117" i="3"/>
  <c r="K111" i="3" s="1"/>
  <c r="I110" i="3"/>
  <c r="L104" i="3" s="1"/>
  <c r="H110" i="3"/>
  <c r="K104" i="3" s="1"/>
  <c r="I103" i="3"/>
  <c r="L97" i="3" s="1"/>
  <c r="H103" i="3"/>
  <c r="K97" i="3" s="1"/>
  <c r="I96" i="3"/>
  <c r="L90" i="3" s="1"/>
  <c r="H96" i="3"/>
  <c r="K90" i="3" s="1"/>
  <c r="I89" i="3"/>
  <c r="L83" i="3" s="1"/>
  <c r="H89" i="3"/>
  <c r="K83" i="3" s="1"/>
  <c r="I82" i="3"/>
  <c r="L76" i="3" s="1"/>
  <c r="H82" i="3"/>
  <c r="K76" i="3" s="1"/>
  <c r="I75" i="3"/>
  <c r="L69" i="3" s="1"/>
  <c r="H75" i="3"/>
  <c r="K69" i="3" s="1"/>
  <c r="I68" i="3"/>
  <c r="L62" i="3" s="1"/>
  <c r="H68" i="3"/>
  <c r="K62" i="3" s="1"/>
  <c r="I61" i="3"/>
  <c r="L55" i="3" s="1"/>
  <c r="H61" i="3"/>
  <c r="K55" i="3" s="1"/>
  <c r="I54" i="3"/>
  <c r="L48" i="3" s="1"/>
  <c r="H54" i="3"/>
  <c r="K48" i="3" s="1"/>
  <c r="I47" i="3"/>
  <c r="L41" i="3" s="1"/>
  <c r="H47" i="3"/>
  <c r="K41" i="3" s="1"/>
  <c r="I40" i="3"/>
  <c r="L34" i="3" s="1"/>
  <c r="H40" i="3"/>
  <c r="K34" i="3" s="1"/>
  <c r="I33" i="3"/>
  <c r="L27" i="3" s="1"/>
  <c r="H33" i="3"/>
  <c r="K27" i="3" s="1"/>
  <c r="I19" i="3"/>
  <c r="L13" i="3" s="1"/>
  <c r="L1028" i="3" s="1"/>
  <c r="H19" i="3"/>
  <c r="K13" i="3" s="1"/>
  <c r="K1028" i="3" s="1"/>
  <c r="I26" i="3"/>
  <c r="L20" i="3" s="1"/>
  <c r="H26" i="3"/>
  <c r="K20" i="3" s="1"/>
  <c r="Q152" i="11" l="1"/>
  <c r="Q153" i="11" s="1"/>
  <c r="R152" i="11"/>
  <c r="R153" i="11" s="1"/>
  <c r="U56" i="4"/>
  <c r="DC46" i="7" l="1"/>
  <c r="DB46" i="7"/>
  <c r="CW46" i="7"/>
  <c r="CV46" i="7"/>
  <c r="E46" i="7"/>
  <c r="AN156" i="6"/>
  <c r="AM156" i="6"/>
  <c r="AE156" i="6"/>
  <c r="V156" i="6"/>
  <c r="M156" i="6"/>
  <c r="D156" i="6"/>
  <c r="Q5" i="5" l="1"/>
  <c r="P5" i="5"/>
  <c r="P5" i="3" l="1"/>
  <c r="Q5" i="3"/>
  <c r="Z50" i="4"/>
  <c r="Y60" i="4" l="1"/>
  <c r="Y59" i="4"/>
  <c r="X60" i="4"/>
  <c r="X59" i="4"/>
  <c r="W60" i="4"/>
  <c r="W59" i="4"/>
  <c r="V60" i="4"/>
  <c r="V59" i="4"/>
  <c r="U60" i="4"/>
  <c r="U59" i="4"/>
  <c r="Y57" i="4"/>
  <c r="X57" i="4"/>
  <c r="Y56" i="4"/>
  <c r="X56" i="4"/>
  <c r="U57" i="4"/>
  <c r="V57" i="4"/>
  <c r="W57" i="4"/>
  <c r="W56" i="4"/>
  <c r="V56" i="4"/>
  <c r="AG49" i="4"/>
  <c r="AK49" i="4"/>
  <c r="AK50" i="4"/>
  <c r="FB30" i="27"/>
  <c r="FB29" i="27"/>
  <c r="FB28" i="27"/>
  <c r="FB27" i="27"/>
  <c r="FB26" i="27"/>
  <c r="FB25" i="27"/>
  <c r="FB24" i="27"/>
  <c r="FB23" i="27"/>
  <c r="FB22" i="27"/>
  <c r="FB21" i="27"/>
  <c r="FB20" i="27"/>
  <c r="FB19" i="27"/>
  <c r="FB18" i="27"/>
  <c r="FB17" i="27"/>
  <c r="FB16" i="27"/>
  <c r="FB15" i="27"/>
  <c r="FB14" i="27"/>
  <c r="FB13" i="27"/>
  <c r="FB12" i="27"/>
  <c r="FA29" i="27"/>
  <c r="FA28" i="27"/>
  <c r="FA27" i="27"/>
  <c r="FA26" i="27"/>
  <c r="FA25" i="27"/>
  <c r="FA24" i="27"/>
  <c r="FA23" i="27"/>
  <c r="FA22" i="27"/>
  <c r="FA21" i="27"/>
  <c r="FA20" i="27"/>
  <c r="FA19" i="27"/>
  <c r="FA18" i="27"/>
  <c r="FA17" i="27"/>
  <c r="FA16" i="27"/>
  <c r="FA15" i="27"/>
  <c r="FA14" i="27"/>
  <c r="FA13" i="27"/>
  <c r="FA12" i="27"/>
  <c r="FA30" i="27"/>
  <c r="V49" i="4"/>
  <c r="AA49" i="4" s="1"/>
  <c r="Z49" i="4"/>
  <c r="H9" i="27"/>
  <c r="EZ209" i="27"/>
  <c r="EY209" i="27"/>
  <c r="ER209" i="27"/>
  <c r="ES209" i="27" s="1"/>
  <c r="ET209" i="27" s="1"/>
  <c r="EO209" i="27"/>
  <c r="EJ209" i="27"/>
  <c r="EK209" i="27" s="1"/>
  <c r="EL209" i="27" s="1"/>
  <c r="EG209" i="27"/>
  <c r="EB209" i="27"/>
  <c r="EC209" i="27" s="1"/>
  <c r="ED209" i="27" s="1"/>
  <c r="DY209" i="27"/>
  <c r="DS209" i="27"/>
  <c r="DT209" i="27" s="1"/>
  <c r="DU209" i="27" s="1"/>
  <c r="DP209" i="27"/>
  <c r="DK209" i="27"/>
  <c r="DL209" i="27" s="1"/>
  <c r="DM209" i="27" s="1"/>
  <c r="DH209" i="27"/>
  <c r="DC209" i="27"/>
  <c r="DD209" i="27" s="1"/>
  <c r="DE209" i="27" s="1"/>
  <c r="CZ209" i="27"/>
  <c r="CT209" i="27"/>
  <c r="CU209" i="27" s="1"/>
  <c r="CV209" i="27" s="1"/>
  <c r="CQ209" i="27"/>
  <c r="CL209" i="27"/>
  <c r="CM209" i="27" s="1"/>
  <c r="CN209" i="27" s="1"/>
  <c r="CI209" i="27"/>
  <c r="CD209" i="27"/>
  <c r="CE209" i="27" s="1"/>
  <c r="CF209" i="27" s="1"/>
  <c r="CA209" i="27"/>
  <c r="BU209" i="27"/>
  <c r="BV209" i="27" s="1"/>
  <c r="BW209" i="27" s="1"/>
  <c r="BR209" i="27"/>
  <c r="BM209" i="27"/>
  <c r="BN209" i="27" s="1"/>
  <c r="BO209" i="27" s="1"/>
  <c r="BJ209" i="27"/>
  <c r="BE209" i="27"/>
  <c r="BF209" i="27" s="1"/>
  <c r="BG209" i="27" s="1"/>
  <c r="BB209" i="27"/>
  <c r="AV209" i="27"/>
  <c r="AW209" i="27" s="1"/>
  <c r="AX209" i="27" s="1"/>
  <c r="AS209" i="27"/>
  <c r="AN209" i="27"/>
  <c r="AO209" i="27" s="1"/>
  <c r="AP209" i="27" s="1"/>
  <c r="AK209" i="27"/>
  <c r="AF209" i="27"/>
  <c r="AG209" i="27" s="1"/>
  <c r="AH209" i="27" s="1"/>
  <c r="AC209" i="27"/>
  <c r="W209" i="27"/>
  <c r="X209" i="27" s="1"/>
  <c r="Y209" i="27" s="1"/>
  <c r="T209" i="27"/>
  <c r="O209" i="27"/>
  <c r="P209" i="27" s="1"/>
  <c r="Q209" i="27" s="1"/>
  <c r="L209" i="27"/>
  <c r="G209" i="27"/>
  <c r="H209" i="27" s="1"/>
  <c r="I209" i="27" s="1"/>
  <c r="D209" i="27"/>
  <c r="EY208" i="27"/>
  <c r="EZ208" i="27" s="1"/>
  <c r="ET208" i="27"/>
  <c r="ER208" i="27"/>
  <c r="EO208" i="27"/>
  <c r="ES208" i="27" s="1"/>
  <c r="EJ208" i="27"/>
  <c r="EG208" i="27"/>
  <c r="EB208" i="27"/>
  <c r="DY208" i="27"/>
  <c r="DS208" i="27"/>
  <c r="DP208" i="27"/>
  <c r="DT208" i="27" s="1"/>
  <c r="DM208" i="27"/>
  <c r="DK208" i="27"/>
  <c r="DH208" i="27"/>
  <c r="DL208" i="27" s="1"/>
  <c r="DC208" i="27"/>
  <c r="CZ208" i="27"/>
  <c r="CT208" i="27"/>
  <c r="CQ208" i="27"/>
  <c r="CL208" i="27"/>
  <c r="CI208" i="27"/>
  <c r="CM208" i="27" s="1"/>
  <c r="CF208" i="27"/>
  <c r="CD208" i="27"/>
  <c r="CA208" i="27"/>
  <c r="CE208" i="27" s="1"/>
  <c r="BU208" i="27"/>
  <c r="BR208" i="27"/>
  <c r="BM208" i="27"/>
  <c r="BJ208" i="27"/>
  <c r="BE208" i="27"/>
  <c r="BB208" i="27"/>
  <c r="BF208" i="27" s="1"/>
  <c r="AX208" i="27"/>
  <c r="AV208" i="27"/>
  <c r="AS208" i="27"/>
  <c r="AW208" i="27" s="1"/>
  <c r="AN208" i="27"/>
  <c r="AK208" i="27"/>
  <c r="AF208" i="27"/>
  <c r="AC208" i="27"/>
  <c r="W208" i="27"/>
  <c r="T208" i="27"/>
  <c r="X208" i="27" s="1"/>
  <c r="Q208" i="27"/>
  <c r="O208" i="27"/>
  <c r="L208" i="27"/>
  <c r="P208" i="27" s="1"/>
  <c r="G208" i="27"/>
  <c r="D208" i="27"/>
  <c r="EX207" i="27"/>
  <c r="EW207" i="27"/>
  <c r="EY207" i="27" s="1"/>
  <c r="EZ207" i="27" s="1"/>
  <c r="EQ207" i="27"/>
  <c r="EP207" i="27"/>
  <c r="ER207" i="27" s="1"/>
  <c r="EN207" i="27"/>
  <c r="EM207" i="27"/>
  <c r="EO207" i="27" s="1"/>
  <c r="EJ207" i="27"/>
  <c r="EI207" i="27"/>
  <c r="EH207" i="27"/>
  <c r="EF207" i="27"/>
  <c r="EE207" i="27"/>
  <c r="EG207" i="27" s="1"/>
  <c r="EA207" i="27"/>
  <c r="DZ207" i="27"/>
  <c r="EB207" i="27" s="1"/>
  <c r="DX207" i="27"/>
  <c r="DW207" i="27"/>
  <c r="DY207" i="27" s="1"/>
  <c r="DS207" i="27"/>
  <c r="DR207" i="27"/>
  <c r="DQ207" i="27"/>
  <c r="DO207" i="27"/>
  <c r="DN207" i="27"/>
  <c r="DP207" i="27" s="1"/>
  <c r="DJ207" i="27"/>
  <c r="DI207" i="27"/>
  <c r="DK207" i="27" s="1"/>
  <c r="DG207" i="27"/>
  <c r="DF207" i="27"/>
  <c r="DH207" i="27" s="1"/>
  <c r="DC207" i="27"/>
  <c r="DB207" i="27"/>
  <c r="DA207" i="27"/>
  <c r="CY207" i="27"/>
  <c r="CZ207" i="27" s="1"/>
  <c r="CX207" i="27"/>
  <c r="CT207" i="27"/>
  <c r="CS207" i="27"/>
  <c r="CR207" i="27"/>
  <c r="CP207" i="27"/>
  <c r="CQ207" i="27" s="1"/>
  <c r="CO207" i="27"/>
  <c r="CL207" i="27"/>
  <c r="CK207" i="27"/>
  <c r="CJ207" i="27"/>
  <c r="CI207" i="27"/>
  <c r="CH207" i="27"/>
  <c r="CG207" i="27"/>
  <c r="CD207" i="27"/>
  <c r="CC207" i="27"/>
  <c r="CB207" i="27"/>
  <c r="CA207" i="27"/>
  <c r="BZ207" i="27"/>
  <c r="BY207" i="27"/>
  <c r="BU207" i="27"/>
  <c r="BT207" i="27"/>
  <c r="BS207" i="27"/>
  <c r="BQ207" i="27"/>
  <c r="BR207" i="27" s="1"/>
  <c r="BP207" i="27"/>
  <c r="BM207" i="27"/>
  <c r="BL207" i="27"/>
  <c r="BK207" i="27"/>
  <c r="BI207" i="27"/>
  <c r="BJ207" i="27" s="1"/>
  <c r="BH207" i="27"/>
  <c r="BE207" i="27"/>
  <c r="BD207" i="27"/>
  <c r="BC207" i="27"/>
  <c r="BA207" i="27"/>
  <c r="BB207" i="27" s="1"/>
  <c r="AZ207" i="27"/>
  <c r="AV207" i="27"/>
  <c r="AU207" i="27"/>
  <c r="AT207" i="27"/>
  <c r="AR207" i="27"/>
  <c r="AS207" i="27" s="1"/>
  <c r="AQ207" i="27"/>
  <c r="AN207" i="27"/>
  <c r="AM207" i="27"/>
  <c r="AL207" i="27"/>
  <c r="AJ207" i="27"/>
  <c r="AK207" i="27" s="1"/>
  <c r="AI207" i="27"/>
  <c r="AF207" i="27"/>
  <c r="AE207" i="27"/>
  <c r="AD207" i="27"/>
  <c r="AB207" i="27"/>
  <c r="AC207" i="27" s="1"/>
  <c r="AA207" i="27"/>
  <c r="W207" i="27"/>
  <c r="V207" i="27"/>
  <c r="U207" i="27"/>
  <c r="S207" i="27"/>
  <c r="T207" i="27" s="1"/>
  <c r="R207" i="27"/>
  <c r="O207" i="27"/>
  <c r="N207" i="27"/>
  <c r="M207" i="27"/>
  <c r="K207" i="27"/>
  <c r="L207" i="27" s="1"/>
  <c r="J207" i="27"/>
  <c r="G207" i="27"/>
  <c r="F207" i="27"/>
  <c r="E207" i="27"/>
  <c r="C207" i="27"/>
  <c r="D207" i="27" s="1"/>
  <c r="B207" i="27"/>
  <c r="EY206" i="27"/>
  <c r="EZ206" i="27" s="1"/>
  <c r="ER206" i="27"/>
  <c r="EO206" i="27"/>
  <c r="ES206" i="27" s="1"/>
  <c r="ET206" i="27" s="1"/>
  <c r="EJ206" i="27"/>
  <c r="EG206" i="27"/>
  <c r="EK206" i="27" s="1"/>
  <c r="EL206" i="27" s="1"/>
  <c r="ED206" i="27"/>
  <c r="EB206" i="27"/>
  <c r="DY206" i="27"/>
  <c r="EC206" i="27" s="1"/>
  <c r="DU206" i="27"/>
  <c r="DS206" i="27"/>
  <c r="DP206" i="27"/>
  <c r="DT206" i="27" s="1"/>
  <c r="DK206" i="27"/>
  <c r="DH206" i="27"/>
  <c r="DL206" i="27" s="1"/>
  <c r="DM206" i="27" s="1"/>
  <c r="DC206" i="27"/>
  <c r="CZ206" i="27"/>
  <c r="DD206" i="27" s="1"/>
  <c r="DE206" i="27" s="1"/>
  <c r="CV206" i="27"/>
  <c r="CT206" i="27"/>
  <c r="CQ206" i="27"/>
  <c r="CU206" i="27" s="1"/>
  <c r="CN206" i="27"/>
  <c r="CL206" i="27"/>
  <c r="CI206" i="27"/>
  <c r="CM206" i="27" s="1"/>
  <c r="CD206" i="27"/>
  <c r="CA206" i="27"/>
  <c r="CE206" i="27" s="1"/>
  <c r="CF206" i="27" s="1"/>
  <c r="BU206" i="27"/>
  <c r="BR206" i="27"/>
  <c r="BV206" i="27" s="1"/>
  <c r="BW206" i="27" s="1"/>
  <c r="BO206" i="27"/>
  <c r="BM206" i="27"/>
  <c r="BJ206" i="27"/>
  <c r="BN206" i="27" s="1"/>
  <c r="BG206" i="27"/>
  <c r="BE206" i="27"/>
  <c r="BB206" i="27"/>
  <c r="BF206" i="27" s="1"/>
  <c r="AV206" i="27"/>
  <c r="AS206" i="27"/>
  <c r="AW206" i="27" s="1"/>
  <c r="AX206" i="27" s="1"/>
  <c r="AN206" i="27"/>
  <c r="AK206" i="27"/>
  <c r="AO206" i="27" s="1"/>
  <c r="AP206" i="27" s="1"/>
  <c r="AH206" i="27"/>
  <c r="AF206" i="27"/>
  <c r="AC206" i="27"/>
  <c r="AG206" i="27" s="1"/>
  <c r="Y206" i="27"/>
  <c r="W206" i="27"/>
  <c r="T206" i="27"/>
  <c r="X206" i="27" s="1"/>
  <c r="O206" i="27"/>
  <c r="L206" i="27"/>
  <c r="P206" i="27" s="1"/>
  <c r="Q206" i="27" s="1"/>
  <c r="G206" i="27"/>
  <c r="D206" i="27"/>
  <c r="H206" i="27" s="1"/>
  <c r="I206" i="27" s="1"/>
  <c r="EZ205" i="27"/>
  <c r="EY205" i="27"/>
  <c r="ER205" i="27"/>
  <c r="ES205" i="27" s="1"/>
  <c r="ET205" i="27" s="1"/>
  <c r="EO205" i="27"/>
  <c r="EJ205" i="27"/>
  <c r="EK205" i="27" s="1"/>
  <c r="EL205" i="27" s="1"/>
  <c r="EG205" i="27"/>
  <c r="EB205" i="27"/>
  <c r="EC205" i="27" s="1"/>
  <c r="ED205" i="27" s="1"/>
  <c r="DY205" i="27"/>
  <c r="DS205" i="27"/>
  <c r="DT205" i="27" s="1"/>
  <c r="DU205" i="27" s="1"/>
  <c r="DP205" i="27"/>
  <c r="DK205" i="27"/>
  <c r="DL205" i="27" s="1"/>
  <c r="DM205" i="27" s="1"/>
  <c r="DH205" i="27"/>
  <c r="DC205" i="27"/>
  <c r="DD205" i="27" s="1"/>
  <c r="DE205" i="27" s="1"/>
  <c r="CZ205" i="27"/>
  <c r="CT205" i="27"/>
  <c r="CU205" i="27" s="1"/>
  <c r="CV205" i="27" s="1"/>
  <c r="CQ205" i="27"/>
  <c r="CL205" i="27"/>
  <c r="CM205" i="27" s="1"/>
  <c r="CN205" i="27" s="1"/>
  <c r="CI205" i="27"/>
  <c r="CD205" i="27"/>
  <c r="CE205" i="27" s="1"/>
  <c r="CF205" i="27" s="1"/>
  <c r="CA205" i="27"/>
  <c r="BU205" i="27"/>
  <c r="BV205" i="27" s="1"/>
  <c r="BW205" i="27" s="1"/>
  <c r="BR205" i="27"/>
  <c r="BM205" i="27"/>
  <c r="BN205" i="27" s="1"/>
  <c r="BO205" i="27" s="1"/>
  <c r="BJ205" i="27"/>
  <c r="BE205" i="27"/>
  <c r="BF205" i="27" s="1"/>
  <c r="BG205" i="27" s="1"/>
  <c r="BB205" i="27"/>
  <c r="AV205" i="27"/>
  <c r="AW205" i="27" s="1"/>
  <c r="AX205" i="27" s="1"/>
  <c r="AS205" i="27"/>
  <c r="AN205" i="27"/>
  <c r="AO205" i="27" s="1"/>
  <c r="AP205" i="27" s="1"/>
  <c r="AK205" i="27"/>
  <c r="AF205" i="27"/>
  <c r="AG205" i="27" s="1"/>
  <c r="AH205" i="27" s="1"/>
  <c r="AC205" i="27"/>
  <c r="W205" i="27"/>
  <c r="X205" i="27" s="1"/>
  <c r="Y205" i="27" s="1"/>
  <c r="T205" i="27"/>
  <c r="O205" i="27"/>
  <c r="P205" i="27" s="1"/>
  <c r="Q205" i="27" s="1"/>
  <c r="L205" i="27"/>
  <c r="G205" i="27"/>
  <c r="H205" i="27" s="1"/>
  <c r="I205" i="27" s="1"/>
  <c r="D205" i="27"/>
  <c r="EY204" i="27"/>
  <c r="EZ204" i="27" s="1"/>
  <c r="ET204" i="27"/>
  <c r="ER204" i="27"/>
  <c r="EO204" i="27"/>
  <c r="ES204" i="27" s="1"/>
  <c r="EJ204" i="27"/>
  <c r="EG204" i="27"/>
  <c r="EK204" i="27" s="1"/>
  <c r="EL204" i="27" s="1"/>
  <c r="EB204" i="27"/>
  <c r="DY204" i="27"/>
  <c r="EC204" i="27" s="1"/>
  <c r="ED204" i="27" s="1"/>
  <c r="DU204" i="27"/>
  <c r="DS204" i="27"/>
  <c r="DP204" i="27"/>
  <c r="DT204" i="27" s="1"/>
  <c r="DM204" i="27"/>
  <c r="DK204" i="27"/>
  <c r="DH204" i="27"/>
  <c r="DL204" i="27" s="1"/>
  <c r="DC204" i="27"/>
  <c r="CZ204" i="27"/>
  <c r="DD204" i="27" s="1"/>
  <c r="DE204" i="27" s="1"/>
  <c r="CT204" i="27"/>
  <c r="CQ204" i="27"/>
  <c r="CU204" i="27" s="1"/>
  <c r="CV204" i="27" s="1"/>
  <c r="CN204" i="27"/>
  <c r="CL204" i="27"/>
  <c r="CI204" i="27"/>
  <c r="CM204" i="27" s="1"/>
  <c r="CF204" i="27"/>
  <c r="CD204" i="27"/>
  <c r="CA204" i="27"/>
  <c r="CE204" i="27" s="1"/>
  <c r="BU204" i="27"/>
  <c r="BR204" i="27"/>
  <c r="BV204" i="27" s="1"/>
  <c r="BW204" i="27" s="1"/>
  <c r="BM204" i="27"/>
  <c r="BJ204" i="27"/>
  <c r="BN204" i="27" s="1"/>
  <c r="BO204" i="27" s="1"/>
  <c r="BG204" i="27"/>
  <c r="BE204" i="27"/>
  <c r="BB204" i="27"/>
  <c r="BF204" i="27" s="1"/>
  <c r="AX204" i="27"/>
  <c r="AV204" i="27"/>
  <c r="AS204" i="27"/>
  <c r="AW204" i="27" s="1"/>
  <c r="AN204" i="27"/>
  <c r="AK204" i="27"/>
  <c r="AO204" i="27" s="1"/>
  <c r="AP204" i="27" s="1"/>
  <c r="AF204" i="27"/>
  <c r="AC204" i="27"/>
  <c r="AG204" i="27" s="1"/>
  <c r="AH204" i="27" s="1"/>
  <c r="Y204" i="27"/>
  <c r="W204" i="27"/>
  <c r="T204" i="27"/>
  <c r="X204" i="27" s="1"/>
  <c r="Q204" i="27"/>
  <c r="O204" i="27"/>
  <c r="L204" i="27"/>
  <c r="P204" i="27" s="1"/>
  <c r="G204" i="27"/>
  <c r="D204" i="27"/>
  <c r="H204" i="27" s="1"/>
  <c r="I204" i="27" s="1"/>
  <c r="EZ203" i="27"/>
  <c r="EY203" i="27"/>
  <c r="ER203" i="27"/>
  <c r="ES203" i="27" s="1"/>
  <c r="ET203" i="27" s="1"/>
  <c r="EO203" i="27"/>
  <c r="EJ203" i="27"/>
  <c r="EK203" i="27" s="1"/>
  <c r="EL203" i="27" s="1"/>
  <c r="EG203" i="27"/>
  <c r="EB203" i="27"/>
  <c r="EC203" i="27" s="1"/>
  <c r="ED203" i="27" s="1"/>
  <c r="DY203" i="27"/>
  <c r="DS203" i="27"/>
  <c r="DT203" i="27" s="1"/>
  <c r="DU203" i="27" s="1"/>
  <c r="DP203" i="27"/>
  <c r="DL203" i="27"/>
  <c r="DM203" i="27" s="1"/>
  <c r="DK203" i="27"/>
  <c r="DH203" i="27"/>
  <c r="DD203" i="27"/>
  <c r="DE203" i="27" s="1"/>
  <c r="DC203" i="27"/>
  <c r="CZ203" i="27"/>
  <c r="CT203" i="27"/>
  <c r="CU203" i="27" s="1"/>
  <c r="CV203" i="27" s="1"/>
  <c r="CQ203" i="27"/>
  <c r="CL203" i="27"/>
  <c r="CM203" i="27" s="1"/>
  <c r="CN203" i="27" s="1"/>
  <c r="CI203" i="27"/>
  <c r="CE203" i="27"/>
  <c r="CF203" i="27" s="1"/>
  <c r="CD203" i="27"/>
  <c r="CA203" i="27"/>
  <c r="BV203" i="27"/>
  <c r="BW203" i="27" s="1"/>
  <c r="BU203" i="27"/>
  <c r="BR203" i="27"/>
  <c r="BM203" i="27"/>
  <c r="BN203" i="27" s="1"/>
  <c r="BO203" i="27" s="1"/>
  <c r="BJ203" i="27"/>
  <c r="BE203" i="27"/>
  <c r="BF203" i="27" s="1"/>
  <c r="BG203" i="27" s="1"/>
  <c r="BB203" i="27"/>
  <c r="AW203" i="27"/>
  <c r="AX203" i="27" s="1"/>
  <c r="AV203" i="27"/>
  <c r="AS203" i="27"/>
  <c r="AO203" i="27"/>
  <c r="AP203" i="27" s="1"/>
  <c r="AN203" i="27"/>
  <c r="AK203" i="27"/>
  <c r="AF203" i="27"/>
  <c r="AG203" i="27" s="1"/>
  <c r="AH203" i="27" s="1"/>
  <c r="AC203" i="27"/>
  <c r="W203" i="27"/>
  <c r="X203" i="27" s="1"/>
  <c r="Y203" i="27" s="1"/>
  <c r="T203" i="27"/>
  <c r="P203" i="27"/>
  <c r="Q203" i="27" s="1"/>
  <c r="O203" i="27"/>
  <c r="L203" i="27"/>
  <c r="H203" i="27"/>
  <c r="I203" i="27" s="1"/>
  <c r="G203" i="27"/>
  <c r="D203" i="27"/>
  <c r="EY202" i="27"/>
  <c r="EZ202" i="27" s="1"/>
  <c r="ET202" i="27"/>
  <c r="ER202" i="27"/>
  <c r="EO202" i="27"/>
  <c r="ES202" i="27" s="1"/>
  <c r="EJ202" i="27"/>
  <c r="EG202" i="27"/>
  <c r="EK202" i="27" s="1"/>
  <c r="EB202" i="27"/>
  <c r="DY202" i="27"/>
  <c r="DU202" i="27"/>
  <c r="DS202" i="27"/>
  <c r="DP202" i="27"/>
  <c r="DT202" i="27" s="1"/>
  <c r="DM202" i="27"/>
  <c r="DK202" i="27"/>
  <c r="DH202" i="27"/>
  <c r="DL202" i="27" s="1"/>
  <c r="DC202" i="27"/>
  <c r="CZ202" i="27"/>
  <c r="DD202" i="27" s="1"/>
  <c r="CT202" i="27"/>
  <c r="CQ202" i="27"/>
  <c r="CN202" i="27"/>
  <c r="CL202" i="27"/>
  <c r="CI202" i="27"/>
  <c r="CM202" i="27" s="1"/>
  <c r="CF202" i="27"/>
  <c r="CD202" i="27"/>
  <c r="CA202" i="27"/>
  <c r="CE202" i="27" s="1"/>
  <c r="BU202" i="27"/>
  <c r="BR202" i="27"/>
  <c r="BV202" i="27" s="1"/>
  <c r="BM202" i="27"/>
  <c r="BJ202" i="27"/>
  <c r="BG202" i="27"/>
  <c r="BE202" i="27"/>
  <c r="BB202" i="27"/>
  <c r="BF202" i="27" s="1"/>
  <c r="AV202" i="27"/>
  <c r="AS202" i="27"/>
  <c r="AN202" i="27"/>
  <c r="AK202" i="27"/>
  <c r="AF202" i="27"/>
  <c r="AC202" i="27"/>
  <c r="Y202" i="27"/>
  <c r="W202" i="27"/>
  <c r="T202" i="27"/>
  <c r="X202" i="27" s="1"/>
  <c r="O202" i="27"/>
  <c r="L202" i="27"/>
  <c r="G202" i="27"/>
  <c r="D202" i="27"/>
  <c r="EZ201" i="27"/>
  <c r="EY201" i="27"/>
  <c r="ET201" i="27"/>
  <c r="ES201" i="27"/>
  <c r="ER201" i="27"/>
  <c r="EO201" i="27"/>
  <c r="EL201" i="27"/>
  <c r="EK201" i="27"/>
  <c r="EJ201" i="27"/>
  <c r="EG201" i="27"/>
  <c r="ED201" i="27"/>
  <c r="EC201" i="27"/>
  <c r="EB201" i="27"/>
  <c r="DY201" i="27"/>
  <c r="DU201" i="27"/>
  <c r="DT201" i="27"/>
  <c r="DS201" i="27"/>
  <c r="DP201" i="27"/>
  <c r="DM201" i="27"/>
  <c r="DL201" i="27"/>
  <c r="DK201" i="27"/>
  <c r="DH201" i="27"/>
  <c r="DE201" i="27"/>
  <c r="DD201" i="27"/>
  <c r="DC201" i="27"/>
  <c r="CZ201" i="27"/>
  <c r="CV201" i="27"/>
  <c r="CU201" i="27"/>
  <c r="CT201" i="27"/>
  <c r="CQ201" i="27"/>
  <c r="CN201" i="27"/>
  <c r="CM201" i="27"/>
  <c r="CL201" i="27"/>
  <c r="CI201" i="27"/>
  <c r="CF201" i="27"/>
  <c r="CE201" i="27"/>
  <c r="CD201" i="27"/>
  <c r="CA201" i="27"/>
  <c r="BW201" i="27"/>
  <c r="BV201" i="27"/>
  <c r="BU201" i="27"/>
  <c r="BR201" i="27"/>
  <c r="BO201" i="27"/>
  <c r="BN201" i="27"/>
  <c r="BM201" i="27"/>
  <c r="BJ201" i="27"/>
  <c r="BG201" i="27"/>
  <c r="BF201" i="27"/>
  <c r="BE201" i="27"/>
  <c r="BB201" i="27"/>
  <c r="AX201" i="27"/>
  <c r="AW201" i="27"/>
  <c r="AV201" i="27"/>
  <c r="AS201" i="27"/>
  <c r="AP201" i="27"/>
  <c r="AO201" i="27"/>
  <c r="AN201" i="27"/>
  <c r="AK201" i="27"/>
  <c r="AH201" i="27"/>
  <c r="AG201" i="27"/>
  <c r="AF201" i="27"/>
  <c r="AC201" i="27"/>
  <c r="Y201" i="27"/>
  <c r="X201" i="27"/>
  <c r="W201" i="27"/>
  <c r="T201" i="27"/>
  <c r="Q201" i="27"/>
  <c r="P201" i="27"/>
  <c r="O201" i="27"/>
  <c r="L201" i="27"/>
  <c r="I201" i="27"/>
  <c r="H201" i="27"/>
  <c r="G201" i="27"/>
  <c r="D201" i="27"/>
  <c r="EZ200" i="27"/>
  <c r="EY200" i="27"/>
  <c r="ER200" i="27"/>
  <c r="EO200" i="27"/>
  <c r="EJ200" i="27"/>
  <c r="EG200" i="27"/>
  <c r="EB200" i="27"/>
  <c r="DY200" i="27"/>
  <c r="DS200" i="27"/>
  <c r="DP200" i="27"/>
  <c r="DK200" i="27"/>
  <c r="DH200" i="27"/>
  <c r="DC200" i="27"/>
  <c r="CZ200" i="27"/>
  <c r="CT200" i="27"/>
  <c r="CQ200" i="27"/>
  <c r="CL200" i="27"/>
  <c r="CI200" i="27"/>
  <c r="CD200" i="27"/>
  <c r="CA200" i="27"/>
  <c r="BU200" i="27"/>
  <c r="BR200" i="27"/>
  <c r="BM200" i="27"/>
  <c r="BJ200" i="27"/>
  <c r="BE200" i="27"/>
  <c r="BB200" i="27"/>
  <c r="AV200" i="27"/>
  <c r="AS200" i="27"/>
  <c r="AN200" i="27"/>
  <c r="AK200" i="27"/>
  <c r="AF200" i="27"/>
  <c r="AC200" i="27"/>
  <c r="W200" i="27"/>
  <c r="T200" i="27"/>
  <c r="O200" i="27"/>
  <c r="L200" i="27"/>
  <c r="G200" i="27"/>
  <c r="D200" i="27"/>
  <c r="EY199" i="27"/>
  <c r="EZ199" i="27" s="1"/>
  <c r="ET199" i="27"/>
  <c r="ES199" i="27"/>
  <c r="ER199" i="27"/>
  <c r="EO199" i="27"/>
  <c r="EL199" i="27"/>
  <c r="EK199" i="27"/>
  <c r="EJ199" i="27"/>
  <c r="EG199" i="27"/>
  <c r="ED199" i="27"/>
  <c r="EC199" i="27"/>
  <c r="EB199" i="27"/>
  <c r="DY199" i="27"/>
  <c r="DU199" i="27"/>
  <c r="DT199" i="27"/>
  <c r="DS199" i="27"/>
  <c r="DP199" i="27"/>
  <c r="DM199" i="27"/>
  <c r="DL199" i="27"/>
  <c r="DK199" i="27"/>
  <c r="DH199" i="27"/>
  <c r="DE199" i="27"/>
  <c r="DD199" i="27"/>
  <c r="DC199" i="27"/>
  <c r="CZ199" i="27"/>
  <c r="CV199" i="27"/>
  <c r="CU199" i="27"/>
  <c r="CT199" i="27"/>
  <c r="CQ199" i="27"/>
  <c r="CN199" i="27"/>
  <c r="CM199" i="27"/>
  <c r="CL199" i="27"/>
  <c r="CI199" i="27"/>
  <c r="CF199" i="27"/>
  <c r="CE199" i="27"/>
  <c r="CD199" i="27"/>
  <c r="CA199" i="27"/>
  <c r="BW199" i="27"/>
  <c r="BV199" i="27"/>
  <c r="BU199" i="27"/>
  <c r="BR199" i="27"/>
  <c r="BO199" i="27"/>
  <c r="BN199" i="27"/>
  <c r="BM199" i="27"/>
  <c r="BJ199" i="27"/>
  <c r="BG199" i="27"/>
  <c r="BF199" i="27"/>
  <c r="BE199" i="27"/>
  <c r="BB199" i="27"/>
  <c r="AX199" i="27"/>
  <c r="AW199" i="27"/>
  <c r="AV199" i="27"/>
  <c r="AS199" i="27"/>
  <c r="AP199" i="27"/>
  <c r="AO199" i="27"/>
  <c r="AN199" i="27"/>
  <c r="AK199" i="27"/>
  <c r="AH199" i="27"/>
  <c r="AG199" i="27"/>
  <c r="AF199" i="27"/>
  <c r="AC199" i="27"/>
  <c r="Y199" i="27"/>
  <c r="X199" i="27"/>
  <c r="W199" i="27"/>
  <c r="T199" i="27"/>
  <c r="Q199" i="27"/>
  <c r="P199" i="27"/>
  <c r="O199" i="27"/>
  <c r="L199" i="27"/>
  <c r="I199" i="27"/>
  <c r="H199" i="27"/>
  <c r="G199" i="27"/>
  <c r="D199" i="27"/>
  <c r="EZ198" i="27"/>
  <c r="EY198" i="27"/>
  <c r="ER198" i="27"/>
  <c r="EO198" i="27"/>
  <c r="EJ198" i="27"/>
  <c r="EG198" i="27"/>
  <c r="EB198" i="27"/>
  <c r="DY198" i="27"/>
  <c r="DS198" i="27"/>
  <c r="DP198" i="27"/>
  <c r="DK198" i="27"/>
  <c r="DH198" i="27"/>
  <c r="DC198" i="27"/>
  <c r="CZ198" i="27"/>
  <c r="CT198" i="27"/>
  <c r="CQ198" i="27"/>
  <c r="CL198" i="27"/>
  <c r="CI198" i="27"/>
  <c r="CD198" i="27"/>
  <c r="CA198" i="27"/>
  <c r="BU198" i="27"/>
  <c r="BR198" i="27"/>
  <c r="BM198" i="27"/>
  <c r="BJ198" i="27"/>
  <c r="BE198" i="27"/>
  <c r="BB198" i="27"/>
  <c r="AV198" i="27"/>
  <c r="AS198" i="27"/>
  <c r="AN198" i="27"/>
  <c r="AK198" i="27"/>
  <c r="AF198" i="27"/>
  <c r="AC198" i="27"/>
  <c r="W198" i="27"/>
  <c r="T198" i="27"/>
  <c r="O198" i="27"/>
  <c r="L198" i="27"/>
  <c r="G198" i="27"/>
  <c r="D198" i="27"/>
  <c r="EY197" i="27"/>
  <c r="EZ197" i="27" s="1"/>
  <c r="ET197" i="27"/>
  <c r="ES197" i="27"/>
  <c r="ER197" i="27"/>
  <c r="EO197" i="27"/>
  <c r="EL197" i="27"/>
  <c r="EK197" i="27"/>
  <c r="EJ197" i="27"/>
  <c r="EG197" i="27"/>
  <c r="ED197" i="27"/>
  <c r="EC197" i="27"/>
  <c r="EB197" i="27"/>
  <c r="DY197" i="27"/>
  <c r="DU197" i="27"/>
  <c r="DT197" i="27"/>
  <c r="DS197" i="27"/>
  <c r="DP197" i="27"/>
  <c r="DM197" i="27"/>
  <c r="DL197" i="27"/>
  <c r="DK197" i="27"/>
  <c r="DH197" i="27"/>
  <c r="DE197" i="27"/>
  <c r="DD197" i="27"/>
  <c r="DC197" i="27"/>
  <c r="CZ197" i="27"/>
  <c r="CV197" i="27"/>
  <c r="CU197" i="27"/>
  <c r="CT197" i="27"/>
  <c r="CQ197" i="27"/>
  <c r="CN197" i="27"/>
  <c r="CM197" i="27"/>
  <c r="CL197" i="27"/>
  <c r="CI197" i="27"/>
  <c r="CF197" i="27"/>
  <c r="CE197" i="27"/>
  <c r="CD197" i="27"/>
  <c r="CA197" i="27"/>
  <c r="BW197" i="27"/>
  <c r="BV197" i="27"/>
  <c r="BU197" i="27"/>
  <c r="BR197" i="27"/>
  <c r="BO197" i="27"/>
  <c r="BN197" i="27"/>
  <c r="BM197" i="27"/>
  <c r="BJ197" i="27"/>
  <c r="BG197" i="27"/>
  <c r="BF197" i="27"/>
  <c r="BE197" i="27"/>
  <c r="BB197" i="27"/>
  <c r="AX197" i="27"/>
  <c r="AW197" i="27"/>
  <c r="AV197" i="27"/>
  <c r="AS197" i="27"/>
  <c r="AP197" i="27"/>
  <c r="AO197" i="27"/>
  <c r="AN197" i="27"/>
  <c r="AK197" i="27"/>
  <c r="AH197" i="27"/>
  <c r="AG197" i="27"/>
  <c r="AF197" i="27"/>
  <c r="AC197" i="27"/>
  <c r="Y197" i="27"/>
  <c r="X197" i="27"/>
  <c r="W197" i="27"/>
  <c r="T197" i="27"/>
  <c r="Q197" i="27"/>
  <c r="P197" i="27"/>
  <c r="O197" i="27"/>
  <c r="L197" i="27"/>
  <c r="I197" i="27"/>
  <c r="H197" i="27"/>
  <c r="G197" i="27"/>
  <c r="D197" i="27"/>
  <c r="EZ196" i="27"/>
  <c r="EY196" i="27"/>
  <c r="ER196" i="27"/>
  <c r="EO196" i="27"/>
  <c r="EJ196" i="27"/>
  <c r="EG196" i="27"/>
  <c r="EB196" i="27"/>
  <c r="DY196" i="27"/>
  <c r="DS196" i="27"/>
  <c r="DP196" i="27"/>
  <c r="DK196" i="27"/>
  <c r="DH196" i="27"/>
  <c r="DC196" i="27"/>
  <c r="CZ196" i="27"/>
  <c r="CT196" i="27"/>
  <c r="CQ196" i="27"/>
  <c r="CL196" i="27"/>
  <c r="CI196" i="27"/>
  <c r="CD196" i="27"/>
  <c r="CA196" i="27"/>
  <c r="BU196" i="27"/>
  <c r="BR196" i="27"/>
  <c r="BM196" i="27"/>
  <c r="BJ196" i="27"/>
  <c r="BE196" i="27"/>
  <c r="BB196" i="27"/>
  <c r="AV196" i="27"/>
  <c r="AS196" i="27"/>
  <c r="AN196" i="27"/>
  <c r="AK196" i="27"/>
  <c r="AF196" i="27"/>
  <c r="AC196" i="27"/>
  <c r="W196" i="27"/>
  <c r="T196" i="27"/>
  <c r="O196" i="27"/>
  <c r="L196" i="27"/>
  <c r="G196" i="27"/>
  <c r="D196" i="27"/>
  <c r="EY195" i="27"/>
  <c r="EZ195" i="27" s="1"/>
  <c r="ET195" i="27"/>
  <c r="ES195" i="27"/>
  <c r="ER195" i="27"/>
  <c r="EO195" i="27"/>
  <c r="EL195" i="27"/>
  <c r="EK195" i="27"/>
  <c r="EJ195" i="27"/>
  <c r="EG195" i="27"/>
  <c r="ED195" i="27"/>
  <c r="EC195" i="27"/>
  <c r="EB195" i="27"/>
  <c r="DY195" i="27"/>
  <c r="DU195" i="27"/>
  <c r="DT195" i="27"/>
  <c r="DS195" i="27"/>
  <c r="DP195" i="27"/>
  <c r="DM195" i="27"/>
  <c r="DL195" i="27"/>
  <c r="DK195" i="27"/>
  <c r="DH195" i="27"/>
  <c r="DE195" i="27"/>
  <c r="DD195" i="27"/>
  <c r="DC195" i="27"/>
  <c r="CZ195" i="27"/>
  <c r="CV195" i="27"/>
  <c r="CU195" i="27"/>
  <c r="CT195" i="27"/>
  <c r="CQ195" i="27"/>
  <c r="CN195" i="27"/>
  <c r="CM195" i="27"/>
  <c r="CL195" i="27"/>
  <c r="CI195" i="27"/>
  <c r="CF195" i="27"/>
  <c r="CE195" i="27"/>
  <c r="CD195" i="27"/>
  <c r="CA195" i="27"/>
  <c r="BW195" i="27"/>
  <c r="BV195" i="27"/>
  <c r="BU195" i="27"/>
  <c r="BR195" i="27"/>
  <c r="BO195" i="27"/>
  <c r="BN195" i="27"/>
  <c r="BM195" i="27"/>
  <c r="BJ195" i="27"/>
  <c r="BG195" i="27"/>
  <c r="BF195" i="27"/>
  <c r="BE195" i="27"/>
  <c r="BB195" i="27"/>
  <c r="AX195" i="27"/>
  <c r="AW195" i="27"/>
  <c r="AV195" i="27"/>
  <c r="AS195" i="27"/>
  <c r="AP195" i="27"/>
  <c r="AO195" i="27"/>
  <c r="AN195" i="27"/>
  <c r="AK195" i="27"/>
  <c r="AH195" i="27"/>
  <c r="AG195" i="27"/>
  <c r="AF195" i="27"/>
  <c r="AC195" i="27"/>
  <c r="Y195" i="27"/>
  <c r="X195" i="27"/>
  <c r="W195" i="27"/>
  <c r="T195" i="27"/>
  <c r="Q195" i="27"/>
  <c r="P195" i="27"/>
  <c r="O195" i="27"/>
  <c r="L195" i="27"/>
  <c r="I195" i="27"/>
  <c r="H195" i="27"/>
  <c r="G195" i="27"/>
  <c r="D195" i="27"/>
  <c r="EZ194" i="27"/>
  <c r="EY194" i="27"/>
  <c r="ER194" i="27"/>
  <c r="EO194" i="27"/>
  <c r="EJ194" i="27"/>
  <c r="EG194" i="27"/>
  <c r="EB194" i="27"/>
  <c r="DY194" i="27"/>
  <c r="DS194" i="27"/>
  <c r="DP194" i="27"/>
  <c r="DK194" i="27"/>
  <c r="DH194" i="27"/>
  <c r="DC194" i="27"/>
  <c r="CZ194" i="27"/>
  <c r="CT194" i="27"/>
  <c r="CQ194" i="27"/>
  <c r="CL194" i="27"/>
  <c r="CI194" i="27"/>
  <c r="CD194" i="27"/>
  <c r="CA194" i="27"/>
  <c r="BU194" i="27"/>
  <c r="BR194" i="27"/>
  <c r="BM194" i="27"/>
  <c r="BJ194" i="27"/>
  <c r="BE194" i="27"/>
  <c r="BB194" i="27"/>
  <c r="AV194" i="27"/>
  <c r="AS194" i="27"/>
  <c r="AN194" i="27"/>
  <c r="AK194" i="27"/>
  <c r="AF194" i="27"/>
  <c r="AC194" i="27"/>
  <c r="W194" i="27"/>
  <c r="T194" i="27"/>
  <c r="O194" i="27"/>
  <c r="L194" i="27"/>
  <c r="G194" i="27"/>
  <c r="D194" i="27"/>
  <c r="EY193" i="27"/>
  <c r="EZ193" i="27" s="1"/>
  <c r="ET193" i="27"/>
  <c r="ES193" i="27"/>
  <c r="ER193" i="27"/>
  <c r="EO193" i="27"/>
  <c r="EL193" i="27"/>
  <c r="EK193" i="27"/>
  <c r="EJ193" i="27"/>
  <c r="EG193" i="27"/>
  <c r="ED193" i="27"/>
  <c r="EC193" i="27"/>
  <c r="EB193" i="27"/>
  <c r="DY193" i="27"/>
  <c r="DU193" i="27"/>
  <c r="DT193" i="27"/>
  <c r="DS193" i="27"/>
  <c r="DP193" i="27"/>
  <c r="DM193" i="27"/>
  <c r="DL193" i="27"/>
  <c r="DK193" i="27"/>
  <c r="DH193" i="27"/>
  <c r="DE193" i="27"/>
  <c r="DD193" i="27"/>
  <c r="DC193" i="27"/>
  <c r="CZ193" i="27"/>
  <c r="CV193" i="27"/>
  <c r="CU193" i="27"/>
  <c r="CT193" i="27"/>
  <c r="CQ193" i="27"/>
  <c r="CN193" i="27"/>
  <c r="CM193" i="27"/>
  <c r="CL193" i="27"/>
  <c r="CI193" i="27"/>
  <c r="CF193" i="27"/>
  <c r="CE193" i="27"/>
  <c r="CD193" i="27"/>
  <c r="CA193" i="27"/>
  <c r="BW193" i="27"/>
  <c r="BV193" i="27"/>
  <c r="BU193" i="27"/>
  <c r="BR193" i="27"/>
  <c r="BO193" i="27"/>
  <c r="BN193" i="27"/>
  <c r="BM193" i="27"/>
  <c r="BJ193" i="27"/>
  <c r="BF193" i="27"/>
  <c r="BG193" i="27" s="1"/>
  <c r="BE193" i="27"/>
  <c r="BB193" i="27"/>
  <c r="AW193" i="27"/>
  <c r="AX193" i="27" s="1"/>
  <c r="AV193" i="27"/>
  <c r="AS193" i="27"/>
  <c r="AO193" i="27"/>
  <c r="AP193" i="27" s="1"/>
  <c r="AN193" i="27"/>
  <c r="AK193" i="27"/>
  <c r="AG193" i="27"/>
  <c r="AH193" i="27" s="1"/>
  <c r="AF193" i="27"/>
  <c r="AC193" i="27"/>
  <c r="X193" i="27"/>
  <c r="Y193" i="27" s="1"/>
  <c r="W193" i="27"/>
  <c r="T193" i="27"/>
  <c r="P193" i="27"/>
  <c r="Q193" i="27" s="1"/>
  <c r="O193" i="27"/>
  <c r="L193" i="27"/>
  <c r="H193" i="27"/>
  <c r="I193" i="27" s="1"/>
  <c r="G193" i="27"/>
  <c r="D193" i="27"/>
  <c r="EY192" i="27"/>
  <c r="EZ192" i="27" s="1"/>
  <c r="ER192" i="27"/>
  <c r="EO192" i="27"/>
  <c r="EJ192" i="27"/>
  <c r="EG192" i="27"/>
  <c r="EB192" i="27"/>
  <c r="DY192" i="27"/>
  <c r="DS192" i="27"/>
  <c r="DP192" i="27"/>
  <c r="DK192" i="27"/>
  <c r="DH192" i="27"/>
  <c r="DC192" i="27"/>
  <c r="CZ192" i="27"/>
  <c r="CT192" i="27"/>
  <c r="CQ192" i="27"/>
  <c r="CL192" i="27"/>
  <c r="CI192" i="27"/>
  <c r="CD192" i="27"/>
  <c r="CA192" i="27"/>
  <c r="BU192" i="27"/>
  <c r="BR192" i="27"/>
  <c r="BM192" i="27"/>
  <c r="BJ192" i="27"/>
  <c r="BE192" i="27"/>
  <c r="BB192" i="27"/>
  <c r="AV192" i="27"/>
  <c r="AS192" i="27"/>
  <c r="AN192" i="27"/>
  <c r="AK192" i="27"/>
  <c r="AF192" i="27"/>
  <c r="AC192" i="27"/>
  <c r="W192" i="27"/>
  <c r="T192" i="27"/>
  <c r="O192" i="27"/>
  <c r="L192" i="27"/>
  <c r="G192" i="27"/>
  <c r="D192" i="27"/>
  <c r="EY191" i="27"/>
  <c r="EZ191" i="27" s="1"/>
  <c r="ET191" i="27"/>
  <c r="ES191" i="27"/>
  <c r="ER191" i="27"/>
  <c r="EO191" i="27"/>
  <c r="EL191" i="27"/>
  <c r="EK191" i="27"/>
  <c r="EJ191" i="27"/>
  <c r="EG191" i="27"/>
  <c r="ED191" i="27"/>
  <c r="EC191" i="27"/>
  <c r="EB191" i="27"/>
  <c r="DY191" i="27"/>
  <c r="DU191" i="27"/>
  <c r="DT191" i="27"/>
  <c r="DS191" i="27"/>
  <c r="DP191" i="27"/>
  <c r="DM191" i="27"/>
  <c r="DL191" i="27"/>
  <c r="DK191" i="27"/>
  <c r="DH191" i="27"/>
  <c r="DD191" i="27"/>
  <c r="DE191" i="27" s="1"/>
  <c r="DC191" i="27"/>
  <c r="CZ191" i="27"/>
  <c r="CU191" i="27"/>
  <c r="CV191" i="27" s="1"/>
  <c r="CT191" i="27"/>
  <c r="CQ191" i="27"/>
  <c r="CM191" i="27"/>
  <c r="CN191" i="27" s="1"/>
  <c r="CL191" i="27"/>
  <c r="CI191" i="27"/>
  <c r="CE191" i="27"/>
  <c r="CF191" i="27" s="1"/>
  <c r="CD191" i="27"/>
  <c r="CA191" i="27"/>
  <c r="BV191" i="27"/>
  <c r="BW191" i="27" s="1"/>
  <c r="BU191" i="27"/>
  <c r="BR191" i="27"/>
  <c r="BN191" i="27"/>
  <c r="BO191" i="27" s="1"/>
  <c r="BM191" i="27"/>
  <c r="BJ191" i="27"/>
  <c r="BF191" i="27"/>
  <c r="BG191" i="27" s="1"/>
  <c r="BE191" i="27"/>
  <c r="BB191" i="27"/>
  <c r="AW191" i="27"/>
  <c r="AX191" i="27" s="1"/>
  <c r="AV191" i="27"/>
  <c r="AS191" i="27"/>
  <c r="AO191" i="27"/>
  <c r="AP191" i="27" s="1"/>
  <c r="AN191" i="27"/>
  <c r="AK191" i="27"/>
  <c r="AG191" i="27"/>
  <c r="AH191" i="27" s="1"/>
  <c r="AF191" i="27"/>
  <c r="AC191" i="27"/>
  <c r="X191" i="27"/>
  <c r="Y191" i="27" s="1"/>
  <c r="W191" i="27"/>
  <c r="T191" i="27"/>
  <c r="P191" i="27"/>
  <c r="Q191" i="27" s="1"/>
  <c r="O191" i="27"/>
  <c r="L191" i="27"/>
  <c r="H191" i="27"/>
  <c r="I191" i="27" s="1"/>
  <c r="G191" i="27"/>
  <c r="D191" i="27"/>
  <c r="EY190" i="27"/>
  <c r="EZ190" i="27" s="1"/>
  <c r="ER190" i="27"/>
  <c r="EO190" i="27"/>
  <c r="EJ190" i="27"/>
  <c r="EG190" i="27"/>
  <c r="EB190" i="27"/>
  <c r="DY190" i="27"/>
  <c r="DS190" i="27"/>
  <c r="DP190" i="27"/>
  <c r="DK190" i="27"/>
  <c r="DH190" i="27"/>
  <c r="DC190" i="27"/>
  <c r="CZ190" i="27"/>
  <c r="CT190" i="27"/>
  <c r="CQ190" i="27"/>
  <c r="CL190" i="27"/>
  <c r="CI190" i="27"/>
  <c r="CD190" i="27"/>
  <c r="CA190" i="27"/>
  <c r="BU190" i="27"/>
  <c r="BR190" i="27"/>
  <c r="BM190" i="27"/>
  <c r="BJ190" i="27"/>
  <c r="BE190" i="27"/>
  <c r="BB190" i="27"/>
  <c r="AV190" i="27"/>
  <c r="AS190" i="27"/>
  <c r="AN190" i="27"/>
  <c r="AK190" i="27"/>
  <c r="AF190" i="27"/>
  <c r="AC190" i="27"/>
  <c r="W190" i="27"/>
  <c r="T190" i="27"/>
  <c r="O190" i="27"/>
  <c r="L190" i="27"/>
  <c r="G190" i="27"/>
  <c r="D190" i="27"/>
  <c r="EY189" i="27"/>
  <c r="EZ189" i="27" s="1"/>
  <c r="ET189" i="27"/>
  <c r="ES189" i="27"/>
  <c r="ER189" i="27"/>
  <c r="EO189" i="27"/>
  <c r="EL189" i="27"/>
  <c r="EK189" i="27"/>
  <c r="EJ189" i="27"/>
  <c r="EG189" i="27"/>
  <c r="ED189" i="27"/>
  <c r="EC189" i="27"/>
  <c r="EB189" i="27"/>
  <c r="DY189" i="27"/>
  <c r="DU189" i="27"/>
  <c r="DT189" i="27"/>
  <c r="DS189" i="27"/>
  <c r="DP189" i="27"/>
  <c r="DM189" i="27"/>
  <c r="DL189" i="27"/>
  <c r="DK189" i="27"/>
  <c r="DH189" i="27"/>
  <c r="DE189" i="27"/>
  <c r="DD189" i="27"/>
  <c r="DC189" i="27"/>
  <c r="CZ189" i="27"/>
  <c r="CV189" i="27"/>
  <c r="CU189" i="27"/>
  <c r="CT189" i="27"/>
  <c r="CQ189" i="27"/>
  <c r="CN189" i="27"/>
  <c r="CM189" i="27"/>
  <c r="CL189" i="27"/>
  <c r="CI189" i="27"/>
  <c r="CF189" i="27"/>
  <c r="CE189" i="27"/>
  <c r="CD189" i="27"/>
  <c r="CA189" i="27"/>
  <c r="BW189" i="27"/>
  <c r="BV189" i="27"/>
  <c r="BU189" i="27"/>
  <c r="BR189" i="27"/>
  <c r="BO189" i="27"/>
  <c r="BN189" i="27"/>
  <c r="BM189" i="27"/>
  <c r="BJ189" i="27"/>
  <c r="BG189" i="27"/>
  <c r="BF189" i="27"/>
  <c r="BE189" i="27"/>
  <c r="BB189" i="27"/>
  <c r="AX189" i="27"/>
  <c r="AW189" i="27"/>
  <c r="AV189" i="27"/>
  <c r="AS189" i="27"/>
  <c r="AP189" i="27"/>
  <c r="AO189" i="27"/>
  <c r="AN189" i="27"/>
  <c r="AK189" i="27"/>
  <c r="AH189" i="27"/>
  <c r="AG189" i="27"/>
  <c r="AF189" i="27"/>
  <c r="AC189" i="27"/>
  <c r="Y189" i="27"/>
  <c r="X189" i="27"/>
  <c r="W189" i="27"/>
  <c r="T189" i="27"/>
  <c r="Q189" i="27"/>
  <c r="P189" i="27"/>
  <c r="O189" i="27"/>
  <c r="L189" i="27"/>
  <c r="I189" i="27"/>
  <c r="H189" i="27"/>
  <c r="G189" i="27"/>
  <c r="D189" i="27"/>
  <c r="EZ188" i="27"/>
  <c r="EY188" i="27"/>
  <c r="EX188" i="27"/>
  <c r="EW188" i="27"/>
  <c r="EQ188" i="27"/>
  <c r="EP188" i="27"/>
  <c r="ER188" i="27" s="1"/>
  <c r="EO188" i="27"/>
  <c r="EN188" i="27"/>
  <c r="EM188" i="27"/>
  <c r="EK188" i="27"/>
  <c r="EI188" i="27"/>
  <c r="EH188" i="27"/>
  <c r="EJ188" i="27" s="1"/>
  <c r="EG188" i="27"/>
  <c r="EF188" i="27"/>
  <c r="EE188" i="27"/>
  <c r="EA188" i="27"/>
  <c r="DZ188" i="27"/>
  <c r="EB188" i="27" s="1"/>
  <c r="EC188" i="27" s="1"/>
  <c r="DY188" i="27"/>
  <c r="ED188" i="27" s="1"/>
  <c r="DX188" i="27"/>
  <c r="DW188" i="27"/>
  <c r="DR188" i="27"/>
  <c r="DQ188" i="27"/>
  <c r="DS188" i="27" s="1"/>
  <c r="DP188" i="27"/>
  <c r="DO188" i="27"/>
  <c r="DN188" i="27"/>
  <c r="DM188" i="27"/>
  <c r="DJ188" i="27"/>
  <c r="DI188" i="27"/>
  <c r="DK188" i="27" s="1"/>
  <c r="DH188" i="27"/>
  <c r="DL188" i="27" s="1"/>
  <c r="DG188" i="27"/>
  <c r="DF188" i="27"/>
  <c r="DD188" i="27"/>
  <c r="DB188" i="27"/>
  <c r="DA188" i="27"/>
  <c r="DC188" i="27" s="1"/>
  <c r="CZ188" i="27"/>
  <c r="DE188" i="27" s="1"/>
  <c r="CY188" i="27"/>
  <c r="CX188" i="27"/>
  <c r="CS188" i="27"/>
  <c r="CR188" i="27"/>
  <c r="CT188" i="27" s="1"/>
  <c r="CU188" i="27" s="1"/>
  <c r="CQ188" i="27"/>
  <c r="CP188" i="27"/>
  <c r="CO188" i="27"/>
  <c r="CK188" i="27"/>
  <c r="CJ188" i="27"/>
  <c r="CL188" i="27" s="1"/>
  <c r="CI188" i="27"/>
  <c r="CH188" i="27"/>
  <c r="CG188" i="27"/>
  <c r="CC188" i="27"/>
  <c r="CB188" i="27"/>
  <c r="CD188" i="27" s="1"/>
  <c r="CA188" i="27"/>
  <c r="BZ188" i="27"/>
  <c r="BY188" i="27"/>
  <c r="BV188" i="27"/>
  <c r="BT188" i="27"/>
  <c r="BS188" i="27"/>
  <c r="BU188" i="27" s="1"/>
  <c r="BR188" i="27"/>
  <c r="BQ188" i="27"/>
  <c r="BP188" i="27"/>
  <c r="BL188" i="27"/>
  <c r="BK188" i="27"/>
  <c r="BM188" i="27" s="1"/>
  <c r="BN188" i="27" s="1"/>
  <c r="BJ188" i="27"/>
  <c r="BO188" i="27" s="1"/>
  <c r="BI188" i="27"/>
  <c r="BH188" i="27"/>
  <c r="BD188" i="27"/>
  <c r="BC188" i="27"/>
  <c r="BE188" i="27" s="1"/>
  <c r="BB188" i="27"/>
  <c r="BA188" i="27"/>
  <c r="AZ188" i="27"/>
  <c r="AX188" i="27"/>
  <c r="AU188" i="27"/>
  <c r="AT188" i="27"/>
  <c r="AV188" i="27" s="1"/>
  <c r="AS188" i="27"/>
  <c r="AW188" i="27" s="1"/>
  <c r="AR188" i="27"/>
  <c r="AQ188" i="27"/>
  <c r="AO188" i="27"/>
  <c r="AM188" i="27"/>
  <c r="AL188" i="27"/>
  <c r="AN188" i="27" s="1"/>
  <c r="AK188" i="27"/>
  <c r="AP188" i="27" s="1"/>
  <c r="AJ188" i="27"/>
  <c r="AI188" i="27"/>
  <c r="AE188" i="27"/>
  <c r="AD188" i="27"/>
  <c r="AF188" i="27" s="1"/>
  <c r="AG188" i="27" s="1"/>
  <c r="AC188" i="27"/>
  <c r="AB188" i="27"/>
  <c r="AA188" i="27"/>
  <c r="V188" i="27"/>
  <c r="U188" i="27"/>
  <c r="W188" i="27" s="1"/>
  <c r="T188" i="27"/>
  <c r="S188" i="27"/>
  <c r="R188" i="27"/>
  <c r="N188" i="27"/>
  <c r="M188" i="27"/>
  <c r="O188" i="27" s="1"/>
  <c r="L188" i="27"/>
  <c r="K188" i="27"/>
  <c r="J188" i="27"/>
  <c r="H188" i="27"/>
  <c r="F188" i="27"/>
  <c r="E188" i="27"/>
  <c r="G188" i="27" s="1"/>
  <c r="D188" i="27"/>
  <c r="C188" i="27"/>
  <c r="B188" i="27"/>
  <c r="EY187" i="27"/>
  <c r="EZ187" i="27" s="1"/>
  <c r="ER187" i="27"/>
  <c r="EO187" i="27"/>
  <c r="EJ187" i="27"/>
  <c r="EG187" i="27"/>
  <c r="EB187" i="27"/>
  <c r="DY187" i="27"/>
  <c r="DS187" i="27"/>
  <c r="DP187" i="27"/>
  <c r="DK187" i="27"/>
  <c r="DH187" i="27"/>
  <c r="DC187" i="27"/>
  <c r="CZ187" i="27"/>
  <c r="CT187" i="27"/>
  <c r="CQ187" i="27"/>
  <c r="CL187" i="27"/>
  <c r="CI187" i="27"/>
  <c r="CE187" i="27"/>
  <c r="CD187" i="27"/>
  <c r="CA187" i="27"/>
  <c r="BV187" i="27"/>
  <c r="BU187" i="27"/>
  <c r="BR187" i="27"/>
  <c r="BM187" i="27"/>
  <c r="BJ187" i="27"/>
  <c r="BE187" i="27"/>
  <c r="BB187" i="27"/>
  <c r="AW187" i="27"/>
  <c r="AV187" i="27"/>
  <c r="AS187" i="27"/>
  <c r="AP187" i="27"/>
  <c r="AO187" i="27"/>
  <c r="AN187" i="27"/>
  <c r="AK187" i="27"/>
  <c r="AH187" i="27"/>
  <c r="AG187" i="27"/>
  <c r="AF187" i="27"/>
  <c r="AC187" i="27"/>
  <c r="Y187" i="27"/>
  <c r="X187" i="27"/>
  <c r="W187" i="27"/>
  <c r="T187" i="27"/>
  <c r="Q187" i="27"/>
  <c r="P187" i="27"/>
  <c r="O187" i="27"/>
  <c r="L187" i="27"/>
  <c r="I187" i="27"/>
  <c r="H187" i="27"/>
  <c r="G187" i="27"/>
  <c r="D187" i="27"/>
  <c r="EZ186" i="27"/>
  <c r="EY186" i="27"/>
  <c r="ER186" i="27"/>
  <c r="EO186" i="27"/>
  <c r="EJ186" i="27"/>
  <c r="EG186" i="27"/>
  <c r="EB186" i="27"/>
  <c r="DY186" i="27"/>
  <c r="DS186" i="27"/>
  <c r="DP186" i="27"/>
  <c r="DK186" i="27"/>
  <c r="DH186" i="27"/>
  <c r="DC186" i="27"/>
  <c r="CZ186" i="27"/>
  <c r="CT186" i="27"/>
  <c r="CQ186" i="27"/>
  <c r="CL186" i="27"/>
  <c r="CI186" i="27"/>
  <c r="CD186" i="27"/>
  <c r="CA186" i="27"/>
  <c r="BU186" i="27"/>
  <c r="BR186" i="27"/>
  <c r="BM186" i="27"/>
  <c r="BJ186" i="27"/>
  <c r="BE186" i="27"/>
  <c r="BB186" i="27"/>
  <c r="AV186" i="27"/>
  <c r="AS186" i="27"/>
  <c r="AN186" i="27"/>
  <c r="AK186" i="27"/>
  <c r="AF186" i="27"/>
  <c r="AC186" i="27"/>
  <c r="W186" i="27"/>
  <c r="T186" i="27"/>
  <c r="O186" i="27"/>
  <c r="L186" i="27"/>
  <c r="G186" i="27"/>
  <c r="D186" i="27"/>
  <c r="EY185" i="27"/>
  <c r="EZ185" i="27" s="1"/>
  <c r="ET185" i="27"/>
  <c r="ES185" i="27"/>
  <c r="ER185" i="27"/>
  <c r="EO185" i="27"/>
  <c r="EL185" i="27"/>
  <c r="EK185" i="27"/>
  <c r="EJ185" i="27"/>
  <c r="EG185" i="27"/>
  <c r="ED185" i="27"/>
  <c r="EC185" i="27"/>
  <c r="EB185" i="27"/>
  <c r="DY185" i="27"/>
  <c r="DU185" i="27"/>
  <c r="DT185" i="27"/>
  <c r="DS185" i="27"/>
  <c r="DP185" i="27"/>
  <c r="DM185" i="27"/>
  <c r="DL185" i="27"/>
  <c r="DK185" i="27"/>
  <c r="DH185" i="27"/>
  <c r="DE185" i="27"/>
  <c r="DD185" i="27"/>
  <c r="DC185" i="27"/>
  <c r="CZ185" i="27"/>
  <c r="CV185" i="27"/>
  <c r="CU185" i="27"/>
  <c r="CT185" i="27"/>
  <c r="CQ185" i="27"/>
  <c r="CN185" i="27"/>
  <c r="CM185" i="27"/>
  <c r="CL185" i="27"/>
  <c r="CI185" i="27"/>
  <c r="CF185" i="27"/>
  <c r="CE185" i="27"/>
  <c r="CD185" i="27"/>
  <c r="CA185" i="27"/>
  <c r="BW185" i="27"/>
  <c r="BV185" i="27"/>
  <c r="BU185" i="27"/>
  <c r="BR185" i="27"/>
  <c r="BO185" i="27"/>
  <c r="BN185" i="27"/>
  <c r="BM185" i="27"/>
  <c r="BJ185" i="27"/>
  <c r="BG185" i="27"/>
  <c r="BF185" i="27"/>
  <c r="BE185" i="27"/>
  <c r="BB185" i="27"/>
  <c r="AX185" i="27"/>
  <c r="AW185" i="27"/>
  <c r="AV185" i="27"/>
  <c r="AS185" i="27"/>
  <c r="AP185" i="27"/>
  <c r="AO185" i="27"/>
  <c r="AN185" i="27"/>
  <c r="AK185" i="27"/>
  <c r="AH185" i="27"/>
  <c r="AG185" i="27"/>
  <c r="AF185" i="27"/>
  <c r="AC185" i="27"/>
  <c r="Y185" i="27"/>
  <c r="X185" i="27"/>
  <c r="W185" i="27"/>
  <c r="T185" i="27"/>
  <c r="Q185" i="27"/>
  <c r="P185" i="27"/>
  <c r="O185" i="27"/>
  <c r="L185" i="27"/>
  <c r="I185" i="27"/>
  <c r="H185" i="27"/>
  <c r="G185" i="27"/>
  <c r="D185" i="27"/>
  <c r="EZ184" i="27"/>
  <c r="EY184" i="27"/>
  <c r="ER184" i="27"/>
  <c r="EO184" i="27"/>
  <c r="EJ184" i="27"/>
  <c r="EG184" i="27"/>
  <c r="EB184" i="27"/>
  <c r="DY184" i="27"/>
  <c r="DS184" i="27"/>
  <c r="DP184" i="27"/>
  <c r="DK184" i="27"/>
  <c r="DH184" i="27"/>
  <c r="DC184" i="27"/>
  <c r="CZ184" i="27"/>
  <c r="CT184" i="27"/>
  <c r="CQ184" i="27"/>
  <c r="CL184" i="27"/>
  <c r="CI184" i="27"/>
  <c r="CD184" i="27"/>
  <c r="CA184" i="27"/>
  <c r="BU184" i="27"/>
  <c r="BR184" i="27"/>
  <c r="BM184" i="27"/>
  <c r="BJ184" i="27"/>
  <c r="BE184" i="27"/>
  <c r="BB184" i="27"/>
  <c r="AV184" i="27"/>
  <c r="AS184" i="27"/>
  <c r="AN184" i="27"/>
  <c r="AK184" i="27"/>
  <c r="AF184" i="27"/>
  <c r="AC184" i="27"/>
  <c r="W184" i="27"/>
  <c r="T184" i="27"/>
  <c r="O184" i="27"/>
  <c r="L184" i="27"/>
  <c r="G184" i="27"/>
  <c r="D184" i="27"/>
  <c r="EY183" i="27"/>
  <c r="EZ183" i="27" s="1"/>
  <c r="ET183" i="27"/>
  <c r="ES183" i="27"/>
  <c r="ER183" i="27"/>
  <c r="EO183" i="27"/>
  <c r="EL183" i="27"/>
  <c r="EK183" i="27"/>
  <c r="EJ183" i="27"/>
  <c r="EG183" i="27"/>
  <c r="ED183" i="27"/>
  <c r="EC183" i="27"/>
  <c r="EB183" i="27"/>
  <c r="DY183" i="27"/>
  <c r="DU183" i="27"/>
  <c r="DT183" i="27"/>
  <c r="DS183" i="27"/>
  <c r="DP183" i="27"/>
  <c r="DM183" i="27"/>
  <c r="DL183" i="27"/>
  <c r="DK183" i="27"/>
  <c r="DH183" i="27"/>
  <c r="DE183" i="27"/>
  <c r="DD183" i="27"/>
  <c r="DC183" i="27"/>
  <c r="CZ183" i="27"/>
  <c r="CV183" i="27"/>
  <c r="CU183" i="27"/>
  <c r="CT183" i="27"/>
  <c r="CQ183" i="27"/>
  <c r="CN183" i="27"/>
  <c r="CM183" i="27"/>
  <c r="CL183" i="27"/>
  <c r="CI183" i="27"/>
  <c r="CF183" i="27"/>
  <c r="CE183" i="27"/>
  <c r="CD183" i="27"/>
  <c r="CA183" i="27"/>
  <c r="BW183" i="27"/>
  <c r="BV183" i="27"/>
  <c r="BU183" i="27"/>
  <c r="BR183" i="27"/>
  <c r="BO183" i="27"/>
  <c r="BN183" i="27"/>
  <c r="BM183" i="27"/>
  <c r="BJ183" i="27"/>
  <c r="BG183" i="27"/>
  <c r="BF183" i="27"/>
  <c r="BE183" i="27"/>
  <c r="BB183" i="27"/>
  <c r="AX183" i="27"/>
  <c r="AW183" i="27"/>
  <c r="AV183" i="27"/>
  <c r="AS183" i="27"/>
  <c r="AP183" i="27"/>
  <c r="AO183" i="27"/>
  <c r="AN183" i="27"/>
  <c r="AK183" i="27"/>
  <c r="AH183" i="27"/>
  <c r="AG183" i="27"/>
  <c r="AF183" i="27"/>
  <c r="AC183" i="27"/>
  <c r="Y183" i="27"/>
  <c r="X183" i="27"/>
  <c r="W183" i="27"/>
  <c r="T183" i="27"/>
  <c r="Q183" i="27"/>
  <c r="P183" i="27"/>
  <c r="O183" i="27"/>
  <c r="L183" i="27"/>
  <c r="I183" i="27"/>
  <c r="H183" i="27"/>
  <c r="G183" i="27"/>
  <c r="D183" i="27"/>
  <c r="EZ182" i="27"/>
  <c r="EY182" i="27"/>
  <c r="ER182" i="27"/>
  <c r="EO182" i="27"/>
  <c r="EJ182" i="27"/>
  <c r="EG182" i="27"/>
  <c r="EB182" i="27"/>
  <c r="DY182" i="27"/>
  <c r="DS182" i="27"/>
  <c r="DP182" i="27"/>
  <c r="DK182" i="27"/>
  <c r="DH182" i="27"/>
  <c r="DC182" i="27"/>
  <c r="CZ182" i="27"/>
  <c r="CT182" i="27"/>
  <c r="CQ182" i="27"/>
  <c r="CL182" i="27"/>
  <c r="CI182" i="27"/>
  <c r="CD182" i="27"/>
  <c r="CA182" i="27"/>
  <c r="BU182" i="27"/>
  <c r="BR182" i="27"/>
  <c r="BM182" i="27"/>
  <c r="BJ182" i="27"/>
  <c r="BE182" i="27"/>
  <c r="BB182" i="27"/>
  <c r="AV182" i="27"/>
  <c r="AS182" i="27"/>
  <c r="AN182" i="27"/>
  <c r="AK182" i="27"/>
  <c r="AF182" i="27"/>
  <c r="AC182" i="27"/>
  <c r="W182" i="27"/>
  <c r="T182" i="27"/>
  <c r="O182" i="27"/>
  <c r="L182" i="27"/>
  <c r="G182" i="27"/>
  <c r="D182" i="27"/>
  <c r="EY181" i="27"/>
  <c r="EZ181" i="27" s="1"/>
  <c r="ET181" i="27"/>
  <c r="ES181" i="27"/>
  <c r="ER181" i="27"/>
  <c r="EO181" i="27"/>
  <c r="EL181" i="27"/>
  <c r="EK181" i="27"/>
  <c r="EJ181" i="27"/>
  <c r="EG181" i="27"/>
  <c r="ED181" i="27"/>
  <c r="EC181" i="27"/>
  <c r="EB181" i="27"/>
  <c r="DY181" i="27"/>
  <c r="DU181" i="27"/>
  <c r="DT181" i="27"/>
  <c r="DS181" i="27"/>
  <c r="DP181" i="27"/>
  <c r="DM181" i="27"/>
  <c r="DL181" i="27"/>
  <c r="DK181" i="27"/>
  <c r="DH181" i="27"/>
  <c r="DE181" i="27"/>
  <c r="DD181" i="27"/>
  <c r="DC181" i="27"/>
  <c r="CZ181" i="27"/>
  <c r="CV181" i="27"/>
  <c r="CU181" i="27"/>
  <c r="CT181" i="27"/>
  <c r="CQ181" i="27"/>
  <c r="CN181" i="27"/>
  <c r="CM181" i="27"/>
  <c r="CL181" i="27"/>
  <c r="CI181" i="27"/>
  <c r="CF181" i="27"/>
  <c r="CE181" i="27"/>
  <c r="CD181" i="27"/>
  <c r="CA181" i="27"/>
  <c r="BW181" i="27"/>
  <c r="BV181" i="27"/>
  <c r="BU181" i="27"/>
  <c r="BR181" i="27"/>
  <c r="BO181" i="27"/>
  <c r="BN181" i="27"/>
  <c r="BM181" i="27"/>
  <c r="BJ181" i="27"/>
  <c r="BG181" i="27"/>
  <c r="BF181" i="27"/>
  <c r="BE181" i="27"/>
  <c r="BB181" i="27"/>
  <c r="AX181" i="27"/>
  <c r="AW181" i="27"/>
  <c r="AV181" i="27"/>
  <c r="AS181" i="27"/>
  <c r="AP181" i="27"/>
  <c r="AO181" i="27"/>
  <c r="AN181" i="27"/>
  <c r="AK181" i="27"/>
  <c r="AH181" i="27"/>
  <c r="AG181" i="27"/>
  <c r="AF181" i="27"/>
  <c r="AC181" i="27"/>
  <c r="Y181" i="27"/>
  <c r="X181" i="27"/>
  <c r="W181" i="27"/>
  <c r="T181" i="27"/>
  <c r="Q181" i="27"/>
  <c r="P181" i="27"/>
  <c r="O181" i="27"/>
  <c r="L181" i="27"/>
  <c r="I181" i="27"/>
  <c r="H181" i="27"/>
  <c r="G181" i="27"/>
  <c r="D181" i="27"/>
  <c r="EZ180" i="27"/>
  <c r="EY180" i="27"/>
  <c r="ER180" i="27"/>
  <c r="EO180" i="27"/>
  <c r="EJ180" i="27"/>
  <c r="EG180" i="27"/>
  <c r="EB180" i="27"/>
  <c r="DY180" i="27"/>
  <c r="DS180" i="27"/>
  <c r="DP180" i="27"/>
  <c r="DK180" i="27"/>
  <c r="DH180" i="27"/>
  <c r="DC180" i="27"/>
  <c r="CZ180" i="27"/>
  <c r="CT180" i="27"/>
  <c r="CQ180" i="27"/>
  <c r="CL180" i="27"/>
  <c r="CI180" i="27"/>
  <c r="CD180" i="27"/>
  <c r="CA180" i="27"/>
  <c r="BU180" i="27"/>
  <c r="BR180" i="27"/>
  <c r="BM180" i="27"/>
  <c r="BJ180" i="27"/>
  <c r="BE180" i="27"/>
  <c r="BB180" i="27"/>
  <c r="AV180" i="27"/>
  <c r="AS180" i="27"/>
  <c r="AN180" i="27"/>
  <c r="AK180" i="27"/>
  <c r="AF180" i="27"/>
  <c r="AC180" i="27"/>
  <c r="W180" i="27"/>
  <c r="T180" i="27"/>
  <c r="O180" i="27"/>
  <c r="L180" i="27"/>
  <c r="G180" i="27"/>
  <c r="D180" i="27"/>
  <c r="EY179" i="27"/>
  <c r="EZ179" i="27" s="1"/>
  <c r="ES179" i="27"/>
  <c r="ET179" i="27" s="1"/>
  <c r="ER179" i="27"/>
  <c r="EO179" i="27"/>
  <c r="EK179" i="27"/>
  <c r="EL179" i="27" s="1"/>
  <c r="EJ179" i="27"/>
  <c r="EG179" i="27"/>
  <c r="EC179" i="27"/>
  <c r="ED179" i="27" s="1"/>
  <c r="EB179" i="27"/>
  <c r="DY179" i="27"/>
  <c r="DT179" i="27"/>
  <c r="DU179" i="27" s="1"/>
  <c r="DS179" i="27"/>
  <c r="DP179" i="27"/>
  <c r="DL179" i="27"/>
  <c r="DM179" i="27" s="1"/>
  <c r="DK179" i="27"/>
  <c r="DH179" i="27"/>
  <c r="DD179" i="27"/>
  <c r="DE179" i="27" s="1"/>
  <c r="DC179" i="27"/>
  <c r="CZ179" i="27"/>
  <c r="CU179" i="27"/>
  <c r="CV179" i="27" s="1"/>
  <c r="CT179" i="27"/>
  <c r="CQ179" i="27"/>
  <c r="CM179" i="27"/>
  <c r="CN179" i="27" s="1"/>
  <c r="CL179" i="27"/>
  <c r="CI179" i="27"/>
  <c r="CE179" i="27"/>
  <c r="CF179" i="27" s="1"/>
  <c r="CD179" i="27"/>
  <c r="CA179" i="27"/>
  <c r="BV179" i="27"/>
  <c r="BW179" i="27" s="1"/>
  <c r="BU179" i="27"/>
  <c r="BR179" i="27"/>
  <c r="BN179" i="27"/>
  <c r="BO179" i="27" s="1"/>
  <c r="BM179" i="27"/>
  <c r="BJ179" i="27"/>
  <c r="BF179" i="27"/>
  <c r="BG179" i="27" s="1"/>
  <c r="BE179" i="27"/>
  <c r="BB179" i="27"/>
  <c r="AW179" i="27"/>
  <c r="AX179" i="27" s="1"/>
  <c r="AV179" i="27"/>
  <c r="AS179" i="27"/>
  <c r="AO179" i="27"/>
  <c r="AP179" i="27" s="1"/>
  <c r="AN179" i="27"/>
  <c r="AK179" i="27"/>
  <c r="AG179" i="27"/>
  <c r="AH179" i="27" s="1"/>
  <c r="AF179" i="27"/>
  <c r="AC179" i="27"/>
  <c r="X179" i="27"/>
  <c r="Y179" i="27" s="1"/>
  <c r="W179" i="27"/>
  <c r="T179" i="27"/>
  <c r="P179" i="27"/>
  <c r="Q179" i="27" s="1"/>
  <c r="O179" i="27"/>
  <c r="L179" i="27"/>
  <c r="H179" i="27"/>
  <c r="I179" i="27" s="1"/>
  <c r="G179" i="27"/>
  <c r="D179" i="27"/>
  <c r="EY178" i="27"/>
  <c r="EZ178" i="27" s="1"/>
  <c r="ER178" i="27"/>
  <c r="EO178" i="27"/>
  <c r="EJ178" i="27"/>
  <c r="EG178" i="27"/>
  <c r="EB178" i="27"/>
  <c r="DY178" i="27"/>
  <c r="DS178" i="27"/>
  <c r="DP178" i="27"/>
  <c r="DK178" i="27"/>
  <c r="DH178" i="27"/>
  <c r="DC178" i="27"/>
  <c r="CZ178" i="27"/>
  <c r="CT178" i="27"/>
  <c r="CQ178" i="27"/>
  <c r="CL178" i="27"/>
  <c r="CI178" i="27"/>
  <c r="CD178" i="27"/>
  <c r="CA178" i="27"/>
  <c r="BU178" i="27"/>
  <c r="BR178" i="27"/>
  <c r="BM178" i="27"/>
  <c r="BJ178" i="27"/>
  <c r="BE178" i="27"/>
  <c r="BB178" i="27"/>
  <c r="AV178" i="27"/>
  <c r="AS178" i="27"/>
  <c r="AN178" i="27"/>
  <c r="AK178" i="27"/>
  <c r="AF178" i="27"/>
  <c r="AC178" i="27"/>
  <c r="W178" i="27"/>
  <c r="T178" i="27"/>
  <c r="O178" i="27"/>
  <c r="L178" i="27"/>
  <c r="G178" i="27"/>
  <c r="D178" i="27"/>
  <c r="EX177" i="27"/>
  <c r="EW177" i="27"/>
  <c r="ER177" i="27"/>
  <c r="EQ177" i="27"/>
  <c r="EP177" i="27"/>
  <c r="EN177" i="27"/>
  <c r="EM177" i="27"/>
  <c r="EO177" i="27" s="1"/>
  <c r="EJ177" i="27"/>
  <c r="EI177" i="27"/>
  <c r="EH177" i="27"/>
  <c r="EF177" i="27"/>
  <c r="EE177" i="27"/>
  <c r="EG177" i="27" s="1"/>
  <c r="EB177" i="27"/>
  <c r="EA177" i="27"/>
  <c r="DZ177" i="27"/>
  <c r="DX177" i="27"/>
  <c r="DW177" i="27"/>
  <c r="DR177" i="27"/>
  <c r="DS177" i="27" s="1"/>
  <c r="DQ177" i="27"/>
  <c r="DO177" i="27"/>
  <c r="DN177" i="27"/>
  <c r="DJ177" i="27"/>
  <c r="DK177" i="27" s="1"/>
  <c r="DI177" i="27"/>
  <c r="DG177" i="27"/>
  <c r="DF177" i="27"/>
  <c r="DH177" i="27" s="1"/>
  <c r="DC177" i="27"/>
  <c r="DB177" i="27"/>
  <c r="DA177" i="27"/>
  <c r="CY177" i="27"/>
  <c r="CX177" i="27"/>
  <c r="CZ177" i="27" s="1"/>
  <c r="CT177" i="27"/>
  <c r="CS177" i="27"/>
  <c r="CR177" i="27"/>
  <c r="CP177" i="27"/>
  <c r="CO177" i="27"/>
  <c r="CK177" i="27"/>
  <c r="CL177" i="27" s="1"/>
  <c r="CJ177" i="27"/>
  <c r="CH177" i="27"/>
  <c r="CG177" i="27"/>
  <c r="CC177" i="27"/>
  <c r="CD177" i="27" s="1"/>
  <c r="CB177" i="27"/>
  <c r="BZ177" i="27"/>
  <c r="BY177" i="27"/>
  <c r="CA177" i="27" s="1"/>
  <c r="BU177" i="27"/>
  <c r="BT177" i="27"/>
  <c r="BS177" i="27"/>
  <c r="BQ177" i="27"/>
  <c r="BP177" i="27"/>
  <c r="BR177" i="27" s="1"/>
  <c r="BM177" i="27"/>
  <c r="BL177" i="27"/>
  <c r="BK177" i="27"/>
  <c r="BI177" i="27"/>
  <c r="BH177" i="27"/>
  <c r="BJ177" i="27" s="1"/>
  <c r="BD177" i="27"/>
  <c r="BE177" i="27" s="1"/>
  <c r="BC177" i="27"/>
  <c r="BA177" i="27"/>
  <c r="AZ177" i="27"/>
  <c r="AU177" i="27"/>
  <c r="AV177" i="27" s="1"/>
  <c r="AT177" i="27"/>
  <c r="AR177" i="27"/>
  <c r="AQ177" i="27"/>
  <c r="AS177" i="27" s="1"/>
  <c r="AN177" i="27"/>
  <c r="AM177" i="27"/>
  <c r="AL177" i="27"/>
  <c r="AJ177" i="27"/>
  <c r="AI177" i="27"/>
  <c r="AK177" i="27" s="1"/>
  <c r="AF177" i="27"/>
  <c r="AE177" i="27"/>
  <c r="AD177" i="27"/>
  <c r="AB177" i="27"/>
  <c r="AA177" i="27"/>
  <c r="AC177" i="27" s="1"/>
  <c r="V177" i="27"/>
  <c r="W177" i="27" s="1"/>
  <c r="U177" i="27"/>
  <c r="S177" i="27"/>
  <c r="R177" i="27"/>
  <c r="N177" i="27"/>
  <c r="O177" i="27" s="1"/>
  <c r="M177" i="27"/>
  <c r="K177" i="27"/>
  <c r="J177" i="27"/>
  <c r="L177" i="27" s="1"/>
  <c r="G177" i="27"/>
  <c r="F177" i="27"/>
  <c r="E177" i="27"/>
  <c r="C177" i="27"/>
  <c r="B177" i="27"/>
  <c r="D177" i="27" s="1"/>
  <c r="EY176" i="27"/>
  <c r="EZ176" i="27" s="1"/>
  <c r="ES176" i="27"/>
  <c r="ET176" i="27" s="1"/>
  <c r="ER176" i="27"/>
  <c r="EO176" i="27"/>
  <c r="EK176" i="27"/>
  <c r="EL176" i="27" s="1"/>
  <c r="EJ176" i="27"/>
  <c r="EG176" i="27"/>
  <c r="EC176" i="27"/>
  <c r="ED176" i="27" s="1"/>
  <c r="EB176" i="27"/>
  <c r="DY176" i="27"/>
  <c r="DT176" i="27"/>
  <c r="DU176" i="27" s="1"/>
  <c r="DS176" i="27"/>
  <c r="DP176" i="27"/>
  <c r="DL176" i="27"/>
  <c r="DM176" i="27" s="1"/>
  <c r="DK176" i="27"/>
  <c r="DH176" i="27"/>
  <c r="DD176" i="27"/>
  <c r="DE176" i="27" s="1"/>
  <c r="DC176" i="27"/>
  <c r="CZ176" i="27"/>
  <c r="CU176" i="27"/>
  <c r="CV176" i="27" s="1"/>
  <c r="CT176" i="27"/>
  <c r="CQ176" i="27"/>
  <c r="CM176" i="27"/>
  <c r="CN176" i="27" s="1"/>
  <c r="CL176" i="27"/>
  <c r="CI176" i="27"/>
  <c r="CE176" i="27"/>
  <c r="CF176" i="27" s="1"/>
  <c r="CD176" i="27"/>
  <c r="CA176" i="27"/>
  <c r="BV176" i="27"/>
  <c r="BW176" i="27" s="1"/>
  <c r="BU176" i="27"/>
  <c r="BR176" i="27"/>
  <c r="BN176" i="27"/>
  <c r="BO176" i="27" s="1"/>
  <c r="BM176" i="27"/>
  <c r="BJ176" i="27"/>
  <c r="BF176" i="27"/>
  <c r="BG176" i="27" s="1"/>
  <c r="BE176" i="27"/>
  <c r="BB176" i="27"/>
  <c r="AW176" i="27"/>
  <c r="AX176" i="27" s="1"/>
  <c r="AV176" i="27"/>
  <c r="AS176" i="27"/>
  <c r="AO176" i="27"/>
  <c r="AP176" i="27" s="1"/>
  <c r="AN176" i="27"/>
  <c r="AK176" i="27"/>
  <c r="AG176" i="27"/>
  <c r="AH176" i="27" s="1"/>
  <c r="AF176" i="27"/>
  <c r="AC176" i="27"/>
  <c r="X176" i="27"/>
  <c r="Y176" i="27" s="1"/>
  <c r="W176" i="27"/>
  <c r="T176" i="27"/>
  <c r="P176" i="27"/>
  <c r="Q176" i="27" s="1"/>
  <c r="O176" i="27"/>
  <c r="L176" i="27"/>
  <c r="H176" i="27"/>
  <c r="I176" i="27" s="1"/>
  <c r="G176" i="27"/>
  <c r="D176" i="27"/>
  <c r="EY175" i="27"/>
  <c r="EZ175" i="27" s="1"/>
  <c r="ER175" i="27"/>
  <c r="EO175" i="27"/>
  <c r="EJ175" i="27"/>
  <c r="EG175" i="27"/>
  <c r="EB175" i="27"/>
  <c r="DY175" i="27"/>
  <c r="DS175" i="27"/>
  <c r="DP175" i="27"/>
  <c r="DK175" i="27"/>
  <c r="DH175" i="27"/>
  <c r="DC175" i="27"/>
  <c r="CZ175" i="27"/>
  <c r="CU175" i="27"/>
  <c r="CT175" i="27"/>
  <c r="CQ175" i="27"/>
  <c r="CL175" i="27"/>
  <c r="CI175" i="27"/>
  <c r="CD175" i="27"/>
  <c r="CA175" i="27"/>
  <c r="BV175" i="27"/>
  <c r="BU175" i="27"/>
  <c r="BR175" i="27"/>
  <c r="BN175" i="27"/>
  <c r="BM175" i="27"/>
  <c r="BJ175" i="27"/>
  <c r="BE175" i="27"/>
  <c r="BB175" i="27"/>
  <c r="AV175" i="27"/>
  <c r="AS175" i="27"/>
  <c r="AO175" i="27"/>
  <c r="AN175" i="27"/>
  <c r="AK175" i="27"/>
  <c r="AG175" i="27"/>
  <c r="AF175" i="27"/>
  <c r="AC175" i="27"/>
  <c r="W175" i="27"/>
  <c r="T175" i="27"/>
  <c r="O175" i="27"/>
  <c r="L175" i="27"/>
  <c r="H175" i="27"/>
  <c r="G175" i="27"/>
  <c r="D175" i="27"/>
  <c r="EY174" i="27"/>
  <c r="EZ174" i="27" s="1"/>
  <c r="ER174" i="27"/>
  <c r="EO174" i="27"/>
  <c r="EJ174" i="27"/>
  <c r="EG174" i="27"/>
  <c r="EB174" i="27"/>
  <c r="DY174" i="27"/>
  <c r="DS174" i="27"/>
  <c r="DP174" i="27"/>
  <c r="DK174" i="27"/>
  <c r="DH174" i="27"/>
  <c r="DC174" i="27"/>
  <c r="CZ174" i="27"/>
  <c r="CT174" i="27"/>
  <c r="CQ174" i="27"/>
  <c r="CL174" i="27"/>
  <c r="CI174" i="27"/>
  <c r="CD174" i="27"/>
  <c r="CA174" i="27"/>
  <c r="BU174" i="27"/>
  <c r="BR174" i="27"/>
  <c r="BM174" i="27"/>
  <c r="BJ174" i="27"/>
  <c r="BE174" i="27"/>
  <c r="BB174" i="27"/>
  <c r="AV174" i="27"/>
  <c r="AS174" i="27"/>
  <c r="AN174" i="27"/>
  <c r="AK174" i="27"/>
  <c r="AF174" i="27"/>
  <c r="AC174" i="27"/>
  <c r="W174" i="27"/>
  <c r="T174" i="27"/>
  <c r="O174" i="27"/>
  <c r="L174" i="27"/>
  <c r="G174" i="27"/>
  <c r="D174" i="27"/>
  <c r="EZ173" i="27"/>
  <c r="EY173" i="27"/>
  <c r="ES173" i="27"/>
  <c r="ET173" i="27" s="1"/>
  <c r="ER173" i="27"/>
  <c r="EO173" i="27"/>
  <c r="EK173" i="27"/>
  <c r="EL173" i="27" s="1"/>
  <c r="EJ173" i="27"/>
  <c r="EG173" i="27"/>
  <c r="EC173" i="27"/>
  <c r="ED173" i="27" s="1"/>
  <c r="EB173" i="27"/>
  <c r="DY173" i="27"/>
  <c r="DT173" i="27"/>
  <c r="DU173" i="27" s="1"/>
  <c r="DS173" i="27"/>
  <c r="DP173" i="27"/>
  <c r="DL173" i="27"/>
  <c r="DM173" i="27" s="1"/>
  <c r="DK173" i="27"/>
  <c r="DH173" i="27"/>
  <c r="DD173" i="27"/>
  <c r="DE173" i="27" s="1"/>
  <c r="DC173" i="27"/>
  <c r="CZ173" i="27"/>
  <c r="CU173" i="27"/>
  <c r="CV173" i="27" s="1"/>
  <c r="CT173" i="27"/>
  <c r="CQ173" i="27"/>
  <c r="CM173" i="27"/>
  <c r="CN173" i="27" s="1"/>
  <c r="CL173" i="27"/>
  <c r="CI173" i="27"/>
  <c r="CE173" i="27"/>
  <c r="CF173" i="27" s="1"/>
  <c r="CD173" i="27"/>
  <c r="CA173" i="27"/>
  <c r="BV173" i="27"/>
  <c r="BW173" i="27" s="1"/>
  <c r="BU173" i="27"/>
  <c r="BR173" i="27"/>
  <c r="BN173" i="27"/>
  <c r="BO173" i="27" s="1"/>
  <c r="BM173" i="27"/>
  <c r="BJ173" i="27"/>
  <c r="BF173" i="27"/>
  <c r="BG173" i="27" s="1"/>
  <c r="BE173" i="27"/>
  <c r="BB173" i="27"/>
  <c r="AW173" i="27"/>
  <c r="AX173" i="27" s="1"/>
  <c r="AV173" i="27"/>
  <c r="AS173" i="27"/>
  <c r="AO173" i="27"/>
  <c r="AP173" i="27" s="1"/>
  <c r="AN173" i="27"/>
  <c r="AK173" i="27"/>
  <c r="AG173" i="27"/>
  <c r="AH173" i="27" s="1"/>
  <c r="AF173" i="27"/>
  <c r="AC173" i="27"/>
  <c r="X173" i="27"/>
  <c r="Y173" i="27" s="1"/>
  <c r="W173" i="27"/>
  <c r="T173" i="27"/>
  <c r="P173" i="27"/>
  <c r="Q173" i="27" s="1"/>
  <c r="O173" i="27"/>
  <c r="L173" i="27"/>
  <c r="H173" i="27"/>
  <c r="I173" i="27" s="1"/>
  <c r="G173" i="27"/>
  <c r="D173" i="27"/>
  <c r="EY172" i="27"/>
  <c r="EZ172" i="27" s="1"/>
  <c r="ER172" i="27"/>
  <c r="EO172" i="27"/>
  <c r="EJ172" i="27"/>
  <c r="EG172" i="27"/>
  <c r="EB172" i="27"/>
  <c r="DY172" i="27"/>
  <c r="DS172" i="27"/>
  <c r="DP172" i="27"/>
  <c r="DK172" i="27"/>
  <c r="DH172" i="27"/>
  <c r="DC172" i="27"/>
  <c r="CZ172" i="27"/>
  <c r="CT172" i="27"/>
  <c r="CQ172" i="27"/>
  <c r="CL172" i="27"/>
  <c r="CI172" i="27"/>
  <c r="CD172" i="27"/>
  <c r="CA172" i="27"/>
  <c r="BU172" i="27"/>
  <c r="BR172" i="27"/>
  <c r="BM172" i="27"/>
  <c r="BJ172" i="27"/>
  <c r="BE172" i="27"/>
  <c r="BB172" i="27"/>
  <c r="AV172" i="27"/>
  <c r="AS172" i="27"/>
  <c r="AN172" i="27"/>
  <c r="AK172" i="27"/>
  <c r="AF172" i="27"/>
  <c r="AC172" i="27"/>
  <c r="W172" i="27"/>
  <c r="T172" i="27"/>
  <c r="O172" i="27"/>
  <c r="L172" i="27"/>
  <c r="G172" i="27"/>
  <c r="D172" i="27"/>
  <c r="EX171" i="27"/>
  <c r="EW171" i="27"/>
  <c r="EY171" i="27" s="1"/>
  <c r="EZ171" i="27" s="1"/>
  <c r="EQ171" i="27"/>
  <c r="EP171" i="27"/>
  <c r="ER171" i="27" s="1"/>
  <c r="EN171" i="27"/>
  <c r="EM171" i="27"/>
  <c r="EO171" i="27" s="1"/>
  <c r="EI171" i="27"/>
  <c r="EH171" i="27"/>
  <c r="EF171" i="27"/>
  <c r="EE171" i="27"/>
  <c r="EG171" i="27" s="1"/>
  <c r="EA171" i="27"/>
  <c r="DZ171" i="27"/>
  <c r="DX171" i="27"/>
  <c r="DW171" i="27"/>
  <c r="DY171" i="27" s="1"/>
  <c r="DR171" i="27"/>
  <c r="DQ171" i="27"/>
  <c r="DO171" i="27"/>
  <c r="DN171" i="27"/>
  <c r="DP171" i="27" s="1"/>
  <c r="DJ171" i="27"/>
  <c r="DI171" i="27"/>
  <c r="DG171" i="27"/>
  <c r="DF171" i="27"/>
  <c r="DH171" i="27" s="1"/>
  <c r="DB171" i="27"/>
  <c r="DA171" i="27"/>
  <c r="CY171" i="27"/>
  <c r="CX171" i="27"/>
  <c r="CZ171" i="27" s="1"/>
  <c r="CS171" i="27"/>
  <c r="CR171" i="27"/>
  <c r="CP171" i="27"/>
  <c r="CO171" i="27"/>
  <c r="CQ171" i="27" s="1"/>
  <c r="CK171" i="27"/>
  <c r="CJ171" i="27"/>
  <c r="CH171" i="27"/>
  <c r="CG171" i="27"/>
  <c r="CI171" i="27" s="1"/>
  <c r="CC171" i="27"/>
  <c r="CB171" i="27"/>
  <c r="BZ171" i="27"/>
  <c r="BY171" i="27"/>
  <c r="CA171" i="27" s="1"/>
  <c r="BT171" i="27"/>
  <c r="BS171" i="27"/>
  <c r="BQ171" i="27"/>
  <c r="BP171" i="27"/>
  <c r="BR171" i="27" s="1"/>
  <c r="BL171" i="27"/>
  <c r="BK171" i="27"/>
  <c r="BI171" i="27"/>
  <c r="BH171" i="27"/>
  <c r="BJ171" i="27" s="1"/>
  <c r="BD171" i="27"/>
  <c r="BC171" i="27"/>
  <c r="BA171" i="27"/>
  <c r="AZ171" i="27"/>
  <c r="BB171" i="27" s="1"/>
  <c r="AU171" i="27"/>
  <c r="AT171" i="27"/>
  <c r="AR171" i="27"/>
  <c r="AQ171" i="27"/>
  <c r="AS171" i="27" s="1"/>
  <c r="AM171" i="27"/>
  <c r="AL171" i="27"/>
  <c r="AJ171" i="27"/>
  <c r="AI171" i="27"/>
  <c r="AK171" i="27" s="1"/>
  <c r="AE171" i="27"/>
  <c r="AD171" i="27"/>
  <c r="AB171" i="27"/>
  <c r="AA171" i="27"/>
  <c r="AC171" i="27" s="1"/>
  <c r="V171" i="27"/>
  <c r="U171" i="27"/>
  <c r="S171" i="27"/>
  <c r="R171" i="27"/>
  <c r="T171" i="27" s="1"/>
  <c r="N171" i="27"/>
  <c r="M171" i="27"/>
  <c r="K171" i="27"/>
  <c r="J171" i="27"/>
  <c r="L171" i="27" s="1"/>
  <c r="F171" i="27"/>
  <c r="E171" i="27"/>
  <c r="C171" i="27"/>
  <c r="B171" i="27"/>
  <c r="D171" i="27" s="1"/>
  <c r="EZ170" i="27"/>
  <c r="EY170" i="27"/>
  <c r="ES170" i="27"/>
  <c r="ET170" i="27" s="1"/>
  <c r="ER170" i="27"/>
  <c r="EO170" i="27"/>
  <c r="EK170" i="27"/>
  <c r="EL170" i="27" s="1"/>
  <c r="EJ170" i="27"/>
  <c r="EG170" i="27"/>
  <c r="EC170" i="27"/>
  <c r="ED170" i="27" s="1"/>
  <c r="EB170" i="27"/>
  <c r="DY170" i="27"/>
  <c r="DT170" i="27"/>
  <c r="DU170" i="27" s="1"/>
  <c r="DS170" i="27"/>
  <c r="DP170" i="27"/>
  <c r="DL170" i="27"/>
  <c r="DM170" i="27" s="1"/>
  <c r="DK170" i="27"/>
  <c r="DH170" i="27"/>
  <c r="DD170" i="27"/>
  <c r="DE170" i="27" s="1"/>
  <c r="DC170" i="27"/>
  <c r="CZ170" i="27"/>
  <c r="CU170" i="27"/>
  <c r="CV170" i="27" s="1"/>
  <c r="CT170" i="27"/>
  <c r="CQ170" i="27"/>
  <c r="CM170" i="27"/>
  <c r="CN170" i="27" s="1"/>
  <c r="CL170" i="27"/>
  <c r="CI170" i="27"/>
  <c r="CE170" i="27"/>
  <c r="CF170" i="27" s="1"/>
  <c r="CD170" i="27"/>
  <c r="CA170" i="27"/>
  <c r="BV170" i="27"/>
  <c r="BW170" i="27" s="1"/>
  <c r="BU170" i="27"/>
  <c r="BR170" i="27"/>
  <c r="BN170" i="27"/>
  <c r="BO170" i="27" s="1"/>
  <c r="BM170" i="27"/>
  <c r="BJ170" i="27"/>
  <c r="BF170" i="27"/>
  <c r="BG170" i="27" s="1"/>
  <c r="BE170" i="27"/>
  <c r="BB170" i="27"/>
  <c r="AW170" i="27"/>
  <c r="AX170" i="27" s="1"/>
  <c r="AV170" i="27"/>
  <c r="AS170" i="27"/>
  <c r="AO170" i="27"/>
  <c r="AP170" i="27" s="1"/>
  <c r="AN170" i="27"/>
  <c r="AK170" i="27"/>
  <c r="AG170" i="27"/>
  <c r="AH170" i="27" s="1"/>
  <c r="AF170" i="27"/>
  <c r="AC170" i="27"/>
  <c r="X170" i="27"/>
  <c r="Y170" i="27" s="1"/>
  <c r="W170" i="27"/>
  <c r="T170" i="27"/>
  <c r="P170" i="27"/>
  <c r="Q170" i="27" s="1"/>
  <c r="O170" i="27"/>
  <c r="L170" i="27"/>
  <c r="H170" i="27"/>
  <c r="I170" i="27" s="1"/>
  <c r="G170" i="27"/>
  <c r="D170" i="27"/>
  <c r="EY169" i="27"/>
  <c r="EZ169" i="27" s="1"/>
  <c r="ER169" i="27"/>
  <c r="EO169" i="27"/>
  <c r="EJ169" i="27"/>
  <c r="EG169" i="27"/>
  <c r="EB169" i="27"/>
  <c r="DY169" i="27"/>
  <c r="DU169" i="27"/>
  <c r="DS169" i="27"/>
  <c r="DP169" i="27"/>
  <c r="DT169" i="27" s="1"/>
  <c r="DM169" i="27"/>
  <c r="DK169" i="27"/>
  <c r="DH169" i="27"/>
  <c r="DL169" i="27" s="1"/>
  <c r="DC169" i="27"/>
  <c r="CZ169" i="27"/>
  <c r="DD169" i="27" s="1"/>
  <c r="CT169" i="27"/>
  <c r="CQ169" i="27"/>
  <c r="CN169" i="27"/>
  <c r="CL169" i="27"/>
  <c r="CI169" i="27"/>
  <c r="CM169" i="27" s="1"/>
  <c r="CF169" i="27"/>
  <c r="CD169" i="27"/>
  <c r="CA169" i="27"/>
  <c r="CE169" i="27" s="1"/>
  <c r="BU169" i="27"/>
  <c r="BR169" i="27"/>
  <c r="BV169" i="27" s="1"/>
  <c r="BM169" i="27"/>
  <c r="BJ169" i="27"/>
  <c r="BG169" i="27"/>
  <c r="BE169" i="27"/>
  <c r="BB169" i="27"/>
  <c r="BF169" i="27" s="1"/>
  <c r="AX169" i="27"/>
  <c r="AV169" i="27"/>
  <c r="AS169" i="27"/>
  <c r="AW169" i="27" s="1"/>
  <c r="AN169" i="27"/>
  <c r="AK169" i="27"/>
  <c r="AO169" i="27" s="1"/>
  <c r="AF169" i="27"/>
  <c r="AC169" i="27"/>
  <c r="Y169" i="27"/>
  <c r="W169" i="27"/>
  <c r="T169" i="27"/>
  <c r="X169" i="27" s="1"/>
  <c r="Q169" i="27"/>
  <c r="O169" i="27"/>
  <c r="L169" i="27"/>
  <c r="P169" i="27" s="1"/>
  <c r="G169" i="27"/>
  <c r="D169" i="27"/>
  <c r="H169" i="27" s="1"/>
  <c r="EZ168" i="27"/>
  <c r="EY168" i="27"/>
  <c r="ES168" i="27"/>
  <c r="ET168" i="27" s="1"/>
  <c r="ER168" i="27"/>
  <c r="EO168" i="27"/>
  <c r="EJ168" i="27"/>
  <c r="EK168" i="27" s="1"/>
  <c r="EL168" i="27" s="1"/>
  <c r="EG168" i="27"/>
  <c r="EC168" i="27"/>
  <c r="ED168" i="27" s="1"/>
  <c r="EB168" i="27"/>
  <c r="DY168" i="27"/>
  <c r="DT168" i="27"/>
  <c r="DU168" i="27" s="1"/>
  <c r="DS168" i="27"/>
  <c r="DP168" i="27"/>
  <c r="DL168" i="27"/>
  <c r="DM168" i="27" s="1"/>
  <c r="DK168" i="27"/>
  <c r="DH168" i="27"/>
  <c r="DC168" i="27"/>
  <c r="DD168" i="27" s="1"/>
  <c r="DE168" i="27" s="1"/>
  <c r="CZ168" i="27"/>
  <c r="CU168" i="27"/>
  <c r="CV168" i="27" s="1"/>
  <c r="CT168" i="27"/>
  <c r="CQ168" i="27"/>
  <c r="CM168" i="27"/>
  <c r="CN168" i="27" s="1"/>
  <c r="CL168" i="27"/>
  <c r="CI168" i="27"/>
  <c r="CE168" i="27"/>
  <c r="CF168" i="27" s="1"/>
  <c r="CD168" i="27"/>
  <c r="CA168" i="27"/>
  <c r="BU168" i="27"/>
  <c r="BV168" i="27" s="1"/>
  <c r="BW168" i="27" s="1"/>
  <c r="BR168" i="27"/>
  <c r="BN168" i="27"/>
  <c r="BO168" i="27" s="1"/>
  <c r="BM168" i="27"/>
  <c r="BJ168" i="27"/>
  <c r="BF168" i="27"/>
  <c r="BG168" i="27" s="1"/>
  <c r="BE168" i="27"/>
  <c r="BB168" i="27"/>
  <c r="AW168" i="27"/>
  <c r="AX168" i="27" s="1"/>
  <c r="AV168" i="27"/>
  <c r="AS168" i="27"/>
  <c r="AN168" i="27"/>
  <c r="AO168" i="27" s="1"/>
  <c r="AP168" i="27" s="1"/>
  <c r="AK168" i="27"/>
  <c r="AG168" i="27"/>
  <c r="AH168" i="27" s="1"/>
  <c r="AF168" i="27"/>
  <c r="AC168" i="27"/>
  <c r="X168" i="27"/>
  <c r="Y168" i="27" s="1"/>
  <c r="W168" i="27"/>
  <c r="T168" i="27"/>
  <c r="P168" i="27"/>
  <c r="Q168" i="27" s="1"/>
  <c r="O168" i="27"/>
  <c r="L168" i="27"/>
  <c r="G168" i="27"/>
  <c r="H168" i="27" s="1"/>
  <c r="I168" i="27" s="1"/>
  <c r="D168" i="27"/>
  <c r="EY167" i="27"/>
  <c r="EZ167" i="27" s="1"/>
  <c r="ER167" i="27"/>
  <c r="EO167" i="27"/>
  <c r="ES167" i="27" s="1"/>
  <c r="EJ167" i="27"/>
  <c r="EG167" i="27"/>
  <c r="EB167" i="27"/>
  <c r="DY167" i="27"/>
  <c r="DS167" i="27"/>
  <c r="DP167" i="27"/>
  <c r="DK167" i="27"/>
  <c r="DH167" i="27"/>
  <c r="DC167" i="27"/>
  <c r="CZ167" i="27"/>
  <c r="CT167" i="27"/>
  <c r="CQ167" i="27"/>
  <c r="CL167" i="27"/>
  <c r="CI167" i="27"/>
  <c r="CD167" i="27"/>
  <c r="CA167" i="27"/>
  <c r="BU167" i="27"/>
  <c r="BR167" i="27"/>
  <c r="BM167" i="27"/>
  <c r="BJ167" i="27"/>
  <c r="BE167" i="27"/>
  <c r="BB167" i="27"/>
  <c r="AV167" i="27"/>
  <c r="AS167" i="27"/>
  <c r="AN167" i="27"/>
  <c r="AK167" i="27"/>
  <c r="AF167" i="27"/>
  <c r="AC167" i="27"/>
  <c r="W167" i="27"/>
  <c r="T167" i="27"/>
  <c r="O167" i="27"/>
  <c r="L167" i="27"/>
  <c r="G167" i="27"/>
  <c r="D167" i="27"/>
  <c r="EZ166" i="27"/>
  <c r="EY166" i="27"/>
  <c r="ES166" i="27"/>
  <c r="ET166" i="27" s="1"/>
  <c r="ER166" i="27"/>
  <c r="EO166" i="27"/>
  <c r="EK166" i="27"/>
  <c r="EL166" i="27" s="1"/>
  <c r="EJ166" i="27"/>
  <c r="EG166" i="27"/>
  <c r="EC166" i="27"/>
  <c r="ED166" i="27" s="1"/>
  <c r="EB166" i="27"/>
  <c r="DY166" i="27"/>
  <c r="DT166" i="27"/>
  <c r="DU166" i="27" s="1"/>
  <c r="DS166" i="27"/>
  <c r="DP166" i="27"/>
  <c r="DL166" i="27"/>
  <c r="DM166" i="27" s="1"/>
  <c r="DK166" i="27"/>
  <c r="DH166" i="27"/>
  <c r="DD166" i="27"/>
  <c r="DE166" i="27" s="1"/>
  <c r="DC166" i="27"/>
  <c r="CZ166" i="27"/>
  <c r="CU166" i="27"/>
  <c r="CV166" i="27" s="1"/>
  <c r="CT166" i="27"/>
  <c r="CQ166" i="27"/>
  <c r="CM166" i="27"/>
  <c r="CN166" i="27" s="1"/>
  <c r="CL166" i="27"/>
  <c r="CI166" i="27"/>
  <c r="CE166" i="27"/>
  <c r="CF166" i="27" s="1"/>
  <c r="CD166" i="27"/>
  <c r="CA166" i="27"/>
  <c r="BV166" i="27"/>
  <c r="BW166" i="27" s="1"/>
  <c r="BU166" i="27"/>
  <c r="BR166" i="27"/>
  <c r="BN166" i="27"/>
  <c r="BO166" i="27" s="1"/>
  <c r="BM166" i="27"/>
  <c r="BJ166" i="27"/>
  <c r="BF166" i="27"/>
  <c r="BG166" i="27" s="1"/>
  <c r="BE166" i="27"/>
  <c r="BB166" i="27"/>
  <c r="AW166" i="27"/>
  <c r="AX166" i="27" s="1"/>
  <c r="AV166" i="27"/>
  <c r="AS166" i="27"/>
  <c r="AO166" i="27"/>
  <c r="AP166" i="27" s="1"/>
  <c r="AN166" i="27"/>
  <c r="AK166" i="27"/>
  <c r="AG166" i="27"/>
  <c r="AH166" i="27" s="1"/>
  <c r="AF166" i="27"/>
  <c r="AC166" i="27"/>
  <c r="X166" i="27"/>
  <c r="Y166" i="27" s="1"/>
  <c r="W166" i="27"/>
  <c r="T166" i="27"/>
  <c r="P166" i="27"/>
  <c r="Q166" i="27" s="1"/>
  <c r="O166" i="27"/>
  <c r="L166" i="27"/>
  <c r="H166" i="27"/>
  <c r="I166" i="27" s="1"/>
  <c r="G166" i="27"/>
  <c r="D166" i="27"/>
  <c r="EY165" i="27"/>
  <c r="EZ165" i="27" s="1"/>
  <c r="ER165" i="27"/>
  <c r="EO165" i="27"/>
  <c r="EJ165" i="27"/>
  <c r="EG165" i="27"/>
  <c r="EB165" i="27"/>
  <c r="DY165" i="27"/>
  <c r="DS165" i="27"/>
  <c r="DP165" i="27"/>
  <c r="DK165" i="27"/>
  <c r="DH165" i="27"/>
  <c r="DC165" i="27"/>
  <c r="CZ165" i="27"/>
  <c r="CT165" i="27"/>
  <c r="CQ165" i="27"/>
  <c r="CL165" i="27"/>
  <c r="CI165" i="27"/>
  <c r="CD165" i="27"/>
  <c r="CA165" i="27"/>
  <c r="BU165" i="27"/>
  <c r="BR165" i="27"/>
  <c r="BM165" i="27"/>
  <c r="BJ165" i="27"/>
  <c r="BE165" i="27"/>
  <c r="BB165" i="27"/>
  <c r="AV165" i="27"/>
  <c r="AS165" i="27"/>
  <c r="AN165" i="27"/>
  <c r="AK165" i="27"/>
  <c r="AF165" i="27"/>
  <c r="AC165" i="27"/>
  <c r="W165" i="27"/>
  <c r="T165" i="27"/>
  <c r="O165" i="27"/>
  <c r="L165" i="27"/>
  <c r="G165" i="27"/>
  <c r="D165" i="27"/>
  <c r="EZ164" i="27"/>
  <c r="EY164" i="27"/>
  <c r="ET164" i="27"/>
  <c r="ES164" i="27"/>
  <c r="ER164" i="27"/>
  <c r="EO164" i="27"/>
  <c r="EL164" i="27"/>
  <c r="EK164" i="27"/>
  <c r="EJ164" i="27"/>
  <c r="EG164" i="27"/>
  <c r="ED164" i="27"/>
  <c r="EC164" i="27"/>
  <c r="EB164" i="27"/>
  <c r="DY164" i="27"/>
  <c r="DU164" i="27"/>
  <c r="DT164" i="27"/>
  <c r="DS164" i="27"/>
  <c r="DP164" i="27"/>
  <c r="DM164" i="27"/>
  <c r="DL164" i="27"/>
  <c r="DK164" i="27"/>
  <c r="DH164" i="27"/>
  <c r="DE164" i="27"/>
  <c r="DD164" i="27"/>
  <c r="DC164" i="27"/>
  <c r="CZ164" i="27"/>
  <c r="CV164" i="27"/>
  <c r="CU164" i="27"/>
  <c r="CT164" i="27"/>
  <c r="CQ164" i="27"/>
  <c r="CN164" i="27"/>
  <c r="CM164" i="27"/>
  <c r="CL164" i="27"/>
  <c r="CI164" i="27"/>
  <c r="CF164" i="27"/>
  <c r="CE164" i="27"/>
  <c r="CD164" i="27"/>
  <c r="CA164" i="27"/>
  <c r="BW164" i="27"/>
  <c r="BV164" i="27"/>
  <c r="BU164" i="27"/>
  <c r="BR164" i="27"/>
  <c r="BO164" i="27"/>
  <c r="BN164" i="27"/>
  <c r="BM164" i="27"/>
  <c r="BJ164" i="27"/>
  <c r="BG164" i="27"/>
  <c r="BF164" i="27"/>
  <c r="BE164" i="27"/>
  <c r="BB164" i="27"/>
  <c r="AX164" i="27"/>
  <c r="AW164" i="27"/>
  <c r="AV164" i="27"/>
  <c r="AS164" i="27"/>
  <c r="AP164" i="27"/>
  <c r="AO164" i="27"/>
  <c r="AN164" i="27"/>
  <c r="AK164" i="27"/>
  <c r="AH164" i="27"/>
  <c r="AG164" i="27"/>
  <c r="AF164" i="27"/>
  <c r="AC164" i="27"/>
  <c r="Y164" i="27"/>
  <c r="X164" i="27"/>
  <c r="W164" i="27"/>
  <c r="T164" i="27"/>
  <c r="Q164" i="27"/>
  <c r="P164" i="27"/>
  <c r="O164" i="27"/>
  <c r="L164" i="27"/>
  <c r="I164" i="27"/>
  <c r="H164" i="27"/>
  <c r="G164" i="27"/>
  <c r="D164" i="27"/>
  <c r="EZ163" i="27"/>
  <c r="EY163" i="27"/>
  <c r="EX163" i="27"/>
  <c r="EW163" i="27"/>
  <c r="EQ163" i="27"/>
  <c r="EP163" i="27"/>
  <c r="ER163" i="27" s="1"/>
  <c r="EO163" i="27"/>
  <c r="ES163" i="27" s="1"/>
  <c r="ET163" i="27" s="1"/>
  <c r="EN163" i="27"/>
  <c r="EM163" i="27"/>
  <c r="EI163" i="27"/>
  <c r="EH163" i="27"/>
  <c r="EJ163" i="27" s="1"/>
  <c r="EG163" i="27"/>
  <c r="EF163" i="27"/>
  <c r="EE163" i="27"/>
  <c r="EA163" i="27"/>
  <c r="DZ163" i="27"/>
  <c r="DX163" i="27"/>
  <c r="DW163" i="27"/>
  <c r="DY163" i="27" s="1"/>
  <c r="DR163" i="27"/>
  <c r="DQ163" i="27"/>
  <c r="DO163" i="27"/>
  <c r="DN163" i="27"/>
  <c r="DP163" i="27" s="1"/>
  <c r="DJ163" i="27"/>
  <c r="DI163" i="27"/>
  <c r="DG163" i="27"/>
  <c r="DF163" i="27"/>
  <c r="DH163" i="27" s="1"/>
  <c r="DB163" i="27"/>
  <c r="DA163" i="27"/>
  <c r="CY163" i="27"/>
  <c r="CX163" i="27"/>
  <c r="CZ163" i="27" s="1"/>
  <c r="CS163" i="27"/>
  <c r="CR163" i="27"/>
  <c r="CP163" i="27"/>
  <c r="CO163" i="27"/>
  <c r="CQ163" i="27" s="1"/>
  <c r="CK163" i="27"/>
  <c r="CJ163" i="27"/>
  <c r="CH163" i="27"/>
  <c r="CG163" i="27"/>
  <c r="CI163" i="27" s="1"/>
  <c r="CC163" i="27"/>
  <c r="CB163" i="27"/>
  <c r="BZ163" i="27"/>
  <c r="BY163" i="27"/>
  <c r="CA163" i="27" s="1"/>
  <c r="BT163" i="27"/>
  <c r="BS163" i="27"/>
  <c r="BQ163" i="27"/>
  <c r="BP163" i="27"/>
  <c r="BR163" i="27" s="1"/>
  <c r="BL163" i="27"/>
  <c r="BK163" i="27"/>
  <c r="BI163" i="27"/>
  <c r="BH163" i="27"/>
  <c r="BJ163" i="27" s="1"/>
  <c r="BD163" i="27"/>
  <c r="BC163" i="27"/>
  <c r="BA163" i="27"/>
  <c r="AZ163" i="27"/>
  <c r="BB163" i="27" s="1"/>
  <c r="AU163" i="27"/>
  <c r="AT163" i="27"/>
  <c r="AR163" i="27"/>
  <c r="AQ163" i="27"/>
  <c r="AS163" i="27" s="1"/>
  <c r="AM163" i="27"/>
  <c r="AL163" i="27"/>
  <c r="AJ163" i="27"/>
  <c r="AI163" i="27"/>
  <c r="AK163" i="27" s="1"/>
  <c r="AE163" i="27"/>
  <c r="AD163" i="27"/>
  <c r="AB163" i="27"/>
  <c r="AA163" i="27"/>
  <c r="AC163" i="27" s="1"/>
  <c r="V163" i="27"/>
  <c r="U163" i="27"/>
  <c r="S163" i="27"/>
  <c r="R163" i="27"/>
  <c r="T163" i="27" s="1"/>
  <c r="N163" i="27"/>
  <c r="M163" i="27"/>
  <c r="K163" i="27"/>
  <c r="J163" i="27"/>
  <c r="L163" i="27" s="1"/>
  <c r="F163" i="27"/>
  <c r="E163" i="27"/>
  <c r="C163" i="27"/>
  <c r="B163" i="27"/>
  <c r="D163" i="27" s="1"/>
  <c r="EZ162" i="27"/>
  <c r="EY162" i="27"/>
  <c r="ES162" i="27"/>
  <c r="ER162" i="27"/>
  <c r="EO162" i="27"/>
  <c r="ET162" i="27" s="1"/>
  <c r="EK162" i="27"/>
  <c r="EJ162" i="27"/>
  <c r="EG162" i="27"/>
  <c r="EL162" i="27" s="1"/>
  <c r="EC162" i="27"/>
  <c r="EB162" i="27"/>
  <c r="DY162" i="27"/>
  <c r="DT162" i="27"/>
  <c r="DS162" i="27"/>
  <c r="DP162" i="27"/>
  <c r="DL162" i="27"/>
  <c r="DK162" i="27"/>
  <c r="DH162" i="27"/>
  <c r="DM162" i="27" s="1"/>
  <c r="DD162" i="27"/>
  <c r="DC162" i="27"/>
  <c r="CZ162" i="27"/>
  <c r="DE162" i="27" s="1"/>
  <c r="CU162" i="27"/>
  <c r="CT162" i="27"/>
  <c r="CQ162" i="27"/>
  <c r="CM162" i="27"/>
  <c r="CL162" i="27"/>
  <c r="CI162" i="27"/>
  <c r="CE162" i="27"/>
  <c r="CD162" i="27"/>
  <c r="CA162" i="27"/>
  <c r="CF162" i="27" s="1"/>
  <c r="BV162" i="27"/>
  <c r="BU162" i="27"/>
  <c r="BR162" i="27"/>
  <c r="BW162" i="27" s="1"/>
  <c r="BN162" i="27"/>
  <c r="BM162" i="27"/>
  <c r="BJ162" i="27"/>
  <c r="BF162" i="27"/>
  <c r="BE162" i="27"/>
  <c r="BB162" i="27"/>
  <c r="AW162" i="27"/>
  <c r="AV162" i="27"/>
  <c r="AS162" i="27"/>
  <c r="AX162" i="27" s="1"/>
  <c r="AO162" i="27"/>
  <c r="AN162" i="27"/>
  <c r="AK162" i="27"/>
  <c r="AP162" i="27" s="1"/>
  <c r="AG162" i="27"/>
  <c r="AF162" i="27"/>
  <c r="AC162" i="27"/>
  <c r="X162" i="27"/>
  <c r="W162" i="27"/>
  <c r="T162" i="27"/>
  <c r="P162" i="27"/>
  <c r="O162" i="27"/>
  <c r="L162" i="27"/>
  <c r="Q162" i="27" s="1"/>
  <c r="H162" i="27"/>
  <c r="G162" i="27"/>
  <c r="D162" i="27"/>
  <c r="I162" i="27" s="1"/>
  <c r="EY161" i="27"/>
  <c r="EZ161" i="27" s="1"/>
  <c r="ER161" i="27"/>
  <c r="EO161" i="27"/>
  <c r="EJ161" i="27"/>
  <c r="EG161" i="27"/>
  <c r="EB161" i="27"/>
  <c r="DY161" i="27"/>
  <c r="DS161" i="27"/>
  <c r="DP161" i="27"/>
  <c r="DK161" i="27"/>
  <c r="DH161" i="27"/>
  <c r="DC161" i="27"/>
  <c r="CZ161" i="27"/>
  <c r="CT161" i="27"/>
  <c r="CQ161" i="27"/>
  <c r="CL161" i="27"/>
  <c r="CI161" i="27"/>
  <c r="CD161" i="27"/>
  <c r="CA161" i="27"/>
  <c r="BU161" i="27"/>
  <c r="BR161" i="27"/>
  <c r="BM161" i="27"/>
  <c r="BJ161" i="27"/>
  <c r="BE161" i="27"/>
  <c r="BB161" i="27"/>
  <c r="AV161" i="27"/>
  <c r="AS161" i="27"/>
  <c r="AN161" i="27"/>
  <c r="AK161" i="27"/>
  <c r="AF161" i="27"/>
  <c r="AC161" i="27"/>
  <c r="W161" i="27"/>
  <c r="T161" i="27"/>
  <c r="O161" i="27"/>
  <c r="L161" i="27"/>
  <c r="G161" i="27"/>
  <c r="D161" i="27"/>
  <c r="EZ160" i="27"/>
  <c r="EY160" i="27"/>
  <c r="ES160" i="27"/>
  <c r="ER160" i="27"/>
  <c r="EO160" i="27"/>
  <c r="EK160" i="27"/>
  <c r="EJ160" i="27"/>
  <c r="EG160" i="27"/>
  <c r="EL160" i="27" s="1"/>
  <c r="EC160" i="27"/>
  <c r="EB160" i="27"/>
  <c r="DY160" i="27"/>
  <c r="ED160" i="27" s="1"/>
  <c r="DT160" i="27"/>
  <c r="DS160" i="27"/>
  <c r="DP160" i="27"/>
  <c r="DL160" i="27"/>
  <c r="DK160" i="27"/>
  <c r="DH160" i="27"/>
  <c r="DD160" i="27"/>
  <c r="DC160" i="27"/>
  <c r="CZ160" i="27"/>
  <c r="DE160" i="27" s="1"/>
  <c r="CU160" i="27"/>
  <c r="CT160" i="27"/>
  <c r="CQ160" i="27"/>
  <c r="CV160" i="27" s="1"/>
  <c r="CM160" i="27"/>
  <c r="CL160" i="27"/>
  <c r="CI160" i="27"/>
  <c r="CE160" i="27"/>
  <c r="CD160" i="27"/>
  <c r="CA160" i="27"/>
  <c r="BV160" i="27"/>
  <c r="BU160" i="27"/>
  <c r="BR160" i="27"/>
  <c r="BW160" i="27" s="1"/>
  <c r="BN160" i="27"/>
  <c r="BM160" i="27"/>
  <c r="BJ160" i="27"/>
  <c r="BO160" i="27" s="1"/>
  <c r="BF160" i="27"/>
  <c r="BE160" i="27"/>
  <c r="BB160" i="27"/>
  <c r="AW160" i="27"/>
  <c r="AV160" i="27"/>
  <c r="AS160" i="27"/>
  <c r="AO160" i="27"/>
  <c r="AN160" i="27"/>
  <c r="AK160" i="27"/>
  <c r="AP160" i="27" s="1"/>
  <c r="AG160" i="27"/>
  <c r="AF160" i="27"/>
  <c r="AC160" i="27"/>
  <c r="AH160" i="27" s="1"/>
  <c r="X160" i="27"/>
  <c r="W160" i="27"/>
  <c r="T160" i="27"/>
  <c r="P160" i="27"/>
  <c r="O160" i="27"/>
  <c r="L160" i="27"/>
  <c r="H160" i="27"/>
  <c r="G160" i="27"/>
  <c r="D160" i="27"/>
  <c r="I160" i="27" s="1"/>
  <c r="EY159" i="27"/>
  <c r="EZ159" i="27" s="1"/>
  <c r="ER159" i="27"/>
  <c r="EO159" i="27"/>
  <c r="EJ159" i="27"/>
  <c r="EG159" i="27"/>
  <c r="EB159" i="27"/>
  <c r="DY159" i="27"/>
  <c r="DS159" i="27"/>
  <c r="DP159" i="27"/>
  <c r="DK159" i="27"/>
  <c r="DH159" i="27"/>
  <c r="DC159" i="27"/>
  <c r="CZ159" i="27"/>
  <c r="CT159" i="27"/>
  <c r="CQ159" i="27"/>
  <c r="CL159" i="27"/>
  <c r="CI159" i="27"/>
  <c r="CD159" i="27"/>
  <c r="CA159" i="27"/>
  <c r="BU159" i="27"/>
  <c r="BR159" i="27"/>
  <c r="BM159" i="27"/>
  <c r="BJ159" i="27"/>
  <c r="BE159" i="27"/>
  <c r="BB159" i="27"/>
  <c r="AV159" i="27"/>
  <c r="AS159" i="27"/>
  <c r="AN159" i="27"/>
  <c r="AK159" i="27"/>
  <c r="AF159" i="27"/>
  <c r="AC159" i="27"/>
  <c r="W159" i="27"/>
  <c r="T159" i="27"/>
  <c r="O159" i="27"/>
  <c r="L159" i="27"/>
  <c r="G159" i="27"/>
  <c r="D159" i="27"/>
  <c r="EZ158" i="27"/>
  <c r="EY158" i="27"/>
  <c r="ES158" i="27"/>
  <c r="ER158" i="27"/>
  <c r="EO158" i="27"/>
  <c r="EK158" i="27"/>
  <c r="EJ158" i="27"/>
  <c r="EG158" i="27"/>
  <c r="EC158" i="27"/>
  <c r="EB158" i="27"/>
  <c r="DY158" i="27"/>
  <c r="ED158" i="27" s="1"/>
  <c r="DT158" i="27"/>
  <c r="DS158" i="27"/>
  <c r="DP158" i="27"/>
  <c r="DU158" i="27" s="1"/>
  <c r="DL158" i="27"/>
  <c r="DK158" i="27"/>
  <c r="DH158" i="27"/>
  <c r="DD158" i="27"/>
  <c r="DC158" i="27"/>
  <c r="CZ158" i="27"/>
  <c r="CU158" i="27"/>
  <c r="CT158" i="27"/>
  <c r="CQ158" i="27"/>
  <c r="CV158" i="27" s="1"/>
  <c r="CM158" i="27"/>
  <c r="CL158" i="27"/>
  <c r="CI158" i="27"/>
  <c r="CN158" i="27" s="1"/>
  <c r="CE158" i="27"/>
  <c r="CD158" i="27"/>
  <c r="CA158" i="27"/>
  <c r="BV158" i="27"/>
  <c r="BU158" i="27"/>
  <c r="BR158" i="27"/>
  <c r="BN158" i="27"/>
  <c r="BM158" i="27"/>
  <c r="BJ158" i="27"/>
  <c r="BO158" i="27" s="1"/>
  <c r="BF158" i="27"/>
  <c r="BE158" i="27"/>
  <c r="BB158" i="27"/>
  <c r="BG158" i="27" s="1"/>
  <c r="AW158" i="27"/>
  <c r="AV158" i="27"/>
  <c r="AS158" i="27"/>
  <c r="AO158" i="27"/>
  <c r="AN158" i="27"/>
  <c r="AK158" i="27"/>
  <c r="AG158" i="27"/>
  <c r="AF158" i="27"/>
  <c r="AC158" i="27"/>
  <c r="AH158" i="27" s="1"/>
  <c r="X158" i="27"/>
  <c r="W158" i="27"/>
  <c r="T158" i="27"/>
  <c r="Y158" i="27" s="1"/>
  <c r="P158" i="27"/>
  <c r="O158" i="27"/>
  <c r="L158" i="27"/>
  <c r="H158" i="27"/>
  <c r="G158" i="27"/>
  <c r="D158" i="27"/>
  <c r="EY157" i="27"/>
  <c r="EZ157" i="27" s="1"/>
  <c r="ER157" i="27"/>
  <c r="EO157" i="27"/>
  <c r="EJ157" i="27"/>
  <c r="EG157" i="27"/>
  <c r="EB157" i="27"/>
  <c r="DY157" i="27"/>
  <c r="DS157" i="27"/>
  <c r="DP157" i="27"/>
  <c r="DK157" i="27"/>
  <c r="DH157" i="27"/>
  <c r="DC157" i="27"/>
  <c r="CZ157" i="27"/>
  <c r="CT157" i="27"/>
  <c r="CQ157" i="27"/>
  <c r="CL157" i="27"/>
  <c r="CI157" i="27"/>
  <c r="CD157" i="27"/>
  <c r="CA157" i="27"/>
  <c r="BU157" i="27"/>
  <c r="BR157" i="27"/>
  <c r="BM157" i="27"/>
  <c r="BJ157" i="27"/>
  <c r="BE157" i="27"/>
  <c r="BB157" i="27"/>
  <c r="AV157" i="27"/>
  <c r="AS157" i="27"/>
  <c r="AN157" i="27"/>
  <c r="AK157" i="27"/>
  <c r="AF157" i="27"/>
  <c r="AC157" i="27"/>
  <c r="W157" i="27"/>
  <c r="T157" i="27"/>
  <c r="O157" i="27"/>
  <c r="L157" i="27"/>
  <c r="G157" i="27"/>
  <c r="D157" i="27"/>
  <c r="EX156" i="27"/>
  <c r="EW156" i="27"/>
  <c r="EY156" i="27" s="1"/>
  <c r="EZ156" i="27" s="1"/>
  <c r="EQ156" i="27"/>
  <c r="EP156" i="27"/>
  <c r="ER156" i="27" s="1"/>
  <c r="EN156" i="27"/>
  <c r="EM156" i="27"/>
  <c r="EO156" i="27" s="1"/>
  <c r="EI156" i="27"/>
  <c r="EH156" i="27"/>
  <c r="EJ156" i="27" s="1"/>
  <c r="EF156" i="27"/>
  <c r="EE156" i="27"/>
  <c r="EG156" i="27" s="1"/>
  <c r="EA156" i="27"/>
  <c r="DZ156" i="27"/>
  <c r="DX156" i="27"/>
  <c r="DW156" i="27"/>
  <c r="DY156" i="27" s="1"/>
  <c r="DR156" i="27"/>
  <c r="DQ156" i="27"/>
  <c r="DO156" i="27"/>
  <c r="DN156" i="27"/>
  <c r="DP156" i="27" s="1"/>
  <c r="DJ156" i="27"/>
  <c r="DI156" i="27"/>
  <c r="DG156" i="27"/>
  <c r="DF156" i="27"/>
  <c r="DH156" i="27" s="1"/>
  <c r="DB156" i="27"/>
  <c r="DA156" i="27"/>
  <c r="CY156" i="27"/>
  <c r="CX156" i="27"/>
  <c r="CZ156" i="27" s="1"/>
  <c r="CS156" i="27"/>
  <c r="CR156" i="27"/>
  <c r="CP156" i="27"/>
  <c r="CO156" i="27"/>
  <c r="CQ156" i="27" s="1"/>
  <c r="CK156" i="27"/>
  <c r="CJ156" i="27"/>
  <c r="CH156" i="27"/>
  <c r="CG156" i="27"/>
  <c r="CI156" i="27" s="1"/>
  <c r="CC156" i="27"/>
  <c r="CB156" i="27"/>
  <c r="CD156" i="27" s="1"/>
  <c r="BZ156" i="27"/>
  <c r="BY156" i="27"/>
  <c r="CA156" i="27" s="1"/>
  <c r="BT156" i="27"/>
  <c r="BS156" i="27"/>
  <c r="BU156" i="27" s="1"/>
  <c r="BQ156" i="27"/>
  <c r="BP156" i="27"/>
  <c r="BR156" i="27" s="1"/>
  <c r="BL156" i="27"/>
  <c r="BK156" i="27"/>
  <c r="BI156" i="27"/>
  <c r="BH156" i="27"/>
  <c r="BJ156" i="27" s="1"/>
  <c r="BD156" i="27"/>
  <c r="BC156" i="27"/>
  <c r="BA156" i="27"/>
  <c r="AZ156" i="27"/>
  <c r="BB156" i="27" s="1"/>
  <c r="AU156" i="27"/>
  <c r="AT156" i="27"/>
  <c r="AR156" i="27"/>
  <c r="AQ156" i="27"/>
  <c r="AS156" i="27" s="1"/>
  <c r="AM156" i="27"/>
  <c r="AL156" i="27"/>
  <c r="AJ156" i="27"/>
  <c r="AI156" i="27"/>
  <c r="AK156" i="27" s="1"/>
  <c r="AE156" i="27"/>
  <c r="AD156" i="27"/>
  <c r="AB156" i="27"/>
  <c r="AA156" i="27"/>
  <c r="AC156" i="27" s="1"/>
  <c r="V156" i="27"/>
  <c r="U156" i="27"/>
  <c r="S156" i="27"/>
  <c r="R156" i="27"/>
  <c r="T156" i="27" s="1"/>
  <c r="N156" i="27"/>
  <c r="M156" i="27"/>
  <c r="K156" i="27"/>
  <c r="J156" i="27"/>
  <c r="L156" i="27" s="1"/>
  <c r="F156" i="27"/>
  <c r="E156" i="27"/>
  <c r="C156" i="27"/>
  <c r="B156" i="27"/>
  <c r="D156" i="27" s="1"/>
  <c r="EZ155" i="27"/>
  <c r="EY155" i="27"/>
  <c r="ES155" i="27"/>
  <c r="ER155" i="27"/>
  <c r="EO155" i="27"/>
  <c r="ET155" i="27" s="1"/>
  <c r="EK155" i="27"/>
  <c r="EJ155" i="27"/>
  <c r="EG155" i="27"/>
  <c r="EL155" i="27" s="1"/>
  <c r="EC155" i="27"/>
  <c r="EB155" i="27"/>
  <c r="DY155" i="27"/>
  <c r="DT155" i="27"/>
  <c r="DS155" i="27"/>
  <c r="DP155" i="27"/>
  <c r="DL155" i="27"/>
  <c r="DK155" i="27"/>
  <c r="DH155" i="27"/>
  <c r="DM155" i="27" s="1"/>
  <c r="DD155" i="27"/>
  <c r="DC155" i="27"/>
  <c r="CZ155" i="27"/>
  <c r="DE155" i="27" s="1"/>
  <c r="CU155" i="27"/>
  <c r="CT155" i="27"/>
  <c r="CQ155" i="27"/>
  <c r="CM155" i="27"/>
  <c r="CL155" i="27"/>
  <c r="CI155" i="27"/>
  <c r="CE155" i="27"/>
  <c r="CD155" i="27"/>
  <c r="CA155" i="27"/>
  <c r="CF155" i="27" s="1"/>
  <c r="BV155" i="27"/>
  <c r="BU155" i="27"/>
  <c r="BR155" i="27"/>
  <c r="BW155" i="27" s="1"/>
  <c r="BN155" i="27"/>
  <c r="BM155" i="27"/>
  <c r="BJ155" i="27"/>
  <c r="BF155" i="27"/>
  <c r="BE155" i="27"/>
  <c r="BB155" i="27"/>
  <c r="AW155" i="27"/>
  <c r="AV155" i="27"/>
  <c r="AS155" i="27"/>
  <c r="AX155" i="27" s="1"/>
  <c r="AO155" i="27"/>
  <c r="AN155" i="27"/>
  <c r="AK155" i="27"/>
  <c r="AP155" i="27" s="1"/>
  <c r="AG155" i="27"/>
  <c r="AF155" i="27"/>
  <c r="AC155" i="27"/>
  <c r="X155" i="27"/>
  <c r="W155" i="27"/>
  <c r="T155" i="27"/>
  <c r="P155" i="27"/>
  <c r="O155" i="27"/>
  <c r="L155" i="27"/>
  <c r="Q155" i="27" s="1"/>
  <c r="H155" i="27"/>
  <c r="G155" i="27"/>
  <c r="D155" i="27"/>
  <c r="I155" i="27" s="1"/>
  <c r="EY154" i="27"/>
  <c r="EZ154" i="27" s="1"/>
  <c r="ER154" i="27"/>
  <c r="EO154" i="27"/>
  <c r="EJ154" i="27"/>
  <c r="EG154" i="27"/>
  <c r="EB154" i="27"/>
  <c r="DY154" i="27"/>
  <c r="DS154" i="27"/>
  <c r="DP154" i="27"/>
  <c r="DK154" i="27"/>
  <c r="DH154" i="27"/>
  <c r="DC154" i="27"/>
  <c r="CZ154" i="27"/>
  <c r="CT154" i="27"/>
  <c r="CQ154" i="27"/>
  <c r="CL154" i="27"/>
  <c r="CI154" i="27"/>
  <c r="CD154" i="27"/>
  <c r="CA154" i="27"/>
  <c r="BU154" i="27"/>
  <c r="BR154" i="27"/>
  <c r="BM154" i="27"/>
  <c r="BJ154" i="27"/>
  <c r="BE154" i="27"/>
  <c r="BB154" i="27"/>
  <c r="AV154" i="27"/>
  <c r="AS154" i="27"/>
  <c r="AN154" i="27"/>
  <c r="AK154" i="27"/>
  <c r="AF154" i="27"/>
  <c r="AC154" i="27"/>
  <c r="W154" i="27"/>
  <c r="T154" i="27"/>
  <c r="O154" i="27"/>
  <c r="L154" i="27"/>
  <c r="G154" i="27"/>
  <c r="D154" i="27"/>
  <c r="EZ153" i="27"/>
  <c r="EY153" i="27"/>
  <c r="ES153" i="27"/>
  <c r="ER153" i="27"/>
  <c r="EO153" i="27"/>
  <c r="EK153" i="27"/>
  <c r="EJ153" i="27"/>
  <c r="EG153" i="27"/>
  <c r="EL153" i="27" s="1"/>
  <c r="EC153" i="27"/>
  <c r="EB153" i="27"/>
  <c r="DY153" i="27"/>
  <c r="ED153" i="27" s="1"/>
  <c r="DT153" i="27"/>
  <c r="DS153" i="27"/>
  <c r="DP153" i="27"/>
  <c r="DL153" i="27"/>
  <c r="DK153" i="27"/>
  <c r="DH153" i="27"/>
  <c r="DD153" i="27"/>
  <c r="DC153" i="27"/>
  <c r="CZ153" i="27"/>
  <c r="DE153" i="27" s="1"/>
  <c r="CU153" i="27"/>
  <c r="CT153" i="27"/>
  <c r="CQ153" i="27"/>
  <c r="CV153" i="27" s="1"/>
  <c r="CM153" i="27"/>
  <c r="CL153" i="27"/>
  <c r="CI153" i="27"/>
  <c r="CE153" i="27"/>
  <c r="CD153" i="27"/>
  <c r="CA153" i="27"/>
  <c r="BV153" i="27"/>
  <c r="BU153" i="27"/>
  <c r="BR153" i="27"/>
  <c r="BW153" i="27" s="1"/>
  <c r="BN153" i="27"/>
  <c r="BM153" i="27"/>
  <c r="BJ153" i="27"/>
  <c r="BO153" i="27" s="1"/>
  <c r="BF153" i="27"/>
  <c r="BE153" i="27"/>
  <c r="BB153" i="27"/>
  <c r="AW153" i="27"/>
  <c r="AV153" i="27"/>
  <c r="AS153" i="27"/>
  <c r="AO153" i="27"/>
  <c r="AN153" i="27"/>
  <c r="AK153" i="27"/>
  <c r="AP153" i="27" s="1"/>
  <c r="AG153" i="27"/>
  <c r="AF153" i="27"/>
  <c r="AC153" i="27"/>
  <c r="AH153" i="27" s="1"/>
  <c r="X153" i="27"/>
  <c r="W153" i="27"/>
  <c r="T153" i="27"/>
  <c r="P153" i="27"/>
  <c r="O153" i="27"/>
  <c r="L153" i="27"/>
  <c r="H153" i="27"/>
  <c r="G153" i="27"/>
  <c r="D153" i="27"/>
  <c r="I153" i="27" s="1"/>
  <c r="EY152" i="27"/>
  <c r="EZ152" i="27" s="1"/>
  <c r="ER152" i="27"/>
  <c r="EO152" i="27"/>
  <c r="EJ152" i="27"/>
  <c r="EG152" i="27"/>
  <c r="EB152" i="27"/>
  <c r="DY152" i="27"/>
  <c r="DS152" i="27"/>
  <c r="DP152" i="27"/>
  <c r="DK152" i="27"/>
  <c r="DH152" i="27"/>
  <c r="DC152" i="27"/>
  <c r="CZ152" i="27"/>
  <c r="CT152" i="27"/>
  <c r="CQ152" i="27"/>
  <c r="CL152" i="27"/>
  <c r="CI152" i="27"/>
  <c r="CD152" i="27"/>
  <c r="CA152" i="27"/>
  <c r="BU152" i="27"/>
  <c r="BR152" i="27"/>
  <c r="BM152" i="27"/>
  <c r="BJ152" i="27"/>
  <c r="BE152" i="27"/>
  <c r="BB152" i="27"/>
  <c r="AV152" i="27"/>
  <c r="AS152" i="27"/>
  <c r="AN152" i="27"/>
  <c r="AK152" i="27"/>
  <c r="AF152" i="27"/>
  <c r="AC152" i="27"/>
  <c r="W152" i="27"/>
  <c r="T152" i="27"/>
  <c r="O152" i="27"/>
  <c r="L152" i="27"/>
  <c r="G152" i="27"/>
  <c r="D152" i="27"/>
  <c r="EZ151" i="27"/>
  <c r="EY151" i="27"/>
  <c r="ES151" i="27"/>
  <c r="ER151" i="27"/>
  <c r="EO151" i="27"/>
  <c r="EK151" i="27"/>
  <c r="EJ151" i="27"/>
  <c r="EG151" i="27"/>
  <c r="EC151" i="27"/>
  <c r="EB151" i="27"/>
  <c r="DY151" i="27"/>
  <c r="ED151" i="27" s="1"/>
  <c r="DT151" i="27"/>
  <c r="DS151" i="27"/>
  <c r="DP151" i="27"/>
  <c r="DU151" i="27" s="1"/>
  <c r="DL151" i="27"/>
  <c r="DK151" i="27"/>
  <c r="DH151" i="27"/>
  <c r="DD151" i="27"/>
  <c r="DC151" i="27"/>
  <c r="CZ151" i="27"/>
  <c r="CU151" i="27"/>
  <c r="CT151" i="27"/>
  <c r="CQ151" i="27"/>
  <c r="CV151" i="27" s="1"/>
  <c r="CM151" i="27"/>
  <c r="CL151" i="27"/>
  <c r="CI151" i="27"/>
  <c r="CN151" i="27" s="1"/>
  <c r="CE151" i="27"/>
  <c r="CD151" i="27"/>
  <c r="CA151" i="27"/>
  <c r="BV151" i="27"/>
  <c r="BU151" i="27"/>
  <c r="BR151" i="27"/>
  <c r="BN151" i="27"/>
  <c r="BM151" i="27"/>
  <c r="BJ151" i="27"/>
  <c r="BO151" i="27" s="1"/>
  <c r="BF151" i="27"/>
  <c r="BE151" i="27"/>
  <c r="BB151" i="27"/>
  <c r="BG151" i="27" s="1"/>
  <c r="AW151" i="27"/>
  <c r="AV151" i="27"/>
  <c r="AS151" i="27"/>
  <c r="AO151" i="27"/>
  <c r="AN151" i="27"/>
  <c r="AK151" i="27"/>
  <c r="AG151" i="27"/>
  <c r="AF151" i="27"/>
  <c r="AC151" i="27"/>
  <c r="AH151" i="27" s="1"/>
  <c r="X151" i="27"/>
  <c r="W151" i="27"/>
  <c r="T151" i="27"/>
  <c r="Y151" i="27" s="1"/>
  <c r="P151" i="27"/>
  <c r="O151" i="27"/>
  <c r="L151" i="27"/>
  <c r="H151" i="27"/>
  <c r="G151" i="27"/>
  <c r="D151" i="27"/>
  <c r="EY150" i="27"/>
  <c r="EZ150" i="27" s="1"/>
  <c r="ER150" i="27"/>
  <c r="EO150" i="27"/>
  <c r="EJ150" i="27"/>
  <c r="EG150" i="27"/>
  <c r="EB150" i="27"/>
  <c r="DY150" i="27"/>
  <c r="DS150" i="27"/>
  <c r="DP150" i="27"/>
  <c r="DM150" i="27"/>
  <c r="DK150" i="27"/>
  <c r="DH150" i="27"/>
  <c r="DL150" i="27" s="1"/>
  <c r="DE150" i="27"/>
  <c r="DC150" i="27"/>
  <c r="CZ150" i="27"/>
  <c r="DD150" i="27" s="1"/>
  <c r="CT150" i="27"/>
  <c r="CQ150" i="27"/>
  <c r="CU150" i="27" s="1"/>
  <c r="CL150" i="27"/>
  <c r="CI150" i="27"/>
  <c r="CF150" i="27"/>
  <c r="CD150" i="27"/>
  <c r="CA150" i="27"/>
  <c r="CE150" i="27" s="1"/>
  <c r="BW150" i="27"/>
  <c r="BU150" i="27"/>
  <c r="BR150" i="27"/>
  <c r="BV150" i="27" s="1"/>
  <c r="BM150" i="27"/>
  <c r="BJ150" i="27"/>
  <c r="BN150" i="27" s="1"/>
  <c r="BE150" i="27"/>
  <c r="BB150" i="27"/>
  <c r="AX150" i="27"/>
  <c r="AV150" i="27"/>
  <c r="AS150" i="27"/>
  <c r="AW150" i="27" s="1"/>
  <c r="AP150" i="27"/>
  <c r="AN150" i="27"/>
  <c r="AK150" i="27"/>
  <c r="AO150" i="27" s="1"/>
  <c r="AF150" i="27"/>
  <c r="AC150" i="27"/>
  <c r="AG150" i="27" s="1"/>
  <c r="W150" i="27"/>
  <c r="T150" i="27"/>
  <c r="Q150" i="27"/>
  <c r="O150" i="27"/>
  <c r="L150" i="27"/>
  <c r="P150" i="27" s="1"/>
  <c r="I150" i="27"/>
  <c r="G150" i="27"/>
  <c r="D150" i="27"/>
  <c r="H150" i="27" s="1"/>
  <c r="EZ149" i="27"/>
  <c r="EY149" i="27"/>
  <c r="ES149" i="27"/>
  <c r="ER149" i="27"/>
  <c r="EO149" i="27"/>
  <c r="EK149" i="27"/>
  <c r="EJ149" i="27"/>
  <c r="EG149" i="27"/>
  <c r="EB149" i="27"/>
  <c r="EC149" i="27" s="1"/>
  <c r="DY149" i="27"/>
  <c r="DS149" i="27"/>
  <c r="DT149" i="27" s="1"/>
  <c r="DP149" i="27"/>
  <c r="DU149" i="27" s="1"/>
  <c r="DL149" i="27"/>
  <c r="DK149" i="27"/>
  <c r="DH149" i="27"/>
  <c r="DD149" i="27"/>
  <c r="DC149" i="27"/>
  <c r="CZ149" i="27"/>
  <c r="CT149" i="27"/>
  <c r="CU149" i="27" s="1"/>
  <c r="CQ149" i="27"/>
  <c r="CL149" i="27"/>
  <c r="CM149" i="27" s="1"/>
  <c r="CI149" i="27"/>
  <c r="CE149" i="27"/>
  <c r="CD149" i="27"/>
  <c r="CA149" i="27"/>
  <c r="BV149" i="27"/>
  <c r="BU149" i="27"/>
  <c r="BR149" i="27"/>
  <c r="BM149" i="27"/>
  <c r="BN149" i="27" s="1"/>
  <c r="BJ149" i="27"/>
  <c r="BE149" i="27"/>
  <c r="BF149" i="27" s="1"/>
  <c r="BB149" i="27"/>
  <c r="BG149" i="27" s="1"/>
  <c r="AW149" i="27"/>
  <c r="AV149" i="27"/>
  <c r="AS149" i="27"/>
  <c r="AO149" i="27"/>
  <c r="AN149" i="27"/>
  <c r="AK149" i="27"/>
  <c r="AF149" i="27"/>
  <c r="AG149" i="27" s="1"/>
  <c r="AC149" i="27"/>
  <c r="W149" i="27"/>
  <c r="X149" i="27" s="1"/>
  <c r="T149" i="27"/>
  <c r="P149" i="27"/>
  <c r="O149" i="27"/>
  <c r="L149" i="27"/>
  <c r="H149" i="27"/>
  <c r="G149" i="27"/>
  <c r="D149" i="27"/>
  <c r="EY148" i="27"/>
  <c r="EZ148" i="27" s="1"/>
  <c r="ET148" i="27"/>
  <c r="ER148" i="27"/>
  <c r="EO148" i="27"/>
  <c r="ES148" i="27" s="1"/>
  <c r="EJ148" i="27"/>
  <c r="EG148" i="27"/>
  <c r="EK148" i="27" s="1"/>
  <c r="EB148" i="27"/>
  <c r="DY148" i="27"/>
  <c r="DU148" i="27"/>
  <c r="DS148" i="27"/>
  <c r="DP148" i="27"/>
  <c r="DT148" i="27" s="1"/>
  <c r="DM148" i="27"/>
  <c r="DK148" i="27"/>
  <c r="DH148" i="27"/>
  <c r="DL148" i="27" s="1"/>
  <c r="DC148" i="27"/>
  <c r="CZ148" i="27"/>
  <c r="DD148" i="27" s="1"/>
  <c r="CT148" i="27"/>
  <c r="CQ148" i="27"/>
  <c r="CN148" i="27"/>
  <c r="CL148" i="27"/>
  <c r="CI148" i="27"/>
  <c r="CM148" i="27" s="1"/>
  <c r="CF148" i="27"/>
  <c r="CD148" i="27"/>
  <c r="CA148" i="27"/>
  <c r="CE148" i="27" s="1"/>
  <c r="BU148" i="27"/>
  <c r="BR148" i="27"/>
  <c r="BV148" i="27" s="1"/>
  <c r="BM148" i="27"/>
  <c r="BJ148" i="27"/>
  <c r="BG148" i="27"/>
  <c r="BE148" i="27"/>
  <c r="BB148" i="27"/>
  <c r="BF148" i="27" s="1"/>
  <c r="AX148" i="27"/>
  <c r="AV148" i="27"/>
  <c r="AS148" i="27"/>
  <c r="AW148" i="27" s="1"/>
  <c r="AN148" i="27"/>
  <c r="AK148" i="27"/>
  <c r="AO148" i="27" s="1"/>
  <c r="AF148" i="27"/>
  <c r="AC148" i="27"/>
  <c r="Y148" i="27"/>
  <c r="W148" i="27"/>
  <c r="T148" i="27"/>
  <c r="X148" i="27" s="1"/>
  <c r="Q148" i="27"/>
  <c r="O148" i="27"/>
  <c r="L148" i="27"/>
  <c r="P148" i="27" s="1"/>
  <c r="G148" i="27"/>
  <c r="D148" i="27"/>
  <c r="H148" i="27" s="1"/>
  <c r="EZ147" i="27"/>
  <c r="EY147" i="27"/>
  <c r="ES147" i="27"/>
  <c r="ER147" i="27"/>
  <c r="EO147" i="27"/>
  <c r="EJ147" i="27"/>
  <c r="EK147" i="27" s="1"/>
  <c r="EG147" i="27"/>
  <c r="EB147" i="27"/>
  <c r="EC147" i="27" s="1"/>
  <c r="DY147" i="27"/>
  <c r="DT147" i="27"/>
  <c r="DS147" i="27"/>
  <c r="DP147" i="27"/>
  <c r="DL147" i="27"/>
  <c r="DK147" i="27"/>
  <c r="DH147" i="27"/>
  <c r="DC147" i="27"/>
  <c r="DD147" i="27" s="1"/>
  <c r="CZ147" i="27"/>
  <c r="CT147" i="27"/>
  <c r="CU147" i="27" s="1"/>
  <c r="CQ147" i="27"/>
  <c r="CM147" i="27"/>
  <c r="CL147" i="27"/>
  <c r="CI147" i="27"/>
  <c r="CE147" i="27"/>
  <c r="CD147" i="27"/>
  <c r="CA147" i="27"/>
  <c r="BU147" i="27"/>
  <c r="BV147" i="27" s="1"/>
  <c r="BR147" i="27"/>
  <c r="BM147" i="27"/>
  <c r="BN147" i="27" s="1"/>
  <c r="BJ147" i="27"/>
  <c r="BF147" i="27"/>
  <c r="BE147" i="27"/>
  <c r="BB147" i="27"/>
  <c r="AW147" i="27"/>
  <c r="AV147" i="27"/>
  <c r="AS147" i="27"/>
  <c r="AN147" i="27"/>
  <c r="AO147" i="27" s="1"/>
  <c r="AK147" i="27"/>
  <c r="AF147" i="27"/>
  <c r="AG147" i="27" s="1"/>
  <c r="AC147" i="27"/>
  <c r="X147" i="27"/>
  <c r="W147" i="27"/>
  <c r="T147" i="27"/>
  <c r="P147" i="27"/>
  <c r="O147" i="27"/>
  <c r="L147" i="27"/>
  <c r="G147" i="27"/>
  <c r="H147" i="27" s="1"/>
  <c r="D147" i="27"/>
  <c r="EY146" i="27"/>
  <c r="EZ146" i="27" s="1"/>
  <c r="ER146" i="27"/>
  <c r="EO146" i="27"/>
  <c r="ES146" i="27" s="1"/>
  <c r="EJ146" i="27"/>
  <c r="EG146" i="27"/>
  <c r="ED146" i="27"/>
  <c r="EB146" i="27"/>
  <c r="DY146" i="27"/>
  <c r="EC146" i="27" s="1"/>
  <c r="DU146" i="27"/>
  <c r="DS146" i="27"/>
  <c r="DP146" i="27"/>
  <c r="DT146" i="27" s="1"/>
  <c r="DK146" i="27"/>
  <c r="DH146" i="27"/>
  <c r="DL146" i="27" s="1"/>
  <c r="DC146" i="27"/>
  <c r="CZ146" i="27"/>
  <c r="CV146" i="27"/>
  <c r="CT146" i="27"/>
  <c r="CQ146" i="27"/>
  <c r="CU146" i="27" s="1"/>
  <c r="CN146" i="27"/>
  <c r="CL146" i="27"/>
  <c r="CI146" i="27"/>
  <c r="CM146" i="27" s="1"/>
  <c r="CD146" i="27"/>
  <c r="CA146" i="27"/>
  <c r="CE146" i="27" s="1"/>
  <c r="BU146" i="27"/>
  <c r="BR146" i="27"/>
  <c r="BO146" i="27"/>
  <c r="BM146" i="27"/>
  <c r="BJ146" i="27"/>
  <c r="BN146" i="27" s="1"/>
  <c r="BG146" i="27"/>
  <c r="BE146" i="27"/>
  <c r="BB146" i="27"/>
  <c r="BF146" i="27" s="1"/>
  <c r="AV146" i="27"/>
  <c r="AS146" i="27"/>
  <c r="AW146" i="27" s="1"/>
  <c r="AN146" i="27"/>
  <c r="AK146" i="27"/>
  <c r="AH146" i="27"/>
  <c r="AF146" i="27"/>
  <c r="AC146" i="27"/>
  <c r="AG146" i="27" s="1"/>
  <c r="Y146" i="27"/>
  <c r="W146" i="27"/>
  <c r="T146" i="27"/>
  <c r="X146" i="27" s="1"/>
  <c r="O146" i="27"/>
  <c r="L146" i="27"/>
  <c r="P146" i="27" s="1"/>
  <c r="G146" i="27"/>
  <c r="D146" i="27"/>
  <c r="EZ145" i="27"/>
  <c r="EY145" i="27"/>
  <c r="ER145" i="27"/>
  <c r="ES145" i="27" s="1"/>
  <c r="EO145" i="27"/>
  <c r="EJ145" i="27"/>
  <c r="EK145" i="27" s="1"/>
  <c r="EG145" i="27"/>
  <c r="EL145" i="27" s="1"/>
  <c r="EC145" i="27"/>
  <c r="EB145" i="27"/>
  <c r="DY145" i="27"/>
  <c r="DT145" i="27"/>
  <c r="DS145" i="27"/>
  <c r="DP145" i="27"/>
  <c r="DK145" i="27"/>
  <c r="DL145" i="27" s="1"/>
  <c r="DH145" i="27"/>
  <c r="DC145" i="27"/>
  <c r="DD145" i="27" s="1"/>
  <c r="CZ145" i="27"/>
  <c r="CU145" i="27"/>
  <c r="CT145" i="27"/>
  <c r="CQ145" i="27"/>
  <c r="CM145" i="27"/>
  <c r="CL145" i="27"/>
  <c r="CI145" i="27"/>
  <c r="CD145" i="27"/>
  <c r="CE145" i="27" s="1"/>
  <c r="CA145" i="27"/>
  <c r="BU145" i="27"/>
  <c r="BV145" i="27" s="1"/>
  <c r="BR145" i="27"/>
  <c r="BW145" i="27" s="1"/>
  <c r="BN145" i="27"/>
  <c r="BM145" i="27"/>
  <c r="BJ145" i="27"/>
  <c r="BF145" i="27"/>
  <c r="BE145" i="27"/>
  <c r="BB145" i="27"/>
  <c r="AV145" i="27"/>
  <c r="AW145" i="27" s="1"/>
  <c r="AS145" i="27"/>
  <c r="AN145" i="27"/>
  <c r="AO145" i="27" s="1"/>
  <c r="AK145" i="27"/>
  <c r="AG145" i="27"/>
  <c r="AF145" i="27"/>
  <c r="AC145" i="27"/>
  <c r="X145" i="27"/>
  <c r="W145" i="27"/>
  <c r="T145" i="27"/>
  <c r="O145" i="27"/>
  <c r="P145" i="27" s="1"/>
  <c r="L145" i="27"/>
  <c r="G145" i="27"/>
  <c r="H145" i="27" s="1"/>
  <c r="D145" i="27"/>
  <c r="I145" i="27" s="1"/>
  <c r="EY144" i="27"/>
  <c r="EZ144" i="27" s="1"/>
  <c r="ER144" i="27"/>
  <c r="EO144" i="27"/>
  <c r="EL144" i="27"/>
  <c r="EJ144" i="27"/>
  <c r="EG144" i="27"/>
  <c r="EK144" i="27" s="1"/>
  <c r="ED144" i="27"/>
  <c r="EB144" i="27"/>
  <c r="DY144" i="27"/>
  <c r="EC144" i="27" s="1"/>
  <c r="DS144" i="27"/>
  <c r="DP144" i="27"/>
  <c r="DT144" i="27" s="1"/>
  <c r="DK144" i="27"/>
  <c r="DH144" i="27"/>
  <c r="DE144" i="27"/>
  <c r="DC144" i="27"/>
  <c r="CZ144" i="27"/>
  <c r="DD144" i="27" s="1"/>
  <c r="CV144" i="27"/>
  <c r="CT144" i="27"/>
  <c r="CQ144" i="27"/>
  <c r="CU144" i="27" s="1"/>
  <c r="CL144" i="27"/>
  <c r="CI144" i="27"/>
  <c r="CM144" i="27" s="1"/>
  <c r="CD144" i="27"/>
  <c r="CA144" i="27"/>
  <c r="BW144" i="27"/>
  <c r="BU144" i="27"/>
  <c r="BR144" i="27"/>
  <c r="BV144" i="27" s="1"/>
  <c r="BO144" i="27"/>
  <c r="BM144" i="27"/>
  <c r="BJ144" i="27"/>
  <c r="BN144" i="27" s="1"/>
  <c r="BE144" i="27"/>
  <c r="BB144" i="27"/>
  <c r="BF144" i="27" s="1"/>
  <c r="AV144" i="27"/>
  <c r="AS144" i="27"/>
  <c r="AP144" i="27"/>
  <c r="AN144" i="27"/>
  <c r="AK144" i="27"/>
  <c r="AO144" i="27" s="1"/>
  <c r="AH144" i="27"/>
  <c r="AF144" i="27"/>
  <c r="AC144" i="27"/>
  <c r="AG144" i="27" s="1"/>
  <c r="W144" i="27"/>
  <c r="T144" i="27"/>
  <c r="X144" i="27" s="1"/>
  <c r="O144" i="27"/>
  <c r="L144" i="27"/>
  <c r="I144" i="27"/>
  <c r="G144" i="27"/>
  <c r="D144" i="27"/>
  <c r="H144" i="27" s="1"/>
  <c r="EZ143" i="27"/>
  <c r="EY143" i="27"/>
  <c r="ER143" i="27"/>
  <c r="ES143" i="27" s="1"/>
  <c r="EO143" i="27"/>
  <c r="EK143" i="27"/>
  <c r="EJ143" i="27"/>
  <c r="EG143" i="27"/>
  <c r="EC143" i="27"/>
  <c r="EB143" i="27"/>
  <c r="DY143" i="27"/>
  <c r="DS143" i="27"/>
  <c r="DT143" i="27" s="1"/>
  <c r="DP143" i="27"/>
  <c r="DK143" i="27"/>
  <c r="DL143" i="27" s="1"/>
  <c r="DH143" i="27"/>
  <c r="DM143" i="27" s="1"/>
  <c r="DD143" i="27"/>
  <c r="DC143" i="27"/>
  <c r="CZ143" i="27"/>
  <c r="CU143" i="27"/>
  <c r="CT143" i="27"/>
  <c r="CQ143" i="27"/>
  <c r="CL143" i="27"/>
  <c r="CM143" i="27" s="1"/>
  <c r="CI143" i="27"/>
  <c r="CD143" i="27"/>
  <c r="CE143" i="27" s="1"/>
  <c r="CA143" i="27"/>
  <c r="BV143" i="27"/>
  <c r="BU143" i="27"/>
  <c r="BR143" i="27"/>
  <c r="BN143" i="27"/>
  <c r="BM143" i="27"/>
  <c r="BJ143" i="27"/>
  <c r="BE143" i="27"/>
  <c r="BF143" i="27" s="1"/>
  <c r="BB143" i="27"/>
  <c r="AV143" i="27"/>
  <c r="AW143" i="27" s="1"/>
  <c r="AS143" i="27"/>
  <c r="AX143" i="27" s="1"/>
  <c r="AO143" i="27"/>
  <c r="AN143" i="27"/>
  <c r="AK143" i="27"/>
  <c r="AG143" i="27"/>
  <c r="AF143" i="27"/>
  <c r="AC143" i="27"/>
  <c r="W143" i="27"/>
  <c r="X143" i="27" s="1"/>
  <c r="T143" i="27"/>
  <c r="O143" i="27"/>
  <c r="P143" i="27" s="1"/>
  <c r="L143" i="27"/>
  <c r="H143" i="27"/>
  <c r="G143" i="27"/>
  <c r="D143" i="27"/>
  <c r="EY142" i="27"/>
  <c r="EZ142" i="27" s="1"/>
  <c r="ET142" i="27"/>
  <c r="ER142" i="27"/>
  <c r="EO142" i="27"/>
  <c r="ES142" i="27" s="1"/>
  <c r="EL142" i="27"/>
  <c r="EJ142" i="27"/>
  <c r="EG142" i="27"/>
  <c r="EK142" i="27" s="1"/>
  <c r="EB142" i="27"/>
  <c r="DY142" i="27"/>
  <c r="EC142" i="27" s="1"/>
  <c r="DS142" i="27"/>
  <c r="DP142" i="27"/>
  <c r="DK142" i="27"/>
  <c r="DH142" i="27"/>
  <c r="DC142" i="27"/>
  <c r="CZ142" i="27"/>
  <c r="CT142" i="27"/>
  <c r="CQ142" i="27"/>
  <c r="CL142" i="27"/>
  <c r="CI142" i="27"/>
  <c r="CD142" i="27"/>
  <c r="CA142" i="27"/>
  <c r="BU142" i="27"/>
  <c r="BR142" i="27"/>
  <c r="BM142" i="27"/>
  <c r="BJ142" i="27"/>
  <c r="BE142" i="27"/>
  <c r="BB142" i="27"/>
  <c r="AV142" i="27"/>
  <c r="AS142" i="27"/>
  <c r="AN142" i="27"/>
  <c r="AK142" i="27"/>
  <c r="AF142" i="27"/>
  <c r="AC142" i="27"/>
  <c r="W142" i="27"/>
  <c r="T142" i="27"/>
  <c r="O142" i="27"/>
  <c r="L142" i="27"/>
  <c r="G142" i="27"/>
  <c r="D142" i="27"/>
  <c r="EZ141" i="27"/>
  <c r="EY141" i="27"/>
  <c r="ER141" i="27"/>
  <c r="EO141" i="27"/>
  <c r="ES141" i="27" s="1"/>
  <c r="EJ141" i="27"/>
  <c r="EG141" i="27"/>
  <c r="EC141" i="27"/>
  <c r="EB141" i="27"/>
  <c r="DY141" i="27"/>
  <c r="DT141" i="27"/>
  <c r="DS141" i="27"/>
  <c r="DP141" i="27"/>
  <c r="DK141" i="27"/>
  <c r="DH141" i="27"/>
  <c r="DC141" i="27"/>
  <c r="CZ141" i="27"/>
  <c r="CU141" i="27"/>
  <c r="CT141" i="27"/>
  <c r="CQ141" i="27"/>
  <c r="CM141" i="27"/>
  <c r="CL141" i="27"/>
  <c r="CI141" i="27"/>
  <c r="CD141" i="27"/>
  <c r="CA141" i="27"/>
  <c r="CE141" i="27" s="1"/>
  <c r="BU141" i="27"/>
  <c r="BR141" i="27"/>
  <c r="BN141" i="27"/>
  <c r="BM141" i="27"/>
  <c r="BJ141" i="27"/>
  <c r="BF141" i="27"/>
  <c r="BE141" i="27"/>
  <c r="BB141" i="27"/>
  <c r="AV141" i="27"/>
  <c r="AS141" i="27"/>
  <c r="AN141" i="27"/>
  <c r="AK141" i="27"/>
  <c r="AG141" i="27"/>
  <c r="AF141" i="27"/>
  <c r="AC141" i="27"/>
  <c r="X141" i="27"/>
  <c r="W141" i="27"/>
  <c r="T141" i="27"/>
  <c r="O141" i="27"/>
  <c r="L141" i="27"/>
  <c r="P141" i="27" s="1"/>
  <c r="G141" i="27"/>
  <c r="D141" i="27"/>
  <c r="EY140" i="27"/>
  <c r="EZ140" i="27" s="1"/>
  <c r="ER140" i="27"/>
  <c r="EO140" i="27"/>
  <c r="EJ140" i="27"/>
  <c r="EG140" i="27"/>
  <c r="EB140" i="27"/>
  <c r="DY140" i="27"/>
  <c r="DS140" i="27"/>
  <c r="DP140" i="27"/>
  <c r="DK140" i="27"/>
  <c r="DH140" i="27"/>
  <c r="DC140" i="27"/>
  <c r="CZ140" i="27"/>
  <c r="CT140" i="27"/>
  <c r="CQ140" i="27"/>
  <c r="CL140" i="27"/>
  <c r="CI140" i="27"/>
  <c r="CD140" i="27"/>
  <c r="CA140" i="27"/>
  <c r="BU140" i="27"/>
  <c r="BR140" i="27"/>
  <c r="BM140" i="27"/>
  <c r="BJ140" i="27"/>
  <c r="BE140" i="27"/>
  <c r="BB140" i="27"/>
  <c r="AV140" i="27"/>
  <c r="AS140" i="27"/>
  <c r="AN140" i="27"/>
  <c r="AK140" i="27"/>
  <c r="AF140" i="27"/>
  <c r="AC140" i="27"/>
  <c r="W140" i="27"/>
  <c r="T140" i="27"/>
  <c r="O140" i="27"/>
  <c r="L140" i="27"/>
  <c r="G140" i="27"/>
  <c r="D140" i="27"/>
  <c r="EY139" i="27"/>
  <c r="EZ139" i="27" s="1"/>
  <c r="ET139" i="27"/>
  <c r="ES139" i="27"/>
  <c r="ER139" i="27"/>
  <c r="EO139" i="27"/>
  <c r="EL139" i="27"/>
  <c r="EK139" i="27"/>
  <c r="EJ139" i="27"/>
  <c r="EG139" i="27"/>
  <c r="ED139" i="27"/>
  <c r="EC139" i="27"/>
  <c r="EB139" i="27"/>
  <c r="DY139" i="27"/>
  <c r="DU139" i="27"/>
  <c r="DT139" i="27"/>
  <c r="DS139" i="27"/>
  <c r="DP139" i="27"/>
  <c r="DM139" i="27"/>
  <c r="DL139" i="27"/>
  <c r="DK139" i="27"/>
  <c r="DH139" i="27"/>
  <c r="DE139" i="27"/>
  <c r="DD139" i="27"/>
  <c r="DC139" i="27"/>
  <c r="CZ139" i="27"/>
  <c r="CV139" i="27"/>
  <c r="CU139" i="27"/>
  <c r="CT139" i="27"/>
  <c r="CQ139" i="27"/>
  <c r="CN139" i="27"/>
  <c r="CM139" i="27"/>
  <c r="CL139" i="27"/>
  <c r="CI139" i="27"/>
  <c r="CF139" i="27"/>
  <c r="CE139" i="27"/>
  <c r="CD139" i="27"/>
  <c r="CA139" i="27"/>
  <c r="BW139" i="27"/>
  <c r="BV139" i="27"/>
  <c r="BU139" i="27"/>
  <c r="BR139" i="27"/>
  <c r="BO139" i="27"/>
  <c r="BN139" i="27"/>
  <c r="BM139" i="27"/>
  <c r="BJ139" i="27"/>
  <c r="BG139" i="27"/>
  <c r="BF139" i="27"/>
  <c r="BE139" i="27"/>
  <c r="BB139" i="27"/>
  <c r="AX139" i="27"/>
  <c r="AW139" i="27"/>
  <c r="AV139" i="27"/>
  <c r="AS139" i="27"/>
  <c r="AP139" i="27"/>
  <c r="AO139" i="27"/>
  <c r="AN139" i="27"/>
  <c r="AK139" i="27"/>
  <c r="AH139" i="27"/>
  <c r="AG139" i="27"/>
  <c r="AF139" i="27"/>
  <c r="AC139" i="27"/>
  <c r="Y139" i="27"/>
  <c r="X139" i="27"/>
  <c r="W139" i="27"/>
  <c r="T139" i="27"/>
  <c r="Q139" i="27"/>
  <c r="P139" i="27"/>
  <c r="O139" i="27"/>
  <c r="L139" i="27"/>
  <c r="I139" i="27"/>
  <c r="H139" i="27"/>
  <c r="G139" i="27"/>
  <c r="D139" i="27"/>
  <c r="EZ138" i="27"/>
  <c r="EY138" i="27"/>
  <c r="ER138" i="27"/>
  <c r="EO138" i="27"/>
  <c r="EJ138" i="27"/>
  <c r="EG138" i="27"/>
  <c r="EB138" i="27"/>
  <c r="DY138" i="27"/>
  <c r="DS138" i="27"/>
  <c r="DP138" i="27"/>
  <c r="DK138" i="27"/>
  <c r="DH138" i="27"/>
  <c r="DC138" i="27"/>
  <c r="CZ138" i="27"/>
  <c r="CT138" i="27"/>
  <c r="CQ138" i="27"/>
  <c r="CL138" i="27"/>
  <c r="CI138" i="27"/>
  <c r="CD138" i="27"/>
  <c r="CA138" i="27"/>
  <c r="BU138" i="27"/>
  <c r="BR138" i="27"/>
  <c r="BM138" i="27"/>
  <c r="BJ138" i="27"/>
  <c r="BE138" i="27"/>
  <c r="BB138" i="27"/>
  <c r="AV138" i="27"/>
  <c r="AS138" i="27"/>
  <c r="AN138" i="27"/>
  <c r="AK138" i="27"/>
  <c r="AF138" i="27"/>
  <c r="AC138" i="27"/>
  <c r="W138" i="27"/>
  <c r="T138" i="27"/>
  <c r="O138" i="27"/>
  <c r="L138" i="27"/>
  <c r="G138" i="27"/>
  <c r="D138" i="27"/>
  <c r="EY137" i="27"/>
  <c r="EZ137" i="27" s="1"/>
  <c r="ET137" i="27"/>
  <c r="ES137" i="27"/>
  <c r="ER137" i="27"/>
  <c r="EO137" i="27"/>
  <c r="EL137" i="27"/>
  <c r="EK137" i="27"/>
  <c r="EJ137" i="27"/>
  <c r="EG137" i="27"/>
  <c r="ED137" i="27"/>
  <c r="EC137" i="27"/>
  <c r="EB137" i="27"/>
  <c r="DY137" i="27"/>
  <c r="DU137" i="27"/>
  <c r="DT137" i="27"/>
  <c r="DS137" i="27"/>
  <c r="DP137" i="27"/>
  <c r="DM137" i="27"/>
  <c r="DL137" i="27"/>
  <c r="DK137" i="27"/>
  <c r="DH137" i="27"/>
  <c r="DE137" i="27"/>
  <c r="DD137" i="27"/>
  <c r="DC137" i="27"/>
  <c r="CZ137" i="27"/>
  <c r="CV137" i="27"/>
  <c r="CU137" i="27"/>
  <c r="CT137" i="27"/>
  <c r="CQ137" i="27"/>
  <c r="CN137" i="27"/>
  <c r="CM137" i="27"/>
  <c r="CL137" i="27"/>
  <c r="CI137" i="27"/>
  <c r="CF137" i="27"/>
  <c r="CE137" i="27"/>
  <c r="CD137" i="27"/>
  <c r="CA137" i="27"/>
  <c r="BW137" i="27"/>
  <c r="BV137" i="27"/>
  <c r="BU137" i="27"/>
  <c r="BR137" i="27"/>
  <c r="BO137" i="27"/>
  <c r="BN137" i="27"/>
  <c r="BM137" i="27"/>
  <c r="BJ137" i="27"/>
  <c r="BG137" i="27"/>
  <c r="BF137" i="27"/>
  <c r="BE137" i="27"/>
  <c r="BB137" i="27"/>
  <c r="AX137" i="27"/>
  <c r="AW137" i="27"/>
  <c r="AV137" i="27"/>
  <c r="AS137" i="27"/>
  <c r="AP137" i="27"/>
  <c r="AO137" i="27"/>
  <c r="AN137" i="27"/>
  <c r="AK137" i="27"/>
  <c r="AH137" i="27"/>
  <c r="AG137" i="27"/>
  <c r="AF137" i="27"/>
  <c r="AC137" i="27"/>
  <c r="Y137" i="27"/>
  <c r="X137" i="27"/>
  <c r="W137" i="27"/>
  <c r="T137" i="27"/>
  <c r="Q137" i="27"/>
  <c r="P137" i="27"/>
  <c r="O137" i="27"/>
  <c r="L137" i="27"/>
  <c r="I137" i="27"/>
  <c r="H137" i="27"/>
  <c r="G137" i="27"/>
  <c r="D137" i="27"/>
  <c r="EZ136" i="27"/>
  <c r="EY136" i="27"/>
  <c r="ER136" i="27"/>
  <c r="EO136" i="27"/>
  <c r="EJ136" i="27"/>
  <c r="EG136" i="27"/>
  <c r="EB136" i="27"/>
  <c r="DY136" i="27"/>
  <c r="DS136" i="27"/>
  <c r="DP136" i="27"/>
  <c r="DK136" i="27"/>
  <c r="DH136" i="27"/>
  <c r="DC136" i="27"/>
  <c r="CZ136" i="27"/>
  <c r="CT136" i="27"/>
  <c r="CQ136" i="27"/>
  <c r="CL136" i="27"/>
  <c r="CI136" i="27"/>
  <c r="CD136" i="27"/>
  <c r="CA136" i="27"/>
  <c r="BU136" i="27"/>
  <c r="BR136" i="27"/>
  <c r="BM136" i="27"/>
  <c r="BJ136" i="27"/>
  <c r="BE136" i="27"/>
  <c r="BB136" i="27"/>
  <c r="AV136" i="27"/>
  <c r="AS136" i="27"/>
  <c r="AN136" i="27"/>
  <c r="AK136" i="27"/>
  <c r="AF136" i="27"/>
  <c r="AC136" i="27"/>
  <c r="W136" i="27"/>
  <c r="T136" i="27"/>
  <c r="O136" i="27"/>
  <c r="L136" i="27"/>
  <c r="G136" i="27"/>
  <c r="D136" i="27"/>
  <c r="EY135" i="27"/>
  <c r="EZ135" i="27" s="1"/>
  <c r="ET135" i="27"/>
  <c r="ES135" i="27"/>
  <c r="ER135" i="27"/>
  <c r="EO135" i="27"/>
  <c r="EL135" i="27"/>
  <c r="EK135" i="27"/>
  <c r="EJ135" i="27"/>
  <c r="EG135" i="27"/>
  <c r="ED135" i="27"/>
  <c r="EC135" i="27"/>
  <c r="EB135" i="27"/>
  <c r="DY135" i="27"/>
  <c r="DU135" i="27"/>
  <c r="DT135" i="27"/>
  <c r="DS135" i="27"/>
  <c r="DP135" i="27"/>
  <c r="DM135" i="27"/>
  <c r="DL135" i="27"/>
  <c r="DK135" i="27"/>
  <c r="DH135" i="27"/>
  <c r="DE135" i="27"/>
  <c r="DD135" i="27"/>
  <c r="DC135" i="27"/>
  <c r="CZ135" i="27"/>
  <c r="CV135" i="27"/>
  <c r="CU135" i="27"/>
  <c r="CT135" i="27"/>
  <c r="CQ135" i="27"/>
  <c r="CM135" i="27"/>
  <c r="CN135" i="27" s="1"/>
  <c r="CL135" i="27"/>
  <c r="CI135" i="27"/>
  <c r="CE135" i="27"/>
  <c r="CF135" i="27" s="1"/>
  <c r="CD135" i="27"/>
  <c r="CA135" i="27"/>
  <c r="BV135" i="27"/>
  <c r="BW135" i="27" s="1"/>
  <c r="BU135" i="27"/>
  <c r="BR135" i="27"/>
  <c r="BN135" i="27"/>
  <c r="BO135" i="27" s="1"/>
  <c r="BM135" i="27"/>
  <c r="BJ135" i="27"/>
  <c r="BF135" i="27"/>
  <c r="BG135" i="27" s="1"/>
  <c r="BE135" i="27"/>
  <c r="BB135" i="27"/>
  <c r="AW135" i="27"/>
  <c r="AX135" i="27" s="1"/>
  <c r="AV135" i="27"/>
  <c r="AS135" i="27"/>
  <c r="AO135" i="27"/>
  <c r="AP135" i="27" s="1"/>
  <c r="AN135" i="27"/>
  <c r="AK135" i="27"/>
  <c r="AG135" i="27"/>
  <c r="AH135" i="27" s="1"/>
  <c r="AF135" i="27"/>
  <c r="AC135" i="27"/>
  <c r="X135" i="27"/>
  <c r="Y135" i="27" s="1"/>
  <c r="W135" i="27"/>
  <c r="T135" i="27"/>
  <c r="P135" i="27"/>
  <c r="Q135" i="27" s="1"/>
  <c r="O135" i="27"/>
  <c r="L135" i="27"/>
  <c r="H135" i="27"/>
  <c r="I135" i="27" s="1"/>
  <c r="G135" i="27"/>
  <c r="D135" i="27"/>
  <c r="EY134" i="27"/>
  <c r="EZ134" i="27" s="1"/>
  <c r="ER134" i="27"/>
  <c r="EO134" i="27"/>
  <c r="EJ134" i="27"/>
  <c r="EG134" i="27"/>
  <c r="EB134" i="27"/>
  <c r="DY134" i="27"/>
  <c r="DS134" i="27"/>
  <c r="DP134" i="27"/>
  <c r="DK134" i="27"/>
  <c r="DH134" i="27"/>
  <c r="DC134" i="27"/>
  <c r="CZ134" i="27"/>
  <c r="CT134" i="27"/>
  <c r="CQ134" i="27"/>
  <c r="CL134" i="27"/>
  <c r="CI134" i="27"/>
  <c r="CD134" i="27"/>
  <c r="CA134" i="27"/>
  <c r="BU134" i="27"/>
  <c r="BR134" i="27"/>
  <c r="BM134" i="27"/>
  <c r="BJ134" i="27"/>
  <c r="BE134" i="27"/>
  <c r="BB134" i="27"/>
  <c r="AV134" i="27"/>
  <c r="AS134" i="27"/>
  <c r="AN134" i="27"/>
  <c r="AK134" i="27"/>
  <c r="AF134" i="27"/>
  <c r="AC134" i="27"/>
  <c r="W134" i="27"/>
  <c r="T134" i="27"/>
  <c r="O134" i="27"/>
  <c r="L134" i="27"/>
  <c r="G134" i="27"/>
  <c r="D134" i="27"/>
  <c r="EY133" i="27"/>
  <c r="EZ133" i="27" s="1"/>
  <c r="ES133" i="27"/>
  <c r="ET133" i="27" s="1"/>
  <c r="ER133" i="27"/>
  <c r="EO133" i="27"/>
  <c r="EK133" i="27"/>
  <c r="EL133" i="27" s="1"/>
  <c r="EJ133" i="27"/>
  <c r="EG133" i="27"/>
  <c r="EC133" i="27"/>
  <c r="ED133" i="27" s="1"/>
  <c r="EB133" i="27"/>
  <c r="DY133" i="27"/>
  <c r="DT133" i="27"/>
  <c r="DU133" i="27" s="1"/>
  <c r="DS133" i="27"/>
  <c r="DP133" i="27"/>
  <c r="DL133" i="27"/>
  <c r="DM133" i="27" s="1"/>
  <c r="DK133" i="27"/>
  <c r="DH133" i="27"/>
  <c r="DD133" i="27"/>
  <c r="DE133" i="27" s="1"/>
  <c r="DC133" i="27"/>
  <c r="CZ133" i="27"/>
  <c r="CU133" i="27"/>
  <c r="CV133" i="27" s="1"/>
  <c r="CT133" i="27"/>
  <c r="CQ133" i="27"/>
  <c r="CM133" i="27"/>
  <c r="CN133" i="27" s="1"/>
  <c r="CL133" i="27"/>
  <c r="CI133" i="27"/>
  <c r="CE133" i="27"/>
  <c r="CF133" i="27" s="1"/>
  <c r="CD133" i="27"/>
  <c r="CA133" i="27"/>
  <c r="BV133" i="27"/>
  <c r="BW133" i="27" s="1"/>
  <c r="BU133" i="27"/>
  <c r="BR133" i="27"/>
  <c r="BN133" i="27"/>
  <c r="BO133" i="27" s="1"/>
  <c r="BM133" i="27"/>
  <c r="BJ133" i="27"/>
  <c r="BF133" i="27"/>
  <c r="BG133" i="27" s="1"/>
  <c r="BE133" i="27"/>
  <c r="BB133" i="27"/>
  <c r="AW133" i="27"/>
  <c r="AX133" i="27" s="1"/>
  <c r="AV133" i="27"/>
  <c r="AS133" i="27"/>
  <c r="AO133" i="27"/>
  <c r="AP133" i="27" s="1"/>
  <c r="AN133" i="27"/>
  <c r="AK133" i="27"/>
  <c r="AG133" i="27"/>
  <c r="AH133" i="27" s="1"/>
  <c r="AF133" i="27"/>
  <c r="AC133" i="27"/>
  <c r="X133" i="27"/>
  <c r="Y133" i="27" s="1"/>
  <c r="W133" i="27"/>
  <c r="T133" i="27"/>
  <c r="P133" i="27"/>
  <c r="Q133" i="27" s="1"/>
  <c r="O133" i="27"/>
  <c r="L133" i="27"/>
  <c r="H133" i="27"/>
  <c r="I133" i="27" s="1"/>
  <c r="G133" i="27"/>
  <c r="D133" i="27"/>
  <c r="EY132" i="27"/>
  <c r="EZ132" i="27" s="1"/>
  <c r="ER132" i="27"/>
  <c r="EO132" i="27"/>
  <c r="EJ132" i="27"/>
  <c r="EG132" i="27"/>
  <c r="EB132" i="27"/>
  <c r="DY132" i="27"/>
  <c r="DS132" i="27"/>
  <c r="DP132" i="27"/>
  <c r="DK132" i="27"/>
  <c r="DH132" i="27"/>
  <c r="DC132" i="27"/>
  <c r="CZ132" i="27"/>
  <c r="CT132" i="27"/>
  <c r="CQ132" i="27"/>
  <c r="CL132" i="27"/>
  <c r="CI132" i="27"/>
  <c r="CD132" i="27"/>
  <c r="CA132" i="27"/>
  <c r="BU132" i="27"/>
  <c r="BR132" i="27"/>
  <c r="BM132" i="27"/>
  <c r="BJ132" i="27"/>
  <c r="BE132" i="27"/>
  <c r="BB132" i="27"/>
  <c r="AV132" i="27"/>
  <c r="AS132" i="27"/>
  <c r="AN132" i="27"/>
  <c r="AK132" i="27"/>
  <c r="AF132" i="27"/>
  <c r="AC132" i="27"/>
  <c r="W132" i="27"/>
  <c r="T132" i="27"/>
  <c r="O132" i="27"/>
  <c r="L132" i="27"/>
  <c r="G132" i="27"/>
  <c r="D132" i="27"/>
  <c r="EY131" i="27"/>
  <c r="EZ131" i="27" s="1"/>
  <c r="ET131" i="27"/>
  <c r="ES131" i="27"/>
  <c r="ER131" i="27"/>
  <c r="EO131" i="27"/>
  <c r="EL131" i="27"/>
  <c r="EK131" i="27"/>
  <c r="EJ131" i="27"/>
  <c r="EG131" i="27"/>
  <c r="ED131" i="27"/>
  <c r="EC131" i="27"/>
  <c r="EB131" i="27"/>
  <c r="DY131" i="27"/>
  <c r="DU131" i="27"/>
  <c r="DT131" i="27"/>
  <c r="DS131" i="27"/>
  <c r="DP131" i="27"/>
  <c r="DM131" i="27"/>
  <c r="DL131" i="27"/>
  <c r="DK131" i="27"/>
  <c r="DH131" i="27"/>
  <c r="DE131" i="27"/>
  <c r="DD131" i="27"/>
  <c r="DC131" i="27"/>
  <c r="CZ131" i="27"/>
  <c r="CV131" i="27"/>
  <c r="CU131" i="27"/>
  <c r="CT131" i="27"/>
  <c r="CQ131" i="27"/>
  <c r="CN131" i="27"/>
  <c r="CM131" i="27"/>
  <c r="CL131" i="27"/>
  <c r="CI131" i="27"/>
  <c r="CF131" i="27"/>
  <c r="CE131" i="27"/>
  <c r="CD131" i="27"/>
  <c r="CA131" i="27"/>
  <c r="BW131" i="27"/>
  <c r="BV131" i="27"/>
  <c r="BU131" i="27"/>
  <c r="BR131" i="27"/>
  <c r="BO131" i="27"/>
  <c r="BN131" i="27"/>
  <c r="BM131" i="27"/>
  <c r="BJ131" i="27"/>
  <c r="BG131" i="27"/>
  <c r="BF131" i="27"/>
  <c r="BE131" i="27"/>
  <c r="BB131" i="27"/>
  <c r="AX131" i="27"/>
  <c r="AW131" i="27"/>
  <c r="AV131" i="27"/>
  <c r="AS131" i="27"/>
  <c r="AP131" i="27"/>
  <c r="AO131" i="27"/>
  <c r="AN131" i="27"/>
  <c r="AK131" i="27"/>
  <c r="AH131" i="27"/>
  <c r="AG131" i="27"/>
  <c r="AF131" i="27"/>
  <c r="AC131" i="27"/>
  <c r="Y131" i="27"/>
  <c r="X131" i="27"/>
  <c r="W131" i="27"/>
  <c r="T131" i="27"/>
  <c r="Q131" i="27"/>
  <c r="P131" i="27"/>
  <c r="O131" i="27"/>
  <c r="L131" i="27"/>
  <c r="I131" i="27"/>
  <c r="H131" i="27"/>
  <c r="G131" i="27"/>
  <c r="D131" i="27"/>
  <c r="EZ130" i="27"/>
  <c r="EY130" i="27"/>
  <c r="ER130" i="27"/>
  <c r="EO130" i="27"/>
  <c r="EJ130" i="27"/>
  <c r="EG130" i="27"/>
  <c r="EB130" i="27"/>
  <c r="DY130" i="27"/>
  <c r="DS130" i="27"/>
  <c r="DP130" i="27"/>
  <c r="DK130" i="27"/>
  <c r="DH130" i="27"/>
  <c r="DC130" i="27"/>
  <c r="CZ130" i="27"/>
  <c r="CT130" i="27"/>
  <c r="CQ130" i="27"/>
  <c r="CL130" i="27"/>
  <c r="CI130" i="27"/>
  <c r="CD130" i="27"/>
  <c r="CA130" i="27"/>
  <c r="BU130" i="27"/>
  <c r="BR130" i="27"/>
  <c r="BM130" i="27"/>
  <c r="BJ130" i="27"/>
  <c r="BE130" i="27"/>
  <c r="BB130" i="27"/>
  <c r="AV130" i="27"/>
  <c r="AS130" i="27"/>
  <c r="AN130" i="27"/>
  <c r="AK130" i="27"/>
  <c r="AF130" i="27"/>
  <c r="AC130" i="27"/>
  <c r="W130" i="27"/>
  <c r="T130" i="27"/>
  <c r="O130" i="27"/>
  <c r="L130" i="27"/>
  <c r="G130" i="27"/>
  <c r="D130" i="27"/>
  <c r="EY129" i="27"/>
  <c r="EZ129" i="27" s="1"/>
  <c r="ET129" i="27"/>
  <c r="ES129" i="27"/>
  <c r="ER129" i="27"/>
  <c r="EO129" i="27"/>
  <c r="EL129" i="27"/>
  <c r="EK129" i="27"/>
  <c r="EJ129" i="27"/>
  <c r="EG129" i="27"/>
  <c r="ED129" i="27"/>
  <c r="EC129" i="27"/>
  <c r="EB129" i="27"/>
  <c r="DY129" i="27"/>
  <c r="DU129" i="27"/>
  <c r="DT129" i="27"/>
  <c r="DS129" i="27"/>
  <c r="DP129" i="27"/>
  <c r="DM129" i="27"/>
  <c r="DL129" i="27"/>
  <c r="DK129" i="27"/>
  <c r="DH129" i="27"/>
  <c r="DE129" i="27"/>
  <c r="DD129" i="27"/>
  <c r="DC129" i="27"/>
  <c r="CZ129" i="27"/>
  <c r="CV129" i="27"/>
  <c r="CU129" i="27"/>
  <c r="CT129" i="27"/>
  <c r="CQ129" i="27"/>
  <c r="CN129" i="27"/>
  <c r="CM129" i="27"/>
  <c r="CL129" i="27"/>
  <c r="CI129" i="27"/>
  <c r="CF129" i="27"/>
  <c r="CE129" i="27"/>
  <c r="CD129" i="27"/>
  <c r="CA129" i="27"/>
  <c r="BW129" i="27"/>
  <c r="BV129" i="27"/>
  <c r="BU129" i="27"/>
  <c r="BR129" i="27"/>
  <c r="BO129" i="27"/>
  <c r="BN129" i="27"/>
  <c r="BM129" i="27"/>
  <c r="BJ129" i="27"/>
  <c r="BG129" i="27"/>
  <c r="BF129" i="27"/>
  <c r="BE129" i="27"/>
  <c r="BB129" i="27"/>
  <c r="AX129" i="27"/>
  <c r="AW129" i="27"/>
  <c r="AV129" i="27"/>
  <c r="AS129" i="27"/>
  <c r="AP129" i="27"/>
  <c r="AO129" i="27"/>
  <c r="AN129" i="27"/>
  <c r="AK129" i="27"/>
  <c r="AH129" i="27"/>
  <c r="AG129" i="27"/>
  <c r="AF129" i="27"/>
  <c r="AC129" i="27"/>
  <c r="Y129" i="27"/>
  <c r="X129" i="27"/>
  <c r="W129" i="27"/>
  <c r="T129" i="27"/>
  <c r="Q129" i="27"/>
  <c r="P129" i="27"/>
  <c r="O129" i="27"/>
  <c r="L129" i="27"/>
  <c r="I129" i="27"/>
  <c r="H129" i="27"/>
  <c r="G129" i="27"/>
  <c r="D129" i="27"/>
  <c r="EZ128" i="27"/>
  <c r="EY128" i="27"/>
  <c r="ER128" i="27"/>
  <c r="EO128" i="27"/>
  <c r="EJ128" i="27"/>
  <c r="EG128" i="27"/>
  <c r="EB128" i="27"/>
  <c r="DY128" i="27"/>
  <c r="DS128" i="27"/>
  <c r="DP128" i="27"/>
  <c r="DK128" i="27"/>
  <c r="DH128" i="27"/>
  <c r="DC128" i="27"/>
  <c r="CZ128" i="27"/>
  <c r="CT128" i="27"/>
  <c r="CQ128" i="27"/>
  <c r="CL128" i="27"/>
  <c r="CI128" i="27"/>
  <c r="CD128" i="27"/>
  <c r="CA128" i="27"/>
  <c r="BU128" i="27"/>
  <c r="BR128" i="27"/>
  <c r="BM128" i="27"/>
  <c r="BJ128" i="27"/>
  <c r="BE128" i="27"/>
  <c r="BB128" i="27"/>
  <c r="AV128" i="27"/>
  <c r="AS128" i="27"/>
  <c r="AN128" i="27"/>
  <c r="AK128" i="27"/>
  <c r="AF128" i="27"/>
  <c r="AC128" i="27"/>
  <c r="W128" i="27"/>
  <c r="T128" i="27"/>
  <c r="O128" i="27"/>
  <c r="L128" i="27"/>
  <c r="G128" i="27"/>
  <c r="D128" i="27"/>
  <c r="EY127" i="27"/>
  <c r="EZ127" i="27" s="1"/>
  <c r="ES127" i="27"/>
  <c r="ET127" i="27" s="1"/>
  <c r="ER127" i="27"/>
  <c r="EO127" i="27"/>
  <c r="EK127" i="27"/>
  <c r="EL127" i="27" s="1"/>
  <c r="EJ127" i="27"/>
  <c r="EG127" i="27"/>
  <c r="EC127" i="27"/>
  <c r="ED127" i="27" s="1"/>
  <c r="EB127" i="27"/>
  <c r="DY127" i="27"/>
  <c r="DT127" i="27"/>
  <c r="DU127" i="27" s="1"/>
  <c r="DS127" i="27"/>
  <c r="DP127" i="27"/>
  <c r="DL127" i="27"/>
  <c r="DM127" i="27" s="1"/>
  <c r="DK127" i="27"/>
  <c r="DH127" i="27"/>
  <c r="DD127" i="27"/>
  <c r="DE127" i="27" s="1"/>
  <c r="DC127" i="27"/>
  <c r="CZ127" i="27"/>
  <c r="CU127" i="27"/>
  <c r="CV127" i="27" s="1"/>
  <c r="CT127" i="27"/>
  <c r="CQ127" i="27"/>
  <c r="CM127" i="27"/>
  <c r="CN127" i="27" s="1"/>
  <c r="CL127" i="27"/>
  <c r="CI127" i="27"/>
  <c r="CE127" i="27"/>
  <c r="CF127" i="27" s="1"/>
  <c r="CD127" i="27"/>
  <c r="CA127" i="27"/>
  <c r="BV127" i="27"/>
  <c r="BW127" i="27" s="1"/>
  <c r="BU127" i="27"/>
  <c r="BR127" i="27"/>
  <c r="BN127" i="27"/>
  <c r="BO127" i="27" s="1"/>
  <c r="BM127" i="27"/>
  <c r="BJ127" i="27"/>
  <c r="BF127" i="27"/>
  <c r="BG127" i="27" s="1"/>
  <c r="BE127" i="27"/>
  <c r="BB127" i="27"/>
  <c r="AW127" i="27"/>
  <c r="AX127" i="27" s="1"/>
  <c r="AV127" i="27"/>
  <c r="AS127" i="27"/>
  <c r="AO127" i="27"/>
  <c r="AP127" i="27" s="1"/>
  <c r="AN127" i="27"/>
  <c r="AK127" i="27"/>
  <c r="AG127" i="27"/>
  <c r="AH127" i="27" s="1"/>
  <c r="AF127" i="27"/>
  <c r="AC127" i="27"/>
  <c r="X127" i="27"/>
  <c r="Y127" i="27" s="1"/>
  <c r="W127" i="27"/>
  <c r="T127" i="27"/>
  <c r="P127" i="27"/>
  <c r="Q127" i="27" s="1"/>
  <c r="O127" i="27"/>
  <c r="L127" i="27"/>
  <c r="H127" i="27"/>
  <c r="I127" i="27" s="1"/>
  <c r="G127" i="27"/>
  <c r="D127" i="27"/>
  <c r="EY126" i="27"/>
  <c r="EZ126" i="27" s="1"/>
  <c r="ER126" i="27"/>
  <c r="EO126" i="27"/>
  <c r="EJ126" i="27"/>
  <c r="EG126" i="27"/>
  <c r="EB126" i="27"/>
  <c r="DY126" i="27"/>
  <c r="DS126" i="27"/>
  <c r="DP126" i="27"/>
  <c r="DK126" i="27"/>
  <c r="DH126" i="27"/>
  <c r="DC126" i="27"/>
  <c r="CZ126" i="27"/>
  <c r="CT126" i="27"/>
  <c r="CQ126" i="27"/>
  <c r="CL126" i="27"/>
  <c r="CI126" i="27"/>
  <c r="CD126" i="27"/>
  <c r="CA126" i="27"/>
  <c r="BU126" i="27"/>
  <c r="BR126" i="27"/>
  <c r="BM126" i="27"/>
  <c r="BJ126" i="27"/>
  <c r="BE126" i="27"/>
  <c r="BB126" i="27"/>
  <c r="AV126" i="27"/>
  <c r="AS126" i="27"/>
  <c r="AN126" i="27"/>
  <c r="AK126" i="27"/>
  <c r="AF126" i="27"/>
  <c r="AC126" i="27"/>
  <c r="W126" i="27"/>
  <c r="T126" i="27"/>
  <c r="O126" i="27"/>
  <c r="L126" i="27"/>
  <c r="G126" i="27"/>
  <c r="D126" i="27"/>
  <c r="EY125" i="27"/>
  <c r="EZ125" i="27" s="1"/>
  <c r="ES125" i="27"/>
  <c r="ET125" i="27" s="1"/>
  <c r="ER125" i="27"/>
  <c r="EO125" i="27"/>
  <c r="EK125" i="27"/>
  <c r="EL125" i="27" s="1"/>
  <c r="EJ125" i="27"/>
  <c r="EG125" i="27"/>
  <c r="EC125" i="27"/>
  <c r="ED125" i="27" s="1"/>
  <c r="EB125" i="27"/>
  <c r="DY125" i="27"/>
  <c r="DT125" i="27"/>
  <c r="DU125" i="27" s="1"/>
  <c r="DS125" i="27"/>
  <c r="DP125" i="27"/>
  <c r="DL125" i="27"/>
  <c r="DM125" i="27" s="1"/>
  <c r="DK125" i="27"/>
  <c r="DH125" i="27"/>
  <c r="DD125" i="27"/>
  <c r="DE125" i="27" s="1"/>
  <c r="DC125" i="27"/>
  <c r="CZ125" i="27"/>
  <c r="CU125" i="27"/>
  <c r="CV125" i="27" s="1"/>
  <c r="CT125" i="27"/>
  <c r="CQ125" i="27"/>
  <c r="CM125" i="27"/>
  <c r="CN125" i="27" s="1"/>
  <c r="CL125" i="27"/>
  <c r="CI125" i="27"/>
  <c r="CE125" i="27"/>
  <c r="CF125" i="27" s="1"/>
  <c r="CD125" i="27"/>
  <c r="CA125" i="27"/>
  <c r="BV125" i="27"/>
  <c r="BW125" i="27" s="1"/>
  <c r="BU125" i="27"/>
  <c r="BR125" i="27"/>
  <c r="BN125" i="27"/>
  <c r="BO125" i="27" s="1"/>
  <c r="BM125" i="27"/>
  <c r="BJ125" i="27"/>
  <c r="BF125" i="27"/>
  <c r="BG125" i="27" s="1"/>
  <c r="BE125" i="27"/>
  <c r="BB125" i="27"/>
  <c r="AW125" i="27"/>
  <c r="AX125" i="27" s="1"/>
  <c r="AV125" i="27"/>
  <c r="AS125" i="27"/>
  <c r="AO125" i="27"/>
  <c r="AP125" i="27" s="1"/>
  <c r="AN125" i="27"/>
  <c r="AK125" i="27"/>
  <c r="AG125" i="27"/>
  <c r="AH125" i="27" s="1"/>
  <c r="AF125" i="27"/>
  <c r="AC125" i="27"/>
  <c r="X125" i="27"/>
  <c r="Y125" i="27" s="1"/>
  <c r="W125" i="27"/>
  <c r="T125" i="27"/>
  <c r="P125" i="27"/>
  <c r="Q125" i="27" s="1"/>
  <c r="O125" i="27"/>
  <c r="L125" i="27"/>
  <c r="H125" i="27"/>
  <c r="I125" i="27" s="1"/>
  <c r="G125" i="27"/>
  <c r="D125" i="27"/>
  <c r="EY124" i="27"/>
  <c r="EZ124" i="27" s="1"/>
  <c r="ER124" i="27"/>
  <c r="EO124" i="27"/>
  <c r="EJ124" i="27"/>
  <c r="EG124" i="27"/>
  <c r="EB124" i="27"/>
  <c r="DY124" i="27"/>
  <c r="DS124" i="27"/>
  <c r="DP124" i="27"/>
  <c r="DK124" i="27"/>
  <c r="DH124" i="27"/>
  <c r="DC124" i="27"/>
  <c r="CZ124" i="27"/>
  <c r="CT124" i="27"/>
  <c r="CQ124" i="27"/>
  <c r="CL124" i="27"/>
  <c r="CI124" i="27"/>
  <c r="CD124" i="27"/>
  <c r="CA124" i="27"/>
  <c r="BU124" i="27"/>
  <c r="BR124" i="27"/>
  <c r="BM124" i="27"/>
  <c r="BJ124" i="27"/>
  <c r="BE124" i="27"/>
  <c r="BB124" i="27"/>
  <c r="AV124" i="27"/>
  <c r="AS124" i="27"/>
  <c r="AN124" i="27"/>
  <c r="AK124" i="27"/>
  <c r="AF124" i="27"/>
  <c r="AC124" i="27"/>
  <c r="W124" i="27"/>
  <c r="T124" i="27"/>
  <c r="O124" i="27"/>
  <c r="L124" i="27"/>
  <c r="G124" i="27"/>
  <c r="D124" i="27"/>
  <c r="EY123" i="27"/>
  <c r="EZ123" i="27" s="1"/>
  <c r="ET123" i="27"/>
  <c r="ES123" i="27"/>
  <c r="ER123" i="27"/>
  <c r="EO123" i="27"/>
  <c r="EL123" i="27"/>
  <c r="EK123" i="27"/>
  <c r="EJ123" i="27"/>
  <c r="EG123" i="27"/>
  <c r="ED123" i="27"/>
  <c r="EC123" i="27"/>
  <c r="EB123" i="27"/>
  <c r="DY123" i="27"/>
  <c r="DU123" i="27"/>
  <c r="DT123" i="27"/>
  <c r="DS123" i="27"/>
  <c r="DP123" i="27"/>
  <c r="DM123" i="27"/>
  <c r="DL123" i="27"/>
  <c r="DK123" i="27"/>
  <c r="DH123" i="27"/>
  <c r="DE123" i="27"/>
  <c r="DD123" i="27"/>
  <c r="DC123" i="27"/>
  <c r="CZ123" i="27"/>
  <c r="CV123" i="27"/>
  <c r="CU123" i="27"/>
  <c r="CT123" i="27"/>
  <c r="CQ123" i="27"/>
  <c r="CN123" i="27"/>
  <c r="CM123" i="27"/>
  <c r="CL123" i="27"/>
  <c r="CI123" i="27"/>
  <c r="CF123" i="27"/>
  <c r="CE123" i="27"/>
  <c r="CD123" i="27"/>
  <c r="CA123" i="27"/>
  <c r="BW123" i="27"/>
  <c r="BV123" i="27"/>
  <c r="BU123" i="27"/>
  <c r="BR123" i="27"/>
  <c r="BO123" i="27"/>
  <c r="BN123" i="27"/>
  <c r="BM123" i="27"/>
  <c r="BJ123" i="27"/>
  <c r="BG123" i="27"/>
  <c r="BF123" i="27"/>
  <c r="BE123" i="27"/>
  <c r="BB123" i="27"/>
  <c r="AX123" i="27"/>
  <c r="AW123" i="27"/>
  <c r="AV123" i="27"/>
  <c r="AS123" i="27"/>
  <c r="AP123" i="27"/>
  <c r="AO123" i="27"/>
  <c r="AN123" i="27"/>
  <c r="AK123" i="27"/>
  <c r="AH123" i="27"/>
  <c r="AG123" i="27"/>
  <c r="AF123" i="27"/>
  <c r="AC123" i="27"/>
  <c r="Y123" i="27"/>
  <c r="X123" i="27"/>
  <c r="W123" i="27"/>
  <c r="T123" i="27"/>
  <c r="Q123" i="27"/>
  <c r="P123" i="27"/>
  <c r="O123" i="27"/>
  <c r="L123" i="27"/>
  <c r="I123" i="27"/>
  <c r="H123" i="27"/>
  <c r="G123" i="27"/>
  <c r="D123" i="27"/>
  <c r="EZ122" i="27"/>
  <c r="EY122" i="27"/>
  <c r="ER122" i="27"/>
  <c r="EO122" i="27"/>
  <c r="EJ122" i="27"/>
  <c r="EG122" i="27"/>
  <c r="EB122" i="27"/>
  <c r="DY122" i="27"/>
  <c r="DS122" i="27"/>
  <c r="DP122" i="27"/>
  <c r="DK122" i="27"/>
  <c r="DH122" i="27"/>
  <c r="DC122" i="27"/>
  <c r="CZ122" i="27"/>
  <c r="CT122" i="27"/>
  <c r="CQ122" i="27"/>
  <c r="CL122" i="27"/>
  <c r="CI122" i="27"/>
  <c r="CD122" i="27"/>
  <c r="CA122" i="27"/>
  <c r="BU122" i="27"/>
  <c r="BR122" i="27"/>
  <c r="BM122" i="27"/>
  <c r="BJ122" i="27"/>
  <c r="BE122" i="27"/>
  <c r="BB122" i="27"/>
  <c r="AV122" i="27"/>
  <c r="AS122" i="27"/>
  <c r="AN122" i="27"/>
  <c r="AK122" i="27"/>
  <c r="AF122" i="27"/>
  <c r="AC122" i="27"/>
  <c r="W122" i="27"/>
  <c r="T122" i="27"/>
  <c r="O122" i="27"/>
  <c r="L122" i="27"/>
  <c r="G122" i="27"/>
  <c r="D122" i="27"/>
  <c r="EY121" i="27"/>
  <c r="EZ121" i="27" s="1"/>
  <c r="ET121" i="27"/>
  <c r="ES121" i="27"/>
  <c r="ER121" i="27"/>
  <c r="EO121" i="27"/>
  <c r="EL121" i="27"/>
  <c r="EK121" i="27"/>
  <c r="EJ121" i="27"/>
  <c r="EG121" i="27"/>
  <c r="ED121" i="27"/>
  <c r="EC121" i="27"/>
  <c r="EB121" i="27"/>
  <c r="DY121" i="27"/>
  <c r="DU121" i="27"/>
  <c r="DT121" i="27"/>
  <c r="DS121" i="27"/>
  <c r="DP121" i="27"/>
  <c r="DM121" i="27"/>
  <c r="DL121" i="27"/>
  <c r="DK121" i="27"/>
  <c r="DH121" i="27"/>
  <c r="DE121" i="27"/>
  <c r="DD121" i="27"/>
  <c r="DC121" i="27"/>
  <c r="CZ121" i="27"/>
  <c r="CV121" i="27"/>
  <c r="CU121" i="27"/>
  <c r="CT121" i="27"/>
  <c r="CQ121" i="27"/>
  <c r="CN121" i="27"/>
  <c r="CM121" i="27"/>
  <c r="CL121" i="27"/>
  <c r="CI121" i="27"/>
  <c r="CF121" i="27"/>
  <c r="CE121" i="27"/>
  <c r="CD121" i="27"/>
  <c r="CA121" i="27"/>
  <c r="BW121" i="27"/>
  <c r="BV121" i="27"/>
  <c r="BU121" i="27"/>
  <c r="BR121" i="27"/>
  <c r="BO121" i="27"/>
  <c r="BN121" i="27"/>
  <c r="BM121" i="27"/>
  <c r="BJ121" i="27"/>
  <c r="BG121" i="27"/>
  <c r="BF121" i="27"/>
  <c r="BE121" i="27"/>
  <c r="BB121" i="27"/>
  <c r="AX121" i="27"/>
  <c r="AW121" i="27"/>
  <c r="AV121" i="27"/>
  <c r="AS121" i="27"/>
  <c r="AP121" i="27"/>
  <c r="AO121" i="27"/>
  <c r="AN121" i="27"/>
  <c r="AK121" i="27"/>
  <c r="AH121" i="27"/>
  <c r="AG121" i="27"/>
  <c r="AF121" i="27"/>
  <c r="AC121" i="27"/>
  <c r="Y121" i="27"/>
  <c r="X121" i="27"/>
  <c r="W121" i="27"/>
  <c r="T121" i="27"/>
  <c r="Q121" i="27"/>
  <c r="P121" i="27"/>
  <c r="O121" i="27"/>
  <c r="L121" i="27"/>
  <c r="I121" i="27"/>
  <c r="H121" i="27"/>
  <c r="G121" i="27"/>
  <c r="D121" i="27"/>
  <c r="EZ120" i="27"/>
  <c r="EY120" i="27"/>
  <c r="ER120" i="27"/>
  <c r="EO120" i="27"/>
  <c r="EJ120" i="27"/>
  <c r="EG120" i="27"/>
  <c r="EB120" i="27"/>
  <c r="DY120" i="27"/>
  <c r="DS120" i="27"/>
  <c r="DP120" i="27"/>
  <c r="DK120" i="27"/>
  <c r="DH120" i="27"/>
  <c r="DC120" i="27"/>
  <c r="CZ120" i="27"/>
  <c r="CT120" i="27"/>
  <c r="CQ120" i="27"/>
  <c r="CM120" i="27"/>
  <c r="CL120" i="27"/>
  <c r="CI120" i="27"/>
  <c r="CD120" i="27"/>
  <c r="CA120" i="27"/>
  <c r="CE120" i="27" s="1"/>
  <c r="BU120" i="27"/>
  <c r="BR120" i="27"/>
  <c r="BN120" i="27"/>
  <c r="BM120" i="27"/>
  <c r="BJ120" i="27"/>
  <c r="BF120" i="27"/>
  <c r="BE120" i="27"/>
  <c r="BB120" i="27"/>
  <c r="AV120" i="27"/>
  <c r="AS120" i="27"/>
  <c r="AW120" i="27" s="1"/>
  <c r="AN120" i="27"/>
  <c r="AK120" i="27"/>
  <c r="AG120" i="27"/>
  <c r="AF120" i="27"/>
  <c r="AC120" i="27"/>
  <c r="X120" i="27"/>
  <c r="W120" i="27"/>
  <c r="T120" i="27"/>
  <c r="O120" i="27"/>
  <c r="L120" i="27"/>
  <c r="P120" i="27" s="1"/>
  <c r="G120" i="27"/>
  <c r="D120" i="27"/>
  <c r="EZ119" i="27"/>
  <c r="EY119" i="27"/>
  <c r="ES119" i="27"/>
  <c r="ER119" i="27"/>
  <c r="EO119" i="27"/>
  <c r="EK119" i="27"/>
  <c r="EJ119" i="27"/>
  <c r="EG119" i="27"/>
  <c r="EL119" i="27" s="1"/>
  <c r="EC119" i="27"/>
  <c r="EB119" i="27"/>
  <c r="DY119" i="27"/>
  <c r="ED119" i="27" s="1"/>
  <c r="DT119" i="27"/>
  <c r="DS119" i="27"/>
  <c r="DP119" i="27"/>
  <c r="DL119" i="27"/>
  <c r="DK119" i="27"/>
  <c r="DH119" i="27"/>
  <c r="DD119" i="27"/>
  <c r="DC119" i="27"/>
  <c r="CZ119" i="27"/>
  <c r="DE119" i="27" s="1"/>
  <c r="CU119" i="27"/>
  <c r="CT119" i="27"/>
  <c r="CQ119" i="27"/>
  <c r="CV119" i="27" s="1"/>
  <c r="CM119" i="27"/>
  <c r="CL119" i="27"/>
  <c r="CI119" i="27"/>
  <c r="CE119" i="27"/>
  <c r="CD119" i="27"/>
  <c r="CA119" i="27"/>
  <c r="BV119" i="27"/>
  <c r="BU119" i="27"/>
  <c r="BR119" i="27"/>
  <c r="BW119" i="27" s="1"/>
  <c r="BN119" i="27"/>
  <c r="BM119" i="27"/>
  <c r="BJ119" i="27"/>
  <c r="BO119" i="27" s="1"/>
  <c r="BF119" i="27"/>
  <c r="BE119" i="27"/>
  <c r="BB119" i="27"/>
  <c r="AW119" i="27"/>
  <c r="AV119" i="27"/>
  <c r="AS119" i="27"/>
  <c r="AO119" i="27"/>
  <c r="AN119" i="27"/>
  <c r="AK119" i="27"/>
  <c r="AP119" i="27" s="1"/>
  <c r="AG119" i="27"/>
  <c r="AF119" i="27"/>
  <c r="AC119" i="27"/>
  <c r="AH119" i="27" s="1"/>
  <c r="X119" i="27"/>
  <c r="W119" i="27"/>
  <c r="T119" i="27"/>
  <c r="P119" i="27"/>
  <c r="O119" i="27"/>
  <c r="L119" i="27"/>
  <c r="H119" i="27"/>
  <c r="G119" i="27"/>
  <c r="D119" i="27"/>
  <c r="I119" i="27" s="1"/>
  <c r="EY118" i="27"/>
  <c r="EZ118" i="27" s="1"/>
  <c r="ER118" i="27"/>
  <c r="EO118" i="27"/>
  <c r="EJ118" i="27"/>
  <c r="EG118" i="27"/>
  <c r="EB118" i="27"/>
  <c r="DY118" i="27"/>
  <c r="DS118" i="27"/>
  <c r="DP118" i="27"/>
  <c r="DK118" i="27"/>
  <c r="DH118" i="27"/>
  <c r="DC118" i="27"/>
  <c r="CZ118" i="27"/>
  <c r="CT118" i="27"/>
  <c r="CQ118" i="27"/>
  <c r="CL118" i="27"/>
  <c r="CI118" i="27"/>
  <c r="CD118" i="27"/>
  <c r="CA118" i="27"/>
  <c r="BU118" i="27"/>
  <c r="BR118" i="27"/>
  <c r="BM118" i="27"/>
  <c r="BJ118" i="27"/>
  <c r="BE118" i="27"/>
  <c r="BB118" i="27"/>
  <c r="AV118" i="27"/>
  <c r="AS118" i="27"/>
  <c r="AN118" i="27"/>
  <c r="AK118" i="27"/>
  <c r="AF118" i="27"/>
  <c r="AC118" i="27"/>
  <c r="W118" i="27"/>
  <c r="T118" i="27"/>
  <c r="O118" i="27"/>
  <c r="L118" i="27"/>
  <c r="G118" i="27"/>
  <c r="D118" i="27"/>
  <c r="EZ117" i="27"/>
  <c r="EY117" i="27"/>
  <c r="ES117" i="27"/>
  <c r="ET117" i="27" s="1"/>
  <c r="ER117" i="27"/>
  <c r="EO117" i="27"/>
  <c r="EK117" i="27"/>
  <c r="EL117" i="27" s="1"/>
  <c r="EJ117" i="27"/>
  <c r="EG117" i="27"/>
  <c r="EC117" i="27"/>
  <c r="ED117" i="27" s="1"/>
  <c r="EB117" i="27"/>
  <c r="DY117" i="27"/>
  <c r="DT117" i="27"/>
  <c r="DU117" i="27" s="1"/>
  <c r="DS117" i="27"/>
  <c r="DP117" i="27"/>
  <c r="DL117" i="27"/>
  <c r="DM117" i="27" s="1"/>
  <c r="DK117" i="27"/>
  <c r="DH117" i="27"/>
  <c r="DD117" i="27"/>
  <c r="DE117" i="27" s="1"/>
  <c r="DC117" i="27"/>
  <c r="CZ117" i="27"/>
  <c r="CU117" i="27"/>
  <c r="CV117" i="27" s="1"/>
  <c r="CT117" i="27"/>
  <c r="CQ117" i="27"/>
  <c r="CM117" i="27"/>
  <c r="CL117" i="27"/>
  <c r="CI117" i="27"/>
  <c r="CN117" i="27" s="1"/>
  <c r="CE117" i="27"/>
  <c r="CD117" i="27"/>
  <c r="CA117" i="27"/>
  <c r="BV117" i="27"/>
  <c r="BU117" i="27"/>
  <c r="BR117" i="27"/>
  <c r="BN117" i="27"/>
  <c r="BM117" i="27"/>
  <c r="BJ117" i="27"/>
  <c r="BO117" i="27" s="1"/>
  <c r="BF117" i="27"/>
  <c r="BE117" i="27"/>
  <c r="BB117" i="27"/>
  <c r="BG117" i="27" s="1"/>
  <c r="AW117" i="27"/>
  <c r="AV117" i="27"/>
  <c r="AS117" i="27"/>
  <c r="AO117" i="27"/>
  <c r="AN117" i="27"/>
  <c r="AK117" i="27"/>
  <c r="AG117" i="27"/>
  <c r="AF117" i="27"/>
  <c r="AC117" i="27"/>
  <c r="AH117" i="27" s="1"/>
  <c r="X117" i="27"/>
  <c r="W117" i="27"/>
  <c r="T117" i="27"/>
  <c r="Y117" i="27" s="1"/>
  <c r="P117" i="27"/>
  <c r="O117" i="27"/>
  <c r="L117" i="27"/>
  <c r="H117" i="27"/>
  <c r="G117" i="27"/>
  <c r="D117" i="27"/>
  <c r="EY116" i="27"/>
  <c r="EZ116" i="27" s="1"/>
  <c r="ER116" i="27"/>
  <c r="EO116" i="27"/>
  <c r="EJ116" i="27"/>
  <c r="EG116" i="27"/>
  <c r="EB116" i="27"/>
  <c r="DY116" i="27"/>
  <c r="DS116" i="27"/>
  <c r="DP116" i="27"/>
  <c r="DK116" i="27"/>
  <c r="DH116" i="27"/>
  <c r="DC116" i="27"/>
  <c r="CZ116" i="27"/>
  <c r="CT116" i="27"/>
  <c r="CQ116" i="27"/>
  <c r="CL116" i="27"/>
  <c r="CI116" i="27"/>
  <c r="CD116" i="27"/>
  <c r="CA116" i="27"/>
  <c r="BU116" i="27"/>
  <c r="BR116" i="27"/>
  <c r="BM116" i="27"/>
  <c r="BJ116" i="27"/>
  <c r="BE116" i="27"/>
  <c r="BB116" i="27"/>
  <c r="AV116" i="27"/>
  <c r="AS116" i="27"/>
  <c r="AN116" i="27"/>
  <c r="AK116" i="27"/>
  <c r="AF116" i="27"/>
  <c r="AC116" i="27"/>
  <c r="W116" i="27"/>
  <c r="T116" i="27"/>
  <c r="O116" i="27"/>
  <c r="L116" i="27"/>
  <c r="G116" i="27"/>
  <c r="D116" i="27"/>
  <c r="EZ115" i="27"/>
  <c r="EY115" i="27"/>
  <c r="ES115" i="27"/>
  <c r="ET115" i="27" s="1"/>
  <c r="ER115" i="27"/>
  <c r="EO115" i="27"/>
  <c r="EK115" i="27"/>
  <c r="EL115" i="27" s="1"/>
  <c r="EJ115" i="27"/>
  <c r="EG115" i="27"/>
  <c r="EC115" i="27"/>
  <c r="ED115" i="27" s="1"/>
  <c r="EB115" i="27"/>
  <c r="DY115" i="27"/>
  <c r="DT115" i="27"/>
  <c r="DU115" i="27" s="1"/>
  <c r="DS115" i="27"/>
  <c r="DP115" i="27"/>
  <c r="DL115" i="27"/>
  <c r="DM115" i="27" s="1"/>
  <c r="DK115" i="27"/>
  <c r="DH115" i="27"/>
  <c r="DD115" i="27"/>
  <c r="DE115" i="27" s="1"/>
  <c r="DC115" i="27"/>
  <c r="CZ115" i="27"/>
  <c r="CU115" i="27"/>
  <c r="CV115" i="27" s="1"/>
  <c r="CT115" i="27"/>
  <c r="CQ115" i="27"/>
  <c r="CM115" i="27"/>
  <c r="CN115" i="27" s="1"/>
  <c r="CL115" i="27"/>
  <c r="CI115" i="27"/>
  <c r="CE115" i="27"/>
  <c r="CF115" i="27" s="1"/>
  <c r="CD115" i="27"/>
  <c r="CA115" i="27"/>
  <c r="BV115" i="27"/>
  <c r="BW115" i="27" s="1"/>
  <c r="BU115" i="27"/>
  <c r="BR115" i="27"/>
  <c r="BN115" i="27"/>
  <c r="BO115" i="27" s="1"/>
  <c r="BM115" i="27"/>
  <c r="BJ115" i="27"/>
  <c r="BF115" i="27"/>
  <c r="BG115" i="27" s="1"/>
  <c r="BE115" i="27"/>
  <c r="BB115" i="27"/>
  <c r="AW115" i="27"/>
  <c r="AX115" i="27" s="1"/>
  <c r="AV115" i="27"/>
  <c r="AS115" i="27"/>
  <c r="AO115" i="27"/>
  <c r="AP115" i="27" s="1"/>
  <c r="AN115" i="27"/>
  <c r="AK115" i="27"/>
  <c r="AG115" i="27"/>
  <c r="AH115" i="27" s="1"/>
  <c r="AF115" i="27"/>
  <c r="AC115" i="27"/>
  <c r="X115" i="27"/>
  <c r="Y115" i="27" s="1"/>
  <c r="W115" i="27"/>
  <c r="T115" i="27"/>
  <c r="P115" i="27"/>
  <c r="Q115" i="27" s="1"/>
  <c r="O115" i="27"/>
  <c r="L115" i="27"/>
  <c r="H115" i="27"/>
  <c r="I115" i="27" s="1"/>
  <c r="G115" i="27"/>
  <c r="D115" i="27"/>
  <c r="EY114" i="27"/>
  <c r="EZ114" i="27" s="1"/>
  <c r="EX114" i="27"/>
  <c r="EW114" i="27"/>
  <c r="ER114" i="27"/>
  <c r="EQ114" i="27"/>
  <c r="EP114" i="27"/>
  <c r="EO114" i="27"/>
  <c r="EN114" i="27"/>
  <c r="EM114" i="27"/>
  <c r="EJ114" i="27"/>
  <c r="EI114" i="27"/>
  <c r="EH114" i="27"/>
  <c r="EG114" i="27"/>
  <c r="EF114" i="27"/>
  <c r="EE114" i="27"/>
  <c r="EB114" i="27"/>
  <c r="EA114" i="27"/>
  <c r="DZ114" i="27"/>
  <c r="DY114" i="27"/>
  <c r="DX114" i="27"/>
  <c r="DW114" i="27"/>
  <c r="DS114" i="27"/>
  <c r="DR114" i="27"/>
  <c r="DQ114" i="27"/>
  <c r="DP114" i="27"/>
  <c r="DO114" i="27"/>
  <c r="DN114" i="27"/>
  <c r="DK114" i="27"/>
  <c r="DJ114" i="27"/>
  <c r="DI114" i="27"/>
  <c r="DH114" i="27"/>
  <c r="DG114" i="27"/>
  <c r="DF114" i="27"/>
  <c r="DC114" i="27"/>
  <c r="DB114" i="27"/>
  <c r="DA114" i="27"/>
  <c r="CZ114" i="27"/>
  <c r="CY114" i="27"/>
  <c r="CX114" i="27"/>
  <c r="CT114" i="27"/>
  <c r="CS114" i="27"/>
  <c r="CR114" i="27"/>
  <c r="CQ114" i="27"/>
  <c r="CP114" i="27"/>
  <c r="CO114" i="27"/>
  <c r="CL114" i="27"/>
  <c r="CK114" i="27"/>
  <c r="CJ114" i="27"/>
  <c r="CI114" i="27"/>
  <c r="CH114" i="27"/>
  <c r="CG114" i="27"/>
  <c r="CD114" i="27"/>
  <c r="CC114" i="27"/>
  <c r="CB114" i="27"/>
  <c r="CA114" i="27"/>
  <c r="BZ114" i="27"/>
  <c r="BY114" i="27"/>
  <c r="BU114" i="27"/>
  <c r="BT114" i="27"/>
  <c r="BS114" i="27"/>
  <c r="BR114" i="27"/>
  <c r="BQ114" i="27"/>
  <c r="BP114" i="27"/>
  <c r="BM114" i="27"/>
  <c r="BL114" i="27"/>
  <c r="BK114" i="27"/>
  <c r="BJ114" i="27"/>
  <c r="BI114" i="27"/>
  <c r="BH114" i="27"/>
  <c r="BE114" i="27"/>
  <c r="BD114" i="27"/>
  <c r="BC114" i="27"/>
  <c r="BB114" i="27"/>
  <c r="BA114" i="27"/>
  <c r="AZ114" i="27"/>
  <c r="AV114" i="27"/>
  <c r="AU114" i="27"/>
  <c r="AT114" i="27"/>
  <c r="AS114" i="27"/>
  <c r="AR114" i="27"/>
  <c r="AQ114" i="27"/>
  <c r="AN114" i="27"/>
  <c r="AM114" i="27"/>
  <c r="AL114" i="27"/>
  <c r="AK114" i="27"/>
  <c r="AJ114" i="27"/>
  <c r="AI114" i="27"/>
  <c r="AF114" i="27"/>
  <c r="AE114" i="27"/>
  <c r="AD114" i="27"/>
  <c r="AC114" i="27"/>
  <c r="AB114" i="27"/>
  <c r="AA114" i="27"/>
  <c r="W114" i="27"/>
  <c r="V114" i="27"/>
  <c r="U114" i="27"/>
  <c r="T114" i="27"/>
  <c r="S114" i="27"/>
  <c r="R114" i="27"/>
  <c r="O114" i="27"/>
  <c r="N114" i="27"/>
  <c r="M114" i="27"/>
  <c r="L114" i="27"/>
  <c r="K114" i="27"/>
  <c r="J114" i="27"/>
  <c r="G114" i="27"/>
  <c r="F114" i="27"/>
  <c r="E114" i="27"/>
  <c r="D114" i="27"/>
  <c r="C114" i="27"/>
  <c r="B114" i="27"/>
  <c r="EY113" i="27"/>
  <c r="EZ113" i="27" s="1"/>
  <c r="ER113" i="27"/>
  <c r="EO113" i="27"/>
  <c r="EJ113" i="27"/>
  <c r="EG113" i="27"/>
  <c r="EB113" i="27"/>
  <c r="DY113" i="27"/>
  <c r="DS113" i="27"/>
  <c r="DP113" i="27"/>
  <c r="DK113" i="27"/>
  <c r="DH113" i="27"/>
  <c r="DC113" i="27"/>
  <c r="CZ113" i="27"/>
  <c r="CT113" i="27"/>
  <c r="CQ113" i="27"/>
  <c r="CL113" i="27"/>
  <c r="CI113" i="27"/>
  <c r="CD113" i="27"/>
  <c r="CA113" i="27"/>
  <c r="BU113" i="27"/>
  <c r="BR113" i="27"/>
  <c r="BM113" i="27"/>
  <c r="BJ113" i="27"/>
  <c r="BE113" i="27"/>
  <c r="BB113" i="27"/>
  <c r="AV113" i="27"/>
  <c r="AS113" i="27"/>
  <c r="AN113" i="27"/>
  <c r="AK113" i="27"/>
  <c r="AF113" i="27"/>
  <c r="AC113" i="27"/>
  <c r="W113" i="27"/>
  <c r="T113" i="27"/>
  <c r="O113" i="27"/>
  <c r="L113" i="27"/>
  <c r="G113" i="27"/>
  <c r="D113" i="27"/>
  <c r="EZ112" i="27"/>
  <c r="EY112" i="27"/>
  <c r="ES112" i="27"/>
  <c r="ET112" i="27" s="1"/>
  <c r="ER112" i="27"/>
  <c r="EO112" i="27"/>
  <c r="EK112" i="27"/>
  <c r="EL112" i="27" s="1"/>
  <c r="EJ112" i="27"/>
  <c r="EG112" i="27"/>
  <c r="EC112" i="27"/>
  <c r="ED112" i="27" s="1"/>
  <c r="EB112" i="27"/>
  <c r="DY112" i="27"/>
  <c r="DT112" i="27"/>
  <c r="DU112" i="27" s="1"/>
  <c r="DS112" i="27"/>
  <c r="DP112" i="27"/>
  <c r="DL112" i="27"/>
  <c r="DM112" i="27" s="1"/>
  <c r="DK112" i="27"/>
  <c r="DH112" i="27"/>
  <c r="DD112" i="27"/>
  <c r="DE112" i="27" s="1"/>
  <c r="DC112" i="27"/>
  <c r="CZ112" i="27"/>
  <c r="CU112" i="27"/>
  <c r="CV112" i="27" s="1"/>
  <c r="CT112" i="27"/>
  <c r="CQ112" i="27"/>
  <c r="CM112" i="27"/>
  <c r="CN112" i="27" s="1"/>
  <c r="CL112" i="27"/>
  <c r="CI112" i="27"/>
  <c r="CE112" i="27"/>
  <c r="CF112" i="27" s="1"/>
  <c r="CD112" i="27"/>
  <c r="CA112" i="27"/>
  <c r="BV112" i="27"/>
  <c r="BW112" i="27" s="1"/>
  <c r="BU112" i="27"/>
  <c r="BR112" i="27"/>
  <c r="BN112" i="27"/>
  <c r="BO112" i="27" s="1"/>
  <c r="BM112" i="27"/>
  <c r="BJ112" i="27"/>
  <c r="BF112" i="27"/>
  <c r="BG112" i="27" s="1"/>
  <c r="BE112" i="27"/>
  <c r="BB112" i="27"/>
  <c r="AW112" i="27"/>
  <c r="AX112" i="27" s="1"/>
  <c r="AV112" i="27"/>
  <c r="AS112" i="27"/>
  <c r="AO112" i="27"/>
  <c r="AP112" i="27" s="1"/>
  <c r="AN112" i="27"/>
  <c r="AK112" i="27"/>
  <c r="AG112" i="27"/>
  <c r="AH112" i="27" s="1"/>
  <c r="AF112" i="27"/>
  <c r="AC112" i="27"/>
  <c r="X112" i="27"/>
  <c r="Y112" i="27" s="1"/>
  <c r="W112" i="27"/>
  <c r="T112" i="27"/>
  <c r="P112" i="27"/>
  <c r="Q112" i="27" s="1"/>
  <c r="O112" i="27"/>
  <c r="L112" i="27"/>
  <c r="H112" i="27"/>
  <c r="I112" i="27" s="1"/>
  <c r="G112" i="27"/>
  <c r="D112" i="27"/>
  <c r="EY111" i="27"/>
  <c r="EZ111" i="27" s="1"/>
  <c r="EX111" i="27"/>
  <c r="EW111" i="27"/>
  <c r="ER111" i="27"/>
  <c r="EQ111" i="27"/>
  <c r="EP111" i="27"/>
  <c r="EO111" i="27"/>
  <c r="EN111" i="27"/>
  <c r="EM111" i="27"/>
  <c r="EJ111" i="27"/>
  <c r="EI111" i="27"/>
  <c r="EH111" i="27"/>
  <c r="EG111" i="27"/>
  <c r="EF111" i="27"/>
  <c r="EE111" i="27"/>
  <c r="EB111" i="27"/>
  <c r="EA111" i="27"/>
  <c r="DZ111" i="27"/>
  <c r="DY111" i="27"/>
  <c r="DX111" i="27"/>
  <c r="DW111" i="27"/>
  <c r="DS111" i="27"/>
  <c r="DR111" i="27"/>
  <c r="DQ111" i="27"/>
  <c r="DP111" i="27"/>
  <c r="DO111" i="27"/>
  <c r="DN111" i="27"/>
  <c r="DK111" i="27"/>
  <c r="DJ111" i="27"/>
  <c r="DI111" i="27"/>
  <c r="DH111" i="27"/>
  <c r="DG111" i="27"/>
  <c r="DF111" i="27"/>
  <c r="DC111" i="27"/>
  <c r="DB111" i="27"/>
  <c r="DA111" i="27"/>
  <c r="CZ111" i="27"/>
  <c r="CY111" i="27"/>
  <c r="CX111" i="27"/>
  <c r="CT111" i="27"/>
  <c r="CS111" i="27"/>
  <c r="CR111" i="27"/>
  <c r="CQ111" i="27"/>
  <c r="CP111" i="27"/>
  <c r="CO111" i="27"/>
  <c r="CL111" i="27"/>
  <c r="CK111" i="27"/>
  <c r="CJ111" i="27"/>
  <c r="CI111" i="27"/>
  <c r="CH111" i="27"/>
  <c r="CG111" i="27"/>
  <c r="CD111" i="27"/>
  <c r="CC111" i="27"/>
  <c r="CB111" i="27"/>
  <c r="CA111" i="27"/>
  <c r="BZ111" i="27"/>
  <c r="BY111" i="27"/>
  <c r="BU111" i="27"/>
  <c r="BT111" i="27"/>
  <c r="BS111" i="27"/>
  <c r="BR111" i="27"/>
  <c r="BQ111" i="27"/>
  <c r="BP111" i="27"/>
  <c r="BM111" i="27"/>
  <c r="BL111" i="27"/>
  <c r="BK111" i="27"/>
  <c r="BJ111" i="27"/>
  <c r="BI111" i="27"/>
  <c r="BH111" i="27"/>
  <c r="BE111" i="27"/>
  <c r="BD111" i="27"/>
  <c r="BC111" i="27"/>
  <c r="BB111" i="27"/>
  <c r="BA111" i="27"/>
  <c r="AZ111" i="27"/>
  <c r="AV111" i="27"/>
  <c r="AU111" i="27"/>
  <c r="AT111" i="27"/>
  <c r="AS111" i="27"/>
  <c r="AR111" i="27"/>
  <c r="AQ111" i="27"/>
  <c r="AN111" i="27"/>
  <c r="AM111" i="27"/>
  <c r="AL111" i="27"/>
  <c r="AK111" i="27"/>
  <c r="AJ111" i="27"/>
  <c r="AI111" i="27"/>
  <c r="AF111" i="27"/>
  <c r="AE111" i="27"/>
  <c r="AD111" i="27"/>
  <c r="AC111" i="27"/>
  <c r="AB111" i="27"/>
  <c r="AA111" i="27"/>
  <c r="W111" i="27"/>
  <c r="V111" i="27"/>
  <c r="U111" i="27"/>
  <c r="T111" i="27"/>
  <c r="S111" i="27"/>
  <c r="R111" i="27"/>
  <c r="O111" i="27"/>
  <c r="N111" i="27"/>
  <c r="M111" i="27"/>
  <c r="L111" i="27"/>
  <c r="K111" i="27"/>
  <c r="J111" i="27"/>
  <c r="G111" i="27"/>
  <c r="F111" i="27"/>
  <c r="E111" i="27"/>
  <c r="D111" i="27"/>
  <c r="C111" i="27"/>
  <c r="B111" i="27"/>
  <c r="EY110" i="27"/>
  <c r="EZ110" i="27" s="1"/>
  <c r="ER110" i="27"/>
  <c r="EO110" i="27"/>
  <c r="EJ110" i="27"/>
  <c r="EG110" i="27"/>
  <c r="EB110" i="27"/>
  <c r="DY110" i="27"/>
  <c r="DS110" i="27"/>
  <c r="DP110" i="27"/>
  <c r="DK110" i="27"/>
  <c r="DH110" i="27"/>
  <c r="DC110" i="27"/>
  <c r="CZ110" i="27"/>
  <c r="CT110" i="27"/>
  <c r="CQ110" i="27"/>
  <c r="CL110" i="27"/>
  <c r="CI110" i="27"/>
  <c r="CD110" i="27"/>
  <c r="CA110" i="27"/>
  <c r="BU110" i="27"/>
  <c r="BR110" i="27"/>
  <c r="BM110" i="27"/>
  <c r="BJ110" i="27"/>
  <c r="BE110" i="27"/>
  <c r="BB110" i="27"/>
  <c r="AV110" i="27"/>
  <c r="AS110" i="27"/>
  <c r="AN110" i="27"/>
  <c r="AK110" i="27"/>
  <c r="AF110" i="27"/>
  <c r="AC110" i="27"/>
  <c r="W110" i="27"/>
  <c r="T110" i="27"/>
  <c r="O110" i="27"/>
  <c r="L110" i="27"/>
  <c r="G110" i="27"/>
  <c r="D110" i="27"/>
  <c r="EZ109" i="27"/>
  <c r="EY109" i="27"/>
  <c r="ES109" i="27"/>
  <c r="ET109" i="27" s="1"/>
  <c r="ER109" i="27"/>
  <c r="EO109" i="27"/>
  <c r="EK109" i="27"/>
  <c r="EL109" i="27" s="1"/>
  <c r="EJ109" i="27"/>
  <c r="EG109" i="27"/>
  <c r="EC109" i="27"/>
  <c r="ED109" i="27" s="1"/>
  <c r="EB109" i="27"/>
  <c r="DY109" i="27"/>
  <c r="DT109" i="27"/>
  <c r="DU109" i="27" s="1"/>
  <c r="DS109" i="27"/>
  <c r="DP109" i="27"/>
  <c r="DL109" i="27"/>
  <c r="DM109" i="27" s="1"/>
  <c r="DK109" i="27"/>
  <c r="DH109" i="27"/>
  <c r="DD109" i="27"/>
  <c r="DE109" i="27" s="1"/>
  <c r="DC109" i="27"/>
  <c r="CZ109" i="27"/>
  <c r="CU109" i="27"/>
  <c r="CV109" i="27" s="1"/>
  <c r="CT109" i="27"/>
  <c r="CQ109" i="27"/>
  <c r="CM109" i="27"/>
  <c r="CN109" i="27" s="1"/>
  <c r="CL109" i="27"/>
  <c r="CI109" i="27"/>
  <c r="CE109" i="27"/>
  <c r="CF109" i="27" s="1"/>
  <c r="CD109" i="27"/>
  <c r="CA109" i="27"/>
  <c r="BV109" i="27"/>
  <c r="BW109" i="27" s="1"/>
  <c r="BU109" i="27"/>
  <c r="BR109" i="27"/>
  <c r="BN109" i="27"/>
  <c r="BO109" i="27" s="1"/>
  <c r="BM109" i="27"/>
  <c r="BJ109" i="27"/>
  <c r="BF109" i="27"/>
  <c r="BG109" i="27" s="1"/>
  <c r="BE109" i="27"/>
  <c r="BB109" i="27"/>
  <c r="AW109" i="27"/>
  <c r="AX109" i="27" s="1"/>
  <c r="AV109" i="27"/>
  <c r="AS109" i="27"/>
  <c r="AO109" i="27"/>
  <c r="AP109" i="27" s="1"/>
  <c r="AN109" i="27"/>
  <c r="AK109" i="27"/>
  <c r="AG109" i="27"/>
  <c r="AH109" i="27" s="1"/>
  <c r="AF109" i="27"/>
  <c r="AC109" i="27"/>
  <c r="X109" i="27"/>
  <c r="Y109" i="27" s="1"/>
  <c r="W109" i="27"/>
  <c r="T109" i="27"/>
  <c r="P109" i="27"/>
  <c r="Q109" i="27" s="1"/>
  <c r="O109" i="27"/>
  <c r="L109" i="27"/>
  <c r="H109" i="27"/>
  <c r="I109" i="27" s="1"/>
  <c r="G109" i="27"/>
  <c r="D109" i="27"/>
  <c r="EY108" i="27"/>
  <c r="EZ108" i="27" s="1"/>
  <c r="ER108" i="27"/>
  <c r="EO108" i="27"/>
  <c r="EJ108" i="27"/>
  <c r="EG108" i="27"/>
  <c r="EB108" i="27"/>
  <c r="DY108" i="27"/>
  <c r="DS108" i="27"/>
  <c r="DP108" i="27"/>
  <c r="DK108" i="27"/>
  <c r="DH108" i="27"/>
  <c r="DC108" i="27"/>
  <c r="CZ108" i="27"/>
  <c r="CT108" i="27"/>
  <c r="CQ108" i="27"/>
  <c r="CL108" i="27"/>
  <c r="CI108" i="27"/>
  <c r="CD108" i="27"/>
  <c r="CA108" i="27"/>
  <c r="BU108" i="27"/>
  <c r="BR108" i="27"/>
  <c r="BM108" i="27"/>
  <c r="BJ108" i="27"/>
  <c r="BE108" i="27"/>
  <c r="BB108" i="27"/>
  <c r="AV108" i="27"/>
  <c r="AS108" i="27"/>
  <c r="AN108" i="27"/>
  <c r="AK108" i="27"/>
  <c r="AF108" i="27"/>
  <c r="AC108" i="27"/>
  <c r="W108" i="27"/>
  <c r="T108" i="27"/>
  <c r="O108" i="27"/>
  <c r="L108" i="27"/>
  <c r="G108" i="27"/>
  <c r="D108" i="27"/>
  <c r="EZ107" i="27"/>
  <c r="EY107" i="27"/>
  <c r="ES107" i="27"/>
  <c r="ER107" i="27"/>
  <c r="EO107" i="27"/>
  <c r="ET107" i="27" s="1"/>
  <c r="EK107" i="27"/>
  <c r="EJ107" i="27"/>
  <c r="EG107" i="27"/>
  <c r="EL107" i="27" s="1"/>
  <c r="EC107" i="27"/>
  <c r="EB107" i="27"/>
  <c r="DY107" i="27"/>
  <c r="DT107" i="27"/>
  <c r="DS107" i="27"/>
  <c r="DP107" i="27"/>
  <c r="DL107" i="27"/>
  <c r="DK107" i="27"/>
  <c r="DH107" i="27"/>
  <c r="DM107" i="27" s="1"/>
  <c r="DD107" i="27"/>
  <c r="DC107" i="27"/>
  <c r="CZ107" i="27"/>
  <c r="DE107" i="27" s="1"/>
  <c r="CU107" i="27"/>
  <c r="CT107" i="27"/>
  <c r="CQ107" i="27"/>
  <c r="CM107" i="27"/>
  <c r="CL107" i="27"/>
  <c r="CI107" i="27"/>
  <c r="CE107" i="27"/>
  <c r="CD107" i="27"/>
  <c r="CA107" i="27"/>
  <c r="CF107" i="27" s="1"/>
  <c r="BV107" i="27"/>
  <c r="BU107" i="27"/>
  <c r="BR107" i="27"/>
  <c r="BW107" i="27" s="1"/>
  <c r="BN107" i="27"/>
  <c r="BM107" i="27"/>
  <c r="BJ107" i="27"/>
  <c r="BF107" i="27"/>
  <c r="BE107" i="27"/>
  <c r="BB107" i="27"/>
  <c r="AW107" i="27"/>
  <c r="AV107" i="27"/>
  <c r="AS107" i="27"/>
  <c r="AX107" i="27" s="1"/>
  <c r="AO107" i="27"/>
  <c r="AN107" i="27"/>
  <c r="AK107" i="27"/>
  <c r="AP107" i="27" s="1"/>
  <c r="AG107" i="27"/>
  <c r="AF107" i="27"/>
  <c r="AC107" i="27"/>
  <c r="X107" i="27"/>
  <c r="W107" i="27"/>
  <c r="T107" i="27"/>
  <c r="P107" i="27"/>
  <c r="O107" i="27"/>
  <c r="L107" i="27"/>
  <c r="Q107" i="27" s="1"/>
  <c r="H107" i="27"/>
  <c r="G107" i="27"/>
  <c r="D107" i="27"/>
  <c r="I107" i="27" s="1"/>
  <c r="EY106" i="27"/>
  <c r="EZ106" i="27" s="1"/>
  <c r="ER106" i="27"/>
  <c r="EO106" i="27"/>
  <c r="EJ106" i="27"/>
  <c r="EG106" i="27"/>
  <c r="EB106" i="27"/>
  <c r="DY106" i="27"/>
  <c r="DS106" i="27"/>
  <c r="DP106" i="27"/>
  <c r="DK106" i="27"/>
  <c r="DH106" i="27"/>
  <c r="DC106" i="27"/>
  <c r="CZ106" i="27"/>
  <c r="CT106" i="27"/>
  <c r="CQ106" i="27"/>
  <c r="CL106" i="27"/>
  <c r="CI106" i="27"/>
  <c r="CD106" i="27"/>
  <c r="CA106" i="27"/>
  <c r="BU106" i="27"/>
  <c r="BR106" i="27"/>
  <c r="BM106" i="27"/>
  <c r="BJ106" i="27"/>
  <c r="BE106" i="27"/>
  <c r="BB106" i="27"/>
  <c r="AV106" i="27"/>
  <c r="AS106" i="27"/>
  <c r="AN106" i="27"/>
  <c r="AK106" i="27"/>
  <c r="AF106" i="27"/>
  <c r="AC106" i="27"/>
  <c r="W106" i="27"/>
  <c r="T106" i="27"/>
  <c r="O106" i="27"/>
  <c r="L106" i="27"/>
  <c r="G106" i="27"/>
  <c r="D106" i="27"/>
  <c r="EZ105" i="27"/>
  <c r="EY105" i="27"/>
  <c r="ES105" i="27"/>
  <c r="ER105" i="27"/>
  <c r="EO105" i="27"/>
  <c r="EK105" i="27"/>
  <c r="EJ105" i="27"/>
  <c r="EG105" i="27"/>
  <c r="EL105" i="27" s="1"/>
  <c r="EC105" i="27"/>
  <c r="EB105" i="27"/>
  <c r="DY105" i="27"/>
  <c r="ED105" i="27" s="1"/>
  <c r="DT105" i="27"/>
  <c r="DS105" i="27"/>
  <c r="DP105" i="27"/>
  <c r="DL105" i="27"/>
  <c r="DK105" i="27"/>
  <c r="DH105" i="27"/>
  <c r="DD105" i="27"/>
  <c r="DC105" i="27"/>
  <c r="CZ105" i="27"/>
  <c r="DE105" i="27" s="1"/>
  <c r="CU105" i="27"/>
  <c r="CT105" i="27"/>
  <c r="CQ105" i="27"/>
  <c r="CV105" i="27" s="1"/>
  <c r="CM105" i="27"/>
  <c r="CL105" i="27"/>
  <c r="CI105" i="27"/>
  <c r="CE105" i="27"/>
  <c r="CD105" i="27"/>
  <c r="CA105" i="27"/>
  <c r="BV105" i="27"/>
  <c r="BU105" i="27"/>
  <c r="BR105" i="27"/>
  <c r="BW105" i="27" s="1"/>
  <c r="BN105" i="27"/>
  <c r="BM105" i="27"/>
  <c r="BJ105" i="27"/>
  <c r="BO105" i="27" s="1"/>
  <c r="BF105" i="27"/>
  <c r="BE105" i="27"/>
  <c r="BB105" i="27"/>
  <c r="AW105" i="27"/>
  <c r="AV105" i="27"/>
  <c r="AS105" i="27"/>
  <c r="AO105" i="27"/>
  <c r="AN105" i="27"/>
  <c r="AK105" i="27"/>
  <c r="AP105" i="27" s="1"/>
  <c r="AG105" i="27"/>
  <c r="AF105" i="27"/>
  <c r="AC105" i="27"/>
  <c r="AH105" i="27" s="1"/>
  <c r="X105" i="27"/>
  <c r="W105" i="27"/>
  <c r="T105" i="27"/>
  <c r="P105" i="27"/>
  <c r="O105" i="27"/>
  <c r="L105" i="27"/>
  <c r="H105" i="27"/>
  <c r="G105" i="27"/>
  <c r="D105" i="27"/>
  <c r="I105" i="27" s="1"/>
  <c r="EY104" i="27"/>
  <c r="EZ104" i="27" s="1"/>
  <c r="ER104" i="27"/>
  <c r="EO104" i="27"/>
  <c r="EJ104" i="27"/>
  <c r="EG104" i="27"/>
  <c r="EB104" i="27"/>
  <c r="DY104" i="27"/>
  <c r="DS104" i="27"/>
  <c r="DP104" i="27"/>
  <c r="DK104" i="27"/>
  <c r="DH104" i="27"/>
  <c r="DC104" i="27"/>
  <c r="CZ104" i="27"/>
  <c r="CT104" i="27"/>
  <c r="CQ104" i="27"/>
  <c r="CL104" i="27"/>
  <c r="CI104" i="27"/>
  <c r="CD104" i="27"/>
  <c r="CA104" i="27"/>
  <c r="BU104" i="27"/>
  <c r="BR104" i="27"/>
  <c r="BM104" i="27"/>
  <c r="BJ104" i="27"/>
  <c r="BE104" i="27"/>
  <c r="BB104" i="27"/>
  <c r="AV104" i="27"/>
  <c r="AS104" i="27"/>
  <c r="AN104" i="27"/>
  <c r="AK104" i="27"/>
  <c r="AF104" i="27"/>
  <c r="AC104" i="27"/>
  <c r="W104" i="27"/>
  <c r="T104" i="27"/>
  <c r="O104" i="27"/>
  <c r="L104" i="27"/>
  <c r="G104" i="27"/>
  <c r="D104" i="27"/>
  <c r="EZ103" i="27"/>
  <c r="EY103" i="27"/>
  <c r="ES103" i="27"/>
  <c r="ER103" i="27"/>
  <c r="EO103" i="27"/>
  <c r="EK103" i="27"/>
  <c r="EJ103" i="27"/>
  <c r="EG103" i="27"/>
  <c r="EC103" i="27"/>
  <c r="EB103" i="27"/>
  <c r="DY103" i="27"/>
  <c r="ED103" i="27" s="1"/>
  <c r="DT103" i="27"/>
  <c r="DS103" i="27"/>
  <c r="DP103" i="27"/>
  <c r="DU103" i="27" s="1"/>
  <c r="DL103" i="27"/>
  <c r="DK103" i="27"/>
  <c r="DH103" i="27"/>
  <c r="DD103" i="27"/>
  <c r="DC103" i="27"/>
  <c r="CZ103" i="27"/>
  <c r="CU103" i="27"/>
  <c r="CT103" i="27"/>
  <c r="CQ103" i="27"/>
  <c r="CV103" i="27" s="1"/>
  <c r="CM103" i="27"/>
  <c r="CL103" i="27"/>
  <c r="CI103" i="27"/>
  <c r="CN103" i="27" s="1"/>
  <c r="CE103" i="27"/>
  <c r="CD103" i="27"/>
  <c r="CA103" i="27"/>
  <c r="BV103" i="27"/>
  <c r="BU103" i="27"/>
  <c r="BR103" i="27"/>
  <c r="BN103" i="27"/>
  <c r="BM103" i="27"/>
  <c r="BJ103" i="27"/>
  <c r="BO103" i="27" s="1"/>
  <c r="BF103" i="27"/>
  <c r="BE103" i="27"/>
  <c r="BB103" i="27"/>
  <c r="BG103" i="27" s="1"/>
  <c r="AW103" i="27"/>
  <c r="AV103" i="27"/>
  <c r="AS103" i="27"/>
  <c r="AO103" i="27"/>
  <c r="AN103" i="27"/>
  <c r="AK103" i="27"/>
  <c r="AG103" i="27"/>
  <c r="AF103" i="27"/>
  <c r="AC103" i="27"/>
  <c r="AH103" i="27" s="1"/>
  <c r="X103" i="27"/>
  <c r="W103" i="27"/>
  <c r="T103" i="27"/>
  <c r="Y103" i="27" s="1"/>
  <c r="P103" i="27"/>
  <c r="O103" i="27"/>
  <c r="L103" i="27"/>
  <c r="H103" i="27"/>
  <c r="G103" i="27"/>
  <c r="D103" i="27"/>
  <c r="EY102" i="27"/>
  <c r="EZ102" i="27" s="1"/>
  <c r="ER102" i="27"/>
  <c r="EO102" i="27"/>
  <c r="EJ102" i="27"/>
  <c r="EG102" i="27"/>
  <c r="EB102" i="27"/>
  <c r="DY102" i="27"/>
  <c r="DS102" i="27"/>
  <c r="DP102" i="27"/>
  <c r="DK102" i="27"/>
  <c r="DH102" i="27"/>
  <c r="DC102" i="27"/>
  <c r="CZ102" i="27"/>
  <c r="CT102" i="27"/>
  <c r="CQ102" i="27"/>
  <c r="CL102" i="27"/>
  <c r="CI102" i="27"/>
  <c r="CD102" i="27"/>
  <c r="CA102" i="27"/>
  <c r="BU102" i="27"/>
  <c r="BR102" i="27"/>
  <c r="BM102" i="27"/>
  <c r="BJ102" i="27"/>
  <c r="BE102" i="27"/>
  <c r="BB102" i="27"/>
  <c r="AV102" i="27"/>
  <c r="AS102" i="27"/>
  <c r="AN102" i="27"/>
  <c r="AK102" i="27"/>
  <c r="AF102" i="27"/>
  <c r="AC102" i="27"/>
  <c r="W102" i="27"/>
  <c r="T102" i="27"/>
  <c r="O102" i="27"/>
  <c r="L102" i="27"/>
  <c r="G102" i="27"/>
  <c r="D102" i="27"/>
  <c r="EZ101" i="27"/>
  <c r="EY101" i="27"/>
  <c r="ES101" i="27"/>
  <c r="ER101" i="27"/>
  <c r="EO101" i="27"/>
  <c r="ET101" i="27" s="1"/>
  <c r="EK101" i="27"/>
  <c r="EJ101" i="27"/>
  <c r="EG101" i="27"/>
  <c r="EC101" i="27"/>
  <c r="EB101" i="27"/>
  <c r="DY101" i="27"/>
  <c r="DT101" i="27"/>
  <c r="DS101" i="27"/>
  <c r="DP101" i="27"/>
  <c r="DU101" i="27" s="1"/>
  <c r="DL101" i="27"/>
  <c r="DK101" i="27"/>
  <c r="DH101" i="27"/>
  <c r="DM101" i="27" s="1"/>
  <c r="DD101" i="27"/>
  <c r="DC101" i="27"/>
  <c r="CZ101" i="27"/>
  <c r="CU101" i="27"/>
  <c r="CT101" i="27"/>
  <c r="CQ101" i="27"/>
  <c r="CM101" i="27"/>
  <c r="CL101" i="27"/>
  <c r="CI101" i="27"/>
  <c r="CN101" i="27" s="1"/>
  <c r="CE101" i="27"/>
  <c r="CD101" i="27"/>
  <c r="CA101" i="27"/>
  <c r="CF101" i="27" s="1"/>
  <c r="BV101" i="27"/>
  <c r="BU101" i="27"/>
  <c r="BR101" i="27"/>
  <c r="BN101" i="27"/>
  <c r="BM101" i="27"/>
  <c r="BJ101" i="27"/>
  <c r="BF101" i="27"/>
  <c r="BE101" i="27"/>
  <c r="BB101" i="27"/>
  <c r="BG101" i="27" s="1"/>
  <c r="AW101" i="27"/>
  <c r="AV101" i="27"/>
  <c r="AS101" i="27"/>
  <c r="AX101" i="27" s="1"/>
  <c r="AO101" i="27"/>
  <c r="AN101" i="27"/>
  <c r="AK101" i="27"/>
  <c r="AG101" i="27"/>
  <c r="AF101" i="27"/>
  <c r="AC101" i="27"/>
  <c r="X101" i="27"/>
  <c r="W101" i="27"/>
  <c r="T101" i="27"/>
  <c r="Y101" i="27" s="1"/>
  <c r="P101" i="27"/>
  <c r="O101" i="27"/>
  <c r="L101" i="27"/>
  <c r="Q101" i="27" s="1"/>
  <c r="H101" i="27"/>
  <c r="G101" i="27"/>
  <c r="D101" i="27"/>
  <c r="EY100" i="27"/>
  <c r="EZ100" i="27" s="1"/>
  <c r="ER100" i="27"/>
  <c r="EO100" i="27"/>
  <c r="EJ100" i="27"/>
  <c r="EG100" i="27"/>
  <c r="EB100" i="27"/>
  <c r="DY100" i="27"/>
  <c r="DS100" i="27"/>
  <c r="DP100" i="27"/>
  <c r="DK100" i="27"/>
  <c r="DH100" i="27"/>
  <c r="DC100" i="27"/>
  <c r="CZ100" i="27"/>
  <c r="CT100" i="27"/>
  <c r="CQ100" i="27"/>
  <c r="CL100" i="27"/>
  <c r="CI100" i="27"/>
  <c r="CD100" i="27"/>
  <c r="CA100" i="27"/>
  <c r="BU100" i="27"/>
  <c r="BR100" i="27"/>
  <c r="BM100" i="27"/>
  <c r="BJ100" i="27"/>
  <c r="BE100" i="27"/>
  <c r="BB100" i="27"/>
  <c r="AV100" i="27"/>
  <c r="AS100" i="27"/>
  <c r="AN100" i="27"/>
  <c r="AK100" i="27"/>
  <c r="AF100" i="27"/>
  <c r="AC100" i="27"/>
  <c r="W100" i="27"/>
  <c r="T100" i="27"/>
  <c r="O100" i="27"/>
  <c r="L100" i="27"/>
  <c r="P100" i="27" s="1"/>
  <c r="I100" i="27"/>
  <c r="G100" i="27"/>
  <c r="D100" i="27"/>
  <c r="H100" i="27" s="1"/>
  <c r="EZ99" i="27"/>
  <c r="EY99" i="27"/>
  <c r="ER99" i="27"/>
  <c r="ES99" i="27" s="1"/>
  <c r="EO99" i="27"/>
  <c r="EK99" i="27"/>
  <c r="EJ99" i="27"/>
  <c r="EG99" i="27"/>
  <c r="EB99" i="27"/>
  <c r="EC99" i="27" s="1"/>
  <c r="DY99" i="27"/>
  <c r="DS99" i="27"/>
  <c r="DT99" i="27" s="1"/>
  <c r="DP99" i="27"/>
  <c r="DU99" i="27" s="1"/>
  <c r="DK99" i="27"/>
  <c r="DL99" i="27" s="1"/>
  <c r="DH99" i="27"/>
  <c r="DD99" i="27"/>
  <c r="DC99" i="27"/>
  <c r="CZ99" i="27"/>
  <c r="CT99" i="27"/>
  <c r="CU99" i="27" s="1"/>
  <c r="CQ99" i="27"/>
  <c r="CL99" i="27"/>
  <c r="CM99" i="27" s="1"/>
  <c r="CI99" i="27"/>
  <c r="CD99" i="27"/>
  <c r="CE99" i="27" s="1"/>
  <c r="CA99" i="27"/>
  <c r="BV99" i="27"/>
  <c r="BU99" i="27"/>
  <c r="BR99" i="27"/>
  <c r="BM99" i="27"/>
  <c r="BN99" i="27" s="1"/>
  <c r="BJ99" i="27"/>
  <c r="BE99" i="27"/>
  <c r="BF99" i="27" s="1"/>
  <c r="BB99" i="27"/>
  <c r="AV99" i="27"/>
  <c r="AW99" i="27" s="1"/>
  <c r="AS99" i="27"/>
  <c r="AO99" i="27"/>
  <c r="AN99" i="27"/>
  <c r="AK99" i="27"/>
  <c r="AF99" i="27"/>
  <c r="AG99" i="27" s="1"/>
  <c r="AC99" i="27"/>
  <c r="W99" i="27"/>
  <c r="X99" i="27" s="1"/>
  <c r="T99" i="27"/>
  <c r="O99" i="27"/>
  <c r="P99" i="27" s="1"/>
  <c r="L99" i="27"/>
  <c r="H99" i="27"/>
  <c r="G99" i="27"/>
  <c r="D99" i="27"/>
  <c r="EY98" i="27"/>
  <c r="EZ98" i="27" s="1"/>
  <c r="ET98" i="27"/>
  <c r="ER98" i="27"/>
  <c r="EO98" i="27"/>
  <c r="ES98" i="27" s="1"/>
  <c r="EL98" i="27"/>
  <c r="EJ98" i="27"/>
  <c r="EG98" i="27"/>
  <c r="EK98" i="27" s="1"/>
  <c r="EB98" i="27"/>
  <c r="DY98" i="27"/>
  <c r="DS98" i="27"/>
  <c r="DP98" i="27"/>
  <c r="DT98" i="27" s="1"/>
  <c r="DM98" i="27"/>
  <c r="DK98" i="27"/>
  <c r="DH98" i="27"/>
  <c r="DL98" i="27" s="1"/>
  <c r="DE98" i="27"/>
  <c r="DC98" i="27"/>
  <c r="CZ98" i="27"/>
  <c r="DD98" i="27" s="1"/>
  <c r="CT98" i="27"/>
  <c r="CQ98" i="27"/>
  <c r="CL98" i="27"/>
  <c r="CI98" i="27"/>
  <c r="CM98" i="27" s="1"/>
  <c r="CF98" i="27"/>
  <c r="CD98" i="27"/>
  <c r="CA98" i="27"/>
  <c r="CE98" i="27" s="1"/>
  <c r="BW98" i="27"/>
  <c r="BU98" i="27"/>
  <c r="BR98" i="27"/>
  <c r="BV98" i="27" s="1"/>
  <c r="BM98" i="27"/>
  <c r="BJ98" i="27"/>
  <c r="BE98" i="27"/>
  <c r="BB98" i="27"/>
  <c r="BF98" i="27" s="1"/>
  <c r="AX98" i="27"/>
  <c r="AV98" i="27"/>
  <c r="AS98" i="27"/>
  <c r="AW98" i="27" s="1"/>
  <c r="AP98" i="27"/>
  <c r="AN98" i="27"/>
  <c r="AK98" i="27"/>
  <c r="AO98" i="27" s="1"/>
  <c r="AF98" i="27"/>
  <c r="AC98" i="27"/>
  <c r="W98" i="27"/>
  <c r="T98" i="27"/>
  <c r="X98" i="27" s="1"/>
  <c r="Q98" i="27"/>
  <c r="O98" i="27"/>
  <c r="L98" i="27"/>
  <c r="P98" i="27" s="1"/>
  <c r="I98" i="27"/>
  <c r="G98" i="27"/>
  <c r="D98" i="27"/>
  <c r="H98" i="27" s="1"/>
  <c r="EZ97" i="27"/>
  <c r="EY97" i="27"/>
  <c r="ES97" i="27"/>
  <c r="ER97" i="27"/>
  <c r="EO97" i="27"/>
  <c r="EJ97" i="27"/>
  <c r="EK97" i="27" s="1"/>
  <c r="EG97" i="27"/>
  <c r="EB97" i="27"/>
  <c r="EC97" i="27" s="1"/>
  <c r="DY97" i="27"/>
  <c r="ED97" i="27" s="1"/>
  <c r="DS97" i="27"/>
  <c r="DT97" i="27" s="1"/>
  <c r="DP97" i="27"/>
  <c r="DL97" i="27"/>
  <c r="DK97" i="27"/>
  <c r="DH97" i="27"/>
  <c r="DC97" i="27"/>
  <c r="DD97" i="27" s="1"/>
  <c r="CZ97" i="27"/>
  <c r="CT97" i="27"/>
  <c r="CU97" i="27" s="1"/>
  <c r="CQ97" i="27"/>
  <c r="CL97" i="27"/>
  <c r="CM97" i="27" s="1"/>
  <c r="CI97" i="27"/>
  <c r="CE97" i="27"/>
  <c r="CD97" i="27"/>
  <c r="CA97" i="27"/>
  <c r="BU97" i="27"/>
  <c r="BV97" i="27" s="1"/>
  <c r="BR97" i="27"/>
  <c r="BM97" i="27"/>
  <c r="BN97" i="27" s="1"/>
  <c r="BJ97" i="27"/>
  <c r="BE97" i="27"/>
  <c r="BF97" i="27" s="1"/>
  <c r="BB97" i="27"/>
  <c r="AW97" i="27"/>
  <c r="AV97" i="27"/>
  <c r="AS97" i="27"/>
  <c r="AN97" i="27"/>
  <c r="AO97" i="27" s="1"/>
  <c r="AK97" i="27"/>
  <c r="AF97" i="27"/>
  <c r="AG97" i="27" s="1"/>
  <c r="AC97" i="27"/>
  <c r="W97" i="27"/>
  <c r="X97" i="27" s="1"/>
  <c r="T97" i="27"/>
  <c r="P97" i="27"/>
  <c r="O97" i="27"/>
  <c r="L97" i="27"/>
  <c r="G97" i="27"/>
  <c r="H97" i="27" s="1"/>
  <c r="D97" i="27"/>
  <c r="EY96" i="27"/>
  <c r="EZ96" i="27" s="1"/>
  <c r="ET96" i="27"/>
  <c r="ER96" i="27"/>
  <c r="EO96" i="27"/>
  <c r="ES96" i="27" s="1"/>
  <c r="EJ96" i="27"/>
  <c r="EG96" i="27"/>
  <c r="EB96" i="27"/>
  <c r="DY96" i="27"/>
  <c r="EC96" i="27" s="1"/>
  <c r="DU96" i="27"/>
  <c r="DS96" i="27"/>
  <c r="DP96" i="27"/>
  <c r="DT96" i="27" s="1"/>
  <c r="DM96" i="27"/>
  <c r="DK96" i="27"/>
  <c r="DH96" i="27"/>
  <c r="DL96" i="27" s="1"/>
  <c r="DC96" i="27"/>
  <c r="CZ96" i="27"/>
  <c r="CT96" i="27"/>
  <c r="CQ96" i="27"/>
  <c r="CU96" i="27" s="1"/>
  <c r="CN96" i="27"/>
  <c r="CL96" i="27"/>
  <c r="CI96" i="27"/>
  <c r="CM96" i="27" s="1"/>
  <c r="CF96" i="27"/>
  <c r="CD96" i="27"/>
  <c r="CA96" i="27"/>
  <c r="CE96" i="27" s="1"/>
  <c r="BU96" i="27"/>
  <c r="BR96" i="27"/>
  <c r="BM96" i="27"/>
  <c r="BJ96" i="27"/>
  <c r="BN96" i="27" s="1"/>
  <c r="BG96" i="27"/>
  <c r="BE96" i="27"/>
  <c r="BB96" i="27"/>
  <c r="BF96" i="27" s="1"/>
  <c r="AX96" i="27"/>
  <c r="AV96" i="27"/>
  <c r="AS96" i="27"/>
  <c r="AW96" i="27" s="1"/>
  <c r="AN96" i="27"/>
  <c r="AK96" i="27"/>
  <c r="AF96" i="27"/>
  <c r="AC96" i="27"/>
  <c r="AG96" i="27" s="1"/>
  <c r="Y96" i="27"/>
  <c r="W96" i="27"/>
  <c r="T96" i="27"/>
  <c r="X96" i="27" s="1"/>
  <c r="Q96" i="27"/>
  <c r="O96" i="27"/>
  <c r="L96" i="27"/>
  <c r="P96" i="27" s="1"/>
  <c r="G96" i="27"/>
  <c r="D96" i="27"/>
  <c r="EZ95" i="27"/>
  <c r="EY95" i="27"/>
  <c r="ER95" i="27"/>
  <c r="ES95" i="27" s="1"/>
  <c r="ET95" i="27" s="1"/>
  <c r="EO95" i="27"/>
  <c r="EJ95" i="27"/>
  <c r="EK95" i="27" s="1"/>
  <c r="EL95" i="27" s="1"/>
  <c r="EG95" i="27"/>
  <c r="EB95" i="27"/>
  <c r="EC95" i="27" s="1"/>
  <c r="ED95" i="27" s="1"/>
  <c r="DY95" i="27"/>
  <c r="DT95" i="27"/>
  <c r="DU95" i="27" s="1"/>
  <c r="DS95" i="27"/>
  <c r="DP95" i="27"/>
  <c r="DK95" i="27"/>
  <c r="DL95" i="27" s="1"/>
  <c r="DM95" i="27" s="1"/>
  <c r="DH95" i="27"/>
  <c r="DC95" i="27"/>
  <c r="DD95" i="27" s="1"/>
  <c r="CZ95" i="27"/>
  <c r="CT95" i="27"/>
  <c r="CU95" i="27" s="1"/>
  <c r="CQ95" i="27"/>
  <c r="CM95" i="27"/>
  <c r="CL95" i="27"/>
  <c r="CI95" i="27"/>
  <c r="CD95" i="27"/>
  <c r="CE95" i="27" s="1"/>
  <c r="CA95" i="27"/>
  <c r="BU95" i="27"/>
  <c r="BV95" i="27" s="1"/>
  <c r="BR95" i="27"/>
  <c r="BW95" i="27" s="1"/>
  <c r="BM95" i="27"/>
  <c r="BN95" i="27" s="1"/>
  <c r="BJ95" i="27"/>
  <c r="BF95" i="27"/>
  <c r="BE95" i="27"/>
  <c r="BB95" i="27"/>
  <c r="AV95" i="27"/>
  <c r="AW95" i="27" s="1"/>
  <c r="AS95" i="27"/>
  <c r="AN95" i="27"/>
  <c r="AO95" i="27" s="1"/>
  <c r="AK95" i="27"/>
  <c r="AF95" i="27"/>
  <c r="AG95" i="27" s="1"/>
  <c r="AC95" i="27"/>
  <c r="X95" i="27"/>
  <c r="W95" i="27"/>
  <c r="T95" i="27"/>
  <c r="O95" i="27"/>
  <c r="P95" i="27" s="1"/>
  <c r="L95" i="27"/>
  <c r="G95" i="27"/>
  <c r="H95" i="27" s="1"/>
  <c r="D95" i="27"/>
  <c r="EX94" i="27"/>
  <c r="EY94" i="27" s="1"/>
  <c r="EZ94" i="27" s="1"/>
  <c r="EW94" i="27"/>
  <c r="ER94" i="27"/>
  <c r="EQ94" i="27"/>
  <c r="EP94" i="27"/>
  <c r="EO94" i="27"/>
  <c r="EN94" i="27"/>
  <c r="EM94" i="27"/>
  <c r="EJ94" i="27"/>
  <c r="EI94" i="27"/>
  <c r="EH94" i="27"/>
  <c r="EG94" i="27"/>
  <c r="EF94" i="27"/>
  <c r="EE94" i="27"/>
  <c r="EB94" i="27"/>
  <c r="EA94" i="27"/>
  <c r="DZ94" i="27"/>
  <c r="DX94" i="27"/>
  <c r="DY94" i="27" s="1"/>
  <c r="DW94" i="27"/>
  <c r="DS94" i="27"/>
  <c r="DR94" i="27"/>
  <c r="DQ94" i="27"/>
  <c r="DO94" i="27"/>
  <c r="DP94" i="27" s="1"/>
  <c r="DN94" i="27"/>
  <c r="DL94" i="27"/>
  <c r="DJ94" i="27"/>
  <c r="DK94" i="27" s="1"/>
  <c r="DI94" i="27"/>
  <c r="DH94" i="27"/>
  <c r="DG94" i="27"/>
  <c r="DF94" i="27"/>
  <c r="DC94" i="27"/>
  <c r="DB94" i="27"/>
  <c r="DA94" i="27"/>
  <c r="CY94" i="27"/>
  <c r="CZ94" i="27" s="1"/>
  <c r="CX94" i="27"/>
  <c r="CS94" i="27"/>
  <c r="CT94" i="27" s="1"/>
  <c r="CR94" i="27"/>
  <c r="CP94" i="27"/>
  <c r="CO94" i="27"/>
  <c r="CQ94" i="27" s="1"/>
  <c r="CK94" i="27"/>
  <c r="CL94" i="27" s="1"/>
  <c r="CJ94" i="27"/>
  <c r="CH94" i="27"/>
  <c r="CG94" i="27"/>
  <c r="CI94" i="27" s="1"/>
  <c r="CD94" i="27"/>
  <c r="CC94" i="27"/>
  <c r="CB94" i="27"/>
  <c r="BZ94" i="27"/>
  <c r="BY94" i="27"/>
  <c r="CA94" i="27" s="1"/>
  <c r="BT94" i="27"/>
  <c r="BU94" i="27" s="1"/>
  <c r="BS94" i="27"/>
  <c r="BQ94" i="27"/>
  <c r="BP94" i="27"/>
  <c r="BR94" i="27" s="1"/>
  <c r="BL94" i="27"/>
  <c r="BM94" i="27" s="1"/>
  <c r="BK94" i="27"/>
  <c r="BI94" i="27"/>
  <c r="BH94" i="27"/>
  <c r="BJ94" i="27" s="1"/>
  <c r="BD94" i="27"/>
  <c r="BE94" i="27" s="1"/>
  <c r="BC94" i="27"/>
  <c r="BA94" i="27"/>
  <c r="AZ94" i="27"/>
  <c r="BB94" i="27" s="1"/>
  <c r="AU94" i="27"/>
  <c r="AV94" i="27" s="1"/>
  <c r="AT94" i="27"/>
  <c r="AR94" i="27"/>
  <c r="AQ94" i="27"/>
  <c r="AS94" i="27" s="1"/>
  <c r="AN94" i="27"/>
  <c r="AM94" i="27"/>
  <c r="AL94" i="27"/>
  <c r="AJ94" i="27"/>
  <c r="AI94" i="27"/>
  <c r="AK94" i="27" s="1"/>
  <c r="AE94" i="27"/>
  <c r="AF94" i="27" s="1"/>
  <c r="AD94" i="27"/>
  <c r="AB94" i="27"/>
  <c r="AA94" i="27"/>
  <c r="AC94" i="27" s="1"/>
  <c r="V94" i="27"/>
  <c r="W94" i="27" s="1"/>
  <c r="U94" i="27"/>
  <c r="S94" i="27"/>
  <c r="R94" i="27"/>
  <c r="T94" i="27" s="1"/>
  <c r="N94" i="27"/>
  <c r="O94" i="27" s="1"/>
  <c r="M94" i="27"/>
  <c r="K94" i="27"/>
  <c r="J94" i="27"/>
  <c r="L94" i="27" s="1"/>
  <c r="F94" i="27"/>
  <c r="G94" i="27" s="1"/>
  <c r="E94" i="27"/>
  <c r="C94" i="27"/>
  <c r="B94" i="27"/>
  <c r="D94" i="27" s="1"/>
  <c r="EY93" i="27"/>
  <c r="EZ93" i="27" s="1"/>
  <c r="ES93" i="27"/>
  <c r="ET93" i="27" s="1"/>
  <c r="ER93" i="27"/>
  <c r="EO93" i="27"/>
  <c r="EK93" i="27"/>
  <c r="EL93" i="27" s="1"/>
  <c r="EJ93" i="27"/>
  <c r="EG93" i="27"/>
  <c r="EC93" i="27"/>
  <c r="ED93" i="27" s="1"/>
  <c r="EB93" i="27"/>
  <c r="DY93" i="27"/>
  <c r="DT93" i="27"/>
  <c r="DU93" i="27" s="1"/>
  <c r="DS93" i="27"/>
  <c r="DP93" i="27"/>
  <c r="DL93" i="27"/>
  <c r="DM93" i="27" s="1"/>
  <c r="DK93" i="27"/>
  <c r="DH93" i="27"/>
  <c r="DD93" i="27"/>
  <c r="DE93" i="27" s="1"/>
  <c r="DC93" i="27"/>
  <c r="CZ93" i="27"/>
  <c r="CU93" i="27"/>
  <c r="CV93" i="27" s="1"/>
  <c r="CT93" i="27"/>
  <c r="CQ93" i="27"/>
  <c r="CM93" i="27"/>
  <c r="CN93" i="27" s="1"/>
  <c r="CL93" i="27"/>
  <c r="CI93" i="27"/>
  <c r="CE93" i="27"/>
  <c r="CF93" i="27" s="1"/>
  <c r="CD93" i="27"/>
  <c r="CA93" i="27"/>
  <c r="BV93" i="27"/>
  <c r="BW93" i="27" s="1"/>
  <c r="BU93" i="27"/>
  <c r="BR93" i="27"/>
  <c r="BN93" i="27"/>
  <c r="BO93" i="27" s="1"/>
  <c r="BM93" i="27"/>
  <c r="BJ93" i="27"/>
  <c r="BF93" i="27"/>
  <c r="BG93" i="27" s="1"/>
  <c r="BE93" i="27"/>
  <c r="BB93" i="27"/>
  <c r="AW93" i="27"/>
  <c r="AX93" i="27" s="1"/>
  <c r="AV93" i="27"/>
  <c r="AS93" i="27"/>
  <c r="AO93" i="27"/>
  <c r="AP93" i="27" s="1"/>
  <c r="AN93" i="27"/>
  <c r="AK93" i="27"/>
  <c r="AG93" i="27"/>
  <c r="AH93" i="27" s="1"/>
  <c r="AF93" i="27"/>
  <c r="AC93" i="27"/>
  <c r="X93" i="27"/>
  <c r="Y93" i="27" s="1"/>
  <c r="W93" i="27"/>
  <c r="T93" i="27"/>
  <c r="P93" i="27"/>
  <c r="Q93" i="27" s="1"/>
  <c r="O93" i="27"/>
  <c r="L93" i="27"/>
  <c r="H93" i="27"/>
  <c r="I93" i="27" s="1"/>
  <c r="G93" i="27"/>
  <c r="D93" i="27"/>
  <c r="EY92" i="27"/>
  <c r="EZ92" i="27" s="1"/>
  <c r="ER92" i="27"/>
  <c r="EO92" i="27"/>
  <c r="EJ92" i="27"/>
  <c r="EG92" i="27"/>
  <c r="EB92" i="27"/>
  <c r="DY92" i="27"/>
  <c r="DS92" i="27"/>
  <c r="DP92" i="27"/>
  <c r="DK92" i="27"/>
  <c r="DH92" i="27"/>
  <c r="DC92" i="27"/>
  <c r="CZ92" i="27"/>
  <c r="CT92" i="27"/>
  <c r="CQ92" i="27"/>
  <c r="CL92" i="27"/>
  <c r="CI92" i="27"/>
  <c r="CD92" i="27"/>
  <c r="CA92" i="27"/>
  <c r="BU92" i="27"/>
  <c r="BR92" i="27"/>
  <c r="BM92" i="27"/>
  <c r="BJ92" i="27"/>
  <c r="BE92" i="27"/>
  <c r="BB92" i="27"/>
  <c r="AV92" i="27"/>
  <c r="AS92" i="27"/>
  <c r="AN92" i="27"/>
  <c r="AK92" i="27"/>
  <c r="AF92" i="27"/>
  <c r="AC92" i="27"/>
  <c r="W92" i="27"/>
  <c r="T92" i="27"/>
  <c r="O92" i="27"/>
  <c r="L92" i="27"/>
  <c r="G92" i="27"/>
  <c r="D92" i="27"/>
  <c r="EY91" i="27"/>
  <c r="EZ91" i="27" s="1"/>
  <c r="ES91" i="27"/>
  <c r="ET91" i="27" s="1"/>
  <c r="ER91" i="27"/>
  <c r="EO91" i="27"/>
  <c r="EK91" i="27"/>
  <c r="EL91" i="27" s="1"/>
  <c r="EJ91" i="27"/>
  <c r="EG91" i="27"/>
  <c r="EC91" i="27"/>
  <c r="ED91" i="27" s="1"/>
  <c r="EB91" i="27"/>
  <c r="DY91" i="27"/>
  <c r="DT91" i="27"/>
  <c r="DU91" i="27" s="1"/>
  <c r="DS91" i="27"/>
  <c r="DP91" i="27"/>
  <c r="DL91" i="27"/>
  <c r="DM91" i="27" s="1"/>
  <c r="DK91" i="27"/>
  <c r="DH91" i="27"/>
  <c r="DD91" i="27"/>
  <c r="DE91" i="27" s="1"/>
  <c r="DC91" i="27"/>
  <c r="CZ91" i="27"/>
  <c r="CU91" i="27"/>
  <c r="CV91" i="27" s="1"/>
  <c r="CT91" i="27"/>
  <c r="CQ91" i="27"/>
  <c r="CM91" i="27"/>
  <c r="CN91" i="27" s="1"/>
  <c r="CL91" i="27"/>
  <c r="CI91" i="27"/>
  <c r="CE91" i="27"/>
  <c r="CF91" i="27" s="1"/>
  <c r="CD91" i="27"/>
  <c r="CA91" i="27"/>
  <c r="BV91" i="27"/>
  <c r="BW91" i="27" s="1"/>
  <c r="BU91" i="27"/>
  <c r="BR91" i="27"/>
  <c r="BN91" i="27"/>
  <c r="BO91" i="27" s="1"/>
  <c r="BM91" i="27"/>
  <c r="BJ91" i="27"/>
  <c r="BF91" i="27"/>
  <c r="BG91" i="27" s="1"/>
  <c r="BE91" i="27"/>
  <c r="BB91" i="27"/>
  <c r="AW91" i="27"/>
  <c r="AX91" i="27" s="1"/>
  <c r="AV91" i="27"/>
  <c r="AS91" i="27"/>
  <c r="AO91" i="27"/>
  <c r="AP91" i="27" s="1"/>
  <c r="AN91" i="27"/>
  <c r="AK91" i="27"/>
  <c r="AG91" i="27"/>
  <c r="AH91" i="27" s="1"/>
  <c r="AF91" i="27"/>
  <c r="AC91" i="27"/>
  <c r="X91" i="27"/>
  <c r="Y91" i="27" s="1"/>
  <c r="W91" i="27"/>
  <c r="T91" i="27"/>
  <c r="P91" i="27"/>
  <c r="Q91" i="27" s="1"/>
  <c r="O91" i="27"/>
  <c r="L91" i="27"/>
  <c r="H91" i="27"/>
  <c r="I91" i="27" s="1"/>
  <c r="G91" i="27"/>
  <c r="D91" i="27"/>
  <c r="EY90" i="27"/>
  <c r="EZ90" i="27" s="1"/>
  <c r="ER90" i="27"/>
  <c r="EO90" i="27"/>
  <c r="EJ90" i="27"/>
  <c r="EG90" i="27"/>
  <c r="EB90" i="27"/>
  <c r="DY90" i="27"/>
  <c r="DS90" i="27"/>
  <c r="DP90" i="27"/>
  <c r="DK90" i="27"/>
  <c r="DH90" i="27"/>
  <c r="DC90" i="27"/>
  <c r="CZ90" i="27"/>
  <c r="CT90" i="27"/>
  <c r="CQ90" i="27"/>
  <c r="CL90" i="27"/>
  <c r="CI90" i="27"/>
  <c r="CD90" i="27"/>
  <c r="CA90" i="27"/>
  <c r="BU90" i="27"/>
  <c r="BR90" i="27"/>
  <c r="BM90" i="27"/>
  <c r="BJ90" i="27"/>
  <c r="BE90" i="27"/>
  <c r="BB90" i="27"/>
  <c r="AV90" i="27"/>
  <c r="AS90" i="27"/>
  <c r="AN90" i="27"/>
  <c r="AK90" i="27"/>
  <c r="AF90" i="27"/>
  <c r="AC90" i="27"/>
  <c r="W90" i="27"/>
  <c r="T90" i="27"/>
  <c r="O90" i="27"/>
  <c r="L90" i="27"/>
  <c r="G90" i="27"/>
  <c r="D90" i="27"/>
  <c r="EY89" i="27"/>
  <c r="EZ89" i="27" s="1"/>
  <c r="ES89" i="27"/>
  <c r="ET89" i="27" s="1"/>
  <c r="ER89" i="27"/>
  <c r="EO89" i="27"/>
  <c r="EK89" i="27"/>
  <c r="EL89" i="27" s="1"/>
  <c r="EJ89" i="27"/>
  <c r="EG89" i="27"/>
  <c r="EC89" i="27"/>
  <c r="ED89" i="27" s="1"/>
  <c r="EB89" i="27"/>
  <c r="DY89" i="27"/>
  <c r="DT89" i="27"/>
  <c r="DU89" i="27" s="1"/>
  <c r="DS89" i="27"/>
  <c r="DP89" i="27"/>
  <c r="DL89" i="27"/>
  <c r="DM89" i="27" s="1"/>
  <c r="DK89" i="27"/>
  <c r="DH89" i="27"/>
  <c r="DD89" i="27"/>
  <c r="DE89" i="27" s="1"/>
  <c r="DC89" i="27"/>
  <c r="CZ89" i="27"/>
  <c r="CU89" i="27"/>
  <c r="CV89" i="27" s="1"/>
  <c r="CT89" i="27"/>
  <c r="CQ89" i="27"/>
  <c r="CM89" i="27"/>
  <c r="CN89" i="27" s="1"/>
  <c r="CL89" i="27"/>
  <c r="CI89" i="27"/>
  <c r="CE89" i="27"/>
  <c r="CF89" i="27" s="1"/>
  <c r="CD89" i="27"/>
  <c r="CA89" i="27"/>
  <c r="BV89" i="27"/>
  <c r="BW89" i="27" s="1"/>
  <c r="BU89" i="27"/>
  <c r="BR89" i="27"/>
  <c r="BN89" i="27"/>
  <c r="BO89" i="27" s="1"/>
  <c r="BM89" i="27"/>
  <c r="BJ89" i="27"/>
  <c r="BF89" i="27"/>
  <c r="BG89" i="27" s="1"/>
  <c r="BE89" i="27"/>
  <c r="BB89" i="27"/>
  <c r="AW89" i="27"/>
  <c r="AX89" i="27" s="1"/>
  <c r="AV89" i="27"/>
  <c r="AS89" i="27"/>
  <c r="AO89" i="27"/>
  <c r="AP89" i="27" s="1"/>
  <c r="AN89" i="27"/>
  <c r="AK89" i="27"/>
  <c r="AG89" i="27"/>
  <c r="AH89" i="27" s="1"/>
  <c r="AF89" i="27"/>
  <c r="AC89" i="27"/>
  <c r="X89" i="27"/>
  <c r="Y89" i="27" s="1"/>
  <c r="W89" i="27"/>
  <c r="T89" i="27"/>
  <c r="P89" i="27"/>
  <c r="Q89" i="27" s="1"/>
  <c r="O89" i="27"/>
  <c r="L89" i="27"/>
  <c r="H89" i="27"/>
  <c r="I89" i="27" s="1"/>
  <c r="G89" i="27"/>
  <c r="D89" i="27"/>
  <c r="EY88" i="27"/>
  <c r="EZ88" i="27" s="1"/>
  <c r="EX88" i="27"/>
  <c r="EW88" i="27"/>
  <c r="EQ88" i="27"/>
  <c r="EP88" i="27"/>
  <c r="ER88" i="27" s="1"/>
  <c r="EO88" i="27"/>
  <c r="ES88" i="27" s="1"/>
  <c r="EN88" i="27"/>
  <c r="EM88" i="27"/>
  <c r="EI88" i="27"/>
  <c r="EH88" i="27"/>
  <c r="EJ88" i="27" s="1"/>
  <c r="EG88" i="27"/>
  <c r="EF88" i="27"/>
  <c r="EE88" i="27"/>
  <c r="EA88" i="27"/>
  <c r="DZ88" i="27"/>
  <c r="EB88" i="27" s="1"/>
  <c r="DY88" i="27"/>
  <c r="EC88" i="27" s="1"/>
  <c r="DX88" i="27"/>
  <c r="DW88" i="27"/>
  <c r="DR88" i="27"/>
  <c r="DQ88" i="27"/>
  <c r="DS88" i="27" s="1"/>
  <c r="DP88" i="27"/>
  <c r="DO88" i="27"/>
  <c r="DN88" i="27"/>
  <c r="DJ88" i="27"/>
  <c r="DI88" i="27"/>
  <c r="DK88" i="27" s="1"/>
  <c r="DH88" i="27"/>
  <c r="DL88" i="27" s="1"/>
  <c r="DG88" i="27"/>
  <c r="DF88" i="27"/>
  <c r="DB88" i="27"/>
  <c r="DA88" i="27"/>
  <c r="DC88" i="27" s="1"/>
  <c r="CZ88" i="27"/>
  <c r="CY88" i="27"/>
  <c r="CX88" i="27"/>
  <c r="CS88" i="27"/>
  <c r="CR88" i="27"/>
  <c r="CT88" i="27" s="1"/>
  <c r="CQ88" i="27"/>
  <c r="CU88" i="27" s="1"/>
  <c r="CP88" i="27"/>
  <c r="CO88" i="27"/>
  <c r="CK88" i="27"/>
  <c r="CJ88" i="27"/>
  <c r="CL88" i="27" s="1"/>
  <c r="CI88" i="27"/>
  <c r="CH88" i="27"/>
  <c r="CG88" i="27"/>
  <c r="CC88" i="27"/>
  <c r="CB88" i="27"/>
  <c r="CD88" i="27" s="1"/>
  <c r="CA88" i="27"/>
  <c r="CE88" i="27" s="1"/>
  <c r="BZ88" i="27"/>
  <c r="BY88" i="27"/>
  <c r="BT88" i="27"/>
  <c r="BS88" i="27"/>
  <c r="BU88" i="27" s="1"/>
  <c r="BR88" i="27"/>
  <c r="BQ88" i="27"/>
  <c r="BP88" i="27"/>
  <c r="BL88" i="27"/>
  <c r="BK88" i="27"/>
  <c r="BM88" i="27" s="1"/>
  <c r="BJ88" i="27"/>
  <c r="BN88" i="27" s="1"/>
  <c r="BI88" i="27"/>
  <c r="BH88" i="27"/>
  <c r="BD88" i="27"/>
  <c r="BC88" i="27"/>
  <c r="BE88" i="27" s="1"/>
  <c r="BB88" i="27"/>
  <c r="BA88" i="27"/>
  <c r="AZ88" i="27"/>
  <c r="AU88" i="27"/>
  <c r="AT88" i="27"/>
  <c r="AV88" i="27" s="1"/>
  <c r="AS88" i="27"/>
  <c r="AW88" i="27" s="1"/>
  <c r="AR88" i="27"/>
  <c r="AQ88" i="27"/>
  <c r="AM88" i="27"/>
  <c r="AL88" i="27"/>
  <c r="AN88" i="27" s="1"/>
  <c r="AK88" i="27"/>
  <c r="AJ88" i="27"/>
  <c r="AI88" i="27"/>
  <c r="AE88" i="27"/>
  <c r="AD88" i="27"/>
  <c r="AF88" i="27" s="1"/>
  <c r="AC88" i="27"/>
  <c r="AG88" i="27" s="1"/>
  <c r="AB88" i="27"/>
  <c r="AA88" i="27"/>
  <c r="V88" i="27"/>
  <c r="U88" i="27"/>
  <c r="W88" i="27" s="1"/>
  <c r="T88" i="27"/>
  <c r="S88" i="27"/>
  <c r="R88" i="27"/>
  <c r="N88" i="27"/>
  <c r="M88" i="27"/>
  <c r="O88" i="27" s="1"/>
  <c r="L88" i="27"/>
  <c r="P88" i="27" s="1"/>
  <c r="K88" i="27"/>
  <c r="J88" i="27"/>
  <c r="F88" i="27"/>
  <c r="E88" i="27"/>
  <c r="G88" i="27" s="1"/>
  <c r="D88" i="27"/>
  <c r="C88" i="27"/>
  <c r="B88" i="27"/>
  <c r="EY87" i="27"/>
  <c r="EZ87" i="27" s="1"/>
  <c r="ER87" i="27"/>
  <c r="EO87" i="27"/>
  <c r="EJ87" i="27"/>
  <c r="EG87" i="27"/>
  <c r="EB87" i="27"/>
  <c r="DY87" i="27"/>
  <c r="DS87" i="27"/>
  <c r="DP87" i="27"/>
  <c r="DK87" i="27"/>
  <c r="DH87" i="27"/>
  <c r="DC87" i="27"/>
  <c r="CZ87" i="27"/>
  <c r="CT87" i="27"/>
  <c r="CQ87" i="27"/>
  <c r="CL87" i="27"/>
  <c r="CI87" i="27"/>
  <c r="CD87" i="27"/>
  <c r="CA87" i="27"/>
  <c r="BU87" i="27"/>
  <c r="BR87" i="27"/>
  <c r="BM87" i="27"/>
  <c r="BJ87" i="27"/>
  <c r="BE87" i="27"/>
  <c r="BB87" i="27"/>
  <c r="AV87" i="27"/>
  <c r="AS87" i="27"/>
  <c r="AN87" i="27"/>
  <c r="AK87" i="27"/>
  <c r="AF87" i="27"/>
  <c r="AC87" i="27"/>
  <c r="W87" i="27"/>
  <c r="T87" i="27"/>
  <c r="O87" i="27"/>
  <c r="L87" i="27"/>
  <c r="G87" i="27"/>
  <c r="D87" i="27"/>
  <c r="EY86" i="27"/>
  <c r="EZ86" i="27" s="1"/>
  <c r="ES86" i="27"/>
  <c r="ET86" i="27" s="1"/>
  <c r="ER86" i="27"/>
  <c r="EO86" i="27"/>
  <c r="EK86" i="27"/>
  <c r="EL86" i="27" s="1"/>
  <c r="EJ86" i="27"/>
  <c r="EG86" i="27"/>
  <c r="EC86" i="27"/>
  <c r="ED86" i="27" s="1"/>
  <c r="EB86" i="27"/>
  <c r="DY86" i="27"/>
  <c r="DT86" i="27"/>
  <c r="DU86" i="27" s="1"/>
  <c r="DS86" i="27"/>
  <c r="DP86" i="27"/>
  <c r="DL86" i="27"/>
  <c r="DM86" i="27" s="1"/>
  <c r="DK86" i="27"/>
  <c r="DH86" i="27"/>
  <c r="DD86" i="27"/>
  <c r="DE86" i="27" s="1"/>
  <c r="DC86" i="27"/>
  <c r="CZ86" i="27"/>
  <c r="CU86" i="27"/>
  <c r="CV86" i="27" s="1"/>
  <c r="CT86" i="27"/>
  <c r="CQ86" i="27"/>
  <c r="CM86" i="27"/>
  <c r="CN86" i="27" s="1"/>
  <c r="CL86" i="27"/>
  <c r="CI86" i="27"/>
  <c r="CE86" i="27"/>
  <c r="CF86" i="27" s="1"/>
  <c r="CD86" i="27"/>
  <c r="CA86" i="27"/>
  <c r="BV86" i="27"/>
  <c r="BW86" i="27" s="1"/>
  <c r="BU86" i="27"/>
  <c r="BR86" i="27"/>
  <c r="BN86" i="27"/>
  <c r="BO86" i="27" s="1"/>
  <c r="BM86" i="27"/>
  <c r="BJ86" i="27"/>
  <c r="BF86" i="27"/>
  <c r="BG86" i="27" s="1"/>
  <c r="BE86" i="27"/>
  <c r="BB86" i="27"/>
  <c r="AW86" i="27"/>
  <c r="AX86" i="27" s="1"/>
  <c r="AV86" i="27"/>
  <c r="AS86" i="27"/>
  <c r="AO86" i="27"/>
  <c r="AP86" i="27" s="1"/>
  <c r="AN86" i="27"/>
  <c r="AK86" i="27"/>
  <c r="AG86" i="27"/>
  <c r="AH86" i="27" s="1"/>
  <c r="AF86" i="27"/>
  <c r="AC86" i="27"/>
  <c r="X86" i="27"/>
  <c r="Y86" i="27" s="1"/>
  <c r="W86" i="27"/>
  <c r="T86" i="27"/>
  <c r="P86" i="27"/>
  <c r="Q86" i="27" s="1"/>
  <c r="O86" i="27"/>
  <c r="L86" i="27"/>
  <c r="H86" i="27"/>
  <c r="I86" i="27" s="1"/>
  <c r="G86" i="27"/>
  <c r="D86" i="27"/>
  <c r="EY85" i="27"/>
  <c r="EZ85" i="27" s="1"/>
  <c r="ER85" i="27"/>
  <c r="EO85" i="27"/>
  <c r="EJ85" i="27"/>
  <c r="EG85" i="27"/>
  <c r="EB85" i="27"/>
  <c r="DY85" i="27"/>
  <c r="DS85" i="27"/>
  <c r="DP85" i="27"/>
  <c r="DK85" i="27"/>
  <c r="DH85" i="27"/>
  <c r="DC85" i="27"/>
  <c r="CZ85" i="27"/>
  <c r="CT85" i="27"/>
  <c r="CQ85" i="27"/>
  <c r="CL85" i="27"/>
  <c r="CI85" i="27"/>
  <c r="CD85" i="27"/>
  <c r="CA85" i="27"/>
  <c r="BU85" i="27"/>
  <c r="BR85" i="27"/>
  <c r="BM85" i="27"/>
  <c r="BJ85" i="27"/>
  <c r="BE85" i="27"/>
  <c r="BB85" i="27"/>
  <c r="AV85" i="27"/>
  <c r="AS85" i="27"/>
  <c r="AN85" i="27"/>
  <c r="AK85" i="27"/>
  <c r="AF85" i="27"/>
  <c r="AC85" i="27"/>
  <c r="W85" i="27"/>
  <c r="T85" i="27"/>
  <c r="O85" i="27"/>
  <c r="L85" i="27"/>
  <c r="G85" i="27"/>
  <c r="D85" i="27"/>
  <c r="EY84" i="27"/>
  <c r="EZ84" i="27" s="1"/>
  <c r="ES84" i="27"/>
  <c r="ET84" i="27" s="1"/>
  <c r="ER84" i="27"/>
  <c r="EO84" i="27"/>
  <c r="EK84" i="27"/>
  <c r="EL84" i="27" s="1"/>
  <c r="EJ84" i="27"/>
  <c r="EG84" i="27"/>
  <c r="EC84" i="27"/>
  <c r="ED84" i="27" s="1"/>
  <c r="EB84" i="27"/>
  <c r="DY84" i="27"/>
  <c r="DT84" i="27"/>
  <c r="DU84" i="27" s="1"/>
  <c r="DS84" i="27"/>
  <c r="DP84" i="27"/>
  <c r="DL84" i="27"/>
  <c r="DM84" i="27" s="1"/>
  <c r="DK84" i="27"/>
  <c r="DH84" i="27"/>
  <c r="DD84" i="27"/>
  <c r="DE84" i="27" s="1"/>
  <c r="DC84" i="27"/>
  <c r="CZ84" i="27"/>
  <c r="CU84" i="27"/>
  <c r="CV84" i="27" s="1"/>
  <c r="CT84" i="27"/>
  <c r="CQ84" i="27"/>
  <c r="CM84" i="27"/>
  <c r="CN84" i="27" s="1"/>
  <c r="CL84" i="27"/>
  <c r="CI84" i="27"/>
  <c r="CE84" i="27"/>
  <c r="CF84" i="27" s="1"/>
  <c r="CD84" i="27"/>
  <c r="CA84" i="27"/>
  <c r="BV84" i="27"/>
  <c r="BW84" i="27" s="1"/>
  <c r="BU84" i="27"/>
  <c r="BR84" i="27"/>
  <c r="BN84" i="27"/>
  <c r="BO84" i="27" s="1"/>
  <c r="BM84" i="27"/>
  <c r="BJ84" i="27"/>
  <c r="BF84" i="27"/>
  <c r="BG84" i="27" s="1"/>
  <c r="BE84" i="27"/>
  <c r="BB84" i="27"/>
  <c r="AW84" i="27"/>
  <c r="AX84" i="27" s="1"/>
  <c r="AV84" i="27"/>
  <c r="AS84" i="27"/>
  <c r="AO84" i="27"/>
  <c r="AP84" i="27" s="1"/>
  <c r="AN84" i="27"/>
  <c r="AK84" i="27"/>
  <c r="AG84" i="27"/>
  <c r="AH84" i="27" s="1"/>
  <c r="AF84" i="27"/>
  <c r="AC84" i="27"/>
  <c r="X84" i="27"/>
  <c r="Y84" i="27" s="1"/>
  <c r="W84" i="27"/>
  <c r="T84" i="27"/>
  <c r="P84" i="27"/>
  <c r="Q84" i="27" s="1"/>
  <c r="O84" i="27"/>
  <c r="L84" i="27"/>
  <c r="H84" i="27"/>
  <c r="I84" i="27" s="1"/>
  <c r="G84" i="27"/>
  <c r="D84" i="27"/>
  <c r="EY83" i="27"/>
  <c r="EZ83" i="27" s="1"/>
  <c r="ER83" i="27"/>
  <c r="EO83" i="27"/>
  <c r="EJ83" i="27"/>
  <c r="EG83" i="27"/>
  <c r="EB83" i="27"/>
  <c r="DY83" i="27"/>
  <c r="DS83" i="27"/>
  <c r="DP83" i="27"/>
  <c r="DK83" i="27"/>
  <c r="DH83" i="27"/>
  <c r="DC83" i="27"/>
  <c r="CZ83" i="27"/>
  <c r="CT83" i="27"/>
  <c r="CQ83" i="27"/>
  <c r="CL83" i="27"/>
  <c r="CI83" i="27"/>
  <c r="CD83" i="27"/>
  <c r="CA83" i="27"/>
  <c r="BU83" i="27"/>
  <c r="BR83" i="27"/>
  <c r="BM83" i="27"/>
  <c r="BJ83" i="27"/>
  <c r="BE83" i="27"/>
  <c r="BB83" i="27"/>
  <c r="AV83" i="27"/>
  <c r="AS83" i="27"/>
  <c r="AN83" i="27"/>
  <c r="AK83" i="27"/>
  <c r="AF83" i="27"/>
  <c r="AC83" i="27"/>
  <c r="W83" i="27"/>
  <c r="T83" i="27"/>
  <c r="O83" i="27"/>
  <c r="L83" i="27"/>
  <c r="G83" i="27"/>
  <c r="D83" i="27"/>
  <c r="EY82" i="27"/>
  <c r="EZ82" i="27" s="1"/>
  <c r="ES82" i="27"/>
  <c r="ET82" i="27" s="1"/>
  <c r="ER82" i="27"/>
  <c r="EO82" i="27"/>
  <c r="EK82" i="27"/>
  <c r="EL82" i="27" s="1"/>
  <c r="EJ82" i="27"/>
  <c r="EG82" i="27"/>
  <c r="EC82" i="27"/>
  <c r="ED82" i="27" s="1"/>
  <c r="EB82" i="27"/>
  <c r="DY82" i="27"/>
  <c r="DT82" i="27"/>
  <c r="DU82" i="27" s="1"/>
  <c r="DS82" i="27"/>
  <c r="DP82" i="27"/>
  <c r="DL82" i="27"/>
  <c r="DM82" i="27" s="1"/>
  <c r="DK82" i="27"/>
  <c r="DH82" i="27"/>
  <c r="DD82" i="27"/>
  <c r="DE82" i="27" s="1"/>
  <c r="DC82" i="27"/>
  <c r="CZ82" i="27"/>
  <c r="CU82" i="27"/>
  <c r="CV82" i="27" s="1"/>
  <c r="CT82" i="27"/>
  <c r="CQ82" i="27"/>
  <c r="CM82" i="27"/>
  <c r="CN82" i="27" s="1"/>
  <c r="CL82" i="27"/>
  <c r="CI82" i="27"/>
  <c r="CE82" i="27"/>
  <c r="CF82" i="27" s="1"/>
  <c r="CD82" i="27"/>
  <c r="CA82" i="27"/>
  <c r="BV82" i="27"/>
  <c r="BW82" i="27" s="1"/>
  <c r="BU82" i="27"/>
  <c r="BR82" i="27"/>
  <c r="BN82" i="27"/>
  <c r="BO82" i="27" s="1"/>
  <c r="BM82" i="27"/>
  <c r="BJ82" i="27"/>
  <c r="BF82" i="27"/>
  <c r="BG82" i="27" s="1"/>
  <c r="BE82" i="27"/>
  <c r="BB82" i="27"/>
  <c r="AW82" i="27"/>
  <c r="AX82" i="27" s="1"/>
  <c r="AV82" i="27"/>
  <c r="AS82" i="27"/>
  <c r="AO82" i="27"/>
  <c r="AP82" i="27" s="1"/>
  <c r="AN82" i="27"/>
  <c r="AK82" i="27"/>
  <c r="AG82" i="27"/>
  <c r="AH82" i="27" s="1"/>
  <c r="AF82" i="27"/>
  <c r="AC82" i="27"/>
  <c r="X82" i="27"/>
  <c r="Y82" i="27" s="1"/>
  <c r="W82" i="27"/>
  <c r="T82" i="27"/>
  <c r="P82" i="27"/>
  <c r="Q82" i="27" s="1"/>
  <c r="O82" i="27"/>
  <c r="L82" i="27"/>
  <c r="H82" i="27"/>
  <c r="I82" i="27" s="1"/>
  <c r="G82" i="27"/>
  <c r="D82" i="27"/>
  <c r="EY81" i="27"/>
  <c r="EZ81" i="27" s="1"/>
  <c r="EX81" i="27"/>
  <c r="EW81" i="27"/>
  <c r="EQ81" i="27"/>
  <c r="EP81" i="27"/>
  <c r="ER81" i="27" s="1"/>
  <c r="EO81" i="27"/>
  <c r="EN81" i="27"/>
  <c r="EM81" i="27"/>
  <c r="EK81" i="27"/>
  <c r="EI81" i="27"/>
  <c r="EH81" i="27"/>
  <c r="EJ81" i="27" s="1"/>
  <c r="EG81" i="27"/>
  <c r="EF81" i="27"/>
  <c r="EE81" i="27"/>
  <c r="EA81" i="27"/>
  <c r="DZ81" i="27"/>
  <c r="EB81" i="27" s="1"/>
  <c r="DY81" i="27"/>
  <c r="DX81" i="27"/>
  <c r="DW81" i="27"/>
  <c r="DT81" i="27"/>
  <c r="DR81" i="27"/>
  <c r="DQ81" i="27"/>
  <c r="DS81" i="27" s="1"/>
  <c r="DP81" i="27"/>
  <c r="DO81" i="27"/>
  <c r="DN81" i="27"/>
  <c r="DJ81" i="27"/>
  <c r="DI81" i="27"/>
  <c r="DK81" i="27" s="1"/>
  <c r="DH81" i="27"/>
  <c r="DL81" i="27" s="1"/>
  <c r="DG81" i="27"/>
  <c r="DF81" i="27"/>
  <c r="DD81" i="27"/>
  <c r="DB81" i="27"/>
  <c r="DA81" i="27"/>
  <c r="DC81" i="27" s="1"/>
  <c r="CZ81" i="27"/>
  <c r="CY81" i="27"/>
  <c r="CX81" i="27"/>
  <c r="CS81" i="27"/>
  <c r="CR81" i="27"/>
  <c r="CT81" i="27" s="1"/>
  <c r="CQ81" i="27"/>
  <c r="CP81" i="27"/>
  <c r="CO81" i="27"/>
  <c r="CM81" i="27"/>
  <c r="CK81" i="27"/>
  <c r="CJ81" i="27"/>
  <c r="CL81" i="27" s="1"/>
  <c r="CI81" i="27"/>
  <c r="CH81" i="27"/>
  <c r="CG81" i="27"/>
  <c r="CC81" i="27"/>
  <c r="CB81" i="27"/>
  <c r="CD81" i="27" s="1"/>
  <c r="CA81" i="27"/>
  <c r="BZ81" i="27"/>
  <c r="BY81" i="27"/>
  <c r="BV81" i="27"/>
  <c r="BT81" i="27"/>
  <c r="BS81" i="27"/>
  <c r="BU81" i="27" s="1"/>
  <c r="BR81" i="27"/>
  <c r="BQ81" i="27"/>
  <c r="BP81" i="27"/>
  <c r="BL81" i="27"/>
  <c r="BK81" i="27"/>
  <c r="BM81" i="27" s="1"/>
  <c r="BJ81" i="27"/>
  <c r="BI81" i="27"/>
  <c r="BH81" i="27"/>
  <c r="BF81" i="27"/>
  <c r="BD81" i="27"/>
  <c r="BC81" i="27"/>
  <c r="BE81" i="27" s="1"/>
  <c r="BB81" i="27"/>
  <c r="BA81" i="27"/>
  <c r="AZ81" i="27"/>
  <c r="AU81" i="27"/>
  <c r="AT81" i="27"/>
  <c r="AV81" i="27" s="1"/>
  <c r="AS81" i="27"/>
  <c r="AW81" i="27" s="1"/>
  <c r="AR81" i="27"/>
  <c r="AQ81" i="27"/>
  <c r="AO81" i="27"/>
  <c r="AM81" i="27"/>
  <c r="AL81" i="27"/>
  <c r="AN81" i="27" s="1"/>
  <c r="AK81" i="27"/>
  <c r="AJ81" i="27"/>
  <c r="AI81" i="27"/>
  <c r="AE81" i="27"/>
  <c r="AD81" i="27"/>
  <c r="AF81" i="27" s="1"/>
  <c r="AC81" i="27"/>
  <c r="AB81" i="27"/>
  <c r="AA81" i="27"/>
  <c r="X81" i="27"/>
  <c r="V81" i="27"/>
  <c r="U81" i="27"/>
  <c r="W81" i="27" s="1"/>
  <c r="T81" i="27"/>
  <c r="S81" i="27"/>
  <c r="R81" i="27"/>
  <c r="N81" i="27"/>
  <c r="M81" i="27"/>
  <c r="O81" i="27" s="1"/>
  <c r="L81" i="27"/>
  <c r="K81" i="27"/>
  <c r="J81" i="27"/>
  <c r="H81" i="27"/>
  <c r="F81" i="27"/>
  <c r="E81" i="27"/>
  <c r="G81" i="27" s="1"/>
  <c r="D81" i="27"/>
  <c r="C81" i="27"/>
  <c r="B81" i="27"/>
  <c r="EY80" i="27"/>
  <c r="EZ80" i="27" s="1"/>
  <c r="ER80" i="27"/>
  <c r="EO80" i="27"/>
  <c r="EJ80" i="27"/>
  <c r="EG80" i="27"/>
  <c r="EB80" i="27"/>
  <c r="DY80" i="27"/>
  <c r="DS80" i="27"/>
  <c r="DP80" i="27"/>
  <c r="DK80" i="27"/>
  <c r="DH80" i="27"/>
  <c r="DC80" i="27"/>
  <c r="CZ80" i="27"/>
  <c r="CT80" i="27"/>
  <c r="CQ80" i="27"/>
  <c r="CL80" i="27"/>
  <c r="CI80" i="27"/>
  <c r="CD80" i="27"/>
  <c r="CA80" i="27"/>
  <c r="BU80" i="27"/>
  <c r="BR80" i="27"/>
  <c r="BM80" i="27"/>
  <c r="BJ80" i="27"/>
  <c r="BE80" i="27"/>
  <c r="BB80" i="27"/>
  <c r="AV80" i="27"/>
  <c r="AS80" i="27"/>
  <c r="AN80" i="27"/>
  <c r="AK80" i="27"/>
  <c r="AF80" i="27"/>
  <c r="AC80" i="27"/>
  <c r="W80" i="27"/>
  <c r="T80" i="27"/>
  <c r="O80" i="27"/>
  <c r="L80" i="27"/>
  <c r="G80" i="27"/>
  <c r="D80" i="27"/>
  <c r="EY79" i="27"/>
  <c r="EZ79" i="27" s="1"/>
  <c r="ES79" i="27"/>
  <c r="ET79" i="27" s="1"/>
  <c r="ER79" i="27"/>
  <c r="EO79" i="27"/>
  <c r="EK79" i="27"/>
  <c r="EL79" i="27" s="1"/>
  <c r="EJ79" i="27"/>
  <c r="EG79" i="27"/>
  <c r="EC79" i="27"/>
  <c r="ED79" i="27" s="1"/>
  <c r="EB79" i="27"/>
  <c r="DY79" i="27"/>
  <c r="DT79" i="27"/>
  <c r="DU79" i="27" s="1"/>
  <c r="DS79" i="27"/>
  <c r="DP79" i="27"/>
  <c r="DL79" i="27"/>
  <c r="DM79" i="27" s="1"/>
  <c r="DK79" i="27"/>
  <c r="DH79" i="27"/>
  <c r="DD79" i="27"/>
  <c r="DE79" i="27" s="1"/>
  <c r="DC79" i="27"/>
  <c r="CZ79" i="27"/>
  <c r="CU79" i="27"/>
  <c r="CV79" i="27" s="1"/>
  <c r="CT79" i="27"/>
  <c r="CQ79" i="27"/>
  <c r="CM79" i="27"/>
  <c r="CN79" i="27" s="1"/>
  <c r="CL79" i="27"/>
  <c r="CI79" i="27"/>
  <c r="CE79" i="27"/>
  <c r="CF79" i="27" s="1"/>
  <c r="CD79" i="27"/>
  <c r="CA79" i="27"/>
  <c r="BV79" i="27"/>
  <c r="BW79" i="27" s="1"/>
  <c r="BU79" i="27"/>
  <c r="BR79" i="27"/>
  <c r="BN79" i="27"/>
  <c r="BO79" i="27" s="1"/>
  <c r="BM79" i="27"/>
  <c r="BJ79" i="27"/>
  <c r="BF79" i="27"/>
  <c r="BG79" i="27" s="1"/>
  <c r="BE79" i="27"/>
  <c r="BB79" i="27"/>
  <c r="AW79" i="27"/>
  <c r="AX79" i="27" s="1"/>
  <c r="AV79" i="27"/>
  <c r="AS79" i="27"/>
  <c r="AO79" i="27"/>
  <c r="AP79" i="27" s="1"/>
  <c r="AN79" i="27"/>
  <c r="AK79" i="27"/>
  <c r="AG79" i="27"/>
  <c r="AH79" i="27" s="1"/>
  <c r="AF79" i="27"/>
  <c r="AC79" i="27"/>
  <c r="X79" i="27"/>
  <c r="Y79" i="27" s="1"/>
  <c r="W79" i="27"/>
  <c r="T79" i="27"/>
  <c r="P79" i="27"/>
  <c r="Q79" i="27" s="1"/>
  <c r="O79" i="27"/>
  <c r="L79" i="27"/>
  <c r="H79" i="27"/>
  <c r="I79" i="27" s="1"/>
  <c r="G79" i="27"/>
  <c r="D79" i="27"/>
  <c r="EY78" i="27"/>
  <c r="EZ78" i="27" s="1"/>
  <c r="ER78" i="27"/>
  <c r="EO78" i="27"/>
  <c r="EJ78" i="27"/>
  <c r="EG78" i="27"/>
  <c r="EB78" i="27"/>
  <c r="DY78" i="27"/>
  <c r="DS78" i="27"/>
  <c r="DP78" i="27"/>
  <c r="DK78" i="27"/>
  <c r="DH78" i="27"/>
  <c r="DC78" i="27"/>
  <c r="CZ78" i="27"/>
  <c r="CT78" i="27"/>
  <c r="CQ78" i="27"/>
  <c r="CL78" i="27"/>
  <c r="CI78" i="27"/>
  <c r="CD78" i="27"/>
  <c r="CA78" i="27"/>
  <c r="BU78" i="27"/>
  <c r="BR78" i="27"/>
  <c r="BM78" i="27"/>
  <c r="BJ78" i="27"/>
  <c r="BE78" i="27"/>
  <c r="BB78" i="27"/>
  <c r="AV78" i="27"/>
  <c r="AS78" i="27"/>
  <c r="AN78" i="27"/>
  <c r="AK78" i="27"/>
  <c r="AF78" i="27"/>
  <c r="AC78" i="27"/>
  <c r="W78" i="27"/>
  <c r="T78" i="27"/>
  <c r="O78" i="27"/>
  <c r="L78" i="27"/>
  <c r="G78" i="27"/>
  <c r="D78" i="27"/>
  <c r="EY77" i="27"/>
  <c r="EZ77" i="27" s="1"/>
  <c r="ES77" i="27"/>
  <c r="ET77" i="27" s="1"/>
  <c r="ER77" i="27"/>
  <c r="EO77" i="27"/>
  <c r="EK77" i="27"/>
  <c r="EL77" i="27" s="1"/>
  <c r="EJ77" i="27"/>
  <c r="EG77" i="27"/>
  <c r="EC77" i="27"/>
  <c r="ED77" i="27" s="1"/>
  <c r="EB77" i="27"/>
  <c r="DY77" i="27"/>
  <c r="DT77" i="27"/>
  <c r="DU77" i="27" s="1"/>
  <c r="DS77" i="27"/>
  <c r="DP77" i="27"/>
  <c r="DL77" i="27"/>
  <c r="DM77" i="27" s="1"/>
  <c r="DK77" i="27"/>
  <c r="DH77" i="27"/>
  <c r="DD77" i="27"/>
  <c r="DE77" i="27" s="1"/>
  <c r="DC77" i="27"/>
  <c r="CZ77" i="27"/>
  <c r="CU77" i="27"/>
  <c r="CV77" i="27" s="1"/>
  <c r="CT77" i="27"/>
  <c r="CQ77" i="27"/>
  <c r="CM77" i="27"/>
  <c r="CN77" i="27" s="1"/>
  <c r="CL77" i="27"/>
  <c r="CI77" i="27"/>
  <c r="CE77" i="27"/>
  <c r="CF77" i="27" s="1"/>
  <c r="CD77" i="27"/>
  <c r="CA77" i="27"/>
  <c r="BV77" i="27"/>
  <c r="BW77" i="27" s="1"/>
  <c r="BU77" i="27"/>
  <c r="BR77" i="27"/>
  <c r="BN77" i="27"/>
  <c r="BO77" i="27" s="1"/>
  <c r="BM77" i="27"/>
  <c r="BJ77" i="27"/>
  <c r="BF77" i="27"/>
  <c r="BG77" i="27" s="1"/>
  <c r="BE77" i="27"/>
  <c r="BB77" i="27"/>
  <c r="AW77" i="27"/>
  <c r="AX77" i="27" s="1"/>
  <c r="AV77" i="27"/>
  <c r="AS77" i="27"/>
  <c r="AO77" i="27"/>
  <c r="AP77" i="27" s="1"/>
  <c r="AN77" i="27"/>
  <c r="AK77" i="27"/>
  <c r="AG77" i="27"/>
  <c r="AH77" i="27" s="1"/>
  <c r="AF77" i="27"/>
  <c r="AC77" i="27"/>
  <c r="X77" i="27"/>
  <c r="Y77" i="27" s="1"/>
  <c r="W77" i="27"/>
  <c r="T77" i="27"/>
  <c r="P77" i="27"/>
  <c r="Q77" i="27" s="1"/>
  <c r="O77" i="27"/>
  <c r="L77" i="27"/>
  <c r="H77" i="27"/>
  <c r="I77" i="27" s="1"/>
  <c r="G77" i="27"/>
  <c r="D77" i="27"/>
  <c r="EY76" i="27"/>
  <c r="EZ76" i="27" s="1"/>
  <c r="ER76" i="27"/>
  <c r="EO76" i="27"/>
  <c r="EJ76" i="27"/>
  <c r="EG76" i="27"/>
  <c r="EB76" i="27"/>
  <c r="DY76" i="27"/>
  <c r="DS76" i="27"/>
  <c r="DP76" i="27"/>
  <c r="DK76" i="27"/>
  <c r="DH76" i="27"/>
  <c r="DC76" i="27"/>
  <c r="CZ76" i="27"/>
  <c r="CT76" i="27"/>
  <c r="CQ76" i="27"/>
  <c r="CL76" i="27"/>
  <c r="CI76" i="27"/>
  <c r="CD76" i="27"/>
  <c r="CA76" i="27"/>
  <c r="BU76" i="27"/>
  <c r="BR76" i="27"/>
  <c r="BM76" i="27"/>
  <c r="BJ76" i="27"/>
  <c r="BE76" i="27"/>
  <c r="BB76" i="27"/>
  <c r="AV76" i="27"/>
  <c r="AS76" i="27"/>
  <c r="AN76" i="27"/>
  <c r="AK76" i="27"/>
  <c r="AF76" i="27"/>
  <c r="AC76" i="27"/>
  <c r="W76" i="27"/>
  <c r="T76" i="27"/>
  <c r="O76" i="27"/>
  <c r="L76" i="27"/>
  <c r="G76" i="27"/>
  <c r="D76" i="27"/>
  <c r="EY75" i="27"/>
  <c r="EZ75" i="27" s="1"/>
  <c r="ET75" i="27"/>
  <c r="ES75" i="27"/>
  <c r="ER75" i="27"/>
  <c r="EO75" i="27"/>
  <c r="EL75" i="27"/>
  <c r="EK75" i="27"/>
  <c r="EJ75" i="27"/>
  <c r="EG75" i="27"/>
  <c r="ED75" i="27"/>
  <c r="EC75" i="27"/>
  <c r="EB75" i="27"/>
  <c r="DY75" i="27"/>
  <c r="DU75" i="27"/>
  <c r="DT75" i="27"/>
  <c r="DS75" i="27"/>
  <c r="DP75" i="27"/>
  <c r="DM75" i="27"/>
  <c r="DL75" i="27"/>
  <c r="DK75" i="27"/>
  <c r="DH75" i="27"/>
  <c r="DE75" i="27"/>
  <c r="DD75" i="27"/>
  <c r="DC75" i="27"/>
  <c r="CZ75" i="27"/>
  <c r="CV75" i="27"/>
  <c r="CU75" i="27"/>
  <c r="CT75" i="27"/>
  <c r="CQ75" i="27"/>
  <c r="CN75" i="27"/>
  <c r="CM75" i="27"/>
  <c r="CL75" i="27"/>
  <c r="CI75" i="27"/>
  <c r="CF75" i="27"/>
  <c r="CE75" i="27"/>
  <c r="CD75" i="27"/>
  <c r="CA75" i="27"/>
  <c r="BW75" i="27"/>
  <c r="BV75" i="27"/>
  <c r="BU75" i="27"/>
  <c r="BR75" i="27"/>
  <c r="BO75" i="27"/>
  <c r="BN75" i="27"/>
  <c r="BM75" i="27"/>
  <c r="BJ75" i="27"/>
  <c r="BG75" i="27"/>
  <c r="BF75" i="27"/>
  <c r="BE75" i="27"/>
  <c r="BB75" i="27"/>
  <c r="AX75" i="27"/>
  <c r="AW75" i="27"/>
  <c r="AV75" i="27"/>
  <c r="AS75" i="27"/>
  <c r="AP75" i="27"/>
  <c r="AO75" i="27"/>
  <c r="AN75" i="27"/>
  <c r="AK75" i="27"/>
  <c r="AH75" i="27"/>
  <c r="AG75" i="27"/>
  <c r="AF75" i="27"/>
  <c r="AC75" i="27"/>
  <c r="Y75" i="27"/>
  <c r="X75" i="27"/>
  <c r="W75" i="27"/>
  <c r="T75" i="27"/>
  <c r="Q75" i="27"/>
  <c r="P75" i="27"/>
  <c r="O75" i="27"/>
  <c r="L75" i="27"/>
  <c r="I75" i="27"/>
  <c r="H75" i="27"/>
  <c r="G75" i="27"/>
  <c r="D75" i="27"/>
  <c r="EZ74" i="27"/>
  <c r="EY74" i="27"/>
  <c r="ER74" i="27"/>
  <c r="EO74" i="27"/>
  <c r="EJ74" i="27"/>
  <c r="EG74" i="27"/>
  <c r="EB74" i="27"/>
  <c r="DY74" i="27"/>
  <c r="DS74" i="27"/>
  <c r="DP74" i="27"/>
  <c r="DK74" i="27"/>
  <c r="DH74" i="27"/>
  <c r="DC74" i="27"/>
  <c r="CZ74" i="27"/>
  <c r="CT74" i="27"/>
  <c r="CQ74" i="27"/>
  <c r="CL74" i="27"/>
  <c r="CI74" i="27"/>
  <c r="CD74" i="27"/>
  <c r="CA74" i="27"/>
  <c r="BU74" i="27"/>
  <c r="BR74" i="27"/>
  <c r="BM74" i="27"/>
  <c r="BJ74" i="27"/>
  <c r="BE74" i="27"/>
  <c r="BB74" i="27"/>
  <c r="AV74" i="27"/>
  <c r="AS74" i="27"/>
  <c r="AN74" i="27"/>
  <c r="AK74" i="27"/>
  <c r="AF74" i="27"/>
  <c r="AC74" i="27"/>
  <c r="W74" i="27"/>
  <c r="T74" i="27"/>
  <c r="O74" i="27"/>
  <c r="L74" i="27"/>
  <c r="G74" i="27"/>
  <c r="D74" i="27"/>
  <c r="EY73" i="27"/>
  <c r="EZ73" i="27" s="1"/>
  <c r="ES73" i="27"/>
  <c r="ET73" i="27" s="1"/>
  <c r="ER73" i="27"/>
  <c r="EO73" i="27"/>
  <c r="EK73" i="27"/>
  <c r="EL73" i="27" s="1"/>
  <c r="EJ73" i="27"/>
  <c r="EG73" i="27"/>
  <c r="EC73" i="27"/>
  <c r="ED73" i="27" s="1"/>
  <c r="EB73" i="27"/>
  <c r="DY73" i="27"/>
  <c r="DT73" i="27"/>
  <c r="DU73" i="27" s="1"/>
  <c r="DS73" i="27"/>
  <c r="DP73" i="27"/>
  <c r="DL73" i="27"/>
  <c r="DM73" i="27" s="1"/>
  <c r="DK73" i="27"/>
  <c r="DH73" i="27"/>
  <c r="DD73" i="27"/>
  <c r="DE73" i="27" s="1"/>
  <c r="DC73" i="27"/>
  <c r="CZ73" i="27"/>
  <c r="CU73" i="27"/>
  <c r="CV73" i="27" s="1"/>
  <c r="CT73" i="27"/>
  <c r="CQ73" i="27"/>
  <c r="CM73" i="27"/>
  <c r="CN73" i="27" s="1"/>
  <c r="CL73" i="27"/>
  <c r="CI73" i="27"/>
  <c r="CE73" i="27"/>
  <c r="CF73" i="27" s="1"/>
  <c r="CD73" i="27"/>
  <c r="CA73" i="27"/>
  <c r="BV73" i="27"/>
  <c r="BW73" i="27" s="1"/>
  <c r="BU73" i="27"/>
  <c r="BR73" i="27"/>
  <c r="BN73" i="27"/>
  <c r="BO73" i="27" s="1"/>
  <c r="BM73" i="27"/>
  <c r="BJ73" i="27"/>
  <c r="BF73" i="27"/>
  <c r="BG73" i="27" s="1"/>
  <c r="BE73" i="27"/>
  <c r="BB73" i="27"/>
  <c r="AW73" i="27"/>
  <c r="AX73" i="27" s="1"/>
  <c r="AV73" i="27"/>
  <c r="AS73" i="27"/>
  <c r="AO73" i="27"/>
  <c r="AP73" i="27" s="1"/>
  <c r="AN73" i="27"/>
  <c r="AK73" i="27"/>
  <c r="AG73" i="27"/>
  <c r="AH73" i="27" s="1"/>
  <c r="AF73" i="27"/>
  <c r="AC73" i="27"/>
  <c r="X73" i="27"/>
  <c r="Y73" i="27" s="1"/>
  <c r="W73" i="27"/>
  <c r="T73" i="27"/>
  <c r="P73" i="27"/>
  <c r="Q73" i="27" s="1"/>
  <c r="O73" i="27"/>
  <c r="L73" i="27"/>
  <c r="H73" i="27"/>
  <c r="I73" i="27" s="1"/>
  <c r="G73" i="27"/>
  <c r="D73" i="27"/>
  <c r="EY72" i="27"/>
  <c r="EZ72" i="27" s="1"/>
  <c r="ER72" i="27"/>
  <c r="EO72" i="27"/>
  <c r="EJ72" i="27"/>
  <c r="EG72" i="27"/>
  <c r="EB72" i="27"/>
  <c r="DY72" i="27"/>
  <c r="DS72" i="27"/>
  <c r="DP72" i="27"/>
  <c r="DK72" i="27"/>
  <c r="DH72" i="27"/>
  <c r="DC72" i="27"/>
  <c r="CZ72" i="27"/>
  <c r="CT72" i="27"/>
  <c r="CQ72" i="27"/>
  <c r="CL72" i="27"/>
  <c r="CI72" i="27"/>
  <c r="CD72" i="27"/>
  <c r="CA72" i="27"/>
  <c r="BU72" i="27"/>
  <c r="BR72" i="27"/>
  <c r="BM72" i="27"/>
  <c r="BJ72" i="27"/>
  <c r="BE72" i="27"/>
  <c r="BB72" i="27"/>
  <c r="AV72" i="27"/>
  <c r="AS72" i="27"/>
  <c r="AN72" i="27"/>
  <c r="AK72" i="27"/>
  <c r="AF72" i="27"/>
  <c r="AC72" i="27"/>
  <c r="W72" i="27"/>
  <c r="T72" i="27"/>
  <c r="O72" i="27"/>
  <c r="L72" i="27"/>
  <c r="G72" i="27"/>
  <c r="D72" i="27"/>
  <c r="EX71" i="27"/>
  <c r="EW71" i="27"/>
  <c r="ER71" i="27"/>
  <c r="EQ71" i="27"/>
  <c r="EP71" i="27"/>
  <c r="EN71" i="27"/>
  <c r="EM71" i="27"/>
  <c r="EO71" i="27" s="1"/>
  <c r="EJ71" i="27"/>
  <c r="EI71" i="27"/>
  <c r="EH71" i="27"/>
  <c r="EF71" i="27"/>
  <c r="EE71" i="27"/>
  <c r="EG71" i="27" s="1"/>
  <c r="EB71" i="27"/>
  <c r="EA71" i="27"/>
  <c r="DZ71" i="27"/>
  <c r="DX71" i="27"/>
  <c r="DW71" i="27"/>
  <c r="DR71" i="27"/>
  <c r="DS71" i="27" s="1"/>
  <c r="DQ71" i="27"/>
  <c r="DO71" i="27"/>
  <c r="DN71" i="27"/>
  <c r="DJ71" i="27"/>
  <c r="DK71" i="27" s="1"/>
  <c r="DI71" i="27"/>
  <c r="DG71" i="27"/>
  <c r="DF71" i="27"/>
  <c r="DH71" i="27" s="1"/>
  <c r="DC71" i="27"/>
  <c r="DB71" i="27"/>
  <c r="DA71" i="27"/>
  <c r="CY71" i="27"/>
  <c r="CX71" i="27"/>
  <c r="CZ71" i="27" s="1"/>
  <c r="CS71" i="27"/>
  <c r="CR71" i="27"/>
  <c r="CT71" i="27" s="1"/>
  <c r="CP71" i="27"/>
  <c r="CO71" i="27"/>
  <c r="CL71" i="27"/>
  <c r="CK71" i="27"/>
  <c r="CJ71" i="27"/>
  <c r="CH71" i="27"/>
  <c r="CG71" i="27"/>
  <c r="CI71" i="27" s="1"/>
  <c r="CC71" i="27"/>
  <c r="CB71" i="27"/>
  <c r="CD71" i="27" s="1"/>
  <c r="BZ71" i="27"/>
  <c r="BY71" i="27"/>
  <c r="BU71" i="27"/>
  <c r="BT71" i="27"/>
  <c r="BS71" i="27"/>
  <c r="BQ71" i="27"/>
  <c r="BP71" i="27"/>
  <c r="BR71" i="27" s="1"/>
  <c r="BL71" i="27"/>
  <c r="BK71" i="27"/>
  <c r="BM71" i="27" s="1"/>
  <c r="BI71" i="27"/>
  <c r="BH71" i="27"/>
  <c r="BE71" i="27"/>
  <c r="BD71" i="27"/>
  <c r="BC71" i="27"/>
  <c r="BA71" i="27"/>
  <c r="AZ71" i="27"/>
  <c r="BB71" i="27" s="1"/>
  <c r="AU71" i="27"/>
  <c r="AT71" i="27"/>
  <c r="AV71" i="27" s="1"/>
  <c r="AS71" i="27"/>
  <c r="AR71" i="27"/>
  <c r="AQ71" i="27"/>
  <c r="AM71" i="27"/>
  <c r="AL71" i="27"/>
  <c r="AN71" i="27" s="1"/>
  <c r="AK71" i="27"/>
  <c r="AO71" i="27" s="1"/>
  <c r="AP71" i="27" s="1"/>
  <c r="AJ71" i="27"/>
  <c r="AI71" i="27"/>
  <c r="AE71" i="27"/>
  <c r="AD71" i="27"/>
  <c r="AF71" i="27" s="1"/>
  <c r="AC71" i="27"/>
  <c r="AB71" i="27"/>
  <c r="AA71" i="27"/>
  <c r="V71" i="27"/>
  <c r="U71" i="27"/>
  <c r="W71" i="27" s="1"/>
  <c r="T71" i="27"/>
  <c r="X71" i="27" s="1"/>
  <c r="Y71" i="27" s="1"/>
  <c r="S71" i="27"/>
  <c r="R71" i="27"/>
  <c r="N71" i="27"/>
  <c r="M71" i="27"/>
  <c r="O71" i="27" s="1"/>
  <c r="L71" i="27"/>
  <c r="K71" i="27"/>
  <c r="J71" i="27"/>
  <c r="F71" i="27"/>
  <c r="E71" i="27"/>
  <c r="G71" i="27" s="1"/>
  <c r="D71" i="27"/>
  <c r="H71" i="27" s="1"/>
  <c r="I71" i="27" s="1"/>
  <c r="C71" i="27"/>
  <c r="B71" i="27"/>
  <c r="EZ70" i="27"/>
  <c r="EY70" i="27"/>
  <c r="ER70" i="27"/>
  <c r="EO70" i="27"/>
  <c r="EJ70" i="27"/>
  <c r="EG70" i="27"/>
  <c r="EB70" i="27"/>
  <c r="DY70" i="27"/>
  <c r="DS70" i="27"/>
  <c r="DP70" i="27"/>
  <c r="DK70" i="27"/>
  <c r="DH70" i="27"/>
  <c r="DC70" i="27"/>
  <c r="CZ70" i="27"/>
  <c r="CT70" i="27"/>
  <c r="CQ70" i="27"/>
  <c r="CL70" i="27"/>
  <c r="CI70" i="27"/>
  <c r="CD70" i="27"/>
  <c r="CA70" i="27"/>
  <c r="BU70" i="27"/>
  <c r="BR70" i="27"/>
  <c r="BM70" i="27"/>
  <c r="BJ70" i="27"/>
  <c r="BE70" i="27"/>
  <c r="BB70" i="27"/>
  <c r="AV70" i="27"/>
  <c r="AS70" i="27"/>
  <c r="AN70" i="27"/>
  <c r="AK70" i="27"/>
  <c r="AF70" i="27"/>
  <c r="AC70" i="27"/>
  <c r="W70" i="27"/>
  <c r="T70" i="27"/>
  <c r="O70" i="27"/>
  <c r="L70" i="27"/>
  <c r="G70" i="27"/>
  <c r="D70" i="27"/>
  <c r="EY69" i="27"/>
  <c r="EZ69" i="27" s="1"/>
  <c r="ET69" i="27"/>
  <c r="ES69" i="27"/>
  <c r="ER69" i="27"/>
  <c r="EO69" i="27"/>
  <c r="EL69" i="27"/>
  <c r="EK69" i="27"/>
  <c r="EJ69" i="27"/>
  <c r="EG69" i="27"/>
  <c r="ED69" i="27"/>
  <c r="EC69" i="27"/>
  <c r="EB69" i="27"/>
  <c r="DY69" i="27"/>
  <c r="DU69" i="27"/>
  <c r="DT69" i="27"/>
  <c r="DS69" i="27"/>
  <c r="DP69" i="27"/>
  <c r="DM69" i="27"/>
  <c r="DL69" i="27"/>
  <c r="DK69" i="27"/>
  <c r="DH69" i="27"/>
  <c r="DE69" i="27"/>
  <c r="DD69" i="27"/>
  <c r="DC69" i="27"/>
  <c r="CZ69" i="27"/>
  <c r="CV69" i="27"/>
  <c r="CU69" i="27"/>
  <c r="CT69" i="27"/>
  <c r="CQ69" i="27"/>
  <c r="CN69" i="27"/>
  <c r="CM69" i="27"/>
  <c r="CL69" i="27"/>
  <c r="CI69" i="27"/>
  <c r="CF69" i="27"/>
  <c r="CE69" i="27"/>
  <c r="CD69" i="27"/>
  <c r="CA69" i="27"/>
  <c r="BW69" i="27"/>
  <c r="BV69" i="27"/>
  <c r="BU69" i="27"/>
  <c r="BR69" i="27"/>
  <c r="BO69" i="27"/>
  <c r="BN69" i="27"/>
  <c r="BM69" i="27"/>
  <c r="BJ69" i="27"/>
  <c r="BG69" i="27"/>
  <c r="BF69" i="27"/>
  <c r="BE69" i="27"/>
  <c r="BB69" i="27"/>
  <c r="AX69" i="27"/>
  <c r="AW69" i="27"/>
  <c r="AV69" i="27"/>
  <c r="AS69" i="27"/>
  <c r="AP69" i="27"/>
  <c r="AO69" i="27"/>
  <c r="AN69" i="27"/>
  <c r="AK69" i="27"/>
  <c r="AH69" i="27"/>
  <c r="AG69" i="27"/>
  <c r="AF69" i="27"/>
  <c r="AC69" i="27"/>
  <c r="Y69" i="27"/>
  <c r="X69" i="27"/>
  <c r="W69" i="27"/>
  <c r="T69" i="27"/>
  <c r="Q69" i="27"/>
  <c r="P69" i="27"/>
  <c r="O69" i="27"/>
  <c r="L69" i="27"/>
  <c r="I69" i="27"/>
  <c r="H69" i="27"/>
  <c r="G69" i="27"/>
  <c r="D69" i="27"/>
  <c r="EZ68" i="27"/>
  <c r="EY68" i="27"/>
  <c r="ER68" i="27"/>
  <c r="EO68" i="27"/>
  <c r="EJ68" i="27"/>
  <c r="EG68" i="27"/>
  <c r="EB68" i="27"/>
  <c r="DY68" i="27"/>
  <c r="DS68" i="27"/>
  <c r="DP68" i="27"/>
  <c r="DK68" i="27"/>
  <c r="DH68" i="27"/>
  <c r="DC68" i="27"/>
  <c r="CZ68" i="27"/>
  <c r="CT68" i="27"/>
  <c r="CQ68" i="27"/>
  <c r="CL68" i="27"/>
  <c r="CI68" i="27"/>
  <c r="CD68" i="27"/>
  <c r="CA68" i="27"/>
  <c r="BU68" i="27"/>
  <c r="BR68" i="27"/>
  <c r="BM68" i="27"/>
  <c r="BJ68" i="27"/>
  <c r="BE68" i="27"/>
  <c r="BB68" i="27"/>
  <c r="AV68" i="27"/>
  <c r="AS68" i="27"/>
  <c r="AN68" i="27"/>
  <c r="AK68" i="27"/>
  <c r="AF68" i="27"/>
  <c r="AC68" i="27"/>
  <c r="W68" i="27"/>
  <c r="T68" i="27"/>
  <c r="O68" i="27"/>
  <c r="L68" i="27"/>
  <c r="G68" i="27"/>
  <c r="D68" i="27"/>
  <c r="EY67" i="27"/>
  <c r="EZ67" i="27" s="1"/>
  <c r="ET67" i="27"/>
  <c r="ES67" i="27"/>
  <c r="ER67" i="27"/>
  <c r="EO67" i="27"/>
  <c r="EL67" i="27"/>
  <c r="EK67" i="27"/>
  <c r="EJ67" i="27"/>
  <c r="EG67" i="27"/>
  <c r="ED67" i="27"/>
  <c r="EC67" i="27"/>
  <c r="EB67" i="27"/>
  <c r="DY67" i="27"/>
  <c r="DU67" i="27"/>
  <c r="DT67" i="27"/>
  <c r="DS67" i="27"/>
  <c r="DP67" i="27"/>
  <c r="DM67" i="27"/>
  <c r="DL67" i="27"/>
  <c r="DK67" i="27"/>
  <c r="DH67" i="27"/>
  <c r="DE67" i="27"/>
  <c r="DD67" i="27"/>
  <c r="DC67" i="27"/>
  <c r="CZ67" i="27"/>
  <c r="CV67" i="27"/>
  <c r="CU67" i="27"/>
  <c r="CT67" i="27"/>
  <c r="CQ67" i="27"/>
  <c r="CN67" i="27"/>
  <c r="CM67" i="27"/>
  <c r="CL67" i="27"/>
  <c r="CI67" i="27"/>
  <c r="CF67" i="27"/>
  <c r="CE67" i="27"/>
  <c r="CD67" i="27"/>
  <c r="CA67" i="27"/>
  <c r="BW67" i="27"/>
  <c r="BV67" i="27"/>
  <c r="BU67" i="27"/>
  <c r="BR67" i="27"/>
  <c r="BO67" i="27"/>
  <c r="BN67" i="27"/>
  <c r="BM67" i="27"/>
  <c r="BJ67" i="27"/>
  <c r="BG67" i="27"/>
  <c r="BF67" i="27"/>
  <c r="BE67" i="27"/>
  <c r="BB67" i="27"/>
  <c r="AX67" i="27"/>
  <c r="AW67" i="27"/>
  <c r="AV67" i="27"/>
  <c r="AS67" i="27"/>
  <c r="AP67" i="27"/>
  <c r="AO67" i="27"/>
  <c r="AN67" i="27"/>
  <c r="AK67" i="27"/>
  <c r="AH67" i="27"/>
  <c r="AG67" i="27"/>
  <c r="AF67" i="27"/>
  <c r="AC67" i="27"/>
  <c r="Y67" i="27"/>
  <c r="X67" i="27"/>
  <c r="W67" i="27"/>
  <c r="T67" i="27"/>
  <c r="Q67" i="27"/>
  <c r="P67" i="27"/>
  <c r="O67" i="27"/>
  <c r="L67" i="27"/>
  <c r="I67" i="27"/>
  <c r="H67" i="27"/>
  <c r="G67" i="27"/>
  <c r="D67" i="27"/>
  <c r="EZ66" i="27"/>
  <c r="EY66" i="27"/>
  <c r="ER66" i="27"/>
  <c r="EO66" i="27"/>
  <c r="EJ66" i="27"/>
  <c r="EG66" i="27"/>
  <c r="EB66" i="27"/>
  <c r="DY66" i="27"/>
  <c r="DS66" i="27"/>
  <c r="DP66" i="27"/>
  <c r="DK66" i="27"/>
  <c r="DH66" i="27"/>
  <c r="DC66" i="27"/>
  <c r="CZ66" i="27"/>
  <c r="CT66" i="27"/>
  <c r="CQ66" i="27"/>
  <c r="CL66" i="27"/>
  <c r="CI66" i="27"/>
  <c r="CD66" i="27"/>
  <c r="CA66" i="27"/>
  <c r="BU66" i="27"/>
  <c r="BR66" i="27"/>
  <c r="BM66" i="27"/>
  <c r="BJ66" i="27"/>
  <c r="BE66" i="27"/>
  <c r="BB66" i="27"/>
  <c r="AV66" i="27"/>
  <c r="AS66" i="27"/>
  <c r="AN66" i="27"/>
  <c r="AK66" i="27"/>
  <c r="AF66" i="27"/>
  <c r="AC66" i="27"/>
  <c r="W66" i="27"/>
  <c r="T66" i="27"/>
  <c r="O66" i="27"/>
  <c r="L66" i="27"/>
  <c r="G66" i="27"/>
  <c r="D66" i="27"/>
  <c r="EY65" i="27"/>
  <c r="EZ65" i="27" s="1"/>
  <c r="ET65" i="27"/>
  <c r="ES65" i="27"/>
  <c r="ER65" i="27"/>
  <c r="EO65" i="27"/>
  <c r="EL65" i="27"/>
  <c r="EK65" i="27"/>
  <c r="EJ65" i="27"/>
  <c r="EG65" i="27"/>
  <c r="ED65" i="27"/>
  <c r="EC65" i="27"/>
  <c r="EB65" i="27"/>
  <c r="DY65" i="27"/>
  <c r="DU65" i="27"/>
  <c r="DT65" i="27"/>
  <c r="DS65" i="27"/>
  <c r="DP65" i="27"/>
  <c r="DM65" i="27"/>
  <c r="DL65" i="27"/>
  <c r="DK65" i="27"/>
  <c r="DH65" i="27"/>
  <c r="DE65" i="27"/>
  <c r="DD65" i="27"/>
  <c r="DC65" i="27"/>
  <c r="CZ65" i="27"/>
  <c r="CV65" i="27"/>
  <c r="CU65" i="27"/>
  <c r="CT65" i="27"/>
  <c r="CQ65" i="27"/>
  <c r="CN65" i="27"/>
  <c r="CM65" i="27"/>
  <c r="CL65" i="27"/>
  <c r="CI65" i="27"/>
  <c r="CF65" i="27"/>
  <c r="CE65" i="27"/>
  <c r="CD65" i="27"/>
  <c r="CA65" i="27"/>
  <c r="BW65" i="27"/>
  <c r="BV65" i="27"/>
  <c r="BU65" i="27"/>
  <c r="BR65" i="27"/>
  <c r="BO65" i="27"/>
  <c r="BN65" i="27"/>
  <c r="BM65" i="27"/>
  <c r="BJ65" i="27"/>
  <c r="BG65" i="27"/>
  <c r="BF65" i="27"/>
  <c r="BE65" i="27"/>
  <c r="BB65" i="27"/>
  <c r="AX65" i="27"/>
  <c r="AW65" i="27"/>
  <c r="AV65" i="27"/>
  <c r="AS65" i="27"/>
  <c r="AP65" i="27"/>
  <c r="AO65" i="27"/>
  <c r="AN65" i="27"/>
  <c r="AK65" i="27"/>
  <c r="AH65" i="27"/>
  <c r="AG65" i="27"/>
  <c r="AF65" i="27"/>
  <c r="AC65" i="27"/>
  <c r="Y65" i="27"/>
  <c r="X65" i="27"/>
  <c r="W65" i="27"/>
  <c r="T65" i="27"/>
  <c r="Q65" i="27"/>
  <c r="P65" i="27"/>
  <c r="O65" i="27"/>
  <c r="L65" i="27"/>
  <c r="I65" i="27"/>
  <c r="H65" i="27"/>
  <c r="G65" i="27"/>
  <c r="D65" i="27"/>
  <c r="EZ64" i="27"/>
  <c r="EY64" i="27"/>
  <c r="ER64" i="27"/>
  <c r="EO64" i="27"/>
  <c r="EJ64" i="27"/>
  <c r="EG64" i="27"/>
  <c r="EB64" i="27"/>
  <c r="DY64" i="27"/>
  <c r="DS64" i="27"/>
  <c r="DP64" i="27"/>
  <c r="DK64" i="27"/>
  <c r="DH64" i="27"/>
  <c r="DC64" i="27"/>
  <c r="CZ64" i="27"/>
  <c r="CT64" i="27"/>
  <c r="CQ64" i="27"/>
  <c r="CL64" i="27"/>
  <c r="CI64" i="27"/>
  <c r="CD64" i="27"/>
  <c r="CA64" i="27"/>
  <c r="BU64" i="27"/>
  <c r="BR64" i="27"/>
  <c r="BM64" i="27"/>
  <c r="BJ64" i="27"/>
  <c r="BE64" i="27"/>
  <c r="BB64" i="27"/>
  <c r="AV64" i="27"/>
  <c r="AS64" i="27"/>
  <c r="AN64" i="27"/>
  <c r="AK64" i="27"/>
  <c r="AF64" i="27"/>
  <c r="AC64" i="27"/>
  <c r="W64" i="27"/>
  <c r="T64" i="27"/>
  <c r="O64" i="27"/>
  <c r="L64" i="27"/>
  <c r="G64" i="27"/>
  <c r="D64" i="27"/>
  <c r="EY63" i="27"/>
  <c r="EZ63" i="27" s="1"/>
  <c r="ET63" i="27"/>
  <c r="ES63" i="27"/>
  <c r="ER63" i="27"/>
  <c r="EO63" i="27"/>
  <c r="EL63" i="27"/>
  <c r="EK63" i="27"/>
  <c r="EJ63" i="27"/>
  <c r="EG63" i="27"/>
  <c r="ED63" i="27"/>
  <c r="EC63" i="27"/>
  <c r="EB63" i="27"/>
  <c r="DY63" i="27"/>
  <c r="DU63" i="27"/>
  <c r="DT63" i="27"/>
  <c r="DS63" i="27"/>
  <c r="DP63" i="27"/>
  <c r="DM63" i="27"/>
  <c r="DL63" i="27"/>
  <c r="DK63" i="27"/>
  <c r="DH63" i="27"/>
  <c r="DE63" i="27"/>
  <c r="DD63" i="27"/>
  <c r="DC63" i="27"/>
  <c r="CZ63" i="27"/>
  <c r="CV63" i="27"/>
  <c r="CU63" i="27"/>
  <c r="CT63" i="27"/>
  <c r="CQ63" i="27"/>
  <c r="CN63" i="27"/>
  <c r="CM63" i="27"/>
  <c r="CL63" i="27"/>
  <c r="CI63" i="27"/>
  <c r="CF63" i="27"/>
  <c r="CE63" i="27"/>
  <c r="CD63" i="27"/>
  <c r="CA63" i="27"/>
  <c r="BW63" i="27"/>
  <c r="BV63" i="27"/>
  <c r="BU63" i="27"/>
  <c r="BR63" i="27"/>
  <c r="BO63" i="27"/>
  <c r="BN63" i="27"/>
  <c r="BM63" i="27"/>
  <c r="BJ63" i="27"/>
  <c r="BG63" i="27"/>
  <c r="BF63" i="27"/>
  <c r="BE63" i="27"/>
  <c r="BB63" i="27"/>
  <c r="AX63" i="27"/>
  <c r="AW63" i="27"/>
  <c r="AV63" i="27"/>
  <c r="AS63" i="27"/>
  <c r="AP63" i="27"/>
  <c r="AO63" i="27"/>
  <c r="AN63" i="27"/>
  <c r="AK63" i="27"/>
  <c r="AH63" i="27"/>
  <c r="AG63" i="27"/>
  <c r="AF63" i="27"/>
  <c r="AC63" i="27"/>
  <c r="Y63" i="27"/>
  <c r="X63" i="27"/>
  <c r="W63" i="27"/>
  <c r="T63" i="27"/>
  <c r="Q63" i="27"/>
  <c r="P63" i="27"/>
  <c r="O63" i="27"/>
  <c r="L63" i="27"/>
  <c r="I63" i="27"/>
  <c r="H63" i="27"/>
  <c r="G63" i="27"/>
  <c r="D63" i="27"/>
  <c r="EZ62" i="27"/>
  <c r="EY62" i="27"/>
  <c r="ER62" i="27"/>
  <c r="EO62" i="27"/>
  <c r="EJ62" i="27"/>
  <c r="EG62" i="27"/>
  <c r="EB62" i="27"/>
  <c r="DY62" i="27"/>
  <c r="DS62" i="27"/>
  <c r="DP62" i="27"/>
  <c r="DK62" i="27"/>
  <c r="DH62" i="27"/>
  <c r="DC62" i="27"/>
  <c r="CZ62" i="27"/>
  <c r="CT62" i="27"/>
  <c r="CQ62" i="27"/>
  <c r="CL62" i="27"/>
  <c r="CI62" i="27"/>
  <c r="CD62" i="27"/>
  <c r="CA62" i="27"/>
  <c r="BU62" i="27"/>
  <c r="BR62" i="27"/>
  <c r="BM62" i="27"/>
  <c r="BJ62" i="27"/>
  <c r="BE62" i="27"/>
  <c r="BB62" i="27"/>
  <c r="AV62" i="27"/>
  <c r="AS62" i="27"/>
  <c r="AN62" i="27"/>
  <c r="AK62" i="27"/>
  <c r="AF62" i="27"/>
  <c r="AC62" i="27"/>
  <c r="W62" i="27"/>
  <c r="T62" i="27"/>
  <c r="O62" i="27"/>
  <c r="L62" i="27"/>
  <c r="G62" i="27"/>
  <c r="D62" i="27"/>
  <c r="EY61" i="27"/>
  <c r="EZ61" i="27" s="1"/>
  <c r="ET61" i="27"/>
  <c r="ES61" i="27"/>
  <c r="ER61" i="27"/>
  <c r="EO61" i="27"/>
  <c r="EL61" i="27"/>
  <c r="EK61" i="27"/>
  <c r="EJ61" i="27"/>
  <c r="EG61" i="27"/>
  <c r="ED61" i="27"/>
  <c r="EC61" i="27"/>
  <c r="EB61" i="27"/>
  <c r="DY61" i="27"/>
  <c r="DU61" i="27"/>
  <c r="DT61" i="27"/>
  <c r="DS61" i="27"/>
  <c r="DP61" i="27"/>
  <c r="DM61" i="27"/>
  <c r="DL61" i="27"/>
  <c r="DK61" i="27"/>
  <c r="DH61" i="27"/>
  <c r="DE61" i="27"/>
  <c r="DD61" i="27"/>
  <c r="DC61" i="27"/>
  <c r="CZ61" i="27"/>
  <c r="CV61" i="27"/>
  <c r="CU61" i="27"/>
  <c r="CT61" i="27"/>
  <c r="CQ61" i="27"/>
  <c r="CN61" i="27"/>
  <c r="CM61" i="27"/>
  <c r="CL61" i="27"/>
  <c r="CI61" i="27"/>
  <c r="CF61" i="27"/>
  <c r="CE61" i="27"/>
  <c r="CD61" i="27"/>
  <c r="CA61" i="27"/>
  <c r="BW61" i="27"/>
  <c r="BV61" i="27"/>
  <c r="BU61" i="27"/>
  <c r="BR61" i="27"/>
  <c r="BO61" i="27"/>
  <c r="BN61" i="27"/>
  <c r="BM61" i="27"/>
  <c r="BJ61" i="27"/>
  <c r="BG61" i="27"/>
  <c r="BF61" i="27"/>
  <c r="BE61" i="27"/>
  <c r="BB61" i="27"/>
  <c r="AX61" i="27"/>
  <c r="AW61" i="27"/>
  <c r="AV61" i="27"/>
  <c r="AS61" i="27"/>
  <c r="AP61" i="27"/>
  <c r="AO61" i="27"/>
  <c r="AN61" i="27"/>
  <c r="AK61" i="27"/>
  <c r="AH61" i="27"/>
  <c r="AG61" i="27"/>
  <c r="AF61" i="27"/>
  <c r="AC61" i="27"/>
  <c r="Y61" i="27"/>
  <c r="X61" i="27"/>
  <c r="W61" i="27"/>
  <c r="T61" i="27"/>
  <c r="Q61" i="27"/>
  <c r="P61" i="27"/>
  <c r="O61" i="27"/>
  <c r="L61" i="27"/>
  <c r="I61" i="27"/>
  <c r="H61" i="27"/>
  <c r="G61" i="27"/>
  <c r="D61" i="27"/>
  <c r="EZ60" i="27"/>
  <c r="EY60" i="27"/>
  <c r="EX60" i="27"/>
  <c r="EW60" i="27"/>
  <c r="EQ60" i="27"/>
  <c r="EP60" i="27"/>
  <c r="ER60" i="27" s="1"/>
  <c r="EO60" i="27"/>
  <c r="EN60" i="27"/>
  <c r="EM60" i="27"/>
  <c r="EI60" i="27"/>
  <c r="EH60" i="27"/>
  <c r="EJ60" i="27" s="1"/>
  <c r="EG60" i="27"/>
  <c r="EF60" i="27"/>
  <c r="EE60" i="27"/>
  <c r="EA60" i="27"/>
  <c r="DZ60" i="27"/>
  <c r="EB60" i="27" s="1"/>
  <c r="DY60" i="27"/>
  <c r="DX60" i="27"/>
  <c r="DW60" i="27"/>
  <c r="DR60" i="27"/>
  <c r="DQ60" i="27"/>
  <c r="DS60" i="27" s="1"/>
  <c r="DP60" i="27"/>
  <c r="DO60" i="27"/>
  <c r="DN60" i="27"/>
  <c r="DJ60" i="27"/>
  <c r="DI60" i="27"/>
  <c r="DK60" i="27" s="1"/>
  <c r="DH60" i="27"/>
  <c r="DG60" i="27"/>
  <c r="DF60" i="27"/>
  <c r="DB60" i="27"/>
  <c r="DA60" i="27"/>
  <c r="DC60" i="27" s="1"/>
  <c r="CZ60" i="27"/>
  <c r="CY60" i="27"/>
  <c r="CX60" i="27"/>
  <c r="CS60" i="27"/>
  <c r="CR60" i="27"/>
  <c r="CT60" i="27" s="1"/>
  <c r="CQ60" i="27"/>
  <c r="CP60" i="27"/>
  <c r="CO60" i="27"/>
  <c r="CK60" i="27"/>
  <c r="CJ60" i="27"/>
  <c r="CL60" i="27" s="1"/>
  <c r="CI60" i="27"/>
  <c r="CH60" i="27"/>
  <c r="CG60" i="27"/>
  <c r="CC60" i="27"/>
  <c r="CB60" i="27"/>
  <c r="CD60" i="27" s="1"/>
  <c r="CA60" i="27"/>
  <c r="BZ60" i="27"/>
  <c r="BY60" i="27"/>
  <c r="BT60" i="27"/>
  <c r="BS60" i="27"/>
  <c r="BU60" i="27" s="1"/>
  <c r="BR60" i="27"/>
  <c r="BQ60" i="27"/>
  <c r="BP60" i="27"/>
  <c r="BL60" i="27"/>
  <c r="BK60" i="27"/>
  <c r="BM60" i="27" s="1"/>
  <c r="BJ60" i="27"/>
  <c r="BI60" i="27"/>
  <c r="BH60" i="27"/>
  <c r="BD60" i="27"/>
  <c r="BC60" i="27"/>
  <c r="BE60" i="27" s="1"/>
  <c r="BB60" i="27"/>
  <c r="BA60" i="27"/>
  <c r="AZ60" i="27"/>
  <c r="AU60" i="27"/>
  <c r="AT60" i="27"/>
  <c r="AV60" i="27" s="1"/>
  <c r="AS60" i="27"/>
  <c r="AR60" i="27"/>
  <c r="AQ60" i="27"/>
  <c r="AM60" i="27"/>
  <c r="AL60" i="27"/>
  <c r="AN60" i="27" s="1"/>
  <c r="AK60" i="27"/>
  <c r="AJ60" i="27"/>
  <c r="AI60" i="27"/>
  <c r="AE60" i="27"/>
  <c r="AD60" i="27"/>
  <c r="AF60" i="27" s="1"/>
  <c r="AC60" i="27"/>
  <c r="AB60" i="27"/>
  <c r="AA60" i="27"/>
  <c r="V60" i="27"/>
  <c r="U60" i="27"/>
  <c r="W60" i="27" s="1"/>
  <c r="T60" i="27"/>
  <c r="S60" i="27"/>
  <c r="R60" i="27"/>
  <c r="N60" i="27"/>
  <c r="M60" i="27"/>
  <c r="O60" i="27" s="1"/>
  <c r="L60" i="27"/>
  <c r="K60" i="27"/>
  <c r="J60" i="27"/>
  <c r="F60" i="27"/>
  <c r="E60" i="27"/>
  <c r="G60" i="27" s="1"/>
  <c r="D60" i="27"/>
  <c r="C60" i="27"/>
  <c r="B60" i="27"/>
  <c r="ET59" i="27"/>
  <c r="ES59" i="27"/>
  <c r="ER59" i="27"/>
  <c r="EO59" i="27"/>
  <c r="EL59" i="27"/>
  <c r="EK59" i="27"/>
  <c r="EJ59" i="27"/>
  <c r="EG59" i="27"/>
  <c r="ED59" i="27"/>
  <c r="EC59" i="27"/>
  <c r="EB59" i="27"/>
  <c r="DY59" i="27"/>
  <c r="DU59" i="27"/>
  <c r="DT59" i="27"/>
  <c r="DS59" i="27"/>
  <c r="DP59" i="27"/>
  <c r="DM59" i="27"/>
  <c r="DL59" i="27"/>
  <c r="DK59" i="27"/>
  <c r="DH59" i="27"/>
  <c r="DE59" i="27"/>
  <c r="DD59" i="27"/>
  <c r="DC59" i="27"/>
  <c r="CZ59" i="27"/>
  <c r="CV59" i="27"/>
  <c r="CU59" i="27"/>
  <c r="CT59" i="27"/>
  <c r="CQ59" i="27"/>
  <c r="CN59" i="27"/>
  <c r="CM59" i="27"/>
  <c r="CL59" i="27"/>
  <c r="CI59" i="27"/>
  <c r="CF59" i="27"/>
  <c r="CE59" i="27"/>
  <c r="CD59" i="27"/>
  <c r="CA59" i="27"/>
  <c r="BW59" i="27"/>
  <c r="BV59" i="27"/>
  <c r="BU59" i="27"/>
  <c r="BR59" i="27"/>
  <c r="BO59" i="27"/>
  <c r="BN59" i="27"/>
  <c r="BM59" i="27"/>
  <c r="BJ59" i="27"/>
  <c r="BG59" i="27"/>
  <c r="BF59" i="27"/>
  <c r="BE59" i="27"/>
  <c r="BB59" i="27"/>
  <c r="AX59" i="27"/>
  <c r="AW59" i="27"/>
  <c r="AV59" i="27"/>
  <c r="AS59" i="27"/>
  <c r="AP59" i="27"/>
  <c r="AO59" i="27"/>
  <c r="AN59" i="27"/>
  <c r="AK59" i="27"/>
  <c r="AH59" i="27"/>
  <c r="AG59" i="27"/>
  <c r="AF59" i="27"/>
  <c r="AC59" i="27"/>
  <c r="Y59" i="27"/>
  <c r="X59" i="27"/>
  <c r="W59" i="27"/>
  <c r="T59" i="27"/>
  <c r="Q59" i="27"/>
  <c r="P59" i="27"/>
  <c r="O59" i="27"/>
  <c r="L59" i="27"/>
  <c r="I59" i="27"/>
  <c r="H59" i="27"/>
  <c r="G59" i="27"/>
  <c r="D59" i="27"/>
  <c r="EZ58" i="27"/>
  <c r="EY58" i="27"/>
  <c r="ER58" i="27"/>
  <c r="EO58" i="27"/>
  <c r="EJ58" i="27"/>
  <c r="EG58" i="27"/>
  <c r="EB58" i="27"/>
  <c r="DY58" i="27"/>
  <c r="DS58" i="27"/>
  <c r="DP58" i="27"/>
  <c r="DK58" i="27"/>
  <c r="DH58" i="27"/>
  <c r="DC58" i="27"/>
  <c r="CZ58" i="27"/>
  <c r="CT58" i="27"/>
  <c r="CQ58" i="27"/>
  <c r="CL58" i="27"/>
  <c r="CI58" i="27"/>
  <c r="CD58" i="27"/>
  <c r="CA58" i="27"/>
  <c r="BU58" i="27"/>
  <c r="BR58" i="27"/>
  <c r="BM58" i="27"/>
  <c r="BJ58" i="27"/>
  <c r="BE58" i="27"/>
  <c r="BB58" i="27"/>
  <c r="AV58" i="27"/>
  <c r="AS58" i="27"/>
  <c r="AN58" i="27"/>
  <c r="AK58" i="27"/>
  <c r="AF58" i="27"/>
  <c r="AC58" i="27"/>
  <c r="W58" i="27"/>
  <c r="T58" i="27"/>
  <c r="O58" i="27"/>
  <c r="L58" i="27"/>
  <c r="G58" i="27"/>
  <c r="D58" i="27"/>
  <c r="EY57" i="27"/>
  <c r="EZ57" i="27" s="1"/>
  <c r="ET57" i="27"/>
  <c r="ES57" i="27"/>
  <c r="ER57" i="27"/>
  <c r="EO57" i="27"/>
  <c r="EL57" i="27"/>
  <c r="EK57" i="27"/>
  <c r="EJ57" i="27"/>
  <c r="EG57" i="27"/>
  <c r="ED57" i="27"/>
  <c r="EC57" i="27"/>
  <c r="EB57" i="27"/>
  <c r="DY57" i="27"/>
  <c r="DU57" i="27"/>
  <c r="DT57" i="27"/>
  <c r="DS57" i="27"/>
  <c r="DP57" i="27"/>
  <c r="DM57" i="27"/>
  <c r="DL57" i="27"/>
  <c r="DK57" i="27"/>
  <c r="DH57" i="27"/>
  <c r="DE57" i="27"/>
  <c r="DD57" i="27"/>
  <c r="DC57" i="27"/>
  <c r="CZ57" i="27"/>
  <c r="CV57" i="27"/>
  <c r="CU57" i="27"/>
  <c r="CT57" i="27"/>
  <c r="CQ57" i="27"/>
  <c r="CN57" i="27"/>
  <c r="CM57" i="27"/>
  <c r="CL57" i="27"/>
  <c r="CI57" i="27"/>
  <c r="CF57" i="27"/>
  <c r="CE57" i="27"/>
  <c r="CD57" i="27"/>
  <c r="CA57" i="27"/>
  <c r="BW57" i="27"/>
  <c r="BV57" i="27"/>
  <c r="BU57" i="27"/>
  <c r="BR57" i="27"/>
  <c r="BO57" i="27"/>
  <c r="BN57" i="27"/>
  <c r="BM57" i="27"/>
  <c r="BJ57" i="27"/>
  <c r="BG57" i="27"/>
  <c r="BF57" i="27"/>
  <c r="BE57" i="27"/>
  <c r="BB57" i="27"/>
  <c r="AX57" i="27"/>
  <c r="AW57" i="27"/>
  <c r="AV57" i="27"/>
  <c r="AS57" i="27"/>
  <c r="AP57" i="27"/>
  <c r="AO57" i="27"/>
  <c r="AN57" i="27"/>
  <c r="AK57" i="27"/>
  <c r="AH57" i="27"/>
  <c r="AG57" i="27"/>
  <c r="AF57" i="27"/>
  <c r="AC57" i="27"/>
  <c r="Y57" i="27"/>
  <c r="X57" i="27"/>
  <c r="W57" i="27"/>
  <c r="T57" i="27"/>
  <c r="Q57" i="27"/>
  <c r="P57" i="27"/>
  <c r="O57" i="27"/>
  <c r="L57" i="27"/>
  <c r="I57" i="27"/>
  <c r="H57" i="27"/>
  <c r="G57" i="27"/>
  <c r="D57" i="27"/>
  <c r="EZ56" i="27"/>
  <c r="EY56" i="27"/>
  <c r="ER56" i="27"/>
  <c r="EO56" i="27"/>
  <c r="EJ56" i="27"/>
  <c r="EG56" i="27"/>
  <c r="EB56" i="27"/>
  <c r="DY56" i="27"/>
  <c r="DS56" i="27"/>
  <c r="DP56" i="27"/>
  <c r="DK56" i="27"/>
  <c r="DH56" i="27"/>
  <c r="DC56" i="27"/>
  <c r="CZ56" i="27"/>
  <c r="CT56" i="27"/>
  <c r="CQ56" i="27"/>
  <c r="CL56" i="27"/>
  <c r="CI56" i="27"/>
  <c r="CD56" i="27"/>
  <c r="CA56" i="27"/>
  <c r="BU56" i="27"/>
  <c r="BR56" i="27"/>
  <c r="BM56" i="27"/>
  <c r="BJ56" i="27"/>
  <c r="BE56" i="27"/>
  <c r="BB56" i="27"/>
  <c r="AV56" i="27"/>
  <c r="AS56" i="27"/>
  <c r="AN56" i="27"/>
  <c r="AK56" i="27"/>
  <c r="AF56" i="27"/>
  <c r="AC56" i="27"/>
  <c r="W56" i="27"/>
  <c r="T56" i="27"/>
  <c r="O56" i="27"/>
  <c r="L56" i="27"/>
  <c r="G56" i="27"/>
  <c r="D56" i="27"/>
  <c r="EY55" i="27"/>
  <c r="EZ55" i="27" s="1"/>
  <c r="ET55" i="27"/>
  <c r="ES55" i="27"/>
  <c r="ER55" i="27"/>
  <c r="EO55" i="27"/>
  <c r="EL55" i="27"/>
  <c r="EK55" i="27"/>
  <c r="EJ55" i="27"/>
  <c r="EG55" i="27"/>
  <c r="ED55" i="27"/>
  <c r="EC55" i="27"/>
  <c r="EB55" i="27"/>
  <c r="DY55" i="27"/>
  <c r="DU55" i="27"/>
  <c r="DT55" i="27"/>
  <c r="DS55" i="27"/>
  <c r="DP55" i="27"/>
  <c r="DM55" i="27"/>
  <c r="DL55" i="27"/>
  <c r="DK55" i="27"/>
  <c r="DH55" i="27"/>
  <c r="DE55" i="27"/>
  <c r="DD55" i="27"/>
  <c r="DC55" i="27"/>
  <c r="CZ55" i="27"/>
  <c r="CV55" i="27"/>
  <c r="CU55" i="27"/>
  <c r="CT55" i="27"/>
  <c r="CQ55" i="27"/>
  <c r="CN55" i="27"/>
  <c r="CM55" i="27"/>
  <c r="CL55" i="27"/>
  <c r="CI55" i="27"/>
  <c r="CF55" i="27"/>
  <c r="CE55" i="27"/>
  <c r="CD55" i="27"/>
  <c r="CA55" i="27"/>
  <c r="BW55" i="27"/>
  <c r="BV55" i="27"/>
  <c r="BU55" i="27"/>
  <c r="BR55" i="27"/>
  <c r="BO55" i="27"/>
  <c r="BN55" i="27"/>
  <c r="BM55" i="27"/>
  <c r="BJ55" i="27"/>
  <c r="BG55" i="27"/>
  <c r="BF55" i="27"/>
  <c r="BE55" i="27"/>
  <c r="BB55" i="27"/>
  <c r="AX55" i="27"/>
  <c r="AW55" i="27"/>
  <c r="AV55" i="27"/>
  <c r="AS55" i="27"/>
  <c r="AP55" i="27"/>
  <c r="AO55" i="27"/>
  <c r="AN55" i="27"/>
  <c r="AK55" i="27"/>
  <c r="AH55" i="27"/>
  <c r="AG55" i="27"/>
  <c r="AF55" i="27"/>
  <c r="AC55" i="27"/>
  <c r="Y55" i="27"/>
  <c r="X55" i="27"/>
  <c r="W55" i="27"/>
  <c r="T55" i="27"/>
  <c r="Q55" i="27"/>
  <c r="P55" i="27"/>
  <c r="O55" i="27"/>
  <c r="L55" i="27"/>
  <c r="I55" i="27"/>
  <c r="H55" i="27"/>
  <c r="G55" i="27"/>
  <c r="D55" i="27"/>
  <c r="EZ54" i="27"/>
  <c r="EY54" i="27"/>
  <c r="ER54" i="27"/>
  <c r="EO54" i="27"/>
  <c r="EJ54" i="27"/>
  <c r="EG54" i="27"/>
  <c r="EB54" i="27"/>
  <c r="DY54" i="27"/>
  <c r="DS54" i="27"/>
  <c r="DP54" i="27"/>
  <c r="DK54" i="27"/>
  <c r="DH54" i="27"/>
  <c r="DC54" i="27"/>
  <c r="CZ54" i="27"/>
  <c r="CT54" i="27"/>
  <c r="CQ54" i="27"/>
  <c r="CL54" i="27"/>
  <c r="CI54" i="27"/>
  <c r="CD54" i="27"/>
  <c r="CA54" i="27"/>
  <c r="BU54" i="27"/>
  <c r="BR54" i="27"/>
  <c r="BM54" i="27"/>
  <c r="BJ54" i="27"/>
  <c r="BE54" i="27"/>
  <c r="BB54" i="27"/>
  <c r="AV54" i="27"/>
  <c r="AS54" i="27"/>
  <c r="AN54" i="27"/>
  <c r="AK54" i="27"/>
  <c r="AF54" i="27"/>
  <c r="AC54" i="27"/>
  <c r="W54" i="27"/>
  <c r="T54" i="27"/>
  <c r="O54" i="27"/>
  <c r="L54" i="27"/>
  <c r="G54" i="27"/>
  <c r="D54" i="27"/>
  <c r="EY53" i="27"/>
  <c r="EZ53" i="27" s="1"/>
  <c r="ET53" i="27"/>
  <c r="ES53" i="27"/>
  <c r="ER53" i="27"/>
  <c r="EO53" i="27"/>
  <c r="EL53" i="27"/>
  <c r="EK53" i="27"/>
  <c r="EJ53" i="27"/>
  <c r="EG53" i="27"/>
  <c r="ED53" i="27"/>
  <c r="EC53" i="27"/>
  <c r="EB53" i="27"/>
  <c r="DY53" i="27"/>
  <c r="DU53" i="27"/>
  <c r="DT53" i="27"/>
  <c r="DS53" i="27"/>
  <c r="DP53" i="27"/>
  <c r="DM53" i="27"/>
  <c r="DL53" i="27"/>
  <c r="DK53" i="27"/>
  <c r="DH53" i="27"/>
  <c r="DE53" i="27"/>
  <c r="DD53" i="27"/>
  <c r="DC53" i="27"/>
  <c r="CZ53" i="27"/>
  <c r="CV53" i="27"/>
  <c r="CU53" i="27"/>
  <c r="CT53" i="27"/>
  <c r="CQ53" i="27"/>
  <c r="CN53" i="27"/>
  <c r="CM53" i="27"/>
  <c r="CL53" i="27"/>
  <c r="CI53" i="27"/>
  <c r="CF53" i="27"/>
  <c r="CE53" i="27"/>
  <c r="CD53" i="27"/>
  <c r="CA53" i="27"/>
  <c r="BW53" i="27"/>
  <c r="BV53" i="27"/>
  <c r="BU53" i="27"/>
  <c r="BR53" i="27"/>
  <c r="BO53" i="27"/>
  <c r="BN53" i="27"/>
  <c r="BM53" i="27"/>
  <c r="BJ53" i="27"/>
  <c r="BG53" i="27"/>
  <c r="BF53" i="27"/>
  <c r="BE53" i="27"/>
  <c r="BB53" i="27"/>
  <c r="AX53" i="27"/>
  <c r="AW53" i="27"/>
  <c r="AV53" i="27"/>
  <c r="AS53" i="27"/>
  <c r="AP53" i="27"/>
  <c r="AO53" i="27"/>
  <c r="AN53" i="27"/>
  <c r="AK53" i="27"/>
  <c r="AH53" i="27"/>
  <c r="AG53" i="27"/>
  <c r="AF53" i="27"/>
  <c r="AC53" i="27"/>
  <c r="Y53" i="27"/>
  <c r="X53" i="27"/>
  <c r="W53" i="27"/>
  <c r="T53" i="27"/>
  <c r="Q53" i="27"/>
  <c r="P53" i="27"/>
  <c r="O53" i="27"/>
  <c r="L53" i="27"/>
  <c r="I53" i="27"/>
  <c r="H53" i="27"/>
  <c r="G53" i="27"/>
  <c r="D53" i="27"/>
  <c r="EZ52" i="27"/>
  <c r="EY52" i="27"/>
  <c r="EX52" i="27"/>
  <c r="EW52" i="27"/>
  <c r="EQ52" i="27"/>
  <c r="EP52" i="27"/>
  <c r="ER52" i="27" s="1"/>
  <c r="EO52" i="27"/>
  <c r="EN52" i="27"/>
  <c r="EM52" i="27"/>
  <c r="EI52" i="27"/>
  <c r="EH52" i="27"/>
  <c r="EJ52" i="27" s="1"/>
  <c r="EG52" i="27"/>
  <c r="EK52" i="27" s="1"/>
  <c r="EL52" i="27" s="1"/>
  <c r="EF52" i="27"/>
  <c r="EE52" i="27"/>
  <c r="EA52" i="27"/>
  <c r="DZ52" i="27"/>
  <c r="EB52" i="27" s="1"/>
  <c r="DY52" i="27"/>
  <c r="DX52" i="27"/>
  <c r="DW52" i="27"/>
  <c r="DR52" i="27"/>
  <c r="DQ52" i="27"/>
  <c r="DS52" i="27" s="1"/>
  <c r="DP52" i="27"/>
  <c r="DT52" i="27" s="1"/>
  <c r="DU52" i="27" s="1"/>
  <c r="DO52" i="27"/>
  <c r="DN52" i="27"/>
  <c r="DJ52" i="27"/>
  <c r="DI52" i="27"/>
  <c r="DK52" i="27" s="1"/>
  <c r="DH52" i="27"/>
  <c r="DG52" i="27"/>
  <c r="DF52" i="27"/>
  <c r="DB52" i="27"/>
  <c r="DA52" i="27"/>
  <c r="DC52" i="27" s="1"/>
  <c r="CZ52" i="27"/>
  <c r="DD52" i="27" s="1"/>
  <c r="DE52" i="27" s="1"/>
  <c r="CY52" i="27"/>
  <c r="CX52" i="27"/>
  <c r="CS52" i="27"/>
  <c r="CR52" i="27"/>
  <c r="CT52" i="27" s="1"/>
  <c r="CQ52" i="27"/>
  <c r="CP52" i="27"/>
  <c r="CO52" i="27"/>
  <c r="CK52" i="27"/>
  <c r="CJ52" i="27"/>
  <c r="CL52" i="27" s="1"/>
  <c r="CI52" i="27"/>
  <c r="CM52" i="27" s="1"/>
  <c r="CN52" i="27" s="1"/>
  <c r="CH52" i="27"/>
  <c r="CG52" i="27"/>
  <c r="CC52" i="27"/>
  <c r="CB52" i="27"/>
  <c r="CD52" i="27" s="1"/>
  <c r="CA52" i="27"/>
  <c r="BZ52" i="27"/>
  <c r="BY52" i="27"/>
  <c r="BT52" i="27"/>
  <c r="BS52" i="27"/>
  <c r="BU52" i="27" s="1"/>
  <c r="BR52" i="27"/>
  <c r="BV52" i="27" s="1"/>
  <c r="BW52" i="27" s="1"/>
  <c r="BQ52" i="27"/>
  <c r="BP52" i="27"/>
  <c r="BL52" i="27"/>
  <c r="BK52" i="27"/>
  <c r="BM52" i="27" s="1"/>
  <c r="BJ52" i="27"/>
  <c r="BI52" i="27"/>
  <c r="BH52" i="27"/>
  <c r="BD52" i="27"/>
  <c r="BC52" i="27"/>
  <c r="BE52" i="27" s="1"/>
  <c r="BB52" i="27"/>
  <c r="BF52" i="27" s="1"/>
  <c r="BG52" i="27" s="1"/>
  <c r="BA52" i="27"/>
  <c r="AZ52" i="27"/>
  <c r="AU52" i="27"/>
  <c r="AT52" i="27"/>
  <c r="AV52" i="27" s="1"/>
  <c r="AS52" i="27"/>
  <c r="AR52" i="27"/>
  <c r="AQ52" i="27"/>
  <c r="AM52" i="27"/>
  <c r="AL52" i="27"/>
  <c r="AN52" i="27" s="1"/>
  <c r="AK52" i="27"/>
  <c r="AO52" i="27" s="1"/>
  <c r="AP52" i="27" s="1"/>
  <c r="AJ52" i="27"/>
  <c r="AI52" i="27"/>
  <c r="AE52" i="27"/>
  <c r="AD52" i="27"/>
  <c r="AF52" i="27" s="1"/>
  <c r="AC52" i="27"/>
  <c r="AB52" i="27"/>
  <c r="AA52" i="27"/>
  <c r="V52" i="27"/>
  <c r="U52" i="27"/>
  <c r="W52" i="27" s="1"/>
  <c r="T52" i="27"/>
  <c r="X52" i="27" s="1"/>
  <c r="Y52" i="27" s="1"/>
  <c r="S52" i="27"/>
  <c r="R52" i="27"/>
  <c r="N52" i="27"/>
  <c r="M52" i="27"/>
  <c r="O52" i="27" s="1"/>
  <c r="L52" i="27"/>
  <c r="K52" i="27"/>
  <c r="J52" i="27"/>
  <c r="F52" i="27"/>
  <c r="E52" i="27"/>
  <c r="G52" i="27" s="1"/>
  <c r="D52" i="27"/>
  <c r="H52" i="27" s="1"/>
  <c r="I52" i="27" s="1"/>
  <c r="C52" i="27"/>
  <c r="B52" i="27"/>
  <c r="EZ51" i="27"/>
  <c r="EY51" i="27"/>
  <c r="ER51" i="27"/>
  <c r="EO51" i="27"/>
  <c r="EJ51" i="27"/>
  <c r="EG51" i="27"/>
  <c r="EB51" i="27"/>
  <c r="DY51" i="27"/>
  <c r="DS51" i="27"/>
  <c r="DP51" i="27"/>
  <c r="DK51" i="27"/>
  <c r="DH51" i="27"/>
  <c r="DC51" i="27"/>
  <c r="CZ51" i="27"/>
  <c r="CT51" i="27"/>
  <c r="CQ51" i="27"/>
  <c r="CL51" i="27"/>
  <c r="CI51" i="27"/>
  <c r="CD51" i="27"/>
  <c r="CA51" i="27"/>
  <c r="BU51" i="27"/>
  <c r="BR51" i="27"/>
  <c r="BM51" i="27"/>
  <c r="BJ51" i="27"/>
  <c r="BE51" i="27"/>
  <c r="BB51" i="27"/>
  <c r="AV51" i="27"/>
  <c r="AS51" i="27"/>
  <c r="AN51" i="27"/>
  <c r="AK51" i="27"/>
  <c r="AF51" i="27"/>
  <c r="AC51" i="27"/>
  <c r="W51" i="27"/>
  <c r="T51" i="27"/>
  <c r="O51" i="27"/>
  <c r="L51" i="27"/>
  <c r="G51" i="27"/>
  <c r="D51" i="27"/>
  <c r="EY50" i="27"/>
  <c r="EZ50" i="27" s="1"/>
  <c r="ET50" i="27"/>
  <c r="ES50" i="27"/>
  <c r="ER50" i="27"/>
  <c r="EO50" i="27"/>
  <c r="EL50" i="27"/>
  <c r="EK50" i="27"/>
  <c r="EJ50" i="27"/>
  <c r="EG50" i="27"/>
  <c r="ED50" i="27"/>
  <c r="EC50" i="27"/>
  <c r="EB50" i="27"/>
  <c r="DY50" i="27"/>
  <c r="DU50" i="27"/>
  <c r="DT50" i="27"/>
  <c r="DS50" i="27"/>
  <c r="DP50" i="27"/>
  <c r="DM50" i="27"/>
  <c r="DL50" i="27"/>
  <c r="DK50" i="27"/>
  <c r="DH50" i="27"/>
  <c r="DE50" i="27"/>
  <c r="DD50" i="27"/>
  <c r="DC50" i="27"/>
  <c r="CZ50" i="27"/>
  <c r="CV50" i="27"/>
  <c r="CU50" i="27"/>
  <c r="CT50" i="27"/>
  <c r="CQ50" i="27"/>
  <c r="CN50" i="27"/>
  <c r="CM50" i="27"/>
  <c r="CL50" i="27"/>
  <c r="CI50" i="27"/>
  <c r="CF50" i="27"/>
  <c r="CE50" i="27"/>
  <c r="CD50" i="27"/>
  <c r="CA50" i="27"/>
  <c r="BW50" i="27"/>
  <c r="BV50" i="27"/>
  <c r="BU50" i="27"/>
  <c r="BR50" i="27"/>
  <c r="BO50" i="27"/>
  <c r="BN50" i="27"/>
  <c r="BM50" i="27"/>
  <c r="BJ50" i="27"/>
  <c r="BG50" i="27"/>
  <c r="BF50" i="27"/>
  <c r="BE50" i="27"/>
  <c r="BB50" i="27"/>
  <c r="AX50" i="27"/>
  <c r="AW50" i="27"/>
  <c r="AV50" i="27"/>
  <c r="AS50" i="27"/>
  <c r="AP50" i="27"/>
  <c r="AO50" i="27"/>
  <c r="AN50" i="27"/>
  <c r="AK50" i="27"/>
  <c r="AH50" i="27"/>
  <c r="AG50" i="27"/>
  <c r="AF50" i="27"/>
  <c r="AC50" i="27"/>
  <c r="Y50" i="27"/>
  <c r="X50" i="27"/>
  <c r="W50" i="27"/>
  <c r="T50" i="27"/>
  <c r="Q50" i="27"/>
  <c r="P50" i="27"/>
  <c r="O50" i="27"/>
  <c r="L50" i="27"/>
  <c r="I50" i="27"/>
  <c r="H50" i="27"/>
  <c r="G50" i="27"/>
  <c r="D50" i="27"/>
  <c r="EZ49" i="27"/>
  <c r="EY49" i="27"/>
  <c r="ER49" i="27"/>
  <c r="EO49" i="27"/>
  <c r="EJ49" i="27"/>
  <c r="EG49" i="27"/>
  <c r="EB49" i="27"/>
  <c r="DY49" i="27"/>
  <c r="DS49" i="27"/>
  <c r="DP49" i="27"/>
  <c r="DK49" i="27"/>
  <c r="DH49" i="27"/>
  <c r="DC49" i="27"/>
  <c r="CZ49" i="27"/>
  <c r="CT49" i="27"/>
  <c r="CQ49" i="27"/>
  <c r="CL49" i="27"/>
  <c r="CI49" i="27"/>
  <c r="CD49" i="27"/>
  <c r="CA49" i="27"/>
  <c r="BU49" i="27"/>
  <c r="BR49" i="27"/>
  <c r="BM49" i="27"/>
  <c r="BJ49" i="27"/>
  <c r="BE49" i="27"/>
  <c r="BB49" i="27"/>
  <c r="AV49" i="27"/>
  <c r="AS49" i="27"/>
  <c r="AN49" i="27"/>
  <c r="AK49" i="27"/>
  <c r="AF49" i="27"/>
  <c r="AC49" i="27"/>
  <c r="W49" i="27"/>
  <c r="T49" i="27"/>
  <c r="O49" i="27"/>
  <c r="L49" i="27"/>
  <c r="G49" i="27"/>
  <c r="D49" i="27"/>
  <c r="EY48" i="27"/>
  <c r="EZ48" i="27" s="1"/>
  <c r="ET48" i="27"/>
  <c r="ES48" i="27"/>
  <c r="ER48" i="27"/>
  <c r="EO48" i="27"/>
  <c r="EL48" i="27"/>
  <c r="EK48" i="27"/>
  <c r="EJ48" i="27"/>
  <c r="EG48" i="27"/>
  <c r="ED48" i="27"/>
  <c r="EC48" i="27"/>
  <c r="EB48" i="27"/>
  <c r="DY48" i="27"/>
  <c r="DU48" i="27"/>
  <c r="DT48" i="27"/>
  <c r="DS48" i="27"/>
  <c r="DP48" i="27"/>
  <c r="DM48" i="27"/>
  <c r="DL48" i="27"/>
  <c r="DK48" i="27"/>
  <c r="DH48" i="27"/>
  <c r="DE48" i="27"/>
  <c r="DD48" i="27"/>
  <c r="DC48" i="27"/>
  <c r="CZ48" i="27"/>
  <c r="CV48" i="27"/>
  <c r="CU48" i="27"/>
  <c r="CT48" i="27"/>
  <c r="CQ48" i="27"/>
  <c r="CN48" i="27"/>
  <c r="CM48" i="27"/>
  <c r="CL48" i="27"/>
  <c r="CI48" i="27"/>
  <c r="CF48" i="27"/>
  <c r="CE48" i="27"/>
  <c r="CD48" i="27"/>
  <c r="CA48" i="27"/>
  <c r="BW48" i="27"/>
  <c r="BV48" i="27"/>
  <c r="BU48" i="27"/>
  <c r="BR48" i="27"/>
  <c r="BO48" i="27"/>
  <c r="BN48" i="27"/>
  <c r="BM48" i="27"/>
  <c r="BJ48" i="27"/>
  <c r="BG48" i="27"/>
  <c r="BF48" i="27"/>
  <c r="BE48" i="27"/>
  <c r="BB48" i="27"/>
  <c r="AX48" i="27"/>
  <c r="AW48" i="27"/>
  <c r="AV48" i="27"/>
  <c r="AS48" i="27"/>
  <c r="AP48" i="27"/>
  <c r="AO48" i="27"/>
  <c r="AN48" i="27"/>
  <c r="AK48" i="27"/>
  <c r="AH48" i="27"/>
  <c r="AG48" i="27"/>
  <c r="AF48" i="27"/>
  <c r="AC48" i="27"/>
  <c r="Y48" i="27"/>
  <c r="X48" i="27"/>
  <c r="W48" i="27"/>
  <c r="T48" i="27"/>
  <c r="Q48" i="27"/>
  <c r="P48" i="27"/>
  <c r="O48" i="27"/>
  <c r="L48" i="27"/>
  <c r="I48" i="27"/>
  <c r="H48" i="27"/>
  <c r="G48" i="27"/>
  <c r="D48" i="27"/>
  <c r="EZ47" i="27"/>
  <c r="EY47" i="27"/>
  <c r="ER47" i="27"/>
  <c r="EO47" i="27"/>
  <c r="EJ47" i="27"/>
  <c r="EG47" i="27"/>
  <c r="EB47" i="27"/>
  <c r="DY47" i="27"/>
  <c r="DS47" i="27"/>
  <c r="DP47" i="27"/>
  <c r="DK47" i="27"/>
  <c r="DH47" i="27"/>
  <c r="DC47" i="27"/>
  <c r="CZ47" i="27"/>
  <c r="CT47" i="27"/>
  <c r="CQ47" i="27"/>
  <c r="CL47" i="27"/>
  <c r="CI47" i="27"/>
  <c r="CD47" i="27"/>
  <c r="CA47" i="27"/>
  <c r="BU47" i="27"/>
  <c r="BR47" i="27"/>
  <c r="BM47" i="27"/>
  <c r="BJ47" i="27"/>
  <c r="BE47" i="27"/>
  <c r="BB47" i="27"/>
  <c r="AV47" i="27"/>
  <c r="AS47" i="27"/>
  <c r="AN47" i="27"/>
  <c r="AK47" i="27"/>
  <c r="AF47" i="27"/>
  <c r="AC47" i="27"/>
  <c r="W47" i="27"/>
  <c r="T47" i="27"/>
  <c r="O47" i="27"/>
  <c r="L47" i="27"/>
  <c r="G47" i="27"/>
  <c r="D47" i="27"/>
  <c r="EY46" i="27"/>
  <c r="EZ46" i="27" s="1"/>
  <c r="ET46" i="27"/>
  <c r="ES46" i="27"/>
  <c r="ER46" i="27"/>
  <c r="EO46" i="27"/>
  <c r="EL46" i="27"/>
  <c r="EK46" i="27"/>
  <c r="EJ46" i="27"/>
  <c r="EG46" i="27"/>
  <c r="ED46" i="27"/>
  <c r="EC46" i="27"/>
  <c r="EB46" i="27"/>
  <c r="DY46" i="27"/>
  <c r="DU46" i="27"/>
  <c r="DT46" i="27"/>
  <c r="DS46" i="27"/>
  <c r="DP46" i="27"/>
  <c r="DM46" i="27"/>
  <c r="DL46" i="27"/>
  <c r="DK46" i="27"/>
  <c r="DH46" i="27"/>
  <c r="DE46" i="27"/>
  <c r="DD46" i="27"/>
  <c r="DC46" i="27"/>
  <c r="CZ46" i="27"/>
  <c r="CV46" i="27"/>
  <c r="CU46" i="27"/>
  <c r="CT46" i="27"/>
  <c r="CQ46" i="27"/>
  <c r="CN46" i="27"/>
  <c r="CM46" i="27"/>
  <c r="CL46" i="27"/>
  <c r="CI46" i="27"/>
  <c r="CF46" i="27"/>
  <c r="CE46" i="27"/>
  <c r="CD46" i="27"/>
  <c r="CA46" i="27"/>
  <c r="BW46" i="27"/>
  <c r="BV46" i="27"/>
  <c r="BU46" i="27"/>
  <c r="BR46" i="27"/>
  <c r="BO46" i="27"/>
  <c r="BN46" i="27"/>
  <c r="BM46" i="27"/>
  <c r="BJ46" i="27"/>
  <c r="BG46" i="27"/>
  <c r="BF46" i="27"/>
  <c r="BE46" i="27"/>
  <c r="BB46" i="27"/>
  <c r="AX46" i="27"/>
  <c r="AW46" i="27"/>
  <c r="AV46" i="27"/>
  <c r="AS46" i="27"/>
  <c r="AP46" i="27"/>
  <c r="AO46" i="27"/>
  <c r="AN46" i="27"/>
  <c r="AK46" i="27"/>
  <c r="AH46" i="27"/>
  <c r="AG46" i="27"/>
  <c r="AF46" i="27"/>
  <c r="AC46" i="27"/>
  <c r="Y46" i="27"/>
  <c r="X46" i="27"/>
  <c r="W46" i="27"/>
  <c r="T46" i="27"/>
  <c r="Q46" i="27"/>
  <c r="P46" i="27"/>
  <c r="O46" i="27"/>
  <c r="L46" i="27"/>
  <c r="I46" i="27"/>
  <c r="H46" i="27"/>
  <c r="G46" i="27"/>
  <c r="D46" i="27"/>
  <c r="EZ45" i="27"/>
  <c r="EY45" i="27"/>
  <c r="EX45" i="27"/>
  <c r="EW45" i="27"/>
  <c r="EQ45" i="27"/>
  <c r="EP45" i="27"/>
  <c r="ER45" i="27" s="1"/>
  <c r="EO45" i="27"/>
  <c r="EN45" i="27"/>
  <c r="EM45" i="27"/>
  <c r="EI45" i="27"/>
  <c r="EH45" i="27"/>
  <c r="EJ45" i="27" s="1"/>
  <c r="EG45" i="27"/>
  <c r="EF45" i="27"/>
  <c r="EE45" i="27"/>
  <c r="EA45" i="27"/>
  <c r="DZ45" i="27"/>
  <c r="EB45" i="27" s="1"/>
  <c r="DY45" i="27"/>
  <c r="DX45" i="27"/>
  <c r="DW45" i="27"/>
  <c r="DR45" i="27"/>
  <c r="DQ45" i="27"/>
  <c r="DS45" i="27" s="1"/>
  <c r="DP45" i="27"/>
  <c r="DO45" i="27"/>
  <c r="DN45" i="27"/>
  <c r="DJ45" i="27"/>
  <c r="DI45" i="27"/>
  <c r="DK45" i="27" s="1"/>
  <c r="DH45" i="27"/>
  <c r="DG45" i="27"/>
  <c r="DF45" i="27"/>
  <c r="DB45" i="27"/>
  <c r="DA45" i="27"/>
  <c r="DC45" i="27" s="1"/>
  <c r="CZ45" i="27"/>
  <c r="CY45" i="27"/>
  <c r="CX45" i="27"/>
  <c r="CS45" i="27"/>
  <c r="CR45" i="27"/>
  <c r="CT45" i="27" s="1"/>
  <c r="CQ45" i="27"/>
  <c r="CP45" i="27"/>
  <c r="CO45" i="27"/>
  <c r="CK45" i="27"/>
  <c r="CJ45" i="27"/>
  <c r="CL45" i="27" s="1"/>
  <c r="CI45" i="27"/>
  <c r="CH45" i="27"/>
  <c r="CG45" i="27"/>
  <c r="CC45" i="27"/>
  <c r="CB45" i="27"/>
  <c r="CD45" i="27" s="1"/>
  <c r="CA45" i="27"/>
  <c r="BZ45" i="27"/>
  <c r="BY45" i="27"/>
  <c r="BT45" i="27"/>
  <c r="BS45" i="27"/>
  <c r="BU45" i="27" s="1"/>
  <c r="BR45" i="27"/>
  <c r="BQ45" i="27"/>
  <c r="BP45" i="27"/>
  <c r="BL45" i="27"/>
  <c r="BK45" i="27"/>
  <c r="BM45" i="27" s="1"/>
  <c r="BJ45" i="27"/>
  <c r="BI45" i="27"/>
  <c r="BH45" i="27"/>
  <c r="BD45" i="27"/>
  <c r="BC45" i="27"/>
  <c r="BE45" i="27" s="1"/>
  <c r="BB45" i="27"/>
  <c r="BA45" i="27"/>
  <c r="AZ45" i="27"/>
  <c r="AU45" i="27"/>
  <c r="AT45" i="27"/>
  <c r="AV45" i="27" s="1"/>
  <c r="AS45" i="27"/>
  <c r="AR45" i="27"/>
  <c r="AQ45" i="27"/>
  <c r="AM45" i="27"/>
  <c r="AL45" i="27"/>
  <c r="AN45" i="27" s="1"/>
  <c r="AK45" i="27"/>
  <c r="AJ45" i="27"/>
  <c r="AI45" i="27"/>
  <c r="AE45" i="27"/>
  <c r="AD45" i="27"/>
  <c r="AF45" i="27" s="1"/>
  <c r="AC45" i="27"/>
  <c r="AB45" i="27"/>
  <c r="AA45" i="27"/>
  <c r="V45" i="27"/>
  <c r="U45" i="27"/>
  <c r="W45" i="27" s="1"/>
  <c r="T45" i="27"/>
  <c r="S45" i="27"/>
  <c r="R45" i="27"/>
  <c r="N45" i="27"/>
  <c r="M45" i="27"/>
  <c r="O45" i="27" s="1"/>
  <c r="L45" i="27"/>
  <c r="K45" i="27"/>
  <c r="J45" i="27"/>
  <c r="F45" i="27"/>
  <c r="E45" i="27"/>
  <c r="G45" i="27" s="1"/>
  <c r="D45" i="27"/>
  <c r="C45" i="27"/>
  <c r="B45" i="27"/>
  <c r="EZ44" i="27"/>
  <c r="EY44" i="27"/>
  <c r="ER44" i="27"/>
  <c r="EO44" i="27"/>
  <c r="EJ44" i="27"/>
  <c r="EG44" i="27"/>
  <c r="EB44" i="27"/>
  <c r="DY44" i="27"/>
  <c r="DS44" i="27"/>
  <c r="DP44" i="27"/>
  <c r="DK44" i="27"/>
  <c r="DH44" i="27"/>
  <c r="DC44" i="27"/>
  <c r="CZ44" i="27"/>
  <c r="CT44" i="27"/>
  <c r="CQ44" i="27"/>
  <c r="CL44" i="27"/>
  <c r="CI44" i="27"/>
  <c r="CD44" i="27"/>
  <c r="CA44" i="27"/>
  <c r="BU44" i="27"/>
  <c r="BR44" i="27"/>
  <c r="BM44" i="27"/>
  <c r="BJ44" i="27"/>
  <c r="BE44" i="27"/>
  <c r="BB44" i="27"/>
  <c r="AV44" i="27"/>
  <c r="AS44" i="27"/>
  <c r="AN44" i="27"/>
  <c r="AK44" i="27"/>
  <c r="AF44" i="27"/>
  <c r="AC44" i="27"/>
  <c r="W44" i="27"/>
  <c r="T44" i="27"/>
  <c r="O44" i="27"/>
  <c r="L44" i="27"/>
  <c r="G44" i="27"/>
  <c r="D44" i="27"/>
  <c r="EY43" i="27"/>
  <c r="EZ43" i="27" s="1"/>
  <c r="ET43" i="27"/>
  <c r="ES43" i="27"/>
  <c r="ER43" i="27"/>
  <c r="EO43" i="27"/>
  <c r="EL43" i="27"/>
  <c r="EK43" i="27"/>
  <c r="EJ43" i="27"/>
  <c r="EG43" i="27"/>
  <c r="ED43" i="27"/>
  <c r="EC43" i="27"/>
  <c r="EB43" i="27"/>
  <c r="DY43" i="27"/>
  <c r="DU43" i="27"/>
  <c r="DT43" i="27"/>
  <c r="DS43" i="27"/>
  <c r="DP43" i="27"/>
  <c r="DM43" i="27"/>
  <c r="DL43" i="27"/>
  <c r="DK43" i="27"/>
  <c r="DH43" i="27"/>
  <c r="DE43" i="27"/>
  <c r="DD43" i="27"/>
  <c r="DC43" i="27"/>
  <c r="CZ43" i="27"/>
  <c r="CV43" i="27"/>
  <c r="CU43" i="27"/>
  <c r="CT43" i="27"/>
  <c r="CQ43" i="27"/>
  <c r="CN43" i="27"/>
  <c r="CM43" i="27"/>
  <c r="CL43" i="27"/>
  <c r="CI43" i="27"/>
  <c r="CF43" i="27"/>
  <c r="CE43" i="27"/>
  <c r="CD43" i="27"/>
  <c r="CA43" i="27"/>
  <c r="BW43" i="27"/>
  <c r="BV43" i="27"/>
  <c r="BU43" i="27"/>
  <c r="BR43" i="27"/>
  <c r="BO43" i="27"/>
  <c r="BN43" i="27"/>
  <c r="BM43" i="27"/>
  <c r="BJ43" i="27"/>
  <c r="BG43" i="27"/>
  <c r="BF43" i="27"/>
  <c r="BE43" i="27"/>
  <c r="BB43" i="27"/>
  <c r="AX43" i="27"/>
  <c r="AW43" i="27"/>
  <c r="AV43" i="27"/>
  <c r="AS43" i="27"/>
  <c r="AP43" i="27"/>
  <c r="AO43" i="27"/>
  <c r="AN43" i="27"/>
  <c r="AK43" i="27"/>
  <c r="AH43" i="27"/>
  <c r="AG43" i="27"/>
  <c r="AF43" i="27"/>
  <c r="AC43" i="27"/>
  <c r="Y43" i="27"/>
  <c r="X43" i="27"/>
  <c r="W43" i="27"/>
  <c r="T43" i="27"/>
  <c r="Q43" i="27"/>
  <c r="P43" i="27"/>
  <c r="O43" i="27"/>
  <c r="L43" i="27"/>
  <c r="I43" i="27"/>
  <c r="H43" i="27"/>
  <c r="G43" i="27"/>
  <c r="D43" i="27"/>
  <c r="EZ42" i="27"/>
  <c r="EY42" i="27"/>
  <c r="ER42" i="27"/>
  <c r="EO42" i="27"/>
  <c r="EJ42" i="27"/>
  <c r="EG42" i="27"/>
  <c r="EB42" i="27"/>
  <c r="DY42" i="27"/>
  <c r="DS42" i="27"/>
  <c r="DP42" i="27"/>
  <c r="DK42" i="27"/>
  <c r="DH42" i="27"/>
  <c r="DC42" i="27"/>
  <c r="CZ42" i="27"/>
  <c r="CT42" i="27"/>
  <c r="CQ42" i="27"/>
  <c r="CL42" i="27"/>
  <c r="CI42" i="27"/>
  <c r="CD42" i="27"/>
  <c r="CA42" i="27"/>
  <c r="BU42" i="27"/>
  <c r="BR42" i="27"/>
  <c r="BM42" i="27"/>
  <c r="BJ42" i="27"/>
  <c r="BE42" i="27"/>
  <c r="BB42" i="27"/>
  <c r="AV42" i="27"/>
  <c r="AS42" i="27"/>
  <c r="AN42" i="27"/>
  <c r="AK42" i="27"/>
  <c r="AF42" i="27"/>
  <c r="AC42" i="27"/>
  <c r="W42" i="27"/>
  <c r="T42" i="27"/>
  <c r="O42" i="27"/>
  <c r="L42" i="27"/>
  <c r="G42" i="27"/>
  <c r="D42" i="27"/>
  <c r="EY41" i="27"/>
  <c r="EZ41" i="27" s="1"/>
  <c r="ET41" i="27"/>
  <c r="ES41" i="27"/>
  <c r="ER41" i="27"/>
  <c r="EO41" i="27"/>
  <c r="EL41" i="27"/>
  <c r="EK41" i="27"/>
  <c r="EJ41" i="27"/>
  <c r="EG41" i="27"/>
  <c r="ED41" i="27"/>
  <c r="EC41" i="27"/>
  <c r="EB41" i="27"/>
  <c r="DY41" i="27"/>
  <c r="DU41" i="27"/>
  <c r="DT41" i="27"/>
  <c r="DS41" i="27"/>
  <c r="DP41" i="27"/>
  <c r="DM41" i="27"/>
  <c r="DL41" i="27"/>
  <c r="DK41" i="27"/>
  <c r="DH41" i="27"/>
  <c r="DE41" i="27"/>
  <c r="DD41" i="27"/>
  <c r="DC41" i="27"/>
  <c r="CZ41" i="27"/>
  <c r="CV41" i="27"/>
  <c r="CU41" i="27"/>
  <c r="CT41" i="27"/>
  <c r="CQ41" i="27"/>
  <c r="CN41" i="27"/>
  <c r="CM41" i="27"/>
  <c r="CL41" i="27"/>
  <c r="CI41" i="27"/>
  <c r="CF41" i="27"/>
  <c r="CE41" i="27"/>
  <c r="CD41" i="27"/>
  <c r="CA41" i="27"/>
  <c r="BW41" i="27"/>
  <c r="BV41" i="27"/>
  <c r="BU41" i="27"/>
  <c r="BR41" i="27"/>
  <c r="BO41" i="27"/>
  <c r="BN41" i="27"/>
  <c r="BM41" i="27"/>
  <c r="BJ41" i="27"/>
  <c r="BG41" i="27"/>
  <c r="BF41" i="27"/>
  <c r="BE41" i="27"/>
  <c r="BB41" i="27"/>
  <c r="AX41" i="27"/>
  <c r="AW41" i="27"/>
  <c r="AV41" i="27"/>
  <c r="AS41" i="27"/>
  <c r="AP41" i="27"/>
  <c r="AO41" i="27"/>
  <c r="AN41" i="27"/>
  <c r="AK41" i="27"/>
  <c r="AH41" i="27"/>
  <c r="AG41" i="27"/>
  <c r="AF41" i="27"/>
  <c r="AC41" i="27"/>
  <c r="Y41" i="27"/>
  <c r="X41" i="27"/>
  <c r="W41" i="27"/>
  <c r="T41" i="27"/>
  <c r="Q41" i="27"/>
  <c r="P41" i="27"/>
  <c r="O41" i="27"/>
  <c r="L41" i="27"/>
  <c r="I41" i="27"/>
  <c r="H41" i="27"/>
  <c r="G41" i="27"/>
  <c r="D41" i="27"/>
  <c r="EZ40" i="27"/>
  <c r="EY40" i="27"/>
  <c r="ER40" i="27"/>
  <c r="EO40" i="27"/>
  <c r="EJ40" i="27"/>
  <c r="EG40" i="27"/>
  <c r="EB40" i="27"/>
  <c r="DY40" i="27"/>
  <c r="DS40" i="27"/>
  <c r="DP40" i="27"/>
  <c r="DK40" i="27"/>
  <c r="DH40" i="27"/>
  <c r="DC40" i="27"/>
  <c r="CZ40" i="27"/>
  <c r="CT40" i="27"/>
  <c r="CQ40" i="27"/>
  <c r="CL40" i="27"/>
  <c r="CI40" i="27"/>
  <c r="CD40" i="27"/>
  <c r="CA40" i="27"/>
  <c r="BU40" i="27"/>
  <c r="BR40" i="27"/>
  <c r="BM40" i="27"/>
  <c r="BJ40" i="27"/>
  <c r="BE40" i="27"/>
  <c r="BB40" i="27"/>
  <c r="AV40" i="27"/>
  <c r="AS40" i="27"/>
  <c r="AN40" i="27"/>
  <c r="AK40" i="27"/>
  <c r="AF40" i="27"/>
  <c r="AC40" i="27"/>
  <c r="W40" i="27"/>
  <c r="T40" i="27"/>
  <c r="O40" i="27"/>
  <c r="L40" i="27"/>
  <c r="G40" i="27"/>
  <c r="D40" i="27"/>
  <c r="EY39" i="27"/>
  <c r="EZ39" i="27" s="1"/>
  <c r="ET39" i="27"/>
  <c r="ES39" i="27"/>
  <c r="ER39" i="27"/>
  <c r="EO39" i="27"/>
  <c r="EL39" i="27"/>
  <c r="EK39" i="27"/>
  <c r="EJ39" i="27"/>
  <c r="EG39" i="27"/>
  <c r="ED39" i="27"/>
  <c r="EC39" i="27"/>
  <c r="EB39" i="27"/>
  <c r="DY39" i="27"/>
  <c r="DU39" i="27"/>
  <c r="DT39" i="27"/>
  <c r="DS39" i="27"/>
  <c r="DP39" i="27"/>
  <c r="DM39" i="27"/>
  <c r="DL39" i="27"/>
  <c r="DK39" i="27"/>
  <c r="DH39" i="27"/>
  <c r="DE39" i="27"/>
  <c r="DD39" i="27"/>
  <c r="DC39" i="27"/>
  <c r="CZ39" i="27"/>
  <c r="CV39" i="27"/>
  <c r="CU39" i="27"/>
  <c r="CT39" i="27"/>
  <c r="CQ39" i="27"/>
  <c r="CN39" i="27"/>
  <c r="CM39" i="27"/>
  <c r="CL39" i="27"/>
  <c r="CI39" i="27"/>
  <c r="CF39" i="27"/>
  <c r="CE39" i="27"/>
  <c r="CD39" i="27"/>
  <c r="CA39" i="27"/>
  <c r="BW39" i="27"/>
  <c r="BV39" i="27"/>
  <c r="BU39" i="27"/>
  <c r="BR39" i="27"/>
  <c r="BO39" i="27"/>
  <c r="BN39" i="27"/>
  <c r="BM39" i="27"/>
  <c r="BJ39" i="27"/>
  <c r="BG39" i="27"/>
  <c r="BF39" i="27"/>
  <c r="BE39" i="27"/>
  <c r="BB39" i="27"/>
  <c r="AX39" i="27"/>
  <c r="AW39" i="27"/>
  <c r="AV39" i="27"/>
  <c r="AS39" i="27"/>
  <c r="AP39" i="27"/>
  <c r="AO39" i="27"/>
  <c r="AN39" i="27"/>
  <c r="AK39" i="27"/>
  <c r="AH39" i="27"/>
  <c r="AG39" i="27"/>
  <c r="AF39" i="27"/>
  <c r="AC39" i="27"/>
  <c r="Y39" i="27"/>
  <c r="X39" i="27"/>
  <c r="W39" i="27"/>
  <c r="T39" i="27"/>
  <c r="Q39" i="27"/>
  <c r="P39" i="27"/>
  <c r="O39" i="27"/>
  <c r="L39" i="27"/>
  <c r="I39" i="27"/>
  <c r="H39" i="27"/>
  <c r="G39" i="27"/>
  <c r="D39" i="27"/>
  <c r="EZ38" i="27"/>
  <c r="EY38" i="27"/>
  <c r="ER38" i="27"/>
  <c r="EO38" i="27"/>
  <c r="EJ38" i="27"/>
  <c r="EG38" i="27"/>
  <c r="EB38" i="27"/>
  <c r="DY38" i="27"/>
  <c r="DS38" i="27"/>
  <c r="DP38" i="27"/>
  <c r="DK38" i="27"/>
  <c r="DH38" i="27"/>
  <c r="DC38" i="27"/>
  <c r="CZ38" i="27"/>
  <c r="CT38" i="27"/>
  <c r="CQ38" i="27"/>
  <c r="CL38" i="27"/>
  <c r="CI38" i="27"/>
  <c r="CD38" i="27"/>
  <c r="CA38" i="27"/>
  <c r="BU38" i="27"/>
  <c r="BR38" i="27"/>
  <c r="BM38" i="27"/>
  <c r="BJ38" i="27"/>
  <c r="BE38" i="27"/>
  <c r="BB38" i="27"/>
  <c r="AV38" i="27"/>
  <c r="AS38" i="27"/>
  <c r="AN38" i="27"/>
  <c r="AK38" i="27"/>
  <c r="AF38" i="27"/>
  <c r="AC38" i="27"/>
  <c r="W38" i="27"/>
  <c r="T38" i="27"/>
  <c r="O38" i="27"/>
  <c r="L38" i="27"/>
  <c r="G38" i="27"/>
  <c r="D38" i="27"/>
  <c r="EY37" i="27"/>
  <c r="EZ37" i="27" s="1"/>
  <c r="ET37" i="27"/>
  <c r="ES37" i="27"/>
  <c r="ER37" i="27"/>
  <c r="EO37" i="27"/>
  <c r="EL37" i="27"/>
  <c r="EK37" i="27"/>
  <c r="EJ37" i="27"/>
  <c r="EG37" i="27"/>
  <c r="ED37" i="27"/>
  <c r="EC37" i="27"/>
  <c r="EB37" i="27"/>
  <c r="DY37" i="27"/>
  <c r="DU37" i="27"/>
  <c r="DT37" i="27"/>
  <c r="DS37" i="27"/>
  <c r="DP37" i="27"/>
  <c r="DM37" i="27"/>
  <c r="DL37" i="27"/>
  <c r="DK37" i="27"/>
  <c r="DH37" i="27"/>
  <c r="DE37" i="27"/>
  <c r="DD37" i="27"/>
  <c r="DC37" i="27"/>
  <c r="CZ37" i="27"/>
  <c r="CV37" i="27"/>
  <c r="CU37" i="27"/>
  <c r="CT37" i="27"/>
  <c r="CQ37" i="27"/>
  <c r="CN37" i="27"/>
  <c r="CM37" i="27"/>
  <c r="CL37" i="27"/>
  <c r="CI37" i="27"/>
  <c r="CF37" i="27"/>
  <c r="CE37" i="27"/>
  <c r="CD37" i="27"/>
  <c r="CA37" i="27"/>
  <c r="BW37" i="27"/>
  <c r="BV37" i="27"/>
  <c r="BU37" i="27"/>
  <c r="BR37" i="27"/>
  <c r="BO37" i="27"/>
  <c r="BN37" i="27"/>
  <c r="BM37" i="27"/>
  <c r="BJ37" i="27"/>
  <c r="BG37" i="27"/>
  <c r="BF37" i="27"/>
  <c r="BE37" i="27"/>
  <c r="BB37" i="27"/>
  <c r="AX37" i="27"/>
  <c r="AW37" i="27"/>
  <c r="AV37" i="27"/>
  <c r="AS37" i="27"/>
  <c r="AP37" i="27"/>
  <c r="AO37" i="27"/>
  <c r="AN37" i="27"/>
  <c r="AK37" i="27"/>
  <c r="AH37" i="27"/>
  <c r="AG37" i="27"/>
  <c r="AF37" i="27"/>
  <c r="AC37" i="27"/>
  <c r="Y37" i="27"/>
  <c r="X37" i="27"/>
  <c r="W37" i="27"/>
  <c r="T37" i="27"/>
  <c r="Q37" i="27"/>
  <c r="P37" i="27"/>
  <c r="O37" i="27"/>
  <c r="L37" i="27"/>
  <c r="I37" i="27"/>
  <c r="H37" i="27"/>
  <c r="G37" i="27"/>
  <c r="D37" i="27"/>
  <c r="EZ36" i="27"/>
  <c r="EY36" i="27"/>
  <c r="ER36" i="27"/>
  <c r="EO36" i="27"/>
  <c r="EJ36" i="27"/>
  <c r="EG36" i="27"/>
  <c r="EB36" i="27"/>
  <c r="DY36" i="27"/>
  <c r="DS36" i="27"/>
  <c r="DP36" i="27"/>
  <c r="DK36" i="27"/>
  <c r="DH36" i="27"/>
  <c r="DC36" i="27"/>
  <c r="CZ36" i="27"/>
  <c r="CT36" i="27"/>
  <c r="CQ36" i="27"/>
  <c r="CL36" i="27"/>
  <c r="CI36" i="27"/>
  <c r="CD36" i="27"/>
  <c r="CA36" i="27"/>
  <c r="BU36" i="27"/>
  <c r="BR36" i="27"/>
  <c r="BM36" i="27"/>
  <c r="BJ36" i="27"/>
  <c r="BE36" i="27"/>
  <c r="BB36" i="27"/>
  <c r="AV36" i="27"/>
  <c r="AS36" i="27"/>
  <c r="AN36" i="27"/>
  <c r="AK36" i="27"/>
  <c r="AF36" i="27"/>
  <c r="AC36" i="27"/>
  <c r="W36" i="27"/>
  <c r="T36" i="27"/>
  <c r="O36" i="27"/>
  <c r="L36" i="27"/>
  <c r="G36" i="27"/>
  <c r="D36" i="27"/>
  <c r="EY35" i="27"/>
  <c r="EZ35" i="27" s="1"/>
  <c r="ET35" i="27"/>
  <c r="ES35" i="27"/>
  <c r="ER35" i="27"/>
  <c r="EO35" i="27"/>
  <c r="EL35" i="27"/>
  <c r="EK35" i="27"/>
  <c r="EJ35" i="27"/>
  <c r="EG35" i="27"/>
  <c r="ED35" i="27"/>
  <c r="EC35" i="27"/>
  <c r="EB35" i="27"/>
  <c r="DY35" i="27"/>
  <c r="DU35" i="27"/>
  <c r="DT35" i="27"/>
  <c r="DS35" i="27"/>
  <c r="DP35" i="27"/>
  <c r="DM35" i="27"/>
  <c r="DL35" i="27"/>
  <c r="DK35" i="27"/>
  <c r="DH35" i="27"/>
  <c r="DE35" i="27"/>
  <c r="DD35" i="27"/>
  <c r="DC35" i="27"/>
  <c r="CZ35" i="27"/>
  <c r="CV35" i="27"/>
  <c r="CU35" i="27"/>
  <c r="CT35" i="27"/>
  <c r="CQ35" i="27"/>
  <c r="CN35" i="27"/>
  <c r="CM35" i="27"/>
  <c r="CL35" i="27"/>
  <c r="CI35" i="27"/>
  <c r="CF35" i="27"/>
  <c r="CE35" i="27"/>
  <c r="CD35" i="27"/>
  <c r="CA35" i="27"/>
  <c r="BW35" i="27"/>
  <c r="BV35" i="27"/>
  <c r="BU35" i="27"/>
  <c r="BR35" i="27"/>
  <c r="BO35" i="27"/>
  <c r="BN35" i="27"/>
  <c r="BM35" i="27"/>
  <c r="BJ35" i="27"/>
  <c r="BG35" i="27"/>
  <c r="BF35" i="27"/>
  <c r="BE35" i="27"/>
  <c r="BB35" i="27"/>
  <c r="AX35" i="27"/>
  <c r="AW35" i="27"/>
  <c r="AV35" i="27"/>
  <c r="AS35" i="27"/>
  <c r="AP35" i="27"/>
  <c r="AO35" i="27"/>
  <c r="AN35" i="27"/>
  <c r="AK35" i="27"/>
  <c r="AH35" i="27"/>
  <c r="AG35" i="27"/>
  <c r="AF35" i="27"/>
  <c r="AC35" i="27"/>
  <c r="Y35" i="27"/>
  <c r="X35" i="27"/>
  <c r="W35" i="27"/>
  <c r="T35" i="27"/>
  <c r="Q35" i="27"/>
  <c r="P35" i="27"/>
  <c r="O35" i="27"/>
  <c r="L35" i="27"/>
  <c r="I35" i="27"/>
  <c r="H35" i="27"/>
  <c r="G35" i="27"/>
  <c r="D35" i="27"/>
  <c r="EZ34" i="27"/>
  <c r="EY34" i="27"/>
  <c r="ER34" i="27"/>
  <c r="EO34" i="27"/>
  <c r="EJ34" i="27"/>
  <c r="EG34" i="27"/>
  <c r="EB34" i="27"/>
  <c r="DY34" i="27"/>
  <c r="DS34" i="27"/>
  <c r="DP34" i="27"/>
  <c r="DK34" i="27"/>
  <c r="DH34" i="27"/>
  <c r="DC34" i="27"/>
  <c r="CZ34" i="27"/>
  <c r="CT34" i="27"/>
  <c r="CQ34" i="27"/>
  <c r="CL34" i="27"/>
  <c r="CI34" i="27"/>
  <c r="CD34" i="27"/>
  <c r="CA34" i="27"/>
  <c r="BU34" i="27"/>
  <c r="BR34" i="27"/>
  <c r="BM34" i="27"/>
  <c r="BJ34" i="27"/>
  <c r="BE34" i="27"/>
  <c r="BB34" i="27"/>
  <c r="AV34" i="27"/>
  <c r="AS34" i="27"/>
  <c r="AN34" i="27"/>
  <c r="AK34" i="27"/>
  <c r="AF34" i="27"/>
  <c r="AC34" i="27"/>
  <c r="W34" i="27"/>
  <c r="T34" i="27"/>
  <c r="O34" i="27"/>
  <c r="L34" i="27"/>
  <c r="G34" i="27"/>
  <c r="D34" i="27"/>
  <c r="EY33" i="27"/>
  <c r="EZ33" i="27" s="1"/>
  <c r="ET33" i="27"/>
  <c r="ES33" i="27"/>
  <c r="ER33" i="27"/>
  <c r="EO33" i="27"/>
  <c r="EL33" i="27"/>
  <c r="EK33" i="27"/>
  <c r="EJ33" i="27"/>
  <c r="EG33" i="27"/>
  <c r="ED33" i="27"/>
  <c r="EC33" i="27"/>
  <c r="EB33" i="27"/>
  <c r="DY33" i="27"/>
  <c r="DU33" i="27"/>
  <c r="DT33" i="27"/>
  <c r="DS33" i="27"/>
  <c r="DP33" i="27"/>
  <c r="DM33" i="27"/>
  <c r="DL33" i="27"/>
  <c r="DK33" i="27"/>
  <c r="DH33" i="27"/>
  <c r="DE33" i="27"/>
  <c r="DD33" i="27"/>
  <c r="DC33" i="27"/>
  <c r="CZ33" i="27"/>
  <c r="CV33" i="27"/>
  <c r="CU33" i="27"/>
  <c r="CT33" i="27"/>
  <c r="CQ33" i="27"/>
  <c r="CN33" i="27"/>
  <c r="CM33" i="27"/>
  <c r="CL33" i="27"/>
  <c r="CI33" i="27"/>
  <c r="CF33" i="27"/>
  <c r="CE33" i="27"/>
  <c r="CD33" i="27"/>
  <c r="CA33" i="27"/>
  <c r="BW33" i="27"/>
  <c r="BV33" i="27"/>
  <c r="BU33" i="27"/>
  <c r="BR33" i="27"/>
  <c r="BO33" i="27"/>
  <c r="BN33" i="27"/>
  <c r="BM33" i="27"/>
  <c r="BJ33" i="27"/>
  <c r="BG33" i="27"/>
  <c r="BF33" i="27"/>
  <c r="BE33" i="27"/>
  <c r="BB33" i="27"/>
  <c r="AX33" i="27"/>
  <c r="AW33" i="27"/>
  <c r="AV33" i="27"/>
  <c r="AS33" i="27"/>
  <c r="AP33" i="27"/>
  <c r="AO33" i="27"/>
  <c r="AN33" i="27"/>
  <c r="AK33" i="27"/>
  <c r="AH33" i="27"/>
  <c r="AG33" i="27"/>
  <c r="AF33" i="27"/>
  <c r="AC33" i="27"/>
  <c r="Y33" i="27"/>
  <c r="X33" i="27"/>
  <c r="W33" i="27"/>
  <c r="T33" i="27"/>
  <c r="Q33" i="27"/>
  <c r="P33" i="27"/>
  <c r="O33" i="27"/>
  <c r="L33" i="27"/>
  <c r="I33" i="27"/>
  <c r="H33" i="27"/>
  <c r="G33" i="27"/>
  <c r="D33" i="27"/>
  <c r="EZ32" i="27"/>
  <c r="EY32" i="27"/>
  <c r="EX32" i="27"/>
  <c r="EX210" i="27" s="1"/>
  <c r="EW32" i="27"/>
  <c r="EQ32" i="27"/>
  <c r="EP32" i="27"/>
  <c r="EO32" i="27"/>
  <c r="EN32" i="27"/>
  <c r="EN210" i="27" s="1"/>
  <c r="EN220" i="27" s="1"/>
  <c r="EM32" i="27"/>
  <c r="EI32" i="27"/>
  <c r="EI210" i="27" s="1"/>
  <c r="EI220" i="27" s="1"/>
  <c r="EH32" i="27"/>
  <c r="EG32" i="27"/>
  <c r="EF32" i="27"/>
  <c r="EE32" i="27"/>
  <c r="EA32" i="27"/>
  <c r="EA210" i="27" s="1"/>
  <c r="EA220" i="27" s="1"/>
  <c r="DZ32" i="27"/>
  <c r="DY32" i="27"/>
  <c r="DX32" i="27"/>
  <c r="DW32" i="27"/>
  <c r="DR32" i="27"/>
  <c r="DR210" i="27" s="1"/>
  <c r="DR220" i="27" s="1"/>
  <c r="DQ32" i="27"/>
  <c r="DP32" i="27"/>
  <c r="DO32" i="27"/>
  <c r="DO210" i="27" s="1"/>
  <c r="DO220" i="27" s="1"/>
  <c r="DN32" i="27"/>
  <c r="DJ32" i="27"/>
  <c r="DI32" i="27"/>
  <c r="DH32" i="27"/>
  <c r="DG32" i="27"/>
  <c r="DG210" i="27" s="1"/>
  <c r="DG220" i="27" s="1"/>
  <c r="DF32" i="27"/>
  <c r="DB32" i="27"/>
  <c r="DB210" i="27" s="1"/>
  <c r="DB220" i="27" s="1"/>
  <c r="DA32" i="27"/>
  <c r="CZ32" i="27"/>
  <c r="CY32" i="27"/>
  <c r="CY210" i="27" s="1"/>
  <c r="CY220" i="27" s="1"/>
  <c r="CX32" i="27"/>
  <c r="CS32" i="27"/>
  <c r="CS210" i="27" s="1"/>
  <c r="CS220" i="27" s="1"/>
  <c r="CR32" i="27"/>
  <c r="CQ32" i="27"/>
  <c r="CP32" i="27"/>
  <c r="CO32" i="27"/>
  <c r="CK32" i="27"/>
  <c r="CK210" i="27" s="1"/>
  <c r="CK220" i="27" s="1"/>
  <c r="CJ32" i="27"/>
  <c r="CI32" i="27"/>
  <c r="CH32" i="27"/>
  <c r="CH210" i="27" s="1"/>
  <c r="CH220" i="27" s="1"/>
  <c r="CG32" i="27"/>
  <c r="CC32" i="27"/>
  <c r="CB32" i="27"/>
  <c r="CA32" i="27"/>
  <c r="BZ32" i="27"/>
  <c r="BZ210" i="27" s="1"/>
  <c r="BZ220" i="27" s="1"/>
  <c r="BY32" i="27"/>
  <c r="BT32" i="27"/>
  <c r="BS32" i="27"/>
  <c r="BR32" i="27"/>
  <c r="BQ32" i="27"/>
  <c r="BQ210" i="27" s="1"/>
  <c r="BQ220" i="27" s="1"/>
  <c r="BP32" i="27"/>
  <c r="BL32" i="27"/>
  <c r="BK32" i="27"/>
  <c r="BJ32" i="27"/>
  <c r="BI32" i="27"/>
  <c r="BI210" i="27" s="1"/>
  <c r="BI220" i="27" s="1"/>
  <c r="BH32" i="27"/>
  <c r="BD32" i="27"/>
  <c r="BC32" i="27"/>
  <c r="BB32" i="27"/>
  <c r="BA32" i="27"/>
  <c r="BA210" i="27" s="1"/>
  <c r="BA220" i="27" s="1"/>
  <c r="AZ32" i="27"/>
  <c r="AU32" i="27"/>
  <c r="AT32" i="27"/>
  <c r="AS32" i="27"/>
  <c r="AR32" i="27"/>
  <c r="AR210" i="27" s="1"/>
  <c r="AR220" i="27" s="1"/>
  <c r="AQ32" i="27"/>
  <c r="AM32" i="27"/>
  <c r="AM210" i="27" s="1"/>
  <c r="AM220" i="27" s="1"/>
  <c r="AL32" i="27"/>
  <c r="AK32" i="27"/>
  <c r="AJ32" i="27"/>
  <c r="AJ210" i="27" s="1"/>
  <c r="AJ220" i="27" s="1"/>
  <c r="AI32" i="27"/>
  <c r="AE32" i="27"/>
  <c r="AE210" i="27" s="1"/>
  <c r="AE220" i="27" s="1"/>
  <c r="AD32" i="27"/>
  <c r="AC32" i="27"/>
  <c r="AB32" i="27"/>
  <c r="AA32" i="27"/>
  <c r="V32" i="27"/>
  <c r="V210" i="27" s="1"/>
  <c r="V220" i="27" s="1"/>
  <c r="U32" i="27"/>
  <c r="T32" i="27"/>
  <c r="S32" i="27"/>
  <c r="S210" i="27" s="1"/>
  <c r="S220" i="27" s="1"/>
  <c r="R32" i="27"/>
  <c r="N32" i="27"/>
  <c r="N210" i="27" s="1"/>
  <c r="N220" i="27" s="1"/>
  <c r="M32" i="27"/>
  <c r="L32" i="27"/>
  <c r="K32" i="27"/>
  <c r="K210" i="27" s="1"/>
  <c r="K220" i="27" s="1"/>
  <c r="J32" i="27"/>
  <c r="F32" i="27"/>
  <c r="F210" i="27" s="1"/>
  <c r="F220" i="27" s="1"/>
  <c r="E32" i="27"/>
  <c r="D32" i="27"/>
  <c r="C32" i="27"/>
  <c r="C210" i="27" s="1"/>
  <c r="C220" i="27" s="1"/>
  <c r="B32" i="27"/>
  <c r="EZ31" i="27"/>
  <c r="EY31" i="27"/>
  <c r="ER31" i="27"/>
  <c r="EO31" i="27"/>
  <c r="EJ31" i="27"/>
  <c r="EG31" i="27"/>
  <c r="EB31" i="27"/>
  <c r="DY31" i="27"/>
  <c r="DS31" i="27"/>
  <c r="DP31" i="27"/>
  <c r="DK31" i="27"/>
  <c r="DH31" i="27"/>
  <c r="DC31" i="27"/>
  <c r="CZ31" i="27"/>
  <c r="CT31" i="27"/>
  <c r="CQ31" i="27"/>
  <c r="CL31" i="27"/>
  <c r="CI31" i="27"/>
  <c r="CD31" i="27"/>
  <c r="CA31" i="27"/>
  <c r="BU31" i="27"/>
  <c r="BR31" i="27"/>
  <c r="BM31" i="27"/>
  <c r="BJ31" i="27"/>
  <c r="BE31" i="27"/>
  <c r="BB31" i="27"/>
  <c r="AV31" i="27"/>
  <c r="AS31" i="27"/>
  <c r="AN31" i="27"/>
  <c r="AK31" i="27"/>
  <c r="AF31" i="27"/>
  <c r="AC31" i="27"/>
  <c r="W31" i="27"/>
  <c r="T31" i="27"/>
  <c r="O31" i="27"/>
  <c r="L31" i="27"/>
  <c r="G31" i="27"/>
  <c r="D31" i="27"/>
  <c r="EY30" i="27"/>
  <c r="EZ30" i="27" s="1"/>
  <c r="ET30" i="27"/>
  <c r="ES30" i="27"/>
  <c r="ER30" i="27"/>
  <c r="EO30" i="27"/>
  <c r="EL30" i="27"/>
  <c r="EK30" i="27"/>
  <c r="EJ30" i="27"/>
  <c r="EG30" i="27"/>
  <c r="ED30" i="27"/>
  <c r="EC30" i="27"/>
  <c r="EB30" i="27"/>
  <c r="DY30" i="27"/>
  <c r="DU30" i="27"/>
  <c r="DT30" i="27"/>
  <c r="DS30" i="27"/>
  <c r="DP30" i="27"/>
  <c r="DM30" i="27"/>
  <c r="DL30" i="27"/>
  <c r="DK30" i="27"/>
  <c r="DH30" i="27"/>
  <c r="DE30" i="27"/>
  <c r="DD30" i="27"/>
  <c r="DC30" i="27"/>
  <c r="CZ30" i="27"/>
  <c r="CV30" i="27"/>
  <c r="CU30" i="27"/>
  <c r="CT30" i="27"/>
  <c r="CQ30" i="27"/>
  <c r="CN30" i="27"/>
  <c r="CM30" i="27"/>
  <c r="CL30" i="27"/>
  <c r="CI30" i="27"/>
  <c r="CF30" i="27"/>
  <c r="CE30" i="27"/>
  <c r="CD30" i="27"/>
  <c r="CA30" i="27"/>
  <c r="BW30" i="27"/>
  <c r="BV30" i="27"/>
  <c r="BU30" i="27"/>
  <c r="BR30" i="27"/>
  <c r="BO30" i="27"/>
  <c r="BN30" i="27"/>
  <c r="BM30" i="27"/>
  <c r="BJ30" i="27"/>
  <c r="BG30" i="27"/>
  <c r="BF30" i="27"/>
  <c r="BE30" i="27"/>
  <c r="BB30" i="27"/>
  <c r="AX30" i="27"/>
  <c r="AW30" i="27"/>
  <c r="AV30" i="27"/>
  <c r="AS30" i="27"/>
  <c r="AP30" i="27"/>
  <c r="AO30" i="27"/>
  <c r="AN30" i="27"/>
  <c r="AK30" i="27"/>
  <c r="AH30" i="27"/>
  <c r="AG30" i="27"/>
  <c r="AF30" i="27"/>
  <c r="AC30" i="27"/>
  <c r="Y30" i="27"/>
  <c r="X30" i="27"/>
  <c r="W30" i="27"/>
  <c r="T30" i="27"/>
  <c r="Q30" i="27"/>
  <c r="P30" i="27"/>
  <c r="O30" i="27"/>
  <c r="L30" i="27"/>
  <c r="I30" i="27"/>
  <c r="H30" i="27"/>
  <c r="G30" i="27"/>
  <c r="D30" i="27"/>
  <c r="EZ29" i="27"/>
  <c r="EY29" i="27"/>
  <c r="ER29" i="27"/>
  <c r="EO29" i="27"/>
  <c r="EJ29" i="27"/>
  <c r="EG29" i="27"/>
  <c r="EB29" i="27"/>
  <c r="DY29" i="27"/>
  <c r="DS29" i="27"/>
  <c r="DP29" i="27"/>
  <c r="DK29" i="27"/>
  <c r="DH29" i="27"/>
  <c r="DC29" i="27"/>
  <c r="CZ29" i="27"/>
  <c r="CT29" i="27"/>
  <c r="CQ29" i="27"/>
  <c r="CL29" i="27"/>
  <c r="CI29" i="27"/>
  <c r="CD29" i="27"/>
  <c r="CA29" i="27"/>
  <c r="BU29" i="27"/>
  <c r="BR29" i="27"/>
  <c r="BM29" i="27"/>
  <c r="BJ29" i="27"/>
  <c r="BE29" i="27"/>
  <c r="BB29" i="27"/>
  <c r="AV29" i="27"/>
  <c r="AS29" i="27"/>
  <c r="AN29" i="27"/>
  <c r="AK29" i="27"/>
  <c r="AF29" i="27"/>
  <c r="AC29" i="27"/>
  <c r="W29" i="27"/>
  <c r="T29" i="27"/>
  <c r="O29" i="27"/>
  <c r="L29" i="27"/>
  <c r="G29" i="27"/>
  <c r="D29" i="27"/>
  <c r="EY28" i="27"/>
  <c r="EZ28" i="27" s="1"/>
  <c r="ET28" i="27"/>
  <c r="ES28" i="27"/>
  <c r="ER28" i="27"/>
  <c r="EO28" i="27"/>
  <c r="EL28" i="27"/>
  <c r="EK28" i="27"/>
  <c r="EJ28" i="27"/>
  <c r="EG28" i="27"/>
  <c r="ED28" i="27"/>
  <c r="EC28" i="27"/>
  <c r="EB28" i="27"/>
  <c r="DY28" i="27"/>
  <c r="DU28" i="27"/>
  <c r="DT28" i="27"/>
  <c r="DS28" i="27"/>
  <c r="DP28" i="27"/>
  <c r="DM28" i="27"/>
  <c r="DL28" i="27"/>
  <c r="DK28" i="27"/>
  <c r="DH28" i="27"/>
  <c r="DE28" i="27"/>
  <c r="DD28" i="27"/>
  <c r="DC28" i="27"/>
  <c r="CZ28" i="27"/>
  <c r="CV28" i="27"/>
  <c r="CU28" i="27"/>
  <c r="CT28" i="27"/>
  <c r="CQ28" i="27"/>
  <c r="CN28" i="27"/>
  <c r="CM28" i="27"/>
  <c r="CL28" i="27"/>
  <c r="CI28" i="27"/>
  <c r="CF28" i="27"/>
  <c r="CE28" i="27"/>
  <c r="CD28" i="27"/>
  <c r="CA28" i="27"/>
  <c r="BW28" i="27"/>
  <c r="BV28" i="27"/>
  <c r="BU28" i="27"/>
  <c r="BR28" i="27"/>
  <c r="BO28" i="27"/>
  <c r="BN28" i="27"/>
  <c r="BM28" i="27"/>
  <c r="BJ28" i="27"/>
  <c r="BG28" i="27"/>
  <c r="BF28" i="27"/>
  <c r="BE28" i="27"/>
  <c r="BB28" i="27"/>
  <c r="AX28" i="27"/>
  <c r="AW28" i="27"/>
  <c r="AV28" i="27"/>
  <c r="AS28" i="27"/>
  <c r="AP28" i="27"/>
  <c r="AO28" i="27"/>
  <c r="AN28" i="27"/>
  <c r="AK28" i="27"/>
  <c r="AH28" i="27"/>
  <c r="AG28" i="27"/>
  <c r="AF28" i="27"/>
  <c r="AC28" i="27"/>
  <c r="Y28" i="27"/>
  <c r="X28" i="27"/>
  <c r="W28" i="27"/>
  <c r="T28" i="27"/>
  <c r="Q28" i="27"/>
  <c r="P28" i="27"/>
  <c r="O28" i="27"/>
  <c r="L28" i="27"/>
  <c r="I28" i="27"/>
  <c r="H28" i="27"/>
  <c r="G28" i="27"/>
  <c r="D28" i="27"/>
  <c r="EZ27" i="27"/>
  <c r="EY27" i="27"/>
  <c r="ER27" i="27"/>
  <c r="EO27" i="27"/>
  <c r="EJ27" i="27"/>
  <c r="EG27" i="27"/>
  <c r="EB27" i="27"/>
  <c r="DY27" i="27"/>
  <c r="DS27" i="27"/>
  <c r="DP27" i="27"/>
  <c r="DK27" i="27"/>
  <c r="DH27" i="27"/>
  <c r="DC27" i="27"/>
  <c r="CZ27" i="27"/>
  <c r="CT27" i="27"/>
  <c r="CQ27" i="27"/>
  <c r="CL27" i="27"/>
  <c r="CI27" i="27"/>
  <c r="CD27" i="27"/>
  <c r="CA27" i="27"/>
  <c r="BU27" i="27"/>
  <c r="BR27" i="27"/>
  <c r="BM27" i="27"/>
  <c r="BJ27" i="27"/>
  <c r="BE27" i="27"/>
  <c r="BB27" i="27"/>
  <c r="AV27" i="27"/>
  <c r="AS27" i="27"/>
  <c r="AN27" i="27"/>
  <c r="AK27" i="27"/>
  <c r="AF27" i="27"/>
  <c r="AC27" i="27"/>
  <c r="W27" i="27"/>
  <c r="T27" i="27"/>
  <c r="O27" i="27"/>
  <c r="L27" i="27"/>
  <c r="G27" i="27"/>
  <c r="D27" i="27"/>
  <c r="EY26" i="27"/>
  <c r="EZ26" i="27" s="1"/>
  <c r="ES26" i="27"/>
  <c r="ET26" i="27" s="1"/>
  <c r="ER26" i="27"/>
  <c r="EO26" i="27"/>
  <c r="EK26" i="27"/>
  <c r="EL26" i="27" s="1"/>
  <c r="EJ26" i="27"/>
  <c r="EG26" i="27"/>
  <c r="EC26" i="27"/>
  <c r="ED26" i="27" s="1"/>
  <c r="EB26" i="27"/>
  <c r="DY26" i="27"/>
  <c r="DT26" i="27"/>
  <c r="DU26" i="27" s="1"/>
  <c r="DS26" i="27"/>
  <c r="DP26" i="27"/>
  <c r="DL26" i="27"/>
  <c r="DM26" i="27" s="1"/>
  <c r="DK26" i="27"/>
  <c r="DH26" i="27"/>
  <c r="DD26" i="27"/>
  <c r="DE26" i="27" s="1"/>
  <c r="DC26" i="27"/>
  <c r="CZ26" i="27"/>
  <c r="CU26" i="27"/>
  <c r="CV26" i="27" s="1"/>
  <c r="CT26" i="27"/>
  <c r="CQ26" i="27"/>
  <c r="CM26" i="27"/>
  <c r="CN26" i="27" s="1"/>
  <c r="CL26" i="27"/>
  <c r="CI26" i="27"/>
  <c r="CE26" i="27"/>
  <c r="CF26" i="27" s="1"/>
  <c r="CD26" i="27"/>
  <c r="CA26" i="27"/>
  <c r="BV26" i="27"/>
  <c r="BW26" i="27" s="1"/>
  <c r="BU26" i="27"/>
  <c r="BR26" i="27"/>
  <c r="BN26" i="27"/>
  <c r="BO26" i="27" s="1"/>
  <c r="BM26" i="27"/>
  <c r="BJ26" i="27"/>
  <c r="BF26" i="27"/>
  <c r="BG26" i="27" s="1"/>
  <c r="BE26" i="27"/>
  <c r="BB26" i="27"/>
  <c r="AW26" i="27"/>
  <c r="AX26" i="27" s="1"/>
  <c r="AV26" i="27"/>
  <c r="AS26" i="27"/>
  <c r="AO26" i="27"/>
  <c r="AP26" i="27" s="1"/>
  <c r="AN26" i="27"/>
  <c r="AK26" i="27"/>
  <c r="AG26" i="27"/>
  <c r="AH26" i="27" s="1"/>
  <c r="AF26" i="27"/>
  <c r="AC26" i="27"/>
  <c r="X26" i="27"/>
  <c r="Y26" i="27" s="1"/>
  <c r="W26" i="27"/>
  <c r="T26" i="27"/>
  <c r="P26" i="27"/>
  <c r="Q26" i="27" s="1"/>
  <c r="O26" i="27"/>
  <c r="L26" i="27"/>
  <c r="H26" i="27"/>
  <c r="I26" i="27" s="1"/>
  <c r="G26" i="27"/>
  <c r="D26" i="27"/>
  <c r="EY25" i="27"/>
  <c r="EZ25" i="27" s="1"/>
  <c r="ER25" i="27"/>
  <c r="EO25" i="27"/>
  <c r="EJ25" i="27"/>
  <c r="EG25" i="27"/>
  <c r="EB25" i="27"/>
  <c r="DY25" i="27"/>
  <c r="DS25" i="27"/>
  <c r="DP25" i="27"/>
  <c r="DK25" i="27"/>
  <c r="DH25" i="27"/>
  <c r="DC25" i="27"/>
  <c r="CZ25" i="27"/>
  <c r="CT25" i="27"/>
  <c r="CQ25" i="27"/>
  <c r="CL25" i="27"/>
  <c r="CI25" i="27"/>
  <c r="CD25" i="27"/>
  <c r="CA25" i="27"/>
  <c r="BU25" i="27"/>
  <c r="BR25" i="27"/>
  <c r="BM25" i="27"/>
  <c r="BJ25" i="27"/>
  <c r="BE25" i="27"/>
  <c r="BB25" i="27"/>
  <c r="AV25" i="27"/>
  <c r="AS25" i="27"/>
  <c r="AN25" i="27"/>
  <c r="AK25" i="27"/>
  <c r="AF25" i="27"/>
  <c r="AC25" i="27"/>
  <c r="W25" i="27"/>
  <c r="T25" i="27"/>
  <c r="P25" i="27"/>
  <c r="O25" i="27"/>
  <c r="L25" i="27"/>
  <c r="H25" i="27"/>
  <c r="G25" i="27"/>
  <c r="D25" i="27"/>
  <c r="EY24" i="27"/>
  <c r="EZ24" i="27" s="1"/>
  <c r="ET24" i="27"/>
  <c r="ES24" i="27"/>
  <c r="ER24" i="27"/>
  <c r="EO24" i="27"/>
  <c r="EL24" i="27"/>
  <c r="EK24" i="27"/>
  <c r="EJ24" i="27"/>
  <c r="EG24" i="27"/>
  <c r="ED24" i="27"/>
  <c r="EC24" i="27"/>
  <c r="EB24" i="27"/>
  <c r="DY24" i="27"/>
  <c r="DU24" i="27"/>
  <c r="DT24" i="27"/>
  <c r="DS24" i="27"/>
  <c r="DP24" i="27"/>
  <c r="DM24" i="27"/>
  <c r="DL24" i="27"/>
  <c r="DK24" i="27"/>
  <c r="DH24" i="27"/>
  <c r="DE24" i="27"/>
  <c r="DD24" i="27"/>
  <c r="DC24" i="27"/>
  <c r="CZ24" i="27"/>
  <c r="CV24" i="27"/>
  <c r="CU24" i="27"/>
  <c r="CT24" i="27"/>
  <c r="CQ24" i="27"/>
  <c r="CN24" i="27"/>
  <c r="CM24" i="27"/>
  <c r="CL24" i="27"/>
  <c r="CI24" i="27"/>
  <c r="CF24" i="27"/>
  <c r="CE24" i="27"/>
  <c r="CD24" i="27"/>
  <c r="CA24" i="27"/>
  <c r="BW24" i="27"/>
  <c r="BV24" i="27"/>
  <c r="BU24" i="27"/>
  <c r="BR24" i="27"/>
  <c r="BO24" i="27"/>
  <c r="BN24" i="27"/>
  <c r="BM24" i="27"/>
  <c r="BJ24" i="27"/>
  <c r="BG24" i="27"/>
  <c r="BF24" i="27"/>
  <c r="BE24" i="27"/>
  <c r="BB24" i="27"/>
  <c r="AX24" i="27"/>
  <c r="AW24" i="27"/>
  <c r="AV24" i="27"/>
  <c r="AS24" i="27"/>
  <c r="AP24" i="27"/>
  <c r="AO24" i="27"/>
  <c r="AN24" i="27"/>
  <c r="AK24" i="27"/>
  <c r="AH24" i="27"/>
  <c r="AG24" i="27"/>
  <c r="AF24" i="27"/>
  <c r="AC24" i="27"/>
  <c r="Y24" i="27"/>
  <c r="X24" i="27"/>
  <c r="W24" i="27"/>
  <c r="T24" i="27"/>
  <c r="Q24" i="27"/>
  <c r="P24" i="27"/>
  <c r="O24" i="27"/>
  <c r="L24" i="27"/>
  <c r="I24" i="27"/>
  <c r="H24" i="27"/>
  <c r="G24" i="27"/>
  <c r="D24" i="27"/>
  <c r="EZ23" i="27"/>
  <c r="EY23" i="27"/>
  <c r="ER23" i="27"/>
  <c r="EO23" i="27"/>
  <c r="EK23" i="27"/>
  <c r="EJ23" i="27"/>
  <c r="EG23" i="27"/>
  <c r="EC23" i="27"/>
  <c r="EB23" i="27"/>
  <c r="DY23" i="27"/>
  <c r="DS23" i="27"/>
  <c r="DP23" i="27"/>
  <c r="DT23" i="27" s="1"/>
  <c r="DK23" i="27"/>
  <c r="DH23" i="27"/>
  <c r="DD23" i="27"/>
  <c r="DC23" i="27"/>
  <c r="CZ23" i="27"/>
  <c r="CU23" i="27"/>
  <c r="CT23" i="27"/>
  <c r="CQ23" i="27"/>
  <c r="CL23" i="27"/>
  <c r="CI23" i="27"/>
  <c r="CM23" i="27" s="1"/>
  <c r="CD23" i="27"/>
  <c r="CA23" i="27"/>
  <c r="BV23" i="27"/>
  <c r="BU23" i="27"/>
  <c r="BR23" i="27"/>
  <c r="BN23" i="27"/>
  <c r="BM23" i="27"/>
  <c r="BJ23" i="27"/>
  <c r="BE23" i="27"/>
  <c r="BB23" i="27"/>
  <c r="BF23" i="27" s="1"/>
  <c r="AV23" i="27"/>
  <c r="AS23" i="27"/>
  <c r="AW23" i="27" s="1"/>
  <c r="AO23" i="27"/>
  <c r="AN23" i="27"/>
  <c r="AK23" i="27"/>
  <c r="AG23" i="27"/>
  <c r="AF23" i="27"/>
  <c r="AC23" i="27"/>
  <c r="W23" i="27"/>
  <c r="T23" i="27"/>
  <c r="X23" i="27" s="1"/>
  <c r="O23" i="27"/>
  <c r="L23" i="27"/>
  <c r="H23" i="27"/>
  <c r="G23" i="27"/>
  <c r="D23" i="27"/>
  <c r="EY22" i="27"/>
  <c r="EZ22" i="27" s="1"/>
  <c r="ER22" i="27"/>
  <c r="EO22" i="27"/>
  <c r="EJ22" i="27"/>
  <c r="EG22" i="27"/>
  <c r="EB22" i="27"/>
  <c r="DY22" i="27"/>
  <c r="DS22" i="27"/>
  <c r="DP22" i="27"/>
  <c r="DK22" i="27"/>
  <c r="DH22" i="27"/>
  <c r="DC22" i="27"/>
  <c r="CZ22" i="27"/>
  <c r="CT22" i="27"/>
  <c r="CQ22" i="27"/>
  <c r="CL22" i="27"/>
  <c r="CI22" i="27"/>
  <c r="CD22" i="27"/>
  <c r="CA22" i="27"/>
  <c r="BU22" i="27"/>
  <c r="BR22" i="27"/>
  <c r="BM22" i="27"/>
  <c r="BJ22" i="27"/>
  <c r="BE22" i="27"/>
  <c r="BB22" i="27"/>
  <c r="AV22" i="27"/>
  <c r="AS22" i="27"/>
  <c r="AN22" i="27"/>
  <c r="AK22" i="27"/>
  <c r="AF22" i="27"/>
  <c r="AC22" i="27"/>
  <c r="W22" i="27"/>
  <c r="T22" i="27"/>
  <c r="O22" i="27"/>
  <c r="L22" i="27"/>
  <c r="G22" i="27"/>
  <c r="D22" i="27"/>
  <c r="EZ21" i="27"/>
  <c r="EY21" i="27"/>
  <c r="ER21" i="27"/>
  <c r="EO21" i="27"/>
  <c r="ES21" i="27" s="1"/>
  <c r="EJ21" i="27"/>
  <c r="EG21" i="27"/>
  <c r="EK21" i="27" s="1"/>
  <c r="EC21" i="27"/>
  <c r="EB21" i="27"/>
  <c r="DY21" i="27"/>
  <c r="DT21" i="27"/>
  <c r="DS21" i="27"/>
  <c r="DP21" i="27"/>
  <c r="DK21" i="27"/>
  <c r="DH21" i="27"/>
  <c r="DL21" i="27" s="1"/>
  <c r="DC21" i="27"/>
  <c r="CZ21" i="27"/>
  <c r="CU21" i="27"/>
  <c r="CT21" i="27"/>
  <c r="CQ21" i="27"/>
  <c r="CM21" i="27"/>
  <c r="CL21" i="27"/>
  <c r="CI21" i="27"/>
  <c r="CD21" i="27"/>
  <c r="CA21" i="27"/>
  <c r="CE21" i="27" s="1"/>
  <c r="BU21" i="27"/>
  <c r="BR21" i="27"/>
  <c r="BN21" i="27"/>
  <c r="BM21" i="27"/>
  <c r="BJ21" i="27"/>
  <c r="BF21" i="27"/>
  <c r="BE21" i="27"/>
  <c r="BB21" i="27"/>
  <c r="AV21" i="27"/>
  <c r="AS21" i="27"/>
  <c r="AW21" i="27" s="1"/>
  <c r="AN21" i="27"/>
  <c r="AK21" i="27"/>
  <c r="AG21" i="27"/>
  <c r="AF21" i="27"/>
  <c r="AC21" i="27"/>
  <c r="X21" i="27"/>
  <c r="W21" i="27"/>
  <c r="T21" i="27"/>
  <c r="O21" i="27"/>
  <c r="L21" i="27"/>
  <c r="P21" i="27" s="1"/>
  <c r="G21" i="27"/>
  <c r="D21" i="27"/>
  <c r="EY20" i="27"/>
  <c r="EZ20" i="27" s="1"/>
  <c r="ER20" i="27"/>
  <c r="EO20" i="27"/>
  <c r="EJ20" i="27"/>
  <c r="EG20" i="27"/>
  <c r="EB20" i="27"/>
  <c r="DY20" i="27"/>
  <c r="DS20" i="27"/>
  <c r="DP20" i="27"/>
  <c r="DK20" i="27"/>
  <c r="DH20" i="27"/>
  <c r="DC20" i="27"/>
  <c r="CZ20" i="27"/>
  <c r="CT20" i="27"/>
  <c r="CQ20" i="27"/>
  <c r="CL20" i="27"/>
  <c r="CI20" i="27"/>
  <c r="CD20" i="27"/>
  <c r="CA20" i="27"/>
  <c r="BU20" i="27"/>
  <c r="BR20" i="27"/>
  <c r="BM20" i="27"/>
  <c r="BJ20" i="27"/>
  <c r="BE20" i="27"/>
  <c r="BB20" i="27"/>
  <c r="AV20" i="27"/>
  <c r="AS20" i="27"/>
  <c r="AN20" i="27"/>
  <c r="AK20" i="27"/>
  <c r="AF20" i="27"/>
  <c r="AC20" i="27"/>
  <c r="W20" i="27"/>
  <c r="T20" i="27"/>
  <c r="O20" i="27"/>
  <c r="L20" i="27"/>
  <c r="G20" i="27"/>
  <c r="D20" i="27"/>
  <c r="EZ19" i="27"/>
  <c r="EY19" i="27"/>
  <c r="ES19" i="27"/>
  <c r="ER19" i="27"/>
  <c r="EO19" i="27"/>
  <c r="EJ19" i="27"/>
  <c r="EG19" i="27"/>
  <c r="EK19" i="27" s="1"/>
  <c r="EB19" i="27"/>
  <c r="DY19" i="27"/>
  <c r="DT19" i="27"/>
  <c r="DS19" i="27"/>
  <c r="DP19" i="27"/>
  <c r="DL19" i="27"/>
  <c r="DK19" i="27"/>
  <c r="DH19" i="27"/>
  <c r="DC19" i="27"/>
  <c r="CZ19" i="27"/>
  <c r="DD19" i="27" s="1"/>
  <c r="CT19" i="27"/>
  <c r="CQ19" i="27"/>
  <c r="CM19" i="27"/>
  <c r="CL19" i="27"/>
  <c r="CI19" i="27"/>
  <c r="CE19" i="27"/>
  <c r="CD19" i="27"/>
  <c r="CA19" i="27"/>
  <c r="BU19" i="27"/>
  <c r="BR19" i="27"/>
  <c r="BV19" i="27" s="1"/>
  <c r="BM19" i="27"/>
  <c r="BJ19" i="27"/>
  <c r="BF19" i="27"/>
  <c r="BE19" i="27"/>
  <c r="BB19" i="27"/>
  <c r="AW19" i="27"/>
  <c r="AV19" i="27"/>
  <c r="AS19" i="27"/>
  <c r="AN19" i="27"/>
  <c r="AK19" i="27"/>
  <c r="AO19" i="27" s="1"/>
  <c r="AF19" i="27"/>
  <c r="AC19" i="27"/>
  <c r="X19" i="27"/>
  <c r="W19" i="27"/>
  <c r="T19" i="27"/>
  <c r="P19" i="27"/>
  <c r="O19" i="27"/>
  <c r="L19" i="27"/>
  <c r="G19" i="27"/>
  <c r="D19" i="27"/>
  <c r="H19" i="27" s="1"/>
  <c r="EY18" i="27"/>
  <c r="EZ18" i="27" s="1"/>
  <c r="ES18" i="27"/>
  <c r="ER18" i="27"/>
  <c r="EO18" i="27"/>
  <c r="ET18" i="27" s="1"/>
  <c r="EK18" i="27"/>
  <c r="EJ18" i="27"/>
  <c r="EG18" i="27"/>
  <c r="EL18" i="27" s="1"/>
  <c r="EC18" i="27"/>
  <c r="EB18" i="27"/>
  <c r="DY18" i="27"/>
  <c r="ED18" i="27" s="1"/>
  <c r="DT18" i="27"/>
  <c r="DS18" i="27"/>
  <c r="DP18" i="27"/>
  <c r="DU18" i="27" s="1"/>
  <c r="DL18" i="27"/>
  <c r="DK18" i="27"/>
  <c r="DH18" i="27"/>
  <c r="DM18" i="27" s="1"/>
  <c r="DD18" i="27"/>
  <c r="DC18" i="27"/>
  <c r="CZ18" i="27"/>
  <c r="DE18" i="27" s="1"/>
  <c r="CU18" i="27"/>
  <c r="CT18" i="27"/>
  <c r="CQ18" i="27"/>
  <c r="CV18" i="27" s="1"/>
  <c r="CM18" i="27"/>
  <c r="CL18" i="27"/>
  <c r="CI18" i="27"/>
  <c r="CN18" i="27" s="1"/>
  <c r="CE18" i="27"/>
  <c r="CD18" i="27"/>
  <c r="CA18" i="27"/>
  <c r="CF18" i="27" s="1"/>
  <c r="BV18" i="27"/>
  <c r="BU18" i="27"/>
  <c r="BR18" i="27"/>
  <c r="BW18" i="27" s="1"/>
  <c r="BN18" i="27"/>
  <c r="BM18" i="27"/>
  <c r="BJ18" i="27"/>
  <c r="BO18" i="27" s="1"/>
  <c r="BF18" i="27"/>
  <c r="BE18" i="27"/>
  <c r="BB18" i="27"/>
  <c r="BG18" i="27" s="1"/>
  <c r="AW18" i="27"/>
  <c r="AV18" i="27"/>
  <c r="AS18" i="27"/>
  <c r="AX18" i="27" s="1"/>
  <c r="AO18" i="27"/>
  <c r="AN18" i="27"/>
  <c r="AK18" i="27"/>
  <c r="AP18" i="27" s="1"/>
  <c r="AG18" i="27"/>
  <c r="AF18" i="27"/>
  <c r="AC18" i="27"/>
  <c r="AH18" i="27" s="1"/>
  <c r="X18" i="27"/>
  <c r="W18" i="27"/>
  <c r="T18" i="27"/>
  <c r="Y18" i="27" s="1"/>
  <c r="P18" i="27"/>
  <c r="O18" i="27"/>
  <c r="L18" i="27"/>
  <c r="Q18" i="27" s="1"/>
  <c r="H18" i="27"/>
  <c r="G18" i="27"/>
  <c r="D18" i="27"/>
  <c r="I18" i="27" s="1"/>
  <c r="EY17" i="27"/>
  <c r="EZ17" i="27" s="1"/>
  <c r="ES17" i="27"/>
  <c r="ER17" i="27"/>
  <c r="EO17" i="27"/>
  <c r="EK17" i="27"/>
  <c r="EJ17" i="27"/>
  <c r="EG17" i="27"/>
  <c r="EB17" i="27"/>
  <c r="DY17" i="27"/>
  <c r="EC17" i="27" s="1"/>
  <c r="DS17" i="27"/>
  <c r="DP17" i="27"/>
  <c r="DT17" i="27" s="1"/>
  <c r="DL17" i="27"/>
  <c r="DK17" i="27"/>
  <c r="DH17" i="27"/>
  <c r="DD17" i="27"/>
  <c r="DC17" i="27"/>
  <c r="CZ17" i="27"/>
  <c r="CT17" i="27"/>
  <c r="CQ17" i="27"/>
  <c r="CU17" i="27" s="1"/>
  <c r="CL17" i="27"/>
  <c r="CI17" i="27"/>
  <c r="CM17" i="27" s="1"/>
  <c r="CE17" i="27"/>
  <c r="CD17" i="27"/>
  <c r="CA17" i="27"/>
  <c r="BV17" i="27"/>
  <c r="BU17" i="27"/>
  <c r="BR17" i="27"/>
  <c r="BM17" i="27"/>
  <c r="BJ17" i="27"/>
  <c r="BN17" i="27" s="1"/>
  <c r="BE17" i="27"/>
  <c r="BB17" i="27"/>
  <c r="BF17" i="27" s="1"/>
  <c r="AW17" i="27"/>
  <c r="AV17" i="27"/>
  <c r="AS17" i="27"/>
  <c r="AO17" i="27"/>
  <c r="AN17" i="27"/>
  <c r="AK17" i="27"/>
  <c r="AF17" i="27"/>
  <c r="AC17" i="27"/>
  <c r="AG17" i="27" s="1"/>
  <c r="W17" i="27"/>
  <c r="T17" i="27"/>
  <c r="X17" i="27" s="1"/>
  <c r="P17" i="27"/>
  <c r="O17" i="27"/>
  <c r="L17" i="27"/>
  <c r="H17" i="27"/>
  <c r="G17" i="27"/>
  <c r="D17" i="27"/>
  <c r="EY16" i="27"/>
  <c r="EZ16" i="27" s="1"/>
  <c r="ET16" i="27"/>
  <c r="ES16" i="27"/>
  <c r="ER16" i="27"/>
  <c r="EO16" i="27"/>
  <c r="EL16" i="27"/>
  <c r="EK16" i="27"/>
  <c r="EJ16" i="27"/>
  <c r="EG16" i="27"/>
  <c r="ED16" i="27"/>
  <c r="EC16" i="27"/>
  <c r="EB16" i="27"/>
  <c r="DY16" i="27"/>
  <c r="DU16" i="27"/>
  <c r="DT16" i="27"/>
  <c r="DS16" i="27"/>
  <c r="DP16" i="27"/>
  <c r="DM16" i="27"/>
  <c r="DL16" i="27"/>
  <c r="DK16" i="27"/>
  <c r="DH16" i="27"/>
  <c r="DE16" i="27"/>
  <c r="DD16" i="27"/>
  <c r="DC16" i="27"/>
  <c r="CZ16" i="27"/>
  <c r="CV16" i="27"/>
  <c r="CU16" i="27"/>
  <c r="CT16" i="27"/>
  <c r="CQ16" i="27"/>
  <c r="CN16" i="27"/>
  <c r="CM16" i="27"/>
  <c r="CL16" i="27"/>
  <c r="CI16" i="27"/>
  <c r="CF16" i="27"/>
  <c r="CE16" i="27"/>
  <c r="CD16" i="27"/>
  <c r="CA16" i="27"/>
  <c r="BW16" i="27"/>
  <c r="BV16" i="27"/>
  <c r="BU16" i="27"/>
  <c r="BR16" i="27"/>
  <c r="BO16" i="27"/>
  <c r="BN16" i="27"/>
  <c r="BM16" i="27"/>
  <c r="BJ16" i="27"/>
  <c r="BG16" i="27"/>
  <c r="BF16" i="27"/>
  <c r="BE16" i="27"/>
  <c r="BB16" i="27"/>
  <c r="AX16" i="27"/>
  <c r="AW16" i="27"/>
  <c r="AV16" i="27"/>
  <c r="AS16" i="27"/>
  <c r="AP16" i="27"/>
  <c r="AO16" i="27"/>
  <c r="AN16" i="27"/>
  <c r="AK16" i="27"/>
  <c r="AH16" i="27"/>
  <c r="AG16" i="27"/>
  <c r="AF16" i="27"/>
  <c r="AC16" i="27"/>
  <c r="Y16" i="27"/>
  <c r="X16" i="27"/>
  <c r="W16" i="27"/>
  <c r="T16" i="27"/>
  <c r="Q16" i="27"/>
  <c r="P16" i="27"/>
  <c r="O16" i="27"/>
  <c r="L16" i="27"/>
  <c r="I16" i="27"/>
  <c r="H16" i="27"/>
  <c r="G16" i="27"/>
  <c r="D16" i="27"/>
  <c r="EZ15" i="27"/>
  <c r="EY15" i="27"/>
  <c r="ER15" i="27"/>
  <c r="EO15" i="27"/>
  <c r="EK15" i="27"/>
  <c r="EJ15" i="27"/>
  <c r="EG15" i="27"/>
  <c r="EC15" i="27"/>
  <c r="EB15" i="27"/>
  <c r="DY15" i="27"/>
  <c r="DS15" i="27"/>
  <c r="DP15" i="27"/>
  <c r="DT15" i="27" s="1"/>
  <c r="DK15" i="27"/>
  <c r="DH15" i="27"/>
  <c r="DD15" i="27"/>
  <c r="DC15" i="27"/>
  <c r="CZ15" i="27"/>
  <c r="CU15" i="27"/>
  <c r="CT15" i="27"/>
  <c r="CQ15" i="27"/>
  <c r="CL15" i="27"/>
  <c r="CI15" i="27"/>
  <c r="CM15" i="27" s="1"/>
  <c r="CD15" i="27"/>
  <c r="CA15" i="27"/>
  <c r="CE15" i="27" s="1"/>
  <c r="BV15" i="27"/>
  <c r="BU15" i="27"/>
  <c r="BR15" i="27"/>
  <c r="BN15" i="27"/>
  <c r="BM15" i="27"/>
  <c r="BJ15" i="27"/>
  <c r="BE15" i="27"/>
  <c r="BB15" i="27"/>
  <c r="BF15" i="27" s="1"/>
  <c r="AV15" i="27"/>
  <c r="AS15" i="27"/>
  <c r="AW15" i="27" s="1"/>
  <c r="AO15" i="27"/>
  <c r="AN15" i="27"/>
  <c r="AK15" i="27"/>
  <c r="AG15" i="27"/>
  <c r="AF15" i="27"/>
  <c r="AC15" i="27"/>
  <c r="W15" i="27"/>
  <c r="T15" i="27"/>
  <c r="X15" i="27" s="1"/>
  <c r="O15" i="27"/>
  <c r="L15" i="27"/>
  <c r="H15" i="27"/>
  <c r="G15" i="27"/>
  <c r="D15" i="27"/>
  <c r="EY14" i="27"/>
  <c r="EZ14" i="27" s="1"/>
  <c r="ER14" i="27"/>
  <c r="EO14" i="27"/>
  <c r="EJ14" i="27"/>
  <c r="EG14" i="27"/>
  <c r="EB14" i="27"/>
  <c r="DY14" i="27"/>
  <c r="DS14" i="27"/>
  <c r="DP14" i="27"/>
  <c r="DK14" i="27"/>
  <c r="DH14" i="27"/>
  <c r="DC14" i="27"/>
  <c r="CZ14" i="27"/>
  <c r="CT14" i="27"/>
  <c r="CQ14" i="27"/>
  <c r="CL14" i="27"/>
  <c r="CI14" i="27"/>
  <c r="CD14" i="27"/>
  <c r="CA14" i="27"/>
  <c r="BU14" i="27"/>
  <c r="BR14" i="27"/>
  <c r="BM14" i="27"/>
  <c r="BJ14" i="27"/>
  <c r="BE14" i="27"/>
  <c r="BB14" i="27"/>
  <c r="AV14" i="27"/>
  <c r="AS14" i="27"/>
  <c r="AN14" i="27"/>
  <c r="AK14" i="27"/>
  <c r="AF14" i="27"/>
  <c r="AC14" i="27"/>
  <c r="W14" i="27"/>
  <c r="T14" i="27"/>
  <c r="O14" i="27"/>
  <c r="L14" i="27"/>
  <c r="G14" i="27"/>
  <c r="D14" i="27"/>
  <c r="EZ13" i="27"/>
  <c r="EY13" i="27"/>
  <c r="ER13" i="27"/>
  <c r="EO13" i="27"/>
  <c r="ES13" i="27" s="1"/>
  <c r="EJ13" i="27"/>
  <c r="EG13" i="27"/>
  <c r="EK13" i="27" s="1"/>
  <c r="EC13" i="27"/>
  <c r="EB13" i="27"/>
  <c r="DY13" i="27"/>
  <c r="DT13" i="27"/>
  <c r="DS13" i="27"/>
  <c r="DP13" i="27"/>
  <c r="DK13" i="27"/>
  <c r="DH13" i="27"/>
  <c r="DL13" i="27" s="1"/>
  <c r="DC13" i="27"/>
  <c r="CZ13" i="27"/>
  <c r="CU13" i="27"/>
  <c r="CT13" i="27"/>
  <c r="CQ13" i="27"/>
  <c r="CM13" i="27"/>
  <c r="CL13" i="27"/>
  <c r="CI13" i="27"/>
  <c r="CD13" i="27"/>
  <c r="CA13" i="27"/>
  <c r="CE13" i="27" s="1"/>
  <c r="BU13" i="27"/>
  <c r="BR13" i="27"/>
  <c r="BN13" i="27"/>
  <c r="BM13" i="27"/>
  <c r="BJ13" i="27"/>
  <c r="BF13" i="27"/>
  <c r="BE13" i="27"/>
  <c r="BB13" i="27"/>
  <c r="AV13" i="27"/>
  <c r="AS13" i="27"/>
  <c r="AW13" i="27" s="1"/>
  <c r="AN13" i="27"/>
  <c r="AK13" i="27"/>
  <c r="AO13" i="27" s="1"/>
  <c r="AG13" i="27"/>
  <c r="AF13" i="27"/>
  <c r="AC13" i="27"/>
  <c r="X13" i="27"/>
  <c r="W13" i="27"/>
  <c r="T13" i="27"/>
  <c r="O13" i="27"/>
  <c r="L13" i="27"/>
  <c r="P13" i="27" s="1"/>
  <c r="G13" i="27"/>
  <c r="D13" i="27"/>
  <c r="EY12" i="27"/>
  <c r="EZ12" i="27" s="1"/>
  <c r="ER12" i="27"/>
  <c r="EO12" i="27"/>
  <c r="EJ12" i="27"/>
  <c r="EG12" i="27"/>
  <c r="EB12" i="27"/>
  <c r="DY12" i="27"/>
  <c r="DS12" i="27"/>
  <c r="DP12" i="27"/>
  <c r="DK12" i="27"/>
  <c r="DH12" i="27"/>
  <c r="DC12" i="27"/>
  <c r="CZ12" i="27"/>
  <c r="CT12" i="27"/>
  <c r="CQ12" i="27"/>
  <c r="CL12" i="27"/>
  <c r="CI12" i="27"/>
  <c r="CD12" i="27"/>
  <c r="CA12" i="27"/>
  <c r="BU12" i="27"/>
  <c r="BR12" i="27"/>
  <c r="BM12" i="27"/>
  <c r="BJ12" i="27"/>
  <c r="BE12" i="27"/>
  <c r="BB12" i="27"/>
  <c r="AV12" i="27"/>
  <c r="AS12" i="27"/>
  <c r="AN12" i="27"/>
  <c r="AK12" i="27"/>
  <c r="AF12" i="27"/>
  <c r="AC12" i="27"/>
  <c r="W12" i="27"/>
  <c r="T12" i="27"/>
  <c r="O12" i="27"/>
  <c r="L12" i="27"/>
  <c r="G12" i="27"/>
  <c r="D12" i="27"/>
  <c r="EZ11" i="27"/>
  <c r="EY11" i="27"/>
  <c r="ES11" i="27"/>
  <c r="ER11" i="27"/>
  <c r="EO11" i="27"/>
  <c r="EJ11" i="27"/>
  <c r="EG11" i="27"/>
  <c r="EK11" i="27" s="1"/>
  <c r="EB11" i="27"/>
  <c r="DY11" i="27"/>
  <c r="DT11" i="27"/>
  <c r="DS11" i="27"/>
  <c r="DP11" i="27"/>
  <c r="DL11" i="27"/>
  <c r="DK11" i="27"/>
  <c r="DH11" i="27"/>
  <c r="DC11" i="27"/>
  <c r="CZ11" i="27"/>
  <c r="DD11" i="27" s="1"/>
  <c r="CT11" i="27"/>
  <c r="CQ11" i="27"/>
  <c r="CU11" i="27" s="1"/>
  <c r="CM11" i="27"/>
  <c r="CL11" i="27"/>
  <c r="CI11" i="27"/>
  <c r="CE11" i="27"/>
  <c r="CD11" i="27"/>
  <c r="CA11" i="27"/>
  <c r="BU11" i="27"/>
  <c r="BR11" i="27"/>
  <c r="BV11" i="27" s="1"/>
  <c r="BM11" i="27"/>
  <c r="BJ11" i="27"/>
  <c r="BN11" i="27" s="1"/>
  <c r="BF11" i="27"/>
  <c r="BE11" i="27"/>
  <c r="BB11" i="27"/>
  <c r="AW11" i="27"/>
  <c r="AV11" i="27"/>
  <c r="AS11" i="27"/>
  <c r="AN11" i="27"/>
  <c r="AK11" i="27"/>
  <c r="AO11" i="27" s="1"/>
  <c r="AF11" i="27"/>
  <c r="AC11" i="27"/>
  <c r="X11" i="27"/>
  <c r="W11" i="27"/>
  <c r="T11" i="27"/>
  <c r="P11" i="27"/>
  <c r="O11" i="27"/>
  <c r="L11" i="27"/>
  <c r="G11" i="27"/>
  <c r="D11" i="27"/>
  <c r="H11" i="27" s="1"/>
  <c r="EY10" i="27"/>
  <c r="EZ10" i="27" s="1"/>
  <c r="ES10" i="27"/>
  <c r="ER10" i="27"/>
  <c r="EO10" i="27"/>
  <c r="ET10" i="27" s="1"/>
  <c r="EK10" i="27"/>
  <c r="EJ10" i="27"/>
  <c r="EG10" i="27"/>
  <c r="EL10" i="27" s="1"/>
  <c r="EC10" i="27"/>
  <c r="EB10" i="27"/>
  <c r="DY10" i="27"/>
  <c r="ED10" i="27" s="1"/>
  <c r="DT10" i="27"/>
  <c r="DS10" i="27"/>
  <c r="DP10" i="27"/>
  <c r="DU10" i="27" s="1"/>
  <c r="DL10" i="27"/>
  <c r="DK10" i="27"/>
  <c r="DH10" i="27"/>
  <c r="DM10" i="27" s="1"/>
  <c r="DD10" i="27"/>
  <c r="DC10" i="27"/>
  <c r="CZ10" i="27"/>
  <c r="DE10" i="27" s="1"/>
  <c r="CU10" i="27"/>
  <c r="CT10" i="27"/>
  <c r="CQ10" i="27"/>
  <c r="CV10" i="27" s="1"/>
  <c r="CM10" i="27"/>
  <c r="CL10" i="27"/>
  <c r="CI10" i="27"/>
  <c r="CN10" i="27" s="1"/>
  <c r="CD10" i="27"/>
  <c r="CA10" i="27"/>
  <c r="CF10" i="27" s="1"/>
  <c r="BU10" i="27"/>
  <c r="BR10" i="27"/>
  <c r="BW10" i="27" s="1"/>
  <c r="BN10" i="27"/>
  <c r="BM10" i="27"/>
  <c r="BJ10" i="27"/>
  <c r="BO10" i="27" s="1"/>
  <c r="BF10" i="27"/>
  <c r="BE10" i="27"/>
  <c r="BB10" i="27"/>
  <c r="BG10" i="27" s="1"/>
  <c r="AW10" i="27"/>
  <c r="AV10" i="27"/>
  <c r="AS10" i="27"/>
  <c r="AX10" i="27" s="1"/>
  <c r="AO10" i="27"/>
  <c r="AN10" i="27"/>
  <c r="AK10" i="27"/>
  <c r="AP10" i="27" s="1"/>
  <c r="AG10" i="27"/>
  <c r="AF10" i="27"/>
  <c r="AC10" i="27"/>
  <c r="AH10" i="27" s="1"/>
  <c r="X10" i="27"/>
  <c r="W10" i="27"/>
  <c r="T10" i="27"/>
  <c r="Y10" i="27" s="1"/>
  <c r="P10" i="27"/>
  <c r="O10" i="27"/>
  <c r="L10" i="27"/>
  <c r="Q10" i="27" s="1"/>
  <c r="H10" i="27"/>
  <c r="G10" i="27"/>
  <c r="D10" i="27"/>
  <c r="I10" i="27" s="1"/>
  <c r="EY9" i="27"/>
  <c r="EZ9" i="27" s="1"/>
  <c r="ES9" i="27"/>
  <c r="ER9" i="27"/>
  <c r="EO9" i="27"/>
  <c r="EK9" i="27"/>
  <c r="EJ9" i="27"/>
  <c r="EG9" i="27"/>
  <c r="EB9" i="27"/>
  <c r="DY9" i="27"/>
  <c r="EC9" i="27" s="1"/>
  <c r="DS9" i="27"/>
  <c r="DP9" i="27"/>
  <c r="DL9" i="27"/>
  <c r="DK9" i="27"/>
  <c r="DH9" i="27"/>
  <c r="DD9" i="27"/>
  <c r="DC9" i="27"/>
  <c r="CZ9" i="27"/>
  <c r="CT9" i="27"/>
  <c r="CQ9" i="27"/>
  <c r="CU9" i="27" s="1"/>
  <c r="CL9" i="27"/>
  <c r="CI9" i="27"/>
  <c r="CE9" i="27"/>
  <c r="CD9" i="27"/>
  <c r="CA9" i="27"/>
  <c r="BV9" i="27"/>
  <c r="BU9" i="27"/>
  <c r="BR9" i="27"/>
  <c r="BN9" i="27"/>
  <c r="BM9" i="27"/>
  <c r="BJ9" i="27"/>
  <c r="BO9" i="27" s="1"/>
  <c r="BF9" i="27"/>
  <c r="BE9" i="27"/>
  <c r="BB9" i="27"/>
  <c r="BG9" i="27" s="1"/>
  <c r="AW9" i="27"/>
  <c r="AV9" i="27"/>
  <c r="AS9" i="27"/>
  <c r="AX9" i="27" s="1"/>
  <c r="AO9" i="27"/>
  <c r="AN9" i="27"/>
  <c r="AK9" i="27"/>
  <c r="AP9" i="27" s="1"/>
  <c r="AG9" i="27"/>
  <c r="AF9" i="27"/>
  <c r="AC9" i="27"/>
  <c r="AH9" i="27" s="1"/>
  <c r="X9" i="27"/>
  <c r="W9" i="27"/>
  <c r="T9" i="27"/>
  <c r="Y9" i="27" s="1"/>
  <c r="P9" i="27"/>
  <c r="O9" i="27"/>
  <c r="L9" i="27"/>
  <c r="Q9" i="27" s="1"/>
  <c r="G9" i="27"/>
  <c r="D9" i="27"/>
  <c r="I9" i="27" s="1"/>
  <c r="EX5" i="27"/>
  <c r="EW5" i="27"/>
  <c r="ER5" i="27"/>
  <c r="EQ5" i="27" s="1"/>
  <c r="EO5" i="27"/>
  <c r="EM5" i="27" s="1"/>
  <c r="EJ5" i="27"/>
  <c r="EI5" i="27"/>
  <c r="EH5" i="27"/>
  <c r="EG5" i="27"/>
  <c r="EF5" i="27" s="1"/>
  <c r="EE5" i="27"/>
  <c r="EB5" i="27"/>
  <c r="EA5" i="27" s="1"/>
  <c r="DY5" i="27"/>
  <c r="DX5" i="27" s="1"/>
  <c r="DS5" i="27"/>
  <c r="DR5" i="27"/>
  <c r="DQ5" i="27"/>
  <c r="DP5" i="27"/>
  <c r="DO5" i="27" s="1"/>
  <c r="DN5" i="27"/>
  <c r="DK5" i="27"/>
  <c r="DJ5" i="27" s="1"/>
  <c r="DH5" i="27"/>
  <c r="DG5" i="27" s="1"/>
  <c r="DC5" i="27"/>
  <c r="DB5" i="27"/>
  <c r="DA5" i="27"/>
  <c r="CY5" i="27" s="1"/>
  <c r="CZ5" i="27"/>
  <c r="CX5" i="27"/>
  <c r="CT5" i="27"/>
  <c r="CS5" i="27" s="1"/>
  <c r="CQ5" i="27"/>
  <c r="CP5" i="27" s="1"/>
  <c r="CL5" i="27"/>
  <c r="CK5" i="27"/>
  <c r="CJ5" i="27"/>
  <c r="CI5" i="27"/>
  <c r="CH5" i="27" s="1"/>
  <c r="CG5" i="27"/>
  <c r="CD5" i="27"/>
  <c r="CC5" i="27" s="1"/>
  <c r="CA5" i="27"/>
  <c r="BZ5" i="27" s="1"/>
  <c r="BU5" i="27"/>
  <c r="BT5" i="27"/>
  <c r="BS5" i="27"/>
  <c r="BR5" i="27"/>
  <c r="BQ5" i="27" s="1"/>
  <c r="BP5" i="27"/>
  <c r="BM5" i="27"/>
  <c r="BL5" i="27" s="1"/>
  <c r="BJ5" i="27"/>
  <c r="BI5" i="27" s="1"/>
  <c r="BH5" i="27"/>
  <c r="BE5" i="27"/>
  <c r="BD5" i="27"/>
  <c r="BC5" i="27"/>
  <c r="BB5" i="27"/>
  <c r="BA5" i="27" s="1"/>
  <c r="AZ5" i="27"/>
  <c r="AV5" i="27"/>
  <c r="AU5" i="27" s="1"/>
  <c r="AS5" i="27"/>
  <c r="AR5" i="27" s="1"/>
  <c r="AN5" i="27"/>
  <c r="AM5" i="27"/>
  <c r="AL5" i="27"/>
  <c r="AK5" i="27"/>
  <c r="AJ5" i="27" s="1"/>
  <c r="AI5" i="27"/>
  <c r="AF5" i="27"/>
  <c r="AE5" i="27" s="1"/>
  <c r="AC5" i="27"/>
  <c r="AB5" i="27" s="1"/>
  <c r="W5" i="27"/>
  <c r="V5" i="27"/>
  <c r="U5" i="27"/>
  <c r="T5" i="27"/>
  <c r="S5" i="27" s="1"/>
  <c r="R5" i="27"/>
  <c r="O5" i="27"/>
  <c r="N5" i="27" s="1"/>
  <c r="L5" i="27"/>
  <c r="K5" i="27" s="1"/>
  <c r="J5" i="27"/>
  <c r="F5" i="27"/>
  <c r="E5" i="27"/>
  <c r="C5" i="27"/>
  <c r="B5" i="27"/>
  <c r="AL49" i="4" l="1"/>
  <c r="EL22" i="27"/>
  <c r="BO14" i="27"/>
  <c r="ED14" i="27"/>
  <c r="AP20" i="27"/>
  <c r="DE20" i="27"/>
  <c r="AP22" i="27"/>
  <c r="AH12" i="27"/>
  <c r="CV12" i="27"/>
  <c r="Q22" i="27"/>
  <c r="CF22" i="27"/>
  <c r="ET22" i="27"/>
  <c r="Q20" i="27"/>
  <c r="CF20" i="27"/>
  <c r="ET20" i="27"/>
  <c r="AP21" i="27"/>
  <c r="X25" i="27"/>
  <c r="Y25" i="27" s="1"/>
  <c r="BV25" i="27"/>
  <c r="BW25" i="27" s="1"/>
  <c r="DT25" i="27"/>
  <c r="DU25" i="27" s="1"/>
  <c r="M210" i="27"/>
  <c r="O32" i="27"/>
  <c r="P32" i="27" s="1"/>
  <c r="Q32" i="27" s="1"/>
  <c r="CB210" i="27"/>
  <c r="CD32" i="27"/>
  <c r="DI210" i="27"/>
  <c r="DK32" i="27"/>
  <c r="AX38" i="27"/>
  <c r="DE42" i="27"/>
  <c r="BW51" i="27"/>
  <c r="I62" i="27"/>
  <c r="DM66" i="27"/>
  <c r="Y88" i="27"/>
  <c r="X88" i="27"/>
  <c r="CM90" i="27"/>
  <c r="CN90" i="27" s="1"/>
  <c r="AP92" i="27"/>
  <c r="AO92" i="27"/>
  <c r="CM92" i="27"/>
  <c r="CN92" i="27" s="1"/>
  <c r="EL92" i="27"/>
  <c r="EK92" i="27"/>
  <c r="X94" i="27"/>
  <c r="Y94" i="27" s="1"/>
  <c r="Q116" i="27"/>
  <c r="P116" i="27"/>
  <c r="CE116" i="27"/>
  <c r="CF116" i="27" s="1"/>
  <c r="ED116" i="27"/>
  <c r="EC116" i="27"/>
  <c r="P130" i="27"/>
  <c r="Q130" i="27" s="1"/>
  <c r="CF130" i="27"/>
  <c r="CE130" i="27"/>
  <c r="DL130" i="27"/>
  <c r="DM130" i="27" s="1"/>
  <c r="ET171" i="27"/>
  <c r="ES171" i="27"/>
  <c r="AG172" i="27"/>
  <c r="AH172" i="27" s="1"/>
  <c r="AX172" i="27"/>
  <c r="AW172" i="27"/>
  <c r="CE172" i="27"/>
  <c r="CF172" i="27" s="1"/>
  <c r="DM172" i="27"/>
  <c r="DL172" i="27"/>
  <c r="ES172" i="27"/>
  <c r="ET172" i="27" s="1"/>
  <c r="DE177" i="27"/>
  <c r="DD177" i="27"/>
  <c r="M5" i="27"/>
  <c r="AD5" i="27"/>
  <c r="AT5" i="27"/>
  <c r="BK5" i="27"/>
  <c r="CB5" i="27"/>
  <c r="CR5" i="27"/>
  <c r="DI5" i="27"/>
  <c r="DZ5" i="27"/>
  <c r="EP5" i="27"/>
  <c r="EN5" i="27" s="1"/>
  <c r="CF9" i="27"/>
  <c r="DM9" i="27"/>
  <c r="ET9" i="27"/>
  <c r="Y11" i="27"/>
  <c r="BG11" i="27"/>
  <c r="CN11" i="27"/>
  <c r="DU11" i="27"/>
  <c r="H12" i="27"/>
  <c r="I12" i="27" s="1"/>
  <c r="P12" i="27"/>
  <c r="Q12" i="27" s="1"/>
  <c r="X12" i="27"/>
  <c r="Y12" i="27" s="1"/>
  <c r="AG12" i="27"/>
  <c r="AO12" i="27"/>
  <c r="AP12" i="27" s="1"/>
  <c r="AW12" i="27"/>
  <c r="AX12" i="27" s="1"/>
  <c r="BF12" i="27"/>
  <c r="BG12" i="27" s="1"/>
  <c r="BN12" i="27"/>
  <c r="BO12" i="27" s="1"/>
  <c r="BV12" i="27"/>
  <c r="BW12" i="27" s="1"/>
  <c r="CE12" i="27"/>
  <c r="CF12" i="27" s="1"/>
  <c r="CM12" i="27"/>
  <c r="CN12" i="27" s="1"/>
  <c r="CU12" i="27"/>
  <c r="DD12" i="27"/>
  <c r="DE12" i="27" s="1"/>
  <c r="DL12" i="27"/>
  <c r="DM12" i="27" s="1"/>
  <c r="DT12" i="27"/>
  <c r="DU12" i="27" s="1"/>
  <c r="EC12" i="27"/>
  <c r="ED12" i="27" s="1"/>
  <c r="EK12" i="27"/>
  <c r="EL12" i="27" s="1"/>
  <c r="ES12" i="27"/>
  <c r="ET12" i="27" s="1"/>
  <c r="AH13" i="27"/>
  <c r="BO13" i="27"/>
  <c r="CV13" i="27"/>
  <c r="ED13" i="27"/>
  <c r="I15" i="27"/>
  <c r="AP15" i="27"/>
  <c r="BW15" i="27"/>
  <c r="DE15" i="27"/>
  <c r="EL15" i="27"/>
  <c r="Q17" i="27"/>
  <c r="AX17" i="27"/>
  <c r="CF17" i="27"/>
  <c r="DM17" i="27"/>
  <c r="ET17" i="27"/>
  <c r="Y19" i="27"/>
  <c r="BG19" i="27"/>
  <c r="CN19" i="27"/>
  <c r="DU19" i="27"/>
  <c r="H20" i="27"/>
  <c r="I20" i="27" s="1"/>
  <c r="P20" i="27"/>
  <c r="X20" i="27"/>
  <c r="Y20" i="27" s="1"/>
  <c r="AG20" i="27"/>
  <c r="AH20" i="27" s="1"/>
  <c r="AO20" i="27"/>
  <c r="AW20" i="27"/>
  <c r="AX20" i="27" s="1"/>
  <c r="BF20" i="27"/>
  <c r="BG20" i="27" s="1"/>
  <c r="BN20" i="27"/>
  <c r="BO20" i="27" s="1"/>
  <c r="BV20" i="27"/>
  <c r="BW20" i="27" s="1"/>
  <c r="CE20" i="27"/>
  <c r="CM20" i="27"/>
  <c r="CN20" i="27" s="1"/>
  <c r="CU20" i="27"/>
  <c r="CV20" i="27" s="1"/>
  <c r="DD20" i="27"/>
  <c r="DL20" i="27"/>
  <c r="DM20" i="27" s="1"/>
  <c r="DT20" i="27"/>
  <c r="DU20" i="27" s="1"/>
  <c r="EC20" i="27"/>
  <c r="ED20" i="27" s="1"/>
  <c r="EK20" i="27"/>
  <c r="EL20" i="27" s="1"/>
  <c r="ES20" i="27"/>
  <c r="AH21" i="27"/>
  <c r="BO21" i="27"/>
  <c r="CV21" i="27"/>
  <c r="ED21" i="27"/>
  <c r="I23" i="27"/>
  <c r="AP23" i="27"/>
  <c r="BW23" i="27"/>
  <c r="DE23" i="27"/>
  <c r="EL23" i="27"/>
  <c r="Q25" i="27"/>
  <c r="P27" i="27"/>
  <c r="Q27" i="27" s="1"/>
  <c r="AH27" i="27"/>
  <c r="AG27" i="27"/>
  <c r="AW27" i="27"/>
  <c r="AX27" i="27" s="1"/>
  <c r="BO27" i="27"/>
  <c r="BN27" i="27"/>
  <c r="CE27" i="27"/>
  <c r="CF27" i="27" s="1"/>
  <c r="CV27" i="27"/>
  <c r="CU27" i="27"/>
  <c r="DL27" i="27"/>
  <c r="DM27" i="27" s="1"/>
  <c r="ED27" i="27"/>
  <c r="EC27" i="27"/>
  <c r="ES27" i="27"/>
  <c r="ET27" i="27" s="1"/>
  <c r="I31" i="27"/>
  <c r="BW31" i="27"/>
  <c r="EL31" i="27"/>
  <c r="Y40" i="27"/>
  <c r="CN40" i="27"/>
  <c r="P45" i="27"/>
  <c r="Q45" i="27" s="1"/>
  <c r="AG45" i="27"/>
  <c r="AH45" i="27" s="1"/>
  <c r="AW45" i="27"/>
  <c r="AX45" i="27" s="1"/>
  <c r="BN45" i="27"/>
  <c r="BO45" i="27" s="1"/>
  <c r="CE45" i="27"/>
  <c r="CF45" i="27" s="1"/>
  <c r="CU45" i="27"/>
  <c r="CV45" i="27" s="1"/>
  <c r="DL45" i="27"/>
  <c r="DM45" i="27" s="1"/>
  <c r="EC45" i="27"/>
  <c r="ED45" i="27" s="1"/>
  <c r="ES45" i="27"/>
  <c r="ET45" i="27" s="1"/>
  <c r="AP49" i="27"/>
  <c r="DE49" i="27"/>
  <c r="AH54" i="27"/>
  <c r="CV54" i="27"/>
  <c r="I58" i="27"/>
  <c r="BW58" i="27"/>
  <c r="EL58" i="27"/>
  <c r="H60" i="27"/>
  <c r="I60" i="27" s="1"/>
  <c r="X60" i="27"/>
  <c r="Y60" i="27" s="1"/>
  <c r="AO60" i="27"/>
  <c r="AP60" i="27" s="1"/>
  <c r="BF60" i="27"/>
  <c r="BG60" i="27" s="1"/>
  <c r="BV60" i="27"/>
  <c r="BW60" i="27" s="1"/>
  <c r="CM60" i="27"/>
  <c r="CN60" i="27" s="1"/>
  <c r="DD60" i="27"/>
  <c r="DE60" i="27" s="1"/>
  <c r="DT60" i="27"/>
  <c r="DU60" i="27" s="1"/>
  <c r="EK60" i="27"/>
  <c r="EL60" i="27" s="1"/>
  <c r="Y68" i="27"/>
  <c r="CN68" i="27"/>
  <c r="BF71" i="27"/>
  <c r="BG71" i="27" s="1"/>
  <c r="AG81" i="27"/>
  <c r="CU81" i="27"/>
  <c r="CF111" i="27"/>
  <c r="CE111" i="27"/>
  <c r="DU9" i="27"/>
  <c r="AH11" i="27"/>
  <c r="BW13" i="27"/>
  <c r="ED19" i="27"/>
  <c r="CF23" i="27"/>
  <c r="BF25" i="27"/>
  <c r="BG25" i="27" s="1"/>
  <c r="DE25" i="27"/>
  <c r="DD25" i="27"/>
  <c r="AD210" i="27"/>
  <c r="AF32" i="27"/>
  <c r="CR210" i="27"/>
  <c r="CT32" i="27"/>
  <c r="CU32" i="27" s="1"/>
  <c r="CV32" i="27" s="1"/>
  <c r="DZ210" i="27"/>
  <c r="EB32" i="27"/>
  <c r="BW34" i="27"/>
  <c r="Q47" i="27"/>
  <c r="AP51" i="27"/>
  <c r="ET56" i="27"/>
  <c r="BW70" i="27"/>
  <c r="BF88" i="27"/>
  <c r="BG88" i="27" s="1"/>
  <c r="DU88" i="27"/>
  <c r="DT88" i="27"/>
  <c r="X90" i="27"/>
  <c r="Y90" i="27" s="1"/>
  <c r="BG90" i="27"/>
  <c r="BF90" i="27"/>
  <c r="DD90" i="27"/>
  <c r="DE90" i="27" s="1"/>
  <c r="DU90" i="27"/>
  <c r="DT90" i="27"/>
  <c r="EK90" i="27"/>
  <c r="EL90" i="27" s="1"/>
  <c r="I92" i="27"/>
  <c r="H92" i="27"/>
  <c r="BF92" i="27"/>
  <c r="BG92" i="27" s="1"/>
  <c r="DE92" i="27"/>
  <c r="DD92" i="27"/>
  <c r="H94" i="27"/>
  <c r="I94" i="27" s="1"/>
  <c r="AP94" i="27"/>
  <c r="AO94" i="27"/>
  <c r="AG116" i="27"/>
  <c r="AH116" i="27" s="1"/>
  <c r="BO116" i="27"/>
  <c r="BN116" i="27"/>
  <c r="CU116" i="27"/>
  <c r="CV116" i="27" s="1"/>
  <c r="ET116" i="27"/>
  <c r="ES116" i="27"/>
  <c r="AG130" i="27"/>
  <c r="AH130" i="27" s="1"/>
  <c r="BO130" i="27"/>
  <c r="BN130" i="27"/>
  <c r="EC130" i="27"/>
  <c r="ED130" i="27" s="1"/>
  <c r="AG171" i="27"/>
  <c r="AH171" i="27" s="1"/>
  <c r="BV171" i="27"/>
  <c r="BW171" i="27" s="1"/>
  <c r="DD171" i="27"/>
  <c r="DE171" i="27" s="1"/>
  <c r="P172" i="27"/>
  <c r="Q172" i="27" s="1"/>
  <c r="BO172" i="27"/>
  <c r="BN172" i="27"/>
  <c r="CU172" i="27"/>
  <c r="CV172" i="27" s="1"/>
  <c r="ED172" i="27"/>
  <c r="EC172" i="27"/>
  <c r="AO177" i="27"/>
  <c r="AP177" i="27" s="1"/>
  <c r="AA5" i="27"/>
  <c r="AQ5" i="27"/>
  <c r="BY5" i="27"/>
  <c r="CO5" i="27"/>
  <c r="DF5" i="27"/>
  <c r="DW5" i="27"/>
  <c r="BW9" i="27"/>
  <c r="CM9" i="27"/>
  <c r="CN9" i="27" s="1"/>
  <c r="DE9" i="27"/>
  <c r="DT9" i="27"/>
  <c r="EL9" i="27"/>
  <c r="Q11" i="27"/>
  <c r="AG11" i="27"/>
  <c r="AX11" i="27"/>
  <c r="CF11" i="27"/>
  <c r="DM11" i="27"/>
  <c r="EC11" i="27"/>
  <c r="ED11" i="27" s="1"/>
  <c r="ET11" i="27"/>
  <c r="H13" i="27"/>
  <c r="I13" i="27" s="1"/>
  <c r="Y13" i="27"/>
  <c r="BG13" i="27"/>
  <c r="BV13" i="27"/>
  <c r="CN13" i="27"/>
  <c r="DD13" i="27"/>
  <c r="DE13" i="27" s="1"/>
  <c r="DU13" i="27"/>
  <c r="H14" i="27"/>
  <c r="I14" i="27" s="1"/>
  <c r="P14" i="27"/>
  <c r="Q14" i="27" s="1"/>
  <c r="X14" i="27"/>
  <c r="Y14" i="27" s="1"/>
  <c r="AG14" i="27"/>
  <c r="AH14" i="27" s="1"/>
  <c r="AO14" i="27"/>
  <c r="AP14" i="27" s="1"/>
  <c r="AW14" i="27"/>
  <c r="AX14" i="27" s="1"/>
  <c r="BF14" i="27"/>
  <c r="BG14" i="27" s="1"/>
  <c r="BN14" i="27"/>
  <c r="BV14" i="27"/>
  <c r="BW14" i="27" s="1"/>
  <c r="CE14" i="27"/>
  <c r="CF14" i="27" s="1"/>
  <c r="CM14" i="27"/>
  <c r="CN14" i="27" s="1"/>
  <c r="CU14" i="27"/>
  <c r="CV14" i="27" s="1"/>
  <c r="DD14" i="27"/>
  <c r="DE14" i="27" s="1"/>
  <c r="DL14" i="27"/>
  <c r="DM14" i="27" s="1"/>
  <c r="DT14" i="27"/>
  <c r="DU14" i="27" s="1"/>
  <c r="EC14" i="27"/>
  <c r="EK14" i="27"/>
  <c r="EL14" i="27" s="1"/>
  <c r="ES14" i="27"/>
  <c r="ET14" i="27" s="1"/>
  <c r="P15" i="27"/>
  <c r="Q15" i="27" s="1"/>
  <c r="AH15" i="27"/>
  <c r="BO15" i="27"/>
  <c r="CV15" i="27"/>
  <c r="DL15" i="27"/>
  <c r="DM15" i="27" s="1"/>
  <c r="ED15" i="27"/>
  <c r="ES15" i="27"/>
  <c r="ET15" i="27" s="1"/>
  <c r="I17" i="27"/>
  <c r="AP17" i="27"/>
  <c r="BW17" i="27"/>
  <c r="DE17" i="27"/>
  <c r="EL17" i="27"/>
  <c r="Q19" i="27"/>
  <c r="AG19" i="27"/>
  <c r="AH19" i="27" s="1"/>
  <c r="AX19" i="27"/>
  <c r="BN19" i="27"/>
  <c r="BO19" i="27" s="1"/>
  <c r="CF19" i="27"/>
  <c r="CU19" i="27"/>
  <c r="CV19" i="27" s="1"/>
  <c r="DM19" i="27"/>
  <c r="EC19" i="27"/>
  <c r="ET19" i="27"/>
  <c r="H21" i="27"/>
  <c r="I21" i="27" s="1"/>
  <c r="Y21" i="27"/>
  <c r="AO21" i="27"/>
  <c r="BG21" i="27"/>
  <c r="BV21" i="27"/>
  <c r="BW21" i="27" s="1"/>
  <c r="CN21" i="27"/>
  <c r="DD21" i="27"/>
  <c r="DE21" i="27" s="1"/>
  <c r="DU21" i="27"/>
  <c r="H22" i="27"/>
  <c r="I22" i="27" s="1"/>
  <c r="P22" i="27"/>
  <c r="X22" i="27"/>
  <c r="Y22" i="27" s="1"/>
  <c r="AG22" i="27"/>
  <c r="AH22" i="27" s="1"/>
  <c r="AO22" i="27"/>
  <c r="AW22" i="27"/>
  <c r="AX22" i="27" s="1"/>
  <c r="BF22" i="27"/>
  <c r="BG22" i="27" s="1"/>
  <c r="BN22" i="27"/>
  <c r="BO22" i="27" s="1"/>
  <c r="BV22" i="27"/>
  <c r="BW22" i="27" s="1"/>
  <c r="CE22" i="27"/>
  <c r="CM22" i="27"/>
  <c r="CN22" i="27" s="1"/>
  <c r="CU22" i="27"/>
  <c r="CV22" i="27" s="1"/>
  <c r="DD22" i="27"/>
  <c r="DE22" i="27" s="1"/>
  <c r="DL22" i="27"/>
  <c r="DM22" i="27" s="1"/>
  <c r="DT22" i="27"/>
  <c r="DU22" i="27" s="1"/>
  <c r="EC22" i="27"/>
  <c r="ED22" i="27" s="1"/>
  <c r="EK22" i="27"/>
  <c r="ES22" i="27"/>
  <c r="P23" i="27"/>
  <c r="Q23" i="27" s="1"/>
  <c r="AH23" i="27"/>
  <c r="BO23" i="27"/>
  <c r="CE23" i="27"/>
  <c r="CV23" i="27"/>
  <c r="DL23" i="27"/>
  <c r="DM23" i="27" s="1"/>
  <c r="ED23" i="27"/>
  <c r="ES23" i="27"/>
  <c r="ET23" i="27" s="1"/>
  <c r="I25" i="27"/>
  <c r="AH25" i="27"/>
  <c r="AG25" i="27"/>
  <c r="AW25" i="27"/>
  <c r="AX25" i="27" s="1"/>
  <c r="BO25" i="27"/>
  <c r="BN25" i="27"/>
  <c r="CE25" i="27"/>
  <c r="CF25" i="27" s="1"/>
  <c r="CV25" i="27"/>
  <c r="CU25" i="27"/>
  <c r="DL25" i="27"/>
  <c r="DM25" i="27" s="1"/>
  <c r="ED25" i="27"/>
  <c r="EC25" i="27"/>
  <c r="ES25" i="27"/>
  <c r="ET25" i="27" s="1"/>
  <c r="I29" i="27"/>
  <c r="BW29" i="27"/>
  <c r="EL29" i="27"/>
  <c r="E210" i="27"/>
  <c r="G32" i="27"/>
  <c r="H32" i="27" s="1"/>
  <c r="I32" i="27" s="1"/>
  <c r="U210" i="27"/>
  <c r="W32" i="27"/>
  <c r="X32" i="27" s="1"/>
  <c r="Y32" i="27" s="1"/>
  <c r="AL210" i="27"/>
  <c r="AN32" i="27"/>
  <c r="AO32" i="27" s="1"/>
  <c r="AP32" i="27" s="1"/>
  <c r="BC210" i="27"/>
  <c r="BE32" i="27"/>
  <c r="BF32" i="27" s="1"/>
  <c r="BG32" i="27" s="1"/>
  <c r="BS210" i="27"/>
  <c r="BU32" i="27"/>
  <c r="BV32" i="27" s="1"/>
  <c r="BW32" i="27" s="1"/>
  <c r="CJ210" i="27"/>
  <c r="CL32" i="27"/>
  <c r="CM32" i="27" s="1"/>
  <c r="CN32" i="27" s="1"/>
  <c r="DA210" i="27"/>
  <c r="DC32" i="27"/>
  <c r="DD32" i="27" s="1"/>
  <c r="DE32" i="27" s="1"/>
  <c r="DQ210" i="27"/>
  <c r="DS32" i="27"/>
  <c r="DT32" i="27" s="1"/>
  <c r="DU32" i="27" s="1"/>
  <c r="EH210" i="27"/>
  <c r="EJ32" i="27"/>
  <c r="EK32" i="27" s="1"/>
  <c r="EL32" i="27" s="1"/>
  <c r="I38" i="27"/>
  <c r="BW38" i="27"/>
  <c r="EL38" i="27"/>
  <c r="AP47" i="27"/>
  <c r="DE47" i="27"/>
  <c r="P52" i="27"/>
  <c r="Q52" i="27" s="1"/>
  <c r="AG52" i="27"/>
  <c r="AH52" i="27" s="1"/>
  <c r="AW52" i="27"/>
  <c r="AX52" i="27" s="1"/>
  <c r="BN52" i="27"/>
  <c r="BO52" i="27" s="1"/>
  <c r="CE52" i="27"/>
  <c r="CF52" i="27" s="1"/>
  <c r="CU52" i="27"/>
  <c r="CV52" i="27" s="1"/>
  <c r="DL52" i="27"/>
  <c r="DM52" i="27" s="1"/>
  <c r="EC52" i="27"/>
  <c r="ED52" i="27" s="1"/>
  <c r="ES52" i="27"/>
  <c r="ET52" i="27" s="1"/>
  <c r="BG56" i="27"/>
  <c r="DU56" i="27"/>
  <c r="AX62" i="27"/>
  <c r="DM62" i="27"/>
  <c r="Y66" i="27"/>
  <c r="CN66" i="27"/>
  <c r="Q70" i="27"/>
  <c r="CF70" i="27"/>
  <c r="ET70" i="27"/>
  <c r="P71" i="27"/>
  <c r="Q71" i="27" s="1"/>
  <c r="AG71" i="27"/>
  <c r="AH71" i="27" s="1"/>
  <c r="BV71" i="27"/>
  <c r="BW71" i="27"/>
  <c r="EL71" i="27"/>
  <c r="EK71" i="27"/>
  <c r="H72" i="27"/>
  <c r="I72" i="27" s="1"/>
  <c r="Y72" i="27"/>
  <c r="X72" i="27"/>
  <c r="AO72" i="27"/>
  <c r="AP72" i="27" s="1"/>
  <c r="BG72" i="27"/>
  <c r="BF72" i="27"/>
  <c r="BV72" i="27"/>
  <c r="BW72" i="27" s="1"/>
  <c r="CN72" i="27"/>
  <c r="CM72" i="27"/>
  <c r="DD72" i="27"/>
  <c r="DE72" i="27" s="1"/>
  <c r="DU72" i="27"/>
  <c r="DT72" i="27"/>
  <c r="EK72" i="27"/>
  <c r="EL72" i="27" s="1"/>
  <c r="P81" i="27"/>
  <c r="CE81" i="27"/>
  <c r="ES81" i="27"/>
  <c r="I88" i="27"/>
  <c r="H88" i="27"/>
  <c r="AO88" i="27"/>
  <c r="AP88" i="27" s="1"/>
  <c r="BW88" i="27"/>
  <c r="BV88" i="27"/>
  <c r="DD88" i="27"/>
  <c r="DE88" i="27" s="1"/>
  <c r="EL88" i="27"/>
  <c r="EK88" i="27"/>
  <c r="BN114" i="27"/>
  <c r="BO114" i="27" s="1"/>
  <c r="BO11" i="27"/>
  <c r="CV11" i="27"/>
  <c r="AP13" i="27"/>
  <c r="EL13" i="27"/>
  <c r="AX15" i="27"/>
  <c r="CF15" i="27"/>
  <c r="Y17" i="27"/>
  <c r="BG17" i="27"/>
  <c r="CN17" i="27"/>
  <c r="DU17" i="27"/>
  <c r="EL21" i="27"/>
  <c r="AX23" i="27"/>
  <c r="AP25" i="27"/>
  <c r="AO25" i="27"/>
  <c r="CM25" i="27"/>
  <c r="CN25" i="27" s="1"/>
  <c r="EL25" i="27"/>
  <c r="EK25" i="27"/>
  <c r="CV29" i="27"/>
  <c r="AT210" i="27"/>
  <c r="AV32" i="27"/>
  <c r="BK210" i="27"/>
  <c r="BM32" i="27"/>
  <c r="EP210" i="27"/>
  <c r="ER32" i="27"/>
  <c r="ES32" i="27" s="1"/>
  <c r="ET32" i="27" s="1"/>
  <c r="AP34" i="27"/>
  <c r="CF38" i="27"/>
  <c r="CN42" i="27"/>
  <c r="EL51" i="27"/>
  <c r="Q66" i="27"/>
  <c r="AP70" i="27"/>
  <c r="DD71" i="27"/>
  <c r="DE71" i="27" s="1"/>
  <c r="CN88" i="27"/>
  <c r="CM88" i="27"/>
  <c r="H90" i="27"/>
  <c r="I90" i="27" s="1"/>
  <c r="AP90" i="27"/>
  <c r="AO90" i="27"/>
  <c r="BV90" i="27"/>
  <c r="BW90" i="27" s="1"/>
  <c r="Y92" i="27"/>
  <c r="X92" i="27"/>
  <c r="BV92" i="27"/>
  <c r="BW92" i="27" s="1"/>
  <c r="DU92" i="27"/>
  <c r="DT92" i="27"/>
  <c r="P94" i="27"/>
  <c r="Q94" i="27" s="1"/>
  <c r="AH94" i="27"/>
  <c r="AG94" i="27"/>
  <c r="AW116" i="27"/>
  <c r="AX116" i="27" s="1"/>
  <c r="DM116" i="27"/>
  <c r="DL116" i="27"/>
  <c r="H120" i="27"/>
  <c r="I120" i="27" s="1"/>
  <c r="BW120" i="27"/>
  <c r="BV120" i="27"/>
  <c r="AW130" i="27"/>
  <c r="AX130" i="27" s="1"/>
  <c r="CV130" i="27"/>
  <c r="CU130" i="27"/>
  <c r="ES130" i="27"/>
  <c r="ET130" i="27" s="1"/>
  <c r="CV9" i="27"/>
  <c r="ED9" i="27"/>
  <c r="I11" i="27"/>
  <c r="AP11" i="27"/>
  <c r="BW11" i="27"/>
  <c r="DE11" i="27"/>
  <c r="EL11" i="27"/>
  <c r="Q13" i="27"/>
  <c r="AX13" i="27"/>
  <c r="CF13" i="27"/>
  <c r="DM13" i="27"/>
  <c r="ET13" i="27"/>
  <c r="Y15" i="27"/>
  <c r="BG15" i="27"/>
  <c r="CN15" i="27"/>
  <c r="DU15" i="27"/>
  <c r="AH17" i="27"/>
  <c r="BO17" i="27"/>
  <c r="CV17" i="27"/>
  <c r="ED17" i="27"/>
  <c r="I19" i="27"/>
  <c r="AP19" i="27"/>
  <c r="BW19" i="27"/>
  <c r="DE19" i="27"/>
  <c r="EL19" i="27"/>
  <c r="Q21" i="27"/>
  <c r="AX21" i="27"/>
  <c r="CF21" i="27"/>
  <c r="DM21" i="27"/>
  <c r="ET21" i="27"/>
  <c r="Y23" i="27"/>
  <c r="BG23" i="27"/>
  <c r="CN23" i="27"/>
  <c r="DU23" i="27"/>
  <c r="H27" i="27"/>
  <c r="I27" i="27" s="1"/>
  <c r="Y27" i="27"/>
  <c r="X27" i="27"/>
  <c r="AO27" i="27"/>
  <c r="AP27" i="27" s="1"/>
  <c r="BG27" i="27"/>
  <c r="BF27" i="27"/>
  <c r="BV27" i="27"/>
  <c r="BW27" i="27" s="1"/>
  <c r="CN27" i="27"/>
  <c r="CM27" i="27"/>
  <c r="DD27" i="27"/>
  <c r="DE27" i="27" s="1"/>
  <c r="DU27" i="27"/>
  <c r="DT27" i="27"/>
  <c r="EK27" i="27"/>
  <c r="EL27" i="27" s="1"/>
  <c r="Q31" i="27"/>
  <c r="AX31" i="27"/>
  <c r="CF31" i="27"/>
  <c r="DM31" i="27"/>
  <c r="ET31" i="27"/>
  <c r="AG32" i="27"/>
  <c r="AH32" i="27" s="1"/>
  <c r="AW32" i="27"/>
  <c r="AX32" i="27" s="1"/>
  <c r="BN32" i="27"/>
  <c r="BO32" i="27" s="1"/>
  <c r="CE32" i="27"/>
  <c r="CF32" i="27" s="1"/>
  <c r="DL32" i="27"/>
  <c r="DM32" i="27" s="1"/>
  <c r="EC32" i="27"/>
  <c r="ED32" i="27" s="1"/>
  <c r="Y36" i="27"/>
  <c r="CN36" i="27"/>
  <c r="BG44" i="27"/>
  <c r="DU44" i="27"/>
  <c r="H45" i="27"/>
  <c r="I45" i="27" s="1"/>
  <c r="X45" i="27"/>
  <c r="Y45" i="27" s="1"/>
  <c r="AO45" i="27"/>
  <c r="AP45" i="27" s="1"/>
  <c r="BF45" i="27"/>
  <c r="BG45" i="27" s="1"/>
  <c r="BV45" i="27"/>
  <c r="BW45" i="27" s="1"/>
  <c r="CM45" i="27"/>
  <c r="CN45" i="27" s="1"/>
  <c r="DD45" i="27"/>
  <c r="DE45" i="27" s="1"/>
  <c r="DT45" i="27"/>
  <c r="DU45" i="27" s="1"/>
  <c r="EK45" i="27"/>
  <c r="EL45" i="27" s="1"/>
  <c r="AH49" i="27"/>
  <c r="CV49" i="27"/>
  <c r="I54" i="27"/>
  <c r="BW54" i="27"/>
  <c r="EL54" i="27"/>
  <c r="BO58" i="27"/>
  <c r="ED58" i="27"/>
  <c r="P60" i="27"/>
  <c r="Q60" i="27" s="1"/>
  <c r="AG60" i="27"/>
  <c r="AH60" i="27" s="1"/>
  <c r="AW60" i="27"/>
  <c r="AX60" i="27" s="1"/>
  <c r="BN60" i="27"/>
  <c r="BO60" i="27" s="1"/>
  <c r="CE60" i="27"/>
  <c r="CF60" i="27" s="1"/>
  <c r="CU60" i="27"/>
  <c r="CV60" i="27" s="1"/>
  <c r="DL60" i="27"/>
  <c r="DM60" i="27" s="1"/>
  <c r="EC60" i="27"/>
  <c r="ED60" i="27" s="1"/>
  <c r="ES60" i="27"/>
  <c r="ET60" i="27" s="1"/>
  <c r="Y64" i="27"/>
  <c r="CN64" i="27"/>
  <c r="CM71" i="27"/>
  <c r="CN71" i="27" s="1"/>
  <c r="P76" i="27"/>
  <c r="Q76" i="27" s="1"/>
  <c r="AH76" i="27"/>
  <c r="AG76" i="27"/>
  <c r="AW76" i="27"/>
  <c r="AX76" i="27" s="1"/>
  <c r="BO76" i="27"/>
  <c r="BN76" i="27"/>
  <c r="CE76" i="27"/>
  <c r="CF76" i="27" s="1"/>
  <c r="CV76" i="27"/>
  <c r="CU76" i="27"/>
  <c r="DL76" i="27"/>
  <c r="DM76" i="27" s="1"/>
  <c r="ED76" i="27"/>
  <c r="EC76" i="27"/>
  <c r="ES76" i="27"/>
  <c r="ET76" i="27" s="1"/>
  <c r="Q78" i="27"/>
  <c r="P78" i="27"/>
  <c r="AG78" i="27"/>
  <c r="AH78" i="27" s="1"/>
  <c r="AX78" i="27"/>
  <c r="AW78" i="27"/>
  <c r="BN78" i="27"/>
  <c r="BO78" i="27" s="1"/>
  <c r="CF78" i="27"/>
  <c r="CE78" i="27"/>
  <c r="CU78" i="27"/>
  <c r="CV78" i="27" s="1"/>
  <c r="DM78" i="27"/>
  <c r="DL78" i="27"/>
  <c r="EC78" i="27"/>
  <c r="ED78" i="27" s="1"/>
  <c r="ET78" i="27"/>
  <c r="ES78" i="27"/>
  <c r="P80" i="27"/>
  <c r="Q80" i="27" s="1"/>
  <c r="AH80" i="27"/>
  <c r="AG80" i="27"/>
  <c r="AW80" i="27"/>
  <c r="AX80" i="27" s="1"/>
  <c r="BO80" i="27"/>
  <c r="BN80" i="27"/>
  <c r="CE80" i="27"/>
  <c r="CF80" i="27" s="1"/>
  <c r="CV80" i="27"/>
  <c r="CU80" i="27"/>
  <c r="DL80" i="27"/>
  <c r="DM80" i="27" s="1"/>
  <c r="ED80" i="27"/>
  <c r="EC80" i="27"/>
  <c r="ES80" i="27"/>
  <c r="ET80" i="27" s="1"/>
  <c r="BN81" i="27"/>
  <c r="EC81" i="27"/>
  <c r="H96" i="27"/>
  <c r="I96" i="27"/>
  <c r="BV96" i="27"/>
  <c r="BW96" i="27" s="1"/>
  <c r="EK96" i="27"/>
  <c r="EL96" i="27"/>
  <c r="X100" i="27"/>
  <c r="Y100" i="27" s="1"/>
  <c r="H29" i="27"/>
  <c r="P29" i="27"/>
  <c r="Q29" i="27" s="1"/>
  <c r="X29" i="27"/>
  <c r="Y29" i="27" s="1"/>
  <c r="AG29" i="27"/>
  <c r="AH29" i="27" s="1"/>
  <c r="AO29" i="27"/>
  <c r="AP29" i="27" s="1"/>
  <c r="AW29" i="27"/>
  <c r="AX29" i="27" s="1"/>
  <c r="BF29" i="27"/>
  <c r="BG29" i="27" s="1"/>
  <c r="BN29" i="27"/>
  <c r="BO29" i="27" s="1"/>
  <c r="BV29" i="27"/>
  <c r="CE29" i="27"/>
  <c r="CF29" i="27" s="1"/>
  <c r="CM29" i="27"/>
  <c r="CN29" i="27" s="1"/>
  <c r="CU29" i="27"/>
  <c r="DD29" i="27"/>
  <c r="DE29" i="27" s="1"/>
  <c r="DL29" i="27"/>
  <c r="DM29" i="27" s="1"/>
  <c r="DT29" i="27"/>
  <c r="DU29" i="27" s="1"/>
  <c r="EC29" i="27"/>
  <c r="ED29" i="27" s="1"/>
  <c r="EK29" i="27"/>
  <c r="ES29" i="27"/>
  <c r="ET29" i="27" s="1"/>
  <c r="H31" i="27"/>
  <c r="P31" i="27"/>
  <c r="X31" i="27"/>
  <c r="Y31" i="27" s="1"/>
  <c r="AG31" i="27"/>
  <c r="AH31" i="27" s="1"/>
  <c r="AO31" i="27"/>
  <c r="AP31" i="27" s="1"/>
  <c r="AW31" i="27"/>
  <c r="BF31" i="27"/>
  <c r="BG31" i="27" s="1"/>
  <c r="BN31" i="27"/>
  <c r="BO31" i="27" s="1"/>
  <c r="BV31" i="27"/>
  <c r="CE31" i="27"/>
  <c r="CM31" i="27"/>
  <c r="CN31" i="27" s="1"/>
  <c r="CU31" i="27"/>
  <c r="CV31" i="27" s="1"/>
  <c r="DD31" i="27"/>
  <c r="DE31" i="27" s="1"/>
  <c r="DL31" i="27"/>
  <c r="DT31" i="27"/>
  <c r="DU31" i="27" s="1"/>
  <c r="EC31" i="27"/>
  <c r="ED31" i="27" s="1"/>
  <c r="EK31" i="27"/>
  <c r="ES31" i="27"/>
  <c r="B210" i="27"/>
  <c r="J210" i="27"/>
  <c r="R210" i="27"/>
  <c r="AA210" i="27"/>
  <c r="AI210" i="27"/>
  <c r="AQ210" i="27"/>
  <c r="AU210" i="27"/>
  <c r="AU220" i="27" s="1"/>
  <c r="AZ210" i="27"/>
  <c r="BD210" i="27"/>
  <c r="BD220" i="27" s="1"/>
  <c r="BH210" i="27"/>
  <c r="BL210" i="27"/>
  <c r="BL220" i="27" s="1"/>
  <c r="BP210" i="27"/>
  <c r="BT210" i="27"/>
  <c r="BT220" i="27" s="1"/>
  <c r="BY210" i="27"/>
  <c r="CC210" i="27"/>
  <c r="CC220" i="27" s="1"/>
  <c r="CG210" i="27"/>
  <c r="CO210" i="27"/>
  <c r="CX210" i="27"/>
  <c r="DF210" i="27"/>
  <c r="DJ210" i="27"/>
  <c r="DJ220" i="27" s="1"/>
  <c r="DN210" i="27"/>
  <c r="DW210" i="27"/>
  <c r="EE210" i="27"/>
  <c r="EM210" i="27"/>
  <c r="EQ210" i="27"/>
  <c r="EQ220" i="27" s="1"/>
  <c r="EW210" i="27"/>
  <c r="EY210" i="27" s="1"/>
  <c r="EZ210" i="27" s="1"/>
  <c r="H34" i="27"/>
  <c r="I34" i="27" s="1"/>
  <c r="P34" i="27"/>
  <c r="Q34" i="27" s="1"/>
  <c r="X34" i="27"/>
  <c r="Y34" i="27" s="1"/>
  <c r="AG34" i="27"/>
  <c r="AH34" i="27" s="1"/>
  <c r="AO34" i="27"/>
  <c r="AW34" i="27"/>
  <c r="AX34" i="27" s="1"/>
  <c r="BF34" i="27"/>
  <c r="BG34" i="27" s="1"/>
  <c r="BN34" i="27"/>
  <c r="BO34" i="27" s="1"/>
  <c r="BV34" i="27"/>
  <c r="CE34" i="27"/>
  <c r="CF34" i="27" s="1"/>
  <c r="CM34" i="27"/>
  <c r="CN34" i="27" s="1"/>
  <c r="CU34" i="27"/>
  <c r="CV34" i="27" s="1"/>
  <c r="DD34" i="27"/>
  <c r="DE34" i="27" s="1"/>
  <c r="DL34" i="27"/>
  <c r="DM34" i="27" s="1"/>
  <c r="DT34" i="27"/>
  <c r="DU34" i="27" s="1"/>
  <c r="EC34" i="27"/>
  <c r="ED34" i="27" s="1"/>
  <c r="EK34" i="27"/>
  <c r="EL34" i="27" s="1"/>
  <c r="ES34" i="27"/>
  <c r="ET34" i="27" s="1"/>
  <c r="H36" i="27"/>
  <c r="I36" i="27" s="1"/>
  <c r="P36" i="27"/>
  <c r="Q36" i="27" s="1"/>
  <c r="X36" i="27"/>
  <c r="AG36" i="27"/>
  <c r="AH36" i="27" s="1"/>
  <c r="AO36" i="27"/>
  <c r="AP36" i="27" s="1"/>
  <c r="AW36" i="27"/>
  <c r="AX36" i="27" s="1"/>
  <c r="BF36" i="27"/>
  <c r="BG36" i="27" s="1"/>
  <c r="BN36" i="27"/>
  <c r="BO36" i="27" s="1"/>
  <c r="BV36" i="27"/>
  <c r="BW36" i="27" s="1"/>
  <c r="CE36" i="27"/>
  <c r="CF36" i="27" s="1"/>
  <c r="CM36" i="27"/>
  <c r="CU36" i="27"/>
  <c r="CV36" i="27" s="1"/>
  <c r="DD36" i="27"/>
  <c r="DE36" i="27" s="1"/>
  <c r="DL36" i="27"/>
  <c r="DM36" i="27" s="1"/>
  <c r="DT36" i="27"/>
  <c r="DU36" i="27" s="1"/>
  <c r="EC36" i="27"/>
  <c r="ED36" i="27" s="1"/>
  <c r="EK36" i="27"/>
  <c r="EL36" i="27" s="1"/>
  <c r="ES36" i="27"/>
  <c r="ET36" i="27" s="1"/>
  <c r="H38" i="27"/>
  <c r="P38" i="27"/>
  <c r="Q38" i="27" s="1"/>
  <c r="X38" i="27"/>
  <c r="Y38" i="27" s="1"/>
  <c r="AG38" i="27"/>
  <c r="AH38" i="27" s="1"/>
  <c r="AO38" i="27"/>
  <c r="AP38" i="27" s="1"/>
  <c r="AW38" i="27"/>
  <c r="BF38" i="27"/>
  <c r="BG38" i="27" s="1"/>
  <c r="BN38" i="27"/>
  <c r="BO38" i="27" s="1"/>
  <c r="BV38" i="27"/>
  <c r="CE38" i="27"/>
  <c r="CM38" i="27"/>
  <c r="CN38" i="27" s="1"/>
  <c r="CU38" i="27"/>
  <c r="CV38" i="27" s="1"/>
  <c r="DD38" i="27"/>
  <c r="DE38" i="27" s="1"/>
  <c r="DL38" i="27"/>
  <c r="DM38" i="27" s="1"/>
  <c r="DT38" i="27"/>
  <c r="DU38" i="27" s="1"/>
  <c r="EC38" i="27"/>
  <c r="ED38" i="27" s="1"/>
  <c r="EK38" i="27"/>
  <c r="ES38" i="27"/>
  <c r="ET38" i="27" s="1"/>
  <c r="H40" i="27"/>
  <c r="I40" i="27" s="1"/>
  <c r="P40" i="27"/>
  <c r="Q40" i="27" s="1"/>
  <c r="X40" i="27"/>
  <c r="AG40" i="27"/>
  <c r="AH40" i="27" s="1"/>
  <c r="AO40" i="27"/>
  <c r="AP40" i="27" s="1"/>
  <c r="AW40" i="27"/>
  <c r="AX40" i="27" s="1"/>
  <c r="BF40" i="27"/>
  <c r="BG40" i="27" s="1"/>
  <c r="BN40" i="27"/>
  <c r="BO40" i="27" s="1"/>
  <c r="BV40" i="27"/>
  <c r="BW40" i="27" s="1"/>
  <c r="CE40" i="27"/>
  <c r="CF40" i="27" s="1"/>
  <c r="CM40" i="27"/>
  <c r="CU40" i="27"/>
  <c r="CV40" i="27" s="1"/>
  <c r="DD40" i="27"/>
  <c r="DE40" i="27" s="1"/>
  <c r="DL40" i="27"/>
  <c r="DM40" i="27" s="1"/>
  <c r="DT40" i="27"/>
  <c r="DU40" i="27" s="1"/>
  <c r="EC40" i="27"/>
  <c r="ED40" i="27" s="1"/>
  <c r="EK40" i="27"/>
  <c r="EL40" i="27" s="1"/>
  <c r="ES40" i="27"/>
  <c r="ET40" i="27" s="1"/>
  <c r="H42" i="27"/>
  <c r="I42" i="27" s="1"/>
  <c r="P42" i="27"/>
  <c r="Q42" i="27" s="1"/>
  <c r="X42" i="27"/>
  <c r="Y42" i="27" s="1"/>
  <c r="AG42" i="27"/>
  <c r="AH42" i="27" s="1"/>
  <c r="AO42" i="27"/>
  <c r="AP42" i="27" s="1"/>
  <c r="AW42" i="27"/>
  <c r="AX42" i="27" s="1"/>
  <c r="BF42" i="27"/>
  <c r="BG42" i="27" s="1"/>
  <c r="BN42" i="27"/>
  <c r="BO42" i="27" s="1"/>
  <c r="BV42" i="27"/>
  <c r="BW42" i="27" s="1"/>
  <c r="CE42" i="27"/>
  <c r="CF42" i="27" s="1"/>
  <c r="CM42" i="27"/>
  <c r="CU42" i="27"/>
  <c r="CV42" i="27" s="1"/>
  <c r="DD42" i="27"/>
  <c r="DL42" i="27"/>
  <c r="DM42" i="27" s="1"/>
  <c r="DT42" i="27"/>
  <c r="DU42" i="27" s="1"/>
  <c r="EC42" i="27"/>
  <c r="ED42" i="27" s="1"/>
  <c r="EK42" i="27"/>
  <c r="EL42" i="27" s="1"/>
  <c r="ES42" i="27"/>
  <c r="ET42" i="27" s="1"/>
  <c r="H44" i="27"/>
  <c r="I44" i="27" s="1"/>
  <c r="P44" i="27"/>
  <c r="Q44" i="27" s="1"/>
  <c r="X44" i="27"/>
  <c r="Y44" i="27" s="1"/>
  <c r="AG44" i="27"/>
  <c r="AH44" i="27" s="1"/>
  <c r="AO44" i="27"/>
  <c r="AP44" i="27" s="1"/>
  <c r="AW44" i="27"/>
  <c r="AX44" i="27" s="1"/>
  <c r="BF44" i="27"/>
  <c r="BN44" i="27"/>
  <c r="BO44" i="27" s="1"/>
  <c r="BV44" i="27"/>
  <c r="BW44" i="27" s="1"/>
  <c r="CE44" i="27"/>
  <c r="CF44" i="27" s="1"/>
  <c r="CM44" i="27"/>
  <c r="CN44" i="27" s="1"/>
  <c r="CU44" i="27"/>
  <c r="CV44" i="27" s="1"/>
  <c r="DD44" i="27"/>
  <c r="DE44" i="27" s="1"/>
  <c r="DL44" i="27"/>
  <c r="DM44" i="27" s="1"/>
  <c r="DT44" i="27"/>
  <c r="EC44" i="27"/>
  <c r="ED44" i="27" s="1"/>
  <c r="EK44" i="27"/>
  <c r="EL44" i="27" s="1"/>
  <c r="ES44" i="27"/>
  <c r="ET44" i="27" s="1"/>
  <c r="H47" i="27"/>
  <c r="I47" i="27" s="1"/>
  <c r="P47" i="27"/>
  <c r="X47" i="27"/>
  <c r="Y47" i="27" s="1"/>
  <c r="AG47" i="27"/>
  <c r="AH47" i="27" s="1"/>
  <c r="AO47" i="27"/>
  <c r="AW47" i="27"/>
  <c r="AX47" i="27" s="1"/>
  <c r="BF47" i="27"/>
  <c r="BG47" i="27" s="1"/>
  <c r="BN47" i="27"/>
  <c r="BO47" i="27" s="1"/>
  <c r="BV47" i="27"/>
  <c r="BW47" i="27" s="1"/>
  <c r="CE47" i="27"/>
  <c r="CF47" i="27" s="1"/>
  <c r="CM47" i="27"/>
  <c r="CN47" i="27" s="1"/>
  <c r="CU47" i="27"/>
  <c r="CV47" i="27" s="1"/>
  <c r="DD47" i="27"/>
  <c r="DL47" i="27"/>
  <c r="DM47" i="27" s="1"/>
  <c r="DT47" i="27"/>
  <c r="DU47" i="27" s="1"/>
  <c r="EC47" i="27"/>
  <c r="ED47" i="27" s="1"/>
  <c r="EK47" i="27"/>
  <c r="EL47" i="27" s="1"/>
  <c r="ES47" i="27"/>
  <c r="ET47" i="27" s="1"/>
  <c r="H49" i="27"/>
  <c r="I49" i="27" s="1"/>
  <c r="P49" i="27"/>
  <c r="Q49" i="27" s="1"/>
  <c r="X49" i="27"/>
  <c r="Y49" i="27" s="1"/>
  <c r="AG49" i="27"/>
  <c r="AO49" i="27"/>
  <c r="AW49" i="27"/>
  <c r="AX49" i="27" s="1"/>
  <c r="BF49" i="27"/>
  <c r="BG49" i="27" s="1"/>
  <c r="BN49" i="27"/>
  <c r="BO49" i="27" s="1"/>
  <c r="BV49" i="27"/>
  <c r="BW49" i="27" s="1"/>
  <c r="CE49" i="27"/>
  <c r="CF49" i="27" s="1"/>
  <c r="CM49" i="27"/>
  <c r="CN49" i="27" s="1"/>
  <c r="CU49" i="27"/>
  <c r="DD49" i="27"/>
  <c r="DL49" i="27"/>
  <c r="DM49" i="27" s="1"/>
  <c r="DT49" i="27"/>
  <c r="DU49" i="27" s="1"/>
  <c r="EC49" i="27"/>
  <c r="ED49" i="27" s="1"/>
  <c r="EK49" i="27"/>
  <c r="EL49" i="27" s="1"/>
  <c r="ES49" i="27"/>
  <c r="ET49" i="27" s="1"/>
  <c r="H51" i="27"/>
  <c r="I51" i="27" s="1"/>
  <c r="P51" i="27"/>
  <c r="Q51" i="27" s="1"/>
  <c r="X51" i="27"/>
  <c r="Y51" i="27" s="1"/>
  <c r="AG51" i="27"/>
  <c r="AH51" i="27" s="1"/>
  <c r="AO51" i="27"/>
  <c r="AW51" i="27"/>
  <c r="AX51" i="27" s="1"/>
  <c r="BF51" i="27"/>
  <c r="BG51" i="27" s="1"/>
  <c r="BN51" i="27"/>
  <c r="BO51" i="27" s="1"/>
  <c r="BV51" i="27"/>
  <c r="CE51" i="27"/>
  <c r="CF51" i="27" s="1"/>
  <c r="CM51" i="27"/>
  <c r="CN51" i="27" s="1"/>
  <c r="CU51" i="27"/>
  <c r="CV51" i="27" s="1"/>
  <c r="DD51" i="27"/>
  <c r="DE51" i="27" s="1"/>
  <c r="DL51" i="27"/>
  <c r="DM51" i="27" s="1"/>
  <c r="DT51" i="27"/>
  <c r="DU51" i="27" s="1"/>
  <c r="EC51" i="27"/>
  <c r="ED51" i="27" s="1"/>
  <c r="EK51" i="27"/>
  <c r="ES51" i="27"/>
  <c r="ET51" i="27" s="1"/>
  <c r="H54" i="27"/>
  <c r="P54" i="27"/>
  <c r="Q54" i="27" s="1"/>
  <c r="X54" i="27"/>
  <c r="Y54" i="27" s="1"/>
  <c r="AG54" i="27"/>
  <c r="AO54" i="27"/>
  <c r="AP54" i="27" s="1"/>
  <c r="AW54" i="27"/>
  <c r="AX54" i="27" s="1"/>
  <c r="BF54" i="27"/>
  <c r="BG54" i="27" s="1"/>
  <c r="BN54" i="27"/>
  <c r="BO54" i="27" s="1"/>
  <c r="BV54" i="27"/>
  <c r="CE54" i="27"/>
  <c r="CF54" i="27" s="1"/>
  <c r="CM54" i="27"/>
  <c r="CN54" i="27" s="1"/>
  <c r="CU54" i="27"/>
  <c r="DD54" i="27"/>
  <c r="DE54" i="27" s="1"/>
  <c r="DL54" i="27"/>
  <c r="DM54" i="27" s="1"/>
  <c r="DT54" i="27"/>
  <c r="DU54" i="27" s="1"/>
  <c r="EC54" i="27"/>
  <c r="ED54" i="27" s="1"/>
  <c r="EK54" i="27"/>
  <c r="ES54" i="27"/>
  <c r="ET54" i="27" s="1"/>
  <c r="H56" i="27"/>
  <c r="I56" i="27" s="1"/>
  <c r="P56" i="27"/>
  <c r="Q56" i="27" s="1"/>
  <c r="X56" i="27"/>
  <c r="Y56" i="27" s="1"/>
  <c r="AG56" i="27"/>
  <c r="AH56" i="27" s="1"/>
  <c r="AO56" i="27"/>
  <c r="AP56" i="27" s="1"/>
  <c r="AW56" i="27"/>
  <c r="AX56" i="27" s="1"/>
  <c r="BF56" i="27"/>
  <c r="BN56" i="27"/>
  <c r="BO56" i="27" s="1"/>
  <c r="BV56" i="27"/>
  <c r="BW56" i="27" s="1"/>
  <c r="CE56" i="27"/>
  <c r="CF56" i="27" s="1"/>
  <c r="CM56" i="27"/>
  <c r="CN56" i="27" s="1"/>
  <c r="CU56" i="27"/>
  <c r="CV56" i="27" s="1"/>
  <c r="DD56" i="27"/>
  <c r="DE56" i="27" s="1"/>
  <c r="DL56" i="27"/>
  <c r="DM56" i="27" s="1"/>
  <c r="DT56" i="27"/>
  <c r="EC56" i="27"/>
  <c r="ED56" i="27" s="1"/>
  <c r="EK56" i="27"/>
  <c r="EL56" i="27" s="1"/>
  <c r="ES56" i="27"/>
  <c r="H58" i="27"/>
  <c r="P58" i="27"/>
  <c r="Q58" i="27" s="1"/>
  <c r="X58" i="27"/>
  <c r="Y58" i="27" s="1"/>
  <c r="AG58" i="27"/>
  <c r="AH58" i="27" s="1"/>
  <c r="AO58" i="27"/>
  <c r="AP58" i="27" s="1"/>
  <c r="AW58" i="27"/>
  <c r="AX58" i="27" s="1"/>
  <c r="BF58" i="27"/>
  <c r="BG58" i="27" s="1"/>
  <c r="BN58" i="27"/>
  <c r="BV58" i="27"/>
  <c r="CE58" i="27"/>
  <c r="CF58" i="27" s="1"/>
  <c r="CM58" i="27"/>
  <c r="CN58" i="27" s="1"/>
  <c r="CU58" i="27"/>
  <c r="CV58" i="27" s="1"/>
  <c r="DD58" i="27"/>
  <c r="DE58" i="27" s="1"/>
  <c r="DL58" i="27"/>
  <c r="DM58" i="27" s="1"/>
  <c r="DT58" i="27"/>
  <c r="DU58" i="27" s="1"/>
  <c r="EC58" i="27"/>
  <c r="EK58" i="27"/>
  <c r="ES58" i="27"/>
  <c r="ET58" i="27" s="1"/>
  <c r="H62" i="27"/>
  <c r="P62" i="27"/>
  <c r="Q62" i="27" s="1"/>
  <c r="X62" i="27"/>
  <c r="Y62" i="27" s="1"/>
  <c r="AG62" i="27"/>
  <c r="AH62" i="27" s="1"/>
  <c r="AO62" i="27"/>
  <c r="AP62" i="27" s="1"/>
  <c r="AW62" i="27"/>
  <c r="BF62" i="27"/>
  <c r="BG62" i="27" s="1"/>
  <c r="BN62" i="27"/>
  <c r="BO62" i="27" s="1"/>
  <c r="BV62" i="27"/>
  <c r="BW62" i="27" s="1"/>
  <c r="CE62" i="27"/>
  <c r="CF62" i="27" s="1"/>
  <c r="CM62" i="27"/>
  <c r="CN62" i="27" s="1"/>
  <c r="CU62" i="27"/>
  <c r="CV62" i="27" s="1"/>
  <c r="DD62" i="27"/>
  <c r="DE62" i="27" s="1"/>
  <c r="DL62" i="27"/>
  <c r="DT62" i="27"/>
  <c r="DU62" i="27" s="1"/>
  <c r="EC62" i="27"/>
  <c r="ED62" i="27" s="1"/>
  <c r="EK62" i="27"/>
  <c r="EL62" i="27" s="1"/>
  <c r="ES62" i="27"/>
  <c r="ET62" i="27" s="1"/>
  <c r="H64" i="27"/>
  <c r="I64" i="27" s="1"/>
  <c r="P64" i="27"/>
  <c r="Q64" i="27" s="1"/>
  <c r="X64" i="27"/>
  <c r="AG64" i="27"/>
  <c r="AH64" i="27" s="1"/>
  <c r="AO64" i="27"/>
  <c r="AP64" i="27" s="1"/>
  <c r="AW64" i="27"/>
  <c r="AX64" i="27" s="1"/>
  <c r="BF64" i="27"/>
  <c r="BG64" i="27" s="1"/>
  <c r="BN64" i="27"/>
  <c r="BO64" i="27" s="1"/>
  <c r="BV64" i="27"/>
  <c r="BW64" i="27" s="1"/>
  <c r="CE64" i="27"/>
  <c r="CF64" i="27" s="1"/>
  <c r="CM64" i="27"/>
  <c r="CU64" i="27"/>
  <c r="CV64" i="27" s="1"/>
  <c r="DD64" i="27"/>
  <c r="DE64" i="27" s="1"/>
  <c r="DL64" i="27"/>
  <c r="DM64" i="27" s="1"/>
  <c r="DT64" i="27"/>
  <c r="DU64" i="27" s="1"/>
  <c r="EC64" i="27"/>
  <c r="ED64" i="27" s="1"/>
  <c r="EK64" i="27"/>
  <c r="EL64" i="27" s="1"/>
  <c r="ES64" i="27"/>
  <c r="ET64" i="27" s="1"/>
  <c r="H66" i="27"/>
  <c r="I66" i="27" s="1"/>
  <c r="P66" i="27"/>
  <c r="X66" i="27"/>
  <c r="AG66" i="27"/>
  <c r="AH66" i="27" s="1"/>
  <c r="AO66" i="27"/>
  <c r="AP66" i="27" s="1"/>
  <c r="AW66" i="27"/>
  <c r="AX66" i="27" s="1"/>
  <c r="BF66" i="27"/>
  <c r="BG66" i="27" s="1"/>
  <c r="BN66" i="27"/>
  <c r="BO66" i="27" s="1"/>
  <c r="BV66" i="27"/>
  <c r="BW66" i="27" s="1"/>
  <c r="CE66" i="27"/>
  <c r="CF66" i="27" s="1"/>
  <c r="CM66" i="27"/>
  <c r="CU66" i="27"/>
  <c r="CV66" i="27" s="1"/>
  <c r="DD66" i="27"/>
  <c r="DE66" i="27" s="1"/>
  <c r="DL66" i="27"/>
  <c r="DT66" i="27"/>
  <c r="DU66" i="27" s="1"/>
  <c r="EC66" i="27"/>
  <c r="ED66" i="27" s="1"/>
  <c r="EK66" i="27"/>
  <c r="EL66" i="27" s="1"/>
  <c r="ES66" i="27"/>
  <c r="ET66" i="27" s="1"/>
  <c r="H68" i="27"/>
  <c r="I68" i="27" s="1"/>
  <c r="P68" i="27"/>
  <c r="Q68" i="27" s="1"/>
  <c r="X68" i="27"/>
  <c r="AG68" i="27"/>
  <c r="AH68" i="27" s="1"/>
  <c r="AO68" i="27"/>
  <c r="AP68" i="27" s="1"/>
  <c r="AW68" i="27"/>
  <c r="AX68" i="27" s="1"/>
  <c r="BF68" i="27"/>
  <c r="BG68" i="27" s="1"/>
  <c r="BN68" i="27"/>
  <c r="BO68" i="27" s="1"/>
  <c r="BV68" i="27"/>
  <c r="BW68" i="27" s="1"/>
  <c r="CE68" i="27"/>
  <c r="CF68" i="27" s="1"/>
  <c r="CM68" i="27"/>
  <c r="CU68" i="27"/>
  <c r="CV68" i="27" s="1"/>
  <c r="DD68" i="27"/>
  <c r="DE68" i="27" s="1"/>
  <c r="DL68" i="27"/>
  <c r="DM68" i="27" s="1"/>
  <c r="DT68" i="27"/>
  <c r="DU68" i="27" s="1"/>
  <c r="EC68" i="27"/>
  <c r="ED68" i="27" s="1"/>
  <c r="EK68" i="27"/>
  <c r="EL68" i="27" s="1"/>
  <c r="ES68" i="27"/>
  <c r="ET68" i="27" s="1"/>
  <c r="H70" i="27"/>
  <c r="I70" i="27" s="1"/>
  <c r="P70" i="27"/>
  <c r="X70" i="27"/>
  <c r="Y70" i="27" s="1"/>
  <c r="AG70" i="27"/>
  <c r="AH70" i="27" s="1"/>
  <c r="AO70" i="27"/>
  <c r="AW70" i="27"/>
  <c r="AX70" i="27" s="1"/>
  <c r="BF70" i="27"/>
  <c r="BG70" i="27" s="1"/>
  <c r="BN70" i="27"/>
  <c r="BO70" i="27" s="1"/>
  <c r="BV70" i="27"/>
  <c r="CE70" i="27"/>
  <c r="CM70" i="27"/>
  <c r="CN70" i="27" s="1"/>
  <c r="CU70" i="27"/>
  <c r="CV70" i="27" s="1"/>
  <c r="DD70" i="27"/>
  <c r="DE70" i="27" s="1"/>
  <c r="DL70" i="27"/>
  <c r="DM70" i="27" s="1"/>
  <c r="DT70" i="27"/>
  <c r="DU70" i="27" s="1"/>
  <c r="EC70" i="27"/>
  <c r="ED70" i="27" s="1"/>
  <c r="EK70" i="27"/>
  <c r="EL70" i="27" s="1"/>
  <c r="ES70" i="27"/>
  <c r="DL71" i="27"/>
  <c r="DM71" i="27" s="1"/>
  <c r="ET71" i="27"/>
  <c r="ES71" i="27"/>
  <c r="P74" i="27"/>
  <c r="Q74" i="27" s="1"/>
  <c r="AH74" i="27"/>
  <c r="AG74" i="27"/>
  <c r="AW74" i="27"/>
  <c r="AX74" i="27" s="1"/>
  <c r="BO74" i="27"/>
  <c r="BN74" i="27"/>
  <c r="CE74" i="27"/>
  <c r="CF74" i="27" s="1"/>
  <c r="CV74" i="27"/>
  <c r="CU74" i="27"/>
  <c r="DL74" i="27"/>
  <c r="DM74" i="27" s="1"/>
  <c r="ED74" i="27"/>
  <c r="EC74" i="27"/>
  <c r="ES74" i="27"/>
  <c r="ET74" i="27" s="1"/>
  <c r="I81" i="27"/>
  <c r="Y81" i="27"/>
  <c r="AP81" i="27"/>
  <c r="BG81" i="27"/>
  <c r="BW81" i="27"/>
  <c r="CN81" i="27"/>
  <c r="DE81" i="27"/>
  <c r="DU81" i="27"/>
  <c r="EL81" i="27"/>
  <c r="H83" i="27"/>
  <c r="I83" i="27" s="1"/>
  <c r="Y83" i="27"/>
  <c r="X83" i="27"/>
  <c r="AO83" i="27"/>
  <c r="AP83" i="27" s="1"/>
  <c r="BG83" i="27"/>
  <c r="BF83" i="27"/>
  <c r="BV83" i="27"/>
  <c r="BW83" i="27" s="1"/>
  <c r="CN83" i="27"/>
  <c r="CM83" i="27"/>
  <c r="DD83" i="27"/>
  <c r="DE83" i="27" s="1"/>
  <c r="DU83" i="27"/>
  <c r="DT83" i="27"/>
  <c r="EK83" i="27"/>
  <c r="EL83" i="27" s="1"/>
  <c r="I85" i="27"/>
  <c r="H85" i="27"/>
  <c r="X85" i="27"/>
  <c r="Y85" i="27" s="1"/>
  <c r="AP85" i="27"/>
  <c r="AO85" i="27"/>
  <c r="BF85" i="27"/>
  <c r="BG85" i="27" s="1"/>
  <c r="BW85" i="27"/>
  <c r="BV85" i="27"/>
  <c r="CM85" i="27"/>
  <c r="CN85" i="27" s="1"/>
  <c r="DE85" i="27"/>
  <c r="DD85" i="27"/>
  <c r="DT85" i="27"/>
  <c r="DU85" i="27" s="1"/>
  <c r="EL85" i="27"/>
  <c r="EK85" i="27"/>
  <c r="H87" i="27"/>
  <c r="I87" i="27" s="1"/>
  <c r="Y87" i="27"/>
  <c r="X87" i="27"/>
  <c r="AO87" i="27"/>
  <c r="AP87" i="27" s="1"/>
  <c r="BG87" i="27"/>
  <c r="BF87" i="27"/>
  <c r="BV87" i="27"/>
  <c r="BW87" i="27" s="1"/>
  <c r="CN87" i="27"/>
  <c r="CM87" i="27"/>
  <c r="DD87" i="27"/>
  <c r="DE87" i="27" s="1"/>
  <c r="DU87" i="27"/>
  <c r="DT87" i="27"/>
  <c r="EK87" i="27"/>
  <c r="EL87" i="27" s="1"/>
  <c r="AX94" i="27"/>
  <c r="AW94" i="27"/>
  <c r="BF94" i="27"/>
  <c r="BG94" i="27" s="1"/>
  <c r="BO94" i="27"/>
  <c r="BN94" i="27"/>
  <c r="BV94" i="27"/>
  <c r="BW94" i="27" s="1"/>
  <c r="CF94" i="27"/>
  <c r="CE94" i="27"/>
  <c r="DM94" i="27"/>
  <c r="DE95" i="27"/>
  <c r="AH97" i="27"/>
  <c r="AG98" i="27"/>
  <c r="AH98" i="27" s="1"/>
  <c r="CU98" i="27"/>
  <c r="CV98" i="27"/>
  <c r="Y99" i="27"/>
  <c r="DL111" i="27"/>
  <c r="DM111" i="27" s="1"/>
  <c r="CV114" i="27"/>
  <c r="CU114" i="27"/>
  <c r="AB210" i="27"/>
  <c r="AB220" i="27" s="1"/>
  <c r="CP210" i="27"/>
  <c r="CP220" i="27" s="1"/>
  <c r="DX210" i="27"/>
  <c r="DX220" i="27" s="1"/>
  <c r="EF210" i="27"/>
  <c r="EF220" i="27" s="1"/>
  <c r="BJ71" i="27"/>
  <c r="CA71" i="27"/>
  <c r="CQ71" i="27"/>
  <c r="DP71" i="27"/>
  <c r="EY71" i="27"/>
  <c r="EZ71" i="27" s="1"/>
  <c r="P72" i="27"/>
  <c r="Q72" i="27" s="1"/>
  <c r="AH72" i="27"/>
  <c r="AG72" i="27"/>
  <c r="AW72" i="27"/>
  <c r="AX72" i="27" s="1"/>
  <c r="BO72" i="27"/>
  <c r="BN72" i="27"/>
  <c r="CE72" i="27"/>
  <c r="CF72" i="27" s="1"/>
  <c r="CV72" i="27"/>
  <c r="CU72" i="27"/>
  <c r="DL72" i="27"/>
  <c r="DM72" i="27" s="1"/>
  <c r="ED72" i="27"/>
  <c r="EC72" i="27"/>
  <c r="ES72" i="27"/>
  <c r="ET72" i="27" s="1"/>
  <c r="I76" i="27"/>
  <c r="H76" i="27"/>
  <c r="X76" i="27"/>
  <c r="Y76" i="27" s="1"/>
  <c r="AP76" i="27"/>
  <c r="AO76" i="27"/>
  <c r="BF76" i="27"/>
  <c r="BG76" i="27" s="1"/>
  <c r="BW76" i="27"/>
  <c r="BV76" i="27"/>
  <c r="CM76" i="27"/>
  <c r="CN76" i="27" s="1"/>
  <c r="DE76" i="27"/>
  <c r="DD76" i="27"/>
  <c r="DT76" i="27"/>
  <c r="DU76" i="27" s="1"/>
  <c r="EL76" i="27"/>
  <c r="EK76" i="27"/>
  <c r="H78" i="27"/>
  <c r="I78" i="27" s="1"/>
  <c r="Y78" i="27"/>
  <c r="X78" i="27"/>
  <c r="AO78" i="27"/>
  <c r="AP78" i="27" s="1"/>
  <c r="BG78" i="27"/>
  <c r="BF78" i="27"/>
  <c r="BV78" i="27"/>
  <c r="BW78" i="27" s="1"/>
  <c r="CN78" i="27"/>
  <c r="CM78" i="27"/>
  <c r="DD78" i="27"/>
  <c r="DE78" i="27" s="1"/>
  <c r="DU78" i="27"/>
  <c r="DT78" i="27"/>
  <c r="EK78" i="27"/>
  <c r="EL78" i="27" s="1"/>
  <c r="I80" i="27"/>
  <c r="H80" i="27"/>
  <c r="X80" i="27"/>
  <c r="Y80" i="27" s="1"/>
  <c r="AP80" i="27"/>
  <c r="AO80" i="27"/>
  <c r="BF80" i="27"/>
  <c r="BG80" i="27" s="1"/>
  <c r="BW80" i="27"/>
  <c r="BV80" i="27"/>
  <c r="CM80" i="27"/>
  <c r="CN80" i="27" s="1"/>
  <c r="DE80" i="27"/>
  <c r="DD80" i="27"/>
  <c r="DT80" i="27"/>
  <c r="DU80" i="27" s="1"/>
  <c r="EL80" i="27"/>
  <c r="EK80" i="27"/>
  <c r="Q88" i="27"/>
  <c r="AH88" i="27"/>
  <c r="AX88" i="27"/>
  <c r="BO88" i="27"/>
  <c r="CF88" i="27"/>
  <c r="CV88" i="27"/>
  <c r="DM88" i="27"/>
  <c r="ED88" i="27"/>
  <c r="ET88" i="27"/>
  <c r="Q90" i="27"/>
  <c r="P90" i="27"/>
  <c r="AG90" i="27"/>
  <c r="AH90" i="27" s="1"/>
  <c r="AX90" i="27"/>
  <c r="AW90" i="27"/>
  <c r="BN90" i="27"/>
  <c r="BO90" i="27" s="1"/>
  <c r="CF90" i="27"/>
  <c r="CE90" i="27"/>
  <c r="CU90" i="27"/>
  <c r="CV90" i="27" s="1"/>
  <c r="DM90" i="27"/>
  <c r="DL90" i="27"/>
  <c r="EC90" i="27"/>
  <c r="ED90" i="27" s="1"/>
  <c r="ET90" i="27"/>
  <c r="ES90" i="27"/>
  <c r="P92" i="27"/>
  <c r="Q92" i="27" s="1"/>
  <c r="AH92" i="27"/>
  <c r="AG92" i="27"/>
  <c r="AW92" i="27"/>
  <c r="AX92" i="27" s="1"/>
  <c r="BO92" i="27"/>
  <c r="BN92" i="27"/>
  <c r="CE92" i="27"/>
  <c r="CF92" i="27" s="1"/>
  <c r="CV92" i="27"/>
  <c r="CU92" i="27"/>
  <c r="DL92" i="27"/>
  <c r="DM92" i="27" s="1"/>
  <c r="ED92" i="27"/>
  <c r="EC92" i="27"/>
  <c r="ES92" i="27"/>
  <c r="ET92" i="27" s="1"/>
  <c r="CN94" i="27"/>
  <c r="CM94" i="27"/>
  <c r="CU94" i="27"/>
  <c r="CV94" i="27" s="1"/>
  <c r="DU94" i="27"/>
  <c r="DT94" i="27"/>
  <c r="I95" i="27"/>
  <c r="AO96" i="27"/>
  <c r="AP96" i="27"/>
  <c r="DD96" i="27"/>
  <c r="DE96" i="27" s="1"/>
  <c r="BO97" i="27"/>
  <c r="BG99" i="27"/>
  <c r="Q111" i="27"/>
  <c r="P111" i="27"/>
  <c r="ES111" i="27"/>
  <c r="ET111" i="27" s="1"/>
  <c r="I113" i="27"/>
  <c r="H113" i="27"/>
  <c r="X113" i="27"/>
  <c r="Y113" i="27" s="1"/>
  <c r="AP113" i="27"/>
  <c r="AO113" i="27"/>
  <c r="BF113" i="27"/>
  <c r="BG113" i="27" s="1"/>
  <c r="BW113" i="27"/>
  <c r="BV113" i="27"/>
  <c r="CM113" i="27"/>
  <c r="CN113" i="27" s="1"/>
  <c r="DE113" i="27"/>
  <c r="DD113" i="27"/>
  <c r="DT113" i="27"/>
  <c r="DU113" i="27" s="1"/>
  <c r="EL113" i="27"/>
  <c r="EK113" i="27"/>
  <c r="EC114" i="27"/>
  <c r="ED114" i="27" s="1"/>
  <c r="AW71" i="27"/>
  <c r="AX71" i="27" s="1"/>
  <c r="DY71" i="27"/>
  <c r="I74" i="27"/>
  <c r="H74" i="27"/>
  <c r="X74" i="27"/>
  <c r="Y74" i="27" s="1"/>
  <c r="AP74" i="27"/>
  <c r="AO74" i="27"/>
  <c r="BF74" i="27"/>
  <c r="BG74" i="27" s="1"/>
  <c r="BW74" i="27"/>
  <c r="BV74" i="27"/>
  <c r="CM74" i="27"/>
  <c r="CN74" i="27" s="1"/>
  <c r="DE74" i="27"/>
  <c r="DD74" i="27"/>
  <c r="DT74" i="27"/>
  <c r="DU74" i="27" s="1"/>
  <c r="EL74" i="27"/>
  <c r="EK74" i="27"/>
  <c r="Q81" i="27"/>
  <c r="AH81" i="27"/>
  <c r="AX81" i="27"/>
  <c r="BO81" i="27"/>
  <c r="CF81" i="27"/>
  <c r="CV81" i="27"/>
  <c r="DM81" i="27"/>
  <c r="ED81" i="27"/>
  <c r="ET81" i="27"/>
  <c r="P83" i="27"/>
  <c r="Q83" i="27" s="1"/>
  <c r="AH83" i="27"/>
  <c r="AG83" i="27"/>
  <c r="AW83" i="27"/>
  <c r="AX83" i="27" s="1"/>
  <c r="BO83" i="27"/>
  <c r="BN83" i="27"/>
  <c r="CE83" i="27"/>
  <c r="CF83" i="27" s="1"/>
  <c r="CV83" i="27"/>
  <c r="CU83" i="27"/>
  <c r="DL83" i="27"/>
  <c r="DM83" i="27" s="1"/>
  <c r="ED83" i="27"/>
  <c r="EC83" i="27"/>
  <c r="ES83" i="27"/>
  <c r="ET83" i="27" s="1"/>
  <c r="Q85" i="27"/>
  <c r="P85" i="27"/>
  <c r="AG85" i="27"/>
  <c r="AH85" i="27" s="1"/>
  <c r="AX85" i="27"/>
  <c r="AW85" i="27"/>
  <c r="BN85" i="27"/>
  <c r="BO85" i="27" s="1"/>
  <c r="CF85" i="27"/>
  <c r="CE85" i="27"/>
  <c r="CU85" i="27"/>
  <c r="CV85" i="27" s="1"/>
  <c r="DM85" i="27"/>
  <c r="DL85" i="27"/>
  <c r="EC85" i="27"/>
  <c r="ED85" i="27" s="1"/>
  <c r="ET85" i="27"/>
  <c r="ES85" i="27"/>
  <c r="P87" i="27"/>
  <c r="Q87" i="27" s="1"/>
  <c r="AH87" i="27"/>
  <c r="AG87" i="27"/>
  <c r="AW87" i="27"/>
  <c r="AX87" i="27" s="1"/>
  <c r="BO87" i="27"/>
  <c r="BN87" i="27"/>
  <c r="CE87" i="27"/>
  <c r="CF87" i="27" s="1"/>
  <c r="CV87" i="27"/>
  <c r="CU87" i="27"/>
  <c r="DL87" i="27"/>
  <c r="DM87" i="27" s="1"/>
  <c r="ED87" i="27"/>
  <c r="EC87" i="27"/>
  <c r="ES87" i="27"/>
  <c r="ET87" i="27" s="1"/>
  <c r="DE94" i="27"/>
  <c r="DD94" i="27"/>
  <c r="EC94" i="27"/>
  <c r="ED94" i="27" s="1"/>
  <c r="ET94" i="27"/>
  <c r="ES94" i="27"/>
  <c r="AP95" i="27"/>
  <c r="CV97" i="27"/>
  <c r="BN98" i="27"/>
  <c r="BO98" i="27" s="1"/>
  <c r="EC98" i="27"/>
  <c r="ED98" i="27"/>
  <c r="CN99" i="27"/>
  <c r="P102" i="27"/>
  <c r="Q102" i="27" s="1"/>
  <c r="AH102" i="27"/>
  <c r="AG102" i="27"/>
  <c r="AW102" i="27"/>
  <c r="AX102" i="27" s="1"/>
  <c r="BO102" i="27"/>
  <c r="BN102" i="27"/>
  <c r="CE102" i="27"/>
  <c r="CF102" i="27" s="1"/>
  <c r="CV102" i="27"/>
  <c r="CU102" i="27"/>
  <c r="DL102" i="27"/>
  <c r="DM102" i="27" s="1"/>
  <c r="ED102" i="27"/>
  <c r="EC102" i="27"/>
  <c r="ES102" i="27"/>
  <c r="ET102" i="27" s="1"/>
  <c r="I106" i="27"/>
  <c r="H106" i="27"/>
  <c r="X106" i="27"/>
  <c r="Y106" i="27" s="1"/>
  <c r="AP106" i="27"/>
  <c r="AO106" i="27"/>
  <c r="BF106" i="27"/>
  <c r="BG106" i="27" s="1"/>
  <c r="BW106" i="27"/>
  <c r="BV106" i="27"/>
  <c r="CM106" i="27"/>
  <c r="CN106" i="27" s="1"/>
  <c r="DE106" i="27"/>
  <c r="DD106" i="27"/>
  <c r="DT106" i="27"/>
  <c r="DU106" i="27" s="1"/>
  <c r="EL106" i="27"/>
  <c r="EK106" i="27"/>
  <c r="P110" i="27"/>
  <c r="Q110" i="27" s="1"/>
  <c r="AH110" i="27"/>
  <c r="AG110" i="27"/>
  <c r="AW110" i="27"/>
  <c r="AX110" i="27" s="1"/>
  <c r="BO110" i="27"/>
  <c r="BN110" i="27"/>
  <c r="CE110" i="27"/>
  <c r="CF110" i="27" s="1"/>
  <c r="CV110" i="27"/>
  <c r="CU110" i="27"/>
  <c r="DL110" i="27"/>
  <c r="DM110" i="27" s="1"/>
  <c r="ED110" i="27"/>
  <c r="EC110" i="27"/>
  <c r="ES110" i="27"/>
  <c r="ET110" i="27" s="1"/>
  <c r="AX111" i="27"/>
  <c r="AW111" i="27"/>
  <c r="AG114" i="27"/>
  <c r="AH114" i="27" s="1"/>
  <c r="EL94" i="27"/>
  <c r="EK94" i="27"/>
  <c r="AH95" i="27"/>
  <c r="BO95" i="27"/>
  <c r="CV95" i="27"/>
  <c r="Y97" i="27"/>
  <c r="BG97" i="27"/>
  <c r="CN97" i="27"/>
  <c r="DU97" i="27"/>
  <c r="Q99" i="27"/>
  <c r="AX99" i="27"/>
  <c r="CF99" i="27"/>
  <c r="DM99" i="27"/>
  <c r="ET99" i="27"/>
  <c r="AO100" i="27"/>
  <c r="AP100" i="27" s="1"/>
  <c r="BG100" i="27"/>
  <c r="BF100" i="27"/>
  <c r="BV100" i="27"/>
  <c r="BW100" i="27" s="1"/>
  <c r="CN100" i="27"/>
  <c r="CM100" i="27"/>
  <c r="DD100" i="27"/>
  <c r="DE100" i="27" s="1"/>
  <c r="DU100" i="27"/>
  <c r="DT100" i="27"/>
  <c r="EK100" i="27"/>
  <c r="EL100" i="27" s="1"/>
  <c r="Q104" i="27"/>
  <c r="P104" i="27"/>
  <c r="AG104" i="27"/>
  <c r="AH104" i="27" s="1"/>
  <c r="AX104" i="27"/>
  <c r="AW104" i="27"/>
  <c r="BN104" i="27"/>
  <c r="BO104" i="27" s="1"/>
  <c r="CF104" i="27"/>
  <c r="CE104" i="27"/>
  <c r="CU104" i="27"/>
  <c r="CV104" i="27" s="1"/>
  <c r="DM104" i="27"/>
  <c r="DL104" i="27"/>
  <c r="EC104" i="27"/>
  <c r="ED104" i="27" s="1"/>
  <c r="ET104" i="27"/>
  <c r="ES104" i="27"/>
  <c r="H108" i="27"/>
  <c r="I108" i="27" s="1"/>
  <c r="Y108" i="27"/>
  <c r="X108" i="27"/>
  <c r="AO108" i="27"/>
  <c r="AP108" i="27" s="1"/>
  <c r="BG108" i="27"/>
  <c r="BF108" i="27"/>
  <c r="BV108" i="27"/>
  <c r="BW108" i="27" s="1"/>
  <c r="CN108" i="27"/>
  <c r="CM108" i="27"/>
  <c r="DD108" i="27"/>
  <c r="DE108" i="27" s="1"/>
  <c r="DU108" i="27"/>
  <c r="DT108" i="27"/>
  <c r="EK108" i="27"/>
  <c r="EL108" i="27" s="1"/>
  <c r="I111" i="27"/>
  <c r="H111" i="27"/>
  <c r="AO111" i="27"/>
  <c r="AP111" i="27" s="1"/>
  <c r="BW111" i="27"/>
  <c r="BV111" i="27"/>
  <c r="DD111" i="27"/>
  <c r="DE111" i="27" s="1"/>
  <c r="EL111" i="27"/>
  <c r="EK111" i="27"/>
  <c r="X114" i="27"/>
  <c r="Y114" i="27" s="1"/>
  <c r="BG114" i="27"/>
  <c r="BF114" i="27"/>
  <c r="CM114" i="27"/>
  <c r="CN114" i="27" s="1"/>
  <c r="DU114" i="27"/>
  <c r="DT114" i="27"/>
  <c r="P118" i="27"/>
  <c r="Q118" i="27" s="1"/>
  <c r="AH118" i="27"/>
  <c r="AG118" i="27"/>
  <c r="AW118" i="27"/>
  <c r="AX118" i="27" s="1"/>
  <c r="BO118" i="27"/>
  <c r="BN118" i="27"/>
  <c r="CE118" i="27"/>
  <c r="CF118" i="27" s="1"/>
  <c r="CV118" i="27"/>
  <c r="CU118" i="27"/>
  <c r="DL118" i="27"/>
  <c r="DM118" i="27" s="1"/>
  <c r="ED118" i="27"/>
  <c r="EC118" i="27"/>
  <c r="ES118" i="27"/>
  <c r="ET118" i="27" s="1"/>
  <c r="I134" i="27"/>
  <c r="H134" i="27"/>
  <c r="X134" i="27"/>
  <c r="Y134" i="27" s="1"/>
  <c r="AP134" i="27"/>
  <c r="AO134" i="27"/>
  <c r="BF134" i="27"/>
  <c r="BG134" i="27" s="1"/>
  <c r="BW134" i="27"/>
  <c r="BV134" i="27"/>
  <c r="CM134" i="27"/>
  <c r="CN134" i="27" s="1"/>
  <c r="DE134" i="27"/>
  <c r="DD134" i="27"/>
  <c r="DT134" i="27"/>
  <c r="DU134" i="27" s="1"/>
  <c r="EL134" i="27"/>
  <c r="EK134" i="27"/>
  <c r="AO141" i="27"/>
  <c r="AP141" i="27" s="1"/>
  <c r="DE141" i="27"/>
  <c r="DD141" i="27"/>
  <c r="H142" i="27"/>
  <c r="I142" i="27" s="1"/>
  <c r="Y142" i="27"/>
  <c r="X142" i="27"/>
  <c r="AO142" i="27"/>
  <c r="AP142" i="27" s="1"/>
  <c r="BG142" i="27"/>
  <c r="BF142" i="27"/>
  <c r="BV142" i="27"/>
  <c r="BW142" i="27" s="1"/>
  <c r="CN142" i="27"/>
  <c r="CM142" i="27"/>
  <c r="DD142" i="27"/>
  <c r="DE142" i="27" s="1"/>
  <c r="DT142" i="27"/>
  <c r="DU142" i="27" s="1"/>
  <c r="AO146" i="27"/>
  <c r="AP146" i="27"/>
  <c r="DD146" i="27"/>
  <c r="DE146" i="27" s="1"/>
  <c r="BN148" i="27"/>
  <c r="BO148" i="27"/>
  <c r="EC148" i="27"/>
  <c r="ED148" i="27" s="1"/>
  <c r="BF150" i="27"/>
  <c r="BG150" i="27"/>
  <c r="DT150" i="27"/>
  <c r="DU150" i="27" s="1"/>
  <c r="Y95" i="27"/>
  <c r="BG95" i="27"/>
  <c r="CN95" i="27"/>
  <c r="Q97" i="27"/>
  <c r="AX97" i="27"/>
  <c r="CF97" i="27"/>
  <c r="DM97" i="27"/>
  <c r="ET97" i="27"/>
  <c r="I99" i="27"/>
  <c r="AP99" i="27"/>
  <c r="BW99" i="27"/>
  <c r="DE99" i="27"/>
  <c r="EL99" i="27"/>
  <c r="I101" i="27"/>
  <c r="AP101" i="27"/>
  <c r="BW101" i="27"/>
  <c r="DE101" i="27"/>
  <c r="EL101" i="27"/>
  <c r="I102" i="27"/>
  <c r="H102" i="27"/>
  <c r="X102" i="27"/>
  <c r="Y102" i="27" s="1"/>
  <c r="AP102" i="27"/>
  <c r="AO102" i="27"/>
  <c r="BF102" i="27"/>
  <c r="BG102" i="27" s="1"/>
  <c r="BW102" i="27"/>
  <c r="BV102" i="27"/>
  <c r="CM102" i="27"/>
  <c r="CN102" i="27" s="1"/>
  <c r="DE102" i="27"/>
  <c r="DD102" i="27"/>
  <c r="DT102" i="27"/>
  <c r="DU102" i="27" s="1"/>
  <c r="EL102" i="27"/>
  <c r="EK102" i="27"/>
  <c r="Q103" i="27"/>
  <c r="AX103" i="27"/>
  <c r="CF103" i="27"/>
  <c r="DM103" i="27"/>
  <c r="ET103" i="27"/>
  <c r="Y105" i="27"/>
  <c r="BG105" i="27"/>
  <c r="CN105" i="27"/>
  <c r="DU105" i="27"/>
  <c r="Q106" i="27"/>
  <c r="P106" i="27"/>
  <c r="AG106" i="27"/>
  <c r="AH106" i="27" s="1"/>
  <c r="AX106" i="27"/>
  <c r="AW106" i="27"/>
  <c r="BN106" i="27"/>
  <c r="BO106" i="27" s="1"/>
  <c r="CF106" i="27"/>
  <c r="CE106" i="27"/>
  <c r="CU106" i="27"/>
  <c r="CV106" i="27" s="1"/>
  <c r="DM106" i="27"/>
  <c r="DL106" i="27"/>
  <c r="EC106" i="27"/>
  <c r="ED106" i="27" s="1"/>
  <c r="ET106" i="27"/>
  <c r="ES106" i="27"/>
  <c r="AH107" i="27"/>
  <c r="BO107" i="27"/>
  <c r="CV107" i="27"/>
  <c r="ED107" i="27"/>
  <c r="H110" i="27"/>
  <c r="I110" i="27" s="1"/>
  <c r="Y110" i="27"/>
  <c r="X110" i="27"/>
  <c r="AO110" i="27"/>
  <c r="AP110" i="27" s="1"/>
  <c r="BG110" i="27"/>
  <c r="BF110" i="27"/>
  <c r="BV110" i="27"/>
  <c r="BW110" i="27" s="1"/>
  <c r="CN110" i="27"/>
  <c r="CM110" i="27"/>
  <c r="DD110" i="27"/>
  <c r="DE110" i="27" s="1"/>
  <c r="DU110" i="27"/>
  <c r="DT110" i="27"/>
  <c r="EK110" i="27"/>
  <c r="EL110" i="27" s="1"/>
  <c r="AH111" i="27"/>
  <c r="AG111" i="27"/>
  <c r="BN111" i="27"/>
  <c r="BO111" i="27" s="1"/>
  <c r="CV111" i="27"/>
  <c r="CU111" i="27"/>
  <c r="EC111" i="27"/>
  <c r="ED111" i="27" s="1"/>
  <c r="Q113" i="27"/>
  <c r="P113" i="27"/>
  <c r="AG113" i="27"/>
  <c r="AH113" i="27" s="1"/>
  <c r="AX113" i="27"/>
  <c r="AW113" i="27"/>
  <c r="BN113" i="27"/>
  <c r="BO113" i="27" s="1"/>
  <c r="CF113" i="27"/>
  <c r="CE113" i="27"/>
  <c r="CU113" i="27"/>
  <c r="CV113" i="27" s="1"/>
  <c r="DM113" i="27"/>
  <c r="DL113" i="27"/>
  <c r="EC113" i="27"/>
  <c r="ED113" i="27" s="1"/>
  <c r="ET113" i="27"/>
  <c r="ES113" i="27"/>
  <c r="P114" i="27"/>
  <c r="Q114" i="27" s="1"/>
  <c r="AX114" i="27"/>
  <c r="AW114" i="27"/>
  <c r="CE114" i="27"/>
  <c r="CF114" i="27" s="1"/>
  <c r="DM114" i="27"/>
  <c r="DL114" i="27"/>
  <c r="ES114" i="27"/>
  <c r="ET114" i="27" s="1"/>
  <c r="I116" i="27"/>
  <c r="H116" i="27"/>
  <c r="X116" i="27"/>
  <c r="Y116" i="27" s="1"/>
  <c r="AP116" i="27"/>
  <c r="AO116" i="27"/>
  <c r="BF116" i="27"/>
  <c r="BG116" i="27" s="1"/>
  <c r="BW116" i="27"/>
  <c r="BV116" i="27"/>
  <c r="CM116" i="27"/>
  <c r="CN116" i="27" s="1"/>
  <c r="DE116" i="27"/>
  <c r="DD116" i="27"/>
  <c r="DT116" i="27"/>
  <c r="DU116" i="27" s="1"/>
  <c r="EL116" i="27"/>
  <c r="EK116" i="27"/>
  <c r="Q117" i="27"/>
  <c r="AX117" i="27"/>
  <c r="CF117" i="27"/>
  <c r="Y119" i="27"/>
  <c r="BG119" i="27"/>
  <c r="CN119" i="27"/>
  <c r="DU119" i="27"/>
  <c r="AP120" i="27"/>
  <c r="AO120" i="27"/>
  <c r="P122" i="27"/>
  <c r="Q122" i="27" s="1"/>
  <c r="AH122" i="27"/>
  <c r="AG122" i="27"/>
  <c r="AW122" i="27"/>
  <c r="AX122" i="27" s="1"/>
  <c r="BO122" i="27"/>
  <c r="BN122" i="27"/>
  <c r="CE122" i="27"/>
  <c r="CF122" i="27" s="1"/>
  <c r="CV122" i="27"/>
  <c r="CU122" i="27"/>
  <c r="DL122" i="27"/>
  <c r="DM122" i="27" s="1"/>
  <c r="ED122" i="27"/>
  <c r="EC122" i="27"/>
  <c r="ES122" i="27"/>
  <c r="ET122" i="27" s="1"/>
  <c r="Q95" i="27"/>
  <c r="AX95" i="27"/>
  <c r="CF95" i="27"/>
  <c r="AH96" i="27"/>
  <c r="BO96" i="27"/>
  <c r="CV96" i="27"/>
  <c r="ED96" i="27"/>
  <c r="I97" i="27"/>
  <c r="AP97" i="27"/>
  <c r="BW97" i="27"/>
  <c r="DE97" i="27"/>
  <c r="EL97" i="27"/>
  <c r="Y98" i="27"/>
  <c r="BG98" i="27"/>
  <c r="CN98" i="27"/>
  <c r="DU98" i="27"/>
  <c r="AH99" i="27"/>
  <c r="BO99" i="27"/>
  <c r="CV99" i="27"/>
  <c r="ED99" i="27"/>
  <c r="Q100" i="27"/>
  <c r="AG100" i="27"/>
  <c r="AH100" i="27" s="1"/>
  <c r="AX100" i="27"/>
  <c r="AW100" i="27"/>
  <c r="BN100" i="27"/>
  <c r="BO100" i="27" s="1"/>
  <c r="CF100" i="27"/>
  <c r="CE100" i="27"/>
  <c r="CU100" i="27"/>
  <c r="CV100" i="27" s="1"/>
  <c r="DM100" i="27"/>
  <c r="DL100" i="27"/>
  <c r="EC100" i="27"/>
  <c r="ED100" i="27" s="1"/>
  <c r="ET100" i="27"/>
  <c r="ES100" i="27"/>
  <c r="AH101" i="27"/>
  <c r="BO101" i="27"/>
  <c r="CV101" i="27"/>
  <c r="ED101" i="27"/>
  <c r="I103" i="27"/>
  <c r="AP103" i="27"/>
  <c r="BW103" i="27"/>
  <c r="DE103" i="27"/>
  <c r="EL103" i="27"/>
  <c r="H104" i="27"/>
  <c r="I104" i="27" s="1"/>
  <c r="Y104" i="27"/>
  <c r="X104" i="27"/>
  <c r="AO104" i="27"/>
  <c r="AP104" i="27" s="1"/>
  <c r="BG104" i="27"/>
  <c r="BF104" i="27"/>
  <c r="BV104" i="27"/>
  <c r="BW104" i="27" s="1"/>
  <c r="CN104" i="27"/>
  <c r="CM104" i="27"/>
  <c r="DD104" i="27"/>
  <c r="DE104" i="27" s="1"/>
  <c r="DU104" i="27"/>
  <c r="DT104" i="27"/>
  <c r="EK104" i="27"/>
  <c r="EL104" i="27" s="1"/>
  <c r="Q105" i="27"/>
  <c r="AX105" i="27"/>
  <c r="CF105" i="27"/>
  <c r="DM105" i="27"/>
  <c r="ET105" i="27"/>
  <c r="Y107" i="27"/>
  <c r="BG107" i="27"/>
  <c r="CN107" i="27"/>
  <c r="DU107" i="27"/>
  <c r="P108" i="27"/>
  <c r="Q108" i="27" s="1"/>
  <c r="AH108" i="27"/>
  <c r="AG108" i="27"/>
  <c r="AW108" i="27"/>
  <c r="AX108" i="27" s="1"/>
  <c r="BO108" i="27"/>
  <c r="BN108" i="27"/>
  <c r="CE108" i="27"/>
  <c r="CF108" i="27" s="1"/>
  <c r="CV108" i="27"/>
  <c r="CU108" i="27"/>
  <c r="DL108" i="27"/>
  <c r="DM108" i="27" s="1"/>
  <c r="ED108" i="27"/>
  <c r="EC108" i="27"/>
  <c r="ES108" i="27"/>
  <c r="ET108" i="27" s="1"/>
  <c r="Y111" i="27"/>
  <c r="X111" i="27"/>
  <c r="BF111" i="27"/>
  <c r="BG111" i="27" s="1"/>
  <c r="CN111" i="27"/>
  <c r="CM111" i="27"/>
  <c r="DT111" i="27"/>
  <c r="DU111" i="27" s="1"/>
  <c r="I114" i="27"/>
  <c r="H114" i="27"/>
  <c r="AO114" i="27"/>
  <c r="AP114" i="27" s="1"/>
  <c r="BW114" i="27"/>
  <c r="BV114" i="27"/>
  <c r="DD114" i="27"/>
  <c r="DE114" i="27" s="1"/>
  <c r="EL114" i="27"/>
  <c r="EK114" i="27"/>
  <c r="I117" i="27"/>
  <c r="AP117" i="27"/>
  <c r="BW117" i="27"/>
  <c r="I118" i="27"/>
  <c r="H118" i="27"/>
  <c r="X118" i="27"/>
  <c r="Y118" i="27" s="1"/>
  <c r="AP118" i="27"/>
  <c r="AO118" i="27"/>
  <c r="BF118" i="27"/>
  <c r="BG118" i="27" s="1"/>
  <c r="BW118" i="27"/>
  <c r="BV118" i="27"/>
  <c r="CM118" i="27"/>
  <c r="CN118" i="27" s="1"/>
  <c r="DE118" i="27"/>
  <c r="DD118" i="27"/>
  <c r="DT118" i="27"/>
  <c r="DU118" i="27" s="1"/>
  <c r="EL118" i="27"/>
  <c r="EK118" i="27"/>
  <c r="Q119" i="27"/>
  <c r="AX119" i="27"/>
  <c r="CF119" i="27"/>
  <c r="DM119" i="27"/>
  <c r="ET119" i="27"/>
  <c r="I126" i="27"/>
  <c r="H126" i="27"/>
  <c r="X126" i="27"/>
  <c r="Y126" i="27" s="1"/>
  <c r="AP126" i="27"/>
  <c r="AO126" i="27"/>
  <c r="BF126" i="27"/>
  <c r="BG126" i="27" s="1"/>
  <c r="BW126" i="27"/>
  <c r="BV126" i="27"/>
  <c r="CM126" i="27"/>
  <c r="CN126" i="27" s="1"/>
  <c r="DE126" i="27"/>
  <c r="DD126" i="27"/>
  <c r="DT126" i="27"/>
  <c r="DU126" i="27" s="1"/>
  <c r="EL126" i="27"/>
  <c r="EK126" i="27"/>
  <c r="AH120" i="27"/>
  <c r="BO120" i="27"/>
  <c r="CV120" i="27"/>
  <c r="CU120" i="27"/>
  <c r="DL120" i="27"/>
  <c r="DM120" i="27" s="1"/>
  <c r="ED120" i="27"/>
  <c r="EC120" i="27"/>
  <c r="ES120" i="27"/>
  <c r="ET120" i="27" s="1"/>
  <c r="I124" i="27"/>
  <c r="H124" i="27"/>
  <c r="X124" i="27"/>
  <c r="Y124" i="27" s="1"/>
  <c r="AP124" i="27"/>
  <c r="AO124" i="27"/>
  <c r="BF124" i="27"/>
  <c r="BG124" i="27" s="1"/>
  <c r="BW124" i="27"/>
  <c r="BV124" i="27"/>
  <c r="CM124" i="27"/>
  <c r="CN124" i="27" s="1"/>
  <c r="DE124" i="27"/>
  <c r="DD124" i="27"/>
  <c r="DT124" i="27"/>
  <c r="DU124" i="27" s="1"/>
  <c r="EL124" i="27"/>
  <c r="EK124" i="27"/>
  <c r="P128" i="27"/>
  <c r="Q128" i="27" s="1"/>
  <c r="AH128" i="27"/>
  <c r="AG128" i="27"/>
  <c r="AW128" i="27"/>
  <c r="AX128" i="27" s="1"/>
  <c r="BO128" i="27"/>
  <c r="BN128" i="27"/>
  <c r="CE128" i="27"/>
  <c r="CF128" i="27" s="1"/>
  <c r="CV128" i="27"/>
  <c r="CU128" i="27"/>
  <c r="DL128" i="27"/>
  <c r="DM128" i="27" s="1"/>
  <c r="ED128" i="27"/>
  <c r="EC128" i="27"/>
  <c r="ES128" i="27"/>
  <c r="ET128" i="27" s="1"/>
  <c r="I132" i="27"/>
  <c r="H132" i="27"/>
  <c r="X132" i="27"/>
  <c r="Y132" i="27" s="1"/>
  <c r="AP132" i="27"/>
  <c r="AO132" i="27"/>
  <c r="BF132" i="27"/>
  <c r="BG132" i="27" s="1"/>
  <c r="BW132" i="27"/>
  <c r="BV132" i="27"/>
  <c r="CM132" i="27"/>
  <c r="CN132" i="27" s="1"/>
  <c r="DE132" i="27"/>
  <c r="DD132" i="27"/>
  <c r="DT132" i="27"/>
  <c r="DU132" i="27" s="1"/>
  <c r="EL132" i="27"/>
  <c r="EK132" i="27"/>
  <c r="AX136" i="27"/>
  <c r="DM136" i="27"/>
  <c r="Y140" i="27"/>
  <c r="CN140" i="27"/>
  <c r="P144" i="27"/>
  <c r="Q144" i="27" s="1"/>
  <c r="CE144" i="27"/>
  <c r="CF144" i="27"/>
  <c r="ES144" i="27"/>
  <c r="ET144" i="27" s="1"/>
  <c r="BO147" i="27"/>
  <c r="ED147" i="27"/>
  <c r="CM165" i="27"/>
  <c r="CN165" i="27" s="1"/>
  <c r="Y120" i="27"/>
  <c r="BG120" i="27"/>
  <c r="CN120" i="27"/>
  <c r="I122" i="27"/>
  <c r="H122" i="27"/>
  <c r="X122" i="27"/>
  <c r="Y122" i="27" s="1"/>
  <c r="AP122" i="27"/>
  <c r="AO122" i="27"/>
  <c r="BF122" i="27"/>
  <c r="BG122" i="27" s="1"/>
  <c r="BW122" i="27"/>
  <c r="BV122" i="27"/>
  <c r="CM122" i="27"/>
  <c r="CN122" i="27" s="1"/>
  <c r="DE122" i="27"/>
  <c r="DD122" i="27"/>
  <c r="DT122" i="27"/>
  <c r="DU122" i="27" s="1"/>
  <c r="EK122" i="27"/>
  <c r="EL122" i="27" s="1"/>
  <c r="P126" i="27"/>
  <c r="Q126" i="27" s="1"/>
  <c r="AG126" i="27"/>
  <c r="AH126" i="27" s="1"/>
  <c r="AW126" i="27"/>
  <c r="AX126" i="27" s="1"/>
  <c r="BN126" i="27"/>
  <c r="BO126" i="27" s="1"/>
  <c r="CE126" i="27"/>
  <c r="CF126" i="27" s="1"/>
  <c r="CU126" i="27"/>
  <c r="CV126" i="27" s="1"/>
  <c r="DL126" i="27"/>
  <c r="DM126" i="27" s="1"/>
  <c r="EC126" i="27"/>
  <c r="ED126" i="27" s="1"/>
  <c r="ES126" i="27"/>
  <c r="ET126" i="27" s="1"/>
  <c r="H130" i="27"/>
  <c r="I130" i="27" s="1"/>
  <c r="X130" i="27"/>
  <c r="Y130" i="27" s="1"/>
  <c r="AO130" i="27"/>
  <c r="AP130" i="27" s="1"/>
  <c r="BF130" i="27"/>
  <c r="BG130" i="27" s="1"/>
  <c r="BV130" i="27"/>
  <c r="BW130" i="27" s="1"/>
  <c r="CM130" i="27"/>
  <c r="CN130" i="27" s="1"/>
  <c r="DD130" i="27"/>
  <c r="DE130" i="27" s="1"/>
  <c r="DT130" i="27"/>
  <c r="DU130" i="27" s="1"/>
  <c r="EK130" i="27"/>
  <c r="EL130" i="27" s="1"/>
  <c r="P134" i="27"/>
  <c r="Q134" i="27" s="1"/>
  <c r="AG134" i="27"/>
  <c r="AH134" i="27" s="1"/>
  <c r="AW134" i="27"/>
  <c r="AX134" i="27" s="1"/>
  <c r="BN134" i="27"/>
  <c r="BO134" i="27" s="1"/>
  <c r="CE134" i="27"/>
  <c r="CF134" i="27" s="1"/>
  <c r="CU134" i="27"/>
  <c r="CV134" i="27" s="1"/>
  <c r="DL134" i="27"/>
  <c r="DM134" i="27" s="1"/>
  <c r="EC134" i="27"/>
  <c r="ED134" i="27" s="1"/>
  <c r="ES134" i="27"/>
  <c r="ET134" i="27" s="1"/>
  <c r="Y138" i="27"/>
  <c r="BG138" i="27"/>
  <c r="CN138" i="27"/>
  <c r="DU138" i="27"/>
  <c r="I141" i="27"/>
  <c r="H141" i="27"/>
  <c r="AW141" i="27"/>
  <c r="BV141" i="27"/>
  <c r="BW141" i="27" s="1"/>
  <c r="DL141" i="27"/>
  <c r="EL141" i="27"/>
  <c r="EK141" i="27"/>
  <c r="Q142" i="27"/>
  <c r="P142" i="27"/>
  <c r="AH142" i="27"/>
  <c r="AG142" i="27"/>
  <c r="AX142" i="27"/>
  <c r="AW142" i="27"/>
  <c r="BO142" i="27"/>
  <c r="BN142" i="27"/>
  <c r="CF142" i="27"/>
  <c r="CE142" i="27"/>
  <c r="CV142" i="27"/>
  <c r="CU142" i="27"/>
  <c r="DM142" i="27"/>
  <c r="DL142" i="27"/>
  <c r="Q143" i="27"/>
  <c r="CF143" i="27"/>
  <c r="ET143" i="27"/>
  <c r="AP145" i="27"/>
  <c r="DE145" i="27"/>
  <c r="H146" i="27"/>
  <c r="I146" i="27"/>
  <c r="BV146" i="27"/>
  <c r="BW146" i="27"/>
  <c r="EK146" i="27"/>
  <c r="EL146" i="27"/>
  <c r="AG148" i="27"/>
  <c r="AH148" i="27"/>
  <c r="CU148" i="27"/>
  <c r="CV148" i="27"/>
  <c r="Y149" i="27"/>
  <c r="CN149" i="27"/>
  <c r="X150" i="27"/>
  <c r="Y150" i="27"/>
  <c r="CM150" i="27"/>
  <c r="CN150" i="27"/>
  <c r="AO167" i="27"/>
  <c r="AP167" i="27" s="1"/>
  <c r="Q120" i="27"/>
  <c r="AX120" i="27"/>
  <c r="CF120" i="27"/>
  <c r="DD120" i="27"/>
  <c r="DE120" i="27" s="1"/>
  <c r="DT120" i="27"/>
  <c r="DU120" i="27" s="1"/>
  <c r="EK120" i="27"/>
  <c r="EL120" i="27" s="1"/>
  <c r="P124" i="27"/>
  <c r="Q124" i="27" s="1"/>
  <c r="AG124" i="27"/>
  <c r="AH124" i="27" s="1"/>
  <c r="AW124" i="27"/>
  <c r="AX124" i="27" s="1"/>
  <c r="BN124" i="27"/>
  <c r="BO124" i="27" s="1"/>
  <c r="CE124" i="27"/>
  <c r="CF124" i="27" s="1"/>
  <c r="CU124" i="27"/>
  <c r="CV124" i="27" s="1"/>
  <c r="DL124" i="27"/>
  <c r="DM124" i="27" s="1"/>
  <c r="EC124" i="27"/>
  <c r="ED124" i="27" s="1"/>
  <c r="ES124" i="27"/>
  <c r="ET124" i="27" s="1"/>
  <c r="H128" i="27"/>
  <c r="I128" i="27" s="1"/>
  <c r="X128" i="27"/>
  <c r="Y128" i="27" s="1"/>
  <c r="AO128" i="27"/>
  <c r="AP128" i="27" s="1"/>
  <c r="BF128" i="27"/>
  <c r="BG128" i="27" s="1"/>
  <c r="BV128" i="27"/>
  <c r="BW128" i="27" s="1"/>
  <c r="CM128" i="27"/>
  <c r="CN128" i="27" s="1"/>
  <c r="DD128" i="27"/>
  <c r="DE128" i="27" s="1"/>
  <c r="DT128" i="27"/>
  <c r="DU128" i="27" s="1"/>
  <c r="EK128" i="27"/>
  <c r="EL128" i="27" s="1"/>
  <c r="P132" i="27"/>
  <c r="Q132" i="27" s="1"/>
  <c r="AG132" i="27"/>
  <c r="AH132" i="27" s="1"/>
  <c r="AW132" i="27"/>
  <c r="AX132" i="27" s="1"/>
  <c r="BN132" i="27"/>
  <c r="BO132" i="27" s="1"/>
  <c r="CE132" i="27"/>
  <c r="CF132" i="27" s="1"/>
  <c r="CU132" i="27"/>
  <c r="CV132" i="27" s="1"/>
  <c r="DL132" i="27"/>
  <c r="DM132" i="27" s="1"/>
  <c r="EC132" i="27"/>
  <c r="ED132" i="27" s="1"/>
  <c r="ES132" i="27"/>
  <c r="ET132" i="27" s="1"/>
  <c r="I136" i="27"/>
  <c r="Y136" i="27"/>
  <c r="BG136" i="27"/>
  <c r="BW136" i="27"/>
  <c r="CN136" i="27"/>
  <c r="DU136" i="27"/>
  <c r="EL136" i="27"/>
  <c r="Q140" i="27"/>
  <c r="CF140" i="27"/>
  <c r="ET140" i="27"/>
  <c r="AW144" i="27"/>
  <c r="AX144" i="27"/>
  <c r="DL144" i="27"/>
  <c r="DM144" i="27"/>
  <c r="AH147" i="27"/>
  <c r="CV147" i="27"/>
  <c r="P152" i="27"/>
  <c r="Q152" i="27" s="1"/>
  <c r="AG152" i="27"/>
  <c r="AH152" i="27" s="1"/>
  <c r="AW152" i="27"/>
  <c r="AX152" i="27" s="1"/>
  <c r="BN152" i="27"/>
  <c r="BO152" i="27" s="1"/>
  <c r="CE152" i="27"/>
  <c r="CF152" i="27" s="1"/>
  <c r="CU152" i="27"/>
  <c r="CV152" i="27" s="1"/>
  <c r="DL152" i="27"/>
  <c r="DM152" i="27" s="1"/>
  <c r="EC152" i="27"/>
  <c r="ED152" i="27" s="1"/>
  <c r="ES152" i="27"/>
  <c r="ET152" i="27" s="1"/>
  <c r="P156" i="27"/>
  <c r="Q156" i="27" s="1"/>
  <c r="AG156" i="27"/>
  <c r="AH156" i="27" s="1"/>
  <c r="AW156" i="27"/>
  <c r="AX156" i="27" s="1"/>
  <c r="BN156" i="27"/>
  <c r="BO156" i="27" s="1"/>
  <c r="BV156" i="27"/>
  <c r="BW156" i="27" s="1"/>
  <c r="CE156" i="27"/>
  <c r="CF156" i="27" s="1"/>
  <c r="CU156" i="27"/>
  <c r="CV156" i="27" s="1"/>
  <c r="DL156" i="27"/>
  <c r="DM156" i="27" s="1"/>
  <c r="EC156" i="27"/>
  <c r="ED156" i="27" s="1"/>
  <c r="EK156" i="27"/>
  <c r="EL156" i="27" s="1"/>
  <c r="ES156" i="27"/>
  <c r="ET156" i="27" s="1"/>
  <c r="P157" i="27"/>
  <c r="Q157" i="27" s="1"/>
  <c r="AG157" i="27"/>
  <c r="AH157" i="27" s="1"/>
  <c r="AW157" i="27"/>
  <c r="AX157" i="27" s="1"/>
  <c r="BN157" i="27"/>
  <c r="BO157" i="27" s="1"/>
  <c r="CE157" i="27"/>
  <c r="CF157" i="27" s="1"/>
  <c r="CU157" i="27"/>
  <c r="CV157" i="27" s="1"/>
  <c r="DL157" i="27"/>
  <c r="DM157" i="27" s="1"/>
  <c r="EC157" i="27"/>
  <c r="ED157" i="27" s="1"/>
  <c r="ES157" i="27"/>
  <c r="ET157" i="27" s="1"/>
  <c r="H161" i="27"/>
  <c r="I161" i="27" s="1"/>
  <c r="X161" i="27"/>
  <c r="Y161" i="27" s="1"/>
  <c r="AO161" i="27"/>
  <c r="AP161" i="27" s="1"/>
  <c r="BF161" i="27"/>
  <c r="BG161" i="27" s="1"/>
  <c r="BV161" i="27"/>
  <c r="BW161" i="27" s="1"/>
  <c r="CM161" i="27"/>
  <c r="CN161" i="27" s="1"/>
  <c r="DD161" i="27"/>
  <c r="DE161" i="27" s="1"/>
  <c r="DT161" i="27"/>
  <c r="DU161" i="27" s="1"/>
  <c r="EK161" i="27"/>
  <c r="EL161" i="27" s="1"/>
  <c r="H136" i="27"/>
  <c r="P136" i="27"/>
  <c r="Q136" i="27" s="1"/>
  <c r="X136" i="27"/>
  <c r="AG136" i="27"/>
  <c r="AH136" i="27" s="1"/>
  <c r="AO136" i="27"/>
  <c r="AP136" i="27" s="1"/>
  <c r="AW136" i="27"/>
  <c r="BF136" i="27"/>
  <c r="BN136" i="27"/>
  <c r="BO136" i="27" s="1"/>
  <c r="BV136" i="27"/>
  <c r="CE136" i="27"/>
  <c r="CF136" i="27" s="1"/>
  <c r="CM136" i="27"/>
  <c r="CU136" i="27"/>
  <c r="CV136" i="27" s="1"/>
  <c r="DD136" i="27"/>
  <c r="DE136" i="27" s="1"/>
  <c r="DL136" i="27"/>
  <c r="DT136" i="27"/>
  <c r="EC136" i="27"/>
  <c r="ED136" i="27" s="1"/>
  <c r="EK136" i="27"/>
  <c r="ES136" i="27"/>
  <c r="ET136" i="27" s="1"/>
  <c r="H138" i="27"/>
  <c r="I138" i="27" s="1"/>
  <c r="P138" i="27"/>
  <c r="Q138" i="27" s="1"/>
  <c r="X138" i="27"/>
  <c r="AG138" i="27"/>
  <c r="AH138" i="27" s="1"/>
  <c r="AO138" i="27"/>
  <c r="AP138" i="27" s="1"/>
  <c r="AW138" i="27"/>
  <c r="AX138" i="27" s="1"/>
  <c r="BF138" i="27"/>
  <c r="BN138" i="27"/>
  <c r="BO138" i="27" s="1"/>
  <c r="BV138" i="27"/>
  <c r="BW138" i="27" s="1"/>
  <c r="CE138" i="27"/>
  <c r="CF138" i="27" s="1"/>
  <c r="CM138" i="27"/>
  <c r="CU138" i="27"/>
  <c r="CV138" i="27" s="1"/>
  <c r="DD138" i="27"/>
  <c r="DE138" i="27" s="1"/>
  <c r="DL138" i="27"/>
  <c r="DM138" i="27" s="1"/>
  <c r="DT138" i="27"/>
  <c r="EC138" i="27"/>
  <c r="ED138" i="27" s="1"/>
  <c r="EK138" i="27"/>
  <c r="EL138" i="27" s="1"/>
  <c r="ES138" i="27"/>
  <c r="ET138" i="27" s="1"/>
  <c r="H140" i="27"/>
  <c r="I140" i="27" s="1"/>
  <c r="P140" i="27"/>
  <c r="X140" i="27"/>
  <c r="AG140" i="27"/>
  <c r="AH140" i="27" s="1"/>
  <c r="AO140" i="27"/>
  <c r="AP140" i="27" s="1"/>
  <c r="AW140" i="27"/>
  <c r="AX140" i="27" s="1"/>
  <c r="BF140" i="27"/>
  <c r="BG140" i="27" s="1"/>
  <c r="BN140" i="27"/>
  <c r="BO140" i="27" s="1"/>
  <c r="BV140" i="27"/>
  <c r="BW140" i="27" s="1"/>
  <c r="CE140" i="27"/>
  <c r="CM140" i="27"/>
  <c r="CU140" i="27"/>
  <c r="CV140" i="27" s="1"/>
  <c r="DD140" i="27"/>
  <c r="DE140" i="27" s="1"/>
  <c r="DL140" i="27"/>
  <c r="DM140" i="27" s="1"/>
  <c r="DT140" i="27"/>
  <c r="DU140" i="27" s="1"/>
  <c r="EC140" i="27"/>
  <c r="ED140" i="27" s="1"/>
  <c r="EK140" i="27"/>
  <c r="EL140" i="27" s="1"/>
  <c r="ES140" i="27"/>
  <c r="AH141" i="27"/>
  <c r="BO141" i="27"/>
  <c r="CV141" i="27"/>
  <c r="ED141" i="27"/>
  <c r="ED142" i="27"/>
  <c r="I143" i="27"/>
  <c r="AP143" i="27"/>
  <c r="BW143" i="27"/>
  <c r="DE143" i="27"/>
  <c r="EL143" i="27"/>
  <c r="Y144" i="27"/>
  <c r="BG144" i="27"/>
  <c r="CN144" i="27"/>
  <c r="DU144" i="27"/>
  <c r="AH145" i="27"/>
  <c r="BO145" i="27"/>
  <c r="CV145" i="27"/>
  <c r="ED145" i="27"/>
  <c r="Q146" i="27"/>
  <c r="AX146" i="27"/>
  <c r="CF146" i="27"/>
  <c r="DM146" i="27"/>
  <c r="ET146" i="27"/>
  <c r="Y147" i="27"/>
  <c r="BG147" i="27"/>
  <c r="CN147" i="27"/>
  <c r="DU147" i="27"/>
  <c r="I148" i="27"/>
  <c r="AP148" i="27"/>
  <c r="BW148" i="27"/>
  <c r="DE148" i="27"/>
  <c r="EL148" i="27"/>
  <c r="Q149" i="27"/>
  <c r="AX149" i="27"/>
  <c r="CF149" i="27"/>
  <c r="DM149" i="27"/>
  <c r="ET149" i="27"/>
  <c r="AH150" i="27"/>
  <c r="BO150" i="27"/>
  <c r="CV150" i="27"/>
  <c r="EK150" i="27"/>
  <c r="EL150" i="27" s="1"/>
  <c r="Q151" i="27"/>
  <c r="AX151" i="27"/>
  <c r="CF151" i="27"/>
  <c r="DM151" i="27"/>
  <c r="ET151" i="27"/>
  <c r="Y153" i="27"/>
  <c r="BG153" i="27"/>
  <c r="CN153" i="27"/>
  <c r="DU153" i="27"/>
  <c r="Q154" i="27"/>
  <c r="P154" i="27"/>
  <c r="AH154" i="27"/>
  <c r="AG154" i="27"/>
  <c r="AX154" i="27"/>
  <c r="AW154" i="27"/>
  <c r="BO154" i="27"/>
  <c r="BN154" i="27"/>
  <c r="CF154" i="27"/>
  <c r="CE154" i="27"/>
  <c r="CV154" i="27"/>
  <c r="CU154" i="27"/>
  <c r="DM154" i="27"/>
  <c r="DL154" i="27"/>
  <c r="ED154" i="27"/>
  <c r="EC154" i="27"/>
  <c r="ET154" i="27"/>
  <c r="ES154" i="27"/>
  <c r="AH155" i="27"/>
  <c r="BO155" i="27"/>
  <c r="CV155" i="27"/>
  <c r="ED155" i="27"/>
  <c r="Q159" i="27"/>
  <c r="P159" i="27"/>
  <c r="AH159" i="27"/>
  <c r="AG159" i="27"/>
  <c r="AX159" i="27"/>
  <c r="AW159" i="27"/>
  <c r="BO159" i="27"/>
  <c r="BN159" i="27"/>
  <c r="CF159" i="27"/>
  <c r="CE159" i="27"/>
  <c r="CV159" i="27"/>
  <c r="CU159" i="27"/>
  <c r="DM159" i="27"/>
  <c r="DL159" i="27"/>
  <c r="ED159" i="27"/>
  <c r="EC159" i="27"/>
  <c r="ET159" i="27"/>
  <c r="ES159" i="27"/>
  <c r="DT165" i="27"/>
  <c r="DU165" i="27"/>
  <c r="BV167" i="27"/>
  <c r="BW167" i="27" s="1"/>
  <c r="BN169" i="27"/>
  <c r="BO169" i="27" s="1"/>
  <c r="EC169" i="27"/>
  <c r="ED169" i="27" s="1"/>
  <c r="Y141" i="27"/>
  <c r="BG141" i="27"/>
  <c r="CN141" i="27"/>
  <c r="DU141" i="27"/>
  <c r="AH143" i="27"/>
  <c r="BO143" i="27"/>
  <c r="CV143" i="27"/>
  <c r="ED143" i="27"/>
  <c r="Y145" i="27"/>
  <c r="BG145" i="27"/>
  <c r="CN145" i="27"/>
  <c r="DU145" i="27"/>
  <c r="Q147" i="27"/>
  <c r="AX147" i="27"/>
  <c r="CF147" i="27"/>
  <c r="DM147" i="27"/>
  <c r="ET147" i="27"/>
  <c r="I149" i="27"/>
  <c r="AP149" i="27"/>
  <c r="BW149" i="27"/>
  <c r="DE149" i="27"/>
  <c r="EL149" i="27"/>
  <c r="I151" i="27"/>
  <c r="AP151" i="27"/>
  <c r="BW151" i="27"/>
  <c r="DE151" i="27"/>
  <c r="EL151" i="27"/>
  <c r="H152" i="27"/>
  <c r="I152" i="27" s="1"/>
  <c r="X152" i="27"/>
  <c r="Y152" i="27" s="1"/>
  <c r="AO152" i="27"/>
  <c r="AP152" i="27" s="1"/>
  <c r="BF152" i="27"/>
  <c r="BG152" i="27" s="1"/>
  <c r="BV152" i="27"/>
  <c r="BW152" i="27" s="1"/>
  <c r="CM152" i="27"/>
  <c r="CN152" i="27" s="1"/>
  <c r="DD152" i="27"/>
  <c r="DE152" i="27" s="1"/>
  <c r="DT152" i="27"/>
  <c r="DU152" i="27" s="1"/>
  <c r="EK152" i="27"/>
  <c r="EL152" i="27" s="1"/>
  <c r="Q153" i="27"/>
  <c r="AX153" i="27"/>
  <c r="CF153" i="27"/>
  <c r="DM153" i="27"/>
  <c r="ET153" i="27"/>
  <c r="Y155" i="27"/>
  <c r="BG155" i="27"/>
  <c r="CN155" i="27"/>
  <c r="DU155" i="27"/>
  <c r="G156" i="27"/>
  <c r="H156" i="27" s="1"/>
  <c r="I156" i="27" s="1"/>
  <c r="O156" i="27"/>
  <c r="W156" i="27"/>
  <c r="X156" i="27" s="1"/>
  <c r="Y156" i="27" s="1"/>
  <c r="AF156" i="27"/>
  <c r="AN156" i="27"/>
  <c r="AO156" i="27" s="1"/>
  <c r="AP156" i="27" s="1"/>
  <c r="AV156" i="27"/>
  <c r="BE156" i="27"/>
  <c r="BF156" i="27" s="1"/>
  <c r="BG156" i="27" s="1"/>
  <c r="BM156" i="27"/>
  <c r="CL156" i="27"/>
  <c r="CM156" i="27" s="1"/>
  <c r="CN156" i="27" s="1"/>
  <c r="CT156" i="27"/>
  <c r="DC156" i="27"/>
  <c r="DD156" i="27" s="1"/>
  <c r="DE156" i="27" s="1"/>
  <c r="DK156" i="27"/>
  <c r="DS156" i="27"/>
  <c r="DT156" i="27" s="1"/>
  <c r="DU156" i="27" s="1"/>
  <c r="EB156" i="27"/>
  <c r="I157" i="27"/>
  <c r="H157" i="27"/>
  <c r="Y157" i="27"/>
  <c r="X157" i="27"/>
  <c r="AP157" i="27"/>
  <c r="AO157" i="27"/>
  <c r="BG157" i="27"/>
  <c r="BF157" i="27"/>
  <c r="BW157" i="27"/>
  <c r="BV157" i="27"/>
  <c r="CN157" i="27"/>
  <c r="CM157" i="27"/>
  <c r="DE157" i="27"/>
  <c r="DD157" i="27"/>
  <c r="DU157" i="27"/>
  <c r="DT157" i="27"/>
  <c r="EL157" i="27"/>
  <c r="EK157" i="27"/>
  <c r="Q158" i="27"/>
  <c r="AX158" i="27"/>
  <c r="CF158" i="27"/>
  <c r="DM158" i="27"/>
  <c r="ET158" i="27"/>
  <c r="Y160" i="27"/>
  <c r="BG160" i="27"/>
  <c r="CN160" i="27"/>
  <c r="DU160" i="27"/>
  <c r="P161" i="27"/>
  <c r="Q161" i="27" s="1"/>
  <c r="AG161" i="27"/>
  <c r="AH161" i="27" s="1"/>
  <c r="AW161" i="27"/>
  <c r="AX161" i="27" s="1"/>
  <c r="BN161" i="27"/>
  <c r="BO161" i="27" s="1"/>
  <c r="CE161" i="27"/>
  <c r="CF161" i="27" s="1"/>
  <c r="CU161" i="27"/>
  <c r="CV161" i="27" s="1"/>
  <c r="DL161" i="27"/>
  <c r="DM161" i="27" s="1"/>
  <c r="EC161" i="27"/>
  <c r="ED161" i="27" s="1"/>
  <c r="ES161" i="27"/>
  <c r="ET161" i="27" s="1"/>
  <c r="AH162" i="27"/>
  <c r="BO162" i="27"/>
  <c r="CV162" i="27"/>
  <c r="ED162" i="27"/>
  <c r="X165" i="27"/>
  <c r="Y165" i="27"/>
  <c r="AX167" i="27"/>
  <c r="DD167" i="27"/>
  <c r="DE167" i="27"/>
  <c r="Q141" i="27"/>
  <c r="AX141" i="27"/>
  <c r="CF141" i="27"/>
  <c r="DM141" i="27"/>
  <c r="ET141" i="27"/>
  <c r="Y143" i="27"/>
  <c r="BG143" i="27"/>
  <c r="CN143" i="27"/>
  <c r="DU143" i="27"/>
  <c r="Q145" i="27"/>
  <c r="AX145" i="27"/>
  <c r="CF145" i="27"/>
  <c r="DM145" i="27"/>
  <c r="ET145" i="27"/>
  <c r="I147" i="27"/>
  <c r="AP147" i="27"/>
  <c r="BW147" i="27"/>
  <c r="DE147" i="27"/>
  <c r="EL147" i="27"/>
  <c r="AH149" i="27"/>
  <c r="BO149" i="27"/>
  <c r="CV149" i="27"/>
  <c r="ED149" i="27"/>
  <c r="ED150" i="27"/>
  <c r="EC150" i="27"/>
  <c r="ET150" i="27"/>
  <c r="ES150" i="27"/>
  <c r="I154" i="27"/>
  <c r="H154" i="27"/>
  <c r="Y154" i="27"/>
  <c r="X154" i="27"/>
  <c r="AP154" i="27"/>
  <c r="AO154" i="27"/>
  <c r="BG154" i="27"/>
  <c r="BF154" i="27"/>
  <c r="BW154" i="27"/>
  <c r="BV154" i="27"/>
  <c r="CN154" i="27"/>
  <c r="CM154" i="27"/>
  <c r="DE154" i="27"/>
  <c r="DD154" i="27"/>
  <c r="DU154" i="27"/>
  <c r="DT154" i="27"/>
  <c r="EL154" i="27"/>
  <c r="EK154" i="27"/>
  <c r="I158" i="27"/>
  <c r="AP158" i="27"/>
  <c r="BW158" i="27"/>
  <c r="DE158" i="27"/>
  <c r="EL158" i="27"/>
  <c r="H159" i="27"/>
  <c r="I159" i="27" s="1"/>
  <c r="X159" i="27"/>
  <c r="Y159" i="27" s="1"/>
  <c r="AO159" i="27"/>
  <c r="AP159" i="27" s="1"/>
  <c r="BF159" i="27"/>
  <c r="BG159" i="27" s="1"/>
  <c r="BV159" i="27"/>
  <c r="BW159" i="27" s="1"/>
  <c r="CM159" i="27"/>
  <c r="CN159" i="27" s="1"/>
  <c r="DD159" i="27"/>
  <c r="DE159" i="27" s="1"/>
  <c r="DT159" i="27"/>
  <c r="DU159" i="27" s="1"/>
  <c r="EK159" i="27"/>
  <c r="EL159" i="27" s="1"/>
  <c r="Q160" i="27"/>
  <c r="AX160" i="27"/>
  <c r="CF160" i="27"/>
  <c r="DM160" i="27"/>
  <c r="ET160" i="27"/>
  <c r="Y162" i="27"/>
  <c r="BG162" i="27"/>
  <c r="CN162" i="27"/>
  <c r="DU162" i="27"/>
  <c r="G163" i="27"/>
  <c r="H163" i="27" s="1"/>
  <c r="I163" i="27" s="1"/>
  <c r="O163" i="27"/>
  <c r="P163" i="27" s="1"/>
  <c r="Q163" i="27" s="1"/>
  <c r="W163" i="27"/>
  <c r="X163" i="27" s="1"/>
  <c r="Y163" i="27" s="1"/>
  <c r="AF163" i="27"/>
  <c r="AG163" i="27" s="1"/>
  <c r="AH163" i="27" s="1"/>
  <c r="AN163" i="27"/>
  <c r="AO163" i="27" s="1"/>
  <c r="AP163" i="27" s="1"/>
  <c r="AV163" i="27"/>
  <c r="AW163" i="27" s="1"/>
  <c r="AX163" i="27" s="1"/>
  <c r="BE163" i="27"/>
  <c r="BF163" i="27" s="1"/>
  <c r="BG163" i="27" s="1"/>
  <c r="BM163" i="27"/>
  <c r="BN163" i="27" s="1"/>
  <c r="BO163" i="27" s="1"/>
  <c r="BU163" i="27"/>
  <c r="BV163" i="27" s="1"/>
  <c r="BW163" i="27" s="1"/>
  <c r="CD163" i="27"/>
  <c r="CE163" i="27" s="1"/>
  <c r="CF163" i="27" s="1"/>
  <c r="CL163" i="27"/>
  <c r="CM163" i="27" s="1"/>
  <c r="CN163" i="27" s="1"/>
  <c r="CT163" i="27"/>
  <c r="CU163" i="27" s="1"/>
  <c r="CV163" i="27" s="1"/>
  <c r="DC163" i="27"/>
  <c r="DD163" i="27" s="1"/>
  <c r="DE163" i="27" s="1"/>
  <c r="DK163" i="27"/>
  <c r="DL163" i="27" s="1"/>
  <c r="DM163" i="27" s="1"/>
  <c r="DS163" i="27"/>
  <c r="DT163" i="27" s="1"/>
  <c r="DU163" i="27" s="1"/>
  <c r="EB163" i="27"/>
  <c r="EC163" i="27" s="1"/>
  <c r="ED163" i="27" s="1"/>
  <c r="EK163" i="27"/>
  <c r="EL163" i="27" s="1"/>
  <c r="BF165" i="27"/>
  <c r="BG165" i="27"/>
  <c r="H167" i="27"/>
  <c r="I167" i="27" s="1"/>
  <c r="CF167" i="27"/>
  <c r="EK167" i="27"/>
  <c r="EL167" i="27"/>
  <c r="AG169" i="27"/>
  <c r="AH169" i="27"/>
  <c r="CU169" i="27"/>
  <c r="CV169" i="27"/>
  <c r="P165" i="27"/>
  <c r="Q165" i="27" s="1"/>
  <c r="AW165" i="27"/>
  <c r="AX165" i="27" s="1"/>
  <c r="CE165" i="27"/>
  <c r="CF165" i="27" s="1"/>
  <c r="DL165" i="27"/>
  <c r="DM165" i="27" s="1"/>
  <c r="ES165" i="27"/>
  <c r="ET165" i="27" s="1"/>
  <c r="AG167" i="27"/>
  <c r="AH167" i="27" s="1"/>
  <c r="BN167" i="27"/>
  <c r="BO167" i="27" s="1"/>
  <c r="CU167" i="27"/>
  <c r="CV167" i="27" s="1"/>
  <c r="EC167" i="27"/>
  <c r="ED167" i="27" s="1"/>
  <c r="ET167" i="27"/>
  <c r="I169" i="27"/>
  <c r="AP169" i="27"/>
  <c r="BW169" i="27"/>
  <c r="DE169" i="27"/>
  <c r="ES169" i="27"/>
  <c r="ET169" i="27" s="1"/>
  <c r="P174" i="27"/>
  <c r="Q174" i="27" s="1"/>
  <c r="AG174" i="27"/>
  <c r="AH174" i="27" s="1"/>
  <c r="AW174" i="27"/>
  <c r="AX174" i="27" s="1"/>
  <c r="BN174" i="27"/>
  <c r="BO174" i="27" s="1"/>
  <c r="CE174" i="27"/>
  <c r="CF174" i="27" s="1"/>
  <c r="CU174" i="27"/>
  <c r="CV174" i="27" s="1"/>
  <c r="DL174" i="27"/>
  <c r="DM174" i="27" s="1"/>
  <c r="EC174" i="27"/>
  <c r="ED174" i="27" s="1"/>
  <c r="ES174" i="27"/>
  <c r="ET174" i="27" s="1"/>
  <c r="X175" i="27"/>
  <c r="AX175" i="27"/>
  <c r="AW175" i="27"/>
  <c r="CM175" i="27"/>
  <c r="CN175" i="27" s="1"/>
  <c r="ES188" i="27"/>
  <c r="ET188" i="27" s="1"/>
  <c r="H165" i="27"/>
  <c r="I165" i="27" s="1"/>
  <c r="AO165" i="27"/>
  <c r="AP165" i="27" s="1"/>
  <c r="BV165" i="27"/>
  <c r="BW165" i="27" s="1"/>
  <c r="DD165" i="27"/>
  <c r="DE165" i="27" s="1"/>
  <c r="EK165" i="27"/>
  <c r="EL165" i="27" s="1"/>
  <c r="X167" i="27"/>
  <c r="Y167" i="27" s="1"/>
  <c r="BF167" i="27"/>
  <c r="BG167" i="27" s="1"/>
  <c r="CM167" i="27"/>
  <c r="CN167" i="27" s="1"/>
  <c r="DT167" i="27"/>
  <c r="DU167" i="27" s="1"/>
  <c r="G171" i="27"/>
  <c r="H171" i="27" s="1"/>
  <c r="I171" i="27" s="1"/>
  <c r="O171" i="27"/>
  <c r="P171" i="27" s="1"/>
  <c r="Q171" i="27" s="1"/>
  <c r="W171" i="27"/>
  <c r="X171" i="27" s="1"/>
  <c r="Y171" i="27" s="1"/>
  <c r="AF171" i="27"/>
  <c r="AN171" i="27"/>
  <c r="AO171" i="27" s="1"/>
  <c r="AP171" i="27" s="1"/>
  <c r="AV171" i="27"/>
  <c r="AW171" i="27" s="1"/>
  <c r="AX171" i="27" s="1"/>
  <c r="BE171" i="27"/>
  <c r="BF171" i="27" s="1"/>
  <c r="BG171" i="27" s="1"/>
  <c r="BM171" i="27"/>
  <c r="BN171" i="27" s="1"/>
  <c r="BO171" i="27" s="1"/>
  <c r="BU171" i="27"/>
  <c r="CD171" i="27"/>
  <c r="CE171" i="27" s="1"/>
  <c r="CF171" i="27" s="1"/>
  <c r="CL171" i="27"/>
  <c r="CM171" i="27" s="1"/>
  <c r="CN171" i="27" s="1"/>
  <c r="CT171" i="27"/>
  <c r="CU171" i="27" s="1"/>
  <c r="CV171" i="27" s="1"/>
  <c r="DC171" i="27"/>
  <c r="DK171" i="27"/>
  <c r="DL171" i="27" s="1"/>
  <c r="DM171" i="27" s="1"/>
  <c r="DS171" i="27"/>
  <c r="DT171" i="27" s="1"/>
  <c r="DU171" i="27" s="1"/>
  <c r="EB171" i="27"/>
  <c r="EC171" i="27" s="1"/>
  <c r="ED171" i="27" s="1"/>
  <c r="EJ171" i="27"/>
  <c r="EK171" i="27" s="1"/>
  <c r="EL171" i="27" s="1"/>
  <c r="I172" i="27"/>
  <c r="H172" i="27"/>
  <c r="Y172" i="27"/>
  <c r="X172" i="27"/>
  <c r="AP172" i="27"/>
  <c r="AO172" i="27"/>
  <c r="BG172" i="27"/>
  <c r="BF172" i="27"/>
  <c r="BW172" i="27"/>
  <c r="BV172" i="27"/>
  <c r="CN172" i="27"/>
  <c r="CM172" i="27"/>
  <c r="DE172" i="27"/>
  <c r="DD172" i="27"/>
  <c r="DU172" i="27"/>
  <c r="DT172" i="27"/>
  <c r="EL172" i="27"/>
  <c r="EK172" i="27"/>
  <c r="I177" i="27"/>
  <c r="H177" i="27"/>
  <c r="BW177" i="27"/>
  <c r="BV177" i="27"/>
  <c r="EL177" i="27"/>
  <c r="EK177" i="27"/>
  <c r="I178" i="27"/>
  <c r="H178" i="27"/>
  <c r="Y178" i="27"/>
  <c r="X178" i="27"/>
  <c r="AP178" i="27"/>
  <c r="AO178" i="27"/>
  <c r="BG178" i="27"/>
  <c r="BF178" i="27"/>
  <c r="BW178" i="27"/>
  <c r="BV178" i="27"/>
  <c r="CN178" i="27"/>
  <c r="CM178" i="27"/>
  <c r="DE178" i="27"/>
  <c r="DD178" i="27"/>
  <c r="DU178" i="27"/>
  <c r="DT178" i="27"/>
  <c r="EL178" i="27"/>
  <c r="EK178" i="27"/>
  <c r="CE188" i="27"/>
  <c r="CF188" i="27"/>
  <c r="AG165" i="27"/>
  <c r="AH165" i="27" s="1"/>
  <c r="BN165" i="27"/>
  <c r="BO165" i="27" s="1"/>
  <c r="CU165" i="27"/>
  <c r="CV165" i="27" s="1"/>
  <c r="EC165" i="27"/>
  <c r="ED165" i="27" s="1"/>
  <c r="P167" i="27"/>
  <c r="Q167" i="27" s="1"/>
  <c r="AW167" i="27"/>
  <c r="CE167" i="27"/>
  <c r="DL167" i="27"/>
  <c r="DM167" i="27" s="1"/>
  <c r="EK169" i="27"/>
  <c r="EL169" i="27" s="1"/>
  <c r="H174" i="27"/>
  <c r="I174" i="27" s="1"/>
  <c r="X174" i="27"/>
  <c r="Y174" i="27" s="1"/>
  <c r="AO174" i="27"/>
  <c r="AP174" i="27" s="1"/>
  <c r="BF174" i="27"/>
  <c r="BG174" i="27" s="1"/>
  <c r="BV174" i="27"/>
  <c r="BW174" i="27" s="1"/>
  <c r="CM174" i="27"/>
  <c r="CN174" i="27" s="1"/>
  <c r="DD174" i="27"/>
  <c r="DE174" i="27" s="1"/>
  <c r="DT174" i="27"/>
  <c r="DU174" i="27" s="1"/>
  <c r="EK174" i="27"/>
  <c r="EL174" i="27" s="1"/>
  <c r="P175" i="27"/>
  <c r="Q175" i="27" s="1"/>
  <c r="BF175" i="27"/>
  <c r="CF175" i="27"/>
  <c r="CE175" i="27"/>
  <c r="Q182" i="27"/>
  <c r="AX182" i="27"/>
  <c r="CF182" i="27"/>
  <c r="DM182" i="27"/>
  <c r="ET182" i="27"/>
  <c r="P188" i="27"/>
  <c r="Q188" i="27" s="1"/>
  <c r="I175" i="27"/>
  <c r="AP175" i="27"/>
  <c r="BW175" i="27"/>
  <c r="DD175" i="27"/>
  <c r="DE175" i="27" s="1"/>
  <c r="DT175" i="27"/>
  <c r="DU175" i="27" s="1"/>
  <c r="EK175" i="27"/>
  <c r="EL175" i="27" s="1"/>
  <c r="P177" i="27"/>
  <c r="Q177" i="27" s="1"/>
  <c r="AW177" i="27"/>
  <c r="AX177" i="27" s="1"/>
  <c r="CE177" i="27"/>
  <c r="CF177" i="27" s="1"/>
  <c r="DL177" i="27"/>
  <c r="DM177" i="27" s="1"/>
  <c r="ES177" i="27"/>
  <c r="ET177" i="27" s="1"/>
  <c r="P180" i="27"/>
  <c r="Q180" i="27" s="1"/>
  <c r="AG180" i="27"/>
  <c r="AH180" i="27" s="1"/>
  <c r="AW180" i="27"/>
  <c r="AX180" i="27" s="1"/>
  <c r="BN180" i="27"/>
  <c r="BO180" i="27" s="1"/>
  <c r="CE180" i="27"/>
  <c r="CF180" i="27" s="1"/>
  <c r="CU180" i="27"/>
  <c r="CV180" i="27" s="1"/>
  <c r="DL180" i="27"/>
  <c r="DM180" i="27" s="1"/>
  <c r="EC180" i="27"/>
  <c r="ED180" i="27" s="1"/>
  <c r="ES180" i="27"/>
  <c r="ET180" i="27" s="1"/>
  <c r="Y184" i="27"/>
  <c r="CN184" i="27"/>
  <c r="BG187" i="27"/>
  <c r="BF187" i="27"/>
  <c r="AP194" i="27"/>
  <c r="DE194" i="27"/>
  <c r="AH175" i="27"/>
  <c r="BO175" i="27"/>
  <c r="CV175" i="27"/>
  <c r="T177" i="27"/>
  <c r="BB177" i="27"/>
  <c r="CI177" i="27"/>
  <c r="DP177" i="27"/>
  <c r="EY177" i="27"/>
  <c r="EZ177" i="27" s="1"/>
  <c r="Q178" i="27"/>
  <c r="P178" i="27"/>
  <c r="AH178" i="27"/>
  <c r="AG178" i="27"/>
  <c r="AX178" i="27"/>
  <c r="AW178" i="27"/>
  <c r="BO178" i="27"/>
  <c r="BN178" i="27"/>
  <c r="CF178" i="27"/>
  <c r="CE178" i="27"/>
  <c r="CV178" i="27"/>
  <c r="CU178" i="27"/>
  <c r="DM178" i="27"/>
  <c r="DL178" i="27"/>
  <c r="ED178" i="27"/>
  <c r="EC178" i="27"/>
  <c r="ET178" i="27"/>
  <c r="ES178" i="27"/>
  <c r="AP182" i="27"/>
  <c r="DE182" i="27"/>
  <c r="AH186" i="27"/>
  <c r="BO186" i="27"/>
  <c r="CV186" i="27"/>
  <c r="ED186" i="27"/>
  <c r="I188" i="27"/>
  <c r="BW188" i="27"/>
  <c r="EL188" i="27"/>
  <c r="Y175" i="27"/>
  <c r="BG175" i="27"/>
  <c r="DM175" i="27"/>
  <c r="DL175" i="27"/>
  <c r="ED175" i="27"/>
  <c r="EC175" i="27"/>
  <c r="ET175" i="27"/>
  <c r="ES175" i="27"/>
  <c r="AH177" i="27"/>
  <c r="AG177" i="27"/>
  <c r="BO177" i="27"/>
  <c r="BN177" i="27"/>
  <c r="CQ177" i="27"/>
  <c r="DY177" i="27"/>
  <c r="I180" i="27"/>
  <c r="H180" i="27"/>
  <c r="Y180" i="27"/>
  <c r="X180" i="27"/>
  <c r="AP180" i="27"/>
  <c r="AO180" i="27"/>
  <c r="BG180" i="27"/>
  <c r="BF180" i="27"/>
  <c r="BW180" i="27"/>
  <c r="BV180" i="27"/>
  <c r="CN180" i="27"/>
  <c r="CM180" i="27"/>
  <c r="DE180" i="27"/>
  <c r="DD180" i="27"/>
  <c r="DU180" i="27"/>
  <c r="DT180" i="27"/>
  <c r="EL180" i="27"/>
  <c r="EK180" i="27"/>
  <c r="Q184" i="27"/>
  <c r="AX184" i="27"/>
  <c r="CF184" i="27"/>
  <c r="DM184" i="27"/>
  <c r="ET184" i="27"/>
  <c r="BN187" i="27"/>
  <c r="CN187" i="27"/>
  <c r="CM187" i="27"/>
  <c r="AH188" i="27"/>
  <c r="CV188" i="27"/>
  <c r="Q190" i="27"/>
  <c r="P190" i="27"/>
  <c r="AH190" i="27"/>
  <c r="AG190" i="27"/>
  <c r="AX190" i="27"/>
  <c r="AW190" i="27"/>
  <c r="BO190" i="27"/>
  <c r="BN190" i="27"/>
  <c r="CF190" i="27"/>
  <c r="CE190" i="27"/>
  <c r="CV190" i="27"/>
  <c r="CU190" i="27"/>
  <c r="DM190" i="27"/>
  <c r="DL190" i="27"/>
  <c r="ED190" i="27"/>
  <c r="EC190" i="27"/>
  <c r="ET190" i="27"/>
  <c r="ES190" i="27"/>
  <c r="H182" i="27"/>
  <c r="I182" i="27" s="1"/>
  <c r="P182" i="27"/>
  <c r="X182" i="27"/>
  <c r="Y182" i="27" s="1"/>
  <c r="AG182" i="27"/>
  <c r="AH182" i="27" s="1"/>
  <c r="AO182" i="27"/>
  <c r="AW182" i="27"/>
  <c r="BF182" i="27"/>
  <c r="BG182" i="27" s="1"/>
  <c r="BN182" i="27"/>
  <c r="BO182" i="27" s="1"/>
  <c r="BV182" i="27"/>
  <c r="BW182" i="27" s="1"/>
  <c r="CE182" i="27"/>
  <c r="CM182" i="27"/>
  <c r="CN182" i="27" s="1"/>
  <c r="CU182" i="27"/>
  <c r="CV182" i="27" s="1"/>
  <c r="DD182" i="27"/>
  <c r="DL182" i="27"/>
  <c r="DT182" i="27"/>
  <c r="DU182" i="27" s="1"/>
  <c r="EC182" i="27"/>
  <c r="ED182" i="27" s="1"/>
  <c r="EK182" i="27"/>
  <c r="EL182" i="27" s="1"/>
  <c r="ES182" i="27"/>
  <c r="H184" i="27"/>
  <c r="I184" i="27" s="1"/>
  <c r="P184" i="27"/>
  <c r="X184" i="27"/>
  <c r="AG184" i="27"/>
  <c r="AH184" i="27" s="1"/>
  <c r="AO184" i="27"/>
  <c r="AP184" i="27" s="1"/>
  <c r="AW184" i="27"/>
  <c r="BF184" i="27"/>
  <c r="BG184" i="27" s="1"/>
  <c r="BN184" i="27"/>
  <c r="BO184" i="27" s="1"/>
  <c r="BV184" i="27"/>
  <c r="BW184" i="27" s="1"/>
  <c r="CE184" i="27"/>
  <c r="CM184" i="27"/>
  <c r="CU184" i="27"/>
  <c r="CV184" i="27" s="1"/>
  <c r="DD184" i="27"/>
  <c r="DE184" i="27" s="1"/>
  <c r="DL184" i="27"/>
  <c r="DT184" i="27"/>
  <c r="DU184" i="27" s="1"/>
  <c r="EC184" i="27"/>
  <c r="ED184" i="27" s="1"/>
  <c r="EK184" i="27"/>
  <c r="EL184" i="27" s="1"/>
  <c r="ES184" i="27"/>
  <c r="H186" i="27"/>
  <c r="I186" i="27" s="1"/>
  <c r="P186" i="27"/>
  <c r="Q186" i="27" s="1"/>
  <c r="X186" i="27"/>
  <c r="Y186" i="27" s="1"/>
  <c r="AG186" i="27"/>
  <c r="AO186" i="27"/>
  <c r="AP186" i="27" s="1"/>
  <c r="AW186" i="27"/>
  <c r="AX186" i="27" s="1"/>
  <c r="BF186" i="27"/>
  <c r="BG186" i="27" s="1"/>
  <c r="BN186" i="27"/>
  <c r="BV186" i="27"/>
  <c r="BW186" i="27" s="1"/>
  <c r="CE186" i="27"/>
  <c r="CF186" i="27" s="1"/>
  <c r="CM186" i="27"/>
  <c r="CN186" i="27" s="1"/>
  <c r="CU186" i="27"/>
  <c r="DD186" i="27"/>
  <c r="DE186" i="27" s="1"/>
  <c r="DL186" i="27"/>
  <c r="DM186" i="27" s="1"/>
  <c r="DT186" i="27"/>
  <c r="DU186" i="27" s="1"/>
  <c r="EC186" i="27"/>
  <c r="EK186" i="27"/>
  <c r="EL186" i="27" s="1"/>
  <c r="ES186" i="27"/>
  <c r="ET186" i="27" s="1"/>
  <c r="AX187" i="27"/>
  <c r="CF187" i="27"/>
  <c r="DE187" i="27"/>
  <c r="DD187" i="27"/>
  <c r="DU187" i="27"/>
  <c r="DT187" i="27"/>
  <c r="EL187" i="27"/>
  <c r="EK187" i="27"/>
  <c r="I192" i="27"/>
  <c r="H192" i="27"/>
  <c r="Y192" i="27"/>
  <c r="X192" i="27"/>
  <c r="AP192" i="27"/>
  <c r="AO192" i="27"/>
  <c r="BG192" i="27"/>
  <c r="BF192" i="27"/>
  <c r="BW192" i="27"/>
  <c r="BV192" i="27"/>
  <c r="CN192" i="27"/>
  <c r="CM192" i="27"/>
  <c r="DE192" i="27"/>
  <c r="DD192" i="27"/>
  <c r="DU192" i="27"/>
  <c r="DT192" i="27"/>
  <c r="EL192" i="27"/>
  <c r="EK192" i="27"/>
  <c r="Y200" i="27"/>
  <c r="BG200" i="27"/>
  <c r="CN200" i="27"/>
  <c r="DU200" i="27"/>
  <c r="I202" i="27"/>
  <c r="AG202" i="27"/>
  <c r="AH202" i="27"/>
  <c r="CU202" i="27"/>
  <c r="CV202" i="27"/>
  <c r="BW187" i="27"/>
  <c r="X188" i="27"/>
  <c r="Y188" i="27" s="1"/>
  <c r="BF188" i="27"/>
  <c r="BG188" i="27" s="1"/>
  <c r="CM188" i="27"/>
  <c r="CN188" i="27" s="1"/>
  <c r="DT188" i="27"/>
  <c r="DU188" i="27" s="1"/>
  <c r="I190" i="27"/>
  <c r="H190" i="27"/>
  <c r="Y190" i="27"/>
  <c r="X190" i="27"/>
  <c r="AP190" i="27"/>
  <c r="AO190" i="27"/>
  <c r="BG190" i="27"/>
  <c r="BF190" i="27"/>
  <c r="BW190" i="27"/>
  <c r="BV190" i="27"/>
  <c r="CN190" i="27"/>
  <c r="CM190" i="27"/>
  <c r="DE190" i="27"/>
  <c r="DD190" i="27"/>
  <c r="DU190" i="27"/>
  <c r="DT190" i="27"/>
  <c r="EL190" i="27"/>
  <c r="EK190" i="27"/>
  <c r="Q194" i="27"/>
  <c r="CF194" i="27"/>
  <c r="ET194" i="27"/>
  <c r="Y198" i="27"/>
  <c r="BG198" i="27"/>
  <c r="CN198" i="27"/>
  <c r="DU198" i="27"/>
  <c r="BO187" i="27"/>
  <c r="CU187" i="27"/>
  <c r="CV187" i="27" s="1"/>
  <c r="DL187" i="27"/>
  <c r="DM187" i="27" s="1"/>
  <c r="EC187" i="27"/>
  <c r="ED187" i="27" s="1"/>
  <c r="ES187" i="27"/>
  <c r="ET187" i="27" s="1"/>
  <c r="P192" i="27"/>
  <c r="Q192" i="27" s="1"/>
  <c r="AG192" i="27"/>
  <c r="AH192" i="27" s="1"/>
  <c r="AW192" i="27"/>
  <c r="AX192" i="27" s="1"/>
  <c r="BN192" i="27"/>
  <c r="BO192" i="27" s="1"/>
  <c r="CE192" i="27"/>
  <c r="CF192" i="27" s="1"/>
  <c r="CU192" i="27"/>
  <c r="CV192" i="27" s="1"/>
  <c r="DL192" i="27"/>
  <c r="DM192" i="27" s="1"/>
  <c r="EC192" i="27"/>
  <c r="ED192" i="27" s="1"/>
  <c r="ES192" i="27"/>
  <c r="ET192" i="27" s="1"/>
  <c r="Y196" i="27"/>
  <c r="BG196" i="27"/>
  <c r="CN196" i="27"/>
  <c r="DU196" i="27"/>
  <c r="BN202" i="27"/>
  <c r="BO202" i="27" s="1"/>
  <c r="EC202" i="27"/>
  <c r="ED202" i="27" s="1"/>
  <c r="I207" i="27"/>
  <c r="H207" i="27"/>
  <c r="AP207" i="27"/>
  <c r="AO207" i="27"/>
  <c r="BW207" i="27"/>
  <c r="BV207" i="27"/>
  <c r="EC208" i="27"/>
  <c r="ED208" i="27"/>
  <c r="H194" i="27"/>
  <c r="I194" i="27" s="1"/>
  <c r="P194" i="27"/>
  <c r="X194" i="27"/>
  <c r="Y194" i="27" s="1"/>
  <c r="AG194" i="27"/>
  <c r="AH194" i="27" s="1"/>
  <c r="AO194" i="27"/>
  <c r="AW194" i="27"/>
  <c r="AX194" i="27" s="1"/>
  <c r="BF194" i="27"/>
  <c r="BG194" i="27" s="1"/>
  <c r="BN194" i="27"/>
  <c r="BO194" i="27" s="1"/>
  <c r="BV194" i="27"/>
  <c r="BW194" i="27" s="1"/>
  <c r="CE194" i="27"/>
  <c r="CM194" i="27"/>
  <c r="CN194" i="27" s="1"/>
  <c r="CU194" i="27"/>
  <c r="CV194" i="27" s="1"/>
  <c r="DD194" i="27"/>
  <c r="DL194" i="27"/>
  <c r="DM194" i="27" s="1"/>
  <c r="DT194" i="27"/>
  <c r="DU194" i="27" s="1"/>
  <c r="EC194" i="27"/>
  <c r="ED194" i="27" s="1"/>
  <c r="EK194" i="27"/>
  <c r="EL194" i="27" s="1"/>
  <c r="ES194" i="27"/>
  <c r="H196" i="27"/>
  <c r="I196" i="27" s="1"/>
  <c r="P196" i="27"/>
  <c r="Q196" i="27" s="1"/>
  <c r="X196" i="27"/>
  <c r="AG196" i="27"/>
  <c r="AH196" i="27" s="1"/>
  <c r="AO196" i="27"/>
  <c r="AP196" i="27" s="1"/>
  <c r="AW196" i="27"/>
  <c r="AX196" i="27" s="1"/>
  <c r="BF196" i="27"/>
  <c r="BN196" i="27"/>
  <c r="BO196" i="27" s="1"/>
  <c r="BV196" i="27"/>
  <c r="BW196" i="27" s="1"/>
  <c r="CE196" i="27"/>
  <c r="CF196" i="27" s="1"/>
  <c r="CM196" i="27"/>
  <c r="CU196" i="27"/>
  <c r="CV196" i="27" s="1"/>
  <c r="DD196" i="27"/>
  <c r="DE196" i="27" s="1"/>
  <c r="DL196" i="27"/>
  <c r="DM196" i="27" s="1"/>
  <c r="DT196" i="27"/>
  <c r="EC196" i="27"/>
  <c r="ED196" i="27" s="1"/>
  <c r="EK196" i="27"/>
  <c r="EL196" i="27" s="1"/>
  <c r="ES196" i="27"/>
  <c r="ET196" i="27" s="1"/>
  <c r="H198" i="27"/>
  <c r="I198" i="27" s="1"/>
  <c r="P198" i="27"/>
  <c r="Q198" i="27" s="1"/>
  <c r="X198" i="27"/>
  <c r="AG198" i="27"/>
  <c r="AH198" i="27" s="1"/>
  <c r="AO198" i="27"/>
  <c r="AP198" i="27" s="1"/>
  <c r="AW198" i="27"/>
  <c r="AX198" i="27" s="1"/>
  <c r="BF198" i="27"/>
  <c r="BN198" i="27"/>
  <c r="BO198" i="27" s="1"/>
  <c r="BV198" i="27"/>
  <c r="BW198" i="27" s="1"/>
  <c r="CE198" i="27"/>
  <c r="CF198" i="27" s="1"/>
  <c r="CM198" i="27"/>
  <c r="CU198" i="27"/>
  <c r="CV198" i="27" s="1"/>
  <c r="DD198" i="27"/>
  <c r="DE198" i="27" s="1"/>
  <c r="DL198" i="27"/>
  <c r="DM198" i="27" s="1"/>
  <c r="DT198" i="27"/>
  <c r="EC198" i="27"/>
  <c r="ED198" i="27" s="1"/>
  <c r="EK198" i="27"/>
  <c r="EL198" i="27" s="1"/>
  <c r="ES198" i="27"/>
  <c r="ET198" i="27" s="1"/>
  <c r="H200" i="27"/>
  <c r="I200" i="27" s="1"/>
  <c r="P200" i="27"/>
  <c r="Q200" i="27" s="1"/>
  <c r="X200" i="27"/>
  <c r="AG200" i="27"/>
  <c r="AH200" i="27" s="1"/>
  <c r="AO200" i="27"/>
  <c r="AP200" i="27" s="1"/>
  <c r="AW200" i="27"/>
  <c r="AX200" i="27" s="1"/>
  <c r="BF200" i="27"/>
  <c r="BN200" i="27"/>
  <c r="BO200" i="27" s="1"/>
  <c r="BV200" i="27"/>
  <c r="BW200" i="27" s="1"/>
  <c r="CE200" i="27"/>
  <c r="CF200" i="27" s="1"/>
  <c r="CM200" i="27"/>
  <c r="CU200" i="27"/>
  <c r="CV200" i="27" s="1"/>
  <c r="DD200" i="27"/>
  <c r="DE200" i="27" s="1"/>
  <c r="DL200" i="27"/>
  <c r="DM200" i="27" s="1"/>
  <c r="DT200" i="27"/>
  <c r="EC200" i="27"/>
  <c r="ED200" i="27" s="1"/>
  <c r="EK200" i="27"/>
  <c r="EL200" i="27" s="1"/>
  <c r="ES200" i="27"/>
  <c r="ET200" i="27" s="1"/>
  <c r="BW202" i="27"/>
  <c r="DE202" i="27"/>
  <c r="EL202" i="27"/>
  <c r="Q207" i="27"/>
  <c r="P207" i="27"/>
  <c r="AX207" i="27"/>
  <c r="AW207" i="27"/>
  <c r="CV207" i="27"/>
  <c r="CU207" i="27"/>
  <c r="AG208" i="27"/>
  <c r="AH208" i="27" s="1"/>
  <c r="P202" i="27"/>
  <c r="Q202" i="27" s="1"/>
  <c r="AW202" i="27"/>
  <c r="AX202" i="27" s="1"/>
  <c r="Y207" i="27"/>
  <c r="X207" i="27"/>
  <c r="BG207" i="27"/>
  <c r="BF207" i="27"/>
  <c r="CF207" i="27"/>
  <c r="DD207" i="27"/>
  <c r="DE207" i="27"/>
  <c r="DT207" i="27"/>
  <c r="DU207" i="27"/>
  <c r="BN208" i="27"/>
  <c r="BO208" i="27"/>
  <c r="H202" i="27"/>
  <c r="AO202" i="27"/>
  <c r="AP202" i="27" s="1"/>
  <c r="AG207" i="27"/>
  <c r="AH207" i="27" s="1"/>
  <c r="BN207" i="27"/>
  <c r="BO207" i="27" s="1"/>
  <c r="EK207" i="27"/>
  <c r="EL207" i="27"/>
  <c r="CU208" i="27"/>
  <c r="CV208" i="27"/>
  <c r="CE207" i="27"/>
  <c r="CM207" i="27"/>
  <c r="CN207" i="27" s="1"/>
  <c r="DL207" i="27"/>
  <c r="EC207" i="27"/>
  <c r="ED207" i="27" s="1"/>
  <c r="ES207" i="27"/>
  <c r="DM207" i="27"/>
  <c r="ET207" i="27"/>
  <c r="H208" i="27"/>
  <c r="I208" i="27" s="1"/>
  <c r="Y208" i="27"/>
  <c r="AO208" i="27"/>
  <c r="AP208" i="27" s="1"/>
  <c r="BG208" i="27"/>
  <c r="BV208" i="27"/>
  <c r="BW208" i="27" s="1"/>
  <c r="CN208" i="27"/>
  <c r="DD208" i="27"/>
  <c r="DE208" i="27" s="1"/>
  <c r="DU208" i="27"/>
  <c r="EK208" i="27"/>
  <c r="EL208" i="27" s="1"/>
  <c r="J6" i="20"/>
  <c r="J6" i="18"/>
  <c r="I6" i="16"/>
  <c r="J14" i="14"/>
  <c r="P6" i="14" s="1"/>
  <c r="Q152" i="3"/>
  <c r="P152" i="3"/>
  <c r="P150" i="3"/>
  <c r="Q150" i="3"/>
  <c r="Q148" i="3"/>
  <c r="P148" i="3"/>
  <c r="Q147" i="3"/>
  <c r="P147" i="3"/>
  <c r="Q146" i="3"/>
  <c r="P146" i="3"/>
  <c r="Q145" i="3"/>
  <c r="P145" i="3"/>
  <c r="Q144" i="3"/>
  <c r="P144" i="3"/>
  <c r="Q143" i="3"/>
  <c r="P143" i="3"/>
  <c r="Q142" i="3"/>
  <c r="P142" i="3"/>
  <c r="Q141" i="3"/>
  <c r="P141" i="3"/>
  <c r="Q139" i="3"/>
  <c r="P139" i="3"/>
  <c r="Q138" i="3"/>
  <c r="P138" i="3"/>
  <c r="Q136" i="3"/>
  <c r="P136" i="3"/>
  <c r="Q135" i="3"/>
  <c r="P135" i="3"/>
  <c r="Q134" i="3"/>
  <c r="P134" i="3"/>
  <c r="P133" i="3"/>
  <c r="Q132" i="3"/>
  <c r="P132" i="3"/>
  <c r="Q131" i="3"/>
  <c r="P131" i="3"/>
  <c r="Q130" i="3"/>
  <c r="P130" i="3"/>
  <c r="Q129" i="3"/>
  <c r="P129" i="3"/>
  <c r="Q128" i="3"/>
  <c r="P128" i="3"/>
  <c r="Q126" i="3"/>
  <c r="P126" i="3"/>
  <c r="Q124" i="3"/>
  <c r="P124" i="3"/>
  <c r="Q123" i="3"/>
  <c r="P123" i="3"/>
  <c r="Q122" i="3"/>
  <c r="P122" i="3"/>
  <c r="Q121" i="3"/>
  <c r="P121" i="3"/>
  <c r="Q120" i="3"/>
  <c r="P120" i="3"/>
  <c r="Q119" i="3"/>
  <c r="P119" i="3"/>
  <c r="Q118" i="3"/>
  <c r="P118" i="3"/>
  <c r="P115" i="3"/>
  <c r="Q115" i="3"/>
  <c r="Q113" i="3"/>
  <c r="P113" i="3"/>
  <c r="Q112" i="3"/>
  <c r="P112" i="3"/>
  <c r="Q111" i="3"/>
  <c r="P111" i="3"/>
  <c r="Q110" i="3"/>
  <c r="P110" i="3"/>
  <c r="Q109" i="3"/>
  <c r="P109" i="3"/>
  <c r="Q108" i="3"/>
  <c r="P108" i="3"/>
  <c r="Q107" i="3"/>
  <c r="P107" i="3"/>
  <c r="Q106" i="3"/>
  <c r="P106" i="3"/>
  <c r="Q104" i="3"/>
  <c r="P104" i="3"/>
  <c r="J685" i="3"/>
  <c r="O104" i="3" s="1"/>
  <c r="P103" i="3"/>
  <c r="Q151" i="3"/>
  <c r="P151" i="3"/>
  <c r="Q149" i="3"/>
  <c r="P149" i="3"/>
  <c r="Q140" i="3"/>
  <c r="P140" i="3"/>
  <c r="Q137" i="3"/>
  <c r="P137" i="3"/>
  <c r="Q127" i="3"/>
  <c r="P127" i="3"/>
  <c r="Q114" i="3"/>
  <c r="P114" i="3"/>
  <c r="Q105" i="3"/>
  <c r="P105" i="3"/>
  <c r="Q103" i="3"/>
  <c r="Q102" i="3"/>
  <c r="P102" i="3"/>
  <c r="Q95" i="3"/>
  <c r="P95" i="3"/>
  <c r="Q93" i="3"/>
  <c r="P93" i="3"/>
  <c r="Q92" i="3"/>
  <c r="P92" i="3"/>
  <c r="Q91" i="3"/>
  <c r="P91" i="3"/>
  <c r="Q90" i="3"/>
  <c r="P90" i="3"/>
  <c r="Q89" i="3"/>
  <c r="P89" i="3"/>
  <c r="Q88" i="3"/>
  <c r="P88" i="3"/>
  <c r="Q87" i="3"/>
  <c r="P87" i="3"/>
  <c r="Q86" i="3"/>
  <c r="P86" i="3"/>
  <c r="P85" i="3"/>
  <c r="Q85" i="3"/>
  <c r="Q83" i="3"/>
  <c r="P83" i="3"/>
  <c r="Q84" i="3"/>
  <c r="P84" i="3"/>
  <c r="Q82" i="3"/>
  <c r="P82" i="3"/>
  <c r="Q81" i="3"/>
  <c r="P81" i="3"/>
  <c r="Q80" i="3"/>
  <c r="P80" i="3"/>
  <c r="P79" i="3"/>
  <c r="Q79" i="3"/>
  <c r="Q78" i="3"/>
  <c r="P78" i="3"/>
  <c r="Q77" i="3"/>
  <c r="P77" i="3"/>
  <c r="Q76" i="3"/>
  <c r="P76" i="3"/>
  <c r="Q75" i="3"/>
  <c r="P75" i="3"/>
  <c r="Q74" i="3"/>
  <c r="P74" i="3"/>
  <c r="Q73" i="3"/>
  <c r="P73" i="3"/>
  <c r="Q72" i="3"/>
  <c r="P72" i="3"/>
  <c r="Q71" i="3"/>
  <c r="P71" i="3"/>
  <c r="Q70" i="3"/>
  <c r="P70" i="3"/>
  <c r="Q69" i="3"/>
  <c r="P69" i="3"/>
  <c r="Q68" i="3"/>
  <c r="P68" i="3"/>
  <c r="Q67" i="3"/>
  <c r="P67" i="3"/>
  <c r="Q66" i="3"/>
  <c r="P66" i="3"/>
  <c r="Q65" i="3"/>
  <c r="P65" i="3"/>
  <c r="Q64" i="3"/>
  <c r="P64" i="3"/>
  <c r="Q63" i="3"/>
  <c r="P63" i="3"/>
  <c r="Q62" i="3"/>
  <c r="P62" i="3"/>
  <c r="Q61" i="3"/>
  <c r="P61" i="3"/>
  <c r="Q60" i="3"/>
  <c r="P60" i="3"/>
  <c r="Q59" i="3"/>
  <c r="P59" i="3"/>
  <c r="Q58" i="3"/>
  <c r="P58" i="3"/>
  <c r="Q57" i="3"/>
  <c r="P57" i="3"/>
  <c r="Q56" i="3"/>
  <c r="P56" i="3"/>
  <c r="Q55" i="3"/>
  <c r="P55" i="3"/>
  <c r="Q54" i="3"/>
  <c r="P54" i="3"/>
  <c r="Q53" i="3"/>
  <c r="P53" i="3"/>
  <c r="Q52" i="3"/>
  <c r="P52" i="3"/>
  <c r="Q51" i="3"/>
  <c r="P51" i="3"/>
  <c r="Q50" i="3"/>
  <c r="P50" i="3"/>
  <c r="Q49" i="3"/>
  <c r="P49" i="3"/>
  <c r="Q48" i="3"/>
  <c r="P48" i="3"/>
  <c r="Q47" i="3"/>
  <c r="P47" i="3"/>
  <c r="Q46" i="3"/>
  <c r="P46" i="3"/>
  <c r="Q45" i="3"/>
  <c r="P45" i="3"/>
  <c r="Q44" i="3"/>
  <c r="P44" i="3"/>
  <c r="Q42" i="3"/>
  <c r="P42" i="3"/>
  <c r="Q43" i="3"/>
  <c r="P43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BF177" i="27" l="1"/>
  <c r="BG177" i="27" s="1"/>
  <c r="CZ210" i="27"/>
  <c r="CX220" i="27"/>
  <c r="L210" i="27"/>
  <c r="J220" i="27"/>
  <c r="EC177" i="27"/>
  <c r="ED177" i="27" s="1"/>
  <c r="X177" i="27"/>
  <c r="Y177" i="27" s="1"/>
  <c r="EC71" i="27"/>
  <c r="ED71" i="27" s="1"/>
  <c r="CE71" i="27"/>
  <c r="CF71" i="27"/>
  <c r="DP210" i="27"/>
  <c r="DN220" i="27"/>
  <c r="CQ210" i="27"/>
  <c r="CO220" i="27"/>
  <c r="AK210" i="27"/>
  <c r="AI220" i="27"/>
  <c r="D210" i="27"/>
  <c r="B220" i="27"/>
  <c r="DQ220" i="27"/>
  <c r="DS210" i="27"/>
  <c r="CJ220" i="27"/>
  <c r="CL210" i="27"/>
  <c r="BC220" i="27"/>
  <c r="BE210" i="27"/>
  <c r="U220" i="27"/>
  <c r="W210" i="27"/>
  <c r="CR220" i="27"/>
  <c r="CT210" i="27"/>
  <c r="DI220" i="27"/>
  <c r="DK210" i="27"/>
  <c r="M220" i="27"/>
  <c r="O210" i="27"/>
  <c r="DY210" i="27"/>
  <c r="DW220" i="27"/>
  <c r="BJ210" i="27"/>
  <c r="BH220" i="27"/>
  <c r="BK220" i="27"/>
  <c r="BM210" i="27"/>
  <c r="CU177" i="27"/>
  <c r="CV177" i="27" s="1"/>
  <c r="DT177" i="27"/>
  <c r="DU177" i="27" s="1"/>
  <c r="BN71" i="27"/>
  <c r="BO71" i="27"/>
  <c r="EO210" i="27"/>
  <c r="EM220" i="27"/>
  <c r="CI210" i="27"/>
  <c r="CG220" i="27"/>
  <c r="BR210" i="27"/>
  <c r="BP220" i="27"/>
  <c r="BB210" i="27"/>
  <c r="AZ220" i="27"/>
  <c r="AC210" i="27"/>
  <c r="AA220" i="27"/>
  <c r="EP220" i="27"/>
  <c r="ER210" i="27"/>
  <c r="AT220" i="27"/>
  <c r="AV210" i="27"/>
  <c r="CU71" i="27"/>
  <c r="CV71" i="27"/>
  <c r="CA210" i="27"/>
  <c r="BY220" i="27"/>
  <c r="AS210" i="27"/>
  <c r="AQ220" i="27"/>
  <c r="CM177" i="27"/>
  <c r="CN177" i="27" s="1"/>
  <c r="DT71" i="27"/>
  <c r="DU71" i="27" s="1"/>
  <c r="EG210" i="27"/>
  <c r="EE220" i="27"/>
  <c r="DH210" i="27"/>
  <c r="DF220" i="27"/>
  <c r="T210" i="27"/>
  <c r="R220" i="27"/>
  <c r="EH220" i="27"/>
  <c r="EJ210" i="27"/>
  <c r="DA220" i="27"/>
  <c r="DC210" i="27"/>
  <c r="BS220" i="27"/>
  <c r="BU210" i="27"/>
  <c r="AL220" i="27"/>
  <c r="AN210" i="27"/>
  <c r="E220" i="27"/>
  <c r="G210" i="27"/>
  <c r="DZ220" i="27"/>
  <c r="EB210" i="27"/>
  <c r="AD220" i="27"/>
  <c r="AF210" i="27"/>
  <c r="CB220" i="27"/>
  <c r="CD210" i="27"/>
  <c r="Q32" i="3"/>
  <c r="P32" i="3"/>
  <c r="Q31" i="3"/>
  <c r="P31" i="3"/>
  <c r="Q30" i="3"/>
  <c r="P30" i="3"/>
  <c r="P29" i="3"/>
  <c r="Q27" i="3"/>
  <c r="P27" i="3"/>
  <c r="Q26" i="3"/>
  <c r="P26" i="3"/>
  <c r="P25" i="3"/>
  <c r="Q25" i="3"/>
  <c r="Q24" i="3"/>
  <c r="P24" i="3"/>
  <c r="Q23" i="3"/>
  <c r="P23" i="3"/>
  <c r="Q22" i="3"/>
  <c r="P22" i="3"/>
  <c r="Q21" i="3"/>
  <c r="P21" i="3"/>
  <c r="P20" i="3"/>
  <c r="Q20" i="3"/>
  <c r="Q18" i="3"/>
  <c r="P18" i="3"/>
  <c r="Q11" i="3"/>
  <c r="P11" i="3"/>
  <c r="Q9" i="3"/>
  <c r="P9" i="3"/>
  <c r="Q8" i="3"/>
  <c r="P8" i="3"/>
  <c r="Q7" i="3"/>
  <c r="P7" i="3"/>
  <c r="Q29" i="3"/>
  <c r="Q19" i="3"/>
  <c r="P19" i="3"/>
  <c r="Q17" i="3"/>
  <c r="P17" i="3"/>
  <c r="J83" i="3"/>
  <c r="O17" i="3" s="1"/>
  <c r="Q16" i="3"/>
  <c r="P16" i="3"/>
  <c r="Q15" i="3"/>
  <c r="P15" i="3"/>
  <c r="Q13" i="3"/>
  <c r="P13" i="3"/>
  <c r="Q12" i="3"/>
  <c r="P12" i="3"/>
  <c r="Q10" i="3"/>
  <c r="P10" i="3"/>
  <c r="I6" i="14"/>
  <c r="O6" i="13"/>
  <c r="P6" i="12"/>
  <c r="J6" i="12"/>
  <c r="P41" i="5"/>
  <c r="Q39" i="5"/>
  <c r="P39" i="5"/>
  <c r="P18" i="5"/>
  <c r="P16" i="5"/>
  <c r="Q13" i="5"/>
  <c r="P13" i="5"/>
  <c r="P10" i="5"/>
  <c r="P8" i="5"/>
  <c r="P6" i="5"/>
  <c r="Q43" i="5"/>
  <c r="P43" i="5"/>
  <c r="Q41" i="5"/>
  <c r="Q36" i="5"/>
  <c r="P36" i="5"/>
  <c r="Q35" i="5"/>
  <c r="P35" i="5"/>
  <c r="Q32" i="5"/>
  <c r="P32" i="5"/>
  <c r="J188" i="5"/>
  <c r="O32" i="5" s="1"/>
  <c r="Q31" i="5"/>
  <c r="P31" i="5"/>
  <c r="J181" i="5"/>
  <c r="O31" i="5" s="1"/>
  <c r="Q29" i="5"/>
  <c r="P29" i="5"/>
  <c r="J167" i="5"/>
  <c r="O29" i="5" s="1"/>
  <c r="Q28" i="5"/>
  <c r="P28" i="5"/>
  <c r="J160" i="5"/>
  <c r="O28" i="5" s="1"/>
  <c r="Q24" i="5"/>
  <c r="P24" i="5"/>
  <c r="Q23" i="5"/>
  <c r="P23" i="5"/>
  <c r="Q22" i="5"/>
  <c r="P22" i="5"/>
  <c r="Q21" i="5"/>
  <c r="P21" i="5"/>
  <c r="P20" i="5"/>
  <c r="Q20" i="5"/>
  <c r="Q19" i="5"/>
  <c r="P19" i="5"/>
  <c r="Q18" i="5"/>
  <c r="P17" i="5"/>
  <c r="Q16" i="5"/>
  <c r="P15" i="5"/>
  <c r="P14" i="5"/>
  <c r="P12" i="5"/>
  <c r="P11" i="5"/>
  <c r="Q10" i="5"/>
  <c r="P9" i="5"/>
  <c r="J265" i="5"/>
  <c r="O43" i="5" s="1"/>
  <c r="Q42" i="5"/>
  <c r="P42" i="5"/>
  <c r="J258" i="5"/>
  <c r="O42" i="5" s="1"/>
  <c r="J251" i="5"/>
  <c r="O41" i="5" s="1"/>
  <c r="Q40" i="5"/>
  <c r="P40" i="5"/>
  <c r="J244" i="5"/>
  <c r="O40" i="5" s="1"/>
  <c r="J237" i="5"/>
  <c r="O39" i="5" s="1"/>
  <c r="Q38" i="5"/>
  <c r="P38" i="5"/>
  <c r="J230" i="5"/>
  <c r="O38" i="5" s="1"/>
  <c r="Q37" i="5"/>
  <c r="P37" i="5"/>
  <c r="J223" i="5"/>
  <c r="O37" i="5" s="1"/>
  <c r="J216" i="5"/>
  <c r="O36" i="5" s="1"/>
  <c r="J209" i="5"/>
  <c r="O35" i="5" s="1"/>
  <c r="Q34" i="5"/>
  <c r="P34" i="5"/>
  <c r="J202" i="5"/>
  <c r="O34" i="5" s="1"/>
  <c r="Q33" i="5"/>
  <c r="P33" i="5"/>
  <c r="J195" i="5"/>
  <c r="O33" i="5" s="1"/>
  <c r="Q30" i="5"/>
  <c r="P30" i="5"/>
  <c r="J174" i="5"/>
  <c r="O30" i="5" s="1"/>
  <c r="Q27" i="5"/>
  <c r="P27" i="5"/>
  <c r="J153" i="5"/>
  <c r="O27" i="5" s="1"/>
  <c r="Q26" i="5"/>
  <c r="P26" i="5"/>
  <c r="J146" i="5"/>
  <c r="O26" i="5" s="1"/>
  <c r="Q25" i="5"/>
  <c r="P25" i="5"/>
  <c r="J139" i="5"/>
  <c r="O25" i="5" s="1"/>
  <c r="Q17" i="5"/>
  <c r="J83" i="5"/>
  <c r="O17" i="5" s="1"/>
  <c r="Q12" i="5"/>
  <c r="Q11" i="5"/>
  <c r="Q9" i="5"/>
  <c r="Q8" i="5"/>
  <c r="Q6" i="5"/>
  <c r="J132" i="5"/>
  <c r="O24" i="5" s="1"/>
  <c r="J125" i="5"/>
  <c r="O23" i="5" s="1"/>
  <c r="J118" i="5"/>
  <c r="O22" i="5" s="1"/>
  <c r="J111" i="5"/>
  <c r="O21" i="5" s="1"/>
  <c r="J104" i="5"/>
  <c r="O20" i="5" s="1"/>
  <c r="J97" i="5"/>
  <c r="O19" i="5" s="1"/>
  <c r="J90" i="5"/>
  <c r="O18" i="5" s="1"/>
  <c r="J76" i="5"/>
  <c r="O16" i="5" s="1"/>
  <c r="Q15" i="5"/>
  <c r="J69" i="5"/>
  <c r="O15" i="5" s="1"/>
  <c r="Q14" i="5"/>
  <c r="J62" i="5"/>
  <c r="O14" i="5" s="1"/>
  <c r="J55" i="5"/>
  <c r="O13" i="5" s="1"/>
  <c r="J48" i="5"/>
  <c r="O12" i="5" s="1"/>
  <c r="J41" i="5"/>
  <c r="O11" i="5" s="1"/>
  <c r="J34" i="5"/>
  <c r="O10" i="5" s="1"/>
  <c r="J27" i="5"/>
  <c r="O9" i="5" s="1"/>
  <c r="J20" i="5"/>
  <c r="O8" i="5" s="1"/>
  <c r="J13" i="5"/>
  <c r="O7" i="5" s="1"/>
  <c r="J6" i="5"/>
  <c r="O6" i="5" s="1"/>
  <c r="Q7" i="5"/>
  <c r="P7" i="5"/>
  <c r="J986" i="3"/>
  <c r="O147" i="3" s="1"/>
  <c r="J972" i="3"/>
  <c r="O145" i="3" s="1"/>
  <c r="J944" i="3"/>
  <c r="O141" i="3" s="1"/>
  <c r="J937" i="3"/>
  <c r="O140" i="3" s="1"/>
  <c r="J909" i="3"/>
  <c r="O136" i="3" s="1"/>
  <c r="J895" i="3"/>
  <c r="O134" i="3" s="1"/>
  <c r="Q133" i="3"/>
  <c r="J825" i="3"/>
  <c r="O124" i="3" s="1"/>
  <c r="Q101" i="3"/>
  <c r="P101" i="3"/>
  <c r="J664" i="3"/>
  <c r="O101" i="3" s="1"/>
  <c r="Q100" i="3"/>
  <c r="P100" i="3"/>
  <c r="Q97" i="3"/>
  <c r="P97" i="3"/>
  <c r="Q94" i="3"/>
  <c r="P94" i="3"/>
  <c r="J615" i="3"/>
  <c r="O94" i="3" s="1"/>
  <c r="J580" i="3"/>
  <c r="O89" i="3" s="1"/>
  <c r="J573" i="3"/>
  <c r="O88" i="3" s="1"/>
  <c r="J552" i="3"/>
  <c r="O85" i="3" s="1"/>
  <c r="J545" i="3"/>
  <c r="O84" i="3" s="1"/>
  <c r="J531" i="3"/>
  <c r="O82" i="3" s="1"/>
  <c r="J517" i="3"/>
  <c r="O80" i="3" s="1"/>
  <c r="J510" i="3"/>
  <c r="O79" i="3" s="1"/>
  <c r="J489" i="3"/>
  <c r="O76" i="3" s="1"/>
  <c r="J482" i="3"/>
  <c r="O75" i="3" s="1"/>
  <c r="J433" i="3"/>
  <c r="O68" i="3" s="1"/>
  <c r="J426" i="3"/>
  <c r="O67" i="3" s="1"/>
  <c r="J405" i="3"/>
  <c r="O64" i="3" s="1"/>
  <c r="J398" i="3"/>
  <c r="O63" i="3" s="1"/>
  <c r="J349" i="3"/>
  <c r="O56" i="3" s="1"/>
  <c r="J342" i="3"/>
  <c r="O55" i="3" s="1"/>
  <c r="J328" i="3"/>
  <c r="O53" i="3" s="1"/>
  <c r="J293" i="3"/>
  <c r="O48" i="3" s="1"/>
  <c r="J286" i="3"/>
  <c r="O47" i="3" s="1"/>
  <c r="J279" i="3"/>
  <c r="O46" i="3" s="1"/>
  <c r="J272" i="3"/>
  <c r="O45" i="3" s="1"/>
  <c r="J265" i="3"/>
  <c r="O44" i="3" s="1"/>
  <c r="J251" i="3"/>
  <c r="O42" i="3" s="1"/>
  <c r="J237" i="3"/>
  <c r="O40" i="3" s="1"/>
  <c r="J230" i="3"/>
  <c r="O39" i="3" s="1"/>
  <c r="J223" i="3"/>
  <c r="O38" i="3" s="1"/>
  <c r="J216" i="3"/>
  <c r="O37" i="3" s="1"/>
  <c r="J209" i="3"/>
  <c r="O36" i="3" s="1"/>
  <c r="J202" i="3"/>
  <c r="O35" i="3" s="1"/>
  <c r="J160" i="3"/>
  <c r="O29" i="3" s="1"/>
  <c r="P14" i="3"/>
  <c r="Q14" i="3"/>
  <c r="J1000" i="3"/>
  <c r="O149" i="3" s="1"/>
  <c r="J979" i="3"/>
  <c r="O146" i="3" s="1"/>
  <c r="J923" i="3"/>
  <c r="O138" i="3" s="1"/>
  <c r="J797" i="3"/>
  <c r="O120" i="3" s="1"/>
  <c r="J692" i="3"/>
  <c r="O105" i="3" s="1"/>
  <c r="J657" i="3"/>
  <c r="O100" i="3" s="1"/>
  <c r="J622" i="3"/>
  <c r="O95" i="3" s="1"/>
  <c r="J384" i="3"/>
  <c r="O61" i="3" s="1"/>
  <c r="J244" i="3"/>
  <c r="O41" i="3" s="1"/>
  <c r="J153" i="3"/>
  <c r="O27" i="3" s="1"/>
  <c r="J146" i="3"/>
  <c r="O26" i="3" s="1"/>
  <c r="J76" i="3"/>
  <c r="O16" i="3" s="1"/>
  <c r="J62" i="3"/>
  <c r="O14" i="3" s="1"/>
  <c r="J55" i="3"/>
  <c r="O13" i="3" s="1"/>
  <c r="J1021" i="3"/>
  <c r="O152" i="3" s="1"/>
  <c r="J1007" i="3"/>
  <c r="O150" i="3" s="1"/>
  <c r="J993" i="3"/>
  <c r="O148" i="3" s="1"/>
  <c r="J930" i="3"/>
  <c r="O139" i="3" s="1"/>
  <c r="J888" i="3"/>
  <c r="O133" i="3" s="1"/>
  <c r="J881" i="3"/>
  <c r="O132" i="3" s="1"/>
  <c r="J860" i="3"/>
  <c r="O129" i="3" s="1"/>
  <c r="Q125" i="3"/>
  <c r="P125" i="3"/>
  <c r="J832" i="3"/>
  <c r="O125" i="3" s="1"/>
  <c r="J818" i="3"/>
  <c r="O123" i="3" s="1"/>
  <c r="J811" i="3"/>
  <c r="O122" i="3" s="1"/>
  <c r="J804" i="3"/>
  <c r="O121" i="3" s="1"/>
  <c r="J790" i="3"/>
  <c r="O119" i="3" s="1"/>
  <c r="J783" i="3"/>
  <c r="O118" i="3" s="1"/>
  <c r="Q117" i="3"/>
  <c r="P117" i="3"/>
  <c r="J776" i="3"/>
  <c r="O117" i="3" s="1"/>
  <c r="Q116" i="3"/>
  <c r="P116" i="3"/>
  <c r="J769" i="3"/>
  <c r="O116" i="3" s="1"/>
  <c r="J762" i="3"/>
  <c r="O115" i="3" s="1"/>
  <c r="J741" i="3"/>
  <c r="O112" i="3" s="1"/>
  <c r="J720" i="3"/>
  <c r="O109" i="3" s="1"/>
  <c r="J699" i="3"/>
  <c r="O106" i="3" s="1"/>
  <c r="Q98" i="3"/>
  <c r="P98" i="3"/>
  <c r="J643" i="3"/>
  <c r="O98" i="3" s="1"/>
  <c r="J608" i="3"/>
  <c r="O93" i="3" s="1"/>
  <c r="J601" i="3"/>
  <c r="O92" i="3" s="1"/>
  <c r="J594" i="3"/>
  <c r="O91" i="3" s="1"/>
  <c r="J587" i="3"/>
  <c r="O90" i="3" s="1"/>
  <c r="J566" i="3"/>
  <c r="O87" i="3" s="1"/>
  <c r="J559" i="3"/>
  <c r="O86" i="3" s="1"/>
  <c r="J538" i="3"/>
  <c r="O83" i="3" s="1"/>
  <c r="J524" i="3"/>
  <c r="O81" i="3" s="1"/>
  <c r="J468" i="3"/>
  <c r="O73" i="3" s="1"/>
  <c r="J412" i="3"/>
  <c r="O65" i="3" s="1"/>
  <c r="J363" i="3"/>
  <c r="O58" i="3" s="1"/>
  <c r="J356" i="3"/>
  <c r="O57" i="3" s="1"/>
  <c r="J335" i="3"/>
  <c r="O54" i="3" s="1"/>
  <c r="J314" i="3"/>
  <c r="O51" i="3" s="1"/>
  <c r="J258" i="3"/>
  <c r="O43" i="3" s="1"/>
  <c r="J181" i="3"/>
  <c r="O32" i="3" s="1"/>
  <c r="J111" i="3"/>
  <c r="O21" i="3" s="1"/>
  <c r="J97" i="3"/>
  <c r="O19" i="3" s="1"/>
  <c r="J69" i="3"/>
  <c r="O15" i="3" s="1"/>
  <c r="J48" i="3"/>
  <c r="O12" i="3" s="1"/>
  <c r="J41" i="3"/>
  <c r="O11" i="3" s="1"/>
  <c r="J1014" i="3"/>
  <c r="O151" i="3" s="1"/>
  <c r="J965" i="3"/>
  <c r="O144" i="3" s="1"/>
  <c r="J951" i="3"/>
  <c r="O142" i="3" s="1"/>
  <c r="J916" i="3"/>
  <c r="O137" i="3" s="1"/>
  <c r="J713" i="3"/>
  <c r="O108" i="3" s="1"/>
  <c r="J671" i="3"/>
  <c r="O102" i="3" s="1"/>
  <c r="J636" i="3"/>
  <c r="O97" i="3" s="1"/>
  <c r="J496" i="3"/>
  <c r="O77" i="3" s="1"/>
  <c r="J475" i="3"/>
  <c r="O74" i="3" s="1"/>
  <c r="J447" i="3"/>
  <c r="O70" i="3" s="1"/>
  <c r="J440" i="3"/>
  <c r="O69" i="3" s="1"/>
  <c r="J419" i="3"/>
  <c r="O66" i="3" s="1"/>
  <c r="J391" i="3"/>
  <c r="O62" i="3" s="1"/>
  <c r="J370" i="3"/>
  <c r="O59" i="3" s="1"/>
  <c r="J307" i="3"/>
  <c r="O50" i="3" s="1"/>
  <c r="J188" i="3"/>
  <c r="O33" i="3" s="1"/>
  <c r="J174" i="3"/>
  <c r="O31" i="3" s="1"/>
  <c r="J139" i="3"/>
  <c r="O25" i="3" s="1"/>
  <c r="J125" i="3"/>
  <c r="O23" i="3" s="1"/>
  <c r="J34" i="3"/>
  <c r="O10" i="3" s="1"/>
  <c r="J27" i="3"/>
  <c r="O9" i="3" s="1"/>
  <c r="J958" i="3"/>
  <c r="O143" i="3" s="1"/>
  <c r="J902" i="3"/>
  <c r="O135" i="3" s="1"/>
  <c r="J874" i="3"/>
  <c r="O131" i="3" s="1"/>
  <c r="J867" i="3"/>
  <c r="O130" i="3" s="1"/>
  <c r="J853" i="3"/>
  <c r="O128" i="3" s="1"/>
  <c r="J846" i="3"/>
  <c r="O127" i="3" s="1"/>
  <c r="J839" i="3"/>
  <c r="O126" i="3" s="1"/>
  <c r="J755" i="3"/>
  <c r="O114" i="3" s="1"/>
  <c r="J748" i="3"/>
  <c r="O113" i="3" s="1"/>
  <c r="J734" i="3"/>
  <c r="O111" i="3" s="1"/>
  <c r="J727" i="3"/>
  <c r="O110" i="3" s="1"/>
  <c r="J706" i="3"/>
  <c r="O107" i="3" s="1"/>
  <c r="J678" i="3"/>
  <c r="O103" i="3" s="1"/>
  <c r="Q99" i="3"/>
  <c r="P99" i="3"/>
  <c r="J650" i="3"/>
  <c r="O99" i="3" s="1"/>
  <c r="Q96" i="3"/>
  <c r="P96" i="3"/>
  <c r="J629" i="3"/>
  <c r="O96" i="3" s="1"/>
  <c r="J503" i="3"/>
  <c r="O78" i="3" s="1"/>
  <c r="J461" i="3"/>
  <c r="O72" i="3" s="1"/>
  <c r="J454" i="3"/>
  <c r="O71" i="3" s="1"/>
  <c r="J377" i="3"/>
  <c r="O60" i="3" s="1"/>
  <c r="J321" i="3"/>
  <c r="O52" i="3" s="1"/>
  <c r="J300" i="3"/>
  <c r="O49" i="3" s="1"/>
  <c r="J195" i="3"/>
  <c r="O34" i="3" s="1"/>
  <c r="J167" i="3"/>
  <c r="O30" i="3" s="1"/>
  <c r="J132" i="3"/>
  <c r="O24" i="3" s="1"/>
  <c r="J118" i="3"/>
  <c r="O22" i="3" s="1"/>
  <c r="J104" i="3"/>
  <c r="O20" i="3" s="1"/>
  <c r="J90" i="3"/>
  <c r="O18" i="3" s="1"/>
  <c r="J20" i="3"/>
  <c r="O8" i="3" s="1"/>
  <c r="J13" i="3"/>
  <c r="O7" i="3" s="1"/>
  <c r="J6" i="3"/>
  <c r="O6" i="3" s="1"/>
  <c r="D11" i="4"/>
  <c r="H11" i="4" s="1"/>
  <c r="G11" i="4"/>
  <c r="O209" i="4"/>
  <c r="L209" i="4"/>
  <c r="G209" i="4"/>
  <c r="D209" i="4"/>
  <c r="O208" i="4"/>
  <c r="L208" i="4"/>
  <c r="G208" i="4"/>
  <c r="D208" i="4"/>
  <c r="N207" i="4"/>
  <c r="O207" i="4" s="1"/>
  <c r="M207" i="4"/>
  <c r="K207" i="4"/>
  <c r="J207" i="4"/>
  <c r="F207" i="4"/>
  <c r="E207" i="4"/>
  <c r="G207" i="4" s="1"/>
  <c r="C207" i="4"/>
  <c r="B207" i="4"/>
  <c r="D207" i="4" s="1"/>
  <c r="O206" i="4"/>
  <c r="L206" i="4"/>
  <c r="G206" i="4"/>
  <c r="D206" i="4"/>
  <c r="O205" i="4"/>
  <c r="L205" i="4"/>
  <c r="G205" i="4"/>
  <c r="D205" i="4"/>
  <c r="O204" i="4"/>
  <c r="L204" i="4"/>
  <c r="G204" i="4"/>
  <c r="D204" i="4"/>
  <c r="O203" i="4"/>
  <c r="L203" i="4"/>
  <c r="G203" i="4"/>
  <c r="D203" i="4"/>
  <c r="O202" i="4"/>
  <c r="L202" i="4"/>
  <c r="G202" i="4"/>
  <c r="D202" i="4"/>
  <c r="O201" i="4"/>
  <c r="L201" i="4"/>
  <c r="G201" i="4"/>
  <c r="D201" i="4"/>
  <c r="O200" i="4"/>
  <c r="L200" i="4"/>
  <c r="G200" i="4"/>
  <c r="D200" i="4"/>
  <c r="O199" i="4"/>
  <c r="L199" i="4"/>
  <c r="G199" i="4"/>
  <c r="D199" i="4"/>
  <c r="O198" i="4"/>
  <c r="L198" i="4"/>
  <c r="G198" i="4"/>
  <c r="D198" i="4"/>
  <c r="O197" i="4"/>
  <c r="L197" i="4"/>
  <c r="G197" i="4"/>
  <c r="D197" i="4"/>
  <c r="O196" i="4"/>
  <c r="L196" i="4"/>
  <c r="G196" i="4"/>
  <c r="D196" i="4"/>
  <c r="O195" i="4"/>
  <c r="L195" i="4"/>
  <c r="G195" i="4"/>
  <c r="D195" i="4"/>
  <c r="O194" i="4"/>
  <c r="L194" i="4"/>
  <c r="G194" i="4"/>
  <c r="D194" i="4"/>
  <c r="O193" i="4"/>
  <c r="L193" i="4"/>
  <c r="G193" i="4"/>
  <c r="D193" i="4"/>
  <c r="O192" i="4"/>
  <c r="L192" i="4"/>
  <c r="G192" i="4"/>
  <c r="D192" i="4"/>
  <c r="O191" i="4"/>
  <c r="L191" i="4"/>
  <c r="G191" i="4"/>
  <c r="D191" i="4"/>
  <c r="O190" i="4"/>
  <c r="L190" i="4"/>
  <c r="G190" i="4"/>
  <c r="D190" i="4"/>
  <c r="O189" i="4"/>
  <c r="L189" i="4"/>
  <c r="G189" i="4"/>
  <c r="D189" i="4"/>
  <c r="N188" i="4"/>
  <c r="M188" i="4"/>
  <c r="K188" i="4"/>
  <c r="J188" i="4"/>
  <c r="F188" i="4"/>
  <c r="E188" i="4"/>
  <c r="G188" i="4" s="1"/>
  <c r="C188" i="4"/>
  <c r="B188" i="4"/>
  <c r="D188" i="4" s="1"/>
  <c r="O187" i="4"/>
  <c r="L187" i="4"/>
  <c r="G187" i="4"/>
  <c r="D187" i="4"/>
  <c r="O186" i="4"/>
  <c r="L186" i="4"/>
  <c r="G186" i="4"/>
  <c r="D186" i="4"/>
  <c r="O185" i="4"/>
  <c r="L185" i="4"/>
  <c r="G185" i="4"/>
  <c r="D185" i="4"/>
  <c r="O184" i="4"/>
  <c r="L184" i="4"/>
  <c r="G184" i="4"/>
  <c r="D184" i="4"/>
  <c r="O183" i="4"/>
  <c r="L183" i="4"/>
  <c r="G183" i="4"/>
  <c r="D183" i="4"/>
  <c r="O182" i="4"/>
  <c r="L182" i="4"/>
  <c r="G182" i="4"/>
  <c r="D182" i="4"/>
  <c r="O181" i="4"/>
  <c r="L181" i="4"/>
  <c r="I181" i="4"/>
  <c r="G181" i="4"/>
  <c r="D181" i="4"/>
  <c r="H181" i="4" s="1"/>
  <c r="O180" i="4"/>
  <c r="L180" i="4"/>
  <c r="G180" i="4"/>
  <c r="D180" i="4"/>
  <c r="O179" i="4"/>
  <c r="L179" i="4"/>
  <c r="G179" i="4"/>
  <c r="D179" i="4"/>
  <c r="O178" i="4"/>
  <c r="L178" i="4"/>
  <c r="G178" i="4"/>
  <c r="D178" i="4"/>
  <c r="N177" i="4"/>
  <c r="M177" i="4"/>
  <c r="K177" i="4"/>
  <c r="J177" i="4"/>
  <c r="G177" i="4"/>
  <c r="F177" i="4"/>
  <c r="E177" i="4"/>
  <c r="C177" i="4"/>
  <c r="B177" i="4"/>
  <c r="D177" i="4" s="1"/>
  <c r="O176" i="4"/>
  <c r="L176" i="4"/>
  <c r="G176" i="4"/>
  <c r="D176" i="4"/>
  <c r="O175" i="4"/>
  <c r="L175" i="4"/>
  <c r="G175" i="4"/>
  <c r="D175" i="4"/>
  <c r="O174" i="4"/>
  <c r="L174" i="4"/>
  <c r="I174" i="4"/>
  <c r="G174" i="4"/>
  <c r="D174" i="4"/>
  <c r="H174" i="4" s="1"/>
  <c r="O173" i="4"/>
  <c r="L173" i="4"/>
  <c r="G173" i="4"/>
  <c r="D173" i="4"/>
  <c r="H173" i="4" s="1"/>
  <c r="I173" i="4" s="1"/>
  <c r="O172" i="4"/>
  <c r="L172" i="4"/>
  <c r="G172" i="4"/>
  <c r="D172" i="4"/>
  <c r="N171" i="4"/>
  <c r="M171" i="4"/>
  <c r="K171" i="4"/>
  <c r="J171" i="4"/>
  <c r="F171" i="4"/>
  <c r="E171" i="4"/>
  <c r="C171" i="4"/>
  <c r="B171" i="4"/>
  <c r="O170" i="4"/>
  <c r="L170" i="4"/>
  <c r="G170" i="4"/>
  <c r="D170" i="4"/>
  <c r="O169" i="4"/>
  <c r="L169" i="4"/>
  <c r="G169" i="4"/>
  <c r="D169" i="4"/>
  <c r="O168" i="4"/>
  <c r="L168" i="4"/>
  <c r="G168" i="4"/>
  <c r="D168" i="4"/>
  <c r="O167" i="4"/>
  <c r="L167" i="4"/>
  <c r="G167" i="4"/>
  <c r="D167" i="4"/>
  <c r="O166" i="4"/>
  <c r="L166" i="4"/>
  <c r="G166" i="4"/>
  <c r="D166" i="4"/>
  <c r="O165" i="4"/>
  <c r="L165" i="4"/>
  <c r="G165" i="4"/>
  <c r="D165" i="4"/>
  <c r="O164" i="4"/>
  <c r="L164" i="4"/>
  <c r="G164" i="4"/>
  <c r="D164" i="4"/>
  <c r="N163" i="4"/>
  <c r="M163" i="4"/>
  <c r="K163" i="4"/>
  <c r="J163" i="4"/>
  <c r="G163" i="4"/>
  <c r="F163" i="4"/>
  <c r="E163" i="4"/>
  <c r="C163" i="4"/>
  <c r="B163" i="4"/>
  <c r="D163" i="4" s="1"/>
  <c r="O162" i="4"/>
  <c r="L162" i="4"/>
  <c r="G162" i="4"/>
  <c r="D162" i="4"/>
  <c r="O161" i="4"/>
  <c r="L161" i="4"/>
  <c r="P161" i="4" s="1"/>
  <c r="Q161" i="4" s="1"/>
  <c r="G161" i="4"/>
  <c r="D161" i="4"/>
  <c r="H161" i="4" s="1"/>
  <c r="I161" i="4" s="1"/>
  <c r="O160" i="4"/>
  <c r="L160" i="4"/>
  <c r="G160" i="4"/>
  <c r="D160" i="4"/>
  <c r="O159" i="4"/>
  <c r="L159" i="4"/>
  <c r="G159" i="4"/>
  <c r="D159" i="4"/>
  <c r="O158" i="4"/>
  <c r="L158" i="4"/>
  <c r="G158" i="4"/>
  <c r="D158" i="4"/>
  <c r="O157" i="4"/>
  <c r="L157" i="4"/>
  <c r="G157" i="4"/>
  <c r="D157" i="4"/>
  <c r="N156" i="4"/>
  <c r="M156" i="4"/>
  <c r="O156" i="4" s="1"/>
  <c r="K156" i="4"/>
  <c r="J156" i="4"/>
  <c r="F156" i="4"/>
  <c r="E156" i="4"/>
  <c r="C156" i="4"/>
  <c r="B156" i="4"/>
  <c r="D156" i="4" s="1"/>
  <c r="O155" i="4"/>
  <c r="L155" i="4"/>
  <c r="G155" i="4"/>
  <c r="D155" i="4"/>
  <c r="O154" i="4"/>
  <c r="L154" i="4"/>
  <c r="G154" i="4"/>
  <c r="D154" i="4"/>
  <c r="O153" i="4"/>
  <c r="L153" i="4"/>
  <c r="G153" i="4"/>
  <c r="D153" i="4"/>
  <c r="O152" i="4"/>
  <c r="L152" i="4"/>
  <c r="G152" i="4"/>
  <c r="D152" i="4"/>
  <c r="O151" i="4"/>
  <c r="L151" i="4"/>
  <c r="G151" i="4"/>
  <c r="D151" i="4"/>
  <c r="O150" i="4"/>
  <c r="L150" i="4"/>
  <c r="G150" i="4"/>
  <c r="D150" i="4"/>
  <c r="O149" i="4"/>
  <c r="L149" i="4"/>
  <c r="G149" i="4"/>
  <c r="D149" i="4"/>
  <c r="O148" i="4"/>
  <c r="L148" i="4"/>
  <c r="G148" i="4"/>
  <c r="D148" i="4"/>
  <c r="O147" i="4"/>
  <c r="L147" i="4"/>
  <c r="G147" i="4"/>
  <c r="D147" i="4"/>
  <c r="O146" i="4"/>
  <c r="L146" i="4"/>
  <c r="G146" i="4"/>
  <c r="D146" i="4"/>
  <c r="O145" i="4"/>
  <c r="L145" i="4"/>
  <c r="G145" i="4"/>
  <c r="H145" i="4" s="1"/>
  <c r="D145" i="4"/>
  <c r="O144" i="4"/>
  <c r="P144" i="4" s="1"/>
  <c r="L144" i="4"/>
  <c r="H144" i="4"/>
  <c r="G144" i="4"/>
  <c r="D144" i="4"/>
  <c r="O143" i="4"/>
  <c r="L143" i="4"/>
  <c r="G143" i="4"/>
  <c r="D143" i="4"/>
  <c r="O142" i="4"/>
  <c r="L142" i="4"/>
  <c r="G142" i="4"/>
  <c r="H142" i="4" s="1"/>
  <c r="D142" i="4"/>
  <c r="O141" i="4"/>
  <c r="P141" i="4" s="1"/>
  <c r="L141" i="4"/>
  <c r="G141" i="4"/>
  <c r="H141" i="4" s="1"/>
  <c r="D141" i="4"/>
  <c r="O140" i="4"/>
  <c r="P140" i="4" s="1"/>
  <c r="L140" i="4"/>
  <c r="G140" i="4"/>
  <c r="D140" i="4"/>
  <c r="H140" i="4" s="1"/>
  <c r="O139" i="4"/>
  <c r="L139" i="4"/>
  <c r="G139" i="4"/>
  <c r="D139" i="4"/>
  <c r="O138" i="4"/>
  <c r="L138" i="4"/>
  <c r="G138" i="4"/>
  <c r="D138" i="4"/>
  <c r="O137" i="4"/>
  <c r="P137" i="4" s="1"/>
  <c r="L137" i="4"/>
  <c r="G137" i="4"/>
  <c r="H137" i="4" s="1"/>
  <c r="D137" i="4"/>
  <c r="O136" i="4"/>
  <c r="P136" i="4" s="1"/>
  <c r="L136" i="4"/>
  <c r="H136" i="4"/>
  <c r="G136" i="4"/>
  <c r="D136" i="4"/>
  <c r="O135" i="4"/>
  <c r="L135" i="4"/>
  <c r="G135" i="4"/>
  <c r="D135" i="4"/>
  <c r="O134" i="4"/>
  <c r="L134" i="4"/>
  <c r="G134" i="4"/>
  <c r="D134" i="4"/>
  <c r="H134" i="4" s="1"/>
  <c r="O133" i="4"/>
  <c r="P133" i="4" s="1"/>
  <c r="L133" i="4"/>
  <c r="G133" i="4"/>
  <c r="H133" i="4" s="1"/>
  <c r="D133" i="4"/>
  <c r="O132" i="4"/>
  <c r="P132" i="4" s="1"/>
  <c r="L132" i="4"/>
  <c r="G132" i="4"/>
  <c r="D132" i="4"/>
  <c r="H132" i="4" s="1"/>
  <c r="O131" i="4"/>
  <c r="L131" i="4"/>
  <c r="G131" i="4"/>
  <c r="D131" i="4"/>
  <c r="O130" i="4"/>
  <c r="L130" i="4"/>
  <c r="G130" i="4"/>
  <c r="D130" i="4"/>
  <c r="H130" i="4" s="1"/>
  <c r="O129" i="4"/>
  <c r="P129" i="4" s="1"/>
  <c r="L129" i="4"/>
  <c r="G129" i="4"/>
  <c r="H129" i="4" s="1"/>
  <c r="D129" i="4"/>
  <c r="O128" i="4"/>
  <c r="P128" i="4" s="1"/>
  <c r="L128" i="4"/>
  <c r="H128" i="4"/>
  <c r="G128" i="4"/>
  <c r="D128" i="4"/>
  <c r="O127" i="4"/>
  <c r="L127" i="4"/>
  <c r="G127" i="4"/>
  <c r="D127" i="4"/>
  <c r="O126" i="4"/>
  <c r="L126" i="4"/>
  <c r="G126" i="4"/>
  <c r="D126" i="4"/>
  <c r="H126" i="4" s="1"/>
  <c r="O125" i="4"/>
  <c r="P125" i="4" s="1"/>
  <c r="L125" i="4"/>
  <c r="G125" i="4"/>
  <c r="H125" i="4" s="1"/>
  <c r="D125" i="4"/>
  <c r="O124" i="4"/>
  <c r="P124" i="4" s="1"/>
  <c r="L124" i="4"/>
  <c r="G124" i="4"/>
  <c r="D124" i="4"/>
  <c r="H124" i="4" s="1"/>
  <c r="O123" i="4"/>
  <c r="L123" i="4"/>
  <c r="G123" i="4"/>
  <c r="D123" i="4"/>
  <c r="O122" i="4"/>
  <c r="L122" i="4"/>
  <c r="G122" i="4"/>
  <c r="D122" i="4"/>
  <c r="H122" i="4" s="1"/>
  <c r="O121" i="4"/>
  <c r="P121" i="4" s="1"/>
  <c r="L121" i="4"/>
  <c r="G121" i="4"/>
  <c r="H121" i="4" s="1"/>
  <c r="D121" i="4"/>
  <c r="O120" i="4"/>
  <c r="P120" i="4" s="1"/>
  <c r="L120" i="4"/>
  <c r="H120" i="4"/>
  <c r="G120" i="4"/>
  <c r="D120" i="4"/>
  <c r="O119" i="4"/>
  <c r="L119" i="4"/>
  <c r="G119" i="4"/>
  <c r="D119" i="4"/>
  <c r="O118" i="4"/>
  <c r="L118" i="4"/>
  <c r="G118" i="4"/>
  <c r="D118" i="4"/>
  <c r="H118" i="4" s="1"/>
  <c r="O117" i="4"/>
  <c r="P117" i="4" s="1"/>
  <c r="L117" i="4"/>
  <c r="G117" i="4"/>
  <c r="D117" i="4"/>
  <c r="H117" i="4" s="1"/>
  <c r="O116" i="4"/>
  <c r="L116" i="4"/>
  <c r="G116" i="4"/>
  <c r="D116" i="4"/>
  <c r="O115" i="4"/>
  <c r="L115" i="4"/>
  <c r="P115" i="4" s="1"/>
  <c r="G115" i="4"/>
  <c r="D115" i="4"/>
  <c r="N114" i="4"/>
  <c r="M114" i="4"/>
  <c r="O114" i="4" s="1"/>
  <c r="K114" i="4"/>
  <c r="L114" i="4" s="1"/>
  <c r="J114" i="4"/>
  <c r="G114" i="4"/>
  <c r="F114" i="4"/>
  <c r="E114" i="4"/>
  <c r="C114" i="4"/>
  <c r="B114" i="4"/>
  <c r="O113" i="4"/>
  <c r="L113" i="4"/>
  <c r="P113" i="4" s="1"/>
  <c r="G113" i="4"/>
  <c r="D113" i="4"/>
  <c r="O112" i="4"/>
  <c r="L112" i="4"/>
  <c r="G112" i="4"/>
  <c r="H112" i="4" s="1"/>
  <c r="D112" i="4"/>
  <c r="O111" i="4"/>
  <c r="N111" i="4"/>
  <c r="M111" i="4"/>
  <c r="K111" i="4"/>
  <c r="J111" i="4"/>
  <c r="F111" i="4"/>
  <c r="E111" i="4"/>
  <c r="G111" i="4" s="1"/>
  <c r="D111" i="4"/>
  <c r="C111" i="4"/>
  <c r="B111" i="4"/>
  <c r="O110" i="4"/>
  <c r="L110" i="4"/>
  <c r="G110" i="4"/>
  <c r="D110" i="4"/>
  <c r="H110" i="4" s="1"/>
  <c r="P109" i="4"/>
  <c r="O109" i="4"/>
  <c r="L109" i="4"/>
  <c r="G109" i="4"/>
  <c r="D109" i="4"/>
  <c r="H109" i="4" s="1"/>
  <c r="O108" i="4"/>
  <c r="L108" i="4"/>
  <c r="G108" i="4"/>
  <c r="D108" i="4"/>
  <c r="O107" i="4"/>
  <c r="P107" i="4" s="1"/>
  <c r="L107" i="4"/>
  <c r="G107" i="4"/>
  <c r="D107" i="4"/>
  <c r="O106" i="4"/>
  <c r="L106" i="4"/>
  <c r="G106" i="4"/>
  <c r="D106" i="4"/>
  <c r="O105" i="4"/>
  <c r="L105" i="4"/>
  <c r="P105" i="4" s="1"/>
  <c r="G105" i="4"/>
  <c r="D105" i="4"/>
  <c r="O104" i="4"/>
  <c r="L104" i="4"/>
  <c r="G104" i="4"/>
  <c r="D104" i="4"/>
  <c r="H104" i="4" s="1"/>
  <c r="O103" i="4"/>
  <c r="L103" i="4"/>
  <c r="G103" i="4"/>
  <c r="D103" i="4"/>
  <c r="H103" i="4" s="1"/>
  <c r="O102" i="4"/>
  <c r="L102" i="4"/>
  <c r="G102" i="4"/>
  <c r="D102" i="4"/>
  <c r="H102" i="4" s="1"/>
  <c r="O101" i="4"/>
  <c r="L101" i="4"/>
  <c r="P101" i="4" s="1"/>
  <c r="G101" i="4"/>
  <c r="D101" i="4"/>
  <c r="O100" i="4"/>
  <c r="L100" i="4"/>
  <c r="H100" i="4"/>
  <c r="G100" i="4"/>
  <c r="D100" i="4"/>
  <c r="O99" i="4"/>
  <c r="L99" i="4"/>
  <c r="G99" i="4"/>
  <c r="D99" i="4"/>
  <c r="H99" i="4" s="1"/>
  <c r="O98" i="4"/>
  <c r="L98" i="4"/>
  <c r="G98" i="4"/>
  <c r="D98" i="4"/>
  <c r="H98" i="4" s="1"/>
  <c r="O97" i="4"/>
  <c r="L97" i="4"/>
  <c r="P97" i="4" s="1"/>
  <c r="G97" i="4"/>
  <c r="H97" i="4" s="1"/>
  <c r="D97" i="4"/>
  <c r="O96" i="4"/>
  <c r="L96" i="4"/>
  <c r="G96" i="4"/>
  <c r="D96" i="4"/>
  <c r="O95" i="4"/>
  <c r="P95" i="4" s="1"/>
  <c r="L95" i="4"/>
  <c r="G95" i="4"/>
  <c r="D95" i="4"/>
  <c r="H95" i="4" s="1"/>
  <c r="N94" i="4"/>
  <c r="M94" i="4"/>
  <c r="K94" i="4"/>
  <c r="J94" i="4"/>
  <c r="F94" i="4"/>
  <c r="E94" i="4"/>
  <c r="C94" i="4"/>
  <c r="B94" i="4"/>
  <c r="D94" i="4" s="1"/>
  <c r="O93" i="4"/>
  <c r="P93" i="4" s="1"/>
  <c r="L93" i="4"/>
  <c r="G93" i="4"/>
  <c r="H93" i="4" s="1"/>
  <c r="D93" i="4"/>
  <c r="O92" i="4"/>
  <c r="L92" i="4"/>
  <c r="G92" i="4"/>
  <c r="D92" i="4"/>
  <c r="O91" i="4"/>
  <c r="P91" i="4" s="1"/>
  <c r="L91" i="4"/>
  <c r="H91" i="4"/>
  <c r="G91" i="4"/>
  <c r="D91" i="4"/>
  <c r="O90" i="4"/>
  <c r="L90" i="4"/>
  <c r="G90" i="4"/>
  <c r="H90" i="4" s="1"/>
  <c r="D90" i="4"/>
  <c r="P89" i="4"/>
  <c r="O89" i="4"/>
  <c r="L89" i="4"/>
  <c r="G89" i="4"/>
  <c r="D89" i="4"/>
  <c r="H89" i="4" s="1"/>
  <c r="N88" i="4"/>
  <c r="O88" i="4" s="1"/>
  <c r="M88" i="4"/>
  <c r="K88" i="4"/>
  <c r="J88" i="4"/>
  <c r="F88" i="4"/>
  <c r="G88" i="4" s="1"/>
  <c r="E88" i="4"/>
  <c r="C88" i="4"/>
  <c r="B88" i="4"/>
  <c r="O87" i="4"/>
  <c r="P87" i="4" s="1"/>
  <c r="L87" i="4"/>
  <c r="H87" i="4"/>
  <c r="G87" i="4"/>
  <c r="D87" i="4"/>
  <c r="O86" i="4"/>
  <c r="L86" i="4"/>
  <c r="G86" i="4"/>
  <c r="H86" i="4" s="1"/>
  <c r="D86" i="4"/>
  <c r="P85" i="4"/>
  <c r="O85" i="4"/>
  <c r="L85" i="4"/>
  <c r="G85" i="4"/>
  <c r="D85" i="4"/>
  <c r="H85" i="4" s="1"/>
  <c r="O84" i="4"/>
  <c r="L84" i="4"/>
  <c r="G84" i="4"/>
  <c r="D84" i="4"/>
  <c r="O83" i="4"/>
  <c r="P83" i="4" s="1"/>
  <c r="L83" i="4"/>
  <c r="G83" i="4"/>
  <c r="D83" i="4"/>
  <c r="O82" i="4"/>
  <c r="L82" i="4"/>
  <c r="G82" i="4"/>
  <c r="D82" i="4"/>
  <c r="N81" i="4"/>
  <c r="M81" i="4"/>
  <c r="O81" i="4" s="1"/>
  <c r="K81" i="4"/>
  <c r="L81" i="4" s="1"/>
  <c r="J81" i="4"/>
  <c r="G81" i="4"/>
  <c r="F81" i="4"/>
  <c r="E81" i="4"/>
  <c r="C81" i="4"/>
  <c r="B81" i="4"/>
  <c r="O80" i="4"/>
  <c r="P80" i="4" s="1"/>
  <c r="L80" i="4"/>
  <c r="G80" i="4"/>
  <c r="D80" i="4"/>
  <c r="O79" i="4"/>
  <c r="L79" i="4"/>
  <c r="G79" i="4"/>
  <c r="H79" i="4" s="1"/>
  <c r="D79" i="4"/>
  <c r="O78" i="4"/>
  <c r="L78" i="4"/>
  <c r="P78" i="4" s="1"/>
  <c r="G78" i="4"/>
  <c r="D78" i="4"/>
  <c r="H78" i="4" s="1"/>
  <c r="O77" i="4"/>
  <c r="L77" i="4"/>
  <c r="G77" i="4"/>
  <c r="D77" i="4"/>
  <c r="O76" i="4"/>
  <c r="L76" i="4"/>
  <c r="G76" i="4"/>
  <c r="D76" i="4"/>
  <c r="O75" i="4"/>
  <c r="P75" i="4" s="1"/>
  <c r="L75" i="4"/>
  <c r="H75" i="4"/>
  <c r="G75" i="4"/>
  <c r="D75" i="4"/>
  <c r="O74" i="4"/>
  <c r="L74" i="4"/>
  <c r="G74" i="4"/>
  <c r="D74" i="4"/>
  <c r="O73" i="4"/>
  <c r="P73" i="4" s="1"/>
  <c r="L73" i="4"/>
  <c r="H73" i="4"/>
  <c r="G73" i="4"/>
  <c r="D73" i="4"/>
  <c r="O72" i="4"/>
  <c r="L72" i="4"/>
  <c r="P72" i="4" s="1"/>
  <c r="G72" i="4"/>
  <c r="D72" i="4"/>
  <c r="N71" i="4"/>
  <c r="M71" i="4"/>
  <c r="K71" i="4"/>
  <c r="J71" i="4"/>
  <c r="F71" i="4"/>
  <c r="G71" i="4" s="1"/>
  <c r="E71" i="4"/>
  <c r="D71" i="4"/>
  <c r="H71" i="4" s="1"/>
  <c r="C71" i="4"/>
  <c r="B71" i="4"/>
  <c r="O70" i="4"/>
  <c r="L70" i="4"/>
  <c r="P70" i="4" s="1"/>
  <c r="G70" i="4"/>
  <c r="D70" i="4"/>
  <c r="O69" i="4"/>
  <c r="P69" i="4" s="1"/>
  <c r="L69" i="4"/>
  <c r="H69" i="4"/>
  <c r="G69" i="4"/>
  <c r="D69" i="4"/>
  <c r="O68" i="4"/>
  <c r="L68" i="4"/>
  <c r="G68" i="4"/>
  <c r="D68" i="4"/>
  <c r="O67" i="4"/>
  <c r="P67" i="4" s="1"/>
  <c r="L67" i="4"/>
  <c r="H67" i="4"/>
  <c r="G67" i="4"/>
  <c r="D67" i="4"/>
  <c r="O66" i="4"/>
  <c r="L66" i="4"/>
  <c r="G66" i="4"/>
  <c r="D66" i="4"/>
  <c r="O65" i="4"/>
  <c r="P65" i="4" s="1"/>
  <c r="L65" i="4"/>
  <c r="H65" i="4"/>
  <c r="G65" i="4"/>
  <c r="D65" i="4"/>
  <c r="O64" i="4"/>
  <c r="L64" i="4"/>
  <c r="P64" i="4" s="1"/>
  <c r="H64" i="4"/>
  <c r="G64" i="4"/>
  <c r="D64" i="4"/>
  <c r="O63" i="4"/>
  <c r="P63" i="4" s="1"/>
  <c r="L63" i="4"/>
  <c r="G63" i="4"/>
  <c r="D63" i="4"/>
  <c r="O62" i="4"/>
  <c r="L62" i="4"/>
  <c r="G62" i="4"/>
  <c r="D62" i="4"/>
  <c r="H62" i="4" s="1"/>
  <c r="O61" i="4"/>
  <c r="P61" i="4" s="1"/>
  <c r="L61" i="4"/>
  <c r="H61" i="4"/>
  <c r="G61" i="4"/>
  <c r="D61" i="4"/>
  <c r="N60" i="4"/>
  <c r="M60" i="4"/>
  <c r="K60" i="4"/>
  <c r="L60" i="4" s="1"/>
  <c r="J60" i="4"/>
  <c r="F60" i="4"/>
  <c r="G60" i="4" s="1"/>
  <c r="E60" i="4"/>
  <c r="D60" i="4"/>
  <c r="C60" i="4"/>
  <c r="B60" i="4"/>
  <c r="O59" i="4"/>
  <c r="L59" i="4"/>
  <c r="G59" i="4"/>
  <c r="D59" i="4"/>
  <c r="O58" i="4"/>
  <c r="L58" i="4"/>
  <c r="G58" i="4"/>
  <c r="D58" i="4"/>
  <c r="H58" i="4" s="1"/>
  <c r="O57" i="4"/>
  <c r="P57" i="4" s="1"/>
  <c r="L57" i="4"/>
  <c r="H57" i="4"/>
  <c r="G57" i="4"/>
  <c r="D57" i="4"/>
  <c r="O56" i="4"/>
  <c r="L56" i="4"/>
  <c r="P56" i="4" s="1"/>
  <c r="H56" i="4"/>
  <c r="G56" i="4"/>
  <c r="D56" i="4"/>
  <c r="O55" i="4"/>
  <c r="P55" i="4" s="1"/>
  <c r="L55" i="4"/>
  <c r="G55" i="4"/>
  <c r="D55" i="4"/>
  <c r="O54" i="4"/>
  <c r="L54" i="4"/>
  <c r="G54" i="4"/>
  <c r="D54" i="4"/>
  <c r="H54" i="4" s="1"/>
  <c r="O53" i="4"/>
  <c r="L53" i="4"/>
  <c r="H53" i="4"/>
  <c r="G53" i="4"/>
  <c r="D53" i="4"/>
  <c r="N52" i="4"/>
  <c r="M52" i="4"/>
  <c r="K52" i="4"/>
  <c r="J52" i="4"/>
  <c r="F52" i="4"/>
  <c r="G52" i="4" s="1"/>
  <c r="E52" i="4"/>
  <c r="D52" i="4"/>
  <c r="C52" i="4"/>
  <c r="B52" i="4"/>
  <c r="O51" i="4"/>
  <c r="L51" i="4"/>
  <c r="G51" i="4"/>
  <c r="D51" i="4"/>
  <c r="O50" i="4"/>
  <c r="P50" i="4" s="1"/>
  <c r="L50" i="4"/>
  <c r="G50" i="4"/>
  <c r="D50" i="4"/>
  <c r="O49" i="4"/>
  <c r="L49" i="4"/>
  <c r="H49" i="4"/>
  <c r="G49" i="4"/>
  <c r="D49" i="4"/>
  <c r="O48" i="4"/>
  <c r="P48" i="4" s="1"/>
  <c r="L48" i="4"/>
  <c r="H48" i="4"/>
  <c r="G48" i="4"/>
  <c r="D48" i="4"/>
  <c r="O47" i="4"/>
  <c r="L47" i="4"/>
  <c r="G47" i="4"/>
  <c r="D47" i="4"/>
  <c r="O46" i="4"/>
  <c r="P46" i="4" s="1"/>
  <c r="L46" i="4"/>
  <c r="G46" i="4"/>
  <c r="D46" i="4"/>
  <c r="H46" i="4" s="1"/>
  <c r="N45" i="4"/>
  <c r="M45" i="4"/>
  <c r="K45" i="4"/>
  <c r="J45" i="4"/>
  <c r="L45" i="4" s="1"/>
  <c r="F45" i="4"/>
  <c r="G45" i="4" s="1"/>
  <c r="E45" i="4"/>
  <c r="C45" i="4"/>
  <c r="D45" i="4" s="1"/>
  <c r="H45" i="4" s="1"/>
  <c r="B45" i="4"/>
  <c r="O44" i="4"/>
  <c r="L44" i="4"/>
  <c r="G44" i="4"/>
  <c r="D44" i="4"/>
  <c r="P43" i="4"/>
  <c r="O43" i="4"/>
  <c r="L43" i="4"/>
  <c r="G43" i="4"/>
  <c r="H43" i="4" s="1"/>
  <c r="D43" i="4"/>
  <c r="O42" i="4"/>
  <c r="L42" i="4"/>
  <c r="P42" i="4" s="1"/>
  <c r="G42" i="4"/>
  <c r="D42" i="4"/>
  <c r="P41" i="4"/>
  <c r="O41" i="4"/>
  <c r="L41" i="4"/>
  <c r="G41" i="4"/>
  <c r="H41" i="4" s="1"/>
  <c r="D41" i="4"/>
  <c r="O40" i="4"/>
  <c r="L40" i="4"/>
  <c r="P40" i="4" s="1"/>
  <c r="G40" i="4"/>
  <c r="D40" i="4"/>
  <c r="P39" i="4"/>
  <c r="O39" i="4"/>
  <c r="L39" i="4"/>
  <c r="G39" i="4"/>
  <c r="H39" i="4" s="1"/>
  <c r="D39" i="4"/>
  <c r="O38" i="4"/>
  <c r="L38" i="4"/>
  <c r="P38" i="4" s="1"/>
  <c r="G38" i="4"/>
  <c r="D38" i="4"/>
  <c r="P37" i="4"/>
  <c r="O37" i="4"/>
  <c r="L37" i="4"/>
  <c r="G37" i="4"/>
  <c r="H37" i="4" s="1"/>
  <c r="D37" i="4"/>
  <c r="O36" i="4"/>
  <c r="L36" i="4"/>
  <c r="P36" i="4" s="1"/>
  <c r="G36" i="4"/>
  <c r="D36" i="4"/>
  <c r="P35" i="4"/>
  <c r="O35" i="4"/>
  <c r="L35" i="4"/>
  <c r="G35" i="4"/>
  <c r="H35" i="4" s="1"/>
  <c r="D35" i="4"/>
  <c r="O34" i="4"/>
  <c r="L34" i="4"/>
  <c r="P34" i="4" s="1"/>
  <c r="G34" i="4"/>
  <c r="D34" i="4"/>
  <c r="P33" i="4"/>
  <c r="O33" i="4"/>
  <c r="L33" i="4"/>
  <c r="G33" i="4"/>
  <c r="H33" i="4" s="1"/>
  <c r="D33" i="4"/>
  <c r="N32" i="4"/>
  <c r="M32" i="4"/>
  <c r="L32" i="4"/>
  <c r="K32" i="4"/>
  <c r="J32" i="4"/>
  <c r="F32" i="4"/>
  <c r="E32" i="4"/>
  <c r="E210" i="4" s="1"/>
  <c r="C32" i="4"/>
  <c r="B32" i="4"/>
  <c r="D32" i="4" s="1"/>
  <c r="P31" i="4"/>
  <c r="O31" i="4"/>
  <c r="L31" i="4"/>
  <c r="G31" i="4"/>
  <c r="H31" i="4" s="1"/>
  <c r="D31" i="4"/>
  <c r="O30" i="4"/>
  <c r="L30" i="4"/>
  <c r="G30" i="4"/>
  <c r="D30" i="4"/>
  <c r="P29" i="4"/>
  <c r="O29" i="4"/>
  <c r="L29" i="4"/>
  <c r="G29" i="4"/>
  <c r="H29" i="4" s="1"/>
  <c r="D29" i="4"/>
  <c r="O28" i="4"/>
  <c r="L28" i="4"/>
  <c r="G28" i="4"/>
  <c r="D28" i="4"/>
  <c r="P27" i="4"/>
  <c r="O27" i="4"/>
  <c r="L27" i="4"/>
  <c r="G27" i="4"/>
  <c r="H27" i="4" s="1"/>
  <c r="D27" i="4"/>
  <c r="O26" i="4"/>
  <c r="L26" i="4"/>
  <c r="G26" i="4"/>
  <c r="D26" i="4"/>
  <c r="P25" i="4"/>
  <c r="O25" i="4"/>
  <c r="L25" i="4"/>
  <c r="G25" i="4"/>
  <c r="H25" i="4" s="1"/>
  <c r="D25" i="4"/>
  <c r="O24" i="4"/>
  <c r="L24" i="4"/>
  <c r="G24" i="4"/>
  <c r="D24" i="4"/>
  <c r="P23" i="4"/>
  <c r="O23" i="4"/>
  <c r="L23" i="4"/>
  <c r="G23" i="4"/>
  <c r="H23" i="4" s="1"/>
  <c r="D23" i="4"/>
  <c r="O22" i="4"/>
  <c r="L22" i="4"/>
  <c r="G22" i="4"/>
  <c r="D22" i="4"/>
  <c r="P21" i="4"/>
  <c r="O21" i="4"/>
  <c r="L21" i="4"/>
  <c r="G21" i="4"/>
  <c r="H21" i="4" s="1"/>
  <c r="D21" i="4"/>
  <c r="O20" i="4"/>
  <c r="L20" i="4"/>
  <c r="G20" i="4"/>
  <c r="D20" i="4"/>
  <c r="P19" i="4"/>
  <c r="O19" i="4"/>
  <c r="L19" i="4"/>
  <c r="G19" i="4"/>
  <c r="H19" i="4" s="1"/>
  <c r="D19" i="4"/>
  <c r="O18" i="4"/>
  <c r="L18" i="4"/>
  <c r="G18" i="4"/>
  <c r="D18" i="4"/>
  <c r="P17" i="4"/>
  <c r="O17" i="4"/>
  <c r="L17" i="4"/>
  <c r="G17" i="4"/>
  <c r="H17" i="4" s="1"/>
  <c r="D17" i="4"/>
  <c r="O16" i="4"/>
  <c r="L16" i="4"/>
  <c r="G16" i="4"/>
  <c r="D16" i="4"/>
  <c r="P15" i="4"/>
  <c r="O15" i="4"/>
  <c r="L15" i="4"/>
  <c r="G15" i="4"/>
  <c r="H15" i="4" s="1"/>
  <c r="D15" i="4"/>
  <c r="O14" i="4"/>
  <c r="L14" i="4"/>
  <c r="G14" i="4"/>
  <c r="D14" i="4"/>
  <c r="P13" i="4"/>
  <c r="O13" i="4"/>
  <c r="L13" i="4"/>
  <c r="G13" i="4"/>
  <c r="H13" i="4" s="1"/>
  <c r="D13" i="4"/>
  <c r="O12" i="4"/>
  <c r="L12" i="4"/>
  <c r="G12" i="4"/>
  <c r="D12" i="4"/>
  <c r="P11" i="4"/>
  <c r="O11" i="4"/>
  <c r="L11" i="4"/>
  <c r="O10" i="4"/>
  <c r="L10" i="4"/>
  <c r="H10" i="4"/>
  <c r="G10" i="4"/>
  <c r="D10" i="4"/>
  <c r="O9" i="4"/>
  <c r="P9" i="4" s="1"/>
  <c r="L9" i="4"/>
  <c r="G9" i="4"/>
  <c r="D9" i="4"/>
  <c r="O5" i="4"/>
  <c r="N5" i="4" s="1"/>
  <c r="M5" i="4"/>
  <c r="L5" i="4"/>
  <c r="K5" i="4" s="1"/>
  <c r="J5" i="4"/>
  <c r="F5" i="4"/>
  <c r="E5" i="4"/>
  <c r="C5" i="4"/>
  <c r="B5" i="4"/>
  <c r="Q44" i="5" l="1"/>
  <c r="Q45" i="5" s="1"/>
  <c r="P44" i="5"/>
  <c r="P45" i="5" s="1"/>
  <c r="Q6" i="3"/>
  <c r="P6" i="3"/>
  <c r="DL210" i="27"/>
  <c r="DM210" i="27" s="1"/>
  <c r="AW210" i="27"/>
  <c r="AX210" i="27" s="1"/>
  <c r="BF210" i="27"/>
  <c r="BG210" i="27" s="1"/>
  <c r="CM210" i="27"/>
  <c r="CN210" i="27" s="1"/>
  <c r="BN210" i="27"/>
  <c r="BO210" i="27" s="1"/>
  <c r="AO210" i="27"/>
  <c r="AP210" i="27" s="1"/>
  <c r="DT210" i="27"/>
  <c r="DU210" i="27" s="1"/>
  <c r="DD210" i="27"/>
  <c r="DE210" i="27" s="1"/>
  <c r="X210" i="27"/>
  <c r="Y210" i="27" s="1"/>
  <c r="EK210" i="27"/>
  <c r="EL210" i="27" s="1"/>
  <c r="CE210" i="27"/>
  <c r="CF210" i="27" s="1"/>
  <c r="AG210" i="27"/>
  <c r="AH210" i="27" s="1"/>
  <c r="BV210" i="27"/>
  <c r="BW210" i="27" s="1"/>
  <c r="ES210" i="27"/>
  <c r="ET210" i="27" s="1"/>
  <c r="EC210" i="27"/>
  <c r="ED210" i="27" s="1"/>
  <c r="H210" i="27"/>
  <c r="I210" i="27"/>
  <c r="CU210" i="27"/>
  <c r="CV210" i="27" s="1"/>
  <c r="P210" i="27"/>
  <c r="Q210" i="27" s="1"/>
  <c r="I16" i="4"/>
  <c r="I24" i="4"/>
  <c r="I34" i="4"/>
  <c r="I42" i="4"/>
  <c r="H68" i="4"/>
  <c r="I68" i="4" s="1"/>
  <c r="I76" i="4"/>
  <c r="H76" i="4"/>
  <c r="I11" i="4"/>
  <c r="Q16" i="4"/>
  <c r="Q24" i="4"/>
  <c r="Q44" i="4"/>
  <c r="H74" i="4"/>
  <c r="I74" i="4" s="1"/>
  <c r="H9" i="4"/>
  <c r="I9" i="4" s="1"/>
  <c r="I10" i="4"/>
  <c r="Q11" i="4"/>
  <c r="P12" i="4"/>
  <c r="Q12" i="4" s="1"/>
  <c r="Q13" i="4"/>
  <c r="P14" i="4"/>
  <c r="Q14" i="4" s="1"/>
  <c r="Q15" i="4"/>
  <c r="P16" i="4"/>
  <c r="Q17" i="4"/>
  <c r="P18" i="4"/>
  <c r="Q18" i="4" s="1"/>
  <c r="Q19" i="4"/>
  <c r="P20" i="4"/>
  <c r="Q20" i="4" s="1"/>
  <c r="Q21" i="4"/>
  <c r="P22" i="4"/>
  <c r="Q22" i="4" s="1"/>
  <c r="Q23" i="4"/>
  <c r="P24" i="4"/>
  <c r="Q25" i="4"/>
  <c r="P26" i="4"/>
  <c r="Q26" i="4" s="1"/>
  <c r="Q27" i="4"/>
  <c r="P28" i="4"/>
  <c r="Q28" i="4" s="1"/>
  <c r="Q29" i="4"/>
  <c r="P30" i="4"/>
  <c r="Q30" i="4" s="1"/>
  <c r="Q31" i="4"/>
  <c r="C210" i="4"/>
  <c r="C220" i="4" s="1"/>
  <c r="J210" i="4"/>
  <c r="L210" i="4" s="1"/>
  <c r="Q33" i="4"/>
  <c r="Q35" i="4"/>
  <c r="Q37" i="4"/>
  <c r="Q39" i="4"/>
  <c r="Q41" i="4"/>
  <c r="Q43" i="4"/>
  <c r="P44" i="4"/>
  <c r="I48" i="4"/>
  <c r="H50" i="4"/>
  <c r="I50" i="4" s="1"/>
  <c r="I56" i="4"/>
  <c r="I64" i="4"/>
  <c r="P66" i="4"/>
  <c r="Q66" i="4" s="1"/>
  <c r="I70" i="4"/>
  <c r="H70" i="4"/>
  <c r="P74" i="4"/>
  <c r="H84" i="4"/>
  <c r="I84" i="4" s="1"/>
  <c r="D114" i="4"/>
  <c r="H138" i="4"/>
  <c r="O171" i="4"/>
  <c r="Q34" i="4"/>
  <c r="Q36" i="4"/>
  <c r="Q38" i="4"/>
  <c r="Q40" i="4"/>
  <c r="Q42" i="4"/>
  <c r="I46" i="4"/>
  <c r="I54" i="4"/>
  <c r="I58" i="4"/>
  <c r="I62" i="4"/>
  <c r="I66" i="4"/>
  <c r="H66" i="4"/>
  <c r="Q9" i="4"/>
  <c r="P10" i="4"/>
  <c r="Q10" i="4" s="1"/>
  <c r="H12" i="4"/>
  <c r="I12" i="4" s="1"/>
  <c r="I13" i="4"/>
  <c r="H14" i="4"/>
  <c r="I14" i="4" s="1"/>
  <c r="I15" i="4"/>
  <c r="H16" i="4"/>
  <c r="I17" i="4"/>
  <c r="H18" i="4"/>
  <c r="I18" i="4" s="1"/>
  <c r="I19" i="4"/>
  <c r="H20" i="4"/>
  <c r="I20" i="4" s="1"/>
  <c r="I21" i="4"/>
  <c r="H22" i="4"/>
  <c r="I22" i="4" s="1"/>
  <c r="I23" i="4"/>
  <c r="H24" i="4"/>
  <c r="I25" i="4"/>
  <c r="H26" i="4"/>
  <c r="I26" i="4" s="1"/>
  <c r="I27" i="4"/>
  <c r="H28" i="4"/>
  <c r="I28" i="4" s="1"/>
  <c r="I29" i="4"/>
  <c r="H30" i="4"/>
  <c r="I30" i="4" s="1"/>
  <c r="I31" i="4"/>
  <c r="K210" i="4"/>
  <c r="K220" i="4" s="1"/>
  <c r="I33" i="4"/>
  <c r="H34" i="4"/>
  <c r="I35" i="4"/>
  <c r="H36" i="4"/>
  <c r="I36" i="4" s="1"/>
  <c r="I37" i="4"/>
  <c r="H38" i="4"/>
  <c r="I38" i="4" s="1"/>
  <c r="I39" i="4"/>
  <c r="H40" i="4"/>
  <c r="I40" i="4" s="1"/>
  <c r="I41" i="4"/>
  <c r="H42" i="4"/>
  <c r="I43" i="4"/>
  <c r="H44" i="4"/>
  <c r="I44" i="4" s="1"/>
  <c r="H47" i="4"/>
  <c r="I47" i="4" s="1"/>
  <c r="I49" i="4"/>
  <c r="H51" i="4"/>
  <c r="I51" i="4" s="1"/>
  <c r="L52" i="4"/>
  <c r="I53" i="4"/>
  <c r="P54" i="4"/>
  <c r="H55" i="4"/>
  <c r="I55" i="4" s="1"/>
  <c r="I57" i="4"/>
  <c r="P58" i="4"/>
  <c r="H59" i="4"/>
  <c r="I59" i="4" s="1"/>
  <c r="I61" i="4"/>
  <c r="P62" i="4"/>
  <c r="H63" i="4"/>
  <c r="I63" i="4" s="1"/>
  <c r="P68" i="4"/>
  <c r="L71" i="4"/>
  <c r="I72" i="4"/>
  <c r="H72" i="4"/>
  <c r="P76" i="4"/>
  <c r="H108" i="4"/>
  <c r="I108" i="4" s="1"/>
  <c r="H116" i="4"/>
  <c r="H146" i="4"/>
  <c r="H185" i="4"/>
  <c r="I185" i="4" s="1"/>
  <c r="H192" i="4"/>
  <c r="I192" i="4"/>
  <c r="Q47" i="4"/>
  <c r="Q51" i="4"/>
  <c r="O52" i="4"/>
  <c r="P52" i="4" s="1"/>
  <c r="Q52" i="4" s="1"/>
  <c r="Q55" i="4"/>
  <c r="Q57" i="4"/>
  <c r="Q59" i="4"/>
  <c r="O60" i="4"/>
  <c r="P60" i="4" s="1"/>
  <c r="Q60" i="4" s="1"/>
  <c r="Q61" i="4"/>
  <c r="Q63" i="4"/>
  <c r="Q65" i="4"/>
  <c r="Q67" i="4"/>
  <c r="Q69" i="4"/>
  <c r="Q73" i="4"/>
  <c r="Q75" i="4"/>
  <c r="D81" i="4"/>
  <c r="H96" i="4"/>
  <c r="P99" i="4"/>
  <c r="P103" i="4"/>
  <c r="Q103" i="4" s="1"/>
  <c r="L111" i="4"/>
  <c r="P111" i="4" s="1"/>
  <c r="Q111" i="4" s="1"/>
  <c r="I112" i="4"/>
  <c r="P112" i="4"/>
  <c r="P118" i="4"/>
  <c r="Q118" i="4" s="1"/>
  <c r="P119" i="4"/>
  <c r="H123" i="4"/>
  <c r="P126" i="4"/>
  <c r="P127" i="4"/>
  <c r="Q127" i="4" s="1"/>
  <c r="H131" i="4"/>
  <c r="P134" i="4"/>
  <c r="P135" i="4"/>
  <c r="H139" i="4"/>
  <c r="I139" i="4" s="1"/>
  <c r="P142" i="4"/>
  <c r="P143" i="4"/>
  <c r="H164" i="4"/>
  <c r="I164" i="4" s="1"/>
  <c r="H166" i="4"/>
  <c r="I166" i="4" s="1"/>
  <c r="H168" i="4"/>
  <c r="I168" i="4" s="1"/>
  <c r="H170" i="4"/>
  <c r="I170" i="4" s="1"/>
  <c r="L171" i="4"/>
  <c r="L177" i="4"/>
  <c r="Q177" i="4" s="1"/>
  <c r="H178" i="4"/>
  <c r="I178" i="4" s="1"/>
  <c r="H186" i="4"/>
  <c r="I186" i="4" s="1"/>
  <c r="O188" i="4"/>
  <c r="H194" i="4"/>
  <c r="I65" i="4"/>
  <c r="I67" i="4"/>
  <c r="I69" i="4"/>
  <c r="I73" i="4"/>
  <c r="I75" i="4"/>
  <c r="P145" i="4"/>
  <c r="O45" i="4"/>
  <c r="P45" i="4" s="1"/>
  <c r="Q45" i="4" s="1"/>
  <c r="Q46" i="4"/>
  <c r="P47" i="4"/>
  <c r="Q48" i="4"/>
  <c r="P49" i="4"/>
  <c r="Q49" i="4" s="1"/>
  <c r="Q50" i="4"/>
  <c r="P51" i="4"/>
  <c r="P53" i="4"/>
  <c r="Q53" i="4" s="1"/>
  <c r="Q54" i="4"/>
  <c r="Q56" i="4"/>
  <c r="Q58" i="4"/>
  <c r="P59" i="4"/>
  <c r="Q62" i="4"/>
  <c r="Q64" i="4"/>
  <c r="Q68" i="4"/>
  <c r="Q70" i="4"/>
  <c r="O71" i="4"/>
  <c r="Q72" i="4"/>
  <c r="Q74" i="4"/>
  <c r="H77" i="4"/>
  <c r="I77" i="4" s="1"/>
  <c r="H80" i="4"/>
  <c r="H82" i="4"/>
  <c r="D88" i="4"/>
  <c r="L88" i="4"/>
  <c r="Q88" i="4" s="1"/>
  <c r="H92" i="4"/>
  <c r="G94" i="4"/>
  <c r="O94" i="4"/>
  <c r="H101" i="4"/>
  <c r="I101" i="4" s="1"/>
  <c r="H105" i="4"/>
  <c r="H106" i="4"/>
  <c r="H107" i="4"/>
  <c r="H113" i="4"/>
  <c r="H115" i="4"/>
  <c r="P116" i="4"/>
  <c r="Q116" i="4" s="1"/>
  <c r="H119" i="4"/>
  <c r="P122" i="4"/>
  <c r="Q122" i="4" s="1"/>
  <c r="P123" i="4"/>
  <c r="H127" i="4"/>
  <c r="P130" i="4"/>
  <c r="P131" i="4"/>
  <c r="Q131" i="4" s="1"/>
  <c r="H135" i="4"/>
  <c r="P138" i="4"/>
  <c r="P139" i="4"/>
  <c r="H143" i="4"/>
  <c r="I143" i="4" s="1"/>
  <c r="P146" i="4"/>
  <c r="G156" i="4"/>
  <c r="O163" i="4"/>
  <c r="P164" i="4"/>
  <c r="Q164" i="4" s="1"/>
  <c r="P168" i="4"/>
  <c r="Q168" i="4" s="1"/>
  <c r="G171" i="4"/>
  <c r="H175" i="4"/>
  <c r="I175" i="4" s="1"/>
  <c r="O177" i="4"/>
  <c r="H182" i="4"/>
  <c r="I182" i="4" s="1"/>
  <c r="L188" i="4"/>
  <c r="H190" i="4"/>
  <c r="I190" i="4" s="1"/>
  <c r="I194" i="4"/>
  <c r="H94" i="4"/>
  <c r="I94" i="4" s="1"/>
  <c r="H81" i="4"/>
  <c r="I81" i="4" s="1"/>
  <c r="H88" i="4"/>
  <c r="I88" i="4" s="1"/>
  <c r="H60" i="4"/>
  <c r="I60" i="4" s="1"/>
  <c r="H52" i="4"/>
  <c r="I52" i="4" s="1"/>
  <c r="P86" i="4"/>
  <c r="Q86" i="4" s="1"/>
  <c r="P102" i="4"/>
  <c r="Q102" i="4" s="1"/>
  <c r="P148" i="4"/>
  <c r="Q148" i="4"/>
  <c r="E220" i="4"/>
  <c r="M210" i="4"/>
  <c r="I45" i="4"/>
  <c r="I71" i="4"/>
  <c r="I79" i="4"/>
  <c r="P84" i="4"/>
  <c r="Q84" i="4" s="1"/>
  <c r="I86" i="4"/>
  <c r="I90" i="4"/>
  <c r="I93" i="4"/>
  <c r="L94" i="4"/>
  <c r="I97" i="4"/>
  <c r="P100" i="4"/>
  <c r="Q100" i="4" s="1"/>
  <c r="I102" i="4"/>
  <c r="I105" i="4"/>
  <c r="P108" i="4"/>
  <c r="Q108" i="4" s="1"/>
  <c r="I110" i="4"/>
  <c r="I113" i="4"/>
  <c r="H114" i="4"/>
  <c r="I114" i="4" s="1"/>
  <c r="I116" i="4"/>
  <c r="I119" i="4"/>
  <c r="Q120" i="4"/>
  <c r="I123" i="4"/>
  <c r="Q124" i="4"/>
  <c r="I127" i="4"/>
  <c r="Q128" i="4"/>
  <c r="I131" i="4"/>
  <c r="Q132" i="4"/>
  <c r="I135" i="4"/>
  <c r="Q136" i="4"/>
  <c r="Q140" i="4"/>
  <c r="Q144" i="4"/>
  <c r="H154" i="4"/>
  <c r="I154" i="4" s="1"/>
  <c r="P159" i="4"/>
  <c r="Q159" i="4" s="1"/>
  <c r="P166" i="4"/>
  <c r="Q166" i="4" s="1"/>
  <c r="H176" i="4"/>
  <c r="I176" i="4" s="1"/>
  <c r="H177" i="4"/>
  <c r="I177" i="4" s="1"/>
  <c r="H183" i="4"/>
  <c r="I183" i="4" s="1"/>
  <c r="H184" i="4"/>
  <c r="I184" i="4"/>
  <c r="B210" i="4"/>
  <c r="F210" i="4"/>
  <c r="F220" i="4" s="1"/>
  <c r="N210" i="4"/>
  <c r="N220" i="4" s="1"/>
  <c r="Q76" i="4"/>
  <c r="P77" i="4"/>
  <c r="Q77" i="4" s="1"/>
  <c r="Q78" i="4"/>
  <c r="P79" i="4"/>
  <c r="Q79" i="4" s="1"/>
  <c r="Q80" i="4"/>
  <c r="P81" i="4"/>
  <c r="Q81" i="4" s="1"/>
  <c r="P82" i="4"/>
  <c r="Q82" i="4" s="1"/>
  <c r="H83" i="4"/>
  <c r="I83" i="4" s="1"/>
  <c r="I87" i="4"/>
  <c r="P88" i="4"/>
  <c r="I91" i="4"/>
  <c r="I95" i="4"/>
  <c r="P98" i="4"/>
  <c r="Q98" i="4" s="1"/>
  <c r="I100" i="4"/>
  <c r="I103" i="4"/>
  <c r="P106" i="4"/>
  <c r="Q106" i="4" s="1"/>
  <c r="I117" i="4"/>
  <c r="P152" i="4"/>
  <c r="Q152" i="4" s="1"/>
  <c r="H157" i="4"/>
  <c r="I157" i="4" s="1"/>
  <c r="H193" i="4"/>
  <c r="I193" i="4" s="1"/>
  <c r="P90" i="4"/>
  <c r="Q90" i="4" s="1"/>
  <c r="I92" i="4"/>
  <c r="I96" i="4"/>
  <c r="I99" i="4"/>
  <c r="I104" i="4"/>
  <c r="I107" i="4"/>
  <c r="Q110" i="4"/>
  <c r="P110" i="4"/>
  <c r="H111" i="4"/>
  <c r="I111" i="4" s="1"/>
  <c r="G32" i="4"/>
  <c r="H32" i="4" s="1"/>
  <c r="I32" i="4" s="1"/>
  <c r="O32" i="4"/>
  <c r="P32" i="4" s="1"/>
  <c r="Q32" i="4" s="1"/>
  <c r="I78" i="4"/>
  <c r="I80" i="4"/>
  <c r="I82" i="4"/>
  <c r="I85" i="4"/>
  <c r="I89" i="4"/>
  <c r="P92" i="4"/>
  <c r="Q92" i="4" s="1"/>
  <c r="Q96" i="4"/>
  <c r="P96" i="4"/>
  <c r="I98" i="4"/>
  <c r="Q104" i="4"/>
  <c r="P104" i="4"/>
  <c r="I106" i="4"/>
  <c r="I109" i="4"/>
  <c r="Q112" i="4"/>
  <c r="P114" i="4"/>
  <c r="Q114" i="4" s="1"/>
  <c r="I115" i="4"/>
  <c r="I121" i="4"/>
  <c r="I125" i="4"/>
  <c r="Q126" i="4"/>
  <c r="I129" i="4"/>
  <c r="Q130" i="4"/>
  <c r="I133" i="4"/>
  <c r="Q134" i="4"/>
  <c r="I137" i="4"/>
  <c r="Q138" i="4"/>
  <c r="I141" i="4"/>
  <c r="Q142" i="4"/>
  <c r="I145" i="4"/>
  <c r="Q146" i="4"/>
  <c r="H150" i="4"/>
  <c r="I150" i="4"/>
  <c r="P170" i="4"/>
  <c r="Q170" i="4" s="1"/>
  <c r="I118" i="4"/>
  <c r="I120" i="4"/>
  <c r="I122" i="4"/>
  <c r="I124" i="4"/>
  <c r="I126" i="4"/>
  <c r="I128" i="4"/>
  <c r="I130" i="4"/>
  <c r="I132" i="4"/>
  <c r="I134" i="4"/>
  <c r="I136" i="4"/>
  <c r="I138" i="4"/>
  <c r="I140" i="4"/>
  <c r="I142" i="4"/>
  <c r="I144" i="4"/>
  <c r="I146" i="4"/>
  <c r="H148" i="4"/>
  <c r="I148" i="4" s="1"/>
  <c r="P150" i="4"/>
  <c r="Q150" i="4"/>
  <c r="H152" i="4"/>
  <c r="I152" i="4" s="1"/>
  <c r="P154" i="4"/>
  <c r="Q154" i="4"/>
  <c r="H156" i="4"/>
  <c r="I156" i="4" s="1"/>
  <c r="P157" i="4"/>
  <c r="Q157" i="4"/>
  <c r="H159" i="4"/>
  <c r="I159" i="4" s="1"/>
  <c r="H163" i="4"/>
  <c r="I163" i="4"/>
  <c r="H179" i="4"/>
  <c r="I179" i="4" s="1"/>
  <c r="H180" i="4"/>
  <c r="I180" i="4"/>
  <c r="H187" i="4"/>
  <c r="I187" i="4" s="1"/>
  <c r="H188" i="4"/>
  <c r="I188" i="4" s="1"/>
  <c r="H195" i="4"/>
  <c r="I195" i="4"/>
  <c r="Q83" i="4"/>
  <c r="Q85" i="4"/>
  <c r="Q87" i="4"/>
  <c r="Q89" i="4"/>
  <c r="Q91" i="4"/>
  <c r="Q93" i="4"/>
  <c r="Q95" i="4"/>
  <c r="Q97" i="4"/>
  <c r="Q99" i="4"/>
  <c r="Q101" i="4"/>
  <c r="Q105" i="4"/>
  <c r="Q107" i="4"/>
  <c r="Q109" i="4"/>
  <c r="Q113" i="4"/>
  <c r="Q115" i="4"/>
  <c r="Q117" i="4"/>
  <c r="Q119" i="4"/>
  <c r="Q121" i="4"/>
  <c r="Q123" i="4"/>
  <c r="Q125" i="4"/>
  <c r="Q129" i="4"/>
  <c r="Q133" i="4"/>
  <c r="Q135" i="4"/>
  <c r="Q137" i="4"/>
  <c r="Q139" i="4"/>
  <c r="Q141" i="4"/>
  <c r="Q143" i="4"/>
  <c r="Q145" i="4"/>
  <c r="P171" i="4"/>
  <c r="Q171" i="4" s="1"/>
  <c r="P147" i="4"/>
  <c r="Q147" i="4" s="1"/>
  <c r="P149" i="4"/>
  <c r="Q149" i="4" s="1"/>
  <c r="P151" i="4"/>
  <c r="Q151" i="4" s="1"/>
  <c r="P153" i="4"/>
  <c r="Q153" i="4" s="1"/>
  <c r="P155" i="4"/>
  <c r="Q155" i="4" s="1"/>
  <c r="P158" i="4"/>
  <c r="Q158" i="4" s="1"/>
  <c r="P160" i="4"/>
  <c r="Q160" i="4" s="1"/>
  <c r="P162" i="4"/>
  <c r="Q162" i="4" s="1"/>
  <c r="P165" i="4"/>
  <c r="Q165" i="4" s="1"/>
  <c r="P167" i="4"/>
  <c r="Q167" i="4" s="1"/>
  <c r="P169" i="4"/>
  <c r="Q169" i="4" s="1"/>
  <c r="P172" i="4"/>
  <c r="Q172" i="4" s="1"/>
  <c r="P177" i="4"/>
  <c r="P188" i="4"/>
  <c r="Q188" i="4" s="1"/>
  <c r="H189" i="4"/>
  <c r="I189" i="4"/>
  <c r="H208" i="4"/>
  <c r="I208" i="4" s="1"/>
  <c r="H209" i="4"/>
  <c r="I209" i="4" s="1"/>
  <c r="H147" i="4"/>
  <c r="I147" i="4" s="1"/>
  <c r="H149" i="4"/>
  <c r="I149" i="4" s="1"/>
  <c r="H151" i="4"/>
  <c r="I151" i="4" s="1"/>
  <c r="H153" i="4"/>
  <c r="I153" i="4" s="1"/>
  <c r="H155" i="4"/>
  <c r="I155" i="4" s="1"/>
  <c r="L156" i="4"/>
  <c r="H158" i="4"/>
  <c r="I158" i="4" s="1"/>
  <c r="H160" i="4"/>
  <c r="I160" i="4" s="1"/>
  <c r="H162" i="4"/>
  <c r="I162" i="4" s="1"/>
  <c r="L163" i="4"/>
  <c r="H165" i="4"/>
  <c r="I165" i="4" s="1"/>
  <c r="H167" i="4"/>
  <c r="I167" i="4" s="1"/>
  <c r="H169" i="4"/>
  <c r="I169" i="4" s="1"/>
  <c r="D171" i="4"/>
  <c r="H172" i="4"/>
  <c r="I172" i="4" s="1"/>
  <c r="H191" i="4"/>
  <c r="I191" i="4" s="1"/>
  <c r="P196" i="4"/>
  <c r="Q196" i="4" s="1"/>
  <c r="P197" i="4"/>
  <c r="Q197" i="4" s="1"/>
  <c r="P198" i="4"/>
  <c r="Q198" i="4" s="1"/>
  <c r="P199" i="4"/>
  <c r="Q199" i="4" s="1"/>
  <c r="P200" i="4"/>
  <c r="Q200" i="4" s="1"/>
  <c r="P201" i="4"/>
  <c r="Q201" i="4" s="1"/>
  <c r="P202" i="4"/>
  <c r="Q202" i="4" s="1"/>
  <c r="P203" i="4"/>
  <c r="Q203" i="4" s="1"/>
  <c r="P204" i="4"/>
  <c r="Q204" i="4" s="1"/>
  <c r="P205" i="4"/>
  <c r="Q205" i="4" s="1"/>
  <c r="P206" i="4"/>
  <c r="Q206" i="4" s="1"/>
  <c r="P174" i="4"/>
  <c r="Q174" i="4" s="1"/>
  <c r="P176" i="4"/>
  <c r="Q176" i="4" s="1"/>
  <c r="P179" i="4"/>
  <c r="Q179" i="4" s="1"/>
  <c r="P181" i="4"/>
  <c r="Q181" i="4" s="1"/>
  <c r="P183" i="4"/>
  <c r="Q183" i="4" s="1"/>
  <c r="P185" i="4"/>
  <c r="Q185" i="4" s="1"/>
  <c r="P187" i="4"/>
  <c r="Q187" i="4" s="1"/>
  <c r="P190" i="4"/>
  <c r="Q190" i="4" s="1"/>
  <c r="P192" i="4"/>
  <c r="Q192" i="4" s="1"/>
  <c r="P194" i="4"/>
  <c r="Q194" i="4" s="1"/>
  <c r="H196" i="4"/>
  <c r="I196" i="4" s="1"/>
  <c r="H197" i="4"/>
  <c r="I197" i="4" s="1"/>
  <c r="H198" i="4"/>
  <c r="I198" i="4" s="1"/>
  <c r="H199" i="4"/>
  <c r="I199" i="4" s="1"/>
  <c r="H200" i="4"/>
  <c r="I200" i="4" s="1"/>
  <c r="H201" i="4"/>
  <c r="I201" i="4" s="1"/>
  <c r="H202" i="4"/>
  <c r="I202" i="4" s="1"/>
  <c r="H203" i="4"/>
  <c r="I203" i="4" s="1"/>
  <c r="H204" i="4"/>
  <c r="I204" i="4" s="1"/>
  <c r="H205" i="4"/>
  <c r="I205" i="4" s="1"/>
  <c r="H206" i="4"/>
  <c r="I206" i="4" s="1"/>
  <c r="H207" i="4"/>
  <c r="I207" i="4" s="1"/>
  <c r="P208" i="4"/>
  <c r="Q208" i="4" s="1"/>
  <c r="P209" i="4"/>
  <c r="Q209" i="4" s="1"/>
  <c r="P173" i="4"/>
  <c r="Q173" i="4" s="1"/>
  <c r="P175" i="4"/>
  <c r="Q175" i="4" s="1"/>
  <c r="P178" i="4"/>
  <c r="Q178" i="4" s="1"/>
  <c r="P180" i="4"/>
  <c r="Q180" i="4" s="1"/>
  <c r="P182" i="4"/>
  <c r="Q182" i="4" s="1"/>
  <c r="P184" i="4"/>
  <c r="Q184" i="4" s="1"/>
  <c r="P186" i="4"/>
  <c r="Q186" i="4" s="1"/>
  <c r="P189" i="4"/>
  <c r="Q189" i="4" s="1"/>
  <c r="P191" i="4"/>
  <c r="Q191" i="4" s="1"/>
  <c r="P193" i="4"/>
  <c r="Q193" i="4" s="1"/>
  <c r="P195" i="4"/>
  <c r="Q195" i="4" s="1"/>
  <c r="L207" i="4"/>
  <c r="P154" i="3" l="1"/>
  <c r="Q153" i="3"/>
  <c r="Q154" i="3" s="1"/>
  <c r="J220" i="4"/>
  <c r="P71" i="4"/>
  <c r="Q71" i="4" s="1"/>
  <c r="G210" i="4"/>
  <c r="P94" i="4"/>
  <c r="Q94" i="4" s="1"/>
  <c r="H171" i="4"/>
  <c r="I171" i="4" s="1"/>
  <c r="P163" i="4"/>
  <c r="Q163" i="4"/>
  <c r="P156" i="4"/>
  <c r="Q156" i="4" s="1"/>
  <c r="M220" i="4"/>
  <c r="O210" i="4"/>
  <c r="P210" i="4" s="1"/>
  <c r="Q210" i="4" s="1"/>
  <c r="Q207" i="4"/>
  <c r="P207" i="4"/>
  <c r="D210" i="4"/>
  <c r="B220" i="4"/>
  <c r="H210" i="4" l="1"/>
  <c r="I210" i="4" s="1"/>
</calcChain>
</file>

<file path=xl/sharedStrings.xml><?xml version="1.0" encoding="utf-8"?>
<sst xmlns="http://schemas.openxmlformats.org/spreadsheetml/2006/main" count="53858" uniqueCount="950">
  <si>
    <t>1</t>
  </si>
  <si>
    <t>2</t>
  </si>
  <si>
    <t>3</t>
  </si>
  <si>
    <t>4</t>
  </si>
  <si>
    <t>5</t>
  </si>
  <si>
    <t>6</t>
  </si>
  <si>
    <t>7**</t>
  </si>
  <si>
    <t>8**</t>
  </si>
  <si>
    <t>JOB</t>
  </si>
  <si>
    <t>FTE</t>
  </si>
  <si>
    <t>TOTAL ANNUAL SALARIES</t>
  </si>
  <si>
    <t>AVERAGE SALARY</t>
  </si>
  <si>
    <t>DOLLAR</t>
  </si>
  <si>
    <t>PERCENT</t>
  </si>
  <si>
    <t>CLASS</t>
  </si>
  <si>
    <t>OPER. &amp; OTHER FUNDS</t>
  </si>
  <si>
    <t>INCREASE</t>
  </si>
  <si>
    <t>district</t>
  </si>
  <si>
    <t>1111</t>
  </si>
  <si>
    <t>1112</t>
  </si>
  <si>
    <t>1113</t>
  </si>
  <si>
    <t>1114</t>
  </si>
  <si>
    <t>1115</t>
  </si>
  <si>
    <t>1211</t>
  </si>
  <si>
    <t>1212</t>
  </si>
  <si>
    <t>Group Total:</t>
  </si>
  <si>
    <t>1213</t>
  </si>
  <si>
    <t>1216</t>
  </si>
  <si>
    <t>1711</t>
  </si>
  <si>
    <t>1712</t>
  </si>
  <si>
    <t>1713</t>
  </si>
  <si>
    <t>1714</t>
  </si>
  <si>
    <t>1214</t>
  </si>
  <si>
    <t>1215</t>
  </si>
  <si>
    <t>1217</t>
  </si>
  <si>
    <t>1218</t>
  </si>
  <si>
    <t>1219</t>
  </si>
  <si>
    <t>1220</t>
  </si>
  <si>
    <t>1616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</si>
  <si>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</si>
  <si>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</si>
  <si>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</si>
  <si>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</si>
  <si>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</si>
  <si>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</si>
  <si>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</si>
  <si>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</si>
  <si>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</si>
  <si>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1623</t>
  </si>
  <si>
    <t>1511</t>
  </si>
  <si>
    <t>1614</t>
  </si>
  <si>
    <t>1615</t>
  </si>
  <si>
    <t>1617</t>
  </si>
  <si>
    <t>1618</t>
  </si>
  <si>
    <t>1622</t>
  </si>
  <si>
    <t>1624</t>
  </si>
  <si>
    <t>1619</t>
  </si>
  <si>
    <t>1620</t>
  </si>
  <si>
    <t>1621</t>
  </si>
  <si>
    <t>district/state charter/local charter</t>
  </si>
  <si>
    <t>d</t>
  </si>
  <si>
    <t>albuquerque</t>
  </si>
  <si>
    <t>animas</t>
  </si>
  <si>
    <t>artesia</t>
  </si>
  <si>
    <t>aztec</t>
  </si>
  <si>
    <t>belen</t>
  </si>
  <si>
    <t>bloomfield</t>
  </si>
  <si>
    <t>capitan</t>
  </si>
  <si>
    <t>carlsbad</t>
  </si>
  <si>
    <t>carrizozo</t>
  </si>
  <si>
    <t>central</t>
  </si>
  <si>
    <t>chama</t>
  </si>
  <si>
    <t>cimarron</t>
  </si>
  <si>
    <t>clayton</t>
  </si>
  <si>
    <t>cloudcroft</t>
  </si>
  <si>
    <t>clovis</t>
  </si>
  <si>
    <t>cobre</t>
  </si>
  <si>
    <t>corona</t>
  </si>
  <si>
    <t>cuba</t>
  </si>
  <si>
    <t>deming</t>
  </si>
  <si>
    <t>des moines</t>
  </si>
  <si>
    <t>dexter</t>
  </si>
  <si>
    <t>dora</t>
  </si>
  <si>
    <t>dulce</t>
  </si>
  <si>
    <t>elida</t>
  </si>
  <si>
    <t>espanola</t>
  </si>
  <si>
    <t>estancia</t>
  </si>
  <si>
    <t>eunice</t>
  </si>
  <si>
    <t>farmington</t>
  </si>
  <si>
    <t>floyd</t>
  </si>
  <si>
    <t>fort sumner</t>
  </si>
  <si>
    <t>gadsden</t>
  </si>
  <si>
    <t>gallup</t>
  </si>
  <si>
    <t>grady</t>
  </si>
  <si>
    <t>grants-cibola</t>
  </si>
  <si>
    <t xml:space="preserve"> </t>
  </si>
  <si>
    <t>hagerman</t>
  </si>
  <si>
    <t>hatch</t>
  </si>
  <si>
    <t>hobbs</t>
  </si>
  <si>
    <t>hondo valley</t>
  </si>
  <si>
    <t>house</t>
  </si>
  <si>
    <t>jal</t>
  </si>
  <si>
    <t>jemez mountain</t>
  </si>
  <si>
    <t>jemez valley</t>
  </si>
  <si>
    <t>lake arthur</t>
  </si>
  <si>
    <t>las cruces</t>
  </si>
  <si>
    <t>las vegas city</t>
  </si>
  <si>
    <t>logan</t>
  </si>
  <si>
    <t>lordsburg</t>
  </si>
  <si>
    <t>los alamos</t>
  </si>
  <si>
    <t>los lunas</t>
  </si>
  <si>
    <t>loving</t>
  </si>
  <si>
    <t>lovington</t>
  </si>
  <si>
    <t>magdalena</t>
  </si>
  <si>
    <t>maxwell</t>
  </si>
  <si>
    <t>melrose</t>
  </si>
  <si>
    <t>mesa vista</t>
  </si>
  <si>
    <t>mora</t>
  </si>
  <si>
    <t>moriarty-edgewood</t>
  </si>
  <si>
    <t>mosquero</t>
  </si>
  <si>
    <t>mountainair</t>
  </si>
  <si>
    <t>pecos</t>
  </si>
  <si>
    <t>penasco</t>
  </si>
  <si>
    <t>pojoaque</t>
  </si>
  <si>
    <t>portales</t>
  </si>
  <si>
    <t>quemado</t>
  </si>
  <si>
    <t>questa</t>
  </si>
  <si>
    <t>raton</t>
  </si>
  <si>
    <t>reserve</t>
  </si>
  <si>
    <t>rio rancho</t>
  </si>
  <si>
    <t>roswell</t>
  </si>
  <si>
    <t>roy</t>
  </si>
  <si>
    <t>ruidoso</t>
  </si>
  <si>
    <t>san jon</t>
  </si>
  <si>
    <t>santa fe</t>
  </si>
  <si>
    <t>santa rosa</t>
  </si>
  <si>
    <t>silver city</t>
  </si>
  <si>
    <t>socorro</t>
  </si>
  <si>
    <t>springer</t>
  </si>
  <si>
    <t>T or C</t>
  </si>
  <si>
    <t>taos</t>
  </si>
  <si>
    <t>tatum</t>
  </si>
  <si>
    <t>texico</t>
  </si>
  <si>
    <t>tucumcari</t>
  </si>
  <si>
    <t>tularosa</t>
  </si>
  <si>
    <t>vaughn</t>
  </si>
  <si>
    <t>wagon mound</t>
  </si>
  <si>
    <t>west las vegas</t>
  </si>
  <si>
    <t>zuni</t>
  </si>
  <si>
    <t>albuquerque charter academy</t>
  </si>
  <si>
    <t>academy for technology and the classics</t>
  </si>
  <si>
    <t>academy of trades and technology</t>
  </si>
  <si>
    <t>sc</t>
  </si>
  <si>
    <t>ace leadership high school</t>
  </si>
  <si>
    <t>anansi charter school</t>
  </si>
  <si>
    <t>albuquerque institute for math and science</t>
  </si>
  <si>
    <t>albuquerque school of excellence</t>
  </si>
  <si>
    <t>albuquerque talent development academy</t>
  </si>
  <si>
    <t>albuquerque sign language academy</t>
  </si>
  <si>
    <t>aldo leopold charter school</t>
  </si>
  <si>
    <t>alice king community school</t>
  </si>
  <si>
    <t>alma d' arte charter high school</t>
  </si>
  <si>
    <t>amy biehl high school</t>
  </si>
  <si>
    <t>anthony charter school</t>
  </si>
  <si>
    <t>ask academy (the)</t>
  </si>
  <si>
    <t>carinos de los ninos charter school</t>
  </si>
  <si>
    <t>christine duncan's heritage academy</t>
  </si>
  <si>
    <t>cien aguas international school</t>
  </si>
  <si>
    <t>coral community charter</t>
  </si>
  <si>
    <t>cottonwood classical preparatory school</t>
  </si>
  <si>
    <t>cottonwood valley charter school</t>
  </si>
  <si>
    <t>digital arts and technology academy</t>
  </si>
  <si>
    <t>deap</t>
  </si>
  <si>
    <t>deming cesar chavez charter high school</t>
  </si>
  <si>
    <t>dream dine charter school</t>
  </si>
  <si>
    <t>east mountain high school</t>
  </si>
  <si>
    <t>el camino real academy</t>
  </si>
  <si>
    <t>estancia valley clasical academy</t>
  </si>
  <si>
    <t>explore academy</t>
  </si>
  <si>
    <t>gilbert l. sena charter high school</t>
  </si>
  <si>
    <t>gordon bernell charter school</t>
  </si>
  <si>
    <t>health leadership high school</t>
  </si>
  <si>
    <t>horizon academy west</t>
  </si>
  <si>
    <t>international school at mesa del sol</t>
  </si>
  <si>
    <t>j. paul taylor academy</t>
  </si>
  <si>
    <t>jefferson montessori academy</t>
  </si>
  <si>
    <t>la academia de esperanza</t>
  </si>
  <si>
    <t>la academia dolores huerta</t>
  </si>
  <si>
    <t>la promesa early learning center</t>
  </si>
  <si>
    <t>la resolana leadership academy</t>
  </si>
  <si>
    <t>la tierra montessori of the arts and sciences</t>
  </si>
  <si>
    <t>las montanas charter high school</t>
  </si>
  <si>
    <t>lindrith area heritage</t>
  </si>
  <si>
    <t>los puentes charter school</t>
  </si>
  <si>
    <t>masters program (the)</t>
  </si>
  <si>
    <t>mccurdy charter school</t>
  </si>
  <si>
    <t>media arts collaborative charter school</t>
  </si>
  <si>
    <t>middle college high school</t>
  </si>
  <si>
    <t>gallup mckinley</t>
  </si>
  <si>
    <t>mission achievement and success</t>
  </si>
  <si>
    <t>monte del sol charter school</t>
  </si>
  <si>
    <t>montessori elementary school (the)</t>
  </si>
  <si>
    <t>montessori of the rio grande</t>
  </si>
  <si>
    <t>moreno valley</t>
  </si>
  <si>
    <t>mosaic academy charter</t>
  </si>
  <si>
    <t>mountain mahogany community school</t>
  </si>
  <si>
    <t>native american community academy</t>
  </si>
  <si>
    <t>new america school new mexico</t>
  </si>
  <si>
    <t>new america school las cruces</t>
  </si>
  <si>
    <t>new mexico connections academy</t>
  </si>
  <si>
    <t>new mexico international school</t>
  </si>
  <si>
    <t>new mexico virtual academy</t>
  </si>
  <si>
    <t>new mexico school for the arts</t>
  </si>
  <si>
    <t>north valley academy</t>
  </si>
  <si>
    <t>nuestros valores charter school</t>
  </si>
  <si>
    <t>public academy for performing arts</t>
  </si>
  <si>
    <t>pecos connections academy</t>
  </si>
  <si>
    <t>red river valley charter school</t>
  </si>
  <si>
    <t>rio gallinas school</t>
  </si>
  <si>
    <t>robert f. kennedy charter school</t>
  </si>
  <si>
    <t>roots and wings community charter school</t>
  </si>
  <si>
    <t>sandoval academy of bilingual education</t>
  </si>
  <si>
    <t>southwest aeronautics mathematics and science</t>
  </si>
  <si>
    <t>san diego riverside</t>
  </si>
  <si>
    <t>sidney gutierrez middle school</t>
  </si>
  <si>
    <t>siembra leadership high school</t>
  </si>
  <si>
    <t>six directions indigenous school</t>
  </si>
  <si>
    <t>school of dreams academy</t>
  </si>
  <si>
    <t>south valley academy</t>
  </si>
  <si>
    <t>south valley preparatory school</t>
  </si>
  <si>
    <t>southwest primary learning center</t>
  </si>
  <si>
    <t>southwest secondary learning center</t>
  </si>
  <si>
    <t>taos academy charter school</t>
  </si>
  <si>
    <t>taos integrated school of the arts</t>
  </si>
  <si>
    <t>taos international school</t>
  </si>
  <si>
    <t>taos municipal charter school</t>
  </si>
  <si>
    <t>technology leadership high school</t>
  </si>
  <si>
    <t>great academy (the)</t>
  </si>
  <si>
    <t>tierra adentro of new mexico</t>
  </si>
  <si>
    <t>tierra encantada charter school</t>
  </si>
  <si>
    <t>turquoise trail charter school</t>
  </si>
  <si>
    <t>twenty first century public school</t>
  </si>
  <si>
    <t>vista grande charter school</t>
  </si>
  <si>
    <t>walatowa charter high school</t>
  </si>
  <si>
    <t>william w. and josephine dorn charter community school</t>
  </si>
  <si>
    <t>corrales international school</t>
  </si>
  <si>
    <t>FTE OPER. &amp; OTHER FUNDS 2016-2017*</t>
  </si>
  <si>
    <t>FTE OPER. &amp; OTHER FUNDS 2017-2018</t>
  </si>
  <si>
    <t>TOTAL ANNUAL SALARIES OPER. &amp; OTHER FUNDS 2016-2017*</t>
  </si>
  <si>
    <t>TOTAL ANNUAL SALARIES OPER. &amp; OTHER FUNDS 2017-2018</t>
  </si>
  <si>
    <t>AVERAGE SALARY OPER. &amp; OTHER FUNDS 2016-2017*</t>
  </si>
  <si>
    <t>AVERAGE SALARY OPER. &amp; OTHER FUNDS 2017-2018</t>
  </si>
  <si>
    <t>DOLLAR INCREASE</t>
  </si>
  <si>
    <t>PERCENT INCREASE Col. 7 / Col. 3</t>
  </si>
  <si>
    <t>JOB CLASS NO.</t>
  </si>
  <si>
    <t>Grand Total</t>
  </si>
  <si>
    <t>academy for technology and the classics Total</t>
  </si>
  <si>
    <t>academy of trades and technology Total</t>
  </si>
  <si>
    <t>ace leadership high school Total</t>
  </si>
  <si>
    <t>albuquerque Total</t>
  </si>
  <si>
    <t>albuquerque charter academy Total</t>
  </si>
  <si>
    <t>albuquerque institute for math and science Total</t>
  </si>
  <si>
    <t>albuquerque school of excellence Total</t>
  </si>
  <si>
    <t>albuquerque sign language academy Total</t>
  </si>
  <si>
    <t>albuquerque talent development academy Total</t>
  </si>
  <si>
    <t>aldo leopold charter school Total</t>
  </si>
  <si>
    <t>alice king community school Total</t>
  </si>
  <si>
    <t>alma d' arte charter high school Total</t>
  </si>
  <si>
    <t>amy biehl high school Total</t>
  </si>
  <si>
    <t>anansi charter school Total</t>
  </si>
  <si>
    <t>animas Total</t>
  </si>
  <si>
    <t>anthony charter school Total</t>
  </si>
  <si>
    <t>artesia Total</t>
  </si>
  <si>
    <t>ask academy (the) Total</t>
  </si>
  <si>
    <t>aztec Total</t>
  </si>
  <si>
    <t>belen Total</t>
  </si>
  <si>
    <t>bloomfield Total</t>
  </si>
  <si>
    <t>capitan Total</t>
  </si>
  <si>
    <t>carinos de los ninos charter school Total</t>
  </si>
  <si>
    <t>carlsbad Total</t>
  </si>
  <si>
    <t>carrizozo Total</t>
  </si>
  <si>
    <t>central Total</t>
  </si>
  <si>
    <t>chama Total</t>
  </si>
  <si>
    <t>christine duncan's heritage academy Total</t>
  </si>
  <si>
    <t>cien aguas international school Total</t>
  </si>
  <si>
    <t>cimarron Total</t>
  </si>
  <si>
    <t>clayton Total</t>
  </si>
  <si>
    <t>cloudcroft Total</t>
  </si>
  <si>
    <t>clovis Total</t>
  </si>
  <si>
    <t>cobre Total</t>
  </si>
  <si>
    <t>coral community charter Total</t>
  </si>
  <si>
    <t>corona Total</t>
  </si>
  <si>
    <t>corrales international school Total</t>
  </si>
  <si>
    <t>cottonwood classical preparatory school Total</t>
  </si>
  <si>
    <t>cottonwood valley charter school Total</t>
  </si>
  <si>
    <t>cuba Total</t>
  </si>
  <si>
    <t>deap Total</t>
  </si>
  <si>
    <t>deming Total</t>
  </si>
  <si>
    <t>deming cesar chavez charter high school Total</t>
  </si>
  <si>
    <t>des moines Total</t>
  </si>
  <si>
    <t>dexter Total</t>
  </si>
  <si>
    <t>digital arts and technology academy Total</t>
  </si>
  <si>
    <t>dora Total</t>
  </si>
  <si>
    <t>dream dine charter school Total</t>
  </si>
  <si>
    <t>dulce Total</t>
  </si>
  <si>
    <t>east mountain high school Total</t>
  </si>
  <si>
    <t>el camino real academy Total</t>
  </si>
  <si>
    <t>elida Total</t>
  </si>
  <si>
    <t>espanola Total</t>
  </si>
  <si>
    <t>estancia Total</t>
  </si>
  <si>
    <t>estancia valley clasical academy Total</t>
  </si>
  <si>
    <t>eunice Total</t>
  </si>
  <si>
    <t>explore academy Total</t>
  </si>
  <si>
    <t>farmington Total</t>
  </si>
  <si>
    <t>floyd Total</t>
  </si>
  <si>
    <t>fort sumner Total</t>
  </si>
  <si>
    <t>gadsden Total</t>
  </si>
  <si>
    <t>gallup Total</t>
  </si>
  <si>
    <t>gilbert l. sena charter high school Total</t>
  </si>
  <si>
    <t>gordon bernell charter school Total</t>
  </si>
  <si>
    <t>grady Total</t>
  </si>
  <si>
    <t>grants-cibola Total</t>
  </si>
  <si>
    <t>great academy (the) Total</t>
  </si>
  <si>
    <t>hagerman Total</t>
  </si>
  <si>
    <t>hatch Total</t>
  </si>
  <si>
    <t>health leadership high school Total</t>
  </si>
  <si>
    <t>hobbs Total</t>
  </si>
  <si>
    <t>hondo valley Total</t>
  </si>
  <si>
    <t>horizon academy west Total</t>
  </si>
  <si>
    <t>house Total</t>
  </si>
  <si>
    <t>international school at mesa del sol Total</t>
  </si>
  <si>
    <t>j. paul taylor academy Total</t>
  </si>
  <si>
    <t>jal Total</t>
  </si>
  <si>
    <t>jefferson montessori academy Total</t>
  </si>
  <si>
    <t>jemez mountain Total</t>
  </si>
  <si>
    <t>jemez valley Total</t>
  </si>
  <si>
    <t>la academia de esperanza Total</t>
  </si>
  <si>
    <t>la academia dolores huerta Total</t>
  </si>
  <si>
    <t>la promesa early learning center Total</t>
  </si>
  <si>
    <t>la resolana leadership academy Total</t>
  </si>
  <si>
    <t>la tierra montessori of the arts and sciences Total</t>
  </si>
  <si>
    <t>lake arthur Total</t>
  </si>
  <si>
    <t>las cruces Total</t>
  </si>
  <si>
    <t>las montanas charter high school Total</t>
  </si>
  <si>
    <t>las vegas city Total</t>
  </si>
  <si>
    <t>lindrith area heritage Total</t>
  </si>
  <si>
    <t>logan Total</t>
  </si>
  <si>
    <t>lordsburg Total</t>
  </si>
  <si>
    <t>los alamos Total</t>
  </si>
  <si>
    <t>los lunas Total</t>
  </si>
  <si>
    <t>los puentes charter school Total</t>
  </si>
  <si>
    <t>loving Total</t>
  </si>
  <si>
    <t>lovington Total</t>
  </si>
  <si>
    <t>magdalena Total</t>
  </si>
  <si>
    <t>masters program (the) Total</t>
  </si>
  <si>
    <t>maxwell Total</t>
  </si>
  <si>
    <t>mccurdy charter school Total</t>
  </si>
  <si>
    <t>media arts collaborative charter school Total</t>
  </si>
  <si>
    <t>melrose Total</t>
  </si>
  <si>
    <t>mesa vista Total</t>
  </si>
  <si>
    <t>middle college high school Total</t>
  </si>
  <si>
    <t>mission achievement and success Total</t>
  </si>
  <si>
    <t>monte del sol charter school Total</t>
  </si>
  <si>
    <t>montessori elementary school (the) Total</t>
  </si>
  <si>
    <t>montessori of the rio grande Total</t>
  </si>
  <si>
    <t>mora Total</t>
  </si>
  <si>
    <t>moreno valley Total</t>
  </si>
  <si>
    <t>moriarty-edgewood Total</t>
  </si>
  <si>
    <t>mosaic academy charter Total</t>
  </si>
  <si>
    <t>mosquero Total</t>
  </si>
  <si>
    <t>mountain mahogany community school Total</t>
  </si>
  <si>
    <t>mountainair Total</t>
  </si>
  <si>
    <t>native american community academy Total</t>
  </si>
  <si>
    <t>new america school las cruces Total</t>
  </si>
  <si>
    <t>new america school new mexico Total</t>
  </si>
  <si>
    <t>new mexico connections academy Total</t>
  </si>
  <si>
    <t>new mexico international school Total</t>
  </si>
  <si>
    <t>new mexico school for the arts Total</t>
  </si>
  <si>
    <t>new mexico virtual academy Total</t>
  </si>
  <si>
    <t>north valley academy Total</t>
  </si>
  <si>
    <t>nuestros valores charter school Total</t>
  </si>
  <si>
    <t>pecos Total</t>
  </si>
  <si>
    <t>pecos connections academy Total</t>
  </si>
  <si>
    <t>penasco Total</t>
  </si>
  <si>
    <t>pojoaque Total</t>
  </si>
  <si>
    <t>portales Total</t>
  </si>
  <si>
    <t>public academy for performing arts Total</t>
  </si>
  <si>
    <t>quemado Total</t>
  </si>
  <si>
    <t>questa Total</t>
  </si>
  <si>
    <t>raton Total</t>
  </si>
  <si>
    <t>red river valley charter school Total</t>
  </si>
  <si>
    <t>reserve Total</t>
  </si>
  <si>
    <t>rio gallinas school Total</t>
  </si>
  <si>
    <t>rio rancho Total</t>
  </si>
  <si>
    <t>robert f. kennedy charter school Total</t>
  </si>
  <si>
    <t>roots and wings community charter school Total</t>
  </si>
  <si>
    <t>roswell Total</t>
  </si>
  <si>
    <t>roy Total</t>
  </si>
  <si>
    <t>ruidoso Total</t>
  </si>
  <si>
    <t>san diego riverside Total</t>
  </si>
  <si>
    <t>san jon Total</t>
  </si>
  <si>
    <t>sandoval academy of bilingual education Total</t>
  </si>
  <si>
    <t>santa fe Total</t>
  </si>
  <si>
    <t>santa rosa Total</t>
  </si>
  <si>
    <t>school of dreams academy Total</t>
  </si>
  <si>
    <t>sidney gutierrez middle school Total</t>
  </si>
  <si>
    <t>siembra leadership high school Total</t>
  </si>
  <si>
    <t>silver city Total</t>
  </si>
  <si>
    <t>six directions indigenous school Total</t>
  </si>
  <si>
    <t>socorro Total</t>
  </si>
  <si>
    <t>south valley academy Total</t>
  </si>
  <si>
    <t>south valley preparatory school Total</t>
  </si>
  <si>
    <t>southwest aeronautics mathematics and science Total</t>
  </si>
  <si>
    <t>southwest primary learning center Total</t>
  </si>
  <si>
    <t>southwest secondary learning center Total</t>
  </si>
  <si>
    <t>springer Total</t>
  </si>
  <si>
    <t>T or C Total</t>
  </si>
  <si>
    <t>taos Total</t>
  </si>
  <si>
    <t>taos academy charter school Total</t>
  </si>
  <si>
    <t>taos integrated school of the arts Total</t>
  </si>
  <si>
    <t>taos international school Total</t>
  </si>
  <si>
    <t>taos municipal charter school Total</t>
  </si>
  <si>
    <t>tatum Total</t>
  </si>
  <si>
    <t>technology leadership high school Total</t>
  </si>
  <si>
    <t>texico Total</t>
  </si>
  <si>
    <t>tierra adentro of new mexico Total</t>
  </si>
  <si>
    <t>tierra encantada charter school Total</t>
  </si>
  <si>
    <t>tucumcari Total</t>
  </si>
  <si>
    <t>tularosa Total</t>
  </si>
  <si>
    <t>turquoise trail charter school Total</t>
  </si>
  <si>
    <t>twenty first century public school Total</t>
  </si>
  <si>
    <t>vaughn Total</t>
  </si>
  <si>
    <t>vista grande charter school Total</t>
  </si>
  <si>
    <t>wagon mound Total</t>
  </si>
  <si>
    <t>walatowa charter high school Total</t>
  </si>
  <si>
    <t>west las vegas Total</t>
  </si>
  <si>
    <t>william w. and josephine dorn charter community school Total</t>
  </si>
  <si>
    <t>zuni Total</t>
  </si>
  <si>
    <t>(Multiple Items)</t>
  </si>
  <si>
    <t>Instructional, Health, &amp; Library Assistants</t>
  </si>
  <si>
    <t>Principals</t>
  </si>
  <si>
    <t>1711, 1712, 1713, 1714, 1213, and 1216</t>
  </si>
  <si>
    <t>HIDE COLUMN</t>
  </si>
  <si>
    <t>2015-2016</t>
  </si>
  <si>
    <t>2016-2017</t>
  </si>
  <si>
    <t>Percent</t>
  </si>
  <si>
    <t>District</t>
  </si>
  <si>
    <t>SALARY</t>
  </si>
  <si>
    <t>Average</t>
  </si>
  <si>
    <t>Difference</t>
  </si>
  <si>
    <t>Change</t>
  </si>
  <si>
    <t>ACADEMY OF TRADES &amp; TECHNOLOGY</t>
  </si>
  <si>
    <t>ACE LEADERSHIP HIGH SCHOOL</t>
  </si>
  <si>
    <t>ALAMOGORDO</t>
  </si>
  <si>
    <t>ALBUQUERQUE</t>
  </si>
  <si>
    <t xml:space="preserve">  Albuquerque Charter Academy (formerly SIA Tech)</t>
  </si>
  <si>
    <t xml:space="preserve">  Albuquerque Talent Development Secondary Charter</t>
  </si>
  <si>
    <t xml:space="preserve">  Alice King Community School</t>
  </si>
  <si>
    <t xml:space="preserve">  Christine Duncan's Heritage Academy</t>
  </si>
  <si>
    <t xml:space="preserve">  Corrales International School</t>
  </si>
  <si>
    <t xml:space="preserve">  Digital Arts &amp; Technology Academy</t>
  </si>
  <si>
    <t xml:space="preserve">  East Mountain High School</t>
  </si>
  <si>
    <t xml:space="preserve">  El Camino Real Academy</t>
  </si>
  <si>
    <t xml:space="preserve">  Gordon Bernell Charter School</t>
  </si>
  <si>
    <t xml:space="preserve">  La Academia de Esperanza</t>
  </si>
  <si>
    <t xml:space="preserve">  Los Puentes Charter School</t>
  </si>
  <si>
    <t xml:space="preserve">  Montessori of the Rio Grande</t>
  </si>
  <si>
    <t xml:space="preserve">  Mountain Mahogany Community School</t>
  </si>
  <si>
    <t xml:space="preserve">  Native American Community Academy</t>
  </si>
  <si>
    <t xml:space="preserve">  Nuestros Valores Charter School</t>
  </si>
  <si>
    <t xml:space="preserve">  Public Academy for Performing Arts (PAPA)</t>
  </si>
  <si>
    <t xml:space="preserve">  Robert F. Kennedy Charter School</t>
  </si>
  <si>
    <t xml:space="preserve">  South Valley Academy</t>
  </si>
  <si>
    <t xml:space="preserve">  Twenty-First Century Public Academy</t>
  </si>
  <si>
    <r>
      <t>ALBUQUERQUE W/CHARTERS</t>
    </r>
    <r>
      <rPr>
        <vertAlign val="superscript"/>
        <sz val="10"/>
        <rFont val="Arial"/>
        <family val="2"/>
      </rPr>
      <t>1</t>
    </r>
  </si>
  <si>
    <t>ALBUQUERQUE INSTITUTE FOR MATH &amp; SCIENCE (AIMS)</t>
  </si>
  <si>
    <t>ALBUQUERQUE SCHOOL OF EXCELLENCE</t>
  </si>
  <si>
    <t>ALBUQUERQUE SIGN LANGUAGE ACADEMY</t>
  </si>
  <si>
    <t>ALDO LEOPOLD CHARTER SCHOOL</t>
  </si>
  <si>
    <t>ALMA D' ARTE CHARTER HIGH SCHOOL</t>
  </si>
  <si>
    <t>AMY BIEHL CHARTER HIGH SCHOOL</t>
  </si>
  <si>
    <r>
      <t>ANIMAS</t>
    </r>
    <r>
      <rPr>
        <vertAlign val="superscript"/>
        <sz val="10"/>
        <rFont val="Arial"/>
        <family val="2"/>
      </rPr>
      <t>2</t>
    </r>
  </si>
  <si>
    <t>ANTHONY CHARTER SCHOOL</t>
  </si>
  <si>
    <t>ARTESIA</t>
  </si>
  <si>
    <t>ASK ACADEMY (THE)</t>
  </si>
  <si>
    <t>AZTEC</t>
  </si>
  <si>
    <t xml:space="preserve">  Mosaic Academy Charter</t>
  </si>
  <si>
    <r>
      <t>AZTEC W/CHARTER</t>
    </r>
    <r>
      <rPr>
        <vertAlign val="superscript"/>
        <sz val="10"/>
        <rFont val="Arial"/>
        <family val="2"/>
      </rPr>
      <t>1</t>
    </r>
  </si>
  <si>
    <t>BELEN</t>
  </si>
  <si>
    <t>BERNALILLO</t>
  </si>
  <si>
    <t>BLOOMFIELD</t>
  </si>
  <si>
    <t>CAPITAN</t>
  </si>
  <si>
    <t>CARLSBAD</t>
  </si>
  <si>
    <t xml:space="preserve">  Jefferson Montessori Academy</t>
  </si>
  <si>
    <r>
      <t>CARLSBAD W/CHARTER</t>
    </r>
    <r>
      <rPr>
        <vertAlign val="superscript"/>
        <sz val="10"/>
        <rFont val="Arial"/>
        <family val="2"/>
      </rPr>
      <t>1</t>
    </r>
  </si>
  <si>
    <r>
      <t>CARRIZOZO</t>
    </r>
    <r>
      <rPr>
        <vertAlign val="superscript"/>
        <sz val="10"/>
        <rFont val="Arial"/>
        <family val="2"/>
      </rPr>
      <t>2</t>
    </r>
  </si>
  <si>
    <t>CENTRAL</t>
  </si>
  <si>
    <t>CESAR CHAVEZ COMMUNITY SCHOOL</t>
  </si>
  <si>
    <t>CHAMA</t>
  </si>
  <si>
    <t>CIEN AGUAS INTERNATIONAL</t>
  </si>
  <si>
    <t>CIMARRON</t>
  </si>
  <si>
    <r>
      <t xml:space="preserve">  Moreno Valley High School</t>
    </r>
    <r>
      <rPr>
        <vertAlign val="superscript"/>
        <sz val="10"/>
        <rFont val="Arial"/>
        <family val="2"/>
      </rPr>
      <t>4</t>
    </r>
  </si>
  <si>
    <r>
      <t>CIMARRON W/CHARTER</t>
    </r>
    <r>
      <rPr>
        <vertAlign val="superscript"/>
        <sz val="10"/>
        <rFont val="Arial"/>
        <family val="2"/>
      </rPr>
      <t>1</t>
    </r>
  </si>
  <si>
    <t>CLAYTON</t>
  </si>
  <si>
    <t>CLOUDCROFT</t>
  </si>
  <si>
    <t>CLOVIS</t>
  </si>
  <si>
    <t>COBRE</t>
  </si>
  <si>
    <t>CORAL COMMUNITY CHARTER</t>
  </si>
  <si>
    <r>
      <t>CORONA</t>
    </r>
    <r>
      <rPr>
        <vertAlign val="superscript"/>
        <sz val="10"/>
        <rFont val="Arial"/>
        <family val="2"/>
      </rPr>
      <t>2</t>
    </r>
  </si>
  <si>
    <t xml:space="preserve">COTTONWOOD CLASSICAL PREPARATORY </t>
  </si>
  <si>
    <t>CUBA</t>
  </si>
  <si>
    <t>DEMING</t>
  </si>
  <si>
    <t xml:space="preserve">  Deming Cesar Chavez Charter High</t>
  </si>
  <si>
    <r>
      <t>DEMING W/CHARTERS</t>
    </r>
    <r>
      <rPr>
        <vertAlign val="superscript"/>
        <sz val="10"/>
        <rFont val="Arial"/>
        <family val="2"/>
      </rPr>
      <t>1</t>
    </r>
  </si>
  <si>
    <r>
      <t>DES MOINES</t>
    </r>
    <r>
      <rPr>
        <vertAlign val="superscript"/>
        <sz val="10"/>
        <rFont val="Arial"/>
        <family val="2"/>
      </rPr>
      <t>2</t>
    </r>
  </si>
  <si>
    <t>DEXTER</t>
  </si>
  <si>
    <t>DORA</t>
  </si>
  <si>
    <t>DREAM DINE' CHARTER SCHOOL</t>
  </si>
  <si>
    <t>DULCE</t>
  </si>
  <si>
    <t>DZIT DIT LOOL (DEAP)</t>
  </si>
  <si>
    <t>ELIDA</t>
  </si>
  <si>
    <t>ESPANOLA</t>
  </si>
  <si>
    <t xml:space="preserve">  Cariños Charter School</t>
  </si>
  <si>
    <r>
      <t>ESPANOLA W/CHARTERS</t>
    </r>
    <r>
      <rPr>
        <vertAlign val="superscript"/>
        <sz val="10"/>
        <rFont val="Arial"/>
        <family val="2"/>
      </rPr>
      <t>1</t>
    </r>
  </si>
  <si>
    <t>ESTANCIA</t>
  </si>
  <si>
    <t>ESTANCIA VALLEY CLASSICAL ACADEMY</t>
  </si>
  <si>
    <t>EUNICE</t>
  </si>
  <si>
    <t>EXPLORE ACADEMY</t>
  </si>
  <si>
    <t>FARMINGTON</t>
  </si>
  <si>
    <t xml:space="preserve">  New Mexico Virtual Academy</t>
  </si>
  <si>
    <r>
      <t>FARMINGTON W/CHARTERS</t>
    </r>
    <r>
      <rPr>
        <vertAlign val="superscript"/>
        <sz val="10"/>
        <rFont val="Arial"/>
        <family val="2"/>
      </rPr>
      <t>1</t>
    </r>
  </si>
  <si>
    <r>
      <t>FLOYD</t>
    </r>
    <r>
      <rPr>
        <vertAlign val="superscript"/>
        <sz val="10"/>
        <rFont val="Arial"/>
        <family val="2"/>
      </rPr>
      <t>2</t>
    </r>
  </si>
  <si>
    <t>FT. SUMNER</t>
  </si>
  <si>
    <t>GADSDEN</t>
  </si>
  <si>
    <t>GALLUP</t>
  </si>
  <si>
    <t xml:space="preserve">  Middle College High School</t>
  </si>
  <si>
    <r>
      <t>GALLUP W/CHARTER</t>
    </r>
    <r>
      <rPr>
        <vertAlign val="superscript"/>
        <sz val="10"/>
        <rFont val="Arial"/>
        <family val="2"/>
      </rPr>
      <t>1</t>
    </r>
  </si>
  <si>
    <t>GILBERT L. SENA CHARTER HIGH SCHOOL</t>
  </si>
  <si>
    <r>
      <t>GRADY</t>
    </r>
    <r>
      <rPr>
        <vertAlign val="superscript"/>
        <sz val="10"/>
        <rFont val="Arial"/>
        <family val="2"/>
      </rPr>
      <t>2</t>
    </r>
  </si>
  <si>
    <t>GRANTS</t>
  </si>
  <si>
    <t>GREAT ACADEMY (THE)</t>
  </si>
  <si>
    <t>HAGERMAN</t>
  </si>
  <si>
    <t>HATCH</t>
  </si>
  <si>
    <t>HEALTH LEADERSHIP HIGH SCHOOL</t>
  </si>
  <si>
    <t>HOBBS</t>
  </si>
  <si>
    <r>
      <t>HONDO</t>
    </r>
    <r>
      <rPr>
        <vertAlign val="superscript"/>
        <sz val="10"/>
        <rFont val="Arial"/>
        <family val="2"/>
      </rPr>
      <t>2</t>
    </r>
  </si>
  <si>
    <t>HORIZON ACADEMY WEST</t>
  </si>
  <si>
    <r>
      <t>HOUSE</t>
    </r>
    <r>
      <rPr>
        <vertAlign val="superscript"/>
        <sz val="10"/>
        <rFont val="Arial"/>
        <family val="2"/>
      </rPr>
      <t>2</t>
    </r>
  </si>
  <si>
    <t>INTERNATIONAL SCHOOL at MESA DEL SOL (THE)</t>
  </si>
  <si>
    <t>J. PAUL TAYLOR</t>
  </si>
  <si>
    <t>JAL</t>
  </si>
  <si>
    <r>
      <t>JEMEZ MOUNTAIN</t>
    </r>
    <r>
      <rPr>
        <vertAlign val="superscript"/>
        <sz val="10"/>
        <rFont val="Arial"/>
        <family val="2"/>
      </rPr>
      <t>2</t>
    </r>
  </si>
  <si>
    <t xml:space="preserve">  Lindrith Area Heritage Charter School</t>
  </si>
  <si>
    <r>
      <t>JEMEZ MOUNTAIN W/CHARTER</t>
    </r>
    <r>
      <rPr>
        <vertAlign val="superscript"/>
        <sz val="10"/>
        <rFont val="Arial"/>
        <family val="2"/>
      </rPr>
      <t>1</t>
    </r>
  </si>
  <si>
    <t>JEMEZ VALLEY</t>
  </si>
  <si>
    <t xml:space="preserve">  San Diego Riverside Charter School</t>
  </si>
  <si>
    <r>
      <t>JEMEZ VALLEY W/CHARTERS</t>
    </r>
    <r>
      <rPr>
        <vertAlign val="superscript"/>
        <sz val="10"/>
        <rFont val="Arial"/>
        <family val="2"/>
      </rPr>
      <t>1</t>
    </r>
  </si>
  <si>
    <t>LA ACADEMIA DOLORES HUERTA</t>
  </si>
  <si>
    <t>LA PROMESA EARLY LEARNING CENTER</t>
  </si>
  <si>
    <t>LA RESOLANA LEADERSHIP ACADEMY</t>
  </si>
  <si>
    <t>LA TIERRA MONTESSORI SCHOOL OF THE ARTS &amp; SCIENCES</t>
  </si>
  <si>
    <t>LAKE ARTHUR</t>
  </si>
  <si>
    <t>LAS CRUCES</t>
  </si>
  <si>
    <t>LAS MONTANAS</t>
  </si>
  <si>
    <t>LAS VEGAS CITY</t>
  </si>
  <si>
    <t>LOGAN</t>
  </si>
  <si>
    <t>LORDSBURG</t>
  </si>
  <si>
    <t>LOS ALAMOS</t>
  </si>
  <si>
    <t>LOS LUNAS</t>
  </si>
  <si>
    <t>LOVING</t>
  </si>
  <si>
    <t>LOVINGTON</t>
  </si>
  <si>
    <t>MAGDALENA</t>
  </si>
  <si>
    <t>MASTERS PROGRAM (THE)</t>
  </si>
  <si>
    <r>
      <t>MAXWELL</t>
    </r>
    <r>
      <rPr>
        <vertAlign val="superscript"/>
        <sz val="10"/>
        <rFont val="Arial"/>
        <family val="2"/>
      </rPr>
      <t>2</t>
    </r>
  </si>
  <si>
    <t xml:space="preserve">MCCURDY CHARTER </t>
  </si>
  <si>
    <t>MEDIA ARTS COLLABORATIVE CHARTER</t>
  </si>
  <si>
    <t>MELROSE</t>
  </si>
  <si>
    <t>MESA VISTA</t>
  </si>
  <si>
    <t>MISSION ACHIEVEMENT AND SUCCESS</t>
  </si>
  <si>
    <t>MONTE DEL SOL CHARTER SCHOOL</t>
  </si>
  <si>
    <t>MONTESSORI ELEMENTARY SCHOOL</t>
  </si>
  <si>
    <t>MORA</t>
  </si>
  <si>
    <t>MORIARTY</t>
  </si>
  <si>
    <r>
      <t>MOSQUERO</t>
    </r>
    <r>
      <rPr>
        <vertAlign val="superscript"/>
        <sz val="10"/>
        <rFont val="Arial"/>
        <family val="2"/>
      </rPr>
      <t>2</t>
    </r>
  </si>
  <si>
    <t>MOUNTAINAIR</t>
  </si>
  <si>
    <t>NEW AMERICA SCHOOL</t>
  </si>
  <si>
    <t>NEW AMERICA SCHOOL-LAS CRUCES</t>
  </si>
  <si>
    <t>NEW MEXICO CONNECTIONS ACADEMY</t>
  </si>
  <si>
    <t>NEW MEXICO INTERNATIONAL SCHOOL</t>
  </si>
  <si>
    <t>NEW MEXICO SCHOOL FOR THE ARTS</t>
  </si>
  <si>
    <t>NORTH VALLEY ACADEMY</t>
  </si>
  <si>
    <t>PECOS</t>
  </si>
  <si>
    <t>PENASCO</t>
  </si>
  <si>
    <t>POJOAQUE</t>
  </si>
  <si>
    <t>PORTALES</t>
  </si>
  <si>
    <r>
      <t>QUEMADO</t>
    </r>
    <r>
      <rPr>
        <vertAlign val="superscript"/>
        <sz val="10"/>
        <rFont val="Arial"/>
        <family val="2"/>
      </rPr>
      <t>2</t>
    </r>
  </si>
  <si>
    <t>QUESTA</t>
  </si>
  <si>
    <t xml:space="preserve">  Roots &amp; Wings Community School</t>
  </si>
  <si>
    <r>
      <t>QUESTA W/CHARTERS</t>
    </r>
    <r>
      <rPr>
        <vertAlign val="superscript"/>
        <sz val="10"/>
        <rFont val="Arial"/>
        <family val="2"/>
      </rPr>
      <t>1</t>
    </r>
  </si>
  <si>
    <t>RATON</t>
  </si>
  <si>
    <t>RED RIVER VALLEY CHARTER SCHOOL</t>
  </si>
  <si>
    <t>RESERVE</t>
  </si>
  <si>
    <t>RIO RANCHO</t>
  </si>
  <si>
    <t>ROSWELL</t>
  </si>
  <si>
    <t xml:space="preserve">  Sidney Gutierrez Middle School</t>
  </si>
  <si>
    <r>
      <t>ROSWELL W/CHARTER</t>
    </r>
    <r>
      <rPr>
        <vertAlign val="superscript"/>
        <sz val="10"/>
        <rFont val="Arial"/>
        <family val="2"/>
      </rPr>
      <t>1</t>
    </r>
  </si>
  <si>
    <r>
      <t>ROY</t>
    </r>
    <r>
      <rPr>
        <vertAlign val="superscript"/>
        <sz val="10"/>
        <rFont val="Arial"/>
        <family val="2"/>
      </rPr>
      <t>2</t>
    </r>
  </si>
  <si>
    <t>RUIDOSO</t>
  </si>
  <si>
    <t xml:space="preserve">SAGE MONTESSORI </t>
  </si>
  <si>
    <r>
      <t>SAN JON</t>
    </r>
    <r>
      <rPr>
        <vertAlign val="superscript"/>
        <sz val="10"/>
        <rFont val="Arial"/>
        <family val="2"/>
      </rPr>
      <t>2</t>
    </r>
  </si>
  <si>
    <t>SANDOVAL ACADEMY OF BILINGUAL ED (SABE)</t>
  </si>
  <si>
    <t>SANTA FE</t>
  </si>
  <si>
    <t xml:space="preserve">  Academy for Tech. and the Classics</t>
  </si>
  <si>
    <r>
      <t>SANTA FE W/CHARTERS</t>
    </r>
    <r>
      <rPr>
        <vertAlign val="superscript"/>
        <sz val="10"/>
        <rFont val="Arial"/>
        <family val="2"/>
      </rPr>
      <t>1</t>
    </r>
  </si>
  <si>
    <t>SANTA ROSA</t>
  </si>
  <si>
    <t>SCHOOL OF DREAMS ACADEMY</t>
  </si>
  <si>
    <t>SILVER CITY</t>
  </si>
  <si>
    <r>
      <t>SOCORRO</t>
    </r>
    <r>
      <rPr>
        <vertAlign val="superscript"/>
        <sz val="10"/>
        <rFont val="Arial"/>
        <family val="2"/>
      </rPr>
      <t>3</t>
    </r>
  </si>
  <si>
    <t xml:space="preserve">  Cottonwood Valley Charter School</t>
  </si>
  <si>
    <r>
      <t>SOCORRO W/CHARTER</t>
    </r>
    <r>
      <rPr>
        <vertAlign val="superscript"/>
        <sz val="10"/>
        <rFont val="Arial"/>
        <family val="2"/>
      </rPr>
      <t>1</t>
    </r>
  </si>
  <si>
    <t>SOUTH VALLEY PREPARATORY SCHOOL</t>
  </si>
  <si>
    <t>SOUTHWEST AERONAUTICS, MATHEMATICS ACADEMY</t>
  </si>
  <si>
    <t>SOUTHWEST INTERMEDIATE LEARNING CENTER</t>
  </si>
  <si>
    <t>SOUTHWEST PRIMARY LEARNING CENTER</t>
  </si>
  <si>
    <t>SOUTHWEST SECONDARY LEARNING CENTER</t>
  </si>
  <si>
    <t>SPRINGER</t>
  </si>
  <si>
    <t>TAOS</t>
  </si>
  <si>
    <t xml:space="preserve">  Anansi Charter School</t>
  </si>
  <si>
    <t xml:space="preserve">  Taos Municipal Charter School</t>
  </si>
  <si>
    <t xml:space="preserve">  Vista Grande High School</t>
  </si>
  <si>
    <r>
      <t>TAOS W/CHARTERS</t>
    </r>
    <r>
      <rPr>
        <vertAlign val="superscript"/>
        <sz val="10"/>
        <rFont val="Arial"/>
        <family val="2"/>
      </rPr>
      <t>1</t>
    </r>
  </si>
  <si>
    <t>TAOS ACADEMY CHARTER SCHOOL</t>
  </si>
  <si>
    <t>TAOS INTEGRATED SCHOOL OF THE ARTS</t>
  </si>
  <si>
    <t>TAOS INTERNATIONAL SCHOOL</t>
  </si>
  <si>
    <t>TATUM</t>
  </si>
  <si>
    <t>TECHNOLOGY LEADERSHIP</t>
  </si>
  <si>
    <t>TEXICO</t>
  </si>
  <si>
    <t>TIERRA ADENTRO</t>
  </si>
  <si>
    <t>TIERRA ENCANTADA CHARTER SCHOOL</t>
  </si>
  <si>
    <t>TRUTH OR CONSEQUENCES</t>
  </si>
  <si>
    <t>TUCUMCARI</t>
  </si>
  <si>
    <t>TULAROSA</t>
  </si>
  <si>
    <t>TURQUOISE TRAIL CHARTER SCHOOL</t>
  </si>
  <si>
    <t>UPLIFT COMMUNITY</t>
  </si>
  <si>
    <t>VAUGHN</t>
  </si>
  <si>
    <r>
      <t>WAGON MOUND</t>
    </r>
    <r>
      <rPr>
        <vertAlign val="superscript"/>
        <sz val="10"/>
        <rFont val="Arial"/>
        <family val="2"/>
      </rPr>
      <t>2</t>
    </r>
  </si>
  <si>
    <t>WALATOWA HIGH CHARTER SCHOOL</t>
  </si>
  <si>
    <t>WEST LAS VEGAS</t>
  </si>
  <si>
    <t xml:space="preserve">  Rio Gallinas School</t>
  </si>
  <si>
    <r>
      <t>WEST LAS VEGAS W/CHARTER</t>
    </r>
    <r>
      <rPr>
        <vertAlign val="superscript"/>
        <sz val="10"/>
        <rFont val="Arial"/>
        <family val="2"/>
      </rPr>
      <t>1</t>
    </r>
  </si>
  <si>
    <t>WILLIAM W. &amp; JOSEPHINE DORN</t>
  </si>
  <si>
    <t>ZUNI</t>
  </si>
  <si>
    <t>STATEWIDE</t>
  </si>
  <si>
    <r>
      <t>1</t>
    </r>
    <r>
      <rPr>
        <sz val="10"/>
        <rFont val="Arial"/>
        <family val="2"/>
      </rPr>
      <t xml:space="preserve">The subtotal for districts with charter schools is a weighted average of the school districts' and charter schools' data. </t>
    </r>
  </si>
  <si>
    <r>
      <t>2</t>
    </r>
    <r>
      <rPr>
        <sz val="10"/>
        <rFont val="Arial"/>
        <family val="2"/>
      </rPr>
      <t>Utilizes the Superintendent or a head teacher as the Administrator/Principal.</t>
    </r>
  </si>
  <si>
    <r>
      <t>3</t>
    </r>
    <r>
      <rPr>
        <sz val="10"/>
        <rFont val="Arial"/>
        <family val="2"/>
      </rPr>
      <t>Negative amounts due to salary reduction.</t>
    </r>
  </si>
  <si>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Did not report any data.</t>
    </r>
  </si>
  <si>
    <t>*The salary data presented in this table was provided by the school districts with their 2016-2017 Operating Budgets.  The 2016-2017 salaries were estimated since operating budgets were due before 06/30/16.</t>
  </si>
  <si>
    <t xml:space="preserve">NOTE:  District average salaries and the statewide average salary are weighted averages.  </t>
  </si>
  <si>
    <t>Job Class #</t>
  </si>
  <si>
    <t>1 FTE Oper &amp; Other Funds 2015-2016*</t>
  </si>
  <si>
    <t>2 FTE Oper &amp; Other Funds 2016-2017</t>
  </si>
  <si>
    <t>3 Total Annual Salaries Oper &amp; Other Funds 2015-2016*</t>
  </si>
  <si>
    <t>4 Total Annual Salaries Oper &amp; Other Funds 2016-2017</t>
  </si>
  <si>
    <t>5 Average Salary Oper &amp; Other Funds 2015-2016*</t>
  </si>
  <si>
    <t>6 Average Salary Oper &amp; Other Funds 2016-2017</t>
  </si>
  <si>
    <t>7 Dollar Increase</t>
  </si>
  <si>
    <t>8 Percent Increase</t>
  </si>
  <si>
    <t>Alamogordo</t>
  </si>
  <si>
    <t>OpBud 2017 / 925B 1</t>
  </si>
  <si>
    <t>CK: column "1"</t>
  </si>
  <si>
    <t>CK: average column "3"</t>
  </si>
  <si>
    <t>Albuquerque</t>
  </si>
  <si>
    <t>2016-17 average</t>
  </si>
  <si>
    <t>2017-18 average</t>
  </si>
  <si>
    <t>done</t>
  </si>
  <si>
    <t>LEAs and state charters</t>
  </si>
  <si>
    <t>local charters</t>
  </si>
  <si>
    <t>1213, 1216, 1711 - 1714</t>
  </si>
  <si>
    <t>single code reporting: 1112, 1211, 1212, 1214, 1215, 1217, 1511, 1113, 1114, 1115</t>
  </si>
  <si>
    <t>1218 - 1219</t>
  </si>
  <si>
    <t>1311 - 1318</t>
  </si>
  <si>
    <t>cesar chavez community school</t>
  </si>
  <si>
    <t>1319 and 1623</t>
  </si>
  <si>
    <t>1220 and 1616</t>
  </si>
  <si>
    <t>1614 and 1615</t>
  </si>
  <si>
    <t>1619 to 1621</t>
  </si>
  <si>
    <t>All Personnel Other than</t>
  </si>
  <si>
    <t>Classroom Teachers</t>
  </si>
  <si>
    <t>Coordinators,</t>
  </si>
  <si>
    <t>Library, Media</t>
  </si>
  <si>
    <t>Guidance</t>
  </si>
  <si>
    <t>Registered Nurses</t>
  </si>
  <si>
    <t>Secretaries, Clerical Assistants,</t>
  </si>
  <si>
    <t>School Support &amp; Duty Personnel</t>
  </si>
  <si>
    <t>Diagnostic,</t>
  </si>
  <si>
    <t>Bus Assistants &amp;</t>
  </si>
  <si>
    <t>Data Processing</t>
  </si>
  <si>
    <t>Administrative Associates</t>
  </si>
  <si>
    <t>Administrative Assistants</t>
  </si>
  <si>
    <t>Finance/Business Manager</t>
  </si>
  <si>
    <t>Business Office Support &amp;</t>
  </si>
  <si>
    <t>Maintenance &amp; Custodial</t>
  </si>
  <si>
    <t>Other (Food Service, Athletics, Bus Drivers</t>
  </si>
  <si>
    <t>Community Services</t>
  </si>
  <si>
    <t>Subject Matter Specialists</t>
  </si>
  <si>
    <t>Specialists</t>
  </si>
  <si>
    <t>Technical Assistants</t>
  </si>
  <si>
    <t>1218 and 1219</t>
  </si>
  <si>
    <t>Ancillary Personnel</t>
  </si>
  <si>
    <t>Crosswalk Guards</t>
  </si>
  <si>
    <t>Warehouse Delivery</t>
  </si>
  <si>
    <t>&amp; Activities Personnel)</t>
  </si>
  <si>
    <t>1311 to 1318</t>
  </si>
  <si>
    <t>1617, 1618, 1622, and 1624</t>
  </si>
  <si>
    <r>
      <t>LAS CRUCES</t>
    </r>
    <r>
      <rPr>
        <vertAlign val="superscript"/>
        <sz val="10"/>
        <rFont val="Arial"/>
        <family val="2"/>
      </rPr>
      <t>3</t>
    </r>
  </si>
  <si>
    <r>
      <t>LAS CRUCES W/CHARTERS</t>
    </r>
    <r>
      <rPr>
        <vertAlign val="superscript"/>
        <sz val="10"/>
        <rFont val="Arial"/>
        <family val="2"/>
      </rPr>
      <t>1</t>
    </r>
  </si>
  <si>
    <r>
      <t>2</t>
    </r>
    <r>
      <rPr>
        <sz val="10"/>
        <rFont val="Arial"/>
        <family val="2"/>
      </rPr>
      <t>Utilizes a head teacher as the Administrator/Principal.</t>
    </r>
  </si>
  <si>
    <t>alamogordo, column EW</t>
  </si>
  <si>
    <t>excluding 1111</t>
  </si>
  <si>
    <t>average</t>
  </si>
  <si>
    <t>average salary</t>
  </si>
  <si>
    <t>2015-16 average</t>
  </si>
  <si>
    <t>true average</t>
  </si>
  <si>
    <t>difference</t>
  </si>
  <si>
    <t>sample: instructional, etc</t>
  </si>
  <si>
    <t>all salaries except superintendent (last page)</t>
  </si>
  <si>
    <t>2017-2018 Average</t>
  </si>
  <si>
    <t>2016-2017 Average</t>
  </si>
  <si>
    <t>Percent Change</t>
  </si>
  <si>
    <t>albq,column EW</t>
  </si>
  <si>
    <t>Sum of FTE OPER. &amp; OTHER FUNDS 2016-2017*</t>
  </si>
  <si>
    <t>Sum of FTE OPER. &amp; OTHER FUNDS 2017-2018</t>
  </si>
  <si>
    <t>Sum of TOTAL ANNUAL SALARIES OPER. &amp; OTHER FUNDS 2016-2017*</t>
  </si>
  <si>
    <t>Sum of TOTAL ANNUAL SALARIES OPER. &amp; OTHER FUNDS 2017-2018</t>
  </si>
  <si>
    <t>2016-17</t>
  </si>
  <si>
    <t>2017-18</t>
  </si>
  <si>
    <t>*The salary data presented in this table was provided by the school districts with their 2017-2018 Operating Budgets.  The 2017-2018 salaries were estimated since operating budgets were due before 06/30/17.</t>
  </si>
  <si>
    <r>
      <t>1</t>
    </r>
    <r>
      <rPr>
        <sz val="10"/>
        <rFont val="Calibri"/>
        <family val="2"/>
        <scheme val="minor"/>
      </rPr>
      <t xml:space="preserve">The subtotal for districts with charter schools is a weighted average of the school districts' and charter schools' data. </t>
    </r>
  </si>
  <si>
    <r>
      <t>2</t>
    </r>
    <r>
      <rPr>
        <sz val="10"/>
        <rFont val="Calibri"/>
        <family val="2"/>
        <scheme val="minor"/>
      </rPr>
      <t>Utilizes the Superintendent or a head teacher as the Administrator/Principal.</t>
    </r>
  </si>
  <si>
    <r>
      <t>3</t>
    </r>
    <r>
      <rPr>
        <sz val="10"/>
        <rFont val="Calibri"/>
        <family val="2"/>
        <scheme val="minor"/>
      </rPr>
      <t>Negative amounts due to salary reduction.</t>
    </r>
  </si>
  <si>
    <r>
      <rPr>
        <vertAlign val="superscript"/>
        <sz val="10"/>
        <rFont val="Calibri"/>
        <family val="2"/>
        <scheme val="minor"/>
      </rPr>
      <t>4</t>
    </r>
    <r>
      <rPr>
        <sz val="10"/>
        <rFont val="Calibri"/>
        <family val="2"/>
        <scheme val="minor"/>
      </rPr>
      <t>Did not report any data.</t>
    </r>
  </si>
  <si>
    <t>Alamogordo Total</t>
  </si>
  <si>
    <t>cesar chavez community school Total</t>
  </si>
  <si>
    <t>Animas</t>
  </si>
  <si>
    <t>Artesia</t>
  </si>
  <si>
    <t>Aztec</t>
  </si>
  <si>
    <t>Belen</t>
  </si>
  <si>
    <t>Bloomfield</t>
  </si>
  <si>
    <t>Capitan</t>
  </si>
  <si>
    <t>Carlsbad</t>
  </si>
  <si>
    <t>Carrizozo</t>
  </si>
  <si>
    <t>Central</t>
  </si>
  <si>
    <t>Academy of Trades and Technology</t>
  </si>
  <si>
    <t>ACE Leadership High School</t>
  </si>
  <si>
    <t>Albuquerque Charter Academy</t>
  </si>
  <si>
    <t>Albuquerque Talent Development Academy</t>
  </si>
  <si>
    <t>Alice King Community School</t>
  </si>
  <si>
    <t>Christine Duncan's Heritage Academy</t>
  </si>
  <si>
    <t>Corrales International School</t>
  </si>
  <si>
    <t>Digital Arts and Technology Academy</t>
  </si>
  <si>
    <t>East Mountain High School</t>
  </si>
  <si>
    <t>El Camino Real Academy</t>
  </si>
  <si>
    <t>Gordon Bernell Charter School</t>
  </si>
  <si>
    <t>International School at Mesa del Sol</t>
  </si>
  <si>
    <t>La Academia de Esperanza</t>
  </si>
  <si>
    <t>Los Puentes Charter School</t>
  </si>
  <si>
    <t>Montessori of the Rio Grande</t>
  </si>
  <si>
    <t>Mountain Mahogany Community School</t>
  </si>
  <si>
    <t>Native American Community Academy</t>
  </si>
  <si>
    <t>New Mexico International School</t>
  </si>
  <si>
    <t>Nuestros Valores Charter School</t>
  </si>
  <si>
    <t>Public Academy for Performing Arts</t>
  </si>
  <si>
    <t>Robert F. Kennedy Charter School</t>
  </si>
  <si>
    <t>Siembra Leadership High School</t>
  </si>
  <si>
    <t>South Valley Academy</t>
  </si>
  <si>
    <t>Twenty First Century Public School</t>
  </si>
  <si>
    <t>Albuquerque Institute for Math and Science</t>
  </si>
  <si>
    <t>Albuquerque School of Excellence</t>
  </si>
  <si>
    <t>Albuquerque Sign Language Academy</t>
  </si>
  <si>
    <t>Aldo Leopold Charter School</t>
  </si>
  <si>
    <t>Alma d' Arte Charter High School</t>
  </si>
  <si>
    <t>Amy Biehl High School</t>
  </si>
  <si>
    <t>Anthony Charter School</t>
  </si>
  <si>
    <t>ASK Academy (The)</t>
  </si>
  <si>
    <t>Mosaic Academy Charter</t>
  </si>
  <si>
    <t>Carinos de Los Ninos Charter School</t>
  </si>
  <si>
    <t>Jefferson Montessori Academy</t>
  </si>
  <si>
    <t>Pecos Connections Academy</t>
  </si>
  <si>
    <t>Chama</t>
  </si>
  <si>
    <t>Cien Aguas International School</t>
  </si>
  <si>
    <t>Cimarron</t>
  </si>
  <si>
    <t>Clayton</t>
  </si>
  <si>
    <t>Moreno Valley</t>
  </si>
  <si>
    <t>Cloudcroft</t>
  </si>
  <si>
    <t>Clovis</t>
  </si>
  <si>
    <t>Cobre</t>
  </si>
  <si>
    <t>Coral Community Charter</t>
  </si>
  <si>
    <t>Corona</t>
  </si>
  <si>
    <t>Cottonwood Classical Preparatory School</t>
  </si>
  <si>
    <t>Cuba</t>
  </si>
  <si>
    <t>DEAP</t>
  </si>
  <si>
    <t>Deming</t>
  </si>
  <si>
    <t>Des Moines</t>
  </si>
  <si>
    <t>Deming Cesar Chavez Charter High School</t>
  </si>
  <si>
    <t>Dexter</t>
  </si>
  <si>
    <t>Dora</t>
  </si>
  <si>
    <t>Dream Dine Charter School</t>
  </si>
  <si>
    <t>Dulce</t>
  </si>
  <si>
    <t>Elida</t>
  </si>
  <si>
    <t>Espanola</t>
  </si>
  <si>
    <t>Estancia</t>
  </si>
  <si>
    <t>Estancia Valley Clasical Academy</t>
  </si>
  <si>
    <t>Eunice</t>
  </si>
  <si>
    <t>Explore Academy</t>
  </si>
  <si>
    <t>Farmington</t>
  </si>
  <si>
    <t>Floyd</t>
  </si>
  <si>
    <t>New Mexico Virtual Academy</t>
  </si>
  <si>
    <t>Fort Sumner</t>
  </si>
  <si>
    <t>Gadsden</t>
  </si>
  <si>
    <t>Gallup</t>
  </si>
  <si>
    <t>Gilbert L. Sena Charter High School</t>
  </si>
  <si>
    <t>Middle College High School</t>
  </si>
  <si>
    <t>Grady</t>
  </si>
  <si>
    <t>Grants-Cibola</t>
  </si>
  <si>
    <t>GREAT Academy (The)</t>
  </si>
  <si>
    <t>Hagerman</t>
  </si>
  <si>
    <t>Hatch</t>
  </si>
  <si>
    <t>Health Leadership High School</t>
  </si>
  <si>
    <t>Hobbs</t>
  </si>
  <si>
    <t>Hondo Valley</t>
  </si>
  <si>
    <t>Horizon Academy West</t>
  </si>
  <si>
    <t>House</t>
  </si>
  <si>
    <t>J. Paul Taylor Academy</t>
  </si>
  <si>
    <t>Jal</t>
  </si>
  <si>
    <t>Jemez Mountain</t>
  </si>
  <si>
    <t>Jemez Valley</t>
  </si>
  <si>
    <t>Lindrith Area Heritage</t>
  </si>
  <si>
    <t>La Academia Dolores Huerta</t>
  </si>
  <si>
    <t>San Diego Riverside</t>
  </si>
  <si>
    <t>La Promesa Early Learning Center</t>
  </si>
  <si>
    <t>La Resolana Leadership Academy</t>
  </si>
  <si>
    <t>La Tierra Montessori of the Arts and Sciences</t>
  </si>
  <si>
    <t>Lake Arthur</t>
  </si>
  <si>
    <t>Las Cruces</t>
  </si>
  <si>
    <t>Las Montanas Charter High School</t>
  </si>
  <si>
    <t>Las Vegas City</t>
  </si>
  <si>
    <t>Logan</t>
  </si>
  <si>
    <t>Lordsburg</t>
  </si>
  <si>
    <t>Los Alamos</t>
  </si>
  <si>
    <t>Los Lunas</t>
  </si>
  <si>
    <t>Loving</t>
  </si>
  <si>
    <t>Lovington</t>
  </si>
  <si>
    <t>Magdalena</t>
  </si>
  <si>
    <t>MASTERS Program (The)</t>
  </si>
  <si>
    <t>Maxwell</t>
  </si>
  <si>
    <t>McCurdy Charter School</t>
  </si>
  <si>
    <t>Media Arts Collaborative Charter School</t>
  </si>
  <si>
    <t>Melrose</t>
  </si>
  <si>
    <t>Mesa Vista</t>
  </si>
  <si>
    <t>Mission Achievement and Success</t>
  </si>
  <si>
    <t>Monte del Sol Charter School</t>
  </si>
  <si>
    <t>Montessori Elementary School (The)</t>
  </si>
  <si>
    <t>Mora</t>
  </si>
  <si>
    <t>Moriarty-Edgewood</t>
  </si>
  <si>
    <t>Mosquero</t>
  </si>
  <si>
    <t>Mountainair</t>
  </si>
  <si>
    <t>New America School Las Cruces</t>
  </si>
  <si>
    <t>New America School New Mexico</t>
  </si>
  <si>
    <t>New Mexico Connections Academy</t>
  </si>
  <si>
    <t>New Mexico School for the Arts</t>
  </si>
  <si>
    <t>North Valley Academy</t>
  </si>
  <si>
    <t>Pecos</t>
  </si>
  <si>
    <t>Penasco</t>
  </si>
  <si>
    <t>Pojoaque</t>
  </si>
  <si>
    <t>Portales</t>
  </si>
  <si>
    <t>Quemado</t>
  </si>
  <si>
    <t>Questa</t>
  </si>
  <si>
    <t>Raton</t>
  </si>
  <si>
    <t>Red River Valley Charter School</t>
  </si>
  <si>
    <t>Reserve</t>
  </si>
  <si>
    <t>Rio Rancho</t>
  </si>
  <si>
    <t>Roots and Wings Community Charter Cchool</t>
  </si>
  <si>
    <t>Roswell</t>
  </si>
  <si>
    <t>Roy</t>
  </si>
  <si>
    <t>Sidney Gutierrez Middle School</t>
  </si>
  <si>
    <t>Ruidoso</t>
  </si>
  <si>
    <t>San Jon</t>
  </si>
  <si>
    <t>Sandoval Academy of Bilingual Education</t>
  </si>
  <si>
    <t>Santa Fe</t>
  </si>
  <si>
    <t>Santa Rosa</t>
  </si>
  <si>
    <t>Academy for Technology and the Classics</t>
  </si>
  <si>
    <t>School of Dreams Academy</t>
  </si>
  <si>
    <t>Silver City</t>
  </si>
  <si>
    <t>Six Directions Indigenous School</t>
  </si>
  <si>
    <t>Socorro</t>
  </si>
  <si>
    <t>South Valley Preparatory School</t>
  </si>
  <si>
    <t>Cottonwood Valley Charter School</t>
  </si>
  <si>
    <t>Southwest Aeronautics Mathematics and Science</t>
  </si>
  <si>
    <t>Southwest Primary Learning Center</t>
  </si>
  <si>
    <t>Southwest Secondary Learning Center</t>
  </si>
  <si>
    <t>Springer</t>
  </si>
  <si>
    <t>Taos</t>
  </si>
  <si>
    <t>Taos Academy Charter School</t>
  </si>
  <si>
    <t>Anansi Charter School</t>
  </si>
  <si>
    <t>Taos Municipal Charter School</t>
  </si>
  <si>
    <t>Vista Grande Charter School</t>
  </si>
  <si>
    <t>Taos Integrated School of the Arts</t>
  </si>
  <si>
    <t>Taos International School</t>
  </si>
  <si>
    <t>Tatum</t>
  </si>
  <si>
    <t>Technology Leadership High School</t>
  </si>
  <si>
    <t>Texico</t>
  </si>
  <si>
    <t>Tierra Adentro of New Mexico</t>
  </si>
  <si>
    <t>Tierra Encantada Charter School</t>
  </si>
  <si>
    <t>Tucumcari</t>
  </si>
  <si>
    <t>Tularosa</t>
  </si>
  <si>
    <t>Turquoise Trail Charter School</t>
  </si>
  <si>
    <t>Vaughn</t>
  </si>
  <si>
    <t>Wagon Mound</t>
  </si>
  <si>
    <t>Walatowa Charter High School</t>
  </si>
  <si>
    <t>West Las Vegas</t>
  </si>
  <si>
    <t>William W. and Josephine Dorn Charter Community School</t>
  </si>
  <si>
    <t>Rio Gallinas School</t>
  </si>
  <si>
    <t>Zuni</t>
  </si>
  <si>
    <t>Cesar Chavez Community School</t>
  </si>
  <si>
    <r>
      <t xml:space="preserve">Albuquerque w/charters 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</si>
  <si>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Aztec w/charters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</si>
  <si>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t xml:space="preserve">Carlsbad w/charters </t>
    </r>
    <r>
      <rPr>
        <vertAlign val="superscript"/>
        <sz val="11"/>
        <color theme="1"/>
        <rFont val="Calibri"/>
        <family val="2"/>
        <scheme val="minor"/>
      </rPr>
      <t>1</t>
    </r>
  </si>
  <si>
    <r>
      <t xml:space="preserve">Cimarron w/charter </t>
    </r>
    <r>
      <rPr>
        <vertAlign val="superscript"/>
        <sz val="11"/>
        <color theme="1"/>
        <rFont val="Calibri"/>
        <family val="2"/>
        <scheme val="minor"/>
      </rPr>
      <t>1</t>
    </r>
  </si>
  <si>
    <r>
      <t xml:space="preserve">Deming w/charter </t>
    </r>
    <r>
      <rPr>
        <vertAlign val="superscript"/>
        <sz val="11"/>
        <color theme="1"/>
        <rFont val="Calibri"/>
        <family val="2"/>
        <scheme val="minor"/>
      </rPr>
      <t>1</t>
    </r>
  </si>
  <si>
    <r>
      <t>Farmington w/charter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</si>
  <si>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t xml:space="preserve">Gallup w/charter </t>
    </r>
    <r>
      <rPr>
        <vertAlign val="superscript"/>
        <sz val="11"/>
        <color theme="1"/>
        <rFont val="Calibri"/>
        <family val="2"/>
        <scheme val="minor"/>
      </rPr>
      <t>1</t>
    </r>
  </si>
  <si>
    <r>
      <t>Jemez Mountain w/charter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</si>
  <si>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t xml:space="preserve">Jemez Valley w/charter </t>
    </r>
    <r>
      <rPr>
        <vertAlign val="superscript"/>
        <sz val="11"/>
        <color theme="1"/>
        <rFont val="Calibri"/>
        <family val="2"/>
        <scheme val="minor"/>
      </rPr>
      <t>1</t>
    </r>
  </si>
  <si>
    <r>
      <t xml:space="preserve">Roswell w/charter </t>
    </r>
    <r>
      <rPr>
        <vertAlign val="superscript"/>
        <sz val="11"/>
        <color theme="1"/>
        <rFont val="Calibri"/>
        <family val="2"/>
        <scheme val="minor"/>
      </rPr>
      <t>1</t>
    </r>
  </si>
  <si>
    <r>
      <t>Santa Fe w/charter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</si>
  <si>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t>Socorro w/charter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</si>
  <si>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t xml:space="preserve">Taos w/charters </t>
    </r>
    <r>
      <rPr>
        <vertAlign val="superscript"/>
        <sz val="11"/>
        <color theme="1"/>
        <rFont val="Calibri"/>
        <family val="2"/>
        <scheme val="minor"/>
      </rPr>
      <t>1</t>
    </r>
  </si>
  <si>
    <r>
      <t xml:space="preserve">West Las Vegas w/charter </t>
    </r>
    <r>
      <rPr>
        <vertAlign val="superscript"/>
        <sz val="11"/>
        <color theme="1"/>
        <rFont val="Calibri"/>
        <family val="2"/>
        <scheme val="minor"/>
      </rPr>
      <t>1</t>
    </r>
  </si>
  <si>
    <t>Library, Media Specialists</t>
  </si>
  <si>
    <t>Coordinators, Subject Matter Specialists</t>
  </si>
  <si>
    <t>Secretaries, Clerical Assistants, Technical Assistants</t>
  </si>
  <si>
    <t>Diagnostic, Ancillary Personnel</t>
  </si>
  <si>
    <t>Bus Assistants &amp; Crosswalk Guards</t>
  </si>
  <si>
    <t>Business Office Support &amp; Warehouse Delivery</t>
  </si>
  <si>
    <t>Other (Food Service, Athletics, Bus Drivers &amp; Activities Personnel)</t>
  </si>
  <si>
    <t>All Personnel Other than Classroom Teachers</t>
  </si>
  <si>
    <t>check</t>
  </si>
  <si>
    <t>N/A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</si>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</sst>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$&quot;#,##0_);\(&quot;$&quot;#,##0\)"/>
    <numFmt numFmtId="44" formatCode="_(&quot;$&quot;* #,##0.00_);_(&quot;$&quot;* \(#,##0.00\);_(&quot;$&quot;* &quot;-&quot;??_);_(@_)"/>
    <numFmt numFmtId="164" formatCode="General_)"/>
    <numFmt numFmtId="165" formatCode="&quot;$&quot;#,##0"/>
    <numFmt numFmtId="166" formatCode="&quot;$&quot;#,##0.00"/>
  </numFmts>
  <fonts count="38">
    <font>
      <sz val="11"/>
      <color theme="1"/>
      <name val="Calibri"/>
      <family val="2"/>
      <scheme val="minor"/>
    </font>
    <font>
      <sz val="8"/>
      <name val="Helv"/>
    </font>
    <font>
      <sz val="8"/>
      <color indexed="12"/>
      <name val="Helv"/>
    </font>
    <font>
      <b/>
      <sz val="8"/>
      <name val="Helv"/>
    </font>
    <font>
      <b/>
      <sz val="8"/>
      <color indexed="8"/>
      <name val="Helv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vantGarde Bk BT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7"/>
      <name val="AvantGarde Bk BT"/>
    </font>
    <font>
      <vertAlign val="superscript"/>
      <sz val="10"/>
      <name val="Arial"/>
      <family val="2"/>
    </font>
    <font>
      <sz val="7"/>
      <name val="Arial"/>
      <family val="2"/>
    </font>
    <font>
      <sz val="12"/>
      <color rgb="FF0000FF"/>
      <name val="Arial"/>
      <family val="2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sz val="10"/>
      <name val="Arial"/>
    </font>
    <font>
      <sz val="12"/>
      <name val="Helv"/>
    </font>
    <font>
      <sz val="10"/>
      <color indexed="12"/>
      <name val="Arial"/>
      <family val="2"/>
    </font>
    <font>
      <sz val="10"/>
      <name val="Courier"/>
      <family val="3"/>
    </font>
    <font>
      <vertAlign val="superscript"/>
      <sz val="12"/>
      <color rgb="FF0000FF"/>
      <name val="Arial"/>
      <family val="2"/>
    </font>
    <font>
      <sz val="12"/>
      <name val="Arial MT"/>
    </font>
    <font>
      <sz val="8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9"/>
      <color theme="1"/>
      <name val="Calibri"/>
      <scheme val="minor"/>
    </font>
    <font>
      <sz val="11"/>
      <color theme="1"/>
      <name val="Calibri"/>
      <scheme val="minor"/>
    </font>
    <font>
      <sz val="8"/>
      <color theme="1"/>
      <name val="Calibri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23"/>
      </top>
      <bottom style="thick">
        <color indexed="23"/>
      </bottom>
      <diagonal/>
    </border>
    <border>
      <left style="thin">
        <color indexed="64"/>
      </left>
      <right/>
      <top style="thick">
        <color indexed="23"/>
      </top>
      <bottom style="thick">
        <color indexed="23"/>
      </bottom>
      <diagonal/>
    </border>
    <border>
      <left/>
      <right style="thin">
        <color indexed="64"/>
      </right>
      <top style="thick">
        <color indexed="23"/>
      </top>
      <bottom style="thick">
        <color indexed="23"/>
      </bottom>
      <diagonal/>
    </border>
    <border>
      <left style="thin">
        <color indexed="64"/>
      </left>
      <right style="thin">
        <color indexed="64"/>
      </right>
      <top style="thick">
        <color indexed="23"/>
      </top>
      <bottom/>
      <diagonal/>
    </border>
    <border>
      <left style="thin">
        <color indexed="64"/>
      </left>
      <right/>
      <top style="thick">
        <color indexed="23"/>
      </top>
      <bottom/>
      <diagonal/>
    </border>
    <border>
      <left/>
      <right style="thin">
        <color indexed="64"/>
      </right>
      <top style="thick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4" fontId="6" fillId="0" borderId="0" applyFont="0" applyFill="0" applyBorder="0" applyAlignment="0" applyProtection="0"/>
    <xf numFmtId="0" fontId="8" fillId="0" borderId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39" fontId="15" fillId="0" borderId="21" applyFill="0" applyAlignment="0" applyProtection="0"/>
    <xf numFmtId="0" fontId="20" fillId="0" borderId="0"/>
    <xf numFmtId="164" fontId="21" fillId="0" borderId="0"/>
    <xf numFmtId="164" fontId="23" fillId="0" borderId="0"/>
    <xf numFmtId="0" fontId="25" fillId="0" borderId="0"/>
    <xf numFmtId="0" fontId="23" fillId="0" borderId="0"/>
  </cellStyleXfs>
  <cellXfs count="529">
    <xf numFmtId="0" fontId="0" fillId="0" borderId="0" xfId="0"/>
    <xf numFmtId="164" fontId="1" fillId="0" borderId="1" xfId="0" applyNumberFormat="1" applyFont="1" applyBorder="1" applyAlignment="1" applyProtection="1">
      <alignment horizontal="center"/>
    </xf>
    <xf numFmtId="39" fontId="2" fillId="0" borderId="2" xfId="0" applyNumberFormat="1" applyFont="1" applyBorder="1" applyAlignment="1" applyProtection="1">
      <alignment horizontal="center"/>
      <protection locked="0"/>
    </xf>
    <xf numFmtId="39" fontId="1" fillId="0" borderId="3" xfId="0" applyNumberFormat="1" applyFont="1" applyBorder="1" applyAlignment="1" applyProtection="1">
      <alignment horizontal="center"/>
    </xf>
    <xf numFmtId="37" fontId="2" fillId="0" borderId="2" xfId="0" applyNumberFormat="1" applyFont="1" applyFill="1" applyBorder="1" applyAlignment="1" applyProtection="1">
      <alignment horizontal="center"/>
      <protection locked="0"/>
    </xf>
    <xf numFmtId="37" fontId="2" fillId="0" borderId="3" xfId="0" applyNumberFormat="1" applyFont="1" applyBorder="1" applyAlignment="1" applyProtection="1">
      <alignment horizontal="center"/>
      <protection locked="0"/>
    </xf>
    <xf numFmtId="37" fontId="1" fillId="0" borderId="2" xfId="0" applyNumberFormat="1" applyFont="1" applyFill="1" applyBorder="1" applyAlignment="1" applyProtection="1">
      <alignment horizontal="center"/>
    </xf>
    <xf numFmtId="37" fontId="1" fillId="0" borderId="3" xfId="0" applyNumberFormat="1" applyFont="1" applyBorder="1" applyAlignment="1" applyProtection="1">
      <alignment horizontal="center"/>
    </xf>
    <xf numFmtId="37" fontId="1" fillId="0" borderId="1" xfId="0" applyNumberFormat="1" applyFont="1" applyBorder="1" applyAlignment="1" applyProtection="1">
      <alignment horizontal="center"/>
    </xf>
    <xf numFmtId="10" fontId="1" fillId="0" borderId="1" xfId="0" applyNumberFormat="1" applyFont="1" applyBorder="1" applyAlignment="1" applyProtection="1">
      <alignment horizontal="center"/>
    </xf>
    <xf numFmtId="37" fontId="2" fillId="0" borderId="2" xfId="0" applyNumberFormat="1" applyFont="1" applyBorder="1" applyAlignment="1" applyProtection="1">
      <alignment horizontal="center"/>
      <protection locked="0"/>
    </xf>
    <xf numFmtId="37" fontId="1" fillId="0" borderId="2" xfId="0" applyNumberFormat="1" applyFont="1" applyBorder="1" applyAlignment="1" applyProtection="1">
      <alignment horizontal="center"/>
    </xf>
    <xf numFmtId="39" fontId="2" fillId="0" borderId="2" xfId="0" applyNumberFormat="1" applyFont="1" applyFill="1" applyBorder="1" applyAlignment="1" applyProtection="1">
      <alignment horizontal="center"/>
      <protection locked="0"/>
    </xf>
    <xf numFmtId="164" fontId="3" fillId="0" borderId="4" xfId="0" applyNumberFormat="1" applyFont="1" applyBorder="1" applyAlignment="1" applyProtection="1">
      <alignment horizontal="left"/>
    </xf>
    <xf numFmtId="39" fontId="4" fillId="0" borderId="5" xfId="0" applyNumberFormat="1" applyFont="1" applyBorder="1" applyAlignment="1" applyProtection="1">
      <alignment horizontal="center"/>
    </xf>
    <xf numFmtId="39" fontId="4" fillId="0" borderId="6" xfId="0" applyNumberFormat="1" applyFont="1" applyBorder="1" applyAlignment="1" applyProtection="1">
      <alignment horizontal="center"/>
    </xf>
    <xf numFmtId="37" fontId="4" fillId="0" borderId="5" xfId="0" applyNumberFormat="1" applyFont="1" applyBorder="1" applyAlignment="1" applyProtection="1">
      <alignment horizontal="center"/>
    </xf>
    <xf numFmtId="37" fontId="4" fillId="0" borderId="6" xfId="0" applyNumberFormat="1" applyFont="1" applyBorder="1" applyAlignment="1" applyProtection="1">
      <alignment horizontal="center"/>
    </xf>
    <xf numFmtId="37" fontId="3" fillId="0" borderId="5" xfId="0" applyNumberFormat="1" applyFont="1" applyBorder="1" applyAlignment="1" applyProtection="1">
      <alignment horizontal="center"/>
    </xf>
    <xf numFmtId="37" fontId="3" fillId="0" borderId="6" xfId="0" applyNumberFormat="1" applyFont="1" applyBorder="1" applyAlignment="1" applyProtection="1">
      <alignment horizontal="center"/>
    </xf>
    <xf numFmtId="10" fontId="3" fillId="0" borderId="6" xfId="0" applyNumberFormat="1" applyFont="1" applyBorder="1" applyAlignment="1" applyProtection="1">
      <alignment horizontal="center"/>
    </xf>
    <xf numFmtId="164" fontId="3" fillId="0" borderId="1" xfId="0" applyNumberFormat="1" applyFont="1" applyBorder="1" applyAlignment="1" applyProtection="1">
      <alignment horizontal="left"/>
    </xf>
    <xf numFmtId="39" fontId="4" fillId="0" borderId="2" xfId="0" applyNumberFormat="1" applyFont="1" applyBorder="1" applyAlignment="1" applyProtection="1">
      <alignment horizontal="center"/>
    </xf>
    <xf numFmtId="39" fontId="4" fillId="0" borderId="3" xfId="0" applyNumberFormat="1" applyFont="1" applyBorder="1" applyAlignment="1" applyProtection="1">
      <alignment horizontal="center"/>
    </xf>
    <xf numFmtId="37" fontId="4" fillId="0" borderId="2" xfId="0" applyNumberFormat="1" applyFont="1" applyBorder="1" applyAlignment="1" applyProtection="1">
      <alignment horizontal="center"/>
    </xf>
    <xf numFmtId="37" fontId="4" fillId="0" borderId="3" xfId="0" applyNumberFormat="1" applyFont="1" applyBorder="1" applyAlignment="1" applyProtection="1">
      <alignment horizontal="center"/>
    </xf>
    <xf numFmtId="37" fontId="3" fillId="0" borderId="2" xfId="0" applyNumberFormat="1" applyFont="1" applyBorder="1" applyAlignment="1" applyProtection="1">
      <alignment horizontal="center"/>
    </xf>
    <xf numFmtId="37" fontId="3" fillId="0" borderId="3" xfId="0" applyNumberFormat="1" applyFont="1" applyBorder="1" applyAlignment="1" applyProtection="1">
      <alignment horizontal="center"/>
    </xf>
    <xf numFmtId="164" fontId="3" fillId="0" borderId="4" xfId="0" applyNumberFormat="1" applyFont="1" applyFill="1" applyBorder="1" applyAlignment="1" applyProtection="1">
      <alignment horizontal="left"/>
    </xf>
    <xf numFmtId="164" fontId="3" fillId="0" borderId="1" xfId="0" applyNumberFormat="1" applyFont="1" applyBorder="1" applyAlignment="1" applyProtection="1">
      <alignment horizontal="center"/>
    </xf>
    <xf numFmtId="10" fontId="3" fillId="0" borderId="1" xfId="0" applyNumberFormat="1" applyFont="1" applyBorder="1" applyAlignment="1" applyProtection="1">
      <alignment horizontal="center"/>
    </xf>
    <xf numFmtId="164" fontId="1" fillId="0" borderId="1" xfId="0" applyNumberFormat="1" applyFont="1" applyBorder="1" applyAlignment="1" applyProtection="1">
      <alignment horizontal="left"/>
    </xf>
    <xf numFmtId="40" fontId="4" fillId="0" borderId="5" xfId="0" applyNumberFormat="1" applyFont="1" applyBorder="1" applyAlignment="1" applyProtection="1">
      <alignment horizontal="center"/>
    </xf>
    <xf numFmtId="40" fontId="4" fillId="0" borderId="6" xfId="0" applyNumberFormat="1" applyFont="1" applyBorder="1" applyAlignment="1" applyProtection="1">
      <alignment horizontal="center"/>
    </xf>
    <xf numFmtId="38" fontId="4" fillId="0" borderId="5" xfId="0" applyNumberFormat="1" applyFont="1" applyBorder="1" applyAlignment="1" applyProtection="1">
      <alignment horizontal="center"/>
    </xf>
    <xf numFmtId="38" fontId="4" fillId="0" borderId="6" xfId="0" applyNumberFormat="1" applyFont="1" applyBorder="1" applyAlignment="1" applyProtection="1">
      <alignment horizontal="center"/>
    </xf>
    <xf numFmtId="164" fontId="1" fillId="0" borderId="7" xfId="0" applyNumberFormat="1" applyFont="1" applyBorder="1" applyAlignment="1" applyProtection="1">
      <alignment horizontal="left"/>
    </xf>
    <xf numFmtId="39" fontId="2" fillId="0" borderId="8" xfId="0" applyNumberFormat="1" applyFont="1" applyBorder="1" applyAlignment="1" applyProtection="1">
      <alignment horizontal="center"/>
      <protection locked="0"/>
    </xf>
    <xf numFmtId="39" fontId="1" fillId="0" borderId="9" xfId="0" applyNumberFormat="1" applyFont="1" applyBorder="1" applyAlignment="1" applyProtection="1">
      <alignment horizontal="center"/>
    </xf>
    <xf numFmtId="37" fontId="2" fillId="0" borderId="8" xfId="0" applyNumberFormat="1" applyFont="1" applyBorder="1" applyAlignment="1" applyProtection="1">
      <alignment horizontal="center"/>
      <protection locked="0"/>
    </xf>
    <xf numFmtId="37" fontId="2" fillId="0" borderId="9" xfId="0" applyNumberFormat="1" applyFont="1" applyBorder="1" applyAlignment="1" applyProtection="1">
      <alignment horizontal="center"/>
      <protection locked="0"/>
    </xf>
    <xf numFmtId="37" fontId="1" fillId="0" borderId="8" xfId="0" applyNumberFormat="1" applyFont="1" applyBorder="1" applyAlignment="1" applyProtection="1">
      <alignment horizontal="center"/>
    </xf>
    <xf numFmtId="37" fontId="1" fillId="0" borderId="9" xfId="0" applyNumberFormat="1" applyFont="1" applyBorder="1" applyAlignment="1" applyProtection="1">
      <alignment horizontal="center"/>
    </xf>
    <xf numFmtId="164" fontId="1" fillId="0" borderId="7" xfId="0" applyNumberFormat="1" applyFont="1" applyBorder="1" applyAlignment="1" applyProtection="1">
      <alignment horizontal="left" vertical="center"/>
    </xf>
    <xf numFmtId="39" fontId="2" fillId="0" borderId="8" xfId="0" applyNumberFormat="1" applyFont="1" applyBorder="1" applyAlignment="1" applyProtection="1">
      <alignment horizontal="center" vertical="center"/>
      <protection locked="0"/>
    </xf>
    <xf numFmtId="39" fontId="1" fillId="0" borderId="9" xfId="0" applyNumberFormat="1" applyFont="1" applyBorder="1" applyAlignment="1" applyProtection="1">
      <alignment horizontal="center" vertical="center"/>
    </xf>
    <xf numFmtId="37" fontId="2" fillId="0" borderId="8" xfId="0" applyNumberFormat="1" applyFont="1" applyBorder="1" applyAlignment="1" applyProtection="1">
      <alignment horizontal="center" vertical="center"/>
      <protection locked="0"/>
    </xf>
    <xf numFmtId="37" fontId="2" fillId="0" borderId="9" xfId="0" applyNumberFormat="1" applyFont="1" applyBorder="1" applyAlignment="1" applyProtection="1">
      <alignment horizontal="center" vertical="center"/>
      <protection locked="0"/>
    </xf>
    <xf numFmtId="37" fontId="1" fillId="0" borderId="8" xfId="0" applyNumberFormat="1" applyFont="1" applyBorder="1" applyAlignment="1" applyProtection="1">
      <alignment horizontal="center" vertical="center"/>
    </xf>
    <xf numFmtId="37" fontId="1" fillId="0" borderId="9" xfId="0" applyNumberFormat="1" applyFont="1" applyBorder="1" applyAlignment="1" applyProtection="1">
      <alignment horizontal="center" vertical="center"/>
    </xf>
    <xf numFmtId="164" fontId="1" fillId="0" borderId="1" xfId="0" applyNumberFormat="1" applyFont="1" applyBorder="1" applyAlignment="1" applyProtection="1">
      <alignment horizontal="center" vertical="center"/>
    </xf>
    <xf numFmtId="39" fontId="2" fillId="0" borderId="2" xfId="0" applyNumberFormat="1" applyFont="1" applyBorder="1" applyAlignment="1" applyProtection="1">
      <alignment horizontal="center" vertical="center"/>
      <protection locked="0"/>
    </xf>
    <xf numFmtId="39" fontId="1" fillId="0" borderId="3" xfId="0" applyNumberFormat="1" applyFont="1" applyBorder="1" applyAlignment="1" applyProtection="1">
      <alignment horizontal="center" vertical="center"/>
    </xf>
    <xf numFmtId="37" fontId="2" fillId="0" borderId="2" xfId="0" applyNumberFormat="1" applyFont="1" applyBorder="1" applyAlignment="1" applyProtection="1">
      <alignment horizontal="center" vertical="center"/>
      <protection locked="0"/>
    </xf>
    <xf numFmtId="37" fontId="2" fillId="0" borderId="3" xfId="0" applyNumberFormat="1" applyFont="1" applyBorder="1" applyAlignment="1" applyProtection="1">
      <alignment horizontal="center" vertical="center"/>
      <protection locked="0"/>
    </xf>
    <xf numFmtId="37" fontId="1" fillId="0" borderId="2" xfId="0" applyNumberFormat="1" applyFont="1" applyBorder="1" applyAlignment="1" applyProtection="1">
      <alignment horizontal="center" vertical="center"/>
    </xf>
    <xf numFmtId="37" fontId="1" fillId="0" borderId="3" xfId="0" applyNumberFormat="1" applyFont="1" applyBorder="1" applyAlignment="1" applyProtection="1">
      <alignment horizontal="center" vertical="center"/>
    </xf>
    <xf numFmtId="164" fontId="3" fillId="0" borderId="4" xfId="0" applyNumberFormat="1" applyFont="1" applyBorder="1" applyAlignment="1" applyProtection="1">
      <alignment horizontal="left" vertical="center"/>
    </xf>
    <xf numFmtId="40" fontId="4" fillId="0" borderId="5" xfId="0" applyNumberFormat="1" applyFont="1" applyBorder="1" applyAlignment="1" applyProtection="1">
      <alignment horizontal="center" vertical="center"/>
    </xf>
    <xf numFmtId="40" fontId="4" fillId="0" borderId="6" xfId="0" applyNumberFormat="1" applyFont="1" applyBorder="1" applyAlignment="1" applyProtection="1">
      <alignment horizontal="center" vertical="center"/>
    </xf>
    <xf numFmtId="38" fontId="4" fillId="0" borderId="5" xfId="0" applyNumberFormat="1" applyFont="1" applyBorder="1" applyAlignment="1" applyProtection="1">
      <alignment horizontal="center" vertical="center"/>
    </xf>
    <xf numFmtId="38" fontId="4" fillId="0" borderId="6" xfId="0" applyNumberFormat="1" applyFont="1" applyBorder="1" applyAlignment="1" applyProtection="1">
      <alignment horizontal="center" vertical="center"/>
    </xf>
    <xf numFmtId="37" fontId="3" fillId="0" borderId="5" xfId="0" applyNumberFormat="1" applyFont="1" applyBorder="1" applyAlignment="1" applyProtection="1">
      <alignment horizontal="center" vertical="center"/>
    </xf>
    <xf numFmtId="37" fontId="3" fillId="0" borderId="6" xfId="0" applyNumberFormat="1" applyFont="1" applyBorder="1" applyAlignment="1" applyProtection="1">
      <alignment horizontal="center" vertical="center"/>
    </xf>
    <xf numFmtId="164" fontId="1" fillId="0" borderId="7" xfId="0" applyNumberFormat="1" applyFont="1" applyBorder="1" applyAlignment="1" applyProtection="1">
      <alignment horizontal="center" vertical="center"/>
    </xf>
    <xf numFmtId="164" fontId="1" fillId="0" borderId="1" xfId="0" applyNumberFormat="1" applyFont="1" applyBorder="1" applyAlignment="1" applyProtection="1">
      <alignment horizontal="left" vertical="center"/>
    </xf>
    <xf numFmtId="40" fontId="4" fillId="0" borderId="2" xfId="0" applyNumberFormat="1" applyFont="1" applyBorder="1" applyAlignment="1" applyProtection="1">
      <alignment horizontal="center"/>
    </xf>
    <xf numFmtId="40" fontId="4" fillId="0" borderId="3" xfId="0" applyNumberFormat="1" applyFont="1" applyBorder="1" applyAlignment="1" applyProtection="1">
      <alignment horizontal="center"/>
    </xf>
    <xf numFmtId="38" fontId="4" fillId="0" borderId="2" xfId="0" applyNumberFormat="1" applyFont="1" applyBorder="1" applyAlignment="1" applyProtection="1">
      <alignment horizontal="center"/>
    </xf>
    <xf numFmtId="38" fontId="4" fillId="0" borderId="3" xfId="0" applyNumberFormat="1" applyFont="1" applyBorder="1" applyAlignment="1" applyProtection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5" fillId="0" borderId="0" xfId="0" applyFont="1"/>
    <xf numFmtId="0" fontId="5" fillId="0" borderId="0" xfId="0" applyFont="1" applyAlignment="1">
      <alignment wrapText="1"/>
    </xf>
    <xf numFmtId="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165" fontId="0" fillId="0" borderId="0" xfId="0" applyNumberFormat="1"/>
    <xf numFmtId="0" fontId="7" fillId="0" borderId="0" xfId="0" applyFont="1"/>
    <xf numFmtId="0" fontId="9" fillId="0" borderId="10" xfId="2" applyFont="1" applyFill="1" applyBorder="1" applyAlignment="1" applyProtection="1">
      <alignment horizontal="left"/>
    </xf>
    <xf numFmtId="3" fontId="10" fillId="2" borderId="11" xfId="2" applyNumberFormat="1" applyFont="1" applyFill="1" applyBorder="1" applyAlignment="1">
      <alignment horizontal="right"/>
    </xf>
    <xf numFmtId="165" fontId="10" fillId="2" borderId="11" xfId="2" applyNumberFormat="1" applyFont="1" applyFill="1" applyBorder="1" applyAlignment="1" applyProtection="1">
      <alignment horizontal="right"/>
    </xf>
    <xf numFmtId="4" fontId="10" fillId="2" borderId="11" xfId="2" applyNumberFormat="1" applyFont="1" applyFill="1" applyBorder="1" applyAlignment="1">
      <alignment horizontal="right"/>
    </xf>
    <xf numFmtId="165" fontId="11" fillId="2" borderId="11" xfId="2" applyNumberFormat="1" applyFont="1" applyFill="1" applyBorder="1" applyAlignment="1" applyProtection="1">
      <alignment horizontal="right"/>
    </xf>
    <xf numFmtId="0" fontId="12" fillId="0" borderId="1" xfId="2" quotePrefix="1" applyFont="1" applyFill="1" applyBorder="1" applyAlignment="1" applyProtection="1">
      <alignment horizontal="left"/>
    </xf>
    <xf numFmtId="4" fontId="10" fillId="2" borderId="0" xfId="2" quotePrefix="1" applyNumberFormat="1" applyFont="1" applyFill="1" applyBorder="1" applyAlignment="1" applyProtection="1">
      <alignment horizontal="center"/>
    </xf>
    <xf numFmtId="165" fontId="10" fillId="2" borderId="0" xfId="2" quotePrefix="1" applyNumberFormat="1" applyFont="1" applyFill="1" applyBorder="1" applyAlignment="1" applyProtection="1">
      <alignment horizontal="center"/>
    </xf>
    <xf numFmtId="4" fontId="10" fillId="2" borderId="0" xfId="2" applyNumberFormat="1" applyFont="1" applyFill="1" applyBorder="1" applyAlignment="1">
      <alignment horizontal="right"/>
    </xf>
    <xf numFmtId="165" fontId="11" fillId="2" borderId="0" xfId="2" applyNumberFormat="1" applyFont="1" applyFill="1" applyBorder="1" applyAlignment="1" applyProtection="1">
      <alignment horizontal="right"/>
    </xf>
    <xf numFmtId="4" fontId="10" fillId="2" borderId="0" xfId="2" applyNumberFormat="1" applyFont="1" applyFill="1" applyBorder="1" applyAlignment="1" applyProtection="1">
      <alignment horizontal="right"/>
    </xf>
    <xf numFmtId="165" fontId="10" fillId="2" borderId="0" xfId="2" applyNumberFormat="1" applyFont="1" applyFill="1" applyBorder="1" applyAlignment="1" applyProtection="1">
      <alignment horizontal="right"/>
    </xf>
    <xf numFmtId="165" fontId="9" fillId="0" borderId="0" xfId="2" applyNumberFormat="1" applyFont="1" applyFill="1" applyBorder="1" applyAlignment="1" applyProtection="1">
      <alignment horizontal="right"/>
    </xf>
    <xf numFmtId="4" fontId="11" fillId="2" borderId="0" xfId="2" applyNumberFormat="1" applyFont="1" applyFill="1" applyBorder="1" applyAlignment="1" applyProtection="1">
      <alignment horizontal="right"/>
    </xf>
    <xf numFmtId="165" fontId="11" fillId="0" borderId="0" xfId="2" applyNumberFormat="1" applyFont="1" applyFill="1" applyBorder="1" applyAlignment="1" applyProtection="1">
      <alignment horizontal="right"/>
    </xf>
    <xf numFmtId="0" fontId="11" fillId="0" borderId="3" xfId="2" applyFont="1" applyFill="1" applyBorder="1" applyAlignment="1" applyProtection="1">
      <alignment horizontal="right"/>
    </xf>
    <xf numFmtId="0" fontId="12" fillId="0" borderId="1" xfId="2" applyFont="1" applyFill="1" applyBorder="1" applyAlignment="1" applyProtection="1">
      <alignment horizontal="right"/>
    </xf>
    <xf numFmtId="4" fontId="12" fillId="2" borderId="0" xfId="2" applyNumberFormat="1" applyFont="1" applyFill="1" applyBorder="1" applyAlignment="1" applyProtection="1">
      <alignment horizontal="right"/>
    </xf>
    <xf numFmtId="165" fontId="12" fillId="2" borderId="0" xfId="2" applyNumberFormat="1" applyFont="1" applyFill="1" applyBorder="1" applyAlignment="1" applyProtection="1">
      <alignment horizontal="right"/>
    </xf>
    <xf numFmtId="165" fontId="12" fillId="0" borderId="0" xfId="2" applyNumberFormat="1" applyFont="1" applyFill="1" applyBorder="1" applyAlignment="1" applyProtection="1">
      <alignment horizontal="left"/>
    </xf>
    <xf numFmtId="4" fontId="12" fillId="2" borderId="0" xfId="2" applyNumberFormat="1" applyFont="1" applyFill="1" applyBorder="1" applyAlignment="1" applyProtection="1">
      <alignment horizontal="left"/>
    </xf>
    <xf numFmtId="165" fontId="12" fillId="2" borderId="0" xfId="2" applyNumberFormat="1" applyFont="1" applyFill="1" applyBorder="1" applyAlignment="1" applyProtection="1">
      <alignment horizontal="left"/>
    </xf>
    <xf numFmtId="0" fontId="12" fillId="0" borderId="3" xfId="2" applyFont="1" applyFill="1" applyBorder="1" applyAlignment="1" applyProtection="1">
      <alignment horizontal="left"/>
    </xf>
    <xf numFmtId="0" fontId="11" fillId="0" borderId="1" xfId="2" applyFont="1" applyFill="1" applyBorder="1" applyAlignment="1" applyProtection="1">
      <alignment horizontal="right"/>
    </xf>
    <xf numFmtId="4" fontId="10" fillId="3" borderId="0" xfId="2" applyNumberFormat="1" applyFont="1" applyFill="1" applyBorder="1" applyAlignment="1" applyProtection="1">
      <alignment horizontal="right"/>
    </xf>
    <xf numFmtId="165" fontId="10" fillId="3" borderId="0" xfId="2" applyNumberFormat="1" applyFont="1" applyFill="1" applyBorder="1" applyAlignment="1" applyProtection="1">
      <alignment horizontal="right"/>
    </xf>
    <xf numFmtId="4" fontId="11" fillId="0" borderId="0" xfId="2" applyNumberFormat="1" applyFont="1" applyFill="1" applyBorder="1" applyAlignment="1" applyProtection="1">
      <alignment horizontal="right"/>
    </xf>
    <xf numFmtId="4" fontId="11" fillId="3" borderId="0" xfId="2" applyNumberFormat="1" applyFont="1" applyFill="1" applyBorder="1" applyAlignment="1" applyProtection="1">
      <alignment horizontal="right"/>
    </xf>
    <xf numFmtId="165" fontId="11" fillId="3" borderId="0" xfId="2" applyNumberFormat="1" applyFont="1" applyFill="1" applyBorder="1" applyAlignment="1" applyProtection="1">
      <alignment horizontal="right"/>
    </xf>
    <xf numFmtId="49" fontId="11" fillId="0" borderId="1" xfId="2" applyNumberFormat="1" applyFont="1" applyFill="1" applyBorder="1" applyAlignment="1" applyProtection="1">
      <alignment horizontal="left"/>
    </xf>
    <xf numFmtId="165" fontId="10" fillId="3" borderId="0" xfId="2" applyNumberFormat="1" applyFont="1" applyFill="1" applyBorder="1" applyAlignment="1">
      <alignment horizontal="right"/>
    </xf>
    <xf numFmtId="165" fontId="10" fillId="0" borderId="0" xfId="2" applyNumberFormat="1" applyFont="1" applyFill="1" applyBorder="1" applyAlignment="1">
      <alignment horizontal="right"/>
    </xf>
    <xf numFmtId="0" fontId="10" fillId="0" borderId="13" xfId="2" applyFont="1" applyFill="1" applyBorder="1" applyAlignment="1"/>
    <xf numFmtId="4" fontId="10" fillId="2" borderId="14" xfId="2" applyNumberFormat="1" applyFont="1" applyFill="1" applyBorder="1" applyAlignment="1">
      <alignment horizontal="right"/>
    </xf>
    <xf numFmtId="165" fontId="10" fillId="2" borderId="14" xfId="2" applyNumberFormat="1" applyFont="1" applyFill="1" applyBorder="1" applyAlignment="1">
      <alignment horizontal="right"/>
    </xf>
    <xf numFmtId="165" fontId="10" fillId="0" borderId="14" xfId="2" applyNumberFormat="1" applyFont="1" applyFill="1" applyBorder="1" applyAlignment="1">
      <alignment horizontal="right"/>
    </xf>
    <xf numFmtId="0" fontId="10" fillId="0" borderId="15" xfId="2" applyFont="1" applyFill="1" applyBorder="1" applyAlignment="1">
      <alignment horizontal="right"/>
    </xf>
    <xf numFmtId="0" fontId="10" fillId="0" borderId="1" xfId="2" applyFont="1" applyFill="1" applyBorder="1" applyAlignment="1"/>
    <xf numFmtId="165" fontId="10" fillId="2" borderId="11" xfId="2" applyNumberFormat="1" applyFont="1" applyFill="1" applyBorder="1" applyAlignment="1">
      <alignment horizontal="right"/>
    </xf>
    <xf numFmtId="165" fontId="10" fillId="2" borderId="0" xfId="2" applyNumberFormat="1" applyFont="1" applyFill="1" applyBorder="1" applyAlignment="1">
      <alignment horizontal="right"/>
    </xf>
    <xf numFmtId="0" fontId="10" fillId="0" borderId="3" xfId="2" applyFont="1" applyFill="1" applyBorder="1" applyAlignment="1">
      <alignment horizontal="right"/>
    </xf>
    <xf numFmtId="165" fontId="10" fillId="0" borderId="2" xfId="2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left"/>
    </xf>
    <xf numFmtId="4" fontId="10" fillId="2" borderId="0" xfId="3" applyNumberFormat="1" applyFont="1" applyFill="1"/>
    <xf numFmtId="165" fontId="10" fillId="2" borderId="0" xfId="3" applyNumberFormat="1" applyFont="1" applyFill="1" applyBorder="1"/>
    <xf numFmtId="165" fontId="10" fillId="0" borderId="0" xfId="4" applyNumberFormat="1" applyFont="1" applyFill="1" applyBorder="1" applyAlignment="1">
      <alignment horizontal="right"/>
    </xf>
    <xf numFmtId="4" fontId="10" fillId="2" borderId="0" xfId="0" applyNumberFormat="1" applyFont="1" applyFill="1"/>
    <xf numFmtId="165" fontId="10" fillId="2" borderId="0" xfId="0" applyNumberFormat="1" applyFont="1" applyFill="1"/>
    <xf numFmtId="165" fontId="10" fillId="0" borderId="0" xfId="2" applyNumberFormat="1" applyFont="1" applyFill="1" applyBorder="1" applyAlignment="1" applyProtection="1">
      <alignment horizontal="right"/>
    </xf>
    <xf numFmtId="10" fontId="10" fillId="0" borderId="3" xfId="5" applyNumberFormat="1" applyFont="1" applyFill="1" applyBorder="1" applyAlignment="1" applyProtection="1">
      <alignment horizontal="right"/>
    </xf>
    <xf numFmtId="165" fontId="10" fillId="0" borderId="2" xfId="4" applyNumberFormat="1" applyFont="1" applyFill="1" applyBorder="1" applyAlignment="1">
      <alignment horizontal="right"/>
    </xf>
    <xf numFmtId="0" fontId="10" fillId="0" borderId="1" xfId="6" applyFont="1" applyFill="1" applyBorder="1"/>
    <xf numFmtId="0" fontId="10" fillId="0" borderId="1" xfId="7" applyFont="1" applyFill="1" applyBorder="1"/>
    <xf numFmtId="0" fontId="10" fillId="0" borderId="1" xfId="0" applyFont="1" applyFill="1" applyBorder="1"/>
    <xf numFmtId="0" fontId="10" fillId="0" borderId="1" xfId="8" applyFont="1" applyFill="1" applyBorder="1"/>
    <xf numFmtId="0" fontId="10" fillId="0" borderId="1" xfId="8" applyFont="1" applyFill="1" applyBorder="1" applyAlignment="1">
      <alignment horizontal="left"/>
    </xf>
    <xf numFmtId="0" fontId="10" fillId="4" borderId="1" xfId="6" applyFont="1" applyFill="1" applyBorder="1"/>
    <xf numFmtId="4" fontId="10" fillId="4" borderId="0" xfId="0" applyNumberFormat="1" applyFont="1" applyFill="1"/>
    <xf numFmtId="165" fontId="10" fillId="4" borderId="0" xfId="0" applyNumberFormat="1" applyFont="1" applyFill="1" applyBorder="1"/>
    <xf numFmtId="165" fontId="10" fillId="4" borderId="0" xfId="4" applyNumberFormat="1" applyFont="1" applyFill="1" applyBorder="1" applyAlignment="1">
      <alignment horizontal="right"/>
    </xf>
    <xf numFmtId="165" fontId="10" fillId="4" borderId="0" xfId="0" applyNumberFormat="1" applyFont="1" applyFill="1"/>
    <xf numFmtId="165" fontId="10" fillId="4" borderId="0" xfId="2" applyNumberFormat="1" applyFont="1" applyFill="1" applyBorder="1" applyAlignment="1" applyProtection="1">
      <alignment horizontal="right"/>
    </xf>
    <xf numFmtId="10" fontId="10" fillId="4" borderId="3" xfId="5" applyNumberFormat="1" applyFont="1" applyFill="1" applyBorder="1" applyAlignment="1" applyProtection="1">
      <alignment horizontal="right"/>
    </xf>
    <xf numFmtId="0" fontId="10" fillId="0" borderId="1" xfId="2" applyFont="1" applyFill="1" applyBorder="1"/>
    <xf numFmtId="4" fontId="10" fillId="2" borderId="0" xfId="0" applyNumberFormat="1" applyFont="1" applyFill="1" applyAlignment="1">
      <alignment horizontal="right"/>
    </xf>
    <xf numFmtId="165" fontId="10" fillId="2" borderId="0" xfId="0" applyNumberFormat="1" applyFont="1" applyFill="1" applyAlignment="1">
      <alignment horizontal="right"/>
    </xf>
    <xf numFmtId="4" fontId="10" fillId="2" borderId="0" xfId="0" applyNumberFormat="1" applyFont="1" applyFill="1" applyBorder="1"/>
    <xf numFmtId="165" fontId="10" fillId="2" borderId="0" xfId="0" applyNumberFormat="1" applyFont="1" applyFill="1" applyBorder="1"/>
    <xf numFmtId="4" fontId="10" fillId="2" borderId="0" xfId="0" applyNumberFormat="1" applyFont="1" applyFill="1" applyBorder="1" applyAlignment="1">
      <alignment horizontal="right"/>
    </xf>
    <xf numFmtId="165" fontId="10" fillId="2" borderId="0" xfId="0" applyNumberFormat="1" applyFont="1" applyFill="1" applyBorder="1" applyAlignment="1">
      <alignment horizontal="right"/>
    </xf>
    <xf numFmtId="4" fontId="10" fillId="4" borderId="0" xfId="0" applyNumberFormat="1" applyFont="1" applyFill="1" applyBorder="1"/>
    <xf numFmtId="4" fontId="10" fillId="2" borderId="0" xfId="3" applyNumberFormat="1" applyFont="1" applyFill="1" applyBorder="1"/>
    <xf numFmtId="0" fontId="10" fillId="0" borderId="13" xfId="6" applyFont="1" applyFill="1" applyBorder="1"/>
    <xf numFmtId="4" fontId="10" fillId="2" borderId="14" xfId="3" applyNumberFormat="1" applyFont="1" applyFill="1" applyBorder="1"/>
    <xf numFmtId="165" fontId="10" fillId="2" borderId="14" xfId="3" applyNumberFormat="1" applyFont="1" applyFill="1" applyBorder="1"/>
    <xf numFmtId="165" fontId="10" fillId="0" borderId="14" xfId="4" applyNumberFormat="1" applyFont="1" applyFill="1" applyBorder="1" applyAlignment="1">
      <alignment horizontal="right"/>
    </xf>
    <xf numFmtId="4" fontId="10" fillId="2" borderId="14" xfId="0" applyNumberFormat="1" applyFont="1" applyFill="1" applyBorder="1"/>
    <xf numFmtId="165" fontId="10" fillId="2" borderId="14" xfId="0" applyNumberFormat="1" applyFont="1" applyFill="1" applyBorder="1"/>
    <xf numFmtId="165" fontId="10" fillId="0" borderId="14" xfId="2" applyNumberFormat="1" applyFont="1" applyFill="1" applyBorder="1" applyAlignment="1" applyProtection="1">
      <alignment horizontal="right"/>
    </xf>
    <xf numFmtId="10" fontId="10" fillId="0" borderId="15" xfId="5" applyNumberFormat="1" applyFont="1" applyFill="1" applyBorder="1" applyAlignment="1" applyProtection="1">
      <alignment horizontal="right"/>
    </xf>
    <xf numFmtId="4" fontId="10" fillId="2" borderId="14" xfId="0" applyNumberFormat="1" applyFont="1" applyFill="1" applyBorder="1" applyAlignment="1">
      <alignment horizontal="right"/>
    </xf>
    <xf numFmtId="165" fontId="10" fillId="2" borderId="14" xfId="0" applyNumberFormat="1" applyFont="1" applyFill="1" applyBorder="1" applyAlignment="1">
      <alignment horizontal="right"/>
    </xf>
    <xf numFmtId="165" fontId="10" fillId="0" borderId="16" xfId="4" applyNumberFormat="1" applyFont="1" applyFill="1" applyBorder="1" applyAlignment="1">
      <alignment horizontal="right"/>
    </xf>
    <xf numFmtId="0" fontId="10" fillId="0" borderId="1" xfId="3" applyFont="1" applyBorder="1"/>
    <xf numFmtId="4" fontId="10" fillId="0" borderId="0" xfId="3" applyNumberFormat="1" applyFont="1" applyFill="1"/>
    <xf numFmtId="165" fontId="10" fillId="0" borderId="0" xfId="3" applyNumberFormat="1" applyFont="1" applyFill="1" applyBorder="1"/>
    <xf numFmtId="4" fontId="10" fillId="0" borderId="0" xfId="0" applyNumberFormat="1" applyFont="1" applyFill="1"/>
    <xf numFmtId="165" fontId="10" fillId="0" borderId="0" xfId="0" applyNumberFormat="1" applyFont="1" applyFill="1"/>
    <xf numFmtId="0" fontId="10" fillId="0" borderId="13" xfId="3" applyFill="1" applyBorder="1"/>
    <xf numFmtId="4" fontId="10" fillId="0" borderId="0" xfId="0" applyNumberFormat="1" applyFont="1" applyFill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165" fontId="10" fillId="0" borderId="0" xfId="0" applyNumberFormat="1" applyFont="1" applyFill="1" applyAlignment="1">
      <alignment horizontal="right"/>
    </xf>
    <xf numFmtId="0" fontId="10" fillId="0" borderId="1" xfId="3" applyBorder="1"/>
    <xf numFmtId="0" fontId="10" fillId="0" borderId="1" xfId="2" applyFont="1" applyBorder="1"/>
    <xf numFmtId="0" fontId="10" fillId="0" borderId="13" xfId="2" applyFont="1" applyFill="1" applyBorder="1"/>
    <xf numFmtId="4" fontId="10" fillId="0" borderId="14" xfId="3" applyNumberFormat="1" applyFont="1" applyFill="1" applyBorder="1"/>
    <xf numFmtId="165" fontId="10" fillId="0" borderId="14" xfId="3" applyNumberFormat="1" applyFont="1" applyFill="1" applyBorder="1"/>
    <xf numFmtId="4" fontId="10" fillId="0" borderId="14" xfId="0" applyNumberFormat="1" applyFont="1" applyFill="1" applyBorder="1"/>
    <xf numFmtId="165" fontId="10" fillId="0" borderId="14" xfId="0" applyNumberFormat="1" applyFont="1" applyFill="1" applyBorder="1"/>
    <xf numFmtId="0" fontId="10" fillId="0" borderId="17" xfId="2" applyFont="1" applyBorder="1" applyAlignment="1" applyProtection="1">
      <alignment horizontal="left"/>
    </xf>
    <xf numFmtId="4" fontId="10" fillId="2" borderId="18" xfId="2" applyNumberFormat="1" applyFont="1" applyFill="1" applyBorder="1" applyAlignment="1">
      <alignment horizontal="right"/>
    </xf>
    <xf numFmtId="165" fontId="10" fillId="2" borderId="18" xfId="2" applyNumberFormat="1" applyFont="1" applyFill="1" applyBorder="1" applyAlignment="1">
      <alignment horizontal="right"/>
    </xf>
    <xf numFmtId="165" fontId="10" fillId="0" borderId="18" xfId="4" applyNumberFormat="1" applyFont="1" applyFill="1" applyBorder="1" applyAlignment="1">
      <alignment horizontal="right"/>
    </xf>
    <xf numFmtId="165" fontId="10" fillId="0" borderId="18" xfId="2" applyNumberFormat="1" applyFont="1" applyFill="1" applyBorder="1" applyAlignment="1" applyProtection="1">
      <alignment horizontal="right"/>
    </xf>
    <xf numFmtId="10" fontId="10" fillId="0" borderId="19" xfId="5" applyNumberFormat="1" applyFont="1" applyFill="1" applyBorder="1" applyAlignment="1" applyProtection="1">
      <alignment horizontal="right"/>
    </xf>
    <xf numFmtId="165" fontId="10" fillId="0" borderId="20" xfId="4" applyNumberFormat="1" applyFont="1" applyFill="1" applyBorder="1" applyAlignment="1">
      <alignment horizontal="right"/>
    </xf>
    <xf numFmtId="0" fontId="14" fillId="0" borderId="0" xfId="6" quotePrefix="1" applyFont="1" applyFill="1" applyBorder="1"/>
    <xf numFmtId="0" fontId="10" fillId="0" borderId="0" xfId="2" applyFont="1" applyFill="1" applyBorder="1" applyAlignment="1" applyProtection="1">
      <alignment horizontal="right"/>
    </xf>
    <xf numFmtId="0" fontId="14" fillId="0" borderId="0" xfId="6" quotePrefix="1" applyFont="1" applyFill="1" applyBorder="1" applyAlignment="1">
      <alignment horizontal="left"/>
    </xf>
    <xf numFmtId="4" fontId="10" fillId="2" borderId="0" xfId="4" applyNumberFormat="1" applyFont="1" applyFill="1" applyAlignment="1">
      <alignment horizontal="right"/>
    </xf>
    <xf numFmtId="165" fontId="10" fillId="2" borderId="0" xfId="4" applyNumberFormat="1" applyFont="1" applyFill="1" applyBorder="1" applyAlignment="1">
      <alignment horizontal="right"/>
    </xf>
    <xf numFmtId="165" fontId="10" fillId="2" borderId="0" xfId="4" applyNumberFormat="1" applyFont="1" applyFill="1" applyAlignment="1">
      <alignment horizontal="right"/>
    </xf>
    <xf numFmtId="165" fontId="10" fillId="0" borderId="0" xfId="4" applyNumberFormat="1" applyFont="1" applyFill="1" applyAlignment="1">
      <alignment horizontal="right"/>
    </xf>
    <xf numFmtId="0" fontId="10" fillId="0" borderId="0" xfId="4" applyFont="1" applyFill="1" applyAlignment="1">
      <alignment horizontal="right"/>
    </xf>
    <xf numFmtId="0" fontId="14" fillId="0" borderId="0" xfId="7" quotePrefix="1" applyFont="1" applyFill="1"/>
    <xf numFmtId="0" fontId="10" fillId="0" borderId="0" xfId="0" applyFont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14" fillId="0" borderId="0" xfId="7" applyFont="1" applyFill="1"/>
    <xf numFmtId="0" fontId="10" fillId="0" borderId="0" xfId="7" applyFont="1" applyFill="1" applyBorder="1" applyAlignment="1">
      <alignment horizontal="left"/>
    </xf>
    <xf numFmtId="4" fontId="10" fillId="0" borderId="0" xfId="4" applyNumberFormat="1" applyFont="1" applyFill="1" applyAlignment="1">
      <alignment horizontal="right"/>
    </xf>
    <xf numFmtId="0" fontId="10" fillId="0" borderId="0" xfId="2" applyFont="1" applyFill="1" applyBorder="1" applyAlignment="1">
      <alignment horizontal="right"/>
    </xf>
    <xf numFmtId="40" fontId="14" fillId="0" borderId="1" xfId="9" quotePrefix="1" applyNumberFormat="1" applyFont="1" applyFill="1" applyBorder="1" applyAlignment="1">
      <alignment horizontal="left"/>
    </xf>
    <xf numFmtId="0" fontId="16" fillId="0" borderId="1" xfId="2" applyFont="1" applyFill="1" applyBorder="1"/>
    <xf numFmtId="4" fontId="16" fillId="0" borderId="0" xfId="2" applyNumberFormat="1" applyFont="1" applyFill="1" applyBorder="1" applyAlignment="1">
      <alignment horizontal="right"/>
    </xf>
    <xf numFmtId="4" fontId="16" fillId="2" borderId="0" xfId="2" applyNumberFormat="1" applyFont="1" applyFill="1" applyBorder="1" applyAlignment="1">
      <alignment horizontal="right"/>
    </xf>
    <xf numFmtId="165" fontId="16" fillId="2" borderId="0" xfId="2" applyNumberFormat="1" applyFont="1" applyFill="1" applyBorder="1" applyAlignment="1">
      <alignment horizontal="right"/>
    </xf>
    <xf numFmtId="165" fontId="16" fillId="0" borderId="0" xfId="2" applyNumberFormat="1" applyFont="1" applyFill="1" applyBorder="1" applyAlignment="1">
      <alignment horizontal="right"/>
    </xf>
    <xf numFmtId="0" fontId="16" fillId="0" borderId="0" xfId="2" applyFont="1" applyFill="1" applyBorder="1" applyAlignment="1">
      <alignment horizontal="right"/>
    </xf>
    <xf numFmtId="0" fontId="17" fillId="0" borderId="0" xfId="0" applyFont="1" applyAlignment="1">
      <alignment wrapText="1"/>
    </xf>
    <xf numFmtId="0" fontId="0" fillId="0" borderId="0" xfId="0" applyBorder="1"/>
    <xf numFmtId="0" fontId="0" fillId="0" borderId="25" xfId="0" applyFont="1" applyBorder="1" applyAlignment="1">
      <alignment wrapText="1"/>
    </xf>
    <xf numFmtId="0" fontId="17" fillId="0" borderId="26" xfId="0" applyFont="1" applyBorder="1" applyAlignment="1">
      <alignment wrapText="1"/>
    </xf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4" borderId="0" xfId="0" applyFill="1"/>
    <xf numFmtId="39" fontId="2" fillId="4" borderId="2" xfId="0" applyNumberFormat="1" applyFont="1" applyFill="1" applyBorder="1" applyAlignment="1" applyProtection="1">
      <alignment horizontal="center"/>
      <protection locked="0"/>
    </xf>
    <xf numFmtId="39" fontId="1" fillId="4" borderId="3" xfId="0" applyNumberFormat="1" applyFont="1" applyFill="1" applyBorder="1" applyAlignment="1" applyProtection="1">
      <alignment horizontal="center"/>
    </xf>
    <xf numFmtId="37" fontId="2" fillId="4" borderId="2" xfId="0" applyNumberFormat="1" applyFont="1" applyFill="1" applyBorder="1" applyAlignment="1" applyProtection="1">
      <alignment horizontal="center"/>
      <protection locked="0"/>
    </xf>
    <xf numFmtId="37" fontId="2" fillId="4" borderId="3" xfId="0" applyNumberFormat="1" applyFont="1" applyFill="1" applyBorder="1" applyAlignment="1" applyProtection="1">
      <alignment horizontal="center"/>
      <protection locked="0"/>
    </xf>
    <xf numFmtId="37" fontId="1" fillId="4" borderId="2" xfId="0" applyNumberFormat="1" applyFont="1" applyFill="1" applyBorder="1" applyAlignment="1" applyProtection="1">
      <alignment horizontal="center"/>
    </xf>
    <xf numFmtId="37" fontId="1" fillId="4" borderId="3" xfId="0" applyNumberFormat="1" applyFont="1" applyFill="1" applyBorder="1" applyAlignment="1" applyProtection="1">
      <alignment horizontal="center"/>
    </xf>
    <xf numFmtId="37" fontId="1" fillId="4" borderId="1" xfId="0" applyNumberFormat="1" applyFont="1" applyFill="1" applyBorder="1" applyAlignment="1" applyProtection="1">
      <alignment horizontal="center"/>
    </xf>
    <xf numFmtId="10" fontId="1" fillId="4" borderId="1" xfId="0" applyNumberFormat="1" applyFont="1" applyFill="1" applyBorder="1" applyAlignment="1" applyProtection="1">
      <alignment horizontal="center"/>
    </xf>
    <xf numFmtId="10" fontId="3" fillId="4" borderId="1" xfId="0" applyNumberFormat="1" applyFont="1" applyFill="1" applyBorder="1" applyAlignment="1" applyProtection="1">
      <alignment horizontal="center"/>
    </xf>
    <xf numFmtId="4" fontId="19" fillId="2" borderId="14" xfId="2" applyNumberFormat="1" applyFont="1" applyFill="1" applyBorder="1" applyAlignment="1">
      <alignment horizontal="right" wrapText="1"/>
    </xf>
    <xf numFmtId="165" fontId="19" fillId="2" borderId="14" xfId="2" applyNumberFormat="1" applyFont="1" applyFill="1" applyBorder="1" applyAlignment="1">
      <alignment horizontal="right" wrapText="1"/>
    </xf>
    <xf numFmtId="0" fontId="7" fillId="4" borderId="0" xfId="0" applyFont="1" applyFill="1"/>
    <xf numFmtId="44" fontId="0" fillId="4" borderId="0" xfId="1" applyFont="1" applyFill="1"/>
    <xf numFmtId="0" fontId="0" fillId="0" borderId="26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0" xfId="0" pivotButton="1" applyAlignment="1">
      <alignment wrapText="1"/>
    </xf>
    <xf numFmtId="0" fontId="7" fillId="0" borderId="0" xfId="0" applyFont="1" applyAlignment="1">
      <alignment horizontal="left"/>
    </xf>
    <xf numFmtId="0" fontId="5" fillId="0" borderId="0" xfId="0" pivotButton="1" applyFont="1" applyAlignment="1">
      <alignment wrapText="1"/>
    </xf>
    <xf numFmtId="0" fontId="11" fillId="0" borderId="3" xfId="2" quotePrefix="1" applyFont="1" applyFill="1" applyBorder="1" applyAlignment="1" applyProtection="1">
      <alignment horizontal="center"/>
    </xf>
    <xf numFmtId="0" fontId="11" fillId="0" borderId="3" xfId="2" applyFont="1" applyFill="1" applyBorder="1" applyAlignment="1" applyProtection="1">
      <alignment horizontal="center"/>
    </xf>
    <xf numFmtId="0" fontId="10" fillId="0" borderId="0" xfId="2" applyFont="1" applyFill="1" applyBorder="1" applyAlignment="1"/>
    <xf numFmtId="165" fontId="10" fillId="0" borderId="0" xfId="2" applyNumberFormat="1" applyFont="1" applyFill="1" applyBorder="1" applyAlignment="1"/>
    <xf numFmtId="0" fontId="10" fillId="0" borderId="3" xfId="2" applyFont="1" applyFill="1" applyBorder="1" applyAlignment="1"/>
    <xf numFmtId="165" fontId="12" fillId="0" borderId="0" xfId="2" applyNumberFormat="1" applyFont="1" applyFill="1" applyBorder="1" applyAlignment="1" applyProtection="1">
      <alignment horizontal="right"/>
    </xf>
    <xf numFmtId="10" fontId="12" fillId="0" borderId="3" xfId="2" applyNumberFormat="1" applyFont="1" applyFill="1" applyBorder="1" applyAlignment="1" applyProtection="1">
      <alignment horizontal="right"/>
    </xf>
    <xf numFmtId="0" fontId="12" fillId="0" borderId="0" xfId="2" applyFont="1" applyFill="1" applyBorder="1" applyAlignment="1"/>
    <xf numFmtId="10" fontId="11" fillId="0" borderId="3" xfId="2" applyNumberFormat="1" applyFont="1" applyFill="1" applyBorder="1" applyAlignment="1" applyProtection="1">
      <alignment horizontal="right"/>
    </xf>
    <xf numFmtId="0" fontId="10" fillId="0" borderId="0" xfId="2" applyFont="1" applyFill="1" applyBorder="1" applyAlignment="1">
      <alignment horizontal="center"/>
    </xf>
    <xf numFmtId="10" fontId="10" fillId="0" borderId="15" xfId="2" applyNumberFormat="1" applyFont="1" applyFill="1" applyBorder="1" applyAlignment="1">
      <alignment horizontal="right"/>
    </xf>
    <xf numFmtId="10" fontId="10" fillId="0" borderId="3" xfId="2" applyNumberFormat="1" applyFont="1" applyFill="1" applyBorder="1" applyAlignment="1">
      <alignment horizontal="right"/>
    </xf>
    <xf numFmtId="165" fontId="10" fillId="0" borderId="0" xfId="9" applyNumberFormat="1" applyFont="1" applyFill="1" applyBorder="1" applyAlignment="1">
      <alignment horizontal="right"/>
    </xf>
    <xf numFmtId="0" fontId="10" fillId="0" borderId="0" xfId="2" applyFont="1" applyFill="1" applyBorder="1"/>
    <xf numFmtId="0" fontId="10" fillId="0" borderId="2" xfId="2" applyFont="1" applyFill="1" applyBorder="1"/>
    <xf numFmtId="0" fontId="10" fillId="0" borderId="1" xfId="10" applyFont="1" applyFill="1" applyBorder="1"/>
    <xf numFmtId="165" fontId="10" fillId="0" borderId="20" xfId="2" applyNumberFormat="1" applyFont="1" applyFill="1" applyBorder="1"/>
    <xf numFmtId="165" fontId="10" fillId="0" borderId="18" xfId="2" applyNumberFormat="1" applyFont="1" applyFill="1" applyBorder="1"/>
    <xf numFmtId="10" fontId="10" fillId="0" borderId="0" xfId="2" applyNumberFormat="1" applyFont="1" applyFill="1" applyBorder="1" applyAlignment="1" applyProtection="1">
      <alignment horizontal="right"/>
    </xf>
    <xf numFmtId="0" fontId="10" fillId="0" borderId="0" xfId="2" applyFont="1" applyFill="1" applyBorder="1" applyAlignment="1">
      <alignment horizontal="centerContinuous"/>
    </xf>
    <xf numFmtId="10" fontId="10" fillId="0" borderId="0" xfId="2" applyNumberFormat="1" applyFont="1" applyFill="1" applyBorder="1" applyAlignment="1">
      <alignment horizontal="right"/>
    </xf>
    <xf numFmtId="10" fontId="16" fillId="0" borderId="0" xfId="2" applyNumberFormat="1" applyFont="1" applyFill="1" applyBorder="1" applyAlignment="1">
      <alignment horizontal="right"/>
    </xf>
    <xf numFmtId="0" fontId="16" fillId="0" borderId="0" xfId="2" applyFont="1" applyFill="1" applyBorder="1"/>
    <xf numFmtId="4" fontId="10" fillId="2" borderId="28" xfId="2" applyNumberFormat="1" applyFont="1" applyFill="1" applyBorder="1" applyAlignment="1">
      <alignment horizontal="right"/>
    </xf>
    <xf numFmtId="4" fontId="11" fillId="2" borderId="11" xfId="2" applyNumberFormat="1" applyFont="1" applyFill="1" applyBorder="1" applyAlignment="1" applyProtection="1">
      <alignment horizontal="center"/>
    </xf>
    <xf numFmtId="165" fontId="11" fillId="2" borderId="11" xfId="2" applyNumberFormat="1" applyFont="1" applyFill="1" applyBorder="1" applyAlignment="1" applyProtection="1">
      <alignment horizontal="center"/>
    </xf>
    <xf numFmtId="165" fontId="10" fillId="2" borderId="11" xfId="4" applyNumberFormat="1" applyFont="1" applyFill="1" applyBorder="1" applyAlignment="1">
      <alignment horizontal="right"/>
    </xf>
    <xf numFmtId="4" fontId="11" fillId="2" borderId="11" xfId="2" applyNumberFormat="1" applyFont="1" applyFill="1" applyBorder="1" applyAlignment="1" applyProtection="1">
      <alignment horizontal="right"/>
    </xf>
    <xf numFmtId="4" fontId="11" fillId="2" borderId="29" xfId="2" applyNumberFormat="1" applyFont="1" applyFill="1" applyBorder="1" applyAlignment="1" applyProtection="1">
      <alignment horizontal="right"/>
    </xf>
    <xf numFmtId="165" fontId="11" fillId="2" borderId="30" xfId="2" applyNumberFormat="1" applyFont="1" applyFill="1" applyBorder="1" applyAlignment="1" applyProtection="1">
      <alignment horizontal="right"/>
    </xf>
    <xf numFmtId="0" fontId="9" fillId="0" borderId="32" xfId="2" applyFont="1" applyFill="1" applyBorder="1" applyAlignment="1" applyProtection="1">
      <alignment horizontal="left"/>
    </xf>
    <xf numFmtId="4" fontId="10" fillId="2" borderId="2" xfId="2" applyNumberFormat="1" applyFont="1" applyFill="1" applyBorder="1" applyAlignment="1">
      <alignment horizontal="right"/>
    </xf>
    <xf numFmtId="4" fontId="11" fillId="2" borderId="0" xfId="2" applyNumberFormat="1" applyFont="1" applyFill="1" applyBorder="1" applyAlignment="1" applyProtection="1">
      <alignment horizontal="center"/>
    </xf>
    <xf numFmtId="165" fontId="11" fillId="2" borderId="0" xfId="2" applyNumberFormat="1" applyFont="1" applyFill="1" applyBorder="1" applyAlignment="1" applyProtection="1">
      <alignment horizontal="center"/>
    </xf>
    <xf numFmtId="4" fontId="11" fillId="2" borderId="2" xfId="2" applyNumberFormat="1" applyFont="1" applyFill="1" applyBorder="1" applyAlignment="1" applyProtection="1">
      <alignment horizontal="right"/>
    </xf>
    <xf numFmtId="0" fontId="12" fillId="0" borderId="34" xfId="2" quotePrefix="1" applyFont="1" applyFill="1" applyBorder="1" applyAlignment="1" applyProtection="1">
      <alignment horizontal="left"/>
    </xf>
    <xf numFmtId="4" fontId="10" fillId="2" borderId="2" xfId="4" applyNumberFormat="1" applyFont="1" applyFill="1" applyBorder="1" applyAlignment="1">
      <alignment horizontal="right"/>
    </xf>
    <xf numFmtId="4" fontId="10" fillId="2" borderId="0" xfId="4" applyNumberFormat="1" applyFont="1" applyFill="1" applyBorder="1" applyAlignment="1">
      <alignment horizontal="right"/>
    </xf>
    <xf numFmtId="0" fontId="10" fillId="0" borderId="3" xfId="4" applyFont="1" applyFill="1" applyBorder="1" applyAlignment="1">
      <alignment horizontal="right"/>
    </xf>
    <xf numFmtId="165" fontId="11" fillId="2" borderId="0" xfId="2" quotePrefix="1" applyNumberFormat="1" applyFont="1" applyFill="1" applyBorder="1" applyAlignment="1" applyProtection="1">
      <alignment horizontal="right"/>
    </xf>
    <xf numFmtId="4" fontId="10" fillId="2" borderId="0" xfId="2" applyNumberFormat="1" applyFont="1" applyFill="1" applyBorder="1" applyAlignment="1"/>
    <xf numFmtId="165" fontId="10" fillId="2" borderId="0" xfId="2" applyNumberFormat="1" applyFont="1" applyFill="1" applyBorder="1" applyAlignment="1"/>
    <xf numFmtId="165" fontId="11" fillId="2" borderId="0" xfId="2" quotePrefix="1" applyNumberFormat="1" applyFont="1" applyFill="1" applyBorder="1" applyAlignment="1" applyProtection="1">
      <alignment horizontal="right" vertical="center"/>
    </xf>
    <xf numFmtId="165" fontId="12" fillId="0" borderId="0" xfId="2" quotePrefix="1" applyNumberFormat="1" applyFont="1" applyFill="1" applyBorder="1" applyAlignment="1" applyProtection="1">
      <alignment horizontal="left"/>
    </xf>
    <xf numFmtId="0" fontId="12" fillId="0" borderId="3" xfId="2" quotePrefix="1" applyFont="1" applyFill="1" applyBorder="1" applyAlignment="1" applyProtection="1">
      <alignment horizontal="left"/>
    </xf>
    <xf numFmtId="165" fontId="12" fillId="0" borderId="0" xfId="2" applyNumberFormat="1" applyFont="1" applyFill="1" applyBorder="1" applyAlignment="1">
      <alignment horizontal="left"/>
    </xf>
    <xf numFmtId="0" fontId="12" fillId="0" borderId="0" xfId="2" quotePrefix="1" applyFont="1" applyFill="1" applyBorder="1" applyAlignment="1" applyProtection="1">
      <alignment horizontal="left"/>
    </xf>
    <xf numFmtId="0" fontId="12" fillId="0" borderId="33" xfId="2" quotePrefix="1" applyFont="1" applyFill="1" applyBorder="1" applyAlignment="1" applyProtection="1">
      <alignment horizontal="left"/>
    </xf>
    <xf numFmtId="0" fontId="12" fillId="0" borderId="34" xfId="2" applyFont="1" applyFill="1" applyBorder="1" applyAlignment="1" applyProtection="1">
      <alignment horizontal="right"/>
    </xf>
    <xf numFmtId="165" fontId="12" fillId="0" borderId="0" xfId="4" applyNumberFormat="1" applyFont="1" applyFill="1" applyBorder="1" applyAlignment="1">
      <alignment horizontal="left"/>
    </xf>
    <xf numFmtId="0" fontId="12" fillId="0" borderId="3" xfId="4" applyFont="1" applyFill="1" applyBorder="1" applyAlignment="1">
      <alignment horizontal="left"/>
    </xf>
    <xf numFmtId="0" fontId="12" fillId="0" borderId="3" xfId="2" applyFont="1" applyFill="1" applyBorder="1" applyAlignment="1" applyProtection="1">
      <alignment horizontal="right"/>
    </xf>
    <xf numFmtId="4" fontId="11" fillId="3" borderId="2" xfId="2" applyNumberFormat="1" applyFont="1" applyFill="1" applyBorder="1" applyAlignment="1" applyProtection="1">
      <alignment horizontal="right"/>
    </xf>
    <xf numFmtId="0" fontId="11" fillId="0" borderId="0" xfId="2" applyFont="1" applyFill="1" applyBorder="1" applyAlignment="1" applyProtection="1">
      <alignment horizontal="right"/>
    </xf>
    <xf numFmtId="0" fontId="11" fillId="0" borderId="33" xfId="2" applyFont="1" applyFill="1" applyBorder="1" applyAlignment="1" applyProtection="1">
      <alignment horizontal="right"/>
    </xf>
    <xf numFmtId="0" fontId="11" fillId="0" borderId="34" xfId="2" applyFont="1" applyFill="1" applyBorder="1" applyAlignment="1" applyProtection="1">
      <alignment horizontal="right"/>
    </xf>
    <xf numFmtId="49" fontId="11" fillId="0" borderId="34" xfId="2" applyNumberFormat="1" applyFont="1" applyFill="1" applyBorder="1" applyAlignment="1" applyProtection="1">
      <alignment horizontal="left"/>
    </xf>
    <xf numFmtId="165" fontId="10" fillId="0" borderId="14" xfId="7" applyNumberFormat="1" applyFont="1" applyFill="1" applyBorder="1" applyAlignment="1">
      <alignment horizontal="right"/>
    </xf>
    <xf numFmtId="0" fontId="10" fillId="0" borderId="15" xfId="7" applyFont="1" applyFill="1" applyBorder="1" applyAlignment="1">
      <alignment horizontal="right"/>
    </xf>
    <xf numFmtId="0" fontId="10" fillId="0" borderId="14" xfId="2" applyFont="1" applyFill="1" applyBorder="1" applyAlignment="1">
      <alignment horizontal="right"/>
    </xf>
    <xf numFmtId="0" fontId="10" fillId="0" borderId="35" xfId="2" applyFont="1" applyFill="1" applyBorder="1" applyAlignment="1">
      <alignment horizontal="right"/>
    </xf>
    <xf numFmtId="0" fontId="10" fillId="0" borderId="36" xfId="2" applyFont="1" applyFill="1" applyBorder="1" applyAlignment="1"/>
    <xf numFmtId="165" fontId="10" fillId="0" borderId="0" xfId="7" applyNumberFormat="1" applyFont="1" applyFill="1" applyBorder="1" applyAlignment="1">
      <alignment horizontal="right"/>
    </xf>
    <xf numFmtId="0" fontId="10" fillId="0" borderId="3" xfId="7" applyFont="1" applyFill="1" applyBorder="1" applyAlignment="1">
      <alignment horizontal="right"/>
    </xf>
    <xf numFmtId="0" fontId="10" fillId="0" borderId="37" xfId="2" applyFont="1" applyFill="1" applyBorder="1" applyAlignment="1">
      <alignment horizontal="right"/>
    </xf>
    <xf numFmtId="0" fontId="10" fillId="0" borderId="34" xfId="2" applyFont="1" applyFill="1" applyBorder="1" applyAlignment="1"/>
    <xf numFmtId="0" fontId="10" fillId="0" borderId="12" xfId="2" applyFont="1" applyFill="1" applyBorder="1" applyAlignment="1">
      <alignment horizontal="right"/>
    </xf>
    <xf numFmtId="5" fontId="10" fillId="0" borderId="0" xfId="2" applyNumberFormat="1" applyFont="1" applyFill="1" applyBorder="1" applyAlignment="1" applyProtection="1">
      <alignment horizontal="right"/>
    </xf>
    <xf numFmtId="0" fontId="10" fillId="0" borderId="3" xfId="0" applyFont="1" applyFill="1" applyBorder="1" applyAlignment="1">
      <alignment horizontal="left"/>
    </xf>
    <xf numFmtId="0" fontId="10" fillId="0" borderId="3" xfId="6" applyFont="1" applyFill="1" applyBorder="1"/>
    <xf numFmtId="0" fontId="10" fillId="0" borderId="3" xfId="7" applyFont="1" applyFill="1" applyBorder="1"/>
    <xf numFmtId="0" fontId="10" fillId="0" borderId="3" xfId="8" applyFont="1" applyFill="1" applyBorder="1" applyAlignment="1">
      <alignment horizontal="left"/>
    </xf>
    <xf numFmtId="0" fontId="10" fillId="0" borderId="3" xfId="0" applyFont="1" applyFill="1" applyBorder="1"/>
    <xf numFmtId="0" fontId="10" fillId="0" borderId="3" xfId="8" applyFont="1" applyFill="1" applyBorder="1"/>
    <xf numFmtId="5" fontId="10" fillId="0" borderId="14" xfId="2" applyNumberFormat="1" applyFont="1" applyFill="1" applyBorder="1" applyAlignment="1" applyProtection="1">
      <alignment horizontal="right"/>
    </xf>
    <xf numFmtId="4" fontId="10" fillId="0" borderId="0" xfId="0" applyNumberFormat="1" applyFont="1" applyFill="1" applyBorder="1"/>
    <xf numFmtId="165" fontId="10" fillId="0" borderId="0" xfId="0" applyNumberFormat="1" applyFont="1" applyFill="1" applyBorder="1"/>
    <xf numFmtId="0" fontId="10" fillId="0" borderId="3" xfId="10" applyFont="1" applyFill="1" applyBorder="1"/>
    <xf numFmtId="5" fontId="10" fillId="0" borderId="18" xfId="2" applyNumberFormat="1" applyFont="1" applyFill="1" applyBorder="1" applyAlignment="1" applyProtection="1">
      <alignment horizontal="right"/>
    </xf>
    <xf numFmtId="10" fontId="10" fillId="0" borderId="0" xfId="5" applyNumberFormat="1" applyFont="1" applyFill="1" applyBorder="1" applyAlignment="1" applyProtection="1">
      <alignment horizontal="right"/>
    </xf>
    <xf numFmtId="4" fontId="10" fillId="2" borderId="0" xfId="7" applyNumberFormat="1" applyFont="1" applyFill="1" applyBorder="1" applyAlignment="1">
      <alignment horizontal="right"/>
    </xf>
    <xf numFmtId="165" fontId="10" fillId="2" borderId="0" xfId="7" applyNumberFormat="1" applyFont="1" applyFill="1" applyBorder="1" applyAlignment="1">
      <alignment horizontal="right"/>
    </xf>
    <xf numFmtId="0" fontId="10" fillId="0" borderId="0" xfId="7" applyFont="1" applyFill="1" applyBorder="1" applyAlignment="1">
      <alignment horizontal="right"/>
    </xf>
    <xf numFmtId="0" fontId="10" fillId="0" borderId="0" xfId="6" applyFont="1" applyFill="1" applyBorder="1"/>
    <xf numFmtId="165" fontId="14" fillId="0" borderId="0" xfId="6" quotePrefix="1" applyNumberFormat="1" applyFont="1" applyFill="1" applyBorder="1" applyAlignment="1">
      <alignment horizontal="right"/>
    </xf>
    <xf numFmtId="4" fontId="14" fillId="2" borderId="0" xfId="6" quotePrefix="1" applyNumberFormat="1" applyFont="1" applyFill="1" applyBorder="1" applyAlignment="1">
      <alignment horizontal="right"/>
    </xf>
    <xf numFmtId="165" fontId="14" fillId="2" borderId="0" xfId="6" quotePrefix="1" applyNumberFormat="1" applyFont="1" applyFill="1" applyBorder="1" applyAlignment="1">
      <alignment horizontal="right"/>
    </xf>
    <xf numFmtId="0" fontId="14" fillId="0" borderId="0" xfId="6" quotePrefix="1" applyFont="1" applyFill="1" applyBorder="1" applyAlignment="1">
      <alignment horizontal="right"/>
    </xf>
    <xf numFmtId="0" fontId="10" fillId="0" borderId="0" xfId="4" applyFont="1" applyFill="1" applyBorder="1" applyAlignment="1">
      <alignment horizontal="right"/>
    </xf>
    <xf numFmtId="0" fontId="14" fillId="0" borderId="0" xfId="7" quotePrefix="1" applyFont="1" applyFill="1" applyBorder="1"/>
    <xf numFmtId="0" fontId="0" fillId="0" borderId="0" xfId="0" applyFill="1" applyBorder="1" applyAlignment="1">
      <alignment horizontal="left" vertical="top" wrapText="1"/>
    </xf>
    <xf numFmtId="0" fontId="14" fillId="0" borderId="0" xfId="7" applyFont="1" applyFill="1" applyBorder="1"/>
    <xf numFmtId="4" fontId="10" fillId="0" borderId="0" xfId="2" applyNumberFormat="1" applyFont="1" applyFill="1" applyBorder="1" applyAlignment="1">
      <alignment horizontal="right"/>
    </xf>
    <xf numFmtId="4" fontId="10" fillId="0" borderId="0" xfId="7" applyNumberFormat="1" applyFont="1" applyFill="1" applyBorder="1" applyAlignment="1">
      <alignment horizontal="right"/>
    </xf>
    <xf numFmtId="4" fontId="10" fillId="0" borderId="0" xfId="2" applyNumberFormat="1" applyFont="1" applyFill="1" applyBorder="1" applyAlignment="1" applyProtection="1">
      <alignment horizontal="right"/>
    </xf>
    <xf numFmtId="40" fontId="14" fillId="0" borderId="3" xfId="9" quotePrefix="1" applyNumberFormat="1" applyFont="1" applyFill="1" applyBorder="1" applyAlignment="1">
      <alignment horizontal="left"/>
    </xf>
    <xf numFmtId="4" fontId="22" fillId="2" borderId="0" xfId="11" applyNumberFormat="1" applyFont="1" applyFill="1" applyBorder="1" applyAlignment="1" applyProtection="1">
      <alignment horizontal="right"/>
      <protection locked="0"/>
    </xf>
    <xf numFmtId="165" fontId="22" fillId="2" borderId="0" xfId="11" applyNumberFormat="1" applyFont="1" applyFill="1" applyBorder="1" applyAlignment="1" applyProtection="1">
      <alignment horizontal="right"/>
      <protection locked="0"/>
    </xf>
    <xf numFmtId="165" fontId="22" fillId="0" borderId="0" xfId="11" applyNumberFormat="1" applyFont="1" applyFill="1" applyBorder="1" applyAlignment="1" applyProtection="1">
      <alignment horizontal="right"/>
      <protection locked="0"/>
    </xf>
    <xf numFmtId="164" fontId="22" fillId="0" borderId="0" xfId="11" applyFont="1" applyFill="1" applyBorder="1" applyAlignment="1" applyProtection="1">
      <alignment horizontal="right"/>
      <protection locked="0"/>
    </xf>
    <xf numFmtId="0" fontId="16" fillId="0" borderId="3" xfId="2" applyFont="1" applyFill="1" applyBorder="1"/>
    <xf numFmtId="0" fontId="16" fillId="0" borderId="3" xfId="2" applyFont="1" applyFill="1" applyBorder="1" applyAlignment="1">
      <alignment horizontal="right"/>
    </xf>
    <xf numFmtId="4" fontId="16" fillId="2" borderId="0" xfId="7" applyNumberFormat="1" applyFont="1" applyFill="1" applyBorder="1" applyAlignment="1">
      <alignment horizontal="right"/>
    </xf>
    <xf numFmtId="165" fontId="16" fillId="2" borderId="0" xfId="7" applyNumberFormat="1" applyFont="1" applyFill="1" applyBorder="1" applyAlignment="1">
      <alignment horizontal="right"/>
    </xf>
    <xf numFmtId="165" fontId="16" fillId="0" borderId="0" xfId="7" applyNumberFormat="1" applyFont="1" applyFill="1" applyBorder="1" applyAlignment="1">
      <alignment horizontal="right"/>
    </xf>
    <xf numFmtId="0" fontId="16" fillId="0" borderId="0" xfId="7" applyFont="1" applyFill="1" applyBorder="1" applyAlignment="1">
      <alignment horizontal="right"/>
    </xf>
    <xf numFmtId="4" fontId="16" fillId="2" borderId="0" xfId="12" applyNumberFormat="1" applyFont="1" applyFill="1" applyBorder="1" applyAlignment="1" applyProtection="1">
      <alignment horizontal="right"/>
      <protection locked="0"/>
    </xf>
    <xf numFmtId="165" fontId="16" fillId="2" borderId="0" xfId="12" applyNumberFormat="1" applyFont="1" applyFill="1" applyBorder="1" applyAlignment="1" applyProtection="1">
      <alignment horizontal="right"/>
      <protection locked="0"/>
    </xf>
    <xf numFmtId="165" fontId="16" fillId="0" borderId="0" xfId="12" applyNumberFormat="1" applyFont="1" applyFill="1" applyBorder="1" applyAlignment="1" applyProtection="1">
      <alignment horizontal="right"/>
      <protection locked="0"/>
    </xf>
    <xf numFmtId="164" fontId="16" fillId="0" borderId="0" xfId="12" applyFont="1" applyFill="1" applyBorder="1" applyAlignment="1" applyProtection="1">
      <alignment horizontal="right"/>
      <protection locked="0"/>
    </xf>
    <xf numFmtId="0" fontId="24" fillId="0" borderId="0" xfId="6" quotePrefix="1" applyFont="1" applyFill="1" applyBorder="1"/>
    <xf numFmtId="0" fontId="10" fillId="0" borderId="3" xfId="2" applyFont="1" applyFill="1" applyBorder="1"/>
    <xf numFmtId="165" fontId="10" fillId="0" borderId="0" xfId="11" applyNumberFormat="1" applyFont="1" applyFill="1" applyBorder="1" applyAlignment="1" applyProtection="1">
      <alignment horizontal="right"/>
      <protection locked="0"/>
    </xf>
    <xf numFmtId="4" fontId="10" fillId="2" borderId="0" xfId="11" applyNumberFormat="1" applyFont="1" applyFill="1" applyBorder="1" applyAlignment="1" applyProtection="1">
      <alignment horizontal="right"/>
      <protection locked="0"/>
    </xf>
    <xf numFmtId="165" fontId="10" fillId="2" borderId="0" xfId="11" applyNumberFormat="1" applyFont="1" applyFill="1" applyBorder="1" applyAlignment="1" applyProtection="1">
      <alignment horizontal="right"/>
      <protection locked="0"/>
    </xf>
    <xf numFmtId="164" fontId="10" fillId="0" borderId="0" xfId="11" applyFont="1" applyFill="1" applyBorder="1" applyAlignment="1" applyProtection="1">
      <alignment horizontal="right"/>
      <protection locked="0"/>
    </xf>
    <xf numFmtId="0" fontId="10" fillId="0" borderId="3" xfId="2" applyFont="1" applyBorder="1"/>
    <xf numFmtId="4" fontId="22" fillId="2" borderId="0" xfId="13" applyNumberFormat="1" applyFont="1" applyFill="1" applyBorder="1" applyAlignment="1" applyProtection="1">
      <alignment horizontal="right"/>
      <protection locked="0"/>
    </xf>
    <xf numFmtId="165" fontId="22" fillId="2" borderId="0" xfId="13" applyNumberFormat="1" applyFont="1" applyFill="1" applyBorder="1" applyAlignment="1" applyProtection="1">
      <alignment horizontal="right"/>
      <protection locked="0"/>
    </xf>
    <xf numFmtId="165" fontId="22" fillId="0" borderId="0" xfId="13" applyNumberFormat="1" applyFont="1" applyFill="1" applyBorder="1" applyAlignment="1" applyProtection="1">
      <alignment horizontal="right"/>
      <protection locked="0"/>
    </xf>
    <xf numFmtId="0" fontId="22" fillId="0" borderId="0" xfId="13" applyFont="1" applyFill="1" applyBorder="1" applyAlignment="1" applyProtection="1">
      <alignment horizontal="right"/>
      <protection locked="0"/>
    </xf>
    <xf numFmtId="4" fontId="22" fillId="2" borderId="0" xfId="12" applyNumberFormat="1" applyFont="1" applyFill="1" applyBorder="1" applyAlignment="1" applyProtection="1">
      <alignment horizontal="right"/>
      <protection locked="0"/>
    </xf>
    <xf numFmtId="165" fontId="22" fillId="2" borderId="0" xfId="12" applyNumberFormat="1" applyFont="1" applyFill="1" applyBorder="1" applyAlignment="1" applyProtection="1">
      <alignment horizontal="right"/>
      <protection locked="0"/>
    </xf>
    <xf numFmtId="165" fontId="22" fillId="0" borderId="0" xfId="12" applyNumberFormat="1" applyFont="1" applyFill="1" applyBorder="1" applyAlignment="1" applyProtection="1">
      <alignment horizontal="right"/>
      <protection locked="0"/>
    </xf>
    <xf numFmtId="164" fontId="22" fillId="0" borderId="0" xfId="12" applyFont="1" applyFill="1" applyBorder="1" applyAlignment="1" applyProtection="1">
      <alignment horizontal="right"/>
      <protection locked="0"/>
    </xf>
    <xf numFmtId="4" fontId="22" fillId="2" borderId="0" xfId="12" applyNumberFormat="1" applyFont="1" applyFill="1" applyBorder="1" applyAlignment="1">
      <alignment horizontal="right"/>
    </xf>
    <xf numFmtId="165" fontId="22" fillId="2" borderId="0" xfId="12" applyNumberFormat="1" applyFont="1" applyFill="1" applyBorder="1" applyAlignment="1">
      <alignment horizontal="right"/>
    </xf>
    <xf numFmtId="165" fontId="22" fillId="0" borderId="0" xfId="12" applyNumberFormat="1" applyFont="1" applyFill="1" applyBorder="1" applyAlignment="1">
      <alignment horizontal="right"/>
    </xf>
    <xf numFmtId="164" fontId="22" fillId="0" borderId="0" xfId="12" applyFont="1" applyFill="1" applyBorder="1" applyAlignment="1">
      <alignment horizontal="right"/>
    </xf>
    <xf numFmtId="164" fontId="22" fillId="0" borderId="3" xfId="12" applyFont="1" applyFill="1" applyBorder="1" applyAlignment="1" applyProtection="1">
      <alignment horizontal="right"/>
      <protection locked="0"/>
    </xf>
    <xf numFmtId="164" fontId="22" fillId="0" borderId="3" xfId="11" applyFont="1" applyFill="1" applyBorder="1" applyAlignment="1" applyProtection="1">
      <alignment horizontal="right"/>
      <protection locked="0"/>
    </xf>
    <xf numFmtId="0" fontId="22" fillId="0" borderId="3" xfId="13" applyFont="1" applyFill="1" applyBorder="1" applyAlignment="1" applyProtection="1">
      <alignment horizontal="right"/>
      <protection locked="0"/>
    </xf>
    <xf numFmtId="4" fontId="22" fillId="2" borderId="0" xfId="14" applyNumberFormat="1" applyFont="1" applyFill="1" applyBorder="1" applyAlignment="1" applyProtection="1">
      <alignment horizontal="right"/>
      <protection locked="0"/>
    </xf>
    <xf numFmtId="165" fontId="22" fillId="2" borderId="0" xfId="14" applyNumberFormat="1" applyFont="1" applyFill="1" applyBorder="1" applyAlignment="1" applyProtection="1">
      <alignment horizontal="right"/>
      <protection locked="0"/>
    </xf>
    <xf numFmtId="165" fontId="22" fillId="0" borderId="0" xfId="14" applyNumberFormat="1" applyFont="1" applyFill="1" applyBorder="1" applyAlignment="1" applyProtection="1">
      <alignment horizontal="right"/>
      <protection locked="0"/>
    </xf>
    <xf numFmtId="0" fontId="22" fillId="0" borderId="3" xfId="14" applyFont="1" applyFill="1" applyBorder="1" applyAlignment="1" applyProtection="1">
      <alignment horizontal="right"/>
      <protection locked="0"/>
    </xf>
    <xf numFmtId="164" fontId="22" fillId="0" borderId="3" xfId="12" applyFont="1" applyFill="1" applyBorder="1" applyAlignment="1">
      <alignment horizontal="right"/>
    </xf>
    <xf numFmtId="37" fontId="0" fillId="0" borderId="0" xfId="0" applyNumberFormat="1"/>
    <xf numFmtId="165" fontId="10" fillId="0" borderId="0" xfId="2" applyNumberFormat="1" applyFont="1" applyFill="1" applyBorder="1"/>
    <xf numFmtId="0" fontId="10" fillId="5" borderId="1" xfId="6" applyFont="1" applyFill="1" applyBorder="1"/>
    <xf numFmtId="4" fontId="10" fillId="5" borderId="0" xfId="3" applyNumberFormat="1" applyFont="1" applyFill="1"/>
    <xf numFmtId="165" fontId="10" fillId="5" borderId="0" xfId="3" applyNumberFormat="1" applyFont="1" applyFill="1" applyBorder="1"/>
    <xf numFmtId="165" fontId="10" fillId="5" borderId="0" xfId="4" applyNumberFormat="1" applyFont="1" applyFill="1" applyBorder="1" applyAlignment="1">
      <alignment horizontal="right"/>
    </xf>
    <xf numFmtId="4" fontId="10" fillId="5" borderId="0" xfId="0" applyNumberFormat="1" applyFont="1" applyFill="1"/>
    <xf numFmtId="165" fontId="10" fillId="5" borderId="0" xfId="0" applyNumberFormat="1" applyFont="1" applyFill="1"/>
    <xf numFmtId="165" fontId="10" fillId="5" borderId="0" xfId="2" applyNumberFormat="1" applyFont="1" applyFill="1" applyBorder="1" applyAlignment="1" applyProtection="1">
      <alignment horizontal="right"/>
    </xf>
    <xf numFmtId="10" fontId="10" fillId="5" borderId="3" xfId="5" applyNumberFormat="1" applyFont="1" applyFill="1" applyBorder="1" applyAlignment="1" applyProtection="1">
      <alignment horizontal="right"/>
    </xf>
    <xf numFmtId="165" fontId="10" fillId="5" borderId="2" xfId="4" applyNumberFormat="1" applyFont="1" applyFill="1" applyBorder="1" applyAlignment="1">
      <alignment horizontal="right"/>
    </xf>
    <xf numFmtId="5" fontId="10" fillId="5" borderId="0" xfId="2" applyNumberFormat="1" applyFont="1" applyFill="1" applyBorder="1" applyAlignment="1" applyProtection="1">
      <alignment horizontal="right"/>
    </xf>
    <xf numFmtId="4" fontId="10" fillId="5" borderId="0" xfId="0" applyNumberFormat="1" applyFont="1" applyFill="1" applyBorder="1"/>
    <xf numFmtId="165" fontId="10" fillId="5" borderId="0" xfId="0" applyNumberFormat="1" applyFont="1" applyFill="1" applyBorder="1"/>
    <xf numFmtId="0" fontId="10" fillId="5" borderId="3" xfId="7" applyFont="1" applyFill="1" applyBorder="1"/>
    <xf numFmtId="0" fontId="10" fillId="5" borderId="0" xfId="2" applyFont="1" applyFill="1" applyBorder="1"/>
    <xf numFmtId="0" fontId="0" fillId="5" borderId="0" xfId="0" applyFill="1"/>
    <xf numFmtId="165" fontId="10" fillId="5" borderId="0" xfId="2" applyNumberFormat="1" applyFont="1" applyFill="1" applyBorder="1"/>
    <xf numFmtId="0" fontId="5" fillId="0" borderId="17" xfId="0" applyFont="1" applyBorder="1" applyAlignment="1">
      <alignment horizontal="center"/>
    </xf>
    <xf numFmtId="0" fontId="5" fillId="0" borderId="17" xfId="0" applyFont="1" applyBorder="1" applyAlignment="1">
      <alignment horizontal="center" wrapText="1"/>
    </xf>
    <xf numFmtId="0" fontId="0" fillId="0" borderId="17" xfId="0" applyBorder="1"/>
    <xf numFmtId="4" fontId="0" fillId="0" borderId="17" xfId="0" applyNumberFormat="1" applyBorder="1"/>
    <xf numFmtId="165" fontId="0" fillId="0" borderId="17" xfId="1" applyNumberFormat="1" applyFont="1" applyBorder="1"/>
    <xf numFmtId="165" fontId="0" fillId="0" borderId="17" xfId="0" applyNumberFormat="1" applyBorder="1"/>
    <xf numFmtId="0" fontId="0" fillId="0" borderId="20" xfId="0" applyBorder="1"/>
    <xf numFmtId="0" fontId="5" fillId="0" borderId="2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165" fontId="0" fillId="0" borderId="0" xfId="0" applyNumberFormat="1" applyBorder="1"/>
    <xf numFmtId="165" fontId="0" fillId="0" borderId="2" xfId="1" applyNumberFormat="1" applyFont="1" applyBorder="1"/>
    <xf numFmtId="0" fontId="0" fillId="0" borderId="2" xfId="0" applyBorder="1"/>
    <xf numFmtId="44" fontId="0" fillId="0" borderId="0" xfId="1" applyFont="1"/>
    <xf numFmtId="165" fontId="0" fillId="0" borderId="0" xfId="0" applyNumberFormat="1" applyAlignment="1">
      <alignment wrapText="1"/>
    </xf>
    <xf numFmtId="165" fontId="5" fillId="0" borderId="0" xfId="0" applyNumberFormat="1" applyFont="1"/>
    <xf numFmtId="165" fontId="26" fillId="0" borderId="0" xfId="0" applyNumberFormat="1" applyFont="1"/>
    <xf numFmtId="165" fontId="7" fillId="0" borderId="0" xfId="0" applyNumberFormat="1" applyFont="1"/>
    <xf numFmtId="165" fontId="5" fillId="0" borderId="14" xfId="0" applyNumberFormat="1" applyFont="1" applyBorder="1"/>
    <xf numFmtId="0" fontId="26" fillId="0" borderId="0" xfId="0" applyFont="1"/>
    <xf numFmtId="0" fontId="0" fillId="0" borderId="14" xfId="0" applyBorder="1"/>
    <xf numFmtId="165" fontId="0" fillId="0" borderId="14" xfId="0" applyNumberFormat="1" applyBorder="1"/>
    <xf numFmtId="165" fontId="0" fillId="5" borderId="0" xfId="0" applyNumberFormat="1" applyFill="1"/>
    <xf numFmtId="165" fontId="0" fillId="0" borderId="0" xfId="0" applyNumberFormat="1" applyFill="1"/>
    <xf numFmtId="166" fontId="0" fillId="0" borderId="0" xfId="0" applyNumberFormat="1"/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center" wrapText="1"/>
    </xf>
    <xf numFmtId="0" fontId="0" fillId="0" borderId="0" xfId="0" applyFont="1"/>
    <xf numFmtId="165" fontId="0" fillId="0" borderId="0" xfId="0" applyNumberFormat="1" applyFont="1"/>
    <xf numFmtId="165" fontId="28" fillId="0" borderId="0" xfId="4" applyNumberFormat="1" applyFont="1" applyFill="1" applyBorder="1" applyAlignment="1">
      <alignment horizontal="right"/>
    </xf>
    <xf numFmtId="0" fontId="0" fillId="0" borderId="14" xfId="0" applyFont="1" applyBorder="1"/>
    <xf numFmtId="165" fontId="28" fillId="0" borderId="14" xfId="4" applyNumberFormat="1" applyFont="1" applyFill="1" applyBorder="1" applyAlignment="1">
      <alignment horizontal="right"/>
    </xf>
    <xf numFmtId="4" fontId="0" fillId="0" borderId="14" xfId="0" applyNumberFormat="1" applyBorder="1"/>
    <xf numFmtId="4" fontId="5" fillId="0" borderId="0" xfId="0" applyNumberFormat="1" applyFont="1"/>
    <xf numFmtId="4" fontId="5" fillId="0" borderId="14" xfId="0" applyNumberFormat="1" applyFont="1" applyBorder="1"/>
    <xf numFmtId="165" fontId="29" fillId="0" borderId="0" xfId="4" applyNumberFormat="1" applyFont="1" applyFill="1" applyBorder="1" applyAlignment="1">
      <alignment horizontal="right"/>
    </xf>
    <xf numFmtId="165" fontId="29" fillId="0" borderId="14" xfId="4" applyNumberFormat="1" applyFont="1" applyFill="1" applyBorder="1" applyAlignment="1">
      <alignment horizontal="right"/>
    </xf>
    <xf numFmtId="0" fontId="0" fillId="0" borderId="0" xfId="0" applyFont="1" applyBorder="1"/>
    <xf numFmtId="0" fontId="0" fillId="0" borderId="0" xfId="0" applyFont="1" applyAlignment="1">
      <alignment wrapText="1"/>
    </xf>
    <xf numFmtId="10" fontId="28" fillId="0" borderId="3" xfId="5" applyNumberFormat="1" applyFont="1" applyFill="1" applyBorder="1" applyAlignment="1" applyProtection="1">
      <alignment horizontal="right"/>
    </xf>
    <xf numFmtId="165" fontId="0" fillId="0" borderId="0" xfId="0" applyNumberFormat="1" applyFont="1" applyBorder="1" applyAlignment="1">
      <alignment horizontal="right"/>
    </xf>
    <xf numFmtId="165" fontId="0" fillId="0" borderId="14" xfId="0" applyNumberFormat="1" applyFont="1" applyBorder="1" applyAlignment="1">
      <alignment horizontal="right"/>
    </xf>
    <xf numFmtId="10" fontId="28" fillId="0" borderId="15" xfId="5" applyNumberFormat="1" applyFont="1" applyFill="1" applyBorder="1" applyAlignment="1" applyProtection="1">
      <alignment horizontal="right"/>
    </xf>
    <xf numFmtId="0" fontId="32" fillId="0" borderId="0" xfId="6" quotePrefix="1" applyFont="1" applyFill="1" applyBorder="1" applyAlignment="1">
      <alignment horizontal="left"/>
    </xf>
    <xf numFmtId="0" fontId="32" fillId="0" borderId="0" xfId="7" quotePrefix="1" applyFont="1" applyFill="1"/>
    <xf numFmtId="0" fontId="28" fillId="0" borderId="0" xfId="0" applyFont="1" applyAlignment="1">
      <alignment horizontal="left" vertical="top" wrapText="1"/>
    </xf>
    <xf numFmtId="0" fontId="32" fillId="0" borderId="0" xfId="7" applyFont="1" applyFill="1"/>
    <xf numFmtId="0" fontId="28" fillId="0" borderId="0" xfId="7" applyFont="1" applyFill="1" applyBorder="1" applyAlignment="1">
      <alignment horizontal="left"/>
    </xf>
    <xf numFmtId="49" fontId="30" fillId="0" borderId="13" xfId="2" applyNumberFormat="1" applyFont="1" applyFill="1" applyBorder="1" applyAlignment="1" applyProtection="1">
      <alignment horizontal="left" wrapText="1"/>
    </xf>
    <xf numFmtId="165" fontId="30" fillId="0" borderId="14" xfId="2" applyNumberFormat="1" applyFont="1" applyFill="1" applyBorder="1" applyAlignment="1" applyProtection="1">
      <alignment horizontal="center" wrapText="1"/>
    </xf>
    <xf numFmtId="0" fontId="30" fillId="0" borderId="15" xfId="2" applyFont="1" applyFill="1" applyBorder="1" applyAlignment="1" applyProtection="1">
      <alignment horizontal="center" wrapText="1"/>
    </xf>
    <xf numFmtId="0" fontId="0" fillId="0" borderId="2" xfId="0" applyFont="1" applyBorder="1"/>
    <xf numFmtId="0" fontId="0" fillId="0" borderId="3" xfId="0" applyFont="1" applyBorder="1"/>
    <xf numFmtId="165" fontId="28" fillId="0" borderId="16" xfId="2" applyNumberFormat="1" applyFont="1" applyFill="1" applyBorder="1" applyAlignment="1">
      <alignment horizontal="center" wrapText="1"/>
    </xf>
    <xf numFmtId="165" fontId="7" fillId="0" borderId="16" xfId="0" applyNumberFormat="1" applyFont="1" applyBorder="1"/>
    <xf numFmtId="165" fontId="7" fillId="0" borderId="14" xfId="0" applyNumberFormat="1" applyFont="1" applyBorder="1"/>
    <xf numFmtId="10" fontId="27" fillId="0" borderId="15" xfId="0" applyNumberFormat="1" applyFont="1" applyBorder="1"/>
    <xf numFmtId="165" fontId="0" fillId="0" borderId="2" xfId="0" applyNumberFormat="1" applyFont="1" applyBorder="1" applyAlignment="1">
      <alignment horizontal="right"/>
    </xf>
    <xf numFmtId="165" fontId="0" fillId="0" borderId="16" xfId="0" applyNumberFormat="1" applyFont="1" applyBorder="1" applyAlignment="1">
      <alignment horizontal="right"/>
    </xf>
    <xf numFmtId="0" fontId="0" fillId="0" borderId="42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left" indent="1"/>
    </xf>
    <xf numFmtId="0" fontId="0" fillId="0" borderId="1" xfId="0" applyFont="1" applyFill="1" applyBorder="1"/>
    <xf numFmtId="0" fontId="7" fillId="0" borderId="13" xfId="0" applyFont="1" applyBorder="1"/>
    <xf numFmtId="0" fontId="33" fillId="0" borderId="0" xfId="0" pivotButton="1" applyFont="1" applyAlignment="1">
      <alignment wrapText="1"/>
    </xf>
    <xf numFmtId="0" fontId="34" fillId="0" borderId="0" xfId="0" applyFont="1"/>
    <xf numFmtId="0" fontId="35" fillId="0" borderId="0" xfId="0" pivotButton="1" applyFont="1" applyAlignment="1">
      <alignment wrapText="1"/>
    </xf>
    <xf numFmtId="0" fontId="34" fillId="0" borderId="14" xfId="0" applyFont="1" applyBorder="1"/>
    <xf numFmtId="4" fontId="35" fillId="0" borderId="0" xfId="0" applyNumberFormat="1" applyFont="1"/>
    <xf numFmtId="4" fontId="35" fillId="0" borderId="14" xfId="0" applyNumberFormat="1" applyFont="1" applyBorder="1"/>
    <xf numFmtId="0" fontId="35" fillId="0" borderId="0" xfId="0" applyFont="1" applyAlignment="1">
      <alignment wrapText="1"/>
    </xf>
    <xf numFmtId="165" fontId="35" fillId="0" borderId="0" xfId="0" applyNumberFormat="1" applyFont="1"/>
    <xf numFmtId="165" fontId="35" fillId="0" borderId="14" xfId="0" applyNumberFormat="1" applyFont="1" applyBorder="1"/>
    <xf numFmtId="0" fontId="0" fillId="0" borderId="38" xfId="0" applyBorder="1"/>
    <xf numFmtId="4" fontId="0" fillId="0" borderId="38" xfId="0" applyNumberFormat="1" applyBorder="1"/>
    <xf numFmtId="165" fontId="0" fillId="0" borderId="38" xfId="0" applyNumberFormat="1" applyBorder="1"/>
    <xf numFmtId="0" fontId="0" fillId="4" borderId="1" xfId="0" applyFont="1" applyFill="1" applyBorder="1"/>
    <xf numFmtId="165" fontId="0" fillId="4" borderId="2" xfId="0" applyNumberFormat="1" applyFont="1" applyFill="1" applyBorder="1" applyAlignment="1">
      <alignment horizontal="right"/>
    </xf>
    <xf numFmtId="165" fontId="0" fillId="4" borderId="0" xfId="0" applyNumberFormat="1" applyFont="1" applyFill="1" applyBorder="1" applyAlignment="1">
      <alignment horizontal="right"/>
    </xf>
    <xf numFmtId="10" fontId="31" fillId="4" borderId="3" xfId="0" applyNumberFormat="1" applyFont="1" applyFill="1" applyBorder="1" applyAlignment="1">
      <alignment horizontal="right"/>
    </xf>
    <xf numFmtId="0" fontId="0" fillId="4" borderId="0" xfId="0" applyFont="1" applyFill="1"/>
    <xf numFmtId="0" fontId="0" fillId="0" borderId="13" xfId="0" applyFont="1" applyFill="1" applyBorder="1"/>
    <xf numFmtId="10" fontId="31" fillId="4" borderId="3" xfId="0" applyNumberFormat="1" applyFont="1" applyFill="1" applyBorder="1"/>
    <xf numFmtId="0" fontId="0" fillId="0" borderId="3" xfId="0" applyFont="1" applyBorder="1" applyAlignment="1">
      <alignment horizontal="right"/>
    </xf>
    <xf numFmtId="0" fontId="30" fillId="0" borderId="15" xfId="2" applyFont="1" applyFill="1" applyBorder="1" applyAlignment="1" applyProtection="1">
      <alignment horizontal="right" wrapText="1"/>
    </xf>
    <xf numFmtId="10" fontId="27" fillId="0" borderId="15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165" fontId="26" fillId="0" borderId="2" xfId="0" applyNumberFormat="1" applyFont="1" applyBorder="1"/>
    <xf numFmtId="165" fontId="26" fillId="0" borderId="0" xfId="0" applyNumberFormat="1" applyFont="1" applyBorder="1"/>
    <xf numFmtId="0" fontId="26" fillId="0" borderId="0" xfId="0" applyFont="1" applyBorder="1"/>
    <xf numFmtId="0" fontId="26" fillId="0" borderId="3" xfId="0" applyFont="1" applyBorder="1" applyAlignment="1">
      <alignment horizontal="right"/>
    </xf>
    <xf numFmtId="165" fontId="0" fillId="0" borderId="2" xfId="0" applyNumberFormat="1" applyFont="1" applyBorder="1"/>
    <xf numFmtId="165" fontId="0" fillId="0" borderId="0" xfId="0" applyNumberFormat="1" applyFont="1" applyBorder="1"/>
    <xf numFmtId="0" fontId="5" fillId="0" borderId="3" xfId="0" applyFont="1" applyBorder="1" applyAlignment="1">
      <alignment horizontal="right"/>
    </xf>
    <xf numFmtId="0" fontId="37" fillId="0" borderId="0" xfId="0" applyFont="1"/>
    <xf numFmtId="0" fontId="37" fillId="0" borderId="0" xfId="0" applyFont="1" applyAlignment="1">
      <alignment wrapText="1"/>
    </xf>
    <xf numFmtId="39" fontId="37" fillId="0" borderId="0" xfId="0" applyNumberFormat="1" applyFont="1"/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1" fillId="0" borderId="11" xfId="2" applyFont="1" applyFill="1" applyBorder="1" applyAlignment="1" applyProtection="1">
      <alignment horizontal="center"/>
    </xf>
    <xf numFmtId="0" fontId="11" fillId="0" borderId="12" xfId="2" applyFont="1" applyFill="1" applyBorder="1" applyAlignment="1" applyProtection="1">
      <alignment horizontal="center"/>
    </xf>
    <xf numFmtId="0" fontId="11" fillId="0" borderId="0" xfId="2" applyFont="1" applyFill="1" applyBorder="1" applyAlignment="1" applyProtection="1">
      <alignment horizontal="center"/>
    </xf>
    <xf numFmtId="0" fontId="11" fillId="0" borderId="0" xfId="2" quotePrefix="1" applyFont="1" applyFill="1" applyBorder="1" applyAlignment="1" applyProtection="1">
      <alignment horizontal="center"/>
    </xf>
    <xf numFmtId="0" fontId="11" fillId="0" borderId="3" xfId="2" quotePrefix="1" applyFont="1" applyFill="1" applyBorder="1" applyAlignment="1" applyProtection="1">
      <alignment horizontal="center"/>
    </xf>
    <xf numFmtId="0" fontId="11" fillId="0" borderId="3" xfId="2" applyFont="1" applyFill="1" applyBorder="1" applyAlignment="1" applyProtection="1">
      <alignment horizontal="center"/>
    </xf>
    <xf numFmtId="0" fontId="10" fillId="0" borderId="0" xfId="0" applyFont="1" applyFill="1" applyAlignment="1">
      <alignment horizontal="left" vertical="top" wrapText="1"/>
    </xf>
    <xf numFmtId="0" fontId="10" fillId="0" borderId="0" xfId="7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165" fontId="11" fillId="0" borderId="0" xfId="2" applyNumberFormat="1" applyFont="1" applyFill="1" applyBorder="1" applyAlignment="1" applyProtection="1">
      <alignment horizontal="center"/>
    </xf>
    <xf numFmtId="165" fontId="11" fillId="0" borderId="3" xfId="2" applyNumberFormat="1" applyFont="1" applyFill="1" applyBorder="1" applyAlignment="1" applyProtection="1">
      <alignment horizontal="center"/>
    </xf>
    <xf numFmtId="0" fontId="11" fillId="0" borderId="33" xfId="2" applyFont="1" applyFill="1" applyBorder="1" applyAlignment="1" applyProtection="1">
      <alignment horizontal="center"/>
    </xf>
    <xf numFmtId="165" fontId="11" fillId="0" borderId="11" xfId="2" applyNumberFormat="1" applyFont="1" applyFill="1" applyBorder="1" applyAlignment="1" applyProtection="1">
      <alignment horizontal="center"/>
    </xf>
    <xf numFmtId="165" fontId="11" fillId="0" borderId="12" xfId="2" applyNumberFormat="1" applyFont="1" applyFill="1" applyBorder="1" applyAlignment="1" applyProtection="1">
      <alignment horizontal="center"/>
    </xf>
    <xf numFmtId="0" fontId="10" fillId="0" borderId="30" xfId="2" applyFont="1" applyFill="1" applyBorder="1" applyAlignment="1" applyProtection="1">
      <alignment horizontal="center"/>
    </xf>
    <xf numFmtId="0" fontId="10" fillId="0" borderId="31" xfId="2" applyFont="1" applyFill="1" applyBorder="1" applyAlignment="1" applyProtection="1">
      <alignment horizontal="center"/>
    </xf>
    <xf numFmtId="0" fontId="0" fillId="0" borderId="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30" fillId="0" borderId="39" xfId="2" applyFont="1" applyFill="1" applyBorder="1" applyAlignment="1" applyProtection="1">
      <alignment horizontal="center"/>
    </xf>
    <xf numFmtId="0" fontId="30" fillId="0" borderId="40" xfId="2" applyFont="1" applyFill="1" applyBorder="1" applyAlignment="1" applyProtection="1">
      <alignment horizontal="center"/>
    </xf>
    <xf numFmtId="0" fontId="30" fillId="0" borderId="41" xfId="2" applyFont="1" applyFill="1" applyBorder="1" applyAlignment="1" applyProtection="1">
      <alignment horizontal="center"/>
    </xf>
    <xf numFmtId="0" fontId="30" fillId="0" borderId="2" xfId="2" applyFont="1" applyFill="1" applyBorder="1" applyAlignment="1" applyProtection="1">
      <alignment horizontal="center"/>
    </xf>
    <xf numFmtId="0" fontId="30" fillId="0" borderId="0" xfId="2" applyFont="1" applyFill="1" applyBorder="1" applyAlignment="1" applyProtection="1">
      <alignment horizontal="center"/>
    </xf>
    <xf numFmtId="0" fontId="30" fillId="0" borderId="3" xfId="2" applyFont="1" applyFill="1" applyBorder="1" applyAlignment="1" applyProtection="1">
      <alignment horizontal="center"/>
    </xf>
    <xf numFmtId="0" fontId="30" fillId="0" borderId="39" xfId="2" applyFont="1" applyFill="1" applyBorder="1" applyAlignment="1" applyProtection="1">
      <alignment horizontal="center" wrapText="1"/>
    </xf>
    <xf numFmtId="0" fontId="30" fillId="0" borderId="40" xfId="2" applyFont="1" applyFill="1" applyBorder="1" applyAlignment="1" applyProtection="1">
      <alignment horizontal="center" wrapText="1"/>
    </xf>
    <xf numFmtId="0" fontId="30" fillId="0" borderId="41" xfId="2" applyFont="1" applyFill="1" applyBorder="1" applyAlignment="1" applyProtection="1">
      <alignment horizontal="center" wrapText="1"/>
    </xf>
  </cellXfs>
  <cellStyles count="15">
    <cellStyle name="Currency" xfId="1" builtinId="4"/>
    <cellStyle name="Currency_99-00AveTeacherSalary" xfId="9"/>
    <cellStyle name="Normal" xfId="0" builtinId="0"/>
    <cellStyle name="Normal 2" xfId="3"/>
    <cellStyle name="Normal_2004-2005 Section F working copy" xfId="10"/>
    <cellStyle name="Normal_2004-2005 Section F working copy 09 07" xfId="8"/>
    <cellStyle name="Normal_2004-2005 Section F working copy 09 29" xfId="4"/>
    <cellStyle name="Normal_99-00 Other Salaries" xfId="7"/>
    <cellStyle name="Normal_99-00AveTeacherSalary" xfId="6"/>
    <cellStyle name="Normal_All FTE" xfId="2"/>
    <cellStyle name="Normal_AllFTEPercentInc" xfId="12"/>
    <cellStyle name="Normal_COMPSAL" xfId="14"/>
    <cellStyle name="Normal_Compsal_1" xfId="11"/>
    <cellStyle name="Normal_compsal_2" xfId="13"/>
    <cellStyle name="Percent_AllFTEPercentInc" xfId="5"/>
  </cellStyles>
  <dxfs count="4845">
    <dxf>
      <border>
        <top style="thin">
          <color auto="1"/>
        </top>
        <bottom style="thin">
          <color auto="1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border>
        <top style="thin">
          <color auto="1"/>
        </top>
        <bottom style="thin">
          <color auto="1"/>
        </bottom>
      </border>
    </dxf>
    <dxf>
      <border>
        <top style="thin">
          <color auto="1"/>
        </top>
        <bottom style="thin">
          <color auto="1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border>
        <top style="thin">
          <color auto="1"/>
        </top>
        <bottom style="thin">
          <color auto="1"/>
        </bottom>
      </border>
    </dxf>
    <dxf>
      <font>
        <sz val="9"/>
      </font>
    </dxf>
    <dxf>
      <alignment wrapText="1" readingOrder="0"/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border>
        <top style="thin">
          <color auto="1"/>
        </top>
        <bottom style="thin">
          <color auto="1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165" formatCode="&quot;$&quot;#,##0"/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165" formatCode="&quot;$&quot;#,##0"/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alignment wrapText="1" readingOrder="0"/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165" formatCode="&quot;$&quot;#,##0"/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165" formatCode="&quot;$&quot;#,##0"/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wrapText="1" readingOrder="0"/>
    </dxf>
    <dxf>
      <font>
        <sz val="9"/>
      </font>
    </dxf>
    <dxf>
      <numFmt numFmtId="4" formatCode="#,##0.00"/>
    </dxf>
    <dxf>
      <numFmt numFmtId="165" formatCode="&quot;$&quot;#,##0"/>
    </dxf>
    <dxf>
      <numFmt numFmtId="165" formatCode="&quot;$&quot;#,##0"/>
    </dxf>
    <dxf>
      <numFmt numFmtId="4" formatCode="#,##0.00"/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165" formatCode="&quot;$&quot;#,##0"/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font>
        <sz val="9"/>
      </font>
    </dxf>
    <dxf>
      <numFmt numFmtId="165" formatCode="&quot;$&quot;#,##0"/>
    </dxf>
    <dxf>
      <numFmt numFmtId="165" formatCode="&quot;$&quot;#,##0"/>
    </dxf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horizontal="left" readingOrder="0"/>
    </dxf>
    <dxf>
      <alignment wrapText="1" readingOrder="0"/>
    </dxf>
    <dxf>
      <font>
        <sz val="9"/>
      </font>
    </dxf>
    <dxf>
      <numFmt numFmtId="165" formatCode="&quot;$&quot;#,##0"/>
    </dxf>
    <dxf>
      <numFmt numFmtId="4" formatCode="#,##0.00"/>
    </dxf>
    <dxf>
      <numFmt numFmtId="165" formatCode="&quot;$&quot;#,##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  <alignment wrapText="1" readingOrder="0"/>
    </dxf>
    <dxf>
      <numFmt numFmtId="165" formatCode="&quot;$&quot;#,##0"/>
    </dxf>
    <dxf>
      <numFmt numFmtId="165" formatCode="&quot;$&quot;#,##0"/>
    </dxf>
    <dxf>
      <font>
        <sz val="9"/>
      </font>
      <alignment wrapText="1" readingOrder="0"/>
    </dxf>
    <dxf>
      <numFmt numFmtId="4" formatCode="#,##0.00"/>
    </dxf>
    <dxf>
      <numFmt numFmtId="4" formatCode="#,##0.00"/>
    </dxf>
    <dxf>
      <numFmt numFmtId="3" formatCode="#,##0"/>
    </dxf>
    <dxf>
      <font>
        <sz val="9"/>
      </font>
      <alignment wrapText="1" readingOrder="0"/>
    </dxf>
    <dxf>
      <font>
        <sz val="9"/>
      </font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406.569633449071" createdVersion="6" refreshedVersion="6" minRefreshableVersion="3" recordCount="11408">
  <cacheSource type="worksheet">
    <worksheetSource ref="A6:K11414" sheet="925B 1 copied data"/>
  </cacheSource>
  <cacheFields count="11">
    <cacheField name="district/state charter/local charter" numFmtId="0">
      <sharedItems count="16">
        <s v="d"/>
        <s v="albuquerque"/>
        <s v="santa fe"/>
        <s v="sc"/>
        <s v="taos"/>
        <s v="socorro"/>
        <s v="deming"/>
        <s v="carlsbad"/>
        <s v="jemez mountain"/>
        <s v="gallup mckinley"/>
        <s v="cimarron"/>
        <s v="aztec"/>
        <s v="farmington"/>
        <s v="west las vegas"/>
        <s v="jemez valley"/>
        <s v="roswell"/>
      </sharedItems>
    </cacheField>
    <cacheField name="district" numFmtId="0">
      <sharedItems count="185">
        <s v="Alamogordo"/>
        <s v="albuquerque"/>
        <s v="animas"/>
        <s v="artesia"/>
        <s v="aztec"/>
        <s v="belen"/>
        <s v="bloomfield"/>
        <s v="capitan"/>
        <s v="carlsbad"/>
        <s v="carrizozo"/>
        <s v="central"/>
        <s v="chama"/>
        <s v="cimarron"/>
        <s v="clayton"/>
        <s v="cloudcroft"/>
        <s v="clovis"/>
        <s v="cobre"/>
        <s v="corona"/>
        <s v="cuba"/>
        <s v="deming"/>
        <s v="des moines"/>
        <s v="dexter"/>
        <s v="dora"/>
        <s v="dulce"/>
        <s v="elida"/>
        <s v="espanola"/>
        <s v="estancia"/>
        <s v="eunice"/>
        <s v="farmington"/>
        <s v="floyd"/>
        <s v="fort sumner"/>
        <s v="gadsden"/>
        <s v="gallup"/>
        <s v="grady"/>
        <s v="grants-cibola"/>
        <s v="hagerman"/>
        <s v="hatch"/>
        <s v="hobbs"/>
        <s v="hondo valley"/>
        <s v="house"/>
        <s v="jal"/>
        <s v="jemez mountain"/>
        <s v="jemez valley"/>
        <s v="lake arthur"/>
        <s v="las cruces"/>
        <s v="las vegas city"/>
        <s v="logan"/>
        <s v="lordsburg"/>
        <s v="los alamos"/>
        <s v="los lunas"/>
        <s v="loving"/>
        <s v="lovington"/>
        <s v="magdalena"/>
        <s v="maxwell"/>
        <s v="melrose"/>
        <s v="mesa vista"/>
        <s v="mora"/>
        <s v="moriarty-edgewood"/>
        <s v="mosquero"/>
        <s v="mountainair"/>
        <s v="pecos"/>
        <s v="penasco"/>
        <s v="pojoaque"/>
        <s v="portales"/>
        <s v="quemado"/>
        <s v="questa"/>
        <s v="raton"/>
        <s v="reserve"/>
        <s v="rio rancho"/>
        <s v="roswell"/>
        <s v="roy"/>
        <s v="ruidoso"/>
        <s v="san jon"/>
        <s v="santa fe"/>
        <s v="santa rosa"/>
        <s v="silver city"/>
        <s v="socorro"/>
        <s v="springer"/>
        <s v="T or C"/>
        <s v="taos"/>
        <s v="tatum"/>
        <s v="texico"/>
        <s v="tucumcari"/>
        <s v="tularosa"/>
        <s v="vaughn"/>
        <s v="wagon mound"/>
        <s v="west las vegas"/>
        <s v="zuni"/>
        <s v="albuquerque charter academy"/>
        <s v="academy for technology and the classics"/>
        <s v="academy of trades and technology"/>
        <s v="ace leadership high school"/>
        <s v="anansi charter school"/>
        <s v="albuquerque institute for math and science"/>
        <s v="albuquerque school of excellence"/>
        <s v="albuquerque talent development academy"/>
        <s v="albuquerque sign language academy"/>
        <s v="aldo leopold charter school"/>
        <s v="alice king community school"/>
        <s v="alma d' arte charter high school"/>
        <s v="amy biehl high school"/>
        <s v="anthony charter school"/>
        <s v="ask academy (the)"/>
        <s v="carinos de los ninos charter school"/>
        <s v="cesar chavez community school"/>
        <s v="christine duncan's heritage academy"/>
        <s v="cien aguas international school"/>
        <s v="coral community charter"/>
        <s v="corrales international school"/>
        <s v="cottonwood classical preparatory school"/>
        <s v="cottonwood valley charter school"/>
        <s v="digital arts and technology academy"/>
        <s v="deap"/>
        <s v="deming cesar chavez charter high school"/>
        <s v="dream dine charter school"/>
        <s v="east mountain high school"/>
        <s v="el camino real academy"/>
        <s v="estancia valley clasical academy"/>
        <s v="explore academy"/>
        <s v="gilbert l. sena charter high school"/>
        <s v="gordon bernell charter school"/>
        <s v="health leadership high school"/>
        <s v="horizon academy west"/>
        <s v="international school at mesa del sol"/>
        <s v="j. paul taylor academy"/>
        <s v="jefferson montessori academy"/>
        <s v="la academia de esperanza"/>
        <s v="la academia dolores huerta"/>
        <s v="la promesa early learning center"/>
        <s v="la resolana leadership academy"/>
        <s v="la tierra montessori of the arts and sciences"/>
        <s v="las montanas charter high school"/>
        <s v="lindrith area heritage"/>
        <s v="los puentes charter school"/>
        <s v="masters program (the)"/>
        <s v="mccurdy charter school"/>
        <s v="media arts collaborative charter school"/>
        <s v="middle college high school"/>
        <s v="mission achievement and success"/>
        <s v="monte del sol charter school"/>
        <s v="montessori elementary school (the)"/>
        <s v="montessori of the rio grande"/>
        <s v="moreno valley"/>
        <s v="mosaic academy charter"/>
        <s v="mountain mahogany community school"/>
        <s v="native american community academy"/>
        <s v="new america school new mexico"/>
        <s v="new america school las cruces"/>
        <s v="new mexico connections academy"/>
        <s v="new mexico international school"/>
        <s v="new mexico virtual academy"/>
        <s v="new mexico school for the arts"/>
        <s v="north valley academy"/>
        <s v="nuestros valores charter school"/>
        <s v="public academy for performing arts"/>
        <s v="pecos connections academy"/>
        <s v="red river valley charter school"/>
        <s v="rio gallinas school"/>
        <s v="robert f. kennedy charter school"/>
        <s v="roots and wings community charter school"/>
        <s v="sandoval academy of bilingual education"/>
        <s v="southwest aeronautics mathematics and science"/>
        <s v="san diego riverside"/>
        <s v="sidney gutierrez middle school"/>
        <s v="siembra leadership high school"/>
        <s v="six directions indigenous school"/>
        <s v="school of dreams academy"/>
        <s v="south valley academy"/>
        <s v="south valley preparatory school"/>
        <s v="southwest primary learning center"/>
        <s v="southwest secondary learning center"/>
        <s v="taos academy charter school"/>
        <s v="taos integrated school of the arts"/>
        <s v="taos international school"/>
        <s v="taos municipal charter school"/>
        <s v="technology leadership high school"/>
        <s v="great academy (the)"/>
        <s v="tierra adentro of new mexico"/>
        <s v="tierra encantada charter school"/>
        <s v="turquoise trail charter school"/>
        <s v="twenty first century public school"/>
        <s v="vista grande charter school"/>
        <s v="walatowa charter high school"/>
        <s v="william w. and josephine dorn charter community school"/>
        <s v="cesar chave community school" u="1"/>
      </sharedItems>
    </cacheField>
    <cacheField name="JOB CLASS NO." numFmtId="0">
      <sharedItems containsBlank="1" count="42">
        <s v="1111"/>
        <s v="1112"/>
        <s v="1113"/>
        <s v="1114"/>
        <s v="1115"/>
        <s v="1211"/>
        <s v="1212"/>
        <s v="Group Total:"/>
        <m/>
        <s v="1213"/>
        <s v="1216"/>
        <s v="1711"/>
        <s v="1712"/>
        <s v="1713"/>
        <s v="1714"/>
        <s v="1214"/>
        <s v="1215"/>
        <s v="1217"/>
        <s v="1218"/>
        <s v="1219"/>
        <s v="1220"/>
        <s v="1616"/>
        <s v="1311"/>
        <s v="1312"/>
        <s v="1313"/>
        <s v="1314"/>
        <s v="1315"/>
        <s v="1316"/>
        <s v="1317"/>
        <s v="1318"/>
        <s v="1319"/>
        <s v="1623"/>
        <s v="1511"/>
        <s v="1614"/>
        <s v="1615"/>
        <s v="1617"/>
        <s v="1618"/>
        <s v="1622"/>
        <s v="1624"/>
        <s v="1619"/>
        <s v="1620"/>
        <s v="1621"/>
      </sharedItems>
    </cacheField>
    <cacheField name="FTE OPER. &amp; OTHER FUNDS 2016-2017*" numFmtId="0">
      <sharedItems containsString="0" containsBlank="1" containsNumber="1" minValue="0" maxValue="1464.4" count="513">
        <n v="1"/>
        <n v="16.72"/>
        <n v="7"/>
        <n v="5"/>
        <n v="3.6"/>
        <n v="35.32"/>
        <m/>
        <n v="8"/>
        <n v="15"/>
        <n v="12.5"/>
        <n v="30.8"/>
        <n v="22"/>
        <n v="0"/>
        <n v="65.3"/>
        <n v="13"/>
        <n v="50.25"/>
        <n v="76.25"/>
        <n v="2"/>
        <n v="9"/>
        <n v="4"/>
        <n v="4.4000000000000004"/>
        <n v="0.2"/>
        <n v="10.6"/>
        <n v="6"/>
        <n v="46.5"/>
        <n v="61.5"/>
        <n v="3"/>
        <n v="244"/>
        <n v="11"/>
        <n v="65.650000000000006"/>
        <n v="19"/>
        <n v="78.5"/>
        <n v="97.55"/>
        <n v="516.69999999999993"/>
        <n v="27.5"/>
        <n v="130.5"/>
        <n v="158"/>
        <n v="163.4"/>
        <n v="1001.4"/>
        <n v="299.60000000000002"/>
        <n v="1464.4"/>
        <n v="315.05"/>
        <n v="109"/>
        <n v="587"/>
        <n v="1011.05"/>
        <n v="27.18"/>
        <n v="153"/>
        <n v="180.18"/>
        <n v="62"/>
        <n v="17"/>
        <n v="79"/>
        <n v="85.2"/>
        <n v="87.1"/>
        <n v="57.75"/>
        <n v="23.9"/>
        <n v="9.3000000000000007"/>
        <n v="299.25000000000006"/>
        <n v="48"/>
        <n v="213"/>
        <n v="560"/>
        <n v="773"/>
        <n v="20.8"/>
        <n v="33.799999999999997"/>
        <n v="9.5"/>
        <n v="10.5"/>
        <n v="16.21"/>
        <n v="23"/>
        <n v="44.21"/>
        <n v="12"/>
        <n v="35"/>
        <n v="6.6"/>
        <n v="15.6"/>
        <n v="24"/>
        <n v="3.93"/>
        <n v="3.36"/>
        <n v="24.29"/>
        <n v="0.1"/>
        <n v="1.1000000000000001"/>
        <n v="14"/>
        <n v="11.41"/>
        <n v="18"/>
        <n v="32.409999999999997"/>
        <n v="2.9"/>
        <n v="30"/>
        <n v="25"/>
        <n v="16"/>
        <n v="34"/>
        <n v="36"/>
        <n v="45"/>
        <n v="10"/>
        <n v="19.5"/>
        <n v="44.5"/>
        <n v="64"/>
        <n v="3.7"/>
        <n v="4.3"/>
        <n v="29"/>
        <n v="33"/>
        <n v="1.69"/>
        <n v="0.9"/>
        <n v="6.59"/>
        <n v="26.5"/>
        <n v="36.5"/>
        <n v="0.82"/>
        <n v="1.8199999999999998"/>
        <n v="39"/>
        <n v="11.5"/>
        <n v="16.5"/>
        <n v="21"/>
        <n v="20"/>
        <n v="50.5"/>
        <n v="44"/>
        <n v="68"/>
        <n v="6.5"/>
        <n v="10.119999999999999"/>
        <n v="2.38"/>
        <n v="0.5"/>
        <n v="26.899999999999995"/>
        <n v="40"/>
        <n v="51"/>
        <n v="0.78"/>
        <n v="1.78"/>
        <n v="38"/>
        <n v="69"/>
        <n v="56"/>
        <n v="78"/>
        <n v="2.95"/>
        <n v="2.0499999999999998"/>
        <n v="1.7"/>
        <n v="6.3"/>
        <n v="2.77"/>
        <n v="9.77"/>
        <n v="0.62"/>
        <n v="8.1638000000000002"/>
        <n v="4.0273000000000003"/>
        <n v="48.191100000000006"/>
        <n v="31"/>
        <n v="55"/>
        <n v="121"/>
        <n v="63"/>
        <n v="26"/>
        <n v="12.39649"/>
        <n v="9.5850000000000009"/>
        <n v="0.26"/>
        <n v="33.241489999999999"/>
        <n v="67"/>
        <n v="93"/>
        <n v="1.75"/>
        <n v="12.75"/>
        <n v="6.75"/>
        <n v="19.75"/>
        <n v="0.55000000000000004"/>
        <n v="2.75"/>
        <n v="0.25"/>
        <n v="1.25"/>
        <n v="5.5"/>
        <n v="7.5"/>
        <n v="32"/>
        <n v="57"/>
        <n v="72"/>
        <n v="44.53"/>
        <n v="71.53"/>
        <n v="4.96"/>
        <n v="59"/>
        <n v="2.99"/>
        <n v="5.17"/>
        <n v="9.16"/>
        <n v="8.44"/>
        <n v="11.44"/>
        <n v="1.4"/>
        <n v="0.6"/>
        <n v="3.75"/>
        <n v="4.25"/>
        <n v="2.5"/>
        <n v="4.5"/>
        <n v="1.9"/>
        <n v="0.3"/>
        <n v="2.2999999999999998"/>
        <n v="21.5"/>
        <n v="0.86"/>
        <n v="41.36"/>
        <n v="20.2"/>
        <n v="45.2"/>
        <n v="7.8"/>
        <n v="8.8000000000000007"/>
        <n v="0.14000000000000001"/>
        <n v="2.74"/>
        <n v="41"/>
        <n v="1.03"/>
        <n v="2.0300000000000002"/>
        <n v="3.5"/>
        <n v="2.13"/>
        <n v="3.08"/>
        <n v="5.21"/>
        <n v="3.15"/>
        <n v="0.85"/>
        <n v="1.1599999999999999"/>
        <n v="10.16"/>
        <n v="52.76"/>
        <n v="42.03"/>
        <n v="149.79"/>
        <n v="10.42"/>
        <n v="53.53"/>
        <n v="93.95"/>
        <n v="10.68"/>
        <n v="22.18"/>
        <n v="94"/>
        <n v="0.61"/>
        <n v="3.11"/>
        <n v="4.6399999999999997"/>
        <n v="5.7799999999999994"/>
        <n v="0.36"/>
        <n v="3.76"/>
        <n v="5.76"/>
        <n v="7.55"/>
        <n v="78.25"/>
        <n v="128"/>
        <n v="203"/>
        <n v="48.3"/>
        <n v="18.149999999999999"/>
        <n v="108.27"/>
        <n v="174.71999999999997"/>
        <n v="8.5"/>
        <n v="40.5"/>
        <n v="86.5"/>
        <n v="134.5"/>
        <n v="53"/>
        <n v="85"/>
        <n v="147"/>
        <n v="28"/>
        <n v="8.5299999999999994"/>
        <n v="24.03"/>
        <n v="31.53"/>
        <n v="110"/>
        <n v="141.53"/>
        <n v="27"/>
        <n v="3.1"/>
        <n v="11.9"/>
        <n v="14.9"/>
        <n v="82"/>
        <n v="108"/>
        <n v="96"/>
        <n v="124"/>
        <n v="66"/>
        <n v="0.83"/>
        <n v="4.08"/>
        <n v="0.65"/>
        <n v="5.65"/>
        <n v="3.85"/>
        <n v="5.85"/>
        <n v="5.25"/>
        <n v="2.7"/>
        <n v="5.7"/>
        <n v="75"/>
        <n v="12.25"/>
        <n v="113.25"/>
        <n v="59.5"/>
        <n v="179.5"/>
        <n v="322"/>
        <n v="76.5"/>
        <n v="138.5"/>
        <n v="238"/>
        <n v="22.5"/>
        <n v="34.5"/>
        <n v="21.83"/>
        <n v="47"/>
        <n v="8.6"/>
        <n v="15.46"/>
        <n v="109.38999999999999"/>
        <n v="29.5"/>
        <n v="174.5"/>
        <n v="238.5"/>
        <n v="1.5"/>
        <n v="5.38"/>
        <n v="15.5"/>
        <n v="0.45"/>
        <n v="3.45"/>
        <n v="5.57"/>
        <n v="11.57"/>
        <n v="7.53"/>
        <n v="10.530000000000001"/>
        <n v="0.53"/>
        <n v="0.8"/>
        <n v="30.5"/>
        <n v="1.6"/>
        <n v="25.94"/>
        <n v="49.86"/>
        <n v="12.7"/>
        <n v="88.5"/>
        <n v="36.450000000000003"/>
        <n v="55.95"/>
        <n v="11.25"/>
        <n v="11.75"/>
        <n v="0.67"/>
        <n v="12.47"/>
        <n v="2.97"/>
        <n v="13.9"/>
        <n v="23.5"/>
        <n v="52.5"/>
        <n v="7.75"/>
        <n v="46"/>
        <n v="37"/>
        <n v="65"/>
        <n v="14.5"/>
        <n v="17.5"/>
        <n v="88"/>
        <n v="50"/>
        <n v="77"/>
        <n v="0.88"/>
        <n v="7.88"/>
        <n v="0.79"/>
        <n v="2.79"/>
        <n v="1.86"/>
        <n v="5.66"/>
        <n v="7.35"/>
        <n v="1.1200000000000001"/>
        <n v="1.7032"/>
        <n v="1.0761000000000001"/>
        <n v="13.699300000000003"/>
        <n v="4.5332999999999997"/>
        <n v="23.24"/>
        <n v="2.2134"/>
        <n v="37.953399999999995"/>
        <n v="8.8632000000000009"/>
        <n v="18.25"/>
        <n v="28.113199999999999"/>
        <n v="3.9"/>
        <n v="5.0002000000000004"/>
        <n v="7.2502000000000004"/>
        <n v="7.13"/>
        <n v="26.13"/>
        <n v="1.2"/>
        <n v="0.12"/>
        <n v="6.4"/>
        <n v="6.05"/>
        <n v="2.39"/>
        <n v="8.9"/>
        <n v="1.8"/>
        <n v="9.9"/>
        <n v="17.600000000000001"/>
        <n v="18.231999999999999"/>
        <n v="31.832000000000001"/>
        <n v="0.87"/>
        <n v="4.6900000000000004"/>
        <n v="1.06"/>
        <n v="5.75"/>
        <n v="2.25"/>
        <n v="3.25"/>
        <n v="6.1"/>
        <n v="9.1"/>
        <n v="7.3"/>
        <n v="8.3000000000000007"/>
        <n v="5.14"/>
        <n v="0.51"/>
        <n v="15.76"/>
        <n v="10.08"/>
        <n v="0.7"/>
        <n v="47.35"/>
        <n v="93.35"/>
        <n v="180.5"/>
        <n v="286.5"/>
        <n v="154.25"/>
        <n v="213.75"/>
        <n v="24.89"/>
        <n v="12.77"/>
        <n v="6.82"/>
        <n v="8.33"/>
        <n v="68.92"/>
        <n v="89"/>
        <n v="122"/>
        <n v="3.3"/>
        <n v="62.3"/>
        <n v="64.930000000000007"/>
        <n v="122.93"/>
        <n v="84"/>
        <n v="80"/>
        <n v="4.62"/>
        <n v="1.88"/>
        <n v="10.35"/>
        <n v="0.75"/>
        <n v="4.75"/>
        <n v="4.47"/>
        <n v="15.469999999999999"/>
        <n v="17.82"/>
        <n v="21.82"/>
        <n v="48.29999999999999"/>
        <n v="7.6000000000000005"/>
        <n v="66.28"/>
        <n v="136.18"/>
        <n v="14.7"/>
        <n v="27.7"/>
        <n v="27.349999999999998"/>
        <n v="132.30000000000001"/>
        <n v="225.45000000000002"/>
        <n v="45.34"/>
        <n v="15.039999999999997"/>
        <n v="97.05"/>
        <n v="157.43"/>
        <n v="9.2999999999999989"/>
        <n v="62.05"/>
        <n v="0.9375"/>
        <n v="62.987499999999997"/>
        <n v="5.5600000000000005"/>
        <n v="8.5970000000000013"/>
        <n v="2.6970000000000001"/>
        <n v="2.14"/>
        <n v="20.694000000000003"/>
        <n v="17.762399999999996"/>
        <n v="18.762399999999996"/>
        <n v="42"/>
        <n v="89.149700000000081"/>
        <n v="43.119099999999996"/>
        <n v="133.26880000000008"/>
        <n v="10.45"/>
        <n v="12.43"/>
        <n v="21.93"/>
        <n v="4.9000000000000004"/>
        <n v="12.9"/>
        <n v="21.8"/>
        <n v="25.8"/>
        <n v="0.27"/>
        <n v="0.97"/>
        <n v="1.24"/>
        <n v="3.24"/>
        <n v="0.76"/>
        <n v="4.01"/>
        <n v="35.5"/>
        <n v="3.65"/>
        <n v="6.65"/>
        <n v="0.96"/>
        <n v="2.63"/>
        <n v="6.3500000000000005"/>
        <n v="0.19"/>
        <n v="0.94"/>
        <n v="0.77"/>
        <n v="0.42"/>
        <n v="3.42"/>
        <n v="0.13"/>
        <n v="0.28849999999999998"/>
        <n v="3.7885"/>
        <n v="0.68"/>
        <n v="2.4300000000000002"/>
        <n v="3.8"/>
        <n v="3.7600000000000002"/>
        <n v="1.33"/>
        <n v="2.33"/>
        <n v="0.72"/>
        <n v="0.92500000000000004"/>
        <n v="0.15"/>
        <n v="0.16499999999999998"/>
        <n v="9.43"/>
        <n v="0.81"/>
        <n v="1.87"/>
        <n v="3.27"/>
        <n v="0.59"/>
        <n v="3.05"/>
        <n v="2.81"/>
        <n v="3.81"/>
        <n v="0.17"/>
        <n v="2.69"/>
        <n v="3.86"/>
        <n v="5.1100000000000003"/>
        <n v="12.11"/>
        <n v="0.66"/>
        <n v="0.57999999999999996"/>
        <n v="4.3499999999999996"/>
        <n v="2.21"/>
        <n v="4.21"/>
        <n v="0.39"/>
        <n v="0.4"/>
        <n v="2.2000000000000002"/>
        <n v="3.2"/>
        <n v="1.52"/>
        <n v="2.2199999999999998"/>
        <n v="0.63"/>
        <n v="1.63"/>
        <n v="0.38"/>
        <n v="0.52"/>
        <n v="4.5199999999999996"/>
        <n v="1.92"/>
        <n v="2.8"/>
        <n v="4.8"/>
        <n v="3.7800000000000002"/>
        <n v="0.47"/>
        <n v="1.47"/>
        <n v="5.3"/>
        <n v="0.02"/>
        <n v="0.03"/>
        <n v="0.18"/>
        <n v="1.875"/>
        <n v="2.875"/>
        <n v="0.86499999999999999"/>
        <n v="1.61"/>
        <n v="2.6100000000000003"/>
        <n v="0.33"/>
        <n v="2.4"/>
        <n v="1.4500000000000002"/>
        <n v="2.5499999999999998"/>
        <n v="0.06"/>
        <n v="1.39"/>
        <n v="1.38"/>
        <n v="5.9"/>
        <n v="1.3"/>
        <n v="2.71"/>
        <n v="3.71"/>
        <n v="1.8599999999999999"/>
        <n v="0.28000000000000003"/>
        <n v="0.44"/>
        <n v="1.6400000000000001"/>
        <n v="1.85"/>
        <n v="0.32"/>
        <n v="2.08"/>
        <n v="2.52"/>
        <n v="6.6999999999999993"/>
      </sharedItems>
    </cacheField>
    <cacheField name="FTE OPER. &amp; OTHER FUNDS 2017-2018" numFmtId="0">
      <sharedItems containsString="0" containsBlank="1" containsNumber="1" minValue="0" maxValue="1464.4" count="513">
        <n v="1"/>
        <n v="16.72"/>
        <n v="7"/>
        <n v="5"/>
        <n v="3.6"/>
        <n v="35.32"/>
        <m/>
        <n v="8"/>
        <n v="15"/>
        <n v="12.5"/>
        <n v="30.8"/>
        <n v="22"/>
        <n v="0"/>
        <n v="65.3"/>
        <n v="13"/>
        <n v="50.25"/>
        <n v="76.25"/>
        <n v="2"/>
        <n v="9"/>
        <n v="4"/>
        <n v="4.4000000000000004"/>
        <n v="0.2"/>
        <n v="10.6"/>
        <n v="6"/>
        <n v="46.5"/>
        <n v="61.5"/>
        <n v="3"/>
        <n v="244"/>
        <n v="11"/>
        <n v="65.650000000000006"/>
        <n v="19"/>
        <n v="78.5"/>
        <n v="97.55"/>
        <n v="516.69999999999993"/>
        <n v="27.5"/>
        <n v="130.5"/>
        <n v="158"/>
        <n v="163.4"/>
        <n v="1001.4"/>
        <n v="299.60000000000002"/>
        <n v="1464.4"/>
        <n v="315.05"/>
        <n v="109"/>
        <n v="587"/>
        <n v="1011.05"/>
        <n v="27.18"/>
        <n v="153"/>
        <n v="180.18"/>
        <n v="62"/>
        <n v="17"/>
        <n v="79"/>
        <n v="85.2"/>
        <n v="87.1"/>
        <n v="57.75"/>
        <n v="23.9"/>
        <n v="9.3000000000000007"/>
        <n v="299.25000000000006"/>
        <n v="48"/>
        <n v="213"/>
        <n v="560"/>
        <n v="773"/>
        <n v="20.8"/>
        <n v="33.799999999999997"/>
        <n v="9.5"/>
        <n v="10.5"/>
        <n v="16.21"/>
        <n v="23"/>
        <n v="44.21"/>
        <n v="12"/>
        <n v="35"/>
        <n v="6.6"/>
        <n v="15.6"/>
        <n v="24"/>
        <n v="3.93"/>
        <n v="3.36"/>
        <n v="24.29"/>
        <n v="0.1"/>
        <n v="1.1000000000000001"/>
        <n v="14"/>
        <n v="11.41"/>
        <n v="18"/>
        <n v="32.409999999999997"/>
        <n v="2.9"/>
        <n v="30"/>
        <n v="25"/>
        <n v="16"/>
        <n v="34"/>
        <n v="36"/>
        <n v="45"/>
        <n v="10"/>
        <n v="19.5"/>
        <n v="44.5"/>
        <n v="64"/>
        <n v="3.7"/>
        <n v="4.3"/>
        <n v="29"/>
        <n v="33"/>
        <n v="1.69"/>
        <n v="0.9"/>
        <n v="6.59"/>
        <n v="26.5"/>
        <n v="36.5"/>
        <n v="0.82"/>
        <n v="1.8199999999999998"/>
        <n v="39"/>
        <n v="11.5"/>
        <n v="16.5"/>
        <n v="21"/>
        <n v="20"/>
        <n v="50.5"/>
        <n v="44"/>
        <n v="68"/>
        <n v="6.5"/>
        <n v="10.119999999999999"/>
        <n v="2.38"/>
        <n v="0.5"/>
        <n v="26.899999999999995"/>
        <n v="40"/>
        <n v="51"/>
        <n v="0.78"/>
        <n v="1.78"/>
        <n v="38"/>
        <n v="69"/>
        <n v="56"/>
        <n v="78"/>
        <n v="2.95"/>
        <n v="2.0499999999999998"/>
        <n v="1.7"/>
        <n v="6.3"/>
        <n v="2.77"/>
        <n v="9.77"/>
        <n v="0.62"/>
        <n v="8.1638000000000002"/>
        <n v="4.0273000000000003"/>
        <n v="48.191100000000006"/>
        <n v="31"/>
        <n v="55"/>
        <n v="121"/>
        <n v="63"/>
        <n v="26"/>
        <n v="12.39649"/>
        <n v="9.5850000000000009"/>
        <n v="0.26"/>
        <n v="33.241489999999999"/>
        <n v="67"/>
        <n v="93"/>
        <n v="1.75"/>
        <n v="12.75"/>
        <n v="6.75"/>
        <n v="19.75"/>
        <n v="0.55000000000000004"/>
        <n v="2.75"/>
        <n v="0.25"/>
        <n v="1.25"/>
        <n v="5.5"/>
        <n v="7.5"/>
        <n v="32"/>
        <n v="57"/>
        <n v="72"/>
        <n v="44.53"/>
        <n v="71.53"/>
        <n v="4.96"/>
        <n v="59"/>
        <n v="2.99"/>
        <n v="5.17"/>
        <n v="9.16"/>
        <n v="8.44"/>
        <n v="11.44"/>
        <n v="1.4"/>
        <n v="0.6"/>
        <n v="3.75"/>
        <n v="4.25"/>
        <n v="2.5"/>
        <n v="4.5"/>
        <n v="1.9"/>
        <n v="0.3"/>
        <n v="2.2999999999999998"/>
        <n v="21.5"/>
        <n v="0.86"/>
        <n v="41.36"/>
        <n v="20.2"/>
        <n v="45.2"/>
        <n v="7.8"/>
        <n v="8.8000000000000007"/>
        <n v="0.14000000000000001"/>
        <n v="2.74"/>
        <n v="41"/>
        <n v="1.03"/>
        <n v="2.0300000000000002"/>
        <n v="3.5"/>
        <n v="2.13"/>
        <n v="3.08"/>
        <n v="5.21"/>
        <n v="3.15"/>
        <n v="0.85"/>
        <n v="1.1599999999999999"/>
        <n v="10.16"/>
        <n v="52.76"/>
        <n v="42.03"/>
        <n v="149.79"/>
        <n v="10.42"/>
        <n v="53.53"/>
        <n v="93.95"/>
        <n v="10.68"/>
        <n v="22.18"/>
        <n v="94"/>
        <n v="0.61"/>
        <n v="3.11"/>
        <n v="4.6399999999999997"/>
        <n v="5.7799999999999994"/>
        <n v="0.36"/>
        <n v="3.76"/>
        <n v="5.76"/>
        <n v="7.55"/>
        <n v="78.25"/>
        <n v="128"/>
        <n v="203"/>
        <n v="48.3"/>
        <n v="18.149999999999999"/>
        <n v="108.27"/>
        <n v="174.71999999999997"/>
        <n v="8.5"/>
        <n v="40.5"/>
        <n v="86.5"/>
        <n v="134.5"/>
        <n v="53"/>
        <n v="85"/>
        <n v="147"/>
        <n v="28"/>
        <n v="8.5299999999999994"/>
        <n v="24.03"/>
        <n v="31.53"/>
        <n v="110"/>
        <n v="141.53"/>
        <n v="27"/>
        <n v="3.1"/>
        <n v="11.9"/>
        <n v="14.9"/>
        <n v="82"/>
        <n v="108"/>
        <n v="96"/>
        <n v="124"/>
        <n v="66"/>
        <n v="0.83"/>
        <n v="4.08"/>
        <n v="0.65"/>
        <n v="5.65"/>
        <n v="3.85"/>
        <n v="5.85"/>
        <n v="5.25"/>
        <n v="2.7"/>
        <n v="5.7"/>
        <n v="75"/>
        <n v="12.25"/>
        <n v="113.25"/>
        <n v="59.5"/>
        <n v="179.5"/>
        <n v="322"/>
        <n v="76.5"/>
        <n v="138.5"/>
        <n v="238"/>
        <n v="22.5"/>
        <n v="34.5"/>
        <n v="21.83"/>
        <n v="47"/>
        <n v="8.6"/>
        <n v="15.46"/>
        <n v="109.38999999999999"/>
        <n v="29.5"/>
        <n v="174.5"/>
        <n v="238.5"/>
        <n v="1.5"/>
        <n v="5.38"/>
        <n v="15.5"/>
        <n v="0.45"/>
        <n v="3.45"/>
        <n v="5.57"/>
        <n v="11.57"/>
        <n v="7.53"/>
        <n v="10.530000000000001"/>
        <n v="0.53"/>
        <n v="0.8"/>
        <n v="30.5"/>
        <n v="1.6"/>
        <n v="25.94"/>
        <n v="49.86"/>
        <n v="12.7"/>
        <n v="88.5"/>
        <n v="36.450000000000003"/>
        <n v="55.95"/>
        <n v="11.25"/>
        <n v="11.75"/>
        <n v="0.67"/>
        <n v="12.47"/>
        <n v="2.97"/>
        <n v="13.9"/>
        <n v="23.5"/>
        <n v="52.5"/>
        <n v="7.75"/>
        <n v="46"/>
        <n v="37"/>
        <n v="65"/>
        <n v="14.5"/>
        <n v="17.5"/>
        <n v="88"/>
        <n v="50"/>
        <n v="77"/>
        <n v="0.88"/>
        <n v="7.88"/>
        <n v="0.79"/>
        <n v="2.79"/>
        <n v="1.86"/>
        <n v="5.66"/>
        <n v="7.35"/>
        <n v="1.1200000000000001"/>
        <n v="1.7032"/>
        <n v="1.0761000000000001"/>
        <n v="13.699300000000003"/>
        <n v="4.5332999999999997"/>
        <n v="23.24"/>
        <n v="2.2134"/>
        <n v="37.953399999999995"/>
        <n v="8.8632000000000009"/>
        <n v="18.25"/>
        <n v="28.113199999999999"/>
        <n v="3.9"/>
        <n v="5.0002000000000004"/>
        <n v="7.2502000000000004"/>
        <n v="7.13"/>
        <n v="26.13"/>
        <n v="1.2"/>
        <n v="0.12"/>
        <n v="6.4"/>
        <n v="6.05"/>
        <n v="2.39"/>
        <n v="8.9"/>
        <n v="1.8"/>
        <n v="9.9"/>
        <n v="17.600000000000001"/>
        <n v="18.231999999999999"/>
        <n v="31.832000000000001"/>
        <n v="0.87"/>
        <n v="4.6900000000000004"/>
        <n v="1.06"/>
        <n v="5.75"/>
        <n v="2.25"/>
        <n v="3.25"/>
        <n v="6.1"/>
        <n v="9.1"/>
        <n v="7.3"/>
        <n v="8.3000000000000007"/>
        <n v="5.14"/>
        <n v="0.51"/>
        <n v="15.76"/>
        <n v="10.08"/>
        <n v="0.7"/>
        <n v="47.35"/>
        <n v="93.35"/>
        <n v="180.5"/>
        <n v="286.5"/>
        <n v="154.25"/>
        <n v="213.75"/>
        <n v="24.89"/>
        <n v="12.77"/>
        <n v="6.82"/>
        <n v="8.33"/>
        <n v="68.92"/>
        <n v="89"/>
        <n v="122"/>
        <n v="3.3"/>
        <n v="62.3"/>
        <n v="64.930000000000007"/>
        <n v="122.93"/>
        <n v="84"/>
        <n v="80"/>
        <n v="4.62"/>
        <n v="1.88"/>
        <n v="10.35"/>
        <n v="0.75"/>
        <n v="4.75"/>
        <n v="4.47"/>
        <n v="15.469999999999999"/>
        <n v="17.82"/>
        <n v="21.82"/>
        <n v="48.29999999999999"/>
        <n v="7.6000000000000005"/>
        <n v="66.28"/>
        <n v="136.18"/>
        <n v="14.7"/>
        <n v="27.7"/>
        <n v="27.349999999999998"/>
        <n v="132.30000000000001"/>
        <n v="225.45000000000002"/>
        <n v="45.34"/>
        <n v="15.039999999999997"/>
        <n v="97.05"/>
        <n v="157.43"/>
        <n v="9.2999999999999989"/>
        <n v="62.05"/>
        <n v="0.9375"/>
        <n v="62.987499999999997"/>
        <n v="5.5600000000000005"/>
        <n v="8.5970000000000013"/>
        <n v="2.6970000000000001"/>
        <n v="2.14"/>
        <n v="20.694000000000003"/>
        <n v="17.762399999999996"/>
        <n v="18.762399999999996"/>
        <n v="42"/>
        <n v="89.149700000000081"/>
        <n v="43.119099999999996"/>
        <n v="133.26880000000008"/>
        <n v="10.45"/>
        <n v="12.43"/>
        <n v="21.93"/>
        <n v="4.9000000000000004"/>
        <n v="12.9"/>
        <n v="21.8"/>
        <n v="25.8"/>
        <n v="0.27"/>
        <n v="0.97"/>
        <n v="1.24"/>
        <n v="3.24"/>
        <n v="0.76"/>
        <n v="4.26"/>
        <n v="35.5"/>
        <n v="3.65"/>
        <n v="6.65"/>
        <n v="0.96"/>
        <n v="2.63"/>
        <n v="6.3500000000000005"/>
        <n v="0.19"/>
        <n v="0.94"/>
        <n v="0.77"/>
        <n v="0.42"/>
        <n v="3.42"/>
        <n v="0.13"/>
        <n v="0.28849999999999998"/>
        <n v="3.7885"/>
        <n v="0.68"/>
        <n v="2.4300000000000002"/>
        <n v="3.8"/>
        <n v="3.7600000000000002"/>
        <n v="1.33"/>
        <n v="2.33"/>
        <n v="0.72"/>
        <n v="0.92500000000000004"/>
        <n v="0.15"/>
        <n v="0.16499999999999998"/>
        <n v="9.43"/>
        <n v="0.81"/>
        <n v="1.87"/>
        <n v="3.27"/>
        <n v="0.59"/>
        <n v="3.05"/>
        <n v="2.81"/>
        <n v="3.81"/>
        <n v="0.17"/>
        <n v="2.69"/>
        <n v="3.86"/>
        <n v="5.1100000000000003"/>
        <n v="12.11"/>
        <n v="0.66"/>
        <n v="0.57999999999999996"/>
        <n v="4.3499999999999996"/>
        <n v="2.21"/>
        <n v="4.21"/>
        <n v="0.39"/>
        <n v="0.4"/>
        <n v="2.2000000000000002"/>
        <n v="3.2"/>
        <n v="1.52"/>
        <n v="2.2199999999999998"/>
        <n v="0.63"/>
        <n v="1.63"/>
        <n v="0.38"/>
        <n v="0.52"/>
        <n v="4.5199999999999996"/>
        <n v="1.92"/>
        <n v="2.8"/>
        <n v="4.8"/>
        <n v="3.7800000000000002"/>
        <n v="0.47"/>
        <n v="1.47"/>
        <n v="5.3"/>
        <n v="0.02"/>
        <n v="0.03"/>
        <n v="0.18"/>
        <n v="1.875"/>
        <n v="2.875"/>
        <n v="0.86499999999999999"/>
        <n v="1.61"/>
        <n v="2.6100000000000003"/>
        <n v="0.33"/>
        <n v="2.4"/>
        <n v="1.4500000000000002"/>
        <n v="2.5499999999999998"/>
        <n v="0.06"/>
        <n v="1.39"/>
        <n v="1.38"/>
        <n v="5.9"/>
        <n v="1.3"/>
        <n v="2.71"/>
        <n v="3.71"/>
        <n v="1.8599999999999999"/>
        <n v="0.28000000000000003"/>
        <n v="0.44"/>
        <n v="1.6400000000000001"/>
        <n v="1.85"/>
        <n v="0.32"/>
        <n v="2.08"/>
        <n v="2.52"/>
        <n v="6.6999999999999993"/>
      </sharedItems>
    </cacheField>
    <cacheField name="TOTAL ANNUAL SALARIES OPER. &amp; OTHER FUNDS 2016-2017*" numFmtId="0">
      <sharedItems containsString="0" containsBlank="1" containsNumber="1" minValue="0" maxValue="34600698.759999976"/>
    </cacheField>
    <cacheField name="TOTAL ANNUAL SALARIES OPER. &amp; OTHER FUNDS 2017-2018" numFmtId="0">
      <sharedItems containsString="0" containsBlank="1" containsNumber="1" minValue="0" maxValue="34543143.579999976"/>
    </cacheField>
    <cacheField name="AVERAGE SALARY OPER. &amp; OTHER FUNDS 2016-2017*" numFmtId="0">
      <sharedItems containsString="0" containsBlank="1" containsNumber="1" minValue="0" maxValue="240000"/>
    </cacheField>
    <cacheField name="AVERAGE SALARY OPER. &amp; OTHER FUNDS 2017-2018" numFmtId="0">
      <sharedItems containsString="0" containsBlank="1" containsNumber="1" minValue="0" maxValue="236307.87"/>
    </cacheField>
    <cacheField name="DOLLAR INCREASE" numFmtId="0">
      <sharedItems containsString="0" containsBlank="1" containsNumber="1" minValue="-234292.3900000155" maxValue="452616"/>
    </cacheField>
    <cacheField name="PERCENT INCREASE Col. 7 / Col. 3" numFmtId="0">
      <sharedItems containsString="0" containsBlank="1" containsNumber="1" minValue="-0.16666666666666666" maxValue="0.68513506612878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08">
  <r>
    <x v="0"/>
    <x v="0"/>
    <x v="0"/>
    <x v="0"/>
    <x v="0"/>
    <n v="120000"/>
    <n v="120000"/>
    <n v="120000"/>
    <n v="120000"/>
    <n v="0"/>
    <n v="0"/>
  </r>
  <r>
    <x v="0"/>
    <x v="0"/>
    <x v="1"/>
    <x v="1"/>
    <x v="1"/>
    <n v="1144225"/>
    <n v="1180978"/>
    <n v="68434.509569378002"/>
    <n v="70632.655502392343"/>
    <n v="36753"/>
    <n v="3.2120430859315256E-2"/>
  </r>
  <r>
    <x v="0"/>
    <x v="0"/>
    <x v="2"/>
    <x v="2"/>
    <x v="2"/>
    <n v="593758"/>
    <n v="593758"/>
    <n v="84822.571428571435"/>
    <n v="84822.571428571435"/>
    <n v="0"/>
    <n v="0"/>
  </r>
  <r>
    <x v="0"/>
    <x v="0"/>
    <x v="3"/>
    <x v="3"/>
    <x v="3"/>
    <n v="323885"/>
    <n v="323885"/>
    <n v="64777"/>
    <n v="64777"/>
    <n v="0"/>
    <n v="0"/>
  </r>
  <r>
    <x v="0"/>
    <x v="0"/>
    <x v="4"/>
    <x v="0"/>
    <x v="0"/>
    <n v="88406"/>
    <n v="88406"/>
    <n v="88406"/>
    <n v="88406"/>
    <n v="0"/>
    <n v="0"/>
  </r>
  <r>
    <x v="0"/>
    <x v="0"/>
    <x v="5"/>
    <x v="0"/>
    <x v="0"/>
    <n v="52337"/>
    <n v="52338"/>
    <n v="52337"/>
    <n v="52338"/>
    <n v="1"/>
    <n v="1.9106941551865794E-5"/>
  </r>
  <r>
    <x v="0"/>
    <x v="0"/>
    <x v="6"/>
    <x v="4"/>
    <x v="4"/>
    <n v="173987.88"/>
    <n v="173991.48"/>
    <n v="48329.966666666667"/>
    <n v="48330.966666666667"/>
    <n v="3.6000000000058208"/>
    <n v="2.0691096414335417E-5"/>
  </r>
  <r>
    <x v="0"/>
    <x v="0"/>
    <x v="7"/>
    <x v="5"/>
    <x v="5"/>
    <n v="2496598.88"/>
    <n v="2533356.48"/>
    <n v="70685.132502831257"/>
    <n v="71725.834654586637"/>
    <n v="36757.600000000093"/>
    <n v="1.4723069971096075E-2"/>
  </r>
  <r>
    <x v="0"/>
    <x v="0"/>
    <x v="8"/>
    <x v="6"/>
    <x v="6"/>
    <m/>
    <m/>
    <m/>
    <m/>
    <m/>
    <m/>
  </r>
  <r>
    <x v="0"/>
    <x v="0"/>
    <x v="9"/>
    <x v="7"/>
    <x v="7"/>
    <n v="136874.85"/>
    <n v="136874.85"/>
    <n v="17109.356250000001"/>
    <n v="17109.356250000001"/>
    <n v="0"/>
    <n v="0"/>
  </r>
  <r>
    <x v="0"/>
    <x v="0"/>
    <x v="10"/>
    <x v="2"/>
    <x v="2"/>
    <n v="108564.75"/>
    <n v="108564.75"/>
    <n v="15509.25"/>
    <n v="15509.25"/>
    <n v="0"/>
    <n v="0"/>
  </r>
  <r>
    <x v="0"/>
    <x v="0"/>
    <x v="7"/>
    <x v="8"/>
    <x v="8"/>
    <n v="245439.6"/>
    <n v="245439.6"/>
    <n v="16362.640000000001"/>
    <n v="16362.640000000001"/>
    <n v="0"/>
    <n v="0"/>
  </r>
  <r>
    <x v="0"/>
    <x v="0"/>
    <x v="8"/>
    <x v="6"/>
    <x v="6"/>
    <m/>
    <m/>
    <m/>
    <m/>
    <m/>
    <m/>
  </r>
  <r>
    <x v="0"/>
    <x v="0"/>
    <x v="11"/>
    <x v="9"/>
    <x v="9"/>
    <n v="194994"/>
    <n v="194994"/>
    <n v="15599.52"/>
    <n v="15599.52"/>
    <n v="0"/>
    <n v="0"/>
  </r>
  <r>
    <x v="0"/>
    <x v="0"/>
    <x v="12"/>
    <x v="10"/>
    <x v="10"/>
    <n v="493866.1"/>
    <n v="493866.1"/>
    <n v="16034.613636363636"/>
    <n v="16034.613636363636"/>
    <n v="0"/>
    <n v="0"/>
  </r>
  <r>
    <x v="0"/>
    <x v="0"/>
    <x v="13"/>
    <x v="11"/>
    <x v="11"/>
    <n v="369645.36"/>
    <n v="369645.36"/>
    <n v="16802.061818181817"/>
    <n v="16802.061818181817"/>
    <n v="0"/>
    <n v="0"/>
  </r>
  <r>
    <x v="0"/>
    <x v="0"/>
    <x v="14"/>
    <x v="12"/>
    <x v="12"/>
    <n v="0"/>
    <n v="0"/>
    <n v="0"/>
    <n v="0"/>
    <n v="0"/>
    <n v="0"/>
  </r>
  <r>
    <x v="0"/>
    <x v="0"/>
    <x v="7"/>
    <x v="13"/>
    <x v="13"/>
    <n v="1058505.46"/>
    <n v="1058505.46"/>
    <n v="16209.884532924962"/>
    <n v="16209.884532924962"/>
    <n v="0"/>
    <n v="0"/>
  </r>
  <r>
    <x v="0"/>
    <x v="0"/>
    <x v="8"/>
    <x v="6"/>
    <x v="6"/>
    <m/>
    <m/>
    <m/>
    <m/>
    <m/>
    <m/>
  </r>
  <r>
    <x v="0"/>
    <x v="0"/>
    <x v="15"/>
    <x v="14"/>
    <x v="14"/>
    <n v="615076.31999999995"/>
    <n v="615089.31999999995"/>
    <n v="47313.56307692307"/>
    <n v="47314.56307692307"/>
    <n v="13"/>
    <n v="2.1135588507130303E-5"/>
  </r>
  <r>
    <x v="0"/>
    <x v="0"/>
    <x v="16"/>
    <x v="14"/>
    <x v="14"/>
    <n v="582911"/>
    <n v="582924"/>
    <n v="44839.307692307695"/>
    <n v="44840.307692307695"/>
    <n v="13"/>
    <n v="2.2301860832957348E-5"/>
  </r>
  <r>
    <x v="0"/>
    <x v="0"/>
    <x v="17"/>
    <x v="15"/>
    <x v="15"/>
    <n v="1256292.1200000001"/>
    <n v="1256292.1200000001"/>
    <n v="25000.838208955225"/>
    <n v="25000.838208955225"/>
    <n v="0"/>
    <n v="0"/>
  </r>
  <r>
    <x v="0"/>
    <x v="0"/>
    <x v="7"/>
    <x v="16"/>
    <x v="16"/>
    <n v="2454279.44"/>
    <n v="2454305.44"/>
    <n v="32187.271344262295"/>
    <n v="32187.61232786885"/>
    <n v="26"/>
    <n v="1.0593740702973904E-5"/>
  </r>
  <r>
    <x v="0"/>
    <x v="0"/>
    <x v="8"/>
    <x v="6"/>
    <x v="6"/>
    <m/>
    <m/>
    <m/>
    <m/>
    <m/>
    <m/>
  </r>
  <r>
    <x v="0"/>
    <x v="0"/>
    <x v="18"/>
    <x v="17"/>
    <x v="17"/>
    <n v="92755"/>
    <n v="92755"/>
    <n v="46377.5"/>
    <n v="46377.5"/>
    <n v="0"/>
    <n v="0"/>
  </r>
  <r>
    <x v="0"/>
    <x v="0"/>
    <x v="19"/>
    <x v="12"/>
    <x v="12"/>
    <n v="0"/>
    <n v="0"/>
    <n v="0"/>
    <n v="0"/>
    <n v="0"/>
    <n v="0"/>
  </r>
  <r>
    <x v="0"/>
    <x v="0"/>
    <x v="7"/>
    <x v="17"/>
    <x v="17"/>
    <n v="92755"/>
    <n v="92755"/>
    <n v="46377.5"/>
    <n v="46377.5"/>
    <n v="0"/>
    <n v="0"/>
  </r>
  <r>
    <x v="0"/>
    <x v="0"/>
    <x v="8"/>
    <x v="6"/>
    <x v="6"/>
    <m/>
    <m/>
    <m/>
    <m/>
    <m/>
    <m/>
  </r>
  <r>
    <x v="0"/>
    <x v="0"/>
    <x v="20"/>
    <x v="18"/>
    <x v="18"/>
    <n v="300345"/>
    <n v="300345"/>
    <n v="33371.666666666664"/>
    <n v="33371.666666666664"/>
    <n v="0"/>
    <n v="0"/>
  </r>
  <r>
    <x v="0"/>
    <x v="0"/>
    <x v="21"/>
    <x v="19"/>
    <x v="19"/>
    <n v="113276.8"/>
    <n v="113276.8"/>
    <n v="28319.200000000001"/>
    <n v="28319.200000000001"/>
    <n v="0"/>
    <n v="0"/>
  </r>
  <r>
    <x v="0"/>
    <x v="0"/>
    <x v="7"/>
    <x v="14"/>
    <x v="14"/>
    <n v="413621.8"/>
    <n v="413621.8"/>
    <n v="31817.061538461538"/>
    <n v="31817.061538461538"/>
    <n v="0"/>
    <n v="0"/>
  </r>
  <r>
    <x v="0"/>
    <x v="0"/>
    <x v="8"/>
    <x v="6"/>
    <x v="6"/>
    <m/>
    <m/>
    <m/>
    <m/>
    <m/>
    <m/>
  </r>
  <r>
    <x v="0"/>
    <x v="0"/>
    <x v="22"/>
    <x v="17"/>
    <x v="17"/>
    <n v="116201"/>
    <n v="116203.52"/>
    <n v="58100.5"/>
    <n v="58101.760000000002"/>
    <n v="2.5200000000040745"/>
    <n v="2.16865603566585E-5"/>
  </r>
  <r>
    <x v="0"/>
    <x v="0"/>
    <x v="23"/>
    <x v="20"/>
    <x v="20"/>
    <n v="245015.24"/>
    <n v="245019.64"/>
    <n v="55685.281818181815"/>
    <n v="55686.281818181815"/>
    <n v="4.4000000000232831"/>
    <n v="1.795806660852314E-5"/>
  </r>
  <r>
    <x v="0"/>
    <x v="0"/>
    <x v="24"/>
    <x v="0"/>
    <x v="0"/>
    <n v="49437.120000000003"/>
    <n v="49438.12"/>
    <n v="49437.120000000003"/>
    <n v="49438.12"/>
    <n v="1"/>
    <n v="2.0227715530354519E-5"/>
  </r>
  <r>
    <x v="0"/>
    <x v="0"/>
    <x v="25"/>
    <x v="12"/>
    <x v="12"/>
    <n v="0"/>
    <n v="0"/>
    <n v="0"/>
    <n v="0"/>
    <n v="0"/>
    <n v="0"/>
  </r>
  <r>
    <x v="0"/>
    <x v="0"/>
    <x v="26"/>
    <x v="17"/>
    <x v="17"/>
    <n v="152098"/>
    <n v="152100"/>
    <n v="76049"/>
    <n v="76050"/>
    <n v="2"/>
    <n v="1.3149416823363884E-5"/>
  </r>
  <r>
    <x v="0"/>
    <x v="0"/>
    <x v="27"/>
    <x v="21"/>
    <x v="21"/>
    <n v="13566.32"/>
    <n v="13566.52"/>
    <n v="67831.599999999991"/>
    <n v="67832.599999999991"/>
    <n v="0.2000000000007276"/>
    <n v="1.4742391451825374E-5"/>
  </r>
  <r>
    <x v="0"/>
    <x v="0"/>
    <x v="28"/>
    <x v="12"/>
    <x v="12"/>
    <n v="0"/>
    <n v="0"/>
    <n v="0"/>
    <n v="0"/>
    <n v="0"/>
    <n v="0"/>
  </r>
  <r>
    <x v="0"/>
    <x v="0"/>
    <x v="29"/>
    <x v="0"/>
    <x v="0"/>
    <n v="52101.440000000002"/>
    <n v="52102.44"/>
    <n v="52101.440000000002"/>
    <n v="52102.44"/>
    <n v="1"/>
    <n v="1.9193327478088897E-5"/>
  </r>
  <r>
    <x v="0"/>
    <x v="0"/>
    <x v="7"/>
    <x v="22"/>
    <x v="22"/>
    <n v="628419.11999999988"/>
    <n v="628430.24"/>
    <n v="59284.822641509425"/>
    <n v="59285.871698113209"/>
    <n v="11.120000000111759"/>
    <n v="1.7695196798136505E-5"/>
  </r>
  <r>
    <x v="0"/>
    <x v="0"/>
    <x v="8"/>
    <x v="6"/>
    <x v="6"/>
    <m/>
    <m/>
    <m/>
    <m/>
    <m/>
    <m/>
  </r>
  <r>
    <x v="0"/>
    <x v="0"/>
    <x v="30"/>
    <x v="17"/>
    <x v="17"/>
    <n v="83500"/>
    <n v="83502"/>
    <n v="41750"/>
    <n v="41751"/>
    <n v="2"/>
    <n v="2.3952095808383234E-5"/>
  </r>
  <r>
    <x v="0"/>
    <x v="0"/>
    <x v="31"/>
    <x v="23"/>
    <x v="23"/>
    <n v="115552"/>
    <n v="115552"/>
    <n v="19258.666666666668"/>
    <n v="19258.666666666668"/>
    <n v="0"/>
    <n v="0"/>
  </r>
  <r>
    <x v="0"/>
    <x v="0"/>
    <x v="7"/>
    <x v="7"/>
    <x v="7"/>
    <n v="199052"/>
    <n v="199054"/>
    <n v="24881.5"/>
    <n v="24881.75"/>
    <n v="2"/>
    <n v="1.0047625746036212E-5"/>
  </r>
  <r>
    <x v="0"/>
    <x v="0"/>
    <x v="8"/>
    <x v="6"/>
    <x v="6"/>
    <m/>
    <m/>
    <m/>
    <m/>
    <m/>
    <m/>
  </r>
  <r>
    <x v="0"/>
    <x v="0"/>
    <x v="32"/>
    <x v="17"/>
    <x v="17"/>
    <n v="101547"/>
    <n v="101547"/>
    <n v="50773.5"/>
    <n v="50773.5"/>
    <n v="0"/>
    <n v="0"/>
  </r>
  <r>
    <x v="0"/>
    <x v="0"/>
    <x v="7"/>
    <x v="17"/>
    <x v="17"/>
    <n v="101547"/>
    <n v="101547"/>
    <n v="50773.5"/>
    <n v="50773.5"/>
    <n v="0"/>
    <n v="0"/>
  </r>
  <r>
    <x v="0"/>
    <x v="0"/>
    <x v="8"/>
    <x v="6"/>
    <x v="6"/>
    <m/>
    <m/>
    <m/>
    <m/>
    <m/>
    <m/>
  </r>
  <r>
    <x v="0"/>
    <x v="0"/>
    <x v="33"/>
    <x v="8"/>
    <x v="8"/>
    <n v="588649.84"/>
    <n v="588649.84"/>
    <n v="39243.322666666667"/>
    <n v="39243.322666666667"/>
    <n v="0"/>
    <n v="0"/>
  </r>
  <r>
    <x v="0"/>
    <x v="0"/>
    <x v="34"/>
    <x v="24"/>
    <x v="24"/>
    <n v="943010.64"/>
    <n v="943010.64"/>
    <n v="20279.79870967742"/>
    <n v="20279.79870967742"/>
    <n v="0"/>
    <n v="0"/>
  </r>
  <r>
    <x v="0"/>
    <x v="0"/>
    <x v="7"/>
    <x v="25"/>
    <x v="25"/>
    <n v="1531660.48"/>
    <n v="1531660.48"/>
    <n v="24905.048455284552"/>
    <n v="24905.048455284552"/>
    <n v="0"/>
    <n v="0"/>
  </r>
  <r>
    <x v="0"/>
    <x v="0"/>
    <x v="8"/>
    <x v="6"/>
    <x v="6"/>
    <m/>
    <m/>
    <m/>
    <m/>
    <m/>
    <m/>
  </r>
  <r>
    <x v="0"/>
    <x v="0"/>
    <x v="35"/>
    <x v="12"/>
    <x v="12"/>
    <n v="0"/>
    <n v="0"/>
    <n v="0"/>
    <n v="0"/>
    <n v="0"/>
    <n v="0"/>
  </r>
  <r>
    <x v="0"/>
    <x v="0"/>
    <x v="36"/>
    <x v="0"/>
    <x v="0"/>
    <n v="47476"/>
    <n v="47476"/>
    <n v="47476"/>
    <n v="47476"/>
    <n v="0"/>
    <n v="0"/>
  </r>
  <r>
    <x v="0"/>
    <x v="0"/>
    <x v="37"/>
    <x v="17"/>
    <x v="17"/>
    <n v="39802.879999999997"/>
    <n v="39802.879999999997"/>
    <n v="19901.439999999999"/>
    <n v="19901.439999999999"/>
    <n v="0"/>
    <n v="0"/>
  </r>
  <r>
    <x v="0"/>
    <x v="0"/>
    <x v="38"/>
    <x v="12"/>
    <x v="12"/>
    <n v="0"/>
    <n v="0"/>
    <n v="0"/>
    <n v="0"/>
    <n v="0"/>
    <n v="0"/>
  </r>
  <r>
    <x v="0"/>
    <x v="0"/>
    <x v="7"/>
    <x v="26"/>
    <x v="26"/>
    <n v="87278.88"/>
    <n v="87278.88"/>
    <n v="29092.960000000003"/>
    <n v="29092.960000000003"/>
    <n v="0"/>
    <n v="0"/>
  </r>
  <r>
    <x v="0"/>
    <x v="0"/>
    <x v="8"/>
    <x v="6"/>
    <x v="6"/>
    <m/>
    <m/>
    <m/>
    <m/>
    <m/>
    <m/>
  </r>
  <r>
    <x v="0"/>
    <x v="0"/>
    <x v="39"/>
    <x v="12"/>
    <x v="12"/>
    <n v="0"/>
    <n v="0"/>
    <n v="0"/>
    <n v="0"/>
    <n v="0"/>
    <n v="0"/>
  </r>
  <r>
    <x v="0"/>
    <x v="0"/>
    <x v="40"/>
    <x v="12"/>
    <x v="12"/>
    <n v="0"/>
    <n v="0"/>
    <n v="0"/>
    <n v="0"/>
    <n v="0"/>
    <n v="0"/>
  </r>
  <r>
    <x v="0"/>
    <x v="0"/>
    <x v="41"/>
    <x v="12"/>
    <x v="12"/>
    <n v="0"/>
    <n v="0"/>
    <n v="0"/>
    <n v="0"/>
    <n v="0"/>
    <n v="0"/>
  </r>
  <r>
    <x v="0"/>
    <x v="1"/>
    <x v="0"/>
    <x v="0"/>
    <x v="0"/>
    <n v="240000"/>
    <n v="236307.87"/>
    <n v="240000"/>
    <n v="236307.87"/>
    <n v="-3692.1300000000047"/>
    <n v="-1.5383875000000019E-2"/>
  </r>
  <r>
    <x v="0"/>
    <x v="1"/>
    <x v="1"/>
    <x v="27"/>
    <x v="27"/>
    <n v="16673264.659999991"/>
    <n v="16673264.659999991"/>
    <n v="68333.051885245863"/>
    <n v="68333.051885245863"/>
    <n v="0"/>
    <n v="0"/>
  </r>
  <r>
    <x v="0"/>
    <x v="1"/>
    <x v="2"/>
    <x v="28"/>
    <x v="28"/>
    <n v="1350270.6900000002"/>
    <n v="1329497.29"/>
    <n v="122751.88090909092"/>
    <n v="120863.39"/>
    <n v="-20773.40000000014"/>
    <n v="-1.5384618916670803E-2"/>
  </r>
  <r>
    <x v="0"/>
    <x v="1"/>
    <x v="3"/>
    <x v="29"/>
    <x v="29"/>
    <n v="4100932.3499999987"/>
    <n v="4038210.31"/>
    <n v="62466.600913937524"/>
    <n v="61511.200456968771"/>
    <n v="-62722.03999999864"/>
    <n v="-1.5294580511672829E-2"/>
  </r>
  <r>
    <x v="0"/>
    <x v="1"/>
    <x v="4"/>
    <x v="30"/>
    <x v="30"/>
    <n v="1426248.32"/>
    <n v="1404306.04"/>
    <n v="75065.701052631586"/>
    <n v="73910.844210526324"/>
    <n v="-21942.280000000028"/>
    <n v="-1.5384614090202768E-2"/>
  </r>
  <r>
    <x v="0"/>
    <x v="1"/>
    <x v="5"/>
    <x v="31"/>
    <x v="31"/>
    <n v="4785870.4399999995"/>
    <n v="4730165.62"/>
    <n v="60966.502420382159"/>
    <n v="60256.886878980891"/>
    <n v="-55704.819999999367"/>
    <n v="-1.1639433348304216E-2"/>
  </r>
  <r>
    <x v="0"/>
    <x v="1"/>
    <x v="6"/>
    <x v="32"/>
    <x v="32"/>
    <n v="4726955.7799999984"/>
    <n v="4725474.4000000004"/>
    <n v="48456.748129164516"/>
    <n v="48441.562275756027"/>
    <n v="-1481.3799999980256"/>
    <n v="-3.1338985785858697E-4"/>
  </r>
  <r>
    <x v="0"/>
    <x v="1"/>
    <x v="7"/>
    <x v="33"/>
    <x v="33"/>
    <n v="33303542.239999983"/>
    <n v="33137226.18999999"/>
    <n v="64454.310508999399"/>
    <n v="64132.429243274615"/>
    <n v="-166316.04999999329"/>
    <n v="-4.9939447522262537E-3"/>
  </r>
  <r>
    <x v="0"/>
    <x v="1"/>
    <x v="8"/>
    <x v="6"/>
    <x v="6"/>
    <m/>
    <m/>
    <m/>
    <m/>
    <m/>
    <m/>
  </r>
  <r>
    <x v="0"/>
    <x v="1"/>
    <x v="9"/>
    <x v="34"/>
    <x v="34"/>
    <n v="484413.35"/>
    <n v="484413.35"/>
    <n v="17615.030909090907"/>
    <n v="17615.030909090907"/>
    <n v="0"/>
    <n v="0"/>
  </r>
  <r>
    <x v="0"/>
    <x v="1"/>
    <x v="10"/>
    <x v="35"/>
    <x v="35"/>
    <n v="2181880.7999999998"/>
    <n v="2181880.7999999998"/>
    <n v="16719.393103448274"/>
    <n v="16719.393103448274"/>
    <n v="0"/>
    <n v="0"/>
  </r>
  <r>
    <x v="0"/>
    <x v="1"/>
    <x v="7"/>
    <x v="36"/>
    <x v="36"/>
    <n v="2666294.15"/>
    <n v="2666294.15"/>
    <n v="16875.279430379745"/>
    <n v="16875.279430379745"/>
    <n v="0"/>
    <n v="0"/>
  </r>
  <r>
    <x v="0"/>
    <x v="1"/>
    <x v="8"/>
    <x v="6"/>
    <x v="6"/>
    <m/>
    <m/>
    <m/>
    <m/>
    <m/>
    <m/>
  </r>
  <r>
    <x v="0"/>
    <x v="1"/>
    <x v="11"/>
    <x v="37"/>
    <x v="37"/>
    <n v="2732300.7399999974"/>
    <n v="2732300.7399999974"/>
    <n v="16721.546756425931"/>
    <n v="16721.546756425931"/>
    <n v="0"/>
    <n v="0"/>
  </r>
  <r>
    <x v="0"/>
    <x v="1"/>
    <x v="12"/>
    <x v="38"/>
    <x v="38"/>
    <n v="16409637.929999964"/>
    <n v="16409637.929999964"/>
    <n v="16386.696554823211"/>
    <n v="16386.696554823211"/>
    <n v="0"/>
    <n v="0"/>
  </r>
  <r>
    <x v="0"/>
    <x v="1"/>
    <x v="13"/>
    <x v="39"/>
    <x v="39"/>
    <n v="4997154.3399999952"/>
    <n v="4997154.3399999952"/>
    <n v="16679.420360480624"/>
    <n v="16679.420360480624"/>
    <n v="0"/>
    <n v="0"/>
  </r>
  <r>
    <x v="0"/>
    <x v="1"/>
    <x v="14"/>
    <x v="12"/>
    <x v="12"/>
    <n v="0"/>
    <n v="0"/>
    <n v="0"/>
    <n v="0"/>
    <n v="0"/>
    <n v="0"/>
  </r>
  <r>
    <x v="0"/>
    <x v="1"/>
    <x v="7"/>
    <x v="40"/>
    <x v="40"/>
    <n v="24139093.009999957"/>
    <n v="24139093.009999957"/>
    <n v="16483.947698716169"/>
    <n v="16483.947698716169"/>
    <n v="0"/>
    <n v="0"/>
  </r>
  <r>
    <x v="0"/>
    <x v="1"/>
    <x v="8"/>
    <x v="6"/>
    <x v="6"/>
    <m/>
    <m/>
    <m/>
    <m/>
    <m/>
    <m/>
  </r>
  <r>
    <x v="0"/>
    <x v="1"/>
    <x v="15"/>
    <x v="41"/>
    <x v="41"/>
    <n v="15492876.899999976"/>
    <n v="15492876.899999976"/>
    <n v="49175.93048722417"/>
    <n v="49175.93048722417"/>
    <n v="0"/>
    <n v="0"/>
  </r>
  <r>
    <x v="0"/>
    <x v="1"/>
    <x v="16"/>
    <x v="42"/>
    <x v="42"/>
    <n v="5127188.2299999995"/>
    <n v="5127188.2299999995"/>
    <n v="47038.424128440362"/>
    <n v="47038.424128440362"/>
    <n v="0"/>
    <n v="0"/>
  </r>
  <r>
    <x v="0"/>
    <x v="1"/>
    <x v="17"/>
    <x v="43"/>
    <x v="43"/>
    <n v="13980633.629999997"/>
    <n v="13923078.449999999"/>
    <n v="23817.093066439516"/>
    <n v="23719.043356047699"/>
    <n v="-57555.179999997839"/>
    <n v="-4.1167790761996994E-3"/>
  </r>
  <r>
    <x v="0"/>
    <x v="1"/>
    <x v="7"/>
    <x v="44"/>
    <x v="44"/>
    <n v="34600698.759999976"/>
    <n v="34543143.579999976"/>
    <n v="34222.539696355248"/>
    <n v="34165.613550269496"/>
    <n v="-57555.179999999702"/>
    <n v="-1.6634109154620941E-3"/>
  </r>
  <r>
    <x v="0"/>
    <x v="1"/>
    <x v="8"/>
    <x v="6"/>
    <x v="6"/>
    <m/>
    <m/>
    <m/>
    <m/>
    <m/>
    <m/>
  </r>
  <r>
    <x v="0"/>
    <x v="1"/>
    <x v="18"/>
    <x v="45"/>
    <x v="45"/>
    <n v="545686.21000000008"/>
    <n v="545686.21000000008"/>
    <n v="20076.755334805006"/>
    <n v="20076.755334805006"/>
    <n v="0"/>
    <n v="0"/>
  </r>
  <r>
    <x v="0"/>
    <x v="1"/>
    <x v="19"/>
    <x v="46"/>
    <x v="46"/>
    <n v="3868008.5100000012"/>
    <n v="3841880.55"/>
    <n v="25281.101372549027"/>
    <n v="25110.330392156862"/>
    <n v="-26127.96000000136"/>
    <n v="-6.7548868965651146E-3"/>
  </r>
  <r>
    <x v="0"/>
    <x v="1"/>
    <x v="7"/>
    <x v="47"/>
    <x v="47"/>
    <n v="4413694.7200000016"/>
    <n v="4387566.76"/>
    <n v="24496.030192030201"/>
    <n v="24351.019869019867"/>
    <n v="-26127.960000001825"/>
    <n v="-5.9197478886808498E-3"/>
  </r>
  <r>
    <x v="0"/>
    <x v="1"/>
    <x v="8"/>
    <x v="6"/>
    <x v="6"/>
    <m/>
    <m/>
    <m/>
    <m/>
    <m/>
    <m/>
  </r>
  <r>
    <x v="0"/>
    <x v="1"/>
    <x v="20"/>
    <x v="48"/>
    <x v="48"/>
    <n v="2432676.29"/>
    <n v="2395625.79"/>
    <n v="39236.71435483871"/>
    <n v="38639.125645161294"/>
    <n v="-37050.5"/>
    <n v="-1.5230345341179775E-2"/>
  </r>
  <r>
    <x v="0"/>
    <x v="1"/>
    <x v="21"/>
    <x v="49"/>
    <x v="49"/>
    <n v="602578.69999999995"/>
    <n v="593308.26"/>
    <n v="35445.805882352935"/>
    <n v="34900.485882352943"/>
    <n v="-9270.4399999999441"/>
    <n v="-1.5384612831485655E-2"/>
  </r>
  <r>
    <x v="0"/>
    <x v="1"/>
    <x v="7"/>
    <x v="50"/>
    <x v="50"/>
    <n v="3035254.99"/>
    <n v="2988934.05"/>
    <n v="38420.949240506328"/>
    <n v="37834.608227848097"/>
    <n v="-46320.94000000041"/>
    <n v="-1.5260971533729496E-2"/>
  </r>
  <r>
    <x v="0"/>
    <x v="1"/>
    <x v="8"/>
    <x v="6"/>
    <x v="6"/>
    <m/>
    <m/>
    <m/>
    <m/>
    <m/>
    <m/>
  </r>
  <r>
    <x v="0"/>
    <x v="1"/>
    <x v="22"/>
    <x v="51"/>
    <x v="51"/>
    <n v="5177064.450000003"/>
    <n v="5177064.450000003"/>
    <n v="60763.667253521162"/>
    <n v="60763.667253521162"/>
    <n v="0"/>
    <n v="0"/>
  </r>
  <r>
    <x v="0"/>
    <x v="1"/>
    <x v="23"/>
    <x v="52"/>
    <x v="52"/>
    <n v="4775826.7799999984"/>
    <n v="4775826.7799999984"/>
    <n v="54831.535935706073"/>
    <n v="54831.535935706073"/>
    <n v="0"/>
    <n v="0"/>
  </r>
  <r>
    <x v="0"/>
    <x v="1"/>
    <x v="24"/>
    <x v="53"/>
    <x v="53"/>
    <n v="2935935.0399999996"/>
    <n v="2935935.0399999996"/>
    <n v="50838.701991341986"/>
    <n v="50838.701991341986"/>
    <n v="0"/>
    <n v="0"/>
  </r>
  <r>
    <x v="0"/>
    <x v="1"/>
    <x v="25"/>
    <x v="54"/>
    <x v="54"/>
    <n v="1286165.6000000001"/>
    <n v="1286165.6000000001"/>
    <n v="53814.460251046032"/>
    <n v="53814.460251046032"/>
    <n v="0"/>
    <n v="0"/>
  </r>
  <r>
    <x v="0"/>
    <x v="1"/>
    <x v="26"/>
    <x v="8"/>
    <x v="8"/>
    <n v="1044551.8599999999"/>
    <n v="1044551.8599999999"/>
    <n v="69636.790666666653"/>
    <n v="69636.790666666653"/>
    <n v="0"/>
    <n v="0"/>
  </r>
  <r>
    <x v="0"/>
    <x v="1"/>
    <x v="27"/>
    <x v="55"/>
    <x v="55"/>
    <n v="526871.82999999996"/>
    <n v="526871.82999999996"/>
    <n v="56652.884946236547"/>
    <n v="56652.884946236547"/>
    <n v="0"/>
    <n v="0"/>
  </r>
  <r>
    <x v="0"/>
    <x v="1"/>
    <x v="28"/>
    <x v="30"/>
    <x v="30"/>
    <n v="896647.05999999982"/>
    <n v="896647.05999999982"/>
    <n v="47191.950526315777"/>
    <n v="47191.950526315777"/>
    <n v="0"/>
    <n v="0"/>
  </r>
  <r>
    <x v="0"/>
    <x v="1"/>
    <x v="29"/>
    <x v="17"/>
    <x v="17"/>
    <n v="98921.16"/>
    <n v="98921.16"/>
    <n v="49460.58"/>
    <n v="49460.58"/>
    <n v="0"/>
    <n v="0"/>
  </r>
  <r>
    <x v="0"/>
    <x v="1"/>
    <x v="7"/>
    <x v="56"/>
    <x v="56"/>
    <n v="16741983.779999999"/>
    <n v="16741983.779999999"/>
    <n v="55946.478796992466"/>
    <n v="55946.478796992466"/>
    <n v="0"/>
    <n v="0"/>
  </r>
  <r>
    <x v="0"/>
    <x v="1"/>
    <x v="8"/>
    <x v="6"/>
    <x v="6"/>
    <m/>
    <m/>
    <m/>
    <m/>
    <m/>
    <m/>
  </r>
  <r>
    <x v="0"/>
    <x v="1"/>
    <x v="30"/>
    <x v="12"/>
    <x v="12"/>
    <n v="0"/>
    <n v="0"/>
    <n v="0"/>
    <n v="0"/>
    <n v="0"/>
    <n v="0"/>
  </r>
  <r>
    <x v="0"/>
    <x v="1"/>
    <x v="31"/>
    <x v="12"/>
    <x v="12"/>
    <n v="0"/>
    <n v="0"/>
    <n v="0"/>
    <n v="0"/>
    <n v="0"/>
    <n v="0"/>
  </r>
  <r>
    <x v="0"/>
    <x v="1"/>
    <x v="7"/>
    <x v="12"/>
    <x v="12"/>
    <n v="0"/>
    <n v="0"/>
    <n v="0"/>
    <n v="0"/>
    <n v="0"/>
    <n v="0"/>
  </r>
  <r>
    <x v="0"/>
    <x v="1"/>
    <x v="8"/>
    <x v="6"/>
    <x v="6"/>
    <m/>
    <m/>
    <m/>
    <m/>
    <m/>
    <m/>
  </r>
  <r>
    <x v="0"/>
    <x v="1"/>
    <x v="32"/>
    <x v="57"/>
    <x v="57"/>
    <n v="2335569.4000000004"/>
    <n v="2299637.56"/>
    <n v="48657.695833333339"/>
    <n v="47909.115833333337"/>
    <n v="-35931.840000000317"/>
    <n v="-1.5384616702034335E-2"/>
  </r>
  <r>
    <x v="0"/>
    <x v="1"/>
    <x v="7"/>
    <x v="57"/>
    <x v="57"/>
    <n v="2335569.4000000004"/>
    <n v="2299637.56"/>
    <n v="48657.695833333339"/>
    <n v="47909.115833333337"/>
    <n v="-35931.840000000317"/>
    <n v="-1.5384616702034335E-2"/>
  </r>
  <r>
    <x v="0"/>
    <x v="1"/>
    <x v="8"/>
    <x v="6"/>
    <x v="6"/>
    <m/>
    <m/>
    <m/>
    <m/>
    <m/>
    <m/>
  </r>
  <r>
    <x v="0"/>
    <x v="1"/>
    <x v="33"/>
    <x v="58"/>
    <x v="58"/>
    <n v="8286610.1799999932"/>
    <n v="8159123.8700000001"/>
    <n v="38904.273145539875"/>
    <n v="38305.745868544604"/>
    <n v="-127486.30999999307"/>
    <n v="-1.5384615328917665E-2"/>
  </r>
  <r>
    <x v="0"/>
    <x v="1"/>
    <x v="34"/>
    <x v="59"/>
    <x v="59"/>
    <n v="14341010.300000023"/>
    <n v="14234204.220000001"/>
    <n v="25608.946964285755"/>
    <n v="25418.221821428571"/>
    <n v="-106806.08000002243"/>
    <n v="-7.4475980259230586E-3"/>
  </r>
  <r>
    <x v="0"/>
    <x v="1"/>
    <x v="7"/>
    <x v="60"/>
    <x v="60"/>
    <n v="22627620.480000015"/>
    <n v="22393328.09"/>
    <n v="29272.471513583459"/>
    <n v="28969.376571798188"/>
    <n v="-234292.3900000155"/>
    <n v="-1.0354265496325636E-2"/>
  </r>
  <r>
    <x v="0"/>
    <x v="1"/>
    <x v="8"/>
    <x v="6"/>
    <x v="6"/>
    <m/>
    <m/>
    <m/>
    <m/>
    <m/>
    <m/>
  </r>
  <r>
    <x v="0"/>
    <x v="1"/>
    <x v="35"/>
    <x v="12"/>
    <x v="12"/>
    <n v="0"/>
    <n v="0"/>
    <n v="0"/>
    <n v="0"/>
    <n v="0"/>
    <n v="0"/>
  </r>
  <r>
    <x v="0"/>
    <x v="1"/>
    <x v="36"/>
    <x v="61"/>
    <x v="61"/>
    <n v="1079409.8400000001"/>
    <n v="1076211.02"/>
    <n v="51894.703846153847"/>
    <n v="51740.914423076923"/>
    <n v="-3198.8200000000652"/>
    <n v="-2.9634897528820611E-3"/>
  </r>
  <r>
    <x v="0"/>
    <x v="1"/>
    <x v="37"/>
    <x v="12"/>
    <x v="12"/>
    <n v="0"/>
    <n v="0"/>
    <n v="0"/>
    <n v="0"/>
    <n v="0"/>
    <n v="0"/>
  </r>
  <r>
    <x v="0"/>
    <x v="1"/>
    <x v="38"/>
    <x v="14"/>
    <x v="14"/>
    <n v="633734.70999999985"/>
    <n v="633734.70999999985"/>
    <n v="48748.823846153835"/>
    <n v="48748.823846153835"/>
    <n v="0"/>
    <n v="0"/>
  </r>
  <r>
    <x v="0"/>
    <x v="1"/>
    <x v="7"/>
    <x v="62"/>
    <x v="62"/>
    <n v="1713144.5499999998"/>
    <n v="1709945.73"/>
    <n v="50684.75"/>
    <n v="50590.110355029588"/>
    <n v="-3198.8199999998324"/>
    <n v="-1.8672213036546347E-3"/>
  </r>
  <r>
    <x v="0"/>
    <x v="1"/>
    <x v="8"/>
    <x v="6"/>
    <x v="6"/>
    <m/>
    <m/>
    <m/>
    <m/>
    <m/>
    <m/>
  </r>
  <r>
    <x v="0"/>
    <x v="1"/>
    <x v="39"/>
    <x v="12"/>
    <x v="12"/>
    <n v="0"/>
    <n v="0"/>
    <n v="0"/>
    <n v="0"/>
    <n v="0"/>
    <n v="0"/>
  </r>
  <r>
    <x v="0"/>
    <x v="1"/>
    <x v="40"/>
    <x v="12"/>
    <x v="12"/>
    <n v="0"/>
    <n v="0"/>
    <n v="0"/>
    <n v="0"/>
    <n v="0"/>
    <n v="0"/>
  </r>
  <r>
    <x v="0"/>
    <x v="1"/>
    <x v="41"/>
    <x v="12"/>
    <x v="12"/>
    <n v="0"/>
    <n v="0"/>
    <n v="0"/>
    <n v="0"/>
    <n v="0"/>
    <n v="0"/>
  </r>
  <r>
    <x v="0"/>
    <x v="2"/>
    <x v="0"/>
    <x v="0"/>
    <x v="0"/>
    <n v="96125"/>
    <n v="96125"/>
    <n v="96125"/>
    <n v="96125"/>
    <n v="0"/>
    <n v="0"/>
  </r>
  <r>
    <x v="0"/>
    <x v="2"/>
    <x v="1"/>
    <x v="12"/>
    <x v="12"/>
    <n v="0"/>
    <n v="0"/>
    <n v="0"/>
    <n v="0"/>
    <n v="0"/>
    <n v="0"/>
  </r>
  <r>
    <x v="0"/>
    <x v="2"/>
    <x v="2"/>
    <x v="0"/>
    <x v="0"/>
    <n v="47476"/>
    <n v="48004"/>
    <n v="47476"/>
    <n v="48004"/>
    <n v="528"/>
    <n v="1.1121408711770158E-2"/>
  </r>
  <r>
    <x v="0"/>
    <x v="2"/>
    <x v="3"/>
    <x v="12"/>
    <x v="12"/>
    <n v="0"/>
    <n v="0"/>
    <n v="0"/>
    <n v="0"/>
    <n v="0"/>
    <n v="0"/>
  </r>
  <r>
    <x v="0"/>
    <x v="2"/>
    <x v="4"/>
    <x v="0"/>
    <x v="0"/>
    <n v="62014"/>
    <n v="62806"/>
    <n v="62014"/>
    <n v="62806"/>
    <n v="792"/>
    <n v="1.2771309704260329E-2"/>
  </r>
  <r>
    <x v="0"/>
    <x v="2"/>
    <x v="5"/>
    <x v="17"/>
    <x v="17"/>
    <n v="133051"/>
    <n v="133210"/>
    <n v="66525.5"/>
    <n v="66605"/>
    <n v="159"/>
    <n v="1.1950304770351218E-3"/>
  </r>
  <r>
    <x v="0"/>
    <x v="2"/>
    <x v="6"/>
    <x v="12"/>
    <x v="12"/>
    <n v="0"/>
    <n v="0"/>
    <n v="0"/>
    <n v="0"/>
    <n v="0"/>
    <n v="0"/>
  </r>
  <r>
    <x v="0"/>
    <x v="2"/>
    <x v="7"/>
    <x v="3"/>
    <x v="3"/>
    <n v="338666"/>
    <n v="340145"/>
    <n v="67733.2"/>
    <n v="68029"/>
    <n v="1479"/>
    <n v="4.3671345809735843E-3"/>
  </r>
  <r>
    <x v="0"/>
    <x v="2"/>
    <x v="8"/>
    <x v="6"/>
    <x v="6"/>
    <m/>
    <m/>
    <m/>
    <m/>
    <m/>
    <m/>
  </r>
  <r>
    <x v="0"/>
    <x v="2"/>
    <x v="9"/>
    <x v="12"/>
    <x v="12"/>
    <n v="0"/>
    <n v="0"/>
    <n v="0"/>
    <n v="0"/>
    <n v="0"/>
    <n v="0"/>
  </r>
  <r>
    <x v="0"/>
    <x v="2"/>
    <x v="10"/>
    <x v="12"/>
    <x v="12"/>
    <n v="0"/>
    <n v="0"/>
    <n v="0"/>
    <n v="0"/>
    <n v="0"/>
    <n v="0"/>
  </r>
  <r>
    <x v="0"/>
    <x v="2"/>
    <x v="7"/>
    <x v="12"/>
    <x v="12"/>
    <n v="0"/>
    <n v="0"/>
    <n v="0"/>
    <n v="0"/>
    <n v="0"/>
    <n v="0"/>
  </r>
  <r>
    <x v="0"/>
    <x v="2"/>
    <x v="8"/>
    <x v="6"/>
    <x v="6"/>
    <m/>
    <m/>
    <m/>
    <m/>
    <m/>
    <m/>
  </r>
  <r>
    <x v="0"/>
    <x v="2"/>
    <x v="11"/>
    <x v="12"/>
    <x v="12"/>
    <n v="0"/>
    <n v="0"/>
    <n v="0"/>
    <n v="0"/>
    <n v="0"/>
    <n v="0"/>
  </r>
  <r>
    <x v="0"/>
    <x v="2"/>
    <x v="12"/>
    <x v="0"/>
    <x v="0"/>
    <n v="15543"/>
    <n v="15870"/>
    <n v="15543"/>
    <n v="15870"/>
    <n v="327"/>
    <n v="2.103840957344142E-2"/>
  </r>
  <r>
    <x v="0"/>
    <x v="2"/>
    <x v="13"/>
    <x v="12"/>
    <x v="12"/>
    <n v="0"/>
    <n v="0"/>
    <n v="0"/>
    <n v="0"/>
    <n v="0"/>
    <n v="0"/>
  </r>
  <r>
    <x v="0"/>
    <x v="2"/>
    <x v="14"/>
    <x v="12"/>
    <x v="12"/>
    <n v="0"/>
    <n v="0"/>
    <n v="0"/>
    <n v="0"/>
    <n v="0"/>
    <n v="0"/>
  </r>
  <r>
    <x v="0"/>
    <x v="2"/>
    <x v="7"/>
    <x v="0"/>
    <x v="0"/>
    <n v="15543"/>
    <n v="15870"/>
    <n v="15543"/>
    <n v="15870"/>
    <n v="327"/>
    <n v="2.103840957344142E-2"/>
  </r>
  <r>
    <x v="0"/>
    <x v="2"/>
    <x v="8"/>
    <x v="6"/>
    <x v="6"/>
    <m/>
    <m/>
    <m/>
    <m/>
    <m/>
    <m/>
  </r>
  <r>
    <x v="0"/>
    <x v="2"/>
    <x v="15"/>
    <x v="12"/>
    <x v="12"/>
    <n v="0"/>
    <n v="0"/>
    <n v="0"/>
    <n v="0"/>
    <n v="0"/>
    <n v="0"/>
  </r>
  <r>
    <x v="0"/>
    <x v="2"/>
    <x v="16"/>
    <x v="12"/>
    <x v="12"/>
    <n v="0"/>
    <n v="0"/>
    <n v="0"/>
    <n v="0"/>
    <n v="0"/>
    <n v="0"/>
  </r>
  <r>
    <x v="0"/>
    <x v="2"/>
    <x v="17"/>
    <x v="0"/>
    <x v="0"/>
    <n v="24962"/>
    <n v="26421"/>
    <n v="24962"/>
    <n v="26421"/>
    <n v="1459"/>
    <n v="5.8448842240205114E-2"/>
  </r>
  <r>
    <x v="0"/>
    <x v="2"/>
    <x v="7"/>
    <x v="0"/>
    <x v="0"/>
    <n v="24962"/>
    <n v="26421"/>
    <n v="24962"/>
    <n v="26421"/>
    <n v="1459"/>
    <n v="5.8448842240205114E-2"/>
  </r>
  <r>
    <x v="0"/>
    <x v="2"/>
    <x v="8"/>
    <x v="6"/>
    <x v="6"/>
    <m/>
    <m/>
    <m/>
    <m/>
    <m/>
    <m/>
  </r>
  <r>
    <x v="0"/>
    <x v="2"/>
    <x v="18"/>
    <x v="12"/>
    <x v="12"/>
    <n v="0"/>
    <n v="0"/>
    <n v="0"/>
    <n v="0"/>
    <n v="0"/>
    <n v="0"/>
  </r>
  <r>
    <x v="0"/>
    <x v="2"/>
    <x v="19"/>
    <x v="12"/>
    <x v="12"/>
    <n v="0"/>
    <n v="0"/>
    <n v="0"/>
    <n v="0"/>
    <n v="0"/>
    <n v="0"/>
  </r>
  <r>
    <x v="0"/>
    <x v="2"/>
    <x v="7"/>
    <x v="12"/>
    <x v="12"/>
    <n v="0"/>
    <n v="0"/>
    <n v="0"/>
    <n v="0"/>
    <n v="0"/>
    <n v="0"/>
  </r>
  <r>
    <x v="0"/>
    <x v="2"/>
    <x v="8"/>
    <x v="6"/>
    <x v="6"/>
    <m/>
    <m/>
    <m/>
    <m/>
    <m/>
    <m/>
  </r>
  <r>
    <x v="0"/>
    <x v="2"/>
    <x v="20"/>
    <x v="12"/>
    <x v="12"/>
    <n v="0"/>
    <n v="0"/>
    <n v="0"/>
    <n v="0"/>
    <n v="0"/>
    <n v="0"/>
  </r>
  <r>
    <x v="0"/>
    <x v="2"/>
    <x v="21"/>
    <x v="12"/>
    <x v="12"/>
    <n v="0"/>
    <n v="0"/>
    <n v="0"/>
    <n v="0"/>
    <n v="0"/>
    <n v="0"/>
  </r>
  <r>
    <x v="0"/>
    <x v="2"/>
    <x v="7"/>
    <x v="12"/>
    <x v="12"/>
    <n v="0"/>
    <n v="0"/>
    <n v="0"/>
    <n v="0"/>
    <n v="0"/>
    <n v="0"/>
  </r>
  <r>
    <x v="0"/>
    <x v="2"/>
    <x v="8"/>
    <x v="6"/>
    <x v="6"/>
    <m/>
    <m/>
    <m/>
    <m/>
    <m/>
    <m/>
  </r>
  <r>
    <x v="0"/>
    <x v="2"/>
    <x v="22"/>
    <x v="12"/>
    <x v="12"/>
    <n v="0"/>
    <n v="0"/>
    <n v="0"/>
    <n v="0"/>
    <n v="0"/>
    <n v="0"/>
  </r>
  <r>
    <x v="0"/>
    <x v="2"/>
    <x v="23"/>
    <x v="12"/>
    <x v="12"/>
    <n v="0"/>
    <n v="0"/>
    <n v="0"/>
    <n v="0"/>
    <n v="0"/>
    <n v="0"/>
  </r>
  <r>
    <x v="0"/>
    <x v="2"/>
    <x v="24"/>
    <x v="12"/>
    <x v="12"/>
    <n v="0"/>
    <n v="0"/>
    <n v="0"/>
    <n v="0"/>
    <n v="0"/>
    <n v="0"/>
  </r>
  <r>
    <x v="0"/>
    <x v="2"/>
    <x v="25"/>
    <x v="12"/>
    <x v="12"/>
    <n v="0"/>
    <n v="0"/>
    <n v="0"/>
    <n v="0"/>
    <n v="0"/>
    <n v="0"/>
  </r>
  <r>
    <x v="0"/>
    <x v="2"/>
    <x v="26"/>
    <x v="12"/>
    <x v="12"/>
    <n v="0"/>
    <n v="0"/>
    <n v="0"/>
    <n v="0"/>
    <n v="0"/>
    <n v="0"/>
  </r>
  <r>
    <x v="0"/>
    <x v="2"/>
    <x v="27"/>
    <x v="12"/>
    <x v="12"/>
    <n v="0"/>
    <n v="0"/>
    <n v="0"/>
    <n v="0"/>
    <n v="0"/>
    <n v="0"/>
  </r>
  <r>
    <x v="0"/>
    <x v="2"/>
    <x v="28"/>
    <x v="12"/>
    <x v="12"/>
    <n v="0"/>
    <n v="0"/>
    <n v="0"/>
    <n v="0"/>
    <n v="0"/>
    <n v="0"/>
  </r>
  <r>
    <x v="0"/>
    <x v="2"/>
    <x v="29"/>
    <x v="12"/>
    <x v="12"/>
    <n v="0"/>
    <n v="0"/>
    <n v="0"/>
    <n v="0"/>
    <n v="0"/>
    <n v="0"/>
  </r>
  <r>
    <x v="0"/>
    <x v="2"/>
    <x v="7"/>
    <x v="12"/>
    <x v="12"/>
    <n v="0"/>
    <n v="0"/>
    <n v="0"/>
    <n v="0"/>
    <n v="0"/>
    <n v="0"/>
  </r>
  <r>
    <x v="0"/>
    <x v="2"/>
    <x v="8"/>
    <x v="6"/>
    <x v="6"/>
    <m/>
    <m/>
    <m/>
    <m/>
    <m/>
    <m/>
  </r>
  <r>
    <x v="0"/>
    <x v="2"/>
    <x v="30"/>
    <x v="12"/>
    <x v="12"/>
    <n v="0"/>
    <n v="0"/>
    <n v="0"/>
    <n v="0"/>
    <n v="0"/>
    <n v="0"/>
  </r>
  <r>
    <x v="0"/>
    <x v="2"/>
    <x v="31"/>
    <x v="12"/>
    <x v="12"/>
    <n v="0"/>
    <n v="0"/>
    <n v="0"/>
    <n v="0"/>
    <n v="0"/>
    <n v="0"/>
  </r>
  <r>
    <x v="0"/>
    <x v="2"/>
    <x v="7"/>
    <x v="12"/>
    <x v="12"/>
    <n v="0"/>
    <n v="0"/>
    <n v="0"/>
    <n v="0"/>
    <n v="0"/>
    <n v="0"/>
  </r>
  <r>
    <x v="0"/>
    <x v="2"/>
    <x v="8"/>
    <x v="6"/>
    <x v="6"/>
    <m/>
    <m/>
    <m/>
    <m/>
    <m/>
    <m/>
  </r>
  <r>
    <x v="0"/>
    <x v="2"/>
    <x v="32"/>
    <x v="12"/>
    <x v="12"/>
    <n v="0"/>
    <n v="0"/>
    <n v="0"/>
    <n v="0"/>
    <n v="0"/>
    <n v="0"/>
  </r>
  <r>
    <x v="0"/>
    <x v="2"/>
    <x v="7"/>
    <x v="12"/>
    <x v="12"/>
    <n v="0"/>
    <n v="0"/>
    <n v="0"/>
    <n v="0"/>
    <n v="0"/>
    <n v="0"/>
  </r>
  <r>
    <x v="0"/>
    <x v="2"/>
    <x v="8"/>
    <x v="6"/>
    <x v="6"/>
    <m/>
    <m/>
    <m/>
    <m/>
    <m/>
    <m/>
  </r>
  <r>
    <x v="0"/>
    <x v="2"/>
    <x v="33"/>
    <x v="26"/>
    <x v="26"/>
    <n v="106883"/>
    <n v="108150"/>
    <n v="35627.666666666664"/>
    <n v="36050"/>
    <n v="1267"/>
    <n v="1.1854083437029275E-2"/>
  </r>
  <r>
    <x v="0"/>
    <x v="2"/>
    <x v="34"/>
    <x v="17"/>
    <x v="17"/>
    <n v="49397"/>
    <n v="49608"/>
    <n v="24698.5"/>
    <n v="24804"/>
    <n v="211"/>
    <n v="4.2715144644411606E-3"/>
  </r>
  <r>
    <x v="0"/>
    <x v="2"/>
    <x v="7"/>
    <x v="3"/>
    <x v="3"/>
    <n v="156280"/>
    <n v="157758"/>
    <n v="31256"/>
    <n v="31551.599999999999"/>
    <n v="1478"/>
    <n v="9.4573841822370112E-3"/>
  </r>
  <r>
    <x v="0"/>
    <x v="2"/>
    <x v="8"/>
    <x v="6"/>
    <x v="6"/>
    <m/>
    <m/>
    <m/>
    <m/>
    <m/>
    <m/>
  </r>
  <r>
    <x v="0"/>
    <x v="2"/>
    <x v="35"/>
    <x v="0"/>
    <x v="0"/>
    <n v="23254"/>
    <n v="30312"/>
    <n v="23254"/>
    <n v="30312"/>
    <n v="7058"/>
    <n v="0.30351767437860155"/>
  </r>
  <r>
    <x v="0"/>
    <x v="2"/>
    <x v="36"/>
    <x v="12"/>
    <x v="12"/>
    <n v="0"/>
    <n v="0"/>
    <n v="0"/>
    <n v="0"/>
    <n v="0"/>
    <n v="0"/>
  </r>
  <r>
    <x v="0"/>
    <x v="2"/>
    <x v="37"/>
    <x v="12"/>
    <x v="12"/>
    <n v="0"/>
    <n v="0"/>
    <n v="0"/>
    <n v="0"/>
    <n v="0"/>
    <n v="0"/>
  </r>
  <r>
    <x v="0"/>
    <x v="2"/>
    <x v="38"/>
    <x v="12"/>
    <x v="12"/>
    <n v="0"/>
    <n v="0"/>
    <n v="0"/>
    <n v="0"/>
    <n v="0"/>
    <n v="0"/>
  </r>
  <r>
    <x v="0"/>
    <x v="2"/>
    <x v="7"/>
    <x v="0"/>
    <x v="0"/>
    <n v="23254"/>
    <n v="30312"/>
    <n v="23254"/>
    <n v="30312"/>
    <n v="7058"/>
    <n v="0.30351767437860155"/>
  </r>
  <r>
    <x v="0"/>
    <x v="2"/>
    <x v="8"/>
    <x v="6"/>
    <x v="6"/>
    <m/>
    <m/>
    <m/>
    <m/>
    <m/>
    <m/>
  </r>
  <r>
    <x v="0"/>
    <x v="2"/>
    <x v="39"/>
    <x v="12"/>
    <x v="12"/>
    <n v="0"/>
    <n v="0"/>
    <n v="0"/>
    <n v="0"/>
    <n v="0"/>
    <n v="0"/>
  </r>
  <r>
    <x v="0"/>
    <x v="2"/>
    <x v="40"/>
    <x v="12"/>
    <x v="12"/>
    <n v="0"/>
    <n v="0"/>
    <n v="0"/>
    <n v="0"/>
    <n v="0"/>
    <n v="0"/>
  </r>
  <r>
    <x v="0"/>
    <x v="2"/>
    <x v="41"/>
    <x v="12"/>
    <x v="12"/>
    <n v="0"/>
    <n v="0"/>
    <n v="0"/>
    <n v="0"/>
    <n v="0"/>
    <n v="0"/>
  </r>
  <r>
    <x v="0"/>
    <x v="3"/>
    <x v="0"/>
    <x v="0"/>
    <x v="0"/>
    <n v="145000"/>
    <n v="145005"/>
    <n v="145000"/>
    <n v="145005"/>
    <n v="5"/>
    <n v="3.4482758620689657E-5"/>
  </r>
  <r>
    <x v="0"/>
    <x v="3"/>
    <x v="1"/>
    <x v="14"/>
    <x v="14"/>
    <n v="1204857"/>
    <n v="1204922"/>
    <n v="92681.307692307688"/>
    <n v="92686.307692307688"/>
    <n v="65"/>
    <n v="5.3948310878386401E-5"/>
  </r>
  <r>
    <x v="0"/>
    <x v="3"/>
    <x v="2"/>
    <x v="19"/>
    <x v="19"/>
    <n v="347020"/>
    <n v="347041"/>
    <n v="86755"/>
    <n v="86760.25"/>
    <n v="21"/>
    <n v="6.0515244078151115E-5"/>
  </r>
  <r>
    <x v="0"/>
    <x v="3"/>
    <x v="3"/>
    <x v="12"/>
    <x v="12"/>
    <n v="0"/>
    <n v="0"/>
    <n v="0"/>
    <n v="0"/>
    <n v="0"/>
    <n v="0"/>
  </r>
  <r>
    <x v="0"/>
    <x v="3"/>
    <x v="4"/>
    <x v="17"/>
    <x v="17"/>
    <n v="194135"/>
    <n v="194145"/>
    <n v="97067.5"/>
    <n v="97072.5"/>
    <n v="10"/>
    <n v="5.1510546784454119E-5"/>
  </r>
  <r>
    <x v="0"/>
    <x v="3"/>
    <x v="5"/>
    <x v="17"/>
    <x v="17"/>
    <n v="212190"/>
    <n v="212200"/>
    <n v="106095"/>
    <n v="106100"/>
    <n v="10"/>
    <n v="4.712757434374853E-5"/>
  </r>
  <r>
    <x v="0"/>
    <x v="3"/>
    <x v="6"/>
    <x v="12"/>
    <x v="12"/>
    <n v="0"/>
    <n v="0"/>
    <n v="0"/>
    <n v="0"/>
    <n v="0"/>
    <n v="0"/>
  </r>
  <r>
    <x v="0"/>
    <x v="3"/>
    <x v="7"/>
    <x v="11"/>
    <x v="11"/>
    <n v="2103202"/>
    <n v="2103313"/>
    <n v="95600.090909090912"/>
    <n v="95605.136363636368"/>
    <n v="111"/>
    <n v="5.2776670999742298E-5"/>
  </r>
  <r>
    <x v="0"/>
    <x v="3"/>
    <x v="8"/>
    <x v="6"/>
    <x v="6"/>
    <m/>
    <m/>
    <m/>
    <m/>
    <m/>
    <m/>
  </r>
  <r>
    <x v="0"/>
    <x v="3"/>
    <x v="9"/>
    <x v="63"/>
    <x v="63"/>
    <n v="175878"/>
    <n v="176392"/>
    <n v="18513.473684210527"/>
    <n v="18567.57894736842"/>
    <n v="514"/>
    <n v="2.9224803557011108E-3"/>
  </r>
  <r>
    <x v="0"/>
    <x v="3"/>
    <x v="10"/>
    <x v="0"/>
    <x v="0"/>
    <n v="18336"/>
    <n v="18341"/>
    <n v="18336"/>
    <n v="18341"/>
    <n v="5"/>
    <n v="2.7268760907504363E-4"/>
  </r>
  <r>
    <x v="0"/>
    <x v="3"/>
    <x v="7"/>
    <x v="64"/>
    <x v="64"/>
    <n v="194214"/>
    <n v="194733"/>
    <n v="18496.571428571428"/>
    <n v="18546"/>
    <n v="519"/>
    <n v="2.6723099261639223E-3"/>
  </r>
  <r>
    <x v="0"/>
    <x v="3"/>
    <x v="8"/>
    <x v="6"/>
    <x v="6"/>
    <m/>
    <m/>
    <m/>
    <m/>
    <m/>
    <m/>
  </r>
  <r>
    <x v="0"/>
    <x v="3"/>
    <x v="11"/>
    <x v="65"/>
    <x v="65"/>
    <n v="365403"/>
    <n v="367611"/>
    <n v="22541.826033312769"/>
    <n v="22678.038247995064"/>
    <n v="2208"/>
    <n v="6.0426433280514934E-3"/>
  </r>
  <r>
    <x v="0"/>
    <x v="3"/>
    <x v="12"/>
    <x v="66"/>
    <x v="66"/>
    <n v="388208"/>
    <n v="390555"/>
    <n v="16878.608695652172"/>
    <n v="16980.652173913044"/>
    <n v="2347"/>
    <n v="6.0457280633062684E-3"/>
  </r>
  <r>
    <x v="0"/>
    <x v="3"/>
    <x v="13"/>
    <x v="3"/>
    <x v="3"/>
    <n v="110273"/>
    <n v="110298"/>
    <n v="22054.6"/>
    <n v="22059.599999999999"/>
    <n v="25"/>
    <n v="2.2671007408885222E-4"/>
  </r>
  <r>
    <x v="0"/>
    <x v="3"/>
    <x v="14"/>
    <x v="12"/>
    <x v="12"/>
    <n v="0"/>
    <n v="0"/>
    <n v="0"/>
    <n v="0"/>
    <n v="0"/>
    <n v="0"/>
  </r>
  <r>
    <x v="0"/>
    <x v="3"/>
    <x v="7"/>
    <x v="67"/>
    <x v="67"/>
    <n v="863884"/>
    <n v="868464"/>
    <n v="19540.465957928071"/>
    <n v="19644.062429314636"/>
    <n v="4580"/>
    <n v="5.3016377198790579E-3"/>
  </r>
  <r>
    <x v="0"/>
    <x v="3"/>
    <x v="8"/>
    <x v="6"/>
    <x v="6"/>
    <m/>
    <m/>
    <m/>
    <m/>
    <m/>
    <m/>
  </r>
  <r>
    <x v="0"/>
    <x v="3"/>
    <x v="15"/>
    <x v="68"/>
    <x v="68"/>
    <n v="596798"/>
    <n v="610634"/>
    <n v="49733.166666666664"/>
    <n v="50886.166666666664"/>
    <n v="13836"/>
    <n v="2.3183723806044925E-2"/>
  </r>
  <r>
    <x v="0"/>
    <x v="3"/>
    <x v="16"/>
    <x v="19"/>
    <x v="19"/>
    <n v="164635"/>
    <n v="164655"/>
    <n v="41158.75"/>
    <n v="41163.75"/>
    <n v="20"/>
    <n v="1.2148085158076959E-4"/>
  </r>
  <r>
    <x v="0"/>
    <x v="3"/>
    <x v="17"/>
    <x v="30"/>
    <x v="30"/>
    <n v="529092"/>
    <n v="529189"/>
    <n v="27846.947368421053"/>
    <n v="27852.052631578947"/>
    <n v="97"/>
    <n v="1.8333295532723987E-4"/>
  </r>
  <r>
    <x v="0"/>
    <x v="3"/>
    <x v="7"/>
    <x v="69"/>
    <x v="69"/>
    <n v="1290525"/>
    <n v="1304478"/>
    <n v="36872.142857142855"/>
    <n v="37270.800000000003"/>
    <n v="13953"/>
    <n v="1.081187888649968E-2"/>
  </r>
  <r>
    <x v="0"/>
    <x v="3"/>
    <x v="8"/>
    <x v="6"/>
    <x v="6"/>
    <m/>
    <m/>
    <m/>
    <m/>
    <m/>
    <m/>
  </r>
  <r>
    <x v="0"/>
    <x v="3"/>
    <x v="18"/>
    <x v="0"/>
    <x v="0"/>
    <n v="40306"/>
    <n v="40311"/>
    <n v="40306"/>
    <n v="40311"/>
    <n v="5"/>
    <n v="1.2405100977521958E-4"/>
  </r>
  <r>
    <x v="0"/>
    <x v="3"/>
    <x v="19"/>
    <x v="12"/>
    <x v="12"/>
    <n v="0"/>
    <n v="0"/>
    <n v="0"/>
    <n v="0"/>
    <n v="0"/>
    <n v="0"/>
  </r>
  <r>
    <x v="0"/>
    <x v="3"/>
    <x v="7"/>
    <x v="0"/>
    <x v="0"/>
    <n v="40306"/>
    <n v="40311"/>
    <n v="40306"/>
    <n v="40311"/>
    <n v="5"/>
    <n v="1.2405100977521958E-4"/>
  </r>
  <r>
    <x v="0"/>
    <x v="3"/>
    <x v="8"/>
    <x v="6"/>
    <x v="6"/>
    <m/>
    <m/>
    <m/>
    <m/>
    <m/>
    <m/>
  </r>
  <r>
    <x v="0"/>
    <x v="3"/>
    <x v="20"/>
    <x v="18"/>
    <x v="18"/>
    <n v="285843"/>
    <n v="285886"/>
    <n v="31760.333333333332"/>
    <n v="31765.111111111109"/>
    <n v="43"/>
    <n v="1.5043223028025874E-4"/>
  </r>
  <r>
    <x v="0"/>
    <x v="3"/>
    <x v="21"/>
    <x v="12"/>
    <x v="12"/>
    <n v="0"/>
    <n v="0"/>
    <n v="0"/>
    <n v="0"/>
    <n v="0"/>
    <n v="0"/>
  </r>
  <r>
    <x v="0"/>
    <x v="3"/>
    <x v="7"/>
    <x v="18"/>
    <x v="18"/>
    <n v="285843"/>
    <n v="285886"/>
    <n v="31760.333333333332"/>
    <n v="31765.111111111109"/>
    <n v="43"/>
    <n v="1.5043223028025874E-4"/>
  </r>
  <r>
    <x v="0"/>
    <x v="3"/>
    <x v="8"/>
    <x v="6"/>
    <x v="6"/>
    <m/>
    <m/>
    <m/>
    <m/>
    <m/>
    <m/>
  </r>
  <r>
    <x v="0"/>
    <x v="3"/>
    <x v="22"/>
    <x v="3"/>
    <x v="3"/>
    <n v="263444"/>
    <n v="268331"/>
    <n v="52688.800000000003"/>
    <n v="53666.2"/>
    <n v="4887"/>
    <n v="1.8550431970361821E-2"/>
  </r>
  <r>
    <x v="0"/>
    <x v="3"/>
    <x v="23"/>
    <x v="70"/>
    <x v="70"/>
    <n v="333600"/>
    <n v="333828"/>
    <n v="50545.454545454551"/>
    <n v="50580"/>
    <n v="228"/>
    <n v="6.8345323741007195E-4"/>
  </r>
  <r>
    <x v="0"/>
    <x v="3"/>
    <x v="24"/>
    <x v="19"/>
    <x v="19"/>
    <n v="181593"/>
    <n v="181613"/>
    <n v="45398.25"/>
    <n v="45403.25"/>
    <n v="20"/>
    <n v="1.1013640393627507E-4"/>
  </r>
  <r>
    <x v="0"/>
    <x v="3"/>
    <x v="25"/>
    <x v="12"/>
    <x v="12"/>
    <n v="0"/>
    <n v="0"/>
    <n v="0"/>
    <n v="0"/>
    <n v="0"/>
    <n v="0"/>
  </r>
  <r>
    <x v="0"/>
    <x v="3"/>
    <x v="26"/>
    <x v="12"/>
    <x v="12"/>
    <n v="0"/>
    <n v="0"/>
    <n v="0"/>
    <n v="0"/>
    <n v="0"/>
    <n v="0"/>
  </r>
  <r>
    <x v="0"/>
    <x v="3"/>
    <x v="27"/>
    <x v="12"/>
    <x v="12"/>
    <n v="0"/>
    <n v="0"/>
    <n v="0"/>
    <n v="0"/>
    <n v="0"/>
    <n v="0"/>
  </r>
  <r>
    <x v="0"/>
    <x v="3"/>
    <x v="28"/>
    <x v="12"/>
    <x v="12"/>
    <n v="0"/>
    <n v="0"/>
    <n v="0"/>
    <n v="0"/>
    <n v="0"/>
    <n v="0"/>
  </r>
  <r>
    <x v="0"/>
    <x v="3"/>
    <x v="29"/>
    <x v="12"/>
    <x v="12"/>
    <n v="0"/>
    <n v="0"/>
    <n v="0"/>
    <n v="0"/>
    <n v="0"/>
    <n v="0"/>
  </r>
  <r>
    <x v="0"/>
    <x v="3"/>
    <x v="7"/>
    <x v="71"/>
    <x v="71"/>
    <n v="778637"/>
    <n v="783772"/>
    <n v="49912.628205128203"/>
    <n v="50241.794871794875"/>
    <n v="5135"/>
    <n v="6.5948574239343876E-3"/>
  </r>
  <r>
    <x v="0"/>
    <x v="3"/>
    <x v="8"/>
    <x v="6"/>
    <x v="6"/>
    <m/>
    <m/>
    <m/>
    <m/>
    <m/>
    <m/>
  </r>
  <r>
    <x v="0"/>
    <x v="3"/>
    <x v="30"/>
    <x v="12"/>
    <x v="12"/>
    <n v="0"/>
    <n v="0"/>
    <n v="0"/>
    <n v="0"/>
    <n v="0"/>
    <n v="0"/>
  </r>
  <r>
    <x v="0"/>
    <x v="3"/>
    <x v="31"/>
    <x v="0"/>
    <x v="0"/>
    <n v="21403"/>
    <n v="21408"/>
    <n v="21403"/>
    <n v="21408"/>
    <n v="5"/>
    <n v="2.3361211045180581E-4"/>
  </r>
  <r>
    <x v="0"/>
    <x v="3"/>
    <x v="7"/>
    <x v="0"/>
    <x v="0"/>
    <n v="21403"/>
    <n v="21408"/>
    <n v="21403"/>
    <n v="21408"/>
    <n v="5"/>
    <n v="2.3361211045180581E-4"/>
  </r>
  <r>
    <x v="0"/>
    <x v="3"/>
    <x v="8"/>
    <x v="6"/>
    <x v="6"/>
    <m/>
    <m/>
    <m/>
    <m/>
    <m/>
    <m/>
  </r>
  <r>
    <x v="0"/>
    <x v="3"/>
    <x v="32"/>
    <x v="17"/>
    <x v="17"/>
    <n v="110410"/>
    <n v="110420"/>
    <n v="55205"/>
    <n v="55210"/>
    <n v="10"/>
    <n v="9.0571506204148176E-5"/>
  </r>
  <r>
    <x v="0"/>
    <x v="3"/>
    <x v="7"/>
    <x v="17"/>
    <x v="17"/>
    <n v="110410"/>
    <n v="110420"/>
    <n v="55205"/>
    <n v="55210"/>
    <n v="10"/>
    <n v="9.0571506204148176E-5"/>
  </r>
  <r>
    <x v="0"/>
    <x v="3"/>
    <x v="8"/>
    <x v="6"/>
    <x v="6"/>
    <m/>
    <m/>
    <m/>
    <m/>
    <m/>
    <m/>
  </r>
  <r>
    <x v="0"/>
    <x v="3"/>
    <x v="33"/>
    <x v="28"/>
    <x v="28"/>
    <n v="363234"/>
    <n v="363888"/>
    <n v="33021.272727272728"/>
    <n v="33080.727272727272"/>
    <n v="654"/>
    <n v="1.8004922446687259E-3"/>
  </r>
  <r>
    <x v="0"/>
    <x v="3"/>
    <x v="34"/>
    <x v="72"/>
    <x v="72"/>
    <n v="609131"/>
    <n v="610190"/>
    <n v="25380.458333333332"/>
    <n v="25424.583333333332"/>
    <n v="1059"/>
    <n v="1.7385422840078735E-3"/>
  </r>
  <r>
    <x v="0"/>
    <x v="3"/>
    <x v="7"/>
    <x v="69"/>
    <x v="69"/>
    <n v="972365"/>
    <n v="974078"/>
    <n v="27781.857142857141"/>
    <n v="27830.799999999999"/>
    <n v="1713"/>
    <n v="1.7616841412432574E-3"/>
  </r>
  <r>
    <x v="0"/>
    <x v="3"/>
    <x v="8"/>
    <x v="6"/>
    <x v="6"/>
    <m/>
    <m/>
    <m/>
    <m/>
    <m/>
    <m/>
  </r>
  <r>
    <x v="0"/>
    <x v="3"/>
    <x v="35"/>
    <x v="12"/>
    <x v="12"/>
    <n v="0"/>
    <n v="0"/>
    <n v="0"/>
    <n v="0"/>
    <n v="0"/>
    <n v="0"/>
  </r>
  <r>
    <x v="0"/>
    <x v="3"/>
    <x v="36"/>
    <x v="12"/>
    <x v="12"/>
    <n v="0"/>
    <n v="0"/>
    <n v="0"/>
    <n v="0"/>
    <n v="0"/>
    <n v="0"/>
  </r>
  <r>
    <x v="0"/>
    <x v="3"/>
    <x v="37"/>
    <x v="12"/>
    <x v="12"/>
    <n v="0"/>
    <n v="0"/>
    <n v="0"/>
    <n v="0"/>
    <n v="0"/>
    <n v="0"/>
  </r>
  <r>
    <x v="0"/>
    <x v="3"/>
    <x v="38"/>
    <x v="12"/>
    <x v="12"/>
    <n v="0"/>
    <n v="0"/>
    <n v="0"/>
    <n v="0"/>
    <n v="0"/>
    <n v="0"/>
  </r>
  <r>
    <x v="0"/>
    <x v="3"/>
    <x v="7"/>
    <x v="12"/>
    <x v="12"/>
    <n v="0"/>
    <n v="0"/>
    <n v="0"/>
    <n v="0"/>
    <n v="0"/>
    <n v="0"/>
  </r>
  <r>
    <x v="0"/>
    <x v="3"/>
    <x v="8"/>
    <x v="6"/>
    <x v="6"/>
    <m/>
    <m/>
    <m/>
    <m/>
    <m/>
    <m/>
  </r>
  <r>
    <x v="0"/>
    <x v="3"/>
    <x v="39"/>
    <x v="12"/>
    <x v="12"/>
    <n v="0"/>
    <n v="0"/>
    <n v="0"/>
    <n v="0"/>
    <n v="0"/>
    <n v="0"/>
  </r>
  <r>
    <x v="0"/>
    <x v="3"/>
    <x v="40"/>
    <x v="12"/>
    <x v="12"/>
    <n v="0"/>
    <n v="0"/>
    <n v="0"/>
    <n v="0"/>
    <n v="0"/>
    <n v="0"/>
  </r>
  <r>
    <x v="0"/>
    <x v="3"/>
    <x v="41"/>
    <x v="12"/>
    <x v="12"/>
    <n v="0"/>
    <n v="0"/>
    <n v="0"/>
    <n v="0"/>
    <n v="0"/>
    <n v="0"/>
  </r>
  <r>
    <x v="0"/>
    <x v="4"/>
    <x v="0"/>
    <x v="0"/>
    <x v="0"/>
    <n v="116867.97"/>
    <n v="116867.97"/>
    <n v="116867.97"/>
    <n v="116867.97"/>
    <n v="0"/>
    <n v="0"/>
  </r>
  <r>
    <x v="0"/>
    <x v="4"/>
    <x v="1"/>
    <x v="14"/>
    <x v="14"/>
    <n v="884218.99999999988"/>
    <n v="884218.99999999988"/>
    <n v="68016.846153846142"/>
    <n v="68016.846153846142"/>
    <n v="0"/>
    <n v="0"/>
  </r>
  <r>
    <x v="0"/>
    <x v="4"/>
    <x v="2"/>
    <x v="73"/>
    <x v="73"/>
    <n v="348699.10590000002"/>
    <n v="348699.10590000002"/>
    <n v="88727.507862595419"/>
    <n v="88727.507862595419"/>
    <n v="0"/>
    <n v="0"/>
  </r>
  <r>
    <x v="0"/>
    <x v="4"/>
    <x v="3"/>
    <x v="12"/>
    <x v="12"/>
    <n v="0"/>
    <n v="0"/>
    <n v="0"/>
    <n v="0"/>
    <n v="0"/>
    <n v="0"/>
  </r>
  <r>
    <x v="0"/>
    <x v="4"/>
    <x v="4"/>
    <x v="0"/>
    <x v="0"/>
    <n v="95578.2"/>
    <n v="95578.2"/>
    <n v="95578.2"/>
    <n v="95578.2"/>
    <n v="0"/>
    <n v="0"/>
  </r>
  <r>
    <x v="0"/>
    <x v="4"/>
    <x v="5"/>
    <x v="74"/>
    <x v="74"/>
    <n v="170849.60080000001"/>
    <n v="170849.60080000001"/>
    <n v="50848.09547619048"/>
    <n v="50848.09547619048"/>
    <n v="0"/>
    <n v="0"/>
  </r>
  <r>
    <x v="0"/>
    <x v="4"/>
    <x v="6"/>
    <x v="17"/>
    <x v="17"/>
    <n v="90455.75"/>
    <n v="90455.75"/>
    <n v="45227.875"/>
    <n v="45227.875"/>
    <n v="0"/>
    <n v="0"/>
  </r>
  <r>
    <x v="0"/>
    <x v="4"/>
    <x v="7"/>
    <x v="75"/>
    <x v="75"/>
    <n v="1706669.6266999999"/>
    <n v="1706669.6266999999"/>
    <n v="70262.232470152318"/>
    <n v="70262.232470152318"/>
    <n v="0"/>
    <n v="0"/>
  </r>
  <r>
    <x v="0"/>
    <x v="4"/>
    <x v="8"/>
    <x v="6"/>
    <x v="6"/>
    <m/>
    <m/>
    <m/>
    <m/>
    <m/>
    <m/>
  </r>
  <r>
    <x v="0"/>
    <x v="4"/>
    <x v="9"/>
    <x v="0"/>
    <x v="0"/>
    <n v="14410.88"/>
    <n v="14410.88"/>
    <n v="14410.88"/>
    <n v="14410.88"/>
    <n v="0"/>
    <n v="0"/>
  </r>
  <r>
    <x v="0"/>
    <x v="4"/>
    <x v="10"/>
    <x v="76"/>
    <x v="76"/>
    <n v="1574.4880000000001"/>
    <n v="1574.4880000000001"/>
    <n v="15744.88"/>
    <n v="15744.88"/>
    <n v="0"/>
    <n v="0"/>
  </r>
  <r>
    <x v="0"/>
    <x v="4"/>
    <x v="7"/>
    <x v="77"/>
    <x v="77"/>
    <n v="15985.367999999999"/>
    <n v="15985.367999999999"/>
    <n v="14532.152727272725"/>
    <n v="14532.152727272725"/>
    <n v="0"/>
    <n v="0"/>
  </r>
  <r>
    <x v="0"/>
    <x v="4"/>
    <x v="8"/>
    <x v="6"/>
    <x v="6"/>
    <m/>
    <m/>
    <m/>
    <m/>
    <m/>
    <m/>
  </r>
  <r>
    <x v="0"/>
    <x v="4"/>
    <x v="11"/>
    <x v="78"/>
    <x v="78"/>
    <n v="224314.32"/>
    <n v="224314.32"/>
    <n v="16022.451428571429"/>
    <n v="16022.451428571429"/>
    <n v="0"/>
    <n v="0"/>
  </r>
  <r>
    <x v="0"/>
    <x v="4"/>
    <x v="12"/>
    <x v="3"/>
    <x v="3"/>
    <n v="80354.64"/>
    <n v="80354.64"/>
    <n v="16070.928"/>
    <n v="16070.928"/>
    <n v="0"/>
    <n v="0"/>
  </r>
  <r>
    <x v="0"/>
    <x v="4"/>
    <x v="13"/>
    <x v="26"/>
    <x v="26"/>
    <n v="45192.240000000005"/>
    <n v="45192.240000000005"/>
    <n v="15064.080000000002"/>
    <n v="15064.080000000002"/>
    <n v="0"/>
    <n v="0"/>
  </r>
  <r>
    <x v="0"/>
    <x v="4"/>
    <x v="14"/>
    <x v="12"/>
    <x v="12"/>
    <n v="0"/>
    <n v="0"/>
    <n v="0"/>
    <n v="0"/>
    <n v="0"/>
    <n v="0"/>
  </r>
  <r>
    <x v="0"/>
    <x v="4"/>
    <x v="7"/>
    <x v="11"/>
    <x v="11"/>
    <n v="349861.2"/>
    <n v="349861.2"/>
    <n v="15902.781818181818"/>
    <n v="15902.781818181818"/>
    <n v="0"/>
    <n v="0"/>
  </r>
  <r>
    <x v="0"/>
    <x v="4"/>
    <x v="8"/>
    <x v="6"/>
    <x v="6"/>
    <m/>
    <m/>
    <m/>
    <m/>
    <m/>
    <m/>
  </r>
  <r>
    <x v="0"/>
    <x v="4"/>
    <x v="15"/>
    <x v="79"/>
    <x v="79"/>
    <n v="583942.11"/>
    <n v="583942.11"/>
    <n v="51178.099035933388"/>
    <n v="51178.099035933388"/>
    <n v="0"/>
    <n v="0"/>
  </r>
  <r>
    <x v="0"/>
    <x v="4"/>
    <x v="16"/>
    <x v="26"/>
    <x v="26"/>
    <n v="96331.54"/>
    <n v="96331.54"/>
    <n v="32110.513333333332"/>
    <n v="32110.513333333332"/>
    <n v="0"/>
    <n v="0"/>
  </r>
  <r>
    <x v="0"/>
    <x v="4"/>
    <x v="17"/>
    <x v="80"/>
    <x v="80"/>
    <n v="435220.02000000008"/>
    <n v="435220.02000000008"/>
    <n v="24178.890000000003"/>
    <n v="24178.890000000003"/>
    <n v="0"/>
    <n v="0"/>
  </r>
  <r>
    <x v="0"/>
    <x v="4"/>
    <x v="7"/>
    <x v="81"/>
    <x v="81"/>
    <n v="1115493.6700000002"/>
    <n v="1115493.6700000002"/>
    <n v="34418.194075902509"/>
    <n v="34418.194075902509"/>
    <n v="0"/>
    <n v="0"/>
  </r>
  <r>
    <x v="0"/>
    <x v="4"/>
    <x v="8"/>
    <x v="6"/>
    <x v="6"/>
    <m/>
    <m/>
    <m/>
    <m/>
    <m/>
    <m/>
  </r>
  <r>
    <x v="0"/>
    <x v="4"/>
    <x v="18"/>
    <x v="12"/>
    <x v="12"/>
    <n v="0"/>
    <n v="0"/>
    <n v="0"/>
    <n v="0"/>
    <n v="0"/>
    <n v="0"/>
  </r>
  <r>
    <x v="0"/>
    <x v="4"/>
    <x v="19"/>
    <x v="12"/>
    <x v="12"/>
    <n v="0"/>
    <n v="0"/>
    <n v="0"/>
    <n v="0"/>
    <n v="0"/>
    <n v="0"/>
  </r>
  <r>
    <x v="0"/>
    <x v="4"/>
    <x v="7"/>
    <x v="12"/>
    <x v="12"/>
    <n v="0"/>
    <n v="0"/>
    <n v="0"/>
    <n v="0"/>
    <n v="0"/>
    <n v="0"/>
  </r>
  <r>
    <x v="0"/>
    <x v="4"/>
    <x v="8"/>
    <x v="6"/>
    <x v="6"/>
    <m/>
    <m/>
    <m/>
    <m/>
    <m/>
    <m/>
  </r>
  <r>
    <x v="0"/>
    <x v="4"/>
    <x v="20"/>
    <x v="82"/>
    <x v="82"/>
    <n v="129484.97099999999"/>
    <n v="129484.97099999999"/>
    <n v="44649.99"/>
    <n v="44649.99"/>
    <n v="0"/>
    <n v="0"/>
  </r>
  <r>
    <x v="0"/>
    <x v="4"/>
    <x v="21"/>
    <x v="12"/>
    <x v="12"/>
    <n v="0"/>
    <n v="0"/>
    <n v="0"/>
    <n v="0"/>
    <n v="0"/>
    <n v="0"/>
  </r>
  <r>
    <x v="0"/>
    <x v="4"/>
    <x v="7"/>
    <x v="82"/>
    <x v="82"/>
    <n v="129484.97099999999"/>
    <n v="129484.97099999999"/>
    <n v="44649.99"/>
    <n v="44649.99"/>
    <n v="0"/>
    <n v="0"/>
  </r>
  <r>
    <x v="0"/>
    <x v="4"/>
    <x v="8"/>
    <x v="6"/>
    <x v="6"/>
    <m/>
    <m/>
    <m/>
    <m/>
    <m/>
    <m/>
  </r>
  <r>
    <x v="0"/>
    <x v="4"/>
    <x v="22"/>
    <x v="12"/>
    <x v="12"/>
    <n v="0"/>
    <n v="0"/>
    <n v="0"/>
    <n v="0"/>
    <n v="0"/>
    <n v="0"/>
  </r>
  <r>
    <x v="0"/>
    <x v="4"/>
    <x v="23"/>
    <x v="12"/>
    <x v="12"/>
    <n v="0"/>
    <n v="0"/>
    <n v="0"/>
    <n v="0"/>
    <n v="0"/>
    <n v="0"/>
  </r>
  <r>
    <x v="0"/>
    <x v="4"/>
    <x v="24"/>
    <x v="12"/>
    <x v="12"/>
    <n v="0"/>
    <n v="0"/>
    <n v="0"/>
    <n v="0"/>
    <n v="0"/>
    <n v="0"/>
  </r>
  <r>
    <x v="0"/>
    <x v="4"/>
    <x v="25"/>
    <x v="12"/>
    <x v="12"/>
    <n v="0"/>
    <n v="0"/>
    <n v="0"/>
    <n v="0"/>
    <n v="0"/>
    <n v="0"/>
  </r>
  <r>
    <x v="0"/>
    <x v="4"/>
    <x v="26"/>
    <x v="0"/>
    <x v="0"/>
    <n v="54108.88"/>
    <n v="54108.88"/>
    <n v="54108.88"/>
    <n v="54108.88"/>
    <n v="0"/>
    <n v="0"/>
  </r>
  <r>
    <x v="0"/>
    <x v="4"/>
    <x v="27"/>
    <x v="12"/>
    <x v="12"/>
    <n v="0"/>
    <n v="0"/>
    <n v="0"/>
    <n v="0"/>
    <n v="0"/>
    <n v="0"/>
  </r>
  <r>
    <x v="0"/>
    <x v="4"/>
    <x v="28"/>
    <x v="0"/>
    <x v="0"/>
    <n v="29799.800000000003"/>
    <n v="29799.800000000003"/>
    <n v="29799.800000000003"/>
    <n v="29799.800000000003"/>
    <n v="0"/>
    <n v="0"/>
  </r>
  <r>
    <x v="0"/>
    <x v="4"/>
    <x v="29"/>
    <x v="12"/>
    <x v="12"/>
    <n v="0"/>
    <n v="0"/>
    <n v="0"/>
    <n v="0"/>
    <n v="0"/>
    <n v="0"/>
  </r>
  <r>
    <x v="0"/>
    <x v="4"/>
    <x v="7"/>
    <x v="17"/>
    <x v="17"/>
    <n v="83908.68"/>
    <n v="83908.68"/>
    <n v="41954.34"/>
    <n v="41954.34"/>
    <n v="0"/>
    <n v="0"/>
  </r>
  <r>
    <x v="0"/>
    <x v="4"/>
    <x v="8"/>
    <x v="6"/>
    <x v="6"/>
    <m/>
    <m/>
    <m/>
    <m/>
    <m/>
    <m/>
  </r>
  <r>
    <x v="0"/>
    <x v="4"/>
    <x v="30"/>
    <x v="12"/>
    <x v="12"/>
    <n v="0"/>
    <n v="0"/>
    <n v="0"/>
    <n v="0"/>
    <n v="0"/>
    <n v="0"/>
  </r>
  <r>
    <x v="0"/>
    <x v="4"/>
    <x v="31"/>
    <x v="12"/>
    <x v="12"/>
    <n v="0"/>
    <n v="0"/>
    <n v="0"/>
    <n v="0"/>
    <n v="0"/>
    <n v="0"/>
  </r>
  <r>
    <x v="0"/>
    <x v="4"/>
    <x v="7"/>
    <x v="12"/>
    <x v="12"/>
    <n v="0"/>
    <n v="0"/>
    <n v="0"/>
    <n v="0"/>
    <n v="0"/>
    <n v="0"/>
  </r>
  <r>
    <x v="0"/>
    <x v="4"/>
    <x v="8"/>
    <x v="6"/>
    <x v="6"/>
    <m/>
    <m/>
    <m/>
    <m/>
    <m/>
    <m/>
  </r>
  <r>
    <x v="0"/>
    <x v="4"/>
    <x v="32"/>
    <x v="26"/>
    <x v="26"/>
    <n v="177091.11"/>
    <n v="177091.11"/>
    <n v="59030.369999999995"/>
    <n v="59030.369999999995"/>
    <n v="0"/>
    <n v="0"/>
  </r>
  <r>
    <x v="0"/>
    <x v="4"/>
    <x v="7"/>
    <x v="26"/>
    <x v="26"/>
    <n v="177091.11"/>
    <n v="177091.11"/>
    <n v="59030.369999999995"/>
    <n v="59030.369999999995"/>
    <n v="0"/>
    <n v="0"/>
  </r>
  <r>
    <x v="0"/>
    <x v="4"/>
    <x v="8"/>
    <x v="6"/>
    <x v="6"/>
    <m/>
    <m/>
    <m/>
    <m/>
    <m/>
    <m/>
  </r>
  <r>
    <x v="0"/>
    <x v="4"/>
    <x v="33"/>
    <x v="14"/>
    <x v="14"/>
    <n v="353127.77999999997"/>
    <n v="353127.77999999997"/>
    <n v="27163.675384615381"/>
    <n v="27163.675384615381"/>
    <n v="0"/>
    <n v="0"/>
  </r>
  <r>
    <x v="0"/>
    <x v="4"/>
    <x v="34"/>
    <x v="49"/>
    <x v="49"/>
    <n v="380924.28"/>
    <n v="380924.28"/>
    <n v="22407.310588235297"/>
    <n v="22407.310588235297"/>
    <n v="0"/>
    <n v="0"/>
  </r>
  <r>
    <x v="0"/>
    <x v="4"/>
    <x v="7"/>
    <x v="83"/>
    <x v="83"/>
    <n v="734052.06"/>
    <n v="734052.06"/>
    <n v="24468.402000000002"/>
    <n v="24468.402000000002"/>
    <n v="0"/>
    <n v="0"/>
  </r>
  <r>
    <x v="0"/>
    <x v="4"/>
    <x v="8"/>
    <x v="6"/>
    <x v="6"/>
    <m/>
    <m/>
    <m/>
    <m/>
    <m/>
    <m/>
  </r>
  <r>
    <x v="0"/>
    <x v="4"/>
    <x v="35"/>
    <x v="12"/>
    <x v="12"/>
    <n v="0"/>
    <n v="0"/>
    <n v="0"/>
    <n v="0"/>
    <n v="0"/>
    <n v="0"/>
  </r>
  <r>
    <x v="0"/>
    <x v="4"/>
    <x v="36"/>
    <x v="12"/>
    <x v="12"/>
    <n v="0"/>
    <n v="0"/>
    <n v="0"/>
    <n v="0"/>
    <n v="0"/>
    <n v="0"/>
  </r>
  <r>
    <x v="0"/>
    <x v="4"/>
    <x v="37"/>
    <x v="12"/>
    <x v="12"/>
    <n v="0"/>
    <n v="0"/>
    <n v="0"/>
    <n v="0"/>
    <n v="0"/>
    <n v="0"/>
  </r>
  <r>
    <x v="0"/>
    <x v="4"/>
    <x v="38"/>
    <x v="12"/>
    <x v="12"/>
    <n v="0"/>
    <n v="0"/>
    <n v="0"/>
    <n v="0"/>
    <n v="0"/>
    <n v="0"/>
  </r>
  <r>
    <x v="0"/>
    <x v="4"/>
    <x v="7"/>
    <x v="12"/>
    <x v="12"/>
    <n v="0"/>
    <n v="0"/>
    <n v="0"/>
    <n v="0"/>
    <n v="0"/>
    <n v="0"/>
  </r>
  <r>
    <x v="0"/>
    <x v="4"/>
    <x v="8"/>
    <x v="6"/>
    <x v="6"/>
    <m/>
    <m/>
    <m/>
    <m/>
    <m/>
    <m/>
  </r>
  <r>
    <x v="0"/>
    <x v="4"/>
    <x v="39"/>
    <x v="12"/>
    <x v="12"/>
    <n v="0"/>
    <n v="0"/>
    <n v="0"/>
    <n v="0"/>
    <n v="0"/>
    <n v="0"/>
  </r>
  <r>
    <x v="0"/>
    <x v="4"/>
    <x v="40"/>
    <x v="12"/>
    <x v="12"/>
    <n v="0"/>
    <n v="0"/>
    <n v="0"/>
    <n v="0"/>
    <n v="0"/>
    <n v="0"/>
  </r>
  <r>
    <x v="0"/>
    <x v="4"/>
    <x v="41"/>
    <x v="12"/>
    <x v="12"/>
    <n v="0"/>
    <n v="0"/>
    <n v="0"/>
    <n v="0"/>
    <n v="0"/>
    <n v="0"/>
  </r>
  <r>
    <x v="0"/>
    <x v="5"/>
    <x v="0"/>
    <x v="0"/>
    <x v="0"/>
    <n v="120000"/>
    <n v="120000"/>
    <n v="120000"/>
    <n v="120000"/>
    <n v="0"/>
    <n v="0"/>
  </r>
  <r>
    <x v="0"/>
    <x v="5"/>
    <x v="1"/>
    <x v="78"/>
    <x v="78"/>
    <n v="931634"/>
    <n v="931634"/>
    <n v="66545.28571428571"/>
    <n v="66545.28571428571"/>
    <n v="0"/>
    <n v="0"/>
  </r>
  <r>
    <x v="0"/>
    <x v="5"/>
    <x v="2"/>
    <x v="26"/>
    <x v="26"/>
    <n v="241000"/>
    <n v="241000"/>
    <n v="80333.333333333328"/>
    <n v="80333.333333333328"/>
    <n v="0"/>
    <n v="0"/>
  </r>
  <r>
    <x v="0"/>
    <x v="5"/>
    <x v="3"/>
    <x v="26"/>
    <x v="26"/>
    <n v="224000"/>
    <n v="224000"/>
    <n v="74666.666666666672"/>
    <n v="74666.666666666672"/>
    <n v="0"/>
    <n v="0"/>
  </r>
  <r>
    <x v="0"/>
    <x v="5"/>
    <x v="4"/>
    <x v="0"/>
    <x v="0"/>
    <n v="92700"/>
    <n v="92700"/>
    <n v="92700"/>
    <n v="92700"/>
    <n v="0"/>
    <n v="0"/>
  </r>
  <r>
    <x v="0"/>
    <x v="5"/>
    <x v="5"/>
    <x v="0"/>
    <x v="0"/>
    <n v="71000"/>
    <n v="71000"/>
    <n v="71000"/>
    <n v="71000"/>
    <n v="0"/>
    <n v="0"/>
  </r>
  <r>
    <x v="0"/>
    <x v="5"/>
    <x v="6"/>
    <x v="17"/>
    <x v="17"/>
    <n v="103595"/>
    <n v="103595"/>
    <n v="51797.5"/>
    <n v="51797.5"/>
    <n v="0"/>
    <n v="0"/>
  </r>
  <r>
    <x v="0"/>
    <x v="5"/>
    <x v="7"/>
    <x v="84"/>
    <x v="84"/>
    <n v="1783929"/>
    <n v="1783929"/>
    <n v="71357.16"/>
    <n v="71357.16"/>
    <n v="0"/>
    <n v="0"/>
  </r>
  <r>
    <x v="0"/>
    <x v="5"/>
    <x v="8"/>
    <x v="6"/>
    <x v="6"/>
    <m/>
    <m/>
    <m/>
    <m/>
    <m/>
    <m/>
  </r>
  <r>
    <x v="0"/>
    <x v="5"/>
    <x v="9"/>
    <x v="2"/>
    <x v="2"/>
    <n v="132496"/>
    <n v="132496"/>
    <n v="18928"/>
    <n v="18928"/>
    <n v="0"/>
    <n v="0"/>
  </r>
  <r>
    <x v="0"/>
    <x v="5"/>
    <x v="10"/>
    <x v="12"/>
    <x v="12"/>
    <n v="0"/>
    <n v="0"/>
    <n v="0"/>
    <n v="0"/>
    <n v="0"/>
    <n v="0"/>
  </r>
  <r>
    <x v="0"/>
    <x v="5"/>
    <x v="7"/>
    <x v="2"/>
    <x v="2"/>
    <n v="132496"/>
    <n v="132496"/>
    <n v="18928"/>
    <n v="18928"/>
    <n v="0"/>
    <n v="0"/>
  </r>
  <r>
    <x v="0"/>
    <x v="5"/>
    <x v="8"/>
    <x v="6"/>
    <x v="6"/>
    <m/>
    <m/>
    <m/>
    <m/>
    <m/>
    <m/>
  </r>
  <r>
    <x v="0"/>
    <x v="5"/>
    <x v="11"/>
    <x v="23"/>
    <x v="23"/>
    <n v="81410"/>
    <n v="81410"/>
    <n v="13568.333333333334"/>
    <n v="13568.333333333334"/>
    <n v="0"/>
    <n v="0"/>
  </r>
  <r>
    <x v="0"/>
    <x v="5"/>
    <x v="12"/>
    <x v="85"/>
    <x v="85"/>
    <n v="228121"/>
    <n v="228121"/>
    <n v="14257.5625"/>
    <n v="14257.5625"/>
    <n v="0"/>
    <n v="0"/>
  </r>
  <r>
    <x v="0"/>
    <x v="5"/>
    <x v="13"/>
    <x v="23"/>
    <x v="23"/>
    <n v="75241"/>
    <n v="75241"/>
    <n v="12540.166666666666"/>
    <n v="12540.166666666666"/>
    <n v="0"/>
    <n v="0"/>
  </r>
  <r>
    <x v="0"/>
    <x v="5"/>
    <x v="14"/>
    <x v="23"/>
    <x v="23"/>
    <n v="96277"/>
    <n v="96277"/>
    <n v="16046.166666666666"/>
    <n v="16046.166666666666"/>
    <n v="0"/>
    <n v="0"/>
  </r>
  <r>
    <x v="0"/>
    <x v="5"/>
    <x v="7"/>
    <x v="86"/>
    <x v="86"/>
    <n v="481049"/>
    <n v="481049"/>
    <n v="14148.5"/>
    <n v="14148.5"/>
    <n v="0"/>
    <n v="0"/>
  </r>
  <r>
    <x v="0"/>
    <x v="5"/>
    <x v="8"/>
    <x v="6"/>
    <x v="6"/>
    <m/>
    <m/>
    <m/>
    <m/>
    <m/>
    <m/>
  </r>
  <r>
    <x v="0"/>
    <x v="5"/>
    <x v="15"/>
    <x v="26"/>
    <x v="26"/>
    <n v="161353"/>
    <n v="161353"/>
    <n v="53784.333333333336"/>
    <n v="53784.333333333336"/>
    <n v="0"/>
    <n v="0"/>
  </r>
  <r>
    <x v="0"/>
    <x v="5"/>
    <x v="16"/>
    <x v="23"/>
    <x v="23"/>
    <n v="255705"/>
    <n v="255705"/>
    <n v="42617.5"/>
    <n v="42617.5"/>
    <n v="0"/>
    <n v="0"/>
  </r>
  <r>
    <x v="0"/>
    <x v="5"/>
    <x v="17"/>
    <x v="87"/>
    <x v="87"/>
    <n v="759978"/>
    <n v="759978"/>
    <n v="21110.5"/>
    <n v="21110.5"/>
    <n v="0"/>
    <n v="0"/>
  </r>
  <r>
    <x v="0"/>
    <x v="5"/>
    <x v="7"/>
    <x v="88"/>
    <x v="88"/>
    <n v="1177036"/>
    <n v="1177036"/>
    <n v="26156.355555555554"/>
    <n v="26156.355555555554"/>
    <n v="0"/>
    <n v="0"/>
  </r>
  <r>
    <x v="0"/>
    <x v="5"/>
    <x v="8"/>
    <x v="6"/>
    <x v="6"/>
    <m/>
    <m/>
    <m/>
    <m/>
    <m/>
    <m/>
  </r>
  <r>
    <x v="0"/>
    <x v="5"/>
    <x v="18"/>
    <x v="12"/>
    <x v="12"/>
    <n v="0"/>
    <n v="0"/>
    <n v="0"/>
    <n v="0"/>
    <n v="0"/>
    <n v="0"/>
  </r>
  <r>
    <x v="0"/>
    <x v="5"/>
    <x v="19"/>
    <x v="89"/>
    <x v="89"/>
    <n v="155778"/>
    <n v="155778"/>
    <n v="15577.8"/>
    <n v="15577.8"/>
    <n v="0"/>
    <n v="0"/>
  </r>
  <r>
    <x v="0"/>
    <x v="5"/>
    <x v="7"/>
    <x v="89"/>
    <x v="89"/>
    <n v="155778"/>
    <n v="155778"/>
    <n v="15577.8"/>
    <n v="15577.8"/>
    <n v="0"/>
    <n v="0"/>
  </r>
  <r>
    <x v="0"/>
    <x v="5"/>
    <x v="8"/>
    <x v="6"/>
    <x v="6"/>
    <m/>
    <m/>
    <m/>
    <m/>
    <m/>
    <m/>
  </r>
  <r>
    <x v="0"/>
    <x v="5"/>
    <x v="20"/>
    <x v="23"/>
    <x v="23"/>
    <n v="192712"/>
    <n v="192712"/>
    <n v="32118.666666666668"/>
    <n v="32118.666666666668"/>
    <n v="0"/>
    <n v="0"/>
  </r>
  <r>
    <x v="0"/>
    <x v="5"/>
    <x v="21"/>
    <x v="26"/>
    <x v="26"/>
    <n v="87742"/>
    <n v="87742"/>
    <n v="29247.333333333332"/>
    <n v="29247.333333333332"/>
    <n v="0"/>
    <n v="0"/>
  </r>
  <r>
    <x v="0"/>
    <x v="5"/>
    <x v="7"/>
    <x v="18"/>
    <x v="18"/>
    <n v="280454"/>
    <n v="280454"/>
    <n v="31161.555555555555"/>
    <n v="31161.555555555555"/>
    <n v="0"/>
    <n v="0"/>
  </r>
  <r>
    <x v="0"/>
    <x v="5"/>
    <x v="8"/>
    <x v="6"/>
    <x v="6"/>
    <m/>
    <m/>
    <m/>
    <m/>
    <m/>
    <m/>
  </r>
  <r>
    <x v="0"/>
    <x v="5"/>
    <x v="22"/>
    <x v="12"/>
    <x v="12"/>
    <n v="0"/>
    <n v="0"/>
    <n v="0"/>
    <n v="0"/>
    <n v="0"/>
    <n v="0"/>
  </r>
  <r>
    <x v="0"/>
    <x v="5"/>
    <x v="23"/>
    <x v="12"/>
    <x v="12"/>
    <n v="0"/>
    <n v="0"/>
    <n v="0"/>
    <n v="0"/>
    <n v="0"/>
    <n v="0"/>
  </r>
  <r>
    <x v="0"/>
    <x v="5"/>
    <x v="24"/>
    <x v="12"/>
    <x v="12"/>
    <n v="0"/>
    <n v="0"/>
    <n v="0"/>
    <n v="0"/>
    <n v="0"/>
    <n v="0"/>
  </r>
  <r>
    <x v="0"/>
    <x v="5"/>
    <x v="25"/>
    <x v="12"/>
    <x v="12"/>
    <n v="0"/>
    <n v="0"/>
    <n v="0"/>
    <n v="0"/>
    <n v="0"/>
    <n v="0"/>
  </r>
  <r>
    <x v="0"/>
    <x v="5"/>
    <x v="26"/>
    <x v="12"/>
    <x v="12"/>
    <n v="0"/>
    <n v="0"/>
    <n v="0"/>
    <n v="0"/>
    <n v="0"/>
    <n v="0"/>
  </r>
  <r>
    <x v="0"/>
    <x v="5"/>
    <x v="27"/>
    <x v="12"/>
    <x v="12"/>
    <n v="0"/>
    <n v="0"/>
    <n v="0"/>
    <n v="0"/>
    <n v="0"/>
    <n v="0"/>
  </r>
  <r>
    <x v="0"/>
    <x v="5"/>
    <x v="28"/>
    <x v="12"/>
    <x v="12"/>
    <n v="0"/>
    <n v="0"/>
    <n v="0"/>
    <n v="0"/>
    <n v="0"/>
    <n v="0"/>
  </r>
  <r>
    <x v="0"/>
    <x v="5"/>
    <x v="29"/>
    <x v="12"/>
    <x v="12"/>
    <n v="0"/>
    <n v="0"/>
    <n v="0"/>
    <n v="0"/>
    <n v="0"/>
    <n v="0"/>
  </r>
  <r>
    <x v="0"/>
    <x v="5"/>
    <x v="7"/>
    <x v="12"/>
    <x v="12"/>
    <n v="0"/>
    <n v="0"/>
    <n v="0"/>
    <n v="0"/>
    <n v="0"/>
    <n v="0"/>
  </r>
  <r>
    <x v="0"/>
    <x v="5"/>
    <x v="8"/>
    <x v="6"/>
    <x v="6"/>
    <m/>
    <m/>
    <m/>
    <m/>
    <m/>
    <m/>
  </r>
  <r>
    <x v="0"/>
    <x v="5"/>
    <x v="30"/>
    <x v="12"/>
    <x v="12"/>
    <n v="0"/>
    <n v="0"/>
    <n v="0"/>
    <n v="0"/>
    <n v="0"/>
    <n v="0"/>
  </r>
  <r>
    <x v="0"/>
    <x v="5"/>
    <x v="31"/>
    <x v="12"/>
    <x v="12"/>
    <n v="0"/>
    <n v="0"/>
    <n v="0"/>
    <n v="0"/>
    <n v="0"/>
    <n v="0"/>
  </r>
  <r>
    <x v="0"/>
    <x v="5"/>
    <x v="7"/>
    <x v="12"/>
    <x v="12"/>
    <n v="0"/>
    <n v="0"/>
    <n v="0"/>
    <n v="0"/>
    <n v="0"/>
    <n v="0"/>
  </r>
  <r>
    <x v="0"/>
    <x v="5"/>
    <x v="8"/>
    <x v="6"/>
    <x v="6"/>
    <m/>
    <m/>
    <m/>
    <m/>
    <m/>
    <m/>
  </r>
  <r>
    <x v="0"/>
    <x v="5"/>
    <x v="32"/>
    <x v="3"/>
    <x v="3"/>
    <n v="223558"/>
    <n v="223558"/>
    <n v="44711.6"/>
    <n v="44711.6"/>
    <n v="0"/>
    <n v="0"/>
  </r>
  <r>
    <x v="0"/>
    <x v="5"/>
    <x v="7"/>
    <x v="3"/>
    <x v="3"/>
    <n v="223558"/>
    <n v="223558"/>
    <n v="44711.6"/>
    <n v="44711.6"/>
    <n v="0"/>
    <n v="0"/>
  </r>
  <r>
    <x v="0"/>
    <x v="5"/>
    <x v="8"/>
    <x v="6"/>
    <x v="6"/>
    <m/>
    <m/>
    <m/>
    <m/>
    <m/>
    <m/>
  </r>
  <r>
    <x v="0"/>
    <x v="5"/>
    <x v="33"/>
    <x v="90"/>
    <x v="90"/>
    <n v="556247"/>
    <n v="556247"/>
    <n v="28525.48717948718"/>
    <n v="28525.48717948718"/>
    <n v="0"/>
    <n v="0"/>
  </r>
  <r>
    <x v="0"/>
    <x v="5"/>
    <x v="34"/>
    <x v="91"/>
    <x v="91"/>
    <n v="698524"/>
    <n v="698524"/>
    <n v="15697.168539325843"/>
    <n v="15697.168539325843"/>
    <n v="0"/>
    <n v="0"/>
  </r>
  <r>
    <x v="0"/>
    <x v="5"/>
    <x v="7"/>
    <x v="92"/>
    <x v="92"/>
    <n v="1254771"/>
    <n v="1254771"/>
    <n v="19605.796875"/>
    <n v="19605.796875"/>
    <n v="0"/>
    <n v="0"/>
  </r>
  <r>
    <x v="0"/>
    <x v="5"/>
    <x v="8"/>
    <x v="6"/>
    <x v="6"/>
    <m/>
    <m/>
    <m/>
    <m/>
    <m/>
    <m/>
  </r>
  <r>
    <x v="0"/>
    <x v="5"/>
    <x v="35"/>
    <x v="12"/>
    <x v="12"/>
    <n v="0"/>
    <n v="0"/>
    <n v="0"/>
    <n v="0"/>
    <n v="0"/>
    <n v="0"/>
  </r>
  <r>
    <x v="0"/>
    <x v="5"/>
    <x v="36"/>
    <x v="26"/>
    <x v="26"/>
    <n v="142280"/>
    <n v="142280"/>
    <n v="47426.666666666664"/>
    <n v="47426.666666666664"/>
    <n v="0"/>
    <n v="0"/>
  </r>
  <r>
    <x v="0"/>
    <x v="5"/>
    <x v="37"/>
    <x v="0"/>
    <x v="0"/>
    <n v="22262"/>
    <n v="22262"/>
    <n v="22262"/>
    <n v="22262"/>
    <n v="0"/>
    <n v="0"/>
  </r>
  <r>
    <x v="0"/>
    <x v="5"/>
    <x v="38"/>
    <x v="12"/>
    <x v="12"/>
    <n v="0"/>
    <n v="0"/>
    <n v="0"/>
    <n v="0"/>
    <n v="0"/>
    <n v="0"/>
  </r>
  <r>
    <x v="0"/>
    <x v="5"/>
    <x v="7"/>
    <x v="19"/>
    <x v="19"/>
    <n v="164542"/>
    <n v="164542"/>
    <n v="41135.5"/>
    <n v="41135.5"/>
    <n v="0"/>
    <n v="0"/>
  </r>
  <r>
    <x v="0"/>
    <x v="5"/>
    <x v="8"/>
    <x v="6"/>
    <x v="6"/>
    <m/>
    <m/>
    <m/>
    <m/>
    <m/>
    <m/>
  </r>
  <r>
    <x v="0"/>
    <x v="5"/>
    <x v="39"/>
    <x v="12"/>
    <x v="12"/>
    <n v="0"/>
    <n v="0"/>
    <n v="0"/>
    <n v="0"/>
    <n v="0"/>
    <n v="0"/>
  </r>
  <r>
    <x v="0"/>
    <x v="5"/>
    <x v="40"/>
    <x v="0"/>
    <x v="0"/>
    <n v="60000"/>
    <n v="60000"/>
    <n v="60000"/>
    <n v="60000"/>
    <n v="0"/>
    <n v="0"/>
  </r>
  <r>
    <x v="0"/>
    <x v="5"/>
    <x v="41"/>
    <x v="12"/>
    <x v="12"/>
    <n v="0"/>
    <n v="0"/>
    <n v="0"/>
    <n v="0"/>
    <n v="0"/>
    <n v="0"/>
  </r>
  <r>
    <x v="0"/>
    <x v="6"/>
    <x v="0"/>
    <x v="0"/>
    <x v="0"/>
    <n v="115000"/>
    <n v="115000"/>
    <n v="115000"/>
    <n v="115000"/>
    <n v="0"/>
    <n v="0"/>
  </r>
  <r>
    <x v="0"/>
    <x v="6"/>
    <x v="1"/>
    <x v="68"/>
    <x v="68"/>
    <n v="884996"/>
    <n v="884996"/>
    <n v="73750"/>
    <n v="73750"/>
    <n v="0"/>
    <n v="0"/>
  </r>
  <r>
    <x v="0"/>
    <x v="6"/>
    <x v="2"/>
    <x v="93"/>
    <x v="93"/>
    <n v="298165"/>
    <n v="307165"/>
    <n v="80585"/>
    <n v="83018"/>
    <n v="9000"/>
    <n v="3.0200000000000001E-2"/>
  </r>
  <r>
    <x v="0"/>
    <x v="6"/>
    <x v="3"/>
    <x v="17"/>
    <x v="17"/>
    <n v="93347"/>
    <n v="93347"/>
    <n v="46674"/>
    <n v="46674"/>
    <n v="0"/>
    <n v="0"/>
  </r>
  <r>
    <x v="0"/>
    <x v="6"/>
    <x v="4"/>
    <x v="0"/>
    <x v="0"/>
    <n v="75000"/>
    <n v="75000"/>
    <n v="75000"/>
    <n v="75000"/>
    <n v="0"/>
    <n v="0"/>
  </r>
  <r>
    <x v="0"/>
    <x v="6"/>
    <x v="5"/>
    <x v="94"/>
    <x v="94"/>
    <n v="314209"/>
    <n v="316209"/>
    <n v="73072"/>
    <n v="73537"/>
    <n v="2000"/>
    <n v="6.4000000000000003E-3"/>
  </r>
  <r>
    <x v="0"/>
    <x v="6"/>
    <x v="6"/>
    <x v="3"/>
    <x v="3"/>
    <n v="283486"/>
    <n v="283486"/>
    <n v="56697"/>
    <n v="56697"/>
    <n v="0"/>
    <n v="0"/>
  </r>
  <r>
    <x v="0"/>
    <x v="6"/>
    <x v="7"/>
    <x v="95"/>
    <x v="95"/>
    <n v="2064203"/>
    <n v="2075203"/>
    <n v="71179"/>
    <n v="71559"/>
    <n v="11000"/>
    <n v="5.3E-3"/>
  </r>
  <r>
    <x v="0"/>
    <x v="6"/>
    <x v="8"/>
    <x v="6"/>
    <x v="6"/>
    <m/>
    <m/>
    <m/>
    <m/>
    <m/>
    <m/>
  </r>
  <r>
    <x v="0"/>
    <x v="6"/>
    <x v="9"/>
    <x v="12"/>
    <x v="12"/>
    <n v="0"/>
    <n v="0"/>
    <n v="0"/>
    <n v="0"/>
    <n v="0"/>
    <n v="0"/>
  </r>
  <r>
    <x v="0"/>
    <x v="6"/>
    <x v="10"/>
    <x v="17"/>
    <x v="17"/>
    <n v="30746"/>
    <n v="30746"/>
    <n v="15373"/>
    <n v="15373"/>
    <n v="0"/>
    <n v="0"/>
  </r>
  <r>
    <x v="0"/>
    <x v="6"/>
    <x v="7"/>
    <x v="17"/>
    <x v="17"/>
    <n v="30746"/>
    <n v="30746"/>
    <n v="15373"/>
    <n v="15373"/>
    <n v="0"/>
    <n v="0"/>
  </r>
  <r>
    <x v="0"/>
    <x v="6"/>
    <x v="8"/>
    <x v="6"/>
    <x v="6"/>
    <m/>
    <m/>
    <m/>
    <m/>
    <m/>
    <m/>
  </r>
  <r>
    <x v="0"/>
    <x v="6"/>
    <x v="11"/>
    <x v="7"/>
    <x v="7"/>
    <n v="113515"/>
    <n v="113515"/>
    <n v="14189"/>
    <n v="14189"/>
    <n v="0"/>
    <n v="0"/>
  </r>
  <r>
    <x v="0"/>
    <x v="6"/>
    <x v="12"/>
    <x v="14"/>
    <x v="14"/>
    <n v="190538"/>
    <n v="190538"/>
    <n v="14657"/>
    <n v="14657"/>
    <n v="0"/>
    <n v="0"/>
  </r>
  <r>
    <x v="0"/>
    <x v="6"/>
    <x v="13"/>
    <x v="68"/>
    <x v="68"/>
    <n v="183080"/>
    <n v="183080"/>
    <n v="15257"/>
    <n v="15257"/>
    <n v="0"/>
    <n v="0"/>
  </r>
  <r>
    <x v="0"/>
    <x v="6"/>
    <x v="14"/>
    <x v="12"/>
    <x v="12"/>
    <n v="0"/>
    <n v="0"/>
    <n v="0"/>
    <n v="0"/>
    <n v="0"/>
    <n v="0"/>
  </r>
  <r>
    <x v="0"/>
    <x v="6"/>
    <x v="7"/>
    <x v="96"/>
    <x v="96"/>
    <n v="487133"/>
    <n v="487133"/>
    <n v="14762"/>
    <n v="14762"/>
    <n v="0"/>
    <n v="0"/>
  </r>
  <r>
    <x v="0"/>
    <x v="6"/>
    <x v="8"/>
    <x v="6"/>
    <x v="6"/>
    <m/>
    <m/>
    <m/>
    <m/>
    <m/>
    <m/>
  </r>
  <r>
    <x v="0"/>
    <x v="6"/>
    <x v="15"/>
    <x v="18"/>
    <x v="18"/>
    <n v="421082"/>
    <n v="421082"/>
    <n v="46787"/>
    <n v="46787"/>
    <n v="0"/>
    <n v="0"/>
  </r>
  <r>
    <x v="0"/>
    <x v="6"/>
    <x v="16"/>
    <x v="26"/>
    <x v="26"/>
    <n v="146598"/>
    <n v="146598"/>
    <n v="48866"/>
    <n v="48866"/>
    <n v="0"/>
    <n v="0"/>
  </r>
  <r>
    <x v="0"/>
    <x v="6"/>
    <x v="17"/>
    <x v="11"/>
    <x v="11"/>
    <n v="533694"/>
    <n v="533694"/>
    <n v="24259"/>
    <n v="24259"/>
    <n v="0"/>
    <n v="0"/>
  </r>
  <r>
    <x v="0"/>
    <x v="6"/>
    <x v="7"/>
    <x v="86"/>
    <x v="86"/>
    <n v="1101374"/>
    <n v="1101374"/>
    <n v="32393"/>
    <n v="32393"/>
    <n v="0"/>
    <n v="0"/>
  </r>
  <r>
    <x v="0"/>
    <x v="6"/>
    <x v="8"/>
    <x v="6"/>
    <x v="6"/>
    <m/>
    <m/>
    <m/>
    <m/>
    <m/>
    <m/>
  </r>
  <r>
    <x v="0"/>
    <x v="6"/>
    <x v="18"/>
    <x v="12"/>
    <x v="12"/>
    <n v="0"/>
    <n v="0"/>
    <n v="0"/>
    <n v="0"/>
    <n v="0"/>
    <n v="0"/>
  </r>
  <r>
    <x v="0"/>
    <x v="6"/>
    <x v="19"/>
    <x v="0"/>
    <x v="0"/>
    <n v="16515"/>
    <n v="16515"/>
    <n v="16515"/>
    <n v="16515"/>
    <n v="0"/>
    <n v="0"/>
  </r>
  <r>
    <x v="0"/>
    <x v="6"/>
    <x v="7"/>
    <x v="0"/>
    <x v="0"/>
    <n v="16515"/>
    <n v="16515"/>
    <n v="16515"/>
    <n v="16515"/>
    <n v="0"/>
    <n v="0"/>
  </r>
  <r>
    <x v="0"/>
    <x v="6"/>
    <x v="8"/>
    <x v="6"/>
    <x v="6"/>
    <m/>
    <m/>
    <m/>
    <m/>
    <m/>
    <m/>
  </r>
  <r>
    <x v="0"/>
    <x v="6"/>
    <x v="20"/>
    <x v="19"/>
    <x v="19"/>
    <n v="174126"/>
    <n v="174126"/>
    <n v="43532"/>
    <n v="43532"/>
    <n v="0"/>
    <n v="0"/>
  </r>
  <r>
    <x v="0"/>
    <x v="6"/>
    <x v="21"/>
    <x v="12"/>
    <x v="12"/>
    <n v="0"/>
    <n v="0"/>
    <n v="0"/>
    <n v="0"/>
    <n v="0"/>
    <n v="0"/>
  </r>
  <r>
    <x v="0"/>
    <x v="6"/>
    <x v="7"/>
    <x v="19"/>
    <x v="19"/>
    <n v="174126"/>
    <n v="174126"/>
    <n v="43532"/>
    <n v="43532"/>
    <n v="0"/>
    <n v="0"/>
  </r>
  <r>
    <x v="0"/>
    <x v="6"/>
    <x v="8"/>
    <x v="6"/>
    <x v="6"/>
    <m/>
    <m/>
    <m/>
    <m/>
    <m/>
    <m/>
  </r>
  <r>
    <x v="0"/>
    <x v="6"/>
    <x v="22"/>
    <x v="0"/>
    <x v="0"/>
    <n v="68902"/>
    <n v="68902"/>
    <n v="68902"/>
    <n v="68902"/>
    <n v="0"/>
    <n v="0"/>
  </r>
  <r>
    <x v="0"/>
    <x v="6"/>
    <x v="23"/>
    <x v="97"/>
    <x v="97"/>
    <n v="124123"/>
    <n v="124123"/>
    <n v="73446"/>
    <n v="73446"/>
    <n v="0"/>
    <n v="0"/>
  </r>
  <r>
    <x v="0"/>
    <x v="6"/>
    <x v="24"/>
    <x v="0"/>
    <x v="0"/>
    <n v="62900"/>
    <n v="62900"/>
    <n v="62900"/>
    <n v="62900"/>
    <n v="0"/>
    <n v="0"/>
  </r>
  <r>
    <x v="0"/>
    <x v="6"/>
    <x v="25"/>
    <x v="98"/>
    <x v="98"/>
    <n v="35820"/>
    <n v="35820"/>
    <n v="39800"/>
    <n v="39800"/>
    <n v="0"/>
    <n v="0"/>
  </r>
  <r>
    <x v="0"/>
    <x v="6"/>
    <x v="26"/>
    <x v="0"/>
    <x v="0"/>
    <n v="71441"/>
    <n v="71441"/>
    <n v="71441"/>
    <n v="71441"/>
    <n v="0"/>
    <n v="0"/>
  </r>
  <r>
    <x v="0"/>
    <x v="6"/>
    <x v="27"/>
    <x v="12"/>
    <x v="12"/>
    <n v="0"/>
    <n v="0"/>
    <n v="0"/>
    <n v="0"/>
    <n v="0"/>
    <n v="0"/>
  </r>
  <r>
    <x v="0"/>
    <x v="6"/>
    <x v="28"/>
    <x v="12"/>
    <x v="12"/>
    <n v="0"/>
    <n v="0"/>
    <n v="0"/>
    <n v="0"/>
    <n v="0"/>
    <n v="0"/>
  </r>
  <r>
    <x v="0"/>
    <x v="6"/>
    <x v="29"/>
    <x v="0"/>
    <x v="0"/>
    <n v="55468"/>
    <n v="55468"/>
    <n v="55468"/>
    <n v="55468"/>
    <n v="0"/>
    <n v="0"/>
  </r>
  <r>
    <x v="0"/>
    <x v="6"/>
    <x v="7"/>
    <x v="99"/>
    <x v="99"/>
    <n v="418654"/>
    <n v="418654"/>
    <n v="63529"/>
    <n v="63529"/>
    <n v="0"/>
    <n v="0"/>
  </r>
  <r>
    <x v="0"/>
    <x v="6"/>
    <x v="8"/>
    <x v="6"/>
    <x v="6"/>
    <m/>
    <m/>
    <m/>
    <m/>
    <m/>
    <m/>
  </r>
  <r>
    <x v="0"/>
    <x v="6"/>
    <x v="30"/>
    <x v="12"/>
    <x v="12"/>
    <n v="0"/>
    <n v="0"/>
    <n v="0"/>
    <n v="0"/>
    <n v="0"/>
    <n v="0"/>
  </r>
  <r>
    <x v="0"/>
    <x v="6"/>
    <x v="31"/>
    <x v="12"/>
    <x v="12"/>
    <n v="0"/>
    <n v="0"/>
    <n v="0"/>
    <n v="0"/>
    <n v="0"/>
    <n v="0"/>
  </r>
  <r>
    <x v="0"/>
    <x v="6"/>
    <x v="7"/>
    <x v="12"/>
    <x v="12"/>
    <n v="0"/>
    <n v="0"/>
    <n v="0"/>
    <n v="0"/>
    <n v="0"/>
    <n v="0"/>
  </r>
  <r>
    <x v="0"/>
    <x v="6"/>
    <x v="8"/>
    <x v="6"/>
    <x v="6"/>
    <m/>
    <m/>
    <m/>
    <m/>
    <m/>
    <m/>
  </r>
  <r>
    <x v="0"/>
    <x v="6"/>
    <x v="32"/>
    <x v="19"/>
    <x v="19"/>
    <n v="198909"/>
    <n v="198909"/>
    <n v="49727"/>
    <n v="49727"/>
    <n v="0"/>
    <n v="0"/>
  </r>
  <r>
    <x v="0"/>
    <x v="6"/>
    <x v="7"/>
    <x v="19"/>
    <x v="19"/>
    <n v="198909"/>
    <n v="198909"/>
    <n v="49727"/>
    <n v="49727"/>
    <n v="0"/>
    <n v="0"/>
  </r>
  <r>
    <x v="0"/>
    <x v="6"/>
    <x v="8"/>
    <x v="6"/>
    <x v="6"/>
    <m/>
    <m/>
    <m/>
    <m/>
    <m/>
    <m/>
  </r>
  <r>
    <x v="0"/>
    <x v="6"/>
    <x v="33"/>
    <x v="89"/>
    <x v="89"/>
    <n v="258288"/>
    <n v="258288"/>
    <n v="25829"/>
    <n v="25829"/>
    <n v="0"/>
    <n v="0"/>
  </r>
  <r>
    <x v="0"/>
    <x v="6"/>
    <x v="34"/>
    <x v="100"/>
    <x v="100"/>
    <n v="500338"/>
    <n v="500338"/>
    <n v="18881"/>
    <n v="18881"/>
    <n v="0"/>
    <n v="0"/>
  </r>
  <r>
    <x v="0"/>
    <x v="6"/>
    <x v="7"/>
    <x v="101"/>
    <x v="101"/>
    <n v="758626"/>
    <n v="758626"/>
    <n v="20784"/>
    <n v="20784"/>
    <n v="0"/>
    <n v="0"/>
  </r>
  <r>
    <x v="0"/>
    <x v="6"/>
    <x v="8"/>
    <x v="6"/>
    <x v="6"/>
    <m/>
    <m/>
    <m/>
    <m/>
    <m/>
    <m/>
  </r>
  <r>
    <x v="0"/>
    <x v="6"/>
    <x v="35"/>
    <x v="12"/>
    <x v="12"/>
    <n v="0"/>
    <n v="0"/>
    <n v="0"/>
    <n v="0"/>
    <n v="0"/>
    <n v="0"/>
  </r>
  <r>
    <x v="0"/>
    <x v="6"/>
    <x v="36"/>
    <x v="12"/>
    <x v="12"/>
    <n v="0"/>
    <n v="0"/>
    <n v="0"/>
    <n v="0"/>
    <n v="0"/>
    <n v="0"/>
  </r>
  <r>
    <x v="0"/>
    <x v="6"/>
    <x v="37"/>
    <x v="12"/>
    <x v="12"/>
    <n v="0"/>
    <n v="0"/>
    <n v="0"/>
    <n v="0"/>
    <n v="0"/>
    <n v="0"/>
  </r>
  <r>
    <x v="0"/>
    <x v="6"/>
    <x v="38"/>
    <x v="12"/>
    <x v="12"/>
    <n v="0"/>
    <n v="0"/>
    <n v="0"/>
    <n v="0"/>
    <n v="0"/>
    <n v="0"/>
  </r>
  <r>
    <x v="0"/>
    <x v="6"/>
    <x v="7"/>
    <x v="12"/>
    <x v="12"/>
    <n v="0"/>
    <n v="0"/>
    <n v="0"/>
    <n v="0"/>
    <n v="0"/>
    <n v="0"/>
  </r>
  <r>
    <x v="0"/>
    <x v="6"/>
    <x v="8"/>
    <x v="6"/>
    <x v="6"/>
    <m/>
    <m/>
    <m/>
    <m/>
    <m/>
    <m/>
  </r>
  <r>
    <x v="0"/>
    <x v="6"/>
    <x v="39"/>
    <x v="12"/>
    <x v="12"/>
    <n v="0"/>
    <n v="0"/>
    <n v="0"/>
    <n v="0"/>
    <n v="0"/>
    <n v="0"/>
  </r>
  <r>
    <x v="0"/>
    <x v="6"/>
    <x v="40"/>
    <x v="12"/>
    <x v="12"/>
    <n v="0"/>
    <n v="0"/>
    <n v="0"/>
    <n v="0"/>
    <n v="0"/>
    <n v="0"/>
  </r>
  <r>
    <x v="0"/>
    <x v="6"/>
    <x v="41"/>
    <x v="12"/>
    <x v="12"/>
    <n v="0"/>
    <n v="0"/>
    <n v="0"/>
    <n v="0"/>
    <n v="0"/>
    <n v="0"/>
  </r>
  <r>
    <x v="0"/>
    <x v="7"/>
    <x v="0"/>
    <x v="0"/>
    <x v="0"/>
    <n v="105000"/>
    <n v="105001"/>
    <n v="105000"/>
    <n v="105001"/>
    <n v="1"/>
    <n v="9.5238095238095231E-6"/>
  </r>
  <r>
    <x v="0"/>
    <x v="7"/>
    <x v="1"/>
    <x v="12"/>
    <x v="12"/>
    <n v="0"/>
    <n v="0"/>
    <n v="0"/>
    <n v="0"/>
    <n v="0"/>
    <n v="0"/>
  </r>
  <r>
    <x v="0"/>
    <x v="7"/>
    <x v="2"/>
    <x v="12"/>
    <x v="12"/>
    <n v="0"/>
    <n v="0"/>
    <n v="0"/>
    <n v="0"/>
    <n v="0"/>
    <n v="0"/>
  </r>
  <r>
    <x v="0"/>
    <x v="7"/>
    <x v="3"/>
    <x v="12"/>
    <x v="12"/>
    <n v="0"/>
    <n v="0"/>
    <n v="0"/>
    <n v="0"/>
    <n v="0"/>
    <n v="0"/>
  </r>
  <r>
    <x v="0"/>
    <x v="7"/>
    <x v="4"/>
    <x v="0"/>
    <x v="0"/>
    <n v="60854"/>
    <n v="60855"/>
    <n v="60854"/>
    <n v="60855"/>
    <n v="1"/>
    <n v="1.6432773523515299E-5"/>
  </r>
  <r>
    <x v="0"/>
    <x v="7"/>
    <x v="5"/>
    <x v="0"/>
    <x v="0"/>
    <n v="65789"/>
    <n v="65790"/>
    <n v="65789"/>
    <n v="65790"/>
    <n v="1"/>
    <n v="1.5200109440787973E-5"/>
  </r>
  <r>
    <x v="0"/>
    <x v="7"/>
    <x v="6"/>
    <x v="12"/>
    <x v="12"/>
    <n v="0"/>
    <n v="0"/>
    <n v="0"/>
    <n v="0"/>
    <n v="0"/>
    <n v="0"/>
  </r>
  <r>
    <x v="0"/>
    <x v="7"/>
    <x v="7"/>
    <x v="26"/>
    <x v="26"/>
    <n v="231643"/>
    <n v="231646"/>
    <n v="77214.333333333328"/>
    <n v="77215.333333333328"/>
    <n v="3"/>
    <n v="1.2950963335822796E-5"/>
  </r>
  <r>
    <x v="0"/>
    <x v="7"/>
    <x v="8"/>
    <x v="6"/>
    <x v="6"/>
    <m/>
    <m/>
    <m/>
    <m/>
    <m/>
    <m/>
  </r>
  <r>
    <x v="0"/>
    <x v="7"/>
    <x v="9"/>
    <x v="12"/>
    <x v="12"/>
    <n v="0"/>
    <n v="0"/>
    <n v="0"/>
    <n v="0"/>
    <n v="0"/>
    <n v="0"/>
  </r>
  <r>
    <x v="0"/>
    <x v="7"/>
    <x v="10"/>
    <x v="12"/>
    <x v="12"/>
    <n v="0"/>
    <n v="0"/>
    <n v="0"/>
    <n v="0"/>
    <n v="0"/>
    <n v="0"/>
  </r>
  <r>
    <x v="0"/>
    <x v="7"/>
    <x v="7"/>
    <x v="12"/>
    <x v="12"/>
    <n v="0"/>
    <n v="0"/>
    <n v="0"/>
    <n v="0"/>
    <n v="0"/>
    <n v="0"/>
  </r>
  <r>
    <x v="0"/>
    <x v="7"/>
    <x v="8"/>
    <x v="6"/>
    <x v="6"/>
    <m/>
    <m/>
    <m/>
    <m/>
    <m/>
    <m/>
  </r>
  <r>
    <x v="0"/>
    <x v="7"/>
    <x v="11"/>
    <x v="0"/>
    <x v="0"/>
    <n v="14194"/>
    <n v="14195"/>
    <n v="14194"/>
    <n v="14195"/>
    <n v="1"/>
    <n v="7.0452303790333949E-5"/>
  </r>
  <r>
    <x v="0"/>
    <x v="7"/>
    <x v="12"/>
    <x v="0"/>
    <x v="0"/>
    <n v="14193"/>
    <n v="14194"/>
    <n v="14193"/>
    <n v="14194"/>
    <n v="1"/>
    <n v="7.0457267667159873E-5"/>
  </r>
  <r>
    <x v="0"/>
    <x v="7"/>
    <x v="13"/>
    <x v="12"/>
    <x v="12"/>
    <n v="0"/>
    <n v="0"/>
    <n v="0"/>
    <n v="0"/>
    <n v="0"/>
    <n v="0"/>
  </r>
  <r>
    <x v="0"/>
    <x v="7"/>
    <x v="14"/>
    <x v="12"/>
    <x v="12"/>
    <n v="0"/>
    <n v="0"/>
    <n v="0"/>
    <n v="0"/>
    <n v="0"/>
    <n v="0"/>
  </r>
  <r>
    <x v="0"/>
    <x v="7"/>
    <x v="7"/>
    <x v="17"/>
    <x v="17"/>
    <n v="28387"/>
    <n v="28389"/>
    <n v="14193.5"/>
    <n v="14194.5"/>
    <n v="2"/>
    <n v="7.0454785641314686E-5"/>
  </r>
  <r>
    <x v="0"/>
    <x v="7"/>
    <x v="8"/>
    <x v="6"/>
    <x v="6"/>
    <m/>
    <m/>
    <m/>
    <m/>
    <m/>
    <m/>
  </r>
  <r>
    <x v="0"/>
    <x v="7"/>
    <x v="15"/>
    <x v="0"/>
    <x v="0"/>
    <n v="44570"/>
    <n v="44571"/>
    <n v="44570"/>
    <n v="44571"/>
    <n v="1"/>
    <n v="2.2436616558223018E-5"/>
  </r>
  <r>
    <x v="0"/>
    <x v="7"/>
    <x v="16"/>
    <x v="0"/>
    <x v="0"/>
    <n v="42638"/>
    <n v="42639"/>
    <n v="42638"/>
    <n v="42639"/>
    <n v="1"/>
    <n v="2.3453257657488624E-5"/>
  </r>
  <r>
    <x v="0"/>
    <x v="7"/>
    <x v="17"/>
    <x v="19"/>
    <x v="19"/>
    <n v="76049"/>
    <n v="76053"/>
    <n v="19012.25"/>
    <n v="19013.25"/>
    <n v="4"/>
    <n v="5.2597667293455536E-5"/>
  </r>
  <r>
    <x v="0"/>
    <x v="7"/>
    <x v="7"/>
    <x v="23"/>
    <x v="23"/>
    <n v="163257"/>
    <n v="163263"/>
    <n v="27209.5"/>
    <n v="27210.5"/>
    <n v="6"/>
    <n v="3.6751869751373598E-5"/>
  </r>
  <r>
    <x v="0"/>
    <x v="7"/>
    <x v="8"/>
    <x v="6"/>
    <x v="6"/>
    <m/>
    <m/>
    <m/>
    <m/>
    <m/>
    <m/>
  </r>
  <r>
    <x v="0"/>
    <x v="7"/>
    <x v="18"/>
    <x v="12"/>
    <x v="12"/>
    <n v="0"/>
    <n v="0"/>
    <n v="0"/>
    <n v="0"/>
    <n v="0"/>
    <n v="0"/>
  </r>
  <r>
    <x v="0"/>
    <x v="7"/>
    <x v="19"/>
    <x v="12"/>
    <x v="12"/>
    <n v="0"/>
    <n v="0"/>
    <n v="0"/>
    <n v="0"/>
    <n v="0"/>
    <n v="0"/>
  </r>
  <r>
    <x v="0"/>
    <x v="7"/>
    <x v="7"/>
    <x v="12"/>
    <x v="12"/>
    <n v="0"/>
    <n v="0"/>
    <n v="0"/>
    <n v="0"/>
    <n v="0"/>
    <n v="0"/>
  </r>
  <r>
    <x v="0"/>
    <x v="7"/>
    <x v="8"/>
    <x v="6"/>
    <x v="6"/>
    <m/>
    <m/>
    <m/>
    <m/>
    <m/>
    <m/>
  </r>
  <r>
    <x v="0"/>
    <x v="7"/>
    <x v="20"/>
    <x v="0"/>
    <x v="0"/>
    <n v="47456"/>
    <n v="47457"/>
    <n v="47456"/>
    <n v="47457"/>
    <n v="1"/>
    <n v="2.1072151045178692E-5"/>
  </r>
  <r>
    <x v="0"/>
    <x v="7"/>
    <x v="21"/>
    <x v="12"/>
    <x v="12"/>
    <n v="0"/>
    <n v="0"/>
    <n v="0"/>
    <n v="0"/>
    <n v="0"/>
    <n v="0"/>
  </r>
  <r>
    <x v="0"/>
    <x v="7"/>
    <x v="7"/>
    <x v="0"/>
    <x v="0"/>
    <n v="47456"/>
    <n v="47457"/>
    <n v="47456"/>
    <n v="47457"/>
    <n v="1"/>
    <n v="2.1072151045178692E-5"/>
  </r>
  <r>
    <x v="0"/>
    <x v="7"/>
    <x v="8"/>
    <x v="6"/>
    <x v="6"/>
    <m/>
    <m/>
    <m/>
    <m/>
    <m/>
    <m/>
  </r>
  <r>
    <x v="0"/>
    <x v="7"/>
    <x v="22"/>
    <x v="12"/>
    <x v="12"/>
    <n v="0"/>
    <n v="0"/>
    <n v="0"/>
    <n v="0"/>
    <n v="0"/>
    <n v="0"/>
  </r>
  <r>
    <x v="0"/>
    <x v="7"/>
    <x v="23"/>
    <x v="102"/>
    <x v="102"/>
    <n v="41410"/>
    <n v="41411"/>
    <n v="50500"/>
    <n v="50501.219512195123"/>
    <n v="1"/>
    <n v="2.414875633904854E-5"/>
  </r>
  <r>
    <x v="0"/>
    <x v="7"/>
    <x v="24"/>
    <x v="12"/>
    <x v="12"/>
    <n v="0"/>
    <n v="0"/>
    <n v="0"/>
    <n v="0"/>
    <n v="0"/>
    <n v="0"/>
  </r>
  <r>
    <x v="0"/>
    <x v="7"/>
    <x v="25"/>
    <x v="12"/>
    <x v="12"/>
    <n v="0"/>
    <n v="0"/>
    <n v="0"/>
    <n v="0"/>
    <n v="0"/>
    <n v="0"/>
  </r>
  <r>
    <x v="0"/>
    <x v="7"/>
    <x v="26"/>
    <x v="0"/>
    <x v="0"/>
    <n v="80001"/>
    <n v="80002"/>
    <n v="80001"/>
    <n v="80002"/>
    <n v="1"/>
    <n v="1.24998437519531E-5"/>
  </r>
  <r>
    <x v="0"/>
    <x v="7"/>
    <x v="27"/>
    <x v="12"/>
    <x v="12"/>
    <n v="0"/>
    <n v="0"/>
    <n v="0"/>
    <n v="0"/>
    <n v="0"/>
    <n v="0"/>
  </r>
  <r>
    <x v="0"/>
    <x v="7"/>
    <x v="28"/>
    <x v="12"/>
    <x v="12"/>
    <n v="0"/>
    <n v="0"/>
    <n v="0"/>
    <n v="0"/>
    <n v="0"/>
    <n v="0"/>
  </r>
  <r>
    <x v="0"/>
    <x v="7"/>
    <x v="29"/>
    <x v="12"/>
    <x v="12"/>
    <n v="0"/>
    <n v="0"/>
    <n v="0"/>
    <n v="0"/>
    <n v="0"/>
    <n v="0"/>
  </r>
  <r>
    <x v="0"/>
    <x v="7"/>
    <x v="7"/>
    <x v="103"/>
    <x v="103"/>
    <n v="121411"/>
    <n v="121413"/>
    <n v="66709.340659340669"/>
    <n v="66710.439560439569"/>
    <n v="2"/>
    <n v="1.647297197123819E-5"/>
  </r>
  <r>
    <x v="0"/>
    <x v="7"/>
    <x v="8"/>
    <x v="6"/>
    <x v="6"/>
    <m/>
    <m/>
    <m/>
    <m/>
    <m/>
    <m/>
  </r>
  <r>
    <x v="0"/>
    <x v="7"/>
    <x v="30"/>
    <x v="12"/>
    <x v="12"/>
    <n v="0"/>
    <n v="0"/>
    <n v="0"/>
    <n v="0"/>
    <n v="0"/>
    <n v="0"/>
  </r>
  <r>
    <x v="0"/>
    <x v="7"/>
    <x v="31"/>
    <x v="12"/>
    <x v="12"/>
    <n v="0"/>
    <n v="0"/>
    <n v="0"/>
    <n v="0"/>
    <n v="0"/>
    <n v="0"/>
  </r>
  <r>
    <x v="0"/>
    <x v="7"/>
    <x v="7"/>
    <x v="12"/>
    <x v="12"/>
    <n v="0"/>
    <n v="0"/>
    <n v="0"/>
    <n v="0"/>
    <n v="0"/>
    <n v="0"/>
  </r>
  <r>
    <x v="0"/>
    <x v="7"/>
    <x v="8"/>
    <x v="6"/>
    <x v="6"/>
    <m/>
    <m/>
    <m/>
    <m/>
    <m/>
    <m/>
  </r>
  <r>
    <x v="0"/>
    <x v="7"/>
    <x v="32"/>
    <x v="12"/>
    <x v="12"/>
    <n v="0"/>
    <n v="0"/>
    <n v="0"/>
    <n v="0"/>
    <n v="0"/>
    <n v="0"/>
  </r>
  <r>
    <x v="0"/>
    <x v="7"/>
    <x v="7"/>
    <x v="12"/>
    <x v="12"/>
    <n v="0"/>
    <n v="0"/>
    <n v="0"/>
    <n v="0"/>
    <n v="0"/>
    <n v="0"/>
  </r>
  <r>
    <x v="0"/>
    <x v="7"/>
    <x v="8"/>
    <x v="6"/>
    <x v="6"/>
    <m/>
    <m/>
    <m/>
    <m/>
    <m/>
    <m/>
  </r>
  <r>
    <x v="0"/>
    <x v="7"/>
    <x v="33"/>
    <x v="17"/>
    <x v="17"/>
    <n v="62974"/>
    <n v="62976"/>
    <n v="31487"/>
    <n v="31488"/>
    <n v="2"/>
    <n v="3.1759138692158668E-5"/>
  </r>
  <r>
    <x v="0"/>
    <x v="7"/>
    <x v="34"/>
    <x v="3"/>
    <x v="3"/>
    <n v="81755"/>
    <n v="81760"/>
    <n v="16351"/>
    <n v="16352"/>
    <n v="5"/>
    <n v="6.1158338939514407E-5"/>
  </r>
  <r>
    <x v="0"/>
    <x v="7"/>
    <x v="7"/>
    <x v="2"/>
    <x v="2"/>
    <n v="144729"/>
    <n v="144736"/>
    <n v="20675.571428571428"/>
    <n v="20676.571428571428"/>
    <n v="7"/>
    <n v="4.8366256935375771E-5"/>
  </r>
  <r>
    <x v="0"/>
    <x v="7"/>
    <x v="8"/>
    <x v="6"/>
    <x v="6"/>
    <m/>
    <m/>
    <m/>
    <m/>
    <m/>
    <m/>
  </r>
  <r>
    <x v="0"/>
    <x v="7"/>
    <x v="35"/>
    <x v="12"/>
    <x v="12"/>
    <n v="0"/>
    <n v="0"/>
    <n v="0"/>
    <n v="0"/>
    <n v="0"/>
    <n v="0"/>
  </r>
  <r>
    <x v="0"/>
    <x v="7"/>
    <x v="36"/>
    <x v="12"/>
    <x v="12"/>
    <n v="0"/>
    <n v="0"/>
    <n v="0"/>
    <n v="0"/>
    <n v="0"/>
    <n v="0"/>
  </r>
  <r>
    <x v="0"/>
    <x v="7"/>
    <x v="37"/>
    <x v="12"/>
    <x v="12"/>
    <n v="0"/>
    <n v="0"/>
    <n v="0"/>
    <n v="0"/>
    <n v="0"/>
    <n v="0"/>
  </r>
  <r>
    <x v="0"/>
    <x v="7"/>
    <x v="38"/>
    <x v="12"/>
    <x v="12"/>
    <n v="0"/>
    <n v="0"/>
    <n v="0"/>
    <n v="0"/>
    <n v="0"/>
    <n v="0"/>
  </r>
  <r>
    <x v="0"/>
    <x v="7"/>
    <x v="7"/>
    <x v="12"/>
    <x v="12"/>
    <n v="0"/>
    <n v="0"/>
    <n v="0"/>
    <n v="0"/>
    <n v="0"/>
    <n v="0"/>
  </r>
  <r>
    <x v="0"/>
    <x v="7"/>
    <x v="8"/>
    <x v="6"/>
    <x v="6"/>
    <m/>
    <m/>
    <m/>
    <m/>
    <m/>
    <m/>
  </r>
  <r>
    <x v="0"/>
    <x v="7"/>
    <x v="39"/>
    <x v="12"/>
    <x v="12"/>
    <n v="0"/>
    <n v="0"/>
    <n v="0"/>
    <n v="0"/>
    <n v="0"/>
    <n v="0"/>
  </r>
  <r>
    <x v="0"/>
    <x v="7"/>
    <x v="40"/>
    <x v="12"/>
    <x v="12"/>
    <n v="0"/>
    <n v="0"/>
    <n v="0"/>
    <n v="0"/>
    <n v="0"/>
    <n v="0"/>
  </r>
  <r>
    <x v="0"/>
    <x v="7"/>
    <x v="41"/>
    <x v="12"/>
    <x v="12"/>
    <n v="0"/>
    <n v="0"/>
    <n v="0"/>
    <n v="0"/>
    <n v="0"/>
    <n v="0"/>
  </r>
  <r>
    <x v="0"/>
    <x v="8"/>
    <x v="0"/>
    <x v="0"/>
    <x v="0"/>
    <n v="153015"/>
    <n v="153015"/>
    <n v="153015"/>
    <n v="153015"/>
    <n v="0"/>
    <n v="0"/>
  </r>
  <r>
    <x v="0"/>
    <x v="8"/>
    <x v="1"/>
    <x v="66"/>
    <x v="66"/>
    <n v="2163681.89"/>
    <n v="2163681.89"/>
    <n v="94073.125652173912"/>
    <n v="94073.125652173912"/>
    <n v="0"/>
    <n v="0"/>
  </r>
  <r>
    <x v="0"/>
    <x v="8"/>
    <x v="2"/>
    <x v="26"/>
    <x v="26"/>
    <n v="362590"/>
    <n v="362590"/>
    <n v="120863.33333333333"/>
    <n v="120863.33333333333"/>
    <n v="0"/>
    <n v="0"/>
  </r>
  <r>
    <x v="0"/>
    <x v="8"/>
    <x v="3"/>
    <x v="12"/>
    <x v="12"/>
    <n v="0"/>
    <n v="0"/>
    <n v="0"/>
    <n v="0"/>
    <n v="0"/>
    <n v="0"/>
  </r>
  <r>
    <x v="0"/>
    <x v="8"/>
    <x v="4"/>
    <x v="0"/>
    <x v="0"/>
    <n v="120190"/>
    <n v="120190"/>
    <n v="120190"/>
    <n v="120190"/>
    <n v="0"/>
    <n v="0"/>
  </r>
  <r>
    <x v="0"/>
    <x v="8"/>
    <x v="5"/>
    <x v="7"/>
    <x v="7"/>
    <n v="868400"/>
    <n v="868400"/>
    <n v="108550"/>
    <n v="108550"/>
    <n v="0"/>
    <n v="0"/>
  </r>
  <r>
    <x v="0"/>
    <x v="8"/>
    <x v="6"/>
    <x v="26"/>
    <x v="26"/>
    <n v="207850"/>
    <n v="207853"/>
    <n v="69283.333333333328"/>
    <n v="69284.333333333328"/>
    <n v="3"/>
    <n v="1.4433485686793361E-5"/>
  </r>
  <r>
    <x v="0"/>
    <x v="8"/>
    <x v="7"/>
    <x v="104"/>
    <x v="104"/>
    <n v="3875726.89"/>
    <n v="3875729.89"/>
    <n v="99377.612564102572"/>
    <n v="99377.689487179494"/>
    <n v="3"/>
    <n v="7.7404834890210752E-7"/>
  </r>
  <r>
    <x v="0"/>
    <x v="8"/>
    <x v="8"/>
    <x v="6"/>
    <x v="6"/>
    <m/>
    <m/>
    <m/>
    <m/>
    <m/>
    <m/>
  </r>
  <r>
    <x v="0"/>
    <x v="8"/>
    <x v="9"/>
    <x v="105"/>
    <x v="105"/>
    <n v="411063.1"/>
    <n v="411063.1"/>
    <n v="35744.617391304346"/>
    <n v="35744.617391304346"/>
    <n v="0"/>
    <n v="0"/>
  </r>
  <r>
    <x v="0"/>
    <x v="8"/>
    <x v="10"/>
    <x v="3"/>
    <x v="3"/>
    <n v="105232.4"/>
    <n v="105232.4"/>
    <n v="21046.48"/>
    <n v="21046.48"/>
    <n v="0"/>
    <n v="0"/>
  </r>
  <r>
    <x v="0"/>
    <x v="8"/>
    <x v="7"/>
    <x v="106"/>
    <x v="106"/>
    <n v="516295.5"/>
    <n v="516295.5"/>
    <n v="31290.636363636364"/>
    <n v="31290.636363636364"/>
    <n v="0"/>
    <n v="0"/>
  </r>
  <r>
    <x v="0"/>
    <x v="8"/>
    <x v="8"/>
    <x v="6"/>
    <x v="6"/>
    <m/>
    <m/>
    <m/>
    <m/>
    <m/>
    <m/>
  </r>
  <r>
    <x v="0"/>
    <x v="8"/>
    <x v="11"/>
    <x v="63"/>
    <x v="63"/>
    <n v="177154.95"/>
    <n v="177154.95"/>
    <n v="18647.889473684212"/>
    <n v="18647.889473684212"/>
    <n v="0"/>
    <n v="0"/>
  </r>
  <r>
    <x v="0"/>
    <x v="8"/>
    <x v="12"/>
    <x v="107"/>
    <x v="107"/>
    <n v="419220.2"/>
    <n v="419220.2"/>
    <n v="19962.866666666669"/>
    <n v="19962.866666666669"/>
    <n v="0"/>
    <n v="0"/>
  </r>
  <r>
    <x v="0"/>
    <x v="8"/>
    <x v="13"/>
    <x v="108"/>
    <x v="108"/>
    <n v="393220.8"/>
    <n v="393220.8"/>
    <n v="19661.04"/>
    <n v="19661.04"/>
    <n v="0"/>
    <n v="0"/>
  </r>
  <r>
    <x v="0"/>
    <x v="8"/>
    <x v="14"/>
    <x v="12"/>
    <x v="12"/>
    <n v="0"/>
    <n v="0"/>
    <n v="0"/>
    <n v="0"/>
    <n v="0"/>
    <n v="0"/>
  </r>
  <r>
    <x v="0"/>
    <x v="8"/>
    <x v="7"/>
    <x v="109"/>
    <x v="109"/>
    <n v="989595.95"/>
    <n v="989595.95"/>
    <n v="19595.959405940594"/>
    <n v="19595.959405940594"/>
    <n v="0"/>
    <n v="0"/>
  </r>
  <r>
    <x v="0"/>
    <x v="8"/>
    <x v="8"/>
    <x v="6"/>
    <x v="6"/>
    <m/>
    <m/>
    <m/>
    <m/>
    <m/>
    <m/>
  </r>
  <r>
    <x v="0"/>
    <x v="8"/>
    <x v="15"/>
    <x v="85"/>
    <x v="85"/>
    <n v="982800"/>
    <n v="982816"/>
    <n v="61425"/>
    <n v="61426"/>
    <n v="16"/>
    <n v="1.6280016280016279E-5"/>
  </r>
  <r>
    <x v="0"/>
    <x v="8"/>
    <x v="16"/>
    <x v="7"/>
    <x v="7"/>
    <n v="442650.5"/>
    <n v="442651"/>
    <n v="55331.3125"/>
    <n v="55331.375"/>
    <n v="0.5"/>
    <n v="1.1295593250205296E-6"/>
  </r>
  <r>
    <x v="0"/>
    <x v="8"/>
    <x v="17"/>
    <x v="110"/>
    <x v="110"/>
    <n v="1403836.15"/>
    <n v="1403836.15"/>
    <n v="31905.367045454543"/>
    <n v="31905.367045454543"/>
    <n v="0"/>
    <n v="0"/>
  </r>
  <r>
    <x v="0"/>
    <x v="8"/>
    <x v="7"/>
    <x v="111"/>
    <x v="111"/>
    <n v="2829286.65"/>
    <n v="2829303.15"/>
    <n v="41607.156617647059"/>
    <n v="41607.399264705884"/>
    <n v="16.5"/>
    <n v="5.8318587125132759E-6"/>
  </r>
  <r>
    <x v="0"/>
    <x v="8"/>
    <x v="8"/>
    <x v="6"/>
    <x v="6"/>
    <m/>
    <m/>
    <m/>
    <m/>
    <m/>
    <m/>
  </r>
  <r>
    <x v="0"/>
    <x v="8"/>
    <x v="18"/>
    <x v="0"/>
    <x v="0"/>
    <n v="56550"/>
    <n v="56551"/>
    <n v="56550"/>
    <n v="56551"/>
    <n v="1"/>
    <n v="1.7683465959328027E-5"/>
  </r>
  <r>
    <x v="0"/>
    <x v="8"/>
    <x v="19"/>
    <x v="23"/>
    <x v="23"/>
    <n v="154468.79999999999"/>
    <n v="154468.79999999999"/>
    <n v="25744.799999999999"/>
    <n v="25744.799999999999"/>
    <n v="0"/>
    <n v="0"/>
  </r>
  <r>
    <x v="0"/>
    <x v="8"/>
    <x v="7"/>
    <x v="2"/>
    <x v="2"/>
    <n v="211018.8"/>
    <n v="211019.8"/>
    <n v="30145.542857142857"/>
    <n v="30145.685714285712"/>
    <n v="1"/>
    <n v="4.7389142578765495E-6"/>
  </r>
  <r>
    <x v="0"/>
    <x v="8"/>
    <x v="8"/>
    <x v="6"/>
    <x v="6"/>
    <m/>
    <m/>
    <m/>
    <m/>
    <m/>
    <m/>
  </r>
  <r>
    <x v="0"/>
    <x v="8"/>
    <x v="20"/>
    <x v="7"/>
    <x v="7"/>
    <n v="344450.2"/>
    <n v="344450.2"/>
    <n v="43056.275000000001"/>
    <n v="43056.275000000001"/>
    <n v="0"/>
    <n v="0"/>
  </r>
  <r>
    <x v="0"/>
    <x v="8"/>
    <x v="21"/>
    <x v="12"/>
    <x v="12"/>
    <n v="0"/>
    <n v="0"/>
    <n v="0"/>
    <n v="0"/>
    <n v="0"/>
    <n v="0"/>
  </r>
  <r>
    <x v="0"/>
    <x v="8"/>
    <x v="7"/>
    <x v="7"/>
    <x v="7"/>
    <n v="344450.2"/>
    <n v="344450.2"/>
    <n v="43056.275000000001"/>
    <n v="43056.275000000001"/>
    <n v="0"/>
    <n v="0"/>
  </r>
  <r>
    <x v="0"/>
    <x v="8"/>
    <x v="8"/>
    <x v="6"/>
    <x v="6"/>
    <m/>
    <m/>
    <m/>
    <m/>
    <m/>
    <m/>
  </r>
  <r>
    <x v="0"/>
    <x v="8"/>
    <x v="22"/>
    <x v="112"/>
    <x v="112"/>
    <n v="465150"/>
    <n v="465170"/>
    <n v="71561.538461538468"/>
    <n v="71564.61538461539"/>
    <n v="20"/>
    <n v="4.2996882726002367E-5"/>
  </r>
  <r>
    <x v="0"/>
    <x v="8"/>
    <x v="23"/>
    <x v="113"/>
    <x v="113"/>
    <n v="673576"/>
    <n v="673586.02"/>
    <n v="66558.893280632416"/>
    <n v="66559.883399209488"/>
    <n v="10.020000000018626"/>
    <n v="1.4875826929728235E-5"/>
  </r>
  <r>
    <x v="0"/>
    <x v="8"/>
    <x v="24"/>
    <x v="20"/>
    <x v="20"/>
    <n v="254930"/>
    <n v="254934.39999999999"/>
    <n v="57938.63636363636"/>
    <n v="57939.63636363636"/>
    <n v="4.3999999999941792"/>
    <n v="1.7259639901126501E-5"/>
  </r>
  <r>
    <x v="0"/>
    <x v="8"/>
    <x v="25"/>
    <x v="114"/>
    <x v="114"/>
    <n v="129693.5"/>
    <n v="129695.88"/>
    <n v="54493.067226890758"/>
    <n v="54494.067226890758"/>
    <n v="2.3800000000046566"/>
    <n v="1.8350958220764006E-5"/>
  </r>
  <r>
    <x v="0"/>
    <x v="8"/>
    <x v="26"/>
    <x v="17"/>
    <x v="17"/>
    <n v="159900"/>
    <n v="159902"/>
    <n v="79950"/>
    <n v="79951"/>
    <n v="2"/>
    <n v="1.2507817385866166E-5"/>
  </r>
  <r>
    <x v="0"/>
    <x v="8"/>
    <x v="27"/>
    <x v="115"/>
    <x v="115"/>
    <n v="40025"/>
    <n v="40025.5"/>
    <n v="80050"/>
    <n v="80051"/>
    <n v="0.5"/>
    <n v="1.2492192379762648E-5"/>
  </r>
  <r>
    <x v="0"/>
    <x v="8"/>
    <x v="28"/>
    <x v="0"/>
    <x v="0"/>
    <n v="14301"/>
    <n v="14301"/>
    <n v="14301"/>
    <n v="14301"/>
    <n v="0"/>
    <n v="0"/>
  </r>
  <r>
    <x v="0"/>
    <x v="8"/>
    <x v="29"/>
    <x v="12"/>
    <x v="12"/>
    <n v="0"/>
    <n v="0"/>
    <n v="0"/>
    <n v="0"/>
    <n v="0"/>
    <n v="0"/>
  </r>
  <r>
    <x v="0"/>
    <x v="8"/>
    <x v="7"/>
    <x v="116"/>
    <x v="116"/>
    <n v="1737575.5"/>
    <n v="1737614.7999999998"/>
    <n v="64593.884758364322"/>
    <n v="64595.345724907071"/>
    <n v="39.299999999813735"/>
    <n v="2.2617722222610605E-5"/>
  </r>
  <r>
    <x v="0"/>
    <x v="8"/>
    <x v="8"/>
    <x v="6"/>
    <x v="6"/>
    <m/>
    <m/>
    <m/>
    <m/>
    <m/>
    <m/>
  </r>
  <r>
    <x v="0"/>
    <x v="8"/>
    <x v="30"/>
    <x v="12"/>
    <x v="12"/>
    <n v="0"/>
    <n v="0"/>
    <n v="0"/>
    <n v="0"/>
    <n v="0"/>
    <n v="0"/>
  </r>
  <r>
    <x v="0"/>
    <x v="8"/>
    <x v="31"/>
    <x v="12"/>
    <x v="12"/>
    <n v="0"/>
    <n v="0"/>
    <n v="0"/>
    <n v="0"/>
    <n v="0"/>
    <n v="0"/>
  </r>
  <r>
    <x v="0"/>
    <x v="8"/>
    <x v="7"/>
    <x v="12"/>
    <x v="12"/>
    <n v="0"/>
    <n v="0"/>
    <n v="0"/>
    <n v="0"/>
    <n v="0"/>
    <n v="0"/>
  </r>
  <r>
    <x v="0"/>
    <x v="8"/>
    <x v="8"/>
    <x v="6"/>
    <x v="6"/>
    <m/>
    <m/>
    <m/>
    <m/>
    <m/>
    <m/>
  </r>
  <r>
    <x v="0"/>
    <x v="8"/>
    <x v="32"/>
    <x v="49"/>
    <x v="49"/>
    <n v="542202.65"/>
    <n v="542202.65"/>
    <n v="31894.273529411767"/>
    <n v="31894.273529411767"/>
    <n v="0"/>
    <n v="0"/>
  </r>
  <r>
    <x v="0"/>
    <x v="8"/>
    <x v="7"/>
    <x v="49"/>
    <x v="49"/>
    <n v="542202.65"/>
    <n v="542202.65"/>
    <n v="31894.273529411767"/>
    <n v="31894.273529411767"/>
    <n v="0"/>
    <n v="0"/>
  </r>
  <r>
    <x v="0"/>
    <x v="8"/>
    <x v="8"/>
    <x v="6"/>
    <x v="6"/>
    <m/>
    <m/>
    <m/>
    <m/>
    <m/>
    <m/>
  </r>
  <r>
    <x v="0"/>
    <x v="8"/>
    <x v="33"/>
    <x v="28"/>
    <x v="28"/>
    <n v="528923.19999999995"/>
    <n v="528923.19999999995"/>
    <n v="48083.927272727269"/>
    <n v="48083.927272727269"/>
    <n v="0"/>
    <n v="0"/>
  </r>
  <r>
    <x v="0"/>
    <x v="8"/>
    <x v="34"/>
    <x v="117"/>
    <x v="117"/>
    <n v="1549599.84"/>
    <n v="1549599.84"/>
    <n v="38739.995999999999"/>
    <n v="38739.995999999999"/>
    <n v="0"/>
    <n v="0"/>
  </r>
  <r>
    <x v="0"/>
    <x v="8"/>
    <x v="7"/>
    <x v="118"/>
    <x v="118"/>
    <n v="2078523.04"/>
    <n v="2078523.04"/>
    <n v="40755.353725490197"/>
    <n v="40755.353725490197"/>
    <n v="0"/>
    <n v="0"/>
  </r>
  <r>
    <x v="0"/>
    <x v="8"/>
    <x v="8"/>
    <x v="6"/>
    <x v="6"/>
    <m/>
    <m/>
    <m/>
    <m/>
    <m/>
    <m/>
  </r>
  <r>
    <x v="0"/>
    <x v="8"/>
    <x v="35"/>
    <x v="12"/>
    <x v="12"/>
    <n v="0"/>
    <n v="0"/>
    <n v="0"/>
    <n v="0"/>
    <n v="0"/>
    <n v="0"/>
  </r>
  <r>
    <x v="0"/>
    <x v="8"/>
    <x v="36"/>
    <x v="19"/>
    <x v="19"/>
    <n v="250535"/>
    <n v="250538"/>
    <n v="62633.75"/>
    <n v="62634.5"/>
    <n v="3"/>
    <n v="1.1974374837847008E-5"/>
  </r>
  <r>
    <x v="0"/>
    <x v="8"/>
    <x v="37"/>
    <x v="12"/>
    <x v="12"/>
    <n v="0"/>
    <n v="0"/>
    <n v="0"/>
    <n v="0"/>
    <n v="0"/>
    <n v="0"/>
  </r>
  <r>
    <x v="0"/>
    <x v="8"/>
    <x v="38"/>
    <x v="12"/>
    <x v="12"/>
    <n v="0"/>
    <n v="0"/>
    <n v="0"/>
    <n v="0"/>
    <n v="0"/>
    <n v="0"/>
  </r>
  <r>
    <x v="0"/>
    <x v="8"/>
    <x v="7"/>
    <x v="19"/>
    <x v="19"/>
    <n v="250535"/>
    <n v="250538"/>
    <n v="62633.75"/>
    <n v="62634.5"/>
    <n v="3"/>
    <n v="1.1974374837847008E-5"/>
  </r>
  <r>
    <x v="0"/>
    <x v="8"/>
    <x v="8"/>
    <x v="6"/>
    <x v="6"/>
    <m/>
    <m/>
    <m/>
    <m/>
    <m/>
    <m/>
  </r>
  <r>
    <x v="0"/>
    <x v="8"/>
    <x v="39"/>
    <x v="12"/>
    <x v="12"/>
    <n v="0"/>
    <n v="0"/>
    <n v="0"/>
    <n v="0"/>
    <n v="0"/>
    <n v="0"/>
  </r>
  <r>
    <x v="0"/>
    <x v="8"/>
    <x v="40"/>
    <x v="12"/>
    <x v="12"/>
    <n v="0"/>
    <n v="0"/>
    <n v="0"/>
    <n v="0"/>
    <n v="0"/>
    <n v="0"/>
  </r>
  <r>
    <x v="0"/>
    <x v="8"/>
    <x v="41"/>
    <x v="0"/>
    <x v="0"/>
    <n v="60600"/>
    <n v="60600"/>
    <n v="60600"/>
    <n v="60600"/>
    <n v="0"/>
    <n v="0"/>
  </r>
  <r>
    <x v="0"/>
    <x v="9"/>
    <x v="0"/>
    <x v="115"/>
    <x v="115"/>
    <n v="50000"/>
    <n v="50000"/>
    <n v="100000"/>
    <n v="100000"/>
    <n v="0"/>
    <n v="0"/>
  </r>
  <r>
    <x v="0"/>
    <x v="9"/>
    <x v="1"/>
    <x v="115"/>
    <x v="115"/>
    <n v="50000"/>
    <n v="50000"/>
    <n v="100000"/>
    <n v="100000"/>
    <n v="0"/>
    <n v="0"/>
  </r>
  <r>
    <x v="0"/>
    <x v="9"/>
    <x v="2"/>
    <x v="12"/>
    <x v="12"/>
    <n v="0"/>
    <n v="0"/>
    <n v="0"/>
    <n v="0"/>
    <n v="0"/>
    <n v="0"/>
  </r>
  <r>
    <x v="0"/>
    <x v="9"/>
    <x v="3"/>
    <x v="12"/>
    <x v="12"/>
    <n v="0"/>
    <n v="0"/>
    <n v="0"/>
    <n v="0"/>
    <n v="0"/>
    <n v="0"/>
  </r>
  <r>
    <x v="0"/>
    <x v="9"/>
    <x v="4"/>
    <x v="0"/>
    <x v="0"/>
    <n v="42498"/>
    <n v="42498"/>
    <n v="42498"/>
    <n v="42498"/>
    <n v="0"/>
    <n v="0"/>
  </r>
  <r>
    <x v="0"/>
    <x v="9"/>
    <x v="5"/>
    <x v="12"/>
    <x v="12"/>
    <n v="0"/>
    <n v="0"/>
    <n v="0"/>
    <n v="0"/>
    <n v="0"/>
    <n v="0"/>
  </r>
  <r>
    <x v="0"/>
    <x v="9"/>
    <x v="6"/>
    <x v="0"/>
    <x v="0"/>
    <n v="52018"/>
    <n v="52019"/>
    <n v="52018"/>
    <n v="52019"/>
    <n v="1"/>
    <n v="1.9224114729516707E-5"/>
  </r>
  <r>
    <x v="0"/>
    <x v="9"/>
    <x v="7"/>
    <x v="26"/>
    <x v="26"/>
    <n v="194516"/>
    <n v="194517"/>
    <n v="64838.666666666664"/>
    <n v="64839"/>
    <n v="1"/>
    <n v="5.1409652676386517E-6"/>
  </r>
  <r>
    <x v="0"/>
    <x v="9"/>
    <x v="8"/>
    <x v="6"/>
    <x v="6"/>
    <m/>
    <m/>
    <m/>
    <m/>
    <m/>
    <m/>
  </r>
  <r>
    <x v="0"/>
    <x v="9"/>
    <x v="9"/>
    <x v="12"/>
    <x v="12"/>
    <n v="0"/>
    <n v="0"/>
    <n v="0"/>
    <n v="0"/>
    <n v="0"/>
    <n v="0"/>
  </r>
  <r>
    <x v="0"/>
    <x v="9"/>
    <x v="10"/>
    <x v="12"/>
    <x v="12"/>
    <n v="0"/>
    <n v="0"/>
    <n v="0"/>
    <n v="0"/>
    <n v="0"/>
    <n v="0"/>
  </r>
  <r>
    <x v="0"/>
    <x v="9"/>
    <x v="7"/>
    <x v="12"/>
    <x v="12"/>
    <n v="0"/>
    <n v="0"/>
    <n v="0"/>
    <n v="0"/>
    <n v="0"/>
    <n v="0"/>
  </r>
  <r>
    <x v="0"/>
    <x v="9"/>
    <x v="8"/>
    <x v="6"/>
    <x v="6"/>
    <m/>
    <m/>
    <m/>
    <m/>
    <m/>
    <m/>
  </r>
  <r>
    <x v="0"/>
    <x v="9"/>
    <x v="11"/>
    <x v="12"/>
    <x v="12"/>
    <n v="0"/>
    <n v="0"/>
    <n v="0"/>
    <n v="0"/>
    <n v="0"/>
    <n v="0"/>
  </r>
  <r>
    <x v="0"/>
    <x v="9"/>
    <x v="12"/>
    <x v="0"/>
    <x v="0"/>
    <n v="16755"/>
    <n v="16755"/>
    <n v="16755"/>
    <n v="16755"/>
    <n v="0"/>
    <n v="0"/>
  </r>
  <r>
    <x v="0"/>
    <x v="9"/>
    <x v="13"/>
    <x v="12"/>
    <x v="12"/>
    <n v="0"/>
    <n v="0"/>
    <n v="0"/>
    <n v="0"/>
    <n v="0"/>
    <n v="0"/>
  </r>
  <r>
    <x v="0"/>
    <x v="9"/>
    <x v="14"/>
    <x v="12"/>
    <x v="12"/>
    <n v="0"/>
    <n v="0"/>
    <n v="0"/>
    <n v="0"/>
    <n v="0"/>
    <n v="0"/>
  </r>
  <r>
    <x v="0"/>
    <x v="9"/>
    <x v="7"/>
    <x v="0"/>
    <x v="0"/>
    <n v="16755"/>
    <n v="16755"/>
    <n v="16755"/>
    <n v="16755"/>
    <n v="0"/>
    <n v="0"/>
  </r>
  <r>
    <x v="0"/>
    <x v="9"/>
    <x v="8"/>
    <x v="6"/>
    <x v="6"/>
    <m/>
    <m/>
    <m/>
    <m/>
    <m/>
    <m/>
  </r>
  <r>
    <x v="0"/>
    <x v="9"/>
    <x v="15"/>
    <x v="0"/>
    <x v="0"/>
    <n v="53915"/>
    <n v="53916"/>
    <n v="53915"/>
    <n v="53916"/>
    <n v="1"/>
    <n v="1.8547713994250208E-5"/>
  </r>
  <r>
    <x v="0"/>
    <x v="9"/>
    <x v="16"/>
    <x v="12"/>
    <x v="12"/>
    <n v="0"/>
    <n v="0"/>
    <n v="0"/>
    <n v="0"/>
    <n v="0"/>
    <n v="0"/>
  </r>
  <r>
    <x v="0"/>
    <x v="9"/>
    <x v="17"/>
    <x v="119"/>
    <x v="119"/>
    <n v="14995"/>
    <n v="14995"/>
    <n v="19224.358974358973"/>
    <n v="19224.358974358973"/>
    <n v="0"/>
    <n v="0"/>
  </r>
  <r>
    <x v="0"/>
    <x v="9"/>
    <x v="7"/>
    <x v="120"/>
    <x v="120"/>
    <n v="68910"/>
    <n v="68911"/>
    <n v="38713.483146067418"/>
    <n v="38714.044943820227"/>
    <n v="1"/>
    <n v="1.4511681903932665E-5"/>
  </r>
  <r>
    <x v="0"/>
    <x v="9"/>
    <x v="8"/>
    <x v="6"/>
    <x v="6"/>
    <m/>
    <m/>
    <m/>
    <m/>
    <m/>
    <m/>
  </r>
  <r>
    <x v="0"/>
    <x v="9"/>
    <x v="18"/>
    <x v="12"/>
    <x v="12"/>
    <n v="0"/>
    <n v="0"/>
    <n v="0"/>
    <n v="0"/>
    <n v="0"/>
    <n v="0"/>
  </r>
  <r>
    <x v="0"/>
    <x v="9"/>
    <x v="19"/>
    <x v="12"/>
    <x v="12"/>
    <n v="0"/>
    <n v="0"/>
    <n v="0"/>
    <n v="0"/>
    <n v="0"/>
    <n v="0"/>
  </r>
  <r>
    <x v="0"/>
    <x v="9"/>
    <x v="7"/>
    <x v="12"/>
    <x v="12"/>
    <n v="0"/>
    <n v="0"/>
    <n v="0"/>
    <n v="0"/>
    <n v="0"/>
    <n v="0"/>
  </r>
  <r>
    <x v="0"/>
    <x v="9"/>
    <x v="8"/>
    <x v="6"/>
    <x v="6"/>
    <m/>
    <m/>
    <m/>
    <m/>
    <m/>
    <m/>
  </r>
  <r>
    <x v="0"/>
    <x v="9"/>
    <x v="20"/>
    <x v="0"/>
    <x v="0"/>
    <n v="24445"/>
    <n v="24445"/>
    <n v="24445"/>
    <n v="24445"/>
    <n v="0"/>
    <n v="0"/>
  </r>
  <r>
    <x v="0"/>
    <x v="9"/>
    <x v="21"/>
    <x v="12"/>
    <x v="12"/>
    <n v="0"/>
    <n v="0"/>
    <n v="0"/>
    <n v="0"/>
    <n v="0"/>
    <n v="0"/>
  </r>
  <r>
    <x v="0"/>
    <x v="9"/>
    <x v="7"/>
    <x v="0"/>
    <x v="0"/>
    <n v="24445"/>
    <n v="24445"/>
    <n v="24445"/>
    <n v="24445"/>
    <n v="0"/>
    <n v="0"/>
  </r>
  <r>
    <x v="0"/>
    <x v="9"/>
    <x v="8"/>
    <x v="6"/>
    <x v="6"/>
    <m/>
    <m/>
    <m/>
    <m/>
    <m/>
    <m/>
  </r>
  <r>
    <x v="0"/>
    <x v="9"/>
    <x v="22"/>
    <x v="12"/>
    <x v="12"/>
    <n v="0"/>
    <n v="0"/>
    <n v="0"/>
    <n v="0"/>
    <n v="0"/>
    <n v="0"/>
  </r>
  <r>
    <x v="0"/>
    <x v="9"/>
    <x v="23"/>
    <x v="12"/>
    <x v="12"/>
    <n v="0"/>
    <n v="0"/>
    <n v="0"/>
    <n v="0"/>
    <n v="0"/>
    <n v="0"/>
  </r>
  <r>
    <x v="0"/>
    <x v="9"/>
    <x v="24"/>
    <x v="12"/>
    <x v="12"/>
    <n v="0"/>
    <n v="0"/>
    <n v="0"/>
    <n v="0"/>
    <n v="0"/>
    <n v="0"/>
  </r>
  <r>
    <x v="0"/>
    <x v="9"/>
    <x v="25"/>
    <x v="12"/>
    <x v="12"/>
    <n v="0"/>
    <n v="0"/>
    <n v="0"/>
    <n v="0"/>
    <n v="0"/>
    <n v="0"/>
  </r>
  <r>
    <x v="0"/>
    <x v="9"/>
    <x v="26"/>
    <x v="12"/>
    <x v="12"/>
    <n v="0"/>
    <n v="0"/>
    <n v="0"/>
    <n v="0"/>
    <n v="0"/>
    <n v="0"/>
  </r>
  <r>
    <x v="0"/>
    <x v="9"/>
    <x v="27"/>
    <x v="12"/>
    <x v="12"/>
    <n v="0"/>
    <n v="0"/>
    <n v="0"/>
    <n v="0"/>
    <n v="0"/>
    <n v="0"/>
  </r>
  <r>
    <x v="0"/>
    <x v="9"/>
    <x v="28"/>
    <x v="12"/>
    <x v="12"/>
    <n v="0"/>
    <n v="0"/>
    <n v="0"/>
    <n v="0"/>
    <n v="0"/>
    <n v="0"/>
  </r>
  <r>
    <x v="0"/>
    <x v="9"/>
    <x v="29"/>
    <x v="12"/>
    <x v="12"/>
    <n v="0"/>
    <n v="0"/>
    <n v="0"/>
    <n v="0"/>
    <n v="0"/>
    <n v="0"/>
  </r>
  <r>
    <x v="0"/>
    <x v="9"/>
    <x v="7"/>
    <x v="12"/>
    <x v="12"/>
    <n v="0"/>
    <n v="0"/>
    <n v="0"/>
    <n v="0"/>
    <n v="0"/>
    <n v="0"/>
  </r>
  <r>
    <x v="0"/>
    <x v="9"/>
    <x v="8"/>
    <x v="6"/>
    <x v="6"/>
    <m/>
    <m/>
    <m/>
    <m/>
    <m/>
    <m/>
  </r>
  <r>
    <x v="0"/>
    <x v="9"/>
    <x v="30"/>
    <x v="12"/>
    <x v="12"/>
    <n v="0"/>
    <n v="0"/>
    <n v="0"/>
    <n v="0"/>
    <n v="0"/>
    <n v="0"/>
  </r>
  <r>
    <x v="0"/>
    <x v="9"/>
    <x v="31"/>
    <x v="12"/>
    <x v="12"/>
    <n v="0"/>
    <n v="0"/>
    <n v="0"/>
    <n v="0"/>
    <n v="0"/>
    <n v="0"/>
  </r>
  <r>
    <x v="0"/>
    <x v="9"/>
    <x v="7"/>
    <x v="12"/>
    <x v="12"/>
    <n v="0"/>
    <n v="0"/>
    <n v="0"/>
    <n v="0"/>
    <n v="0"/>
    <n v="0"/>
  </r>
  <r>
    <x v="0"/>
    <x v="9"/>
    <x v="8"/>
    <x v="6"/>
    <x v="6"/>
    <m/>
    <m/>
    <m/>
    <m/>
    <m/>
    <m/>
  </r>
  <r>
    <x v="0"/>
    <x v="9"/>
    <x v="32"/>
    <x v="12"/>
    <x v="12"/>
    <n v="0"/>
    <n v="0"/>
    <n v="0"/>
    <n v="0"/>
    <n v="0"/>
    <n v="0"/>
  </r>
  <r>
    <x v="0"/>
    <x v="9"/>
    <x v="7"/>
    <x v="12"/>
    <x v="12"/>
    <n v="0"/>
    <n v="0"/>
    <n v="0"/>
    <n v="0"/>
    <n v="0"/>
    <n v="0"/>
  </r>
  <r>
    <x v="0"/>
    <x v="9"/>
    <x v="8"/>
    <x v="6"/>
    <x v="6"/>
    <m/>
    <m/>
    <m/>
    <m/>
    <m/>
    <m/>
  </r>
  <r>
    <x v="0"/>
    <x v="9"/>
    <x v="33"/>
    <x v="0"/>
    <x v="0"/>
    <n v="22761"/>
    <n v="22761"/>
    <n v="22761"/>
    <n v="22761"/>
    <n v="0"/>
    <n v="0"/>
  </r>
  <r>
    <x v="0"/>
    <x v="9"/>
    <x v="34"/>
    <x v="17"/>
    <x v="17"/>
    <n v="33914"/>
    <n v="33914"/>
    <n v="16957"/>
    <n v="16957"/>
    <n v="0"/>
    <n v="0"/>
  </r>
  <r>
    <x v="0"/>
    <x v="9"/>
    <x v="7"/>
    <x v="26"/>
    <x v="26"/>
    <n v="56675"/>
    <n v="56675"/>
    <n v="18891.666666666668"/>
    <n v="18891.666666666668"/>
    <n v="0"/>
    <n v="0"/>
  </r>
  <r>
    <x v="0"/>
    <x v="9"/>
    <x v="8"/>
    <x v="6"/>
    <x v="6"/>
    <m/>
    <m/>
    <m/>
    <m/>
    <m/>
    <m/>
  </r>
  <r>
    <x v="0"/>
    <x v="9"/>
    <x v="35"/>
    <x v="12"/>
    <x v="12"/>
    <n v="0"/>
    <n v="0"/>
    <n v="0"/>
    <n v="0"/>
    <n v="0"/>
    <n v="0"/>
  </r>
  <r>
    <x v="0"/>
    <x v="9"/>
    <x v="36"/>
    <x v="12"/>
    <x v="12"/>
    <n v="0"/>
    <n v="0"/>
    <n v="0"/>
    <n v="0"/>
    <n v="0"/>
    <n v="0"/>
  </r>
  <r>
    <x v="0"/>
    <x v="9"/>
    <x v="37"/>
    <x v="12"/>
    <x v="12"/>
    <n v="0"/>
    <n v="0"/>
    <n v="0"/>
    <n v="0"/>
    <n v="0"/>
    <n v="0"/>
  </r>
  <r>
    <x v="0"/>
    <x v="9"/>
    <x v="38"/>
    <x v="12"/>
    <x v="12"/>
    <n v="0"/>
    <n v="0"/>
    <n v="0"/>
    <n v="0"/>
    <n v="0"/>
    <n v="0"/>
  </r>
  <r>
    <x v="0"/>
    <x v="9"/>
    <x v="7"/>
    <x v="12"/>
    <x v="12"/>
    <n v="0"/>
    <n v="0"/>
    <n v="0"/>
    <n v="0"/>
    <n v="0"/>
    <n v="0"/>
  </r>
  <r>
    <x v="0"/>
    <x v="9"/>
    <x v="8"/>
    <x v="6"/>
    <x v="6"/>
    <m/>
    <m/>
    <m/>
    <m/>
    <m/>
    <m/>
  </r>
  <r>
    <x v="0"/>
    <x v="9"/>
    <x v="39"/>
    <x v="12"/>
    <x v="12"/>
    <n v="0"/>
    <n v="0"/>
    <n v="0"/>
    <n v="0"/>
    <n v="0"/>
    <n v="0"/>
  </r>
  <r>
    <x v="0"/>
    <x v="9"/>
    <x v="40"/>
    <x v="12"/>
    <x v="12"/>
    <n v="0"/>
    <n v="0"/>
    <n v="0"/>
    <n v="0"/>
    <n v="0"/>
    <n v="0"/>
  </r>
  <r>
    <x v="0"/>
    <x v="9"/>
    <x v="41"/>
    <x v="12"/>
    <x v="12"/>
    <n v="0"/>
    <n v="0"/>
    <n v="0"/>
    <n v="0"/>
    <n v="0"/>
    <n v="0"/>
  </r>
  <r>
    <x v="0"/>
    <x v="10"/>
    <x v="0"/>
    <x v="0"/>
    <x v="0"/>
    <n v="125000"/>
    <n v="125000"/>
    <n v="125000"/>
    <n v="125000"/>
    <n v="0"/>
    <n v="0"/>
  </r>
  <r>
    <x v="0"/>
    <x v="10"/>
    <x v="1"/>
    <x v="72"/>
    <x v="72"/>
    <n v="1717227"/>
    <n v="1717227"/>
    <n v="71551.125"/>
    <n v="71551.125"/>
    <n v="0"/>
    <n v="0"/>
  </r>
  <r>
    <x v="0"/>
    <x v="10"/>
    <x v="2"/>
    <x v="19"/>
    <x v="19"/>
    <n v="400000"/>
    <n v="400000"/>
    <n v="100000"/>
    <n v="100000"/>
    <n v="0"/>
    <n v="0"/>
  </r>
  <r>
    <x v="0"/>
    <x v="10"/>
    <x v="3"/>
    <x v="0"/>
    <x v="0"/>
    <n v="80000"/>
    <n v="80000"/>
    <n v="80000"/>
    <n v="80000"/>
    <n v="0"/>
    <n v="0"/>
  </r>
  <r>
    <x v="0"/>
    <x v="10"/>
    <x v="4"/>
    <x v="0"/>
    <x v="0"/>
    <n v="90000"/>
    <n v="90000"/>
    <n v="90000"/>
    <n v="90000"/>
    <n v="0"/>
    <n v="0"/>
  </r>
  <r>
    <x v="0"/>
    <x v="10"/>
    <x v="5"/>
    <x v="19"/>
    <x v="19"/>
    <n v="289000"/>
    <n v="289000"/>
    <n v="72250"/>
    <n v="72250"/>
    <n v="0"/>
    <n v="0"/>
  </r>
  <r>
    <x v="0"/>
    <x v="10"/>
    <x v="6"/>
    <x v="26"/>
    <x v="26"/>
    <n v="166268.82"/>
    <n v="166268.82"/>
    <n v="55422.94"/>
    <n v="55422.94"/>
    <n v="0"/>
    <n v="0"/>
  </r>
  <r>
    <x v="0"/>
    <x v="10"/>
    <x v="7"/>
    <x v="121"/>
    <x v="121"/>
    <n v="2867495.82"/>
    <n v="2867495.82"/>
    <n v="75460.416315789465"/>
    <n v="75460.416315789465"/>
    <n v="0"/>
    <n v="0"/>
  </r>
  <r>
    <x v="0"/>
    <x v="10"/>
    <x v="8"/>
    <x v="6"/>
    <x v="6"/>
    <m/>
    <m/>
    <m/>
    <m/>
    <m/>
    <m/>
  </r>
  <r>
    <x v="0"/>
    <x v="10"/>
    <x v="9"/>
    <x v="26"/>
    <x v="26"/>
    <n v="112334.39999999999"/>
    <n v="112334.39999999999"/>
    <n v="37444.799999999996"/>
    <n v="37444.799999999996"/>
    <n v="0"/>
    <n v="0"/>
  </r>
  <r>
    <x v="0"/>
    <x v="10"/>
    <x v="10"/>
    <x v="18"/>
    <x v="18"/>
    <n v="175227.41"/>
    <n v="175227.41"/>
    <n v="19469.712222222224"/>
    <n v="19469.712222222224"/>
    <n v="0"/>
    <n v="0"/>
  </r>
  <r>
    <x v="0"/>
    <x v="10"/>
    <x v="7"/>
    <x v="68"/>
    <x v="68"/>
    <n v="287561.81"/>
    <n v="287561.81"/>
    <n v="23963.484166666665"/>
    <n v="23963.484166666665"/>
    <n v="0"/>
    <n v="0"/>
  </r>
  <r>
    <x v="0"/>
    <x v="10"/>
    <x v="8"/>
    <x v="6"/>
    <x v="6"/>
    <m/>
    <m/>
    <m/>
    <m/>
    <m/>
    <m/>
  </r>
  <r>
    <x v="0"/>
    <x v="10"/>
    <x v="11"/>
    <x v="85"/>
    <x v="85"/>
    <n v="355985.33"/>
    <n v="355985.33"/>
    <n v="22249.083125000001"/>
    <n v="22249.083125000001"/>
    <n v="0"/>
    <n v="0"/>
  </r>
  <r>
    <x v="0"/>
    <x v="10"/>
    <x v="12"/>
    <x v="96"/>
    <x v="96"/>
    <n v="620016.5"/>
    <n v="620016.5"/>
    <n v="18788.378787878788"/>
    <n v="18788.378787878788"/>
    <n v="0"/>
    <n v="0"/>
  </r>
  <r>
    <x v="0"/>
    <x v="10"/>
    <x v="13"/>
    <x v="108"/>
    <x v="108"/>
    <n v="419230.35"/>
    <n v="419230.35"/>
    <n v="20961.517499999998"/>
    <n v="20961.517499999998"/>
    <n v="0"/>
    <n v="0"/>
  </r>
  <r>
    <x v="0"/>
    <x v="10"/>
    <x v="14"/>
    <x v="12"/>
    <x v="12"/>
    <n v="0"/>
    <n v="0"/>
    <n v="0"/>
    <n v="0"/>
    <n v="0"/>
    <n v="0"/>
  </r>
  <r>
    <x v="0"/>
    <x v="10"/>
    <x v="7"/>
    <x v="122"/>
    <x v="122"/>
    <n v="1395232.1800000002"/>
    <n v="1395232.1800000002"/>
    <n v="20220.756231884061"/>
    <n v="20220.756231884061"/>
    <n v="0"/>
    <n v="0"/>
  </r>
  <r>
    <x v="0"/>
    <x v="10"/>
    <x v="8"/>
    <x v="6"/>
    <x v="6"/>
    <m/>
    <m/>
    <m/>
    <m/>
    <m/>
    <m/>
  </r>
  <r>
    <x v="0"/>
    <x v="10"/>
    <x v="15"/>
    <x v="30"/>
    <x v="30"/>
    <n v="1126016.81"/>
    <n v="1126016.81"/>
    <n v="59264.042631578952"/>
    <n v="59264.042631578952"/>
    <n v="0"/>
    <n v="0"/>
  </r>
  <r>
    <x v="0"/>
    <x v="10"/>
    <x v="16"/>
    <x v="26"/>
    <x v="26"/>
    <n v="137014"/>
    <n v="137014"/>
    <n v="45671.333333333336"/>
    <n v="45671.333333333336"/>
    <n v="0"/>
    <n v="0"/>
  </r>
  <r>
    <x v="0"/>
    <x v="10"/>
    <x v="17"/>
    <x v="123"/>
    <x v="123"/>
    <n v="1529455"/>
    <n v="1529455"/>
    <n v="27311.696428571428"/>
    <n v="27311.696428571428"/>
    <n v="0"/>
    <n v="0"/>
  </r>
  <r>
    <x v="0"/>
    <x v="10"/>
    <x v="7"/>
    <x v="124"/>
    <x v="124"/>
    <n v="2792485.81"/>
    <n v="2792485.81"/>
    <n v="35801.100128205129"/>
    <n v="35801.100128205129"/>
    <n v="0"/>
    <n v="0"/>
  </r>
  <r>
    <x v="0"/>
    <x v="10"/>
    <x v="8"/>
    <x v="6"/>
    <x v="6"/>
    <m/>
    <m/>
    <m/>
    <m/>
    <m/>
    <m/>
  </r>
  <r>
    <x v="0"/>
    <x v="10"/>
    <x v="18"/>
    <x v="17"/>
    <x v="17"/>
    <n v="61341.599999999999"/>
    <n v="61341.599999999999"/>
    <n v="30670.799999999999"/>
    <n v="30670.799999999999"/>
    <n v="0"/>
    <n v="0"/>
  </r>
  <r>
    <x v="0"/>
    <x v="10"/>
    <x v="19"/>
    <x v="12"/>
    <x v="12"/>
    <n v="0"/>
    <n v="0"/>
    <n v="0"/>
    <n v="0"/>
    <n v="0"/>
    <n v="0"/>
  </r>
  <r>
    <x v="0"/>
    <x v="10"/>
    <x v="7"/>
    <x v="17"/>
    <x v="17"/>
    <n v="61341.599999999999"/>
    <n v="61341.599999999999"/>
    <n v="30670.799999999999"/>
    <n v="30670.799999999999"/>
    <n v="0"/>
    <n v="0"/>
  </r>
  <r>
    <x v="0"/>
    <x v="10"/>
    <x v="8"/>
    <x v="6"/>
    <x v="6"/>
    <m/>
    <m/>
    <m/>
    <m/>
    <m/>
    <m/>
  </r>
  <r>
    <x v="0"/>
    <x v="10"/>
    <x v="20"/>
    <x v="14"/>
    <x v="14"/>
    <n v="550866.23"/>
    <n v="550866.23"/>
    <n v="42374.325384615382"/>
    <n v="42374.325384615382"/>
    <n v="0"/>
    <n v="0"/>
  </r>
  <r>
    <x v="0"/>
    <x v="10"/>
    <x v="21"/>
    <x v="12"/>
    <x v="12"/>
    <n v="0"/>
    <n v="0"/>
    <n v="0"/>
    <n v="0"/>
    <n v="0"/>
    <n v="0"/>
  </r>
  <r>
    <x v="0"/>
    <x v="10"/>
    <x v="7"/>
    <x v="14"/>
    <x v="14"/>
    <n v="550866.23"/>
    <n v="550866.23"/>
    <n v="42374.325384615382"/>
    <n v="42374.325384615382"/>
    <n v="0"/>
    <n v="0"/>
  </r>
  <r>
    <x v="0"/>
    <x v="10"/>
    <x v="8"/>
    <x v="6"/>
    <x v="6"/>
    <m/>
    <m/>
    <m/>
    <m/>
    <m/>
    <m/>
  </r>
  <r>
    <x v="0"/>
    <x v="10"/>
    <x v="22"/>
    <x v="12"/>
    <x v="12"/>
    <n v="0"/>
    <n v="0"/>
    <n v="0"/>
    <n v="0"/>
    <n v="0"/>
    <n v="0"/>
  </r>
  <r>
    <x v="0"/>
    <x v="10"/>
    <x v="23"/>
    <x v="26"/>
    <x v="26"/>
    <n v="197464.92"/>
    <n v="197464.92"/>
    <n v="65821.64"/>
    <n v="65821.64"/>
    <n v="0"/>
    <n v="0"/>
  </r>
  <r>
    <x v="0"/>
    <x v="10"/>
    <x v="24"/>
    <x v="12"/>
    <x v="12"/>
    <n v="0"/>
    <n v="0"/>
    <n v="0"/>
    <n v="0"/>
    <n v="0"/>
    <n v="0"/>
  </r>
  <r>
    <x v="0"/>
    <x v="10"/>
    <x v="25"/>
    <x v="12"/>
    <x v="12"/>
    <n v="0"/>
    <n v="0"/>
    <n v="0"/>
    <n v="0"/>
    <n v="0"/>
    <n v="0"/>
  </r>
  <r>
    <x v="0"/>
    <x v="10"/>
    <x v="26"/>
    <x v="17"/>
    <x v="17"/>
    <n v="152764"/>
    <n v="152764"/>
    <n v="76382"/>
    <n v="76382"/>
    <n v="0"/>
    <n v="0"/>
  </r>
  <r>
    <x v="0"/>
    <x v="10"/>
    <x v="27"/>
    <x v="12"/>
    <x v="12"/>
    <n v="0"/>
    <n v="0"/>
    <n v="0"/>
    <n v="0"/>
    <n v="0"/>
    <n v="0"/>
  </r>
  <r>
    <x v="0"/>
    <x v="10"/>
    <x v="28"/>
    <x v="12"/>
    <x v="12"/>
    <n v="0"/>
    <n v="0"/>
    <n v="0"/>
    <n v="0"/>
    <n v="0"/>
    <n v="0"/>
  </r>
  <r>
    <x v="0"/>
    <x v="10"/>
    <x v="29"/>
    <x v="12"/>
    <x v="12"/>
    <n v="0"/>
    <n v="0"/>
    <n v="0"/>
    <n v="0"/>
    <n v="0"/>
    <n v="0"/>
  </r>
  <r>
    <x v="0"/>
    <x v="10"/>
    <x v="7"/>
    <x v="3"/>
    <x v="3"/>
    <n v="350228.92000000004"/>
    <n v="350228.92000000004"/>
    <n v="70045.784000000014"/>
    <n v="70045.784000000014"/>
    <n v="0"/>
    <n v="0"/>
  </r>
  <r>
    <x v="0"/>
    <x v="10"/>
    <x v="8"/>
    <x v="6"/>
    <x v="6"/>
    <m/>
    <m/>
    <m/>
    <m/>
    <m/>
    <m/>
  </r>
  <r>
    <x v="0"/>
    <x v="10"/>
    <x v="30"/>
    <x v="12"/>
    <x v="12"/>
    <n v="0"/>
    <n v="0"/>
    <n v="0"/>
    <n v="0"/>
    <n v="0"/>
    <n v="0"/>
  </r>
  <r>
    <x v="0"/>
    <x v="10"/>
    <x v="31"/>
    <x v="12"/>
    <x v="12"/>
    <n v="0"/>
    <n v="0"/>
    <n v="0"/>
    <n v="0"/>
    <n v="0"/>
    <n v="0"/>
  </r>
  <r>
    <x v="0"/>
    <x v="10"/>
    <x v="7"/>
    <x v="12"/>
    <x v="12"/>
    <n v="0"/>
    <n v="0"/>
    <n v="0"/>
    <n v="0"/>
    <n v="0"/>
    <n v="0"/>
  </r>
  <r>
    <x v="0"/>
    <x v="10"/>
    <x v="8"/>
    <x v="6"/>
    <x v="6"/>
    <m/>
    <m/>
    <m/>
    <m/>
    <m/>
    <m/>
  </r>
  <r>
    <x v="0"/>
    <x v="10"/>
    <x v="32"/>
    <x v="28"/>
    <x v="28"/>
    <n v="709858.4"/>
    <n v="709858.4"/>
    <n v="64532.581818181818"/>
    <n v="64532.581818181818"/>
    <n v="0"/>
    <n v="0"/>
  </r>
  <r>
    <x v="0"/>
    <x v="10"/>
    <x v="7"/>
    <x v="28"/>
    <x v="28"/>
    <n v="709858.4"/>
    <n v="709858.4"/>
    <n v="64532.581818181818"/>
    <n v="64532.581818181818"/>
    <n v="0"/>
    <n v="0"/>
  </r>
  <r>
    <x v="0"/>
    <x v="10"/>
    <x v="8"/>
    <x v="6"/>
    <x v="6"/>
    <m/>
    <m/>
    <m/>
    <m/>
    <m/>
    <m/>
  </r>
  <r>
    <x v="0"/>
    <x v="10"/>
    <x v="33"/>
    <x v="95"/>
    <x v="95"/>
    <n v="940472.84"/>
    <n v="940472.84"/>
    <n v="32430.097931034481"/>
    <n v="32430.097931034481"/>
    <n v="0"/>
    <n v="0"/>
  </r>
  <r>
    <x v="0"/>
    <x v="10"/>
    <x v="34"/>
    <x v="12"/>
    <x v="12"/>
    <n v="0"/>
    <n v="0"/>
    <n v="0"/>
    <n v="0"/>
    <n v="0"/>
    <n v="0"/>
  </r>
  <r>
    <x v="0"/>
    <x v="10"/>
    <x v="7"/>
    <x v="95"/>
    <x v="95"/>
    <n v="940472.84"/>
    <n v="940472.84"/>
    <n v="32430.097931034481"/>
    <n v="32430.097931034481"/>
    <n v="0"/>
    <n v="0"/>
  </r>
  <r>
    <x v="0"/>
    <x v="10"/>
    <x v="8"/>
    <x v="6"/>
    <x v="6"/>
    <m/>
    <m/>
    <m/>
    <m/>
    <m/>
    <m/>
  </r>
  <r>
    <x v="0"/>
    <x v="10"/>
    <x v="35"/>
    <x v="12"/>
    <x v="12"/>
    <n v="0"/>
    <n v="0"/>
    <n v="0"/>
    <n v="0"/>
    <n v="0"/>
    <n v="0"/>
  </r>
  <r>
    <x v="0"/>
    <x v="10"/>
    <x v="36"/>
    <x v="17"/>
    <x v="17"/>
    <n v="135000"/>
    <n v="135000"/>
    <n v="67500"/>
    <n v="67500"/>
    <n v="0"/>
    <n v="0"/>
  </r>
  <r>
    <x v="0"/>
    <x v="10"/>
    <x v="37"/>
    <x v="12"/>
    <x v="12"/>
    <n v="0"/>
    <n v="0"/>
    <n v="0"/>
    <n v="0"/>
    <n v="0"/>
    <n v="0"/>
  </r>
  <r>
    <x v="0"/>
    <x v="10"/>
    <x v="38"/>
    <x v="12"/>
    <x v="12"/>
    <n v="0"/>
    <n v="0"/>
    <n v="0"/>
    <n v="0"/>
    <n v="0"/>
    <n v="0"/>
  </r>
  <r>
    <x v="0"/>
    <x v="10"/>
    <x v="7"/>
    <x v="17"/>
    <x v="17"/>
    <n v="135000"/>
    <n v="135000"/>
    <n v="67500"/>
    <n v="67500"/>
    <n v="0"/>
    <n v="0"/>
  </r>
  <r>
    <x v="0"/>
    <x v="10"/>
    <x v="8"/>
    <x v="6"/>
    <x v="6"/>
    <m/>
    <m/>
    <m/>
    <m/>
    <m/>
    <m/>
  </r>
  <r>
    <x v="0"/>
    <x v="10"/>
    <x v="39"/>
    <x v="12"/>
    <x v="12"/>
    <n v="0"/>
    <n v="0"/>
    <n v="0"/>
    <n v="0"/>
    <n v="0"/>
    <n v="0"/>
  </r>
  <r>
    <x v="0"/>
    <x v="10"/>
    <x v="40"/>
    <x v="17"/>
    <x v="17"/>
    <n v="84000"/>
    <n v="84000"/>
    <n v="42000"/>
    <n v="42000"/>
    <n v="0"/>
    <n v="0"/>
  </r>
  <r>
    <x v="0"/>
    <x v="10"/>
    <x v="41"/>
    <x v="12"/>
    <x v="12"/>
    <n v="0"/>
    <n v="0"/>
    <n v="0"/>
    <n v="0"/>
    <n v="0"/>
    <n v="0"/>
  </r>
  <r>
    <x v="0"/>
    <x v="11"/>
    <x v="0"/>
    <x v="0"/>
    <x v="0"/>
    <n v="102998"/>
    <n v="102999"/>
    <n v="102998"/>
    <n v="102999"/>
    <n v="1"/>
    <n v="9.7089263869201346E-6"/>
  </r>
  <r>
    <x v="0"/>
    <x v="11"/>
    <x v="1"/>
    <x v="125"/>
    <x v="125"/>
    <n v="233962"/>
    <n v="233965"/>
    <n v="79309.152542372874"/>
    <n v="79310.169491525419"/>
    <n v="3"/>
    <n v="1.2822595122284816E-5"/>
  </r>
  <r>
    <x v="0"/>
    <x v="11"/>
    <x v="2"/>
    <x v="12"/>
    <x v="12"/>
    <n v="0"/>
    <n v="0"/>
    <n v="0"/>
    <n v="0"/>
    <n v="0"/>
    <n v="0"/>
  </r>
  <r>
    <x v="0"/>
    <x v="11"/>
    <x v="3"/>
    <x v="12"/>
    <x v="12"/>
    <n v="0"/>
    <n v="0"/>
    <n v="0"/>
    <n v="0"/>
    <n v="0"/>
    <n v="0"/>
  </r>
  <r>
    <x v="0"/>
    <x v="11"/>
    <x v="4"/>
    <x v="0"/>
    <x v="0"/>
    <n v="53057"/>
    <n v="53058"/>
    <n v="53057"/>
    <n v="53058"/>
    <n v="1"/>
    <n v="1.884765440940875E-5"/>
  </r>
  <r>
    <x v="0"/>
    <x v="11"/>
    <x v="5"/>
    <x v="126"/>
    <x v="126"/>
    <n v="111425"/>
    <n v="111427"/>
    <n v="54353.658536585368"/>
    <n v="54354.634146341465"/>
    <n v="2"/>
    <n v="1.7949293246578415E-5"/>
  </r>
  <r>
    <x v="0"/>
    <x v="11"/>
    <x v="6"/>
    <x v="12"/>
    <x v="12"/>
    <n v="0"/>
    <n v="0"/>
    <n v="0"/>
    <n v="0"/>
    <n v="0"/>
    <n v="0"/>
  </r>
  <r>
    <x v="0"/>
    <x v="11"/>
    <x v="7"/>
    <x v="2"/>
    <x v="2"/>
    <n v="501442"/>
    <n v="501449"/>
    <n v="71634.571428571435"/>
    <n v="71635.571428571435"/>
    <n v="7"/>
    <n v="1.3959740109524132E-5"/>
  </r>
  <r>
    <x v="0"/>
    <x v="11"/>
    <x v="8"/>
    <x v="6"/>
    <x v="6"/>
    <m/>
    <m/>
    <m/>
    <m/>
    <m/>
    <m/>
  </r>
  <r>
    <x v="0"/>
    <x v="11"/>
    <x v="9"/>
    <x v="12"/>
    <x v="12"/>
    <n v="0"/>
    <n v="0"/>
    <n v="0"/>
    <n v="0"/>
    <n v="0"/>
    <n v="0"/>
  </r>
  <r>
    <x v="0"/>
    <x v="11"/>
    <x v="10"/>
    <x v="12"/>
    <x v="12"/>
    <n v="0"/>
    <n v="0"/>
    <n v="0"/>
    <n v="0"/>
    <n v="0"/>
    <n v="0"/>
  </r>
  <r>
    <x v="0"/>
    <x v="11"/>
    <x v="7"/>
    <x v="12"/>
    <x v="12"/>
    <n v="0"/>
    <n v="0"/>
    <n v="0"/>
    <n v="0"/>
    <n v="0"/>
    <n v="0"/>
  </r>
  <r>
    <x v="0"/>
    <x v="11"/>
    <x v="8"/>
    <x v="6"/>
    <x v="6"/>
    <m/>
    <m/>
    <m/>
    <m/>
    <m/>
    <m/>
  </r>
  <r>
    <x v="0"/>
    <x v="11"/>
    <x v="11"/>
    <x v="0"/>
    <x v="0"/>
    <n v="14107"/>
    <n v="14108"/>
    <n v="14107"/>
    <n v="14108"/>
    <n v="1"/>
    <n v="7.0886793790316869E-5"/>
  </r>
  <r>
    <x v="0"/>
    <x v="11"/>
    <x v="12"/>
    <x v="26"/>
    <x v="26"/>
    <n v="42412"/>
    <n v="42415"/>
    <n v="14137.333333333334"/>
    <n v="14138.333333333334"/>
    <n v="3"/>
    <n v="7.0734697727058385E-5"/>
  </r>
  <r>
    <x v="0"/>
    <x v="11"/>
    <x v="13"/>
    <x v="12"/>
    <x v="12"/>
    <n v="0"/>
    <n v="0"/>
    <n v="0"/>
    <n v="0"/>
    <n v="0"/>
    <n v="0"/>
  </r>
  <r>
    <x v="0"/>
    <x v="11"/>
    <x v="14"/>
    <x v="12"/>
    <x v="12"/>
    <n v="0"/>
    <n v="0"/>
    <n v="0"/>
    <n v="0"/>
    <n v="0"/>
    <n v="0"/>
  </r>
  <r>
    <x v="0"/>
    <x v="11"/>
    <x v="7"/>
    <x v="19"/>
    <x v="19"/>
    <n v="56519"/>
    <n v="56523"/>
    <n v="14129.75"/>
    <n v="14130.75"/>
    <n v="4"/>
    <n v="7.0772660521240642E-5"/>
  </r>
  <r>
    <x v="0"/>
    <x v="11"/>
    <x v="8"/>
    <x v="6"/>
    <x v="6"/>
    <m/>
    <m/>
    <m/>
    <m/>
    <m/>
    <m/>
  </r>
  <r>
    <x v="0"/>
    <x v="11"/>
    <x v="15"/>
    <x v="0"/>
    <x v="0"/>
    <n v="61364"/>
    <n v="61365"/>
    <n v="61364"/>
    <n v="61365"/>
    <n v="1"/>
    <n v="1.6296199726223845E-5"/>
  </r>
  <r>
    <x v="0"/>
    <x v="11"/>
    <x v="16"/>
    <x v="12"/>
    <x v="12"/>
    <n v="0"/>
    <n v="0"/>
    <n v="0"/>
    <n v="0"/>
    <n v="0"/>
    <n v="0"/>
  </r>
  <r>
    <x v="0"/>
    <x v="11"/>
    <x v="17"/>
    <x v="23"/>
    <x v="23"/>
    <n v="123831.92"/>
    <n v="123837.92"/>
    <n v="20638.653333333332"/>
    <n v="20639.653333333332"/>
    <n v="6"/>
    <n v="4.8452773727484802E-5"/>
  </r>
  <r>
    <x v="0"/>
    <x v="11"/>
    <x v="7"/>
    <x v="2"/>
    <x v="2"/>
    <n v="185195.91999999998"/>
    <n v="185202.91999999998"/>
    <n v="26456.559999999998"/>
    <n v="26457.559999999998"/>
    <n v="7"/>
    <n v="3.7797808936611568E-5"/>
  </r>
  <r>
    <x v="0"/>
    <x v="11"/>
    <x v="8"/>
    <x v="6"/>
    <x v="6"/>
    <m/>
    <m/>
    <m/>
    <m/>
    <m/>
    <m/>
  </r>
  <r>
    <x v="0"/>
    <x v="11"/>
    <x v="18"/>
    <x v="12"/>
    <x v="12"/>
    <n v="0"/>
    <n v="0"/>
    <n v="0"/>
    <n v="0"/>
    <n v="0"/>
    <n v="0"/>
  </r>
  <r>
    <x v="0"/>
    <x v="11"/>
    <x v="19"/>
    <x v="12"/>
    <x v="12"/>
    <n v="0"/>
    <n v="0"/>
    <n v="0"/>
    <n v="0"/>
    <n v="0"/>
    <n v="0"/>
  </r>
  <r>
    <x v="0"/>
    <x v="11"/>
    <x v="7"/>
    <x v="12"/>
    <x v="12"/>
    <n v="0"/>
    <n v="0"/>
    <n v="0"/>
    <n v="0"/>
    <n v="0"/>
    <n v="0"/>
  </r>
  <r>
    <x v="0"/>
    <x v="11"/>
    <x v="8"/>
    <x v="6"/>
    <x v="6"/>
    <m/>
    <m/>
    <m/>
    <m/>
    <m/>
    <m/>
  </r>
  <r>
    <x v="0"/>
    <x v="11"/>
    <x v="20"/>
    <x v="17"/>
    <x v="17"/>
    <n v="63868"/>
    <n v="63870"/>
    <n v="31934"/>
    <n v="31935"/>
    <n v="2"/>
    <n v="3.1314586334314521E-5"/>
  </r>
  <r>
    <x v="0"/>
    <x v="11"/>
    <x v="21"/>
    <x v="12"/>
    <x v="12"/>
    <n v="0"/>
    <n v="0"/>
    <n v="0"/>
    <n v="0"/>
    <n v="0"/>
    <n v="0"/>
  </r>
  <r>
    <x v="0"/>
    <x v="11"/>
    <x v="7"/>
    <x v="17"/>
    <x v="17"/>
    <n v="63868"/>
    <n v="63870"/>
    <n v="31934"/>
    <n v="31935"/>
    <n v="2"/>
    <n v="3.1314586334314521E-5"/>
  </r>
  <r>
    <x v="0"/>
    <x v="11"/>
    <x v="8"/>
    <x v="6"/>
    <x v="6"/>
    <m/>
    <m/>
    <m/>
    <m/>
    <m/>
    <m/>
  </r>
  <r>
    <x v="0"/>
    <x v="11"/>
    <x v="22"/>
    <x v="12"/>
    <x v="12"/>
    <n v="0"/>
    <n v="0"/>
    <n v="0"/>
    <n v="0"/>
    <n v="0"/>
    <n v="0"/>
  </r>
  <r>
    <x v="0"/>
    <x v="11"/>
    <x v="23"/>
    <x v="12"/>
    <x v="12"/>
    <n v="0"/>
    <n v="0"/>
    <n v="0"/>
    <n v="0"/>
    <n v="0"/>
    <n v="0"/>
  </r>
  <r>
    <x v="0"/>
    <x v="11"/>
    <x v="24"/>
    <x v="0"/>
    <x v="0"/>
    <n v="68663"/>
    <n v="68664"/>
    <n v="68663"/>
    <n v="68664"/>
    <n v="1"/>
    <n v="1.456388447926831E-5"/>
  </r>
  <r>
    <x v="0"/>
    <x v="11"/>
    <x v="25"/>
    <x v="12"/>
    <x v="12"/>
    <n v="0"/>
    <n v="0"/>
    <n v="0"/>
    <n v="0"/>
    <n v="0"/>
    <n v="0"/>
  </r>
  <r>
    <x v="0"/>
    <x v="11"/>
    <x v="26"/>
    <x v="12"/>
    <x v="12"/>
    <n v="0"/>
    <n v="0"/>
    <n v="0"/>
    <n v="0"/>
    <n v="0"/>
    <n v="0"/>
  </r>
  <r>
    <x v="0"/>
    <x v="11"/>
    <x v="27"/>
    <x v="12"/>
    <x v="12"/>
    <n v="0"/>
    <n v="0"/>
    <n v="0"/>
    <n v="0"/>
    <n v="0"/>
    <n v="0"/>
  </r>
  <r>
    <x v="0"/>
    <x v="11"/>
    <x v="28"/>
    <x v="12"/>
    <x v="12"/>
    <n v="0"/>
    <n v="0"/>
    <n v="0"/>
    <n v="0"/>
    <n v="0"/>
    <n v="0"/>
  </r>
  <r>
    <x v="0"/>
    <x v="11"/>
    <x v="29"/>
    <x v="12"/>
    <x v="12"/>
    <n v="0"/>
    <n v="0"/>
    <n v="0"/>
    <n v="0"/>
    <n v="0"/>
    <n v="0"/>
  </r>
  <r>
    <x v="0"/>
    <x v="11"/>
    <x v="7"/>
    <x v="0"/>
    <x v="0"/>
    <n v="68663"/>
    <n v="68664"/>
    <n v="68663"/>
    <n v="68664"/>
    <n v="1"/>
    <n v="1.456388447926831E-5"/>
  </r>
  <r>
    <x v="0"/>
    <x v="11"/>
    <x v="8"/>
    <x v="6"/>
    <x v="6"/>
    <m/>
    <m/>
    <m/>
    <m/>
    <m/>
    <m/>
  </r>
  <r>
    <x v="0"/>
    <x v="11"/>
    <x v="30"/>
    <x v="12"/>
    <x v="12"/>
    <n v="0"/>
    <n v="0"/>
    <n v="0"/>
    <n v="0"/>
    <n v="0"/>
    <n v="0"/>
  </r>
  <r>
    <x v="0"/>
    <x v="11"/>
    <x v="31"/>
    <x v="12"/>
    <x v="12"/>
    <n v="0"/>
    <n v="0"/>
    <n v="0"/>
    <n v="0"/>
    <n v="0"/>
    <n v="0"/>
  </r>
  <r>
    <x v="0"/>
    <x v="11"/>
    <x v="7"/>
    <x v="12"/>
    <x v="12"/>
    <n v="0"/>
    <n v="0"/>
    <n v="0"/>
    <n v="0"/>
    <n v="0"/>
    <n v="0"/>
  </r>
  <r>
    <x v="0"/>
    <x v="11"/>
    <x v="8"/>
    <x v="6"/>
    <x v="6"/>
    <m/>
    <m/>
    <m/>
    <m/>
    <m/>
    <m/>
  </r>
  <r>
    <x v="0"/>
    <x v="11"/>
    <x v="32"/>
    <x v="0"/>
    <x v="0"/>
    <n v="42864"/>
    <n v="42865"/>
    <n v="42864"/>
    <n v="42865"/>
    <n v="1"/>
    <n v="2.3329600597237775E-5"/>
  </r>
  <r>
    <x v="0"/>
    <x v="11"/>
    <x v="7"/>
    <x v="0"/>
    <x v="0"/>
    <n v="42864"/>
    <n v="42865"/>
    <n v="42864"/>
    <n v="42865"/>
    <n v="1"/>
    <n v="2.3329600597237775E-5"/>
  </r>
  <r>
    <x v="0"/>
    <x v="11"/>
    <x v="8"/>
    <x v="6"/>
    <x v="6"/>
    <m/>
    <m/>
    <m/>
    <m/>
    <m/>
    <m/>
  </r>
  <r>
    <x v="0"/>
    <x v="11"/>
    <x v="33"/>
    <x v="127"/>
    <x v="127"/>
    <n v="73020"/>
    <n v="73021"/>
    <n v="42952.941176470587"/>
    <n v="42953.529411764706"/>
    <n v="1"/>
    <n v="1.3694878115584771E-5"/>
  </r>
  <r>
    <x v="0"/>
    <x v="11"/>
    <x v="34"/>
    <x v="128"/>
    <x v="128"/>
    <n v="144514.4"/>
    <n v="144520.9"/>
    <n v="22938.79365079365"/>
    <n v="22939.825396825396"/>
    <n v="6.5"/>
    <n v="4.4978216703664137E-5"/>
  </r>
  <r>
    <x v="0"/>
    <x v="11"/>
    <x v="7"/>
    <x v="7"/>
    <x v="7"/>
    <n v="217534.4"/>
    <n v="217541.9"/>
    <n v="27191.8"/>
    <n v="27192.737499999999"/>
    <n v="7.5"/>
    <n v="3.4477305658323469E-5"/>
  </r>
  <r>
    <x v="0"/>
    <x v="11"/>
    <x v="8"/>
    <x v="6"/>
    <x v="6"/>
    <m/>
    <m/>
    <m/>
    <m/>
    <m/>
    <m/>
  </r>
  <r>
    <x v="0"/>
    <x v="11"/>
    <x v="35"/>
    <x v="12"/>
    <x v="12"/>
    <n v="0"/>
    <n v="0"/>
    <n v="0"/>
    <n v="0"/>
    <n v="0"/>
    <n v="0"/>
  </r>
  <r>
    <x v="0"/>
    <x v="11"/>
    <x v="36"/>
    <x v="12"/>
    <x v="12"/>
    <n v="0"/>
    <n v="0"/>
    <n v="0"/>
    <n v="0"/>
    <n v="0"/>
    <n v="0"/>
  </r>
  <r>
    <x v="0"/>
    <x v="11"/>
    <x v="37"/>
    <x v="12"/>
    <x v="12"/>
    <n v="0"/>
    <n v="0"/>
    <n v="0"/>
    <n v="0"/>
    <n v="0"/>
    <n v="0"/>
  </r>
  <r>
    <x v="0"/>
    <x v="11"/>
    <x v="38"/>
    <x v="12"/>
    <x v="12"/>
    <n v="0"/>
    <n v="0"/>
    <n v="0"/>
    <n v="0"/>
    <n v="0"/>
    <n v="0"/>
  </r>
  <r>
    <x v="0"/>
    <x v="11"/>
    <x v="7"/>
    <x v="12"/>
    <x v="12"/>
    <n v="0"/>
    <n v="0"/>
    <n v="0"/>
    <n v="0"/>
    <n v="0"/>
    <n v="0"/>
  </r>
  <r>
    <x v="0"/>
    <x v="11"/>
    <x v="8"/>
    <x v="6"/>
    <x v="6"/>
    <m/>
    <m/>
    <m/>
    <m/>
    <m/>
    <m/>
  </r>
  <r>
    <x v="0"/>
    <x v="11"/>
    <x v="39"/>
    <x v="12"/>
    <x v="12"/>
    <n v="0"/>
    <n v="0"/>
    <n v="0"/>
    <n v="0"/>
    <n v="0"/>
    <n v="0"/>
  </r>
  <r>
    <x v="0"/>
    <x v="11"/>
    <x v="40"/>
    <x v="12"/>
    <x v="12"/>
    <n v="0"/>
    <n v="0"/>
    <n v="0"/>
    <n v="0"/>
    <n v="0"/>
    <n v="0"/>
  </r>
  <r>
    <x v="0"/>
    <x v="11"/>
    <x v="41"/>
    <x v="12"/>
    <x v="12"/>
    <n v="0"/>
    <n v="0"/>
    <n v="0"/>
    <n v="0"/>
    <n v="0"/>
    <n v="0"/>
  </r>
  <r>
    <x v="0"/>
    <x v="12"/>
    <x v="0"/>
    <x v="0"/>
    <x v="0"/>
    <n v="92700"/>
    <n v="92700"/>
    <n v="92700"/>
    <n v="92700"/>
    <n v="0"/>
    <n v="0"/>
  </r>
  <r>
    <x v="0"/>
    <x v="12"/>
    <x v="1"/>
    <x v="17"/>
    <x v="17"/>
    <n v="160777"/>
    <n v="160777"/>
    <n v="80388.5"/>
    <n v="80388.5"/>
    <n v="0"/>
    <n v="0"/>
  </r>
  <r>
    <x v="0"/>
    <x v="12"/>
    <x v="2"/>
    <x v="12"/>
    <x v="12"/>
    <n v="0"/>
    <n v="0"/>
    <n v="0"/>
    <n v="0"/>
    <n v="0"/>
    <n v="0"/>
  </r>
  <r>
    <x v="0"/>
    <x v="12"/>
    <x v="3"/>
    <x v="0"/>
    <x v="0"/>
    <n v="32567"/>
    <n v="32567"/>
    <n v="32567"/>
    <n v="32567"/>
    <n v="0"/>
    <n v="0"/>
  </r>
  <r>
    <x v="0"/>
    <x v="12"/>
    <x v="4"/>
    <x v="0"/>
    <x v="0"/>
    <n v="41660"/>
    <n v="42454"/>
    <n v="41660"/>
    <n v="42454"/>
    <n v="794"/>
    <n v="1.9059049447911664E-2"/>
  </r>
  <r>
    <x v="0"/>
    <x v="12"/>
    <x v="5"/>
    <x v="12"/>
    <x v="12"/>
    <n v="0"/>
    <n v="0"/>
    <n v="0"/>
    <n v="0"/>
    <n v="0"/>
    <n v="0"/>
  </r>
  <r>
    <x v="0"/>
    <x v="12"/>
    <x v="6"/>
    <x v="12"/>
    <x v="12"/>
    <n v="0"/>
    <n v="0"/>
    <n v="0"/>
    <n v="0"/>
    <n v="0"/>
    <n v="0"/>
  </r>
  <r>
    <x v="0"/>
    <x v="12"/>
    <x v="7"/>
    <x v="3"/>
    <x v="3"/>
    <n v="327704"/>
    <n v="328498"/>
    <n v="65540.800000000003"/>
    <n v="65699.600000000006"/>
    <n v="794"/>
    <n v="2.4229182432927276E-3"/>
  </r>
  <r>
    <x v="0"/>
    <x v="12"/>
    <x v="8"/>
    <x v="6"/>
    <x v="6"/>
    <m/>
    <m/>
    <m/>
    <m/>
    <m/>
    <m/>
  </r>
  <r>
    <x v="0"/>
    <x v="12"/>
    <x v="9"/>
    <x v="0"/>
    <x v="0"/>
    <n v="26838"/>
    <n v="26838"/>
    <n v="26838"/>
    <n v="26838"/>
    <n v="0"/>
    <n v="0"/>
  </r>
  <r>
    <x v="0"/>
    <x v="12"/>
    <x v="10"/>
    <x v="12"/>
    <x v="12"/>
    <n v="0"/>
    <n v="0"/>
    <n v="0"/>
    <n v="0"/>
    <n v="0"/>
    <n v="0"/>
  </r>
  <r>
    <x v="0"/>
    <x v="12"/>
    <x v="7"/>
    <x v="0"/>
    <x v="0"/>
    <n v="26838"/>
    <n v="26838"/>
    <n v="26838"/>
    <n v="26838"/>
    <n v="0"/>
    <n v="0"/>
  </r>
  <r>
    <x v="0"/>
    <x v="12"/>
    <x v="8"/>
    <x v="6"/>
    <x v="6"/>
    <m/>
    <m/>
    <m/>
    <m/>
    <m/>
    <m/>
  </r>
  <r>
    <x v="0"/>
    <x v="12"/>
    <x v="11"/>
    <x v="17"/>
    <x v="17"/>
    <n v="50246"/>
    <n v="50246"/>
    <n v="25123"/>
    <n v="25123"/>
    <n v="0"/>
    <n v="0"/>
  </r>
  <r>
    <x v="0"/>
    <x v="12"/>
    <x v="12"/>
    <x v="0"/>
    <x v="0"/>
    <n v="22142"/>
    <n v="22142"/>
    <n v="22142"/>
    <n v="22142"/>
    <n v="0"/>
    <n v="0"/>
  </r>
  <r>
    <x v="0"/>
    <x v="12"/>
    <x v="13"/>
    <x v="12"/>
    <x v="12"/>
    <n v="0"/>
    <n v="0"/>
    <n v="0"/>
    <n v="0"/>
    <n v="0"/>
    <n v="0"/>
  </r>
  <r>
    <x v="0"/>
    <x v="12"/>
    <x v="14"/>
    <x v="0"/>
    <x v="0"/>
    <n v="14747"/>
    <n v="14747"/>
    <n v="14747"/>
    <n v="14747"/>
    <n v="0"/>
    <n v="0"/>
  </r>
  <r>
    <x v="0"/>
    <x v="12"/>
    <x v="7"/>
    <x v="19"/>
    <x v="19"/>
    <n v="87135"/>
    <n v="87135"/>
    <n v="21783.75"/>
    <n v="21783.75"/>
    <n v="0"/>
    <n v="0"/>
  </r>
  <r>
    <x v="0"/>
    <x v="12"/>
    <x v="8"/>
    <x v="6"/>
    <x v="6"/>
    <m/>
    <m/>
    <m/>
    <m/>
    <m/>
    <m/>
  </r>
  <r>
    <x v="0"/>
    <x v="12"/>
    <x v="15"/>
    <x v="17"/>
    <x v="17"/>
    <n v="101523"/>
    <n v="101525"/>
    <n v="50761.5"/>
    <n v="50762.5"/>
    <n v="2"/>
    <n v="1.9699969465047329E-5"/>
  </r>
  <r>
    <x v="0"/>
    <x v="12"/>
    <x v="16"/>
    <x v="0"/>
    <x v="0"/>
    <n v="48170"/>
    <n v="48171"/>
    <n v="48170"/>
    <n v="48171"/>
    <n v="1"/>
    <n v="2.075980900975711E-5"/>
  </r>
  <r>
    <x v="0"/>
    <x v="12"/>
    <x v="17"/>
    <x v="23"/>
    <x v="23"/>
    <n v="130913"/>
    <n v="131625"/>
    <n v="21818.833333333332"/>
    <n v="21937.5"/>
    <n v="712"/>
    <n v="5.4387264824730932E-3"/>
  </r>
  <r>
    <x v="0"/>
    <x v="12"/>
    <x v="7"/>
    <x v="18"/>
    <x v="18"/>
    <n v="280606"/>
    <n v="281321"/>
    <n v="31178.444444444445"/>
    <n v="31257.888888888891"/>
    <n v="715"/>
    <n v="2.5480567058437809E-3"/>
  </r>
  <r>
    <x v="0"/>
    <x v="12"/>
    <x v="8"/>
    <x v="6"/>
    <x v="6"/>
    <m/>
    <m/>
    <m/>
    <m/>
    <m/>
    <m/>
  </r>
  <r>
    <x v="0"/>
    <x v="12"/>
    <x v="18"/>
    <x v="12"/>
    <x v="12"/>
    <n v="0"/>
    <n v="0"/>
    <n v="0"/>
    <n v="0"/>
    <n v="0"/>
    <n v="0"/>
  </r>
  <r>
    <x v="0"/>
    <x v="12"/>
    <x v="19"/>
    <x v="12"/>
    <x v="12"/>
    <n v="0"/>
    <n v="0"/>
    <n v="0"/>
    <n v="0"/>
    <n v="0"/>
    <n v="0"/>
  </r>
  <r>
    <x v="0"/>
    <x v="12"/>
    <x v="7"/>
    <x v="12"/>
    <x v="12"/>
    <n v="0"/>
    <n v="0"/>
    <n v="0"/>
    <n v="0"/>
    <n v="0"/>
    <n v="0"/>
  </r>
  <r>
    <x v="0"/>
    <x v="12"/>
    <x v="8"/>
    <x v="6"/>
    <x v="6"/>
    <m/>
    <m/>
    <m/>
    <m/>
    <m/>
    <m/>
  </r>
  <r>
    <x v="0"/>
    <x v="12"/>
    <x v="20"/>
    <x v="0"/>
    <x v="0"/>
    <n v="39021"/>
    <n v="39021"/>
    <n v="39021"/>
    <n v="39021"/>
    <n v="0"/>
    <n v="0"/>
  </r>
  <r>
    <x v="0"/>
    <x v="12"/>
    <x v="21"/>
    <x v="12"/>
    <x v="12"/>
    <n v="0"/>
    <n v="0"/>
    <n v="0"/>
    <n v="0"/>
    <n v="0"/>
    <n v="0"/>
  </r>
  <r>
    <x v="0"/>
    <x v="12"/>
    <x v="7"/>
    <x v="0"/>
    <x v="0"/>
    <n v="39021"/>
    <n v="39021"/>
    <n v="39021"/>
    <n v="39021"/>
    <n v="0"/>
    <n v="0"/>
  </r>
  <r>
    <x v="0"/>
    <x v="12"/>
    <x v="8"/>
    <x v="6"/>
    <x v="6"/>
    <m/>
    <m/>
    <m/>
    <m/>
    <m/>
    <m/>
  </r>
  <r>
    <x v="0"/>
    <x v="12"/>
    <x v="22"/>
    <x v="12"/>
    <x v="12"/>
    <n v="0"/>
    <n v="0"/>
    <n v="0"/>
    <n v="0"/>
    <n v="0"/>
    <n v="0"/>
  </r>
  <r>
    <x v="0"/>
    <x v="12"/>
    <x v="23"/>
    <x v="12"/>
    <x v="12"/>
    <n v="0"/>
    <n v="0"/>
    <n v="0"/>
    <n v="0"/>
    <n v="0"/>
    <n v="0"/>
  </r>
  <r>
    <x v="0"/>
    <x v="12"/>
    <x v="24"/>
    <x v="12"/>
    <x v="12"/>
    <n v="0"/>
    <n v="0"/>
    <n v="0"/>
    <n v="0"/>
    <n v="0"/>
    <n v="0"/>
  </r>
  <r>
    <x v="0"/>
    <x v="12"/>
    <x v="25"/>
    <x v="12"/>
    <x v="12"/>
    <n v="0"/>
    <n v="0"/>
    <n v="0"/>
    <n v="0"/>
    <n v="0"/>
    <n v="0"/>
  </r>
  <r>
    <x v="0"/>
    <x v="12"/>
    <x v="26"/>
    <x v="12"/>
    <x v="12"/>
    <n v="0"/>
    <n v="0"/>
    <n v="0"/>
    <n v="0"/>
    <n v="0"/>
    <n v="0"/>
  </r>
  <r>
    <x v="0"/>
    <x v="12"/>
    <x v="27"/>
    <x v="12"/>
    <x v="12"/>
    <n v="0"/>
    <n v="0"/>
    <n v="0"/>
    <n v="0"/>
    <n v="0"/>
    <n v="0"/>
  </r>
  <r>
    <x v="0"/>
    <x v="12"/>
    <x v="28"/>
    <x v="12"/>
    <x v="12"/>
    <n v="0"/>
    <n v="0"/>
    <n v="0"/>
    <n v="0"/>
    <n v="0"/>
    <n v="0"/>
  </r>
  <r>
    <x v="0"/>
    <x v="12"/>
    <x v="29"/>
    <x v="12"/>
    <x v="12"/>
    <n v="0"/>
    <n v="0"/>
    <n v="0"/>
    <n v="0"/>
    <n v="0"/>
    <n v="0"/>
  </r>
  <r>
    <x v="0"/>
    <x v="12"/>
    <x v="7"/>
    <x v="12"/>
    <x v="12"/>
    <n v="0"/>
    <n v="0"/>
    <n v="0"/>
    <n v="0"/>
    <n v="0"/>
    <n v="0"/>
  </r>
  <r>
    <x v="0"/>
    <x v="12"/>
    <x v="8"/>
    <x v="6"/>
    <x v="6"/>
    <m/>
    <m/>
    <m/>
    <m/>
    <m/>
    <m/>
  </r>
  <r>
    <x v="0"/>
    <x v="12"/>
    <x v="30"/>
    <x v="12"/>
    <x v="12"/>
    <n v="0"/>
    <n v="0"/>
    <n v="0"/>
    <n v="0"/>
    <n v="0"/>
    <n v="0"/>
  </r>
  <r>
    <x v="0"/>
    <x v="12"/>
    <x v="31"/>
    <x v="12"/>
    <x v="12"/>
    <n v="0"/>
    <n v="0"/>
    <n v="0"/>
    <n v="0"/>
    <n v="0"/>
    <n v="0"/>
  </r>
  <r>
    <x v="0"/>
    <x v="12"/>
    <x v="7"/>
    <x v="12"/>
    <x v="12"/>
    <n v="0"/>
    <n v="0"/>
    <n v="0"/>
    <n v="0"/>
    <n v="0"/>
    <n v="0"/>
  </r>
  <r>
    <x v="0"/>
    <x v="12"/>
    <x v="8"/>
    <x v="6"/>
    <x v="6"/>
    <m/>
    <m/>
    <m/>
    <m/>
    <m/>
    <m/>
  </r>
  <r>
    <x v="0"/>
    <x v="12"/>
    <x v="32"/>
    <x v="12"/>
    <x v="12"/>
    <n v="0"/>
    <n v="0"/>
    <n v="0"/>
    <n v="0"/>
    <n v="0"/>
    <n v="0"/>
  </r>
  <r>
    <x v="0"/>
    <x v="12"/>
    <x v="7"/>
    <x v="12"/>
    <x v="12"/>
    <n v="0"/>
    <n v="0"/>
    <n v="0"/>
    <n v="0"/>
    <n v="0"/>
    <n v="0"/>
  </r>
  <r>
    <x v="0"/>
    <x v="12"/>
    <x v="8"/>
    <x v="6"/>
    <x v="6"/>
    <m/>
    <m/>
    <m/>
    <m/>
    <m/>
    <m/>
  </r>
  <r>
    <x v="0"/>
    <x v="12"/>
    <x v="33"/>
    <x v="0"/>
    <x v="0"/>
    <n v="36050"/>
    <n v="37100"/>
    <n v="36050"/>
    <n v="37100"/>
    <n v="1050"/>
    <n v="2.9126213592233011E-2"/>
  </r>
  <r>
    <x v="0"/>
    <x v="12"/>
    <x v="34"/>
    <x v="26"/>
    <x v="26"/>
    <n v="85029"/>
    <n v="85872"/>
    <n v="28343"/>
    <n v="28624"/>
    <n v="843"/>
    <n v="9.9142645450375749E-3"/>
  </r>
  <r>
    <x v="0"/>
    <x v="12"/>
    <x v="7"/>
    <x v="19"/>
    <x v="19"/>
    <n v="121079"/>
    <n v="122972"/>
    <n v="30269.75"/>
    <n v="30743"/>
    <n v="1893"/>
    <n v="1.563442050231667E-2"/>
  </r>
  <r>
    <x v="0"/>
    <x v="12"/>
    <x v="8"/>
    <x v="6"/>
    <x v="6"/>
    <m/>
    <m/>
    <m/>
    <m/>
    <m/>
    <m/>
  </r>
  <r>
    <x v="0"/>
    <x v="12"/>
    <x v="35"/>
    <x v="12"/>
    <x v="12"/>
    <n v="0"/>
    <n v="0"/>
    <n v="0"/>
    <n v="0"/>
    <n v="0"/>
    <n v="0"/>
  </r>
  <r>
    <x v="0"/>
    <x v="12"/>
    <x v="36"/>
    <x v="12"/>
    <x v="12"/>
    <n v="0"/>
    <n v="0"/>
    <n v="0"/>
    <n v="0"/>
    <n v="0"/>
    <n v="0"/>
  </r>
  <r>
    <x v="0"/>
    <x v="12"/>
    <x v="37"/>
    <x v="12"/>
    <x v="12"/>
    <n v="0"/>
    <n v="0"/>
    <n v="0"/>
    <n v="0"/>
    <n v="0"/>
    <n v="0"/>
  </r>
  <r>
    <x v="0"/>
    <x v="12"/>
    <x v="38"/>
    <x v="12"/>
    <x v="12"/>
    <n v="0"/>
    <n v="0"/>
    <n v="0"/>
    <n v="0"/>
    <n v="0"/>
    <n v="0"/>
  </r>
  <r>
    <x v="0"/>
    <x v="12"/>
    <x v="7"/>
    <x v="12"/>
    <x v="12"/>
    <n v="0"/>
    <n v="0"/>
    <n v="0"/>
    <n v="0"/>
    <n v="0"/>
    <n v="0"/>
  </r>
  <r>
    <x v="0"/>
    <x v="12"/>
    <x v="8"/>
    <x v="6"/>
    <x v="6"/>
    <m/>
    <m/>
    <m/>
    <m/>
    <m/>
    <m/>
  </r>
  <r>
    <x v="0"/>
    <x v="12"/>
    <x v="39"/>
    <x v="12"/>
    <x v="12"/>
    <n v="0"/>
    <n v="0"/>
    <n v="0"/>
    <n v="0"/>
    <n v="0"/>
    <n v="0"/>
  </r>
  <r>
    <x v="0"/>
    <x v="12"/>
    <x v="40"/>
    <x v="12"/>
    <x v="12"/>
    <n v="0"/>
    <n v="0"/>
    <n v="0"/>
    <n v="0"/>
    <n v="0"/>
    <n v="0"/>
  </r>
  <r>
    <x v="0"/>
    <x v="12"/>
    <x v="41"/>
    <x v="12"/>
    <x v="12"/>
    <n v="0"/>
    <n v="0"/>
    <n v="0"/>
    <n v="0"/>
    <n v="0"/>
    <n v="0"/>
  </r>
  <r>
    <x v="0"/>
    <x v="13"/>
    <x v="0"/>
    <x v="0"/>
    <x v="0"/>
    <n v="110000"/>
    <n v="110000"/>
    <n v="110000"/>
    <n v="110000"/>
    <n v="0"/>
    <n v="0"/>
  </r>
  <r>
    <x v="0"/>
    <x v="13"/>
    <x v="1"/>
    <x v="26"/>
    <x v="26"/>
    <n v="212100"/>
    <n v="212103"/>
    <n v="70701"/>
    <n v="70700"/>
    <n v="3"/>
    <n v="1.4144271570014144E-5"/>
  </r>
  <r>
    <x v="0"/>
    <x v="13"/>
    <x v="2"/>
    <x v="17"/>
    <x v="17"/>
    <n v="107039"/>
    <n v="113127"/>
    <n v="56563.5"/>
    <n v="53519.5"/>
    <n v="6088"/>
    <n v="5.6876465587309299E-2"/>
  </r>
  <r>
    <x v="0"/>
    <x v="13"/>
    <x v="3"/>
    <x v="129"/>
    <x v="129"/>
    <n v="80516"/>
    <n v="80519"/>
    <n v="29068.231046931407"/>
    <n v="29067.148014440434"/>
    <n v="3"/>
    <n v="3.7259675095633167E-5"/>
  </r>
  <r>
    <x v="0"/>
    <x v="13"/>
    <x v="4"/>
    <x v="0"/>
    <x v="0"/>
    <n v="60422.29"/>
    <n v="75206"/>
    <n v="75206"/>
    <n v="60422.29"/>
    <n v="14783.71"/>
    <n v="0.24467311649392962"/>
  </r>
  <r>
    <x v="0"/>
    <x v="13"/>
    <x v="5"/>
    <x v="12"/>
    <x v="12"/>
    <n v="0"/>
    <n v="0"/>
    <n v="0"/>
    <n v="0"/>
    <n v="0"/>
    <n v="0"/>
  </r>
  <r>
    <x v="0"/>
    <x v="13"/>
    <x v="6"/>
    <x v="12"/>
    <x v="12"/>
    <n v="0"/>
    <n v="0"/>
    <n v="0"/>
    <n v="0"/>
    <n v="0"/>
    <n v="0"/>
  </r>
  <r>
    <x v="0"/>
    <x v="13"/>
    <x v="7"/>
    <x v="130"/>
    <x v="130"/>
    <n v="570077.29"/>
    <n v="590955"/>
    <n v="60486.693961105426"/>
    <n v="58349.773797338799"/>
    <n v="20877.709999999963"/>
    <n v="3.6622595508058145E-2"/>
  </r>
  <r>
    <x v="0"/>
    <x v="13"/>
    <x v="8"/>
    <x v="6"/>
    <x v="6"/>
    <m/>
    <m/>
    <m/>
    <m/>
    <m/>
    <m/>
  </r>
  <r>
    <x v="0"/>
    <x v="13"/>
    <x v="9"/>
    <x v="12"/>
    <x v="12"/>
    <n v="0"/>
    <n v="0"/>
    <n v="0"/>
    <n v="0"/>
    <n v="0"/>
    <n v="0"/>
  </r>
  <r>
    <x v="0"/>
    <x v="13"/>
    <x v="10"/>
    <x v="12"/>
    <x v="12"/>
    <n v="0"/>
    <n v="0"/>
    <n v="0"/>
    <n v="0"/>
    <n v="0"/>
    <n v="0"/>
  </r>
  <r>
    <x v="0"/>
    <x v="13"/>
    <x v="7"/>
    <x v="12"/>
    <x v="12"/>
    <n v="0"/>
    <n v="0"/>
    <n v="0"/>
    <n v="0"/>
    <n v="0"/>
    <n v="0"/>
  </r>
  <r>
    <x v="0"/>
    <x v="13"/>
    <x v="8"/>
    <x v="6"/>
    <x v="6"/>
    <m/>
    <m/>
    <m/>
    <m/>
    <m/>
    <m/>
  </r>
  <r>
    <x v="0"/>
    <x v="13"/>
    <x v="11"/>
    <x v="0"/>
    <x v="0"/>
    <n v="15930"/>
    <n v="15931"/>
    <n v="15930"/>
    <n v="15931"/>
    <n v="1"/>
    <n v="6.2774639045825486E-5"/>
  </r>
  <r>
    <x v="0"/>
    <x v="13"/>
    <x v="12"/>
    <x v="23"/>
    <x v="23"/>
    <n v="114539"/>
    <n v="118330"/>
    <n v="19721.666666666668"/>
    <n v="19089.833333333332"/>
    <n v="3791"/>
    <n v="3.3097896786247478E-2"/>
  </r>
  <r>
    <x v="0"/>
    <x v="13"/>
    <x v="13"/>
    <x v="12"/>
    <x v="12"/>
    <n v="0"/>
    <n v="0"/>
    <n v="0"/>
    <n v="0"/>
    <n v="0"/>
    <n v="0"/>
  </r>
  <r>
    <x v="0"/>
    <x v="13"/>
    <x v="14"/>
    <x v="12"/>
    <x v="12"/>
    <n v="0"/>
    <n v="0"/>
    <n v="0"/>
    <n v="0"/>
    <n v="0"/>
    <n v="0"/>
  </r>
  <r>
    <x v="0"/>
    <x v="13"/>
    <x v="7"/>
    <x v="2"/>
    <x v="2"/>
    <n v="130469"/>
    <n v="134261"/>
    <n v="19180.142857142859"/>
    <n v="18638.428571428572"/>
    <n v="3792"/>
    <n v="2.9064375445508127E-2"/>
  </r>
  <r>
    <x v="0"/>
    <x v="13"/>
    <x v="8"/>
    <x v="6"/>
    <x v="6"/>
    <m/>
    <m/>
    <m/>
    <m/>
    <m/>
    <m/>
  </r>
  <r>
    <x v="0"/>
    <x v="13"/>
    <x v="15"/>
    <x v="0"/>
    <x v="0"/>
    <n v="68723"/>
    <n v="68724"/>
    <n v="68724"/>
    <n v="68723"/>
    <n v="1"/>
    <n v="1.4551169186444131E-5"/>
  </r>
  <r>
    <x v="0"/>
    <x v="13"/>
    <x v="16"/>
    <x v="0"/>
    <x v="0"/>
    <n v="40636"/>
    <n v="40637"/>
    <n v="40637"/>
    <n v="40636"/>
    <n v="1"/>
    <n v="2.4608721330839649E-5"/>
  </r>
  <r>
    <x v="0"/>
    <x v="13"/>
    <x v="17"/>
    <x v="26"/>
    <x v="26"/>
    <n v="67079"/>
    <n v="67082"/>
    <n v="22360.666666666668"/>
    <n v="22359.666666666668"/>
    <n v="3"/>
    <n v="4.472338585846539E-5"/>
  </r>
  <r>
    <x v="0"/>
    <x v="13"/>
    <x v="7"/>
    <x v="3"/>
    <x v="3"/>
    <n v="176438"/>
    <n v="176443"/>
    <n v="35288.6"/>
    <n v="35287.599999999999"/>
    <n v="5"/>
    <n v="2.8338566521951054E-5"/>
  </r>
  <r>
    <x v="0"/>
    <x v="13"/>
    <x v="8"/>
    <x v="6"/>
    <x v="6"/>
    <m/>
    <m/>
    <m/>
    <m/>
    <m/>
    <m/>
  </r>
  <r>
    <x v="0"/>
    <x v="13"/>
    <x v="18"/>
    <x v="12"/>
    <x v="12"/>
    <n v="0"/>
    <n v="0"/>
    <n v="0"/>
    <n v="0"/>
    <n v="0"/>
    <n v="0"/>
  </r>
  <r>
    <x v="0"/>
    <x v="13"/>
    <x v="19"/>
    <x v="12"/>
    <x v="12"/>
    <n v="0"/>
    <n v="0"/>
    <n v="0"/>
    <n v="0"/>
    <n v="0"/>
    <n v="0"/>
  </r>
  <r>
    <x v="0"/>
    <x v="13"/>
    <x v="7"/>
    <x v="12"/>
    <x v="12"/>
    <n v="0"/>
    <n v="0"/>
    <n v="0"/>
    <n v="0"/>
    <n v="0"/>
    <n v="0"/>
  </r>
  <r>
    <x v="0"/>
    <x v="13"/>
    <x v="8"/>
    <x v="6"/>
    <x v="6"/>
    <m/>
    <m/>
    <m/>
    <m/>
    <m/>
    <m/>
  </r>
  <r>
    <x v="0"/>
    <x v="13"/>
    <x v="20"/>
    <x v="12"/>
    <x v="12"/>
    <n v="0"/>
    <n v="0"/>
    <n v="0"/>
    <n v="0"/>
    <n v="0"/>
    <n v="0"/>
  </r>
  <r>
    <x v="0"/>
    <x v="13"/>
    <x v="21"/>
    <x v="12"/>
    <x v="12"/>
    <n v="0"/>
    <n v="0"/>
    <n v="0"/>
    <n v="0"/>
    <n v="0"/>
    <n v="0"/>
  </r>
  <r>
    <x v="0"/>
    <x v="13"/>
    <x v="7"/>
    <x v="12"/>
    <x v="12"/>
    <n v="0"/>
    <n v="0"/>
    <n v="0"/>
    <n v="0"/>
    <n v="0"/>
    <n v="0"/>
  </r>
  <r>
    <x v="0"/>
    <x v="13"/>
    <x v="8"/>
    <x v="6"/>
    <x v="6"/>
    <m/>
    <m/>
    <m/>
    <m/>
    <m/>
    <m/>
  </r>
  <r>
    <x v="0"/>
    <x v="13"/>
    <x v="22"/>
    <x v="12"/>
    <x v="12"/>
    <n v="0"/>
    <n v="0"/>
    <n v="0"/>
    <n v="0"/>
    <n v="0"/>
    <n v="0"/>
  </r>
  <r>
    <x v="0"/>
    <x v="13"/>
    <x v="23"/>
    <x v="131"/>
    <x v="131"/>
    <n v="39042.5"/>
    <n v="39043.5"/>
    <n v="62971.774193548386"/>
    <n v="62973.387096774197"/>
    <n v="1"/>
    <n v="2.5613113914324134E-5"/>
  </r>
  <r>
    <x v="0"/>
    <x v="13"/>
    <x v="24"/>
    <x v="12"/>
    <x v="12"/>
    <n v="0"/>
    <n v="0"/>
    <n v="0"/>
    <n v="0"/>
    <n v="0"/>
    <n v="0"/>
  </r>
  <r>
    <x v="0"/>
    <x v="13"/>
    <x v="25"/>
    <x v="12"/>
    <x v="12"/>
    <n v="0"/>
    <n v="0"/>
    <n v="0"/>
    <n v="0"/>
    <n v="0"/>
    <n v="0"/>
  </r>
  <r>
    <x v="0"/>
    <x v="13"/>
    <x v="26"/>
    <x v="12"/>
    <x v="12"/>
    <n v="0"/>
    <n v="0"/>
    <n v="0"/>
    <n v="0"/>
    <n v="0"/>
    <n v="0"/>
  </r>
  <r>
    <x v="0"/>
    <x v="13"/>
    <x v="27"/>
    <x v="12"/>
    <x v="12"/>
    <n v="0"/>
    <n v="0"/>
    <n v="0"/>
    <n v="0"/>
    <n v="0"/>
    <n v="0"/>
  </r>
  <r>
    <x v="0"/>
    <x v="13"/>
    <x v="28"/>
    <x v="12"/>
    <x v="12"/>
    <n v="0"/>
    <n v="0"/>
    <n v="0"/>
    <n v="0"/>
    <n v="0"/>
    <n v="0"/>
  </r>
  <r>
    <x v="0"/>
    <x v="13"/>
    <x v="29"/>
    <x v="12"/>
    <x v="12"/>
    <n v="0"/>
    <n v="0"/>
    <n v="0"/>
    <n v="0"/>
    <n v="0"/>
    <n v="0"/>
  </r>
  <r>
    <x v="0"/>
    <x v="13"/>
    <x v="7"/>
    <x v="131"/>
    <x v="131"/>
    <n v="39042.5"/>
    <n v="39043.5"/>
    <n v="62973.387096774197"/>
    <n v="62971.774193548386"/>
    <n v="1"/>
    <n v="2.5613113914324134E-5"/>
  </r>
  <r>
    <x v="0"/>
    <x v="13"/>
    <x v="8"/>
    <x v="6"/>
    <x v="6"/>
    <m/>
    <m/>
    <m/>
    <m/>
    <m/>
    <m/>
  </r>
  <r>
    <x v="0"/>
    <x v="13"/>
    <x v="30"/>
    <x v="12"/>
    <x v="12"/>
    <n v="0"/>
    <n v="0"/>
    <n v="0"/>
    <n v="0"/>
    <n v="0"/>
    <n v="0"/>
  </r>
  <r>
    <x v="0"/>
    <x v="13"/>
    <x v="31"/>
    <x v="12"/>
    <x v="12"/>
    <n v="0"/>
    <n v="0"/>
    <n v="0"/>
    <n v="0"/>
    <n v="0"/>
    <n v="0"/>
  </r>
  <r>
    <x v="0"/>
    <x v="13"/>
    <x v="7"/>
    <x v="12"/>
    <x v="12"/>
    <n v="0"/>
    <n v="0"/>
    <n v="0"/>
    <n v="0"/>
    <n v="0"/>
    <n v="0"/>
  </r>
  <r>
    <x v="0"/>
    <x v="13"/>
    <x v="8"/>
    <x v="6"/>
    <x v="6"/>
    <m/>
    <m/>
    <m/>
    <m/>
    <m/>
    <m/>
  </r>
  <r>
    <x v="0"/>
    <x v="13"/>
    <x v="32"/>
    <x v="0"/>
    <x v="0"/>
    <n v="35552"/>
    <n v="35553"/>
    <n v="35553"/>
    <n v="35552"/>
    <n v="1"/>
    <n v="2.8127812781278127E-5"/>
  </r>
  <r>
    <x v="0"/>
    <x v="13"/>
    <x v="7"/>
    <x v="0"/>
    <x v="0"/>
    <n v="35552"/>
    <n v="35553"/>
    <n v="35553"/>
    <n v="35552"/>
    <n v="1"/>
    <n v="2.8127812781278127E-5"/>
  </r>
  <r>
    <x v="0"/>
    <x v="13"/>
    <x v="8"/>
    <x v="6"/>
    <x v="6"/>
    <m/>
    <m/>
    <m/>
    <m/>
    <m/>
    <m/>
  </r>
  <r>
    <x v="0"/>
    <x v="13"/>
    <x v="33"/>
    <x v="0"/>
    <x v="0"/>
    <n v="20912"/>
    <n v="20913"/>
    <n v="20912"/>
    <n v="20913"/>
    <n v="1"/>
    <n v="4.7819433817903595E-5"/>
  </r>
  <r>
    <x v="0"/>
    <x v="13"/>
    <x v="34"/>
    <x v="26"/>
    <x v="26"/>
    <n v="63679"/>
    <n v="63682"/>
    <n v="21226.333333333332"/>
    <n v="21227.333333333332"/>
    <n v="3"/>
    <n v="4.7111292576830666E-5"/>
  </r>
  <r>
    <x v="0"/>
    <x v="13"/>
    <x v="7"/>
    <x v="19"/>
    <x v="19"/>
    <n v="84591"/>
    <n v="84595"/>
    <n v="21148.75"/>
    <n v="21147.75"/>
    <n v="4"/>
    <n v="4.7286354340296248E-5"/>
  </r>
  <r>
    <x v="0"/>
    <x v="13"/>
    <x v="8"/>
    <x v="6"/>
    <x v="6"/>
    <m/>
    <m/>
    <m/>
    <m/>
    <m/>
    <m/>
  </r>
  <r>
    <x v="0"/>
    <x v="13"/>
    <x v="35"/>
    <x v="3"/>
    <x v="3"/>
    <n v="83462"/>
    <n v="83467"/>
    <n v="16692.400000000001"/>
    <n v="16693.400000000001"/>
    <n v="5"/>
    <n v="5.9907502815652634E-5"/>
  </r>
  <r>
    <x v="0"/>
    <x v="13"/>
    <x v="36"/>
    <x v="12"/>
    <x v="12"/>
    <n v="0"/>
    <n v="0"/>
    <n v="0"/>
    <n v="0"/>
    <n v="0"/>
    <n v="0"/>
  </r>
  <r>
    <x v="0"/>
    <x v="13"/>
    <x v="37"/>
    <x v="12"/>
    <x v="12"/>
    <n v="0"/>
    <n v="0"/>
    <n v="0"/>
    <n v="0"/>
    <n v="0"/>
    <n v="0"/>
  </r>
  <r>
    <x v="0"/>
    <x v="13"/>
    <x v="38"/>
    <x v="12"/>
    <x v="12"/>
    <n v="0"/>
    <n v="0"/>
    <n v="0"/>
    <n v="0"/>
    <n v="0"/>
    <n v="0"/>
  </r>
  <r>
    <x v="0"/>
    <x v="13"/>
    <x v="7"/>
    <x v="3"/>
    <x v="3"/>
    <n v="83462"/>
    <n v="83467"/>
    <n v="16693.400000000001"/>
    <n v="16692.400000000001"/>
    <n v="5"/>
    <n v="5.9907502815652634E-5"/>
  </r>
  <r>
    <x v="0"/>
    <x v="13"/>
    <x v="8"/>
    <x v="6"/>
    <x v="6"/>
    <m/>
    <m/>
    <m/>
    <m/>
    <m/>
    <m/>
  </r>
  <r>
    <x v="0"/>
    <x v="13"/>
    <x v="39"/>
    <x v="12"/>
    <x v="12"/>
    <m/>
    <n v="0"/>
    <n v="0"/>
    <n v="0"/>
    <n v="0"/>
    <n v="0"/>
  </r>
  <r>
    <x v="0"/>
    <x v="13"/>
    <x v="40"/>
    <x v="12"/>
    <x v="12"/>
    <n v="0"/>
    <n v="0"/>
    <n v="0"/>
    <n v="0"/>
    <n v="0"/>
    <n v="0"/>
  </r>
  <r>
    <x v="0"/>
    <x v="13"/>
    <x v="41"/>
    <x v="12"/>
    <x v="12"/>
    <n v="0"/>
    <n v="0"/>
    <n v="0"/>
    <n v="0"/>
    <n v="0"/>
    <n v="0"/>
  </r>
  <r>
    <x v="0"/>
    <x v="14"/>
    <x v="0"/>
    <x v="0"/>
    <x v="0"/>
    <n v="100618"/>
    <n v="100618"/>
    <n v="100618"/>
    <n v="100618"/>
    <n v="0"/>
    <n v="0"/>
  </r>
  <r>
    <x v="0"/>
    <x v="14"/>
    <x v="1"/>
    <x v="17"/>
    <x v="17"/>
    <n v="155221"/>
    <n v="155221"/>
    <n v="77610.5"/>
    <n v="77610.5"/>
    <n v="0"/>
    <n v="0"/>
  </r>
  <r>
    <x v="0"/>
    <x v="14"/>
    <x v="2"/>
    <x v="0"/>
    <x v="0"/>
    <n v="48894"/>
    <n v="48894"/>
    <n v="48894"/>
    <n v="48894"/>
    <n v="0"/>
    <n v="0"/>
  </r>
  <r>
    <x v="0"/>
    <x v="14"/>
    <x v="3"/>
    <x v="12"/>
    <x v="12"/>
    <n v="0"/>
    <n v="0"/>
    <n v="0"/>
    <n v="0"/>
    <n v="0"/>
    <n v="0"/>
  </r>
  <r>
    <x v="0"/>
    <x v="14"/>
    <x v="4"/>
    <x v="0"/>
    <x v="0"/>
    <n v="47629"/>
    <n v="47629"/>
    <n v="47629"/>
    <n v="47629"/>
    <n v="0"/>
    <n v="0"/>
  </r>
  <r>
    <x v="0"/>
    <x v="14"/>
    <x v="5"/>
    <x v="12"/>
    <x v="12"/>
    <n v="0"/>
    <n v="0"/>
    <n v="0"/>
    <n v="0"/>
    <n v="0"/>
    <n v="0"/>
  </r>
  <r>
    <x v="0"/>
    <x v="14"/>
    <x v="6"/>
    <x v="12"/>
    <x v="12"/>
    <n v="0"/>
    <n v="0"/>
    <n v="0"/>
    <n v="0"/>
    <n v="0"/>
    <n v="0"/>
  </r>
  <r>
    <x v="0"/>
    <x v="14"/>
    <x v="7"/>
    <x v="3"/>
    <x v="3"/>
    <n v="352362"/>
    <n v="352362"/>
    <n v="70472.399999999994"/>
    <n v="70472.399999999994"/>
    <n v="0"/>
    <n v="0"/>
  </r>
  <r>
    <x v="0"/>
    <x v="14"/>
    <x v="8"/>
    <x v="6"/>
    <x v="6"/>
    <m/>
    <m/>
    <m/>
    <m/>
    <m/>
    <m/>
  </r>
  <r>
    <x v="0"/>
    <x v="14"/>
    <x v="9"/>
    <x v="12"/>
    <x v="12"/>
    <n v="0"/>
    <n v="0"/>
    <n v="0"/>
    <n v="0"/>
    <n v="0"/>
    <n v="0"/>
  </r>
  <r>
    <x v="0"/>
    <x v="14"/>
    <x v="10"/>
    <x v="12"/>
    <x v="12"/>
    <n v="0"/>
    <n v="0"/>
    <n v="0"/>
    <n v="0"/>
    <n v="0"/>
    <n v="0"/>
  </r>
  <r>
    <x v="0"/>
    <x v="14"/>
    <x v="7"/>
    <x v="12"/>
    <x v="12"/>
    <n v="0"/>
    <n v="0"/>
    <n v="0"/>
    <n v="0"/>
    <n v="0"/>
    <n v="0"/>
  </r>
  <r>
    <x v="0"/>
    <x v="14"/>
    <x v="8"/>
    <x v="6"/>
    <x v="6"/>
    <m/>
    <m/>
    <m/>
    <m/>
    <m/>
    <m/>
  </r>
  <r>
    <x v="0"/>
    <x v="14"/>
    <x v="11"/>
    <x v="17"/>
    <x v="17"/>
    <n v="34095"/>
    <n v="34095"/>
    <n v="17047.5"/>
    <n v="17047.5"/>
    <n v="0"/>
    <n v="0"/>
  </r>
  <r>
    <x v="0"/>
    <x v="14"/>
    <x v="12"/>
    <x v="17"/>
    <x v="17"/>
    <n v="30740"/>
    <n v="30740"/>
    <n v="15370"/>
    <n v="15370"/>
    <n v="0"/>
    <n v="0"/>
  </r>
  <r>
    <x v="0"/>
    <x v="14"/>
    <x v="13"/>
    <x v="0"/>
    <x v="0"/>
    <n v="20390"/>
    <n v="20390"/>
    <n v="20390"/>
    <n v="20390"/>
    <n v="0"/>
    <n v="0"/>
  </r>
  <r>
    <x v="0"/>
    <x v="14"/>
    <x v="14"/>
    <x v="12"/>
    <x v="12"/>
    <n v="0"/>
    <n v="0"/>
    <n v="0"/>
    <n v="0"/>
    <n v="0"/>
    <n v="0"/>
  </r>
  <r>
    <x v="0"/>
    <x v="14"/>
    <x v="7"/>
    <x v="3"/>
    <x v="3"/>
    <n v="85225"/>
    <n v="85225"/>
    <n v="17045"/>
    <n v="17045"/>
    <n v="0"/>
    <n v="0"/>
  </r>
  <r>
    <x v="0"/>
    <x v="14"/>
    <x v="8"/>
    <x v="6"/>
    <x v="6"/>
    <m/>
    <m/>
    <m/>
    <m/>
    <m/>
    <m/>
  </r>
  <r>
    <x v="0"/>
    <x v="14"/>
    <x v="15"/>
    <x v="0"/>
    <x v="0"/>
    <n v="60000"/>
    <n v="60000"/>
    <n v="60000"/>
    <n v="60000"/>
    <n v="0"/>
    <n v="0"/>
  </r>
  <r>
    <x v="0"/>
    <x v="14"/>
    <x v="16"/>
    <x v="0"/>
    <x v="0"/>
    <n v="38075"/>
    <n v="38075"/>
    <n v="38075"/>
    <n v="38075"/>
    <n v="0"/>
    <n v="0"/>
  </r>
  <r>
    <x v="0"/>
    <x v="14"/>
    <x v="17"/>
    <x v="19"/>
    <x v="19"/>
    <n v="82400"/>
    <n v="82400"/>
    <n v="20600"/>
    <n v="20600"/>
    <n v="0"/>
    <n v="0"/>
  </r>
  <r>
    <x v="0"/>
    <x v="14"/>
    <x v="7"/>
    <x v="23"/>
    <x v="23"/>
    <n v="180475"/>
    <n v="180475"/>
    <n v="30079.166666666668"/>
    <n v="30079.166666666668"/>
    <n v="0"/>
    <n v="0"/>
  </r>
  <r>
    <x v="0"/>
    <x v="14"/>
    <x v="8"/>
    <x v="6"/>
    <x v="6"/>
    <m/>
    <m/>
    <m/>
    <m/>
    <m/>
    <m/>
  </r>
  <r>
    <x v="0"/>
    <x v="14"/>
    <x v="18"/>
    <x v="12"/>
    <x v="12"/>
    <n v="0"/>
    <n v="0"/>
    <n v="0"/>
    <n v="0"/>
    <n v="0"/>
    <n v="0"/>
  </r>
  <r>
    <x v="0"/>
    <x v="14"/>
    <x v="19"/>
    <x v="12"/>
    <x v="12"/>
    <n v="0"/>
    <n v="0"/>
    <n v="0"/>
    <n v="0"/>
    <n v="0"/>
    <n v="0"/>
  </r>
  <r>
    <x v="0"/>
    <x v="14"/>
    <x v="7"/>
    <x v="12"/>
    <x v="12"/>
    <n v="0"/>
    <n v="0"/>
    <n v="0"/>
    <n v="0"/>
    <n v="0"/>
    <n v="0"/>
  </r>
  <r>
    <x v="0"/>
    <x v="14"/>
    <x v="8"/>
    <x v="6"/>
    <x v="6"/>
    <m/>
    <m/>
    <m/>
    <m/>
    <m/>
    <m/>
  </r>
  <r>
    <x v="0"/>
    <x v="14"/>
    <x v="20"/>
    <x v="0"/>
    <x v="0"/>
    <n v="28088"/>
    <n v="28088"/>
    <n v="28088"/>
    <n v="28088"/>
    <n v="0"/>
    <n v="0"/>
  </r>
  <r>
    <x v="0"/>
    <x v="14"/>
    <x v="21"/>
    <x v="12"/>
    <x v="12"/>
    <n v="0"/>
    <n v="0"/>
    <n v="0"/>
    <n v="0"/>
    <n v="0"/>
    <n v="0"/>
  </r>
  <r>
    <x v="0"/>
    <x v="14"/>
    <x v="7"/>
    <x v="0"/>
    <x v="0"/>
    <n v="28088"/>
    <n v="28088"/>
    <n v="28088"/>
    <n v="28088"/>
    <n v="0"/>
    <n v="0"/>
  </r>
  <r>
    <x v="0"/>
    <x v="14"/>
    <x v="8"/>
    <x v="6"/>
    <x v="6"/>
    <m/>
    <m/>
    <m/>
    <m/>
    <m/>
    <m/>
  </r>
  <r>
    <x v="0"/>
    <x v="14"/>
    <x v="22"/>
    <x v="12"/>
    <x v="12"/>
    <n v="0"/>
    <n v="0"/>
    <n v="0"/>
    <n v="0"/>
    <n v="0"/>
    <n v="0"/>
  </r>
  <r>
    <x v="0"/>
    <x v="14"/>
    <x v="23"/>
    <x v="12"/>
    <x v="12"/>
    <n v="0"/>
    <n v="0"/>
    <n v="0"/>
    <n v="0"/>
    <n v="0"/>
    <n v="0"/>
  </r>
  <r>
    <x v="0"/>
    <x v="14"/>
    <x v="24"/>
    <x v="12"/>
    <x v="12"/>
    <n v="0"/>
    <n v="0"/>
    <n v="0"/>
    <n v="0"/>
    <n v="0"/>
    <n v="0"/>
  </r>
  <r>
    <x v="0"/>
    <x v="14"/>
    <x v="25"/>
    <x v="12"/>
    <x v="12"/>
    <n v="0"/>
    <n v="0"/>
    <n v="0"/>
    <n v="0"/>
    <n v="0"/>
    <n v="0"/>
  </r>
  <r>
    <x v="0"/>
    <x v="14"/>
    <x v="26"/>
    <x v="12"/>
    <x v="12"/>
    <n v="0"/>
    <n v="0"/>
    <n v="0"/>
    <n v="0"/>
    <n v="0"/>
    <n v="0"/>
  </r>
  <r>
    <x v="0"/>
    <x v="14"/>
    <x v="27"/>
    <x v="12"/>
    <x v="12"/>
    <n v="0"/>
    <n v="0"/>
    <n v="0"/>
    <n v="0"/>
    <n v="0"/>
    <n v="0"/>
  </r>
  <r>
    <x v="0"/>
    <x v="14"/>
    <x v="28"/>
    <x v="12"/>
    <x v="12"/>
    <n v="0"/>
    <n v="0"/>
    <n v="0"/>
    <n v="0"/>
    <n v="0"/>
    <n v="0"/>
  </r>
  <r>
    <x v="0"/>
    <x v="14"/>
    <x v="29"/>
    <x v="12"/>
    <x v="12"/>
    <n v="0"/>
    <n v="0"/>
    <n v="0"/>
    <n v="0"/>
    <n v="0"/>
    <n v="0"/>
  </r>
  <r>
    <x v="0"/>
    <x v="14"/>
    <x v="7"/>
    <x v="12"/>
    <x v="12"/>
    <n v="0"/>
    <n v="0"/>
    <n v="0"/>
    <n v="0"/>
    <n v="0"/>
    <n v="0"/>
  </r>
  <r>
    <x v="0"/>
    <x v="14"/>
    <x v="8"/>
    <x v="6"/>
    <x v="6"/>
    <m/>
    <m/>
    <m/>
    <m/>
    <m/>
    <m/>
  </r>
  <r>
    <x v="0"/>
    <x v="14"/>
    <x v="30"/>
    <x v="12"/>
    <x v="12"/>
    <n v="0"/>
    <n v="0"/>
    <n v="0"/>
    <n v="0"/>
    <n v="0"/>
    <n v="0"/>
  </r>
  <r>
    <x v="0"/>
    <x v="14"/>
    <x v="31"/>
    <x v="12"/>
    <x v="12"/>
    <n v="0"/>
    <n v="0"/>
    <n v="0"/>
    <n v="0"/>
    <n v="0"/>
    <n v="0"/>
  </r>
  <r>
    <x v="0"/>
    <x v="14"/>
    <x v="7"/>
    <x v="12"/>
    <x v="12"/>
    <n v="0"/>
    <n v="0"/>
    <n v="0"/>
    <n v="0"/>
    <n v="0"/>
    <n v="0"/>
  </r>
  <r>
    <x v="0"/>
    <x v="14"/>
    <x v="8"/>
    <x v="6"/>
    <x v="6"/>
    <m/>
    <m/>
    <m/>
    <m/>
    <m/>
    <m/>
  </r>
  <r>
    <x v="0"/>
    <x v="14"/>
    <x v="32"/>
    <x v="12"/>
    <x v="12"/>
    <n v="0"/>
    <n v="0"/>
    <n v="0"/>
    <n v="0"/>
    <n v="0"/>
    <n v="0"/>
  </r>
  <r>
    <x v="0"/>
    <x v="14"/>
    <x v="7"/>
    <x v="12"/>
    <x v="12"/>
    <n v="0"/>
    <n v="0"/>
    <n v="0"/>
    <n v="0"/>
    <n v="0"/>
    <n v="0"/>
  </r>
  <r>
    <x v="0"/>
    <x v="14"/>
    <x v="8"/>
    <x v="6"/>
    <x v="6"/>
    <m/>
    <m/>
    <m/>
    <m/>
    <m/>
    <m/>
  </r>
  <r>
    <x v="0"/>
    <x v="14"/>
    <x v="33"/>
    <x v="0"/>
    <x v="0"/>
    <n v="35000"/>
    <n v="35000"/>
    <n v="35000"/>
    <n v="35000"/>
    <n v="0"/>
    <n v="0"/>
  </r>
  <r>
    <x v="0"/>
    <x v="14"/>
    <x v="34"/>
    <x v="19"/>
    <x v="19"/>
    <n v="74320"/>
    <n v="74320"/>
    <n v="18580"/>
    <n v="18580"/>
    <n v="0"/>
    <n v="0"/>
  </r>
  <r>
    <x v="0"/>
    <x v="14"/>
    <x v="7"/>
    <x v="3"/>
    <x v="3"/>
    <n v="109320"/>
    <n v="109320"/>
    <n v="21864"/>
    <n v="21864"/>
    <n v="0"/>
    <n v="0"/>
  </r>
  <r>
    <x v="0"/>
    <x v="14"/>
    <x v="8"/>
    <x v="6"/>
    <x v="6"/>
    <m/>
    <m/>
    <m/>
    <m/>
    <m/>
    <m/>
  </r>
  <r>
    <x v="0"/>
    <x v="14"/>
    <x v="35"/>
    <x v="12"/>
    <x v="12"/>
    <n v="0"/>
    <n v="0"/>
    <n v="0"/>
    <n v="0"/>
    <n v="0"/>
    <n v="0"/>
  </r>
  <r>
    <x v="0"/>
    <x v="14"/>
    <x v="36"/>
    <x v="12"/>
    <x v="12"/>
    <n v="0"/>
    <n v="0"/>
    <n v="0"/>
    <n v="0"/>
    <n v="0"/>
    <n v="0"/>
  </r>
  <r>
    <x v="0"/>
    <x v="14"/>
    <x v="37"/>
    <x v="12"/>
    <x v="12"/>
    <n v="0"/>
    <n v="0"/>
    <n v="0"/>
    <n v="0"/>
    <n v="0"/>
    <n v="0"/>
  </r>
  <r>
    <x v="0"/>
    <x v="14"/>
    <x v="38"/>
    <x v="12"/>
    <x v="12"/>
    <n v="0"/>
    <n v="0"/>
    <n v="0"/>
    <n v="0"/>
    <n v="0"/>
    <n v="0"/>
  </r>
  <r>
    <x v="0"/>
    <x v="14"/>
    <x v="7"/>
    <x v="12"/>
    <x v="12"/>
    <n v="0"/>
    <n v="0"/>
    <n v="0"/>
    <n v="0"/>
    <n v="0"/>
    <n v="0"/>
  </r>
  <r>
    <x v="0"/>
    <x v="14"/>
    <x v="8"/>
    <x v="6"/>
    <x v="6"/>
    <m/>
    <m/>
    <m/>
    <m/>
    <m/>
    <m/>
  </r>
  <r>
    <x v="0"/>
    <x v="14"/>
    <x v="39"/>
    <x v="12"/>
    <x v="12"/>
    <n v="0"/>
    <n v="0"/>
    <n v="0"/>
    <n v="0"/>
    <n v="0"/>
    <n v="0"/>
  </r>
  <r>
    <x v="0"/>
    <x v="14"/>
    <x v="40"/>
    <x v="12"/>
    <x v="12"/>
    <n v="0"/>
    <n v="0"/>
    <n v="0"/>
    <n v="0"/>
    <n v="0"/>
    <n v="0"/>
  </r>
  <r>
    <x v="0"/>
    <x v="14"/>
    <x v="41"/>
    <x v="12"/>
    <x v="12"/>
    <n v="0"/>
    <n v="0"/>
    <n v="0"/>
    <n v="0"/>
    <n v="0"/>
    <n v="0"/>
  </r>
  <r>
    <x v="0"/>
    <x v="15"/>
    <x v="0"/>
    <x v="0"/>
    <x v="0"/>
    <n v="150000"/>
    <n v="150000"/>
    <n v="150000"/>
    <n v="150000"/>
    <n v="0"/>
    <n v="0"/>
  </r>
  <r>
    <x v="0"/>
    <x v="15"/>
    <x v="1"/>
    <x v="72"/>
    <x v="72"/>
    <n v="1686273"/>
    <n v="1710296"/>
    <n v="70261.375"/>
    <n v="71262.333333333328"/>
    <n v="24023"/>
    <n v="1.4246210429746548E-2"/>
  </r>
  <r>
    <x v="0"/>
    <x v="15"/>
    <x v="2"/>
    <x v="26"/>
    <x v="26"/>
    <n v="332406"/>
    <n v="332406"/>
    <n v="110802"/>
    <n v="110802"/>
    <n v="0"/>
    <n v="0"/>
  </r>
  <r>
    <x v="0"/>
    <x v="15"/>
    <x v="3"/>
    <x v="2"/>
    <x v="2"/>
    <n v="537216"/>
    <n v="552876"/>
    <n v="76745.142857142855"/>
    <n v="78982.28571428571"/>
    <n v="15660"/>
    <n v="2.9150285918513225E-2"/>
  </r>
  <r>
    <x v="0"/>
    <x v="15"/>
    <x v="4"/>
    <x v="0"/>
    <x v="0"/>
    <n v="109100"/>
    <n v="109100"/>
    <n v="109100"/>
    <n v="109100"/>
    <n v="0"/>
    <n v="0"/>
  </r>
  <r>
    <x v="0"/>
    <x v="15"/>
    <x v="5"/>
    <x v="132"/>
    <x v="132"/>
    <n v="525346.4"/>
    <n v="549713.78"/>
    <n v="64350.719027903673"/>
    <n v="67335.527572943975"/>
    <n v="24367.380000000005"/>
    <n v="4.6383452898887297E-2"/>
  </r>
  <r>
    <x v="0"/>
    <x v="15"/>
    <x v="6"/>
    <x v="133"/>
    <x v="133"/>
    <n v="218341"/>
    <n v="218529.74"/>
    <n v="54215.231048096735"/>
    <n v="54262.096193479498"/>
    <n v="188.73999999999069"/>
    <n v="8.6442766131872024E-4"/>
  </r>
  <r>
    <x v="0"/>
    <x v="15"/>
    <x v="7"/>
    <x v="134"/>
    <x v="134"/>
    <n v="3558682.4"/>
    <n v="3622921.5200000005"/>
    <n v="73845.220383016771"/>
    <n v="75178.228345067866"/>
    <n v="64239.120000000577"/>
    <n v="1.8051377667195188E-2"/>
  </r>
  <r>
    <x v="0"/>
    <x v="15"/>
    <x v="8"/>
    <x v="6"/>
    <x v="6"/>
    <m/>
    <m/>
    <m/>
    <m/>
    <m/>
    <m/>
  </r>
  <r>
    <x v="0"/>
    <x v="15"/>
    <x v="9"/>
    <x v="28"/>
    <x v="28"/>
    <n v="207725.9"/>
    <n v="209266.28"/>
    <n v="18884.172727272726"/>
    <n v="19024.207272727272"/>
    <n v="1540.3800000000047"/>
    <n v="7.4154450648667531E-3"/>
  </r>
  <r>
    <x v="0"/>
    <x v="15"/>
    <x v="10"/>
    <x v="12"/>
    <x v="12"/>
    <n v="0"/>
    <n v="0"/>
    <n v="0"/>
    <n v="0"/>
    <n v="0"/>
    <n v="0"/>
  </r>
  <r>
    <x v="0"/>
    <x v="15"/>
    <x v="7"/>
    <x v="28"/>
    <x v="28"/>
    <n v="207725.9"/>
    <n v="209266.28"/>
    <n v="18884.172727272726"/>
    <n v="19024.207272727272"/>
    <n v="1540.3800000000047"/>
    <n v="7.4154450648667531E-3"/>
  </r>
  <r>
    <x v="0"/>
    <x v="15"/>
    <x v="8"/>
    <x v="6"/>
    <x v="6"/>
    <m/>
    <m/>
    <m/>
    <m/>
    <m/>
    <m/>
  </r>
  <r>
    <x v="0"/>
    <x v="15"/>
    <x v="11"/>
    <x v="135"/>
    <x v="135"/>
    <n v="538174.81999999995"/>
    <n v="554885.77"/>
    <n v="17360.478064516126"/>
    <n v="17899.540967741937"/>
    <n v="16710.95000000007"/>
    <n v="3.1051155459112842E-2"/>
  </r>
  <r>
    <x v="0"/>
    <x v="15"/>
    <x v="12"/>
    <x v="136"/>
    <x v="136"/>
    <n v="853964.12"/>
    <n v="864418.55"/>
    <n v="15526.620363636364"/>
    <n v="15716.70090909091"/>
    <n v="10454.430000000051"/>
    <n v="1.2242235657395127E-2"/>
  </r>
  <r>
    <x v="0"/>
    <x v="15"/>
    <x v="13"/>
    <x v="69"/>
    <x v="69"/>
    <n v="550433.93000000005"/>
    <n v="557220.81999999995"/>
    <n v="15726.683714285717"/>
    <n v="15920.594857142856"/>
    <n v="6786.8899999998976"/>
    <n v="1.2330072021541072E-2"/>
  </r>
  <r>
    <x v="0"/>
    <x v="15"/>
    <x v="14"/>
    <x v="12"/>
    <x v="12"/>
    <n v="0"/>
    <n v="0"/>
    <n v="0"/>
    <n v="0"/>
    <n v="0"/>
    <n v="0"/>
  </r>
  <r>
    <x v="0"/>
    <x v="15"/>
    <x v="7"/>
    <x v="137"/>
    <x v="137"/>
    <n v="1942572.87"/>
    <n v="1976525.1400000001"/>
    <n v="16054.321239669422"/>
    <n v="16334.918512396694"/>
    <n v="33952.270000000019"/>
    <n v="1.7477990413816504E-2"/>
  </r>
  <r>
    <x v="0"/>
    <x v="15"/>
    <x v="8"/>
    <x v="6"/>
    <x v="6"/>
    <m/>
    <m/>
    <m/>
    <m/>
    <m/>
    <m/>
  </r>
  <r>
    <x v="0"/>
    <x v="15"/>
    <x v="15"/>
    <x v="89"/>
    <x v="89"/>
    <n v="634385"/>
    <n v="634515"/>
    <n v="63438.5"/>
    <n v="63451.5"/>
    <n v="130"/>
    <n v="2.0492287806300589E-4"/>
  </r>
  <r>
    <x v="0"/>
    <x v="15"/>
    <x v="16"/>
    <x v="18"/>
    <x v="18"/>
    <n v="397774"/>
    <n v="398194"/>
    <n v="44197.111111111109"/>
    <n v="44243.777777777781"/>
    <n v="420"/>
    <n v="1.055875949659857E-3"/>
  </r>
  <r>
    <x v="0"/>
    <x v="15"/>
    <x v="17"/>
    <x v="110"/>
    <x v="110"/>
    <n v="953148.4"/>
    <n v="994874.4"/>
    <n v="21662.463636363638"/>
    <n v="22610.781818181818"/>
    <n v="41726"/>
    <n v="4.3777023598843577E-2"/>
  </r>
  <r>
    <x v="0"/>
    <x v="15"/>
    <x v="7"/>
    <x v="138"/>
    <x v="138"/>
    <n v="1985307.4"/>
    <n v="2027583.4"/>
    <n v="31512.815873015872"/>
    <n v="32183.86349206349"/>
    <n v="42276"/>
    <n v="2.1294435310118726E-2"/>
  </r>
  <r>
    <x v="0"/>
    <x v="15"/>
    <x v="8"/>
    <x v="6"/>
    <x v="6"/>
    <m/>
    <m/>
    <m/>
    <m/>
    <m/>
    <m/>
  </r>
  <r>
    <x v="0"/>
    <x v="15"/>
    <x v="18"/>
    <x v="30"/>
    <x v="30"/>
    <n v="296740"/>
    <n v="305486.8"/>
    <n v="15617.894736842105"/>
    <n v="16078.252631578947"/>
    <n v="8746.7999999999884"/>
    <n v="2.9476309226932628E-2"/>
  </r>
  <r>
    <x v="0"/>
    <x v="15"/>
    <x v="19"/>
    <x v="2"/>
    <x v="2"/>
    <n v="127498.08"/>
    <n v="121025.76"/>
    <n v="18214.01142857143"/>
    <n v="17289.394285714287"/>
    <n v="-6472.320000000007"/>
    <n v="-5.0764058564646677E-2"/>
  </r>
  <r>
    <x v="0"/>
    <x v="15"/>
    <x v="7"/>
    <x v="139"/>
    <x v="139"/>
    <n v="424238.08000000002"/>
    <n v="426512.56"/>
    <n v="16316.849230769232"/>
    <n v="16404.329230769232"/>
    <n v="2274.4799999999814"/>
    <n v="5.3613291857251034E-3"/>
  </r>
  <r>
    <x v="0"/>
    <x v="15"/>
    <x v="8"/>
    <x v="6"/>
    <x v="6"/>
    <m/>
    <m/>
    <m/>
    <m/>
    <m/>
    <m/>
  </r>
  <r>
    <x v="0"/>
    <x v="15"/>
    <x v="20"/>
    <x v="18"/>
    <x v="18"/>
    <n v="364855.54"/>
    <n v="371098.94"/>
    <n v="40539.504444444443"/>
    <n v="41233.215555555558"/>
    <n v="6243.4000000000233"/>
    <n v="1.7111978072198174E-2"/>
  </r>
  <r>
    <x v="0"/>
    <x v="15"/>
    <x v="21"/>
    <x v="26"/>
    <x v="26"/>
    <n v="90948"/>
    <n v="92196"/>
    <n v="30316"/>
    <n v="30732"/>
    <n v="1248"/>
    <n v="1.3722126929674099E-2"/>
  </r>
  <r>
    <x v="0"/>
    <x v="15"/>
    <x v="7"/>
    <x v="68"/>
    <x v="68"/>
    <n v="455803.54"/>
    <n v="463294.94"/>
    <n v="37983.628333333334"/>
    <n v="38607.911666666667"/>
    <n v="7491.4000000000233"/>
    <n v="1.6435589771856586E-2"/>
  </r>
  <r>
    <x v="0"/>
    <x v="15"/>
    <x v="8"/>
    <x v="6"/>
    <x v="6"/>
    <m/>
    <m/>
    <m/>
    <m/>
    <m/>
    <m/>
  </r>
  <r>
    <x v="0"/>
    <x v="15"/>
    <x v="22"/>
    <x v="12"/>
    <x v="12"/>
    <n v="0"/>
    <n v="0"/>
    <n v="0"/>
    <n v="0"/>
    <n v="0"/>
    <n v="0"/>
  </r>
  <r>
    <x v="0"/>
    <x v="15"/>
    <x v="23"/>
    <x v="140"/>
    <x v="140"/>
    <n v="654459.25"/>
    <n v="664111.73"/>
    <n v="52793.915858440574"/>
    <n v="53572.562072005865"/>
    <n v="9652.4799999999814"/>
    <n v="1.474878688016096E-2"/>
  </r>
  <r>
    <x v="0"/>
    <x v="15"/>
    <x v="24"/>
    <x v="7"/>
    <x v="7"/>
    <n v="335155"/>
    <n v="351241"/>
    <n v="41894.375"/>
    <n v="43905.125"/>
    <n v="16086"/>
    <n v="4.7995703480479178E-2"/>
  </r>
  <r>
    <x v="0"/>
    <x v="15"/>
    <x v="25"/>
    <x v="12"/>
    <x v="12"/>
    <n v="0"/>
    <n v="0"/>
    <n v="0"/>
    <n v="0"/>
    <n v="0"/>
    <n v="0"/>
  </r>
  <r>
    <x v="0"/>
    <x v="15"/>
    <x v="26"/>
    <x v="141"/>
    <x v="141"/>
    <n v="549729.49"/>
    <n v="549789.49"/>
    <n v="57353.102764736563"/>
    <n v="57359.362545644231"/>
    <n v="60"/>
    <n v="1.0914459036934694E-4"/>
  </r>
  <r>
    <x v="0"/>
    <x v="15"/>
    <x v="27"/>
    <x v="142"/>
    <x v="142"/>
    <n v="23054"/>
    <n v="23054.73"/>
    <n v="88669.230769230766"/>
    <n v="88672.038461538454"/>
    <n v="0.72999999999956344"/>
    <n v="3.1664787021756028E-5"/>
  </r>
  <r>
    <x v="0"/>
    <x v="15"/>
    <x v="28"/>
    <x v="17"/>
    <x v="17"/>
    <n v="55493.24"/>
    <n v="55493.24"/>
    <n v="27746.62"/>
    <n v="27746.62"/>
    <n v="0"/>
    <n v="0"/>
  </r>
  <r>
    <x v="0"/>
    <x v="15"/>
    <x v="29"/>
    <x v="0"/>
    <x v="0"/>
    <n v="60418"/>
    <n v="60428"/>
    <n v="60418"/>
    <n v="60428"/>
    <n v="10"/>
    <n v="1.6551358866562945E-4"/>
  </r>
  <r>
    <x v="0"/>
    <x v="15"/>
    <x v="7"/>
    <x v="143"/>
    <x v="143"/>
    <n v="1678308.98"/>
    <n v="1704118.19"/>
    <n v="50488.380033506321"/>
    <n v="51264.795591292692"/>
    <n v="25809.209999999963"/>
    <n v="1.5378103977016177E-2"/>
  </r>
  <r>
    <x v="0"/>
    <x v="15"/>
    <x v="8"/>
    <x v="6"/>
    <x v="6"/>
    <m/>
    <m/>
    <m/>
    <m/>
    <m/>
    <m/>
  </r>
  <r>
    <x v="0"/>
    <x v="15"/>
    <x v="30"/>
    <x v="12"/>
    <x v="12"/>
    <n v="0"/>
    <n v="0"/>
    <n v="0"/>
    <n v="0"/>
    <n v="0"/>
    <n v="0"/>
  </r>
  <r>
    <x v="0"/>
    <x v="15"/>
    <x v="31"/>
    <x v="12"/>
    <x v="12"/>
    <n v="0"/>
    <n v="0"/>
    <n v="0"/>
    <n v="0"/>
    <n v="0"/>
    <n v="0"/>
  </r>
  <r>
    <x v="0"/>
    <x v="15"/>
    <x v="7"/>
    <x v="12"/>
    <x v="12"/>
    <n v="0"/>
    <n v="0"/>
    <n v="0"/>
    <n v="0"/>
    <n v="0"/>
    <n v="0"/>
  </r>
  <r>
    <x v="0"/>
    <x v="15"/>
    <x v="8"/>
    <x v="6"/>
    <x v="6"/>
    <m/>
    <m/>
    <m/>
    <m/>
    <m/>
    <m/>
  </r>
  <r>
    <x v="0"/>
    <x v="15"/>
    <x v="32"/>
    <x v="18"/>
    <x v="18"/>
    <n v="389788.6"/>
    <n v="391609.59999999998"/>
    <n v="43309.844444444439"/>
    <n v="43512.177777777775"/>
    <n v="1821"/>
    <n v="4.6717631044109554E-3"/>
  </r>
  <r>
    <x v="0"/>
    <x v="15"/>
    <x v="7"/>
    <x v="18"/>
    <x v="18"/>
    <n v="389788.6"/>
    <n v="391609.59999999998"/>
    <n v="43309.844444444439"/>
    <n v="43512.177777777775"/>
    <n v="1821"/>
    <n v="4.6717631044109554E-3"/>
  </r>
  <r>
    <x v="0"/>
    <x v="15"/>
    <x v="8"/>
    <x v="6"/>
    <x v="6"/>
    <m/>
    <m/>
    <m/>
    <m/>
    <m/>
    <m/>
  </r>
  <r>
    <x v="0"/>
    <x v="15"/>
    <x v="33"/>
    <x v="139"/>
    <x v="139"/>
    <n v="729237.6"/>
    <n v="740885.6"/>
    <n v="28047.599999999999"/>
    <n v="28495.599999999999"/>
    <n v="11648"/>
    <n v="1.5972846161525407E-2"/>
  </r>
  <r>
    <x v="0"/>
    <x v="15"/>
    <x v="34"/>
    <x v="144"/>
    <x v="144"/>
    <n v="1378977.6"/>
    <n v="1390417.6"/>
    <n v="20581.755223880598"/>
    <n v="20752.501492537314"/>
    <n v="11440"/>
    <n v="8.2960013273602126E-3"/>
  </r>
  <r>
    <x v="0"/>
    <x v="15"/>
    <x v="7"/>
    <x v="145"/>
    <x v="145"/>
    <n v="2108215.2000000002"/>
    <n v="2131303.2000000002"/>
    <n v="22668.980645161293"/>
    <n v="22917.238709677422"/>
    <n v="23088"/>
    <n v="1.0951443666661733E-2"/>
  </r>
  <r>
    <x v="0"/>
    <x v="15"/>
    <x v="8"/>
    <x v="6"/>
    <x v="6"/>
    <m/>
    <m/>
    <m/>
    <m/>
    <m/>
    <m/>
  </r>
  <r>
    <x v="0"/>
    <x v="15"/>
    <x v="35"/>
    <x v="12"/>
    <x v="12"/>
    <n v="0"/>
    <n v="0"/>
    <n v="0"/>
    <n v="0"/>
    <n v="0"/>
    <n v="0"/>
  </r>
  <r>
    <x v="0"/>
    <x v="15"/>
    <x v="36"/>
    <x v="0"/>
    <x v="0"/>
    <n v="82560"/>
    <n v="82560"/>
    <n v="82560"/>
    <n v="82560"/>
    <n v="0"/>
    <n v="0"/>
  </r>
  <r>
    <x v="0"/>
    <x v="15"/>
    <x v="37"/>
    <x v="12"/>
    <x v="12"/>
    <n v="0"/>
    <n v="0"/>
    <n v="0"/>
    <n v="0"/>
    <n v="0"/>
    <n v="0"/>
  </r>
  <r>
    <x v="0"/>
    <x v="15"/>
    <x v="38"/>
    <x v="12"/>
    <x v="12"/>
    <n v="0"/>
    <n v="0"/>
    <n v="0"/>
    <n v="0"/>
    <n v="0"/>
    <n v="0"/>
  </r>
  <r>
    <x v="0"/>
    <x v="15"/>
    <x v="7"/>
    <x v="0"/>
    <x v="0"/>
    <n v="82560"/>
    <n v="82560"/>
    <n v="82560"/>
    <n v="82560"/>
    <n v="0"/>
    <n v="0"/>
  </r>
  <r>
    <x v="0"/>
    <x v="15"/>
    <x v="8"/>
    <x v="6"/>
    <x v="6"/>
    <m/>
    <m/>
    <m/>
    <m/>
    <m/>
    <m/>
  </r>
  <r>
    <x v="0"/>
    <x v="15"/>
    <x v="39"/>
    <x v="12"/>
    <x v="12"/>
    <n v="0"/>
    <n v="0"/>
    <n v="0"/>
    <n v="0"/>
    <n v="0"/>
    <n v="0"/>
  </r>
  <r>
    <x v="0"/>
    <x v="15"/>
    <x v="40"/>
    <x v="12"/>
    <x v="12"/>
    <n v="0"/>
    <n v="0"/>
    <n v="0"/>
    <n v="0"/>
    <n v="0"/>
    <n v="0"/>
  </r>
  <r>
    <x v="0"/>
    <x v="15"/>
    <x v="41"/>
    <x v="12"/>
    <x v="12"/>
    <n v="0"/>
    <n v="0"/>
    <n v="0"/>
    <n v="0"/>
    <n v="0"/>
    <n v="0"/>
  </r>
  <r>
    <x v="0"/>
    <x v="16"/>
    <x v="0"/>
    <x v="0"/>
    <x v="0"/>
    <n v="113000"/>
    <n v="113000"/>
    <n v="113000"/>
    <n v="113000"/>
    <n v="0"/>
    <n v="0"/>
  </r>
  <r>
    <x v="0"/>
    <x v="16"/>
    <x v="1"/>
    <x v="23"/>
    <x v="23"/>
    <n v="477664.98"/>
    <n v="477665"/>
    <n v="79610.83"/>
    <n v="79610.833333333328"/>
    <n v="2.0000000018626451E-2"/>
    <n v="4.1870350258096064E-8"/>
  </r>
  <r>
    <x v="0"/>
    <x v="16"/>
    <x v="2"/>
    <x v="26"/>
    <x v="26"/>
    <n v="284328"/>
    <n v="284328"/>
    <n v="94776"/>
    <n v="94776"/>
    <n v="0"/>
    <n v="0"/>
  </r>
  <r>
    <x v="0"/>
    <x v="16"/>
    <x v="3"/>
    <x v="12"/>
    <x v="12"/>
    <n v="0"/>
    <n v="0"/>
    <n v="0"/>
    <n v="0"/>
    <n v="0"/>
    <n v="0"/>
  </r>
  <r>
    <x v="0"/>
    <x v="16"/>
    <x v="4"/>
    <x v="0"/>
    <x v="0"/>
    <n v="79524"/>
    <n v="79524"/>
    <n v="79524"/>
    <n v="79524"/>
    <n v="0"/>
    <n v="0"/>
  </r>
  <r>
    <x v="0"/>
    <x v="16"/>
    <x v="5"/>
    <x v="12"/>
    <x v="12"/>
    <n v="0"/>
    <n v="0"/>
    <n v="0"/>
    <n v="0"/>
    <n v="0"/>
    <n v="0"/>
  </r>
  <r>
    <x v="0"/>
    <x v="16"/>
    <x v="6"/>
    <x v="146"/>
    <x v="146"/>
    <n v="88649"/>
    <n v="88649"/>
    <n v="50656.571428571428"/>
    <n v="50656.571428571428"/>
    <n v="0"/>
    <n v="0"/>
  </r>
  <r>
    <x v="0"/>
    <x v="16"/>
    <x v="7"/>
    <x v="147"/>
    <x v="147"/>
    <n v="1043165.98"/>
    <n v="1043166"/>
    <n v="81816.939607843131"/>
    <n v="81816.941176470587"/>
    <n v="2.0000000018626451E-2"/>
    <n v="1.9172404394003005E-8"/>
  </r>
  <r>
    <x v="0"/>
    <x v="16"/>
    <x v="8"/>
    <x v="6"/>
    <x v="6"/>
    <m/>
    <m/>
    <m/>
    <m/>
    <m/>
    <m/>
  </r>
  <r>
    <x v="0"/>
    <x v="16"/>
    <x v="9"/>
    <x v="19"/>
    <x v="19"/>
    <n v="56769"/>
    <n v="56769"/>
    <n v="14192.25"/>
    <n v="14192.25"/>
    <n v="0"/>
    <n v="0"/>
  </r>
  <r>
    <x v="0"/>
    <x v="16"/>
    <x v="10"/>
    <x v="12"/>
    <x v="12"/>
    <n v="0"/>
    <n v="0"/>
    <n v="0"/>
    <n v="0"/>
    <n v="0"/>
    <n v="0"/>
  </r>
  <r>
    <x v="0"/>
    <x v="16"/>
    <x v="7"/>
    <x v="19"/>
    <x v="19"/>
    <n v="56769"/>
    <n v="56769"/>
    <n v="14192.25"/>
    <n v="14192.25"/>
    <n v="0"/>
    <n v="0"/>
  </r>
  <r>
    <x v="0"/>
    <x v="16"/>
    <x v="8"/>
    <x v="6"/>
    <x v="6"/>
    <m/>
    <m/>
    <m/>
    <m/>
    <m/>
    <m/>
  </r>
  <r>
    <x v="0"/>
    <x v="16"/>
    <x v="11"/>
    <x v="19"/>
    <x v="19"/>
    <n v="55212"/>
    <n v="55212"/>
    <n v="13803"/>
    <n v="13803"/>
    <n v="0"/>
    <n v="0"/>
  </r>
  <r>
    <x v="0"/>
    <x v="16"/>
    <x v="12"/>
    <x v="12"/>
    <x v="12"/>
    <n v="0"/>
    <n v="0"/>
    <n v="0"/>
    <n v="0"/>
    <n v="0"/>
    <n v="0"/>
  </r>
  <r>
    <x v="0"/>
    <x v="16"/>
    <x v="13"/>
    <x v="12"/>
    <x v="12"/>
    <n v="0"/>
    <n v="0"/>
    <n v="0"/>
    <n v="0"/>
    <n v="0"/>
    <n v="0"/>
  </r>
  <r>
    <x v="0"/>
    <x v="16"/>
    <x v="14"/>
    <x v="12"/>
    <x v="12"/>
    <n v="0"/>
    <n v="0"/>
    <n v="0"/>
    <n v="0"/>
    <n v="0"/>
    <n v="0"/>
  </r>
  <r>
    <x v="0"/>
    <x v="16"/>
    <x v="7"/>
    <x v="19"/>
    <x v="19"/>
    <n v="55212"/>
    <n v="55212"/>
    <n v="13803"/>
    <n v="13803"/>
    <n v="0"/>
    <n v="0"/>
  </r>
  <r>
    <x v="0"/>
    <x v="16"/>
    <x v="8"/>
    <x v="6"/>
    <x v="6"/>
    <m/>
    <m/>
    <m/>
    <m/>
    <m/>
    <m/>
  </r>
  <r>
    <x v="0"/>
    <x v="16"/>
    <x v="15"/>
    <x v="148"/>
    <x v="148"/>
    <n v="376524"/>
    <n v="376524"/>
    <n v="55781.333333333336"/>
    <n v="55781.333333333336"/>
    <n v="0"/>
    <n v="0"/>
  </r>
  <r>
    <x v="0"/>
    <x v="16"/>
    <x v="16"/>
    <x v="0"/>
    <x v="0"/>
    <n v="40100"/>
    <n v="40100"/>
    <n v="40100"/>
    <n v="40100"/>
    <n v="0"/>
    <n v="0"/>
  </r>
  <r>
    <x v="0"/>
    <x v="16"/>
    <x v="17"/>
    <x v="68"/>
    <x v="68"/>
    <n v="226163.65"/>
    <n v="226163.65"/>
    <n v="18846.970833333333"/>
    <n v="18846.970833333333"/>
    <n v="0"/>
    <n v="0"/>
  </r>
  <r>
    <x v="0"/>
    <x v="16"/>
    <x v="7"/>
    <x v="149"/>
    <x v="149"/>
    <n v="642787.65"/>
    <n v="642787.65"/>
    <n v="32546.210126582278"/>
    <n v="32546.210126582278"/>
    <n v="0"/>
    <n v="0"/>
  </r>
  <r>
    <x v="0"/>
    <x v="16"/>
    <x v="8"/>
    <x v="6"/>
    <x v="6"/>
    <m/>
    <m/>
    <m/>
    <m/>
    <m/>
    <m/>
  </r>
  <r>
    <x v="0"/>
    <x v="16"/>
    <x v="18"/>
    <x v="12"/>
    <x v="12"/>
    <n v="0"/>
    <n v="0"/>
    <n v="0"/>
    <n v="0"/>
    <n v="0"/>
    <n v="0"/>
  </r>
  <r>
    <x v="0"/>
    <x v="16"/>
    <x v="19"/>
    <x v="0"/>
    <x v="0"/>
    <n v="12000"/>
    <n v="12000"/>
    <n v="12000"/>
    <n v="12000"/>
    <n v="0"/>
    <n v="0"/>
  </r>
  <r>
    <x v="0"/>
    <x v="16"/>
    <x v="7"/>
    <x v="0"/>
    <x v="0"/>
    <n v="12000"/>
    <n v="12000"/>
    <n v="12000"/>
    <n v="12000"/>
    <n v="0"/>
    <n v="0"/>
  </r>
  <r>
    <x v="0"/>
    <x v="16"/>
    <x v="8"/>
    <x v="6"/>
    <x v="6"/>
    <m/>
    <m/>
    <m/>
    <m/>
    <m/>
    <m/>
  </r>
  <r>
    <x v="0"/>
    <x v="16"/>
    <x v="20"/>
    <x v="26"/>
    <x v="26"/>
    <n v="139273"/>
    <n v="139273"/>
    <n v="46424.333333333336"/>
    <n v="46424.333333333336"/>
    <n v="0"/>
    <n v="0"/>
  </r>
  <r>
    <x v="0"/>
    <x v="16"/>
    <x v="21"/>
    <x v="12"/>
    <x v="12"/>
    <n v="0"/>
    <n v="0"/>
    <n v="0"/>
    <n v="0"/>
    <n v="0"/>
    <n v="0"/>
  </r>
  <r>
    <x v="0"/>
    <x v="16"/>
    <x v="7"/>
    <x v="26"/>
    <x v="26"/>
    <n v="139273"/>
    <n v="139273"/>
    <n v="46424.333333333336"/>
    <n v="46424.333333333336"/>
    <n v="0"/>
    <n v="0"/>
  </r>
  <r>
    <x v="0"/>
    <x v="16"/>
    <x v="8"/>
    <x v="6"/>
    <x v="6"/>
    <m/>
    <m/>
    <m/>
    <m/>
    <m/>
    <m/>
  </r>
  <r>
    <x v="0"/>
    <x v="16"/>
    <x v="22"/>
    <x v="0"/>
    <x v="0"/>
    <n v="57518"/>
    <n v="57518"/>
    <n v="57518"/>
    <n v="57518"/>
    <n v="0"/>
    <n v="0"/>
  </r>
  <r>
    <x v="0"/>
    <x v="16"/>
    <x v="23"/>
    <x v="17"/>
    <x v="17"/>
    <n v="125223"/>
    <n v="125223"/>
    <n v="62611.5"/>
    <n v="62611.5"/>
    <n v="0"/>
    <n v="0"/>
  </r>
  <r>
    <x v="0"/>
    <x v="16"/>
    <x v="24"/>
    <x v="19"/>
    <x v="19"/>
    <n v="152229"/>
    <n v="152229"/>
    <n v="38057.25"/>
    <n v="38057.25"/>
    <n v="0"/>
    <n v="0"/>
  </r>
  <r>
    <x v="0"/>
    <x v="16"/>
    <x v="25"/>
    <x v="12"/>
    <x v="12"/>
    <n v="0"/>
    <n v="0"/>
    <n v="0"/>
    <n v="0"/>
    <n v="0"/>
    <n v="0"/>
  </r>
  <r>
    <x v="0"/>
    <x v="16"/>
    <x v="26"/>
    <x v="0"/>
    <x v="0"/>
    <n v="49879"/>
    <n v="49879"/>
    <n v="49879"/>
    <n v="49879"/>
    <n v="0"/>
    <n v="0"/>
  </r>
  <r>
    <x v="0"/>
    <x v="16"/>
    <x v="27"/>
    <x v="12"/>
    <x v="12"/>
    <n v="0"/>
    <n v="0"/>
    <n v="0"/>
    <n v="0"/>
    <n v="0"/>
    <n v="0"/>
  </r>
  <r>
    <x v="0"/>
    <x v="16"/>
    <x v="28"/>
    <x v="12"/>
    <x v="12"/>
    <n v="0"/>
    <n v="0"/>
    <n v="0"/>
    <n v="0"/>
    <n v="0"/>
    <n v="0"/>
  </r>
  <r>
    <x v="0"/>
    <x v="16"/>
    <x v="29"/>
    <x v="12"/>
    <x v="12"/>
    <n v="0"/>
    <n v="0"/>
    <n v="0"/>
    <n v="0"/>
    <n v="0"/>
    <n v="0"/>
  </r>
  <r>
    <x v="0"/>
    <x v="16"/>
    <x v="7"/>
    <x v="7"/>
    <x v="7"/>
    <n v="384849"/>
    <n v="384849"/>
    <n v="48106.125"/>
    <n v="48106.125"/>
    <n v="0"/>
    <n v="0"/>
  </r>
  <r>
    <x v="0"/>
    <x v="16"/>
    <x v="8"/>
    <x v="6"/>
    <x v="6"/>
    <m/>
    <m/>
    <m/>
    <m/>
    <m/>
    <m/>
  </r>
  <r>
    <x v="0"/>
    <x v="16"/>
    <x v="30"/>
    <x v="12"/>
    <x v="12"/>
    <n v="0"/>
    <n v="0"/>
    <n v="0"/>
    <n v="0"/>
    <n v="0"/>
    <n v="0"/>
  </r>
  <r>
    <x v="0"/>
    <x v="16"/>
    <x v="31"/>
    <x v="12"/>
    <x v="12"/>
    <n v="0"/>
    <n v="0"/>
    <n v="0"/>
    <n v="0"/>
    <n v="0"/>
    <n v="0"/>
  </r>
  <r>
    <x v="0"/>
    <x v="16"/>
    <x v="7"/>
    <x v="12"/>
    <x v="12"/>
    <n v="0"/>
    <n v="0"/>
    <n v="0"/>
    <n v="0"/>
    <n v="0"/>
    <n v="0"/>
  </r>
  <r>
    <x v="0"/>
    <x v="16"/>
    <x v="8"/>
    <x v="6"/>
    <x v="6"/>
    <m/>
    <m/>
    <m/>
    <m/>
    <m/>
    <m/>
  </r>
  <r>
    <x v="0"/>
    <x v="16"/>
    <x v="32"/>
    <x v="26"/>
    <x v="26"/>
    <n v="106621"/>
    <n v="106621"/>
    <n v="35540.333333333336"/>
    <n v="35540.333333333336"/>
    <n v="0"/>
    <n v="0"/>
  </r>
  <r>
    <x v="0"/>
    <x v="16"/>
    <x v="7"/>
    <x v="26"/>
    <x v="26"/>
    <n v="106621"/>
    <n v="106621"/>
    <n v="35540.333333333336"/>
    <n v="35540.333333333336"/>
    <n v="0"/>
    <n v="0"/>
  </r>
  <r>
    <x v="0"/>
    <x v="16"/>
    <x v="8"/>
    <x v="6"/>
    <x v="6"/>
    <m/>
    <m/>
    <m/>
    <m/>
    <m/>
    <m/>
  </r>
  <r>
    <x v="0"/>
    <x v="16"/>
    <x v="33"/>
    <x v="3"/>
    <x v="3"/>
    <n v="179222"/>
    <n v="179222"/>
    <n v="35844.400000000001"/>
    <n v="35844.400000000001"/>
    <n v="0"/>
    <n v="0"/>
  </r>
  <r>
    <x v="0"/>
    <x v="16"/>
    <x v="34"/>
    <x v="89"/>
    <x v="89"/>
    <n v="196538"/>
    <n v="196538"/>
    <n v="19653.8"/>
    <n v="19653.8"/>
    <n v="0"/>
    <n v="0"/>
  </r>
  <r>
    <x v="0"/>
    <x v="16"/>
    <x v="7"/>
    <x v="8"/>
    <x v="8"/>
    <n v="375760"/>
    <n v="375760"/>
    <n v="25050.666666666668"/>
    <n v="25050.666666666668"/>
    <n v="0"/>
    <n v="0"/>
  </r>
  <r>
    <x v="0"/>
    <x v="16"/>
    <x v="8"/>
    <x v="6"/>
    <x v="6"/>
    <m/>
    <m/>
    <m/>
    <m/>
    <m/>
    <m/>
  </r>
  <r>
    <x v="0"/>
    <x v="16"/>
    <x v="35"/>
    <x v="12"/>
    <x v="12"/>
    <n v="0"/>
    <n v="0"/>
    <n v="0"/>
    <n v="0"/>
    <n v="0"/>
    <n v="0"/>
  </r>
  <r>
    <x v="0"/>
    <x v="16"/>
    <x v="36"/>
    <x v="12"/>
    <x v="12"/>
    <n v="0"/>
    <n v="0"/>
    <n v="0"/>
    <n v="0"/>
    <n v="0"/>
    <n v="0"/>
  </r>
  <r>
    <x v="0"/>
    <x v="16"/>
    <x v="37"/>
    <x v="12"/>
    <x v="12"/>
    <n v="0"/>
    <n v="0"/>
    <n v="0"/>
    <n v="0"/>
    <n v="0"/>
    <n v="0"/>
  </r>
  <r>
    <x v="0"/>
    <x v="16"/>
    <x v="38"/>
    <x v="12"/>
    <x v="12"/>
    <n v="0"/>
    <n v="0"/>
    <n v="0"/>
    <n v="0"/>
    <n v="0"/>
    <n v="0"/>
  </r>
  <r>
    <x v="0"/>
    <x v="16"/>
    <x v="7"/>
    <x v="12"/>
    <x v="12"/>
    <n v="0"/>
    <n v="0"/>
    <n v="0"/>
    <n v="0"/>
    <n v="0"/>
    <n v="0"/>
  </r>
  <r>
    <x v="0"/>
    <x v="16"/>
    <x v="8"/>
    <x v="6"/>
    <x v="6"/>
    <m/>
    <m/>
    <m/>
    <m/>
    <m/>
    <m/>
  </r>
  <r>
    <x v="0"/>
    <x v="16"/>
    <x v="39"/>
    <x v="12"/>
    <x v="12"/>
    <n v="0"/>
    <n v="0"/>
    <n v="0"/>
    <n v="0"/>
    <n v="0"/>
    <n v="0"/>
  </r>
  <r>
    <x v="0"/>
    <x v="16"/>
    <x v="40"/>
    <x v="12"/>
    <x v="12"/>
    <n v="0"/>
    <n v="0"/>
    <n v="0"/>
    <n v="0"/>
    <n v="0"/>
    <n v="0"/>
  </r>
  <r>
    <x v="0"/>
    <x v="16"/>
    <x v="41"/>
    <x v="12"/>
    <x v="12"/>
    <n v="0"/>
    <n v="0"/>
    <n v="0"/>
    <n v="0"/>
    <n v="0"/>
    <n v="0"/>
  </r>
  <r>
    <x v="0"/>
    <x v="17"/>
    <x v="0"/>
    <x v="0"/>
    <x v="0"/>
    <n v="93629"/>
    <n v="93630"/>
    <n v="93629"/>
    <n v="93630"/>
    <n v="1"/>
    <n v="1.0680451569492358E-5"/>
  </r>
  <r>
    <x v="0"/>
    <x v="17"/>
    <x v="1"/>
    <x v="150"/>
    <x v="150"/>
    <n v="45774"/>
    <n v="45774"/>
    <n v="83225.454545454544"/>
    <n v="83225.454545454544"/>
    <n v="0"/>
    <n v="0"/>
  </r>
  <r>
    <x v="0"/>
    <x v="17"/>
    <x v="2"/>
    <x v="21"/>
    <x v="21"/>
    <n v="16645"/>
    <n v="16645"/>
    <n v="83225"/>
    <n v="83225"/>
    <n v="0"/>
    <n v="0"/>
  </r>
  <r>
    <x v="0"/>
    <x v="17"/>
    <x v="3"/>
    <x v="12"/>
    <x v="12"/>
    <n v="0"/>
    <n v="0"/>
    <n v="0"/>
    <n v="0"/>
    <n v="0"/>
    <n v="0"/>
  </r>
  <r>
    <x v="0"/>
    <x v="17"/>
    <x v="4"/>
    <x v="0"/>
    <x v="0"/>
    <n v="54100"/>
    <n v="75740"/>
    <n v="54100"/>
    <n v="75740"/>
    <n v="21640"/>
    <n v="0.4"/>
  </r>
  <r>
    <x v="0"/>
    <x v="17"/>
    <x v="5"/>
    <x v="12"/>
    <x v="12"/>
    <n v="0"/>
    <n v="0"/>
    <n v="0"/>
    <n v="0"/>
    <n v="0"/>
    <n v="0"/>
  </r>
  <r>
    <x v="0"/>
    <x v="17"/>
    <x v="6"/>
    <x v="12"/>
    <x v="12"/>
    <n v="0"/>
    <n v="0"/>
    <n v="0"/>
    <n v="0"/>
    <n v="0"/>
    <n v="0"/>
  </r>
  <r>
    <x v="0"/>
    <x v="17"/>
    <x v="7"/>
    <x v="151"/>
    <x v="151"/>
    <n v="210148"/>
    <n v="231789"/>
    <n v="76417.454545454544"/>
    <n v="84286.909090909088"/>
    <n v="21641"/>
    <n v="0.10297980470906218"/>
  </r>
  <r>
    <x v="0"/>
    <x v="17"/>
    <x v="8"/>
    <x v="6"/>
    <x v="6"/>
    <m/>
    <m/>
    <m/>
    <m/>
    <m/>
    <m/>
  </r>
  <r>
    <x v="0"/>
    <x v="17"/>
    <x v="9"/>
    <x v="115"/>
    <x v="115"/>
    <n v="10553"/>
    <n v="10554"/>
    <n v="21106"/>
    <n v="21108"/>
    <n v="1"/>
    <n v="9.4759783947692602E-5"/>
  </r>
  <r>
    <x v="0"/>
    <x v="17"/>
    <x v="10"/>
    <x v="12"/>
    <x v="12"/>
    <n v="0"/>
    <n v="0"/>
    <n v="0"/>
    <n v="0"/>
    <n v="0"/>
    <n v="0"/>
  </r>
  <r>
    <x v="0"/>
    <x v="17"/>
    <x v="7"/>
    <x v="115"/>
    <x v="115"/>
    <n v="10553"/>
    <n v="10554"/>
    <n v="21106"/>
    <n v="21108"/>
    <n v="1"/>
    <n v="9.4759783947692602E-5"/>
  </r>
  <r>
    <x v="0"/>
    <x v="17"/>
    <x v="8"/>
    <x v="6"/>
    <x v="6"/>
    <m/>
    <m/>
    <m/>
    <m/>
    <m/>
    <m/>
  </r>
  <r>
    <x v="0"/>
    <x v="17"/>
    <x v="11"/>
    <x v="12"/>
    <x v="12"/>
    <n v="0"/>
    <n v="0"/>
    <n v="0"/>
    <n v="0"/>
    <n v="0"/>
    <n v="0"/>
  </r>
  <r>
    <x v="0"/>
    <x v="17"/>
    <x v="12"/>
    <x v="0"/>
    <x v="0"/>
    <n v="14983"/>
    <n v="14984"/>
    <n v="14983"/>
    <n v="14984"/>
    <n v="1"/>
    <n v="6.6742307949008882E-5"/>
  </r>
  <r>
    <x v="0"/>
    <x v="17"/>
    <x v="13"/>
    <x v="12"/>
    <x v="12"/>
    <n v="0"/>
    <n v="0"/>
    <n v="0"/>
    <n v="0"/>
    <n v="0"/>
    <n v="0"/>
  </r>
  <r>
    <x v="0"/>
    <x v="17"/>
    <x v="14"/>
    <x v="12"/>
    <x v="12"/>
    <n v="0"/>
    <n v="0"/>
    <n v="0"/>
    <n v="0"/>
    <n v="0"/>
    <n v="0"/>
  </r>
  <r>
    <x v="0"/>
    <x v="17"/>
    <x v="7"/>
    <x v="0"/>
    <x v="0"/>
    <n v="14983"/>
    <n v="14984"/>
    <n v="14983"/>
    <n v="14984"/>
    <n v="1"/>
    <n v="6.6742307949008882E-5"/>
  </r>
  <r>
    <x v="0"/>
    <x v="17"/>
    <x v="8"/>
    <x v="6"/>
    <x v="6"/>
    <m/>
    <m/>
    <m/>
    <m/>
    <m/>
    <m/>
  </r>
  <r>
    <x v="0"/>
    <x v="17"/>
    <x v="15"/>
    <x v="152"/>
    <x v="152"/>
    <n v="20807"/>
    <n v="20808"/>
    <n v="83228"/>
    <n v="83232"/>
    <n v="1"/>
    <n v="4.806074878646609E-5"/>
  </r>
  <r>
    <x v="0"/>
    <x v="17"/>
    <x v="16"/>
    <x v="12"/>
    <x v="12"/>
    <n v="0"/>
    <n v="0"/>
    <n v="0"/>
    <n v="0"/>
    <n v="0"/>
    <n v="0"/>
  </r>
  <r>
    <x v="0"/>
    <x v="17"/>
    <x v="17"/>
    <x v="0"/>
    <x v="0"/>
    <n v="33797"/>
    <n v="47316"/>
    <n v="33797"/>
    <n v="47316"/>
    <n v="13519"/>
    <n v="0.4000059176850016"/>
  </r>
  <r>
    <x v="0"/>
    <x v="17"/>
    <x v="7"/>
    <x v="153"/>
    <x v="153"/>
    <n v="54604"/>
    <n v="68124"/>
    <n v="43683.199999999997"/>
    <n v="54499.199999999997"/>
    <n v="13520"/>
    <n v="0.24760090835836202"/>
  </r>
  <r>
    <x v="0"/>
    <x v="17"/>
    <x v="8"/>
    <x v="6"/>
    <x v="6"/>
    <m/>
    <m/>
    <m/>
    <m/>
    <m/>
    <m/>
  </r>
  <r>
    <x v="0"/>
    <x v="17"/>
    <x v="18"/>
    <x v="12"/>
    <x v="12"/>
    <n v="0"/>
    <n v="0"/>
    <n v="0"/>
    <n v="0"/>
    <n v="0"/>
    <n v="0"/>
  </r>
  <r>
    <x v="0"/>
    <x v="17"/>
    <x v="19"/>
    <x v="12"/>
    <x v="12"/>
    <n v="0"/>
    <n v="0"/>
    <n v="0"/>
    <n v="0"/>
    <n v="0"/>
    <n v="0"/>
  </r>
  <r>
    <x v="0"/>
    <x v="17"/>
    <x v="7"/>
    <x v="12"/>
    <x v="12"/>
    <n v="0"/>
    <n v="0"/>
    <n v="0"/>
    <n v="0"/>
    <n v="0"/>
    <n v="0"/>
  </r>
  <r>
    <x v="0"/>
    <x v="17"/>
    <x v="8"/>
    <x v="6"/>
    <x v="6"/>
    <m/>
    <m/>
    <m/>
    <m/>
    <m/>
    <m/>
  </r>
  <r>
    <x v="0"/>
    <x v="17"/>
    <x v="20"/>
    <x v="12"/>
    <x v="12"/>
    <n v="0"/>
    <n v="0"/>
    <n v="0"/>
    <n v="0"/>
    <n v="0"/>
    <n v="0"/>
  </r>
  <r>
    <x v="0"/>
    <x v="17"/>
    <x v="21"/>
    <x v="12"/>
    <x v="12"/>
    <n v="0"/>
    <n v="0"/>
    <n v="0"/>
    <n v="0"/>
    <n v="0"/>
    <n v="0"/>
  </r>
  <r>
    <x v="0"/>
    <x v="17"/>
    <x v="7"/>
    <x v="12"/>
    <x v="12"/>
    <n v="0"/>
    <n v="0"/>
    <n v="0"/>
    <n v="0"/>
    <n v="0"/>
    <n v="0"/>
  </r>
  <r>
    <x v="0"/>
    <x v="17"/>
    <x v="8"/>
    <x v="6"/>
    <x v="6"/>
    <m/>
    <m/>
    <m/>
    <m/>
    <m/>
    <m/>
  </r>
  <r>
    <x v="0"/>
    <x v="17"/>
    <x v="22"/>
    <x v="12"/>
    <x v="12"/>
    <n v="0"/>
    <n v="0"/>
    <n v="0"/>
    <n v="0"/>
    <n v="0"/>
    <n v="0"/>
  </r>
  <r>
    <x v="0"/>
    <x v="17"/>
    <x v="23"/>
    <x v="12"/>
    <x v="12"/>
    <n v="0"/>
    <n v="0"/>
    <n v="0"/>
    <n v="0"/>
    <n v="0"/>
    <n v="0"/>
  </r>
  <r>
    <x v="0"/>
    <x v="17"/>
    <x v="24"/>
    <x v="12"/>
    <x v="12"/>
    <n v="0"/>
    <n v="0"/>
    <n v="0"/>
    <n v="0"/>
    <n v="0"/>
    <n v="0"/>
  </r>
  <r>
    <x v="0"/>
    <x v="17"/>
    <x v="25"/>
    <x v="12"/>
    <x v="12"/>
    <n v="0"/>
    <n v="0"/>
    <n v="0"/>
    <n v="0"/>
    <n v="0"/>
    <n v="0"/>
  </r>
  <r>
    <x v="0"/>
    <x v="17"/>
    <x v="26"/>
    <x v="12"/>
    <x v="12"/>
    <n v="0"/>
    <n v="0"/>
    <n v="0"/>
    <n v="0"/>
    <n v="0"/>
    <n v="0"/>
  </r>
  <r>
    <x v="0"/>
    <x v="17"/>
    <x v="27"/>
    <x v="12"/>
    <x v="12"/>
    <n v="0"/>
    <n v="0"/>
    <n v="0"/>
    <n v="0"/>
    <n v="0"/>
    <n v="0"/>
  </r>
  <r>
    <x v="0"/>
    <x v="17"/>
    <x v="28"/>
    <x v="12"/>
    <x v="12"/>
    <n v="0"/>
    <n v="0"/>
    <n v="0"/>
    <n v="0"/>
    <n v="0"/>
    <n v="0"/>
  </r>
  <r>
    <x v="0"/>
    <x v="17"/>
    <x v="29"/>
    <x v="12"/>
    <x v="12"/>
    <n v="0"/>
    <n v="0"/>
    <n v="0"/>
    <n v="0"/>
    <n v="0"/>
    <n v="0"/>
  </r>
  <r>
    <x v="0"/>
    <x v="17"/>
    <x v="7"/>
    <x v="12"/>
    <x v="12"/>
    <n v="0"/>
    <n v="0"/>
    <n v="0"/>
    <n v="0"/>
    <n v="0"/>
    <n v="0"/>
  </r>
  <r>
    <x v="0"/>
    <x v="17"/>
    <x v="8"/>
    <x v="6"/>
    <x v="6"/>
    <m/>
    <m/>
    <m/>
    <m/>
    <m/>
    <m/>
  </r>
  <r>
    <x v="0"/>
    <x v="17"/>
    <x v="30"/>
    <x v="12"/>
    <x v="12"/>
    <n v="0"/>
    <n v="0"/>
    <n v="0"/>
    <n v="0"/>
    <n v="0"/>
    <n v="0"/>
  </r>
  <r>
    <x v="0"/>
    <x v="17"/>
    <x v="31"/>
    <x v="12"/>
    <x v="12"/>
    <n v="0"/>
    <n v="0"/>
    <n v="0"/>
    <n v="0"/>
    <n v="0"/>
    <n v="0"/>
  </r>
  <r>
    <x v="0"/>
    <x v="17"/>
    <x v="7"/>
    <x v="12"/>
    <x v="12"/>
    <n v="0"/>
    <n v="0"/>
    <n v="0"/>
    <n v="0"/>
    <n v="0"/>
    <n v="0"/>
  </r>
  <r>
    <x v="0"/>
    <x v="17"/>
    <x v="8"/>
    <x v="6"/>
    <x v="6"/>
    <m/>
    <m/>
    <m/>
    <m/>
    <m/>
    <m/>
  </r>
  <r>
    <x v="0"/>
    <x v="17"/>
    <x v="32"/>
    <x v="12"/>
    <x v="12"/>
    <n v="0"/>
    <n v="0"/>
    <n v="0"/>
    <n v="0"/>
    <n v="0"/>
    <n v="0"/>
  </r>
  <r>
    <x v="0"/>
    <x v="17"/>
    <x v="7"/>
    <x v="12"/>
    <x v="12"/>
    <n v="0"/>
    <n v="0"/>
    <n v="0"/>
    <n v="0"/>
    <n v="0"/>
    <n v="0"/>
  </r>
  <r>
    <x v="0"/>
    <x v="17"/>
    <x v="8"/>
    <x v="6"/>
    <x v="6"/>
    <m/>
    <m/>
    <m/>
    <m/>
    <m/>
    <m/>
  </r>
  <r>
    <x v="0"/>
    <x v="17"/>
    <x v="33"/>
    <x v="0"/>
    <x v="0"/>
    <n v="18361"/>
    <n v="18362"/>
    <n v="18361"/>
    <n v="18362"/>
    <n v="1"/>
    <n v="5.4463264528075812E-5"/>
  </r>
  <r>
    <x v="0"/>
    <x v="17"/>
    <x v="34"/>
    <x v="0"/>
    <x v="0"/>
    <n v="18360"/>
    <n v="18361"/>
    <n v="18360"/>
    <n v="18361"/>
    <n v="1"/>
    <n v="5.4466230936819171E-5"/>
  </r>
  <r>
    <x v="0"/>
    <x v="17"/>
    <x v="7"/>
    <x v="17"/>
    <x v="17"/>
    <n v="36721"/>
    <n v="36723"/>
    <n v="18360.5"/>
    <n v="18361.5"/>
    <n v="2"/>
    <n v="5.4464747692056319E-5"/>
  </r>
  <r>
    <x v="0"/>
    <x v="17"/>
    <x v="8"/>
    <x v="6"/>
    <x v="6"/>
    <m/>
    <m/>
    <m/>
    <m/>
    <m/>
    <m/>
  </r>
  <r>
    <x v="0"/>
    <x v="17"/>
    <x v="35"/>
    <x v="0"/>
    <x v="0"/>
    <n v="7730"/>
    <n v="7731"/>
    <n v="7730"/>
    <n v="7731"/>
    <n v="1"/>
    <n v="1.2936610608020699E-4"/>
  </r>
  <r>
    <x v="0"/>
    <x v="17"/>
    <x v="36"/>
    <x v="12"/>
    <x v="12"/>
    <n v="0"/>
    <n v="0"/>
    <n v="0"/>
    <n v="0"/>
    <n v="0"/>
    <n v="0"/>
  </r>
  <r>
    <x v="0"/>
    <x v="17"/>
    <x v="37"/>
    <x v="12"/>
    <x v="12"/>
    <n v="0"/>
    <n v="0"/>
    <n v="0"/>
    <n v="0"/>
    <n v="0"/>
    <n v="0"/>
  </r>
  <r>
    <x v="0"/>
    <x v="17"/>
    <x v="38"/>
    <x v="12"/>
    <x v="12"/>
    <n v="0"/>
    <n v="0"/>
    <n v="0"/>
    <n v="0"/>
    <n v="0"/>
    <n v="0"/>
  </r>
  <r>
    <x v="0"/>
    <x v="17"/>
    <x v="7"/>
    <x v="0"/>
    <x v="0"/>
    <n v="7730"/>
    <n v="7731"/>
    <n v="7730"/>
    <n v="7731"/>
    <n v="1"/>
    <n v="1.2936610608020699E-4"/>
  </r>
  <r>
    <x v="0"/>
    <x v="17"/>
    <x v="8"/>
    <x v="6"/>
    <x v="6"/>
    <m/>
    <m/>
    <m/>
    <m/>
    <m/>
    <m/>
  </r>
  <r>
    <x v="0"/>
    <x v="17"/>
    <x v="39"/>
    <x v="12"/>
    <x v="12"/>
    <n v="0"/>
    <n v="0"/>
    <n v="0"/>
    <n v="0"/>
    <n v="0"/>
    <n v="0"/>
  </r>
  <r>
    <x v="0"/>
    <x v="17"/>
    <x v="40"/>
    <x v="12"/>
    <x v="12"/>
    <n v="0"/>
    <n v="0"/>
    <n v="0"/>
    <n v="0"/>
    <n v="0"/>
    <n v="0"/>
  </r>
  <r>
    <x v="0"/>
    <x v="17"/>
    <x v="41"/>
    <x v="12"/>
    <x v="12"/>
    <n v="0"/>
    <n v="0"/>
    <n v="0"/>
    <n v="0"/>
    <n v="0"/>
    <n v="0"/>
  </r>
  <r>
    <x v="0"/>
    <x v="18"/>
    <x v="0"/>
    <x v="0"/>
    <x v="0"/>
    <n v="103438"/>
    <n v="106541.14"/>
    <n v="103438"/>
    <n v="106541.14"/>
    <n v="3103.1399999999994"/>
    <n v="2.9999999999999995E-2"/>
  </r>
  <r>
    <x v="0"/>
    <x v="18"/>
    <x v="1"/>
    <x v="17"/>
    <x v="17"/>
    <n v="164882"/>
    <n v="169828.46"/>
    <n v="82441"/>
    <n v="84914.23"/>
    <n v="4946.4599999999919"/>
    <n v="2.999999999999995E-2"/>
  </r>
  <r>
    <x v="0"/>
    <x v="18"/>
    <x v="2"/>
    <x v="12"/>
    <x v="12"/>
    <n v="0"/>
    <n v="0"/>
    <n v="0"/>
    <n v="0"/>
    <n v="0"/>
    <n v="0"/>
  </r>
  <r>
    <x v="0"/>
    <x v="18"/>
    <x v="3"/>
    <x v="12"/>
    <x v="12"/>
    <n v="0"/>
    <n v="0"/>
    <n v="0"/>
    <n v="0"/>
    <n v="0"/>
    <n v="0"/>
  </r>
  <r>
    <x v="0"/>
    <x v="18"/>
    <x v="4"/>
    <x v="0"/>
    <x v="0"/>
    <n v="76705"/>
    <n v="79006.149999999994"/>
    <n v="76705"/>
    <n v="79006.149999999994"/>
    <n v="2301.1499999999942"/>
    <n v="2.9999999999999923E-2"/>
  </r>
  <r>
    <x v="0"/>
    <x v="18"/>
    <x v="5"/>
    <x v="12"/>
    <x v="12"/>
    <n v="0"/>
    <n v="0"/>
    <n v="0"/>
    <n v="0"/>
    <n v="0"/>
    <n v="0"/>
  </r>
  <r>
    <x v="0"/>
    <x v="18"/>
    <x v="6"/>
    <x v="0"/>
    <x v="0"/>
    <n v="41615"/>
    <n v="42863.45"/>
    <n v="41615"/>
    <n v="42863.45"/>
    <n v="1248.4499999999971"/>
    <n v="2.999999999999993E-2"/>
  </r>
  <r>
    <x v="0"/>
    <x v="18"/>
    <x v="7"/>
    <x v="3"/>
    <x v="3"/>
    <n v="386640"/>
    <n v="398239.2"/>
    <n v="77328"/>
    <n v="79647.839999999997"/>
    <n v="11599.200000000012"/>
    <n v="3.000000000000003E-2"/>
  </r>
  <r>
    <x v="0"/>
    <x v="18"/>
    <x v="8"/>
    <x v="6"/>
    <x v="6"/>
    <m/>
    <m/>
    <m/>
    <m/>
    <m/>
    <m/>
  </r>
  <r>
    <x v="0"/>
    <x v="18"/>
    <x v="9"/>
    <x v="0"/>
    <x v="0"/>
    <n v="17946"/>
    <n v="18484.38"/>
    <n v="17946"/>
    <n v="18484.38"/>
    <n v="538.38000000000102"/>
    <n v="3.0000000000000058E-2"/>
  </r>
  <r>
    <x v="0"/>
    <x v="18"/>
    <x v="10"/>
    <x v="0"/>
    <x v="0"/>
    <n v="19763"/>
    <n v="20355.89"/>
    <n v="19763"/>
    <n v="20355.89"/>
    <n v="592.88999999999942"/>
    <n v="2.9999999999999971E-2"/>
  </r>
  <r>
    <x v="0"/>
    <x v="18"/>
    <x v="7"/>
    <x v="17"/>
    <x v="17"/>
    <n v="37709"/>
    <n v="38840.270000000004"/>
    <n v="18854.5"/>
    <n v="19420.135000000002"/>
    <n v="1131.2700000000041"/>
    <n v="3.0000000000000106E-2"/>
  </r>
  <r>
    <x v="0"/>
    <x v="18"/>
    <x v="8"/>
    <x v="6"/>
    <x v="6"/>
    <m/>
    <m/>
    <m/>
    <m/>
    <m/>
    <m/>
  </r>
  <r>
    <x v="0"/>
    <x v="18"/>
    <x v="11"/>
    <x v="12"/>
    <x v="12"/>
    <n v="0"/>
    <n v="0"/>
    <n v="0"/>
    <n v="0"/>
    <n v="0"/>
    <n v="0"/>
  </r>
  <r>
    <x v="0"/>
    <x v="18"/>
    <x v="12"/>
    <x v="0"/>
    <x v="0"/>
    <n v="21268"/>
    <n v="21906.04"/>
    <n v="21268"/>
    <n v="21906.04"/>
    <n v="638.04000000000087"/>
    <n v="3.0000000000000041E-2"/>
  </r>
  <r>
    <x v="0"/>
    <x v="18"/>
    <x v="13"/>
    <x v="12"/>
    <x v="12"/>
    <n v="0"/>
    <n v="0"/>
    <n v="0"/>
    <n v="0"/>
    <n v="0"/>
    <n v="0"/>
  </r>
  <r>
    <x v="0"/>
    <x v="18"/>
    <x v="14"/>
    <x v="12"/>
    <x v="12"/>
    <n v="0"/>
    <n v="0"/>
    <n v="0"/>
    <n v="0"/>
    <n v="0"/>
    <n v="0"/>
  </r>
  <r>
    <x v="0"/>
    <x v="18"/>
    <x v="7"/>
    <x v="0"/>
    <x v="0"/>
    <n v="21268"/>
    <n v="21906.04"/>
    <n v="21268"/>
    <n v="21906.04"/>
    <n v="638.04000000000087"/>
    <n v="3.0000000000000041E-2"/>
  </r>
  <r>
    <x v="0"/>
    <x v="18"/>
    <x v="8"/>
    <x v="6"/>
    <x v="6"/>
    <m/>
    <m/>
    <m/>
    <m/>
    <m/>
    <m/>
  </r>
  <r>
    <x v="0"/>
    <x v="18"/>
    <x v="15"/>
    <x v="0"/>
    <x v="0"/>
    <n v="58842"/>
    <n v="60607.26"/>
    <n v="58842"/>
    <n v="60607.26"/>
    <n v="1765.260000000002"/>
    <n v="3.0000000000000034E-2"/>
  </r>
  <r>
    <x v="0"/>
    <x v="18"/>
    <x v="16"/>
    <x v="0"/>
    <x v="0"/>
    <n v="39898"/>
    <n v="41094.94"/>
    <n v="39898"/>
    <n v="41094.94"/>
    <n v="1196.9400000000023"/>
    <n v="3.0000000000000058E-2"/>
  </r>
  <r>
    <x v="0"/>
    <x v="18"/>
    <x v="17"/>
    <x v="154"/>
    <x v="154"/>
    <n v="126632"/>
    <n v="130430.96"/>
    <n v="23024"/>
    <n v="23714.720000000001"/>
    <n v="3798.9600000000064"/>
    <n v="3.0000000000000051E-2"/>
  </r>
  <r>
    <x v="0"/>
    <x v="18"/>
    <x v="7"/>
    <x v="155"/>
    <x v="155"/>
    <n v="225372"/>
    <n v="232133.16000000003"/>
    <n v="30049.599999999999"/>
    <n v="30951.088000000003"/>
    <n v="6761.1600000000326"/>
    <n v="3.0000000000000145E-2"/>
  </r>
  <r>
    <x v="0"/>
    <x v="18"/>
    <x v="8"/>
    <x v="6"/>
    <x v="6"/>
    <m/>
    <m/>
    <m/>
    <m/>
    <m/>
    <m/>
  </r>
  <r>
    <x v="0"/>
    <x v="18"/>
    <x v="18"/>
    <x v="12"/>
    <x v="12"/>
    <n v="0"/>
    <n v="0"/>
    <n v="0"/>
    <n v="0"/>
    <n v="0"/>
    <n v="0"/>
  </r>
  <r>
    <x v="0"/>
    <x v="18"/>
    <x v="19"/>
    <x v="12"/>
    <x v="12"/>
    <n v="0"/>
    <n v="0"/>
    <n v="0"/>
    <n v="0"/>
    <n v="0"/>
    <n v="0"/>
  </r>
  <r>
    <x v="0"/>
    <x v="18"/>
    <x v="7"/>
    <x v="12"/>
    <x v="12"/>
    <n v="0"/>
    <n v="0"/>
    <n v="0"/>
    <n v="0"/>
    <n v="0"/>
    <n v="0"/>
  </r>
  <r>
    <x v="0"/>
    <x v="18"/>
    <x v="8"/>
    <x v="6"/>
    <x v="6"/>
    <m/>
    <m/>
    <m/>
    <m/>
    <m/>
    <m/>
  </r>
  <r>
    <x v="0"/>
    <x v="18"/>
    <x v="20"/>
    <x v="26"/>
    <x v="26"/>
    <n v="154860"/>
    <n v="159505.79999999999"/>
    <n v="51620"/>
    <n v="53168.6"/>
    <n v="4645.7999999999884"/>
    <n v="2.9999999999999926E-2"/>
  </r>
  <r>
    <x v="0"/>
    <x v="18"/>
    <x v="21"/>
    <x v="12"/>
    <x v="12"/>
    <n v="0"/>
    <n v="0"/>
    <n v="0"/>
    <n v="0"/>
    <n v="0"/>
    <n v="0"/>
  </r>
  <r>
    <x v="0"/>
    <x v="18"/>
    <x v="7"/>
    <x v="26"/>
    <x v="26"/>
    <n v="154860"/>
    <n v="159505.79999999999"/>
    <n v="51620"/>
    <n v="53168.6"/>
    <n v="4645.7999999999884"/>
    <n v="2.9999999999999926E-2"/>
  </r>
  <r>
    <x v="0"/>
    <x v="18"/>
    <x v="8"/>
    <x v="6"/>
    <x v="6"/>
    <m/>
    <m/>
    <m/>
    <m/>
    <m/>
    <m/>
  </r>
  <r>
    <x v="0"/>
    <x v="18"/>
    <x v="22"/>
    <x v="12"/>
    <x v="12"/>
    <n v="0"/>
    <n v="0"/>
    <n v="0"/>
    <n v="0"/>
    <n v="0"/>
    <n v="0"/>
  </r>
  <r>
    <x v="0"/>
    <x v="18"/>
    <x v="23"/>
    <x v="12"/>
    <x v="12"/>
    <n v="0"/>
    <n v="0"/>
    <n v="0"/>
    <n v="0"/>
    <n v="0"/>
    <n v="0"/>
  </r>
  <r>
    <x v="0"/>
    <x v="18"/>
    <x v="24"/>
    <x v="12"/>
    <x v="12"/>
    <n v="0"/>
    <n v="0"/>
    <n v="0"/>
    <n v="0"/>
    <n v="0"/>
    <n v="0"/>
  </r>
  <r>
    <x v="0"/>
    <x v="18"/>
    <x v="25"/>
    <x v="12"/>
    <x v="12"/>
    <n v="0"/>
    <n v="0"/>
    <n v="0"/>
    <n v="0"/>
    <n v="0"/>
    <n v="0"/>
  </r>
  <r>
    <x v="0"/>
    <x v="18"/>
    <x v="26"/>
    <x v="12"/>
    <x v="12"/>
    <n v="0"/>
    <n v="0"/>
    <n v="0"/>
    <n v="0"/>
    <n v="0"/>
    <n v="0"/>
  </r>
  <r>
    <x v="0"/>
    <x v="18"/>
    <x v="27"/>
    <x v="12"/>
    <x v="12"/>
    <n v="0"/>
    <n v="0"/>
    <n v="0"/>
    <n v="0"/>
    <n v="0"/>
    <n v="0"/>
  </r>
  <r>
    <x v="0"/>
    <x v="18"/>
    <x v="28"/>
    <x v="12"/>
    <x v="12"/>
    <n v="0"/>
    <n v="0"/>
    <n v="0"/>
    <n v="0"/>
    <n v="0"/>
    <n v="0"/>
  </r>
  <r>
    <x v="0"/>
    <x v="18"/>
    <x v="29"/>
    <x v="12"/>
    <x v="12"/>
    <n v="0"/>
    <n v="0"/>
    <n v="0"/>
    <n v="0"/>
    <n v="0"/>
    <n v="0"/>
  </r>
  <r>
    <x v="0"/>
    <x v="18"/>
    <x v="7"/>
    <x v="12"/>
    <x v="12"/>
    <n v="0"/>
    <n v="0"/>
    <n v="0"/>
    <n v="0"/>
    <n v="0"/>
    <n v="0"/>
  </r>
  <r>
    <x v="0"/>
    <x v="18"/>
    <x v="8"/>
    <x v="6"/>
    <x v="6"/>
    <m/>
    <m/>
    <m/>
    <m/>
    <m/>
    <m/>
  </r>
  <r>
    <x v="0"/>
    <x v="18"/>
    <x v="30"/>
    <x v="12"/>
    <x v="12"/>
    <n v="0"/>
    <n v="0"/>
    <n v="0"/>
    <n v="0"/>
    <n v="0"/>
    <n v="0"/>
  </r>
  <r>
    <x v="0"/>
    <x v="18"/>
    <x v="31"/>
    <x v="12"/>
    <x v="12"/>
    <n v="0"/>
    <n v="0"/>
    <n v="0"/>
    <n v="0"/>
    <n v="0"/>
    <n v="0"/>
  </r>
  <r>
    <x v="0"/>
    <x v="18"/>
    <x v="7"/>
    <x v="12"/>
    <x v="12"/>
    <n v="0"/>
    <n v="0"/>
    <n v="0"/>
    <n v="0"/>
    <n v="0"/>
    <n v="0"/>
  </r>
  <r>
    <x v="0"/>
    <x v="18"/>
    <x v="8"/>
    <x v="6"/>
    <x v="6"/>
    <m/>
    <m/>
    <m/>
    <m/>
    <m/>
    <m/>
  </r>
  <r>
    <x v="0"/>
    <x v="18"/>
    <x v="32"/>
    <x v="19"/>
    <x v="19"/>
    <n v="174514"/>
    <n v="179749.42"/>
    <n v="43628.5"/>
    <n v="44937.355000000003"/>
    <n v="5235.4200000000128"/>
    <n v="3.0000000000000072E-2"/>
  </r>
  <r>
    <x v="0"/>
    <x v="18"/>
    <x v="7"/>
    <x v="19"/>
    <x v="19"/>
    <n v="174514"/>
    <n v="179749.42"/>
    <n v="43628.5"/>
    <n v="44937.355000000003"/>
    <n v="5235.4200000000128"/>
    <n v="3.0000000000000072E-2"/>
  </r>
  <r>
    <x v="0"/>
    <x v="18"/>
    <x v="8"/>
    <x v="6"/>
    <x v="6"/>
    <m/>
    <m/>
    <m/>
    <m/>
    <m/>
    <m/>
  </r>
  <r>
    <x v="0"/>
    <x v="18"/>
    <x v="33"/>
    <x v="17"/>
    <x v="17"/>
    <n v="64112"/>
    <n v="66035.360000000001"/>
    <n v="32056"/>
    <n v="33017.68"/>
    <n v="1923.3600000000006"/>
    <n v="3.0000000000000009E-2"/>
  </r>
  <r>
    <x v="0"/>
    <x v="18"/>
    <x v="34"/>
    <x v="7"/>
    <x v="7"/>
    <n v="191430"/>
    <n v="197172.9"/>
    <n v="23928.75"/>
    <n v="24646.612499999999"/>
    <n v="5742.8999999999942"/>
    <n v="2.9999999999999971E-2"/>
  </r>
  <r>
    <x v="0"/>
    <x v="18"/>
    <x v="7"/>
    <x v="89"/>
    <x v="89"/>
    <n v="255542"/>
    <n v="263208.26"/>
    <n v="25554.2"/>
    <n v="26320.826000000001"/>
    <n v="7666.2600000000093"/>
    <n v="3.0000000000000037E-2"/>
  </r>
  <r>
    <x v="0"/>
    <x v="18"/>
    <x v="8"/>
    <x v="6"/>
    <x v="6"/>
    <m/>
    <m/>
    <m/>
    <m/>
    <m/>
    <m/>
  </r>
  <r>
    <x v="0"/>
    <x v="18"/>
    <x v="35"/>
    <x v="12"/>
    <x v="12"/>
    <n v="0"/>
    <n v="0"/>
    <n v="0"/>
    <n v="0"/>
    <n v="0"/>
    <n v="0"/>
  </r>
  <r>
    <x v="0"/>
    <x v="18"/>
    <x v="36"/>
    <x v="12"/>
    <x v="12"/>
    <n v="0"/>
    <n v="0"/>
    <n v="0"/>
    <n v="0"/>
    <n v="0"/>
    <n v="0"/>
  </r>
  <r>
    <x v="0"/>
    <x v="18"/>
    <x v="37"/>
    <x v="12"/>
    <x v="12"/>
    <n v="0"/>
    <n v="0"/>
    <n v="0"/>
    <n v="0"/>
    <n v="0"/>
    <n v="0"/>
  </r>
  <r>
    <x v="0"/>
    <x v="18"/>
    <x v="38"/>
    <x v="12"/>
    <x v="12"/>
    <n v="0"/>
    <n v="0"/>
    <n v="0"/>
    <n v="0"/>
    <n v="0"/>
    <n v="0"/>
  </r>
  <r>
    <x v="0"/>
    <x v="18"/>
    <x v="7"/>
    <x v="12"/>
    <x v="12"/>
    <n v="0"/>
    <n v="0"/>
    <n v="0"/>
    <n v="0"/>
    <n v="0"/>
    <n v="0"/>
  </r>
  <r>
    <x v="0"/>
    <x v="18"/>
    <x v="8"/>
    <x v="6"/>
    <x v="6"/>
    <m/>
    <m/>
    <m/>
    <m/>
    <m/>
    <m/>
  </r>
  <r>
    <x v="0"/>
    <x v="18"/>
    <x v="39"/>
    <x v="12"/>
    <x v="12"/>
    <n v="0"/>
    <n v="0"/>
    <n v="0"/>
    <n v="0"/>
    <n v="0"/>
    <n v="0"/>
  </r>
  <r>
    <x v="0"/>
    <x v="18"/>
    <x v="40"/>
    <x v="12"/>
    <x v="12"/>
    <n v="0"/>
    <n v="0"/>
    <n v="0"/>
    <n v="0"/>
    <n v="0"/>
    <n v="0"/>
  </r>
  <r>
    <x v="0"/>
    <x v="18"/>
    <x v="41"/>
    <x v="12"/>
    <x v="12"/>
    <n v="0"/>
    <n v="0"/>
    <n v="0"/>
    <n v="0"/>
    <n v="0"/>
    <n v="0"/>
  </r>
  <r>
    <x v="0"/>
    <x v="19"/>
    <x v="0"/>
    <x v="0"/>
    <x v="0"/>
    <n v="126000"/>
    <n v="126000"/>
    <n v="126000"/>
    <n v="126000"/>
    <n v="0"/>
    <n v="0"/>
  </r>
  <r>
    <x v="0"/>
    <x v="19"/>
    <x v="1"/>
    <x v="8"/>
    <x v="8"/>
    <n v="1255403"/>
    <n v="1255403"/>
    <n v="83693.53333333334"/>
    <n v="83693.53333333334"/>
    <n v="0"/>
    <n v="0"/>
  </r>
  <r>
    <x v="0"/>
    <x v="19"/>
    <x v="2"/>
    <x v="19"/>
    <x v="19"/>
    <n v="426236"/>
    <n v="426236"/>
    <n v="106559"/>
    <n v="106559"/>
    <n v="0"/>
    <n v="0"/>
  </r>
  <r>
    <x v="0"/>
    <x v="19"/>
    <x v="3"/>
    <x v="0"/>
    <x v="0"/>
    <n v="63050"/>
    <n v="63050"/>
    <n v="63050"/>
    <n v="63050"/>
    <n v="0"/>
    <n v="0"/>
  </r>
  <r>
    <x v="0"/>
    <x v="19"/>
    <x v="4"/>
    <x v="17"/>
    <x v="17"/>
    <n v="194536"/>
    <n v="194536"/>
    <n v="97268"/>
    <n v="97268"/>
    <n v="0"/>
    <n v="0"/>
  </r>
  <r>
    <x v="0"/>
    <x v="19"/>
    <x v="5"/>
    <x v="2"/>
    <x v="2"/>
    <n v="581655.36"/>
    <n v="581657.36"/>
    <n v="83093.622857142851"/>
    <n v="83093.908571428576"/>
    <n v="2"/>
    <n v="3.4384622536616873E-6"/>
  </r>
  <r>
    <x v="0"/>
    <x v="19"/>
    <x v="6"/>
    <x v="17"/>
    <x v="17"/>
    <n v="95675"/>
    <n v="95677"/>
    <n v="47837.5"/>
    <n v="47838.5"/>
    <n v="2"/>
    <n v="2.0904102430101908E-5"/>
  </r>
  <r>
    <x v="0"/>
    <x v="19"/>
    <x v="7"/>
    <x v="156"/>
    <x v="156"/>
    <n v="2742555.36"/>
    <n v="2742559.36"/>
    <n v="85704.854999999996"/>
    <n v="85704.98"/>
    <n v="4"/>
    <n v="1.458493804114131E-6"/>
  </r>
  <r>
    <x v="0"/>
    <x v="19"/>
    <x v="8"/>
    <x v="6"/>
    <x v="6"/>
    <m/>
    <m/>
    <m/>
    <m/>
    <m/>
    <m/>
  </r>
  <r>
    <x v="0"/>
    <x v="19"/>
    <x v="9"/>
    <x v="2"/>
    <x v="2"/>
    <n v="138286.35"/>
    <n v="138286.35"/>
    <n v="19755.192857142858"/>
    <n v="19755.192857142858"/>
    <n v="0"/>
    <n v="0"/>
  </r>
  <r>
    <x v="0"/>
    <x v="19"/>
    <x v="10"/>
    <x v="19"/>
    <x v="19"/>
    <n v="68689.509999999995"/>
    <n v="68689.509999999995"/>
    <n v="17172.377499999999"/>
    <n v="17172.377499999999"/>
    <n v="0"/>
    <n v="0"/>
  </r>
  <r>
    <x v="0"/>
    <x v="19"/>
    <x v="7"/>
    <x v="28"/>
    <x v="28"/>
    <n v="206975.86"/>
    <n v="206975.86"/>
    <n v="18815.98727272727"/>
    <n v="18815.98727272727"/>
    <n v="0"/>
    <n v="0"/>
  </r>
  <r>
    <x v="0"/>
    <x v="19"/>
    <x v="8"/>
    <x v="6"/>
    <x v="6"/>
    <m/>
    <m/>
    <m/>
    <m/>
    <m/>
    <m/>
  </r>
  <r>
    <x v="0"/>
    <x v="19"/>
    <x v="11"/>
    <x v="8"/>
    <x v="8"/>
    <n v="252087.8"/>
    <n v="252087.8"/>
    <n v="16805.853333333333"/>
    <n v="16805.853333333333"/>
    <n v="0"/>
    <n v="0"/>
  </r>
  <r>
    <x v="0"/>
    <x v="19"/>
    <x v="12"/>
    <x v="157"/>
    <x v="157"/>
    <n v="935372"/>
    <n v="935372"/>
    <n v="16410.035087719298"/>
    <n v="16410.035087719298"/>
    <n v="0"/>
    <n v="0"/>
  </r>
  <r>
    <x v="0"/>
    <x v="19"/>
    <x v="13"/>
    <x v="12"/>
    <x v="12"/>
    <n v="0"/>
    <n v="0"/>
    <n v="0"/>
    <n v="0"/>
    <n v="0"/>
    <n v="0"/>
  </r>
  <r>
    <x v="0"/>
    <x v="19"/>
    <x v="14"/>
    <x v="12"/>
    <x v="12"/>
    <n v="0"/>
    <n v="0"/>
    <n v="0"/>
    <n v="0"/>
    <n v="0"/>
    <n v="0"/>
  </r>
  <r>
    <x v="0"/>
    <x v="19"/>
    <x v="7"/>
    <x v="158"/>
    <x v="158"/>
    <n v="1187459.8"/>
    <n v="1187459.8"/>
    <n v="16492.497222222224"/>
    <n v="16492.497222222224"/>
    <n v="0"/>
    <n v="0"/>
  </r>
  <r>
    <x v="0"/>
    <x v="19"/>
    <x v="8"/>
    <x v="6"/>
    <x v="6"/>
    <m/>
    <m/>
    <m/>
    <m/>
    <m/>
    <m/>
  </r>
  <r>
    <x v="0"/>
    <x v="19"/>
    <x v="15"/>
    <x v="107"/>
    <x v="107"/>
    <n v="946433.64"/>
    <n v="946453.64"/>
    <n v="45068.268571428569"/>
    <n v="45069.220952380951"/>
    <n v="20"/>
    <n v="2.113196230007209E-5"/>
  </r>
  <r>
    <x v="0"/>
    <x v="19"/>
    <x v="16"/>
    <x v="23"/>
    <x v="23"/>
    <n v="216248.93"/>
    <n v="216254.93"/>
    <n v="36041.488333333335"/>
    <n v="36042.488333333335"/>
    <n v="6"/>
    <n v="2.7745802025471294E-5"/>
  </r>
  <r>
    <x v="0"/>
    <x v="19"/>
    <x v="17"/>
    <x v="159"/>
    <x v="159"/>
    <n v="1158492.6599999999"/>
    <n v="1158492.6599999999"/>
    <n v="26016.004042218727"/>
    <n v="26016.004042218727"/>
    <n v="0"/>
    <n v="0"/>
  </r>
  <r>
    <x v="0"/>
    <x v="19"/>
    <x v="7"/>
    <x v="160"/>
    <x v="160"/>
    <n v="2321175.23"/>
    <n v="2321201.23"/>
    <n v="32450.373689361106"/>
    <n v="32450.737173214035"/>
    <n v="26"/>
    <n v="1.1201222408357339E-5"/>
  </r>
  <r>
    <x v="0"/>
    <x v="19"/>
    <x v="8"/>
    <x v="6"/>
    <x v="6"/>
    <m/>
    <m/>
    <m/>
    <m/>
    <m/>
    <m/>
  </r>
  <r>
    <x v="0"/>
    <x v="19"/>
    <x v="18"/>
    <x v="0"/>
    <x v="0"/>
    <n v="18027.599999999999"/>
    <n v="18027.599999999999"/>
    <n v="18027.599999999999"/>
    <n v="18027.599999999999"/>
    <n v="0"/>
    <n v="0"/>
  </r>
  <r>
    <x v="0"/>
    <x v="19"/>
    <x v="19"/>
    <x v="12"/>
    <x v="12"/>
    <n v="0"/>
    <n v="0"/>
    <n v="0"/>
    <n v="0"/>
    <n v="0"/>
    <n v="0"/>
  </r>
  <r>
    <x v="0"/>
    <x v="19"/>
    <x v="7"/>
    <x v="0"/>
    <x v="0"/>
    <n v="18027.599999999999"/>
    <n v="18027.599999999999"/>
    <n v="18027.599999999999"/>
    <n v="18027.599999999999"/>
    <n v="0"/>
    <n v="0"/>
  </r>
  <r>
    <x v="0"/>
    <x v="19"/>
    <x v="8"/>
    <x v="6"/>
    <x v="6"/>
    <m/>
    <m/>
    <m/>
    <m/>
    <m/>
    <m/>
  </r>
  <r>
    <x v="0"/>
    <x v="19"/>
    <x v="20"/>
    <x v="3"/>
    <x v="3"/>
    <n v="151560"/>
    <n v="151560"/>
    <n v="30312"/>
    <n v="30312"/>
    <n v="0"/>
    <n v="0"/>
  </r>
  <r>
    <x v="0"/>
    <x v="19"/>
    <x v="21"/>
    <x v="0"/>
    <x v="0"/>
    <n v="35388"/>
    <n v="35388"/>
    <n v="35388"/>
    <n v="35388"/>
    <n v="0"/>
    <n v="0"/>
  </r>
  <r>
    <x v="0"/>
    <x v="19"/>
    <x v="7"/>
    <x v="23"/>
    <x v="23"/>
    <n v="186948"/>
    <n v="186948"/>
    <n v="31158"/>
    <n v="31158"/>
    <n v="0"/>
    <n v="0"/>
  </r>
  <r>
    <x v="0"/>
    <x v="19"/>
    <x v="8"/>
    <x v="6"/>
    <x v="6"/>
    <m/>
    <m/>
    <m/>
    <m/>
    <m/>
    <m/>
  </r>
  <r>
    <x v="0"/>
    <x v="19"/>
    <x v="22"/>
    <x v="12"/>
    <x v="12"/>
    <n v="0"/>
    <n v="0"/>
    <n v="0"/>
    <n v="0"/>
    <n v="0"/>
    <n v="0"/>
  </r>
  <r>
    <x v="0"/>
    <x v="19"/>
    <x v="23"/>
    <x v="17"/>
    <x v="17"/>
    <n v="137581"/>
    <n v="137583"/>
    <n v="68790.5"/>
    <n v="68791.5"/>
    <n v="2"/>
    <n v="1.4536890995122872E-5"/>
  </r>
  <r>
    <x v="0"/>
    <x v="19"/>
    <x v="24"/>
    <x v="12"/>
    <x v="12"/>
    <n v="0"/>
    <n v="0"/>
    <n v="0"/>
    <n v="0"/>
    <n v="0"/>
    <n v="0"/>
  </r>
  <r>
    <x v="0"/>
    <x v="19"/>
    <x v="25"/>
    <x v="12"/>
    <x v="12"/>
    <n v="0"/>
    <n v="0"/>
    <n v="0"/>
    <n v="0"/>
    <n v="0"/>
    <n v="0"/>
  </r>
  <r>
    <x v="0"/>
    <x v="19"/>
    <x v="26"/>
    <x v="12"/>
    <x v="12"/>
    <n v="0"/>
    <n v="0"/>
    <n v="0"/>
    <n v="0"/>
    <n v="0"/>
    <n v="0"/>
  </r>
  <r>
    <x v="0"/>
    <x v="19"/>
    <x v="27"/>
    <x v="12"/>
    <x v="12"/>
    <n v="0"/>
    <n v="0"/>
    <n v="0"/>
    <n v="0"/>
    <n v="0"/>
    <n v="0"/>
  </r>
  <r>
    <x v="0"/>
    <x v="19"/>
    <x v="28"/>
    <x v="12"/>
    <x v="12"/>
    <n v="0"/>
    <n v="0"/>
    <n v="0"/>
    <n v="0"/>
    <n v="0"/>
    <n v="0"/>
  </r>
  <r>
    <x v="0"/>
    <x v="19"/>
    <x v="29"/>
    <x v="12"/>
    <x v="12"/>
    <n v="0"/>
    <n v="0"/>
    <n v="0"/>
    <n v="0"/>
    <n v="0"/>
    <n v="0"/>
  </r>
  <r>
    <x v="0"/>
    <x v="19"/>
    <x v="7"/>
    <x v="17"/>
    <x v="17"/>
    <n v="137581"/>
    <n v="137583"/>
    <n v="68790.5"/>
    <n v="68791.5"/>
    <n v="2"/>
    <n v="1.4536890995122872E-5"/>
  </r>
  <r>
    <x v="0"/>
    <x v="19"/>
    <x v="8"/>
    <x v="6"/>
    <x v="6"/>
    <m/>
    <m/>
    <m/>
    <m/>
    <m/>
    <m/>
  </r>
  <r>
    <x v="0"/>
    <x v="19"/>
    <x v="30"/>
    <x v="12"/>
    <x v="12"/>
    <n v="0"/>
    <n v="0"/>
    <n v="0"/>
    <n v="0"/>
    <n v="0"/>
    <n v="0"/>
  </r>
  <r>
    <x v="0"/>
    <x v="19"/>
    <x v="31"/>
    <x v="161"/>
    <x v="161"/>
    <n v="71986.350000000006"/>
    <n v="71986.350000000006"/>
    <n v="14513.377016129034"/>
    <n v="14513.377016129034"/>
    <n v="0"/>
    <n v="0"/>
  </r>
  <r>
    <x v="0"/>
    <x v="19"/>
    <x v="7"/>
    <x v="161"/>
    <x v="161"/>
    <n v="71986.350000000006"/>
    <n v="71986.350000000006"/>
    <n v="14513.377016129034"/>
    <n v="14513.377016129034"/>
    <n v="0"/>
    <n v="0"/>
  </r>
  <r>
    <x v="0"/>
    <x v="19"/>
    <x v="8"/>
    <x v="6"/>
    <x v="6"/>
    <m/>
    <m/>
    <m/>
    <m/>
    <m/>
    <m/>
  </r>
  <r>
    <x v="0"/>
    <x v="19"/>
    <x v="32"/>
    <x v="89"/>
    <x v="89"/>
    <n v="337740.13"/>
    <n v="337740.13"/>
    <n v="33774.012999999999"/>
    <n v="33774.012999999999"/>
    <n v="0"/>
    <n v="0"/>
  </r>
  <r>
    <x v="0"/>
    <x v="19"/>
    <x v="7"/>
    <x v="89"/>
    <x v="89"/>
    <n v="337740.13"/>
    <n v="337740.13"/>
    <n v="33774.012999999999"/>
    <n v="33774.012999999999"/>
    <n v="0"/>
    <n v="0"/>
  </r>
  <r>
    <x v="0"/>
    <x v="19"/>
    <x v="8"/>
    <x v="6"/>
    <x v="6"/>
    <m/>
    <m/>
    <m/>
    <m/>
    <m/>
    <m/>
  </r>
  <r>
    <x v="0"/>
    <x v="19"/>
    <x v="33"/>
    <x v="108"/>
    <x v="108"/>
    <n v="659012.54"/>
    <n v="659012.54"/>
    <n v="32950.627"/>
    <n v="32950.627"/>
    <n v="0"/>
    <n v="0"/>
  </r>
  <r>
    <x v="0"/>
    <x v="19"/>
    <x v="34"/>
    <x v="104"/>
    <x v="104"/>
    <n v="809793"/>
    <n v="809793"/>
    <n v="20763.923076923078"/>
    <n v="20763.923076923078"/>
    <n v="0"/>
    <n v="0"/>
  </r>
  <r>
    <x v="0"/>
    <x v="19"/>
    <x v="7"/>
    <x v="162"/>
    <x v="162"/>
    <n v="1468805.54"/>
    <n v="1468805.54"/>
    <n v="24895.009152542374"/>
    <n v="24895.009152542374"/>
    <n v="0"/>
    <n v="0"/>
  </r>
  <r>
    <x v="0"/>
    <x v="19"/>
    <x v="8"/>
    <x v="6"/>
    <x v="6"/>
    <m/>
    <m/>
    <m/>
    <m/>
    <m/>
    <m/>
  </r>
  <r>
    <x v="0"/>
    <x v="19"/>
    <x v="35"/>
    <x v="12"/>
    <x v="12"/>
    <n v="0"/>
    <n v="0"/>
    <n v="0"/>
    <n v="0"/>
    <n v="0"/>
    <n v="0"/>
  </r>
  <r>
    <x v="0"/>
    <x v="19"/>
    <x v="36"/>
    <x v="0"/>
    <x v="0"/>
    <n v="41790.81"/>
    <n v="41791.81"/>
    <n v="41790.81"/>
    <n v="41791.81"/>
    <n v="1"/>
    <n v="2.3928705856622547E-5"/>
  </r>
  <r>
    <x v="0"/>
    <x v="19"/>
    <x v="37"/>
    <x v="17"/>
    <x v="17"/>
    <n v="34384.5"/>
    <n v="34384.5"/>
    <n v="17192.25"/>
    <n v="17192.25"/>
    <n v="0"/>
    <n v="0"/>
  </r>
  <r>
    <x v="0"/>
    <x v="19"/>
    <x v="38"/>
    <x v="12"/>
    <x v="12"/>
    <n v="0"/>
    <n v="0"/>
    <n v="0"/>
    <n v="0"/>
    <n v="0"/>
    <n v="0"/>
  </r>
  <r>
    <x v="0"/>
    <x v="19"/>
    <x v="7"/>
    <x v="26"/>
    <x v="26"/>
    <n v="76175.31"/>
    <n v="76176.31"/>
    <n v="25391.77"/>
    <n v="25392.103333333333"/>
    <n v="1"/>
    <n v="1.3127613133441794E-5"/>
  </r>
  <r>
    <x v="0"/>
    <x v="19"/>
    <x v="8"/>
    <x v="6"/>
    <x v="6"/>
    <m/>
    <m/>
    <m/>
    <m/>
    <m/>
    <m/>
  </r>
  <r>
    <x v="0"/>
    <x v="19"/>
    <x v="39"/>
    <x v="12"/>
    <x v="12"/>
    <n v="0"/>
    <n v="0"/>
    <n v="0"/>
    <n v="0"/>
    <n v="0"/>
    <n v="0"/>
  </r>
  <r>
    <x v="0"/>
    <x v="19"/>
    <x v="40"/>
    <x v="12"/>
    <x v="12"/>
    <n v="0"/>
    <n v="0"/>
    <n v="0"/>
    <n v="0"/>
    <n v="0"/>
    <n v="0"/>
  </r>
  <r>
    <x v="0"/>
    <x v="19"/>
    <x v="41"/>
    <x v="12"/>
    <x v="12"/>
    <n v="0"/>
    <n v="0"/>
    <n v="0"/>
    <n v="0"/>
    <n v="0"/>
    <n v="0"/>
  </r>
  <r>
    <x v="0"/>
    <x v="20"/>
    <x v="0"/>
    <x v="0"/>
    <x v="0"/>
    <n v="91000"/>
    <n v="91000"/>
    <n v="91000"/>
    <n v="91000"/>
    <n v="0"/>
    <n v="0"/>
  </r>
  <r>
    <x v="0"/>
    <x v="20"/>
    <x v="1"/>
    <x v="0"/>
    <x v="0"/>
    <n v="70000"/>
    <n v="70000"/>
    <n v="70000"/>
    <n v="70000"/>
    <n v="0"/>
    <n v="0"/>
  </r>
  <r>
    <x v="0"/>
    <x v="20"/>
    <x v="2"/>
    <x v="12"/>
    <x v="12"/>
    <n v="0"/>
    <n v="0"/>
    <n v="0"/>
    <n v="0"/>
    <n v="0"/>
    <n v="0"/>
  </r>
  <r>
    <x v="0"/>
    <x v="20"/>
    <x v="3"/>
    <x v="12"/>
    <x v="12"/>
    <n v="0"/>
    <n v="0"/>
    <n v="0"/>
    <n v="0"/>
    <n v="0"/>
    <n v="0"/>
  </r>
  <r>
    <x v="0"/>
    <x v="20"/>
    <x v="4"/>
    <x v="0"/>
    <x v="0"/>
    <n v="65820"/>
    <n v="65820"/>
    <n v="65820"/>
    <n v="65820"/>
    <n v="0"/>
    <n v="0"/>
  </r>
  <r>
    <x v="0"/>
    <x v="20"/>
    <x v="5"/>
    <x v="12"/>
    <x v="12"/>
    <n v="0"/>
    <n v="0"/>
    <n v="0"/>
    <n v="0"/>
    <n v="0"/>
    <n v="0"/>
  </r>
  <r>
    <x v="0"/>
    <x v="20"/>
    <x v="6"/>
    <x v="12"/>
    <x v="12"/>
    <n v="0"/>
    <n v="0"/>
    <n v="0"/>
    <n v="0"/>
    <n v="0"/>
    <n v="0"/>
  </r>
  <r>
    <x v="0"/>
    <x v="20"/>
    <x v="7"/>
    <x v="26"/>
    <x v="26"/>
    <n v="226820"/>
    <n v="226820"/>
    <n v="75606.666666666672"/>
    <n v="75606.666666666672"/>
    <n v="0"/>
    <n v="0"/>
  </r>
  <r>
    <x v="0"/>
    <x v="20"/>
    <x v="8"/>
    <x v="6"/>
    <x v="6"/>
    <m/>
    <m/>
    <m/>
    <m/>
    <m/>
    <m/>
  </r>
  <r>
    <x v="0"/>
    <x v="20"/>
    <x v="9"/>
    <x v="12"/>
    <x v="12"/>
    <n v="0"/>
    <n v="0"/>
    <n v="0"/>
    <n v="0"/>
    <n v="0"/>
    <n v="0"/>
  </r>
  <r>
    <x v="0"/>
    <x v="20"/>
    <x v="10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11"/>
    <x v="12"/>
    <x v="12"/>
    <n v="0"/>
    <n v="0"/>
    <n v="0"/>
    <n v="0"/>
    <n v="0"/>
    <n v="0"/>
  </r>
  <r>
    <x v="0"/>
    <x v="20"/>
    <x v="12"/>
    <x v="12"/>
    <x v="12"/>
    <n v="0"/>
    <n v="0"/>
    <n v="0"/>
    <n v="0"/>
    <n v="0"/>
    <n v="0"/>
  </r>
  <r>
    <x v="0"/>
    <x v="20"/>
    <x v="13"/>
    <x v="12"/>
    <x v="12"/>
    <n v="0"/>
    <n v="0"/>
    <n v="0"/>
    <n v="0"/>
    <n v="0"/>
    <n v="0"/>
  </r>
  <r>
    <x v="0"/>
    <x v="20"/>
    <x v="14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15"/>
    <x v="12"/>
    <x v="12"/>
    <n v="0"/>
    <n v="0"/>
    <n v="0"/>
    <n v="0"/>
    <n v="0"/>
    <n v="0"/>
  </r>
  <r>
    <x v="0"/>
    <x v="20"/>
    <x v="16"/>
    <x v="115"/>
    <x v="115"/>
    <n v="18346"/>
    <n v="18346"/>
    <n v="36692"/>
    <n v="36692"/>
    <n v="0"/>
    <n v="0"/>
  </r>
  <r>
    <x v="0"/>
    <x v="20"/>
    <x v="17"/>
    <x v="12"/>
    <x v="12"/>
    <n v="0"/>
    <n v="0"/>
    <n v="0"/>
    <n v="0"/>
    <n v="0"/>
    <n v="0"/>
  </r>
  <r>
    <x v="0"/>
    <x v="20"/>
    <x v="7"/>
    <x v="115"/>
    <x v="115"/>
    <n v="18346"/>
    <n v="18346"/>
    <n v="36692"/>
    <n v="36692"/>
    <n v="0"/>
    <n v="0"/>
  </r>
  <r>
    <x v="0"/>
    <x v="20"/>
    <x v="8"/>
    <x v="6"/>
    <x v="6"/>
    <m/>
    <m/>
    <m/>
    <m/>
    <m/>
    <m/>
  </r>
  <r>
    <x v="0"/>
    <x v="20"/>
    <x v="18"/>
    <x v="12"/>
    <x v="12"/>
    <n v="0"/>
    <n v="0"/>
    <n v="0"/>
    <n v="0"/>
    <n v="0"/>
    <n v="0"/>
  </r>
  <r>
    <x v="0"/>
    <x v="20"/>
    <x v="19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20"/>
    <x v="12"/>
    <x v="12"/>
    <n v="0"/>
    <n v="0"/>
    <n v="0"/>
    <n v="0"/>
    <n v="0"/>
    <n v="0"/>
  </r>
  <r>
    <x v="0"/>
    <x v="20"/>
    <x v="21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22"/>
    <x v="12"/>
    <x v="12"/>
    <n v="0"/>
    <n v="0"/>
    <n v="0"/>
    <n v="0"/>
    <n v="0"/>
    <n v="0"/>
  </r>
  <r>
    <x v="0"/>
    <x v="20"/>
    <x v="23"/>
    <x v="12"/>
    <x v="12"/>
    <n v="0"/>
    <n v="0"/>
    <n v="0"/>
    <n v="0"/>
    <n v="0"/>
    <n v="0"/>
  </r>
  <r>
    <x v="0"/>
    <x v="20"/>
    <x v="24"/>
    <x v="12"/>
    <x v="12"/>
    <n v="0"/>
    <n v="0"/>
    <n v="0"/>
    <n v="0"/>
    <n v="0"/>
    <n v="0"/>
  </r>
  <r>
    <x v="0"/>
    <x v="20"/>
    <x v="25"/>
    <x v="12"/>
    <x v="12"/>
    <n v="0"/>
    <n v="0"/>
    <n v="0"/>
    <n v="0"/>
    <n v="0"/>
    <n v="0"/>
  </r>
  <r>
    <x v="0"/>
    <x v="20"/>
    <x v="26"/>
    <x v="12"/>
    <x v="12"/>
    <n v="0"/>
    <n v="0"/>
    <n v="0"/>
    <n v="0"/>
    <n v="0"/>
    <n v="0"/>
  </r>
  <r>
    <x v="0"/>
    <x v="20"/>
    <x v="27"/>
    <x v="12"/>
    <x v="12"/>
    <n v="0"/>
    <n v="0"/>
    <n v="0"/>
    <n v="0"/>
    <n v="0"/>
    <n v="0"/>
  </r>
  <r>
    <x v="0"/>
    <x v="20"/>
    <x v="28"/>
    <x v="12"/>
    <x v="12"/>
    <n v="0"/>
    <n v="0"/>
    <n v="0"/>
    <n v="0"/>
    <n v="0"/>
    <n v="0"/>
  </r>
  <r>
    <x v="0"/>
    <x v="20"/>
    <x v="29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30"/>
    <x v="12"/>
    <x v="12"/>
    <n v="0"/>
    <n v="0"/>
    <n v="0"/>
    <n v="0"/>
    <n v="0"/>
    <n v="0"/>
  </r>
  <r>
    <x v="0"/>
    <x v="20"/>
    <x v="31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32"/>
    <x v="12"/>
    <x v="12"/>
    <n v="0"/>
    <n v="0"/>
    <n v="0"/>
    <n v="0"/>
    <n v="0"/>
    <n v="0"/>
  </r>
  <r>
    <x v="0"/>
    <x v="20"/>
    <x v="7"/>
    <x v="12"/>
    <x v="12"/>
    <n v="0"/>
    <n v="0"/>
    <n v="0"/>
    <n v="0"/>
    <n v="0"/>
    <n v="0"/>
  </r>
  <r>
    <x v="0"/>
    <x v="20"/>
    <x v="8"/>
    <x v="6"/>
    <x v="6"/>
    <m/>
    <m/>
    <m/>
    <m/>
    <m/>
    <m/>
  </r>
  <r>
    <x v="0"/>
    <x v="20"/>
    <x v="33"/>
    <x v="0"/>
    <x v="0"/>
    <n v="35300"/>
    <n v="35300"/>
    <n v="35300"/>
    <n v="35300"/>
    <n v="0"/>
    <n v="0"/>
  </r>
  <r>
    <x v="0"/>
    <x v="20"/>
    <x v="34"/>
    <x v="0"/>
    <x v="0"/>
    <n v="23918"/>
    <n v="23918"/>
    <n v="23918"/>
    <n v="23918"/>
    <n v="0"/>
    <n v="0"/>
  </r>
  <r>
    <x v="0"/>
    <x v="20"/>
    <x v="7"/>
    <x v="17"/>
    <x v="17"/>
    <n v="59218"/>
    <n v="59218"/>
    <n v="29609"/>
    <n v="29609"/>
    <n v="0"/>
    <n v="0"/>
  </r>
  <r>
    <x v="0"/>
    <x v="20"/>
    <x v="8"/>
    <x v="6"/>
    <x v="6"/>
    <m/>
    <m/>
    <m/>
    <m/>
    <m/>
    <m/>
  </r>
  <r>
    <x v="0"/>
    <x v="20"/>
    <x v="35"/>
    <x v="0"/>
    <x v="0"/>
    <n v="16406"/>
    <n v="16406"/>
    <n v="16406"/>
    <n v="16406"/>
    <n v="0"/>
    <n v="0"/>
  </r>
  <r>
    <x v="0"/>
    <x v="20"/>
    <x v="36"/>
    <x v="12"/>
    <x v="12"/>
    <n v="0"/>
    <n v="0"/>
    <n v="0"/>
    <n v="0"/>
    <n v="0"/>
    <n v="0"/>
  </r>
  <r>
    <x v="0"/>
    <x v="20"/>
    <x v="37"/>
    <x v="12"/>
    <x v="12"/>
    <n v="0"/>
    <n v="0"/>
    <n v="0"/>
    <n v="0"/>
    <n v="0"/>
    <n v="0"/>
  </r>
  <r>
    <x v="0"/>
    <x v="20"/>
    <x v="38"/>
    <x v="12"/>
    <x v="12"/>
    <n v="0"/>
    <n v="0"/>
    <n v="0"/>
    <n v="0"/>
    <n v="0"/>
    <n v="0"/>
  </r>
  <r>
    <x v="0"/>
    <x v="20"/>
    <x v="7"/>
    <x v="0"/>
    <x v="0"/>
    <n v="16406"/>
    <n v="16406"/>
    <n v="16406"/>
    <n v="16406"/>
    <n v="0"/>
    <n v="0"/>
  </r>
  <r>
    <x v="0"/>
    <x v="20"/>
    <x v="8"/>
    <x v="6"/>
    <x v="6"/>
    <m/>
    <m/>
    <m/>
    <m/>
    <m/>
    <m/>
  </r>
  <r>
    <x v="0"/>
    <x v="20"/>
    <x v="39"/>
    <x v="12"/>
    <x v="12"/>
    <n v="0"/>
    <n v="0"/>
    <n v="0"/>
    <n v="0"/>
    <n v="0"/>
    <n v="0"/>
  </r>
  <r>
    <x v="0"/>
    <x v="20"/>
    <x v="40"/>
    <x v="12"/>
    <x v="12"/>
    <n v="0"/>
    <n v="0"/>
    <n v="0"/>
    <n v="0"/>
    <n v="0"/>
    <n v="0"/>
  </r>
  <r>
    <x v="0"/>
    <x v="20"/>
    <x v="41"/>
    <x v="12"/>
    <x v="12"/>
    <n v="0"/>
    <n v="0"/>
    <n v="0"/>
    <n v="0"/>
    <n v="0"/>
    <n v="0"/>
  </r>
  <r>
    <x v="0"/>
    <x v="21"/>
    <x v="0"/>
    <x v="0"/>
    <x v="0"/>
    <n v="106372"/>
    <n v="106372"/>
    <n v="106372"/>
    <n v="106372"/>
    <n v="0"/>
    <n v="0"/>
  </r>
  <r>
    <x v="0"/>
    <x v="21"/>
    <x v="1"/>
    <x v="26"/>
    <x v="26"/>
    <n v="248943"/>
    <n v="248943"/>
    <n v="82981"/>
    <n v="82981"/>
    <n v="0"/>
    <n v="0"/>
  </r>
  <r>
    <x v="0"/>
    <x v="21"/>
    <x v="2"/>
    <x v="19"/>
    <x v="19"/>
    <n v="261389"/>
    <n v="261389"/>
    <n v="65347.25"/>
    <n v="65347.25"/>
    <n v="0"/>
    <n v="0"/>
  </r>
  <r>
    <x v="0"/>
    <x v="21"/>
    <x v="3"/>
    <x v="12"/>
    <x v="12"/>
    <n v="0"/>
    <n v="0"/>
    <n v="0"/>
    <n v="0"/>
    <n v="0"/>
    <n v="0"/>
  </r>
  <r>
    <x v="0"/>
    <x v="21"/>
    <x v="4"/>
    <x v="0"/>
    <x v="0"/>
    <n v="71990"/>
    <n v="71990"/>
    <n v="71990"/>
    <n v="71990"/>
    <n v="0"/>
    <n v="0"/>
  </r>
  <r>
    <x v="0"/>
    <x v="21"/>
    <x v="5"/>
    <x v="0"/>
    <x v="0"/>
    <n v="69612"/>
    <n v="69612"/>
    <n v="69612"/>
    <n v="69612"/>
    <n v="0"/>
    <n v="0"/>
  </r>
  <r>
    <x v="0"/>
    <x v="21"/>
    <x v="6"/>
    <x v="0"/>
    <x v="0"/>
    <n v="56797"/>
    <n v="56797"/>
    <n v="56797"/>
    <n v="56797"/>
    <n v="0"/>
    <n v="0"/>
  </r>
  <r>
    <x v="0"/>
    <x v="21"/>
    <x v="7"/>
    <x v="28"/>
    <x v="28"/>
    <n v="815103"/>
    <n v="815103"/>
    <n v="74100.272727272721"/>
    <n v="74100.272727272721"/>
    <n v="0"/>
    <n v="0"/>
  </r>
  <r>
    <x v="0"/>
    <x v="21"/>
    <x v="8"/>
    <x v="6"/>
    <x v="6"/>
    <m/>
    <m/>
    <m/>
    <m/>
    <m/>
    <m/>
  </r>
  <r>
    <x v="0"/>
    <x v="21"/>
    <x v="9"/>
    <x v="17"/>
    <x v="17"/>
    <n v="35979"/>
    <n v="35979"/>
    <n v="17989.5"/>
    <n v="17989.5"/>
    <n v="0"/>
    <n v="0"/>
  </r>
  <r>
    <x v="0"/>
    <x v="21"/>
    <x v="10"/>
    <x v="12"/>
    <x v="12"/>
    <n v="0"/>
    <n v="0"/>
    <n v="0"/>
    <n v="0"/>
    <n v="0"/>
    <n v="0"/>
  </r>
  <r>
    <x v="0"/>
    <x v="21"/>
    <x v="7"/>
    <x v="17"/>
    <x v="17"/>
    <n v="35979"/>
    <n v="35979"/>
    <n v="17989.5"/>
    <n v="17989.5"/>
    <n v="0"/>
    <n v="0"/>
  </r>
  <r>
    <x v="0"/>
    <x v="21"/>
    <x v="8"/>
    <x v="6"/>
    <x v="6"/>
    <m/>
    <m/>
    <m/>
    <m/>
    <m/>
    <m/>
  </r>
  <r>
    <x v="0"/>
    <x v="21"/>
    <x v="11"/>
    <x v="0"/>
    <x v="0"/>
    <n v="20942"/>
    <n v="20942"/>
    <n v="20942"/>
    <n v="20942"/>
    <n v="0"/>
    <n v="0"/>
  </r>
  <r>
    <x v="0"/>
    <x v="21"/>
    <x v="12"/>
    <x v="26"/>
    <x v="26"/>
    <n v="54271"/>
    <n v="54271"/>
    <n v="18090.333333333332"/>
    <n v="18090.333333333332"/>
    <n v="0"/>
    <n v="0"/>
  </r>
  <r>
    <x v="0"/>
    <x v="21"/>
    <x v="13"/>
    <x v="12"/>
    <x v="12"/>
    <n v="0"/>
    <n v="0"/>
    <n v="0"/>
    <n v="0"/>
    <n v="0"/>
    <n v="0"/>
  </r>
  <r>
    <x v="0"/>
    <x v="21"/>
    <x v="14"/>
    <x v="12"/>
    <x v="12"/>
    <n v="0"/>
    <n v="0"/>
    <n v="0"/>
    <n v="0"/>
    <n v="0"/>
    <n v="0"/>
  </r>
  <r>
    <x v="0"/>
    <x v="21"/>
    <x v="7"/>
    <x v="19"/>
    <x v="19"/>
    <n v="75213"/>
    <n v="75213"/>
    <n v="18803.25"/>
    <n v="18803.25"/>
    <n v="0"/>
    <n v="0"/>
  </r>
  <r>
    <x v="0"/>
    <x v="21"/>
    <x v="8"/>
    <x v="6"/>
    <x v="6"/>
    <m/>
    <m/>
    <m/>
    <m/>
    <m/>
    <m/>
  </r>
  <r>
    <x v="0"/>
    <x v="21"/>
    <x v="15"/>
    <x v="163"/>
    <x v="163"/>
    <n v="150087"/>
    <n v="150087"/>
    <n v="50196.321070234109"/>
    <n v="50196.321070234109"/>
    <n v="0"/>
    <n v="0"/>
  </r>
  <r>
    <x v="0"/>
    <x v="21"/>
    <x v="16"/>
    <x v="0"/>
    <x v="0"/>
    <n v="56335"/>
    <n v="56335"/>
    <n v="56335"/>
    <n v="56335"/>
    <n v="0"/>
    <n v="0"/>
  </r>
  <r>
    <x v="0"/>
    <x v="21"/>
    <x v="17"/>
    <x v="164"/>
    <x v="164"/>
    <n v="137712"/>
    <n v="137712"/>
    <n v="26636.750483558993"/>
    <n v="26636.750483558993"/>
    <n v="0"/>
    <n v="0"/>
  </r>
  <r>
    <x v="0"/>
    <x v="21"/>
    <x v="7"/>
    <x v="165"/>
    <x v="165"/>
    <n v="344134"/>
    <n v="344134"/>
    <n v="37569.213973799124"/>
    <n v="37569.213973799124"/>
    <n v="0"/>
    <n v="0"/>
  </r>
  <r>
    <x v="0"/>
    <x v="21"/>
    <x v="8"/>
    <x v="6"/>
    <x v="6"/>
    <m/>
    <m/>
    <m/>
    <m/>
    <m/>
    <m/>
  </r>
  <r>
    <x v="0"/>
    <x v="21"/>
    <x v="18"/>
    <x v="12"/>
    <x v="12"/>
    <n v="0"/>
    <n v="0"/>
    <n v="0"/>
    <n v="0"/>
    <n v="0"/>
    <n v="0"/>
  </r>
  <r>
    <x v="0"/>
    <x v="21"/>
    <x v="19"/>
    <x v="12"/>
    <x v="12"/>
    <n v="0"/>
    <n v="0"/>
    <n v="0"/>
    <n v="0"/>
    <n v="0"/>
    <n v="0"/>
  </r>
  <r>
    <x v="0"/>
    <x v="21"/>
    <x v="7"/>
    <x v="12"/>
    <x v="12"/>
    <n v="0"/>
    <n v="0"/>
    <n v="0"/>
    <n v="0"/>
    <n v="0"/>
    <n v="0"/>
  </r>
  <r>
    <x v="0"/>
    <x v="21"/>
    <x v="8"/>
    <x v="6"/>
    <x v="6"/>
    <m/>
    <m/>
    <m/>
    <m/>
    <m/>
    <m/>
  </r>
  <r>
    <x v="0"/>
    <x v="21"/>
    <x v="20"/>
    <x v="17"/>
    <x v="17"/>
    <n v="66059"/>
    <n v="66059"/>
    <n v="33029.5"/>
    <n v="33029.5"/>
    <n v="0"/>
    <n v="0"/>
  </r>
  <r>
    <x v="0"/>
    <x v="21"/>
    <x v="21"/>
    <x v="12"/>
    <x v="12"/>
    <n v="0"/>
    <n v="0"/>
    <n v="0"/>
    <n v="0"/>
    <n v="0"/>
    <n v="0"/>
  </r>
  <r>
    <x v="0"/>
    <x v="21"/>
    <x v="7"/>
    <x v="17"/>
    <x v="17"/>
    <n v="66059"/>
    <n v="66059"/>
    <n v="33029.5"/>
    <n v="33029.5"/>
    <n v="0"/>
    <n v="0"/>
  </r>
  <r>
    <x v="0"/>
    <x v="21"/>
    <x v="8"/>
    <x v="6"/>
    <x v="6"/>
    <m/>
    <m/>
    <m/>
    <m/>
    <m/>
    <m/>
  </r>
  <r>
    <x v="0"/>
    <x v="21"/>
    <x v="22"/>
    <x v="0"/>
    <x v="0"/>
    <n v="68439"/>
    <n v="68439"/>
    <n v="68439"/>
    <n v="68439"/>
    <n v="0"/>
    <n v="0"/>
  </r>
  <r>
    <x v="0"/>
    <x v="21"/>
    <x v="23"/>
    <x v="12"/>
    <x v="12"/>
    <n v="0"/>
    <n v="0"/>
    <n v="0"/>
    <n v="0"/>
    <n v="0"/>
    <n v="0"/>
  </r>
  <r>
    <x v="0"/>
    <x v="21"/>
    <x v="24"/>
    <x v="12"/>
    <x v="12"/>
    <n v="0"/>
    <n v="0"/>
    <n v="0"/>
    <n v="0"/>
    <n v="0"/>
    <n v="0"/>
  </r>
  <r>
    <x v="0"/>
    <x v="21"/>
    <x v="25"/>
    <x v="12"/>
    <x v="12"/>
    <n v="0"/>
    <n v="0"/>
    <n v="0"/>
    <n v="0"/>
    <n v="0"/>
    <n v="0"/>
  </r>
  <r>
    <x v="0"/>
    <x v="21"/>
    <x v="26"/>
    <x v="12"/>
    <x v="12"/>
    <n v="0"/>
    <n v="0"/>
    <n v="0"/>
    <n v="0"/>
    <n v="0"/>
    <n v="0"/>
  </r>
  <r>
    <x v="0"/>
    <x v="21"/>
    <x v="27"/>
    <x v="12"/>
    <x v="12"/>
    <n v="0"/>
    <n v="0"/>
    <n v="0"/>
    <n v="0"/>
    <n v="0"/>
    <n v="0"/>
  </r>
  <r>
    <x v="0"/>
    <x v="21"/>
    <x v="28"/>
    <x v="12"/>
    <x v="12"/>
    <n v="0"/>
    <n v="0"/>
    <n v="0"/>
    <n v="0"/>
    <n v="0"/>
    <n v="0"/>
  </r>
  <r>
    <x v="0"/>
    <x v="21"/>
    <x v="29"/>
    <x v="12"/>
    <x v="12"/>
    <n v="0"/>
    <n v="0"/>
    <n v="0"/>
    <n v="0"/>
    <n v="0"/>
    <n v="0"/>
  </r>
  <r>
    <x v="0"/>
    <x v="21"/>
    <x v="7"/>
    <x v="0"/>
    <x v="0"/>
    <n v="68439"/>
    <n v="68439"/>
    <n v="68439"/>
    <n v="68439"/>
    <n v="0"/>
    <n v="0"/>
  </r>
  <r>
    <x v="0"/>
    <x v="21"/>
    <x v="8"/>
    <x v="6"/>
    <x v="6"/>
    <m/>
    <m/>
    <m/>
    <m/>
    <m/>
    <m/>
  </r>
  <r>
    <x v="0"/>
    <x v="21"/>
    <x v="30"/>
    <x v="12"/>
    <x v="12"/>
    <n v="0"/>
    <n v="0"/>
    <n v="0"/>
    <n v="0"/>
    <n v="0"/>
    <n v="0"/>
  </r>
  <r>
    <x v="0"/>
    <x v="21"/>
    <x v="31"/>
    <x v="12"/>
    <x v="12"/>
    <n v="0"/>
    <n v="0"/>
    <n v="0"/>
    <n v="0"/>
    <n v="0"/>
    <n v="0"/>
  </r>
  <r>
    <x v="0"/>
    <x v="21"/>
    <x v="7"/>
    <x v="12"/>
    <x v="12"/>
    <n v="0"/>
    <n v="0"/>
    <n v="0"/>
    <n v="0"/>
    <n v="0"/>
    <n v="0"/>
  </r>
  <r>
    <x v="0"/>
    <x v="21"/>
    <x v="8"/>
    <x v="6"/>
    <x v="6"/>
    <m/>
    <m/>
    <m/>
    <m/>
    <m/>
    <m/>
  </r>
  <r>
    <x v="0"/>
    <x v="21"/>
    <x v="32"/>
    <x v="17"/>
    <x v="17"/>
    <n v="83026"/>
    <n v="83026"/>
    <n v="41513"/>
    <n v="41513"/>
    <n v="0"/>
    <n v="0"/>
  </r>
  <r>
    <x v="0"/>
    <x v="21"/>
    <x v="7"/>
    <x v="17"/>
    <x v="17"/>
    <n v="83026"/>
    <n v="83026"/>
    <n v="41513"/>
    <n v="41513"/>
    <n v="0"/>
    <n v="0"/>
  </r>
  <r>
    <x v="0"/>
    <x v="21"/>
    <x v="8"/>
    <x v="6"/>
    <x v="6"/>
    <m/>
    <m/>
    <m/>
    <m/>
    <m/>
    <m/>
  </r>
  <r>
    <x v="0"/>
    <x v="21"/>
    <x v="33"/>
    <x v="26"/>
    <x v="26"/>
    <n v="105172"/>
    <n v="105172"/>
    <n v="35057.333333333336"/>
    <n v="35057.333333333336"/>
    <n v="0"/>
    <n v="0"/>
  </r>
  <r>
    <x v="0"/>
    <x v="21"/>
    <x v="34"/>
    <x v="166"/>
    <x v="166"/>
    <n v="216322"/>
    <n v="216322"/>
    <n v="25630.568720379149"/>
    <n v="25630.568720379149"/>
    <n v="0"/>
    <n v="0"/>
  </r>
  <r>
    <x v="0"/>
    <x v="21"/>
    <x v="7"/>
    <x v="167"/>
    <x v="167"/>
    <n v="321494"/>
    <n v="321494"/>
    <n v="28102.622377622378"/>
    <n v="28102.622377622378"/>
    <n v="0"/>
    <n v="0"/>
  </r>
  <r>
    <x v="0"/>
    <x v="21"/>
    <x v="8"/>
    <x v="6"/>
    <x v="6"/>
    <m/>
    <m/>
    <m/>
    <m/>
    <m/>
    <m/>
  </r>
  <r>
    <x v="0"/>
    <x v="21"/>
    <x v="35"/>
    <x v="12"/>
    <x v="12"/>
    <n v="0"/>
    <n v="0"/>
    <n v="0"/>
    <n v="0"/>
    <n v="0"/>
    <n v="0"/>
  </r>
  <r>
    <x v="0"/>
    <x v="21"/>
    <x v="36"/>
    <x v="12"/>
    <x v="12"/>
    <n v="0"/>
    <n v="0"/>
    <n v="0"/>
    <n v="0"/>
    <n v="0"/>
    <n v="0"/>
  </r>
  <r>
    <x v="0"/>
    <x v="21"/>
    <x v="37"/>
    <x v="12"/>
    <x v="12"/>
    <n v="0"/>
    <n v="0"/>
    <n v="0"/>
    <n v="0"/>
    <n v="0"/>
    <n v="0"/>
  </r>
  <r>
    <x v="0"/>
    <x v="21"/>
    <x v="38"/>
    <x v="12"/>
    <x v="12"/>
    <n v="0"/>
    <n v="0"/>
    <n v="0"/>
    <n v="0"/>
    <n v="0"/>
    <n v="0"/>
  </r>
  <r>
    <x v="0"/>
    <x v="21"/>
    <x v="7"/>
    <x v="12"/>
    <x v="12"/>
    <n v="0"/>
    <n v="0"/>
    <n v="0"/>
    <n v="0"/>
    <n v="0"/>
    <n v="0"/>
  </r>
  <r>
    <x v="0"/>
    <x v="21"/>
    <x v="8"/>
    <x v="6"/>
    <x v="6"/>
    <m/>
    <m/>
    <m/>
    <m/>
    <m/>
    <m/>
  </r>
  <r>
    <x v="0"/>
    <x v="21"/>
    <x v="39"/>
    <x v="12"/>
    <x v="12"/>
    <n v="0"/>
    <n v="0"/>
    <n v="0"/>
    <n v="0"/>
    <n v="0"/>
    <n v="0"/>
  </r>
  <r>
    <x v="0"/>
    <x v="21"/>
    <x v="40"/>
    <x v="12"/>
    <x v="12"/>
    <n v="0"/>
    <n v="0"/>
    <n v="0"/>
    <n v="0"/>
    <n v="0"/>
    <n v="0"/>
  </r>
  <r>
    <x v="0"/>
    <x v="21"/>
    <x v="41"/>
    <x v="12"/>
    <x v="12"/>
    <n v="0"/>
    <n v="0"/>
    <n v="0"/>
    <n v="0"/>
    <n v="0"/>
    <n v="0"/>
  </r>
  <r>
    <x v="0"/>
    <x v="22"/>
    <x v="0"/>
    <x v="0"/>
    <x v="0"/>
    <n v="112258"/>
    <n v="112259"/>
    <n v="112258"/>
    <n v="112259"/>
    <n v="1"/>
    <n v="8.90805109658109E-6"/>
  </r>
  <r>
    <x v="0"/>
    <x v="22"/>
    <x v="1"/>
    <x v="168"/>
    <x v="168"/>
    <n v="107003"/>
    <n v="107004"/>
    <n v="76430.71428571429"/>
    <n v="76431.42857142858"/>
    <n v="1"/>
    <n v="9.3455323682513581E-6"/>
  </r>
  <r>
    <x v="0"/>
    <x v="22"/>
    <x v="2"/>
    <x v="169"/>
    <x v="169"/>
    <n v="36720"/>
    <n v="36720.6"/>
    <n v="61200"/>
    <n v="61201"/>
    <n v="0.59999999999854481"/>
    <n v="1.6339869281006122E-5"/>
  </r>
  <r>
    <x v="0"/>
    <x v="22"/>
    <x v="3"/>
    <x v="12"/>
    <x v="12"/>
    <n v="0"/>
    <n v="0"/>
    <n v="0"/>
    <n v="0"/>
    <n v="0"/>
    <n v="0"/>
  </r>
  <r>
    <x v="0"/>
    <x v="22"/>
    <x v="4"/>
    <x v="0"/>
    <x v="0"/>
    <n v="36816"/>
    <n v="36817"/>
    <n v="36816"/>
    <n v="36817"/>
    <n v="1"/>
    <n v="2.7162103433289875E-5"/>
  </r>
  <r>
    <x v="0"/>
    <x v="22"/>
    <x v="5"/>
    <x v="12"/>
    <x v="12"/>
    <n v="0"/>
    <n v="0"/>
    <n v="0"/>
    <n v="0"/>
    <n v="0"/>
    <n v="0"/>
  </r>
  <r>
    <x v="0"/>
    <x v="22"/>
    <x v="6"/>
    <x v="0"/>
    <x v="0"/>
    <n v="54954"/>
    <n v="54955"/>
    <n v="54954"/>
    <n v="54955"/>
    <n v="1"/>
    <n v="1.8197037522291371E-5"/>
  </r>
  <r>
    <x v="0"/>
    <x v="22"/>
    <x v="7"/>
    <x v="3"/>
    <x v="3"/>
    <n v="347751"/>
    <n v="347755.6"/>
    <n v="69550.2"/>
    <n v="69551.12"/>
    <n v="4.5999999999767169"/>
    <n v="1.3227855563252779E-5"/>
  </r>
  <r>
    <x v="0"/>
    <x v="22"/>
    <x v="8"/>
    <x v="6"/>
    <x v="6"/>
    <m/>
    <m/>
    <m/>
    <m/>
    <m/>
    <m/>
  </r>
  <r>
    <x v="0"/>
    <x v="22"/>
    <x v="9"/>
    <x v="12"/>
    <x v="12"/>
    <n v="0"/>
    <n v="0"/>
    <n v="0"/>
    <n v="0"/>
    <n v="0"/>
    <n v="0"/>
  </r>
  <r>
    <x v="0"/>
    <x v="22"/>
    <x v="10"/>
    <x v="12"/>
    <x v="12"/>
    <n v="0"/>
    <n v="0"/>
    <n v="0"/>
    <n v="0"/>
    <n v="0"/>
    <n v="0"/>
  </r>
  <r>
    <x v="0"/>
    <x v="22"/>
    <x v="7"/>
    <x v="12"/>
    <x v="12"/>
    <n v="0"/>
    <n v="0"/>
    <n v="0"/>
    <n v="0"/>
    <n v="0"/>
    <n v="0"/>
  </r>
  <r>
    <x v="0"/>
    <x v="22"/>
    <x v="8"/>
    <x v="6"/>
    <x v="6"/>
    <m/>
    <m/>
    <m/>
    <m/>
    <m/>
    <m/>
  </r>
  <r>
    <x v="0"/>
    <x v="22"/>
    <x v="11"/>
    <x v="170"/>
    <x v="170"/>
    <n v="59285"/>
    <n v="59288.75"/>
    <n v="15809.333333333334"/>
    <n v="15810.333333333334"/>
    <n v="3.75"/>
    <n v="6.325377414185713E-5"/>
  </r>
  <r>
    <x v="0"/>
    <x v="22"/>
    <x v="12"/>
    <x v="171"/>
    <x v="171"/>
    <n v="69512"/>
    <n v="69516.25"/>
    <n v="16355.764705882353"/>
    <n v="16356.764705882353"/>
    <n v="4.25"/>
    <n v="6.114052249971228E-5"/>
  </r>
  <r>
    <x v="0"/>
    <x v="22"/>
    <x v="13"/>
    <x v="12"/>
    <x v="12"/>
    <n v="0"/>
    <n v="0"/>
    <n v="0"/>
    <n v="0"/>
    <n v="0"/>
    <n v="0"/>
  </r>
  <r>
    <x v="0"/>
    <x v="22"/>
    <x v="14"/>
    <x v="12"/>
    <x v="12"/>
    <n v="0"/>
    <n v="0"/>
    <n v="0"/>
    <n v="0"/>
    <n v="0"/>
    <n v="0"/>
  </r>
  <r>
    <x v="0"/>
    <x v="22"/>
    <x v="7"/>
    <x v="7"/>
    <x v="7"/>
    <n v="128797"/>
    <n v="128805"/>
    <n v="16099.625"/>
    <n v="16100.625"/>
    <n v="8"/>
    <n v="6.2113247979378398E-5"/>
  </r>
  <r>
    <x v="0"/>
    <x v="22"/>
    <x v="8"/>
    <x v="6"/>
    <x v="6"/>
    <m/>
    <m/>
    <m/>
    <m/>
    <m/>
    <m/>
  </r>
  <r>
    <x v="0"/>
    <x v="22"/>
    <x v="15"/>
    <x v="115"/>
    <x v="115"/>
    <n v="26635.5"/>
    <n v="26636"/>
    <n v="53271"/>
    <n v="53272"/>
    <n v="0.5"/>
    <n v="1.8771939704529668E-5"/>
  </r>
  <r>
    <x v="0"/>
    <x v="22"/>
    <x v="16"/>
    <x v="12"/>
    <x v="12"/>
    <n v="0"/>
    <n v="0"/>
    <n v="0"/>
    <n v="0"/>
    <n v="0"/>
    <n v="0"/>
  </r>
  <r>
    <x v="0"/>
    <x v="22"/>
    <x v="17"/>
    <x v="17"/>
    <x v="17"/>
    <n v="53392"/>
    <n v="53394"/>
    <n v="26696"/>
    <n v="26697"/>
    <n v="2"/>
    <n v="3.7458795325142346E-5"/>
  </r>
  <r>
    <x v="0"/>
    <x v="22"/>
    <x v="7"/>
    <x v="172"/>
    <x v="172"/>
    <n v="80027.5"/>
    <n v="80030"/>
    <n v="32011"/>
    <n v="32012"/>
    <n v="2.5"/>
    <n v="3.1239261503858048E-5"/>
  </r>
  <r>
    <x v="0"/>
    <x v="22"/>
    <x v="8"/>
    <x v="6"/>
    <x v="6"/>
    <m/>
    <m/>
    <m/>
    <m/>
    <m/>
    <m/>
  </r>
  <r>
    <x v="0"/>
    <x v="22"/>
    <x v="18"/>
    <x v="12"/>
    <x v="12"/>
    <n v="0"/>
    <n v="0"/>
    <n v="0"/>
    <n v="0"/>
    <n v="0"/>
    <n v="0"/>
  </r>
  <r>
    <x v="0"/>
    <x v="22"/>
    <x v="19"/>
    <x v="12"/>
    <x v="12"/>
    <n v="0"/>
    <n v="0"/>
    <n v="0"/>
    <n v="0"/>
    <n v="0"/>
    <n v="0"/>
  </r>
  <r>
    <x v="0"/>
    <x v="22"/>
    <x v="7"/>
    <x v="12"/>
    <x v="12"/>
    <n v="0"/>
    <n v="0"/>
    <n v="0"/>
    <n v="0"/>
    <n v="0"/>
    <n v="0"/>
  </r>
  <r>
    <x v="0"/>
    <x v="22"/>
    <x v="8"/>
    <x v="6"/>
    <x v="6"/>
    <m/>
    <m/>
    <m/>
    <m/>
    <m/>
    <m/>
  </r>
  <r>
    <x v="0"/>
    <x v="22"/>
    <x v="20"/>
    <x v="12"/>
    <x v="12"/>
    <n v="0"/>
    <n v="0"/>
    <n v="0"/>
    <n v="0"/>
    <n v="0"/>
    <n v="0"/>
  </r>
  <r>
    <x v="0"/>
    <x v="22"/>
    <x v="21"/>
    <x v="12"/>
    <x v="12"/>
    <n v="0"/>
    <n v="0"/>
    <n v="0"/>
    <n v="0"/>
    <n v="0"/>
    <n v="0"/>
  </r>
  <r>
    <x v="0"/>
    <x v="22"/>
    <x v="7"/>
    <x v="12"/>
    <x v="12"/>
    <n v="0"/>
    <n v="0"/>
    <n v="0"/>
    <n v="0"/>
    <n v="0"/>
    <n v="0"/>
  </r>
  <r>
    <x v="0"/>
    <x v="22"/>
    <x v="8"/>
    <x v="6"/>
    <x v="6"/>
    <m/>
    <m/>
    <m/>
    <m/>
    <m/>
    <m/>
  </r>
  <r>
    <x v="0"/>
    <x v="22"/>
    <x v="22"/>
    <x v="12"/>
    <x v="12"/>
    <n v="0"/>
    <n v="0"/>
    <n v="0"/>
    <n v="0"/>
    <n v="0"/>
    <n v="0"/>
  </r>
  <r>
    <x v="0"/>
    <x v="22"/>
    <x v="23"/>
    <x v="12"/>
    <x v="12"/>
    <n v="0"/>
    <n v="0"/>
    <n v="0"/>
    <n v="0"/>
    <n v="0"/>
    <n v="0"/>
  </r>
  <r>
    <x v="0"/>
    <x v="22"/>
    <x v="24"/>
    <x v="12"/>
    <x v="12"/>
    <n v="0"/>
    <n v="0"/>
    <n v="0"/>
    <n v="0"/>
    <n v="0"/>
    <n v="0"/>
  </r>
  <r>
    <x v="0"/>
    <x v="22"/>
    <x v="25"/>
    <x v="12"/>
    <x v="12"/>
    <n v="0"/>
    <n v="0"/>
    <n v="0"/>
    <n v="0"/>
    <n v="0"/>
    <n v="0"/>
  </r>
  <r>
    <x v="0"/>
    <x v="22"/>
    <x v="26"/>
    <x v="12"/>
    <x v="12"/>
    <n v="0"/>
    <n v="0"/>
    <n v="0"/>
    <n v="0"/>
    <n v="0"/>
    <n v="0"/>
  </r>
  <r>
    <x v="0"/>
    <x v="22"/>
    <x v="27"/>
    <x v="12"/>
    <x v="12"/>
    <n v="0"/>
    <n v="0"/>
    <n v="0"/>
    <n v="0"/>
    <n v="0"/>
    <n v="0"/>
  </r>
  <r>
    <x v="0"/>
    <x v="22"/>
    <x v="28"/>
    <x v="12"/>
    <x v="12"/>
    <n v="0"/>
    <n v="0"/>
    <n v="0"/>
    <n v="0"/>
    <n v="0"/>
    <n v="0"/>
  </r>
  <r>
    <x v="0"/>
    <x v="22"/>
    <x v="29"/>
    <x v="12"/>
    <x v="12"/>
    <n v="0"/>
    <n v="0"/>
    <n v="0"/>
    <n v="0"/>
    <n v="0"/>
    <n v="0"/>
  </r>
  <r>
    <x v="0"/>
    <x v="22"/>
    <x v="7"/>
    <x v="12"/>
    <x v="12"/>
    <n v="0"/>
    <n v="0"/>
    <n v="0"/>
    <n v="0"/>
    <n v="0"/>
    <n v="0"/>
  </r>
  <r>
    <x v="0"/>
    <x v="22"/>
    <x v="8"/>
    <x v="6"/>
    <x v="6"/>
    <m/>
    <m/>
    <m/>
    <m/>
    <m/>
    <m/>
  </r>
  <r>
    <x v="0"/>
    <x v="22"/>
    <x v="30"/>
    <x v="12"/>
    <x v="12"/>
    <n v="0"/>
    <n v="0"/>
    <n v="0"/>
    <n v="0"/>
    <n v="0"/>
    <n v="0"/>
  </r>
  <r>
    <x v="0"/>
    <x v="22"/>
    <x v="31"/>
    <x v="12"/>
    <x v="12"/>
    <n v="0"/>
    <n v="0"/>
    <n v="0"/>
    <n v="0"/>
    <n v="0"/>
    <n v="0"/>
  </r>
  <r>
    <x v="0"/>
    <x v="22"/>
    <x v="7"/>
    <x v="12"/>
    <x v="12"/>
    <n v="0"/>
    <n v="0"/>
    <n v="0"/>
    <n v="0"/>
    <n v="0"/>
    <n v="0"/>
  </r>
  <r>
    <x v="0"/>
    <x v="22"/>
    <x v="8"/>
    <x v="6"/>
    <x v="6"/>
    <m/>
    <m/>
    <m/>
    <m/>
    <m/>
    <m/>
  </r>
  <r>
    <x v="0"/>
    <x v="22"/>
    <x v="32"/>
    <x v="12"/>
    <x v="12"/>
    <n v="0"/>
    <n v="0"/>
    <n v="0"/>
    <n v="0"/>
    <n v="0"/>
    <n v="0"/>
  </r>
  <r>
    <x v="0"/>
    <x v="22"/>
    <x v="7"/>
    <x v="12"/>
    <x v="12"/>
    <n v="0"/>
    <n v="0"/>
    <n v="0"/>
    <n v="0"/>
    <n v="0"/>
    <n v="0"/>
  </r>
  <r>
    <x v="0"/>
    <x v="22"/>
    <x v="8"/>
    <x v="6"/>
    <x v="6"/>
    <m/>
    <m/>
    <m/>
    <m/>
    <m/>
    <m/>
  </r>
  <r>
    <x v="0"/>
    <x v="22"/>
    <x v="33"/>
    <x v="17"/>
    <x v="17"/>
    <n v="66573.5"/>
    <n v="66576"/>
    <n v="33286.75"/>
    <n v="33288"/>
    <n v="2.5"/>
    <n v="3.7552479590227343E-5"/>
  </r>
  <r>
    <x v="0"/>
    <x v="22"/>
    <x v="34"/>
    <x v="172"/>
    <x v="172"/>
    <n v="62567.5"/>
    <n v="62570"/>
    <n v="25027"/>
    <n v="25028"/>
    <n v="2.5"/>
    <n v="3.9956846605665884E-5"/>
  </r>
  <r>
    <x v="0"/>
    <x v="22"/>
    <x v="7"/>
    <x v="173"/>
    <x v="173"/>
    <n v="129141"/>
    <n v="129146"/>
    <n v="28698"/>
    <n v="28699.111111111109"/>
    <n v="5"/>
    <n v="3.8717370935643985E-5"/>
  </r>
  <r>
    <x v="0"/>
    <x v="22"/>
    <x v="8"/>
    <x v="6"/>
    <x v="6"/>
    <m/>
    <m/>
    <m/>
    <m/>
    <m/>
    <m/>
  </r>
  <r>
    <x v="0"/>
    <x v="22"/>
    <x v="35"/>
    <x v="26"/>
    <x v="26"/>
    <n v="52607"/>
    <n v="52610"/>
    <n v="17535.666666666668"/>
    <n v="17536.666666666668"/>
    <n v="3"/>
    <n v="5.7026631436881026E-5"/>
  </r>
  <r>
    <x v="0"/>
    <x v="22"/>
    <x v="36"/>
    <x v="12"/>
    <x v="12"/>
    <n v="0"/>
    <n v="0"/>
    <n v="0"/>
    <n v="0"/>
    <n v="0"/>
    <n v="0"/>
  </r>
  <r>
    <x v="0"/>
    <x v="22"/>
    <x v="37"/>
    <x v="23"/>
    <x v="23"/>
    <n v="69056"/>
    <n v="69062"/>
    <n v="11509.333333333334"/>
    <n v="11510.333333333334"/>
    <n v="6"/>
    <n v="8.6886005560704357E-5"/>
  </r>
  <r>
    <x v="0"/>
    <x v="22"/>
    <x v="38"/>
    <x v="12"/>
    <x v="12"/>
    <n v="0"/>
    <n v="0"/>
    <n v="0"/>
    <n v="0"/>
    <n v="0"/>
    <n v="0"/>
  </r>
  <r>
    <x v="0"/>
    <x v="22"/>
    <x v="7"/>
    <x v="18"/>
    <x v="18"/>
    <n v="121663"/>
    <n v="121672"/>
    <n v="13518.111111111111"/>
    <n v="13519.111111111111"/>
    <n v="9"/>
    <n v="7.3974832118228225E-5"/>
  </r>
  <r>
    <x v="0"/>
    <x v="22"/>
    <x v="8"/>
    <x v="6"/>
    <x v="6"/>
    <m/>
    <m/>
    <m/>
    <m/>
    <m/>
    <m/>
  </r>
  <r>
    <x v="0"/>
    <x v="22"/>
    <x v="39"/>
    <x v="12"/>
    <x v="12"/>
    <n v="0"/>
    <n v="0"/>
    <n v="0"/>
    <n v="0"/>
    <n v="0"/>
    <n v="0"/>
  </r>
  <r>
    <x v="0"/>
    <x v="22"/>
    <x v="40"/>
    <x v="12"/>
    <x v="12"/>
    <n v="0"/>
    <n v="0"/>
    <n v="0"/>
    <n v="0"/>
    <n v="0"/>
    <n v="0"/>
  </r>
  <r>
    <x v="0"/>
    <x v="22"/>
    <x v="41"/>
    <x v="12"/>
    <x v="12"/>
    <n v="0"/>
    <n v="0"/>
    <n v="0"/>
    <n v="0"/>
    <n v="0"/>
    <n v="0"/>
  </r>
  <r>
    <x v="0"/>
    <x v="23"/>
    <x v="0"/>
    <x v="0"/>
    <x v="0"/>
    <n v="95000"/>
    <n v="95000"/>
    <n v="95000"/>
    <n v="95000"/>
    <n v="0"/>
    <n v="0"/>
  </r>
  <r>
    <x v="0"/>
    <x v="23"/>
    <x v="1"/>
    <x v="17"/>
    <x v="17"/>
    <n v="173000"/>
    <n v="174100"/>
    <n v="86500"/>
    <n v="87050"/>
    <n v="1100"/>
    <n v="6.3583815028901737E-3"/>
  </r>
  <r>
    <x v="0"/>
    <x v="23"/>
    <x v="2"/>
    <x v="26"/>
    <x v="26"/>
    <n v="233250"/>
    <n v="234750"/>
    <n v="77750"/>
    <n v="78250"/>
    <n v="1500"/>
    <n v="6.4308681672025723E-3"/>
  </r>
  <r>
    <x v="0"/>
    <x v="23"/>
    <x v="3"/>
    <x v="0"/>
    <x v="0"/>
    <n v="81000"/>
    <n v="81500"/>
    <n v="81000"/>
    <n v="81500"/>
    <n v="500"/>
    <n v="6.1728395061728392E-3"/>
  </r>
  <r>
    <x v="0"/>
    <x v="23"/>
    <x v="4"/>
    <x v="12"/>
    <x v="12"/>
    <n v="0"/>
    <n v="0"/>
    <n v="0"/>
    <n v="0"/>
    <n v="0"/>
    <n v="0"/>
  </r>
  <r>
    <x v="0"/>
    <x v="23"/>
    <x v="5"/>
    <x v="0"/>
    <x v="0"/>
    <n v="73000"/>
    <n v="73600"/>
    <n v="73000"/>
    <n v="73600"/>
    <n v="600"/>
    <n v="8.21917808219178E-3"/>
  </r>
  <r>
    <x v="0"/>
    <x v="23"/>
    <x v="6"/>
    <x v="0"/>
    <x v="0"/>
    <n v="50500"/>
    <n v="51000"/>
    <n v="50500"/>
    <n v="51000"/>
    <n v="500"/>
    <n v="9.9009900990099011E-3"/>
  </r>
  <r>
    <x v="0"/>
    <x v="23"/>
    <x v="7"/>
    <x v="18"/>
    <x v="18"/>
    <n v="705750"/>
    <n v="709950"/>
    <n v="78416.666666666672"/>
    <n v="78883.333333333328"/>
    <n v="4200"/>
    <n v="5.951115834218916E-3"/>
  </r>
  <r>
    <x v="0"/>
    <x v="23"/>
    <x v="8"/>
    <x v="6"/>
    <x v="6"/>
    <m/>
    <m/>
    <m/>
    <m/>
    <m/>
    <m/>
  </r>
  <r>
    <x v="0"/>
    <x v="23"/>
    <x v="9"/>
    <x v="12"/>
    <x v="12"/>
    <n v="0"/>
    <n v="0"/>
    <n v="0"/>
    <n v="0"/>
    <n v="0"/>
    <n v="0"/>
  </r>
  <r>
    <x v="0"/>
    <x v="23"/>
    <x v="10"/>
    <x v="0"/>
    <x v="0"/>
    <n v="29000"/>
    <n v="29500"/>
    <n v="29000"/>
    <n v="29500"/>
    <n v="500"/>
    <n v="1.7241379310344827E-2"/>
  </r>
  <r>
    <x v="0"/>
    <x v="23"/>
    <x v="7"/>
    <x v="0"/>
    <x v="0"/>
    <n v="29000"/>
    <n v="29500"/>
    <n v="29000"/>
    <n v="29500"/>
    <n v="500"/>
    <n v="1.7241379310344827E-2"/>
  </r>
  <r>
    <x v="0"/>
    <x v="23"/>
    <x v="8"/>
    <x v="6"/>
    <x v="6"/>
    <m/>
    <m/>
    <m/>
    <m/>
    <m/>
    <m/>
  </r>
  <r>
    <x v="0"/>
    <x v="23"/>
    <x v="11"/>
    <x v="12"/>
    <x v="12"/>
    <n v="0"/>
    <n v="0"/>
    <n v="0"/>
    <n v="0"/>
    <n v="0"/>
    <n v="0"/>
  </r>
  <r>
    <x v="0"/>
    <x v="23"/>
    <x v="12"/>
    <x v="12"/>
    <x v="12"/>
    <n v="0"/>
    <n v="0"/>
    <n v="0"/>
    <n v="0"/>
    <n v="0"/>
    <n v="0"/>
  </r>
  <r>
    <x v="0"/>
    <x v="23"/>
    <x v="13"/>
    <x v="12"/>
    <x v="12"/>
    <n v="0"/>
    <n v="0"/>
    <n v="0"/>
    <n v="0"/>
    <n v="0"/>
    <n v="0"/>
  </r>
  <r>
    <x v="0"/>
    <x v="23"/>
    <x v="14"/>
    <x v="12"/>
    <x v="12"/>
    <n v="0"/>
    <n v="0"/>
    <n v="0"/>
    <n v="0"/>
    <n v="0"/>
    <n v="0"/>
  </r>
  <r>
    <x v="0"/>
    <x v="23"/>
    <x v="7"/>
    <x v="12"/>
    <x v="12"/>
    <n v="0"/>
    <n v="0"/>
    <n v="0"/>
    <n v="0"/>
    <n v="0"/>
    <n v="0"/>
  </r>
  <r>
    <x v="0"/>
    <x v="23"/>
    <x v="8"/>
    <x v="6"/>
    <x v="6"/>
    <m/>
    <m/>
    <m/>
    <m/>
    <m/>
    <m/>
  </r>
  <r>
    <x v="0"/>
    <x v="23"/>
    <x v="15"/>
    <x v="17"/>
    <x v="17"/>
    <n v="128250"/>
    <n v="129250"/>
    <n v="64125"/>
    <n v="64625"/>
    <n v="1000"/>
    <n v="7.7972709551656916E-3"/>
  </r>
  <r>
    <x v="0"/>
    <x v="23"/>
    <x v="16"/>
    <x v="0"/>
    <x v="0"/>
    <n v="28500"/>
    <n v="29000"/>
    <n v="28500"/>
    <n v="29000"/>
    <n v="500"/>
    <n v="1.7543859649122806E-2"/>
  </r>
  <r>
    <x v="0"/>
    <x v="23"/>
    <x v="17"/>
    <x v="19"/>
    <x v="19"/>
    <n v="131500"/>
    <n v="133250"/>
    <n v="32875"/>
    <n v="33312.5"/>
    <n v="1750"/>
    <n v="1.3307984790874524E-2"/>
  </r>
  <r>
    <x v="0"/>
    <x v="23"/>
    <x v="7"/>
    <x v="2"/>
    <x v="2"/>
    <n v="288250"/>
    <n v="291500"/>
    <n v="41178.571428571428"/>
    <n v="41642.857142857145"/>
    <n v="3250"/>
    <n v="1.1274934952298352E-2"/>
  </r>
  <r>
    <x v="0"/>
    <x v="23"/>
    <x v="8"/>
    <x v="6"/>
    <x v="6"/>
    <m/>
    <m/>
    <m/>
    <m/>
    <m/>
    <m/>
  </r>
  <r>
    <x v="0"/>
    <x v="23"/>
    <x v="18"/>
    <x v="0"/>
    <x v="0"/>
    <n v="45250"/>
    <n v="45750"/>
    <n v="45250"/>
    <n v="45750"/>
    <n v="500"/>
    <n v="1.1049723756906077E-2"/>
  </r>
  <r>
    <x v="0"/>
    <x v="23"/>
    <x v="19"/>
    <x v="12"/>
    <x v="12"/>
    <n v="0"/>
    <n v="0"/>
    <n v="0"/>
    <n v="0"/>
    <n v="0"/>
    <n v="0"/>
  </r>
  <r>
    <x v="0"/>
    <x v="23"/>
    <x v="7"/>
    <x v="0"/>
    <x v="0"/>
    <n v="45250"/>
    <n v="45750"/>
    <n v="45250"/>
    <n v="45750"/>
    <n v="500"/>
    <n v="1.1049723756906077E-2"/>
  </r>
  <r>
    <x v="0"/>
    <x v="23"/>
    <x v="8"/>
    <x v="6"/>
    <x v="6"/>
    <m/>
    <m/>
    <m/>
    <m/>
    <m/>
    <m/>
  </r>
  <r>
    <x v="0"/>
    <x v="23"/>
    <x v="20"/>
    <x v="17"/>
    <x v="17"/>
    <n v="97500"/>
    <n v="98500"/>
    <n v="48750"/>
    <n v="49250"/>
    <n v="1000"/>
    <n v="1.0256410256410256E-2"/>
  </r>
  <r>
    <x v="0"/>
    <x v="23"/>
    <x v="21"/>
    <x v="12"/>
    <x v="12"/>
    <n v="0"/>
    <n v="0"/>
    <n v="0"/>
    <n v="0"/>
    <n v="0"/>
    <n v="0"/>
  </r>
  <r>
    <x v="0"/>
    <x v="23"/>
    <x v="7"/>
    <x v="17"/>
    <x v="17"/>
    <n v="97500"/>
    <n v="98500"/>
    <n v="48750"/>
    <n v="49250"/>
    <n v="1000"/>
    <n v="1.0256410256410256E-2"/>
  </r>
  <r>
    <x v="0"/>
    <x v="23"/>
    <x v="8"/>
    <x v="6"/>
    <x v="6"/>
    <m/>
    <m/>
    <m/>
    <m/>
    <m/>
    <m/>
  </r>
  <r>
    <x v="0"/>
    <x v="23"/>
    <x v="22"/>
    <x v="12"/>
    <x v="12"/>
    <n v="0"/>
    <n v="0"/>
    <n v="0"/>
    <n v="0"/>
    <n v="0"/>
    <n v="0"/>
  </r>
  <r>
    <x v="0"/>
    <x v="23"/>
    <x v="23"/>
    <x v="0"/>
    <x v="0"/>
    <n v="80500"/>
    <n v="81000"/>
    <n v="80500"/>
    <n v="81000"/>
    <n v="500"/>
    <n v="6.2111801242236021E-3"/>
  </r>
  <r>
    <x v="0"/>
    <x v="23"/>
    <x v="24"/>
    <x v="12"/>
    <x v="12"/>
    <n v="0"/>
    <n v="0"/>
    <n v="0"/>
    <n v="0"/>
    <n v="0"/>
    <n v="0"/>
  </r>
  <r>
    <x v="0"/>
    <x v="23"/>
    <x v="25"/>
    <x v="12"/>
    <x v="12"/>
    <n v="0"/>
    <n v="0"/>
    <n v="0"/>
    <n v="0"/>
    <n v="0"/>
    <n v="0"/>
  </r>
  <r>
    <x v="0"/>
    <x v="23"/>
    <x v="26"/>
    <x v="12"/>
    <x v="12"/>
    <n v="0"/>
    <n v="0"/>
    <n v="0"/>
    <n v="0"/>
    <n v="0"/>
    <n v="0"/>
  </r>
  <r>
    <x v="0"/>
    <x v="23"/>
    <x v="27"/>
    <x v="12"/>
    <x v="12"/>
    <n v="0"/>
    <n v="0"/>
    <n v="0"/>
    <n v="0"/>
    <n v="0"/>
    <n v="0"/>
  </r>
  <r>
    <x v="0"/>
    <x v="23"/>
    <x v="28"/>
    <x v="12"/>
    <x v="12"/>
    <n v="0"/>
    <n v="0"/>
    <n v="0"/>
    <n v="0"/>
    <n v="0"/>
    <n v="0"/>
  </r>
  <r>
    <x v="0"/>
    <x v="23"/>
    <x v="29"/>
    <x v="12"/>
    <x v="12"/>
    <n v="0"/>
    <n v="0"/>
    <n v="0"/>
    <n v="0"/>
    <n v="0"/>
    <n v="0"/>
  </r>
  <r>
    <x v="0"/>
    <x v="23"/>
    <x v="7"/>
    <x v="0"/>
    <x v="0"/>
    <n v="80500"/>
    <n v="81000"/>
    <n v="80500"/>
    <n v="81000"/>
    <n v="500"/>
    <n v="6.2111801242236021E-3"/>
  </r>
  <r>
    <x v="0"/>
    <x v="23"/>
    <x v="8"/>
    <x v="6"/>
    <x v="6"/>
    <m/>
    <m/>
    <m/>
    <m/>
    <m/>
    <m/>
  </r>
  <r>
    <x v="0"/>
    <x v="23"/>
    <x v="30"/>
    <x v="12"/>
    <x v="12"/>
    <n v="0"/>
    <n v="0"/>
    <n v="0"/>
    <n v="0"/>
    <n v="0"/>
    <n v="0"/>
  </r>
  <r>
    <x v="0"/>
    <x v="23"/>
    <x v="31"/>
    <x v="12"/>
    <x v="12"/>
    <n v="0"/>
    <n v="0"/>
    <n v="0"/>
    <n v="0"/>
    <n v="0"/>
    <n v="0"/>
  </r>
  <r>
    <x v="0"/>
    <x v="23"/>
    <x v="7"/>
    <x v="12"/>
    <x v="12"/>
    <n v="0"/>
    <n v="0"/>
    <n v="0"/>
    <n v="0"/>
    <n v="0"/>
    <n v="0"/>
  </r>
  <r>
    <x v="0"/>
    <x v="23"/>
    <x v="8"/>
    <x v="6"/>
    <x v="6"/>
    <m/>
    <m/>
    <m/>
    <m/>
    <m/>
    <m/>
  </r>
  <r>
    <x v="0"/>
    <x v="23"/>
    <x v="32"/>
    <x v="12"/>
    <x v="12"/>
    <n v="0"/>
    <n v="0"/>
    <n v="0"/>
    <n v="0"/>
    <n v="0"/>
    <n v="0"/>
  </r>
  <r>
    <x v="0"/>
    <x v="23"/>
    <x v="7"/>
    <x v="12"/>
    <x v="12"/>
    <n v="0"/>
    <n v="0"/>
    <n v="0"/>
    <n v="0"/>
    <n v="0"/>
    <n v="0"/>
  </r>
  <r>
    <x v="0"/>
    <x v="23"/>
    <x v="8"/>
    <x v="6"/>
    <x v="6"/>
    <m/>
    <m/>
    <m/>
    <m/>
    <m/>
    <m/>
  </r>
  <r>
    <x v="0"/>
    <x v="23"/>
    <x v="33"/>
    <x v="19"/>
    <x v="19"/>
    <n v="169500"/>
    <n v="171500"/>
    <n v="42375"/>
    <n v="42875"/>
    <n v="2000"/>
    <n v="1.1799410029498525E-2"/>
  </r>
  <r>
    <x v="0"/>
    <x v="23"/>
    <x v="34"/>
    <x v="2"/>
    <x v="2"/>
    <n v="178250"/>
    <n v="185352"/>
    <n v="25464.285714285714"/>
    <n v="26478.857142857141"/>
    <n v="7102"/>
    <n v="3.9842917251051893E-2"/>
  </r>
  <r>
    <x v="0"/>
    <x v="23"/>
    <x v="7"/>
    <x v="28"/>
    <x v="28"/>
    <n v="347750"/>
    <n v="356852"/>
    <n v="31613.636363636364"/>
    <n v="32441.090909090908"/>
    <n v="9102"/>
    <n v="2.6173975557153128E-2"/>
  </r>
  <r>
    <x v="0"/>
    <x v="23"/>
    <x v="8"/>
    <x v="6"/>
    <x v="6"/>
    <m/>
    <m/>
    <m/>
    <m/>
    <m/>
    <m/>
  </r>
  <r>
    <x v="0"/>
    <x v="23"/>
    <x v="35"/>
    <x v="12"/>
    <x v="12"/>
    <n v="0"/>
    <n v="0"/>
    <n v="0"/>
    <n v="0"/>
    <n v="0"/>
    <n v="0"/>
  </r>
  <r>
    <x v="0"/>
    <x v="23"/>
    <x v="36"/>
    <x v="12"/>
    <x v="12"/>
    <n v="0"/>
    <n v="0"/>
    <n v="0"/>
    <n v="0"/>
    <n v="0"/>
    <n v="0"/>
  </r>
  <r>
    <x v="0"/>
    <x v="23"/>
    <x v="37"/>
    <x v="12"/>
    <x v="12"/>
    <n v="0"/>
    <n v="0"/>
    <n v="0"/>
    <n v="0"/>
    <n v="0"/>
    <n v="0"/>
  </r>
  <r>
    <x v="0"/>
    <x v="23"/>
    <x v="38"/>
    <x v="12"/>
    <x v="12"/>
    <n v="0"/>
    <n v="0"/>
    <n v="0"/>
    <n v="0"/>
    <n v="0"/>
    <n v="0"/>
  </r>
  <r>
    <x v="0"/>
    <x v="23"/>
    <x v="7"/>
    <x v="12"/>
    <x v="12"/>
    <n v="0"/>
    <n v="0"/>
    <n v="0"/>
    <n v="0"/>
    <n v="0"/>
    <n v="0"/>
  </r>
  <r>
    <x v="0"/>
    <x v="23"/>
    <x v="8"/>
    <x v="6"/>
    <x v="6"/>
    <m/>
    <m/>
    <m/>
    <m/>
    <m/>
    <m/>
  </r>
  <r>
    <x v="0"/>
    <x v="23"/>
    <x v="39"/>
    <x v="12"/>
    <x v="12"/>
    <n v="0"/>
    <n v="0"/>
    <n v="0"/>
    <n v="0"/>
    <n v="0"/>
    <n v="0"/>
  </r>
  <r>
    <x v="0"/>
    <x v="23"/>
    <x v="40"/>
    <x v="12"/>
    <x v="12"/>
    <n v="0"/>
    <n v="0"/>
    <n v="0"/>
    <n v="0"/>
    <n v="0"/>
    <n v="0"/>
  </r>
  <r>
    <x v="0"/>
    <x v="23"/>
    <x v="41"/>
    <x v="12"/>
    <x v="12"/>
    <n v="0"/>
    <n v="0"/>
    <n v="0"/>
    <n v="0"/>
    <n v="0"/>
    <n v="0"/>
  </r>
  <r>
    <x v="0"/>
    <x v="24"/>
    <x v="0"/>
    <x v="98"/>
    <x v="98"/>
    <n v="83228.160000000003"/>
    <n v="83228.160000000003"/>
    <n v="92475.733333333337"/>
    <n v="92475.733333333337"/>
    <n v="0"/>
    <n v="0"/>
  </r>
  <r>
    <x v="0"/>
    <x v="24"/>
    <x v="1"/>
    <x v="0"/>
    <x v="0"/>
    <n v="70000"/>
    <n v="70000"/>
    <n v="70000"/>
    <n v="70000"/>
    <n v="0"/>
    <n v="0"/>
  </r>
  <r>
    <x v="0"/>
    <x v="24"/>
    <x v="2"/>
    <x v="12"/>
    <x v="12"/>
    <n v="0"/>
    <n v="0"/>
    <n v="0"/>
    <n v="0"/>
    <n v="0"/>
    <n v="0"/>
  </r>
  <r>
    <x v="0"/>
    <x v="24"/>
    <x v="3"/>
    <x v="12"/>
    <x v="12"/>
    <n v="0"/>
    <n v="0"/>
    <n v="0"/>
    <n v="0"/>
    <n v="0"/>
    <n v="0"/>
  </r>
  <r>
    <x v="0"/>
    <x v="24"/>
    <x v="4"/>
    <x v="12"/>
    <x v="12"/>
    <n v="0"/>
    <n v="0"/>
    <n v="0"/>
    <n v="0"/>
    <n v="0"/>
    <n v="0"/>
  </r>
  <r>
    <x v="0"/>
    <x v="24"/>
    <x v="5"/>
    <x v="12"/>
    <x v="12"/>
    <n v="0"/>
    <n v="0"/>
    <n v="0"/>
    <n v="0"/>
    <n v="0"/>
    <n v="0"/>
  </r>
  <r>
    <x v="0"/>
    <x v="24"/>
    <x v="6"/>
    <x v="12"/>
    <x v="12"/>
    <n v="0"/>
    <n v="0"/>
    <n v="0"/>
    <n v="0"/>
    <n v="0"/>
    <n v="0"/>
  </r>
  <r>
    <x v="0"/>
    <x v="24"/>
    <x v="7"/>
    <x v="174"/>
    <x v="174"/>
    <n v="153228.16"/>
    <n v="153228.16"/>
    <n v="80646.400000000009"/>
    <n v="80646.400000000009"/>
    <n v="0"/>
    <n v="0"/>
  </r>
  <r>
    <x v="0"/>
    <x v="24"/>
    <x v="8"/>
    <x v="6"/>
    <x v="6"/>
    <m/>
    <m/>
    <m/>
    <m/>
    <m/>
    <m/>
  </r>
  <r>
    <x v="0"/>
    <x v="24"/>
    <x v="9"/>
    <x v="12"/>
    <x v="12"/>
    <n v="0"/>
    <n v="0"/>
    <n v="0"/>
    <n v="0"/>
    <n v="0"/>
    <n v="0"/>
  </r>
  <r>
    <x v="0"/>
    <x v="24"/>
    <x v="10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11"/>
    <x v="12"/>
    <x v="12"/>
    <n v="0"/>
    <n v="0"/>
    <n v="0"/>
    <n v="0"/>
    <n v="0"/>
    <n v="0"/>
  </r>
  <r>
    <x v="0"/>
    <x v="24"/>
    <x v="12"/>
    <x v="12"/>
    <x v="12"/>
    <n v="0"/>
    <n v="0"/>
    <n v="0"/>
    <n v="0"/>
    <n v="0"/>
    <n v="0"/>
  </r>
  <r>
    <x v="0"/>
    <x v="24"/>
    <x v="13"/>
    <x v="12"/>
    <x v="12"/>
    <n v="0"/>
    <n v="0"/>
    <n v="0"/>
    <n v="0"/>
    <n v="0"/>
    <n v="0"/>
  </r>
  <r>
    <x v="0"/>
    <x v="24"/>
    <x v="14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15"/>
    <x v="0"/>
    <x v="0"/>
    <n v="35249"/>
    <n v="35249.18"/>
    <n v="35249"/>
    <n v="35249.18"/>
    <n v="0.18000000000029104"/>
    <n v="5.1065278447698106E-6"/>
  </r>
  <r>
    <x v="0"/>
    <x v="24"/>
    <x v="16"/>
    <x v="12"/>
    <x v="12"/>
    <n v="0"/>
    <n v="0"/>
    <n v="0"/>
    <n v="0"/>
    <n v="0"/>
    <n v="0"/>
  </r>
  <r>
    <x v="0"/>
    <x v="24"/>
    <x v="17"/>
    <x v="0"/>
    <x v="0"/>
    <n v="15500"/>
    <n v="15500"/>
    <n v="15500"/>
    <n v="15500"/>
    <n v="0"/>
    <n v="0"/>
  </r>
  <r>
    <x v="0"/>
    <x v="24"/>
    <x v="7"/>
    <x v="17"/>
    <x v="17"/>
    <n v="50749"/>
    <n v="50749.18"/>
    <n v="25374.5"/>
    <n v="25374.59"/>
    <n v="0.18000000000029104"/>
    <n v="3.5468679185854113E-6"/>
  </r>
  <r>
    <x v="0"/>
    <x v="24"/>
    <x v="8"/>
    <x v="6"/>
    <x v="6"/>
    <m/>
    <m/>
    <m/>
    <m/>
    <m/>
    <m/>
  </r>
  <r>
    <x v="0"/>
    <x v="24"/>
    <x v="18"/>
    <x v="12"/>
    <x v="12"/>
    <n v="0"/>
    <n v="0"/>
    <n v="0"/>
    <n v="0"/>
    <n v="0"/>
    <n v="0"/>
  </r>
  <r>
    <x v="0"/>
    <x v="24"/>
    <x v="19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20"/>
    <x v="12"/>
    <x v="12"/>
    <n v="0"/>
    <n v="0"/>
    <n v="0"/>
    <n v="0"/>
    <n v="0"/>
    <n v="0"/>
  </r>
  <r>
    <x v="0"/>
    <x v="24"/>
    <x v="21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22"/>
    <x v="12"/>
    <x v="12"/>
    <n v="0"/>
    <n v="0"/>
    <n v="0"/>
    <n v="0"/>
    <n v="0"/>
    <n v="0"/>
  </r>
  <r>
    <x v="0"/>
    <x v="24"/>
    <x v="23"/>
    <x v="12"/>
    <x v="12"/>
    <n v="0"/>
    <n v="0"/>
    <n v="0"/>
    <n v="0"/>
    <n v="0"/>
    <n v="0"/>
  </r>
  <r>
    <x v="0"/>
    <x v="24"/>
    <x v="24"/>
    <x v="12"/>
    <x v="12"/>
    <n v="0"/>
    <n v="0"/>
    <n v="0"/>
    <n v="0"/>
    <n v="0"/>
    <n v="0"/>
  </r>
  <r>
    <x v="0"/>
    <x v="24"/>
    <x v="25"/>
    <x v="12"/>
    <x v="12"/>
    <n v="0"/>
    <n v="0"/>
    <n v="0"/>
    <n v="0"/>
    <n v="0"/>
    <n v="0"/>
  </r>
  <r>
    <x v="0"/>
    <x v="24"/>
    <x v="26"/>
    <x v="12"/>
    <x v="12"/>
    <n v="0"/>
    <n v="0"/>
    <n v="0"/>
    <n v="0"/>
    <n v="0"/>
    <n v="0"/>
  </r>
  <r>
    <x v="0"/>
    <x v="24"/>
    <x v="27"/>
    <x v="12"/>
    <x v="12"/>
    <n v="0"/>
    <n v="0"/>
    <n v="0"/>
    <n v="0"/>
    <n v="0"/>
    <n v="0"/>
  </r>
  <r>
    <x v="0"/>
    <x v="24"/>
    <x v="28"/>
    <x v="12"/>
    <x v="12"/>
    <n v="0"/>
    <n v="0"/>
    <n v="0"/>
    <n v="0"/>
    <n v="0"/>
    <n v="0"/>
  </r>
  <r>
    <x v="0"/>
    <x v="24"/>
    <x v="29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30"/>
    <x v="12"/>
    <x v="12"/>
    <n v="0"/>
    <n v="0"/>
    <n v="0"/>
    <n v="0"/>
    <n v="0"/>
    <n v="0"/>
  </r>
  <r>
    <x v="0"/>
    <x v="24"/>
    <x v="31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32"/>
    <x v="12"/>
    <x v="12"/>
    <n v="0"/>
    <n v="0"/>
    <n v="0"/>
    <n v="0"/>
    <n v="0"/>
    <n v="0"/>
  </r>
  <r>
    <x v="0"/>
    <x v="24"/>
    <x v="7"/>
    <x v="12"/>
    <x v="12"/>
    <n v="0"/>
    <n v="0"/>
    <n v="0"/>
    <n v="0"/>
    <n v="0"/>
    <n v="0"/>
  </r>
  <r>
    <x v="0"/>
    <x v="24"/>
    <x v="8"/>
    <x v="6"/>
    <x v="6"/>
    <m/>
    <m/>
    <m/>
    <m/>
    <m/>
    <m/>
  </r>
  <r>
    <x v="0"/>
    <x v="24"/>
    <x v="33"/>
    <x v="17"/>
    <x v="17"/>
    <n v="54232.08"/>
    <n v="54232.08"/>
    <n v="27116.04"/>
    <n v="27116.04"/>
    <n v="0"/>
    <n v="0"/>
  </r>
  <r>
    <x v="0"/>
    <x v="24"/>
    <x v="34"/>
    <x v="175"/>
    <x v="175"/>
    <n v="14316.96"/>
    <n v="14316.96"/>
    <n v="47723.199999999997"/>
    <n v="47723.199999999997"/>
    <n v="0"/>
    <n v="0"/>
  </r>
  <r>
    <x v="0"/>
    <x v="24"/>
    <x v="7"/>
    <x v="176"/>
    <x v="176"/>
    <n v="68549.040000000008"/>
    <n v="68549.040000000008"/>
    <n v="29803.930434782615"/>
    <n v="29803.930434782615"/>
    <n v="0"/>
    <n v="0"/>
  </r>
  <r>
    <x v="0"/>
    <x v="24"/>
    <x v="8"/>
    <x v="6"/>
    <x v="6"/>
    <m/>
    <m/>
    <m/>
    <m/>
    <m/>
    <m/>
  </r>
  <r>
    <x v="0"/>
    <x v="24"/>
    <x v="35"/>
    <x v="17"/>
    <x v="17"/>
    <n v="28868.639999999999"/>
    <n v="28868.639999999999"/>
    <n v="14434.32"/>
    <n v="14434.32"/>
    <n v="0"/>
    <n v="0"/>
  </r>
  <r>
    <x v="0"/>
    <x v="24"/>
    <x v="36"/>
    <x v="12"/>
    <x v="12"/>
    <n v="0"/>
    <n v="0"/>
    <n v="0"/>
    <n v="0"/>
    <n v="0"/>
    <n v="0"/>
  </r>
  <r>
    <x v="0"/>
    <x v="24"/>
    <x v="37"/>
    <x v="12"/>
    <x v="12"/>
    <n v="0"/>
    <n v="0"/>
    <n v="0"/>
    <n v="0"/>
    <n v="0"/>
    <n v="0"/>
  </r>
  <r>
    <x v="0"/>
    <x v="24"/>
    <x v="38"/>
    <x v="12"/>
    <x v="12"/>
    <n v="0"/>
    <n v="0"/>
    <n v="0"/>
    <n v="0"/>
    <n v="0"/>
    <n v="0"/>
  </r>
  <r>
    <x v="0"/>
    <x v="24"/>
    <x v="7"/>
    <x v="17"/>
    <x v="17"/>
    <n v="28868.639999999999"/>
    <n v="28868.639999999999"/>
    <n v="14434.32"/>
    <n v="14434.32"/>
    <n v="0"/>
    <n v="0"/>
  </r>
  <r>
    <x v="0"/>
    <x v="24"/>
    <x v="8"/>
    <x v="6"/>
    <x v="6"/>
    <m/>
    <m/>
    <m/>
    <m/>
    <m/>
    <m/>
  </r>
  <r>
    <x v="0"/>
    <x v="24"/>
    <x v="39"/>
    <x v="12"/>
    <x v="12"/>
    <n v="0"/>
    <n v="0"/>
    <n v="0"/>
    <n v="0"/>
    <n v="0"/>
    <n v="0"/>
  </r>
  <r>
    <x v="0"/>
    <x v="24"/>
    <x v="40"/>
    <x v="12"/>
    <x v="12"/>
    <n v="0"/>
    <n v="0"/>
    <n v="0"/>
    <n v="0"/>
    <n v="0"/>
    <n v="0"/>
  </r>
  <r>
    <x v="0"/>
    <x v="24"/>
    <x v="41"/>
    <x v="12"/>
    <x v="12"/>
    <n v="0"/>
    <n v="0"/>
    <n v="0"/>
    <n v="0"/>
    <n v="0"/>
    <n v="0"/>
  </r>
  <r>
    <x v="0"/>
    <x v="25"/>
    <x v="0"/>
    <x v="0"/>
    <x v="0"/>
    <n v="130000"/>
    <n v="145000"/>
    <n v="130000"/>
    <n v="145000"/>
    <n v="15000"/>
    <n v="0.11538461538461539"/>
  </r>
  <r>
    <x v="0"/>
    <x v="25"/>
    <x v="1"/>
    <x v="89"/>
    <x v="89"/>
    <n v="730061"/>
    <n v="734895"/>
    <n v="73006.100000000006"/>
    <n v="73489.5"/>
    <n v="4834"/>
    <n v="6.6213645161157762E-3"/>
  </r>
  <r>
    <x v="0"/>
    <x v="25"/>
    <x v="2"/>
    <x v="173"/>
    <x v="173"/>
    <n v="342821"/>
    <n v="342821"/>
    <n v="76182.444444444438"/>
    <n v="76182.444444444438"/>
    <n v="0"/>
    <n v="0"/>
  </r>
  <r>
    <x v="0"/>
    <x v="25"/>
    <x v="3"/>
    <x v="0"/>
    <x v="0"/>
    <n v="46491"/>
    <n v="46491"/>
    <n v="46491"/>
    <n v="46491"/>
    <n v="0"/>
    <n v="0"/>
  </r>
  <r>
    <x v="0"/>
    <x v="25"/>
    <x v="4"/>
    <x v="0"/>
    <x v="0"/>
    <n v="74954"/>
    <n v="74954"/>
    <n v="74954"/>
    <n v="74954"/>
    <n v="0"/>
    <n v="0"/>
  </r>
  <r>
    <x v="0"/>
    <x v="25"/>
    <x v="5"/>
    <x v="0"/>
    <x v="0"/>
    <n v="90000"/>
    <n v="90000"/>
    <n v="90000"/>
    <n v="90000"/>
    <n v="0"/>
    <n v="0"/>
  </r>
  <r>
    <x v="0"/>
    <x v="25"/>
    <x v="6"/>
    <x v="26"/>
    <x v="26"/>
    <n v="160924"/>
    <n v="166201"/>
    <n v="53641.333333333336"/>
    <n v="55400.333333333336"/>
    <n v="5277"/>
    <n v="3.2791876910839901E-2"/>
  </r>
  <r>
    <x v="0"/>
    <x v="25"/>
    <x v="7"/>
    <x v="177"/>
    <x v="177"/>
    <n v="1575251"/>
    <n v="1600362"/>
    <n v="73267.488372093023"/>
    <n v="74435.441860465115"/>
    <n v="25111"/>
    <n v="1.5940951632469998E-2"/>
  </r>
  <r>
    <x v="0"/>
    <x v="25"/>
    <x v="8"/>
    <x v="6"/>
    <x v="6"/>
    <m/>
    <m/>
    <m/>
    <m/>
    <m/>
    <m/>
  </r>
  <r>
    <x v="0"/>
    <x v="25"/>
    <x v="9"/>
    <x v="64"/>
    <x v="64"/>
    <n v="167982.34"/>
    <n v="172896"/>
    <n v="15998.318095238095"/>
    <n v="16466.285714285714"/>
    <n v="4913.6600000000035"/>
    <n v="2.9251051033102667E-2"/>
  </r>
  <r>
    <x v="0"/>
    <x v="25"/>
    <x v="10"/>
    <x v="12"/>
    <x v="12"/>
    <n v="0"/>
    <n v="0"/>
    <n v="0"/>
    <n v="0"/>
    <n v="0"/>
    <n v="0"/>
  </r>
  <r>
    <x v="0"/>
    <x v="25"/>
    <x v="7"/>
    <x v="64"/>
    <x v="64"/>
    <n v="167982.34"/>
    <n v="172896"/>
    <n v="15998.318095238095"/>
    <n v="16466.285714285714"/>
    <n v="4913.6600000000035"/>
    <n v="2.9251051033102667E-2"/>
  </r>
  <r>
    <x v="0"/>
    <x v="25"/>
    <x v="8"/>
    <x v="6"/>
    <x v="6"/>
    <m/>
    <m/>
    <m/>
    <m/>
    <m/>
    <m/>
  </r>
  <r>
    <x v="0"/>
    <x v="25"/>
    <x v="11"/>
    <x v="178"/>
    <x v="178"/>
    <n v="13171"/>
    <n v="15315"/>
    <n v="15315.116279069767"/>
    <n v="17808.139534883721"/>
    <n v="2144"/>
    <n v="0.1627818692582188"/>
  </r>
  <r>
    <x v="0"/>
    <x v="25"/>
    <x v="12"/>
    <x v="34"/>
    <x v="34"/>
    <n v="413506"/>
    <n v="415996.66"/>
    <n v="15036.581818181818"/>
    <n v="15127.151272727271"/>
    <n v="2490.6599999999744"/>
    <n v="6.0232741483798894E-3"/>
  </r>
  <r>
    <x v="0"/>
    <x v="25"/>
    <x v="13"/>
    <x v="68"/>
    <x v="68"/>
    <n v="173628.39"/>
    <n v="174054"/>
    <n v="14469.032500000001"/>
    <n v="14504.5"/>
    <n v="425.60999999998603"/>
    <n v="2.4512696339578223E-3"/>
  </r>
  <r>
    <x v="0"/>
    <x v="25"/>
    <x v="14"/>
    <x v="0"/>
    <x v="0"/>
    <n v="14352"/>
    <n v="14352"/>
    <n v="14352"/>
    <n v="14352"/>
    <n v="0"/>
    <n v="0"/>
  </r>
  <r>
    <x v="0"/>
    <x v="25"/>
    <x v="7"/>
    <x v="179"/>
    <x v="179"/>
    <n v="614657.39"/>
    <n v="619717.65999999992"/>
    <n v="14861.155464216636"/>
    <n v="14983.502417794969"/>
    <n v="5060.2699999999022"/>
    <n v="8.2326676329392244E-3"/>
  </r>
  <r>
    <x v="0"/>
    <x v="25"/>
    <x v="8"/>
    <x v="6"/>
    <x v="6"/>
    <m/>
    <m/>
    <m/>
    <m/>
    <m/>
    <m/>
  </r>
  <r>
    <x v="0"/>
    <x v="25"/>
    <x v="15"/>
    <x v="180"/>
    <x v="180"/>
    <n v="988214.4"/>
    <n v="995708.76"/>
    <n v="48921.504950495051"/>
    <n v="49292.51287128713"/>
    <n v="7494.359999999986"/>
    <n v="7.5837389133370106E-3"/>
  </r>
  <r>
    <x v="0"/>
    <x v="25"/>
    <x v="16"/>
    <x v="19"/>
    <x v="19"/>
    <n v="162541"/>
    <n v="162541"/>
    <n v="40635.25"/>
    <n v="40635.25"/>
    <n v="0"/>
    <n v="0"/>
  </r>
  <r>
    <x v="0"/>
    <x v="25"/>
    <x v="17"/>
    <x v="107"/>
    <x v="107"/>
    <n v="584356"/>
    <n v="585650"/>
    <n v="27826.476190476191"/>
    <n v="27888.095238095237"/>
    <n v="1294"/>
    <n v="2.2144035485217916E-3"/>
  </r>
  <r>
    <x v="0"/>
    <x v="25"/>
    <x v="7"/>
    <x v="181"/>
    <x v="181"/>
    <n v="1735111.4"/>
    <n v="1743899.76"/>
    <n v="38387.420353982299"/>
    <n v="38581.853097345127"/>
    <n v="8788.3600000001024"/>
    <n v="5.0650119640733744E-3"/>
  </r>
  <r>
    <x v="0"/>
    <x v="25"/>
    <x v="8"/>
    <x v="6"/>
    <x v="6"/>
    <m/>
    <m/>
    <m/>
    <m/>
    <m/>
    <m/>
  </r>
  <r>
    <x v="0"/>
    <x v="25"/>
    <x v="18"/>
    <x v="0"/>
    <x v="0"/>
    <n v="43755"/>
    <n v="43775"/>
    <n v="43755"/>
    <n v="43775"/>
    <n v="20"/>
    <n v="4.5709061821506112E-4"/>
  </r>
  <r>
    <x v="0"/>
    <x v="25"/>
    <x v="19"/>
    <x v="12"/>
    <x v="12"/>
    <n v="0"/>
    <n v="0"/>
    <n v="0"/>
    <n v="0"/>
    <n v="0"/>
    <n v="0"/>
  </r>
  <r>
    <x v="0"/>
    <x v="25"/>
    <x v="7"/>
    <x v="0"/>
    <x v="0"/>
    <n v="43755"/>
    <n v="43775"/>
    <n v="43755"/>
    <n v="43775"/>
    <n v="20"/>
    <n v="4.5709061821506112E-4"/>
  </r>
  <r>
    <x v="0"/>
    <x v="25"/>
    <x v="8"/>
    <x v="6"/>
    <x v="6"/>
    <m/>
    <m/>
    <m/>
    <m/>
    <m/>
    <m/>
  </r>
  <r>
    <x v="0"/>
    <x v="25"/>
    <x v="20"/>
    <x v="182"/>
    <x v="182"/>
    <n v="360768"/>
    <n v="360956"/>
    <n v="46252.307692307695"/>
    <n v="46276.410256410258"/>
    <n v="188"/>
    <n v="5.2111051978002488E-4"/>
  </r>
  <r>
    <x v="0"/>
    <x v="25"/>
    <x v="21"/>
    <x v="0"/>
    <x v="0"/>
    <n v="29995"/>
    <n v="29995"/>
    <n v="29995"/>
    <n v="29995"/>
    <n v="0"/>
    <n v="0"/>
  </r>
  <r>
    <x v="0"/>
    <x v="25"/>
    <x v="7"/>
    <x v="183"/>
    <x v="183"/>
    <n v="390763"/>
    <n v="390951"/>
    <n v="44404.88636363636"/>
    <n v="44426.25"/>
    <n v="188"/>
    <n v="4.8111003344738373E-4"/>
  </r>
  <r>
    <x v="0"/>
    <x v="25"/>
    <x v="8"/>
    <x v="6"/>
    <x v="6"/>
    <m/>
    <m/>
    <m/>
    <m/>
    <m/>
    <m/>
  </r>
  <r>
    <x v="0"/>
    <x v="25"/>
    <x v="22"/>
    <x v="12"/>
    <x v="12"/>
    <n v="0"/>
    <n v="0"/>
    <n v="0"/>
    <n v="0"/>
    <n v="0"/>
    <n v="0"/>
  </r>
  <r>
    <x v="0"/>
    <x v="25"/>
    <x v="23"/>
    <x v="184"/>
    <x v="184"/>
    <n v="6189.83"/>
    <n v="6189"/>
    <n v="44213.07142857142"/>
    <n v="44207.142857142855"/>
    <n v="-0.82999999999992724"/>
    <n v="-1.3409092010603315E-4"/>
  </r>
  <r>
    <x v="0"/>
    <x v="25"/>
    <x v="24"/>
    <x v="169"/>
    <x v="169"/>
    <n v="38991"/>
    <n v="40110"/>
    <n v="64985"/>
    <n v="66850"/>
    <n v="1119"/>
    <n v="2.8698930522428254E-2"/>
  </r>
  <r>
    <x v="0"/>
    <x v="25"/>
    <x v="25"/>
    <x v="0"/>
    <x v="0"/>
    <n v="61626"/>
    <n v="61626"/>
    <n v="61626"/>
    <n v="61626"/>
    <n v="0"/>
    <n v="0"/>
  </r>
  <r>
    <x v="0"/>
    <x v="25"/>
    <x v="26"/>
    <x v="0"/>
    <x v="0"/>
    <n v="79546"/>
    <n v="79546"/>
    <n v="79546"/>
    <n v="79546"/>
    <n v="0"/>
    <n v="0"/>
  </r>
  <r>
    <x v="0"/>
    <x v="25"/>
    <x v="27"/>
    <x v="12"/>
    <x v="12"/>
    <n v="0"/>
    <n v="0"/>
    <n v="0"/>
    <n v="0"/>
    <n v="0"/>
    <n v="0"/>
  </r>
  <r>
    <x v="0"/>
    <x v="25"/>
    <x v="28"/>
    <x v="12"/>
    <x v="12"/>
    <n v="0"/>
    <n v="0"/>
    <n v="0"/>
    <n v="0"/>
    <n v="0"/>
    <n v="0"/>
  </r>
  <r>
    <x v="0"/>
    <x v="25"/>
    <x v="29"/>
    <x v="12"/>
    <x v="12"/>
    <n v="0"/>
    <n v="0"/>
    <n v="0"/>
    <n v="0"/>
    <n v="0"/>
    <n v="0"/>
  </r>
  <r>
    <x v="0"/>
    <x v="25"/>
    <x v="7"/>
    <x v="185"/>
    <x v="185"/>
    <n v="186352.83000000002"/>
    <n v="187471"/>
    <n v="68011.981751824816"/>
    <n v="68420.07299270072"/>
    <n v="1118.1699999999837"/>
    <n v="6.0002845140585395E-3"/>
  </r>
  <r>
    <x v="0"/>
    <x v="25"/>
    <x v="8"/>
    <x v="6"/>
    <x v="6"/>
    <m/>
    <m/>
    <m/>
    <m/>
    <m/>
    <m/>
  </r>
  <r>
    <x v="0"/>
    <x v="25"/>
    <x v="30"/>
    <x v="12"/>
    <x v="12"/>
    <n v="0"/>
    <n v="0"/>
    <n v="0"/>
    <n v="0"/>
    <n v="0"/>
    <n v="0"/>
  </r>
  <r>
    <x v="0"/>
    <x v="25"/>
    <x v="31"/>
    <x v="19"/>
    <x v="19"/>
    <n v="83750"/>
    <n v="87002"/>
    <n v="20937.5"/>
    <n v="21750.5"/>
    <n v="3252"/>
    <n v="3.8829850746268657E-2"/>
  </r>
  <r>
    <x v="0"/>
    <x v="25"/>
    <x v="7"/>
    <x v="19"/>
    <x v="19"/>
    <n v="83750"/>
    <n v="87002"/>
    <n v="20937.5"/>
    <n v="21750.5"/>
    <n v="3252"/>
    <n v="3.8829850746268657E-2"/>
  </r>
  <r>
    <x v="0"/>
    <x v="25"/>
    <x v="8"/>
    <x v="6"/>
    <x v="6"/>
    <m/>
    <m/>
    <m/>
    <m/>
    <m/>
    <m/>
  </r>
  <r>
    <x v="0"/>
    <x v="25"/>
    <x v="32"/>
    <x v="26"/>
    <x v="26"/>
    <n v="121185.54"/>
    <n v="122889"/>
    <n v="40395.18"/>
    <n v="40963"/>
    <n v="1703.4600000000064"/>
    <n v="1.4056627548138223E-2"/>
  </r>
  <r>
    <x v="0"/>
    <x v="25"/>
    <x v="7"/>
    <x v="26"/>
    <x v="26"/>
    <n v="121185.54"/>
    <n v="122889"/>
    <n v="40395.18"/>
    <n v="40963"/>
    <n v="1703.4600000000064"/>
    <n v="1.4056627548138223E-2"/>
  </r>
  <r>
    <x v="0"/>
    <x v="25"/>
    <x v="8"/>
    <x v="6"/>
    <x v="6"/>
    <m/>
    <m/>
    <m/>
    <m/>
    <m/>
    <m/>
  </r>
  <r>
    <x v="0"/>
    <x v="25"/>
    <x v="33"/>
    <x v="28"/>
    <x v="28"/>
    <n v="319579"/>
    <n v="319579"/>
    <n v="29052.636363636364"/>
    <n v="29052.636363636364"/>
    <n v="0"/>
    <n v="0"/>
  </r>
  <r>
    <x v="0"/>
    <x v="25"/>
    <x v="34"/>
    <x v="83"/>
    <x v="83"/>
    <n v="672389"/>
    <n v="678425"/>
    <n v="22412.966666666667"/>
    <n v="22614.166666666668"/>
    <n v="6036"/>
    <n v="8.9769463807409106E-3"/>
  </r>
  <r>
    <x v="0"/>
    <x v="25"/>
    <x v="7"/>
    <x v="186"/>
    <x v="186"/>
    <n v="991968"/>
    <n v="998004"/>
    <n v="24194.341463414636"/>
    <n v="24341.560975609755"/>
    <n v="6036"/>
    <n v="6.0848737056034066E-3"/>
  </r>
  <r>
    <x v="0"/>
    <x v="25"/>
    <x v="8"/>
    <x v="6"/>
    <x v="6"/>
    <m/>
    <m/>
    <m/>
    <m/>
    <m/>
    <m/>
  </r>
  <r>
    <x v="0"/>
    <x v="25"/>
    <x v="35"/>
    <x v="0"/>
    <x v="0"/>
    <n v="11175"/>
    <n v="11175"/>
    <n v="11175"/>
    <n v="11175"/>
    <n v="0"/>
    <n v="0"/>
  </r>
  <r>
    <x v="0"/>
    <x v="25"/>
    <x v="36"/>
    <x v="12"/>
    <x v="12"/>
    <n v="0"/>
    <n v="0"/>
    <n v="0"/>
    <n v="0"/>
    <n v="0"/>
    <n v="0"/>
  </r>
  <r>
    <x v="0"/>
    <x v="25"/>
    <x v="37"/>
    <x v="12"/>
    <x v="12"/>
    <n v="0"/>
    <n v="0"/>
    <n v="0"/>
    <n v="0"/>
    <n v="0"/>
    <n v="0"/>
  </r>
  <r>
    <x v="0"/>
    <x v="25"/>
    <x v="38"/>
    <x v="12"/>
    <x v="12"/>
    <n v="0"/>
    <n v="0"/>
    <n v="0"/>
    <n v="0"/>
    <n v="0"/>
    <n v="0"/>
  </r>
  <r>
    <x v="0"/>
    <x v="25"/>
    <x v="7"/>
    <x v="0"/>
    <x v="0"/>
    <n v="11175"/>
    <n v="11175"/>
    <n v="11175"/>
    <n v="11175"/>
    <n v="0"/>
    <n v="0"/>
  </r>
  <r>
    <x v="0"/>
    <x v="25"/>
    <x v="8"/>
    <x v="6"/>
    <x v="6"/>
    <m/>
    <m/>
    <m/>
    <m/>
    <m/>
    <m/>
  </r>
  <r>
    <x v="0"/>
    <x v="25"/>
    <x v="39"/>
    <x v="12"/>
    <x v="12"/>
    <n v="0"/>
    <n v="0"/>
    <n v="0"/>
    <n v="0"/>
    <n v="0"/>
    <n v="0"/>
  </r>
  <r>
    <x v="0"/>
    <x v="25"/>
    <x v="40"/>
    <x v="12"/>
    <x v="12"/>
    <n v="0"/>
    <n v="0"/>
    <n v="0"/>
    <n v="0"/>
    <n v="0"/>
    <n v="0"/>
  </r>
  <r>
    <x v="0"/>
    <x v="25"/>
    <x v="41"/>
    <x v="12"/>
    <x v="12"/>
    <n v="0"/>
    <n v="0"/>
    <n v="0"/>
    <n v="0"/>
    <n v="0"/>
    <n v="0"/>
  </r>
  <r>
    <x v="0"/>
    <x v="26"/>
    <x v="0"/>
    <x v="0"/>
    <x v="0"/>
    <n v="111100"/>
    <n v="111100"/>
    <n v="111100"/>
    <n v="111100"/>
    <n v="0"/>
    <n v="0"/>
  </r>
  <r>
    <x v="0"/>
    <x v="26"/>
    <x v="1"/>
    <x v="19"/>
    <x v="19"/>
    <n v="294197"/>
    <n v="294197"/>
    <n v="73549.25"/>
    <n v="73549.25"/>
    <n v="0"/>
    <n v="0"/>
  </r>
  <r>
    <x v="0"/>
    <x v="26"/>
    <x v="2"/>
    <x v="12"/>
    <x v="12"/>
    <n v="0"/>
    <n v="0"/>
    <n v="0"/>
    <n v="0"/>
    <n v="0"/>
    <n v="0"/>
  </r>
  <r>
    <x v="0"/>
    <x v="26"/>
    <x v="3"/>
    <x v="77"/>
    <x v="77"/>
    <n v="30256"/>
    <n v="30256"/>
    <n v="27505.454545454544"/>
    <n v="27505.454545454544"/>
    <n v="0"/>
    <n v="0"/>
  </r>
  <r>
    <x v="0"/>
    <x v="26"/>
    <x v="4"/>
    <x v="0"/>
    <x v="0"/>
    <n v="88500"/>
    <n v="88500"/>
    <n v="88500"/>
    <n v="88500"/>
    <n v="0"/>
    <n v="0"/>
  </r>
  <r>
    <x v="0"/>
    <x v="26"/>
    <x v="5"/>
    <x v="82"/>
    <x v="82"/>
    <n v="139175"/>
    <n v="139175"/>
    <n v="47991.379310344826"/>
    <n v="47991.379310344826"/>
    <n v="0"/>
    <n v="0"/>
  </r>
  <r>
    <x v="0"/>
    <x v="26"/>
    <x v="6"/>
    <x v="12"/>
    <x v="12"/>
    <n v="0"/>
    <n v="0"/>
    <n v="0"/>
    <n v="0"/>
    <n v="0"/>
    <n v="0"/>
  </r>
  <r>
    <x v="0"/>
    <x v="26"/>
    <x v="7"/>
    <x v="89"/>
    <x v="89"/>
    <n v="663228"/>
    <n v="663228"/>
    <n v="66322.8"/>
    <n v="66322.8"/>
    <n v="0"/>
    <n v="0"/>
  </r>
  <r>
    <x v="0"/>
    <x v="26"/>
    <x v="8"/>
    <x v="6"/>
    <x v="6"/>
    <m/>
    <m/>
    <m/>
    <m/>
    <m/>
    <m/>
  </r>
  <r>
    <x v="0"/>
    <x v="26"/>
    <x v="9"/>
    <x v="187"/>
    <x v="187"/>
    <n v="14453.3"/>
    <n v="14453.3"/>
    <n v="14032.330097087377"/>
    <n v="14032.330097087377"/>
    <n v="0"/>
    <n v="0"/>
  </r>
  <r>
    <x v="0"/>
    <x v="26"/>
    <x v="10"/>
    <x v="0"/>
    <x v="0"/>
    <n v="17032"/>
    <n v="17032"/>
    <n v="17032"/>
    <n v="17032"/>
    <n v="0"/>
    <n v="0"/>
  </r>
  <r>
    <x v="0"/>
    <x v="26"/>
    <x v="7"/>
    <x v="188"/>
    <x v="188"/>
    <n v="31485.3"/>
    <n v="31485.3"/>
    <n v="15509.999999999998"/>
    <n v="15509.999999999998"/>
    <n v="0"/>
    <n v="0"/>
  </r>
  <r>
    <x v="0"/>
    <x v="26"/>
    <x v="8"/>
    <x v="6"/>
    <x v="6"/>
    <m/>
    <m/>
    <m/>
    <m/>
    <m/>
    <m/>
  </r>
  <r>
    <x v="0"/>
    <x v="26"/>
    <x v="11"/>
    <x v="115"/>
    <x v="115"/>
    <n v="7988"/>
    <n v="7988"/>
    <n v="15976"/>
    <n v="15976"/>
    <n v="0"/>
    <n v="0"/>
  </r>
  <r>
    <x v="0"/>
    <x v="26"/>
    <x v="12"/>
    <x v="189"/>
    <x v="189"/>
    <n v="49777"/>
    <n v="49777"/>
    <n v="14222"/>
    <n v="14222"/>
    <n v="0"/>
    <n v="0"/>
  </r>
  <r>
    <x v="0"/>
    <x v="26"/>
    <x v="13"/>
    <x v="12"/>
    <x v="12"/>
    <m/>
    <n v="0"/>
    <n v="0"/>
    <n v="0"/>
    <n v="0"/>
    <n v="0"/>
  </r>
  <r>
    <x v="0"/>
    <x v="26"/>
    <x v="14"/>
    <x v="12"/>
    <x v="12"/>
    <n v="0"/>
    <n v="0"/>
    <n v="0"/>
    <n v="0"/>
    <n v="0"/>
    <n v="0"/>
  </r>
  <r>
    <x v="0"/>
    <x v="26"/>
    <x v="7"/>
    <x v="19"/>
    <x v="19"/>
    <n v="57765"/>
    <n v="57765"/>
    <n v="14441.25"/>
    <n v="14441.25"/>
    <n v="0"/>
    <n v="0"/>
  </r>
  <r>
    <x v="0"/>
    <x v="26"/>
    <x v="8"/>
    <x v="6"/>
    <x v="6"/>
    <m/>
    <m/>
    <m/>
    <m/>
    <m/>
    <m/>
  </r>
  <r>
    <x v="0"/>
    <x v="26"/>
    <x v="15"/>
    <x v="190"/>
    <x v="190"/>
    <n v="115986"/>
    <n v="115986"/>
    <n v="54453.521126760563"/>
    <n v="54453.521126760563"/>
    <n v="0"/>
    <n v="0"/>
  </r>
  <r>
    <x v="0"/>
    <x v="26"/>
    <x v="16"/>
    <x v="12"/>
    <x v="12"/>
    <n v="0"/>
    <n v="0"/>
    <n v="0"/>
    <n v="0"/>
    <n v="0"/>
    <n v="0"/>
  </r>
  <r>
    <x v="0"/>
    <x v="26"/>
    <x v="17"/>
    <x v="191"/>
    <x v="191"/>
    <n v="95195"/>
    <n v="95195"/>
    <n v="30907.46753246753"/>
    <n v="30907.46753246753"/>
    <n v="0"/>
    <n v="0"/>
  </r>
  <r>
    <x v="0"/>
    <x v="26"/>
    <x v="7"/>
    <x v="192"/>
    <x v="192"/>
    <n v="211181"/>
    <n v="211181"/>
    <n v="40533.781190019195"/>
    <n v="40533.781190019195"/>
    <n v="0"/>
    <n v="0"/>
  </r>
  <r>
    <x v="0"/>
    <x v="26"/>
    <x v="8"/>
    <x v="6"/>
    <x v="6"/>
    <m/>
    <m/>
    <m/>
    <m/>
    <m/>
    <m/>
  </r>
  <r>
    <x v="0"/>
    <x v="26"/>
    <x v="18"/>
    <x v="12"/>
    <x v="12"/>
    <n v="0"/>
    <n v="0"/>
    <n v="0"/>
    <n v="0"/>
    <n v="0"/>
    <n v="0"/>
  </r>
  <r>
    <x v="0"/>
    <x v="26"/>
    <x v="19"/>
    <x v="12"/>
    <x v="12"/>
    <n v="0"/>
    <n v="0"/>
    <n v="0"/>
    <n v="0"/>
    <n v="0"/>
    <n v="0"/>
  </r>
  <r>
    <x v="0"/>
    <x v="26"/>
    <x v="7"/>
    <x v="12"/>
    <x v="12"/>
    <n v="0"/>
    <n v="0"/>
    <n v="0"/>
    <n v="0"/>
    <n v="0"/>
    <n v="0"/>
  </r>
  <r>
    <x v="0"/>
    <x v="26"/>
    <x v="8"/>
    <x v="6"/>
    <x v="6"/>
    <m/>
    <m/>
    <m/>
    <m/>
    <m/>
    <m/>
  </r>
  <r>
    <x v="0"/>
    <x v="26"/>
    <x v="20"/>
    <x v="174"/>
    <x v="174"/>
    <n v="65807"/>
    <n v="65807"/>
    <n v="34635.26315789474"/>
    <n v="34635.26315789474"/>
    <n v="0"/>
    <n v="0"/>
  </r>
  <r>
    <x v="0"/>
    <x v="26"/>
    <x v="21"/>
    <x v="12"/>
    <x v="12"/>
    <n v="0"/>
    <n v="0"/>
    <n v="0"/>
    <n v="0"/>
    <n v="0"/>
    <n v="0"/>
  </r>
  <r>
    <x v="0"/>
    <x v="26"/>
    <x v="7"/>
    <x v="174"/>
    <x v="174"/>
    <n v="65807"/>
    <n v="65807"/>
    <n v="34635.26315789474"/>
    <n v="34635.26315789474"/>
    <n v="0"/>
    <n v="0"/>
  </r>
  <r>
    <x v="0"/>
    <x v="26"/>
    <x v="8"/>
    <x v="6"/>
    <x v="6"/>
    <m/>
    <m/>
    <m/>
    <m/>
    <m/>
    <m/>
  </r>
  <r>
    <x v="0"/>
    <x v="26"/>
    <x v="22"/>
    <x v="12"/>
    <x v="12"/>
    <n v="0"/>
    <n v="0"/>
    <n v="0"/>
    <n v="0"/>
    <n v="0"/>
    <n v="0"/>
  </r>
  <r>
    <x v="0"/>
    <x v="26"/>
    <x v="23"/>
    <x v="12"/>
    <x v="12"/>
    <n v="0"/>
    <n v="0"/>
    <n v="0"/>
    <n v="0"/>
    <n v="0"/>
    <n v="0"/>
  </r>
  <r>
    <x v="0"/>
    <x v="26"/>
    <x v="24"/>
    <x v="12"/>
    <x v="12"/>
    <n v="0"/>
    <n v="0"/>
    <n v="0"/>
    <n v="0"/>
    <n v="0"/>
    <n v="0"/>
  </r>
  <r>
    <x v="0"/>
    <x v="26"/>
    <x v="25"/>
    <x v="12"/>
    <x v="12"/>
    <n v="0"/>
    <n v="0"/>
    <n v="0"/>
    <n v="0"/>
    <n v="0"/>
    <n v="0"/>
  </r>
  <r>
    <x v="0"/>
    <x v="26"/>
    <x v="26"/>
    <x v="12"/>
    <x v="12"/>
    <n v="0"/>
    <n v="0"/>
    <n v="0"/>
    <n v="0"/>
    <n v="0"/>
    <n v="0"/>
  </r>
  <r>
    <x v="0"/>
    <x v="26"/>
    <x v="27"/>
    <x v="12"/>
    <x v="12"/>
    <n v="0"/>
    <n v="0"/>
    <n v="0"/>
    <n v="0"/>
    <n v="0"/>
    <n v="0"/>
  </r>
  <r>
    <x v="0"/>
    <x v="26"/>
    <x v="28"/>
    <x v="12"/>
    <x v="12"/>
    <n v="0"/>
    <n v="0"/>
    <n v="0"/>
    <n v="0"/>
    <n v="0"/>
    <n v="0"/>
  </r>
  <r>
    <x v="0"/>
    <x v="26"/>
    <x v="29"/>
    <x v="12"/>
    <x v="12"/>
    <n v="0"/>
    <n v="0"/>
    <n v="0"/>
    <n v="0"/>
    <n v="0"/>
    <n v="0"/>
  </r>
  <r>
    <x v="0"/>
    <x v="26"/>
    <x v="7"/>
    <x v="12"/>
    <x v="12"/>
    <n v="0"/>
    <n v="0"/>
    <n v="0"/>
    <n v="0"/>
    <n v="0"/>
    <n v="0"/>
  </r>
  <r>
    <x v="0"/>
    <x v="26"/>
    <x v="8"/>
    <x v="6"/>
    <x v="6"/>
    <m/>
    <m/>
    <m/>
    <m/>
    <m/>
    <m/>
  </r>
  <r>
    <x v="0"/>
    <x v="26"/>
    <x v="30"/>
    <x v="12"/>
    <x v="12"/>
    <n v="0"/>
    <n v="0"/>
    <n v="0"/>
    <n v="0"/>
    <n v="0"/>
    <n v="0"/>
  </r>
  <r>
    <x v="0"/>
    <x v="26"/>
    <x v="31"/>
    <x v="12"/>
    <x v="12"/>
    <n v="0"/>
    <n v="0"/>
    <n v="0"/>
    <n v="0"/>
    <n v="0"/>
    <n v="0"/>
  </r>
  <r>
    <x v="0"/>
    <x v="26"/>
    <x v="7"/>
    <x v="12"/>
    <x v="12"/>
    <n v="0"/>
    <n v="0"/>
    <n v="0"/>
    <n v="0"/>
    <n v="0"/>
    <n v="0"/>
  </r>
  <r>
    <x v="0"/>
    <x v="26"/>
    <x v="8"/>
    <x v="6"/>
    <x v="6"/>
    <m/>
    <m/>
    <m/>
    <m/>
    <m/>
    <m/>
  </r>
  <r>
    <x v="0"/>
    <x v="26"/>
    <x v="32"/>
    <x v="12"/>
    <x v="12"/>
    <n v="0"/>
    <n v="0"/>
    <n v="0"/>
    <n v="0"/>
    <n v="0"/>
    <n v="0"/>
  </r>
  <r>
    <x v="0"/>
    <x v="26"/>
    <x v="7"/>
    <x v="12"/>
    <x v="12"/>
    <n v="0"/>
    <n v="0"/>
    <n v="0"/>
    <n v="0"/>
    <n v="0"/>
    <n v="0"/>
  </r>
  <r>
    <x v="0"/>
    <x v="26"/>
    <x v="8"/>
    <x v="6"/>
    <x v="6"/>
    <m/>
    <m/>
    <m/>
    <m/>
    <m/>
    <m/>
  </r>
  <r>
    <x v="0"/>
    <x v="26"/>
    <x v="33"/>
    <x v="17"/>
    <x v="17"/>
    <n v="60454"/>
    <n v="60454"/>
    <n v="30227"/>
    <n v="30227"/>
    <n v="0"/>
    <n v="0"/>
  </r>
  <r>
    <x v="0"/>
    <x v="26"/>
    <x v="34"/>
    <x v="2"/>
    <x v="2"/>
    <n v="143431"/>
    <n v="143431"/>
    <n v="20490.142857142859"/>
    <n v="20490.142857142859"/>
    <n v="0"/>
    <n v="0"/>
  </r>
  <r>
    <x v="0"/>
    <x v="26"/>
    <x v="7"/>
    <x v="18"/>
    <x v="18"/>
    <n v="203885"/>
    <n v="203885"/>
    <n v="22653.888888888891"/>
    <n v="22653.888888888891"/>
    <n v="0"/>
    <n v="0"/>
  </r>
  <r>
    <x v="0"/>
    <x v="26"/>
    <x v="8"/>
    <x v="6"/>
    <x v="6"/>
    <m/>
    <m/>
    <m/>
    <m/>
    <m/>
    <m/>
  </r>
  <r>
    <x v="0"/>
    <x v="26"/>
    <x v="35"/>
    <x v="12"/>
    <x v="12"/>
    <n v="0"/>
    <n v="0"/>
    <n v="0"/>
    <n v="0"/>
    <n v="0"/>
    <n v="0"/>
  </r>
  <r>
    <x v="0"/>
    <x v="26"/>
    <x v="36"/>
    <x v="12"/>
    <x v="12"/>
    <n v="0"/>
    <n v="0"/>
    <n v="0"/>
    <n v="0"/>
    <n v="0"/>
    <n v="0"/>
  </r>
  <r>
    <x v="0"/>
    <x v="26"/>
    <x v="37"/>
    <x v="0"/>
    <x v="0"/>
    <n v="20160"/>
    <n v="20160"/>
    <n v="20160"/>
    <n v="20160"/>
    <n v="0"/>
    <n v="0"/>
  </r>
  <r>
    <x v="0"/>
    <x v="26"/>
    <x v="38"/>
    <x v="12"/>
    <x v="12"/>
    <n v="0"/>
    <n v="0"/>
    <n v="0"/>
    <n v="0"/>
    <n v="0"/>
    <n v="0"/>
  </r>
  <r>
    <x v="0"/>
    <x v="26"/>
    <x v="7"/>
    <x v="0"/>
    <x v="0"/>
    <n v="20160"/>
    <n v="20160"/>
    <n v="20160"/>
    <n v="20160"/>
    <n v="0"/>
    <n v="0"/>
  </r>
  <r>
    <x v="0"/>
    <x v="26"/>
    <x v="8"/>
    <x v="6"/>
    <x v="6"/>
    <m/>
    <m/>
    <m/>
    <m/>
    <m/>
    <m/>
  </r>
  <r>
    <x v="0"/>
    <x v="26"/>
    <x v="39"/>
    <x v="12"/>
    <x v="12"/>
    <n v="0"/>
    <n v="0"/>
    <n v="0"/>
    <n v="0"/>
    <n v="0"/>
    <n v="0"/>
  </r>
  <r>
    <x v="0"/>
    <x v="26"/>
    <x v="40"/>
    <x v="12"/>
    <x v="12"/>
    <n v="0"/>
    <n v="0"/>
    <n v="0"/>
    <n v="0"/>
    <n v="0"/>
    <n v="0"/>
  </r>
  <r>
    <x v="0"/>
    <x v="26"/>
    <x v="41"/>
    <x v="12"/>
    <x v="12"/>
    <n v="0"/>
    <n v="0"/>
    <n v="0"/>
    <n v="0"/>
    <n v="0"/>
    <n v="0"/>
  </r>
  <r>
    <x v="0"/>
    <x v="27"/>
    <x v="0"/>
    <x v="0"/>
    <x v="0"/>
    <n v="100776"/>
    <n v="100776"/>
    <n v="100776"/>
    <n v="100776"/>
    <n v="0"/>
    <n v="0"/>
  </r>
  <r>
    <x v="0"/>
    <x v="27"/>
    <x v="1"/>
    <x v="193"/>
    <x v="193"/>
    <n v="255668"/>
    <n v="257246"/>
    <n v="81164.444444444453"/>
    <n v="81665.396825396834"/>
    <n v="1578"/>
    <n v="6.1720668992599776E-3"/>
  </r>
  <r>
    <x v="0"/>
    <x v="27"/>
    <x v="2"/>
    <x v="12"/>
    <x v="12"/>
    <n v="0"/>
    <n v="0"/>
    <n v="0"/>
    <n v="0"/>
    <n v="0"/>
    <n v="0"/>
  </r>
  <r>
    <x v="0"/>
    <x v="27"/>
    <x v="3"/>
    <x v="12"/>
    <x v="12"/>
    <n v="0"/>
    <n v="0"/>
    <n v="0"/>
    <n v="0"/>
    <n v="0"/>
    <n v="0"/>
  </r>
  <r>
    <x v="0"/>
    <x v="27"/>
    <x v="4"/>
    <x v="0"/>
    <x v="0"/>
    <n v="47747"/>
    <n v="48750"/>
    <n v="47747"/>
    <n v="48750"/>
    <n v="1003"/>
    <n v="2.1006555385678683E-2"/>
  </r>
  <r>
    <x v="0"/>
    <x v="27"/>
    <x v="5"/>
    <x v="194"/>
    <x v="194"/>
    <n v="63468"/>
    <n v="63890"/>
    <n v="74668.23529411765"/>
    <n v="75164.705882352937"/>
    <n v="422"/>
    <n v="6.6490199785718788E-3"/>
  </r>
  <r>
    <x v="0"/>
    <x v="27"/>
    <x v="6"/>
    <x v="12"/>
    <x v="12"/>
    <n v="0"/>
    <n v="0"/>
    <n v="0"/>
    <n v="0"/>
    <n v="0"/>
    <n v="0"/>
  </r>
  <r>
    <x v="0"/>
    <x v="27"/>
    <x v="7"/>
    <x v="23"/>
    <x v="23"/>
    <n v="467659"/>
    <n v="470662"/>
    <n v="77943.166666666672"/>
    <n v="78443.666666666672"/>
    <n v="3003"/>
    <n v="6.4213454675308293E-3"/>
  </r>
  <r>
    <x v="0"/>
    <x v="27"/>
    <x v="8"/>
    <x v="6"/>
    <x v="6"/>
    <m/>
    <m/>
    <m/>
    <m/>
    <m/>
    <m/>
  </r>
  <r>
    <x v="0"/>
    <x v="27"/>
    <x v="9"/>
    <x v="17"/>
    <x v="17"/>
    <n v="31105"/>
    <n v="31276"/>
    <n v="15552.5"/>
    <n v="15638"/>
    <n v="171"/>
    <n v="5.4975084391576919E-3"/>
  </r>
  <r>
    <x v="0"/>
    <x v="27"/>
    <x v="10"/>
    <x v="12"/>
    <x v="12"/>
    <n v="0"/>
    <n v="0"/>
    <n v="0"/>
    <n v="0"/>
    <n v="0"/>
    <n v="0"/>
  </r>
  <r>
    <x v="0"/>
    <x v="27"/>
    <x v="7"/>
    <x v="17"/>
    <x v="17"/>
    <n v="31105"/>
    <n v="31276"/>
    <n v="15552.5"/>
    <n v="15638"/>
    <n v="171"/>
    <n v="5.4975084391576919E-3"/>
  </r>
  <r>
    <x v="0"/>
    <x v="27"/>
    <x v="8"/>
    <x v="6"/>
    <x v="6"/>
    <m/>
    <m/>
    <m/>
    <m/>
    <m/>
    <m/>
  </r>
  <r>
    <x v="0"/>
    <x v="27"/>
    <x v="11"/>
    <x v="3"/>
    <x v="3"/>
    <n v="78207"/>
    <n v="78543"/>
    <n v="15641.4"/>
    <n v="15708.6"/>
    <n v="336"/>
    <n v="4.2962906133722049E-3"/>
  </r>
  <r>
    <x v="0"/>
    <x v="27"/>
    <x v="12"/>
    <x v="28"/>
    <x v="28"/>
    <n v="166702"/>
    <n v="167622"/>
    <n v="15154.727272727272"/>
    <n v="15238.363636363636"/>
    <n v="920"/>
    <n v="5.5188300080382955E-3"/>
  </r>
  <r>
    <x v="0"/>
    <x v="27"/>
    <x v="13"/>
    <x v="12"/>
    <x v="12"/>
    <n v="0"/>
    <n v="0"/>
    <n v="0"/>
    <n v="0"/>
    <n v="0"/>
    <n v="0"/>
  </r>
  <r>
    <x v="0"/>
    <x v="27"/>
    <x v="14"/>
    <x v="12"/>
    <x v="12"/>
    <n v="0"/>
    <n v="0"/>
    <n v="0"/>
    <n v="0"/>
    <n v="0"/>
    <n v="0"/>
  </r>
  <r>
    <x v="0"/>
    <x v="27"/>
    <x v="7"/>
    <x v="85"/>
    <x v="85"/>
    <n v="244909"/>
    <n v="246165"/>
    <n v="15306.8125"/>
    <n v="15385.3125"/>
    <n v="1256"/>
    <n v="5.1284354597013583E-3"/>
  </r>
  <r>
    <x v="0"/>
    <x v="27"/>
    <x v="8"/>
    <x v="6"/>
    <x v="6"/>
    <m/>
    <m/>
    <m/>
    <m/>
    <m/>
    <m/>
  </r>
  <r>
    <x v="0"/>
    <x v="27"/>
    <x v="15"/>
    <x v="195"/>
    <x v="195"/>
    <n v="56681"/>
    <n v="56681"/>
    <n v="48862.931034482761"/>
    <n v="48862.931034482761"/>
    <n v="0"/>
    <n v="0"/>
  </r>
  <r>
    <x v="0"/>
    <x v="27"/>
    <x v="16"/>
    <x v="0"/>
    <x v="0"/>
    <n v="42562"/>
    <n v="42643"/>
    <n v="42562"/>
    <n v="42643"/>
    <n v="81"/>
    <n v="1.9031060570461915E-3"/>
  </r>
  <r>
    <x v="0"/>
    <x v="27"/>
    <x v="17"/>
    <x v="7"/>
    <x v="7"/>
    <n v="178422"/>
    <n v="179213"/>
    <n v="22302.75"/>
    <n v="22401.625"/>
    <n v="791"/>
    <n v="4.4333097936353144E-3"/>
  </r>
  <r>
    <x v="0"/>
    <x v="27"/>
    <x v="7"/>
    <x v="196"/>
    <x v="196"/>
    <n v="277665"/>
    <n v="278537"/>
    <n v="27329.232283464567"/>
    <n v="27415.059055118109"/>
    <n v="872"/>
    <n v="3.1404750328633425E-3"/>
  </r>
  <r>
    <x v="0"/>
    <x v="27"/>
    <x v="8"/>
    <x v="6"/>
    <x v="6"/>
    <m/>
    <m/>
    <m/>
    <m/>
    <m/>
    <m/>
  </r>
  <r>
    <x v="0"/>
    <x v="27"/>
    <x v="18"/>
    <x v="12"/>
    <x v="12"/>
    <n v="0"/>
    <n v="0"/>
    <n v="0"/>
    <n v="0"/>
    <n v="0"/>
    <n v="0"/>
  </r>
  <r>
    <x v="0"/>
    <x v="27"/>
    <x v="19"/>
    <x v="12"/>
    <x v="12"/>
    <n v="0"/>
    <n v="0"/>
    <n v="0"/>
    <n v="0"/>
    <n v="0"/>
    <n v="0"/>
  </r>
  <r>
    <x v="0"/>
    <x v="27"/>
    <x v="7"/>
    <x v="12"/>
    <x v="12"/>
    <n v="0"/>
    <n v="0"/>
    <n v="0"/>
    <n v="0"/>
    <n v="0"/>
    <n v="0"/>
  </r>
  <r>
    <x v="0"/>
    <x v="27"/>
    <x v="8"/>
    <x v="6"/>
    <x v="6"/>
    <m/>
    <m/>
    <m/>
    <m/>
    <m/>
    <m/>
  </r>
  <r>
    <x v="0"/>
    <x v="27"/>
    <x v="20"/>
    <x v="12"/>
    <x v="12"/>
    <n v="0"/>
    <n v="0"/>
    <n v="0"/>
    <n v="0"/>
    <n v="0"/>
    <n v="0"/>
  </r>
  <r>
    <x v="0"/>
    <x v="27"/>
    <x v="21"/>
    <x v="12"/>
    <x v="12"/>
    <n v="0"/>
    <n v="0"/>
    <n v="0"/>
    <n v="0"/>
    <n v="0"/>
    <n v="0"/>
  </r>
  <r>
    <x v="0"/>
    <x v="27"/>
    <x v="7"/>
    <x v="12"/>
    <x v="12"/>
    <n v="0"/>
    <n v="0"/>
    <n v="0"/>
    <n v="0"/>
    <n v="0"/>
    <n v="0"/>
  </r>
  <r>
    <x v="0"/>
    <x v="27"/>
    <x v="8"/>
    <x v="6"/>
    <x v="6"/>
    <m/>
    <m/>
    <m/>
    <m/>
    <m/>
    <m/>
  </r>
  <r>
    <x v="0"/>
    <x v="27"/>
    <x v="22"/>
    <x v="12"/>
    <x v="12"/>
    <n v="0"/>
    <n v="0"/>
    <n v="0"/>
    <n v="0"/>
    <n v="0"/>
    <n v="0"/>
  </r>
  <r>
    <x v="0"/>
    <x v="27"/>
    <x v="23"/>
    <x v="12"/>
    <x v="12"/>
    <n v="0"/>
    <n v="0"/>
    <n v="0"/>
    <n v="0"/>
    <n v="0"/>
    <n v="0"/>
  </r>
  <r>
    <x v="0"/>
    <x v="27"/>
    <x v="24"/>
    <x v="12"/>
    <x v="12"/>
    <n v="0"/>
    <n v="0"/>
    <n v="0"/>
    <n v="0"/>
    <n v="0"/>
    <n v="0"/>
  </r>
  <r>
    <x v="0"/>
    <x v="27"/>
    <x v="25"/>
    <x v="12"/>
    <x v="12"/>
    <n v="0"/>
    <n v="0"/>
    <n v="0"/>
    <n v="0"/>
    <n v="0"/>
    <n v="0"/>
  </r>
  <r>
    <x v="0"/>
    <x v="27"/>
    <x v="26"/>
    <x v="12"/>
    <x v="12"/>
    <n v="0"/>
    <n v="0"/>
    <n v="0"/>
    <n v="0"/>
    <n v="0"/>
    <n v="0"/>
  </r>
  <r>
    <x v="0"/>
    <x v="27"/>
    <x v="27"/>
    <x v="12"/>
    <x v="12"/>
    <n v="0"/>
    <n v="0"/>
    <n v="0"/>
    <n v="0"/>
    <n v="0"/>
    <n v="0"/>
  </r>
  <r>
    <x v="0"/>
    <x v="27"/>
    <x v="28"/>
    <x v="12"/>
    <x v="12"/>
    <n v="0"/>
    <n v="0"/>
    <n v="0"/>
    <n v="0"/>
    <n v="0"/>
    <n v="0"/>
  </r>
  <r>
    <x v="0"/>
    <x v="27"/>
    <x v="29"/>
    <x v="12"/>
    <x v="12"/>
    <n v="0"/>
    <n v="0"/>
    <n v="0"/>
    <n v="0"/>
    <n v="0"/>
    <n v="0"/>
  </r>
  <r>
    <x v="0"/>
    <x v="27"/>
    <x v="7"/>
    <x v="12"/>
    <x v="12"/>
    <n v="0"/>
    <n v="0"/>
    <n v="0"/>
    <n v="0"/>
    <n v="0"/>
    <n v="0"/>
  </r>
  <r>
    <x v="0"/>
    <x v="27"/>
    <x v="8"/>
    <x v="6"/>
    <x v="6"/>
    <m/>
    <m/>
    <m/>
    <m/>
    <m/>
    <m/>
  </r>
  <r>
    <x v="0"/>
    <x v="27"/>
    <x v="30"/>
    <x v="12"/>
    <x v="12"/>
    <n v="0"/>
    <n v="0"/>
    <n v="0"/>
    <n v="0"/>
    <n v="0"/>
    <n v="0"/>
  </r>
  <r>
    <x v="0"/>
    <x v="27"/>
    <x v="31"/>
    <x v="12"/>
    <x v="12"/>
    <n v="0"/>
    <n v="0"/>
    <n v="0"/>
    <n v="0"/>
    <n v="0"/>
    <n v="0"/>
  </r>
  <r>
    <x v="0"/>
    <x v="27"/>
    <x v="7"/>
    <x v="12"/>
    <x v="12"/>
    <n v="0"/>
    <n v="0"/>
    <n v="0"/>
    <n v="0"/>
    <n v="0"/>
    <n v="0"/>
  </r>
  <r>
    <x v="0"/>
    <x v="27"/>
    <x v="8"/>
    <x v="6"/>
    <x v="6"/>
    <m/>
    <m/>
    <m/>
    <m/>
    <m/>
    <m/>
  </r>
  <r>
    <x v="0"/>
    <x v="27"/>
    <x v="32"/>
    <x v="12"/>
    <x v="12"/>
    <n v="0"/>
    <n v="0"/>
    <n v="0"/>
    <n v="0"/>
    <n v="0"/>
    <n v="0"/>
  </r>
  <r>
    <x v="0"/>
    <x v="27"/>
    <x v="7"/>
    <x v="12"/>
    <x v="12"/>
    <n v="0"/>
    <n v="0"/>
    <n v="0"/>
    <n v="0"/>
    <n v="0"/>
    <n v="0"/>
  </r>
  <r>
    <x v="0"/>
    <x v="27"/>
    <x v="8"/>
    <x v="6"/>
    <x v="6"/>
    <m/>
    <m/>
    <m/>
    <m/>
    <m/>
    <m/>
  </r>
  <r>
    <x v="0"/>
    <x v="27"/>
    <x v="33"/>
    <x v="26"/>
    <x v="26"/>
    <n v="149780"/>
    <n v="149984"/>
    <n v="49926.666666666664"/>
    <n v="49994.666666666664"/>
    <n v="204"/>
    <n v="1.3619975964748298E-3"/>
  </r>
  <r>
    <x v="0"/>
    <x v="27"/>
    <x v="34"/>
    <x v="2"/>
    <x v="2"/>
    <n v="135485"/>
    <n v="135668"/>
    <n v="19355"/>
    <n v="19381.142857142859"/>
    <n v="183"/>
    <n v="1.3507030298557036E-3"/>
  </r>
  <r>
    <x v="0"/>
    <x v="27"/>
    <x v="7"/>
    <x v="89"/>
    <x v="89"/>
    <n v="285265"/>
    <n v="285652"/>
    <n v="28526.5"/>
    <n v="28565.200000000001"/>
    <n v="387"/>
    <n v="1.3566333058734861E-3"/>
  </r>
  <r>
    <x v="0"/>
    <x v="27"/>
    <x v="8"/>
    <x v="6"/>
    <x v="6"/>
    <m/>
    <m/>
    <m/>
    <m/>
    <m/>
    <m/>
  </r>
  <r>
    <x v="0"/>
    <x v="27"/>
    <x v="35"/>
    <x v="12"/>
    <x v="12"/>
    <n v="0"/>
    <n v="0"/>
    <n v="0"/>
    <n v="0"/>
    <n v="0"/>
    <n v="0"/>
  </r>
  <r>
    <x v="0"/>
    <x v="27"/>
    <x v="36"/>
    <x v="12"/>
    <x v="12"/>
    <n v="0"/>
    <n v="0"/>
    <n v="0"/>
    <n v="0"/>
    <n v="0"/>
    <n v="0"/>
  </r>
  <r>
    <x v="0"/>
    <x v="27"/>
    <x v="37"/>
    <x v="12"/>
    <x v="12"/>
    <n v="0"/>
    <n v="0"/>
    <n v="0"/>
    <n v="0"/>
    <n v="0"/>
    <n v="0"/>
  </r>
  <r>
    <x v="0"/>
    <x v="27"/>
    <x v="38"/>
    <x v="12"/>
    <x v="12"/>
    <n v="0"/>
    <n v="0"/>
    <n v="0"/>
    <n v="0"/>
    <n v="0"/>
    <n v="0"/>
  </r>
  <r>
    <x v="0"/>
    <x v="27"/>
    <x v="7"/>
    <x v="12"/>
    <x v="12"/>
    <n v="0"/>
    <n v="0"/>
    <n v="0"/>
    <n v="0"/>
    <n v="0"/>
    <n v="0"/>
  </r>
  <r>
    <x v="0"/>
    <x v="27"/>
    <x v="8"/>
    <x v="6"/>
    <x v="6"/>
    <m/>
    <m/>
    <m/>
    <m/>
    <m/>
    <m/>
  </r>
  <r>
    <x v="0"/>
    <x v="27"/>
    <x v="39"/>
    <x v="12"/>
    <x v="12"/>
    <n v="0"/>
    <n v="0"/>
    <n v="0"/>
    <n v="0"/>
    <n v="0"/>
    <n v="0"/>
  </r>
  <r>
    <x v="0"/>
    <x v="27"/>
    <x v="40"/>
    <x v="12"/>
    <x v="12"/>
    <n v="0"/>
    <n v="0"/>
    <n v="0"/>
    <n v="0"/>
    <n v="0"/>
    <n v="0"/>
  </r>
  <r>
    <x v="0"/>
    <x v="27"/>
    <x v="41"/>
    <x v="12"/>
    <x v="12"/>
    <n v="0"/>
    <n v="0"/>
    <n v="0"/>
    <n v="0"/>
    <n v="0"/>
    <n v="0"/>
  </r>
  <r>
    <x v="0"/>
    <x v="28"/>
    <x v="0"/>
    <x v="0"/>
    <x v="0"/>
    <n v="150000"/>
    <n v="150000"/>
    <n v="150000"/>
    <n v="150000"/>
    <n v="0"/>
    <n v="0"/>
  </r>
  <r>
    <x v="0"/>
    <x v="28"/>
    <x v="1"/>
    <x v="96"/>
    <x v="96"/>
    <n v="2296580"/>
    <n v="2296580"/>
    <n v="69593.333333333328"/>
    <n v="69593.333333333328"/>
    <n v="0"/>
    <n v="0"/>
  </r>
  <r>
    <x v="0"/>
    <x v="28"/>
    <x v="2"/>
    <x v="2"/>
    <x v="2"/>
    <n v="771069"/>
    <n v="771069"/>
    <n v="110152.71428571429"/>
    <n v="110152.71428571429"/>
    <n v="0"/>
    <n v="0"/>
  </r>
  <r>
    <x v="0"/>
    <x v="28"/>
    <x v="3"/>
    <x v="78"/>
    <x v="78"/>
    <n v="653206"/>
    <n v="653206"/>
    <n v="46657.571428571428"/>
    <n v="46657.571428571428"/>
    <n v="0"/>
    <n v="0"/>
  </r>
  <r>
    <x v="0"/>
    <x v="28"/>
    <x v="4"/>
    <x v="0"/>
    <x v="0"/>
    <n v="109056"/>
    <n v="109056"/>
    <n v="109056"/>
    <n v="109056"/>
    <n v="0"/>
    <n v="0"/>
  </r>
  <r>
    <x v="0"/>
    <x v="28"/>
    <x v="5"/>
    <x v="28"/>
    <x v="28"/>
    <n v="829264"/>
    <n v="829264"/>
    <n v="75387.636363636368"/>
    <n v="75387.636363636368"/>
    <n v="0"/>
    <n v="0"/>
  </r>
  <r>
    <x v="0"/>
    <x v="28"/>
    <x v="6"/>
    <x v="3"/>
    <x v="3"/>
    <n v="299536"/>
    <n v="299536"/>
    <n v="59907.199999999997"/>
    <n v="59907.199999999997"/>
    <n v="0"/>
    <n v="0"/>
  </r>
  <r>
    <x v="0"/>
    <x v="28"/>
    <x v="7"/>
    <x v="158"/>
    <x v="158"/>
    <n v="5108711"/>
    <n v="5108711"/>
    <n v="70954.319444444438"/>
    <n v="70954.319444444438"/>
    <n v="0"/>
    <n v="0"/>
  </r>
  <r>
    <x v="0"/>
    <x v="28"/>
    <x v="8"/>
    <x v="6"/>
    <x v="6"/>
    <m/>
    <m/>
    <m/>
    <m/>
    <m/>
    <m/>
  </r>
  <r>
    <x v="0"/>
    <x v="28"/>
    <x v="9"/>
    <x v="68"/>
    <x v="68"/>
    <n v="233382"/>
    <n v="233382"/>
    <n v="19448.5"/>
    <n v="19448.5"/>
    <n v="0"/>
    <n v="0"/>
  </r>
  <r>
    <x v="0"/>
    <x v="28"/>
    <x v="10"/>
    <x v="68"/>
    <x v="68"/>
    <n v="182172.79999999999"/>
    <n v="182172.79999999999"/>
    <n v="15181.066666666666"/>
    <n v="15181.066666666666"/>
    <n v="0"/>
    <n v="0"/>
  </r>
  <r>
    <x v="0"/>
    <x v="28"/>
    <x v="7"/>
    <x v="72"/>
    <x v="72"/>
    <n v="415554.8"/>
    <n v="415554.8"/>
    <n v="17314.783333333333"/>
    <n v="17314.783333333333"/>
    <n v="0"/>
    <n v="0"/>
  </r>
  <r>
    <x v="0"/>
    <x v="28"/>
    <x v="8"/>
    <x v="6"/>
    <x v="6"/>
    <m/>
    <m/>
    <m/>
    <m/>
    <m/>
    <m/>
  </r>
  <r>
    <x v="0"/>
    <x v="28"/>
    <x v="11"/>
    <x v="197"/>
    <x v="197"/>
    <n v="817723.12"/>
    <n v="817723.12"/>
    <n v="15498.921910538287"/>
    <n v="15498.921910538287"/>
    <n v="0"/>
    <n v="0"/>
  </r>
  <r>
    <x v="0"/>
    <x v="28"/>
    <x v="12"/>
    <x v="136"/>
    <x v="136"/>
    <n v="807746.48"/>
    <n v="807746.48"/>
    <n v="14686.299636363636"/>
    <n v="14686.299636363636"/>
    <n v="0"/>
    <n v="0"/>
  </r>
  <r>
    <x v="0"/>
    <x v="28"/>
    <x v="13"/>
    <x v="198"/>
    <x v="198"/>
    <n v="591460.84"/>
    <n v="592756.84"/>
    <n v="14072.34927432786"/>
    <n v="14103.184392100879"/>
    <n v="1296"/>
    <n v="2.1911847959367862E-3"/>
  </r>
  <r>
    <x v="0"/>
    <x v="28"/>
    <x v="14"/>
    <x v="12"/>
    <x v="12"/>
    <n v="0"/>
    <n v="0"/>
    <n v="0"/>
    <n v="0"/>
    <n v="0"/>
    <n v="0"/>
  </r>
  <r>
    <x v="0"/>
    <x v="28"/>
    <x v="7"/>
    <x v="199"/>
    <x v="199"/>
    <n v="2216930.44"/>
    <n v="2218226.44"/>
    <n v="14800.256625942988"/>
    <n v="14808.908738901129"/>
    <n v="1296"/>
    <n v="5.8459209031384851E-4"/>
  </r>
  <r>
    <x v="0"/>
    <x v="28"/>
    <x v="8"/>
    <x v="6"/>
    <x v="6"/>
    <m/>
    <m/>
    <m/>
    <m/>
    <m/>
    <m/>
  </r>
  <r>
    <x v="0"/>
    <x v="28"/>
    <x v="15"/>
    <x v="83"/>
    <x v="83"/>
    <n v="1589986.6"/>
    <n v="1609569.6"/>
    <n v="52999.553333333337"/>
    <n v="53652.32"/>
    <n v="19583"/>
    <n v="1.2316456000321009E-2"/>
  </r>
  <r>
    <x v="0"/>
    <x v="28"/>
    <x v="16"/>
    <x v="200"/>
    <x v="200"/>
    <n v="536445.38"/>
    <n v="536445.38"/>
    <n v="51482.282149712089"/>
    <n v="51482.282149712089"/>
    <n v="0"/>
    <n v="0"/>
  </r>
  <r>
    <x v="0"/>
    <x v="28"/>
    <x v="17"/>
    <x v="201"/>
    <x v="201"/>
    <n v="1359039.71"/>
    <n v="1362249.71"/>
    <n v="25388.374929945825"/>
    <n v="25448.341303941714"/>
    <n v="3210"/>
    <n v="2.3619618885161201E-3"/>
  </r>
  <r>
    <x v="0"/>
    <x v="28"/>
    <x v="7"/>
    <x v="202"/>
    <x v="202"/>
    <n v="3485471.69"/>
    <n v="3508264.69"/>
    <n v="37099.219691325168"/>
    <n v="37341.827461415647"/>
    <n v="22793"/>
    <n v="6.5394305354406707E-3"/>
  </r>
  <r>
    <x v="0"/>
    <x v="28"/>
    <x v="8"/>
    <x v="6"/>
    <x v="6"/>
    <m/>
    <m/>
    <m/>
    <m/>
    <m/>
    <m/>
  </r>
  <r>
    <x v="0"/>
    <x v="28"/>
    <x v="18"/>
    <x v="17"/>
    <x v="17"/>
    <n v="102078"/>
    <n v="102078"/>
    <n v="51039"/>
    <n v="51039"/>
    <n v="0"/>
    <n v="0"/>
  </r>
  <r>
    <x v="0"/>
    <x v="28"/>
    <x v="19"/>
    <x v="12"/>
    <x v="12"/>
    <n v="0"/>
    <n v="0"/>
    <n v="0"/>
    <n v="0"/>
    <n v="0"/>
    <n v="0"/>
  </r>
  <r>
    <x v="0"/>
    <x v="28"/>
    <x v="7"/>
    <x v="17"/>
    <x v="17"/>
    <n v="102078"/>
    <n v="102078"/>
    <n v="51039"/>
    <n v="51039"/>
    <n v="0"/>
    <n v="0"/>
  </r>
  <r>
    <x v="0"/>
    <x v="28"/>
    <x v="8"/>
    <x v="6"/>
    <x v="6"/>
    <m/>
    <m/>
    <m/>
    <m/>
    <m/>
    <m/>
  </r>
  <r>
    <x v="0"/>
    <x v="28"/>
    <x v="20"/>
    <x v="12"/>
    <x v="12"/>
    <n v="0"/>
    <n v="0"/>
    <n v="0"/>
    <n v="0"/>
    <n v="0"/>
    <n v="0"/>
  </r>
  <r>
    <x v="0"/>
    <x v="28"/>
    <x v="21"/>
    <x v="0"/>
    <x v="0"/>
    <n v="22848"/>
    <n v="22848"/>
    <n v="22848"/>
    <n v="22848"/>
    <n v="0"/>
    <n v="0"/>
  </r>
  <r>
    <x v="0"/>
    <x v="28"/>
    <x v="7"/>
    <x v="0"/>
    <x v="0"/>
    <n v="22848"/>
    <n v="22848"/>
    <n v="22848"/>
    <n v="22848"/>
    <n v="0"/>
    <n v="0"/>
  </r>
  <r>
    <x v="0"/>
    <x v="28"/>
    <x v="8"/>
    <x v="6"/>
    <x v="6"/>
    <m/>
    <m/>
    <m/>
    <m/>
    <m/>
    <m/>
  </r>
  <r>
    <x v="0"/>
    <x v="28"/>
    <x v="22"/>
    <x v="2"/>
    <x v="2"/>
    <n v="364298.44"/>
    <n v="364298.44"/>
    <n v="52042.634285714288"/>
    <n v="52042.634285714288"/>
    <n v="0"/>
    <n v="0"/>
  </r>
  <r>
    <x v="0"/>
    <x v="28"/>
    <x v="23"/>
    <x v="203"/>
    <x v="203"/>
    <n v="560765.73"/>
    <n v="560765.73"/>
    <n v="52506.154494382019"/>
    <n v="52506.154494382019"/>
    <n v="0"/>
    <n v="0"/>
  </r>
  <r>
    <x v="0"/>
    <x v="28"/>
    <x v="24"/>
    <x v="174"/>
    <x v="174"/>
    <n v="91564.4"/>
    <n v="91564.4"/>
    <n v="48191.789473684206"/>
    <n v="48191.789473684206"/>
    <n v="0"/>
    <n v="0"/>
  </r>
  <r>
    <x v="0"/>
    <x v="28"/>
    <x v="25"/>
    <x v="12"/>
    <x v="12"/>
    <n v="0"/>
    <n v="0"/>
    <n v="0"/>
    <n v="0"/>
    <n v="0"/>
    <n v="0"/>
  </r>
  <r>
    <x v="0"/>
    <x v="28"/>
    <x v="26"/>
    <x v="169"/>
    <x v="169"/>
    <n v="32646.94"/>
    <n v="32646.94"/>
    <n v="54411.566666666666"/>
    <n v="54411.566666666666"/>
    <n v="0"/>
    <n v="0"/>
  </r>
  <r>
    <x v="0"/>
    <x v="28"/>
    <x v="27"/>
    <x v="12"/>
    <x v="12"/>
    <n v="0"/>
    <n v="0"/>
    <n v="0"/>
    <n v="0"/>
    <n v="0"/>
    <n v="0"/>
  </r>
  <r>
    <x v="0"/>
    <x v="28"/>
    <x v="28"/>
    <x v="0"/>
    <x v="0"/>
    <n v="15669"/>
    <n v="15669"/>
    <n v="15669"/>
    <n v="15669"/>
    <n v="0"/>
    <n v="0"/>
  </r>
  <r>
    <x v="0"/>
    <x v="28"/>
    <x v="29"/>
    <x v="0"/>
    <x v="0"/>
    <n v="41809"/>
    <n v="41809"/>
    <n v="41809"/>
    <n v="41809"/>
    <n v="0"/>
    <n v="0"/>
  </r>
  <r>
    <x v="0"/>
    <x v="28"/>
    <x v="7"/>
    <x v="204"/>
    <x v="204"/>
    <n v="1106753.51"/>
    <n v="1106753.51"/>
    <n v="49898.715509467991"/>
    <n v="49898.715509467991"/>
    <n v="0"/>
    <n v="0"/>
  </r>
  <r>
    <x v="0"/>
    <x v="28"/>
    <x v="8"/>
    <x v="6"/>
    <x v="6"/>
    <m/>
    <m/>
    <m/>
    <m/>
    <m/>
    <m/>
  </r>
  <r>
    <x v="0"/>
    <x v="28"/>
    <x v="30"/>
    <x v="0"/>
    <x v="0"/>
    <n v="15669"/>
    <n v="15669"/>
    <n v="15669"/>
    <n v="15669"/>
    <n v="0"/>
    <n v="0"/>
  </r>
  <r>
    <x v="0"/>
    <x v="28"/>
    <x v="31"/>
    <x v="12"/>
    <x v="12"/>
    <n v="0"/>
    <n v="0"/>
    <n v="0"/>
    <n v="0"/>
    <n v="0"/>
    <n v="0"/>
  </r>
  <r>
    <x v="0"/>
    <x v="28"/>
    <x v="7"/>
    <x v="0"/>
    <x v="0"/>
    <n v="15669"/>
    <n v="15669"/>
    <n v="15669"/>
    <n v="15669"/>
    <n v="0"/>
    <n v="0"/>
  </r>
  <r>
    <x v="0"/>
    <x v="28"/>
    <x v="8"/>
    <x v="6"/>
    <x v="6"/>
    <m/>
    <m/>
    <m/>
    <m/>
    <m/>
    <m/>
  </r>
  <r>
    <x v="0"/>
    <x v="28"/>
    <x v="32"/>
    <x v="68"/>
    <x v="68"/>
    <n v="600913"/>
    <n v="600913"/>
    <n v="50076.083333333336"/>
    <n v="50076.083333333336"/>
    <n v="0"/>
    <n v="0"/>
  </r>
  <r>
    <x v="0"/>
    <x v="28"/>
    <x v="7"/>
    <x v="68"/>
    <x v="68"/>
    <n v="600913"/>
    <n v="600913"/>
    <n v="50076.083333333336"/>
    <n v="50076.083333333336"/>
    <n v="0"/>
    <n v="0"/>
  </r>
  <r>
    <x v="0"/>
    <x v="28"/>
    <x v="8"/>
    <x v="6"/>
    <x v="6"/>
    <m/>
    <m/>
    <m/>
    <m/>
    <m/>
    <m/>
  </r>
  <r>
    <x v="0"/>
    <x v="28"/>
    <x v="33"/>
    <x v="156"/>
    <x v="156"/>
    <n v="1009922.61"/>
    <n v="1009922.61"/>
    <n v="31560.0815625"/>
    <n v="31560.0815625"/>
    <n v="0"/>
    <n v="0"/>
  </r>
  <r>
    <x v="0"/>
    <x v="28"/>
    <x v="34"/>
    <x v="48"/>
    <x v="48"/>
    <n v="1398439.56"/>
    <n v="1398439.56"/>
    <n v="22555.47677419355"/>
    <n v="22555.47677419355"/>
    <n v="0"/>
    <n v="0"/>
  </r>
  <r>
    <x v="0"/>
    <x v="28"/>
    <x v="7"/>
    <x v="205"/>
    <x v="205"/>
    <n v="2408362.17"/>
    <n v="2408362.17"/>
    <n v="25620.874148936171"/>
    <n v="25620.874148936171"/>
    <n v="0"/>
    <n v="0"/>
  </r>
  <r>
    <x v="0"/>
    <x v="28"/>
    <x v="8"/>
    <x v="6"/>
    <x v="6"/>
    <m/>
    <m/>
    <m/>
    <m/>
    <m/>
    <m/>
  </r>
  <r>
    <x v="0"/>
    <x v="28"/>
    <x v="35"/>
    <x v="12"/>
    <x v="12"/>
    <n v="0"/>
    <n v="0"/>
    <n v="0"/>
    <n v="0"/>
    <n v="0"/>
    <n v="0"/>
  </r>
  <r>
    <x v="0"/>
    <x v="28"/>
    <x v="36"/>
    <x v="17"/>
    <x v="17"/>
    <n v="91778"/>
    <n v="91778"/>
    <n v="45889"/>
    <n v="45889"/>
    <n v="0"/>
    <n v="0"/>
  </r>
  <r>
    <x v="0"/>
    <x v="28"/>
    <x v="37"/>
    <x v="12"/>
    <x v="12"/>
    <n v="0"/>
    <n v="0"/>
    <n v="0"/>
    <n v="0"/>
    <n v="0"/>
    <n v="0"/>
  </r>
  <r>
    <x v="0"/>
    <x v="28"/>
    <x v="38"/>
    <x v="12"/>
    <x v="12"/>
    <n v="0"/>
    <n v="0"/>
    <n v="0"/>
    <n v="0"/>
    <n v="0"/>
    <n v="0"/>
  </r>
  <r>
    <x v="0"/>
    <x v="28"/>
    <x v="7"/>
    <x v="17"/>
    <x v="17"/>
    <n v="91778"/>
    <n v="91778"/>
    <n v="45889"/>
    <n v="45889"/>
    <n v="0"/>
    <n v="0"/>
  </r>
  <r>
    <x v="0"/>
    <x v="28"/>
    <x v="8"/>
    <x v="6"/>
    <x v="6"/>
    <m/>
    <m/>
    <m/>
    <m/>
    <m/>
    <m/>
  </r>
  <r>
    <x v="0"/>
    <x v="28"/>
    <x v="39"/>
    <x v="12"/>
    <x v="12"/>
    <n v="0"/>
    <n v="0"/>
    <n v="0"/>
    <n v="0"/>
    <n v="0"/>
    <n v="0"/>
  </r>
  <r>
    <x v="0"/>
    <x v="28"/>
    <x v="40"/>
    <x v="12"/>
    <x v="12"/>
    <n v="0"/>
    <n v="0"/>
    <n v="0"/>
    <n v="0"/>
    <n v="0"/>
    <n v="0"/>
  </r>
  <r>
    <x v="0"/>
    <x v="28"/>
    <x v="41"/>
    <x v="0"/>
    <x v="0"/>
    <n v="30000"/>
    <n v="30000"/>
    <n v="30000"/>
    <n v="30000"/>
    <n v="0"/>
    <n v="0"/>
  </r>
  <r>
    <x v="0"/>
    <x v="29"/>
    <x v="0"/>
    <x v="0"/>
    <x v="0"/>
    <n v="92000"/>
    <n v="92000"/>
    <n v="92000"/>
    <n v="92000"/>
    <n v="0"/>
    <n v="0"/>
  </r>
  <r>
    <x v="0"/>
    <x v="29"/>
    <x v="1"/>
    <x v="115"/>
    <x v="115"/>
    <n v="37500.5"/>
    <n v="37501"/>
    <n v="75001"/>
    <n v="75002"/>
    <n v="0.5"/>
    <n v="1.3333155557925894E-5"/>
  </r>
  <r>
    <x v="0"/>
    <x v="29"/>
    <x v="2"/>
    <x v="12"/>
    <x v="12"/>
    <n v="0"/>
    <n v="0"/>
    <n v="0"/>
    <n v="0"/>
    <n v="0"/>
    <n v="0"/>
  </r>
  <r>
    <x v="0"/>
    <x v="29"/>
    <x v="3"/>
    <x v="12"/>
    <x v="12"/>
    <n v="0"/>
    <n v="0"/>
    <n v="0"/>
    <n v="0"/>
    <n v="0"/>
    <n v="0"/>
  </r>
  <r>
    <x v="0"/>
    <x v="29"/>
    <x v="4"/>
    <x v="12"/>
    <x v="12"/>
    <n v="0"/>
    <n v="0"/>
    <n v="0"/>
    <n v="0"/>
    <n v="0"/>
    <n v="0"/>
  </r>
  <r>
    <x v="0"/>
    <x v="29"/>
    <x v="5"/>
    <x v="206"/>
    <x v="206"/>
    <n v="41241"/>
    <n v="41242"/>
    <n v="67608.196721311484"/>
    <n v="67609.836065573778"/>
    <n v="1"/>
    <n v="2.4247714652893965E-5"/>
  </r>
  <r>
    <x v="0"/>
    <x v="29"/>
    <x v="6"/>
    <x v="0"/>
    <x v="0"/>
    <n v="42302"/>
    <n v="52000"/>
    <n v="42302"/>
    <n v="52000"/>
    <n v="9698"/>
    <n v="0.22925629993853719"/>
  </r>
  <r>
    <x v="0"/>
    <x v="29"/>
    <x v="7"/>
    <x v="207"/>
    <x v="207"/>
    <n v="213043.5"/>
    <n v="222743"/>
    <n v="68502.733118971068"/>
    <n v="71621.543408360129"/>
    <n v="9699.5"/>
    <n v="4.5528260660381563E-2"/>
  </r>
  <r>
    <x v="0"/>
    <x v="29"/>
    <x v="8"/>
    <x v="6"/>
    <x v="6"/>
    <m/>
    <m/>
    <m/>
    <m/>
    <m/>
    <m/>
  </r>
  <r>
    <x v="0"/>
    <x v="29"/>
    <x v="9"/>
    <x v="12"/>
    <x v="12"/>
    <n v="0"/>
    <n v="0"/>
    <n v="0"/>
    <n v="0"/>
    <n v="0"/>
    <n v="0"/>
  </r>
  <r>
    <x v="0"/>
    <x v="29"/>
    <x v="10"/>
    <x v="12"/>
    <x v="12"/>
    <n v="0"/>
    <n v="0"/>
    <n v="0"/>
    <n v="0"/>
    <n v="0"/>
    <n v="0"/>
  </r>
  <r>
    <x v="0"/>
    <x v="29"/>
    <x v="7"/>
    <x v="12"/>
    <x v="12"/>
    <n v="0"/>
    <n v="0"/>
    <n v="0"/>
    <n v="0"/>
    <n v="0"/>
    <n v="0"/>
  </r>
  <r>
    <x v="0"/>
    <x v="29"/>
    <x v="8"/>
    <x v="6"/>
    <x v="6"/>
    <m/>
    <m/>
    <m/>
    <m/>
    <m/>
    <m/>
  </r>
  <r>
    <x v="0"/>
    <x v="29"/>
    <x v="11"/>
    <x v="17"/>
    <x v="17"/>
    <n v="30004"/>
    <n v="30006"/>
    <n v="15002"/>
    <n v="15003"/>
    <n v="2"/>
    <n v="6.6657778962804954E-5"/>
  </r>
  <r>
    <x v="0"/>
    <x v="29"/>
    <x v="12"/>
    <x v="17"/>
    <x v="17"/>
    <n v="37154"/>
    <n v="37156"/>
    <n v="18577"/>
    <n v="18578"/>
    <n v="2"/>
    <n v="5.3830004844700438E-5"/>
  </r>
  <r>
    <x v="0"/>
    <x v="29"/>
    <x v="13"/>
    <x v="12"/>
    <x v="12"/>
    <n v="0"/>
    <n v="0"/>
    <n v="0"/>
    <n v="0"/>
    <n v="0"/>
    <n v="0"/>
  </r>
  <r>
    <x v="0"/>
    <x v="29"/>
    <x v="14"/>
    <x v="0"/>
    <x v="0"/>
    <n v="15000"/>
    <n v="15001"/>
    <n v="15000"/>
    <n v="15001"/>
    <n v="1"/>
    <n v="6.666666666666667E-5"/>
  </r>
  <r>
    <x v="0"/>
    <x v="29"/>
    <x v="7"/>
    <x v="3"/>
    <x v="3"/>
    <n v="82158"/>
    <n v="82163"/>
    <n v="16431.599999999999"/>
    <n v="16432.599999999999"/>
    <n v="5"/>
    <n v="6.0858346113586019E-5"/>
  </r>
  <r>
    <x v="0"/>
    <x v="29"/>
    <x v="8"/>
    <x v="6"/>
    <x v="6"/>
    <m/>
    <m/>
    <m/>
    <m/>
    <m/>
    <m/>
  </r>
  <r>
    <x v="0"/>
    <x v="29"/>
    <x v="15"/>
    <x v="0"/>
    <x v="0"/>
    <n v="40051"/>
    <n v="40502"/>
    <n v="40051"/>
    <n v="40502"/>
    <n v="451"/>
    <n v="1.1260642680582258E-2"/>
  </r>
  <r>
    <x v="0"/>
    <x v="29"/>
    <x v="16"/>
    <x v="12"/>
    <x v="12"/>
    <n v="0"/>
    <n v="0"/>
    <n v="0"/>
    <n v="0"/>
    <n v="0"/>
    <n v="0"/>
  </r>
  <r>
    <x v="0"/>
    <x v="29"/>
    <x v="17"/>
    <x v="17"/>
    <x v="17"/>
    <n v="42966"/>
    <n v="42968"/>
    <n v="21483"/>
    <n v="21484"/>
    <n v="2"/>
    <n v="4.6548433645207839E-5"/>
  </r>
  <r>
    <x v="0"/>
    <x v="29"/>
    <x v="7"/>
    <x v="26"/>
    <x v="26"/>
    <n v="83017"/>
    <n v="83470"/>
    <n v="27672.333333333332"/>
    <n v="27823.333333333332"/>
    <n v="453"/>
    <n v="5.456713685148825E-3"/>
  </r>
  <r>
    <x v="0"/>
    <x v="29"/>
    <x v="8"/>
    <x v="6"/>
    <x v="6"/>
    <m/>
    <m/>
    <m/>
    <m/>
    <m/>
    <m/>
  </r>
  <r>
    <x v="0"/>
    <x v="29"/>
    <x v="18"/>
    <x v="12"/>
    <x v="12"/>
    <n v="0"/>
    <n v="0"/>
    <n v="0"/>
    <n v="0"/>
    <n v="0"/>
    <n v="0"/>
  </r>
  <r>
    <x v="0"/>
    <x v="29"/>
    <x v="19"/>
    <x v="12"/>
    <x v="12"/>
    <n v="0"/>
    <n v="0"/>
    <n v="0"/>
    <n v="0"/>
    <n v="0"/>
    <n v="0"/>
  </r>
  <r>
    <x v="0"/>
    <x v="29"/>
    <x v="7"/>
    <x v="12"/>
    <x v="12"/>
    <n v="0"/>
    <n v="0"/>
    <n v="0"/>
    <n v="0"/>
    <n v="0"/>
    <n v="0"/>
  </r>
  <r>
    <x v="0"/>
    <x v="29"/>
    <x v="8"/>
    <x v="6"/>
    <x v="6"/>
    <m/>
    <m/>
    <m/>
    <m/>
    <m/>
    <m/>
  </r>
  <r>
    <x v="0"/>
    <x v="29"/>
    <x v="20"/>
    <x v="12"/>
    <x v="12"/>
    <n v="0"/>
    <n v="0"/>
    <n v="0"/>
    <n v="0"/>
    <n v="0"/>
    <n v="0"/>
  </r>
  <r>
    <x v="0"/>
    <x v="29"/>
    <x v="21"/>
    <x v="12"/>
    <x v="12"/>
    <n v="0"/>
    <n v="0"/>
    <n v="0"/>
    <n v="0"/>
    <n v="0"/>
    <n v="0"/>
  </r>
  <r>
    <x v="0"/>
    <x v="29"/>
    <x v="7"/>
    <x v="12"/>
    <x v="12"/>
    <n v="0"/>
    <n v="0"/>
    <n v="0"/>
    <n v="0"/>
    <n v="0"/>
    <n v="0"/>
  </r>
  <r>
    <x v="0"/>
    <x v="29"/>
    <x v="8"/>
    <x v="6"/>
    <x v="6"/>
    <m/>
    <m/>
    <m/>
    <m/>
    <m/>
    <m/>
  </r>
  <r>
    <x v="0"/>
    <x v="29"/>
    <x v="22"/>
    <x v="12"/>
    <x v="12"/>
    <n v="0"/>
    <n v="0"/>
    <n v="0"/>
    <n v="0"/>
    <n v="0"/>
    <n v="0"/>
  </r>
  <r>
    <x v="0"/>
    <x v="29"/>
    <x v="23"/>
    <x v="0"/>
    <x v="0"/>
    <n v="55775"/>
    <n v="55776"/>
    <n v="55775"/>
    <n v="55776"/>
    <n v="1"/>
    <n v="1.7929179740026892E-5"/>
  </r>
  <r>
    <x v="0"/>
    <x v="29"/>
    <x v="24"/>
    <x v="12"/>
    <x v="12"/>
    <n v="0"/>
    <n v="0"/>
    <n v="0"/>
    <n v="0"/>
    <n v="0"/>
    <n v="0"/>
  </r>
  <r>
    <x v="0"/>
    <x v="29"/>
    <x v="25"/>
    <x v="12"/>
    <x v="12"/>
    <n v="0"/>
    <n v="0"/>
    <n v="0"/>
    <n v="0"/>
    <n v="0"/>
    <n v="0"/>
  </r>
  <r>
    <x v="0"/>
    <x v="29"/>
    <x v="26"/>
    <x v="12"/>
    <x v="12"/>
    <n v="0"/>
    <n v="0"/>
    <n v="0"/>
    <n v="0"/>
    <n v="0"/>
    <n v="0"/>
  </r>
  <r>
    <x v="0"/>
    <x v="29"/>
    <x v="27"/>
    <x v="12"/>
    <x v="12"/>
    <n v="0"/>
    <n v="0"/>
    <n v="0"/>
    <n v="0"/>
    <n v="0"/>
    <n v="0"/>
  </r>
  <r>
    <x v="0"/>
    <x v="29"/>
    <x v="28"/>
    <x v="12"/>
    <x v="12"/>
    <n v="0"/>
    <n v="0"/>
    <n v="0"/>
    <n v="0"/>
    <n v="0"/>
    <n v="0"/>
  </r>
  <r>
    <x v="0"/>
    <x v="29"/>
    <x v="29"/>
    <x v="12"/>
    <x v="12"/>
    <n v="0"/>
    <n v="0"/>
    <n v="0"/>
    <n v="0"/>
    <n v="0"/>
    <n v="0"/>
  </r>
  <r>
    <x v="0"/>
    <x v="29"/>
    <x v="7"/>
    <x v="0"/>
    <x v="0"/>
    <n v="55775"/>
    <n v="55776"/>
    <n v="55775"/>
    <n v="55776"/>
    <n v="1"/>
    <n v="1.7929179740026892E-5"/>
  </r>
  <r>
    <x v="0"/>
    <x v="29"/>
    <x v="8"/>
    <x v="6"/>
    <x v="6"/>
    <m/>
    <m/>
    <m/>
    <m/>
    <m/>
    <m/>
  </r>
  <r>
    <x v="0"/>
    <x v="29"/>
    <x v="30"/>
    <x v="12"/>
    <x v="12"/>
    <n v="0"/>
    <n v="0"/>
    <n v="0"/>
    <n v="0"/>
    <n v="0"/>
    <n v="0"/>
  </r>
  <r>
    <x v="0"/>
    <x v="29"/>
    <x v="31"/>
    <x v="12"/>
    <x v="12"/>
    <n v="0"/>
    <n v="0"/>
    <n v="0"/>
    <n v="0"/>
    <n v="0"/>
    <n v="0"/>
  </r>
  <r>
    <x v="0"/>
    <x v="29"/>
    <x v="7"/>
    <x v="12"/>
    <x v="12"/>
    <n v="0"/>
    <n v="0"/>
    <n v="0"/>
    <n v="0"/>
    <n v="0"/>
    <n v="0"/>
  </r>
  <r>
    <x v="0"/>
    <x v="29"/>
    <x v="8"/>
    <x v="6"/>
    <x v="6"/>
    <m/>
    <m/>
    <m/>
    <m/>
    <m/>
    <m/>
  </r>
  <r>
    <x v="0"/>
    <x v="29"/>
    <x v="32"/>
    <x v="12"/>
    <x v="12"/>
    <n v="0"/>
    <n v="0"/>
    <n v="0"/>
    <n v="0"/>
    <n v="0"/>
    <n v="0"/>
  </r>
  <r>
    <x v="0"/>
    <x v="29"/>
    <x v="7"/>
    <x v="12"/>
    <x v="12"/>
    <n v="0"/>
    <n v="0"/>
    <n v="0"/>
    <n v="0"/>
    <n v="0"/>
    <n v="0"/>
  </r>
  <r>
    <x v="0"/>
    <x v="29"/>
    <x v="8"/>
    <x v="6"/>
    <x v="6"/>
    <m/>
    <m/>
    <m/>
    <m/>
    <m/>
    <m/>
  </r>
  <r>
    <x v="0"/>
    <x v="29"/>
    <x v="33"/>
    <x v="17"/>
    <x v="17"/>
    <n v="62803"/>
    <n v="62805"/>
    <n v="31401.5"/>
    <n v="31402.5"/>
    <n v="2"/>
    <n v="3.1845612470741845E-5"/>
  </r>
  <r>
    <x v="0"/>
    <x v="29"/>
    <x v="34"/>
    <x v="17"/>
    <x v="17"/>
    <n v="41679"/>
    <n v="41680"/>
    <n v="20839.5"/>
    <n v="20840"/>
    <n v="1"/>
    <n v="2.3992898102161762E-5"/>
  </r>
  <r>
    <x v="0"/>
    <x v="29"/>
    <x v="7"/>
    <x v="19"/>
    <x v="19"/>
    <n v="104482"/>
    <n v="104485"/>
    <n v="26120.5"/>
    <n v="26121.25"/>
    <n v="3"/>
    <n v="2.8713079764935587E-5"/>
  </r>
  <r>
    <x v="0"/>
    <x v="29"/>
    <x v="8"/>
    <x v="6"/>
    <x v="6"/>
    <m/>
    <m/>
    <m/>
    <m/>
    <m/>
    <m/>
  </r>
  <r>
    <x v="0"/>
    <x v="29"/>
    <x v="35"/>
    <x v="0"/>
    <x v="0"/>
    <n v="20871"/>
    <n v="20872"/>
    <n v="20871"/>
    <n v="20872"/>
    <n v="1"/>
    <n v="4.7913372622298882E-5"/>
  </r>
  <r>
    <x v="0"/>
    <x v="29"/>
    <x v="36"/>
    <x v="12"/>
    <x v="12"/>
    <n v="0"/>
    <n v="0"/>
    <n v="0"/>
    <n v="0"/>
    <n v="0"/>
    <n v="0"/>
  </r>
  <r>
    <x v="0"/>
    <x v="29"/>
    <x v="37"/>
    <x v="12"/>
    <x v="12"/>
    <n v="0"/>
    <n v="0"/>
    <n v="0"/>
    <n v="0"/>
    <n v="0"/>
    <n v="0"/>
  </r>
  <r>
    <x v="0"/>
    <x v="29"/>
    <x v="38"/>
    <x v="12"/>
    <x v="12"/>
    <n v="0"/>
    <n v="0"/>
    <n v="0"/>
    <n v="0"/>
    <n v="0"/>
    <n v="0"/>
  </r>
  <r>
    <x v="0"/>
    <x v="29"/>
    <x v="7"/>
    <x v="0"/>
    <x v="0"/>
    <n v="20871"/>
    <n v="20872"/>
    <n v="20871"/>
    <n v="20872"/>
    <n v="1"/>
    <n v="4.7913372622298882E-5"/>
  </r>
  <r>
    <x v="0"/>
    <x v="29"/>
    <x v="8"/>
    <x v="6"/>
    <x v="6"/>
    <m/>
    <m/>
    <m/>
    <m/>
    <m/>
    <m/>
  </r>
  <r>
    <x v="0"/>
    <x v="29"/>
    <x v="39"/>
    <x v="12"/>
    <x v="12"/>
    <n v="0"/>
    <n v="0"/>
    <n v="0"/>
    <n v="0"/>
    <n v="0"/>
    <n v="0"/>
  </r>
  <r>
    <x v="0"/>
    <x v="29"/>
    <x v="40"/>
    <x v="12"/>
    <x v="12"/>
    <n v="0"/>
    <n v="0"/>
    <n v="0"/>
    <n v="0"/>
    <n v="0"/>
    <n v="0"/>
  </r>
  <r>
    <x v="0"/>
    <x v="29"/>
    <x v="41"/>
    <x v="12"/>
    <x v="12"/>
    <n v="0"/>
    <n v="0"/>
    <n v="0"/>
    <n v="0"/>
    <n v="0"/>
    <n v="0"/>
  </r>
  <r>
    <x v="0"/>
    <x v="30"/>
    <x v="0"/>
    <x v="0"/>
    <x v="0"/>
    <n v="94000"/>
    <n v="94000"/>
    <n v="94000"/>
    <n v="94000"/>
    <n v="0"/>
    <n v="0"/>
  </r>
  <r>
    <x v="0"/>
    <x v="30"/>
    <x v="1"/>
    <x v="17"/>
    <x v="17"/>
    <n v="152500"/>
    <n v="152500"/>
    <n v="76250"/>
    <n v="76250"/>
    <n v="0"/>
    <n v="0"/>
  </r>
  <r>
    <x v="0"/>
    <x v="30"/>
    <x v="2"/>
    <x v="12"/>
    <x v="12"/>
    <n v="0"/>
    <n v="0"/>
    <n v="0"/>
    <n v="0"/>
    <n v="0"/>
    <n v="0"/>
  </r>
  <r>
    <x v="0"/>
    <x v="30"/>
    <x v="3"/>
    <x v="12"/>
    <x v="12"/>
    <n v="0"/>
    <n v="0"/>
    <n v="0"/>
    <n v="0"/>
    <n v="0"/>
    <n v="0"/>
  </r>
  <r>
    <x v="0"/>
    <x v="30"/>
    <x v="4"/>
    <x v="0"/>
    <x v="0"/>
    <n v="49450"/>
    <n v="49450"/>
    <n v="49450"/>
    <n v="49450"/>
    <n v="0"/>
    <n v="0"/>
  </r>
  <r>
    <x v="0"/>
    <x v="30"/>
    <x v="5"/>
    <x v="12"/>
    <x v="12"/>
    <n v="0"/>
    <n v="0"/>
    <n v="0"/>
    <n v="0"/>
    <n v="0"/>
    <n v="0"/>
  </r>
  <r>
    <x v="0"/>
    <x v="30"/>
    <x v="6"/>
    <x v="12"/>
    <x v="12"/>
    <n v="0"/>
    <n v="0"/>
    <n v="0"/>
    <n v="0"/>
    <n v="0"/>
    <n v="0"/>
  </r>
  <r>
    <x v="0"/>
    <x v="30"/>
    <x v="7"/>
    <x v="19"/>
    <x v="19"/>
    <n v="295950"/>
    <n v="295950"/>
    <n v="73987.5"/>
    <n v="73987.5"/>
    <n v="0"/>
    <n v="0"/>
  </r>
  <r>
    <x v="0"/>
    <x v="30"/>
    <x v="8"/>
    <x v="6"/>
    <x v="6"/>
    <m/>
    <m/>
    <m/>
    <m/>
    <m/>
    <m/>
  </r>
  <r>
    <x v="0"/>
    <x v="30"/>
    <x v="9"/>
    <x v="12"/>
    <x v="12"/>
    <n v="0"/>
    <n v="0"/>
    <n v="0"/>
    <n v="0"/>
    <n v="0"/>
    <n v="0"/>
  </r>
  <r>
    <x v="0"/>
    <x v="30"/>
    <x v="10"/>
    <x v="12"/>
    <x v="12"/>
    <n v="0"/>
    <n v="0"/>
    <n v="0"/>
    <n v="0"/>
    <n v="0"/>
    <n v="0"/>
  </r>
  <r>
    <x v="0"/>
    <x v="30"/>
    <x v="7"/>
    <x v="12"/>
    <x v="12"/>
    <n v="0"/>
    <n v="0"/>
    <n v="0"/>
    <n v="0"/>
    <n v="0"/>
    <n v="0"/>
  </r>
  <r>
    <x v="0"/>
    <x v="30"/>
    <x v="8"/>
    <x v="6"/>
    <x v="6"/>
    <m/>
    <m/>
    <m/>
    <m/>
    <m/>
    <m/>
  </r>
  <r>
    <x v="0"/>
    <x v="30"/>
    <x v="11"/>
    <x v="17"/>
    <x v="17"/>
    <n v="34783"/>
    <n v="34783"/>
    <n v="17391.5"/>
    <n v="17391.5"/>
    <n v="0"/>
    <n v="0"/>
  </r>
  <r>
    <x v="0"/>
    <x v="30"/>
    <x v="12"/>
    <x v="17"/>
    <x v="17"/>
    <n v="32561"/>
    <n v="32561"/>
    <n v="16280.5"/>
    <n v="16280.5"/>
    <n v="0"/>
    <n v="0"/>
  </r>
  <r>
    <x v="0"/>
    <x v="30"/>
    <x v="13"/>
    <x v="12"/>
    <x v="12"/>
    <n v="0"/>
    <n v="0"/>
    <n v="0"/>
    <n v="0"/>
    <n v="0"/>
    <n v="0"/>
  </r>
  <r>
    <x v="0"/>
    <x v="30"/>
    <x v="14"/>
    <x v="12"/>
    <x v="12"/>
    <n v="0"/>
    <n v="0"/>
    <n v="0"/>
    <n v="0"/>
    <n v="0"/>
    <n v="0"/>
  </r>
  <r>
    <x v="0"/>
    <x v="30"/>
    <x v="7"/>
    <x v="19"/>
    <x v="19"/>
    <n v="67344"/>
    <n v="67344"/>
    <n v="16836"/>
    <n v="16836"/>
    <n v="0"/>
    <n v="0"/>
  </r>
  <r>
    <x v="0"/>
    <x v="30"/>
    <x v="8"/>
    <x v="6"/>
    <x v="6"/>
    <m/>
    <m/>
    <m/>
    <m/>
    <m/>
    <m/>
  </r>
  <r>
    <x v="0"/>
    <x v="30"/>
    <x v="15"/>
    <x v="184"/>
    <x v="184"/>
    <n v="4989"/>
    <n v="4989"/>
    <n v="35635.714285714283"/>
    <n v="35635.714285714283"/>
    <n v="0"/>
    <n v="0"/>
  </r>
  <r>
    <x v="0"/>
    <x v="30"/>
    <x v="16"/>
    <x v="0"/>
    <x v="0"/>
    <n v="43323"/>
    <n v="43323"/>
    <n v="43323"/>
    <n v="43323"/>
    <n v="0"/>
    <n v="0"/>
  </r>
  <r>
    <x v="0"/>
    <x v="30"/>
    <x v="17"/>
    <x v="208"/>
    <x v="208"/>
    <n v="113705"/>
    <n v="113705"/>
    <n v="24505.387931034486"/>
    <n v="24505.387931034486"/>
    <n v="0"/>
    <n v="0"/>
  </r>
  <r>
    <x v="0"/>
    <x v="30"/>
    <x v="7"/>
    <x v="209"/>
    <x v="209"/>
    <n v="162017"/>
    <n v="162017"/>
    <n v="28030.622837370247"/>
    <n v="28030.622837370247"/>
    <n v="0"/>
    <n v="0"/>
  </r>
  <r>
    <x v="0"/>
    <x v="30"/>
    <x v="8"/>
    <x v="6"/>
    <x v="6"/>
    <m/>
    <m/>
    <m/>
    <m/>
    <m/>
    <m/>
  </r>
  <r>
    <x v="0"/>
    <x v="30"/>
    <x v="18"/>
    <x v="12"/>
    <x v="12"/>
    <n v="0"/>
    <n v="0"/>
    <n v="0"/>
    <n v="0"/>
    <n v="0"/>
    <n v="0"/>
  </r>
  <r>
    <x v="0"/>
    <x v="30"/>
    <x v="19"/>
    <x v="12"/>
    <x v="12"/>
    <n v="0"/>
    <n v="0"/>
    <n v="0"/>
    <n v="0"/>
    <n v="0"/>
    <n v="0"/>
  </r>
  <r>
    <x v="0"/>
    <x v="30"/>
    <x v="7"/>
    <x v="12"/>
    <x v="12"/>
    <n v="0"/>
    <n v="0"/>
    <n v="0"/>
    <n v="0"/>
    <n v="0"/>
    <n v="0"/>
  </r>
  <r>
    <x v="0"/>
    <x v="30"/>
    <x v="8"/>
    <x v="6"/>
    <x v="6"/>
    <m/>
    <m/>
    <m/>
    <m/>
    <m/>
    <m/>
  </r>
  <r>
    <x v="0"/>
    <x v="30"/>
    <x v="20"/>
    <x v="210"/>
    <x v="210"/>
    <n v="16191"/>
    <n v="16191"/>
    <n v="44975"/>
    <n v="44975"/>
    <n v="0"/>
    <n v="0"/>
  </r>
  <r>
    <x v="0"/>
    <x v="30"/>
    <x v="21"/>
    <x v="12"/>
    <x v="12"/>
    <n v="0"/>
    <n v="0"/>
    <n v="0"/>
    <n v="0"/>
    <n v="0"/>
    <n v="0"/>
  </r>
  <r>
    <x v="0"/>
    <x v="30"/>
    <x v="7"/>
    <x v="210"/>
    <x v="210"/>
    <n v="16191"/>
    <n v="16191"/>
    <n v="44975"/>
    <n v="44975"/>
    <n v="0"/>
    <n v="0"/>
  </r>
  <r>
    <x v="0"/>
    <x v="30"/>
    <x v="8"/>
    <x v="6"/>
    <x v="6"/>
    <m/>
    <m/>
    <m/>
    <m/>
    <m/>
    <m/>
  </r>
  <r>
    <x v="0"/>
    <x v="30"/>
    <x v="22"/>
    <x v="12"/>
    <x v="12"/>
    <n v="0"/>
    <n v="0"/>
    <n v="0"/>
    <n v="0"/>
    <n v="0"/>
    <n v="0"/>
  </r>
  <r>
    <x v="0"/>
    <x v="30"/>
    <x v="23"/>
    <x v="0"/>
    <x v="0"/>
    <n v="53688"/>
    <n v="53688"/>
    <n v="53688"/>
    <n v="53688"/>
    <n v="0"/>
    <n v="0"/>
  </r>
  <r>
    <x v="0"/>
    <x v="30"/>
    <x v="24"/>
    <x v="12"/>
    <x v="12"/>
    <n v="0"/>
    <n v="0"/>
    <n v="0"/>
    <n v="0"/>
    <n v="0"/>
    <n v="0"/>
  </r>
  <r>
    <x v="0"/>
    <x v="30"/>
    <x v="25"/>
    <x v="12"/>
    <x v="12"/>
    <n v="0"/>
    <n v="0"/>
    <n v="0"/>
    <n v="0"/>
    <n v="0"/>
    <n v="0"/>
  </r>
  <r>
    <x v="0"/>
    <x v="30"/>
    <x v="26"/>
    <x v="12"/>
    <x v="12"/>
    <n v="0"/>
    <n v="0"/>
    <n v="0"/>
    <n v="0"/>
    <n v="0"/>
    <n v="0"/>
  </r>
  <r>
    <x v="0"/>
    <x v="30"/>
    <x v="27"/>
    <x v="12"/>
    <x v="12"/>
    <n v="0"/>
    <n v="0"/>
    <n v="0"/>
    <n v="0"/>
    <n v="0"/>
    <n v="0"/>
  </r>
  <r>
    <x v="0"/>
    <x v="30"/>
    <x v="28"/>
    <x v="12"/>
    <x v="12"/>
    <n v="0"/>
    <n v="0"/>
    <n v="0"/>
    <n v="0"/>
    <n v="0"/>
    <n v="0"/>
  </r>
  <r>
    <x v="0"/>
    <x v="30"/>
    <x v="29"/>
    <x v="12"/>
    <x v="12"/>
    <n v="0"/>
    <n v="0"/>
    <n v="0"/>
    <n v="0"/>
    <n v="0"/>
    <n v="0"/>
  </r>
  <r>
    <x v="0"/>
    <x v="30"/>
    <x v="7"/>
    <x v="0"/>
    <x v="0"/>
    <n v="53688"/>
    <n v="53688"/>
    <n v="53688"/>
    <n v="53688"/>
    <n v="0"/>
    <n v="0"/>
  </r>
  <r>
    <x v="0"/>
    <x v="30"/>
    <x v="8"/>
    <x v="6"/>
    <x v="6"/>
    <m/>
    <m/>
    <m/>
    <m/>
    <m/>
    <m/>
  </r>
  <r>
    <x v="0"/>
    <x v="30"/>
    <x v="30"/>
    <x v="12"/>
    <x v="12"/>
    <n v="0"/>
    <n v="0"/>
    <n v="0"/>
    <n v="0"/>
    <n v="0"/>
    <n v="0"/>
  </r>
  <r>
    <x v="0"/>
    <x v="30"/>
    <x v="31"/>
    <x v="12"/>
    <x v="12"/>
    <n v="0"/>
    <n v="0"/>
    <n v="0"/>
    <n v="0"/>
    <n v="0"/>
    <n v="0"/>
  </r>
  <r>
    <x v="0"/>
    <x v="30"/>
    <x v="7"/>
    <x v="12"/>
    <x v="12"/>
    <n v="0"/>
    <n v="0"/>
    <n v="0"/>
    <n v="0"/>
    <n v="0"/>
    <n v="0"/>
  </r>
  <r>
    <x v="0"/>
    <x v="30"/>
    <x v="8"/>
    <x v="6"/>
    <x v="6"/>
    <m/>
    <m/>
    <m/>
    <m/>
    <m/>
    <m/>
  </r>
  <r>
    <x v="0"/>
    <x v="30"/>
    <x v="32"/>
    <x v="12"/>
    <x v="12"/>
    <n v="0"/>
    <n v="0"/>
    <n v="0"/>
    <n v="0"/>
    <n v="0"/>
    <n v="0"/>
  </r>
  <r>
    <x v="0"/>
    <x v="30"/>
    <x v="7"/>
    <x v="12"/>
    <x v="12"/>
    <n v="0"/>
    <n v="0"/>
    <n v="0"/>
    <n v="0"/>
    <n v="0"/>
    <n v="0"/>
  </r>
  <r>
    <x v="0"/>
    <x v="30"/>
    <x v="8"/>
    <x v="6"/>
    <x v="6"/>
    <m/>
    <m/>
    <m/>
    <m/>
    <m/>
    <m/>
  </r>
  <r>
    <x v="0"/>
    <x v="30"/>
    <x v="33"/>
    <x v="26"/>
    <x v="26"/>
    <n v="73723"/>
    <n v="73723"/>
    <n v="24574.333333333332"/>
    <n v="24574.333333333332"/>
    <n v="0"/>
    <n v="0"/>
  </r>
  <r>
    <x v="0"/>
    <x v="30"/>
    <x v="34"/>
    <x v="26"/>
    <x v="26"/>
    <n v="51154"/>
    <n v="51154"/>
    <n v="17051.333333333332"/>
    <n v="17051.333333333332"/>
    <n v="0"/>
    <n v="0"/>
  </r>
  <r>
    <x v="0"/>
    <x v="30"/>
    <x v="7"/>
    <x v="23"/>
    <x v="23"/>
    <n v="124877"/>
    <n v="124877"/>
    <n v="20812.833333333332"/>
    <n v="20812.833333333332"/>
    <n v="0"/>
    <n v="0"/>
  </r>
  <r>
    <x v="0"/>
    <x v="30"/>
    <x v="8"/>
    <x v="6"/>
    <x v="6"/>
    <m/>
    <m/>
    <m/>
    <m/>
    <m/>
    <m/>
  </r>
  <r>
    <x v="0"/>
    <x v="30"/>
    <x v="35"/>
    <x v="211"/>
    <x v="211"/>
    <n v="61159"/>
    <n v="61159"/>
    <n v="16265.691489361703"/>
    <n v="16265.691489361703"/>
    <n v="0"/>
    <n v="0"/>
  </r>
  <r>
    <x v="0"/>
    <x v="30"/>
    <x v="36"/>
    <x v="12"/>
    <x v="12"/>
    <n v="0"/>
    <n v="0"/>
    <n v="0"/>
    <n v="0"/>
    <n v="0"/>
    <n v="0"/>
  </r>
  <r>
    <x v="0"/>
    <x v="30"/>
    <x v="37"/>
    <x v="17"/>
    <x v="17"/>
    <n v="28089"/>
    <n v="28089"/>
    <n v="14044.5"/>
    <n v="14044.5"/>
    <n v="0"/>
    <n v="0"/>
  </r>
  <r>
    <x v="0"/>
    <x v="30"/>
    <x v="38"/>
    <x v="12"/>
    <x v="12"/>
    <n v="0"/>
    <n v="0"/>
    <n v="0"/>
    <n v="0"/>
    <n v="0"/>
    <n v="0"/>
  </r>
  <r>
    <x v="0"/>
    <x v="30"/>
    <x v="7"/>
    <x v="212"/>
    <x v="212"/>
    <n v="89248"/>
    <n v="89248"/>
    <n v="15494.444444444445"/>
    <n v="15494.444444444445"/>
    <n v="0"/>
    <n v="0"/>
  </r>
  <r>
    <x v="0"/>
    <x v="30"/>
    <x v="8"/>
    <x v="6"/>
    <x v="6"/>
    <m/>
    <m/>
    <m/>
    <m/>
    <m/>
    <m/>
  </r>
  <r>
    <x v="0"/>
    <x v="30"/>
    <x v="39"/>
    <x v="12"/>
    <x v="12"/>
    <n v="0"/>
    <n v="0"/>
    <n v="0"/>
    <n v="0"/>
    <n v="0"/>
    <n v="0"/>
  </r>
  <r>
    <x v="0"/>
    <x v="30"/>
    <x v="40"/>
    <x v="12"/>
    <x v="12"/>
    <n v="0"/>
    <n v="0"/>
    <n v="0"/>
    <n v="0"/>
    <n v="0"/>
    <n v="0"/>
  </r>
  <r>
    <x v="0"/>
    <x v="30"/>
    <x v="41"/>
    <x v="12"/>
    <x v="12"/>
    <n v="0"/>
    <n v="0"/>
    <n v="0"/>
    <n v="0"/>
    <n v="0"/>
    <n v="0"/>
  </r>
  <r>
    <x v="0"/>
    <x v="31"/>
    <x v="0"/>
    <x v="0"/>
    <x v="0"/>
    <n v="170000"/>
    <n v="170000"/>
    <n v="170000"/>
    <n v="170000"/>
    <n v="0"/>
    <n v="0"/>
  </r>
  <r>
    <x v="0"/>
    <x v="31"/>
    <x v="1"/>
    <x v="136"/>
    <x v="136"/>
    <n v="3662865"/>
    <n v="3662872"/>
    <n v="66597.545454545456"/>
    <n v="66597.672727272729"/>
    <n v="7"/>
    <n v="1.9110723436435688E-6"/>
  </r>
  <r>
    <x v="0"/>
    <x v="31"/>
    <x v="2"/>
    <x v="127"/>
    <x v="127"/>
    <n v="172792"/>
    <n v="172792"/>
    <n v="101642.35294117648"/>
    <n v="101642.35294117648"/>
    <n v="0"/>
    <n v="0"/>
  </r>
  <r>
    <x v="0"/>
    <x v="31"/>
    <x v="3"/>
    <x v="3"/>
    <x v="3"/>
    <n v="323975"/>
    <n v="323975"/>
    <n v="64795"/>
    <n v="64795"/>
    <n v="0"/>
    <n v="0"/>
  </r>
  <r>
    <x v="0"/>
    <x v="31"/>
    <x v="4"/>
    <x v="0"/>
    <x v="0"/>
    <n v="92643"/>
    <n v="92643"/>
    <n v="92643"/>
    <n v="92643"/>
    <n v="0"/>
    <n v="0"/>
  </r>
  <r>
    <x v="0"/>
    <x v="31"/>
    <x v="5"/>
    <x v="213"/>
    <x v="213"/>
    <n v="578649"/>
    <n v="578649"/>
    <n v="76642.251655629138"/>
    <n v="76642.251655629138"/>
    <n v="0"/>
    <n v="0"/>
  </r>
  <r>
    <x v="0"/>
    <x v="31"/>
    <x v="6"/>
    <x v="2"/>
    <x v="2"/>
    <n v="373621"/>
    <n v="373621"/>
    <n v="53374.428571428572"/>
    <n v="53374.428571428572"/>
    <n v="0"/>
    <n v="0"/>
  </r>
  <r>
    <x v="0"/>
    <x v="31"/>
    <x v="7"/>
    <x v="214"/>
    <x v="214"/>
    <n v="5374545"/>
    <n v="5374552"/>
    <n v="68684.281150159746"/>
    <n v="68684.370607028759"/>
    <n v="7"/>
    <n v="1.3024358341031658E-6"/>
  </r>
  <r>
    <x v="0"/>
    <x v="31"/>
    <x v="8"/>
    <x v="6"/>
    <x v="6"/>
    <m/>
    <m/>
    <m/>
    <m/>
    <m/>
    <m/>
  </r>
  <r>
    <x v="0"/>
    <x v="31"/>
    <x v="9"/>
    <x v="66"/>
    <x v="66"/>
    <n v="432746"/>
    <n v="432784"/>
    <n v="18815.043478260868"/>
    <n v="18816.695652173912"/>
    <n v="38"/>
    <n v="8.7811325812370305E-5"/>
  </r>
  <r>
    <x v="0"/>
    <x v="31"/>
    <x v="10"/>
    <x v="8"/>
    <x v="8"/>
    <n v="288157"/>
    <n v="288157"/>
    <n v="19210.466666666667"/>
    <n v="19210.466666666667"/>
    <n v="0"/>
    <n v="0"/>
  </r>
  <r>
    <x v="0"/>
    <x v="31"/>
    <x v="7"/>
    <x v="121"/>
    <x v="121"/>
    <n v="720903"/>
    <n v="720941"/>
    <n v="18971.13157894737"/>
    <n v="18972.13157894737"/>
    <n v="38"/>
    <n v="5.2711668560125288E-5"/>
  </r>
  <r>
    <x v="0"/>
    <x v="31"/>
    <x v="8"/>
    <x v="6"/>
    <x v="6"/>
    <m/>
    <m/>
    <m/>
    <m/>
    <m/>
    <m/>
  </r>
  <r>
    <x v="0"/>
    <x v="31"/>
    <x v="11"/>
    <x v="83"/>
    <x v="83"/>
    <n v="518997"/>
    <n v="519023"/>
    <n v="17299.900000000001"/>
    <n v="17300.766666666666"/>
    <n v="26"/>
    <n v="5.0096628689568534E-5"/>
  </r>
  <r>
    <x v="0"/>
    <x v="31"/>
    <x v="12"/>
    <x v="215"/>
    <x v="215"/>
    <n v="2207763"/>
    <n v="2207891"/>
    <n v="17248.1484375"/>
    <n v="17249.1484375"/>
    <n v="128"/>
    <n v="5.7977237592984394E-5"/>
  </r>
  <r>
    <x v="0"/>
    <x v="31"/>
    <x v="13"/>
    <x v="88"/>
    <x v="88"/>
    <n v="730849"/>
    <n v="730913"/>
    <n v="16241.088888888889"/>
    <n v="16242.511111111111"/>
    <n v="64"/>
    <n v="8.756938847833136E-5"/>
  </r>
  <r>
    <x v="0"/>
    <x v="31"/>
    <x v="14"/>
    <x v="12"/>
    <x v="12"/>
    <n v="0"/>
    <n v="0"/>
    <n v="0"/>
    <n v="0"/>
    <n v="0"/>
    <n v="0"/>
  </r>
  <r>
    <x v="0"/>
    <x v="31"/>
    <x v="7"/>
    <x v="216"/>
    <x v="216"/>
    <n v="3457609"/>
    <n v="3457827"/>
    <n v="17032.556650246304"/>
    <n v="17033.63054187192"/>
    <n v="218"/>
    <n v="6.3049349998799744E-5"/>
  </r>
  <r>
    <x v="0"/>
    <x v="31"/>
    <x v="8"/>
    <x v="6"/>
    <x v="6"/>
    <m/>
    <m/>
    <m/>
    <m/>
    <m/>
    <m/>
  </r>
  <r>
    <x v="0"/>
    <x v="31"/>
    <x v="15"/>
    <x v="217"/>
    <x v="217"/>
    <n v="2390526"/>
    <n v="2390530"/>
    <n v="49493.291925465841"/>
    <n v="49493.374741200831"/>
    <n v="4"/>
    <n v="1.6732719075216082E-6"/>
  </r>
  <r>
    <x v="0"/>
    <x v="31"/>
    <x v="16"/>
    <x v="218"/>
    <x v="218"/>
    <n v="883635"/>
    <n v="883636"/>
    <n v="48685.123966942156"/>
    <n v="48685.179063360883"/>
    <n v="1"/>
    <n v="1.1316889892319793E-6"/>
  </r>
  <r>
    <x v="0"/>
    <x v="31"/>
    <x v="17"/>
    <x v="219"/>
    <x v="219"/>
    <n v="2434430"/>
    <n v="2434492"/>
    <n v="22484.806502262862"/>
    <n v="22485.379144730767"/>
    <n v="62"/>
    <n v="2.5467974022666496E-5"/>
  </r>
  <r>
    <x v="0"/>
    <x v="31"/>
    <x v="7"/>
    <x v="220"/>
    <x v="220"/>
    <n v="5708591"/>
    <n v="5708658"/>
    <n v="32672.79647435898"/>
    <n v="32673.179945054952"/>
    <n v="67"/>
    <n v="1.1736696498312806E-5"/>
  </r>
  <r>
    <x v="0"/>
    <x v="31"/>
    <x v="8"/>
    <x v="6"/>
    <x v="6"/>
    <m/>
    <m/>
    <m/>
    <m/>
    <m/>
    <m/>
  </r>
  <r>
    <x v="0"/>
    <x v="31"/>
    <x v="18"/>
    <x v="12"/>
    <x v="12"/>
    <n v="0"/>
    <n v="0"/>
    <n v="0"/>
    <n v="0"/>
    <n v="0"/>
    <n v="0"/>
  </r>
  <r>
    <x v="0"/>
    <x v="31"/>
    <x v="19"/>
    <x v="12"/>
    <x v="12"/>
    <n v="0"/>
    <n v="0"/>
    <n v="0"/>
    <n v="0"/>
    <n v="0"/>
    <n v="0"/>
  </r>
  <r>
    <x v="0"/>
    <x v="31"/>
    <x v="7"/>
    <x v="12"/>
    <x v="12"/>
    <n v="0"/>
    <n v="0"/>
    <n v="0"/>
    <n v="0"/>
    <n v="0"/>
    <n v="0"/>
  </r>
  <r>
    <x v="0"/>
    <x v="31"/>
    <x v="8"/>
    <x v="6"/>
    <x v="6"/>
    <m/>
    <m/>
    <m/>
    <m/>
    <m/>
    <m/>
  </r>
  <r>
    <x v="0"/>
    <x v="31"/>
    <x v="20"/>
    <x v="68"/>
    <x v="68"/>
    <n v="490653"/>
    <n v="490653"/>
    <n v="40887.75"/>
    <n v="40887.75"/>
    <n v="0"/>
    <n v="0"/>
  </r>
  <r>
    <x v="0"/>
    <x v="31"/>
    <x v="21"/>
    <x v="63"/>
    <x v="63"/>
    <n v="249018"/>
    <n v="249018"/>
    <n v="26212.42105263158"/>
    <n v="26212.42105263158"/>
    <n v="0"/>
    <n v="0"/>
  </r>
  <r>
    <x v="0"/>
    <x v="31"/>
    <x v="7"/>
    <x v="177"/>
    <x v="177"/>
    <n v="739671"/>
    <n v="739671"/>
    <n v="34403.302325581397"/>
    <n v="34403.302325581397"/>
    <n v="0"/>
    <n v="0"/>
  </r>
  <r>
    <x v="0"/>
    <x v="31"/>
    <x v="8"/>
    <x v="6"/>
    <x v="6"/>
    <m/>
    <m/>
    <m/>
    <m/>
    <m/>
    <m/>
  </r>
  <r>
    <x v="0"/>
    <x v="31"/>
    <x v="22"/>
    <x v="8"/>
    <x v="8"/>
    <n v="713475"/>
    <n v="713475"/>
    <n v="47565"/>
    <n v="47565"/>
    <n v="0"/>
    <n v="0"/>
  </r>
  <r>
    <x v="0"/>
    <x v="31"/>
    <x v="23"/>
    <x v="221"/>
    <x v="221"/>
    <n v="379193"/>
    <n v="379193"/>
    <n v="44610.941176470587"/>
    <n v="44610.941176470587"/>
    <n v="0"/>
    <n v="0"/>
  </r>
  <r>
    <x v="0"/>
    <x v="31"/>
    <x v="24"/>
    <x v="3"/>
    <x v="3"/>
    <n v="216757"/>
    <n v="216757"/>
    <n v="43351.4"/>
    <n v="43351.4"/>
    <n v="0"/>
    <n v="0"/>
  </r>
  <r>
    <x v="0"/>
    <x v="31"/>
    <x v="25"/>
    <x v="26"/>
    <x v="26"/>
    <n v="148124"/>
    <n v="148124"/>
    <n v="49374.666666666664"/>
    <n v="49374.666666666664"/>
    <n v="0"/>
    <n v="0"/>
  </r>
  <r>
    <x v="0"/>
    <x v="31"/>
    <x v="26"/>
    <x v="3"/>
    <x v="3"/>
    <n v="284475"/>
    <n v="284475"/>
    <n v="56895"/>
    <n v="56895"/>
    <n v="0"/>
    <n v="0"/>
  </r>
  <r>
    <x v="0"/>
    <x v="31"/>
    <x v="27"/>
    <x v="12"/>
    <x v="12"/>
    <n v="0"/>
    <n v="0"/>
    <n v="0"/>
    <n v="0"/>
    <n v="0"/>
    <n v="0"/>
  </r>
  <r>
    <x v="0"/>
    <x v="31"/>
    <x v="28"/>
    <x v="26"/>
    <x v="26"/>
    <n v="114546"/>
    <n v="114546"/>
    <n v="38182"/>
    <n v="38182"/>
    <n v="0"/>
    <n v="0"/>
  </r>
  <r>
    <x v="0"/>
    <x v="31"/>
    <x v="29"/>
    <x v="0"/>
    <x v="0"/>
    <n v="44456"/>
    <n v="44456"/>
    <n v="44456"/>
    <n v="44456"/>
    <n v="0"/>
    <n v="0"/>
  </r>
  <r>
    <x v="0"/>
    <x v="31"/>
    <x v="7"/>
    <x v="222"/>
    <x v="222"/>
    <n v="1901026"/>
    <n v="1901026"/>
    <n v="46938.91358024691"/>
    <n v="46938.91358024691"/>
    <n v="0"/>
    <n v="0"/>
  </r>
  <r>
    <x v="0"/>
    <x v="31"/>
    <x v="8"/>
    <x v="6"/>
    <x v="6"/>
    <m/>
    <m/>
    <m/>
    <m/>
    <m/>
    <m/>
  </r>
  <r>
    <x v="0"/>
    <x v="31"/>
    <x v="30"/>
    <x v="12"/>
    <x v="12"/>
    <n v="0"/>
    <n v="0"/>
    <n v="0"/>
    <n v="0"/>
    <n v="0"/>
    <n v="0"/>
  </r>
  <r>
    <x v="0"/>
    <x v="31"/>
    <x v="31"/>
    <x v="69"/>
    <x v="69"/>
    <n v="531518"/>
    <n v="531521"/>
    <n v="15186.228571428572"/>
    <n v="15186.314285714287"/>
    <n v="3"/>
    <n v="5.6442114848415296E-6"/>
  </r>
  <r>
    <x v="0"/>
    <x v="31"/>
    <x v="7"/>
    <x v="69"/>
    <x v="69"/>
    <n v="531518"/>
    <n v="531521"/>
    <n v="15186.228571428572"/>
    <n v="15186.314285714287"/>
    <n v="3"/>
    <n v="5.6442114848415296E-6"/>
  </r>
  <r>
    <x v="0"/>
    <x v="31"/>
    <x v="8"/>
    <x v="6"/>
    <x v="6"/>
    <m/>
    <m/>
    <m/>
    <m/>
    <m/>
    <m/>
  </r>
  <r>
    <x v="0"/>
    <x v="31"/>
    <x v="32"/>
    <x v="14"/>
    <x v="14"/>
    <n v="540464"/>
    <n v="540464"/>
    <n v="41574.153846153844"/>
    <n v="41574.153846153844"/>
    <n v="0"/>
    <n v="0"/>
  </r>
  <r>
    <x v="0"/>
    <x v="31"/>
    <x v="7"/>
    <x v="14"/>
    <x v="14"/>
    <n v="540464"/>
    <n v="540464"/>
    <n v="41574.153846153844"/>
    <n v="41574.153846153844"/>
    <n v="0"/>
    <n v="0"/>
  </r>
  <r>
    <x v="0"/>
    <x v="31"/>
    <x v="8"/>
    <x v="6"/>
    <x v="6"/>
    <m/>
    <m/>
    <m/>
    <m/>
    <m/>
    <m/>
  </r>
  <r>
    <x v="0"/>
    <x v="31"/>
    <x v="33"/>
    <x v="57"/>
    <x v="57"/>
    <n v="1451653"/>
    <n v="1451715"/>
    <n v="30242.770833333332"/>
    <n v="30244.0625"/>
    <n v="62"/>
    <n v="4.2709931367895771E-5"/>
  </r>
  <r>
    <x v="0"/>
    <x v="31"/>
    <x v="34"/>
    <x v="223"/>
    <x v="223"/>
    <n v="1749166"/>
    <n v="1749426"/>
    <n v="20221.57225433526"/>
    <n v="20224.578034682079"/>
    <n v="260"/>
    <n v="1.4864226722906802E-4"/>
  </r>
  <r>
    <x v="0"/>
    <x v="31"/>
    <x v="7"/>
    <x v="224"/>
    <x v="224"/>
    <n v="3200819"/>
    <n v="3201141"/>
    <n v="23797.910780669146"/>
    <n v="23800.304832713755"/>
    <n v="322"/>
    <n v="1.0059925287871636E-4"/>
  </r>
  <r>
    <x v="0"/>
    <x v="31"/>
    <x v="8"/>
    <x v="6"/>
    <x v="6"/>
    <m/>
    <m/>
    <m/>
    <m/>
    <m/>
    <m/>
  </r>
  <r>
    <x v="0"/>
    <x v="31"/>
    <x v="35"/>
    <x v="12"/>
    <x v="12"/>
    <n v="0"/>
    <n v="0"/>
    <n v="0"/>
    <n v="0"/>
    <n v="0"/>
    <n v="0"/>
  </r>
  <r>
    <x v="0"/>
    <x v="31"/>
    <x v="36"/>
    <x v="12"/>
    <x v="12"/>
    <n v="0"/>
    <n v="0"/>
    <n v="0"/>
    <n v="0"/>
    <n v="0"/>
    <n v="0"/>
  </r>
  <r>
    <x v="0"/>
    <x v="31"/>
    <x v="37"/>
    <x v="12"/>
    <x v="12"/>
    <n v="0"/>
    <n v="0"/>
    <n v="0"/>
    <n v="0"/>
    <n v="0"/>
    <n v="0"/>
  </r>
  <r>
    <x v="0"/>
    <x v="31"/>
    <x v="38"/>
    <x v="12"/>
    <x v="12"/>
    <n v="0"/>
    <n v="0"/>
    <n v="0"/>
    <n v="0"/>
    <n v="0"/>
    <n v="0"/>
  </r>
  <r>
    <x v="0"/>
    <x v="31"/>
    <x v="7"/>
    <x v="12"/>
    <x v="12"/>
    <n v="0"/>
    <n v="0"/>
    <n v="0"/>
    <n v="0"/>
    <n v="0"/>
    <n v="0"/>
  </r>
  <r>
    <x v="0"/>
    <x v="31"/>
    <x v="8"/>
    <x v="6"/>
    <x v="6"/>
    <m/>
    <m/>
    <m/>
    <m/>
    <m/>
    <m/>
  </r>
  <r>
    <x v="0"/>
    <x v="31"/>
    <x v="39"/>
    <x v="12"/>
    <x v="12"/>
    <n v="0"/>
    <n v="0"/>
    <n v="0"/>
    <n v="0"/>
    <n v="0"/>
    <n v="0"/>
  </r>
  <r>
    <x v="0"/>
    <x v="31"/>
    <x v="40"/>
    <x v="12"/>
    <x v="12"/>
    <n v="0"/>
    <n v="0"/>
    <n v="0"/>
    <n v="0"/>
    <n v="0"/>
    <n v="0"/>
  </r>
  <r>
    <x v="0"/>
    <x v="31"/>
    <x v="41"/>
    <x v="12"/>
    <x v="12"/>
    <n v="0"/>
    <n v="0"/>
    <n v="0"/>
    <n v="0"/>
    <n v="0"/>
    <n v="0"/>
  </r>
  <r>
    <x v="0"/>
    <x v="32"/>
    <x v="0"/>
    <x v="0"/>
    <x v="0"/>
    <n v="128349"/>
    <n v="150000"/>
    <n v="128349"/>
    <n v="150000"/>
    <n v="21651"/>
    <n v="0.16868849776780498"/>
  </r>
  <r>
    <x v="0"/>
    <x v="32"/>
    <x v="1"/>
    <x v="121"/>
    <x v="121"/>
    <n v="2639328"/>
    <n v="3006662"/>
    <n v="69456"/>
    <n v="79122.68421052632"/>
    <n v="367334"/>
    <n v="0.13917709356321004"/>
  </r>
  <r>
    <x v="0"/>
    <x v="32"/>
    <x v="2"/>
    <x v="26"/>
    <x v="26"/>
    <n v="275443"/>
    <n v="301461"/>
    <n v="91814.333333333328"/>
    <n v="100487"/>
    <n v="26018"/>
    <n v="9.4458744640451925E-2"/>
  </r>
  <r>
    <x v="0"/>
    <x v="32"/>
    <x v="3"/>
    <x v="26"/>
    <x v="26"/>
    <n v="252933"/>
    <n v="263176"/>
    <n v="84311"/>
    <n v="87725.333333333328"/>
    <n v="10243"/>
    <n v="4.0496890480878338E-2"/>
  </r>
  <r>
    <x v="0"/>
    <x v="32"/>
    <x v="4"/>
    <x v="0"/>
    <x v="0"/>
    <n v="91813"/>
    <n v="100486"/>
    <n v="91813"/>
    <n v="100486"/>
    <n v="8673"/>
    <n v="9.446374696393757E-2"/>
  </r>
  <r>
    <x v="0"/>
    <x v="32"/>
    <x v="5"/>
    <x v="2"/>
    <x v="2"/>
    <n v="454269"/>
    <n v="472966"/>
    <n v="64895.571428571428"/>
    <n v="67566.571428571435"/>
    <n v="18697"/>
    <n v="4.1158432558682193E-2"/>
  </r>
  <r>
    <x v="0"/>
    <x v="32"/>
    <x v="6"/>
    <x v="12"/>
    <x v="12"/>
    <n v="0"/>
    <n v="0"/>
    <n v="0"/>
    <n v="0"/>
    <n v="0"/>
    <n v="0"/>
  </r>
  <r>
    <x v="0"/>
    <x v="32"/>
    <x v="7"/>
    <x v="225"/>
    <x v="225"/>
    <n v="3842135"/>
    <n v="4294751"/>
    <n v="72493.113207547169"/>
    <n v="81033.037735849051"/>
    <n v="452616"/>
    <n v="0.11780325261866124"/>
  </r>
  <r>
    <x v="0"/>
    <x v="32"/>
    <x v="8"/>
    <x v="6"/>
    <x v="6"/>
    <m/>
    <m/>
    <m/>
    <m/>
    <m/>
    <m/>
  </r>
  <r>
    <x v="0"/>
    <x v="32"/>
    <x v="9"/>
    <x v="12"/>
    <x v="12"/>
    <n v="0"/>
    <n v="0"/>
    <n v="0"/>
    <n v="0"/>
    <n v="0"/>
    <n v="0"/>
  </r>
  <r>
    <x v="0"/>
    <x v="32"/>
    <x v="10"/>
    <x v="135"/>
    <x v="135"/>
    <n v="552994"/>
    <n v="605702"/>
    <n v="17838.516129032258"/>
    <n v="19538.774193548386"/>
    <n v="52708"/>
    <n v="9.5313873206580899E-2"/>
  </r>
  <r>
    <x v="0"/>
    <x v="32"/>
    <x v="7"/>
    <x v="135"/>
    <x v="135"/>
    <n v="552994"/>
    <n v="605702"/>
    <n v="17838.516129032258"/>
    <n v="19538.774193548386"/>
    <n v="52708"/>
    <n v="9.5313873206580899E-2"/>
  </r>
  <r>
    <x v="0"/>
    <x v="32"/>
    <x v="8"/>
    <x v="6"/>
    <x v="6"/>
    <m/>
    <m/>
    <m/>
    <m/>
    <m/>
    <m/>
  </r>
  <r>
    <x v="0"/>
    <x v="32"/>
    <x v="11"/>
    <x v="7"/>
    <x v="7"/>
    <n v="120373"/>
    <n v="132642"/>
    <n v="15046.625"/>
    <n v="16580.25"/>
    <n v="12269"/>
    <n v="0.10192485025711746"/>
  </r>
  <r>
    <x v="0"/>
    <x v="32"/>
    <x v="12"/>
    <x v="226"/>
    <x v="226"/>
    <n v="1351233"/>
    <n v="1486225"/>
    <n v="15896.858823529412"/>
    <n v="17485"/>
    <n v="134992"/>
    <n v="9.9902829489806722E-2"/>
  </r>
  <r>
    <x v="0"/>
    <x v="32"/>
    <x v="13"/>
    <x v="121"/>
    <x v="121"/>
    <n v="618770"/>
    <n v="679728"/>
    <n v="16283.421052631578"/>
    <n v="17887.57894736842"/>
    <n v="60958"/>
    <n v="9.8514795481358178E-2"/>
  </r>
  <r>
    <x v="0"/>
    <x v="32"/>
    <x v="14"/>
    <x v="85"/>
    <x v="85"/>
    <n v="255561"/>
    <n v="280817"/>
    <n v="15972.5625"/>
    <n v="17551.0625"/>
    <n v="25256"/>
    <n v="9.8825720669429212E-2"/>
  </r>
  <r>
    <x v="0"/>
    <x v="32"/>
    <x v="7"/>
    <x v="227"/>
    <x v="227"/>
    <n v="2345937"/>
    <n v="2579412"/>
    <n v="15958.755102040815"/>
    <n v="17547.020408163266"/>
    <n v="233475"/>
    <n v="9.9523132974159156E-2"/>
  </r>
  <r>
    <x v="0"/>
    <x v="32"/>
    <x v="8"/>
    <x v="6"/>
    <x v="6"/>
    <m/>
    <m/>
    <m/>
    <m/>
    <m/>
    <m/>
  </r>
  <r>
    <x v="0"/>
    <x v="32"/>
    <x v="15"/>
    <x v="7"/>
    <x v="7"/>
    <n v="480389"/>
    <n v="504414"/>
    <n v="60048.625"/>
    <n v="63051.75"/>
    <n v="24025"/>
    <n v="5.0011553137145108E-2"/>
  </r>
  <r>
    <x v="0"/>
    <x v="32"/>
    <x v="16"/>
    <x v="12"/>
    <x v="12"/>
    <n v="0"/>
    <n v="0"/>
    <n v="0"/>
    <n v="0"/>
    <n v="0"/>
    <n v="0"/>
  </r>
  <r>
    <x v="0"/>
    <x v="32"/>
    <x v="17"/>
    <x v="228"/>
    <x v="228"/>
    <n v="831828.88"/>
    <n v="897412"/>
    <n v="29708.174285714285"/>
    <n v="32050.428571428572"/>
    <n v="65583.12"/>
    <n v="7.8842081078021709E-2"/>
  </r>
  <r>
    <x v="0"/>
    <x v="32"/>
    <x v="7"/>
    <x v="87"/>
    <x v="87"/>
    <n v="1312217.8799999999"/>
    <n v="1401826"/>
    <n v="36450.496666666666"/>
    <n v="38939.611111111109"/>
    <n v="89608.120000000112"/>
    <n v="6.8287531640705973E-2"/>
  </r>
  <r>
    <x v="0"/>
    <x v="32"/>
    <x v="8"/>
    <x v="6"/>
    <x v="6"/>
    <m/>
    <m/>
    <m/>
    <m/>
    <m/>
    <m/>
  </r>
  <r>
    <x v="0"/>
    <x v="32"/>
    <x v="18"/>
    <x v="0"/>
    <x v="0"/>
    <n v="73542"/>
    <n v="81335"/>
    <n v="73542"/>
    <n v="81335"/>
    <n v="7793"/>
    <n v="0.10596665850806342"/>
  </r>
  <r>
    <x v="0"/>
    <x v="32"/>
    <x v="19"/>
    <x v="12"/>
    <x v="12"/>
    <n v="0"/>
    <n v="0"/>
    <n v="0"/>
    <n v="0"/>
    <n v="0"/>
    <n v="0"/>
  </r>
  <r>
    <x v="0"/>
    <x v="32"/>
    <x v="7"/>
    <x v="0"/>
    <x v="0"/>
    <n v="73542"/>
    <n v="81335"/>
    <n v="73542"/>
    <n v="81335"/>
    <n v="7793"/>
    <n v="0.10596665850806342"/>
  </r>
  <r>
    <x v="0"/>
    <x v="32"/>
    <x v="8"/>
    <x v="6"/>
    <x v="6"/>
    <m/>
    <m/>
    <m/>
    <m/>
    <m/>
    <m/>
  </r>
  <r>
    <x v="0"/>
    <x v="32"/>
    <x v="20"/>
    <x v="19"/>
    <x v="19"/>
    <n v="286062"/>
    <n v="297607"/>
    <n v="71515.5"/>
    <n v="74401.75"/>
    <n v="11545"/>
    <n v="4.0358383846858373E-2"/>
  </r>
  <r>
    <x v="0"/>
    <x v="32"/>
    <x v="21"/>
    <x v="19"/>
    <x v="19"/>
    <n v="126770"/>
    <n v="133775"/>
    <n v="31692.5"/>
    <n v="33443.75"/>
    <n v="7005"/>
    <n v="5.5257553048828588E-2"/>
  </r>
  <r>
    <x v="0"/>
    <x v="32"/>
    <x v="7"/>
    <x v="7"/>
    <x v="7"/>
    <n v="412832"/>
    <n v="431382"/>
    <n v="51604"/>
    <n v="53922.75"/>
    <n v="18550"/>
    <n v="4.4933532284319046E-2"/>
  </r>
  <r>
    <x v="0"/>
    <x v="32"/>
    <x v="8"/>
    <x v="6"/>
    <x v="6"/>
    <m/>
    <m/>
    <m/>
    <m/>
    <m/>
    <m/>
  </r>
  <r>
    <x v="0"/>
    <x v="32"/>
    <x v="22"/>
    <x v="17"/>
    <x v="17"/>
    <n v="105273"/>
    <n v="110539"/>
    <n v="52636.5"/>
    <n v="55269.5"/>
    <n v="5266"/>
    <n v="5.002232291280765E-2"/>
  </r>
  <r>
    <x v="0"/>
    <x v="32"/>
    <x v="23"/>
    <x v="229"/>
    <x v="229"/>
    <n v="562515.51"/>
    <n v="590643.80000000005"/>
    <n v="65945.546307151235"/>
    <n v="69243.118405627203"/>
    <n v="28128.290000000037"/>
    <n v="5.0004470098966761E-2"/>
  </r>
  <r>
    <x v="0"/>
    <x v="32"/>
    <x v="24"/>
    <x v="2"/>
    <x v="2"/>
    <n v="417072"/>
    <n v="438245"/>
    <n v="59581.714285714283"/>
    <n v="62606.428571428572"/>
    <n v="21173"/>
    <n v="5.0765815015153259E-2"/>
  </r>
  <r>
    <x v="0"/>
    <x v="32"/>
    <x v="25"/>
    <x v="19"/>
    <x v="19"/>
    <n v="253594"/>
    <n v="266276"/>
    <n v="63398.5"/>
    <n v="66569"/>
    <n v="12682"/>
    <n v="5.0009069615211718E-2"/>
  </r>
  <r>
    <x v="0"/>
    <x v="32"/>
    <x v="26"/>
    <x v="172"/>
    <x v="172"/>
    <n v="157564"/>
    <n v="165445"/>
    <n v="63025.599999999999"/>
    <n v="66178"/>
    <n v="7881"/>
    <n v="5.0017770556726154E-2"/>
  </r>
  <r>
    <x v="0"/>
    <x v="32"/>
    <x v="27"/>
    <x v="12"/>
    <x v="12"/>
    <n v="0"/>
    <n v="0"/>
    <n v="0"/>
    <n v="0"/>
    <n v="0"/>
    <n v="0"/>
  </r>
  <r>
    <x v="0"/>
    <x v="32"/>
    <x v="28"/>
    <x v="12"/>
    <x v="12"/>
    <n v="0"/>
    <n v="0"/>
    <n v="0"/>
    <n v="0"/>
    <n v="0"/>
    <n v="0"/>
  </r>
  <r>
    <x v="0"/>
    <x v="32"/>
    <x v="29"/>
    <x v="12"/>
    <x v="12"/>
    <n v="0"/>
    <n v="0"/>
    <n v="0"/>
    <n v="0"/>
    <n v="0"/>
    <n v="0"/>
  </r>
  <r>
    <x v="0"/>
    <x v="32"/>
    <x v="7"/>
    <x v="230"/>
    <x v="230"/>
    <n v="1496018.51"/>
    <n v="1571148.8"/>
    <n v="62256.284228048273"/>
    <n v="65382.804827299209"/>
    <n v="75130.290000000037"/>
    <n v="5.0220160711781592E-2"/>
  </r>
  <r>
    <x v="0"/>
    <x v="32"/>
    <x v="8"/>
    <x v="6"/>
    <x v="6"/>
    <m/>
    <m/>
    <m/>
    <m/>
    <m/>
    <m/>
  </r>
  <r>
    <x v="0"/>
    <x v="32"/>
    <x v="30"/>
    <x v="12"/>
    <x v="12"/>
    <n v="0"/>
    <n v="0"/>
    <n v="0"/>
    <n v="0"/>
    <n v="0"/>
    <n v="0"/>
  </r>
  <r>
    <x v="0"/>
    <x v="32"/>
    <x v="31"/>
    <x v="12"/>
    <x v="12"/>
    <n v="0"/>
    <n v="0"/>
    <n v="0"/>
    <n v="0"/>
    <n v="0"/>
    <n v="0"/>
  </r>
  <r>
    <x v="0"/>
    <x v="32"/>
    <x v="7"/>
    <x v="12"/>
    <x v="12"/>
    <n v="0"/>
    <n v="0"/>
    <n v="0"/>
    <n v="0"/>
    <n v="0"/>
    <n v="0"/>
  </r>
  <r>
    <x v="0"/>
    <x v="32"/>
    <x v="8"/>
    <x v="6"/>
    <x v="6"/>
    <m/>
    <m/>
    <m/>
    <m/>
    <m/>
    <m/>
  </r>
  <r>
    <x v="0"/>
    <x v="32"/>
    <x v="32"/>
    <x v="12"/>
    <x v="12"/>
    <n v="0"/>
    <n v="0"/>
    <n v="0"/>
    <n v="0"/>
    <n v="0"/>
    <n v="0"/>
  </r>
  <r>
    <x v="0"/>
    <x v="32"/>
    <x v="7"/>
    <x v="12"/>
    <x v="12"/>
    <n v="0"/>
    <n v="0"/>
    <n v="0"/>
    <n v="0"/>
    <n v="0"/>
    <n v="0"/>
  </r>
  <r>
    <x v="0"/>
    <x v="32"/>
    <x v="8"/>
    <x v="6"/>
    <x v="6"/>
    <m/>
    <m/>
    <m/>
    <m/>
    <m/>
    <m/>
  </r>
  <r>
    <x v="0"/>
    <x v="32"/>
    <x v="33"/>
    <x v="231"/>
    <x v="231"/>
    <n v="898657.35"/>
    <n v="961768"/>
    <n v="28501.660323501426"/>
    <n v="30503.266730098319"/>
    <n v="63110.650000000023"/>
    <n v="7.0227712486856109E-2"/>
  </r>
  <r>
    <x v="0"/>
    <x v="32"/>
    <x v="34"/>
    <x v="232"/>
    <x v="232"/>
    <n v="2061723"/>
    <n v="2256382"/>
    <n v="18742.936363636363"/>
    <n v="20512.563636363637"/>
    <n v="194659"/>
    <n v="9.4415690177584471E-2"/>
  </r>
  <r>
    <x v="0"/>
    <x v="32"/>
    <x v="7"/>
    <x v="233"/>
    <x v="233"/>
    <n v="2960380.35"/>
    <n v="3218150"/>
    <n v="20916.981205398148"/>
    <n v="22738.288702041969"/>
    <n v="257769.64999999991"/>
    <n v="8.707315261027182E-2"/>
  </r>
  <r>
    <x v="0"/>
    <x v="32"/>
    <x v="8"/>
    <x v="6"/>
    <x v="6"/>
    <m/>
    <m/>
    <m/>
    <m/>
    <m/>
    <m/>
  </r>
  <r>
    <x v="0"/>
    <x v="32"/>
    <x v="35"/>
    <x v="12"/>
    <x v="12"/>
    <n v="0"/>
    <n v="0"/>
    <n v="0"/>
    <n v="0"/>
    <n v="0"/>
    <n v="0"/>
  </r>
  <r>
    <x v="0"/>
    <x v="32"/>
    <x v="36"/>
    <x v="12"/>
    <x v="12"/>
    <n v="0"/>
    <n v="0"/>
    <n v="0"/>
    <n v="0"/>
    <n v="0"/>
    <n v="0"/>
  </r>
  <r>
    <x v="0"/>
    <x v="32"/>
    <x v="37"/>
    <x v="12"/>
    <x v="12"/>
    <n v="0"/>
    <n v="0"/>
    <n v="0"/>
    <n v="0"/>
    <n v="0"/>
    <n v="0"/>
  </r>
  <r>
    <x v="0"/>
    <x v="32"/>
    <x v="38"/>
    <x v="12"/>
    <x v="12"/>
    <n v="0"/>
    <n v="0"/>
    <n v="0"/>
    <n v="0"/>
    <n v="0"/>
    <n v="0"/>
  </r>
  <r>
    <x v="0"/>
    <x v="32"/>
    <x v="7"/>
    <x v="12"/>
    <x v="12"/>
    <n v="0"/>
    <n v="0"/>
    <n v="0"/>
    <n v="0"/>
    <n v="0"/>
    <n v="0"/>
  </r>
  <r>
    <x v="0"/>
    <x v="32"/>
    <x v="8"/>
    <x v="6"/>
    <x v="6"/>
    <m/>
    <m/>
    <m/>
    <m/>
    <m/>
    <m/>
  </r>
  <r>
    <x v="0"/>
    <x v="32"/>
    <x v="39"/>
    <x v="12"/>
    <x v="12"/>
    <n v="0"/>
    <n v="0"/>
    <n v="0"/>
    <n v="0"/>
    <n v="0"/>
    <n v="0"/>
  </r>
  <r>
    <x v="0"/>
    <x v="32"/>
    <x v="40"/>
    <x v="12"/>
    <x v="12"/>
    <n v="0"/>
    <n v="0"/>
    <n v="0"/>
    <n v="0"/>
    <n v="0"/>
    <n v="0"/>
  </r>
  <r>
    <x v="0"/>
    <x v="32"/>
    <x v="41"/>
    <x v="12"/>
    <x v="12"/>
    <n v="0"/>
    <n v="0"/>
    <n v="0"/>
    <n v="0"/>
    <n v="0"/>
    <n v="0"/>
  </r>
  <r>
    <x v="0"/>
    <x v="33"/>
    <x v="0"/>
    <x v="0"/>
    <x v="0"/>
    <n v="93633"/>
    <n v="93634"/>
    <n v="93633"/>
    <n v="93634"/>
    <n v="1"/>
    <n v="1.0679995300802068E-5"/>
  </r>
  <r>
    <x v="0"/>
    <x v="33"/>
    <x v="1"/>
    <x v="0"/>
    <x v="0"/>
    <n v="70002"/>
    <n v="70003"/>
    <n v="70002"/>
    <n v="70003"/>
    <n v="1"/>
    <n v="1.4285306134110454E-5"/>
  </r>
  <r>
    <x v="0"/>
    <x v="33"/>
    <x v="2"/>
    <x v="12"/>
    <x v="12"/>
    <n v="0"/>
    <n v="0"/>
    <n v="0"/>
    <n v="0"/>
    <n v="0"/>
    <n v="0"/>
  </r>
  <r>
    <x v="0"/>
    <x v="33"/>
    <x v="3"/>
    <x v="0"/>
    <x v="0"/>
    <n v="12132"/>
    <n v="12133"/>
    <n v="12132"/>
    <n v="12133"/>
    <n v="1"/>
    <n v="8.2426640290141775E-5"/>
  </r>
  <r>
    <x v="0"/>
    <x v="33"/>
    <x v="4"/>
    <x v="17"/>
    <x v="17"/>
    <n v="91820"/>
    <n v="91822"/>
    <n v="45910"/>
    <n v="45911"/>
    <n v="2"/>
    <n v="2.1781746896101069E-5"/>
  </r>
  <r>
    <x v="0"/>
    <x v="33"/>
    <x v="5"/>
    <x v="12"/>
    <x v="12"/>
    <n v="0"/>
    <n v="0"/>
    <n v="0"/>
    <n v="0"/>
    <n v="0"/>
    <n v="0"/>
  </r>
  <r>
    <x v="0"/>
    <x v="33"/>
    <x v="6"/>
    <x v="12"/>
    <x v="12"/>
    <n v="0"/>
    <n v="0"/>
    <n v="0"/>
    <n v="0"/>
    <n v="0"/>
    <n v="0"/>
  </r>
  <r>
    <x v="0"/>
    <x v="33"/>
    <x v="7"/>
    <x v="3"/>
    <x v="3"/>
    <n v="267587"/>
    <n v="267592"/>
    <n v="53517.4"/>
    <n v="53518.400000000001"/>
    <n v="5"/>
    <n v="1.8685511627993886E-5"/>
  </r>
  <r>
    <x v="0"/>
    <x v="33"/>
    <x v="8"/>
    <x v="6"/>
    <x v="6"/>
    <m/>
    <m/>
    <m/>
    <m/>
    <m/>
    <m/>
  </r>
  <r>
    <x v="0"/>
    <x v="33"/>
    <x v="9"/>
    <x v="12"/>
    <x v="12"/>
    <n v="0"/>
    <n v="0"/>
    <n v="0"/>
    <n v="0"/>
    <n v="0"/>
    <n v="0"/>
  </r>
  <r>
    <x v="0"/>
    <x v="33"/>
    <x v="10"/>
    <x v="12"/>
    <x v="12"/>
    <n v="0"/>
    <n v="0"/>
    <n v="0"/>
    <n v="0"/>
    <n v="0"/>
    <n v="0"/>
  </r>
  <r>
    <x v="0"/>
    <x v="33"/>
    <x v="7"/>
    <x v="12"/>
    <x v="12"/>
    <n v="0"/>
    <n v="0"/>
    <n v="0"/>
    <n v="0"/>
    <n v="0"/>
    <n v="0"/>
  </r>
  <r>
    <x v="0"/>
    <x v="33"/>
    <x v="8"/>
    <x v="6"/>
    <x v="6"/>
    <m/>
    <m/>
    <m/>
    <m/>
    <m/>
    <m/>
  </r>
  <r>
    <x v="0"/>
    <x v="33"/>
    <x v="11"/>
    <x v="12"/>
    <x v="12"/>
    <n v="0"/>
    <n v="0"/>
    <n v="0"/>
    <n v="0"/>
    <n v="0"/>
    <n v="0"/>
  </r>
  <r>
    <x v="0"/>
    <x v="33"/>
    <x v="12"/>
    <x v="17"/>
    <x v="17"/>
    <n v="26150"/>
    <n v="26152"/>
    <n v="13075"/>
    <n v="13076"/>
    <n v="2"/>
    <n v="7.6481835564053537E-5"/>
  </r>
  <r>
    <x v="0"/>
    <x v="33"/>
    <x v="13"/>
    <x v="12"/>
    <x v="12"/>
    <n v="0"/>
    <n v="0"/>
    <n v="0"/>
    <n v="0"/>
    <n v="0"/>
    <n v="0"/>
  </r>
  <r>
    <x v="0"/>
    <x v="33"/>
    <x v="14"/>
    <x v="12"/>
    <x v="12"/>
    <n v="0"/>
    <n v="0"/>
    <n v="0"/>
    <n v="0"/>
    <n v="0"/>
    <n v="0"/>
  </r>
  <r>
    <x v="0"/>
    <x v="33"/>
    <x v="7"/>
    <x v="17"/>
    <x v="17"/>
    <n v="26150"/>
    <n v="26152"/>
    <n v="13075"/>
    <n v="13076"/>
    <n v="2"/>
    <n v="7.6481835564053537E-5"/>
  </r>
  <r>
    <x v="0"/>
    <x v="33"/>
    <x v="8"/>
    <x v="6"/>
    <x v="6"/>
    <m/>
    <m/>
    <m/>
    <m/>
    <m/>
    <m/>
  </r>
  <r>
    <x v="0"/>
    <x v="33"/>
    <x v="15"/>
    <x v="12"/>
    <x v="12"/>
    <n v="0"/>
    <n v="0"/>
    <n v="0"/>
    <n v="0"/>
    <n v="0"/>
    <n v="0"/>
  </r>
  <r>
    <x v="0"/>
    <x v="33"/>
    <x v="16"/>
    <x v="12"/>
    <x v="12"/>
    <n v="0"/>
    <n v="0"/>
    <n v="0"/>
    <n v="0"/>
    <n v="0"/>
    <n v="0"/>
  </r>
  <r>
    <x v="0"/>
    <x v="33"/>
    <x v="17"/>
    <x v="17"/>
    <x v="17"/>
    <n v="67398"/>
    <n v="67400"/>
    <n v="33699"/>
    <n v="33700"/>
    <n v="2"/>
    <n v="2.9674471052553488E-5"/>
  </r>
  <r>
    <x v="0"/>
    <x v="33"/>
    <x v="7"/>
    <x v="17"/>
    <x v="17"/>
    <n v="67398"/>
    <n v="67400"/>
    <n v="33699"/>
    <n v="33700"/>
    <n v="2"/>
    <n v="2.9674471052553488E-5"/>
  </r>
  <r>
    <x v="0"/>
    <x v="33"/>
    <x v="8"/>
    <x v="6"/>
    <x v="6"/>
    <m/>
    <m/>
    <m/>
    <m/>
    <m/>
    <m/>
  </r>
  <r>
    <x v="0"/>
    <x v="33"/>
    <x v="18"/>
    <x v="12"/>
    <x v="12"/>
    <n v="0"/>
    <n v="0"/>
    <n v="0"/>
    <n v="0"/>
    <n v="0"/>
    <n v="0"/>
  </r>
  <r>
    <x v="0"/>
    <x v="33"/>
    <x v="19"/>
    <x v="12"/>
    <x v="12"/>
    <n v="0"/>
    <n v="0"/>
    <n v="0"/>
    <n v="0"/>
    <n v="0"/>
    <n v="0"/>
  </r>
  <r>
    <x v="0"/>
    <x v="33"/>
    <x v="7"/>
    <x v="12"/>
    <x v="12"/>
    <n v="0"/>
    <n v="0"/>
    <n v="0"/>
    <n v="0"/>
    <n v="0"/>
    <n v="0"/>
  </r>
  <r>
    <x v="0"/>
    <x v="33"/>
    <x v="8"/>
    <x v="6"/>
    <x v="6"/>
    <m/>
    <m/>
    <m/>
    <m/>
    <m/>
    <m/>
  </r>
  <r>
    <x v="0"/>
    <x v="33"/>
    <x v="20"/>
    <x v="12"/>
    <x v="12"/>
    <n v="0"/>
    <n v="0"/>
    <n v="0"/>
    <n v="0"/>
    <n v="0"/>
    <n v="0"/>
  </r>
  <r>
    <x v="0"/>
    <x v="33"/>
    <x v="21"/>
    <x v="12"/>
    <x v="12"/>
    <n v="0"/>
    <n v="0"/>
    <n v="0"/>
    <n v="0"/>
    <n v="0"/>
    <n v="0"/>
  </r>
  <r>
    <x v="0"/>
    <x v="33"/>
    <x v="7"/>
    <x v="12"/>
    <x v="12"/>
    <n v="0"/>
    <n v="0"/>
    <n v="0"/>
    <n v="0"/>
    <n v="0"/>
    <n v="0"/>
  </r>
  <r>
    <x v="0"/>
    <x v="33"/>
    <x v="8"/>
    <x v="6"/>
    <x v="6"/>
    <m/>
    <m/>
    <m/>
    <m/>
    <m/>
    <m/>
  </r>
  <r>
    <x v="0"/>
    <x v="33"/>
    <x v="22"/>
    <x v="12"/>
    <x v="12"/>
    <n v="0"/>
    <n v="0"/>
    <n v="0"/>
    <n v="0"/>
    <n v="0"/>
    <n v="0"/>
  </r>
  <r>
    <x v="0"/>
    <x v="33"/>
    <x v="23"/>
    <x v="12"/>
    <x v="12"/>
    <n v="0"/>
    <n v="0"/>
    <n v="0"/>
    <n v="0"/>
    <n v="0"/>
    <n v="0"/>
  </r>
  <r>
    <x v="0"/>
    <x v="33"/>
    <x v="24"/>
    <x v="12"/>
    <x v="12"/>
    <n v="0"/>
    <n v="0"/>
    <n v="0"/>
    <n v="0"/>
    <n v="0"/>
    <n v="0"/>
  </r>
  <r>
    <x v="0"/>
    <x v="33"/>
    <x v="25"/>
    <x v="12"/>
    <x v="12"/>
    <n v="0"/>
    <n v="0"/>
    <n v="0"/>
    <n v="0"/>
    <n v="0"/>
    <n v="0"/>
  </r>
  <r>
    <x v="0"/>
    <x v="33"/>
    <x v="26"/>
    <x v="12"/>
    <x v="12"/>
    <n v="0"/>
    <n v="0"/>
    <n v="0"/>
    <n v="0"/>
    <n v="0"/>
    <n v="0"/>
  </r>
  <r>
    <x v="0"/>
    <x v="33"/>
    <x v="27"/>
    <x v="12"/>
    <x v="12"/>
    <n v="0"/>
    <n v="0"/>
    <n v="0"/>
    <n v="0"/>
    <n v="0"/>
    <n v="0"/>
  </r>
  <r>
    <x v="0"/>
    <x v="33"/>
    <x v="28"/>
    <x v="12"/>
    <x v="12"/>
    <n v="0"/>
    <n v="0"/>
    <n v="0"/>
    <n v="0"/>
    <n v="0"/>
    <n v="0"/>
  </r>
  <r>
    <x v="0"/>
    <x v="33"/>
    <x v="29"/>
    <x v="12"/>
    <x v="12"/>
    <n v="0"/>
    <n v="0"/>
    <n v="0"/>
    <n v="0"/>
    <n v="0"/>
    <n v="0"/>
  </r>
  <r>
    <x v="0"/>
    <x v="33"/>
    <x v="7"/>
    <x v="12"/>
    <x v="12"/>
    <n v="0"/>
    <n v="0"/>
    <n v="0"/>
    <n v="0"/>
    <n v="0"/>
    <n v="0"/>
  </r>
  <r>
    <x v="0"/>
    <x v="33"/>
    <x v="8"/>
    <x v="6"/>
    <x v="6"/>
    <m/>
    <m/>
    <m/>
    <m/>
    <m/>
    <m/>
  </r>
  <r>
    <x v="0"/>
    <x v="33"/>
    <x v="30"/>
    <x v="12"/>
    <x v="12"/>
    <n v="0"/>
    <n v="0"/>
    <n v="0"/>
    <n v="0"/>
    <n v="0"/>
    <n v="0"/>
  </r>
  <r>
    <x v="0"/>
    <x v="33"/>
    <x v="31"/>
    <x v="12"/>
    <x v="12"/>
    <n v="0"/>
    <n v="0"/>
    <n v="0"/>
    <n v="0"/>
    <n v="0"/>
    <n v="0"/>
  </r>
  <r>
    <x v="0"/>
    <x v="33"/>
    <x v="7"/>
    <x v="12"/>
    <x v="12"/>
    <n v="0"/>
    <n v="0"/>
    <n v="0"/>
    <n v="0"/>
    <n v="0"/>
    <n v="0"/>
  </r>
  <r>
    <x v="0"/>
    <x v="33"/>
    <x v="8"/>
    <x v="6"/>
    <x v="6"/>
    <m/>
    <m/>
    <m/>
    <m/>
    <m/>
    <m/>
  </r>
  <r>
    <x v="0"/>
    <x v="33"/>
    <x v="32"/>
    <x v="12"/>
    <x v="12"/>
    <n v="0"/>
    <n v="0"/>
    <n v="0"/>
    <n v="0"/>
    <n v="0"/>
    <n v="0"/>
  </r>
  <r>
    <x v="0"/>
    <x v="33"/>
    <x v="7"/>
    <x v="12"/>
    <x v="12"/>
    <n v="0"/>
    <n v="0"/>
    <n v="0"/>
    <n v="0"/>
    <n v="0"/>
    <n v="0"/>
  </r>
  <r>
    <x v="0"/>
    <x v="33"/>
    <x v="8"/>
    <x v="6"/>
    <x v="6"/>
    <m/>
    <m/>
    <m/>
    <m/>
    <m/>
    <m/>
  </r>
  <r>
    <x v="0"/>
    <x v="33"/>
    <x v="33"/>
    <x v="0"/>
    <x v="0"/>
    <n v="28864"/>
    <n v="28865"/>
    <n v="28864"/>
    <n v="28865"/>
    <n v="1"/>
    <n v="3.4645232815964523E-5"/>
  </r>
  <r>
    <x v="0"/>
    <x v="33"/>
    <x v="34"/>
    <x v="17"/>
    <x v="17"/>
    <n v="44477"/>
    <n v="44479"/>
    <n v="22238.5"/>
    <n v="22239.5"/>
    <n v="2"/>
    <n v="4.4967061627357959E-5"/>
  </r>
  <r>
    <x v="0"/>
    <x v="33"/>
    <x v="7"/>
    <x v="26"/>
    <x v="26"/>
    <n v="73341"/>
    <n v="73344"/>
    <n v="24447"/>
    <n v="24448"/>
    <n v="3"/>
    <n v="4.0904814496666259E-5"/>
  </r>
  <r>
    <x v="0"/>
    <x v="33"/>
    <x v="8"/>
    <x v="6"/>
    <x v="6"/>
    <m/>
    <m/>
    <m/>
    <m/>
    <m/>
    <m/>
  </r>
  <r>
    <x v="0"/>
    <x v="33"/>
    <x v="35"/>
    <x v="0"/>
    <x v="0"/>
    <n v="8266"/>
    <n v="8267"/>
    <n v="8266"/>
    <n v="8267"/>
    <n v="1"/>
    <n v="1.2097749818533752E-4"/>
  </r>
  <r>
    <x v="0"/>
    <x v="33"/>
    <x v="36"/>
    <x v="12"/>
    <x v="12"/>
    <n v="0"/>
    <n v="0"/>
    <n v="0"/>
    <n v="0"/>
    <n v="0"/>
    <n v="0"/>
  </r>
  <r>
    <x v="0"/>
    <x v="33"/>
    <x v="37"/>
    <x v="12"/>
    <x v="12"/>
    <n v="0"/>
    <n v="0"/>
    <n v="0"/>
    <n v="0"/>
    <n v="0"/>
    <n v="0"/>
  </r>
  <r>
    <x v="0"/>
    <x v="33"/>
    <x v="38"/>
    <x v="12"/>
    <x v="12"/>
    <n v="0"/>
    <n v="0"/>
    <n v="0"/>
    <n v="0"/>
    <n v="0"/>
    <n v="0"/>
  </r>
  <r>
    <x v="0"/>
    <x v="33"/>
    <x v="7"/>
    <x v="0"/>
    <x v="0"/>
    <n v="8266"/>
    <n v="8267"/>
    <n v="8266"/>
    <n v="8267"/>
    <n v="1"/>
    <n v="1.2097749818533752E-4"/>
  </r>
  <r>
    <x v="0"/>
    <x v="33"/>
    <x v="8"/>
    <x v="6"/>
    <x v="6"/>
    <m/>
    <m/>
    <m/>
    <m/>
    <m/>
    <m/>
  </r>
  <r>
    <x v="0"/>
    <x v="33"/>
    <x v="39"/>
    <x v="12"/>
    <x v="12"/>
    <n v="0"/>
    <n v="0"/>
    <n v="0"/>
    <n v="0"/>
    <n v="0"/>
    <n v="0"/>
  </r>
  <r>
    <x v="0"/>
    <x v="33"/>
    <x v="40"/>
    <x v="12"/>
    <x v="12"/>
    <n v="0"/>
    <n v="0"/>
    <n v="0"/>
    <n v="0"/>
    <n v="0"/>
    <n v="0"/>
  </r>
  <r>
    <x v="0"/>
    <x v="33"/>
    <x v="41"/>
    <x v="12"/>
    <x v="12"/>
    <n v="0"/>
    <n v="0"/>
    <n v="0"/>
    <n v="0"/>
    <n v="0"/>
    <n v="0"/>
  </r>
  <r>
    <x v="0"/>
    <x v="34"/>
    <x v="0"/>
    <x v="0"/>
    <x v="0"/>
    <n v="124800"/>
    <n v="125735.99"/>
    <n v="124800"/>
    <n v="125735.99"/>
    <n v="935.99000000000524"/>
    <n v="7.4999198717949139E-3"/>
  </r>
  <r>
    <x v="0"/>
    <x v="34"/>
    <x v="1"/>
    <x v="28"/>
    <x v="28"/>
    <n v="833222.01"/>
    <n v="839471.08"/>
    <n v="75747.455454545459"/>
    <n v="76315.552727272719"/>
    <n v="6249.0699999999488"/>
    <n v="7.4998858947568471E-3"/>
  </r>
  <r>
    <x v="0"/>
    <x v="34"/>
    <x v="2"/>
    <x v="19"/>
    <x v="19"/>
    <n v="340929"/>
    <n v="343485.94"/>
    <n v="85232.25"/>
    <n v="85871.485000000001"/>
    <n v="2556.9400000000023"/>
    <n v="7.499919338043998E-3"/>
  </r>
  <r>
    <x v="0"/>
    <x v="34"/>
    <x v="3"/>
    <x v="17"/>
    <x v="17"/>
    <n v="113761"/>
    <n v="114614.2"/>
    <n v="56880.5"/>
    <n v="57307.1"/>
    <n v="853.19999999999709"/>
    <n v="7.4999340723094655E-3"/>
  </r>
  <r>
    <x v="0"/>
    <x v="34"/>
    <x v="4"/>
    <x v="12"/>
    <x v="12"/>
    <n v="0"/>
    <n v="0"/>
    <n v="0"/>
    <n v="0"/>
    <n v="0"/>
    <n v="0"/>
  </r>
  <r>
    <x v="0"/>
    <x v="34"/>
    <x v="5"/>
    <x v="17"/>
    <x v="17"/>
    <n v="135839"/>
    <n v="136857.78"/>
    <n v="67919.5"/>
    <n v="68428.89"/>
    <n v="1018.7799999999988"/>
    <n v="7.4999079792990144E-3"/>
  </r>
  <r>
    <x v="0"/>
    <x v="34"/>
    <x v="6"/>
    <x v="26"/>
    <x v="26"/>
    <n v="158747"/>
    <n v="159937.59"/>
    <n v="52915.666666666664"/>
    <n v="53312.53"/>
    <n v="1190.5899999999965"/>
    <n v="7.4999212583544668E-3"/>
  </r>
  <r>
    <x v="0"/>
    <x v="34"/>
    <x v="7"/>
    <x v="66"/>
    <x v="66"/>
    <n v="1707298.01"/>
    <n v="1720102.58"/>
    <n v="74230.348260869563"/>
    <n v="74787.068695652182"/>
    <n v="12804.570000000065"/>
    <n v="7.4999033121347482E-3"/>
  </r>
  <r>
    <x v="0"/>
    <x v="34"/>
    <x v="8"/>
    <x v="6"/>
    <x v="6"/>
    <m/>
    <m/>
    <m/>
    <m/>
    <m/>
    <m/>
  </r>
  <r>
    <x v="0"/>
    <x v="34"/>
    <x v="9"/>
    <x v="3"/>
    <x v="3"/>
    <n v="88310"/>
    <n v="88972.3"/>
    <n v="17662"/>
    <n v="17794.46"/>
    <n v="662.30000000000291"/>
    <n v="7.4997169063526544E-3"/>
  </r>
  <r>
    <x v="0"/>
    <x v="34"/>
    <x v="10"/>
    <x v="23"/>
    <x v="23"/>
    <n v="97444"/>
    <n v="98174.8"/>
    <n v="16240.666666666666"/>
    <n v="16362.466666666667"/>
    <n v="730.80000000000291"/>
    <n v="7.4996921308649366E-3"/>
  </r>
  <r>
    <x v="0"/>
    <x v="34"/>
    <x v="7"/>
    <x v="28"/>
    <x v="28"/>
    <n v="185754"/>
    <n v="187147.1"/>
    <n v="16886.727272727272"/>
    <n v="17013.372727272726"/>
    <n v="1393.1000000000058"/>
    <n v="7.4997039094716984E-3"/>
  </r>
  <r>
    <x v="0"/>
    <x v="34"/>
    <x v="8"/>
    <x v="6"/>
    <x v="6"/>
    <m/>
    <m/>
    <m/>
    <m/>
    <m/>
    <m/>
  </r>
  <r>
    <x v="0"/>
    <x v="34"/>
    <x v="11"/>
    <x v="80"/>
    <x v="80"/>
    <n v="284771"/>
    <n v="286906.7"/>
    <n v="15820.611111111111"/>
    <n v="15939.261111111111"/>
    <n v="2135.7000000000116"/>
    <n v="7.4997102935341437E-3"/>
  </r>
  <r>
    <x v="0"/>
    <x v="34"/>
    <x v="12"/>
    <x v="89"/>
    <x v="89"/>
    <n v="161027.99"/>
    <n v="162235.65"/>
    <n v="16102.798999999999"/>
    <n v="16223.564999999999"/>
    <n v="1207.6600000000035"/>
    <n v="7.4996899607329354E-3"/>
  </r>
  <r>
    <x v="0"/>
    <x v="34"/>
    <x v="13"/>
    <x v="28"/>
    <x v="28"/>
    <n v="163201"/>
    <n v="164424.98000000001"/>
    <n v="14836.454545454546"/>
    <n v="14947.725454545456"/>
    <n v="1223.9800000000105"/>
    <n v="7.499831496130603E-3"/>
  </r>
  <r>
    <x v="0"/>
    <x v="34"/>
    <x v="14"/>
    <x v="12"/>
    <x v="12"/>
    <n v="0"/>
    <n v="0"/>
    <n v="0"/>
    <n v="0"/>
    <n v="0"/>
    <n v="0"/>
  </r>
  <r>
    <x v="0"/>
    <x v="34"/>
    <x v="7"/>
    <x v="104"/>
    <x v="104"/>
    <n v="608999.99"/>
    <n v="613567.32999999996"/>
    <n v="15615.384358974359"/>
    <n v="15732.49564102564"/>
    <n v="4567.3399999999674"/>
    <n v="7.4997373973683772E-3"/>
  </r>
  <r>
    <x v="0"/>
    <x v="34"/>
    <x v="8"/>
    <x v="6"/>
    <x v="6"/>
    <m/>
    <m/>
    <m/>
    <m/>
    <m/>
    <m/>
  </r>
  <r>
    <x v="0"/>
    <x v="34"/>
    <x v="15"/>
    <x v="68"/>
    <x v="68"/>
    <n v="668117.01"/>
    <n v="673127.81"/>
    <n v="55676.417500000003"/>
    <n v="56093.984166666669"/>
    <n v="5010.8000000000466"/>
    <n v="7.4998838900989014E-3"/>
  </r>
  <r>
    <x v="0"/>
    <x v="34"/>
    <x v="16"/>
    <x v="17"/>
    <x v="17"/>
    <n v="122401"/>
    <n v="123318.98"/>
    <n v="61200.5"/>
    <n v="61659.49"/>
    <n v="917.97999999999593"/>
    <n v="7.4997753286329023E-3"/>
  </r>
  <r>
    <x v="0"/>
    <x v="34"/>
    <x v="17"/>
    <x v="234"/>
    <x v="234"/>
    <n v="621257.98"/>
    <n v="625917.24"/>
    <n v="23009.554814814815"/>
    <n v="23182.12"/>
    <n v="4659.2600000000093"/>
    <n v="7.499718554923044E-3"/>
  </r>
  <r>
    <x v="0"/>
    <x v="34"/>
    <x v="7"/>
    <x v="186"/>
    <x v="186"/>
    <n v="1411775.99"/>
    <n v="1422364.03"/>
    <n v="34433.560731707315"/>
    <n v="34691.805609756098"/>
    <n v="10588.040000000037"/>
    <n v="7.4998017213765179E-3"/>
  </r>
  <r>
    <x v="0"/>
    <x v="34"/>
    <x v="8"/>
    <x v="6"/>
    <x v="6"/>
    <m/>
    <m/>
    <m/>
    <m/>
    <m/>
    <m/>
  </r>
  <r>
    <x v="0"/>
    <x v="34"/>
    <x v="18"/>
    <x v="12"/>
    <x v="12"/>
    <n v="0"/>
    <n v="0"/>
    <n v="0"/>
    <n v="0"/>
    <n v="0"/>
    <n v="0"/>
  </r>
  <r>
    <x v="0"/>
    <x v="34"/>
    <x v="19"/>
    <x v="19"/>
    <x v="19"/>
    <n v="77095"/>
    <n v="77673.179999999993"/>
    <n v="19273.75"/>
    <n v="19418.294999999998"/>
    <n v="578.17999999999302"/>
    <n v="7.4995784421816331E-3"/>
  </r>
  <r>
    <x v="0"/>
    <x v="34"/>
    <x v="7"/>
    <x v="19"/>
    <x v="19"/>
    <n v="77095"/>
    <n v="77673.179999999993"/>
    <n v="19273.75"/>
    <n v="19418.294999999998"/>
    <n v="578.17999999999302"/>
    <n v="7.4995784421816331E-3"/>
  </r>
  <r>
    <x v="0"/>
    <x v="34"/>
    <x v="8"/>
    <x v="6"/>
    <x v="6"/>
    <m/>
    <m/>
    <m/>
    <m/>
    <m/>
    <m/>
  </r>
  <r>
    <x v="0"/>
    <x v="34"/>
    <x v="20"/>
    <x v="19"/>
    <x v="19"/>
    <n v="135422"/>
    <n v="136437.65"/>
    <n v="33855.5"/>
    <n v="34109.412499999999"/>
    <n v="1015.6499999999942"/>
    <n v="7.4998892351316199E-3"/>
  </r>
  <r>
    <x v="0"/>
    <x v="34"/>
    <x v="21"/>
    <x v="0"/>
    <x v="0"/>
    <n v="24928"/>
    <n v="25114.959999999999"/>
    <n v="24928"/>
    <n v="25114.959999999999"/>
    <n v="186.95999999999913"/>
    <n v="7.499999999999965E-3"/>
  </r>
  <r>
    <x v="0"/>
    <x v="34"/>
    <x v="7"/>
    <x v="3"/>
    <x v="3"/>
    <n v="160350"/>
    <n v="161552.60999999999"/>
    <n v="32070"/>
    <n v="32310.521999999997"/>
    <n v="1202.609999999986"/>
    <n v="7.4999064546304086E-3"/>
  </r>
  <r>
    <x v="0"/>
    <x v="34"/>
    <x v="8"/>
    <x v="6"/>
    <x v="6"/>
    <m/>
    <m/>
    <m/>
    <m/>
    <m/>
    <m/>
  </r>
  <r>
    <x v="0"/>
    <x v="34"/>
    <x v="22"/>
    <x v="0"/>
    <x v="0"/>
    <n v="56000"/>
    <n v="56420"/>
    <n v="56000"/>
    <n v="56420"/>
    <n v="420"/>
    <n v="7.4999999999999997E-3"/>
  </r>
  <r>
    <x v="0"/>
    <x v="34"/>
    <x v="23"/>
    <x v="12"/>
    <x v="12"/>
    <n v="0"/>
    <n v="0"/>
    <n v="0"/>
    <n v="0"/>
    <n v="0"/>
    <n v="0"/>
  </r>
  <r>
    <x v="0"/>
    <x v="34"/>
    <x v="24"/>
    <x v="12"/>
    <x v="12"/>
    <n v="0"/>
    <n v="0"/>
    <n v="0"/>
    <n v="0"/>
    <n v="0"/>
    <n v="0"/>
  </r>
  <r>
    <x v="0"/>
    <x v="34"/>
    <x v="25"/>
    <x v="12"/>
    <x v="12"/>
    <n v="0"/>
    <n v="0"/>
    <n v="0"/>
    <n v="0"/>
    <n v="0"/>
    <n v="0"/>
  </r>
  <r>
    <x v="0"/>
    <x v="34"/>
    <x v="26"/>
    <x v="12"/>
    <x v="12"/>
    <n v="0"/>
    <n v="0"/>
    <n v="0"/>
    <n v="0"/>
    <n v="0"/>
    <n v="0"/>
  </r>
  <r>
    <x v="0"/>
    <x v="34"/>
    <x v="27"/>
    <x v="12"/>
    <x v="12"/>
    <n v="0"/>
    <n v="0"/>
    <n v="0"/>
    <n v="0"/>
    <n v="0"/>
    <n v="0"/>
  </r>
  <r>
    <x v="0"/>
    <x v="34"/>
    <x v="28"/>
    <x v="12"/>
    <x v="12"/>
    <n v="0"/>
    <n v="0"/>
    <n v="0"/>
    <n v="0"/>
    <n v="0"/>
    <n v="0"/>
  </r>
  <r>
    <x v="0"/>
    <x v="34"/>
    <x v="29"/>
    <x v="12"/>
    <x v="12"/>
    <n v="0"/>
    <n v="0"/>
    <n v="0"/>
    <n v="0"/>
    <n v="0"/>
    <n v="0"/>
  </r>
  <r>
    <x v="0"/>
    <x v="34"/>
    <x v="7"/>
    <x v="0"/>
    <x v="0"/>
    <n v="56000"/>
    <n v="56420"/>
    <n v="56000"/>
    <n v="56420"/>
    <n v="420"/>
    <n v="7.4999999999999997E-3"/>
  </r>
  <r>
    <x v="0"/>
    <x v="34"/>
    <x v="8"/>
    <x v="6"/>
    <x v="6"/>
    <m/>
    <m/>
    <m/>
    <m/>
    <m/>
    <m/>
  </r>
  <r>
    <x v="0"/>
    <x v="34"/>
    <x v="30"/>
    <x v="12"/>
    <x v="12"/>
    <n v="0"/>
    <n v="0"/>
    <n v="0"/>
    <n v="0"/>
    <n v="0"/>
    <n v="0"/>
  </r>
  <r>
    <x v="0"/>
    <x v="34"/>
    <x v="31"/>
    <x v="12"/>
    <x v="12"/>
    <n v="0"/>
    <n v="0"/>
    <n v="0"/>
    <n v="0"/>
    <n v="0"/>
    <n v="0"/>
  </r>
  <r>
    <x v="0"/>
    <x v="34"/>
    <x v="7"/>
    <x v="12"/>
    <x v="12"/>
    <n v="0"/>
    <n v="0"/>
    <n v="0"/>
    <n v="0"/>
    <n v="0"/>
    <n v="0"/>
  </r>
  <r>
    <x v="0"/>
    <x v="34"/>
    <x v="8"/>
    <x v="6"/>
    <x v="6"/>
    <m/>
    <m/>
    <m/>
    <m/>
    <m/>
    <m/>
  </r>
  <r>
    <x v="0"/>
    <x v="34"/>
    <x v="32"/>
    <x v="23"/>
    <x v="23"/>
    <n v="190959.98"/>
    <n v="192392.15"/>
    <n v="31826.663333333334"/>
    <n v="32065.358333333334"/>
    <n v="1432.1699999999837"/>
    <n v="7.4998436845248075E-3"/>
  </r>
  <r>
    <x v="0"/>
    <x v="34"/>
    <x v="7"/>
    <x v="23"/>
    <x v="23"/>
    <n v="190959.98"/>
    <n v="192392.15"/>
    <n v="31826.663333333334"/>
    <n v="32065.358333333334"/>
    <n v="1432.1699999999837"/>
    <n v="7.4998436845248075E-3"/>
  </r>
  <r>
    <x v="0"/>
    <x v="34"/>
    <x v="8"/>
    <x v="6"/>
    <x v="6"/>
    <m/>
    <m/>
    <m/>
    <m/>
    <m/>
    <m/>
  </r>
  <r>
    <x v="0"/>
    <x v="34"/>
    <x v="33"/>
    <x v="8"/>
    <x v="8"/>
    <n v="465412"/>
    <n v="468902.49"/>
    <n v="31027.466666666667"/>
    <n v="31260.166000000001"/>
    <n v="3490.4899999999907"/>
    <n v="7.4997851366101235E-3"/>
  </r>
  <r>
    <x v="0"/>
    <x v="34"/>
    <x v="34"/>
    <x v="87"/>
    <x v="87"/>
    <n v="733414.09"/>
    <n v="738914.51"/>
    <n v="20372.613611111112"/>
    <n v="20525.403055555555"/>
    <n v="5500.4200000000419"/>
    <n v="7.4997468346974933E-3"/>
  </r>
  <r>
    <x v="0"/>
    <x v="34"/>
    <x v="7"/>
    <x v="118"/>
    <x v="118"/>
    <n v="1198826.0899999999"/>
    <n v="1207817"/>
    <n v="23506.393921568626"/>
    <n v="23682.686274509804"/>
    <n v="8990.910000000149"/>
    <n v="7.4997617043854542E-3"/>
  </r>
  <r>
    <x v="0"/>
    <x v="34"/>
    <x v="8"/>
    <x v="6"/>
    <x v="6"/>
    <m/>
    <m/>
    <m/>
    <m/>
    <m/>
    <m/>
  </r>
  <r>
    <x v="0"/>
    <x v="34"/>
    <x v="35"/>
    <x v="12"/>
    <x v="12"/>
    <n v="0"/>
    <n v="0"/>
    <n v="0"/>
    <n v="0"/>
    <n v="0"/>
    <n v="0"/>
  </r>
  <r>
    <x v="0"/>
    <x v="34"/>
    <x v="36"/>
    <x v="12"/>
    <x v="12"/>
    <n v="0"/>
    <n v="0"/>
    <n v="0"/>
    <n v="0"/>
    <n v="0"/>
    <n v="0"/>
  </r>
  <r>
    <x v="0"/>
    <x v="34"/>
    <x v="37"/>
    <x v="12"/>
    <x v="12"/>
    <n v="0"/>
    <n v="0"/>
    <n v="0"/>
    <n v="0"/>
    <n v="0"/>
    <n v="0"/>
  </r>
  <r>
    <x v="0"/>
    <x v="34"/>
    <x v="38"/>
    <x v="12"/>
    <x v="12"/>
    <n v="0"/>
    <n v="0"/>
    <n v="0"/>
    <n v="0"/>
    <n v="0"/>
    <n v="0"/>
  </r>
  <r>
    <x v="0"/>
    <x v="34"/>
    <x v="7"/>
    <x v="12"/>
    <x v="12"/>
    <n v="0"/>
    <n v="0"/>
    <n v="0"/>
    <n v="0"/>
    <n v="0"/>
    <n v="0"/>
  </r>
  <r>
    <x v="0"/>
    <x v="34"/>
    <x v="8"/>
    <x v="6"/>
    <x v="6"/>
    <m/>
    <m/>
    <m/>
    <m/>
    <m/>
    <m/>
  </r>
  <r>
    <x v="0"/>
    <x v="34"/>
    <x v="39"/>
    <x v="12"/>
    <x v="12"/>
    <n v="0"/>
    <n v="0"/>
    <n v="0"/>
    <n v="0"/>
    <n v="0"/>
    <n v="0"/>
  </r>
  <r>
    <x v="0"/>
    <x v="34"/>
    <x v="40"/>
    <x v="12"/>
    <x v="12"/>
    <n v="0"/>
    <n v="0"/>
    <n v="0"/>
    <n v="0"/>
    <n v="0"/>
    <n v="0"/>
  </r>
  <r>
    <x v="0"/>
    <x v="34"/>
    <x v="41"/>
    <x v="12"/>
    <x v="12"/>
    <n v="0"/>
    <n v="0"/>
    <n v="0"/>
    <n v="0"/>
    <n v="0"/>
    <n v="0"/>
  </r>
  <r>
    <x v="0"/>
    <x v="35"/>
    <x v="0"/>
    <x v="0"/>
    <x v="0"/>
    <n v="110272"/>
    <n v="110272"/>
    <n v="110272"/>
    <n v="110272"/>
    <n v="0"/>
    <n v="0"/>
  </r>
  <r>
    <x v="0"/>
    <x v="35"/>
    <x v="1"/>
    <x v="0"/>
    <x v="0"/>
    <n v="67000"/>
    <n v="67000"/>
    <n v="67000"/>
    <n v="67000"/>
    <n v="0"/>
    <n v="0"/>
  </r>
  <r>
    <x v="0"/>
    <x v="35"/>
    <x v="2"/>
    <x v="12"/>
    <x v="12"/>
    <n v="0"/>
    <n v="0"/>
    <n v="0"/>
    <n v="0"/>
    <n v="0"/>
    <n v="0"/>
  </r>
  <r>
    <x v="0"/>
    <x v="35"/>
    <x v="3"/>
    <x v="12"/>
    <x v="12"/>
    <n v="0"/>
    <n v="0"/>
    <n v="0"/>
    <n v="0"/>
    <n v="0"/>
    <n v="0"/>
  </r>
  <r>
    <x v="0"/>
    <x v="35"/>
    <x v="4"/>
    <x v="0"/>
    <x v="0"/>
    <n v="60000"/>
    <n v="60000"/>
    <n v="60000"/>
    <n v="60000"/>
    <n v="0"/>
    <n v="0"/>
  </r>
  <r>
    <x v="0"/>
    <x v="35"/>
    <x v="5"/>
    <x v="12"/>
    <x v="12"/>
    <n v="0"/>
    <n v="0"/>
    <n v="0"/>
    <n v="0"/>
    <n v="0"/>
    <n v="0"/>
  </r>
  <r>
    <x v="0"/>
    <x v="35"/>
    <x v="6"/>
    <x v="12"/>
    <x v="12"/>
    <n v="0"/>
    <n v="0"/>
    <n v="0"/>
    <n v="0"/>
    <n v="0"/>
    <n v="0"/>
  </r>
  <r>
    <x v="0"/>
    <x v="35"/>
    <x v="7"/>
    <x v="26"/>
    <x v="26"/>
    <n v="237272"/>
    <n v="237272"/>
    <n v="79090.666666666672"/>
    <n v="79090.666666666672"/>
    <n v="0"/>
    <n v="0"/>
  </r>
  <r>
    <x v="0"/>
    <x v="35"/>
    <x v="8"/>
    <x v="6"/>
    <x v="6"/>
    <m/>
    <m/>
    <m/>
    <m/>
    <m/>
    <m/>
  </r>
  <r>
    <x v="0"/>
    <x v="35"/>
    <x v="9"/>
    <x v="12"/>
    <x v="12"/>
    <n v="0"/>
    <n v="0"/>
    <n v="0"/>
    <n v="0"/>
    <n v="0"/>
    <n v="0"/>
  </r>
  <r>
    <x v="0"/>
    <x v="35"/>
    <x v="10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11"/>
    <x v="26"/>
    <x v="26"/>
    <n v="59198"/>
    <n v="59198"/>
    <n v="19732.666666666668"/>
    <n v="19732.666666666668"/>
    <n v="0"/>
    <n v="0"/>
  </r>
  <r>
    <x v="0"/>
    <x v="35"/>
    <x v="12"/>
    <x v="26"/>
    <x v="26"/>
    <n v="43641"/>
    <n v="43641"/>
    <n v="14547"/>
    <n v="14547"/>
    <n v="0"/>
    <n v="0"/>
  </r>
  <r>
    <x v="0"/>
    <x v="35"/>
    <x v="13"/>
    <x v="0"/>
    <x v="0"/>
    <n v="15240"/>
    <n v="15240"/>
    <n v="15240"/>
    <n v="15240"/>
    <n v="0"/>
    <n v="0"/>
  </r>
  <r>
    <x v="0"/>
    <x v="35"/>
    <x v="14"/>
    <x v="12"/>
    <x v="12"/>
    <n v="0"/>
    <n v="0"/>
    <n v="0"/>
    <n v="0"/>
    <n v="0"/>
    <n v="0"/>
  </r>
  <r>
    <x v="0"/>
    <x v="35"/>
    <x v="7"/>
    <x v="2"/>
    <x v="2"/>
    <n v="118079"/>
    <n v="118079"/>
    <n v="16868.428571428572"/>
    <n v="16868.428571428572"/>
    <n v="0"/>
    <n v="0"/>
  </r>
  <r>
    <x v="0"/>
    <x v="35"/>
    <x v="8"/>
    <x v="6"/>
    <x v="6"/>
    <m/>
    <m/>
    <m/>
    <m/>
    <m/>
    <m/>
  </r>
  <r>
    <x v="0"/>
    <x v="35"/>
    <x v="15"/>
    <x v="12"/>
    <x v="12"/>
    <n v="0"/>
    <n v="0"/>
    <n v="0"/>
    <n v="0"/>
    <n v="0"/>
    <n v="0"/>
  </r>
  <r>
    <x v="0"/>
    <x v="35"/>
    <x v="16"/>
    <x v="0"/>
    <x v="0"/>
    <n v="49573"/>
    <n v="49573"/>
    <n v="49573"/>
    <n v="49573"/>
    <n v="0"/>
    <n v="0"/>
  </r>
  <r>
    <x v="0"/>
    <x v="35"/>
    <x v="17"/>
    <x v="3"/>
    <x v="3"/>
    <n v="120859"/>
    <n v="120859"/>
    <n v="24171.8"/>
    <n v="24171.8"/>
    <n v="0"/>
    <n v="0"/>
  </r>
  <r>
    <x v="0"/>
    <x v="35"/>
    <x v="7"/>
    <x v="23"/>
    <x v="23"/>
    <n v="170432"/>
    <n v="170432"/>
    <n v="28405.333333333332"/>
    <n v="28405.333333333332"/>
    <n v="0"/>
    <n v="0"/>
  </r>
  <r>
    <x v="0"/>
    <x v="35"/>
    <x v="8"/>
    <x v="6"/>
    <x v="6"/>
    <m/>
    <m/>
    <m/>
    <m/>
    <m/>
    <m/>
  </r>
  <r>
    <x v="0"/>
    <x v="35"/>
    <x v="18"/>
    <x v="12"/>
    <x v="12"/>
    <n v="0"/>
    <n v="0"/>
    <n v="0"/>
    <n v="0"/>
    <n v="0"/>
    <n v="0"/>
  </r>
  <r>
    <x v="0"/>
    <x v="35"/>
    <x v="19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20"/>
    <x v="12"/>
    <x v="12"/>
    <n v="0"/>
    <n v="0"/>
    <n v="0"/>
    <n v="0"/>
    <n v="0"/>
    <n v="0"/>
  </r>
  <r>
    <x v="0"/>
    <x v="35"/>
    <x v="21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22"/>
    <x v="12"/>
    <x v="12"/>
    <n v="0"/>
    <n v="0"/>
    <n v="0"/>
    <n v="0"/>
    <n v="0"/>
    <n v="0"/>
  </r>
  <r>
    <x v="0"/>
    <x v="35"/>
    <x v="23"/>
    <x v="12"/>
    <x v="12"/>
    <n v="0"/>
    <n v="0"/>
    <n v="0"/>
    <n v="0"/>
    <n v="0"/>
    <n v="0"/>
  </r>
  <r>
    <x v="0"/>
    <x v="35"/>
    <x v="24"/>
    <x v="12"/>
    <x v="12"/>
    <n v="0"/>
    <n v="0"/>
    <n v="0"/>
    <n v="0"/>
    <n v="0"/>
    <n v="0"/>
  </r>
  <r>
    <x v="0"/>
    <x v="35"/>
    <x v="25"/>
    <x v="12"/>
    <x v="12"/>
    <n v="0"/>
    <n v="0"/>
    <n v="0"/>
    <n v="0"/>
    <n v="0"/>
    <n v="0"/>
  </r>
  <r>
    <x v="0"/>
    <x v="35"/>
    <x v="26"/>
    <x v="12"/>
    <x v="12"/>
    <n v="0"/>
    <n v="0"/>
    <n v="0"/>
    <n v="0"/>
    <n v="0"/>
    <n v="0"/>
  </r>
  <r>
    <x v="0"/>
    <x v="35"/>
    <x v="27"/>
    <x v="12"/>
    <x v="12"/>
    <n v="0"/>
    <n v="0"/>
    <n v="0"/>
    <n v="0"/>
    <n v="0"/>
    <n v="0"/>
  </r>
  <r>
    <x v="0"/>
    <x v="35"/>
    <x v="28"/>
    <x v="12"/>
    <x v="12"/>
    <n v="0"/>
    <n v="0"/>
    <n v="0"/>
    <n v="0"/>
    <n v="0"/>
    <n v="0"/>
  </r>
  <r>
    <x v="0"/>
    <x v="35"/>
    <x v="29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30"/>
    <x v="12"/>
    <x v="12"/>
    <n v="0"/>
    <n v="0"/>
    <n v="0"/>
    <n v="0"/>
    <n v="0"/>
    <n v="0"/>
  </r>
  <r>
    <x v="0"/>
    <x v="35"/>
    <x v="31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32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33"/>
    <x v="17"/>
    <x v="17"/>
    <n v="82959"/>
    <n v="82959"/>
    <n v="41479.5"/>
    <n v="41479.5"/>
    <n v="0"/>
    <n v="0"/>
  </r>
  <r>
    <x v="0"/>
    <x v="35"/>
    <x v="34"/>
    <x v="2"/>
    <x v="2"/>
    <n v="146419"/>
    <n v="146419"/>
    <n v="20917"/>
    <n v="20917"/>
    <n v="0"/>
    <n v="0"/>
  </r>
  <r>
    <x v="0"/>
    <x v="35"/>
    <x v="7"/>
    <x v="18"/>
    <x v="18"/>
    <n v="229378"/>
    <n v="229378"/>
    <n v="25486.444444444445"/>
    <n v="25486.444444444445"/>
    <n v="0"/>
    <n v="0"/>
  </r>
  <r>
    <x v="0"/>
    <x v="35"/>
    <x v="8"/>
    <x v="6"/>
    <x v="6"/>
    <m/>
    <m/>
    <m/>
    <m/>
    <m/>
    <m/>
  </r>
  <r>
    <x v="0"/>
    <x v="35"/>
    <x v="35"/>
    <x v="12"/>
    <x v="12"/>
    <n v="0"/>
    <n v="0"/>
    <n v="0"/>
    <n v="0"/>
    <n v="0"/>
    <n v="0"/>
  </r>
  <r>
    <x v="0"/>
    <x v="35"/>
    <x v="36"/>
    <x v="12"/>
    <x v="12"/>
    <n v="0"/>
    <n v="0"/>
    <n v="0"/>
    <n v="0"/>
    <n v="0"/>
    <n v="0"/>
  </r>
  <r>
    <x v="0"/>
    <x v="35"/>
    <x v="37"/>
    <x v="12"/>
    <x v="12"/>
    <n v="0"/>
    <n v="0"/>
    <n v="0"/>
    <n v="0"/>
    <n v="0"/>
    <n v="0"/>
  </r>
  <r>
    <x v="0"/>
    <x v="35"/>
    <x v="38"/>
    <x v="12"/>
    <x v="12"/>
    <n v="0"/>
    <n v="0"/>
    <n v="0"/>
    <n v="0"/>
    <n v="0"/>
    <n v="0"/>
  </r>
  <r>
    <x v="0"/>
    <x v="35"/>
    <x v="7"/>
    <x v="12"/>
    <x v="12"/>
    <n v="0"/>
    <n v="0"/>
    <n v="0"/>
    <n v="0"/>
    <n v="0"/>
    <n v="0"/>
  </r>
  <r>
    <x v="0"/>
    <x v="35"/>
    <x v="8"/>
    <x v="6"/>
    <x v="6"/>
    <m/>
    <m/>
    <m/>
    <m/>
    <m/>
    <m/>
  </r>
  <r>
    <x v="0"/>
    <x v="35"/>
    <x v="39"/>
    <x v="12"/>
    <x v="12"/>
    <n v="0"/>
    <n v="0"/>
    <n v="0"/>
    <n v="0"/>
    <n v="0"/>
    <n v="0"/>
  </r>
  <r>
    <x v="0"/>
    <x v="35"/>
    <x v="40"/>
    <x v="12"/>
    <x v="12"/>
    <n v="0"/>
    <n v="0"/>
    <n v="0"/>
    <n v="0"/>
    <n v="0"/>
    <n v="0"/>
  </r>
  <r>
    <x v="0"/>
    <x v="35"/>
    <x v="41"/>
    <x v="12"/>
    <x v="12"/>
    <n v="0"/>
    <n v="0"/>
    <n v="0"/>
    <n v="0"/>
    <n v="0"/>
    <n v="0"/>
  </r>
  <r>
    <x v="0"/>
    <x v="36"/>
    <x v="0"/>
    <x v="0"/>
    <x v="0"/>
    <n v="101593"/>
    <n v="101593"/>
    <n v="101593"/>
    <n v="101593"/>
    <n v="0"/>
    <n v="0"/>
  </r>
  <r>
    <x v="0"/>
    <x v="36"/>
    <x v="1"/>
    <x v="2"/>
    <x v="2"/>
    <n v="502401"/>
    <n v="502401"/>
    <n v="71771.571428571435"/>
    <n v="71771.571428571435"/>
    <n v="0"/>
    <n v="0"/>
  </r>
  <r>
    <x v="0"/>
    <x v="36"/>
    <x v="2"/>
    <x v="17"/>
    <x v="17"/>
    <n v="126072"/>
    <n v="126072"/>
    <n v="63036"/>
    <n v="63036"/>
    <n v="0"/>
    <n v="0"/>
  </r>
  <r>
    <x v="0"/>
    <x v="36"/>
    <x v="3"/>
    <x v="12"/>
    <x v="12"/>
    <n v="0"/>
    <n v="0"/>
    <n v="0"/>
    <n v="0"/>
    <n v="0"/>
    <n v="0"/>
  </r>
  <r>
    <x v="0"/>
    <x v="36"/>
    <x v="4"/>
    <x v="0"/>
    <x v="0"/>
    <n v="60000"/>
    <n v="60000"/>
    <n v="60000"/>
    <n v="60000"/>
    <n v="0"/>
    <n v="0"/>
  </r>
  <r>
    <x v="0"/>
    <x v="36"/>
    <x v="5"/>
    <x v="12"/>
    <x v="12"/>
    <n v="0"/>
    <n v="0"/>
    <n v="0"/>
    <n v="0"/>
    <n v="0"/>
    <n v="0"/>
  </r>
  <r>
    <x v="0"/>
    <x v="36"/>
    <x v="6"/>
    <x v="0"/>
    <x v="0"/>
    <n v="52904"/>
    <n v="52904"/>
    <n v="52904"/>
    <n v="52904"/>
    <n v="0"/>
    <n v="0"/>
  </r>
  <r>
    <x v="0"/>
    <x v="36"/>
    <x v="7"/>
    <x v="68"/>
    <x v="68"/>
    <n v="842970"/>
    <n v="842970"/>
    <n v="70247.5"/>
    <n v="70247.5"/>
    <n v="0"/>
    <n v="0"/>
  </r>
  <r>
    <x v="0"/>
    <x v="36"/>
    <x v="8"/>
    <x v="6"/>
    <x v="6"/>
    <m/>
    <m/>
    <m/>
    <m/>
    <m/>
    <m/>
  </r>
  <r>
    <x v="0"/>
    <x v="36"/>
    <x v="9"/>
    <x v="19"/>
    <x v="19"/>
    <n v="72635"/>
    <n v="72635"/>
    <n v="18158.75"/>
    <n v="18158.75"/>
    <n v="0"/>
    <n v="0"/>
  </r>
  <r>
    <x v="0"/>
    <x v="36"/>
    <x v="10"/>
    <x v="26"/>
    <x v="26"/>
    <n v="54111.5"/>
    <n v="54111.5"/>
    <n v="18037.166666666668"/>
    <n v="18037.166666666668"/>
    <n v="0"/>
    <n v="0"/>
  </r>
  <r>
    <x v="0"/>
    <x v="36"/>
    <x v="7"/>
    <x v="2"/>
    <x v="2"/>
    <n v="126746.5"/>
    <n v="126746.5"/>
    <n v="18106.642857142859"/>
    <n v="18106.642857142859"/>
    <n v="0"/>
    <n v="0"/>
  </r>
  <r>
    <x v="0"/>
    <x v="36"/>
    <x v="8"/>
    <x v="6"/>
    <x v="6"/>
    <m/>
    <m/>
    <m/>
    <m/>
    <m/>
    <m/>
  </r>
  <r>
    <x v="0"/>
    <x v="36"/>
    <x v="11"/>
    <x v="23"/>
    <x v="23"/>
    <n v="111534"/>
    <n v="111534"/>
    <n v="18589"/>
    <n v="18589"/>
    <n v="0"/>
    <n v="0"/>
  </r>
  <r>
    <x v="0"/>
    <x v="36"/>
    <x v="12"/>
    <x v="17"/>
    <x v="17"/>
    <n v="48481"/>
    <n v="48481"/>
    <n v="24240.5"/>
    <n v="24240.5"/>
    <n v="0"/>
    <n v="0"/>
  </r>
  <r>
    <x v="0"/>
    <x v="36"/>
    <x v="13"/>
    <x v="26"/>
    <x v="26"/>
    <n v="46750"/>
    <n v="46750"/>
    <n v="15583.333333333334"/>
    <n v="15583.333333333334"/>
    <n v="0"/>
    <n v="0"/>
  </r>
  <r>
    <x v="0"/>
    <x v="36"/>
    <x v="14"/>
    <x v="12"/>
    <x v="12"/>
    <n v="0"/>
    <n v="0"/>
    <n v="0"/>
    <n v="0"/>
    <n v="0"/>
    <n v="0"/>
  </r>
  <r>
    <x v="0"/>
    <x v="36"/>
    <x v="7"/>
    <x v="28"/>
    <x v="28"/>
    <n v="206765"/>
    <n v="206765"/>
    <n v="18796.81818181818"/>
    <n v="18796.81818181818"/>
    <n v="0"/>
    <n v="0"/>
  </r>
  <r>
    <x v="0"/>
    <x v="36"/>
    <x v="8"/>
    <x v="6"/>
    <x v="6"/>
    <m/>
    <m/>
    <m/>
    <m/>
    <m/>
    <m/>
  </r>
  <r>
    <x v="0"/>
    <x v="36"/>
    <x v="15"/>
    <x v="19"/>
    <x v="19"/>
    <n v="156998.38"/>
    <n v="156998.38"/>
    <n v="39249.595000000001"/>
    <n v="39249.595000000001"/>
    <n v="0"/>
    <n v="0"/>
  </r>
  <r>
    <x v="0"/>
    <x v="36"/>
    <x v="16"/>
    <x v="0"/>
    <x v="0"/>
    <n v="53375"/>
    <n v="53375"/>
    <n v="53375"/>
    <n v="53375"/>
    <n v="0"/>
    <n v="0"/>
  </r>
  <r>
    <x v="0"/>
    <x v="36"/>
    <x v="17"/>
    <x v="2"/>
    <x v="2"/>
    <n v="211157"/>
    <n v="211157"/>
    <n v="30165.285714285714"/>
    <n v="30165.285714285714"/>
    <n v="0"/>
    <n v="0"/>
  </r>
  <r>
    <x v="0"/>
    <x v="36"/>
    <x v="7"/>
    <x v="68"/>
    <x v="68"/>
    <n v="421530.38"/>
    <n v="421530.38"/>
    <n v="35127.531666666669"/>
    <n v="35127.531666666669"/>
    <n v="0"/>
    <n v="0"/>
  </r>
  <r>
    <x v="0"/>
    <x v="36"/>
    <x v="8"/>
    <x v="6"/>
    <x v="6"/>
    <m/>
    <m/>
    <m/>
    <m/>
    <m/>
    <m/>
  </r>
  <r>
    <x v="0"/>
    <x v="36"/>
    <x v="18"/>
    <x v="12"/>
    <x v="12"/>
    <n v="0"/>
    <n v="0"/>
    <n v="0"/>
    <n v="0"/>
    <n v="0"/>
    <n v="0"/>
  </r>
  <r>
    <x v="0"/>
    <x v="36"/>
    <x v="19"/>
    <x v="12"/>
    <x v="12"/>
    <n v="0"/>
    <n v="0"/>
    <n v="0"/>
    <n v="0"/>
    <n v="0"/>
    <n v="0"/>
  </r>
  <r>
    <x v="0"/>
    <x v="36"/>
    <x v="7"/>
    <x v="12"/>
    <x v="12"/>
    <n v="0"/>
    <n v="0"/>
    <n v="0"/>
    <n v="0"/>
    <n v="0"/>
    <n v="0"/>
  </r>
  <r>
    <x v="0"/>
    <x v="36"/>
    <x v="8"/>
    <x v="6"/>
    <x v="6"/>
    <m/>
    <m/>
    <m/>
    <m/>
    <m/>
    <m/>
  </r>
  <r>
    <x v="0"/>
    <x v="36"/>
    <x v="20"/>
    <x v="26"/>
    <x v="26"/>
    <n v="119197"/>
    <n v="119197"/>
    <n v="39732.333333333336"/>
    <n v="39732.333333333336"/>
    <n v="0"/>
    <n v="0"/>
  </r>
  <r>
    <x v="0"/>
    <x v="36"/>
    <x v="21"/>
    <x v="76"/>
    <x v="76"/>
    <n v="2555"/>
    <n v="2555"/>
    <n v="25550"/>
    <n v="25550"/>
    <n v="0"/>
    <n v="0"/>
  </r>
  <r>
    <x v="0"/>
    <x v="36"/>
    <x v="7"/>
    <x v="235"/>
    <x v="235"/>
    <n v="121752"/>
    <n v="121752"/>
    <n v="39274.838709677417"/>
    <n v="39274.838709677417"/>
    <n v="0"/>
    <n v="0"/>
  </r>
  <r>
    <x v="0"/>
    <x v="36"/>
    <x v="8"/>
    <x v="6"/>
    <x v="6"/>
    <m/>
    <m/>
    <m/>
    <m/>
    <m/>
    <m/>
  </r>
  <r>
    <x v="0"/>
    <x v="36"/>
    <x v="22"/>
    <x v="12"/>
    <x v="12"/>
    <n v="0"/>
    <n v="0"/>
    <n v="0"/>
    <n v="0"/>
    <n v="0"/>
    <n v="0"/>
  </r>
  <r>
    <x v="0"/>
    <x v="36"/>
    <x v="23"/>
    <x v="12"/>
    <x v="12"/>
    <n v="0"/>
    <n v="0"/>
    <n v="0"/>
    <n v="0"/>
    <n v="0"/>
    <n v="0"/>
  </r>
  <r>
    <x v="0"/>
    <x v="36"/>
    <x v="24"/>
    <x v="12"/>
    <x v="12"/>
    <n v="0"/>
    <n v="0"/>
    <n v="0"/>
    <n v="0"/>
    <n v="0"/>
    <n v="0"/>
  </r>
  <r>
    <x v="0"/>
    <x v="36"/>
    <x v="25"/>
    <x v="12"/>
    <x v="12"/>
    <n v="0"/>
    <n v="0"/>
    <n v="0"/>
    <n v="0"/>
    <n v="0"/>
    <n v="0"/>
  </r>
  <r>
    <x v="0"/>
    <x v="36"/>
    <x v="26"/>
    <x v="12"/>
    <x v="12"/>
    <n v="0"/>
    <n v="0"/>
    <n v="0"/>
    <n v="0"/>
    <n v="0"/>
    <n v="0"/>
  </r>
  <r>
    <x v="0"/>
    <x v="36"/>
    <x v="27"/>
    <x v="12"/>
    <x v="12"/>
    <n v="0"/>
    <n v="0"/>
    <n v="0"/>
    <n v="0"/>
    <n v="0"/>
    <n v="0"/>
  </r>
  <r>
    <x v="0"/>
    <x v="36"/>
    <x v="28"/>
    <x v="12"/>
    <x v="12"/>
    <n v="0"/>
    <n v="0"/>
    <n v="0"/>
    <n v="0"/>
    <n v="0"/>
    <n v="0"/>
  </r>
  <r>
    <x v="0"/>
    <x v="36"/>
    <x v="29"/>
    <x v="12"/>
    <x v="12"/>
    <n v="0"/>
    <n v="0"/>
    <n v="0"/>
    <n v="0"/>
    <n v="0"/>
    <n v="0"/>
  </r>
  <r>
    <x v="0"/>
    <x v="36"/>
    <x v="7"/>
    <x v="12"/>
    <x v="12"/>
    <n v="0"/>
    <n v="0"/>
    <n v="0"/>
    <n v="0"/>
    <n v="0"/>
    <n v="0"/>
  </r>
  <r>
    <x v="0"/>
    <x v="36"/>
    <x v="8"/>
    <x v="6"/>
    <x v="6"/>
    <m/>
    <m/>
    <m/>
    <m/>
    <m/>
    <m/>
  </r>
  <r>
    <x v="0"/>
    <x v="36"/>
    <x v="30"/>
    <x v="12"/>
    <x v="12"/>
    <n v="0"/>
    <n v="0"/>
    <n v="0"/>
    <n v="0"/>
    <n v="0"/>
    <n v="0"/>
  </r>
  <r>
    <x v="0"/>
    <x v="36"/>
    <x v="31"/>
    <x v="12"/>
    <x v="12"/>
    <n v="0"/>
    <n v="0"/>
    <n v="0"/>
    <n v="0"/>
    <n v="0"/>
    <n v="0"/>
  </r>
  <r>
    <x v="0"/>
    <x v="36"/>
    <x v="7"/>
    <x v="12"/>
    <x v="12"/>
    <n v="0"/>
    <n v="0"/>
    <n v="0"/>
    <n v="0"/>
    <n v="0"/>
    <n v="0"/>
  </r>
  <r>
    <x v="0"/>
    <x v="36"/>
    <x v="8"/>
    <x v="6"/>
    <x v="6"/>
    <m/>
    <m/>
    <m/>
    <m/>
    <m/>
    <m/>
  </r>
  <r>
    <x v="0"/>
    <x v="36"/>
    <x v="32"/>
    <x v="17"/>
    <x v="17"/>
    <n v="107000"/>
    <n v="107000"/>
    <n v="53500"/>
    <n v="53500"/>
    <n v="0"/>
    <n v="0"/>
  </r>
  <r>
    <x v="0"/>
    <x v="36"/>
    <x v="7"/>
    <x v="17"/>
    <x v="17"/>
    <n v="107000"/>
    <n v="107000"/>
    <n v="53500"/>
    <n v="53500"/>
    <n v="0"/>
    <n v="0"/>
  </r>
  <r>
    <x v="0"/>
    <x v="36"/>
    <x v="8"/>
    <x v="6"/>
    <x v="6"/>
    <m/>
    <m/>
    <m/>
    <m/>
    <m/>
    <m/>
  </r>
  <r>
    <x v="0"/>
    <x v="36"/>
    <x v="33"/>
    <x v="26"/>
    <x v="26"/>
    <n v="86557"/>
    <n v="86557"/>
    <n v="28852.333333333332"/>
    <n v="28852.333333333332"/>
    <n v="0"/>
    <n v="0"/>
  </r>
  <r>
    <x v="0"/>
    <x v="36"/>
    <x v="34"/>
    <x v="236"/>
    <x v="236"/>
    <n v="241299.18"/>
    <n v="241299.18"/>
    <n v="20277.242016806722"/>
    <n v="20277.242016806722"/>
    <n v="0"/>
    <n v="0"/>
  </r>
  <r>
    <x v="0"/>
    <x v="36"/>
    <x v="7"/>
    <x v="237"/>
    <x v="237"/>
    <n v="327856.18"/>
    <n v="327856.18"/>
    <n v="22003.770469798656"/>
    <n v="22003.770469798656"/>
    <n v="0"/>
    <n v="0"/>
  </r>
  <r>
    <x v="0"/>
    <x v="36"/>
    <x v="8"/>
    <x v="6"/>
    <x v="6"/>
    <m/>
    <m/>
    <m/>
    <m/>
    <m/>
    <m/>
  </r>
  <r>
    <x v="0"/>
    <x v="36"/>
    <x v="35"/>
    <x v="12"/>
    <x v="12"/>
    <n v="0"/>
    <n v="0"/>
    <n v="0"/>
    <n v="0"/>
    <n v="0"/>
    <n v="0"/>
  </r>
  <r>
    <x v="0"/>
    <x v="36"/>
    <x v="36"/>
    <x v="0"/>
    <x v="0"/>
    <n v="25624"/>
    <n v="25624"/>
    <n v="25624"/>
    <n v="25624"/>
    <n v="0"/>
    <n v="0"/>
  </r>
  <r>
    <x v="0"/>
    <x v="36"/>
    <x v="37"/>
    <x v="12"/>
    <x v="12"/>
    <n v="0"/>
    <n v="0"/>
    <n v="0"/>
    <n v="0"/>
    <n v="0"/>
    <n v="0"/>
  </r>
  <r>
    <x v="0"/>
    <x v="36"/>
    <x v="38"/>
    <x v="12"/>
    <x v="12"/>
    <n v="0"/>
    <n v="0"/>
    <n v="0"/>
    <n v="0"/>
    <n v="0"/>
    <n v="0"/>
  </r>
  <r>
    <x v="0"/>
    <x v="36"/>
    <x v="7"/>
    <x v="0"/>
    <x v="0"/>
    <n v="25624"/>
    <n v="25624"/>
    <n v="25624"/>
    <n v="25624"/>
    <n v="0"/>
    <n v="0"/>
  </r>
  <r>
    <x v="0"/>
    <x v="36"/>
    <x v="8"/>
    <x v="6"/>
    <x v="6"/>
    <m/>
    <m/>
    <m/>
    <m/>
    <m/>
    <m/>
  </r>
  <r>
    <x v="0"/>
    <x v="36"/>
    <x v="39"/>
    <x v="12"/>
    <x v="12"/>
    <n v="0"/>
    <n v="0"/>
    <n v="0"/>
    <n v="0"/>
    <n v="0"/>
    <n v="0"/>
  </r>
  <r>
    <x v="0"/>
    <x v="36"/>
    <x v="40"/>
    <x v="12"/>
    <x v="12"/>
    <n v="0"/>
    <n v="0"/>
    <n v="0"/>
    <n v="0"/>
    <n v="0"/>
    <n v="0"/>
  </r>
  <r>
    <x v="0"/>
    <x v="36"/>
    <x v="41"/>
    <x v="12"/>
    <x v="12"/>
    <n v="0"/>
    <n v="0"/>
    <n v="0"/>
    <n v="0"/>
    <n v="0"/>
    <n v="0"/>
  </r>
  <r>
    <x v="0"/>
    <x v="37"/>
    <x v="0"/>
    <x v="0"/>
    <x v="0"/>
    <n v="162000"/>
    <n v="162000"/>
    <n v="162000"/>
    <n v="162000"/>
    <n v="0"/>
    <n v="0"/>
  </r>
  <r>
    <x v="0"/>
    <x v="37"/>
    <x v="1"/>
    <x v="66"/>
    <x v="66"/>
    <n v="1861162"/>
    <n v="1873858"/>
    <n v="80920.086956521744"/>
    <n v="81472.086956521744"/>
    <n v="12696"/>
    <n v="6.821544819849105E-3"/>
  </r>
  <r>
    <x v="0"/>
    <x v="37"/>
    <x v="2"/>
    <x v="26"/>
    <x v="26"/>
    <n v="329571"/>
    <n v="334649"/>
    <n v="109857"/>
    <n v="111549.66666666667"/>
    <n v="5078"/>
    <n v="1.5407909069669358E-2"/>
  </r>
  <r>
    <x v="0"/>
    <x v="37"/>
    <x v="3"/>
    <x v="17"/>
    <x v="17"/>
    <n v="161302"/>
    <n v="161302"/>
    <n v="80651"/>
    <n v="80651"/>
    <n v="0"/>
    <n v="0"/>
  </r>
  <r>
    <x v="0"/>
    <x v="37"/>
    <x v="4"/>
    <x v="0"/>
    <x v="0"/>
    <n v="95640"/>
    <n v="95640"/>
    <n v="95640"/>
    <n v="95640"/>
    <n v="0"/>
    <n v="0"/>
  </r>
  <r>
    <x v="0"/>
    <x v="37"/>
    <x v="5"/>
    <x v="26"/>
    <x v="26"/>
    <n v="268876"/>
    <n v="272527"/>
    <n v="89625.333333333328"/>
    <n v="90842.333333333328"/>
    <n v="3651"/>
    <n v="1.3578750055787799E-2"/>
  </r>
  <r>
    <x v="0"/>
    <x v="37"/>
    <x v="6"/>
    <x v="26"/>
    <x v="26"/>
    <n v="156073"/>
    <n v="156505"/>
    <n v="52024.333333333336"/>
    <n v="52168.333333333336"/>
    <n v="432"/>
    <n v="2.7679355173540585E-3"/>
  </r>
  <r>
    <x v="0"/>
    <x v="37"/>
    <x v="7"/>
    <x v="87"/>
    <x v="87"/>
    <n v="3034624"/>
    <n v="3056481"/>
    <n v="84295.111111111109"/>
    <n v="84902.25"/>
    <n v="21857"/>
    <n v="7.2025397545132444E-3"/>
  </r>
  <r>
    <x v="0"/>
    <x v="37"/>
    <x v="8"/>
    <x v="6"/>
    <x v="6"/>
    <m/>
    <m/>
    <m/>
    <m/>
    <m/>
    <m/>
  </r>
  <r>
    <x v="0"/>
    <x v="37"/>
    <x v="9"/>
    <x v="12"/>
    <x v="12"/>
    <n v="0"/>
    <n v="0"/>
    <n v="0"/>
    <n v="0"/>
    <n v="0"/>
    <n v="0"/>
  </r>
  <r>
    <x v="0"/>
    <x v="37"/>
    <x v="10"/>
    <x v="12"/>
    <x v="12"/>
    <n v="0"/>
    <n v="0"/>
    <n v="0"/>
    <n v="0"/>
    <n v="0"/>
    <n v="0"/>
  </r>
  <r>
    <x v="0"/>
    <x v="37"/>
    <x v="7"/>
    <x v="12"/>
    <x v="12"/>
    <n v="0"/>
    <n v="0"/>
    <n v="0"/>
    <n v="0"/>
    <n v="0"/>
    <n v="0"/>
  </r>
  <r>
    <x v="0"/>
    <x v="37"/>
    <x v="8"/>
    <x v="6"/>
    <x v="6"/>
    <m/>
    <m/>
    <m/>
    <m/>
    <m/>
    <m/>
  </r>
  <r>
    <x v="0"/>
    <x v="37"/>
    <x v="11"/>
    <x v="107"/>
    <x v="107"/>
    <n v="338271.6"/>
    <n v="341240"/>
    <n v="16108.171428571428"/>
    <n v="16249.523809523809"/>
    <n v="2968.4000000000233"/>
    <n v="8.7751972083971088E-3"/>
  </r>
  <r>
    <x v="0"/>
    <x v="37"/>
    <x v="12"/>
    <x v="238"/>
    <x v="238"/>
    <n v="1345381"/>
    <n v="1353394"/>
    <n v="16407.085365853658"/>
    <n v="16504.804878048781"/>
    <n v="8013"/>
    <n v="5.9559336723203314E-3"/>
  </r>
  <r>
    <x v="0"/>
    <x v="37"/>
    <x v="13"/>
    <x v="3"/>
    <x v="3"/>
    <n v="185033"/>
    <n v="186275"/>
    <n v="37006.6"/>
    <n v="37255"/>
    <n v="1242"/>
    <n v="6.7123161814379058E-3"/>
  </r>
  <r>
    <x v="0"/>
    <x v="37"/>
    <x v="14"/>
    <x v="12"/>
    <x v="12"/>
    <n v="0"/>
    <n v="0"/>
    <n v="0"/>
    <n v="0"/>
    <n v="0"/>
    <n v="0"/>
  </r>
  <r>
    <x v="0"/>
    <x v="37"/>
    <x v="7"/>
    <x v="239"/>
    <x v="239"/>
    <n v="1868685.6"/>
    <n v="1880909"/>
    <n v="17302.644444444446"/>
    <n v="17415.824074074073"/>
    <n v="12223.399999999907"/>
    <n v="6.5411752517383912E-3"/>
  </r>
  <r>
    <x v="0"/>
    <x v="37"/>
    <x v="8"/>
    <x v="6"/>
    <x v="6"/>
    <m/>
    <m/>
    <m/>
    <m/>
    <m/>
    <m/>
  </r>
  <r>
    <x v="0"/>
    <x v="37"/>
    <x v="15"/>
    <x v="80"/>
    <x v="80"/>
    <n v="1055165"/>
    <n v="1069691"/>
    <n v="58620.277777777781"/>
    <n v="59427.277777777781"/>
    <n v="14526"/>
    <n v="1.376656731411675E-2"/>
  </r>
  <r>
    <x v="0"/>
    <x v="37"/>
    <x v="16"/>
    <x v="89"/>
    <x v="89"/>
    <n v="474364.6"/>
    <n v="477923"/>
    <n v="47436.46"/>
    <n v="47792.3"/>
    <n v="3558.4000000000233"/>
    <n v="7.5014029293080124E-3"/>
  </r>
  <r>
    <x v="0"/>
    <x v="37"/>
    <x v="17"/>
    <x v="240"/>
    <x v="240"/>
    <n v="2299838"/>
    <n v="2332096"/>
    <n v="23956.645833333332"/>
    <n v="24292.666666666668"/>
    <n v="32258"/>
    <n v="1.4026205324027171E-2"/>
  </r>
  <r>
    <x v="0"/>
    <x v="37"/>
    <x v="7"/>
    <x v="241"/>
    <x v="241"/>
    <n v="3829367.6"/>
    <n v="3879710"/>
    <n v="30881.996774193551"/>
    <n v="31287.983870967742"/>
    <n v="50342.399999999907"/>
    <n v="1.3146400465706115E-2"/>
  </r>
  <r>
    <x v="0"/>
    <x v="37"/>
    <x v="8"/>
    <x v="6"/>
    <x v="6"/>
    <m/>
    <m/>
    <m/>
    <m/>
    <m/>
    <m/>
  </r>
  <r>
    <x v="0"/>
    <x v="37"/>
    <x v="18"/>
    <x v="19"/>
    <x v="19"/>
    <n v="123723"/>
    <n v="126356"/>
    <n v="30930.75"/>
    <n v="31589"/>
    <n v="2633"/>
    <n v="2.1281410893689935E-2"/>
  </r>
  <r>
    <x v="0"/>
    <x v="37"/>
    <x v="19"/>
    <x v="26"/>
    <x v="26"/>
    <n v="54385"/>
    <n v="55470"/>
    <n v="18128.333333333332"/>
    <n v="18490"/>
    <n v="1085"/>
    <n v="1.99503539578928E-2"/>
  </r>
  <r>
    <x v="0"/>
    <x v="37"/>
    <x v="7"/>
    <x v="2"/>
    <x v="2"/>
    <n v="178108"/>
    <n v="181826"/>
    <n v="25444"/>
    <n v="25975.142857142859"/>
    <n v="3718"/>
    <n v="2.0874974734430795E-2"/>
  </r>
  <r>
    <x v="0"/>
    <x v="37"/>
    <x v="8"/>
    <x v="6"/>
    <x v="6"/>
    <m/>
    <m/>
    <m/>
    <m/>
    <m/>
    <m/>
  </r>
  <r>
    <x v="0"/>
    <x v="37"/>
    <x v="20"/>
    <x v="2"/>
    <x v="2"/>
    <n v="270805"/>
    <n v="274357"/>
    <n v="38686.428571428572"/>
    <n v="39193.857142857145"/>
    <n v="3552"/>
    <n v="1.3116449105444877E-2"/>
  </r>
  <r>
    <x v="0"/>
    <x v="37"/>
    <x v="21"/>
    <x v="12"/>
    <x v="12"/>
    <n v="0"/>
    <n v="0"/>
    <n v="0"/>
    <n v="0"/>
    <n v="0"/>
    <n v="0"/>
  </r>
  <r>
    <x v="0"/>
    <x v="37"/>
    <x v="7"/>
    <x v="2"/>
    <x v="2"/>
    <n v="270805"/>
    <n v="274357"/>
    <n v="38686.428571428572"/>
    <n v="39193.857142857145"/>
    <n v="3552"/>
    <n v="1.3116449105444877E-2"/>
  </r>
  <r>
    <x v="0"/>
    <x v="37"/>
    <x v="8"/>
    <x v="6"/>
    <x v="6"/>
    <m/>
    <m/>
    <m/>
    <m/>
    <m/>
    <m/>
  </r>
  <r>
    <x v="0"/>
    <x v="37"/>
    <x v="22"/>
    <x v="23"/>
    <x v="23"/>
    <n v="544190"/>
    <n v="549155"/>
    <n v="90698.333333333328"/>
    <n v="91525.833333333328"/>
    <n v="4965"/>
    <n v="9.1236516657784966E-3"/>
  </r>
  <r>
    <x v="0"/>
    <x v="37"/>
    <x v="23"/>
    <x v="18"/>
    <x v="18"/>
    <n v="704778"/>
    <n v="710692"/>
    <n v="78308.666666666672"/>
    <n v="78965.777777777781"/>
    <n v="5914"/>
    <n v="8.3912948474555108E-3"/>
  </r>
  <r>
    <x v="0"/>
    <x v="37"/>
    <x v="24"/>
    <x v="2"/>
    <x v="2"/>
    <n v="413509"/>
    <n v="415832"/>
    <n v="59072.714285714283"/>
    <n v="59404.571428571428"/>
    <n v="2323"/>
    <n v="5.6177737364845751E-3"/>
  </r>
  <r>
    <x v="0"/>
    <x v="37"/>
    <x v="25"/>
    <x v="17"/>
    <x v="17"/>
    <n v="57838.84"/>
    <n v="58126.17"/>
    <n v="28919.42"/>
    <n v="29063.084999999999"/>
    <n v="287.33000000000175"/>
    <n v="4.9677690631416841E-3"/>
  </r>
  <r>
    <x v="0"/>
    <x v="37"/>
    <x v="26"/>
    <x v="0"/>
    <x v="0"/>
    <n v="97236"/>
    <n v="98412"/>
    <n v="97236"/>
    <n v="98412"/>
    <n v="1176"/>
    <n v="1.2094286066888806E-2"/>
  </r>
  <r>
    <x v="0"/>
    <x v="37"/>
    <x v="27"/>
    <x v="12"/>
    <x v="12"/>
    <n v="0"/>
    <n v="0"/>
    <n v="0"/>
    <n v="0"/>
    <n v="0"/>
    <n v="0"/>
  </r>
  <r>
    <x v="0"/>
    <x v="37"/>
    <x v="28"/>
    <x v="0"/>
    <x v="0"/>
    <n v="44835"/>
    <n v="45458"/>
    <n v="44835"/>
    <n v="45458"/>
    <n v="623"/>
    <n v="1.3895394223263077E-2"/>
  </r>
  <r>
    <x v="0"/>
    <x v="37"/>
    <x v="29"/>
    <x v="12"/>
    <x v="12"/>
    <n v="0"/>
    <n v="0"/>
    <n v="0"/>
    <n v="0"/>
    <n v="0"/>
    <n v="0"/>
  </r>
  <r>
    <x v="0"/>
    <x v="37"/>
    <x v="7"/>
    <x v="139"/>
    <x v="139"/>
    <n v="1862386.84"/>
    <n v="1877675.17"/>
    <n v="71630.263076923075"/>
    <n v="72218.275769230764"/>
    <n v="15288.329999999842"/>
    <n v="8.2089980833411815E-3"/>
  </r>
  <r>
    <x v="0"/>
    <x v="37"/>
    <x v="8"/>
    <x v="6"/>
    <x v="6"/>
    <m/>
    <m/>
    <m/>
    <m/>
    <m/>
    <m/>
  </r>
  <r>
    <x v="0"/>
    <x v="37"/>
    <x v="30"/>
    <x v="12"/>
    <x v="12"/>
    <n v="0"/>
    <n v="0"/>
    <n v="0"/>
    <n v="0"/>
    <n v="0"/>
    <n v="0"/>
  </r>
  <r>
    <x v="0"/>
    <x v="37"/>
    <x v="31"/>
    <x v="12"/>
    <x v="12"/>
    <n v="0"/>
    <n v="0"/>
    <n v="0"/>
    <n v="0"/>
    <n v="0"/>
    <n v="0"/>
  </r>
  <r>
    <x v="0"/>
    <x v="37"/>
    <x v="7"/>
    <x v="12"/>
    <x v="12"/>
    <n v="0"/>
    <n v="0"/>
    <n v="0"/>
    <n v="0"/>
    <n v="0"/>
    <n v="0"/>
  </r>
  <r>
    <x v="0"/>
    <x v="37"/>
    <x v="8"/>
    <x v="6"/>
    <x v="6"/>
    <m/>
    <m/>
    <m/>
    <m/>
    <m/>
    <m/>
  </r>
  <r>
    <x v="0"/>
    <x v="37"/>
    <x v="32"/>
    <x v="17"/>
    <x v="17"/>
    <n v="91592"/>
    <n v="93135"/>
    <n v="45796"/>
    <n v="46567.5"/>
    <n v="1543"/>
    <n v="1.6846449471569571E-2"/>
  </r>
  <r>
    <x v="0"/>
    <x v="37"/>
    <x v="7"/>
    <x v="17"/>
    <x v="17"/>
    <n v="91592"/>
    <n v="93135"/>
    <n v="45796"/>
    <n v="46567.5"/>
    <n v="1543"/>
    <n v="1.6846449471569571E-2"/>
  </r>
  <r>
    <x v="0"/>
    <x v="37"/>
    <x v="8"/>
    <x v="6"/>
    <x v="6"/>
    <m/>
    <m/>
    <m/>
    <m/>
    <m/>
    <m/>
  </r>
  <r>
    <x v="0"/>
    <x v="37"/>
    <x v="33"/>
    <x v="11"/>
    <x v="11"/>
    <n v="780035.7"/>
    <n v="785663"/>
    <n v="35456.168181818182"/>
    <n v="35711.954545454544"/>
    <n v="5627.3000000000466"/>
    <n v="7.214156993071018E-3"/>
  </r>
  <r>
    <x v="0"/>
    <x v="37"/>
    <x v="34"/>
    <x v="110"/>
    <x v="110"/>
    <n v="1044847"/>
    <n v="1060103"/>
    <n v="23746.522727272728"/>
    <n v="24093.25"/>
    <n v="15256"/>
    <n v="1.4601180842745398E-2"/>
  </r>
  <r>
    <x v="0"/>
    <x v="37"/>
    <x v="7"/>
    <x v="242"/>
    <x v="242"/>
    <n v="1824882.7"/>
    <n v="1845766"/>
    <n v="27649.737878787877"/>
    <n v="27966.151515151516"/>
    <n v="20883.300000000047"/>
    <n v="1.144363963776962E-2"/>
  </r>
  <r>
    <x v="0"/>
    <x v="37"/>
    <x v="8"/>
    <x v="6"/>
    <x v="6"/>
    <m/>
    <m/>
    <m/>
    <m/>
    <m/>
    <m/>
  </r>
  <r>
    <x v="0"/>
    <x v="37"/>
    <x v="35"/>
    <x v="12"/>
    <x v="12"/>
    <n v="0"/>
    <n v="0"/>
    <n v="0"/>
    <n v="0"/>
    <n v="0"/>
    <n v="0"/>
  </r>
  <r>
    <x v="0"/>
    <x v="37"/>
    <x v="36"/>
    <x v="0"/>
    <x v="0"/>
    <n v="29367"/>
    <n v="29832"/>
    <n v="29367"/>
    <n v="29832"/>
    <n v="465"/>
    <n v="1.5834099499438144E-2"/>
  </r>
  <r>
    <x v="0"/>
    <x v="37"/>
    <x v="37"/>
    <x v="12"/>
    <x v="12"/>
    <n v="0"/>
    <n v="0"/>
    <n v="0"/>
    <n v="0"/>
    <n v="0"/>
    <n v="0"/>
  </r>
  <r>
    <x v="0"/>
    <x v="37"/>
    <x v="38"/>
    <x v="12"/>
    <x v="12"/>
    <n v="0"/>
    <n v="0"/>
    <n v="0"/>
    <n v="0"/>
    <n v="0"/>
    <n v="0"/>
  </r>
  <r>
    <x v="0"/>
    <x v="37"/>
    <x v="7"/>
    <x v="0"/>
    <x v="0"/>
    <n v="29367"/>
    <n v="29832"/>
    <n v="29367"/>
    <n v="29832"/>
    <n v="465"/>
    <n v="1.5834099499438144E-2"/>
  </r>
  <r>
    <x v="0"/>
    <x v="37"/>
    <x v="8"/>
    <x v="6"/>
    <x v="6"/>
    <m/>
    <m/>
    <m/>
    <m/>
    <m/>
    <m/>
  </r>
  <r>
    <x v="0"/>
    <x v="37"/>
    <x v="39"/>
    <x v="12"/>
    <x v="12"/>
    <n v="0"/>
    <n v="0"/>
    <n v="0"/>
    <n v="0"/>
    <n v="0"/>
    <n v="0"/>
  </r>
  <r>
    <x v="0"/>
    <x v="37"/>
    <x v="40"/>
    <x v="12"/>
    <x v="12"/>
    <n v="0"/>
    <n v="0"/>
    <n v="0"/>
    <n v="0"/>
    <n v="0"/>
    <n v="0"/>
  </r>
  <r>
    <x v="0"/>
    <x v="37"/>
    <x v="41"/>
    <x v="12"/>
    <x v="12"/>
    <n v="0"/>
    <n v="0"/>
    <n v="0"/>
    <n v="0"/>
    <n v="0"/>
    <n v="0"/>
  </r>
  <r>
    <x v="0"/>
    <x v="38"/>
    <x v="0"/>
    <x v="0"/>
    <x v="0"/>
    <n v="90000"/>
    <n v="90001"/>
    <n v="90000"/>
    <n v="90001"/>
    <n v="1"/>
    <n v="1.1111111111111112E-5"/>
  </r>
  <r>
    <x v="0"/>
    <x v="38"/>
    <x v="1"/>
    <x v="12"/>
    <x v="12"/>
    <n v="0"/>
    <n v="0"/>
    <n v="0"/>
    <n v="0"/>
    <n v="0"/>
    <n v="0"/>
  </r>
  <r>
    <x v="0"/>
    <x v="38"/>
    <x v="2"/>
    <x v="12"/>
    <x v="12"/>
    <n v="0"/>
    <n v="0"/>
    <n v="0"/>
    <n v="0"/>
    <n v="0"/>
    <n v="0"/>
  </r>
  <r>
    <x v="0"/>
    <x v="38"/>
    <x v="3"/>
    <x v="12"/>
    <x v="12"/>
    <n v="0"/>
    <n v="0"/>
    <n v="0"/>
    <n v="0"/>
    <n v="0"/>
    <n v="0"/>
  </r>
  <r>
    <x v="0"/>
    <x v="38"/>
    <x v="4"/>
    <x v="0"/>
    <x v="0"/>
    <n v="40887"/>
    <n v="40888"/>
    <n v="40887"/>
    <n v="40888"/>
    <n v="1"/>
    <n v="2.4457651576295644E-5"/>
  </r>
  <r>
    <x v="0"/>
    <x v="38"/>
    <x v="5"/>
    <x v="12"/>
    <x v="12"/>
    <n v="0"/>
    <n v="0"/>
    <n v="0"/>
    <n v="0"/>
    <n v="0"/>
    <n v="0"/>
  </r>
  <r>
    <x v="0"/>
    <x v="38"/>
    <x v="6"/>
    <x v="12"/>
    <x v="12"/>
    <n v="0"/>
    <n v="0"/>
    <n v="0"/>
    <n v="0"/>
    <n v="0"/>
    <n v="0"/>
  </r>
  <r>
    <x v="0"/>
    <x v="38"/>
    <x v="7"/>
    <x v="17"/>
    <x v="17"/>
    <n v="130887"/>
    <n v="130889"/>
    <n v="65443.5"/>
    <n v="65444.5"/>
    <n v="2"/>
    <n v="1.5280356337909801E-5"/>
  </r>
  <r>
    <x v="0"/>
    <x v="38"/>
    <x v="8"/>
    <x v="6"/>
    <x v="6"/>
    <m/>
    <m/>
    <m/>
    <m/>
    <m/>
    <m/>
  </r>
  <r>
    <x v="0"/>
    <x v="38"/>
    <x v="9"/>
    <x v="12"/>
    <x v="12"/>
    <n v="0"/>
    <n v="0"/>
    <n v="0"/>
    <n v="0"/>
    <n v="0"/>
    <n v="0"/>
  </r>
  <r>
    <x v="0"/>
    <x v="38"/>
    <x v="10"/>
    <x v="12"/>
    <x v="12"/>
    <n v="0"/>
    <n v="0"/>
    <n v="0"/>
    <n v="0"/>
    <n v="0"/>
    <n v="0"/>
  </r>
  <r>
    <x v="0"/>
    <x v="38"/>
    <x v="7"/>
    <x v="12"/>
    <x v="12"/>
    <n v="0"/>
    <n v="0"/>
    <n v="0"/>
    <n v="0"/>
    <n v="0"/>
    <n v="0"/>
  </r>
  <r>
    <x v="0"/>
    <x v="38"/>
    <x v="8"/>
    <x v="6"/>
    <x v="6"/>
    <m/>
    <m/>
    <m/>
    <m/>
    <m/>
    <m/>
  </r>
  <r>
    <x v="0"/>
    <x v="38"/>
    <x v="11"/>
    <x v="0"/>
    <x v="0"/>
    <n v="13002"/>
    <n v="13003"/>
    <n v="13002"/>
    <n v="13003"/>
    <n v="1"/>
    <n v="7.6911244423934783E-5"/>
  </r>
  <r>
    <x v="0"/>
    <x v="38"/>
    <x v="12"/>
    <x v="0"/>
    <x v="0"/>
    <n v="13002"/>
    <n v="13003"/>
    <n v="13002"/>
    <n v="13003"/>
    <n v="1"/>
    <n v="7.6911244423934783E-5"/>
  </r>
  <r>
    <x v="0"/>
    <x v="38"/>
    <x v="13"/>
    <x v="12"/>
    <x v="12"/>
    <n v="0"/>
    <n v="0"/>
    <n v="0"/>
    <n v="0"/>
    <n v="0"/>
    <n v="0"/>
  </r>
  <r>
    <x v="0"/>
    <x v="38"/>
    <x v="14"/>
    <x v="12"/>
    <x v="12"/>
    <n v="0"/>
    <n v="0"/>
    <n v="0"/>
    <n v="0"/>
    <n v="0"/>
    <n v="0"/>
  </r>
  <r>
    <x v="0"/>
    <x v="38"/>
    <x v="7"/>
    <x v="17"/>
    <x v="17"/>
    <n v="26004"/>
    <n v="26006"/>
    <n v="13002"/>
    <n v="13003"/>
    <n v="2"/>
    <n v="7.6911244423934783E-5"/>
  </r>
  <r>
    <x v="0"/>
    <x v="38"/>
    <x v="8"/>
    <x v="6"/>
    <x v="6"/>
    <m/>
    <m/>
    <m/>
    <m/>
    <m/>
    <m/>
  </r>
  <r>
    <x v="0"/>
    <x v="38"/>
    <x v="15"/>
    <x v="0"/>
    <x v="0"/>
    <n v="45655"/>
    <n v="45656"/>
    <n v="45655"/>
    <n v="45656"/>
    <n v="1"/>
    <n v="2.1903405979629831E-5"/>
  </r>
  <r>
    <x v="0"/>
    <x v="38"/>
    <x v="16"/>
    <x v="12"/>
    <x v="12"/>
    <n v="0"/>
    <n v="0"/>
    <n v="0"/>
    <n v="0"/>
    <n v="0"/>
    <n v="0"/>
  </r>
  <r>
    <x v="0"/>
    <x v="38"/>
    <x v="17"/>
    <x v="0"/>
    <x v="0"/>
    <n v="28891"/>
    <n v="28892"/>
    <n v="28891"/>
    <n v="28892"/>
    <n v="1"/>
    <n v="3.461285521442664E-5"/>
  </r>
  <r>
    <x v="0"/>
    <x v="38"/>
    <x v="7"/>
    <x v="17"/>
    <x v="17"/>
    <n v="74546"/>
    <n v="74548"/>
    <n v="37273"/>
    <n v="37274"/>
    <n v="2"/>
    <n v="2.682907198240013E-5"/>
  </r>
  <r>
    <x v="0"/>
    <x v="38"/>
    <x v="8"/>
    <x v="6"/>
    <x v="6"/>
    <m/>
    <m/>
    <m/>
    <m/>
    <m/>
    <m/>
  </r>
  <r>
    <x v="0"/>
    <x v="38"/>
    <x v="18"/>
    <x v="0"/>
    <x v="0"/>
    <n v="29130"/>
    <n v="29131"/>
    <n v="29130"/>
    <n v="29131"/>
    <n v="1"/>
    <n v="3.4328870580157911E-5"/>
  </r>
  <r>
    <x v="0"/>
    <x v="38"/>
    <x v="19"/>
    <x v="12"/>
    <x v="12"/>
    <n v="0"/>
    <n v="0"/>
    <n v="0"/>
    <n v="0"/>
    <n v="0"/>
    <n v="0"/>
  </r>
  <r>
    <x v="0"/>
    <x v="38"/>
    <x v="7"/>
    <x v="0"/>
    <x v="0"/>
    <n v="29130"/>
    <n v="29131"/>
    <n v="29130"/>
    <n v="29131"/>
    <n v="1"/>
    <n v="3.4328870580157911E-5"/>
  </r>
  <r>
    <x v="0"/>
    <x v="38"/>
    <x v="8"/>
    <x v="6"/>
    <x v="6"/>
    <m/>
    <m/>
    <m/>
    <m/>
    <m/>
    <m/>
  </r>
  <r>
    <x v="0"/>
    <x v="38"/>
    <x v="20"/>
    <x v="12"/>
    <x v="12"/>
    <n v="0"/>
    <n v="0"/>
    <n v="0"/>
    <n v="0"/>
    <n v="0"/>
    <n v="0"/>
  </r>
  <r>
    <x v="0"/>
    <x v="38"/>
    <x v="21"/>
    <x v="12"/>
    <x v="12"/>
    <n v="0"/>
    <n v="0"/>
    <n v="0"/>
    <n v="0"/>
    <n v="0"/>
    <n v="0"/>
  </r>
  <r>
    <x v="0"/>
    <x v="38"/>
    <x v="7"/>
    <x v="12"/>
    <x v="12"/>
    <n v="0"/>
    <n v="0"/>
    <n v="0"/>
    <n v="0"/>
    <n v="0"/>
    <n v="0"/>
  </r>
  <r>
    <x v="0"/>
    <x v="38"/>
    <x v="8"/>
    <x v="6"/>
    <x v="6"/>
    <m/>
    <m/>
    <m/>
    <m/>
    <m/>
    <m/>
  </r>
  <r>
    <x v="0"/>
    <x v="38"/>
    <x v="22"/>
    <x v="12"/>
    <x v="12"/>
    <n v="0"/>
    <n v="0"/>
    <n v="0"/>
    <n v="0"/>
    <n v="0"/>
    <n v="0"/>
  </r>
  <r>
    <x v="0"/>
    <x v="38"/>
    <x v="23"/>
    <x v="12"/>
    <x v="12"/>
    <n v="0"/>
    <n v="0"/>
    <n v="0"/>
    <n v="0"/>
    <n v="0"/>
    <n v="0"/>
  </r>
  <r>
    <x v="0"/>
    <x v="38"/>
    <x v="24"/>
    <x v="12"/>
    <x v="12"/>
    <n v="0"/>
    <n v="0"/>
    <n v="0"/>
    <n v="0"/>
    <n v="0"/>
    <n v="0"/>
  </r>
  <r>
    <x v="0"/>
    <x v="38"/>
    <x v="25"/>
    <x v="12"/>
    <x v="12"/>
    <n v="0"/>
    <n v="0"/>
    <n v="0"/>
    <n v="0"/>
    <n v="0"/>
    <n v="0"/>
  </r>
  <r>
    <x v="0"/>
    <x v="38"/>
    <x v="26"/>
    <x v="12"/>
    <x v="12"/>
    <n v="0"/>
    <n v="0"/>
    <n v="0"/>
    <n v="0"/>
    <n v="0"/>
    <n v="0"/>
  </r>
  <r>
    <x v="0"/>
    <x v="38"/>
    <x v="27"/>
    <x v="12"/>
    <x v="12"/>
    <n v="0"/>
    <n v="0"/>
    <n v="0"/>
    <n v="0"/>
    <n v="0"/>
    <n v="0"/>
  </r>
  <r>
    <x v="0"/>
    <x v="38"/>
    <x v="28"/>
    <x v="12"/>
    <x v="12"/>
    <n v="0"/>
    <n v="0"/>
    <n v="0"/>
    <n v="0"/>
    <n v="0"/>
    <n v="0"/>
  </r>
  <r>
    <x v="0"/>
    <x v="38"/>
    <x v="29"/>
    <x v="12"/>
    <x v="12"/>
    <n v="0"/>
    <n v="0"/>
    <n v="0"/>
    <n v="0"/>
    <n v="0"/>
    <n v="0"/>
  </r>
  <r>
    <x v="0"/>
    <x v="38"/>
    <x v="7"/>
    <x v="12"/>
    <x v="12"/>
    <n v="0"/>
    <n v="0"/>
    <n v="0"/>
    <n v="0"/>
    <n v="0"/>
    <n v="0"/>
  </r>
  <r>
    <x v="0"/>
    <x v="38"/>
    <x v="8"/>
    <x v="6"/>
    <x v="6"/>
    <m/>
    <m/>
    <m/>
    <m/>
    <m/>
    <m/>
  </r>
  <r>
    <x v="0"/>
    <x v="38"/>
    <x v="30"/>
    <x v="12"/>
    <x v="12"/>
    <n v="0"/>
    <n v="0"/>
    <n v="0"/>
    <n v="0"/>
    <n v="0"/>
    <n v="0"/>
  </r>
  <r>
    <x v="0"/>
    <x v="38"/>
    <x v="31"/>
    <x v="12"/>
    <x v="12"/>
    <n v="0"/>
    <n v="0"/>
    <n v="0"/>
    <n v="0"/>
    <n v="0"/>
    <n v="0"/>
  </r>
  <r>
    <x v="0"/>
    <x v="38"/>
    <x v="7"/>
    <x v="12"/>
    <x v="12"/>
    <n v="0"/>
    <n v="0"/>
    <n v="0"/>
    <n v="0"/>
    <n v="0"/>
    <n v="0"/>
  </r>
  <r>
    <x v="0"/>
    <x v="38"/>
    <x v="8"/>
    <x v="6"/>
    <x v="6"/>
    <m/>
    <m/>
    <m/>
    <m/>
    <m/>
    <m/>
  </r>
  <r>
    <x v="0"/>
    <x v="38"/>
    <x v="32"/>
    <x v="12"/>
    <x v="12"/>
    <n v="0"/>
    <n v="0"/>
    <n v="0"/>
    <n v="0"/>
    <n v="0"/>
    <n v="0"/>
  </r>
  <r>
    <x v="0"/>
    <x v="38"/>
    <x v="7"/>
    <x v="12"/>
    <x v="12"/>
    <n v="0"/>
    <n v="0"/>
    <n v="0"/>
    <n v="0"/>
    <n v="0"/>
    <n v="0"/>
  </r>
  <r>
    <x v="0"/>
    <x v="38"/>
    <x v="8"/>
    <x v="6"/>
    <x v="6"/>
    <m/>
    <m/>
    <m/>
    <m/>
    <m/>
    <m/>
  </r>
  <r>
    <x v="0"/>
    <x v="38"/>
    <x v="33"/>
    <x v="12"/>
    <x v="12"/>
    <n v="0"/>
    <n v="0"/>
    <n v="0"/>
    <n v="0"/>
    <n v="0"/>
    <n v="0"/>
  </r>
  <r>
    <x v="0"/>
    <x v="38"/>
    <x v="34"/>
    <x v="17"/>
    <x v="17"/>
    <n v="28000"/>
    <n v="28002"/>
    <n v="14000"/>
    <n v="14001"/>
    <n v="2"/>
    <n v="7.1428571428571434E-5"/>
  </r>
  <r>
    <x v="0"/>
    <x v="38"/>
    <x v="7"/>
    <x v="17"/>
    <x v="17"/>
    <n v="28000"/>
    <n v="28002"/>
    <n v="14000"/>
    <n v="14001"/>
    <n v="2"/>
    <n v="7.1428571428571434E-5"/>
  </r>
  <r>
    <x v="0"/>
    <x v="38"/>
    <x v="8"/>
    <x v="6"/>
    <x v="6"/>
    <m/>
    <m/>
    <m/>
    <m/>
    <m/>
    <m/>
  </r>
  <r>
    <x v="0"/>
    <x v="38"/>
    <x v="35"/>
    <x v="17"/>
    <x v="17"/>
    <n v="33565"/>
    <n v="33567"/>
    <n v="16782.5"/>
    <n v="16783.5"/>
    <n v="2"/>
    <n v="5.9585878146879187E-5"/>
  </r>
  <r>
    <x v="0"/>
    <x v="38"/>
    <x v="36"/>
    <x v="12"/>
    <x v="12"/>
    <n v="0"/>
    <n v="0"/>
    <n v="0"/>
    <n v="0"/>
    <n v="0"/>
    <n v="0"/>
  </r>
  <r>
    <x v="0"/>
    <x v="38"/>
    <x v="37"/>
    <x v="12"/>
    <x v="12"/>
    <n v="0"/>
    <n v="0"/>
    <n v="0"/>
    <n v="0"/>
    <n v="0"/>
    <n v="0"/>
  </r>
  <r>
    <x v="0"/>
    <x v="38"/>
    <x v="38"/>
    <x v="12"/>
    <x v="12"/>
    <n v="0"/>
    <n v="0"/>
    <n v="0"/>
    <n v="0"/>
    <n v="0"/>
    <n v="0"/>
  </r>
  <r>
    <x v="0"/>
    <x v="38"/>
    <x v="7"/>
    <x v="17"/>
    <x v="17"/>
    <n v="33565"/>
    <n v="33567"/>
    <n v="16782.5"/>
    <n v="16783.5"/>
    <n v="2"/>
    <n v="5.9585878146879187E-5"/>
  </r>
  <r>
    <x v="0"/>
    <x v="38"/>
    <x v="8"/>
    <x v="6"/>
    <x v="6"/>
    <m/>
    <m/>
    <m/>
    <m/>
    <m/>
    <m/>
  </r>
  <r>
    <x v="0"/>
    <x v="38"/>
    <x v="39"/>
    <x v="12"/>
    <x v="12"/>
    <n v="0"/>
    <n v="0"/>
    <n v="0"/>
    <n v="0"/>
    <n v="0"/>
    <n v="0"/>
  </r>
  <r>
    <x v="0"/>
    <x v="38"/>
    <x v="40"/>
    <x v="12"/>
    <x v="12"/>
    <n v="0"/>
    <n v="0"/>
    <n v="0"/>
    <n v="0"/>
    <n v="0"/>
    <n v="0"/>
  </r>
  <r>
    <x v="0"/>
    <x v="38"/>
    <x v="41"/>
    <x v="12"/>
    <x v="12"/>
    <n v="0"/>
    <n v="0"/>
    <n v="0"/>
    <n v="0"/>
    <n v="0"/>
    <n v="0"/>
  </r>
  <r>
    <x v="0"/>
    <x v="39"/>
    <x v="0"/>
    <x v="0"/>
    <x v="0"/>
    <n v="90000"/>
    <n v="90001"/>
    <n v="90000"/>
    <n v="90001"/>
    <n v="1"/>
    <n v="1.1111111111111112E-5"/>
  </r>
  <r>
    <x v="0"/>
    <x v="39"/>
    <x v="1"/>
    <x v="12"/>
    <x v="12"/>
    <n v="0"/>
    <n v="0"/>
    <n v="0"/>
    <n v="0"/>
    <n v="0"/>
    <n v="0"/>
  </r>
  <r>
    <x v="0"/>
    <x v="39"/>
    <x v="2"/>
    <x v="12"/>
    <x v="12"/>
    <n v="0"/>
    <n v="0"/>
    <n v="0"/>
    <n v="0"/>
    <n v="0"/>
    <n v="0"/>
  </r>
  <r>
    <x v="0"/>
    <x v="39"/>
    <x v="3"/>
    <x v="12"/>
    <x v="12"/>
    <n v="0"/>
    <n v="0"/>
    <n v="0"/>
    <n v="0"/>
    <n v="0"/>
    <n v="0"/>
  </r>
  <r>
    <x v="0"/>
    <x v="39"/>
    <x v="4"/>
    <x v="0"/>
    <x v="0"/>
    <n v="50440"/>
    <n v="50441"/>
    <n v="50440"/>
    <n v="50441"/>
    <n v="1"/>
    <n v="1.9825535289452816E-5"/>
  </r>
  <r>
    <x v="0"/>
    <x v="39"/>
    <x v="5"/>
    <x v="12"/>
    <x v="12"/>
    <n v="0"/>
    <n v="0"/>
    <n v="0"/>
    <n v="0"/>
    <n v="0"/>
    <n v="0"/>
  </r>
  <r>
    <x v="0"/>
    <x v="39"/>
    <x v="6"/>
    <x v="12"/>
    <x v="12"/>
    <n v="0"/>
    <n v="0"/>
    <n v="0"/>
    <n v="0"/>
    <n v="0"/>
    <n v="0"/>
  </r>
  <r>
    <x v="0"/>
    <x v="39"/>
    <x v="7"/>
    <x v="17"/>
    <x v="17"/>
    <n v="140440"/>
    <n v="140442"/>
    <n v="70220"/>
    <n v="70221"/>
    <n v="2"/>
    <n v="1.4240956992309883E-5"/>
  </r>
  <r>
    <x v="0"/>
    <x v="39"/>
    <x v="8"/>
    <x v="6"/>
    <x v="6"/>
    <m/>
    <m/>
    <m/>
    <m/>
    <m/>
    <m/>
  </r>
  <r>
    <x v="0"/>
    <x v="39"/>
    <x v="9"/>
    <x v="12"/>
    <x v="12"/>
    <n v="0"/>
    <n v="0"/>
    <n v="0"/>
    <n v="0"/>
    <n v="0"/>
    <n v="0"/>
  </r>
  <r>
    <x v="0"/>
    <x v="39"/>
    <x v="10"/>
    <x v="12"/>
    <x v="12"/>
    <n v="0"/>
    <n v="0"/>
    <n v="0"/>
    <n v="0"/>
    <n v="0"/>
    <n v="0"/>
  </r>
  <r>
    <x v="0"/>
    <x v="39"/>
    <x v="7"/>
    <x v="12"/>
    <x v="12"/>
    <n v="0"/>
    <n v="0"/>
    <n v="0"/>
    <n v="0"/>
    <n v="0"/>
    <n v="0"/>
  </r>
  <r>
    <x v="0"/>
    <x v="39"/>
    <x v="8"/>
    <x v="6"/>
    <x v="6"/>
    <m/>
    <m/>
    <m/>
    <m/>
    <m/>
    <m/>
  </r>
  <r>
    <x v="0"/>
    <x v="39"/>
    <x v="11"/>
    <x v="0"/>
    <x v="0"/>
    <n v="14599"/>
    <n v="14600"/>
    <n v="14599"/>
    <n v="14600"/>
    <n v="1"/>
    <n v="6.8497842317966981E-5"/>
  </r>
  <r>
    <x v="0"/>
    <x v="39"/>
    <x v="12"/>
    <x v="26"/>
    <x v="26"/>
    <n v="49596"/>
    <n v="49599"/>
    <n v="16532"/>
    <n v="16533"/>
    <n v="3"/>
    <n v="6.0488749092668762E-5"/>
  </r>
  <r>
    <x v="0"/>
    <x v="39"/>
    <x v="13"/>
    <x v="12"/>
    <x v="12"/>
    <n v="0"/>
    <n v="0"/>
    <n v="0"/>
    <n v="0"/>
    <n v="0"/>
    <n v="0"/>
  </r>
  <r>
    <x v="0"/>
    <x v="39"/>
    <x v="14"/>
    <x v="12"/>
    <x v="12"/>
    <n v="0"/>
    <n v="0"/>
    <n v="0"/>
    <n v="0"/>
    <n v="0"/>
    <n v="0"/>
  </r>
  <r>
    <x v="0"/>
    <x v="39"/>
    <x v="7"/>
    <x v="19"/>
    <x v="19"/>
    <n v="64195"/>
    <n v="64199"/>
    <n v="16048.75"/>
    <n v="16049.75"/>
    <n v="4"/>
    <n v="6.2310148765480178E-5"/>
  </r>
  <r>
    <x v="0"/>
    <x v="39"/>
    <x v="8"/>
    <x v="6"/>
    <x v="6"/>
    <m/>
    <m/>
    <m/>
    <m/>
    <m/>
    <m/>
  </r>
  <r>
    <x v="0"/>
    <x v="39"/>
    <x v="15"/>
    <x v="12"/>
    <x v="12"/>
    <n v="0"/>
    <n v="0"/>
    <n v="0"/>
    <n v="0"/>
    <n v="0"/>
    <n v="0"/>
  </r>
  <r>
    <x v="0"/>
    <x v="39"/>
    <x v="16"/>
    <x v="12"/>
    <x v="12"/>
    <n v="0"/>
    <n v="0"/>
    <n v="0"/>
    <n v="0"/>
    <n v="0"/>
    <n v="0"/>
  </r>
  <r>
    <x v="0"/>
    <x v="39"/>
    <x v="17"/>
    <x v="0"/>
    <x v="0"/>
    <n v="23236"/>
    <n v="23237"/>
    <n v="23236"/>
    <n v="23237"/>
    <n v="1"/>
    <n v="4.3036667240488894E-5"/>
  </r>
  <r>
    <x v="0"/>
    <x v="39"/>
    <x v="7"/>
    <x v="0"/>
    <x v="0"/>
    <n v="23236"/>
    <n v="23237"/>
    <n v="23236"/>
    <n v="23237"/>
    <n v="1"/>
    <n v="4.3036667240488894E-5"/>
  </r>
  <r>
    <x v="0"/>
    <x v="39"/>
    <x v="8"/>
    <x v="6"/>
    <x v="6"/>
    <m/>
    <m/>
    <m/>
    <m/>
    <m/>
    <m/>
  </r>
  <r>
    <x v="0"/>
    <x v="39"/>
    <x v="18"/>
    <x v="12"/>
    <x v="12"/>
    <n v="0"/>
    <n v="0"/>
    <n v="0"/>
    <n v="0"/>
    <n v="0"/>
    <n v="0"/>
  </r>
  <r>
    <x v="0"/>
    <x v="39"/>
    <x v="19"/>
    <x v="12"/>
    <x v="12"/>
    <n v="0"/>
    <n v="0"/>
    <n v="0"/>
    <n v="0"/>
    <n v="0"/>
    <n v="0"/>
  </r>
  <r>
    <x v="0"/>
    <x v="39"/>
    <x v="7"/>
    <x v="12"/>
    <x v="12"/>
    <n v="0"/>
    <n v="0"/>
    <n v="0"/>
    <n v="0"/>
    <n v="0"/>
    <n v="0"/>
  </r>
  <r>
    <x v="0"/>
    <x v="39"/>
    <x v="8"/>
    <x v="6"/>
    <x v="6"/>
    <m/>
    <m/>
    <m/>
    <m/>
    <m/>
    <m/>
  </r>
  <r>
    <x v="0"/>
    <x v="39"/>
    <x v="20"/>
    <x v="12"/>
    <x v="12"/>
    <n v="0"/>
    <n v="0"/>
    <n v="0"/>
    <n v="0"/>
    <n v="0"/>
    <n v="0"/>
  </r>
  <r>
    <x v="0"/>
    <x v="39"/>
    <x v="21"/>
    <x v="12"/>
    <x v="12"/>
    <n v="0"/>
    <n v="0"/>
    <n v="0"/>
    <n v="0"/>
    <n v="0"/>
    <n v="0"/>
  </r>
  <r>
    <x v="0"/>
    <x v="39"/>
    <x v="7"/>
    <x v="12"/>
    <x v="12"/>
    <n v="0"/>
    <n v="0"/>
    <n v="0"/>
    <n v="0"/>
    <n v="0"/>
    <n v="0"/>
  </r>
  <r>
    <x v="0"/>
    <x v="39"/>
    <x v="8"/>
    <x v="6"/>
    <x v="6"/>
    <m/>
    <m/>
    <m/>
    <m/>
    <m/>
    <m/>
  </r>
  <r>
    <x v="0"/>
    <x v="39"/>
    <x v="22"/>
    <x v="12"/>
    <x v="12"/>
    <n v="0"/>
    <n v="0"/>
    <n v="0"/>
    <n v="0"/>
    <n v="0"/>
    <n v="0"/>
  </r>
  <r>
    <x v="0"/>
    <x v="39"/>
    <x v="23"/>
    <x v="115"/>
    <x v="115"/>
    <n v="24500"/>
    <n v="24500"/>
    <n v="49000"/>
    <n v="49000"/>
    <n v="0"/>
    <n v="0"/>
  </r>
  <r>
    <x v="0"/>
    <x v="39"/>
    <x v="24"/>
    <x v="12"/>
    <x v="12"/>
    <n v="0"/>
    <n v="0"/>
    <n v="0"/>
    <n v="0"/>
    <n v="0"/>
    <n v="0"/>
  </r>
  <r>
    <x v="0"/>
    <x v="39"/>
    <x v="25"/>
    <x v="12"/>
    <x v="12"/>
    <n v="0"/>
    <n v="0"/>
    <n v="0"/>
    <n v="0"/>
    <n v="0"/>
    <n v="0"/>
  </r>
  <r>
    <x v="0"/>
    <x v="39"/>
    <x v="26"/>
    <x v="12"/>
    <x v="12"/>
    <n v="0"/>
    <n v="0"/>
    <n v="0"/>
    <n v="0"/>
    <n v="0"/>
    <n v="0"/>
  </r>
  <r>
    <x v="0"/>
    <x v="39"/>
    <x v="27"/>
    <x v="12"/>
    <x v="12"/>
    <n v="0"/>
    <n v="0"/>
    <n v="0"/>
    <n v="0"/>
    <n v="0"/>
    <n v="0"/>
  </r>
  <r>
    <x v="0"/>
    <x v="39"/>
    <x v="28"/>
    <x v="12"/>
    <x v="12"/>
    <n v="0"/>
    <n v="0"/>
    <n v="0"/>
    <n v="0"/>
    <n v="0"/>
    <n v="0"/>
  </r>
  <r>
    <x v="0"/>
    <x v="39"/>
    <x v="29"/>
    <x v="12"/>
    <x v="12"/>
    <n v="0"/>
    <n v="0"/>
    <n v="0"/>
    <n v="0"/>
    <n v="0"/>
    <n v="0"/>
  </r>
  <r>
    <x v="0"/>
    <x v="39"/>
    <x v="7"/>
    <x v="115"/>
    <x v="115"/>
    <n v="24500"/>
    <n v="24500"/>
    <n v="49000"/>
    <n v="49000"/>
    <n v="0"/>
    <n v="0"/>
  </r>
  <r>
    <x v="0"/>
    <x v="39"/>
    <x v="8"/>
    <x v="6"/>
    <x v="6"/>
    <m/>
    <m/>
    <m/>
    <m/>
    <m/>
    <m/>
  </r>
  <r>
    <x v="0"/>
    <x v="39"/>
    <x v="30"/>
    <x v="12"/>
    <x v="12"/>
    <n v="0"/>
    <n v="0"/>
    <n v="0"/>
    <n v="0"/>
    <n v="0"/>
    <n v="0"/>
  </r>
  <r>
    <x v="0"/>
    <x v="39"/>
    <x v="31"/>
    <x v="12"/>
    <x v="12"/>
    <n v="0"/>
    <n v="0"/>
    <n v="0"/>
    <n v="0"/>
    <n v="0"/>
    <n v="0"/>
  </r>
  <r>
    <x v="0"/>
    <x v="39"/>
    <x v="7"/>
    <x v="12"/>
    <x v="12"/>
    <n v="0"/>
    <n v="0"/>
    <n v="0"/>
    <n v="0"/>
    <n v="0"/>
    <n v="0"/>
  </r>
  <r>
    <x v="0"/>
    <x v="39"/>
    <x v="8"/>
    <x v="6"/>
    <x v="6"/>
    <m/>
    <m/>
    <m/>
    <m/>
    <m/>
    <m/>
  </r>
  <r>
    <x v="0"/>
    <x v="39"/>
    <x v="32"/>
    <x v="12"/>
    <x v="12"/>
    <n v="0"/>
    <n v="0"/>
    <n v="0"/>
    <n v="0"/>
    <n v="0"/>
    <n v="0"/>
  </r>
  <r>
    <x v="0"/>
    <x v="39"/>
    <x v="7"/>
    <x v="12"/>
    <x v="12"/>
    <n v="0"/>
    <n v="0"/>
    <n v="0"/>
    <n v="0"/>
    <n v="0"/>
    <n v="0"/>
  </r>
  <r>
    <x v="0"/>
    <x v="39"/>
    <x v="8"/>
    <x v="6"/>
    <x v="6"/>
    <m/>
    <m/>
    <m/>
    <m/>
    <m/>
    <m/>
  </r>
  <r>
    <x v="0"/>
    <x v="39"/>
    <x v="33"/>
    <x v="0"/>
    <x v="0"/>
    <n v="43069"/>
    <n v="43070"/>
    <n v="43069"/>
    <n v="43070"/>
    <n v="1"/>
    <n v="2.3218556270171121E-5"/>
  </r>
  <r>
    <x v="0"/>
    <x v="39"/>
    <x v="34"/>
    <x v="0"/>
    <x v="0"/>
    <n v="23660"/>
    <n v="23661"/>
    <n v="23660"/>
    <n v="23661"/>
    <n v="1"/>
    <n v="4.2265426880811498E-5"/>
  </r>
  <r>
    <x v="0"/>
    <x v="39"/>
    <x v="7"/>
    <x v="17"/>
    <x v="17"/>
    <n v="66729"/>
    <n v="66731"/>
    <n v="33364.5"/>
    <n v="33365.5"/>
    <n v="2"/>
    <n v="2.9971976202250896E-5"/>
  </r>
  <r>
    <x v="0"/>
    <x v="39"/>
    <x v="8"/>
    <x v="6"/>
    <x v="6"/>
    <m/>
    <m/>
    <m/>
    <m/>
    <m/>
    <m/>
  </r>
  <r>
    <x v="0"/>
    <x v="39"/>
    <x v="35"/>
    <x v="0"/>
    <x v="0"/>
    <n v="16597"/>
    <n v="16598"/>
    <n v="16597"/>
    <n v="16598"/>
    <n v="1"/>
    <n v="6.0251852744471894E-5"/>
  </r>
  <r>
    <x v="0"/>
    <x v="39"/>
    <x v="36"/>
    <x v="12"/>
    <x v="12"/>
    <n v="0"/>
    <n v="0"/>
    <n v="0"/>
    <n v="0"/>
    <n v="0"/>
    <n v="0"/>
  </r>
  <r>
    <x v="0"/>
    <x v="39"/>
    <x v="37"/>
    <x v="12"/>
    <x v="12"/>
    <n v="0"/>
    <n v="0"/>
    <n v="0"/>
    <n v="0"/>
    <n v="0"/>
    <n v="0"/>
  </r>
  <r>
    <x v="0"/>
    <x v="39"/>
    <x v="38"/>
    <x v="12"/>
    <x v="12"/>
    <n v="0"/>
    <n v="0"/>
    <n v="0"/>
    <n v="0"/>
    <n v="0"/>
    <n v="0"/>
  </r>
  <r>
    <x v="0"/>
    <x v="39"/>
    <x v="7"/>
    <x v="0"/>
    <x v="0"/>
    <n v="16597"/>
    <n v="16598"/>
    <n v="16597"/>
    <n v="16598"/>
    <n v="1"/>
    <n v="6.0251852744471894E-5"/>
  </r>
  <r>
    <x v="0"/>
    <x v="39"/>
    <x v="8"/>
    <x v="6"/>
    <x v="6"/>
    <m/>
    <m/>
    <m/>
    <m/>
    <m/>
    <m/>
  </r>
  <r>
    <x v="0"/>
    <x v="39"/>
    <x v="39"/>
    <x v="12"/>
    <x v="12"/>
    <n v="0"/>
    <n v="0"/>
    <n v="0"/>
    <n v="0"/>
    <n v="0"/>
    <n v="0"/>
  </r>
  <r>
    <x v="0"/>
    <x v="39"/>
    <x v="40"/>
    <x v="12"/>
    <x v="12"/>
    <n v="0"/>
    <n v="0"/>
    <n v="0"/>
    <n v="0"/>
    <n v="0"/>
    <n v="0"/>
  </r>
  <r>
    <x v="0"/>
    <x v="39"/>
    <x v="41"/>
    <x v="12"/>
    <x v="12"/>
    <n v="0"/>
    <n v="0"/>
    <n v="0"/>
    <n v="0"/>
    <n v="0"/>
    <n v="0"/>
  </r>
  <r>
    <x v="0"/>
    <x v="40"/>
    <x v="0"/>
    <x v="0"/>
    <x v="0"/>
    <n v="105000"/>
    <n v="105000"/>
    <n v="105000"/>
    <n v="105000"/>
    <n v="0"/>
    <n v="0"/>
  </r>
  <r>
    <x v="0"/>
    <x v="40"/>
    <x v="1"/>
    <x v="17"/>
    <x v="17"/>
    <n v="154000"/>
    <n v="154000"/>
    <n v="77000"/>
    <n v="77000"/>
    <n v="0"/>
    <n v="0"/>
  </r>
  <r>
    <x v="0"/>
    <x v="40"/>
    <x v="2"/>
    <x v="152"/>
    <x v="152"/>
    <n v="20000"/>
    <n v="20000"/>
    <n v="80000"/>
    <n v="80000"/>
    <n v="0"/>
    <n v="0"/>
  </r>
  <r>
    <x v="0"/>
    <x v="40"/>
    <x v="3"/>
    <x v="12"/>
    <x v="12"/>
    <n v="0"/>
    <n v="0"/>
    <n v="0"/>
    <n v="0"/>
    <n v="0"/>
    <n v="0"/>
  </r>
  <r>
    <x v="0"/>
    <x v="40"/>
    <x v="4"/>
    <x v="243"/>
    <x v="243"/>
    <n v="36297"/>
    <n v="36297"/>
    <n v="43731.325301204823"/>
    <n v="43731.325301204823"/>
    <n v="0"/>
    <n v="0"/>
  </r>
  <r>
    <x v="0"/>
    <x v="40"/>
    <x v="5"/>
    <x v="12"/>
    <x v="12"/>
    <n v="0"/>
    <n v="0"/>
    <n v="0"/>
    <n v="0"/>
    <n v="0"/>
    <n v="0"/>
  </r>
  <r>
    <x v="0"/>
    <x v="40"/>
    <x v="6"/>
    <x v="12"/>
    <x v="12"/>
    <n v="0"/>
    <n v="0"/>
    <n v="0"/>
    <n v="0"/>
    <n v="0"/>
    <n v="0"/>
  </r>
  <r>
    <x v="0"/>
    <x v="40"/>
    <x v="7"/>
    <x v="244"/>
    <x v="244"/>
    <n v="315297"/>
    <n v="315297"/>
    <n v="77278.676470588238"/>
    <n v="77278.676470588238"/>
    <n v="0"/>
    <n v="0"/>
  </r>
  <r>
    <x v="0"/>
    <x v="40"/>
    <x v="8"/>
    <x v="6"/>
    <x v="6"/>
    <m/>
    <m/>
    <m/>
    <m/>
    <m/>
    <m/>
  </r>
  <r>
    <x v="0"/>
    <x v="40"/>
    <x v="9"/>
    <x v="12"/>
    <x v="12"/>
    <n v="0"/>
    <n v="0"/>
    <n v="0"/>
    <n v="0"/>
    <n v="0"/>
    <n v="0"/>
  </r>
  <r>
    <x v="0"/>
    <x v="40"/>
    <x v="10"/>
    <x v="12"/>
    <x v="12"/>
    <n v="0"/>
    <n v="0"/>
    <n v="0"/>
    <n v="0"/>
    <n v="0"/>
    <n v="0"/>
  </r>
  <r>
    <x v="0"/>
    <x v="40"/>
    <x v="7"/>
    <x v="12"/>
    <x v="12"/>
    <n v="0"/>
    <n v="0"/>
    <n v="0"/>
    <n v="0"/>
    <n v="0"/>
    <n v="0"/>
  </r>
  <r>
    <x v="0"/>
    <x v="40"/>
    <x v="8"/>
    <x v="6"/>
    <x v="6"/>
    <m/>
    <m/>
    <m/>
    <m/>
    <m/>
    <m/>
  </r>
  <r>
    <x v="0"/>
    <x v="40"/>
    <x v="11"/>
    <x v="3"/>
    <x v="3"/>
    <n v="82520"/>
    <n v="82545"/>
    <n v="16504"/>
    <n v="16509"/>
    <n v="25"/>
    <n v="3.0295685894328646E-4"/>
  </r>
  <r>
    <x v="0"/>
    <x v="40"/>
    <x v="12"/>
    <x v="12"/>
    <x v="12"/>
    <n v="0"/>
    <n v="0"/>
    <n v="0"/>
    <n v="0"/>
    <n v="0"/>
    <n v="0"/>
  </r>
  <r>
    <x v="0"/>
    <x v="40"/>
    <x v="13"/>
    <x v="17"/>
    <x v="17"/>
    <n v="30800"/>
    <n v="30810"/>
    <n v="15400"/>
    <n v="15405"/>
    <n v="10"/>
    <n v="3.2467532467532468E-4"/>
  </r>
  <r>
    <x v="0"/>
    <x v="40"/>
    <x v="14"/>
    <x v="12"/>
    <x v="12"/>
    <n v="0"/>
    <n v="0"/>
    <n v="0"/>
    <n v="0"/>
    <n v="0"/>
    <n v="0"/>
  </r>
  <r>
    <x v="0"/>
    <x v="40"/>
    <x v="7"/>
    <x v="2"/>
    <x v="2"/>
    <n v="113320"/>
    <n v="113355"/>
    <n v="16188.571428571429"/>
    <n v="16193.571428571429"/>
    <n v="35"/>
    <n v="3.0885986586657254E-4"/>
  </r>
  <r>
    <x v="0"/>
    <x v="40"/>
    <x v="8"/>
    <x v="6"/>
    <x v="6"/>
    <m/>
    <m/>
    <m/>
    <m/>
    <m/>
    <m/>
  </r>
  <r>
    <x v="0"/>
    <x v="40"/>
    <x v="15"/>
    <x v="245"/>
    <x v="245"/>
    <n v="42341"/>
    <n v="42341"/>
    <n v="65140"/>
    <n v="65140"/>
    <n v="0"/>
    <n v="0"/>
  </r>
  <r>
    <x v="0"/>
    <x v="40"/>
    <x v="16"/>
    <x v="0"/>
    <x v="0"/>
    <n v="47675"/>
    <n v="47680"/>
    <n v="47675"/>
    <n v="47680"/>
    <n v="5"/>
    <n v="1.0487676979549029E-4"/>
  </r>
  <r>
    <x v="0"/>
    <x v="40"/>
    <x v="17"/>
    <x v="19"/>
    <x v="19"/>
    <n v="153566"/>
    <n v="153581"/>
    <n v="38391.5"/>
    <n v="38395.25"/>
    <n v="15"/>
    <n v="9.7677871403826369E-5"/>
  </r>
  <r>
    <x v="0"/>
    <x v="40"/>
    <x v="7"/>
    <x v="246"/>
    <x v="246"/>
    <n v="243582"/>
    <n v="243602"/>
    <n v="43111.858407079642"/>
    <n v="43115.398230088496"/>
    <n v="20"/>
    <n v="8.210787332397304E-5"/>
  </r>
  <r>
    <x v="0"/>
    <x v="40"/>
    <x v="8"/>
    <x v="6"/>
    <x v="6"/>
    <m/>
    <m/>
    <m/>
    <m/>
    <m/>
    <m/>
  </r>
  <r>
    <x v="0"/>
    <x v="40"/>
    <x v="18"/>
    <x v="12"/>
    <x v="12"/>
    <n v="0"/>
    <n v="0"/>
    <n v="0"/>
    <n v="0"/>
    <n v="0"/>
    <n v="0"/>
  </r>
  <r>
    <x v="0"/>
    <x v="40"/>
    <x v="19"/>
    <x v="12"/>
    <x v="12"/>
    <n v="0"/>
    <n v="0"/>
    <n v="0"/>
    <n v="0"/>
    <n v="0"/>
    <n v="0"/>
  </r>
  <r>
    <x v="0"/>
    <x v="40"/>
    <x v="7"/>
    <x v="12"/>
    <x v="12"/>
    <n v="0"/>
    <n v="0"/>
    <n v="0"/>
    <n v="0"/>
    <n v="0"/>
    <n v="0"/>
  </r>
  <r>
    <x v="0"/>
    <x v="40"/>
    <x v="8"/>
    <x v="6"/>
    <x v="6"/>
    <m/>
    <m/>
    <m/>
    <m/>
    <m/>
    <m/>
  </r>
  <r>
    <x v="0"/>
    <x v="40"/>
    <x v="20"/>
    <x v="12"/>
    <x v="12"/>
    <n v="0"/>
    <n v="0"/>
    <n v="0"/>
    <n v="0"/>
    <n v="0"/>
    <n v="0"/>
  </r>
  <r>
    <x v="0"/>
    <x v="40"/>
    <x v="21"/>
    <x v="12"/>
    <x v="12"/>
    <n v="0"/>
    <n v="0"/>
    <n v="0"/>
    <n v="0"/>
    <n v="0"/>
    <n v="0"/>
  </r>
  <r>
    <x v="0"/>
    <x v="40"/>
    <x v="7"/>
    <x v="12"/>
    <x v="12"/>
    <n v="0"/>
    <n v="0"/>
    <n v="0"/>
    <n v="0"/>
    <n v="0"/>
    <n v="0"/>
  </r>
  <r>
    <x v="0"/>
    <x v="40"/>
    <x v="8"/>
    <x v="6"/>
    <x v="6"/>
    <m/>
    <m/>
    <m/>
    <m/>
    <m/>
    <m/>
  </r>
  <r>
    <x v="0"/>
    <x v="40"/>
    <x v="22"/>
    <x v="12"/>
    <x v="12"/>
    <n v="0"/>
    <n v="0"/>
    <n v="0"/>
    <n v="0"/>
    <n v="0"/>
    <n v="0"/>
  </r>
  <r>
    <x v="0"/>
    <x v="40"/>
    <x v="23"/>
    <x v="12"/>
    <x v="12"/>
    <n v="0"/>
    <n v="0"/>
    <n v="0"/>
    <n v="0"/>
    <n v="0"/>
    <n v="0"/>
  </r>
  <r>
    <x v="0"/>
    <x v="40"/>
    <x v="24"/>
    <x v="12"/>
    <x v="12"/>
    <n v="0"/>
    <n v="0"/>
    <n v="0"/>
    <n v="0"/>
    <n v="0"/>
    <n v="0"/>
  </r>
  <r>
    <x v="0"/>
    <x v="40"/>
    <x v="25"/>
    <x v="12"/>
    <x v="12"/>
    <n v="0"/>
    <n v="0"/>
    <n v="0"/>
    <n v="0"/>
    <n v="0"/>
    <n v="0"/>
  </r>
  <r>
    <x v="0"/>
    <x v="40"/>
    <x v="26"/>
    <x v="12"/>
    <x v="12"/>
    <n v="0"/>
    <n v="0"/>
    <n v="0"/>
    <n v="0"/>
    <n v="0"/>
    <n v="0"/>
  </r>
  <r>
    <x v="0"/>
    <x v="40"/>
    <x v="27"/>
    <x v="12"/>
    <x v="12"/>
    <n v="0"/>
    <n v="0"/>
    <n v="0"/>
    <n v="0"/>
    <n v="0"/>
    <n v="0"/>
  </r>
  <r>
    <x v="0"/>
    <x v="40"/>
    <x v="28"/>
    <x v="12"/>
    <x v="12"/>
    <n v="0"/>
    <n v="0"/>
    <n v="0"/>
    <n v="0"/>
    <n v="0"/>
    <n v="0"/>
  </r>
  <r>
    <x v="0"/>
    <x v="40"/>
    <x v="29"/>
    <x v="12"/>
    <x v="12"/>
    <n v="0"/>
    <n v="0"/>
    <n v="0"/>
    <n v="0"/>
    <n v="0"/>
    <n v="0"/>
  </r>
  <r>
    <x v="0"/>
    <x v="40"/>
    <x v="7"/>
    <x v="12"/>
    <x v="12"/>
    <n v="0"/>
    <n v="0"/>
    <n v="0"/>
    <n v="0"/>
    <n v="0"/>
    <n v="0"/>
  </r>
  <r>
    <x v="0"/>
    <x v="40"/>
    <x v="8"/>
    <x v="6"/>
    <x v="6"/>
    <m/>
    <m/>
    <m/>
    <m/>
    <m/>
    <m/>
  </r>
  <r>
    <x v="0"/>
    <x v="40"/>
    <x v="30"/>
    <x v="12"/>
    <x v="12"/>
    <n v="0"/>
    <n v="0"/>
    <n v="0"/>
    <n v="0"/>
    <n v="0"/>
    <n v="0"/>
  </r>
  <r>
    <x v="0"/>
    <x v="40"/>
    <x v="31"/>
    <x v="12"/>
    <x v="12"/>
    <n v="0"/>
    <n v="0"/>
    <n v="0"/>
    <n v="0"/>
    <n v="0"/>
    <n v="0"/>
  </r>
  <r>
    <x v="0"/>
    <x v="40"/>
    <x v="7"/>
    <x v="12"/>
    <x v="12"/>
    <n v="0"/>
    <n v="0"/>
    <n v="0"/>
    <n v="0"/>
    <n v="0"/>
    <n v="0"/>
  </r>
  <r>
    <x v="0"/>
    <x v="40"/>
    <x v="8"/>
    <x v="6"/>
    <x v="6"/>
    <m/>
    <m/>
    <m/>
    <m/>
    <m/>
    <m/>
  </r>
  <r>
    <x v="0"/>
    <x v="40"/>
    <x v="32"/>
    <x v="0"/>
    <x v="0"/>
    <n v="41748"/>
    <n v="41753"/>
    <n v="41748"/>
    <n v="41753"/>
    <n v="5"/>
    <n v="1.1976621634569321E-4"/>
  </r>
  <r>
    <x v="0"/>
    <x v="40"/>
    <x v="7"/>
    <x v="0"/>
    <x v="0"/>
    <n v="41748"/>
    <n v="41753"/>
    <n v="41748"/>
    <n v="41753"/>
    <n v="5"/>
    <n v="1.1976621634569321E-4"/>
  </r>
  <r>
    <x v="0"/>
    <x v="40"/>
    <x v="8"/>
    <x v="6"/>
    <x v="6"/>
    <m/>
    <m/>
    <m/>
    <m/>
    <m/>
    <m/>
  </r>
  <r>
    <x v="0"/>
    <x v="40"/>
    <x v="33"/>
    <x v="26"/>
    <x v="26"/>
    <n v="124300"/>
    <n v="124315"/>
    <n v="41433.333333333336"/>
    <n v="41438.333333333336"/>
    <n v="15"/>
    <n v="1.2067578439259856E-4"/>
  </r>
  <r>
    <x v="0"/>
    <x v="40"/>
    <x v="34"/>
    <x v="3"/>
    <x v="3"/>
    <n v="116100"/>
    <n v="116125"/>
    <n v="23220"/>
    <n v="23225"/>
    <n v="25"/>
    <n v="2.1533161068044789E-4"/>
  </r>
  <r>
    <x v="0"/>
    <x v="40"/>
    <x v="7"/>
    <x v="7"/>
    <x v="7"/>
    <n v="240400"/>
    <n v="240440"/>
    <n v="30050"/>
    <n v="30055"/>
    <n v="40"/>
    <n v="1.6638935108153079E-4"/>
  </r>
  <r>
    <x v="0"/>
    <x v="40"/>
    <x v="8"/>
    <x v="6"/>
    <x v="6"/>
    <m/>
    <m/>
    <m/>
    <m/>
    <m/>
    <m/>
  </r>
  <r>
    <x v="0"/>
    <x v="40"/>
    <x v="35"/>
    <x v="0"/>
    <x v="0"/>
    <n v="23849"/>
    <n v="23854"/>
    <n v="23849"/>
    <n v="23854"/>
    <n v="5"/>
    <n v="2.0965239632689001E-4"/>
  </r>
  <r>
    <x v="0"/>
    <x v="40"/>
    <x v="36"/>
    <x v="12"/>
    <x v="12"/>
    <n v="0"/>
    <n v="0"/>
    <n v="0"/>
    <n v="0"/>
    <n v="0"/>
    <n v="0"/>
  </r>
  <r>
    <x v="0"/>
    <x v="40"/>
    <x v="37"/>
    <x v="12"/>
    <x v="12"/>
    <n v="0"/>
    <n v="0"/>
    <n v="0"/>
    <n v="0"/>
    <n v="0"/>
    <n v="0"/>
  </r>
  <r>
    <x v="0"/>
    <x v="40"/>
    <x v="38"/>
    <x v="12"/>
    <x v="12"/>
    <n v="0"/>
    <n v="0"/>
    <n v="0"/>
    <n v="0"/>
    <n v="0"/>
    <n v="0"/>
  </r>
  <r>
    <x v="0"/>
    <x v="40"/>
    <x v="7"/>
    <x v="0"/>
    <x v="0"/>
    <n v="23849"/>
    <n v="23854"/>
    <n v="23849"/>
    <n v="23854"/>
    <n v="5"/>
    <n v="2.0965239632689001E-4"/>
  </r>
  <r>
    <x v="0"/>
    <x v="40"/>
    <x v="8"/>
    <x v="6"/>
    <x v="6"/>
    <m/>
    <m/>
    <m/>
    <m/>
    <m/>
    <m/>
  </r>
  <r>
    <x v="0"/>
    <x v="40"/>
    <x v="39"/>
    <x v="12"/>
    <x v="12"/>
    <n v="0"/>
    <n v="0"/>
    <n v="0"/>
    <n v="0"/>
    <n v="0"/>
    <n v="0"/>
  </r>
  <r>
    <x v="0"/>
    <x v="40"/>
    <x v="40"/>
    <x v="12"/>
    <x v="12"/>
    <n v="0"/>
    <n v="0"/>
    <n v="0"/>
    <n v="0"/>
    <n v="0"/>
    <n v="0"/>
  </r>
  <r>
    <x v="0"/>
    <x v="40"/>
    <x v="41"/>
    <x v="12"/>
    <x v="12"/>
    <n v="0"/>
    <n v="0"/>
    <n v="0"/>
    <n v="0"/>
    <n v="0"/>
    <n v="0"/>
  </r>
  <r>
    <x v="0"/>
    <x v="41"/>
    <x v="0"/>
    <x v="0"/>
    <x v="0"/>
    <n v="95000"/>
    <n v="95950"/>
    <n v="95000"/>
    <n v="95950"/>
    <n v="950"/>
    <n v="0.01"/>
  </r>
  <r>
    <x v="0"/>
    <x v="41"/>
    <x v="1"/>
    <x v="17"/>
    <x v="17"/>
    <n v="149961"/>
    <n v="158930"/>
    <n v="74980.5"/>
    <n v="79465"/>
    <n v="8969"/>
    <n v="5.9808883643080533E-2"/>
  </r>
  <r>
    <x v="0"/>
    <x v="41"/>
    <x v="2"/>
    <x v="12"/>
    <x v="12"/>
    <n v="0"/>
    <n v="0"/>
    <n v="0"/>
    <n v="0"/>
    <n v="0"/>
    <n v="0"/>
  </r>
  <r>
    <x v="0"/>
    <x v="41"/>
    <x v="3"/>
    <x v="12"/>
    <x v="12"/>
    <n v="0"/>
    <n v="0"/>
    <n v="0"/>
    <n v="0"/>
    <n v="0"/>
    <n v="0"/>
  </r>
  <r>
    <x v="0"/>
    <x v="41"/>
    <x v="4"/>
    <x v="0"/>
    <x v="0"/>
    <n v="62500"/>
    <n v="62500"/>
    <n v="62500"/>
    <n v="62500"/>
    <n v="0"/>
    <n v="0"/>
  </r>
  <r>
    <x v="0"/>
    <x v="41"/>
    <x v="5"/>
    <x v="12"/>
    <x v="12"/>
    <n v="0"/>
    <n v="0"/>
    <n v="0"/>
    <n v="0"/>
    <n v="0"/>
    <n v="0"/>
  </r>
  <r>
    <x v="0"/>
    <x v="41"/>
    <x v="6"/>
    <x v="12"/>
    <x v="12"/>
    <n v="0"/>
    <n v="0"/>
    <n v="0"/>
    <n v="0"/>
    <n v="0"/>
    <n v="0"/>
  </r>
  <r>
    <x v="0"/>
    <x v="41"/>
    <x v="7"/>
    <x v="19"/>
    <x v="19"/>
    <n v="307461"/>
    <n v="317380"/>
    <n v="76865.25"/>
    <n v="79345"/>
    <n v="9919"/>
    <n v="3.2261002208410175E-2"/>
  </r>
  <r>
    <x v="0"/>
    <x v="41"/>
    <x v="8"/>
    <x v="6"/>
    <x v="6"/>
    <m/>
    <m/>
    <m/>
    <m/>
    <m/>
    <m/>
  </r>
  <r>
    <x v="0"/>
    <x v="41"/>
    <x v="9"/>
    <x v="12"/>
    <x v="12"/>
    <n v="0"/>
    <n v="0"/>
    <n v="0"/>
    <n v="0"/>
    <n v="0"/>
    <n v="0"/>
  </r>
  <r>
    <x v="0"/>
    <x v="41"/>
    <x v="10"/>
    <x v="12"/>
    <x v="12"/>
    <n v="0"/>
    <n v="0"/>
    <n v="0"/>
    <n v="0"/>
    <n v="0"/>
    <n v="0"/>
  </r>
  <r>
    <x v="0"/>
    <x v="41"/>
    <x v="7"/>
    <x v="12"/>
    <x v="12"/>
    <n v="0"/>
    <n v="0"/>
    <n v="0"/>
    <n v="0"/>
    <n v="0"/>
    <n v="0"/>
  </r>
  <r>
    <x v="0"/>
    <x v="41"/>
    <x v="8"/>
    <x v="6"/>
    <x v="6"/>
    <m/>
    <m/>
    <m/>
    <m/>
    <m/>
    <m/>
  </r>
  <r>
    <x v="0"/>
    <x v="41"/>
    <x v="11"/>
    <x v="17"/>
    <x v="17"/>
    <n v="37128"/>
    <n v="38543"/>
    <n v="18564"/>
    <n v="19271.5"/>
    <n v="1415"/>
    <n v="3.8111398405516056E-2"/>
  </r>
  <r>
    <x v="0"/>
    <x v="41"/>
    <x v="12"/>
    <x v="12"/>
    <x v="12"/>
    <n v="0"/>
    <n v="0"/>
    <n v="0"/>
    <n v="0"/>
    <n v="0"/>
    <n v="0"/>
  </r>
  <r>
    <x v="0"/>
    <x v="41"/>
    <x v="13"/>
    <x v="12"/>
    <x v="12"/>
    <n v="0"/>
    <n v="0"/>
    <n v="0"/>
    <n v="0"/>
    <n v="0"/>
    <n v="0"/>
  </r>
  <r>
    <x v="0"/>
    <x v="41"/>
    <x v="14"/>
    <x v="12"/>
    <x v="12"/>
    <n v="0"/>
    <n v="0"/>
    <n v="0"/>
    <n v="0"/>
    <n v="0"/>
    <n v="0"/>
  </r>
  <r>
    <x v="0"/>
    <x v="41"/>
    <x v="7"/>
    <x v="17"/>
    <x v="17"/>
    <n v="37128"/>
    <n v="38543"/>
    <n v="18564"/>
    <n v="19271.5"/>
    <n v="1415"/>
    <n v="3.8111398405516056E-2"/>
  </r>
  <r>
    <x v="0"/>
    <x v="41"/>
    <x v="8"/>
    <x v="6"/>
    <x v="6"/>
    <m/>
    <m/>
    <m/>
    <m/>
    <m/>
    <m/>
  </r>
  <r>
    <x v="0"/>
    <x v="41"/>
    <x v="15"/>
    <x v="0"/>
    <x v="0"/>
    <n v="51500"/>
    <n v="51500"/>
    <n v="51500"/>
    <n v="51500"/>
    <n v="0"/>
    <n v="0"/>
  </r>
  <r>
    <x v="0"/>
    <x v="41"/>
    <x v="16"/>
    <x v="0"/>
    <x v="0"/>
    <n v="50102"/>
    <n v="51322"/>
    <n v="50102"/>
    <n v="51322"/>
    <n v="1220"/>
    <n v="2.435032533631392E-2"/>
  </r>
  <r>
    <x v="0"/>
    <x v="41"/>
    <x v="17"/>
    <x v="247"/>
    <x v="247"/>
    <n v="101374"/>
    <n v="105388"/>
    <n v="26330.909090909092"/>
    <n v="27373.506493506491"/>
    <n v="4014"/>
    <n v="3.9595951624676939E-2"/>
  </r>
  <r>
    <x v="0"/>
    <x v="41"/>
    <x v="7"/>
    <x v="248"/>
    <x v="248"/>
    <n v="202976"/>
    <n v="208210"/>
    <n v="34696.75213675214"/>
    <n v="35591.452991452992"/>
    <n v="5234"/>
    <n v="2.5786299858111303E-2"/>
  </r>
  <r>
    <x v="0"/>
    <x v="41"/>
    <x v="8"/>
    <x v="6"/>
    <x v="6"/>
    <m/>
    <m/>
    <m/>
    <m/>
    <m/>
    <m/>
  </r>
  <r>
    <x v="0"/>
    <x v="41"/>
    <x v="18"/>
    <x v="0"/>
    <x v="0"/>
    <n v="17027"/>
    <n v="17818"/>
    <n v="17027"/>
    <n v="17818"/>
    <n v="791"/>
    <n v="4.6455629294649671E-2"/>
  </r>
  <r>
    <x v="0"/>
    <x v="41"/>
    <x v="19"/>
    <x v="12"/>
    <x v="12"/>
    <n v="0"/>
    <n v="0"/>
    <n v="0"/>
    <n v="0"/>
    <n v="0"/>
    <n v="0"/>
  </r>
  <r>
    <x v="0"/>
    <x v="41"/>
    <x v="7"/>
    <x v="0"/>
    <x v="0"/>
    <n v="17027"/>
    <n v="17818"/>
    <n v="17027"/>
    <n v="17818"/>
    <n v="791"/>
    <n v="4.6455629294649671E-2"/>
  </r>
  <r>
    <x v="0"/>
    <x v="41"/>
    <x v="8"/>
    <x v="6"/>
    <x v="6"/>
    <m/>
    <m/>
    <m/>
    <m/>
    <m/>
    <m/>
  </r>
  <r>
    <x v="0"/>
    <x v="41"/>
    <x v="20"/>
    <x v="17"/>
    <x v="17"/>
    <n v="70278"/>
    <n v="80581"/>
    <n v="35139"/>
    <n v="40290.5"/>
    <n v="10303"/>
    <n v="0.14660348900082529"/>
  </r>
  <r>
    <x v="0"/>
    <x v="41"/>
    <x v="21"/>
    <x v="12"/>
    <x v="12"/>
    <n v="0"/>
    <n v="0"/>
    <n v="0"/>
    <n v="0"/>
    <n v="0"/>
    <n v="0"/>
  </r>
  <r>
    <x v="0"/>
    <x v="41"/>
    <x v="7"/>
    <x v="17"/>
    <x v="17"/>
    <n v="70278"/>
    <n v="80581"/>
    <n v="35139"/>
    <n v="40290.5"/>
    <n v="10303"/>
    <n v="0.14660348900082529"/>
  </r>
  <r>
    <x v="0"/>
    <x v="41"/>
    <x v="8"/>
    <x v="6"/>
    <x v="6"/>
    <m/>
    <m/>
    <m/>
    <m/>
    <m/>
    <m/>
  </r>
  <r>
    <x v="0"/>
    <x v="41"/>
    <x v="22"/>
    <x v="12"/>
    <x v="12"/>
    <n v="0"/>
    <n v="0"/>
    <n v="0"/>
    <n v="0"/>
    <n v="0"/>
    <n v="0"/>
  </r>
  <r>
    <x v="0"/>
    <x v="41"/>
    <x v="23"/>
    <x v="12"/>
    <x v="12"/>
    <n v="0"/>
    <n v="0"/>
    <n v="0"/>
    <n v="0"/>
    <n v="0"/>
    <n v="0"/>
  </r>
  <r>
    <x v="0"/>
    <x v="41"/>
    <x v="24"/>
    <x v="12"/>
    <x v="12"/>
    <n v="0"/>
    <n v="0"/>
    <n v="0"/>
    <n v="0"/>
    <n v="0"/>
    <n v="0"/>
  </r>
  <r>
    <x v="0"/>
    <x v="41"/>
    <x v="25"/>
    <x v="12"/>
    <x v="12"/>
    <n v="0"/>
    <n v="0"/>
    <n v="0"/>
    <n v="0"/>
    <n v="0"/>
    <n v="0"/>
  </r>
  <r>
    <x v="0"/>
    <x v="41"/>
    <x v="26"/>
    <x v="12"/>
    <x v="12"/>
    <n v="0"/>
    <n v="0"/>
    <n v="0"/>
    <n v="0"/>
    <n v="0"/>
    <n v="0"/>
  </r>
  <r>
    <x v="0"/>
    <x v="41"/>
    <x v="27"/>
    <x v="12"/>
    <x v="12"/>
    <n v="0"/>
    <n v="0"/>
    <n v="0"/>
    <n v="0"/>
    <n v="0"/>
    <n v="0"/>
  </r>
  <r>
    <x v="0"/>
    <x v="41"/>
    <x v="28"/>
    <x v="12"/>
    <x v="12"/>
    <n v="0"/>
    <n v="0"/>
    <n v="0"/>
    <n v="0"/>
    <n v="0"/>
    <n v="0"/>
  </r>
  <r>
    <x v="0"/>
    <x v="41"/>
    <x v="29"/>
    <x v="12"/>
    <x v="12"/>
    <n v="0"/>
    <n v="0"/>
    <n v="0"/>
    <n v="0"/>
    <n v="0"/>
    <n v="0"/>
  </r>
  <r>
    <x v="0"/>
    <x v="41"/>
    <x v="7"/>
    <x v="12"/>
    <x v="12"/>
    <n v="0"/>
    <n v="0"/>
    <n v="0"/>
    <n v="0"/>
    <n v="0"/>
    <n v="0"/>
  </r>
  <r>
    <x v="0"/>
    <x v="41"/>
    <x v="8"/>
    <x v="6"/>
    <x v="6"/>
    <m/>
    <m/>
    <m/>
    <m/>
    <m/>
    <m/>
  </r>
  <r>
    <x v="0"/>
    <x v="41"/>
    <x v="30"/>
    <x v="12"/>
    <x v="12"/>
    <n v="0"/>
    <n v="0"/>
    <n v="0"/>
    <n v="0"/>
    <n v="0"/>
    <n v="0"/>
  </r>
  <r>
    <x v="0"/>
    <x v="41"/>
    <x v="31"/>
    <x v="12"/>
    <x v="12"/>
    <n v="0"/>
    <n v="0"/>
    <n v="0"/>
    <n v="0"/>
    <n v="0"/>
    <n v="0"/>
  </r>
  <r>
    <x v="0"/>
    <x v="41"/>
    <x v="7"/>
    <x v="12"/>
    <x v="12"/>
    <n v="0"/>
    <n v="0"/>
    <n v="0"/>
    <n v="0"/>
    <n v="0"/>
    <n v="0"/>
  </r>
  <r>
    <x v="0"/>
    <x v="41"/>
    <x v="8"/>
    <x v="6"/>
    <x v="6"/>
    <m/>
    <m/>
    <m/>
    <m/>
    <m/>
    <m/>
  </r>
  <r>
    <x v="0"/>
    <x v="41"/>
    <x v="32"/>
    <x v="12"/>
    <x v="12"/>
    <n v="0"/>
    <n v="0"/>
    <n v="0"/>
    <n v="0"/>
    <n v="0"/>
    <n v="0"/>
  </r>
  <r>
    <x v="0"/>
    <x v="41"/>
    <x v="7"/>
    <x v="12"/>
    <x v="12"/>
    <n v="0"/>
    <n v="0"/>
    <n v="0"/>
    <n v="0"/>
    <n v="0"/>
    <n v="0"/>
  </r>
  <r>
    <x v="0"/>
    <x v="41"/>
    <x v="8"/>
    <x v="6"/>
    <x v="6"/>
    <m/>
    <m/>
    <m/>
    <m/>
    <m/>
    <m/>
  </r>
  <r>
    <x v="0"/>
    <x v="41"/>
    <x v="33"/>
    <x v="17"/>
    <x v="17"/>
    <n v="74569"/>
    <n v="75919"/>
    <n v="37284.5"/>
    <n v="37959.5"/>
    <n v="1350"/>
    <n v="1.8104037870965147E-2"/>
  </r>
  <r>
    <x v="0"/>
    <x v="41"/>
    <x v="34"/>
    <x v="3"/>
    <x v="3"/>
    <n v="103395"/>
    <n v="108997"/>
    <n v="20679"/>
    <n v="21799.4"/>
    <n v="5602"/>
    <n v="5.4180569660041589E-2"/>
  </r>
  <r>
    <x v="0"/>
    <x v="41"/>
    <x v="7"/>
    <x v="2"/>
    <x v="2"/>
    <n v="177964"/>
    <n v="184916"/>
    <n v="25423.428571428572"/>
    <n v="26416.571428571428"/>
    <n v="6952"/>
    <n v="3.9064080375806345E-2"/>
  </r>
  <r>
    <x v="0"/>
    <x v="41"/>
    <x v="8"/>
    <x v="6"/>
    <x v="6"/>
    <m/>
    <m/>
    <m/>
    <m/>
    <m/>
    <m/>
  </r>
  <r>
    <x v="0"/>
    <x v="41"/>
    <x v="35"/>
    <x v="12"/>
    <x v="12"/>
    <n v="0"/>
    <n v="0"/>
    <n v="0"/>
    <n v="0"/>
    <n v="0"/>
    <n v="0"/>
  </r>
  <r>
    <x v="0"/>
    <x v="41"/>
    <x v="36"/>
    <x v="12"/>
    <x v="12"/>
    <n v="0"/>
    <n v="0"/>
    <n v="0"/>
    <n v="0"/>
    <n v="0"/>
    <n v="0"/>
  </r>
  <r>
    <x v="0"/>
    <x v="41"/>
    <x v="37"/>
    <x v="12"/>
    <x v="12"/>
    <n v="0"/>
    <n v="0"/>
    <n v="0"/>
    <n v="0"/>
    <n v="0"/>
    <n v="0"/>
  </r>
  <r>
    <x v="0"/>
    <x v="41"/>
    <x v="38"/>
    <x v="12"/>
    <x v="12"/>
    <n v="0"/>
    <n v="0"/>
    <n v="0"/>
    <n v="0"/>
    <n v="0"/>
    <n v="0"/>
  </r>
  <r>
    <x v="0"/>
    <x v="41"/>
    <x v="7"/>
    <x v="12"/>
    <x v="12"/>
    <n v="0"/>
    <n v="0"/>
    <n v="0"/>
    <n v="0"/>
    <n v="0"/>
    <n v="0"/>
  </r>
  <r>
    <x v="0"/>
    <x v="41"/>
    <x v="8"/>
    <x v="6"/>
    <x v="6"/>
    <m/>
    <m/>
    <m/>
    <m/>
    <m/>
    <m/>
  </r>
  <r>
    <x v="0"/>
    <x v="41"/>
    <x v="39"/>
    <x v="12"/>
    <x v="12"/>
    <n v="0"/>
    <n v="0"/>
    <n v="0"/>
    <n v="0"/>
    <n v="0"/>
    <n v="0"/>
  </r>
  <r>
    <x v="0"/>
    <x v="41"/>
    <x v="40"/>
    <x v="12"/>
    <x v="12"/>
    <n v="0"/>
    <n v="0"/>
    <n v="0"/>
    <n v="0"/>
    <n v="0"/>
    <n v="0"/>
  </r>
  <r>
    <x v="0"/>
    <x v="41"/>
    <x v="41"/>
    <x v="12"/>
    <x v="12"/>
    <n v="0"/>
    <n v="0"/>
    <n v="0"/>
    <n v="0"/>
    <n v="0"/>
    <n v="0"/>
  </r>
  <r>
    <x v="0"/>
    <x v="42"/>
    <x v="0"/>
    <x v="0"/>
    <x v="0"/>
    <n v="105000"/>
    <n v="115000"/>
    <n v="105000"/>
    <n v="115000"/>
    <n v="10000"/>
    <n v="9.5238095238095233E-2"/>
  </r>
  <r>
    <x v="0"/>
    <x v="42"/>
    <x v="1"/>
    <x v="17"/>
    <x v="17"/>
    <n v="158673"/>
    <n v="159750"/>
    <n v="79336.5"/>
    <n v="79875"/>
    <n v="1077"/>
    <n v="6.7875441946644985E-3"/>
  </r>
  <r>
    <x v="0"/>
    <x v="42"/>
    <x v="2"/>
    <x v="12"/>
    <x v="12"/>
    <n v="0"/>
    <n v="0"/>
    <n v="0"/>
    <n v="0"/>
    <n v="0"/>
    <n v="0"/>
  </r>
  <r>
    <x v="0"/>
    <x v="42"/>
    <x v="3"/>
    <x v="12"/>
    <x v="12"/>
    <n v="0"/>
    <n v="0"/>
    <n v="0"/>
    <n v="0"/>
    <n v="0"/>
    <n v="0"/>
  </r>
  <r>
    <x v="0"/>
    <x v="42"/>
    <x v="4"/>
    <x v="0"/>
    <x v="0"/>
    <n v="59085"/>
    <n v="61090"/>
    <n v="59085"/>
    <n v="61090"/>
    <n v="2005"/>
    <n v="3.3934162647033937E-2"/>
  </r>
  <r>
    <x v="0"/>
    <x v="42"/>
    <x v="5"/>
    <x v="153"/>
    <x v="153"/>
    <n v="60647"/>
    <n v="68404"/>
    <n v="48517.599999999999"/>
    <n v="54723.199999999997"/>
    <n v="7757"/>
    <n v="0.12790410077992317"/>
  </r>
  <r>
    <x v="0"/>
    <x v="42"/>
    <x v="6"/>
    <x v="12"/>
    <x v="12"/>
    <n v="0"/>
    <n v="0"/>
    <n v="0"/>
    <n v="0"/>
    <n v="0"/>
    <n v="0"/>
  </r>
  <r>
    <x v="0"/>
    <x v="42"/>
    <x v="7"/>
    <x v="249"/>
    <x v="249"/>
    <n v="383405"/>
    <n v="404244"/>
    <n v="73029.523809523816"/>
    <n v="76998.857142857145"/>
    <n v="20839"/>
    <n v="5.4352447151184778E-2"/>
  </r>
  <r>
    <x v="0"/>
    <x v="42"/>
    <x v="8"/>
    <x v="6"/>
    <x v="6"/>
    <m/>
    <m/>
    <m/>
    <m/>
    <m/>
    <m/>
  </r>
  <r>
    <x v="0"/>
    <x v="42"/>
    <x v="9"/>
    <x v="12"/>
    <x v="12"/>
    <n v="0"/>
    <n v="0"/>
    <n v="0"/>
    <n v="0"/>
    <n v="0"/>
    <n v="0"/>
  </r>
  <r>
    <x v="0"/>
    <x v="42"/>
    <x v="10"/>
    <x v="0"/>
    <x v="0"/>
    <n v="18528"/>
    <n v="18699"/>
    <n v="18528"/>
    <n v="18699"/>
    <n v="171"/>
    <n v="9.2292746113989636E-3"/>
  </r>
  <r>
    <x v="0"/>
    <x v="42"/>
    <x v="7"/>
    <x v="0"/>
    <x v="0"/>
    <n v="18528"/>
    <n v="18699"/>
    <n v="18528"/>
    <n v="18699"/>
    <n v="171"/>
    <n v="9.2292746113989636E-3"/>
  </r>
  <r>
    <x v="0"/>
    <x v="42"/>
    <x v="8"/>
    <x v="6"/>
    <x v="6"/>
    <m/>
    <m/>
    <m/>
    <m/>
    <m/>
    <m/>
  </r>
  <r>
    <x v="0"/>
    <x v="42"/>
    <x v="11"/>
    <x v="19"/>
    <x v="19"/>
    <n v="93295"/>
    <n v="94239"/>
    <n v="23323.75"/>
    <n v="23559.75"/>
    <n v="944"/>
    <n v="1.0118441502760062E-2"/>
  </r>
  <r>
    <x v="0"/>
    <x v="42"/>
    <x v="12"/>
    <x v="0"/>
    <x v="0"/>
    <n v="27986"/>
    <n v="28266"/>
    <n v="27986"/>
    <n v="28266"/>
    <n v="280"/>
    <n v="1.0005002501250625E-2"/>
  </r>
  <r>
    <x v="0"/>
    <x v="42"/>
    <x v="13"/>
    <x v="12"/>
    <x v="12"/>
    <n v="0"/>
    <n v="0"/>
    <n v="0"/>
    <n v="0"/>
    <n v="0"/>
    <n v="0"/>
  </r>
  <r>
    <x v="0"/>
    <x v="42"/>
    <x v="14"/>
    <x v="0"/>
    <x v="0"/>
    <n v="20231"/>
    <n v="20445"/>
    <n v="20231"/>
    <n v="20445"/>
    <n v="214"/>
    <n v="1.0577826108447432E-2"/>
  </r>
  <r>
    <x v="0"/>
    <x v="42"/>
    <x v="7"/>
    <x v="23"/>
    <x v="23"/>
    <n v="141512"/>
    <n v="142950"/>
    <n v="23585.333333333332"/>
    <n v="23825"/>
    <n v="1438"/>
    <n v="1.0161682401492452E-2"/>
  </r>
  <r>
    <x v="0"/>
    <x v="42"/>
    <x v="8"/>
    <x v="6"/>
    <x v="6"/>
    <m/>
    <m/>
    <m/>
    <m/>
    <m/>
    <m/>
  </r>
  <r>
    <x v="0"/>
    <x v="42"/>
    <x v="15"/>
    <x v="17"/>
    <x v="17"/>
    <n v="105794"/>
    <n v="106483"/>
    <n v="52897"/>
    <n v="53241.5"/>
    <n v="689"/>
    <n v="6.5126566724010813E-3"/>
  </r>
  <r>
    <x v="0"/>
    <x v="42"/>
    <x v="16"/>
    <x v="115"/>
    <x v="115"/>
    <n v="23825"/>
    <n v="24000"/>
    <n v="47650"/>
    <n v="48000"/>
    <n v="175"/>
    <n v="7.3452256033578172E-3"/>
  </r>
  <r>
    <x v="0"/>
    <x v="42"/>
    <x v="17"/>
    <x v="3"/>
    <x v="3"/>
    <n v="160353"/>
    <n v="165772"/>
    <n v="32070.6"/>
    <n v="33154.400000000001"/>
    <n v="5419"/>
    <n v="3.3794191564860028E-2"/>
  </r>
  <r>
    <x v="0"/>
    <x v="42"/>
    <x v="7"/>
    <x v="155"/>
    <x v="155"/>
    <n v="289972"/>
    <n v="296255"/>
    <n v="38662.933333333334"/>
    <n v="39500.666666666664"/>
    <n v="6283"/>
    <n v="2.1667609286413862E-2"/>
  </r>
  <r>
    <x v="0"/>
    <x v="42"/>
    <x v="8"/>
    <x v="6"/>
    <x v="6"/>
    <m/>
    <m/>
    <m/>
    <m/>
    <m/>
    <m/>
  </r>
  <r>
    <x v="0"/>
    <x v="42"/>
    <x v="18"/>
    <x v="0"/>
    <x v="0"/>
    <n v="59173"/>
    <n v="59893"/>
    <n v="59173"/>
    <n v="59893"/>
    <n v="720"/>
    <n v="1.2167711625234482E-2"/>
  </r>
  <r>
    <x v="0"/>
    <x v="42"/>
    <x v="19"/>
    <x v="0"/>
    <x v="0"/>
    <n v="7441"/>
    <n v="7500"/>
    <n v="7441"/>
    <n v="7500"/>
    <n v="59"/>
    <n v="7.9290417954576004E-3"/>
  </r>
  <r>
    <x v="0"/>
    <x v="42"/>
    <x v="7"/>
    <x v="17"/>
    <x v="17"/>
    <n v="66614"/>
    <n v="67393"/>
    <n v="33307"/>
    <n v="33696.5"/>
    <n v="779"/>
    <n v="1.1694238448374215E-2"/>
  </r>
  <r>
    <x v="0"/>
    <x v="42"/>
    <x v="8"/>
    <x v="6"/>
    <x v="6"/>
    <m/>
    <m/>
    <m/>
    <m/>
    <m/>
    <m/>
  </r>
  <r>
    <x v="0"/>
    <x v="42"/>
    <x v="20"/>
    <x v="0"/>
    <x v="0"/>
    <n v="34642"/>
    <n v="35055"/>
    <n v="34642"/>
    <n v="35055"/>
    <n v="413"/>
    <n v="1.1921944460481497E-2"/>
  </r>
  <r>
    <x v="0"/>
    <x v="42"/>
    <x v="21"/>
    <x v="12"/>
    <x v="12"/>
    <n v="0"/>
    <n v="0"/>
    <n v="0"/>
    <n v="0"/>
    <n v="0"/>
    <n v="0"/>
  </r>
  <r>
    <x v="0"/>
    <x v="42"/>
    <x v="7"/>
    <x v="0"/>
    <x v="0"/>
    <n v="34642"/>
    <n v="35055"/>
    <n v="34642"/>
    <n v="35055"/>
    <n v="413"/>
    <n v="1.1921944460481497E-2"/>
  </r>
  <r>
    <x v="0"/>
    <x v="42"/>
    <x v="8"/>
    <x v="6"/>
    <x v="6"/>
    <m/>
    <m/>
    <m/>
    <m/>
    <m/>
    <m/>
  </r>
  <r>
    <x v="0"/>
    <x v="42"/>
    <x v="22"/>
    <x v="12"/>
    <x v="12"/>
    <n v="0"/>
    <n v="0"/>
    <n v="0"/>
    <n v="0"/>
    <n v="0"/>
    <n v="0"/>
  </r>
  <r>
    <x v="0"/>
    <x v="42"/>
    <x v="23"/>
    <x v="12"/>
    <x v="12"/>
    <n v="0"/>
    <n v="0"/>
    <n v="0"/>
    <n v="0"/>
    <n v="0"/>
    <n v="0"/>
  </r>
  <r>
    <x v="0"/>
    <x v="42"/>
    <x v="24"/>
    <x v="12"/>
    <x v="12"/>
    <n v="0"/>
    <n v="0"/>
    <n v="0"/>
    <n v="0"/>
    <n v="0"/>
    <n v="0"/>
  </r>
  <r>
    <x v="0"/>
    <x v="42"/>
    <x v="25"/>
    <x v="169"/>
    <x v="169"/>
    <n v="6720"/>
    <n v="6720"/>
    <n v="11200"/>
    <n v="11200"/>
    <n v="0"/>
    <n v="0"/>
  </r>
  <r>
    <x v="0"/>
    <x v="42"/>
    <x v="26"/>
    <x v="12"/>
    <x v="12"/>
    <n v="0"/>
    <n v="0"/>
    <n v="0"/>
    <n v="0"/>
    <n v="0"/>
    <n v="0"/>
  </r>
  <r>
    <x v="0"/>
    <x v="42"/>
    <x v="27"/>
    <x v="12"/>
    <x v="12"/>
    <n v="0"/>
    <n v="0"/>
    <n v="0"/>
    <n v="0"/>
    <n v="0"/>
    <n v="0"/>
  </r>
  <r>
    <x v="0"/>
    <x v="42"/>
    <x v="28"/>
    <x v="12"/>
    <x v="12"/>
    <n v="0"/>
    <n v="0"/>
    <n v="0"/>
    <n v="0"/>
    <n v="0"/>
    <n v="0"/>
  </r>
  <r>
    <x v="0"/>
    <x v="42"/>
    <x v="29"/>
    <x v="12"/>
    <x v="12"/>
    <n v="0"/>
    <n v="0"/>
    <n v="0"/>
    <n v="0"/>
    <n v="0"/>
    <n v="0"/>
  </r>
  <r>
    <x v="0"/>
    <x v="42"/>
    <x v="7"/>
    <x v="169"/>
    <x v="169"/>
    <n v="6720"/>
    <n v="6720"/>
    <n v="11200"/>
    <n v="11200"/>
    <n v="0"/>
    <n v="0"/>
  </r>
  <r>
    <x v="0"/>
    <x v="42"/>
    <x v="8"/>
    <x v="6"/>
    <x v="6"/>
    <m/>
    <m/>
    <m/>
    <m/>
    <m/>
    <m/>
  </r>
  <r>
    <x v="0"/>
    <x v="42"/>
    <x v="30"/>
    <x v="12"/>
    <x v="12"/>
    <n v="0"/>
    <n v="0"/>
    <n v="0"/>
    <n v="0"/>
    <n v="0"/>
    <n v="0"/>
  </r>
  <r>
    <x v="0"/>
    <x v="42"/>
    <x v="31"/>
    <x v="12"/>
    <x v="12"/>
    <n v="0"/>
    <n v="0"/>
    <n v="0"/>
    <n v="0"/>
    <n v="0"/>
    <n v="0"/>
  </r>
  <r>
    <x v="0"/>
    <x v="42"/>
    <x v="7"/>
    <x v="12"/>
    <x v="12"/>
    <n v="0"/>
    <n v="0"/>
    <n v="0"/>
    <n v="0"/>
    <n v="0"/>
    <n v="0"/>
  </r>
  <r>
    <x v="0"/>
    <x v="42"/>
    <x v="8"/>
    <x v="6"/>
    <x v="6"/>
    <m/>
    <m/>
    <m/>
    <m/>
    <m/>
    <m/>
  </r>
  <r>
    <x v="0"/>
    <x v="42"/>
    <x v="32"/>
    <x v="0"/>
    <x v="0"/>
    <n v="71350"/>
    <n v="72420"/>
    <n v="71350"/>
    <n v="72420"/>
    <n v="1070"/>
    <n v="1.4996496145760336E-2"/>
  </r>
  <r>
    <x v="0"/>
    <x v="42"/>
    <x v="7"/>
    <x v="0"/>
    <x v="0"/>
    <n v="71350"/>
    <n v="72420"/>
    <n v="71350"/>
    <n v="72420"/>
    <n v="1070"/>
    <n v="1.4996496145760336E-2"/>
  </r>
  <r>
    <x v="0"/>
    <x v="42"/>
    <x v="8"/>
    <x v="6"/>
    <x v="6"/>
    <m/>
    <m/>
    <m/>
    <m/>
    <m/>
    <m/>
  </r>
  <r>
    <x v="0"/>
    <x v="42"/>
    <x v="33"/>
    <x v="250"/>
    <x v="250"/>
    <n v="121844"/>
    <n v="123121"/>
    <n v="45127.407407407401"/>
    <n v="45600.370370370365"/>
    <n v="1277"/>
    <n v="1.0480614556317915E-2"/>
  </r>
  <r>
    <x v="0"/>
    <x v="42"/>
    <x v="34"/>
    <x v="26"/>
    <x v="26"/>
    <n v="0"/>
    <n v="0"/>
    <n v="0"/>
    <n v="0"/>
    <n v="0"/>
    <n v="0"/>
  </r>
  <r>
    <x v="0"/>
    <x v="42"/>
    <x v="7"/>
    <x v="251"/>
    <x v="251"/>
    <n v="121844"/>
    <n v="123121"/>
    <n v="21376.140350877191"/>
    <n v="21600.175438596492"/>
    <n v="1277"/>
    <n v="1.0480614556317915E-2"/>
  </r>
  <r>
    <x v="0"/>
    <x v="42"/>
    <x v="8"/>
    <x v="6"/>
    <x v="6"/>
    <m/>
    <m/>
    <m/>
    <m/>
    <m/>
    <m/>
  </r>
  <r>
    <x v="0"/>
    <x v="42"/>
    <x v="35"/>
    <x v="12"/>
    <x v="12"/>
    <n v="0"/>
    <n v="0"/>
    <n v="0"/>
    <n v="0"/>
    <n v="0"/>
    <n v="0"/>
  </r>
  <r>
    <x v="0"/>
    <x v="42"/>
    <x v="36"/>
    <x v="12"/>
    <x v="12"/>
    <n v="0"/>
    <n v="0"/>
    <n v="0"/>
    <n v="0"/>
    <n v="0"/>
    <n v="0"/>
  </r>
  <r>
    <x v="0"/>
    <x v="42"/>
    <x v="37"/>
    <x v="128"/>
    <x v="128"/>
    <n v="76240"/>
    <n v="77363"/>
    <n v="12101.587301587302"/>
    <n v="12279.84126984127"/>
    <n v="1123"/>
    <n v="1.4729800629590766E-2"/>
  </r>
  <r>
    <x v="0"/>
    <x v="42"/>
    <x v="38"/>
    <x v="12"/>
    <x v="12"/>
    <n v="0"/>
    <n v="0"/>
    <n v="0"/>
    <n v="0"/>
    <n v="0"/>
    <n v="0"/>
  </r>
  <r>
    <x v="0"/>
    <x v="42"/>
    <x v="7"/>
    <x v="128"/>
    <x v="128"/>
    <n v="76240"/>
    <n v="77363"/>
    <n v="12101.587301587302"/>
    <n v="12279.84126984127"/>
    <n v="1123"/>
    <n v="1.4729800629590766E-2"/>
  </r>
  <r>
    <x v="0"/>
    <x v="42"/>
    <x v="8"/>
    <x v="6"/>
    <x v="6"/>
    <m/>
    <m/>
    <m/>
    <m/>
    <m/>
    <m/>
  </r>
  <r>
    <x v="0"/>
    <x v="42"/>
    <x v="39"/>
    <x v="12"/>
    <x v="12"/>
    <n v="0"/>
    <n v="0"/>
    <n v="0"/>
    <n v="0"/>
    <n v="0"/>
    <n v="0"/>
  </r>
  <r>
    <x v="0"/>
    <x v="42"/>
    <x v="40"/>
    <x v="12"/>
    <x v="12"/>
    <n v="0"/>
    <n v="0"/>
    <n v="0"/>
    <n v="0"/>
    <n v="0"/>
    <n v="0"/>
  </r>
  <r>
    <x v="0"/>
    <x v="42"/>
    <x v="41"/>
    <x v="12"/>
    <x v="12"/>
    <n v="0"/>
    <n v="0"/>
    <n v="0"/>
    <n v="0"/>
    <n v="0"/>
    <n v="0"/>
  </r>
  <r>
    <x v="0"/>
    <x v="43"/>
    <x v="0"/>
    <x v="12"/>
    <x v="12"/>
    <n v="0"/>
    <n v="0"/>
    <n v="0"/>
    <n v="0"/>
    <n v="0"/>
    <n v="0"/>
  </r>
  <r>
    <x v="0"/>
    <x v="43"/>
    <x v="1"/>
    <x v="0"/>
    <x v="0"/>
    <n v="73260"/>
    <n v="73260"/>
    <n v="73260"/>
    <n v="73260"/>
    <n v="0"/>
    <n v="0"/>
  </r>
  <r>
    <x v="0"/>
    <x v="43"/>
    <x v="2"/>
    <x v="12"/>
    <x v="12"/>
    <n v="0"/>
    <n v="0"/>
    <n v="0"/>
    <n v="0"/>
    <n v="0"/>
    <n v="0"/>
  </r>
  <r>
    <x v="0"/>
    <x v="43"/>
    <x v="3"/>
    <x v="12"/>
    <x v="12"/>
    <n v="0"/>
    <n v="0"/>
    <n v="0"/>
    <n v="0"/>
    <n v="0"/>
    <n v="0"/>
  </r>
  <r>
    <x v="0"/>
    <x v="43"/>
    <x v="4"/>
    <x v="0"/>
    <x v="0"/>
    <n v="47500"/>
    <n v="47500"/>
    <n v="47500"/>
    <n v="47500"/>
    <n v="0"/>
    <n v="0"/>
  </r>
  <r>
    <x v="0"/>
    <x v="43"/>
    <x v="5"/>
    <x v="12"/>
    <x v="12"/>
    <n v="0"/>
    <n v="0"/>
    <n v="0"/>
    <n v="0"/>
    <n v="0"/>
    <n v="0"/>
  </r>
  <r>
    <x v="0"/>
    <x v="43"/>
    <x v="6"/>
    <x v="12"/>
    <x v="12"/>
    <n v="0"/>
    <n v="0"/>
    <n v="0"/>
    <n v="0"/>
    <n v="0"/>
    <n v="0"/>
  </r>
  <r>
    <x v="0"/>
    <x v="43"/>
    <x v="7"/>
    <x v="17"/>
    <x v="17"/>
    <n v="120760"/>
    <n v="120760"/>
    <n v="60380"/>
    <n v="60380"/>
    <n v="0"/>
    <n v="0"/>
  </r>
  <r>
    <x v="0"/>
    <x v="43"/>
    <x v="8"/>
    <x v="6"/>
    <x v="6"/>
    <m/>
    <m/>
    <m/>
    <m/>
    <m/>
    <m/>
  </r>
  <r>
    <x v="0"/>
    <x v="43"/>
    <x v="9"/>
    <x v="12"/>
    <x v="12"/>
    <n v="0"/>
    <n v="0"/>
    <n v="0"/>
    <n v="0"/>
    <n v="0"/>
    <n v="0"/>
  </r>
  <r>
    <x v="0"/>
    <x v="43"/>
    <x v="10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11"/>
    <x v="0"/>
    <x v="0"/>
    <n v="15923"/>
    <n v="15923"/>
    <n v="15923"/>
    <n v="15923"/>
    <n v="0"/>
    <n v="0"/>
  </r>
  <r>
    <x v="0"/>
    <x v="43"/>
    <x v="12"/>
    <x v="0"/>
    <x v="0"/>
    <n v="14670"/>
    <n v="14670"/>
    <n v="14670"/>
    <n v="14670"/>
    <n v="0"/>
    <n v="0"/>
  </r>
  <r>
    <x v="0"/>
    <x v="43"/>
    <x v="13"/>
    <x v="12"/>
    <x v="12"/>
    <n v="0"/>
    <n v="0"/>
    <n v="0"/>
    <n v="0"/>
    <n v="0"/>
    <n v="0"/>
  </r>
  <r>
    <x v="0"/>
    <x v="43"/>
    <x v="14"/>
    <x v="12"/>
    <x v="12"/>
    <n v="0"/>
    <n v="0"/>
    <n v="0"/>
    <n v="0"/>
    <n v="0"/>
    <n v="0"/>
  </r>
  <r>
    <x v="0"/>
    <x v="43"/>
    <x v="7"/>
    <x v="17"/>
    <x v="17"/>
    <n v="30593"/>
    <n v="30593"/>
    <n v="15296.5"/>
    <n v="15296.5"/>
    <n v="0"/>
    <n v="0"/>
  </r>
  <r>
    <x v="0"/>
    <x v="43"/>
    <x v="8"/>
    <x v="6"/>
    <x v="6"/>
    <m/>
    <m/>
    <m/>
    <m/>
    <m/>
    <m/>
  </r>
  <r>
    <x v="0"/>
    <x v="43"/>
    <x v="15"/>
    <x v="12"/>
    <x v="12"/>
    <n v="0"/>
    <n v="0"/>
    <n v="0"/>
    <n v="0"/>
    <n v="0"/>
    <n v="0"/>
  </r>
  <r>
    <x v="0"/>
    <x v="43"/>
    <x v="16"/>
    <x v="0"/>
    <x v="0"/>
    <n v="35000"/>
    <n v="35000"/>
    <n v="35000"/>
    <n v="35000"/>
    <n v="0"/>
    <n v="0"/>
  </r>
  <r>
    <x v="0"/>
    <x v="43"/>
    <x v="17"/>
    <x v="17"/>
    <x v="17"/>
    <n v="93000"/>
    <n v="93000"/>
    <n v="46500"/>
    <n v="46500"/>
    <n v="0"/>
    <n v="0"/>
  </r>
  <r>
    <x v="0"/>
    <x v="43"/>
    <x v="7"/>
    <x v="26"/>
    <x v="26"/>
    <n v="128000"/>
    <n v="128000"/>
    <n v="42666.666666666664"/>
    <n v="42666.666666666664"/>
    <n v="0"/>
    <n v="0"/>
  </r>
  <r>
    <x v="0"/>
    <x v="43"/>
    <x v="8"/>
    <x v="6"/>
    <x v="6"/>
    <m/>
    <m/>
    <m/>
    <m/>
    <m/>
    <m/>
  </r>
  <r>
    <x v="0"/>
    <x v="43"/>
    <x v="18"/>
    <x v="12"/>
    <x v="12"/>
    <n v="0"/>
    <n v="0"/>
    <n v="0"/>
    <n v="0"/>
    <n v="0"/>
    <n v="0"/>
  </r>
  <r>
    <x v="0"/>
    <x v="43"/>
    <x v="19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20"/>
    <x v="12"/>
    <x v="12"/>
    <n v="0"/>
    <n v="0"/>
    <n v="0"/>
    <n v="0"/>
    <n v="0"/>
    <n v="0"/>
  </r>
  <r>
    <x v="0"/>
    <x v="43"/>
    <x v="21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22"/>
    <x v="12"/>
    <x v="12"/>
    <n v="0"/>
    <n v="0"/>
    <n v="0"/>
    <n v="0"/>
    <n v="0"/>
    <n v="0"/>
  </r>
  <r>
    <x v="0"/>
    <x v="43"/>
    <x v="23"/>
    <x v="12"/>
    <x v="12"/>
    <n v="0"/>
    <n v="0"/>
    <n v="0"/>
    <n v="0"/>
    <n v="0"/>
    <n v="0"/>
  </r>
  <r>
    <x v="0"/>
    <x v="43"/>
    <x v="24"/>
    <x v="12"/>
    <x v="12"/>
    <n v="0"/>
    <n v="0"/>
    <n v="0"/>
    <n v="0"/>
    <n v="0"/>
    <n v="0"/>
  </r>
  <r>
    <x v="0"/>
    <x v="43"/>
    <x v="25"/>
    <x v="12"/>
    <x v="12"/>
    <n v="0"/>
    <n v="0"/>
    <n v="0"/>
    <n v="0"/>
    <n v="0"/>
    <n v="0"/>
  </r>
  <r>
    <x v="0"/>
    <x v="43"/>
    <x v="26"/>
    <x v="12"/>
    <x v="12"/>
    <n v="0"/>
    <n v="0"/>
    <n v="0"/>
    <n v="0"/>
    <n v="0"/>
    <n v="0"/>
  </r>
  <r>
    <x v="0"/>
    <x v="43"/>
    <x v="27"/>
    <x v="12"/>
    <x v="12"/>
    <n v="0"/>
    <n v="0"/>
    <n v="0"/>
    <n v="0"/>
    <n v="0"/>
    <n v="0"/>
  </r>
  <r>
    <x v="0"/>
    <x v="43"/>
    <x v="28"/>
    <x v="12"/>
    <x v="12"/>
    <n v="0"/>
    <n v="0"/>
    <n v="0"/>
    <n v="0"/>
    <n v="0"/>
    <n v="0"/>
  </r>
  <r>
    <x v="0"/>
    <x v="43"/>
    <x v="29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30"/>
    <x v="12"/>
    <x v="12"/>
    <n v="0"/>
    <n v="0"/>
    <n v="0"/>
    <n v="0"/>
    <n v="0"/>
    <n v="0"/>
  </r>
  <r>
    <x v="0"/>
    <x v="43"/>
    <x v="31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32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33"/>
    <x v="12"/>
    <x v="12"/>
    <n v="0"/>
    <n v="0"/>
    <n v="0"/>
    <n v="0"/>
    <n v="0"/>
    <n v="0"/>
  </r>
  <r>
    <x v="0"/>
    <x v="43"/>
    <x v="34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35"/>
    <x v="12"/>
    <x v="12"/>
    <n v="0"/>
    <n v="0"/>
    <n v="0"/>
    <n v="0"/>
    <n v="0"/>
    <n v="0"/>
  </r>
  <r>
    <x v="0"/>
    <x v="43"/>
    <x v="36"/>
    <x v="12"/>
    <x v="12"/>
    <n v="0"/>
    <n v="0"/>
    <n v="0"/>
    <n v="0"/>
    <n v="0"/>
    <n v="0"/>
  </r>
  <r>
    <x v="0"/>
    <x v="43"/>
    <x v="37"/>
    <x v="12"/>
    <x v="12"/>
    <n v="0"/>
    <n v="0"/>
    <n v="0"/>
    <n v="0"/>
    <n v="0"/>
    <n v="0"/>
  </r>
  <r>
    <x v="0"/>
    <x v="43"/>
    <x v="38"/>
    <x v="12"/>
    <x v="12"/>
    <n v="0"/>
    <n v="0"/>
    <n v="0"/>
    <n v="0"/>
    <n v="0"/>
    <n v="0"/>
  </r>
  <r>
    <x v="0"/>
    <x v="43"/>
    <x v="7"/>
    <x v="12"/>
    <x v="12"/>
    <n v="0"/>
    <n v="0"/>
    <n v="0"/>
    <n v="0"/>
    <n v="0"/>
    <n v="0"/>
  </r>
  <r>
    <x v="0"/>
    <x v="43"/>
    <x v="8"/>
    <x v="6"/>
    <x v="6"/>
    <m/>
    <m/>
    <m/>
    <m/>
    <m/>
    <m/>
  </r>
  <r>
    <x v="0"/>
    <x v="43"/>
    <x v="39"/>
    <x v="12"/>
    <x v="12"/>
    <n v="0"/>
    <n v="0"/>
    <n v="0"/>
    <n v="0"/>
    <n v="0"/>
    <n v="0"/>
  </r>
  <r>
    <x v="0"/>
    <x v="43"/>
    <x v="40"/>
    <x v="12"/>
    <x v="12"/>
    <n v="0"/>
    <n v="0"/>
    <n v="0"/>
    <n v="0"/>
    <n v="0"/>
    <n v="0"/>
  </r>
  <r>
    <x v="0"/>
    <x v="43"/>
    <x v="41"/>
    <x v="12"/>
    <x v="12"/>
    <n v="0"/>
    <n v="0"/>
    <n v="0"/>
    <n v="0"/>
    <n v="0"/>
    <n v="0"/>
  </r>
  <r>
    <x v="0"/>
    <x v="44"/>
    <x v="0"/>
    <x v="0"/>
    <x v="0"/>
    <n v="165000"/>
    <n v="165000"/>
    <n v="165000"/>
    <n v="165000"/>
    <n v="0"/>
    <n v="0"/>
  </r>
  <r>
    <x v="0"/>
    <x v="44"/>
    <x v="1"/>
    <x v="252"/>
    <x v="252"/>
    <n v="5473856"/>
    <n v="5473856"/>
    <n v="72984.746666666673"/>
    <n v="72984.746666666673"/>
    <n v="0"/>
    <n v="0"/>
  </r>
  <r>
    <x v="0"/>
    <x v="44"/>
    <x v="2"/>
    <x v="19"/>
    <x v="19"/>
    <n v="451307"/>
    <n v="451307"/>
    <n v="112826.75"/>
    <n v="112826.75"/>
    <n v="0"/>
    <n v="0"/>
  </r>
  <r>
    <x v="0"/>
    <x v="44"/>
    <x v="3"/>
    <x v="18"/>
    <x v="18"/>
    <n v="761702"/>
    <n v="761702"/>
    <n v="84633.555555555562"/>
    <n v="84633.555555555562"/>
    <n v="0"/>
    <n v="0"/>
  </r>
  <r>
    <x v="0"/>
    <x v="44"/>
    <x v="4"/>
    <x v="0"/>
    <x v="0"/>
    <n v="111970"/>
    <n v="111970"/>
    <n v="111970"/>
    <n v="111970"/>
    <n v="0"/>
    <n v="0"/>
  </r>
  <r>
    <x v="0"/>
    <x v="44"/>
    <x v="5"/>
    <x v="253"/>
    <x v="253"/>
    <n v="949459"/>
    <n v="949459"/>
    <n v="77506.857142857145"/>
    <n v="77506.857142857145"/>
    <n v="0"/>
    <n v="0"/>
  </r>
  <r>
    <x v="0"/>
    <x v="44"/>
    <x v="6"/>
    <x v="28"/>
    <x v="28"/>
    <n v="589566"/>
    <n v="589566"/>
    <n v="53596.909090909088"/>
    <n v="53596.909090909088"/>
    <n v="0"/>
    <n v="0"/>
  </r>
  <r>
    <x v="0"/>
    <x v="44"/>
    <x v="7"/>
    <x v="254"/>
    <x v="254"/>
    <n v="8502860"/>
    <n v="8502860"/>
    <n v="75080.441501103749"/>
    <n v="75080.441501103749"/>
    <n v="0"/>
    <n v="0"/>
  </r>
  <r>
    <x v="0"/>
    <x v="44"/>
    <x v="8"/>
    <x v="6"/>
    <x v="6"/>
    <m/>
    <m/>
    <m/>
    <m/>
    <m/>
    <m/>
  </r>
  <r>
    <x v="0"/>
    <x v="44"/>
    <x v="9"/>
    <x v="139"/>
    <x v="139"/>
    <n v="483400.1"/>
    <n v="483400.1"/>
    <n v="18592.311538461538"/>
    <n v="18592.311538461538"/>
    <n v="0"/>
    <n v="0"/>
  </r>
  <r>
    <x v="0"/>
    <x v="44"/>
    <x v="10"/>
    <x v="12"/>
    <x v="12"/>
    <n v="0"/>
    <n v="0"/>
    <n v="0"/>
    <n v="0"/>
    <n v="0"/>
    <n v="0"/>
  </r>
  <r>
    <x v="0"/>
    <x v="44"/>
    <x v="7"/>
    <x v="139"/>
    <x v="139"/>
    <n v="483400.1"/>
    <n v="483400.1"/>
    <n v="18592.311538461538"/>
    <n v="18592.311538461538"/>
    <n v="0"/>
    <n v="0"/>
  </r>
  <r>
    <x v="0"/>
    <x v="44"/>
    <x v="8"/>
    <x v="6"/>
    <x v="6"/>
    <m/>
    <m/>
    <m/>
    <m/>
    <m/>
    <m/>
  </r>
  <r>
    <x v="0"/>
    <x v="44"/>
    <x v="11"/>
    <x v="255"/>
    <x v="255"/>
    <n v="1049226.2"/>
    <n v="1049226.2"/>
    <n v="17634.053781512604"/>
    <n v="17634.053781512604"/>
    <n v="0"/>
    <n v="0"/>
  </r>
  <r>
    <x v="0"/>
    <x v="44"/>
    <x v="12"/>
    <x v="256"/>
    <x v="256"/>
    <n v="3108985.7"/>
    <n v="3108985.7"/>
    <n v="17320.25459610028"/>
    <n v="17320.25459610028"/>
    <n v="0"/>
    <n v="0"/>
  </r>
  <r>
    <x v="0"/>
    <x v="44"/>
    <x v="13"/>
    <x v="238"/>
    <x v="238"/>
    <n v="1416941.8"/>
    <n v="1416941.8"/>
    <n v="17279.778048780488"/>
    <n v="17279.778048780488"/>
    <n v="0"/>
    <n v="0"/>
  </r>
  <r>
    <x v="0"/>
    <x v="44"/>
    <x v="14"/>
    <x v="0"/>
    <x v="0"/>
    <n v="18031"/>
    <n v="18031"/>
    <n v="18031"/>
    <n v="18031"/>
    <n v="0"/>
    <n v="0"/>
  </r>
  <r>
    <x v="0"/>
    <x v="44"/>
    <x v="7"/>
    <x v="257"/>
    <x v="257"/>
    <n v="5593184.7000000002"/>
    <n v="5593184.7000000002"/>
    <n v="17370.138819875778"/>
    <n v="17370.138819875778"/>
    <n v="0"/>
    <n v="0"/>
  </r>
  <r>
    <x v="0"/>
    <x v="44"/>
    <x v="8"/>
    <x v="6"/>
    <x v="6"/>
    <m/>
    <m/>
    <m/>
    <m/>
    <m/>
    <m/>
  </r>
  <r>
    <x v="0"/>
    <x v="44"/>
    <x v="15"/>
    <x v="258"/>
    <x v="258"/>
    <n v="4263495.5"/>
    <n v="4263495.5"/>
    <n v="55731.967320261436"/>
    <n v="55731.967320261436"/>
    <n v="0"/>
    <n v="0"/>
  </r>
  <r>
    <x v="0"/>
    <x v="44"/>
    <x v="16"/>
    <x v="66"/>
    <x v="66"/>
    <n v="1146673"/>
    <n v="1146673"/>
    <n v="49855.34782608696"/>
    <n v="49855.34782608696"/>
    <n v="0"/>
    <n v="0"/>
  </r>
  <r>
    <x v="0"/>
    <x v="44"/>
    <x v="17"/>
    <x v="259"/>
    <x v="259"/>
    <n v="3207037.44"/>
    <n v="3207037.44"/>
    <n v="23155.50498194946"/>
    <n v="23155.50498194946"/>
    <n v="0"/>
    <n v="0"/>
  </r>
  <r>
    <x v="0"/>
    <x v="44"/>
    <x v="7"/>
    <x v="260"/>
    <x v="260"/>
    <n v="8617205.9399999995"/>
    <n v="8617205.9399999995"/>
    <n v="36206.747647058823"/>
    <n v="36206.747647058823"/>
    <n v="0"/>
    <n v="0"/>
  </r>
  <r>
    <x v="0"/>
    <x v="44"/>
    <x v="8"/>
    <x v="6"/>
    <x v="6"/>
    <m/>
    <m/>
    <m/>
    <m/>
    <m/>
    <m/>
  </r>
  <r>
    <x v="0"/>
    <x v="44"/>
    <x v="18"/>
    <x v="12"/>
    <x v="12"/>
    <n v="0"/>
    <n v="0"/>
    <n v="0"/>
    <n v="0"/>
    <n v="0"/>
    <n v="0"/>
  </r>
  <r>
    <x v="0"/>
    <x v="44"/>
    <x v="19"/>
    <x v="12"/>
    <x v="12"/>
    <n v="0"/>
    <n v="0"/>
    <n v="0"/>
    <n v="0"/>
    <n v="0"/>
    <n v="0"/>
  </r>
  <r>
    <x v="0"/>
    <x v="44"/>
    <x v="7"/>
    <x v="12"/>
    <x v="12"/>
    <n v="0"/>
    <n v="0"/>
    <n v="0"/>
    <n v="0"/>
    <n v="0"/>
    <n v="0"/>
  </r>
  <r>
    <x v="0"/>
    <x v="44"/>
    <x v="8"/>
    <x v="6"/>
    <x v="6"/>
    <m/>
    <m/>
    <m/>
    <m/>
    <m/>
    <m/>
  </r>
  <r>
    <x v="0"/>
    <x v="44"/>
    <x v="20"/>
    <x v="261"/>
    <x v="261"/>
    <n v="1006023.32"/>
    <n v="1006023.32"/>
    <n v="44712.147555555552"/>
    <n v="44712.147555555552"/>
    <n v="0"/>
    <n v="0"/>
  </r>
  <r>
    <x v="0"/>
    <x v="44"/>
    <x v="21"/>
    <x v="68"/>
    <x v="68"/>
    <n v="364688"/>
    <n v="364688"/>
    <n v="30390.666666666668"/>
    <n v="30390.666666666668"/>
    <n v="0"/>
    <n v="0"/>
  </r>
  <r>
    <x v="0"/>
    <x v="44"/>
    <x v="7"/>
    <x v="262"/>
    <x v="262"/>
    <n v="1370711.3199999998"/>
    <n v="1370711.3199999998"/>
    <n v="39730.762898550718"/>
    <n v="39730.762898550718"/>
    <n v="0"/>
    <n v="0"/>
  </r>
  <r>
    <x v="0"/>
    <x v="44"/>
    <x v="8"/>
    <x v="6"/>
    <x v="6"/>
    <m/>
    <m/>
    <m/>
    <m/>
    <m/>
    <m/>
  </r>
  <r>
    <x v="0"/>
    <x v="44"/>
    <x v="22"/>
    <x v="263"/>
    <x v="263"/>
    <n v="1209742"/>
    <n v="1209742"/>
    <n v="55416.491067338531"/>
    <n v="55416.491067338531"/>
    <n v="0"/>
    <n v="0"/>
  </r>
  <r>
    <x v="0"/>
    <x v="44"/>
    <x v="23"/>
    <x v="264"/>
    <x v="264"/>
    <n v="2510249"/>
    <n v="2510249"/>
    <n v="53409.553191489358"/>
    <n v="53409.553191489358"/>
    <n v="0"/>
    <n v="0"/>
  </r>
  <r>
    <x v="0"/>
    <x v="44"/>
    <x v="24"/>
    <x v="63"/>
    <x v="63"/>
    <n v="529535"/>
    <n v="529535"/>
    <n v="55740.526315789473"/>
    <n v="55740.526315789473"/>
    <n v="0"/>
    <n v="0"/>
  </r>
  <r>
    <x v="0"/>
    <x v="44"/>
    <x v="25"/>
    <x v="265"/>
    <x v="265"/>
    <n v="574770"/>
    <n v="574770"/>
    <n v="66833.720930232565"/>
    <n v="66833.720930232565"/>
    <n v="0"/>
    <n v="0"/>
  </r>
  <r>
    <x v="0"/>
    <x v="44"/>
    <x v="26"/>
    <x v="266"/>
    <x v="266"/>
    <n v="838403"/>
    <n v="838403"/>
    <n v="54230.465717981882"/>
    <n v="54230.465717981882"/>
    <n v="0"/>
    <n v="0"/>
  </r>
  <r>
    <x v="0"/>
    <x v="44"/>
    <x v="27"/>
    <x v="0"/>
    <x v="0"/>
    <n v="55452"/>
    <n v="55452"/>
    <n v="55452"/>
    <n v="55452"/>
    <n v="0"/>
    <n v="0"/>
  </r>
  <r>
    <x v="0"/>
    <x v="44"/>
    <x v="28"/>
    <x v="23"/>
    <x v="23"/>
    <n v="257365"/>
    <n v="257365"/>
    <n v="42894.166666666664"/>
    <n v="42894.166666666664"/>
    <n v="0"/>
    <n v="0"/>
  </r>
  <r>
    <x v="0"/>
    <x v="44"/>
    <x v="29"/>
    <x v="12"/>
    <x v="12"/>
    <n v="0"/>
    <n v="0"/>
    <n v="0"/>
    <n v="0"/>
    <n v="0"/>
    <n v="0"/>
  </r>
  <r>
    <x v="0"/>
    <x v="44"/>
    <x v="7"/>
    <x v="267"/>
    <x v="267"/>
    <n v="5975516"/>
    <n v="5975516"/>
    <n v="54625.797604899904"/>
    <n v="54625.797604899904"/>
    <n v="0"/>
    <n v="0"/>
  </r>
  <r>
    <x v="0"/>
    <x v="44"/>
    <x v="8"/>
    <x v="6"/>
    <x v="6"/>
    <m/>
    <m/>
    <m/>
    <m/>
    <m/>
    <m/>
  </r>
  <r>
    <x v="0"/>
    <x v="44"/>
    <x v="30"/>
    <x v="12"/>
    <x v="12"/>
    <n v="0"/>
    <n v="0"/>
    <n v="0"/>
    <n v="0"/>
    <n v="0"/>
    <n v="0"/>
  </r>
  <r>
    <x v="0"/>
    <x v="44"/>
    <x v="31"/>
    <x v="268"/>
    <x v="268"/>
    <n v="509945"/>
    <n v="509945"/>
    <n v="17286.271186440677"/>
    <n v="17286.271186440677"/>
    <n v="0"/>
    <n v="0"/>
  </r>
  <r>
    <x v="0"/>
    <x v="44"/>
    <x v="7"/>
    <x v="268"/>
    <x v="268"/>
    <n v="509945"/>
    <n v="509945"/>
    <n v="17286.271186440677"/>
    <n v="17286.271186440677"/>
    <n v="0"/>
    <n v="0"/>
  </r>
  <r>
    <x v="0"/>
    <x v="44"/>
    <x v="8"/>
    <x v="6"/>
    <x v="6"/>
    <m/>
    <m/>
    <m/>
    <m/>
    <m/>
    <m/>
  </r>
  <r>
    <x v="0"/>
    <x v="44"/>
    <x v="32"/>
    <x v="222"/>
    <x v="222"/>
    <n v="2154226"/>
    <n v="2154226"/>
    <n v="53190.765432098764"/>
    <n v="53190.765432098764"/>
    <n v="0"/>
    <n v="0"/>
  </r>
  <r>
    <x v="0"/>
    <x v="44"/>
    <x v="7"/>
    <x v="222"/>
    <x v="222"/>
    <n v="2154226"/>
    <n v="2154226"/>
    <n v="53190.765432098764"/>
    <n v="53190.765432098764"/>
    <n v="0"/>
    <n v="0"/>
  </r>
  <r>
    <x v="0"/>
    <x v="44"/>
    <x v="8"/>
    <x v="6"/>
    <x v="6"/>
    <m/>
    <m/>
    <m/>
    <m/>
    <m/>
    <m/>
  </r>
  <r>
    <x v="0"/>
    <x v="44"/>
    <x v="33"/>
    <x v="92"/>
    <x v="92"/>
    <n v="1884903.16"/>
    <n v="1884903.16"/>
    <n v="29451.611874999999"/>
    <n v="29451.611874999999"/>
    <n v="0"/>
    <n v="0"/>
  </r>
  <r>
    <x v="0"/>
    <x v="44"/>
    <x v="34"/>
    <x v="269"/>
    <x v="269"/>
    <n v="3902326.84"/>
    <n v="3902326.84"/>
    <n v="22362.904527220631"/>
    <n v="22362.904527220631"/>
    <n v="0"/>
    <n v="0"/>
  </r>
  <r>
    <x v="0"/>
    <x v="44"/>
    <x v="7"/>
    <x v="270"/>
    <x v="270"/>
    <n v="5787230"/>
    <n v="5787230"/>
    <n v="24265.115303983228"/>
    <n v="24265.115303983228"/>
    <n v="0"/>
    <n v="0"/>
  </r>
  <r>
    <x v="0"/>
    <x v="44"/>
    <x v="8"/>
    <x v="6"/>
    <x v="6"/>
    <m/>
    <m/>
    <m/>
    <m/>
    <m/>
    <m/>
  </r>
  <r>
    <x v="0"/>
    <x v="44"/>
    <x v="35"/>
    <x v="12"/>
    <x v="12"/>
    <n v="0"/>
    <n v="0"/>
    <n v="0"/>
    <n v="0"/>
    <n v="0"/>
    <n v="0"/>
  </r>
  <r>
    <x v="0"/>
    <x v="44"/>
    <x v="36"/>
    <x v="12"/>
    <x v="12"/>
    <n v="0"/>
    <n v="0"/>
    <n v="0"/>
    <n v="0"/>
    <n v="0"/>
    <n v="0"/>
  </r>
  <r>
    <x v="0"/>
    <x v="44"/>
    <x v="37"/>
    <x v="12"/>
    <x v="12"/>
    <n v="0"/>
    <n v="0"/>
    <n v="0"/>
    <n v="0"/>
    <n v="0"/>
    <n v="0"/>
  </r>
  <r>
    <x v="0"/>
    <x v="44"/>
    <x v="38"/>
    <x v="12"/>
    <x v="12"/>
    <n v="0"/>
    <n v="0"/>
    <n v="0"/>
    <n v="0"/>
    <n v="0"/>
    <n v="0"/>
  </r>
  <r>
    <x v="0"/>
    <x v="44"/>
    <x v="7"/>
    <x v="12"/>
    <x v="12"/>
    <n v="0"/>
    <n v="0"/>
    <n v="0"/>
    <n v="0"/>
    <n v="0"/>
    <n v="0"/>
  </r>
  <r>
    <x v="0"/>
    <x v="44"/>
    <x v="8"/>
    <x v="6"/>
    <x v="6"/>
    <m/>
    <m/>
    <m/>
    <m/>
    <m/>
    <m/>
  </r>
  <r>
    <x v="0"/>
    <x v="44"/>
    <x v="39"/>
    <x v="12"/>
    <x v="12"/>
    <n v="0"/>
    <n v="0"/>
    <n v="0"/>
    <n v="0"/>
    <n v="0"/>
    <n v="0"/>
  </r>
  <r>
    <x v="0"/>
    <x v="44"/>
    <x v="40"/>
    <x v="12"/>
    <x v="12"/>
    <n v="0"/>
    <n v="0"/>
    <n v="0"/>
    <n v="0"/>
    <n v="0"/>
    <n v="0"/>
  </r>
  <r>
    <x v="0"/>
    <x v="44"/>
    <x v="41"/>
    <x v="12"/>
    <x v="12"/>
    <n v="0"/>
    <n v="0"/>
    <n v="0"/>
    <n v="0"/>
    <n v="0"/>
    <n v="0"/>
  </r>
  <r>
    <x v="0"/>
    <x v="45"/>
    <x v="0"/>
    <x v="0"/>
    <x v="0"/>
    <n v="110001"/>
    <n v="110002"/>
    <n v="110001"/>
    <n v="110002"/>
    <n v="1"/>
    <n v="9.0908264470322992E-6"/>
  </r>
  <r>
    <x v="0"/>
    <x v="45"/>
    <x v="1"/>
    <x v="26"/>
    <x v="26"/>
    <n v="219821"/>
    <n v="219824"/>
    <n v="73273.666666666672"/>
    <n v="73274.666666666672"/>
    <n v="3"/>
    <n v="1.364746771236597E-5"/>
  </r>
  <r>
    <x v="0"/>
    <x v="45"/>
    <x v="2"/>
    <x v="271"/>
    <x v="271"/>
    <n v="82545"/>
    <n v="82546.5"/>
    <n v="55030"/>
    <n v="55031"/>
    <n v="1.5"/>
    <n v="1.8171906232963836E-5"/>
  </r>
  <r>
    <x v="0"/>
    <x v="45"/>
    <x v="3"/>
    <x v="0"/>
    <x v="0"/>
    <n v="43001"/>
    <n v="43002"/>
    <n v="43001"/>
    <n v="43002"/>
    <n v="1"/>
    <n v="2.3255273133182948E-5"/>
  </r>
  <r>
    <x v="0"/>
    <x v="45"/>
    <x v="4"/>
    <x v="0"/>
    <x v="0"/>
    <n v="78032"/>
    <n v="78033"/>
    <n v="78032"/>
    <n v="78033"/>
    <n v="1"/>
    <n v="1.2815255279885176E-5"/>
  </r>
  <r>
    <x v="0"/>
    <x v="45"/>
    <x v="5"/>
    <x v="172"/>
    <x v="172"/>
    <n v="173969"/>
    <n v="173971"/>
    <n v="69587.600000000006"/>
    <n v="69588.399999999994"/>
    <n v="2"/>
    <n v="1.1496301065132293E-5"/>
  </r>
  <r>
    <x v="0"/>
    <x v="45"/>
    <x v="6"/>
    <x v="17"/>
    <x v="17"/>
    <n v="82716"/>
    <n v="82718"/>
    <n v="41358"/>
    <n v="41359"/>
    <n v="2"/>
    <n v="2.4179118912906814E-5"/>
  </r>
  <r>
    <x v="0"/>
    <x v="45"/>
    <x v="7"/>
    <x v="68"/>
    <x v="68"/>
    <n v="790085"/>
    <n v="790096.5"/>
    <n v="65840.416666666672"/>
    <n v="65841.375"/>
    <n v="11.5"/>
    <n v="1.4555395938411689E-5"/>
  </r>
  <r>
    <x v="0"/>
    <x v="45"/>
    <x v="8"/>
    <x v="6"/>
    <x v="6"/>
    <m/>
    <m/>
    <m/>
    <m/>
    <m/>
    <m/>
  </r>
  <r>
    <x v="0"/>
    <x v="45"/>
    <x v="9"/>
    <x v="12"/>
    <x v="12"/>
    <n v="0"/>
    <n v="0"/>
    <n v="0"/>
    <n v="0"/>
    <n v="0"/>
    <n v="0"/>
  </r>
  <r>
    <x v="0"/>
    <x v="45"/>
    <x v="10"/>
    <x v="12"/>
    <x v="12"/>
    <n v="0"/>
    <n v="0"/>
    <n v="0"/>
    <n v="0"/>
    <n v="0"/>
    <n v="0"/>
  </r>
  <r>
    <x v="0"/>
    <x v="45"/>
    <x v="7"/>
    <x v="12"/>
    <x v="12"/>
    <n v="0"/>
    <n v="0"/>
    <n v="0"/>
    <n v="0"/>
    <n v="0"/>
    <n v="0"/>
  </r>
  <r>
    <x v="0"/>
    <x v="45"/>
    <x v="8"/>
    <x v="6"/>
    <x v="6"/>
    <m/>
    <m/>
    <m/>
    <m/>
    <m/>
    <m/>
  </r>
  <r>
    <x v="0"/>
    <x v="45"/>
    <x v="11"/>
    <x v="114"/>
    <x v="114"/>
    <n v="52841.999999999993"/>
    <n v="52846"/>
    <n v="22202.521008403361"/>
    <n v="22204.201680672271"/>
    <n v="4.000000000007276"/>
    <n v="7.5697361947073852E-5"/>
  </r>
  <r>
    <x v="0"/>
    <x v="45"/>
    <x v="12"/>
    <x v="0"/>
    <x v="0"/>
    <n v="15002"/>
    <n v="15003"/>
    <n v="15002"/>
    <n v="15003"/>
    <n v="1"/>
    <n v="6.6657778962804954E-5"/>
  </r>
  <r>
    <x v="0"/>
    <x v="45"/>
    <x v="13"/>
    <x v="17"/>
    <x v="17"/>
    <n v="29630"/>
    <n v="29632"/>
    <n v="14815"/>
    <n v="14816"/>
    <n v="2"/>
    <n v="6.7499156260546737E-5"/>
  </r>
  <r>
    <x v="0"/>
    <x v="45"/>
    <x v="14"/>
    <x v="12"/>
    <x v="12"/>
    <n v="0"/>
    <n v="0"/>
    <n v="0"/>
    <n v="0"/>
    <n v="0"/>
    <n v="0"/>
  </r>
  <r>
    <x v="0"/>
    <x v="45"/>
    <x v="7"/>
    <x v="272"/>
    <x v="272"/>
    <n v="97474"/>
    <n v="97481"/>
    <n v="18117.843866171002"/>
    <n v="18119.144981412639"/>
    <n v="7"/>
    <n v="7.1814022200792E-5"/>
  </r>
  <r>
    <x v="0"/>
    <x v="45"/>
    <x v="8"/>
    <x v="6"/>
    <x v="6"/>
    <m/>
    <m/>
    <m/>
    <m/>
    <m/>
    <m/>
  </r>
  <r>
    <x v="0"/>
    <x v="45"/>
    <x v="15"/>
    <x v="23"/>
    <x v="23"/>
    <n v="356569"/>
    <n v="356575"/>
    <n v="59428.166666666664"/>
    <n v="59429.166666666664"/>
    <n v="6"/>
    <n v="1.6827037684150895E-5"/>
  </r>
  <r>
    <x v="0"/>
    <x v="45"/>
    <x v="16"/>
    <x v="12"/>
    <x v="12"/>
    <n v="0"/>
    <n v="0"/>
    <n v="0"/>
    <n v="0"/>
    <n v="0"/>
    <n v="0"/>
  </r>
  <r>
    <x v="0"/>
    <x v="45"/>
    <x v="17"/>
    <x v="63"/>
    <x v="63"/>
    <n v="216917.3"/>
    <n v="216926.5"/>
    <n v="22833.399999999998"/>
    <n v="22834.36842105263"/>
    <n v="9.2000000000116415"/>
    <n v="4.2412477013182636E-5"/>
  </r>
  <r>
    <x v="0"/>
    <x v="45"/>
    <x v="7"/>
    <x v="273"/>
    <x v="273"/>
    <n v="573486.30000000005"/>
    <n v="573501.5"/>
    <n v="36999.116129032263"/>
    <n v="37000.096774193546"/>
    <n v="15.199999999953434"/>
    <n v="2.6504556429601602E-5"/>
  </r>
  <r>
    <x v="0"/>
    <x v="45"/>
    <x v="8"/>
    <x v="6"/>
    <x v="6"/>
    <m/>
    <m/>
    <m/>
    <m/>
    <m/>
    <m/>
  </r>
  <r>
    <x v="0"/>
    <x v="45"/>
    <x v="18"/>
    <x v="12"/>
    <x v="12"/>
    <n v="0"/>
    <n v="0"/>
    <n v="0"/>
    <n v="0"/>
    <n v="0"/>
    <n v="0"/>
  </r>
  <r>
    <x v="0"/>
    <x v="45"/>
    <x v="19"/>
    <x v="12"/>
    <x v="12"/>
    <n v="0"/>
    <n v="0"/>
    <n v="0"/>
    <n v="0"/>
    <n v="0"/>
    <n v="0"/>
  </r>
  <r>
    <x v="0"/>
    <x v="45"/>
    <x v="7"/>
    <x v="12"/>
    <x v="12"/>
    <n v="0"/>
    <n v="0"/>
    <n v="0"/>
    <n v="0"/>
    <n v="0"/>
    <n v="0"/>
  </r>
  <r>
    <x v="0"/>
    <x v="45"/>
    <x v="8"/>
    <x v="6"/>
    <x v="6"/>
    <m/>
    <m/>
    <m/>
    <m/>
    <m/>
    <m/>
  </r>
  <r>
    <x v="0"/>
    <x v="45"/>
    <x v="20"/>
    <x v="3"/>
    <x v="3"/>
    <n v="191627"/>
    <n v="191632"/>
    <n v="38325.4"/>
    <n v="38326.400000000001"/>
    <n v="5"/>
    <n v="2.6092356505085402E-5"/>
  </r>
  <r>
    <x v="0"/>
    <x v="45"/>
    <x v="21"/>
    <x v="0"/>
    <x v="0"/>
    <n v="25000"/>
    <n v="25001"/>
    <n v="25000"/>
    <n v="25001"/>
    <n v="1"/>
    <n v="4.0000000000000003E-5"/>
  </r>
  <r>
    <x v="0"/>
    <x v="45"/>
    <x v="7"/>
    <x v="23"/>
    <x v="23"/>
    <n v="216627"/>
    <n v="216633"/>
    <n v="36104.5"/>
    <n v="36105.5"/>
    <n v="6"/>
    <n v="2.7697378443130358E-5"/>
  </r>
  <r>
    <x v="0"/>
    <x v="45"/>
    <x v="8"/>
    <x v="6"/>
    <x v="6"/>
    <m/>
    <m/>
    <m/>
    <m/>
    <m/>
    <m/>
  </r>
  <r>
    <x v="0"/>
    <x v="45"/>
    <x v="22"/>
    <x v="0"/>
    <x v="0"/>
    <n v="64449"/>
    <n v="64450"/>
    <n v="64449"/>
    <n v="64450"/>
    <n v="1"/>
    <n v="1.5516144548402614E-5"/>
  </r>
  <r>
    <x v="0"/>
    <x v="45"/>
    <x v="23"/>
    <x v="0"/>
    <x v="0"/>
    <n v="63128"/>
    <n v="63129"/>
    <n v="63128"/>
    <n v="63129"/>
    <n v="1"/>
    <n v="1.5840831326828033E-5"/>
  </r>
  <r>
    <x v="0"/>
    <x v="45"/>
    <x v="24"/>
    <x v="0"/>
    <x v="0"/>
    <n v="66156"/>
    <n v="66157"/>
    <n v="66156"/>
    <n v="66157"/>
    <n v="1"/>
    <n v="1.5115786927867465E-5"/>
  </r>
  <r>
    <x v="0"/>
    <x v="45"/>
    <x v="25"/>
    <x v="0"/>
    <x v="0"/>
    <n v="47083"/>
    <n v="47084"/>
    <n v="47083"/>
    <n v="47084"/>
    <n v="1"/>
    <n v="2.1239088418325085E-5"/>
  </r>
  <r>
    <x v="0"/>
    <x v="45"/>
    <x v="26"/>
    <x v="0"/>
    <x v="0"/>
    <n v="50504"/>
    <n v="50505"/>
    <n v="50504"/>
    <n v="50505"/>
    <n v="1"/>
    <n v="1.9800411848566451E-5"/>
  </r>
  <r>
    <x v="0"/>
    <x v="45"/>
    <x v="27"/>
    <x v="12"/>
    <x v="12"/>
    <n v="0"/>
    <n v="0"/>
    <n v="0"/>
    <n v="0"/>
    <n v="0"/>
    <n v="0"/>
  </r>
  <r>
    <x v="0"/>
    <x v="45"/>
    <x v="28"/>
    <x v="12"/>
    <x v="12"/>
    <n v="0"/>
    <n v="0"/>
    <n v="0"/>
    <n v="0"/>
    <n v="0"/>
    <n v="0"/>
  </r>
  <r>
    <x v="0"/>
    <x v="45"/>
    <x v="29"/>
    <x v="12"/>
    <x v="12"/>
    <n v="0"/>
    <n v="0"/>
    <n v="0"/>
    <n v="0"/>
    <n v="0"/>
    <n v="0"/>
  </r>
  <r>
    <x v="0"/>
    <x v="45"/>
    <x v="7"/>
    <x v="3"/>
    <x v="3"/>
    <n v="291320"/>
    <n v="291325"/>
    <n v="58264"/>
    <n v="58265"/>
    <n v="5"/>
    <n v="1.7163256899629274E-5"/>
  </r>
  <r>
    <x v="0"/>
    <x v="45"/>
    <x v="8"/>
    <x v="6"/>
    <x v="6"/>
    <m/>
    <m/>
    <m/>
    <m/>
    <m/>
    <m/>
  </r>
  <r>
    <x v="0"/>
    <x v="45"/>
    <x v="30"/>
    <x v="12"/>
    <x v="12"/>
    <n v="0"/>
    <n v="0"/>
    <n v="0"/>
    <n v="0"/>
    <n v="0"/>
    <n v="0"/>
  </r>
  <r>
    <x v="0"/>
    <x v="45"/>
    <x v="31"/>
    <x v="17"/>
    <x v="17"/>
    <n v="44000"/>
    <n v="44002"/>
    <n v="22000"/>
    <n v="22001"/>
    <n v="2"/>
    <n v="4.5454545454545452E-5"/>
  </r>
  <r>
    <x v="0"/>
    <x v="45"/>
    <x v="7"/>
    <x v="17"/>
    <x v="17"/>
    <n v="44000"/>
    <n v="44002"/>
    <n v="22000"/>
    <n v="22001"/>
    <n v="2"/>
    <n v="4.5454545454545452E-5"/>
  </r>
  <r>
    <x v="0"/>
    <x v="45"/>
    <x v="8"/>
    <x v="6"/>
    <x v="6"/>
    <m/>
    <m/>
    <m/>
    <m/>
    <m/>
    <m/>
  </r>
  <r>
    <x v="0"/>
    <x v="45"/>
    <x v="32"/>
    <x v="17"/>
    <x v="17"/>
    <n v="117249"/>
    <n v="117251"/>
    <n v="58624.5"/>
    <n v="58625.5"/>
    <n v="2"/>
    <n v="1.7057714777951199E-5"/>
  </r>
  <r>
    <x v="0"/>
    <x v="45"/>
    <x v="7"/>
    <x v="17"/>
    <x v="17"/>
    <n v="117249"/>
    <n v="117251"/>
    <n v="58624.5"/>
    <n v="58625.5"/>
    <n v="2"/>
    <n v="1.7057714777951199E-5"/>
  </r>
  <r>
    <x v="0"/>
    <x v="45"/>
    <x v="8"/>
    <x v="6"/>
    <x v="6"/>
    <m/>
    <m/>
    <m/>
    <m/>
    <m/>
    <m/>
  </r>
  <r>
    <x v="0"/>
    <x v="45"/>
    <x v="33"/>
    <x v="17"/>
    <x v="17"/>
    <n v="50802"/>
    <n v="50804"/>
    <n v="25401"/>
    <n v="25402"/>
    <n v="2"/>
    <n v="3.9368528798078818E-5"/>
  </r>
  <r>
    <x v="0"/>
    <x v="45"/>
    <x v="34"/>
    <x v="7"/>
    <x v="7"/>
    <n v="162771"/>
    <n v="162779"/>
    <n v="20346.375"/>
    <n v="20347.375"/>
    <n v="8"/>
    <n v="4.914880414815907E-5"/>
  </r>
  <r>
    <x v="0"/>
    <x v="45"/>
    <x v="7"/>
    <x v="89"/>
    <x v="89"/>
    <n v="213573"/>
    <n v="213583"/>
    <n v="21357.3"/>
    <n v="21358.3"/>
    <n v="10"/>
    <n v="4.6822397962289241E-5"/>
  </r>
  <r>
    <x v="0"/>
    <x v="45"/>
    <x v="8"/>
    <x v="6"/>
    <x v="6"/>
    <m/>
    <m/>
    <m/>
    <m/>
    <m/>
    <m/>
  </r>
  <r>
    <x v="0"/>
    <x v="45"/>
    <x v="35"/>
    <x v="12"/>
    <x v="12"/>
    <n v="0"/>
    <n v="0"/>
    <n v="0"/>
    <n v="0"/>
    <n v="0"/>
    <n v="0"/>
  </r>
  <r>
    <x v="0"/>
    <x v="45"/>
    <x v="36"/>
    <x v="12"/>
    <x v="12"/>
    <n v="0"/>
    <n v="0"/>
    <n v="0"/>
    <n v="0"/>
    <n v="0"/>
    <n v="0"/>
  </r>
  <r>
    <x v="0"/>
    <x v="45"/>
    <x v="37"/>
    <x v="12"/>
    <x v="12"/>
    <n v="0"/>
    <n v="0"/>
    <n v="0"/>
    <n v="0"/>
    <n v="0"/>
    <n v="0"/>
  </r>
  <r>
    <x v="0"/>
    <x v="45"/>
    <x v="38"/>
    <x v="12"/>
    <x v="12"/>
    <n v="0"/>
    <n v="0"/>
    <n v="0"/>
    <n v="0"/>
    <n v="0"/>
    <n v="0"/>
  </r>
  <r>
    <x v="0"/>
    <x v="45"/>
    <x v="7"/>
    <x v="12"/>
    <x v="12"/>
    <n v="0"/>
    <n v="0"/>
    <n v="0"/>
    <n v="0"/>
    <n v="0"/>
    <n v="0"/>
  </r>
  <r>
    <x v="0"/>
    <x v="45"/>
    <x v="8"/>
    <x v="6"/>
    <x v="6"/>
    <m/>
    <m/>
    <m/>
    <m/>
    <m/>
    <m/>
  </r>
  <r>
    <x v="0"/>
    <x v="45"/>
    <x v="39"/>
    <x v="12"/>
    <x v="12"/>
    <n v="0"/>
    <n v="0"/>
    <n v="0"/>
    <n v="0"/>
    <n v="0"/>
    <n v="0"/>
  </r>
  <r>
    <x v="0"/>
    <x v="45"/>
    <x v="40"/>
    <x v="12"/>
    <x v="12"/>
    <n v="0"/>
    <n v="0"/>
    <n v="0"/>
    <n v="0"/>
    <n v="0"/>
    <n v="0"/>
  </r>
  <r>
    <x v="0"/>
    <x v="45"/>
    <x v="41"/>
    <x v="12"/>
    <x v="12"/>
    <n v="0"/>
    <n v="0"/>
    <n v="0"/>
    <n v="0"/>
    <n v="0"/>
    <n v="0"/>
  </r>
  <r>
    <x v="0"/>
    <x v="46"/>
    <x v="0"/>
    <x v="0"/>
    <x v="0"/>
    <n v="89244"/>
    <n v="89244"/>
    <n v="89244"/>
    <n v="89244"/>
    <n v="0"/>
    <n v="0"/>
  </r>
  <r>
    <x v="0"/>
    <x v="46"/>
    <x v="1"/>
    <x v="0"/>
    <x v="0"/>
    <n v="80000"/>
    <n v="80000"/>
    <n v="80000"/>
    <n v="80000"/>
    <n v="0"/>
    <n v="0"/>
  </r>
  <r>
    <x v="0"/>
    <x v="46"/>
    <x v="2"/>
    <x v="12"/>
    <x v="12"/>
    <n v="0"/>
    <n v="0"/>
    <n v="0"/>
    <n v="0"/>
    <n v="0"/>
    <n v="0"/>
  </r>
  <r>
    <x v="0"/>
    <x v="46"/>
    <x v="3"/>
    <x v="12"/>
    <x v="12"/>
    <n v="0"/>
    <n v="0"/>
    <n v="0"/>
    <n v="0"/>
    <n v="0"/>
    <n v="0"/>
  </r>
  <r>
    <x v="0"/>
    <x v="46"/>
    <x v="4"/>
    <x v="0"/>
    <x v="0"/>
    <n v="64022"/>
    <n v="64022"/>
    <n v="64022"/>
    <n v="64022"/>
    <n v="0"/>
    <n v="0"/>
  </r>
  <r>
    <x v="0"/>
    <x v="46"/>
    <x v="5"/>
    <x v="153"/>
    <x v="153"/>
    <n v="81497"/>
    <n v="81508"/>
    <n v="65197.599999999999"/>
    <n v="65206.400000000001"/>
    <n v="11"/>
    <n v="1.3497429353227726E-4"/>
  </r>
  <r>
    <x v="0"/>
    <x v="46"/>
    <x v="6"/>
    <x v="12"/>
    <x v="12"/>
    <n v="0"/>
    <n v="0"/>
    <n v="0"/>
    <n v="0"/>
    <n v="0"/>
    <n v="0"/>
  </r>
  <r>
    <x v="0"/>
    <x v="46"/>
    <x v="7"/>
    <x v="171"/>
    <x v="171"/>
    <n v="314763"/>
    <n v="314774"/>
    <n v="74061.882352941175"/>
    <n v="74064.470588235301"/>
    <n v="11"/>
    <n v="3.4946928323850009E-5"/>
  </r>
  <r>
    <x v="0"/>
    <x v="46"/>
    <x v="8"/>
    <x v="6"/>
    <x v="6"/>
    <m/>
    <m/>
    <m/>
    <m/>
    <m/>
    <m/>
  </r>
  <r>
    <x v="0"/>
    <x v="46"/>
    <x v="9"/>
    <x v="12"/>
    <x v="12"/>
    <n v="0"/>
    <n v="0"/>
    <n v="0"/>
    <n v="0"/>
    <n v="0"/>
    <n v="0"/>
  </r>
  <r>
    <x v="0"/>
    <x v="46"/>
    <x v="10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11"/>
    <x v="12"/>
    <x v="12"/>
    <n v="0"/>
    <n v="0"/>
    <n v="0"/>
    <n v="0"/>
    <n v="0"/>
    <n v="0"/>
  </r>
  <r>
    <x v="0"/>
    <x v="46"/>
    <x v="12"/>
    <x v="12"/>
    <x v="12"/>
    <n v="0"/>
    <n v="0"/>
    <n v="0"/>
    <n v="0"/>
    <n v="0"/>
    <n v="0"/>
  </r>
  <r>
    <x v="0"/>
    <x v="46"/>
    <x v="13"/>
    <x v="12"/>
    <x v="12"/>
    <n v="0"/>
    <n v="0"/>
    <n v="0"/>
    <n v="0"/>
    <n v="0"/>
    <n v="0"/>
  </r>
  <r>
    <x v="0"/>
    <x v="46"/>
    <x v="14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15"/>
    <x v="12"/>
    <x v="12"/>
    <n v="0"/>
    <n v="0"/>
    <n v="0"/>
    <n v="0"/>
    <n v="0"/>
    <n v="0"/>
  </r>
  <r>
    <x v="0"/>
    <x v="46"/>
    <x v="16"/>
    <x v="12"/>
    <x v="12"/>
    <n v="0"/>
    <n v="0"/>
    <n v="0"/>
    <n v="0"/>
    <n v="0"/>
    <n v="0"/>
  </r>
  <r>
    <x v="0"/>
    <x v="46"/>
    <x v="17"/>
    <x v="19"/>
    <x v="19"/>
    <n v="99350"/>
    <n v="100550"/>
    <n v="24837.5"/>
    <n v="25137.5"/>
    <n v="1200"/>
    <n v="1.2078510317060896E-2"/>
  </r>
  <r>
    <x v="0"/>
    <x v="46"/>
    <x v="7"/>
    <x v="19"/>
    <x v="19"/>
    <n v="99350"/>
    <n v="100550"/>
    <n v="24837.5"/>
    <n v="25137.5"/>
    <n v="1200"/>
    <n v="1.2078510317060896E-2"/>
  </r>
  <r>
    <x v="0"/>
    <x v="46"/>
    <x v="8"/>
    <x v="6"/>
    <x v="6"/>
    <m/>
    <m/>
    <m/>
    <m/>
    <m/>
    <m/>
  </r>
  <r>
    <x v="0"/>
    <x v="46"/>
    <x v="18"/>
    <x v="12"/>
    <x v="12"/>
    <n v="0"/>
    <n v="0"/>
    <n v="0"/>
    <n v="0"/>
    <n v="0"/>
    <n v="0"/>
  </r>
  <r>
    <x v="0"/>
    <x v="46"/>
    <x v="19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20"/>
    <x v="12"/>
    <x v="12"/>
    <n v="0"/>
    <n v="0"/>
    <n v="0"/>
    <n v="0"/>
    <n v="0"/>
    <n v="0"/>
  </r>
  <r>
    <x v="0"/>
    <x v="46"/>
    <x v="21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22"/>
    <x v="12"/>
    <x v="12"/>
    <n v="0"/>
    <n v="0"/>
    <n v="0"/>
    <n v="0"/>
    <n v="0"/>
    <n v="0"/>
  </r>
  <r>
    <x v="0"/>
    <x v="46"/>
    <x v="23"/>
    <x v="0"/>
    <x v="0"/>
    <n v="62481"/>
    <n v="62481"/>
    <n v="62481"/>
    <n v="62481"/>
    <n v="0"/>
    <n v="0"/>
  </r>
  <r>
    <x v="0"/>
    <x v="46"/>
    <x v="24"/>
    <x v="12"/>
    <x v="12"/>
    <n v="0"/>
    <n v="0"/>
    <n v="0"/>
    <n v="0"/>
    <n v="0"/>
    <n v="0"/>
  </r>
  <r>
    <x v="0"/>
    <x v="46"/>
    <x v="25"/>
    <x v="12"/>
    <x v="12"/>
    <n v="0"/>
    <n v="0"/>
    <n v="0"/>
    <n v="0"/>
    <n v="0"/>
    <n v="0"/>
  </r>
  <r>
    <x v="0"/>
    <x v="46"/>
    <x v="26"/>
    <x v="12"/>
    <x v="12"/>
    <n v="0"/>
    <n v="0"/>
    <n v="0"/>
    <n v="0"/>
    <n v="0"/>
    <n v="0"/>
  </r>
  <r>
    <x v="0"/>
    <x v="46"/>
    <x v="27"/>
    <x v="12"/>
    <x v="12"/>
    <n v="0"/>
    <n v="0"/>
    <n v="0"/>
    <n v="0"/>
    <n v="0"/>
    <n v="0"/>
  </r>
  <r>
    <x v="0"/>
    <x v="46"/>
    <x v="28"/>
    <x v="12"/>
    <x v="12"/>
    <n v="0"/>
    <n v="0"/>
    <n v="0"/>
    <n v="0"/>
    <n v="0"/>
    <n v="0"/>
  </r>
  <r>
    <x v="0"/>
    <x v="46"/>
    <x v="29"/>
    <x v="12"/>
    <x v="12"/>
    <n v="0"/>
    <n v="0"/>
    <n v="0"/>
    <n v="0"/>
    <n v="0"/>
    <n v="0"/>
  </r>
  <r>
    <x v="0"/>
    <x v="46"/>
    <x v="7"/>
    <x v="0"/>
    <x v="0"/>
    <n v="62481"/>
    <n v="62481"/>
    <n v="62481"/>
    <n v="62481"/>
    <n v="0"/>
    <n v="0"/>
  </r>
  <r>
    <x v="0"/>
    <x v="46"/>
    <x v="8"/>
    <x v="6"/>
    <x v="6"/>
    <m/>
    <m/>
    <m/>
    <m/>
    <m/>
    <m/>
  </r>
  <r>
    <x v="0"/>
    <x v="46"/>
    <x v="30"/>
    <x v="12"/>
    <x v="12"/>
    <n v="0"/>
    <n v="0"/>
    <n v="0"/>
    <n v="0"/>
    <n v="0"/>
    <n v="0"/>
  </r>
  <r>
    <x v="0"/>
    <x v="46"/>
    <x v="31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32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33"/>
    <x v="0"/>
    <x v="0"/>
    <n v="46000"/>
    <n v="46200"/>
    <n v="46000"/>
    <n v="46200"/>
    <n v="200"/>
    <n v="4.3478260869565218E-3"/>
  </r>
  <r>
    <x v="0"/>
    <x v="46"/>
    <x v="34"/>
    <x v="112"/>
    <x v="112"/>
    <n v="156490"/>
    <n v="160435"/>
    <n v="24075.384615384617"/>
    <n v="24682.307692307691"/>
    <n v="3945"/>
    <n v="2.5209278548150041E-2"/>
  </r>
  <r>
    <x v="0"/>
    <x v="46"/>
    <x v="7"/>
    <x v="155"/>
    <x v="155"/>
    <n v="202490"/>
    <n v="206635"/>
    <n v="26998.666666666668"/>
    <n v="27551.333333333332"/>
    <n v="4145"/>
    <n v="2.0470146673909822E-2"/>
  </r>
  <r>
    <x v="0"/>
    <x v="46"/>
    <x v="8"/>
    <x v="6"/>
    <x v="6"/>
    <m/>
    <m/>
    <m/>
    <m/>
    <m/>
    <m/>
  </r>
  <r>
    <x v="0"/>
    <x v="46"/>
    <x v="35"/>
    <x v="12"/>
    <x v="12"/>
    <n v="0"/>
    <n v="0"/>
    <n v="0"/>
    <n v="0"/>
    <n v="0"/>
    <n v="0"/>
  </r>
  <r>
    <x v="0"/>
    <x v="46"/>
    <x v="36"/>
    <x v="12"/>
    <x v="12"/>
    <n v="0"/>
    <n v="0"/>
    <n v="0"/>
    <n v="0"/>
    <n v="0"/>
    <n v="0"/>
  </r>
  <r>
    <x v="0"/>
    <x v="46"/>
    <x v="37"/>
    <x v="12"/>
    <x v="12"/>
    <n v="0"/>
    <n v="0"/>
    <n v="0"/>
    <n v="0"/>
    <n v="0"/>
    <n v="0"/>
  </r>
  <r>
    <x v="0"/>
    <x v="46"/>
    <x v="38"/>
    <x v="12"/>
    <x v="12"/>
    <n v="0"/>
    <n v="0"/>
    <n v="0"/>
    <n v="0"/>
    <n v="0"/>
    <n v="0"/>
  </r>
  <r>
    <x v="0"/>
    <x v="46"/>
    <x v="7"/>
    <x v="12"/>
    <x v="12"/>
    <n v="0"/>
    <n v="0"/>
    <n v="0"/>
    <n v="0"/>
    <n v="0"/>
    <n v="0"/>
  </r>
  <r>
    <x v="0"/>
    <x v="46"/>
    <x v="8"/>
    <x v="6"/>
    <x v="6"/>
    <m/>
    <m/>
    <m/>
    <m/>
    <m/>
    <m/>
  </r>
  <r>
    <x v="0"/>
    <x v="46"/>
    <x v="39"/>
    <x v="12"/>
    <x v="12"/>
    <n v="0"/>
    <n v="0"/>
    <n v="0"/>
    <n v="0"/>
    <n v="0"/>
    <n v="0"/>
  </r>
  <r>
    <x v="0"/>
    <x v="46"/>
    <x v="40"/>
    <x v="12"/>
    <x v="12"/>
    <n v="0"/>
    <n v="0"/>
    <n v="0"/>
    <n v="0"/>
    <n v="0"/>
    <n v="0"/>
  </r>
  <r>
    <x v="0"/>
    <x v="46"/>
    <x v="41"/>
    <x v="12"/>
    <x v="12"/>
    <n v="0"/>
    <n v="0"/>
    <n v="0"/>
    <n v="0"/>
    <n v="0"/>
    <n v="0"/>
  </r>
  <r>
    <x v="0"/>
    <x v="47"/>
    <x v="0"/>
    <x v="0"/>
    <x v="0"/>
    <n v="108150"/>
    <n v="108150"/>
    <n v="108150"/>
    <n v="108150"/>
    <n v="0"/>
    <n v="0"/>
  </r>
  <r>
    <x v="0"/>
    <x v="47"/>
    <x v="1"/>
    <x v="0"/>
    <x v="0"/>
    <n v="84975"/>
    <n v="84975"/>
    <n v="84975"/>
    <n v="84975"/>
    <n v="0"/>
    <n v="0"/>
  </r>
  <r>
    <x v="0"/>
    <x v="47"/>
    <x v="2"/>
    <x v="0"/>
    <x v="0"/>
    <n v="74263"/>
    <n v="74264"/>
    <n v="74263"/>
    <n v="74264"/>
    <n v="1"/>
    <n v="1.3465655844767919E-5"/>
  </r>
  <r>
    <x v="0"/>
    <x v="47"/>
    <x v="3"/>
    <x v="12"/>
    <x v="12"/>
    <n v="0"/>
    <n v="0"/>
    <n v="0"/>
    <n v="0"/>
    <n v="0"/>
    <n v="0"/>
  </r>
  <r>
    <x v="0"/>
    <x v="47"/>
    <x v="4"/>
    <x v="12"/>
    <x v="12"/>
    <n v="0"/>
    <n v="0"/>
    <n v="0"/>
    <n v="0"/>
    <n v="0"/>
    <n v="0"/>
  </r>
  <r>
    <x v="0"/>
    <x v="47"/>
    <x v="5"/>
    <x v="274"/>
    <x v="274"/>
    <n v="24518"/>
    <n v="24590"/>
    <n v="54484.444444444445"/>
    <n v="54644.444444444445"/>
    <n v="72"/>
    <n v="2.9366179949424911E-3"/>
  </r>
  <r>
    <x v="0"/>
    <x v="47"/>
    <x v="6"/>
    <x v="12"/>
    <x v="12"/>
    <n v="0"/>
    <n v="0"/>
    <n v="0"/>
    <n v="0"/>
    <n v="0"/>
    <n v="0"/>
  </r>
  <r>
    <x v="0"/>
    <x v="47"/>
    <x v="7"/>
    <x v="275"/>
    <x v="275"/>
    <n v="291906"/>
    <n v="291979"/>
    <n v="84610.434782608689"/>
    <n v="84631.594202898545"/>
    <n v="73"/>
    <n v="2.5008050536816644E-4"/>
  </r>
  <r>
    <x v="0"/>
    <x v="47"/>
    <x v="8"/>
    <x v="6"/>
    <x v="6"/>
    <m/>
    <m/>
    <m/>
    <m/>
    <m/>
    <m/>
  </r>
  <r>
    <x v="0"/>
    <x v="47"/>
    <x v="9"/>
    <x v="17"/>
    <x v="17"/>
    <n v="34560"/>
    <n v="34974"/>
    <n v="17280"/>
    <n v="17487"/>
    <n v="414"/>
    <n v="1.1979166666666667E-2"/>
  </r>
  <r>
    <x v="0"/>
    <x v="47"/>
    <x v="10"/>
    <x v="12"/>
    <x v="12"/>
    <n v="0"/>
    <n v="0"/>
    <n v="0"/>
    <n v="0"/>
    <n v="0"/>
    <n v="0"/>
  </r>
  <r>
    <x v="0"/>
    <x v="47"/>
    <x v="7"/>
    <x v="17"/>
    <x v="17"/>
    <n v="34560"/>
    <n v="34974"/>
    <n v="17280"/>
    <n v="17487"/>
    <n v="414"/>
    <n v="1.1979166666666667E-2"/>
  </r>
  <r>
    <x v="0"/>
    <x v="47"/>
    <x v="8"/>
    <x v="6"/>
    <x v="6"/>
    <m/>
    <m/>
    <m/>
    <m/>
    <m/>
    <m/>
  </r>
  <r>
    <x v="0"/>
    <x v="47"/>
    <x v="11"/>
    <x v="26"/>
    <x v="26"/>
    <n v="48877"/>
    <n v="49316"/>
    <n v="16292.333333333334"/>
    <n v="16438.666666666668"/>
    <n v="439"/>
    <n v="8.9817296478916456E-3"/>
  </r>
  <r>
    <x v="0"/>
    <x v="47"/>
    <x v="12"/>
    <x v="276"/>
    <x v="276"/>
    <n v="97252"/>
    <n v="97745"/>
    <n v="17459.96409335727"/>
    <n v="17548.473967684022"/>
    <n v="493"/>
    <n v="5.0693044873113147E-3"/>
  </r>
  <r>
    <x v="0"/>
    <x v="47"/>
    <x v="13"/>
    <x v="26"/>
    <x v="26"/>
    <n v="46668"/>
    <n v="47068"/>
    <n v="15556"/>
    <n v="15689.333333333334"/>
    <n v="400"/>
    <n v="8.5711836804662732E-3"/>
  </r>
  <r>
    <x v="0"/>
    <x v="47"/>
    <x v="14"/>
    <x v="12"/>
    <x v="12"/>
    <n v="0"/>
    <n v="0"/>
    <n v="0"/>
    <n v="0"/>
    <n v="0"/>
    <n v="0"/>
  </r>
  <r>
    <x v="0"/>
    <x v="47"/>
    <x v="7"/>
    <x v="277"/>
    <x v="277"/>
    <n v="192797"/>
    <n v="194129"/>
    <n v="16663.526361279171"/>
    <n v="16778.651685393259"/>
    <n v="1332"/>
    <n v="6.9088211953505499E-3"/>
  </r>
  <r>
    <x v="0"/>
    <x v="47"/>
    <x v="8"/>
    <x v="6"/>
    <x v="6"/>
    <m/>
    <m/>
    <m/>
    <m/>
    <m/>
    <m/>
  </r>
  <r>
    <x v="0"/>
    <x v="47"/>
    <x v="15"/>
    <x v="17"/>
    <x v="17"/>
    <n v="115673"/>
    <n v="115673"/>
    <n v="57836.5"/>
    <n v="57836.5"/>
    <n v="0"/>
    <n v="0"/>
  </r>
  <r>
    <x v="0"/>
    <x v="47"/>
    <x v="16"/>
    <x v="0"/>
    <x v="0"/>
    <n v="43844"/>
    <n v="43844"/>
    <n v="43844"/>
    <n v="43844"/>
    <n v="0"/>
    <n v="0"/>
  </r>
  <r>
    <x v="0"/>
    <x v="47"/>
    <x v="17"/>
    <x v="278"/>
    <x v="278"/>
    <n v="187262"/>
    <n v="191617"/>
    <n v="24868.791500664011"/>
    <n v="25447.144754316068"/>
    <n v="4355"/>
    <n v="2.3256186519421986E-2"/>
  </r>
  <r>
    <x v="0"/>
    <x v="47"/>
    <x v="7"/>
    <x v="279"/>
    <x v="279"/>
    <n v="346779"/>
    <n v="351134"/>
    <n v="32932.478632478626"/>
    <n v="33346.058879392207"/>
    <n v="4355"/>
    <n v="1.2558430585473745E-2"/>
  </r>
  <r>
    <x v="0"/>
    <x v="47"/>
    <x v="8"/>
    <x v="6"/>
    <x v="6"/>
    <m/>
    <m/>
    <m/>
    <m/>
    <m/>
    <m/>
  </r>
  <r>
    <x v="0"/>
    <x v="47"/>
    <x v="18"/>
    <x v="280"/>
    <x v="280"/>
    <n v="13792"/>
    <n v="13792"/>
    <n v="26022.641509433961"/>
    <n v="26022.641509433961"/>
    <n v="0"/>
    <n v="0"/>
  </r>
  <r>
    <x v="0"/>
    <x v="47"/>
    <x v="19"/>
    <x v="12"/>
    <x v="12"/>
    <n v="0"/>
    <n v="0"/>
    <n v="0"/>
    <n v="0"/>
    <n v="0"/>
    <n v="0"/>
  </r>
  <r>
    <x v="0"/>
    <x v="47"/>
    <x v="7"/>
    <x v="280"/>
    <x v="280"/>
    <n v="13792"/>
    <n v="13792"/>
    <n v="26022.641509433961"/>
    <n v="26022.641509433961"/>
    <n v="0"/>
    <n v="0"/>
  </r>
  <r>
    <x v="0"/>
    <x v="47"/>
    <x v="8"/>
    <x v="6"/>
    <x v="6"/>
    <m/>
    <m/>
    <m/>
    <m/>
    <m/>
    <m/>
  </r>
  <r>
    <x v="0"/>
    <x v="47"/>
    <x v="20"/>
    <x v="3"/>
    <x v="3"/>
    <n v="105404"/>
    <n v="107115"/>
    <n v="21080.799999999999"/>
    <n v="21423"/>
    <n v="1711"/>
    <n v="1.6232780539637965E-2"/>
  </r>
  <r>
    <x v="0"/>
    <x v="47"/>
    <x v="21"/>
    <x v="12"/>
    <x v="12"/>
    <n v="0"/>
    <n v="0"/>
    <n v="0"/>
    <n v="0"/>
    <n v="0"/>
    <n v="0"/>
  </r>
  <r>
    <x v="0"/>
    <x v="47"/>
    <x v="7"/>
    <x v="3"/>
    <x v="3"/>
    <n v="105404"/>
    <n v="107115"/>
    <n v="21080.799999999999"/>
    <n v="21423"/>
    <n v="1711"/>
    <n v="1.6232780539637965E-2"/>
  </r>
  <r>
    <x v="0"/>
    <x v="47"/>
    <x v="8"/>
    <x v="6"/>
    <x v="6"/>
    <m/>
    <m/>
    <m/>
    <m/>
    <m/>
    <m/>
  </r>
  <r>
    <x v="0"/>
    <x v="47"/>
    <x v="22"/>
    <x v="12"/>
    <x v="12"/>
    <n v="0"/>
    <n v="0"/>
    <n v="0"/>
    <n v="0"/>
    <n v="0"/>
    <n v="0"/>
  </r>
  <r>
    <x v="0"/>
    <x v="47"/>
    <x v="23"/>
    <x v="12"/>
    <x v="12"/>
    <n v="0"/>
    <n v="0"/>
    <n v="0"/>
    <n v="0"/>
    <n v="0"/>
    <n v="0"/>
  </r>
  <r>
    <x v="0"/>
    <x v="47"/>
    <x v="24"/>
    <x v="12"/>
    <x v="12"/>
    <n v="0"/>
    <n v="0"/>
    <n v="0"/>
    <n v="0"/>
    <n v="0"/>
    <n v="0"/>
  </r>
  <r>
    <x v="0"/>
    <x v="47"/>
    <x v="25"/>
    <x v="12"/>
    <x v="12"/>
    <n v="0"/>
    <n v="0"/>
    <n v="0"/>
    <n v="0"/>
    <n v="0"/>
    <n v="0"/>
  </r>
  <r>
    <x v="0"/>
    <x v="47"/>
    <x v="26"/>
    <x v="281"/>
    <x v="281"/>
    <n v="75000"/>
    <n v="75000"/>
    <n v="93750"/>
    <n v="93750"/>
    <n v="0"/>
    <n v="0"/>
  </r>
  <r>
    <x v="0"/>
    <x v="47"/>
    <x v="27"/>
    <x v="12"/>
    <x v="12"/>
    <n v="0"/>
    <n v="0"/>
    <n v="0"/>
    <n v="0"/>
    <n v="0"/>
    <n v="0"/>
  </r>
  <r>
    <x v="0"/>
    <x v="47"/>
    <x v="28"/>
    <x v="12"/>
    <x v="12"/>
    <n v="0"/>
    <n v="0"/>
    <n v="0"/>
    <n v="0"/>
    <n v="0"/>
    <n v="0"/>
  </r>
  <r>
    <x v="0"/>
    <x v="47"/>
    <x v="29"/>
    <x v="12"/>
    <x v="12"/>
    <n v="0"/>
    <n v="0"/>
    <n v="0"/>
    <n v="0"/>
    <n v="0"/>
    <n v="0"/>
  </r>
  <r>
    <x v="0"/>
    <x v="47"/>
    <x v="7"/>
    <x v="281"/>
    <x v="281"/>
    <n v="75000"/>
    <n v="75000"/>
    <n v="93750"/>
    <n v="93750"/>
    <n v="0"/>
    <n v="0"/>
  </r>
  <r>
    <x v="0"/>
    <x v="47"/>
    <x v="8"/>
    <x v="6"/>
    <x v="6"/>
    <m/>
    <m/>
    <m/>
    <m/>
    <m/>
    <m/>
  </r>
  <r>
    <x v="0"/>
    <x v="47"/>
    <x v="30"/>
    <x v="12"/>
    <x v="12"/>
    <n v="0"/>
    <n v="0"/>
    <n v="0"/>
    <n v="0"/>
    <n v="0"/>
    <n v="0"/>
  </r>
  <r>
    <x v="0"/>
    <x v="47"/>
    <x v="31"/>
    <x v="12"/>
    <x v="12"/>
    <n v="0"/>
    <n v="0"/>
    <n v="0"/>
    <n v="0"/>
    <n v="0"/>
    <n v="0"/>
  </r>
  <r>
    <x v="0"/>
    <x v="47"/>
    <x v="7"/>
    <x v="12"/>
    <x v="12"/>
    <n v="0"/>
    <n v="0"/>
    <n v="0"/>
    <n v="0"/>
    <n v="0"/>
    <n v="0"/>
  </r>
  <r>
    <x v="0"/>
    <x v="47"/>
    <x v="8"/>
    <x v="6"/>
    <x v="6"/>
    <m/>
    <m/>
    <m/>
    <m/>
    <m/>
    <m/>
  </r>
  <r>
    <x v="0"/>
    <x v="47"/>
    <x v="32"/>
    <x v="12"/>
    <x v="12"/>
    <n v="0"/>
    <n v="0"/>
    <n v="0"/>
    <n v="0"/>
    <n v="0"/>
    <n v="0"/>
  </r>
  <r>
    <x v="0"/>
    <x v="47"/>
    <x v="7"/>
    <x v="12"/>
    <x v="12"/>
    <n v="0"/>
    <n v="0"/>
    <n v="0"/>
    <n v="0"/>
    <n v="0"/>
    <n v="0"/>
  </r>
  <r>
    <x v="0"/>
    <x v="47"/>
    <x v="8"/>
    <x v="6"/>
    <x v="6"/>
    <m/>
    <m/>
    <m/>
    <m/>
    <m/>
    <m/>
  </r>
  <r>
    <x v="0"/>
    <x v="47"/>
    <x v="33"/>
    <x v="26"/>
    <x v="26"/>
    <n v="87674"/>
    <n v="88648"/>
    <n v="29224.666666666668"/>
    <n v="29549.333333333332"/>
    <n v="974"/>
    <n v="1.1109336861555307E-2"/>
  </r>
  <r>
    <x v="0"/>
    <x v="47"/>
    <x v="34"/>
    <x v="26"/>
    <x v="26"/>
    <n v="84512"/>
    <n v="85510"/>
    <n v="28170.666666666668"/>
    <n v="28503.333333333332"/>
    <n v="998"/>
    <n v="1.1808973873532753E-2"/>
  </r>
  <r>
    <x v="0"/>
    <x v="47"/>
    <x v="7"/>
    <x v="23"/>
    <x v="23"/>
    <n v="172186"/>
    <n v="174158"/>
    <n v="28697.666666666668"/>
    <n v="29026.333333333332"/>
    <n v="1972"/>
    <n v="1.1452731348657846E-2"/>
  </r>
  <r>
    <x v="0"/>
    <x v="47"/>
    <x v="8"/>
    <x v="6"/>
    <x v="6"/>
    <m/>
    <m/>
    <m/>
    <m/>
    <m/>
    <m/>
  </r>
  <r>
    <x v="0"/>
    <x v="47"/>
    <x v="35"/>
    <x v="189"/>
    <x v="189"/>
    <n v="47713.5"/>
    <n v="48625"/>
    <n v="13632.428571428571"/>
    <n v="13892.857142857143"/>
    <n v="911.5"/>
    <n v="1.9103607993544804E-2"/>
  </r>
  <r>
    <x v="0"/>
    <x v="47"/>
    <x v="36"/>
    <x v="12"/>
    <x v="12"/>
    <n v="0"/>
    <n v="0"/>
    <n v="0"/>
    <n v="0"/>
    <n v="0"/>
    <n v="0"/>
  </r>
  <r>
    <x v="0"/>
    <x v="47"/>
    <x v="37"/>
    <x v="12"/>
    <x v="12"/>
    <n v="0"/>
    <n v="0"/>
    <n v="0"/>
    <n v="0"/>
    <n v="0"/>
    <n v="0"/>
  </r>
  <r>
    <x v="0"/>
    <x v="47"/>
    <x v="38"/>
    <x v="12"/>
    <x v="12"/>
    <n v="0"/>
    <n v="0"/>
    <n v="0"/>
    <n v="0"/>
    <n v="0"/>
    <n v="0"/>
  </r>
  <r>
    <x v="0"/>
    <x v="47"/>
    <x v="7"/>
    <x v="189"/>
    <x v="189"/>
    <n v="47713.5"/>
    <n v="48625"/>
    <n v="13632.428571428571"/>
    <n v="13892.857142857143"/>
    <n v="911.5"/>
    <n v="1.9103607993544804E-2"/>
  </r>
  <r>
    <x v="0"/>
    <x v="47"/>
    <x v="8"/>
    <x v="6"/>
    <x v="6"/>
    <m/>
    <m/>
    <m/>
    <m/>
    <m/>
    <m/>
  </r>
  <r>
    <x v="0"/>
    <x v="47"/>
    <x v="39"/>
    <x v="12"/>
    <x v="12"/>
    <n v="0"/>
    <n v="0"/>
    <n v="0"/>
    <n v="0"/>
    <n v="0"/>
    <n v="0"/>
  </r>
  <r>
    <x v="0"/>
    <x v="47"/>
    <x v="40"/>
    <x v="12"/>
    <x v="12"/>
    <n v="0"/>
    <n v="0"/>
    <n v="0"/>
    <n v="0"/>
    <n v="0"/>
    <n v="0"/>
  </r>
  <r>
    <x v="0"/>
    <x v="47"/>
    <x v="41"/>
    <x v="12"/>
    <x v="12"/>
    <n v="0"/>
    <n v="0"/>
    <n v="0"/>
    <n v="0"/>
    <n v="0"/>
    <n v="0"/>
  </r>
  <r>
    <x v="0"/>
    <x v="48"/>
    <x v="0"/>
    <x v="0"/>
    <x v="0"/>
    <n v="160000"/>
    <n v="160000"/>
    <n v="160000"/>
    <n v="160000"/>
    <n v="0"/>
    <n v="0"/>
  </r>
  <r>
    <x v="0"/>
    <x v="48"/>
    <x v="1"/>
    <x v="28"/>
    <x v="28"/>
    <n v="935028.25"/>
    <n v="963079.1"/>
    <n v="85002.568181818177"/>
    <n v="87552.645454545447"/>
    <n v="28050.849999999977"/>
    <n v="3.0000002673715984E-2"/>
  </r>
  <r>
    <x v="0"/>
    <x v="48"/>
    <x v="2"/>
    <x v="17"/>
    <x v="17"/>
    <n v="181650"/>
    <n v="187099.5"/>
    <n v="90825"/>
    <n v="93549.75"/>
    <n v="5449.5"/>
    <n v="0.03"/>
  </r>
  <r>
    <x v="0"/>
    <x v="48"/>
    <x v="3"/>
    <x v="23"/>
    <x v="23"/>
    <n v="404748.83"/>
    <n v="416891.29"/>
    <n v="67458.138333333336"/>
    <n v="69481.881666666668"/>
    <n v="12142.459999999963"/>
    <n v="2.9999987893726494E-2"/>
  </r>
  <r>
    <x v="0"/>
    <x v="48"/>
    <x v="4"/>
    <x v="0"/>
    <x v="0"/>
    <n v="111650"/>
    <n v="114999.5"/>
    <n v="111650"/>
    <n v="114999.5"/>
    <n v="3349.5"/>
    <n v="0.03"/>
  </r>
  <r>
    <x v="0"/>
    <x v="48"/>
    <x v="5"/>
    <x v="172"/>
    <x v="172"/>
    <n v="164124.79999999999"/>
    <n v="169048.54"/>
    <n v="65649.919999999998"/>
    <n v="67619.415999999997"/>
    <n v="4923.7400000000198"/>
    <n v="2.9999975628302488E-2"/>
  </r>
  <r>
    <x v="0"/>
    <x v="48"/>
    <x v="6"/>
    <x v="2"/>
    <x v="2"/>
    <n v="374689.44"/>
    <n v="385930.12"/>
    <n v="53527.062857142861"/>
    <n v="55132.874285714286"/>
    <n v="11240.679999999993"/>
    <n v="2.9999991459593825E-2"/>
  </r>
  <r>
    <x v="0"/>
    <x v="48"/>
    <x v="7"/>
    <x v="282"/>
    <x v="282"/>
    <n v="2331891.3200000003"/>
    <n v="2397048.0500000003"/>
    <n v="76455.453114754113"/>
    <n v="78591.7393442623"/>
    <n v="65156.729999999981"/>
    <n v="2.7941580913813758E-2"/>
  </r>
  <r>
    <x v="0"/>
    <x v="48"/>
    <x v="8"/>
    <x v="6"/>
    <x v="6"/>
    <m/>
    <m/>
    <m/>
    <m/>
    <m/>
    <m/>
  </r>
  <r>
    <x v="0"/>
    <x v="48"/>
    <x v="9"/>
    <x v="283"/>
    <x v="283"/>
    <n v="22784.51"/>
    <n v="23468.05"/>
    <n v="14240.318749999999"/>
    <n v="14667.531249999998"/>
    <n v="683.54000000000087"/>
    <n v="3.000020628049499E-2"/>
  </r>
  <r>
    <x v="0"/>
    <x v="48"/>
    <x v="10"/>
    <x v="12"/>
    <x v="12"/>
    <n v="0"/>
    <n v="0"/>
    <n v="0"/>
    <n v="0"/>
    <n v="0"/>
    <n v="0"/>
  </r>
  <r>
    <x v="0"/>
    <x v="48"/>
    <x v="7"/>
    <x v="283"/>
    <x v="283"/>
    <n v="22784.51"/>
    <n v="23468.05"/>
    <n v="14240.318749999999"/>
    <n v="14667.531249999998"/>
    <n v="683.54000000000087"/>
    <n v="3.000020628049499E-2"/>
  </r>
  <r>
    <x v="0"/>
    <x v="48"/>
    <x v="8"/>
    <x v="6"/>
    <x v="6"/>
    <m/>
    <m/>
    <m/>
    <m/>
    <m/>
    <m/>
  </r>
  <r>
    <x v="0"/>
    <x v="48"/>
    <x v="11"/>
    <x v="284"/>
    <x v="284"/>
    <n v="426838.79"/>
    <n v="439643.95"/>
    <n v="16454.849267540478"/>
    <n v="16948.494602929837"/>
    <n v="12805.160000000033"/>
    <n v="2.9999991331622025E-2"/>
  </r>
  <r>
    <x v="0"/>
    <x v="48"/>
    <x v="12"/>
    <x v="285"/>
    <x v="285"/>
    <n v="777247.96"/>
    <n v="800565.4"/>
    <n v="15588.607300441236"/>
    <n v="16056.265543521862"/>
    <n v="23317.440000000061"/>
    <n v="3.0000001543908923E-2"/>
  </r>
  <r>
    <x v="0"/>
    <x v="48"/>
    <x v="13"/>
    <x v="286"/>
    <x v="286"/>
    <n v="197551.94"/>
    <n v="203478.5"/>
    <n v="15555.270866141733"/>
    <n v="16021.929133858268"/>
    <n v="5926.5599999999977"/>
    <n v="3.0000009111527823E-2"/>
  </r>
  <r>
    <x v="0"/>
    <x v="48"/>
    <x v="14"/>
    <x v="12"/>
    <x v="12"/>
    <n v="0"/>
    <n v="0"/>
    <n v="0"/>
    <n v="0"/>
    <n v="0"/>
    <n v="0"/>
  </r>
  <r>
    <x v="0"/>
    <x v="48"/>
    <x v="7"/>
    <x v="287"/>
    <x v="287"/>
    <n v="1401638.69"/>
    <n v="1443687.85"/>
    <n v="15837.725310734462"/>
    <n v="16312.857062146893"/>
    <n v="42049.160000000149"/>
    <n v="2.999999950058467E-2"/>
  </r>
  <r>
    <x v="0"/>
    <x v="48"/>
    <x v="8"/>
    <x v="6"/>
    <x v="6"/>
    <m/>
    <m/>
    <m/>
    <m/>
    <m/>
    <m/>
  </r>
  <r>
    <x v="0"/>
    <x v="48"/>
    <x v="15"/>
    <x v="9"/>
    <x v="9"/>
    <n v="677144.34"/>
    <n v="697458.67"/>
    <n v="54171.547200000001"/>
    <n v="55796.693600000006"/>
    <n v="20314.330000000075"/>
    <n v="2.9999999704642108E-2"/>
  </r>
  <r>
    <x v="0"/>
    <x v="48"/>
    <x v="16"/>
    <x v="2"/>
    <x v="2"/>
    <n v="343092.04"/>
    <n v="353384.8"/>
    <n v="49013.148571428566"/>
    <n v="50483.542857142857"/>
    <n v="10292.760000000009"/>
    <n v="2.9999996502396296E-2"/>
  </r>
  <r>
    <x v="0"/>
    <x v="48"/>
    <x v="17"/>
    <x v="288"/>
    <x v="288"/>
    <n v="933776.5"/>
    <n v="961789.8"/>
    <n v="25618.010973936896"/>
    <n v="26386.551440329218"/>
    <n v="28013.300000000047"/>
    <n v="3.0000005354600429E-2"/>
  </r>
  <r>
    <x v="0"/>
    <x v="48"/>
    <x v="7"/>
    <x v="289"/>
    <x v="289"/>
    <n v="1954012.88"/>
    <n v="2012633.27"/>
    <n v="34924.269526362819"/>
    <n v="35971.997676496874"/>
    <n v="58620.39000000013"/>
    <n v="3.0000001842362539E-2"/>
  </r>
  <r>
    <x v="0"/>
    <x v="48"/>
    <x v="8"/>
    <x v="6"/>
    <x v="6"/>
    <m/>
    <m/>
    <m/>
    <m/>
    <m/>
    <m/>
  </r>
  <r>
    <x v="0"/>
    <x v="48"/>
    <x v="18"/>
    <x v="12"/>
    <x v="12"/>
    <n v="0"/>
    <n v="0"/>
    <n v="0"/>
    <n v="0"/>
    <n v="0"/>
    <n v="0"/>
  </r>
  <r>
    <x v="0"/>
    <x v="48"/>
    <x v="19"/>
    <x v="12"/>
    <x v="12"/>
    <n v="0"/>
    <n v="0"/>
    <n v="0"/>
    <n v="0"/>
    <n v="0"/>
    <n v="0"/>
  </r>
  <r>
    <x v="0"/>
    <x v="48"/>
    <x v="7"/>
    <x v="12"/>
    <x v="12"/>
    <n v="0"/>
    <n v="0"/>
    <n v="0"/>
    <n v="0"/>
    <n v="0"/>
    <n v="0"/>
  </r>
  <r>
    <x v="0"/>
    <x v="48"/>
    <x v="8"/>
    <x v="6"/>
    <x v="6"/>
    <m/>
    <m/>
    <m/>
    <m/>
    <m/>
    <m/>
  </r>
  <r>
    <x v="0"/>
    <x v="48"/>
    <x v="20"/>
    <x v="290"/>
    <x v="290"/>
    <n v="379152.15"/>
    <n v="390525.71"/>
    <n v="33702.413333333338"/>
    <n v="34713.396444444443"/>
    <n v="11373.559999999998"/>
    <n v="2.9997350667799186E-2"/>
  </r>
  <r>
    <x v="0"/>
    <x v="48"/>
    <x v="21"/>
    <x v="115"/>
    <x v="115"/>
    <n v="14618.21"/>
    <n v="15056.76"/>
    <n v="29236.42"/>
    <n v="30113.52"/>
    <n v="438.55000000000109"/>
    <n v="3.0000253108964856E-2"/>
  </r>
  <r>
    <x v="0"/>
    <x v="48"/>
    <x v="7"/>
    <x v="291"/>
    <x v="291"/>
    <n v="393770.36000000004"/>
    <n v="405582.47000000003"/>
    <n v="33512.371063829793"/>
    <n v="34517.657021276602"/>
    <n v="11812.109999999986"/>
    <n v="2.9997458417134252E-2"/>
  </r>
  <r>
    <x v="0"/>
    <x v="48"/>
    <x v="8"/>
    <x v="6"/>
    <x v="6"/>
    <m/>
    <m/>
    <m/>
    <m/>
    <m/>
    <m/>
  </r>
  <r>
    <x v="0"/>
    <x v="48"/>
    <x v="22"/>
    <x v="0"/>
    <x v="0"/>
    <n v="83172.23"/>
    <n v="85667.4"/>
    <n v="83172.23"/>
    <n v="85667.4"/>
    <n v="2495.1699999999983"/>
    <n v="3.0000037272055809E-2"/>
  </r>
  <r>
    <x v="0"/>
    <x v="48"/>
    <x v="23"/>
    <x v="7"/>
    <x v="7"/>
    <n v="460799.46"/>
    <n v="474623.44"/>
    <n v="57599.932500000003"/>
    <n v="59327.93"/>
    <n v="13823.979999999981"/>
    <n v="2.9999991753462518E-2"/>
  </r>
  <r>
    <x v="0"/>
    <x v="48"/>
    <x v="24"/>
    <x v="12"/>
    <x v="12"/>
    <n v="0"/>
    <n v="0"/>
    <n v="0"/>
    <n v="0"/>
    <n v="0"/>
    <n v="0"/>
  </r>
  <r>
    <x v="0"/>
    <x v="48"/>
    <x v="25"/>
    <x v="292"/>
    <x v="292"/>
    <n v="24139.15"/>
    <n v="24863.32"/>
    <n v="36028.582089552241"/>
    <n v="37109.432835820895"/>
    <n v="724.16999999999825"/>
    <n v="2.9999813580842666E-2"/>
  </r>
  <r>
    <x v="0"/>
    <x v="48"/>
    <x v="26"/>
    <x v="17"/>
    <x v="17"/>
    <n v="138156.46"/>
    <n v="142301.15"/>
    <n v="69078.23"/>
    <n v="71150.574999999997"/>
    <n v="4144.6900000000023"/>
    <n v="2.9999972494952482E-2"/>
  </r>
  <r>
    <x v="0"/>
    <x v="48"/>
    <x v="27"/>
    <x v="12"/>
    <x v="12"/>
    <n v="0"/>
    <n v="0"/>
    <n v="0"/>
    <n v="0"/>
    <n v="0"/>
    <n v="0"/>
  </r>
  <r>
    <x v="0"/>
    <x v="48"/>
    <x v="28"/>
    <x v="12"/>
    <x v="12"/>
    <n v="0"/>
    <n v="0"/>
    <n v="0"/>
    <n v="0"/>
    <n v="0"/>
    <n v="0"/>
  </r>
  <r>
    <x v="0"/>
    <x v="48"/>
    <x v="29"/>
    <x v="281"/>
    <x v="281"/>
    <n v="45098.14"/>
    <n v="46451.08"/>
    <n v="56372.674999999996"/>
    <n v="58063.85"/>
    <n v="1352.9400000000023"/>
    <n v="2.9999906869773395E-2"/>
  </r>
  <r>
    <x v="0"/>
    <x v="48"/>
    <x v="7"/>
    <x v="293"/>
    <x v="293"/>
    <n v="751365.44000000006"/>
    <n v="773906.3899999999"/>
    <n v="60253.844426623902"/>
    <n v="62061.458700882104"/>
    <n v="22540.949999999837"/>
    <n v="2.9999982431983877E-2"/>
  </r>
  <r>
    <x v="0"/>
    <x v="48"/>
    <x v="8"/>
    <x v="6"/>
    <x v="6"/>
    <m/>
    <m/>
    <m/>
    <m/>
    <m/>
    <m/>
  </r>
  <r>
    <x v="0"/>
    <x v="48"/>
    <x v="30"/>
    <x v="12"/>
    <x v="12"/>
    <n v="0"/>
    <n v="0"/>
    <n v="0"/>
    <n v="0"/>
    <n v="0"/>
    <n v="0"/>
  </r>
  <r>
    <x v="0"/>
    <x v="48"/>
    <x v="31"/>
    <x v="294"/>
    <x v="294"/>
    <n v="49987.97"/>
    <n v="51487.61"/>
    <n v="16830.96632996633"/>
    <n v="17335.895622895623"/>
    <n v="1499.6399999999994"/>
    <n v="3.000001800433183E-2"/>
  </r>
  <r>
    <x v="0"/>
    <x v="48"/>
    <x v="7"/>
    <x v="294"/>
    <x v="294"/>
    <n v="49987.97"/>
    <n v="51487.61"/>
    <n v="16830.96632996633"/>
    <n v="17335.895622895623"/>
    <n v="1499.6399999999994"/>
    <n v="3.000001800433183E-2"/>
  </r>
  <r>
    <x v="0"/>
    <x v="48"/>
    <x v="8"/>
    <x v="6"/>
    <x v="6"/>
    <m/>
    <m/>
    <m/>
    <m/>
    <m/>
    <m/>
  </r>
  <r>
    <x v="0"/>
    <x v="48"/>
    <x v="32"/>
    <x v="295"/>
    <x v="295"/>
    <n v="613813.93000000005"/>
    <n v="632228.35"/>
    <n v="44159.275539568349"/>
    <n v="45484.053956834527"/>
    <n v="18414.419999999925"/>
    <n v="3.0000003421232106E-2"/>
  </r>
  <r>
    <x v="0"/>
    <x v="48"/>
    <x v="7"/>
    <x v="295"/>
    <x v="295"/>
    <n v="613813.93000000005"/>
    <n v="632228.35"/>
    <n v="44159.275539568349"/>
    <n v="45484.053956834527"/>
    <n v="18414.419999999925"/>
    <n v="3.0000003421232106E-2"/>
  </r>
  <r>
    <x v="0"/>
    <x v="48"/>
    <x v="8"/>
    <x v="6"/>
    <x v="6"/>
    <m/>
    <m/>
    <m/>
    <m/>
    <m/>
    <m/>
  </r>
  <r>
    <x v="0"/>
    <x v="48"/>
    <x v="33"/>
    <x v="296"/>
    <x v="296"/>
    <n v="855613.61"/>
    <n v="881282.02"/>
    <n v="36409.089787234043"/>
    <n v="37501.362553191488"/>
    <n v="25668.410000000033"/>
    <n v="3.0000001986878206E-2"/>
  </r>
  <r>
    <x v="0"/>
    <x v="48"/>
    <x v="34"/>
    <x v="95"/>
    <x v="95"/>
    <n v="793716.84"/>
    <n v="817528.35"/>
    <n v="27369.54620689655"/>
    <n v="28190.63275862069"/>
    <n v="23811.510000000009"/>
    <n v="3.0000006047496749E-2"/>
  </r>
  <r>
    <x v="0"/>
    <x v="48"/>
    <x v="7"/>
    <x v="297"/>
    <x v="297"/>
    <n v="1649330.45"/>
    <n v="1698810.37"/>
    <n v="31415.818095238094"/>
    <n v="32358.292761904762"/>
    <n v="49479.920000000158"/>
    <n v="3.0000003940993242E-2"/>
  </r>
  <r>
    <x v="0"/>
    <x v="48"/>
    <x v="8"/>
    <x v="6"/>
    <x v="6"/>
    <m/>
    <m/>
    <m/>
    <m/>
    <m/>
    <m/>
  </r>
  <r>
    <x v="0"/>
    <x v="48"/>
    <x v="35"/>
    <x v="12"/>
    <x v="12"/>
    <n v="0"/>
    <n v="0"/>
    <n v="0"/>
    <n v="0"/>
    <n v="0"/>
    <n v="0"/>
  </r>
  <r>
    <x v="0"/>
    <x v="48"/>
    <x v="36"/>
    <x v="148"/>
    <x v="148"/>
    <n v="54119.27"/>
    <n v="55742.85"/>
    <n v="8017.6696296296295"/>
    <n v="8258.1999999999989"/>
    <n v="1623.5800000000017"/>
    <n v="3.0000035107642837E-2"/>
  </r>
  <r>
    <x v="0"/>
    <x v="48"/>
    <x v="37"/>
    <x v="12"/>
    <x v="12"/>
    <n v="0"/>
    <n v="0"/>
    <n v="0"/>
    <n v="0"/>
    <n v="0"/>
    <n v="0"/>
  </r>
  <r>
    <x v="0"/>
    <x v="48"/>
    <x v="38"/>
    <x v="0"/>
    <x v="0"/>
    <n v="787.88"/>
    <n v="811.52"/>
    <n v="787.88"/>
    <n v="811.52"/>
    <n v="23.639999999999986"/>
    <n v="3.000456922373964E-2"/>
  </r>
  <r>
    <x v="0"/>
    <x v="48"/>
    <x v="7"/>
    <x v="298"/>
    <x v="298"/>
    <n v="54907.149999999994"/>
    <n v="56554.369999999995"/>
    <n v="7084.7935483870961"/>
    <n v="7297.3380645161287"/>
    <n v="1647.2200000000012"/>
    <n v="3.0000100169103684E-2"/>
  </r>
  <r>
    <x v="0"/>
    <x v="48"/>
    <x v="8"/>
    <x v="6"/>
    <x v="6"/>
    <m/>
    <m/>
    <m/>
    <m/>
    <m/>
    <m/>
  </r>
  <r>
    <x v="0"/>
    <x v="48"/>
    <x v="39"/>
    <x v="12"/>
    <x v="12"/>
    <n v="0"/>
    <n v="0"/>
    <n v="0"/>
    <n v="0"/>
    <n v="0"/>
    <n v="0"/>
  </r>
  <r>
    <x v="0"/>
    <x v="48"/>
    <x v="40"/>
    <x v="0"/>
    <x v="0"/>
    <n v="46212.32"/>
    <n v="47598.69"/>
    <n v="46212.32"/>
    <n v="47598.69"/>
    <n v="1386.3700000000026"/>
    <n v="3.0000008655700527E-2"/>
  </r>
  <r>
    <x v="0"/>
    <x v="48"/>
    <x v="41"/>
    <x v="12"/>
    <x v="12"/>
    <n v="0"/>
    <n v="0"/>
    <n v="0"/>
    <n v="0"/>
    <n v="0"/>
    <n v="0"/>
  </r>
  <r>
    <x v="0"/>
    <x v="49"/>
    <x v="0"/>
    <x v="0"/>
    <x v="0"/>
    <n v="150000"/>
    <n v="150000"/>
    <n v="150000"/>
    <n v="150000"/>
    <n v="0"/>
    <n v="0"/>
  </r>
  <r>
    <x v="0"/>
    <x v="49"/>
    <x v="1"/>
    <x v="95"/>
    <x v="95"/>
    <n v="1992771"/>
    <n v="2044000"/>
    <n v="68716.241379310348"/>
    <n v="70482.758620689652"/>
    <n v="51229"/>
    <n v="2.5707419467665877E-2"/>
  </r>
  <r>
    <x v="0"/>
    <x v="49"/>
    <x v="2"/>
    <x v="0"/>
    <x v="0"/>
    <n v="98487"/>
    <n v="100000"/>
    <n v="98487"/>
    <n v="100000"/>
    <n v="1513"/>
    <n v="1.5362433620680902E-2"/>
  </r>
  <r>
    <x v="0"/>
    <x v="49"/>
    <x v="3"/>
    <x v="2"/>
    <x v="2"/>
    <n v="524045"/>
    <n v="526226.62"/>
    <n v="74863.571428571435"/>
    <n v="75175.231428571424"/>
    <n v="2181.6199999999953"/>
    <n v="4.1630394336364153E-3"/>
  </r>
  <r>
    <x v="0"/>
    <x v="49"/>
    <x v="4"/>
    <x v="0"/>
    <x v="0"/>
    <n v="98487"/>
    <n v="100000"/>
    <n v="98487"/>
    <n v="100000"/>
    <n v="1513"/>
    <n v="1.5362433620680902E-2"/>
  </r>
  <r>
    <x v="0"/>
    <x v="49"/>
    <x v="5"/>
    <x v="2"/>
    <x v="2"/>
    <n v="536227"/>
    <n v="545000"/>
    <n v="76603.857142857145"/>
    <n v="77857.142857142855"/>
    <n v="8773"/>
    <n v="1.6360608473650153E-2"/>
  </r>
  <r>
    <x v="0"/>
    <x v="49"/>
    <x v="6"/>
    <x v="12"/>
    <x v="12"/>
    <n v="0"/>
    <n v="0"/>
    <n v="0"/>
    <n v="0"/>
    <n v="0"/>
    <n v="0"/>
  </r>
  <r>
    <x v="0"/>
    <x v="49"/>
    <x v="7"/>
    <x v="299"/>
    <x v="299"/>
    <n v="3400017"/>
    <n v="3465226.62"/>
    <n v="73913.413043478256"/>
    <n v="75331.013478260866"/>
    <n v="65209.620000000112"/>
    <n v="1.9179204103979514E-2"/>
  </r>
  <r>
    <x v="0"/>
    <x v="49"/>
    <x v="8"/>
    <x v="6"/>
    <x v="6"/>
    <m/>
    <m/>
    <m/>
    <m/>
    <m/>
    <m/>
  </r>
  <r>
    <x v="0"/>
    <x v="49"/>
    <x v="9"/>
    <x v="28"/>
    <x v="28"/>
    <n v="177326"/>
    <n v="180872.52"/>
    <n v="16120.545454545454"/>
    <n v="16442.956363636364"/>
    <n v="3546.5199999999895"/>
    <n v="1.9999999999999941E-2"/>
  </r>
  <r>
    <x v="0"/>
    <x v="49"/>
    <x v="10"/>
    <x v="23"/>
    <x v="23"/>
    <n v="108748.5"/>
    <n v="110923.47"/>
    <n v="18124.75"/>
    <n v="18487.244999999999"/>
    <n v="2174.9700000000012"/>
    <n v="2.0000000000000011E-2"/>
  </r>
  <r>
    <x v="0"/>
    <x v="49"/>
    <x v="7"/>
    <x v="49"/>
    <x v="49"/>
    <n v="286074.5"/>
    <n v="291795.99"/>
    <n v="16827.911764705881"/>
    <n v="17164.47"/>
    <n v="5721.4899999999907"/>
    <n v="1.9999999999999966E-2"/>
  </r>
  <r>
    <x v="0"/>
    <x v="49"/>
    <x v="8"/>
    <x v="6"/>
    <x v="6"/>
    <m/>
    <m/>
    <m/>
    <m/>
    <m/>
    <m/>
  </r>
  <r>
    <x v="0"/>
    <x v="49"/>
    <x v="11"/>
    <x v="14"/>
    <x v="14"/>
    <n v="258589.5"/>
    <n v="263761.28999999998"/>
    <n v="19891.5"/>
    <n v="20289.329999999998"/>
    <n v="5171.789999999979"/>
    <n v="1.9999999999999921E-2"/>
  </r>
  <r>
    <x v="0"/>
    <x v="49"/>
    <x v="12"/>
    <x v="84"/>
    <x v="84"/>
    <n v="378659"/>
    <n v="386232.18"/>
    <n v="15146.36"/>
    <n v="15449.287199999999"/>
    <n v="7573.179999999993"/>
    <n v="1.9999999999999983E-2"/>
  </r>
  <r>
    <x v="0"/>
    <x v="49"/>
    <x v="13"/>
    <x v="11"/>
    <x v="11"/>
    <n v="339473.5"/>
    <n v="346262.97"/>
    <n v="15430.613636363636"/>
    <n v="15739.225909090908"/>
    <n v="6789.4699999999721"/>
    <n v="1.9999999999999917E-2"/>
  </r>
  <r>
    <x v="0"/>
    <x v="49"/>
    <x v="14"/>
    <x v="23"/>
    <x v="23"/>
    <n v="102725"/>
    <n v="104779.5"/>
    <n v="17120.833333333332"/>
    <n v="17463.25"/>
    <n v="2054.5"/>
    <n v="0.02"/>
  </r>
  <r>
    <x v="0"/>
    <x v="49"/>
    <x v="7"/>
    <x v="242"/>
    <x v="242"/>
    <n v="1079447"/>
    <n v="1101035.94"/>
    <n v="16355.257575757576"/>
    <n v="16682.362727272728"/>
    <n v="21588.939999999944"/>
    <n v="1.9999999999999948E-2"/>
  </r>
  <r>
    <x v="0"/>
    <x v="49"/>
    <x v="8"/>
    <x v="6"/>
    <x v="6"/>
    <m/>
    <m/>
    <m/>
    <m/>
    <m/>
    <m/>
  </r>
  <r>
    <x v="0"/>
    <x v="49"/>
    <x v="15"/>
    <x v="107"/>
    <x v="107"/>
    <n v="1110858.03"/>
    <n v="1133075.19"/>
    <n v="52898.001428571428"/>
    <n v="53955.961428571427"/>
    <n v="22217.159999999916"/>
    <n v="1.9999999459876898E-2"/>
  </r>
  <r>
    <x v="0"/>
    <x v="49"/>
    <x v="16"/>
    <x v="2"/>
    <x v="2"/>
    <n v="317766.01"/>
    <n v="324121.33"/>
    <n v="45395.14428571429"/>
    <n v="46303.047142857147"/>
    <n v="6355.320000000007"/>
    <n v="1.9999999370606085E-2"/>
  </r>
  <r>
    <x v="0"/>
    <x v="49"/>
    <x v="17"/>
    <x v="300"/>
    <x v="300"/>
    <n v="1205579"/>
    <n v="1227629"/>
    <n v="32583.216216216217"/>
    <n v="33179.16216216216"/>
    <n v="22050"/>
    <n v="1.8289966895574657E-2"/>
  </r>
  <r>
    <x v="0"/>
    <x v="49"/>
    <x v="7"/>
    <x v="301"/>
    <x v="301"/>
    <n v="2634203.04"/>
    <n v="2684825.52"/>
    <n v="40526.200615384616"/>
    <n v="41305.008000000002"/>
    <n v="50622.479999999981"/>
    <n v="1.9217379689911822E-2"/>
  </r>
  <r>
    <x v="0"/>
    <x v="49"/>
    <x v="8"/>
    <x v="6"/>
    <x v="6"/>
    <m/>
    <m/>
    <m/>
    <m/>
    <m/>
    <m/>
  </r>
  <r>
    <x v="0"/>
    <x v="49"/>
    <x v="18"/>
    <x v="12"/>
    <x v="12"/>
    <n v="0"/>
    <n v="0"/>
    <n v="0"/>
    <n v="0"/>
    <n v="0"/>
    <n v="0"/>
  </r>
  <r>
    <x v="0"/>
    <x v="49"/>
    <x v="19"/>
    <x v="12"/>
    <x v="12"/>
    <n v="0"/>
    <n v="0"/>
    <n v="0"/>
    <n v="0"/>
    <n v="0"/>
    <n v="0"/>
  </r>
  <r>
    <x v="0"/>
    <x v="49"/>
    <x v="7"/>
    <x v="12"/>
    <x v="12"/>
    <n v="0"/>
    <n v="0"/>
    <n v="0"/>
    <n v="0"/>
    <n v="0"/>
    <n v="0"/>
  </r>
  <r>
    <x v="0"/>
    <x v="49"/>
    <x v="8"/>
    <x v="6"/>
    <x v="6"/>
    <m/>
    <m/>
    <m/>
    <m/>
    <m/>
    <m/>
  </r>
  <r>
    <x v="0"/>
    <x v="49"/>
    <x v="20"/>
    <x v="302"/>
    <x v="302"/>
    <n v="648759"/>
    <n v="661934.56000000006"/>
    <n v="44742"/>
    <n v="45650.659310344832"/>
    <n v="13175.560000000056"/>
    <n v="2.0308866620732901E-2"/>
  </r>
  <r>
    <x v="0"/>
    <x v="49"/>
    <x v="21"/>
    <x v="26"/>
    <x v="26"/>
    <n v="77482"/>
    <n v="79031.64"/>
    <n v="25827.333333333332"/>
    <n v="26343.88"/>
    <n v="1549.6399999999994"/>
    <n v="1.9999999999999993E-2"/>
  </r>
  <r>
    <x v="0"/>
    <x v="49"/>
    <x v="7"/>
    <x v="303"/>
    <x v="303"/>
    <n v="726241"/>
    <n v="740966.20000000007"/>
    <n v="41499.485714285714"/>
    <n v="42340.925714285717"/>
    <n v="14725.20000000007"/>
    <n v="2.0275913918382561E-2"/>
  </r>
  <r>
    <x v="0"/>
    <x v="49"/>
    <x v="8"/>
    <x v="6"/>
    <x v="6"/>
    <m/>
    <m/>
    <m/>
    <m/>
    <m/>
    <m/>
  </r>
  <r>
    <x v="0"/>
    <x v="49"/>
    <x v="22"/>
    <x v="19"/>
    <x v="19"/>
    <n v="290489.3"/>
    <n v="291027.53999999998"/>
    <n v="72622.324999999997"/>
    <n v="72756.884999999995"/>
    <n v="538.23999999999069"/>
    <n v="1.8528737547303489E-3"/>
  </r>
  <r>
    <x v="0"/>
    <x v="49"/>
    <x v="23"/>
    <x v="26"/>
    <x v="26"/>
    <n v="182481.34"/>
    <n v="185331"/>
    <n v="60827.113333333335"/>
    <n v="61777"/>
    <n v="2849.6600000000035"/>
    <n v="1.5616172042577085E-2"/>
  </r>
  <r>
    <x v="0"/>
    <x v="49"/>
    <x v="24"/>
    <x v="12"/>
    <x v="12"/>
    <n v="0"/>
    <n v="0"/>
    <n v="0"/>
    <n v="0"/>
    <n v="0"/>
    <n v="0"/>
  </r>
  <r>
    <x v="0"/>
    <x v="49"/>
    <x v="25"/>
    <x v="0"/>
    <x v="0"/>
    <n v="58875.46"/>
    <n v="58875.46"/>
    <n v="58875.46"/>
    <n v="58875.46"/>
    <n v="0"/>
    <n v="0"/>
  </r>
  <r>
    <x v="0"/>
    <x v="49"/>
    <x v="26"/>
    <x v="0"/>
    <x v="0"/>
    <n v="61427.96"/>
    <n v="62578"/>
    <n v="61427.96"/>
    <n v="62578"/>
    <n v="1150.0400000000009"/>
    <n v="1.8721767742246379E-2"/>
  </r>
  <r>
    <x v="0"/>
    <x v="49"/>
    <x v="27"/>
    <x v="12"/>
    <x v="12"/>
    <n v="0"/>
    <n v="0"/>
    <n v="0"/>
    <n v="0"/>
    <n v="0"/>
    <n v="0"/>
  </r>
  <r>
    <x v="0"/>
    <x v="49"/>
    <x v="28"/>
    <x v="12"/>
    <x v="12"/>
    <n v="0"/>
    <n v="0"/>
    <n v="0"/>
    <n v="0"/>
    <n v="0"/>
    <n v="0"/>
  </r>
  <r>
    <x v="0"/>
    <x v="49"/>
    <x v="29"/>
    <x v="12"/>
    <x v="12"/>
    <n v="0"/>
    <n v="0"/>
    <n v="0"/>
    <n v="0"/>
    <n v="0"/>
    <n v="0"/>
  </r>
  <r>
    <x v="0"/>
    <x v="49"/>
    <x v="7"/>
    <x v="18"/>
    <x v="18"/>
    <n v="593274.05999999994"/>
    <n v="597812"/>
    <n v="65919.34"/>
    <n v="66423.555555555562"/>
    <n v="4537.9400000000605"/>
    <n v="7.6489776074147942E-3"/>
  </r>
  <r>
    <x v="0"/>
    <x v="49"/>
    <x v="8"/>
    <x v="6"/>
    <x v="6"/>
    <m/>
    <m/>
    <m/>
    <m/>
    <m/>
    <m/>
  </r>
  <r>
    <x v="0"/>
    <x v="49"/>
    <x v="30"/>
    <x v="12"/>
    <x v="12"/>
    <n v="0"/>
    <n v="0"/>
    <n v="0"/>
    <n v="0"/>
    <n v="0"/>
    <n v="0"/>
  </r>
  <r>
    <x v="0"/>
    <x v="49"/>
    <x v="31"/>
    <x v="26"/>
    <x v="26"/>
    <n v="142891"/>
    <n v="145748"/>
    <n v="47630.333333333336"/>
    <n v="48582.666666666664"/>
    <n v="2857"/>
    <n v="1.9994261360057667E-2"/>
  </r>
  <r>
    <x v="0"/>
    <x v="49"/>
    <x v="7"/>
    <x v="26"/>
    <x v="26"/>
    <n v="142891"/>
    <n v="145748"/>
    <n v="47630.333333333336"/>
    <n v="48582.666666666664"/>
    <n v="2857"/>
    <n v="1.9994261360057667E-2"/>
  </r>
  <r>
    <x v="0"/>
    <x v="49"/>
    <x v="8"/>
    <x v="6"/>
    <x v="6"/>
    <m/>
    <m/>
    <m/>
    <m/>
    <m/>
    <m/>
  </r>
  <r>
    <x v="0"/>
    <x v="49"/>
    <x v="32"/>
    <x v="3"/>
    <x v="3"/>
    <n v="189535"/>
    <n v="193325"/>
    <n v="37907"/>
    <n v="38665"/>
    <n v="3790"/>
    <n v="1.9996306750732055E-2"/>
  </r>
  <r>
    <x v="0"/>
    <x v="49"/>
    <x v="7"/>
    <x v="3"/>
    <x v="3"/>
    <n v="189535"/>
    <n v="193325"/>
    <n v="37907"/>
    <n v="38665"/>
    <n v="3790"/>
    <n v="1.9996306750732055E-2"/>
  </r>
  <r>
    <x v="0"/>
    <x v="49"/>
    <x v="8"/>
    <x v="6"/>
    <x v="6"/>
    <m/>
    <m/>
    <m/>
    <m/>
    <m/>
    <m/>
  </r>
  <r>
    <x v="0"/>
    <x v="49"/>
    <x v="33"/>
    <x v="139"/>
    <x v="139"/>
    <n v="980013"/>
    <n v="999613.69"/>
    <n v="37692.807692307695"/>
    <n v="38446.680384615385"/>
    <n v="19600.689999999944"/>
    <n v="2.0000438769689734E-2"/>
  </r>
  <r>
    <x v="0"/>
    <x v="49"/>
    <x v="34"/>
    <x v="48"/>
    <x v="48"/>
    <n v="1419705"/>
    <n v="1448100"/>
    <n v="22898.467741935485"/>
    <n v="23356.451612903227"/>
    <n v="28395"/>
    <n v="2.0000633934514563E-2"/>
  </r>
  <r>
    <x v="0"/>
    <x v="49"/>
    <x v="7"/>
    <x v="304"/>
    <x v="304"/>
    <n v="2399718"/>
    <n v="2447713.69"/>
    <n v="27269.522727272728"/>
    <n v="27814.928295454545"/>
    <n v="47995.689999999944"/>
    <n v="2.000055423178888E-2"/>
  </r>
  <r>
    <x v="0"/>
    <x v="49"/>
    <x v="8"/>
    <x v="6"/>
    <x v="6"/>
    <m/>
    <m/>
    <m/>
    <m/>
    <m/>
    <m/>
  </r>
  <r>
    <x v="0"/>
    <x v="49"/>
    <x v="35"/>
    <x v="12"/>
    <x v="12"/>
    <n v="0"/>
    <n v="0"/>
    <n v="0"/>
    <n v="0"/>
    <n v="0"/>
    <n v="0"/>
  </r>
  <r>
    <x v="0"/>
    <x v="49"/>
    <x v="36"/>
    <x v="26"/>
    <x v="26"/>
    <n v="140627"/>
    <n v="141670"/>
    <n v="46875.666666666664"/>
    <n v="47223.333333333336"/>
    <n v="1043"/>
    <n v="7.4167834057471179E-3"/>
  </r>
  <r>
    <x v="0"/>
    <x v="49"/>
    <x v="37"/>
    <x v="12"/>
    <x v="12"/>
    <n v="0"/>
    <n v="0"/>
    <n v="0"/>
    <n v="0"/>
    <n v="0"/>
    <n v="0"/>
  </r>
  <r>
    <x v="0"/>
    <x v="49"/>
    <x v="38"/>
    <x v="12"/>
    <x v="12"/>
    <n v="0"/>
    <n v="0"/>
    <n v="0"/>
    <n v="0"/>
    <n v="0"/>
    <n v="0"/>
  </r>
  <r>
    <x v="0"/>
    <x v="49"/>
    <x v="7"/>
    <x v="26"/>
    <x v="26"/>
    <n v="140627"/>
    <n v="141670"/>
    <n v="46875.666666666664"/>
    <n v="47223.333333333336"/>
    <n v="1043"/>
    <n v="7.4167834057471179E-3"/>
  </r>
  <r>
    <x v="0"/>
    <x v="49"/>
    <x v="8"/>
    <x v="6"/>
    <x v="6"/>
    <m/>
    <m/>
    <m/>
    <m/>
    <m/>
    <m/>
  </r>
  <r>
    <x v="0"/>
    <x v="49"/>
    <x v="39"/>
    <x v="12"/>
    <x v="12"/>
    <n v="0"/>
    <n v="0"/>
    <n v="0"/>
    <n v="0"/>
    <n v="0"/>
    <n v="0"/>
  </r>
  <r>
    <x v="0"/>
    <x v="49"/>
    <x v="40"/>
    <x v="12"/>
    <x v="12"/>
    <n v="0"/>
    <n v="0"/>
    <n v="0"/>
    <n v="0"/>
    <n v="0"/>
    <n v="0"/>
  </r>
  <r>
    <x v="0"/>
    <x v="49"/>
    <x v="41"/>
    <x v="12"/>
    <x v="12"/>
    <n v="0"/>
    <n v="0"/>
    <n v="0"/>
    <n v="0"/>
    <n v="0"/>
    <n v="0"/>
  </r>
  <r>
    <x v="0"/>
    <x v="50"/>
    <x v="0"/>
    <x v="0"/>
    <x v="0"/>
    <n v="115000"/>
    <n v="115000"/>
    <n v="115000"/>
    <n v="115000"/>
    <n v="0"/>
    <n v="0"/>
  </r>
  <r>
    <x v="0"/>
    <x v="50"/>
    <x v="1"/>
    <x v="26"/>
    <x v="26"/>
    <n v="234491"/>
    <n v="234491"/>
    <n v="78163.666666666672"/>
    <n v="78163.666666666672"/>
    <n v="0"/>
    <n v="0"/>
  </r>
  <r>
    <x v="0"/>
    <x v="50"/>
    <x v="2"/>
    <x v="12"/>
    <x v="12"/>
    <n v="0"/>
    <n v="0"/>
    <n v="0"/>
    <n v="0"/>
    <n v="0"/>
    <n v="0"/>
  </r>
  <r>
    <x v="0"/>
    <x v="50"/>
    <x v="3"/>
    <x v="12"/>
    <x v="12"/>
    <n v="0"/>
    <n v="0"/>
    <n v="0"/>
    <n v="0"/>
    <n v="0"/>
    <n v="0"/>
  </r>
  <r>
    <x v="0"/>
    <x v="50"/>
    <x v="4"/>
    <x v="0"/>
    <x v="0"/>
    <n v="65000"/>
    <n v="65000"/>
    <n v="65000"/>
    <n v="65000"/>
    <n v="0"/>
    <n v="0"/>
  </r>
  <r>
    <x v="0"/>
    <x v="50"/>
    <x v="5"/>
    <x v="0"/>
    <x v="0"/>
    <n v="56242"/>
    <n v="56242"/>
    <n v="56242"/>
    <n v="56242"/>
    <n v="0"/>
    <n v="0"/>
  </r>
  <r>
    <x v="0"/>
    <x v="50"/>
    <x v="6"/>
    <x v="12"/>
    <x v="12"/>
    <n v="0"/>
    <n v="0"/>
    <n v="0"/>
    <n v="0"/>
    <n v="0"/>
    <n v="0"/>
  </r>
  <r>
    <x v="0"/>
    <x v="50"/>
    <x v="7"/>
    <x v="23"/>
    <x v="23"/>
    <n v="470733"/>
    <n v="470733"/>
    <n v="78455.5"/>
    <n v="78455.5"/>
    <n v="0"/>
    <n v="0"/>
  </r>
  <r>
    <x v="0"/>
    <x v="50"/>
    <x v="8"/>
    <x v="6"/>
    <x v="6"/>
    <m/>
    <m/>
    <m/>
    <m/>
    <m/>
    <m/>
  </r>
  <r>
    <x v="0"/>
    <x v="50"/>
    <x v="9"/>
    <x v="12"/>
    <x v="12"/>
    <n v="0"/>
    <n v="0"/>
    <n v="0"/>
    <n v="0"/>
    <n v="0"/>
    <n v="0"/>
  </r>
  <r>
    <x v="0"/>
    <x v="50"/>
    <x v="10"/>
    <x v="12"/>
    <x v="12"/>
    <n v="0"/>
    <n v="0"/>
    <n v="0"/>
    <n v="0"/>
    <n v="0"/>
    <n v="0"/>
  </r>
  <r>
    <x v="0"/>
    <x v="50"/>
    <x v="7"/>
    <x v="12"/>
    <x v="12"/>
    <n v="0"/>
    <n v="0"/>
    <n v="0"/>
    <n v="0"/>
    <n v="0"/>
    <n v="0"/>
  </r>
  <r>
    <x v="0"/>
    <x v="50"/>
    <x v="8"/>
    <x v="6"/>
    <x v="6"/>
    <m/>
    <m/>
    <m/>
    <m/>
    <m/>
    <m/>
  </r>
  <r>
    <x v="0"/>
    <x v="50"/>
    <x v="11"/>
    <x v="17"/>
    <x v="17"/>
    <n v="27869"/>
    <n v="27984"/>
    <n v="13934.5"/>
    <n v="13992"/>
    <n v="115"/>
    <n v="4.1264487423301873E-3"/>
  </r>
  <r>
    <x v="0"/>
    <x v="50"/>
    <x v="12"/>
    <x v="17"/>
    <x v="17"/>
    <n v="28613"/>
    <n v="28613"/>
    <n v="14306.5"/>
    <n v="14306.5"/>
    <n v="0"/>
    <n v="0"/>
  </r>
  <r>
    <x v="0"/>
    <x v="50"/>
    <x v="13"/>
    <x v="12"/>
    <x v="12"/>
    <n v="0"/>
    <n v="0"/>
    <n v="0"/>
    <n v="0"/>
    <n v="0"/>
    <n v="0"/>
  </r>
  <r>
    <x v="0"/>
    <x v="50"/>
    <x v="14"/>
    <x v="12"/>
    <x v="12"/>
    <n v="0"/>
    <n v="0"/>
    <n v="0"/>
    <n v="0"/>
    <n v="0"/>
    <n v="0"/>
  </r>
  <r>
    <x v="0"/>
    <x v="50"/>
    <x v="7"/>
    <x v="19"/>
    <x v="19"/>
    <n v="56482"/>
    <n v="56597"/>
    <n v="14120.5"/>
    <n v="14149.25"/>
    <n v="115"/>
    <n v="2.036046882192557E-3"/>
  </r>
  <r>
    <x v="0"/>
    <x v="50"/>
    <x v="8"/>
    <x v="6"/>
    <x v="6"/>
    <m/>
    <m/>
    <m/>
    <m/>
    <m/>
    <m/>
  </r>
  <r>
    <x v="0"/>
    <x v="50"/>
    <x v="15"/>
    <x v="26"/>
    <x v="26"/>
    <n v="155701"/>
    <n v="155701"/>
    <n v="51900.333333333336"/>
    <n v="51900.333333333336"/>
    <n v="0"/>
    <n v="0"/>
  </r>
  <r>
    <x v="0"/>
    <x v="50"/>
    <x v="16"/>
    <x v="12"/>
    <x v="12"/>
    <n v="0"/>
    <n v="0"/>
    <n v="0"/>
    <n v="0"/>
    <n v="0"/>
    <n v="0"/>
  </r>
  <r>
    <x v="0"/>
    <x v="50"/>
    <x v="17"/>
    <x v="19"/>
    <x v="19"/>
    <n v="110887"/>
    <n v="110887"/>
    <n v="27721.75"/>
    <n v="27721.75"/>
    <n v="0"/>
    <n v="0"/>
  </r>
  <r>
    <x v="0"/>
    <x v="50"/>
    <x v="7"/>
    <x v="2"/>
    <x v="2"/>
    <n v="266588"/>
    <n v="266588"/>
    <n v="38084"/>
    <n v="38084"/>
    <n v="0"/>
    <n v="0"/>
  </r>
  <r>
    <x v="0"/>
    <x v="50"/>
    <x v="8"/>
    <x v="6"/>
    <x v="6"/>
    <m/>
    <m/>
    <m/>
    <m/>
    <m/>
    <m/>
  </r>
  <r>
    <x v="0"/>
    <x v="50"/>
    <x v="18"/>
    <x v="12"/>
    <x v="12"/>
    <n v="0"/>
    <n v="0"/>
    <n v="0"/>
    <n v="0"/>
    <n v="0"/>
    <n v="0"/>
  </r>
  <r>
    <x v="0"/>
    <x v="50"/>
    <x v="19"/>
    <x v="12"/>
    <x v="12"/>
    <n v="0"/>
    <n v="0"/>
    <n v="0"/>
    <n v="0"/>
    <n v="0"/>
    <n v="0"/>
  </r>
  <r>
    <x v="0"/>
    <x v="50"/>
    <x v="7"/>
    <x v="12"/>
    <x v="12"/>
    <n v="0"/>
    <n v="0"/>
    <n v="0"/>
    <n v="0"/>
    <n v="0"/>
    <n v="0"/>
  </r>
  <r>
    <x v="0"/>
    <x v="50"/>
    <x v="8"/>
    <x v="6"/>
    <x v="6"/>
    <m/>
    <m/>
    <m/>
    <m/>
    <m/>
    <m/>
  </r>
  <r>
    <x v="0"/>
    <x v="50"/>
    <x v="20"/>
    <x v="0"/>
    <x v="0"/>
    <n v="29121"/>
    <n v="29121"/>
    <n v="29121"/>
    <n v="29121"/>
    <n v="0"/>
    <n v="0"/>
  </r>
  <r>
    <x v="0"/>
    <x v="50"/>
    <x v="21"/>
    <x v="12"/>
    <x v="12"/>
    <n v="0"/>
    <n v="0"/>
    <n v="0"/>
    <n v="0"/>
    <n v="0"/>
    <n v="0"/>
  </r>
  <r>
    <x v="0"/>
    <x v="50"/>
    <x v="7"/>
    <x v="0"/>
    <x v="0"/>
    <n v="29121"/>
    <n v="29121"/>
    <n v="29121"/>
    <n v="29121"/>
    <n v="0"/>
    <n v="0"/>
  </r>
  <r>
    <x v="0"/>
    <x v="50"/>
    <x v="8"/>
    <x v="6"/>
    <x v="6"/>
    <m/>
    <m/>
    <m/>
    <m/>
    <m/>
    <m/>
  </r>
  <r>
    <x v="0"/>
    <x v="50"/>
    <x v="22"/>
    <x v="12"/>
    <x v="12"/>
    <n v="0"/>
    <n v="0"/>
    <n v="0"/>
    <n v="0"/>
    <n v="0"/>
    <n v="0"/>
  </r>
  <r>
    <x v="0"/>
    <x v="50"/>
    <x v="23"/>
    <x v="12"/>
    <x v="12"/>
    <n v="0"/>
    <n v="0"/>
    <n v="0"/>
    <n v="0"/>
    <n v="0"/>
    <n v="0"/>
  </r>
  <r>
    <x v="0"/>
    <x v="50"/>
    <x v="24"/>
    <x v="12"/>
    <x v="12"/>
    <n v="0"/>
    <n v="0"/>
    <n v="0"/>
    <n v="0"/>
    <n v="0"/>
    <n v="0"/>
  </r>
  <r>
    <x v="0"/>
    <x v="50"/>
    <x v="25"/>
    <x v="12"/>
    <x v="12"/>
    <n v="0"/>
    <n v="0"/>
    <n v="0"/>
    <n v="0"/>
    <n v="0"/>
    <n v="0"/>
  </r>
  <r>
    <x v="0"/>
    <x v="50"/>
    <x v="26"/>
    <x v="12"/>
    <x v="12"/>
    <n v="0"/>
    <n v="0"/>
    <n v="0"/>
    <n v="0"/>
    <n v="0"/>
    <n v="0"/>
  </r>
  <r>
    <x v="0"/>
    <x v="50"/>
    <x v="27"/>
    <x v="12"/>
    <x v="12"/>
    <n v="0"/>
    <n v="0"/>
    <n v="0"/>
    <n v="0"/>
    <n v="0"/>
    <n v="0"/>
  </r>
  <r>
    <x v="0"/>
    <x v="50"/>
    <x v="28"/>
    <x v="12"/>
    <x v="12"/>
    <n v="0"/>
    <n v="0"/>
    <n v="0"/>
    <n v="0"/>
    <n v="0"/>
    <n v="0"/>
  </r>
  <r>
    <x v="0"/>
    <x v="50"/>
    <x v="29"/>
    <x v="12"/>
    <x v="12"/>
    <n v="0"/>
    <n v="0"/>
    <n v="0"/>
    <n v="0"/>
    <n v="0"/>
    <n v="0"/>
  </r>
  <r>
    <x v="0"/>
    <x v="50"/>
    <x v="7"/>
    <x v="12"/>
    <x v="12"/>
    <n v="0"/>
    <n v="0"/>
    <n v="0"/>
    <n v="0"/>
    <n v="0"/>
    <n v="0"/>
  </r>
  <r>
    <x v="0"/>
    <x v="50"/>
    <x v="8"/>
    <x v="6"/>
    <x v="6"/>
    <m/>
    <m/>
    <m/>
    <m/>
    <m/>
    <m/>
  </r>
  <r>
    <x v="0"/>
    <x v="50"/>
    <x v="30"/>
    <x v="12"/>
    <x v="12"/>
    <n v="0"/>
    <n v="0"/>
    <n v="0"/>
    <n v="0"/>
    <n v="0"/>
    <n v="0"/>
  </r>
  <r>
    <x v="0"/>
    <x v="50"/>
    <x v="31"/>
    <x v="12"/>
    <x v="12"/>
    <n v="0"/>
    <n v="0"/>
    <n v="0"/>
    <n v="0"/>
    <n v="0"/>
    <n v="0"/>
  </r>
  <r>
    <x v="0"/>
    <x v="50"/>
    <x v="7"/>
    <x v="12"/>
    <x v="12"/>
    <n v="0"/>
    <n v="0"/>
    <n v="0"/>
    <n v="0"/>
    <n v="0"/>
    <n v="0"/>
  </r>
  <r>
    <x v="0"/>
    <x v="50"/>
    <x v="8"/>
    <x v="6"/>
    <x v="6"/>
    <m/>
    <m/>
    <m/>
    <m/>
    <m/>
    <m/>
  </r>
  <r>
    <x v="0"/>
    <x v="50"/>
    <x v="32"/>
    <x v="17"/>
    <x v="17"/>
    <n v="105008"/>
    <n v="105008"/>
    <n v="52504"/>
    <n v="52504"/>
    <n v="0"/>
    <n v="0"/>
  </r>
  <r>
    <x v="0"/>
    <x v="50"/>
    <x v="7"/>
    <x v="17"/>
    <x v="17"/>
    <n v="105008"/>
    <n v="105008"/>
    <n v="52504"/>
    <n v="52504"/>
    <n v="0"/>
    <n v="0"/>
  </r>
  <r>
    <x v="0"/>
    <x v="50"/>
    <x v="8"/>
    <x v="6"/>
    <x v="6"/>
    <m/>
    <m/>
    <m/>
    <m/>
    <m/>
    <m/>
  </r>
  <r>
    <x v="0"/>
    <x v="50"/>
    <x v="33"/>
    <x v="0"/>
    <x v="0"/>
    <n v="56803"/>
    <n v="56803"/>
    <n v="56803"/>
    <n v="56803"/>
    <n v="0"/>
    <n v="0"/>
  </r>
  <r>
    <x v="0"/>
    <x v="50"/>
    <x v="34"/>
    <x v="19"/>
    <x v="19"/>
    <n v="113556"/>
    <n v="113556"/>
    <n v="28389"/>
    <n v="28389"/>
    <n v="0"/>
    <n v="0"/>
  </r>
  <r>
    <x v="0"/>
    <x v="50"/>
    <x v="7"/>
    <x v="3"/>
    <x v="3"/>
    <n v="170359"/>
    <n v="170359"/>
    <n v="34071.800000000003"/>
    <n v="34071.800000000003"/>
    <n v="0"/>
    <n v="0"/>
  </r>
  <r>
    <x v="0"/>
    <x v="50"/>
    <x v="8"/>
    <x v="6"/>
    <x v="6"/>
    <m/>
    <m/>
    <m/>
    <m/>
    <m/>
    <m/>
  </r>
  <r>
    <x v="0"/>
    <x v="50"/>
    <x v="35"/>
    <x v="12"/>
    <x v="12"/>
    <n v="0"/>
    <n v="0"/>
    <n v="0"/>
    <n v="0"/>
    <n v="0"/>
    <n v="0"/>
  </r>
  <r>
    <x v="0"/>
    <x v="50"/>
    <x v="36"/>
    <x v="12"/>
    <x v="12"/>
    <n v="0"/>
    <n v="0"/>
    <n v="0"/>
    <n v="0"/>
    <n v="0"/>
    <n v="0"/>
  </r>
  <r>
    <x v="0"/>
    <x v="50"/>
    <x v="37"/>
    <x v="12"/>
    <x v="12"/>
    <n v="0"/>
    <n v="0"/>
    <n v="0"/>
    <n v="0"/>
    <n v="0"/>
    <n v="0"/>
  </r>
  <r>
    <x v="0"/>
    <x v="50"/>
    <x v="38"/>
    <x v="12"/>
    <x v="12"/>
    <n v="0"/>
    <n v="0"/>
    <n v="0"/>
    <n v="0"/>
    <n v="0"/>
    <n v="0"/>
  </r>
  <r>
    <x v="0"/>
    <x v="50"/>
    <x v="7"/>
    <x v="12"/>
    <x v="12"/>
    <n v="0"/>
    <n v="0"/>
    <n v="0"/>
    <n v="0"/>
    <n v="0"/>
    <n v="0"/>
  </r>
  <r>
    <x v="0"/>
    <x v="50"/>
    <x v="8"/>
    <x v="6"/>
    <x v="6"/>
    <m/>
    <m/>
    <m/>
    <m/>
    <m/>
    <m/>
  </r>
  <r>
    <x v="0"/>
    <x v="50"/>
    <x v="39"/>
    <x v="12"/>
    <x v="12"/>
    <n v="0"/>
    <n v="0"/>
    <n v="0"/>
    <n v="0"/>
    <n v="0"/>
    <n v="0"/>
  </r>
  <r>
    <x v="0"/>
    <x v="50"/>
    <x v="40"/>
    <x v="12"/>
    <x v="12"/>
    <n v="0"/>
    <n v="0"/>
    <n v="0"/>
    <n v="0"/>
    <n v="0"/>
    <n v="0"/>
  </r>
  <r>
    <x v="0"/>
    <x v="50"/>
    <x v="41"/>
    <x v="12"/>
    <x v="12"/>
    <n v="0"/>
    <n v="0"/>
    <n v="0"/>
    <n v="0"/>
    <n v="0"/>
    <n v="0"/>
  </r>
  <r>
    <x v="0"/>
    <x v="51"/>
    <x v="0"/>
    <x v="0"/>
    <x v="0"/>
    <n v="119000"/>
    <n v="120000"/>
    <n v="119000"/>
    <n v="120000"/>
    <n v="1000"/>
    <n v="8.4033613445378148E-3"/>
  </r>
  <r>
    <x v="0"/>
    <x v="51"/>
    <x v="1"/>
    <x v="14"/>
    <x v="14"/>
    <n v="1091599"/>
    <n v="1091599"/>
    <n v="83969.153846153844"/>
    <n v="83969.153846153844"/>
    <n v="0"/>
    <n v="0"/>
  </r>
  <r>
    <x v="0"/>
    <x v="51"/>
    <x v="2"/>
    <x v="17"/>
    <x v="17"/>
    <n v="202840"/>
    <n v="202840"/>
    <n v="101420"/>
    <n v="101420"/>
    <n v="0"/>
    <n v="0"/>
  </r>
  <r>
    <x v="0"/>
    <x v="51"/>
    <x v="3"/>
    <x v="12"/>
    <x v="12"/>
    <n v="0"/>
    <n v="0"/>
    <n v="0"/>
    <n v="0"/>
    <n v="0"/>
    <n v="0"/>
  </r>
  <r>
    <x v="0"/>
    <x v="51"/>
    <x v="4"/>
    <x v="0"/>
    <x v="0"/>
    <n v="85000"/>
    <n v="85000"/>
    <n v="85000"/>
    <n v="85000"/>
    <n v="0"/>
    <n v="0"/>
  </r>
  <r>
    <x v="0"/>
    <x v="51"/>
    <x v="5"/>
    <x v="17"/>
    <x v="17"/>
    <n v="149920"/>
    <n v="149935"/>
    <n v="74960"/>
    <n v="74967.5"/>
    <n v="15"/>
    <n v="1.0005336179295624E-4"/>
  </r>
  <r>
    <x v="0"/>
    <x v="51"/>
    <x v="6"/>
    <x v="0"/>
    <x v="0"/>
    <n v="73588"/>
    <n v="73588"/>
    <n v="73588"/>
    <n v="73588"/>
    <n v="0"/>
    <n v="0"/>
  </r>
  <r>
    <x v="0"/>
    <x v="51"/>
    <x v="7"/>
    <x v="108"/>
    <x v="108"/>
    <n v="1721947"/>
    <n v="1722962"/>
    <n v="86097.35"/>
    <n v="86148.1"/>
    <n v="1015"/>
    <n v="5.8944903646860215E-4"/>
  </r>
  <r>
    <x v="0"/>
    <x v="51"/>
    <x v="8"/>
    <x v="6"/>
    <x v="6"/>
    <m/>
    <m/>
    <m/>
    <m/>
    <m/>
    <m/>
  </r>
  <r>
    <x v="0"/>
    <x v="51"/>
    <x v="9"/>
    <x v="7"/>
    <x v="7"/>
    <n v="139689"/>
    <n v="141999"/>
    <n v="17461.125"/>
    <n v="17749.875"/>
    <n v="2310"/>
    <n v="1.6536735175998109E-2"/>
  </r>
  <r>
    <x v="0"/>
    <x v="51"/>
    <x v="10"/>
    <x v="12"/>
    <x v="12"/>
    <n v="0"/>
    <n v="0"/>
    <n v="0"/>
    <n v="0"/>
    <n v="0"/>
    <n v="0"/>
  </r>
  <r>
    <x v="0"/>
    <x v="51"/>
    <x v="7"/>
    <x v="7"/>
    <x v="7"/>
    <n v="139689"/>
    <n v="141999"/>
    <n v="17461.125"/>
    <n v="17749.875"/>
    <n v="2310"/>
    <n v="1.6536735175998109E-2"/>
  </r>
  <r>
    <x v="0"/>
    <x v="51"/>
    <x v="8"/>
    <x v="6"/>
    <x v="6"/>
    <m/>
    <m/>
    <m/>
    <m/>
    <m/>
    <m/>
  </r>
  <r>
    <x v="0"/>
    <x v="51"/>
    <x v="11"/>
    <x v="68"/>
    <x v="68"/>
    <n v="205034"/>
    <n v="207597"/>
    <n v="17086.166666666668"/>
    <n v="17299.75"/>
    <n v="2563"/>
    <n v="1.2500365792990431E-2"/>
  </r>
  <r>
    <x v="0"/>
    <x v="51"/>
    <x v="12"/>
    <x v="305"/>
    <x v="305"/>
    <n v="769454"/>
    <n v="785729"/>
    <n v="15389.08"/>
    <n v="15714.58"/>
    <n v="16275"/>
    <n v="2.1151361874783937E-2"/>
  </r>
  <r>
    <x v="0"/>
    <x v="51"/>
    <x v="13"/>
    <x v="8"/>
    <x v="8"/>
    <n v="235081"/>
    <n v="243216"/>
    <n v="15672.066666666668"/>
    <n v="16214.4"/>
    <n v="8135"/>
    <n v="3.4605093563495136E-2"/>
  </r>
  <r>
    <x v="0"/>
    <x v="51"/>
    <x v="14"/>
    <x v="12"/>
    <x v="12"/>
    <n v="0"/>
    <n v="0"/>
    <n v="0"/>
    <n v="0"/>
    <n v="0"/>
    <n v="0"/>
  </r>
  <r>
    <x v="0"/>
    <x v="51"/>
    <x v="7"/>
    <x v="306"/>
    <x v="306"/>
    <n v="1209569"/>
    <n v="1236542"/>
    <n v="15708.688311688311"/>
    <n v="16058.987012987012"/>
    <n v="26973"/>
    <n v="2.2299678645864768E-2"/>
  </r>
  <r>
    <x v="0"/>
    <x v="51"/>
    <x v="8"/>
    <x v="6"/>
    <x v="6"/>
    <m/>
    <m/>
    <m/>
    <m/>
    <m/>
    <m/>
  </r>
  <r>
    <x v="0"/>
    <x v="51"/>
    <x v="15"/>
    <x v="18"/>
    <x v="18"/>
    <n v="480960"/>
    <n v="482860"/>
    <n v="53440"/>
    <n v="53651.111111111109"/>
    <n v="1900"/>
    <n v="3.9504324683965406E-3"/>
  </r>
  <r>
    <x v="0"/>
    <x v="51"/>
    <x v="16"/>
    <x v="26"/>
    <x v="26"/>
    <n v="136351"/>
    <n v="137103"/>
    <n v="45450.333333333336"/>
    <n v="45701"/>
    <n v="752"/>
    <n v="5.5151777398038887E-3"/>
  </r>
  <r>
    <x v="0"/>
    <x v="51"/>
    <x v="17"/>
    <x v="80"/>
    <x v="80"/>
    <n v="494576"/>
    <n v="503230"/>
    <n v="27476.444444444445"/>
    <n v="27957.222222222223"/>
    <n v="8654"/>
    <n v="1.7497816311345477E-2"/>
  </r>
  <r>
    <x v="0"/>
    <x v="51"/>
    <x v="7"/>
    <x v="83"/>
    <x v="83"/>
    <n v="1111887"/>
    <n v="1123193"/>
    <n v="37062.9"/>
    <n v="37439.76666666667"/>
    <n v="11306"/>
    <n v="1.0168299476475576E-2"/>
  </r>
  <r>
    <x v="0"/>
    <x v="51"/>
    <x v="8"/>
    <x v="6"/>
    <x v="6"/>
    <m/>
    <m/>
    <m/>
    <m/>
    <m/>
    <m/>
  </r>
  <r>
    <x v="0"/>
    <x v="51"/>
    <x v="18"/>
    <x v="12"/>
    <x v="12"/>
    <n v="0"/>
    <n v="0"/>
    <n v="0"/>
    <n v="0"/>
    <n v="0"/>
    <n v="0"/>
  </r>
  <r>
    <x v="0"/>
    <x v="51"/>
    <x v="19"/>
    <x v="12"/>
    <x v="12"/>
    <n v="0"/>
    <n v="0"/>
    <n v="0"/>
    <n v="0"/>
    <n v="0"/>
    <n v="0"/>
  </r>
  <r>
    <x v="0"/>
    <x v="51"/>
    <x v="7"/>
    <x v="12"/>
    <x v="12"/>
    <n v="0"/>
    <n v="0"/>
    <n v="0"/>
    <n v="0"/>
    <n v="0"/>
    <n v="0"/>
  </r>
  <r>
    <x v="0"/>
    <x v="51"/>
    <x v="8"/>
    <x v="6"/>
    <x v="6"/>
    <m/>
    <m/>
    <m/>
    <m/>
    <m/>
    <m/>
  </r>
  <r>
    <x v="0"/>
    <x v="51"/>
    <x v="20"/>
    <x v="19"/>
    <x v="19"/>
    <n v="159052"/>
    <n v="162227"/>
    <n v="39763"/>
    <n v="40556.75"/>
    <n v="3175"/>
    <n v="1.9962024998113826E-2"/>
  </r>
  <r>
    <x v="0"/>
    <x v="51"/>
    <x v="21"/>
    <x v="0"/>
    <x v="0"/>
    <n v="52464"/>
    <n v="52464"/>
    <n v="52464"/>
    <n v="52464"/>
    <n v="0"/>
    <n v="0"/>
  </r>
  <r>
    <x v="0"/>
    <x v="51"/>
    <x v="7"/>
    <x v="3"/>
    <x v="3"/>
    <n v="211516"/>
    <n v="214691"/>
    <n v="42303.199999999997"/>
    <n v="42938.2"/>
    <n v="3175"/>
    <n v="1.5010684770892036E-2"/>
  </r>
  <r>
    <x v="0"/>
    <x v="51"/>
    <x v="8"/>
    <x v="6"/>
    <x v="6"/>
    <m/>
    <m/>
    <m/>
    <m/>
    <m/>
    <m/>
  </r>
  <r>
    <x v="0"/>
    <x v="51"/>
    <x v="22"/>
    <x v="7"/>
    <x v="7"/>
    <n v="476716"/>
    <n v="482049"/>
    <n v="59589.5"/>
    <n v="60256.125"/>
    <n v="5333"/>
    <n v="1.1186954077480092E-2"/>
  </r>
  <r>
    <x v="0"/>
    <x v="51"/>
    <x v="23"/>
    <x v="0"/>
    <x v="0"/>
    <n v="69228"/>
    <n v="69228"/>
    <n v="69228"/>
    <n v="69228"/>
    <n v="0"/>
    <n v="0"/>
  </r>
  <r>
    <x v="0"/>
    <x v="51"/>
    <x v="24"/>
    <x v="12"/>
    <x v="12"/>
    <n v="0"/>
    <n v="0"/>
    <n v="0"/>
    <n v="0"/>
    <n v="0"/>
    <n v="0"/>
  </r>
  <r>
    <x v="0"/>
    <x v="51"/>
    <x v="25"/>
    <x v="0"/>
    <x v="0"/>
    <n v="46439"/>
    <n v="46452"/>
    <n v="46439"/>
    <n v="46452"/>
    <n v="13"/>
    <n v="2.7993712181571524E-4"/>
  </r>
  <r>
    <x v="0"/>
    <x v="51"/>
    <x v="26"/>
    <x v="12"/>
    <x v="12"/>
    <n v="0"/>
    <n v="0"/>
    <n v="0"/>
    <n v="0"/>
    <n v="0"/>
    <n v="0"/>
  </r>
  <r>
    <x v="0"/>
    <x v="51"/>
    <x v="27"/>
    <x v="12"/>
    <x v="12"/>
    <n v="0"/>
    <n v="0"/>
    <n v="0"/>
    <n v="0"/>
    <n v="0"/>
    <n v="0"/>
  </r>
  <r>
    <x v="0"/>
    <x v="51"/>
    <x v="28"/>
    <x v="12"/>
    <x v="12"/>
    <n v="0"/>
    <n v="0"/>
    <n v="0"/>
    <n v="0"/>
    <n v="0"/>
    <n v="0"/>
  </r>
  <r>
    <x v="0"/>
    <x v="51"/>
    <x v="29"/>
    <x v="12"/>
    <x v="12"/>
    <n v="0"/>
    <n v="0"/>
    <n v="0"/>
    <n v="0"/>
    <n v="0"/>
    <n v="0"/>
  </r>
  <r>
    <x v="0"/>
    <x v="51"/>
    <x v="7"/>
    <x v="89"/>
    <x v="89"/>
    <n v="592383"/>
    <n v="597729"/>
    <n v="59238.3"/>
    <n v="59772.9"/>
    <n v="5346"/>
    <n v="9.0245668764971313E-3"/>
  </r>
  <r>
    <x v="0"/>
    <x v="51"/>
    <x v="8"/>
    <x v="6"/>
    <x v="6"/>
    <m/>
    <m/>
    <m/>
    <m/>
    <m/>
    <m/>
  </r>
  <r>
    <x v="0"/>
    <x v="51"/>
    <x v="30"/>
    <x v="12"/>
    <x v="12"/>
    <n v="0"/>
    <n v="0"/>
    <n v="0"/>
    <n v="0"/>
    <n v="0"/>
    <n v="0"/>
  </r>
  <r>
    <x v="0"/>
    <x v="51"/>
    <x v="31"/>
    <x v="12"/>
    <x v="12"/>
    <n v="0"/>
    <n v="0"/>
    <n v="0"/>
    <n v="0"/>
    <n v="0"/>
    <n v="0"/>
  </r>
  <r>
    <x v="0"/>
    <x v="51"/>
    <x v="7"/>
    <x v="12"/>
    <x v="12"/>
    <n v="0"/>
    <n v="0"/>
    <n v="0"/>
    <n v="0"/>
    <n v="0"/>
    <n v="0"/>
  </r>
  <r>
    <x v="0"/>
    <x v="51"/>
    <x v="8"/>
    <x v="6"/>
    <x v="6"/>
    <m/>
    <m/>
    <m/>
    <m/>
    <m/>
    <m/>
  </r>
  <r>
    <x v="0"/>
    <x v="51"/>
    <x v="32"/>
    <x v="23"/>
    <x v="23"/>
    <n v="339913"/>
    <n v="342186"/>
    <n v="56652.166666666664"/>
    <n v="57031"/>
    <n v="2273"/>
    <n v="6.6870052042728584E-3"/>
  </r>
  <r>
    <x v="0"/>
    <x v="51"/>
    <x v="7"/>
    <x v="23"/>
    <x v="23"/>
    <n v="339913"/>
    <n v="342186"/>
    <n v="56652.166666666664"/>
    <n v="57031"/>
    <n v="2273"/>
    <n v="6.6870052042728584E-3"/>
  </r>
  <r>
    <x v="0"/>
    <x v="51"/>
    <x v="8"/>
    <x v="6"/>
    <x v="6"/>
    <m/>
    <m/>
    <m/>
    <m/>
    <m/>
    <m/>
  </r>
  <r>
    <x v="0"/>
    <x v="51"/>
    <x v="33"/>
    <x v="18"/>
    <x v="18"/>
    <n v="440169"/>
    <n v="451364"/>
    <n v="48907.666666666664"/>
    <n v="50151.555555555555"/>
    <n v="11195"/>
    <n v="2.5433413075432391E-2"/>
  </r>
  <r>
    <x v="0"/>
    <x v="51"/>
    <x v="34"/>
    <x v="83"/>
    <x v="83"/>
    <n v="666416"/>
    <n v="685823"/>
    <n v="22213.866666666665"/>
    <n v="22860.766666666666"/>
    <n v="19407"/>
    <n v="2.9121449665074069E-2"/>
  </r>
  <r>
    <x v="0"/>
    <x v="51"/>
    <x v="7"/>
    <x v="104"/>
    <x v="104"/>
    <n v="1106585"/>
    <n v="1137187"/>
    <n v="28373.974358974359"/>
    <n v="29158.641025641027"/>
    <n v="30602"/>
    <n v="2.7654450403719551E-2"/>
  </r>
  <r>
    <x v="0"/>
    <x v="51"/>
    <x v="8"/>
    <x v="6"/>
    <x v="6"/>
    <m/>
    <m/>
    <m/>
    <m/>
    <m/>
    <m/>
  </r>
  <r>
    <x v="0"/>
    <x v="51"/>
    <x v="35"/>
    <x v="12"/>
    <x v="12"/>
    <n v="0"/>
    <n v="0"/>
    <n v="0"/>
    <n v="0"/>
    <n v="0"/>
    <n v="0"/>
  </r>
  <r>
    <x v="0"/>
    <x v="51"/>
    <x v="36"/>
    <x v="17"/>
    <x v="17"/>
    <n v="88355"/>
    <n v="89760"/>
    <n v="44177.5"/>
    <n v="44880"/>
    <n v="1405"/>
    <n v="1.5901759945673704E-2"/>
  </r>
  <r>
    <x v="0"/>
    <x v="51"/>
    <x v="37"/>
    <x v="12"/>
    <x v="12"/>
    <n v="0"/>
    <n v="0"/>
    <n v="0"/>
    <n v="0"/>
    <n v="0"/>
    <n v="0"/>
  </r>
  <r>
    <x v="0"/>
    <x v="51"/>
    <x v="38"/>
    <x v="12"/>
    <x v="12"/>
    <n v="0"/>
    <n v="0"/>
    <n v="0"/>
    <n v="0"/>
    <n v="0"/>
    <n v="0"/>
  </r>
  <r>
    <x v="0"/>
    <x v="51"/>
    <x v="7"/>
    <x v="17"/>
    <x v="17"/>
    <n v="88355"/>
    <n v="89760"/>
    <n v="44177.5"/>
    <n v="44880"/>
    <n v="1405"/>
    <n v="1.5901759945673704E-2"/>
  </r>
  <r>
    <x v="0"/>
    <x v="51"/>
    <x v="8"/>
    <x v="6"/>
    <x v="6"/>
    <m/>
    <m/>
    <m/>
    <m/>
    <m/>
    <m/>
  </r>
  <r>
    <x v="0"/>
    <x v="51"/>
    <x v="39"/>
    <x v="12"/>
    <x v="12"/>
    <n v="0"/>
    <n v="0"/>
    <n v="0"/>
    <n v="0"/>
    <n v="0"/>
    <n v="0"/>
  </r>
  <r>
    <x v="0"/>
    <x v="51"/>
    <x v="40"/>
    <x v="12"/>
    <x v="12"/>
    <n v="0"/>
    <n v="0"/>
    <n v="0"/>
    <n v="0"/>
    <n v="0"/>
    <n v="0"/>
  </r>
  <r>
    <x v="0"/>
    <x v="51"/>
    <x v="41"/>
    <x v="12"/>
    <x v="12"/>
    <n v="0"/>
    <n v="0"/>
    <n v="0"/>
    <n v="0"/>
    <n v="0"/>
    <n v="0"/>
  </r>
  <r>
    <x v="0"/>
    <x v="52"/>
    <x v="0"/>
    <x v="0"/>
    <x v="0"/>
    <n v="108630"/>
    <n v="108630"/>
    <n v="108630"/>
    <n v="108630"/>
    <n v="0"/>
    <n v="0"/>
  </r>
  <r>
    <x v="0"/>
    <x v="52"/>
    <x v="1"/>
    <x v="0"/>
    <x v="0"/>
    <n v="81600"/>
    <n v="81600"/>
    <n v="81600"/>
    <n v="81600"/>
    <n v="0"/>
    <n v="0"/>
  </r>
  <r>
    <x v="0"/>
    <x v="52"/>
    <x v="2"/>
    <x v="0"/>
    <x v="0"/>
    <n v="32648"/>
    <n v="32648"/>
    <n v="32648"/>
    <n v="32648"/>
    <n v="0"/>
    <n v="0"/>
  </r>
  <r>
    <x v="0"/>
    <x v="52"/>
    <x v="3"/>
    <x v="17"/>
    <x v="17"/>
    <n v="79320"/>
    <n v="79320"/>
    <n v="39660"/>
    <n v="39660"/>
    <n v="0"/>
    <n v="0"/>
  </r>
  <r>
    <x v="0"/>
    <x v="52"/>
    <x v="4"/>
    <x v="0"/>
    <x v="0"/>
    <n v="81600"/>
    <n v="81600"/>
    <n v="81600"/>
    <n v="81600"/>
    <n v="0"/>
    <n v="0"/>
  </r>
  <r>
    <x v="0"/>
    <x v="52"/>
    <x v="5"/>
    <x v="307"/>
    <x v="307"/>
    <n v="47124"/>
    <n v="47124"/>
    <n v="53550"/>
    <n v="53550"/>
    <n v="0"/>
    <n v="0"/>
  </r>
  <r>
    <x v="0"/>
    <x v="52"/>
    <x v="6"/>
    <x v="0"/>
    <x v="0"/>
    <n v="42865"/>
    <n v="42865"/>
    <n v="42865"/>
    <n v="42865"/>
    <n v="0"/>
    <n v="0"/>
  </r>
  <r>
    <x v="0"/>
    <x v="52"/>
    <x v="7"/>
    <x v="308"/>
    <x v="308"/>
    <n v="473787"/>
    <n v="473787"/>
    <n v="60125.253807106601"/>
    <n v="60125.253807106601"/>
    <n v="0"/>
    <n v="0"/>
  </r>
  <r>
    <x v="0"/>
    <x v="52"/>
    <x v="8"/>
    <x v="6"/>
    <x v="6"/>
    <m/>
    <m/>
    <m/>
    <m/>
    <m/>
    <m/>
  </r>
  <r>
    <x v="0"/>
    <x v="52"/>
    <x v="9"/>
    <x v="12"/>
    <x v="12"/>
    <n v="0"/>
    <n v="0"/>
    <n v="0"/>
    <n v="0"/>
    <n v="0"/>
    <n v="0"/>
  </r>
  <r>
    <x v="0"/>
    <x v="52"/>
    <x v="10"/>
    <x v="12"/>
    <x v="12"/>
    <n v="0"/>
    <n v="0"/>
    <n v="0"/>
    <n v="0"/>
    <n v="0"/>
    <n v="0"/>
  </r>
  <r>
    <x v="0"/>
    <x v="52"/>
    <x v="7"/>
    <x v="12"/>
    <x v="12"/>
    <n v="0"/>
    <n v="0"/>
    <n v="0"/>
    <n v="0"/>
    <n v="0"/>
    <n v="0"/>
  </r>
  <r>
    <x v="0"/>
    <x v="52"/>
    <x v="8"/>
    <x v="6"/>
    <x v="6"/>
    <m/>
    <m/>
    <m/>
    <m/>
    <m/>
    <m/>
  </r>
  <r>
    <x v="0"/>
    <x v="52"/>
    <x v="11"/>
    <x v="17"/>
    <x v="17"/>
    <n v="62424"/>
    <n v="62424"/>
    <n v="31212"/>
    <n v="31212"/>
    <n v="0"/>
    <n v="0"/>
  </r>
  <r>
    <x v="0"/>
    <x v="52"/>
    <x v="12"/>
    <x v="12"/>
    <x v="12"/>
    <n v="0"/>
    <n v="0"/>
    <n v="0"/>
    <n v="0"/>
    <n v="0"/>
    <n v="0"/>
  </r>
  <r>
    <x v="0"/>
    <x v="52"/>
    <x v="13"/>
    <x v="12"/>
    <x v="12"/>
    <n v="0"/>
    <n v="0"/>
    <n v="0"/>
    <n v="0"/>
    <n v="0"/>
    <n v="0"/>
  </r>
  <r>
    <x v="0"/>
    <x v="52"/>
    <x v="14"/>
    <x v="12"/>
    <x v="12"/>
    <n v="0"/>
    <n v="0"/>
    <n v="0"/>
    <n v="0"/>
    <n v="0"/>
    <n v="0"/>
  </r>
  <r>
    <x v="0"/>
    <x v="52"/>
    <x v="7"/>
    <x v="17"/>
    <x v="17"/>
    <n v="62424"/>
    <n v="62424"/>
    <n v="31212"/>
    <n v="31212"/>
    <n v="0"/>
    <n v="0"/>
  </r>
  <r>
    <x v="0"/>
    <x v="52"/>
    <x v="8"/>
    <x v="6"/>
    <x v="6"/>
    <m/>
    <m/>
    <m/>
    <m/>
    <m/>
    <m/>
  </r>
  <r>
    <x v="0"/>
    <x v="52"/>
    <x v="15"/>
    <x v="0"/>
    <x v="0"/>
    <n v="54138"/>
    <n v="54138"/>
    <n v="54138"/>
    <n v="54138"/>
    <n v="0"/>
    <n v="0"/>
  </r>
  <r>
    <x v="0"/>
    <x v="52"/>
    <x v="16"/>
    <x v="0"/>
    <x v="0"/>
    <n v="69244"/>
    <n v="69244"/>
    <n v="69244"/>
    <n v="69244"/>
    <n v="0"/>
    <n v="0"/>
  </r>
  <r>
    <x v="0"/>
    <x v="52"/>
    <x v="17"/>
    <x v="19"/>
    <x v="19"/>
    <n v="99188"/>
    <n v="99188"/>
    <n v="24797"/>
    <n v="24797"/>
    <n v="0"/>
    <n v="0"/>
  </r>
  <r>
    <x v="0"/>
    <x v="52"/>
    <x v="7"/>
    <x v="23"/>
    <x v="23"/>
    <n v="222570"/>
    <n v="222570"/>
    <n v="37095"/>
    <n v="37095"/>
    <n v="0"/>
    <n v="0"/>
  </r>
  <r>
    <x v="0"/>
    <x v="52"/>
    <x v="8"/>
    <x v="6"/>
    <x v="6"/>
    <m/>
    <m/>
    <m/>
    <m/>
    <m/>
    <m/>
  </r>
  <r>
    <x v="0"/>
    <x v="52"/>
    <x v="18"/>
    <x v="12"/>
    <x v="12"/>
    <n v="0"/>
    <n v="0"/>
    <n v="0"/>
    <n v="0"/>
    <n v="0"/>
    <n v="0"/>
  </r>
  <r>
    <x v="0"/>
    <x v="52"/>
    <x v="19"/>
    <x v="12"/>
    <x v="12"/>
    <n v="0"/>
    <n v="0"/>
    <n v="0"/>
    <n v="0"/>
    <n v="0"/>
    <n v="0"/>
  </r>
  <r>
    <x v="0"/>
    <x v="52"/>
    <x v="7"/>
    <x v="12"/>
    <x v="12"/>
    <n v="0"/>
    <n v="0"/>
    <n v="0"/>
    <n v="0"/>
    <n v="0"/>
    <n v="0"/>
  </r>
  <r>
    <x v="0"/>
    <x v="52"/>
    <x v="8"/>
    <x v="6"/>
    <x v="6"/>
    <m/>
    <m/>
    <m/>
    <m/>
    <m/>
    <m/>
  </r>
  <r>
    <x v="0"/>
    <x v="52"/>
    <x v="20"/>
    <x v="0"/>
    <x v="0"/>
    <n v="28800"/>
    <n v="28800"/>
    <n v="28800"/>
    <n v="28800"/>
    <n v="0"/>
    <n v="0"/>
  </r>
  <r>
    <x v="0"/>
    <x v="52"/>
    <x v="21"/>
    <x v="12"/>
    <x v="12"/>
    <n v="0"/>
    <n v="0"/>
    <n v="0"/>
    <n v="0"/>
    <n v="0"/>
    <n v="0"/>
  </r>
  <r>
    <x v="0"/>
    <x v="52"/>
    <x v="7"/>
    <x v="0"/>
    <x v="0"/>
    <n v="28800"/>
    <n v="28800"/>
    <n v="28800"/>
    <n v="28800"/>
    <n v="0"/>
    <n v="0"/>
  </r>
  <r>
    <x v="0"/>
    <x v="52"/>
    <x v="8"/>
    <x v="6"/>
    <x v="6"/>
    <m/>
    <m/>
    <m/>
    <m/>
    <m/>
    <m/>
  </r>
  <r>
    <x v="0"/>
    <x v="52"/>
    <x v="22"/>
    <x v="12"/>
    <x v="12"/>
    <n v="0"/>
    <n v="0"/>
    <n v="0"/>
    <n v="0"/>
    <n v="0"/>
    <n v="0"/>
  </r>
  <r>
    <x v="0"/>
    <x v="52"/>
    <x v="23"/>
    <x v="12"/>
    <x v="12"/>
    <n v="0"/>
    <n v="0"/>
    <n v="0"/>
    <n v="0"/>
    <n v="0"/>
    <n v="0"/>
  </r>
  <r>
    <x v="0"/>
    <x v="52"/>
    <x v="24"/>
    <x v="12"/>
    <x v="12"/>
    <n v="0"/>
    <n v="0"/>
    <n v="0"/>
    <n v="0"/>
    <n v="0"/>
    <n v="0"/>
  </r>
  <r>
    <x v="0"/>
    <x v="52"/>
    <x v="25"/>
    <x v="12"/>
    <x v="12"/>
    <n v="0"/>
    <n v="0"/>
    <n v="0"/>
    <n v="0"/>
    <n v="0"/>
    <n v="0"/>
  </r>
  <r>
    <x v="0"/>
    <x v="52"/>
    <x v="26"/>
    <x v="12"/>
    <x v="12"/>
    <n v="0"/>
    <n v="0"/>
    <n v="0"/>
    <n v="0"/>
    <n v="0"/>
    <n v="0"/>
  </r>
  <r>
    <x v="0"/>
    <x v="52"/>
    <x v="27"/>
    <x v="12"/>
    <x v="12"/>
    <n v="0"/>
    <n v="0"/>
    <n v="0"/>
    <n v="0"/>
    <n v="0"/>
    <n v="0"/>
  </r>
  <r>
    <x v="0"/>
    <x v="52"/>
    <x v="28"/>
    <x v="12"/>
    <x v="12"/>
    <n v="0"/>
    <n v="0"/>
    <n v="0"/>
    <n v="0"/>
    <n v="0"/>
    <n v="0"/>
  </r>
  <r>
    <x v="0"/>
    <x v="52"/>
    <x v="29"/>
    <x v="12"/>
    <x v="12"/>
    <n v="0"/>
    <n v="0"/>
    <n v="0"/>
    <n v="0"/>
    <n v="0"/>
    <n v="0"/>
  </r>
  <r>
    <x v="0"/>
    <x v="52"/>
    <x v="7"/>
    <x v="12"/>
    <x v="12"/>
    <n v="0"/>
    <n v="0"/>
    <n v="0"/>
    <n v="0"/>
    <n v="0"/>
    <n v="0"/>
  </r>
  <r>
    <x v="0"/>
    <x v="52"/>
    <x v="8"/>
    <x v="6"/>
    <x v="6"/>
    <m/>
    <m/>
    <m/>
    <m/>
    <m/>
    <m/>
  </r>
  <r>
    <x v="0"/>
    <x v="52"/>
    <x v="30"/>
    <x v="12"/>
    <x v="12"/>
    <n v="0"/>
    <n v="0"/>
    <n v="0"/>
    <n v="0"/>
    <n v="0"/>
    <n v="0"/>
  </r>
  <r>
    <x v="0"/>
    <x v="52"/>
    <x v="31"/>
    <x v="12"/>
    <x v="12"/>
    <n v="0"/>
    <n v="0"/>
    <n v="0"/>
    <n v="0"/>
    <n v="0"/>
    <n v="0"/>
  </r>
  <r>
    <x v="0"/>
    <x v="52"/>
    <x v="7"/>
    <x v="12"/>
    <x v="12"/>
    <n v="0"/>
    <n v="0"/>
    <n v="0"/>
    <n v="0"/>
    <n v="0"/>
    <n v="0"/>
  </r>
  <r>
    <x v="0"/>
    <x v="52"/>
    <x v="8"/>
    <x v="6"/>
    <x v="6"/>
    <m/>
    <m/>
    <m/>
    <m/>
    <m/>
    <m/>
  </r>
  <r>
    <x v="0"/>
    <x v="52"/>
    <x v="32"/>
    <x v="12"/>
    <x v="12"/>
    <n v="0"/>
    <n v="0"/>
    <n v="0"/>
    <n v="0"/>
    <n v="0"/>
    <n v="0"/>
  </r>
  <r>
    <x v="0"/>
    <x v="52"/>
    <x v="7"/>
    <x v="12"/>
    <x v="12"/>
    <n v="0"/>
    <n v="0"/>
    <n v="0"/>
    <n v="0"/>
    <n v="0"/>
    <n v="0"/>
  </r>
  <r>
    <x v="0"/>
    <x v="52"/>
    <x v="8"/>
    <x v="6"/>
    <x v="6"/>
    <m/>
    <m/>
    <m/>
    <m/>
    <m/>
    <m/>
  </r>
  <r>
    <x v="0"/>
    <x v="52"/>
    <x v="33"/>
    <x v="0"/>
    <x v="0"/>
    <n v="23560"/>
    <n v="23560"/>
    <n v="23560"/>
    <n v="23560"/>
    <n v="0"/>
    <n v="0"/>
  </r>
  <r>
    <x v="0"/>
    <x v="52"/>
    <x v="34"/>
    <x v="23"/>
    <x v="23"/>
    <n v="110582"/>
    <n v="110582"/>
    <n v="18430.333333333332"/>
    <n v="18430.333333333332"/>
    <n v="0"/>
    <n v="0"/>
  </r>
  <r>
    <x v="0"/>
    <x v="52"/>
    <x v="7"/>
    <x v="2"/>
    <x v="2"/>
    <n v="134142"/>
    <n v="134142"/>
    <n v="19163.142857142859"/>
    <n v="19163.142857142859"/>
    <n v="0"/>
    <n v="0"/>
  </r>
  <r>
    <x v="0"/>
    <x v="52"/>
    <x v="8"/>
    <x v="6"/>
    <x v="6"/>
    <m/>
    <m/>
    <m/>
    <m/>
    <m/>
    <m/>
  </r>
  <r>
    <x v="0"/>
    <x v="52"/>
    <x v="35"/>
    <x v="12"/>
    <x v="12"/>
    <n v="0"/>
    <n v="0"/>
    <n v="0"/>
    <n v="0"/>
    <n v="0"/>
    <n v="0"/>
  </r>
  <r>
    <x v="0"/>
    <x v="52"/>
    <x v="36"/>
    <x v="12"/>
    <x v="12"/>
    <n v="0"/>
    <n v="0"/>
    <n v="0"/>
    <n v="0"/>
    <n v="0"/>
    <n v="0"/>
  </r>
  <r>
    <x v="0"/>
    <x v="52"/>
    <x v="37"/>
    <x v="12"/>
    <x v="12"/>
    <n v="0"/>
    <n v="0"/>
    <n v="0"/>
    <n v="0"/>
    <n v="0"/>
    <n v="0"/>
  </r>
  <r>
    <x v="0"/>
    <x v="52"/>
    <x v="38"/>
    <x v="12"/>
    <x v="12"/>
    <n v="0"/>
    <n v="0"/>
    <n v="0"/>
    <n v="0"/>
    <n v="0"/>
    <n v="0"/>
  </r>
  <r>
    <x v="0"/>
    <x v="52"/>
    <x v="7"/>
    <x v="12"/>
    <x v="12"/>
    <n v="0"/>
    <n v="0"/>
    <n v="0"/>
    <n v="0"/>
    <n v="0"/>
    <n v="0"/>
  </r>
  <r>
    <x v="0"/>
    <x v="52"/>
    <x v="8"/>
    <x v="6"/>
    <x v="6"/>
    <m/>
    <m/>
    <m/>
    <m/>
    <m/>
    <m/>
  </r>
  <r>
    <x v="0"/>
    <x v="52"/>
    <x v="39"/>
    <x v="12"/>
    <x v="12"/>
    <n v="0"/>
    <n v="0"/>
    <n v="0"/>
    <n v="0"/>
    <n v="0"/>
    <n v="0"/>
  </r>
  <r>
    <x v="0"/>
    <x v="52"/>
    <x v="40"/>
    <x v="12"/>
    <x v="12"/>
    <n v="0"/>
    <n v="0"/>
    <n v="0"/>
    <n v="0"/>
    <n v="0"/>
    <n v="0"/>
  </r>
  <r>
    <x v="0"/>
    <x v="52"/>
    <x v="41"/>
    <x v="12"/>
    <x v="12"/>
    <n v="0"/>
    <n v="0"/>
    <n v="0"/>
    <n v="0"/>
    <n v="0"/>
    <n v="0"/>
  </r>
  <r>
    <x v="0"/>
    <x v="53"/>
    <x v="0"/>
    <x v="0"/>
    <x v="0"/>
    <n v="88000"/>
    <n v="88000"/>
    <n v="88000"/>
    <n v="88000"/>
    <n v="0"/>
    <n v="0"/>
  </r>
  <r>
    <x v="0"/>
    <x v="53"/>
    <x v="1"/>
    <x v="115"/>
    <x v="115"/>
    <n v="35000"/>
    <n v="35000"/>
    <n v="70000"/>
    <n v="70000"/>
    <n v="0"/>
    <n v="0"/>
  </r>
  <r>
    <x v="0"/>
    <x v="53"/>
    <x v="2"/>
    <x v="0"/>
    <x v="0"/>
    <n v="36771"/>
    <n v="36771"/>
    <n v="36771"/>
    <n v="36771"/>
    <n v="0"/>
    <n v="0"/>
  </r>
  <r>
    <x v="0"/>
    <x v="53"/>
    <x v="3"/>
    <x v="12"/>
    <x v="12"/>
    <n v="0"/>
    <n v="0"/>
    <n v="0"/>
    <n v="0"/>
    <n v="0"/>
    <n v="0"/>
  </r>
  <r>
    <x v="0"/>
    <x v="53"/>
    <x v="4"/>
    <x v="0"/>
    <x v="0"/>
    <n v="59928"/>
    <n v="59928"/>
    <n v="59928"/>
    <n v="59928"/>
    <n v="0"/>
    <n v="0"/>
  </r>
  <r>
    <x v="0"/>
    <x v="53"/>
    <x v="5"/>
    <x v="115"/>
    <x v="115"/>
    <n v="35000"/>
    <n v="35000"/>
    <n v="70000"/>
    <n v="70000"/>
    <n v="0"/>
    <n v="0"/>
  </r>
  <r>
    <x v="0"/>
    <x v="53"/>
    <x v="6"/>
    <x v="12"/>
    <x v="12"/>
    <n v="0"/>
    <n v="0"/>
    <n v="0"/>
    <n v="0"/>
    <n v="0"/>
    <n v="0"/>
  </r>
  <r>
    <x v="0"/>
    <x v="53"/>
    <x v="7"/>
    <x v="19"/>
    <x v="19"/>
    <n v="254699"/>
    <n v="254699"/>
    <n v="63674.75"/>
    <n v="63674.75"/>
    <n v="0"/>
    <n v="0"/>
  </r>
  <r>
    <x v="0"/>
    <x v="53"/>
    <x v="8"/>
    <x v="6"/>
    <x v="6"/>
    <m/>
    <m/>
    <m/>
    <m/>
    <m/>
    <m/>
  </r>
  <r>
    <x v="0"/>
    <x v="53"/>
    <x v="9"/>
    <x v="0"/>
    <x v="0"/>
    <n v="22279"/>
    <n v="22279"/>
    <n v="22279"/>
    <n v="22279"/>
    <n v="0"/>
    <n v="0"/>
  </r>
  <r>
    <x v="0"/>
    <x v="53"/>
    <x v="10"/>
    <x v="0"/>
    <x v="0"/>
    <n v="18363"/>
    <n v="18363"/>
    <n v="18363"/>
    <n v="18363"/>
    <n v="0"/>
    <n v="0"/>
  </r>
  <r>
    <x v="0"/>
    <x v="53"/>
    <x v="7"/>
    <x v="17"/>
    <x v="17"/>
    <n v="40642"/>
    <n v="40642"/>
    <n v="20321"/>
    <n v="20321"/>
    <n v="0"/>
    <n v="0"/>
  </r>
  <r>
    <x v="0"/>
    <x v="53"/>
    <x v="8"/>
    <x v="6"/>
    <x v="6"/>
    <m/>
    <m/>
    <m/>
    <m/>
    <m/>
    <m/>
  </r>
  <r>
    <x v="0"/>
    <x v="53"/>
    <x v="11"/>
    <x v="0"/>
    <x v="0"/>
    <n v="16362"/>
    <n v="16362"/>
    <n v="16362"/>
    <n v="16362"/>
    <n v="0"/>
    <n v="0"/>
  </r>
  <r>
    <x v="0"/>
    <x v="53"/>
    <x v="12"/>
    <x v="0"/>
    <x v="0"/>
    <n v="18363"/>
    <n v="18363"/>
    <n v="18363"/>
    <n v="18363"/>
    <n v="0"/>
    <n v="0"/>
  </r>
  <r>
    <x v="0"/>
    <x v="53"/>
    <x v="13"/>
    <x v="12"/>
    <x v="12"/>
    <n v="0"/>
    <n v="0"/>
    <n v="0"/>
    <n v="0"/>
    <n v="0"/>
    <n v="0"/>
  </r>
  <r>
    <x v="0"/>
    <x v="53"/>
    <x v="14"/>
    <x v="12"/>
    <x v="12"/>
    <n v="0"/>
    <n v="0"/>
    <n v="0"/>
    <n v="0"/>
    <n v="0"/>
    <n v="0"/>
  </r>
  <r>
    <x v="0"/>
    <x v="53"/>
    <x v="7"/>
    <x v="17"/>
    <x v="17"/>
    <n v="34725"/>
    <n v="34725"/>
    <n v="17362.5"/>
    <n v="17362.5"/>
    <n v="0"/>
    <n v="0"/>
  </r>
  <r>
    <x v="0"/>
    <x v="53"/>
    <x v="8"/>
    <x v="6"/>
    <x v="6"/>
    <m/>
    <m/>
    <m/>
    <m/>
    <m/>
    <m/>
  </r>
  <r>
    <x v="0"/>
    <x v="53"/>
    <x v="15"/>
    <x v="309"/>
    <x v="309"/>
    <n v="37506"/>
    <n v="37506"/>
    <n v="47475.949367088608"/>
    <n v="47475.949367088608"/>
    <n v="0"/>
    <n v="0"/>
  </r>
  <r>
    <x v="0"/>
    <x v="53"/>
    <x v="16"/>
    <x v="0"/>
    <x v="0"/>
    <n v="39048"/>
    <n v="39048"/>
    <n v="39048"/>
    <n v="39048"/>
    <n v="0"/>
    <n v="0"/>
  </r>
  <r>
    <x v="0"/>
    <x v="53"/>
    <x v="17"/>
    <x v="0"/>
    <x v="0"/>
    <n v="19652"/>
    <n v="19652"/>
    <n v="19652"/>
    <n v="19652"/>
    <n v="0"/>
    <n v="0"/>
  </r>
  <r>
    <x v="0"/>
    <x v="53"/>
    <x v="7"/>
    <x v="310"/>
    <x v="310"/>
    <n v="96206"/>
    <n v="96206"/>
    <n v="34482.437275985663"/>
    <n v="34482.437275985663"/>
    <n v="0"/>
    <n v="0"/>
  </r>
  <r>
    <x v="0"/>
    <x v="53"/>
    <x v="8"/>
    <x v="6"/>
    <x v="6"/>
    <m/>
    <m/>
    <m/>
    <m/>
    <m/>
    <m/>
  </r>
  <r>
    <x v="0"/>
    <x v="53"/>
    <x v="18"/>
    <x v="12"/>
    <x v="12"/>
    <n v="0"/>
    <n v="0"/>
    <n v="0"/>
    <n v="0"/>
    <n v="0"/>
    <n v="0"/>
  </r>
  <r>
    <x v="0"/>
    <x v="53"/>
    <x v="19"/>
    <x v="12"/>
    <x v="12"/>
    <n v="0"/>
    <n v="0"/>
    <n v="0"/>
    <n v="0"/>
    <n v="0"/>
    <n v="0"/>
  </r>
  <r>
    <x v="0"/>
    <x v="53"/>
    <x v="7"/>
    <x v="12"/>
    <x v="12"/>
    <n v="0"/>
    <n v="0"/>
    <n v="0"/>
    <n v="0"/>
    <n v="0"/>
    <n v="0"/>
  </r>
  <r>
    <x v="0"/>
    <x v="53"/>
    <x v="8"/>
    <x v="6"/>
    <x v="6"/>
    <m/>
    <m/>
    <m/>
    <m/>
    <m/>
    <m/>
  </r>
  <r>
    <x v="0"/>
    <x v="53"/>
    <x v="20"/>
    <x v="12"/>
    <x v="12"/>
    <n v="0"/>
    <n v="0"/>
    <n v="0"/>
    <n v="0"/>
    <n v="0"/>
    <n v="0"/>
  </r>
  <r>
    <x v="0"/>
    <x v="53"/>
    <x v="21"/>
    <x v="12"/>
    <x v="12"/>
    <n v="0"/>
    <n v="0"/>
    <n v="0"/>
    <n v="0"/>
    <n v="0"/>
    <n v="0"/>
  </r>
  <r>
    <x v="0"/>
    <x v="53"/>
    <x v="7"/>
    <x v="12"/>
    <x v="12"/>
    <n v="0"/>
    <n v="0"/>
    <n v="0"/>
    <n v="0"/>
    <n v="0"/>
    <n v="0"/>
  </r>
  <r>
    <x v="0"/>
    <x v="53"/>
    <x v="8"/>
    <x v="6"/>
    <x v="6"/>
    <m/>
    <m/>
    <m/>
    <m/>
    <m/>
    <m/>
  </r>
  <r>
    <x v="0"/>
    <x v="53"/>
    <x v="22"/>
    <x v="12"/>
    <x v="12"/>
    <n v="0"/>
    <n v="0"/>
    <n v="0"/>
    <n v="0"/>
    <n v="0"/>
    <n v="0"/>
  </r>
  <r>
    <x v="0"/>
    <x v="53"/>
    <x v="23"/>
    <x v="12"/>
    <x v="12"/>
    <n v="0"/>
    <n v="0"/>
    <n v="0"/>
    <n v="0"/>
    <n v="0"/>
    <n v="0"/>
  </r>
  <r>
    <x v="0"/>
    <x v="53"/>
    <x v="24"/>
    <x v="12"/>
    <x v="12"/>
    <n v="0"/>
    <n v="0"/>
    <n v="0"/>
    <n v="0"/>
    <n v="0"/>
    <n v="0"/>
  </r>
  <r>
    <x v="0"/>
    <x v="53"/>
    <x v="25"/>
    <x v="12"/>
    <x v="12"/>
    <n v="0"/>
    <n v="0"/>
    <n v="0"/>
    <n v="0"/>
    <n v="0"/>
    <n v="0"/>
  </r>
  <r>
    <x v="0"/>
    <x v="53"/>
    <x v="26"/>
    <x v="12"/>
    <x v="12"/>
    <n v="0"/>
    <n v="0"/>
    <n v="0"/>
    <n v="0"/>
    <n v="0"/>
    <n v="0"/>
  </r>
  <r>
    <x v="0"/>
    <x v="53"/>
    <x v="27"/>
    <x v="12"/>
    <x v="12"/>
    <n v="0"/>
    <n v="0"/>
    <n v="0"/>
    <n v="0"/>
    <n v="0"/>
    <n v="0"/>
  </r>
  <r>
    <x v="0"/>
    <x v="53"/>
    <x v="28"/>
    <x v="12"/>
    <x v="12"/>
    <n v="0"/>
    <n v="0"/>
    <n v="0"/>
    <n v="0"/>
    <n v="0"/>
    <n v="0"/>
  </r>
  <r>
    <x v="0"/>
    <x v="53"/>
    <x v="29"/>
    <x v="12"/>
    <x v="12"/>
    <n v="0"/>
    <n v="0"/>
    <n v="0"/>
    <n v="0"/>
    <n v="0"/>
    <n v="0"/>
  </r>
  <r>
    <x v="0"/>
    <x v="53"/>
    <x v="7"/>
    <x v="12"/>
    <x v="12"/>
    <n v="0"/>
    <n v="0"/>
    <n v="0"/>
    <n v="0"/>
    <n v="0"/>
    <n v="0"/>
  </r>
  <r>
    <x v="0"/>
    <x v="53"/>
    <x v="8"/>
    <x v="6"/>
    <x v="6"/>
    <m/>
    <m/>
    <m/>
    <m/>
    <m/>
    <m/>
  </r>
  <r>
    <x v="0"/>
    <x v="53"/>
    <x v="30"/>
    <x v="12"/>
    <x v="12"/>
    <n v="0"/>
    <n v="0"/>
    <n v="0"/>
    <n v="0"/>
    <n v="0"/>
    <n v="0"/>
  </r>
  <r>
    <x v="0"/>
    <x v="53"/>
    <x v="31"/>
    <x v="12"/>
    <x v="12"/>
    <n v="0"/>
    <n v="0"/>
    <n v="0"/>
    <n v="0"/>
    <n v="0"/>
    <n v="0"/>
  </r>
  <r>
    <x v="0"/>
    <x v="53"/>
    <x v="7"/>
    <x v="12"/>
    <x v="12"/>
    <n v="0"/>
    <n v="0"/>
    <n v="0"/>
    <n v="0"/>
    <n v="0"/>
    <n v="0"/>
  </r>
  <r>
    <x v="0"/>
    <x v="53"/>
    <x v="8"/>
    <x v="6"/>
    <x v="6"/>
    <m/>
    <m/>
    <m/>
    <m/>
    <m/>
    <m/>
  </r>
  <r>
    <x v="0"/>
    <x v="53"/>
    <x v="32"/>
    <x v="152"/>
    <x v="152"/>
    <n v="11148"/>
    <n v="11148"/>
    <n v="44592"/>
    <n v="44592"/>
    <n v="0"/>
    <n v="0"/>
  </r>
  <r>
    <x v="0"/>
    <x v="53"/>
    <x v="7"/>
    <x v="152"/>
    <x v="152"/>
    <n v="11148"/>
    <n v="11148"/>
    <n v="44592"/>
    <n v="44592"/>
    <n v="0"/>
    <n v="0"/>
  </r>
  <r>
    <x v="0"/>
    <x v="53"/>
    <x v="8"/>
    <x v="6"/>
    <x v="6"/>
    <m/>
    <m/>
    <m/>
    <m/>
    <m/>
    <m/>
  </r>
  <r>
    <x v="0"/>
    <x v="53"/>
    <x v="33"/>
    <x v="12"/>
    <x v="12"/>
    <n v="0"/>
    <n v="0"/>
    <n v="0"/>
    <n v="0"/>
    <n v="0"/>
    <n v="0"/>
  </r>
  <r>
    <x v="0"/>
    <x v="53"/>
    <x v="34"/>
    <x v="17"/>
    <x v="17"/>
    <n v="52973"/>
    <n v="52973"/>
    <n v="26486.5"/>
    <n v="26486.5"/>
    <n v="0"/>
    <n v="0"/>
  </r>
  <r>
    <x v="0"/>
    <x v="53"/>
    <x v="7"/>
    <x v="17"/>
    <x v="17"/>
    <n v="52973"/>
    <n v="52973"/>
    <n v="26486.5"/>
    <n v="26486.5"/>
    <n v="0"/>
    <n v="0"/>
  </r>
  <r>
    <x v="0"/>
    <x v="53"/>
    <x v="8"/>
    <x v="6"/>
    <x v="6"/>
    <m/>
    <m/>
    <m/>
    <m/>
    <m/>
    <m/>
  </r>
  <r>
    <x v="0"/>
    <x v="53"/>
    <x v="35"/>
    <x v="271"/>
    <x v="271"/>
    <n v="21547"/>
    <n v="21547"/>
    <n v="14364.666666666666"/>
    <n v="14364.666666666666"/>
    <n v="0"/>
    <n v="0"/>
  </r>
  <r>
    <x v="0"/>
    <x v="53"/>
    <x v="36"/>
    <x v="12"/>
    <x v="12"/>
    <n v="0"/>
    <n v="0"/>
    <n v="0"/>
    <n v="0"/>
    <n v="0"/>
    <n v="0"/>
  </r>
  <r>
    <x v="0"/>
    <x v="53"/>
    <x v="37"/>
    <x v="12"/>
    <x v="12"/>
    <n v="0"/>
    <n v="0"/>
    <n v="0"/>
    <n v="0"/>
    <n v="0"/>
    <n v="0"/>
  </r>
  <r>
    <x v="0"/>
    <x v="53"/>
    <x v="38"/>
    <x v="12"/>
    <x v="12"/>
    <n v="0"/>
    <n v="0"/>
    <n v="0"/>
    <n v="0"/>
    <n v="0"/>
    <n v="0"/>
  </r>
  <r>
    <x v="0"/>
    <x v="53"/>
    <x v="7"/>
    <x v="271"/>
    <x v="271"/>
    <n v="21547"/>
    <n v="21547"/>
    <n v="14364.666666666666"/>
    <n v="14364.666666666666"/>
    <n v="0"/>
    <n v="0"/>
  </r>
  <r>
    <x v="0"/>
    <x v="53"/>
    <x v="8"/>
    <x v="6"/>
    <x v="6"/>
    <m/>
    <m/>
    <m/>
    <m/>
    <m/>
    <m/>
  </r>
  <r>
    <x v="0"/>
    <x v="53"/>
    <x v="39"/>
    <x v="12"/>
    <x v="12"/>
    <n v="0"/>
    <n v="0"/>
    <n v="0"/>
    <n v="0"/>
    <n v="0"/>
    <n v="0"/>
  </r>
  <r>
    <x v="0"/>
    <x v="53"/>
    <x v="40"/>
    <x v="12"/>
    <x v="12"/>
    <n v="0"/>
    <n v="0"/>
    <n v="0"/>
    <n v="0"/>
    <n v="0"/>
    <n v="0"/>
  </r>
  <r>
    <x v="0"/>
    <x v="53"/>
    <x v="41"/>
    <x v="12"/>
    <x v="12"/>
    <n v="0"/>
    <n v="0"/>
    <n v="0"/>
    <n v="0"/>
    <n v="0"/>
    <n v="0"/>
  </r>
  <r>
    <x v="0"/>
    <x v="54"/>
    <x v="0"/>
    <x v="0"/>
    <x v="0"/>
    <n v="91550"/>
    <n v="91551"/>
    <n v="91550"/>
    <n v="91551"/>
    <n v="1"/>
    <n v="1.0922992900054615E-5"/>
  </r>
  <r>
    <x v="0"/>
    <x v="54"/>
    <x v="1"/>
    <x v="311"/>
    <x v="311"/>
    <n v="146779"/>
    <n v="146781"/>
    <n v="78913.440860215051"/>
    <n v="78914.516129032258"/>
    <n v="2"/>
    <n v="1.3625927414684663E-5"/>
  </r>
  <r>
    <x v="0"/>
    <x v="54"/>
    <x v="2"/>
    <x v="12"/>
    <x v="12"/>
    <n v="0"/>
    <n v="0"/>
    <n v="0"/>
    <n v="0"/>
    <n v="0"/>
    <n v="0"/>
  </r>
  <r>
    <x v="0"/>
    <x v="54"/>
    <x v="3"/>
    <x v="0"/>
    <x v="0"/>
    <n v="37316"/>
    <n v="37317"/>
    <n v="37316"/>
    <n v="37317"/>
    <n v="1"/>
    <n v="2.6798156286847464E-5"/>
  </r>
  <r>
    <x v="0"/>
    <x v="54"/>
    <x v="4"/>
    <x v="12"/>
    <x v="12"/>
    <n v="0"/>
    <n v="0"/>
    <n v="0"/>
    <n v="0"/>
    <n v="0"/>
    <n v="0"/>
  </r>
  <r>
    <x v="0"/>
    <x v="54"/>
    <x v="5"/>
    <x v="0"/>
    <x v="0"/>
    <n v="25790"/>
    <n v="25791"/>
    <n v="25790"/>
    <n v="25791"/>
    <n v="1"/>
    <n v="3.8774718883288094E-5"/>
  </r>
  <r>
    <x v="0"/>
    <x v="54"/>
    <x v="6"/>
    <x v="281"/>
    <x v="281"/>
    <n v="9910"/>
    <n v="11340"/>
    <n v="12387.5"/>
    <n v="14175"/>
    <n v="1430"/>
    <n v="0.1442986881937437"/>
  </r>
  <r>
    <x v="0"/>
    <x v="54"/>
    <x v="7"/>
    <x v="312"/>
    <x v="312"/>
    <n v="311345"/>
    <n v="312780"/>
    <n v="55007.950530035334"/>
    <n v="55261.484098939931"/>
    <n v="1435"/>
    <n v="4.6090349933353677E-3"/>
  </r>
  <r>
    <x v="0"/>
    <x v="54"/>
    <x v="8"/>
    <x v="6"/>
    <x v="6"/>
    <m/>
    <m/>
    <m/>
    <m/>
    <m/>
    <m/>
  </r>
  <r>
    <x v="0"/>
    <x v="54"/>
    <x v="9"/>
    <x v="12"/>
    <x v="12"/>
    <n v="0"/>
    <n v="0"/>
    <n v="0"/>
    <n v="0"/>
    <n v="0"/>
    <n v="0"/>
  </r>
  <r>
    <x v="0"/>
    <x v="54"/>
    <x v="10"/>
    <x v="12"/>
    <x v="12"/>
    <n v="0"/>
    <n v="0"/>
    <n v="0"/>
    <n v="0"/>
    <n v="0"/>
    <n v="0"/>
  </r>
  <r>
    <x v="0"/>
    <x v="54"/>
    <x v="7"/>
    <x v="12"/>
    <x v="12"/>
    <n v="0"/>
    <n v="0"/>
    <n v="0"/>
    <n v="0"/>
    <n v="0"/>
    <n v="0"/>
  </r>
  <r>
    <x v="0"/>
    <x v="54"/>
    <x v="8"/>
    <x v="6"/>
    <x v="6"/>
    <m/>
    <m/>
    <m/>
    <m/>
    <m/>
    <m/>
  </r>
  <r>
    <x v="0"/>
    <x v="54"/>
    <x v="11"/>
    <x v="12"/>
    <x v="12"/>
    <n v="0"/>
    <n v="0"/>
    <n v="0"/>
    <n v="0"/>
    <n v="0"/>
    <n v="0"/>
  </r>
  <r>
    <x v="0"/>
    <x v="54"/>
    <x v="12"/>
    <x v="12"/>
    <x v="12"/>
    <n v="0"/>
    <n v="0"/>
    <n v="0"/>
    <n v="0"/>
    <n v="0"/>
    <n v="0"/>
  </r>
  <r>
    <x v="0"/>
    <x v="54"/>
    <x v="13"/>
    <x v="12"/>
    <x v="12"/>
    <n v="0"/>
    <n v="0"/>
    <n v="0"/>
    <n v="0"/>
    <n v="0"/>
    <n v="0"/>
  </r>
  <r>
    <x v="0"/>
    <x v="54"/>
    <x v="14"/>
    <x v="12"/>
    <x v="12"/>
    <n v="0"/>
    <n v="0"/>
    <n v="0"/>
    <n v="0"/>
    <n v="0"/>
    <n v="0"/>
  </r>
  <r>
    <x v="0"/>
    <x v="54"/>
    <x v="7"/>
    <x v="12"/>
    <x v="12"/>
    <n v="0"/>
    <n v="0"/>
    <n v="0"/>
    <n v="0"/>
    <n v="0"/>
    <n v="0"/>
  </r>
  <r>
    <x v="0"/>
    <x v="54"/>
    <x v="8"/>
    <x v="6"/>
    <x v="6"/>
    <m/>
    <m/>
    <m/>
    <m/>
    <m/>
    <m/>
  </r>
  <r>
    <x v="0"/>
    <x v="54"/>
    <x v="15"/>
    <x v="0"/>
    <x v="0"/>
    <n v="53411"/>
    <n v="53412"/>
    <n v="53411"/>
    <n v="53412"/>
    <n v="1"/>
    <n v="1.8722735017131301E-5"/>
  </r>
  <r>
    <x v="0"/>
    <x v="54"/>
    <x v="16"/>
    <x v="12"/>
    <x v="12"/>
    <n v="0"/>
    <n v="0"/>
    <n v="0"/>
    <n v="0"/>
    <n v="0"/>
    <n v="0"/>
  </r>
  <r>
    <x v="0"/>
    <x v="54"/>
    <x v="17"/>
    <x v="17"/>
    <x v="17"/>
    <n v="40836"/>
    <n v="40838"/>
    <n v="20418"/>
    <n v="20419"/>
    <n v="2"/>
    <n v="4.8976393378391615E-5"/>
  </r>
  <r>
    <x v="0"/>
    <x v="54"/>
    <x v="7"/>
    <x v="26"/>
    <x v="26"/>
    <n v="94247"/>
    <n v="94250"/>
    <n v="31415.666666666668"/>
    <n v="31416.666666666668"/>
    <n v="3"/>
    <n v="3.183125192313814E-5"/>
  </r>
  <r>
    <x v="0"/>
    <x v="54"/>
    <x v="8"/>
    <x v="6"/>
    <x v="6"/>
    <m/>
    <m/>
    <m/>
    <m/>
    <m/>
    <m/>
  </r>
  <r>
    <x v="0"/>
    <x v="54"/>
    <x v="18"/>
    <x v="12"/>
    <x v="12"/>
    <n v="0"/>
    <n v="0"/>
    <n v="0"/>
    <n v="0"/>
    <n v="0"/>
    <n v="0"/>
  </r>
  <r>
    <x v="0"/>
    <x v="54"/>
    <x v="19"/>
    <x v="12"/>
    <x v="12"/>
    <n v="0"/>
    <n v="0"/>
    <n v="0"/>
    <n v="0"/>
    <n v="0"/>
    <n v="0"/>
  </r>
  <r>
    <x v="0"/>
    <x v="54"/>
    <x v="7"/>
    <x v="12"/>
    <x v="12"/>
    <n v="0"/>
    <n v="0"/>
    <n v="0"/>
    <n v="0"/>
    <n v="0"/>
    <n v="0"/>
  </r>
  <r>
    <x v="0"/>
    <x v="54"/>
    <x v="8"/>
    <x v="6"/>
    <x v="6"/>
    <m/>
    <m/>
    <m/>
    <m/>
    <m/>
    <m/>
  </r>
  <r>
    <x v="0"/>
    <x v="54"/>
    <x v="20"/>
    <x v="12"/>
    <x v="12"/>
    <n v="0"/>
    <n v="0"/>
    <n v="0"/>
    <n v="0"/>
    <n v="0"/>
    <n v="0"/>
  </r>
  <r>
    <x v="0"/>
    <x v="54"/>
    <x v="21"/>
    <x v="12"/>
    <x v="12"/>
    <n v="0"/>
    <n v="0"/>
    <n v="0"/>
    <n v="0"/>
    <n v="0"/>
    <n v="0"/>
  </r>
  <r>
    <x v="0"/>
    <x v="54"/>
    <x v="7"/>
    <x v="12"/>
    <x v="12"/>
    <n v="0"/>
    <n v="0"/>
    <n v="0"/>
    <n v="0"/>
    <n v="0"/>
    <n v="0"/>
  </r>
  <r>
    <x v="0"/>
    <x v="54"/>
    <x v="8"/>
    <x v="6"/>
    <x v="6"/>
    <m/>
    <m/>
    <m/>
    <m/>
    <m/>
    <m/>
  </r>
  <r>
    <x v="0"/>
    <x v="54"/>
    <x v="22"/>
    <x v="12"/>
    <x v="12"/>
    <n v="0"/>
    <n v="0"/>
    <n v="0"/>
    <n v="0"/>
    <n v="0"/>
    <n v="0"/>
  </r>
  <r>
    <x v="0"/>
    <x v="54"/>
    <x v="23"/>
    <x v="281"/>
    <x v="281"/>
    <n v="43681"/>
    <n v="43682"/>
    <n v="54601.25"/>
    <n v="54602.5"/>
    <n v="1"/>
    <n v="2.2893248780934502E-5"/>
  </r>
  <r>
    <x v="0"/>
    <x v="54"/>
    <x v="24"/>
    <x v="12"/>
    <x v="12"/>
    <n v="0"/>
    <n v="0"/>
    <n v="0"/>
    <n v="0"/>
    <n v="0"/>
    <n v="0"/>
  </r>
  <r>
    <x v="0"/>
    <x v="54"/>
    <x v="25"/>
    <x v="12"/>
    <x v="12"/>
    <n v="0"/>
    <n v="0"/>
    <n v="0"/>
    <n v="0"/>
    <n v="0"/>
    <n v="0"/>
  </r>
  <r>
    <x v="0"/>
    <x v="54"/>
    <x v="26"/>
    <x v="12"/>
    <x v="12"/>
    <n v="0"/>
    <n v="0"/>
    <n v="0"/>
    <n v="0"/>
    <n v="0"/>
    <n v="0"/>
  </r>
  <r>
    <x v="0"/>
    <x v="54"/>
    <x v="27"/>
    <x v="12"/>
    <x v="12"/>
    <n v="0"/>
    <n v="0"/>
    <n v="0"/>
    <n v="0"/>
    <n v="0"/>
    <n v="0"/>
  </r>
  <r>
    <x v="0"/>
    <x v="54"/>
    <x v="28"/>
    <x v="12"/>
    <x v="12"/>
    <n v="0"/>
    <n v="0"/>
    <n v="0"/>
    <n v="0"/>
    <n v="0"/>
    <n v="0"/>
  </r>
  <r>
    <x v="0"/>
    <x v="54"/>
    <x v="29"/>
    <x v="12"/>
    <x v="12"/>
    <n v="0"/>
    <n v="0"/>
    <n v="0"/>
    <n v="0"/>
    <n v="0"/>
    <n v="0"/>
  </r>
  <r>
    <x v="0"/>
    <x v="54"/>
    <x v="7"/>
    <x v="281"/>
    <x v="281"/>
    <n v="43681"/>
    <n v="43682"/>
    <n v="54601.25"/>
    <n v="54602.5"/>
    <n v="1"/>
    <n v="2.2893248780934502E-5"/>
  </r>
  <r>
    <x v="0"/>
    <x v="54"/>
    <x v="8"/>
    <x v="6"/>
    <x v="6"/>
    <m/>
    <m/>
    <m/>
    <m/>
    <m/>
    <m/>
  </r>
  <r>
    <x v="0"/>
    <x v="54"/>
    <x v="30"/>
    <x v="12"/>
    <x v="12"/>
    <n v="0"/>
    <n v="0"/>
    <n v="0"/>
    <n v="0"/>
    <n v="0"/>
    <n v="0"/>
  </r>
  <r>
    <x v="0"/>
    <x v="54"/>
    <x v="31"/>
    <x v="12"/>
    <x v="12"/>
    <n v="0"/>
    <n v="0"/>
    <n v="0"/>
    <n v="0"/>
    <n v="0"/>
    <n v="0"/>
  </r>
  <r>
    <x v="0"/>
    <x v="54"/>
    <x v="7"/>
    <x v="12"/>
    <x v="12"/>
    <n v="0"/>
    <n v="0"/>
    <n v="0"/>
    <n v="0"/>
    <n v="0"/>
    <n v="0"/>
  </r>
  <r>
    <x v="0"/>
    <x v="54"/>
    <x v="8"/>
    <x v="6"/>
    <x v="6"/>
    <m/>
    <m/>
    <m/>
    <m/>
    <m/>
    <m/>
  </r>
  <r>
    <x v="0"/>
    <x v="54"/>
    <x v="32"/>
    <x v="12"/>
    <x v="12"/>
    <n v="0"/>
    <n v="0"/>
    <n v="0"/>
    <n v="0"/>
    <n v="0"/>
    <n v="0"/>
  </r>
  <r>
    <x v="0"/>
    <x v="54"/>
    <x v="7"/>
    <x v="12"/>
    <x v="12"/>
    <n v="0"/>
    <n v="0"/>
    <n v="0"/>
    <n v="0"/>
    <n v="0"/>
    <n v="0"/>
  </r>
  <r>
    <x v="0"/>
    <x v="54"/>
    <x v="8"/>
    <x v="6"/>
    <x v="6"/>
    <m/>
    <m/>
    <m/>
    <m/>
    <m/>
    <m/>
  </r>
  <r>
    <x v="0"/>
    <x v="54"/>
    <x v="33"/>
    <x v="271"/>
    <x v="271"/>
    <n v="54323"/>
    <n v="54325"/>
    <n v="36215.333333333336"/>
    <n v="36216.666666666664"/>
    <n v="2"/>
    <n v="3.6816817922426966E-5"/>
  </r>
  <r>
    <x v="0"/>
    <x v="54"/>
    <x v="34"/>
    <x v="172"/>
    <x v="172"/>
    <n v="49976"/>
    <n v="49979"/>
    <n v="19990.400000000001"/>
    <n v="19991.599999999999"/>
    <n v="3"/>
    <n v="6.0028813830638705E-5"/>
  </r>
  <r>
    <x v="0"/>
    <x v="54"/>
    <x v="7"/>
    <x v="19"/>
    <x v="19"/>
    <n v="104299"/>
    <n v="104304"/>
    <n v="26074.75"/>
    <n v="26076"/>
    <n v="5"/>
    <n v="4.7939098169685234E-5"/>
  </r>
  <r>
    <x v="0"/>
    <x v="54"/>
    <x v="8"/>
    <x v="6"/>
    <x v="6"/>
    <m/>
    <m/>
    <m/>
    <m/>
    <m/>
    <m/>
  </r>
  <r>
    <x v="0"/>
    <x v="54"/>
    <x v="35"/>
    <x v="0"/>
    <x v="0"/>
    <n v="20202"/>
    <n v="20203"/>
    <n v="20202"/>
    <n v="20203"/>
    <n v="1"/>
    <n v="4.9500049500049503E-5"/>
  </r>
  <r>
    <x v="0"/>
    <x v="54"/>
    <x v="36"/>
    <x v="12"/>
    <x v="12"/>
    <n v="0"/>
    <n v="0"/>
    <n v="0"/>
    <n v="0"/>
    <n v="0"/>
    <n v="0"/>
  </r>
  <r>
    <x v="0"/>
    <x v="54"/>
    <x v="37"/>
    <x v="12"/>
    <x v="12"/>
    <n v="0"/>
    <n v="0"/>
    <n v="0"/>
    <n v="0"/>
    <n v="0"/>
    <n v="0"/>
  </r>
  <r>
    <x v="0"/>
    <x v="54"/>
    <x v="38"/>
    <x v="12"/>
    <x v="12"/>
    <n v="0"/>
    <n v="0"/>
    <n v="0"/>
    <n v="0"/>
    <n v="0"/>
    <n v="0"/>
  </r>
  <r>
    <x v="0"/>
    <x v="54"/>
    <x v="7"/>
    <x v="0"/>
    <x v="0"/>
    <n v="20202"/>
    <n v="20203"/>
    <n v="20202"/>
    <n v="20203"/>
    <n v="1"/>
    <n v="4.9500049500049503E-5"/>
  </r>
  <r>
    <x v="0"/>
    <x v="54"/>
    <x v="8"/>
    <x v="6"/>
    <x v="6"/>
    <m/>
    <m/>
    <m/>
    <m/>
    <m/>
    <m/>
  </r>
  <r>
    <x v="0"/>
    <x v="54"/>
    <x v="39"/>
    <x v="12"/>
    <x v="12"/>
    <n v="0"/>
    <n v="0"/>
    <n v="0"/>
    <n v="0"/>
    <n v="0"/>
    <n v="0"/>
  </r>
  <r>
    <x v="0"/>
    <x v="54"/>
    <x v="40"/>
    <x v="12"/>
    <x v="12"/>
    <n v="0"/>
    <n v="0"/>
    <n v="0"/>
    <n v="0"/>
    <n v="0"/>
    <n v="0"/>
  </r>
  <r>
    <x v="0"/>
    <x v="54"/>
    <x v="41"/>
    <x v="12"/>
    <x v="12"/>
    <n v="0"/>
    <n v="0"/>
    <n v="0"/>
    <n v="0"/>
    <n v="0"/>
    <n v="0"/>
  </r>
  <r>
    <x v="0"/>
    <x v="55"/>
    <x v="0"/>
    <x v="0"/>
    <x v="0"/>
    <n v="103000"/>
    <n v="103000"/>
    <n v="103000"/>
    <n v="103000"/>
    <n v="0"/>
    <n v="0"/>
  </r>
  <r>
    <x v="0"/>
    <x v="55"/>
    <x v="1"/>
    <x v="26"/>
    <x v="26"/>
    <n v="203450"/>
    <n v="203450"/>
    <n v="67816.666666666672"/>
    <n v="67816.666666666672"/>
    <n v="0"/>
    <n v="0"/>
  </r>
  <r>
    <x v="0"/>
    <x v="55"/>
    <x v="2"/>
    <x v="12"/>
    <x v="12"/>
    <n v="0"/>
    <n v="0"/>
    <n v="0"/>
    <n v="0"/>
    <n v="0"/>
    <n v="0"/>
  </r>
  <r>
    <x v="0"/>
    <x v="55"/>
    <x v="3"/>
    <x v="0"/>
    <x v="0"/>
    <n v="50924"/>
    <n v="50924"/>
    <n v="50924"/>
    <n v="50924"/>
    <n v="0"/>
    <n v="0"/>
  </r>
  <r>
    <x v="0"/>
    <x v="55"/>
    <x v="4"/>
    <x v="0"/>
    <x v="0"/>
    <n v="69003"/>
    <n v="69003"/>
    <n v="69003"/>
    <n v="69003"/>
    <n v="0"/>
    <n v="0"/>
  </r>
  <r>
    <x v="0"/>
    <x v="55"/>
    <x v="5"/>
    <x v="17"/>
    <x v="17"/>
    <n v="106136"/>
    <n v="106136"/>
    <n v="53068"/>
    <n v="53068"/>
    <n v="0"/>
    <n v="0"/>
  </r>
  <r>
    <x v="0"/>
    <x v="55"/>
    <x v="6"/>
    <x v="12"/>
    <x v="12"/>
    <n v="0"/>
    <n v="0"/>
    <n v="0"/>
    <n v="0"/>
    <n v="0"/>
    <n v="0"/>
  </r>
  <r>
    <x v="0"/>
    <x v="55"/>
    <x v="7"/>
    <x v="7"/>
    <x v="7"/>
    <n v="532513"/>
    <n v="532513"/>
    <n v="66564.125"/>
    <n v="66564.125"/>
    <n v="0"/>
    <n v="0"/>
  </r>
  <r>
    <x v="0"/>
    <x v="55"/>
    <x v="8"/>
    <x v="6"/>
    <x v="6"/>
    <m/>
    <m/>
    <m/>
    <m/>
    <m/>
    <m/>
  </r>
  <r>
    <x v="0"/>
    <x v="55"/>
    <x v="9"/>
    <x v="12"/>
    <x v="12"/>
    <n v="0"/>
    <n v="0"/>
    <n v="0"/>
    <n v="0"/>
    <n v="0"/>
    <n v="0"/>
  </r>
  <r>
    <x v="0"/>
    <x v="55"/>
    <x v="10"/>
    <x v="12"/>
    <x v="12"/>
    <n v="0"/>
    <n v="0"/>
    <n v="0"/>
    <n v="0"/>
    <n v="0"/>
    <n v="0"/>
  </r>
  <r>
    <x v="0"/>
    <x v="55"/>
    <x v="7"/>
    <x v="12"/>
    <x v="12"/>
    <n v="0"/>
    <n v="0"/>
    <n v="0"/>
    <n v="0"/>
    <n v="0"/>
    <n v="0"/>
  </r>
  <r>
    <x v="0"/>
    <x v="55"/>
    <x v="8"/>
    <x v="6"/>
    <x v="6"/>
    <m/>
    <m/>
    <m/>
    <m/>
    <m/>
    <m/>
  </r>
  <r>
    <x v="0"/>
    <x v="55"/>
    <x v="11"/>
    <x v="12"/>
    <x v="12"/>
    <n v="0"/>
    <n v="0"/>
    <n v="0"/>
    <n v="0"/>
    <n v="0"/>
    <n v="0"/>
  </r>
  <r>
    <x v="0"/>
    <x v="55"/>
    <x v="12"/>
    <x v="17"/>
    <x v="17"/>
    <n v="38424"/>
    <n v="38424"/>
    <n v="19212"/>
    <n v="19212"/>
    <n v="0"/>
    <n v="0"/>
  </r>
  <r>
    <x v="0"/>
    <x v="55"/>
    <x v="13"/>
    <x v="12"/>
    <x v="12"/>
    <n v="0"/>
    <n v="0"/>
    <n v="0"/>
    <n v="0"/>
    <n v="0"/>
    <n v="0"/>
  </r>
  <r>
    <x v="0"/>
    <x v="55"/>
    <x v="14"/>
    <x v="12"/>
    <x v="12"/>
    <n v="0"/>
    <n v="0"/>
    <n v="0"/>
    <n v="0"/>
    <n v="0"/>
    <n v="0"/>
  </r>
  <r>
    <x v="0"/>
    <x v="55"/>
    <x v="7"/>
    <x v="17"/>
    <x v="17"/>
    <n v="38424"/>
    <n v="38424"/>
    <n v="19212"/>
    <n v="19212"/>
    <n v="0"/>
    <n v="0"/>
  </r>
  <r>
    <x v="0"/>
    <x v="55"/>
    <x v="8"/>
    <x v="6"/>
    <x v="6"/>
    <m/>
    <m/>
    <m/>
    <m/>
    <m/>
    <m/>
  </r>
  <r>
    <x v="0"/>
    <x v="55"/>
    <x v="15"/>
    <x v="0"/>
    <x v="0"/>
    <n v="58200"/>
    <n v="58200"/>
    <n v="58200"/>
    <n v="58200"/>
    <n v="0"/>
    <n v="0"/>
  </r>
  <r>
    <x v="0"/>
    <x v="55"/>
    <x v="16"/>
    <x v="12"/>
    <x v="12"/>
    <n v="0"/>
    <n v="0"/>
    <n v="0"/>
    <n v="0"/>
    <n v="0"/>
    <n v="0"/>
  </r>
  <r>
    <x v="0"/>
    <x v="55"/>
    <x v="17"/>
    <x v="23"/>
    <x v="23"/>
    <n v="147355.6"/>
    <n v="147355.6"/>
    <n v="24559.266666666666"/>
    <n v="24559.266666666666"/>
    <n v="0"/>
    <n v="0"/>
  </r>
  <r>
    <x v="0"/>
    <x v="55"/>
    <x v="7"/>
    <x v="2"/>
    <x v="2"/>
    <n v="205555.6"/>
    <n v="205555.6"/>
    <n v="29365.085714285717"/>
    <n v="29365.085714285717"/>
    <n v="0"/>
    <n v="0"/>
  </r>
  <r>
    <x v="0"/>
    <x v="55"/>
    <x v="8"/>
    <x v="6"/>
    <x v="6"/>
    <m/>
    <m/>
    <m/>
    <m/>
    <m/>
    <m/>
  </r>
  <r>
    <x v="0"/>
    <x v="55"/>
    <x v="18"/>
    <x v="12"/>
    <x v="12"/>
    <n v="0"/>
    <n v="0"/>
    <n v="0"/>
    <n v="0"/>
    <n v="0"/>
    <n v="0"/>
  </r>
  <r>
    <x v="0"/>
    <x v="55"/>
    <x v="19"/>
    <x v="12"/>
    <x v="12"/>
    <n v="0"/>
    <n v="0"/>
    <n v="0"/>
    <n v="0"/>
    <n v="0"/>
    <n v="0"/>
  </r>
  <r>
    <x v="0"/>
    <x v="55"/>
    <x v="7"/>
    <x v="12"/>
    <x v="12"/>
    <n v="0"/>
    <n v="0"/>
    <n v="0"/>
    <n v="0"/>
    <n v="0"/>
    <n v="0"/>
  </r>
  <r>
    <x v="0"/>
    <x v="55"/>
    <x v="8"/>
    <x v="6"/>
    <x v="6"/>
    <m/>
    <m/>
    <m/>
    <m/>
    <m/>
    <m/>
  </r>
  <r>
    <x v="0"/>
    <x v="55"/>
    <x v="20"/>
    <x v="0"/>
    <x v="0"/>
    <n v="52248"/>
    <n v="52248"/>
    <n v="52248"/>
    <n v="52248"/>
    <n v="0"/>
    <n v="0"/>
  </r>
  <r>
    <x v="0"/>
    <x v="55"/>
    <x v="21"/>
    <x v="12"/>
    <x v="12"/>
    <n v="0"/>
    <n v="0"/>
    <n v="0"/>
    <n v="0"/>
    <n v="0"/>
    <n v="0"/>
  </r>
  <r>
    <x v="0"/>
    <x v="55"/>
    <x v="7"/>
    <x v="0"/>
    <x v="0"/>
    <n v="52248"/>
    <n v="52248"/>
    <n v="52248"/>
    <n v="52248"/>
    <n v="0"/>
    <n v="0"/>
  </r>
  <r>
    <x v="0"/>
    <x v="55"/>
    <x v="8"/>
    <x v="6"/>
    <x v="6"/>
    <m/>
    <m/>
    <m/>
    <m/>
    <m/>
    <m/>
  </r>
  <r>
    <x v="0"/>
    <x v="55"/>
    <x v="22"/>
    <x v="12"/>
    <x v="12"/>
    <n v="0"/>
    <n v="0"/>
    <n v="0"/>
    <n v="0"/>
    <n v="0"/>
    <n v="0"/>
  </r>
  <r>
    <x v="0"/>
    <x v="55"/>
    <x v="23"/>
    <x v="12"/>
    <x v="12"/>
    <n v="0"/>
    <n v="0"/>
    <n v="0"/>
    <n v="0"/>
    <n v="0"/>
    <n v="0"/>
  </r>
  <r>
    <x v="0"/>
    <x v="55"/>
    <x v="24"/>
    <x v="12"/>
    <x v="12"/>
    <n v="0"/>
    <n v="0"/>
    <n v="0"/>
    <n v="0"/>
    <n v="0"/>
    <n v="0"/>
  </r>
  <r>
    <x v="0"/>
    <x v="55"/>
    <x v="25"/>
    <x v="12"/>
    <x v="12"/>
    <n v="0"/>
    <n v="0"/>
    <n v="0"/>
    <n v="0"/>
    <n v="0"/>
    <n v="0"/>
  </r>
  <r>
    <x v="0"/>
    <x v="55"/>
    <x v="26"/>
    <x v="12"/>
    <x v="12"/>
    <n v="0"/>
    <n v="0"/>
    <n v="0"/>
    <n v="0"/>
    <n v="0"/>
    <n v="0"/>
  </r>
  <r>
    <x v="0"/>
    <x v="55"/>
    <x v="27"/>
    <x v="12"/>
    <x v="12"/>
    <n v="0"/>
    <n v="0"/>
    <n v="0"/>
    <n v="0"/>
    <n v="0"/>
    <n v="0"/>
  </r>
  <r>
    <x v="0"/>
    <x v="55"/>
    <x v="28"/>
    <x v="12"/>
    <x v="12"/>
    <n v="0"/>
    <n v="0"/>
    <n v="0"/>
    <n v="0"/>
    <n v="0"/>
    <n v="0"/>
  </r>
  <r>
    <x v="0"/>
    <x v="55"/>
    <x v="29"/>
    <x v="12"/>
    <x v="12"/>
    <n v="0"/>
    <n v="0"/>
    <n v="0"/>
    <n v="0"/>
    <n v="0"/>
    <n v="0"/>
  </r>
  <r>
    <x v="0"/>
    <x v="55"/>
    <x v="7"/>
    <x v="12"/>
    <x v="12"/>
    <n v="0"/>
    <n v="0"/>
    <n v="0"/>
    <n v="0"/>
    <n v="0"/>
    <n v="0"/>
  </r>
  <r>
    <x v="0"/>
    <x v="55"/>
    <x v="8"/>
    <x v="6"/>
    <x v="6"/>
    <m/>
    <m/>
    <m/>
    <m/>
    <m/>
    <m/>
  </r>
  <r>
    <x v="0"/>
    <x v="55"/>
    <x v="30"/>
    <x v="12"/>
    <x v="12"/>
    <n v="0"/>
    <n v="0"/>
    <n v="0"/>
    <n v="0"/>
    <n v="0"/>
    <n v="0"/>
  </r>
  <r>
    <x v="0"/>
    <x v="55"/>
    <x v="31"/>
    <x v="0"/>
    <x v="0"/>
    <n v="22366"/>
    <n v="22366"/>
    <n v="22366"/>
    <n v="22366"/>
    <n v="0"/>
    <n v="0"/>
  </r>
  <r>
    <x v="0"/>
    <x v="55"/>
    <x v="7"/>
    <x v="0"/>
    <x v="0"/>
    <n v="22366"/>
    <n v="22366"/>
    <n v="22366"/>
    <n v="22366"/>
    <n v="0"/>
    <n v="0"/>
  </r>
  <r>
    <x v="0"/>
    <x v="55"/>
    <x v="8"/>
    <x v="6"/>
    <x v="6"/>
    <m/>
    <m/>
    <m/>
    <m/>
    <m/>
    <m/>
  </r>
  <r>
    <x v="0"/>
    <x v="55"/>
    <x v="32"/>
    <x v="0"/>
    <x v="0"/>
    <n v="68058"/>
    <n v="68058"/>
    <n v="68058"/>
    <n v="68058"/>
    <n v="0"/>
    <n v="0"/>
  </r>
  <r>
    <x v="0"/>
    <x v="55"/>
    <x v="7"/>
    <x v="0"/>
    <x v="0"/>
    <n v="68058"/>
    <n v="68058"/>
    <n v="68058"/>
    <n v="68058"/>
    <n v="0"/>
    <n v="0"/>
  </r>
  <r>
    <x v="0"/>
    <x v="55"/>
    <x v="8"/>
    <x v="6"/>
    <x v="6"/>
    <m/>
    <m/>
    <m/>
    <m/>
    <m/>
    <m/>
  </r>
  <r>
    <x v="0"/>
    <x v="55"/>
    <x v="33"/>
    <x v="12"/>
    <x v="12"/>
    <n v="0"/>
    <n v="0"/>
    <n v="0"/>
    <n v="0"/>
    <n v="0"/>
    <n v="0"/>
  </r>
  <r>
    <x v="0"/>
    <x v="55"/>
    <x v="34"/>
    <x v="23"/>
    <x v="23"/>
    <n v="169650.2"/>
    <n v="169650"/>
    <n v="28275.033333333336"/>
    <n v="28275"/>
    <n v="-0.20000000001164153"/>
    <n v="-1.1788963408922684E-6"/>
  </r>
  <r>
    <x v="0"/>
    <x v="55"/>
    <x v="7"/>
    <x v="23"/>
    <x v="23"/>
    <n v="169650.2"/>
    <n v="169650"/>
    <n v="28275.033333333336"/>
    <n v="28275"/>
    <n v="-0.20000000001164153"/>
    <n v="-1.1788963408922684E-6"/>
  </r>
  <r>
    <x v="0"/>
    <x v="55"/>
    <x v="8"/>
    <x v="6"/>
    <x v="6"/>
    <m/>
    <m/>
    <m/>
    <m/>
    <m/>
    <m/>
  </r>
  <r>
    <x v="0"/>
    <x v="55"/>
    <x v="35"/>
    <x v="12"/>
    <x v="12"/>
    <n v="0"/>
    <n v="0"/>
    <n v="0"/>
    <n v="0"/>
    <n v="0"/>
    <n v="0"/>
  </r>
  <r>
    <x v="0"/>
    <x v="55"/>
    <x v="36"/>
    <x v="12"/>
    <x v="12"/>
    <n v="0"/>
    <n v="0"/>
    <n v="0"/>
    <n v="0"/>
    <n v="0"/>
    <n v="0"/>
  </r>
  <r>
    <x v="0"/>
    <x v="55"/>
    <x v="37"/>
    <x v="12"/>
    <x v="12"/>
    <n v="0"/>
    <n v="0"/>
    <n v="0"/>
    <n v="0"/>
    <n v="0"/>
    <n v="0"/>
  </r>
  <r>
    <x v="0"/>
    <x v="55"/>
    <x v="38"/>
    <x v="12"/>
    <x v="12"/>
    <n v="0"/>
    <n v="0"/>
    <n v="0"/>
    <n v="0"/>
    <n v="0"/>
    <n v="0"/>
  </r>
  <r>
    <x v="0"/>
    <x v="55"/>
    <x v="7"/>
    <x v="12"/>
    <x v="12"/>
    <n v="0"/>
    <n v="0"/>
    <n v="0"/>
    <n v="0"/>
    <n v="0"/>
    <n v="0"/>
  </r>
  <r>
    <x v="0"/>
    <x v="55"/>
    <x v="8"/>
    <x v="6"/>
    <x v="6"/>
    <m/>
    <m/>
    <m/>
    <m/>
    <m/>
    <m/>
  </r>
  <r>
    <x v="0"/>
    <x v="55"/>
    <x v="39"/>
    <x v="12"/>
    <x v="12"/>
    <n v="0"/>
    <n v="0"/>
    <n v="0"/>
    <n v="0"/>
    <n v="0"/>
    <n v="0"/>
  </r>
  <r>
    <x v="0"/>
    <x v="55"/>
    <x v="40"/>
    <x v="12"/>
    <x v="12"/>
    <n v="0"/>
    <n v="0"/>
    <n v="0"/>
    <n v="0"/>
    <n v="0"/>
    <n v="0"/>
  </r>
  <r>
    <x v="0"/>
    <x v="55"/>
    <x v="41"/>
    <x v="12"/>
    <x v="12"/>
    <n v="0"/>
    <n v="0"/>
    <n v="0"/>
    <n v="0"/>
    <n v="0"/>
    <n v="0"/>
  </r>
  <r>
    <x v="0"/>
    <x v="56"/>
    <x v="0"/>
    <x v="0"/>
    <x v="0"/>
    <n v="100000"/>
    <n v="100000"/>
    <n v="100000"/>
    <n v="100000"/>
    <n v="0"/>
    <n v="0"/>
  </r>
  <r>
    <x v="0"/>
    <x v="56"/>
    <x v="1"/>
    <x v="26"/>
    <x v="26"/>
    <n v="202500"/>
    <n v="202500"/>
    <n v="67500"/>
    <n v="67500"/>
    <n v="0"/>
    <n v="0"/>
  </r>
  <r>
    <x v="0"/>
    <x v="56"/>
    <x v="2"/>
    <x v="12"/>
    <x v="12"/>
    <n v="0"/>
    <n v="0"/>
    <n v="0"/>
    <n v="0"/>
    <n v="0"/>
    <n v="0"/>
  </r>
  <r>
    <x v="0"/>
    <x v="56"/>
    <x v="3"/>
    <x v="271"/>
    <x v="271"/>
    <n v="49502"/>
    <n v="49504"/>
    <n v="33001.333333333336"/>
    <n v="33002.666666666664"/>
    <n v="2"/>
    <n v="4.0402407983515817E-5"/>
  </r>
  <r>
    <x v="0"/>
    <x v="56"/>
    <x v="4"/>
    <x v="0"/>
    <x v="0"/>
    <n v="60000"/>
    <n v="60000"/>
    <n v="60000"/>
    <n v="60000"/>
    <n v="0"/>
    <n v="0"/>
  </r>
  <r>
    <x v="0"/>
    <x v="56"/>
    <x v="5"/>
    <x v="169"/>
    <x v="169"/>
    <n v="32839.43"/>
    <n v="40000"/>
    <n v="54732.383333333339"/>
    <n v="66666.666666666672"/>
    <n v="7160.57"/>
    <n v="0.21804793810367595"/>
  </r>
  <r>
    <x v="0"/>
    <x v="56"/>
    <x v="6"/>
    <x v="152"/>
    <x v="152"/>
    <n v="11277.87"/>
    <n v="11278.77"/>
    <n v="45111.48"/>
    <n v="45115.08"/>
    <n v="0.8999999999996362"/>
    <n v="7.9802303094435041E-5"/>
  </r>
  <r>
    <x v="0"/>
    <x v="56"/>
    <x v="7"/>
    <x v="313"/>
    <x v="313"/>
    <n v="456119.3"/>
    <n v="463282.77"/>
    <n v="62057.047619047618"/>
    <n v="63031.669387755108"/>
    <n v="7163.4700000000303"/>
    <n v="1.5705255182142108E-2"/>
  </r>
  <r>
    <x v="0"/>
    <x v="56"/>
    <x v="8"/>
    <x v="6"/>
    <x v="6"/>
    <m/>
    <m/>
    <m/>
    <m/>
    <m/>
    <m/>
  </r>
  <r>
    <x v="0"/>
    <x v="56"/>
    <x v="9"/>
    <x v="12"/>
    <x v="12"/>
    <n v="0"/>
    <n v="0"/>
    <n v="0"/>
    <n v="0"/>
    <n v="0"/>
    <n v="0"/>
  </r>
  <r>
    <x v="0"/>
    <x v="56"/>
    <x v="10"/>
    <x v="12"/>
    <x v="12"/>
    <n v="0"/>
    <n v="0"/>
    <n v="0"/>
    <n v="0"/>
    <n v="0"/>
    <n v="0"/>
  </r>
  <r>
    <x v="0"/>
    <x v="56"/>
    <x v="7"/>
    <x v="12"/>
    <x v="12"/>
    <n v="0"/>
    <n v="0"/>
    <n v="0"/>
    <n v="0"/>
    <n v="0"/>
    <n v="0"/>
  </r>
  <r>
    <x v="0"/>
    <x v="56"/>
    <x v="8"/>
    <x v="6"/>
    <x v="6"/>
    <m/>
    <m/>
    <m/>
    <m/>
    <m/>
    <m/>
  </r>
  <r>
    <x v="0"/>
    <x v="56"/>
    <x v="11"/>
    <x v="12"/>
    <x v="12"/>
    <n v="0"/>
    <n v="0"/>
    <n v="0"/>
    <n v="0"/>
    <n v="0"/>
    <n v="0"/>
  </r>
  <r>
    <x v="0"/>
    <x v="56"/>
    <x v="12"/>
    <x v="12"/>
    <x v="12"/>
    <n v="0"/>
    <n v="0"/>
    <n v="0"/>
    <n v="0"/>
    <n v="0"/>
    <n v="0"/>
  </r>
  <r>
    <x v="0"/>
    <x v="56"/>
    <x v="13"/>
    <x v="17"/>
    <x v="17"/>
    <n v="27511.68"/>
    <n v="27513.68"/>
    <n v="13755.84"/>
    <n v="13756.84"/>
    <n v="2"/>
    <n v="7.2696396585014079E-5"/>
  </r>
  <r>
    <x v="0"/>
    <x v="56"/>
    <x v="14"/>
    <x v="12"/>
    <x v="12"/>
    <n v="0"/>
    <n v="0"/>
    <n v="0"/>
    <n v="0"/>
    <n v="0"/>
    <n v="0"/>
  </r>
  <r>
    <x v="0"/>
    <x v="56"/>
    <x v="7"/>
    <x v="17"/>
    <x v="17"/>
    <n v="27511.68"/>
    <n v="27513.68"/>
    <n v="13755.84"/>
    <n v="13756.84"/>
    <n v="2"/>
    <n v="7.2696396585014079E-5"/>
  </r>
  <r>
    <x v="0"/>
    <x v="56"/>
    <x v="8"/>
    <x v="6"/>
    <x v="6"/>
    <m/>
    <m/>
    <m/>
    <m/>
    <m/>
    <m/>
  </r>
  <r>
    <x v="0"/>
    <x v="56"/>
    <x v="15"/>
    <x v="172"/>
    <x v="172"/>
    <n v="117804"/>
    <n v="117806"/>
    <n v="47121.599999999999"/>
    <n v="47122.400000000001"/>
    <n v="2"/>
    <n v="1.6977352212148993E-5"/>
  </r>
  <r>
    <x v="0"/>
    <x v="56"/>
    <x v="16"/>
    <x v="0"/>
    <x v="0"/>
    <n v="50001"/>
    <n v="50002"/>
    <n v="50001"/>
    <n v="50002"/>
    <n v="1"/>
    <n v="1.9999600007999841E-5"/>
  </r>
  <r>
    <x v="0"/>
    <x v="56"/>
    <x v="17"/>
    <x v="26"/>
    <x v="26"/>
    <n v="84461"/>
    <n v="84464"/>
    <n v="28153.666666666668"/>
    <n v="28154.666666666668"/>
    <n v="3"/>
    <n v="3.5519352127017205E-5"/>
  </r>
  <r>
    <x v="0"/>
    <x v="56"/>
    <x v="7"/>
    <x v="112"/>
    <x v="112"/>
    <n v="252266"/>
    <n v="252272"/>
    <n v="38810.153846153844"/>
    <n v="38811.076923076922"/>
    <n v="6"/>
    <n v="2.3784418034931383E-5"/>
  </r>
  <r>
    <x v="0"/>
    <x v="56"/>
    <x v="8"/>
    <x v="6"/>
    <x v="6"/>
    <m/>
    <m/>
    <m/>
    <m/>
    <m/>
    <m/>
  </r>
  <r>
    <x v="0"/>
    <x v="56"/>
    <x v="18"/>
    <x v="17"/>
    <x v="17"/>
    <n v="33766.46"/>
    <n v="33768.46"/>
    <n v="16883.23"/>
    <n v="16884.23"/>
    <n v="2"/>
    <n v="5.9230372387274236E-5"/>
  </r>
  <r>
    <x v="0"/>
    <x v="56"/>
    <x v="19"/>
    <x v="12"/>
    <x v="12"/>
    <n v="0"/>
    <n v="0"/>
    <n v="0"/>
    <n v="0"/>
    <n v="0"/>
    <n v="0"/>
  </r>
  <r>
    <x v="0"/>
    <x v="56"/>
    <x v="7"/>
    <x v="17"/>
    <x v="17"/>
    <n v="33766.46"/>
    <n v="33768.46"/>
    <n v="16883.23"/>
    <n v="16884.23"/>
    <n v="2"/>
    <n v="5.9230372387274236E-5"/>
  </r>
  <r>
    <x v="0"/>
    <x v="56"/>
    <x v="8"/>
    <x v="6"/>
    <x v="6"/>
    <m/>
    <m/>
    <m/>
    <m/>
    <m/>
    <m/>
  </r>
  <r>
    <x v="0"/>
    <x v="56"/>
    <x v="20"/>
    <x v="0"/>
    <x v="0"/>
    <n v="35006"/>
    <n v="35007"/>
    <n v="35006"/>
    <n v="35007"/>
    <n v="1"/>
    <n v="2.8566531451751127E-5"/>
  </r>
  <r>
    <x v="0"/>
    <x v="56"/>
    <x v="21"/>
    <x v="12"/>
    <x v="12"/>
    <n v="0"/>
    <n v="0"/>
    <n v="0"/>
    <n v="0"/>
    <n v="0"/>
    <n v="0"/>
  </r>
  <r>
    <x v="0"/>
    <x v="56"/>
    <x v="7"/>
    <x v="0"/>
    <x v="0"/>
    <n v="35006"/>
    <n v="35007"/>
    <n v="35006"/>
    <n v="35007"/>
    <n v="1"/>
    <n v="2.8566531451751127E-5"/>
  </r>
  <r>
    <x v="0"/>
    <x v="56"/>
    <x v="8"/>
    <x v="6"/>
    <x v="6"/>
    <m/>
    <m/>
    <m/>
    <m/>
    <m/>
    <m/>
  </r>
  <r>
    <x v="0"/>
    <x v="56"/>
    <x v="22"/>
    <x v="12"/>
    <x v="12"/>
    <n v="0"/>
    <n v="0"/>
    <n v="0"/>
    <n v="0"/>
    <n v="0"/>
    <n v="0"/>
  </r>
  <r>
    <x v="0"/>
    <x v="56"/>
    <x v="23"/>
    <x v="12"/>
    <x v="12"/>
    <n v="0"/>
    <n v="0"/>
    <n v="0"/>
    <n v="0"/>
    <n v="0"/>
    <n v="0"/>
  </r>
  <r>
    <x v="0"/>
    <x v="56"/>
    <x v="24"/>
    <x v="12"/>
    <x v="12"/>
    <n v="0"/>
    <n v="0"/>
    <n v="0"/>
    <n v="0"/>
    <n v="0"/>
    <n v="0"/>
  </r>
  <r>
    <x v="0"/>
    <x v="56"/>
    <x v="25"/>
    <x v="12"/>
    <x v="12"/>
    <n v="0"/>
    <n v="0"/>
    <n v="0"/>
    <n v="0"/>
    <n v="0"/>
    <n v="0"/>
  </r>
  <r>
    <x v="0"/>
    <x v="56"/>
    <x v="26"/>
    <x v="12"/>
    <x v="12"/>
    <n v="0"/>
    <n v="0"/>
    <n v="0"/>
    <n v="0"/>
    <n v="0"/>
    <n v="0"/>
  </r>
  <r>
    <x v="0"/>
    <x v="56"/>
    <x v="27"/>
    <x v="12"/>
    <x v="12"/>
    <n v="0"/>
    <n v="0"/>
    <n v="0"/>
    <n v="0"/>
    <n v="0"/>
    <n v="0"/>
  </r>
  <r>
    <x v="0"/>
    <x v="56"/>
    <x v="28"/>
    <x v="12"/>
    <x v="12"/>
    <n v="0"/>
    <n v="0"/>
    <n v="0"/>
    <n v="0"/>
    <n v="0"/>
    <n v="0"/>
  </r>
  <r>
    <x v="0"/>
    <x v="56"/>
    <x v="29"/>
    <x v="12"/>
    <x v="12"/>
    <n v="0"/>
    <n v="0"/>
    <n v="0"/>
    <n v="0"/>
    <n v="0"/>
    <n v="0"/>
  </r>
  <r>
    <x v="0"/>
    <x v="56"/>
    <x v="7"/>
    <x v="12"/>
    <x v="12"/>
    <n v="0"/>
    <n v="0"/>
    <n v="0"/>
    <n v="0"/>
    <n v="0"/>
    <n v="0"/>
  </r>
  <r>
    <x v="0"/>
    <x v="56"/>
    <x v="8"/>
    <x v="6"/>
    <x v="6"/>
    <m/>
    <m/>
    <m/>
    <m/>
    <m/>
    <m/>
  </r>
  <r>
    <x v="0"/>
    <x v="56"/>
    <x v="30"/>
    <x v="12"/>
    <x v="12"/>
    <n v="0"/>
    <n v="0"/>
    <n v="0"/>
    <n v="0"/>
    <n v="0"/>
    <n v="0"/>
  </r>
  <r>
    <x v="0"/>
    <x v="56"/>
    <x v="31"/>
    <x v="12"/>
    <x v="12"/>
    <n v="0"/>
    <n v="0"/>
    <n v="0"/>
    <n v="0"/>
    <n v="0"/>
    <n v="0"/>
  </r>
  <r>
    <x v="0"/>
    <x v="56"/>
    <x v="7"/>
    <x v="12"/>
    <x v="12"/>
    <n v="0"/>
    <n v="0"/>
    <n v="0"/>
    <n v="0"/>
    <n v="0"/>
    <n v="0"/>
  </r>
  <r>
    <x v="0"/>
    <x v="56"/>
    <x v="8"/>
    <x v="6"/>
    <x v="6"/>
    <m/>
    <m/>
    <m/>
    <m/>
    <m/>
    <m/>
  </r>
  <r>
    <x v="0"/>
    <x v="56"/>
    <x v="32"/>
    <x v="0"/>
    <x v="0"/>
    <n v="48000"/>
    <n v="48000"/>
    <n v="48000"/>
    <n v="48000"/>
    <n v="0"/>
    <n v="0"/>
  </r>
  <r>
    <x v="0"/>
    <x v="56"/>
    <x v="7"/>
    <x v="0"/>
    <x v="0"/>
    <n v="48000"/>
    <n v="48000"/>
    <n v="48000"/>
    <n v="48000"/>
    <n v="0"/>
    <n v="0"/>
  </r>
  <r>
    <x v="0"/>
    <x v="56"/>
    <x v="8"/>
    <x v="6"/>
    <x v="6"/>
    <m/>
    <m/>
    <m/>
    <m/>
    <m/>
    <m/>
  </r>
  <r>
    <x v="0"/>
    <x v="56"/>
    <x v="33"/>
    <x v="0"/>
    <x v="0"/>
    <n v="30000"/>
    <n v="30000"/>
    <n v="30000"/>
    <n v="30000"/>
    <n v="0"/>
    <n v="0"/>
  </r>
  <r>
    <x v="0"/>
    <x v="56"/>
    <x v="34"/>
    <x v="23"/>
    <x v="23"/>
    <n v="112154"/>
    <n v="118903"/>
    <n v="18692.333333333332"/>
    <n v="19817.166666666668"/>
    <n v="6749"/>
    <n v="6.0176186315245107E-2"/>
  </r>
  <r>
    <x v="0"/>
    <x v="56"/>
    <x v="7"/>
    <x v="2"/>
    <x v="2"/>
    <n v="142154"/>
    <n v="148903"/>
    <n v="20307.714285714286"/>
    <n v="21271.857142857141"/>
    <n v="6749"/>
    <n v="4.7476680220043053E-2"/>
  </r>
  <r>
    <x v="0"/>
    <x v="56"/>
    <x v="8"/>
    <x v="6"/>
    <x v="6"/>
    <m/>
    <m/>
    <m/>
    <m/>
    <m/>
    <m/>
  </r>
  <r>
    <x v="0"/>
    <x v="56"/>
    <x v="35"/>
    <x v="12"/>
    <x v="12"/>
    <n v="0"/>
    <n v="0"/>
    <n v="0"/>
    <n v="0"/>
    <n v="0"/>
    <n v="0"/>
  </r>
  <r>
    <x v="0"/>
    <x v="56"/>
    <x v="36"/>
    <x v="12"/>
    <x v="12"/>
    <n v="0"/>
    <n v="0"/>
    <n v="0"/>
    <n v="0"/>
    <n v="0"/>
    <n v="0"/>
  </r>
  <r>
    <x v="0"/>
    <x v="56"/>
    <x v="37"/>
    <x v="12"/>
    <x v="12"/>
    <n v="0"/>
    <n v="0"/>
    <n v="0"/>
    <n v="0"/>
    <n v="0"/>
    <n v="0"/>
  </r>
  <r>
    <x v="0"/>
    <x v="56"/>
    <x v="38"/>
    <x v="12"/>
    <x v="12"/>
    <n v="0"/>
    <n v="0"/>
    <n v="0"/>
    <n v="0"/>
    <n v="0"/>
    <n v="0"/>
  </r>
  <r>
    <x v="0"/>
    <x v="56"/>
    <x v="7"/>
    <x v="12"/>
    <x v="12"/>
    <n v="0"/>
    <n v="0"/>
    <n v="0"/>
    <n v="0"/>
    <n v="0"/>
    <n v="0"/>
  </r>
  <r>
    <x v="0"/>
    <x v="56"/>
    <x v="8"/>
    <x v="6"/>
    <x v="6"/>
    <m/>
    <m/>
    <m/>
    <m/>
    <m/>
    <m/>
  </r>
  <r>
    <x v="0"/>
    <x v="56"/>
    <x v="39"/>
    <x v="12"/>
    <x v="12"/>
    <n v="0"/>
    <n v="0"/>
    <n v="0"/>
    <n v="0"/>
    <n v="0"/>
    <n v="0"/>
  </r>
  <r>
    <x v="0"/>
    <x v="56"/>
    <x v="40"/>
    <x v="12"/>
    <x v="12"/>
    <n v="0"/>
    <n v="0"/>
    <n v="0"/>
    <n v="0"/>
    <n v="0"/>
    <n v="0"/>
  </r>
  <r>
    <x v="0"/>
    <x v="56"/>
    <x v="41"/>
    <x v="12"/>
    <x v="12"/>
    <n v="0"/>
    <n v="0"/>
    <n v="0"/>
    <n v="0"/>
    <n v="0"/>
    <n v="0"/>
  </r>
  <r>
    <x v="0"/>
    <x v="57"/>
    <x v="0"/>
    <x v="0"/>
    <x v="0"/>
    <n v="125000"/>
    <n v="125000"/>
    <n v="125000"/>
    <n v="125000"/>
    <n v="0"/>
    <n v="0"/>
  </r>
  <r>
    <x v="0"/>
    <x v="57"/>
    <x v="1"/>
    <x v="7"/>
    <x v="7"/>
    <n v="556419.26"/>
    <n v="556419.26"/>
    <n v="69552.407500000001"/>
    <n v="69552.407500000001"/>
    <n v="0"/>
    <n v="0"/>
  </r>
  <r>
    <x v="0"/>
    <x v="57"/>
    <x v="2"/>
    <x v="314"/>
    <x v="314"/>
    <n v="98972.38"/>
    <n v="98972.38"/>
    <n v="88368.19642857142"/>
    <n v="88368.19642857142"/>
    <n v="0"/>
    <n v="0"/>
  </r>
  <r>
    <x v="0"/>
    <x v="57"/>
    <x v="3"/>
    <x v="12"/>
    <x v="12"/>
    <n v="0"/>
    <n v="0"/>
    <n v="0"/>
    <n v="0"/>
    <n v="0"/>
    <n v="0"/>
  </r>
  <r>
    <x v="0"/>
    <x v="57"/>
    <x v="4"/>
    <x v="281"/>
    <x v="281"/>
    <n v="61804"/>
    <n v="61804"/>
    <n v="77255"/>
    <n v="77255"/>
    <n v="0"/>
    <n v="0"/>
  </r>
  <r>
    <x v="0"/>
    <x v="57"/>
    <x v="5"/>
    <x v="315"/>
    <x v="315"/>
    <n v="116619.34"/>
    <n v="116619.34"/>
    <n v="68470.725692813518"/>
    <n v="68470.725692813518"/>
    <n v="0"/>
    <n v="0"/>
  </r>
  <r>
    <x v="0"/>
    <x v="57"/>
    <x v="6"/>
    <x v="316"/>
    <x v="316"/>
    <n v="62396.36"/>
    <n v="62396.36"/>
    <n v="57983.793327757638"/>
    <n v="57983.793327757638"/>
    <n v="0"/>
    <n v="0"/>
  </r>
  <r>
    <x v="0"/>
    <x v="57"/>
    <x v="7"/>
    <x v="317"/>
    <x v="317"/>
    <n v="1021211.34"/>
    <n v="1021211.34"/>
    <n v="74544.78258013181"/>
    <n v="74544.78258013181"/>
    <n v="0"/>
    <n v="0"/>
  </r>
  <r>
    <x v="0"/>
    <x v="57"/>
    <x v="8"/>
    <x v="6"/>
    <x v="6"/>
    <m/>
    <m/>
    <m/>
    <m/>
    <m/>
    <m/>
  </r>
  <r>
    <x v="0"/>
    <x v="57"/>
    <x v="9"/>
    <x v="318"/>
    <x v="318"/>
    <n v="77664.08"/>
    <n v="77664.08"/>
    <n v="17131.908322855317"/>
    <n v="17131.908322855317"/>
    <n v="0"/>
    <n v="0"/>
  </r>
  <r>
    <x v="0"/>
    <x v="57"/>
    <x v="10"/>
    <x v="12"/>
    <x v="12"/>
    <n v="0"/>
    <n v="0"/>
    <n v="0"/>
    <n v="0"/>
    <n v="0"/>
    <n v="0"/>
  </r>
  <r>
    <x v="0"/>
    <x v="57"/>
    <x v="7"/>
    <x v="318"/>
    <x v="318"/>
    <n v="77664.08"/>
    <n v="77664.08"/>
    <n v="17131.908322855317"/>
    <n v="17131.908322855317"/>
    <n v="0"/>
    <n v="0"/>
  </r>
  <r>
    <x v="0"/>
    <x v="57"/>
    <x v="8"/>
    <x v="6"/>
    <x v="6"/>
    <m/>
    <m/>
    <m/>
    <m/>
    <m/>
    <m/>
  </r>
  <r>
    <x v="0"/>
    <x v="57"/>
    <x v="11"/>
    <x v="221"/>
    <x v="221"/>
    <n v="119120.08"/>
    <n v="119120.08"/>
    <n v="14014.127058823529"/>
    <n v="14014.127058823529"/>
    <n v="0"/>
    <n v="0"/>
  </r>
  <r>
    <x v="0"/>
    <x v="57"/>
    <x v="12"/>
    <x v="319"/>
    <x v="319"/>
    <n v="337466.7"/>
    <n v="337466.7"/>
    <n v="14520.94234079174"/>
    <n v="14520.94234079174"/>
    <n v="0"/>
    <n v="0"/>
  </r>
  <r>
    <x v="0"/>
    <x v="57"/>
    <x v="13"/>
    <x v="19"/>
    <x v="19"/>
    <n v="56840.53"/>
    <n v="56840.53"/>
    <n v="14210.1325"/>
    <n v="14210.1325"/>
    <n v="0"/>
    <n v="0"/>
  </r>
  <r>
    <x v="0"/>
    <x v="57"/>
    <x v="14"/>
    <x v="320"/>
    <x v="320"/>
    <n v="30247.63"/>
    <n v="30247.63"/>
    <n v="13665.686274509804"/>
    <n v="13665.686274509804"/>
    <n v="0"/>
    <n v="0"/>
  </r>
  <r>
    <x v="0"/>
    <x v="57"/>
    <x v="7"/>
    <x v="321"/>
    <x v="321"/>
    <n v="543674.94000000006"/>
    <n v="543674.94000000006"/>
    <n v="14324.801994024254"/>
    <n v="14324.801994024254"/>
    <n v="0"/>
    <n v="0"/>
  </r>
  <r>
    <x v="0"/>
    <x v="57"/>
    <x v="8"/>
    <x v="6"/>
    <x v="6"/>
    <m/>
    <m/>
    <m/>
    <m/>
    <m/>
    <m/>
  </r>
  <r>
    <x v="0"/>
    <x v="57"/>
    <x v="15"/>
    <x v="322"/>
    <x v="322"/>
    <n v="437944.96"/>
    <n v="437944.96"/>
    <n v="49411.607545807383"/>
    <n v="49411.607545807383"/>
    <n v="0"/>
    <n v="0"/>
  </r>
  <r>
    <x v="0"/>
    <x v="57"/>
    <x v="16"/>
    <x v="0"/>
    <x v="0"/>
    <n v="36268.300000000003"/>
    <n v="36268.300000000003"/>
    <n v="36268.300000000003"/>
    <n v="36268.300000000003"/>
    <n v="0"/>
    <n v="0"/>
  </r>
  <r>
    <x v="0"/>
    <x v="57"/>
    <x v="17"/>
    <x v="323"/>
    <x v="323"/>
    <n v="503828.79"/>
    <n v="503828.79"/>
    <n v="27607.05698630137"/>
    <n v="27607.05698630137"/>
    <n v="0"/>
    <n v="0"/>
  </r>
  <r>
    <x v="0"/>
    <x v="57"/>
    <x v="7"/>
    <x v="324"/>
    <x v="324"/>
    <n v="978042.05"/>
    <n v="978042.05"/>
    <n v="34789.424540785112"/>
    <n v="34789.424540785112"/>
    <n v="0"/>
    <n v="0"/>
  </r>
  <r>
    <x v="0"/>
    <x v="57"/>
    <x v="8"/>
    <x v="6"/>
    <x v="6"/>
    <m/>
    <m/>
    <m/>
    <m/>
    <m/>
    <m/>
  </r>
  <r>
    <x v="0"/>
    <x v="57"/>
    <x v="18"/>
    <x v="0"/>
    <x v="0"/>
    <n v="22850.77"/>
    <n v="22850.77"/>
    <n v="22850.77"/>
    <n v="22850.77"/>
    <n v="0"/>
    <n v="0"/>
  </r>
  <r>
    <x v="0"/>
    <x v="57"/>
    <x v="19"/>
    <x v="12"/>
    <x v="12"/>
    <n v="0"/>
    <n v="0"/>
    <n v="0"/>
    <n v="0"/>
    <n v="0"/>
    <n v="0"/>
  </r>
  <r>
    <x v="0"/>
    <x v="57"/>
    <x v="7"/>
    <x v="0"/>
    <x v="0"/>
    <n v="22850.77"/>
    <n v="22850.77"/>
    <n v="22850.77"/>
    <n v="22850.77"/>
    <n v="0"/>
    <n v="0"/>
  </r>
  <r>
    <x v="0"/>
    <x v="57"/>
    <x v="8"/>
    <x v="6"/>
    <x v="6"/>
    <m/>
    <m/>
    <m/>
    <m/>
    <m/>
    <m/>
  </r>
  <r>
    <x v="0"/>
    <x v="57"/>
    <x v="20"/>
    <x v="325"/>
    <x v="325"/>
    <n v="148053.99"/>
    <n v="148053.99"/>
    <n v="37962.561538461538"/>
    <n v="37962.561538461538"/>
    <n v="0"/>
    <n v="0"/>
  </r>
  <r>
    <x v="0"/>
    <x v="57"/>
    <x v="21"/>
    <x v="283"/>
    <x v="283"/>
    <n v="34104.800000000003"/>
    <n v="34104.800000000003"/>
    <n v="21315.5"/>
    <n v="21315.5"/>
    <n v="0"/>
    <n v="0"/>
  </r>
  <r>
    <x v="0"/>
    <x v="57"/>
    <x v="7"/>
    <x v="154"/>
    <x v="154"/>
    <n v="182158.78999999998"/>
    <n v="182158.78999999998"/>
    <n v="33119.78"/>
    <n v="33119.78"/>
    <n v="0"/>
    <n v="0"/>
  </r>
  <r>
    <x v="0"/>
    <x v="57"/>
    <x v="8"/>
    <x v="6"/>
    <x v="6"/>
    <m/>
    <m/>
    <m/>
    <m/>
    <m/>
    <m/>
  </r>
  <r>
    <x v="0"/>
    <x v="57"/>
    <x v="22"/>
    <x v="152"/>
    <x v="152"/>
    <n v="17666.55"/>
    <n v="17666.650000000001"/>
    <n v="70666.2"/>
    <n v="70666.600000000006"/>
    <n v="0.10000000000218279"/>
    <n v="5.6604147387114517E-6"/>
  </r>
  <r>
    <x v="0"/>
    <x v="57"/>
    <x v="23"/>
    <x v="326"/>
    <x v="326"/>
    <n v="271903.15999999997"/>
    <n v="271903.15999999997"/>
    <n v="54378.456861725521"/>
    <n v="54378.456861725521"/>
    <n v="0"/>
    <n v="0"/>
  </r>
  <r>
    <x v="0"/>
    <x v="57"/>
    <x v="24"/>
    <x v="12"/>
    <x v="12"/>
    <n v="0"/>
    <n v="0"/>
    <n v="0"/>
    <n v="0"/>
    <n v="0"/>
    <n v="0"/>
  </r>
  <r>
    <x v="0"/>
    <x v="57"/>
    <x v="25"/>
    <x v="0"/>
    <x v="0"/>
    <n v="51198.152999999998"/>
    <n v="51198.15"/>
    <n v="51198.152999999998"/>
    <n v="51198.15"/>
    <n v="0"/>
    <n v="0"/>
  </r>
  <r>
    <x v="0"/>
    <x v="57"/>
    <x v="26"/>
    <x v="12"/>
    <x v="12"/>
    <n v="0"/>
    <n v="0"/>
    <n v="0"/>
    <n v="0"/>
    <n v="0"/>
    <n v="0"/>
  </r>
  <r>
    <x v="0"/>
    <x v="57"/>
    <x v="27"/>
    <x v="12"/>
    <x v="12"/>
    <n v="0"/>
    <n v="0"/>
    <n v="0"/>
    <n v="0"/>
    <n v="0"/>
    <n v="0"/>
  </r>
  <r>
    <x v="0"/>
    <x v="57"/>
    <x v="28"/>
    <x v="12"/>
    <x v="12"/>
    <n v="0"/>
    <n v="0"/>
    <n v="0"/>
    <n v="0"/>
    <n v="0"/>
    <n v="0"/>
  </r>
  <r>
    <x v="0"/>
    <x v="57"/>
    <x v="29"/>
    <x v="0"/>
    <x v="0"/>
    <n v="55395.28"/>
    <n v="55395.28"/>
    <n v="55395.28"/>
    <n v="55395.28"/>
    <n v="0"/>
    <n v="0"/>
  </r>
  <r>
    <x v="0"/>
    <x v="57"/>
    <x v="7"/>
    <x v="327"/>
    <x v="327"/>
    <n v="396163.14299999992"/>
    <n v="396163.24"/>
    <n v="54641.68478110947"/>
    <n v="54641.69816005075"/>
    <n v="9.7000000067055225E-2"/>
    <n v="2.4484862305087085E-7"/>
  </r>
  <r>
    <x v="0"/>
    <x v="57"/>
    <x v="8"/>
    <x v="6"/>
    <x v="6"/>
    <m/>
    <m/>
    <m/>
    <m/>
    <m/>
    <m/>
  </r>
  <r>
    <x v="0"/>
    <x v="57"/>
    <x v="30"/>
    <x v="12"/>
    <x v="12"/>
    <n v="0"/>
    <n v="0"/>
    <n v="0"/>
    <n v="0"/>
    <n v="0"/>
    <n v="0"/>
  </r>
  <r>
    <x v="0"/>
    <x v="57"/>
    <x v="31"/>
    <x v="26"/>
    <x v="26"/>
    <n v="76825.440000000002"/>
    <n v="76825.440000000002"/>
    <n v="25608.48"/>
    <n v="25608.48"/>
    <n v="0"/>
    <n v="0"/>
  </r>
  <r>
    <x v="0"/>
    <x v="57"/>
    <x v="7"/>
    <x v="26"/>
    <x v="26"/>
    <n v="76825.440000000002"/>
    <n v="76825.440000000002"/>
    <n v="25608.48"/>
    <n v="25608.48"/>
    <n v="0"/>
    <n v="0"/>
  </r>
  <r>
    <x v="0"/>
    <x v="57"/>
    <x v="8"/>
    <x v="6"/>
    <x v="6"/>
    <m/>
    <m/>
    <m/>
    <m/>
    <m/>
    <m/>
  </r>
  <r>
    <x v="0"/>
    <x v="57"/>
    <x v="32"/>
    <x v="19"/>
    <x v="19"/>
    <n v="193709.65"/>
    <n v="193709.65"/>
    <n v="48427.412499999999"/>
    <n v="48427.412499999999"/>
    <n v="0"/>
    <n v="0"/>
  </r>
  <r>
    <x v="0"/>
    <x v="57"/>
    <x v="7"/>
    <x v="19"/>
    <x v="19"/>
    <n v="193709.65"/>
    <n v="193709.65"/>
    <n v="48427.412499999999"/>
    <n v="48427.412499999999"/>
    <n v="0"/>
    <n v="0"/>
  </r>
  <r>
    <x v="0"/>
    <x v="57"/>
    <x v="8"/>
    <x v="6"/>
    <x v="6"/>
    <m/>
    <m/>
    <m/>
    <m/>
    <m/>
    <m/>
  </r>
  <r>
    <x v="0"/>
    <x v="57"/>
    <x v="33"/>
    <x v="328"/>
    <x v="328"/>
    <n v="211143.3"/>
    <n v="211143.3"/>
    <n v="29613.366058906031"/>
    <n v="29613.366058906031"/>
    <n v="0"/>
    <n v="0"/>
  </r>
  <r>
    <x v="0"/>
    <x v="57"/>
    <x v="34"/>
    <x v="30"/>
    <x v="30"/>
    <n v="368539.43"/>
    <n v="368539.43"/>
    <n v="19396.812105263158"/>
    <n v="19396.812105263158"/>
    <n v="0"/>
    <n v="0"/>
  </r>
  <r>
    <x v="0"/>
    <x v="57"/>
    <x v="7"/>
    <x v="329"/>
    <x v="329"/>
    <n v="579682.73"/>
    <n v="579682.73"/>
    <n v="22184.566781477228"/>
    <n v="22184.566781477228"/>
    <n v="0"/>
    <n v="0"/>
  </r>
  <r>
    <x v="0"/>
    <x v="57"/>
    <x v="8"/>
    <x v="6"/>
    <x v="6"/>
    <m/>
    <m/>
    <m/>
    <m/>
    <m/>
    <m/>
  </r>
  <r>
    <x v="0"/>
    <x v="57"/>
    <x v="35"/>
    <x v="12"/>
    <x v="12"/>
    <n v="0"/>
    <n v="0"/>
    <n v="0"/>
    <n v="0"/>
    <n v="0"/>
    <n v="0"/>
  </r>
  <r>
    <x v="0"/>
    <x v="57"/>
    <x v="36"/>
    <x v="21"/>
    <x v="21"/>
    <n v="24342.76"/>
    <n v="24342.76"/>
    <n v="121713.79999999999"/>
    <n v="121713.79999999999"/>
    <n v="0"/>
    <n v="0"/>
  </r>
  <r>
    <x v="0"/>
    <x v="57"/>
    <x v="37"/>
    <x v="0"/>
    <x v="0"/>
    <n v="24660.44"/>
    <n v="24660.44"/>
    <n v="24660.44"/>
    <n v="24660.44"/>
    <n v="0"/>
    <n v="0"/>
  </r>
  <r>
    <x v="0"/>
    <x v="57"/>
    <x v="38"/>
    <x v="12"/>
    <x v="12"/>
    <n v="0"/>
    <n v="0"/>
    <n v="0"/>
    <n v="0"/>
    <n v="0"/>
    <n v="0"/>
  </r>
  <r>
    <x v="0"/>
    <x v="57"/>
    <x v="7"/>
    <x v="330"/>
    <x v="330"/>
    <n v="49003.199999999997"/>
    <n v="49003.199999999997"/>
    <n v="40836"/>
    <n v="40836"/>
    <n v="0"/>
    <n v="0"/>
  </r>
  <r>
    <x v="0"/>
    <x v="57"/>
    <x v="8"/>
    <x v="6"/>
    <x v="6"/>
    <m/>
    <m/>
    <m/>
    <m/>
    <m/>
    <m/>
  </r>
  <r>
    <x v="0"/>
    <x v="57"/>
    <x v="39"/>
    <x v="12"/>
    <x v="12"/>
    <n v="0"/>
    <n v="0"/>
    <n v="0"/>
    <n v="0"/>
    <n v="0"/>
    <n v="0"/>
  </r>
  <r>
    <x v="0"/>
    <x v="57"/>
    <x v="40"/>
    <x v="12"/>
    <x v="12"/>
    <n v="0"/>
    <n v="0"/>
    <n v="0"/>
    <n v="0"/>
    <n v="0"/>
    <n v="0"/>
  </r>
  <r>
    <x v="0"/>
    <x v="57"/>
    <x v="41"/>
    <x v="12"/>
    <x v="12"/>
    <n v="0"/>
    <n v="0"/>
    <n v="0"/>
    <n v="0"/>
    <n v="0"/>
    <n v="0"/>
  </r>
  <r>
    <x v="0"/>
    <x v="58"/>
    <x v="0"/>
    <x v="0"/>
    <x v="0"/>
    <n v="97621"/>
    <n v="97621"/>
    <n v="97621"/>
    <n v="97621"/>
    <n v="0"/>
    <n v="0"/>
  </r>
  <r>
    <x v="0"/>
    <x v="58"/>
    <x v="1"/>
    <x v="12"/>
    <x v="12"/>
    <n v="0"/>
    <n v="0"/>
    <n v="0"/>
    <n v="0"/>
    <n v="0"/>
    <n v="0"/>
  </r>
  <r>
    <x v="0"/>
    <x v="58"/>
    <x v="2"/>
    <x v="12"/>
    <x v="12"/>
    <n v="0"/>
    <n v="0"/>
    <n v="0"/>
    <n v="0"/>
    <n v="0"/>
    <n v="0"/>
  </r>
  <r>
    <x v="0"/>
    <x v="58"/>
    <x v="3"/>
    <x v="12"/>
    <x v="12"/>
    <n v="0"/>
    <n v="0"/>
    <n v="0"/>
    <n v="0"/>
    <n v="0"/>
    <n v="0"/>
  </r>
  <r>
    <x v="0"/>
    <x v="58"/>
    <x v="4"/>
    <x v="0"/>
    <x v="0"/>
    <n v="45669"/>
    <n v="45669"/>
    <n v="45669"/>
    <n v="45669"/>
    <n v="0"/>
    <n v="0"/>
  </r>
  <r>
    <x v="0"/>
    <x v="58"/>
    <x v="5"/>
    <x v="12"/>
    <x v="12"/>
    <n v="0"/>
    <n v="0"/>
    <n v="0"/>
    <n v="0"/>
    <n v="0"/>
    <n v="0"/>
  </r>
  <r>
    <x v="0"/>
    <x v="58"/>
    <x v="6"/>
    <x v="12"/>
    <x v="12"/>
    <n v="0"/>
    <n v="0"/>
    <n v="0"/>
    <n v="0"/>
    <n v="0"/>
    <n v="0"/>
  </r>
  <r>
    <x v="0"/>
    <x v="58"/>
    <x v="7"/>
    <x v="17"/>
    <x v="17"/>
    <n v="143290"/>
    <n v="143290"/>
    <n v="71645"/>
    <n v="71645"/>
    <n v="0"/>
    <n v="0"/>
  </r>
  <r>
    <x v="0"/>
    <x v="58"/>
    <x v="8"/>
    <x v="6"/>
    <x v="6"/>
    <m/>
    <m/>
    <m/>
    <m/>
    <m/>
    <m/>
  </r>
  <r>
    <x v="0"/>
    <x v="58"/>
    <x v="9"/>
    <x v="12"/>
    <x v="12"/>
    <n v="0"/>
    <n v="0"/>
    <n v="0"/>
    <n v="0"/>
    <n v="0"/>
    <n v="0"/>
  </r>
  <r>
    <x v="0"/>
    <x v="58"/>
    <x v="10"/>
    <x v="12"/>
    <x v="12"/>
    <n v="0"/>
    <n v="0"/>
    <n v="0"/>
    <n v="0"/>
    <n v="0"/>
    <n v="0"/>
  </r>
  <r>
    <x v="0"/>
    <x v="58"/>
    <x v="7"/>
    <x v="12"/>
    <x v="12"/>
    <n v="0"/>
    <n v="0"/>
    <n v="0"/>
    <n v="0"/>
    <n v="0"/>
    <n v="0"/>
  </r>
  <r>
    <x v="0"/>
    <x v="58"/>
    <x v="8"/>
    <x v="6"/>
    <x v="6"/>
    <m/>
    <m/>
    <m/>
    <m/>
    <m/>
    <m/>
  </r>
  <r>
    <x v="0"/>
    <x v="58"/>
    <x v="11"/>
    <x v="0"/>
    <x v="0"/>
    <n v="15923"/>
    <n v="15923"/>
    <n v="15923"/>
    <n v="15923"/>
    <n v="0"/>
    <n v="0"/>
  </r>
  <r>
    <x v="0"/>
    <x v="58"/>
    <x v="12"/>
    <x v="12"/>
    <x v="12"/>
    <n v="0"/>
    <n v="0"/>
    <n v="0"/>
    <n v="0"/>
    <n v="0"/>
    <n v="0"/>
  </r>
  <r>
    <x v="0"/>
    <x v="58"/>
    <x v="13"/>
    <x v="12"/>
    <x v="12"/>
    <n v="0"/>
    <n v="0"/>
    <n v="0"/>
    <n v="0"/>
    <n v="0"/>
    <n v="0"/>
  </r>
  <r>
    <x v="0"/>
    <x v="58"/>
    <x v="14"/>
    <x v="12"/>
    <x v="12"/>
    <n v="0"/>
    <n v="0"/>
    <n v="0"/>
    <n v="0"/>
    <n v="0"/>
    <n v="0"/>
  </r>
  <r>
    <x v="0"/>
    <x v="58"/>
    <x v="7"/>
    <x v="0"/>
    <x v="0"/>
    <n v="15923"/>
    <n v="15923"/>
    <n v="15923"/>
    <n v="15923"/>
    <n v="0"/>
    <n v="0"/>
  </r>
  <r>
    <x v="0"/>
    <x v="58"/>
    <x v="8"/>
    <x v="6"/>
    <x v="6"/>
    <m/>
    <m/>
    <m/>
    <m/>
    <m/>
    <m/>
  </r>
  <r>
    <x v="0"/>
    <x v="58"/>
    <x v="15"/>
    <x v="12"/>
    <x v="12"/>
    <n v="0"/>
    <n v="0"/>
    <n v="0"/>
    <n v="0"/>
    <n v="0"/>
    <n v="0"/>
  </r>
  <r>
    <x v="0"/>
    <x v="58"/>
    <x v="16"/>
    <x v="331"/>
    <x v="331"/>
    <n v="5456"/>
    <n v="5456"/>
    <n v="45466.666666666672"/>
    <n v="45466.666666666672"/>
    <n v="0"/>
    <n v="0"/>
  </r>
  <r>
    <x v="0"/>
    <x v="58"/>
    <x v="17"/>
    <x v="0"/>
    <x v="0"/>
    <n v="26279"/>
    <n v="26279"/>
    <n v="26279"/>
    <n v="26279"/>
    <n v="0"/>
    <n v="0"/>
  </r>
  <r>
    <x v="0"/>
    <x v="58"/>
    <x v="7"/>
    <x v="314"/>
    <x v="314"/>
    <n v="31735"/>
    <n v="31735"/>
    <n v="28334.821428571428"/>
    <n v="28334.821428571428"/>
    <n v="0"/>
    <n v="0"/>
  </r>
  <r>
    <x v="0"/>
    <x v="58"/>
    <x v="8"/>
    <x v="6"/>
    <x v="6"/>
    <m/>
    <m/>
    <m/>
    <m/>
    <m/>
    <m/>
  </r>
  <r>
    <x v="0"/>
    <x v="58"/>
    <x v="18"/>
    <x v="12"/>
    <x v="12"/>
    <n v="0"/>
    <n v="0"/>
    <n v="0"/>
    <n v="0"/>
    <n v="0"/>
    <n v="0"/>
  </r>
  <r>
    <x v="0"/>
    <x v="58"/>
    <x v="19"/>
    <x v="12"/>
    <x v="12"/>
    <n v="0"/>
    <n v="0"/>
    <n v="0"/>
    <n v="0"/>
    <n v="0"/>
    <n v="0"/>
  </r>
  <r>
    <x v="0"/>
    <x v="58"/>
    <x v="7"/>
    <x v="12"/>
    <x v="12"/>
    <n v="0"/>
    <n v="0"/>
    <n v="0"/>
    <n v="0"/>
    <n v="0"/>
    <n v="0"/>
  </r>
  <r>
    <x v="0"/>
    <x v="58"/>
    <x v="8"/>
    <x v="6"/>
    <x v="6"/>
    <m/>
    <m/>
    <m/>
    <m/>
    <m/>
    <m/>
  </r>
  <r>
    <x v="0"/>
    <x v="58"/>
    <x v="20"/>
    <x v="12"/>
    <x v="12"/>
    <n v="0"/>
    <n v="0"/>
    <n v="0"/>
    <n v="0"/>
    <n v="0"/>
    <n v="0"/>
  </r>
  <r>
    <x v="0"/>
    <x v="58"/>
    <x v="21"/>
    <x v="12"/>
    <x v="12"/>
    <n v="0"/>
    <n v="0"/>
    <n v="0"/>
    <n v="0"/>
    <n v="0"/>
    <n v="0"/>
  </r>
  <r>
    <x v="0"/>
    <x v="58"/>
    <x v="7"/>
    <x v="12"/>
    <x v="12"/>
    <n v="0"/>
    <n v="0"/>
    <n v="0"/>
    <n v="0"/>
    <n v="0"/>
    <n v="0"/>
  </r>
  <r>
    <x v="0"/>
    <x v="58"/>
    <x v="8"/>
    <x v="6"/>
    <x v="6"/>
    <m/>
    <m/>
    <m/>
    <m/>
    <m/>
    <m/>
  </r>
  <r>
    <x v="0"/>
    <x v="58"/>
    <x v="22"/>
    <x v="12"/>
    <x v="12"/>
    <n v="0"/>
    <n v="0"/>
    <n v="0"/>
    <n v="0"/>
    <n v="0"/>
    <n v="0"/>
  </r>
  <r>
    <x v="0"/>
    <x v="58"/>
    <x v="23"/>
    <x v="12"/>
    <x v="12"/>
    <n v="0"/>
    <n v="0"/>
    <n v="0"/>
    <n v="0"/>
    <n v="0"/>
    <n v="0"/>
  </r>
  <r>
    <x v="0"/>
    <x v="58"/>
    <x v="24"/>
    <x v="12"/>
    <x v="12"/>
    <n v="0"/>
    <n v="0"/>
    <n v="0"/>
    <n v="0"/>
    <n v="0"/>
    <n v="0"/>
  </r>
  <r>
    <x v="0"/>
    <x v="58"/>
    <x v="25"/>
    <x v="12"/>
    <x v="12"/>
    <n v="0"/>
    <n v="0"/>
    <n v="0"/>
    <n v="0"/>
    <n v="0"/>
    <n v="0"/>
  </r>
  <r>
    <x v="0"/>
    <x v="58"/>
    <x v="26"/>
    <x v="12"/>
    <x v="12"/>
    <n v="0"/>
    <n v="0"/>
    <n v="0"/>
    <n v="0"/>
    <n v="0"/>
    <n v="0"/>
  </r>
  <r>
    <x v="0"/>
    <x v="58"/>
    <x v="27"/>
    <x v="12"/>
    <x v="12"/>
    <n v="0"/>
    <n v="0"/>
    <n v="0"/>
    <n v="0"/>
    <n v="0"/>
    <n v="0"/>
  </r>
  <r>
    <x v="0"/>
    <x v="58"/>
    <x v="28"/>
    <x v="12"/>
    <x v="12"/>
    <n v="0"/>
    <n v="0"/>
    <n v="0"/>
    <n v="0"/>
    <n v="0"/>
    <n v="0"/>
  </r>
  <r>
    <x v="0"/>
    <x v="58"/>
    <x v="29"/>
    <x v="12"/>
    <x v="12"/>
    <n v="0"/>
    <n v="0"/>
    <n v="0"/>
    <n v="0"/>
    <n v="0"/>
    <n v="0"/>
  </r>
  <r>
    <x v="0"/>
    <x v="58"/>
    <x v="7"/>
    <x v="12"/>
    <x v="12"/>
    <n v="0"/>
    <n v="0"/>
    <n v="0"/>
    <n v="0"/>
    <n v="0"/>
    <n v="0"/>
  </r>
  <r>
    <x v="0"/>
    <x v="58"/>
    <x v="8"/>
    <x v="6"/>
    <x v="6"/>
    <m/>
    <m/>
    <m/>
    <m/>
    <m/>
    <m/>
  </r>
  <r>
    <x v="0"/>
    <x v="58"/>
    <x v="30"/>
    <x v="12"/>
    <x v="12"/>
    <n v="0"/>
    <n v="0"/>
    <n v="0"/>
    <n v="0"/>
    <n v="0"/>
    <n v="0"/>
  </r>
  <r>
    <x v="0"/>
    <x v="58"/>
    <x v="31"/>
    <x v="12"/>
    <x v="12"/>
    <n v="0"/>
    <n v="0"/>
    <n v="0"/>
    <n v="0"/>
    <n v="0"/>
    <n v="0"/>
  </r>
  <r>
    <x v="0"/>
    <x v="58"/>
    <x v="7"/>
    <x v="12"/>
    <x v="12"/>
    <n v="0"/>
    <n v="0"/>
    <n v="0"/>
    <n v="0"/>
    <n v="0"/>
    <n v="0"/>
  </r>
  <r>
    <x v="0"/>
    <x v="58"/>
    <x v="8"/>
    <x v="6"/>
    <x v="6"/>
    <m/>
    <m/>
    <m/>
    <m/>
    <m/>
    <m/>
  </r>
  <r>
    <x v="0"/>
    <x v="58"/>
    <x v="32"/>
    <x v="12"/>
    <x v="12"/>
    <n v="0"/>
    <n v="0"/>
    <n v="0"/>
    <n v="0"/>
    <n v="0"/>
    <n v="0"/>
  </r>
  <r>
    <x v="0"/>
    <x v="58"/>
    <x v="7"/>
    <x v="12"/>
    <x v="12"/>
    <n v="0"/>
    <n v="0"/>
    <n v="0"/>
    <n v="0"/>
    <n v="0"/>
    <n v="0"/>
  </r>
  <r>
    <x v="0"/>
    <x v="58"/>
    <x v="8"/>
    <x v="6"/>
    <x v="6"/>
    <m/>
    <m/>
    <m/>
    <m/>
    <m/>
    <m/>
  </r>
  <r>
    <x v="0"/>
    <x v="58"/>
    <x v="33"/>
    <x v="0"/>
    <x v="0"/>
    <n v="11829"/>
    <n v="11829"/>
    <n v="11829"/>
    <n v="11829"/>
    <n v="0"/>
    <n v="0"/>
  </r>
  <r>
    <x v="0"/>
    <x v="58"/>
    <x v="34"/>
    <x v="115"/>
    <x v="115"/>
    <n v="29596"/>
    <n v="29596"/>
    <n v="59192"/>
    <n v="59192"/>
    <n v="0"/>
    <n v="0"/>
  </r>
  <r>
    <x v="0"/>
    <x v="58"/>
    <x v="7"/>
    <x v="271"/>
    <x v="271"/>
    <n v="41425"/>
    <n v="41425"/>
    <n v="27616.666666666668"/>
    <n v="27616.666666666668"/>
    <n v="0"/>
    <n v="0"/>
  </r>
  <r>
    <x v="0"/>
    <x v="58"/>
    <x v="8"/>
    <x v="6"/>
    <x v="6"/>
    <m/>
    <m/>
    <m/>
    <m/>
    <m/>
    <m/>
  </r>
  <r>
    <x v="0"/>
    <x v="58"/>
    <x v="35"/>
    <x v="0"/>
    <x v="0"/>
    <n v="12978"/>
    <n v="12978"/>
    <n v="12978"/>
    <n v="12978"/>
    <n v="0"/>
    <n v="0"/>
  </r>
  <r>
    <x v="0"/>
    <x v="58"/>
    <x v="36"/>
    <x v="12"/>
    <x v="12"/>
    <n v="0"/>
    <n v="0"/>
    <n v="0"/>
    <n v="0"/>
    <n v="0"/>
    <n v="0"/>
  </r>
  <r>
    <x v="0"/>
    <x v="58"/>
    <x v="37"/>
    <x v="0"/>
    <x v="0"/>
    <n v="9459"/>
    <n v="9459"/>
    <n v="9459"/>
    <n v="9459"/>
    <n v="0"/>
    <n v="0"/>
  </r>
  <r>
    <x v="0"/>
    <x v="58"/>
    <x v="38"/>
    <x v="12"/>
    <x v="12"/>
    <n v="0"/>
    <n v="0"/>
    <n v="0"/>
    <n v="0"/>
    <n v="0"/>
    <n v="0"/>
  </r>
  <r>
    <x v="0"/>
    <x v="58"/>
    <x v="7"/>
    <x v="17"/>
    <x v="17"/>
    <n v="22437"/>
    <n v="22437"/>
    <n v="11218.5"/>
    <n v="11218.5"/>
    <n v="0"/>
    <n v="0"/>
  </r>
  <r>
    <x v="0"/>
    <x v="58"/>
    <x v="8"/>
    <x v="6"/>
    <x v="6"/>
    <m/>
    <m/>
    <m/>
    <m/>
    <m/>
    <m/>
  </r>
  <r>
    <x v="0"/>
    <x v="58"/>
    <x v="39"/>
    <x v="12"/>
    <x v="12"/>
    <n v="0"/>
    <n v="0"/>
    <n v="0"/>
    <n v="0"/>
    <n v="0"/>
    <n v="0"/>
  </r>
  <r>
    <x v="0"/>
    <x v="58"/>
    <x v="40"/>
    <x v="12"/>
    <x v="12"/>
    <n v="0"/>
    <n v="0"/>
    <n v="0"/>
    <n v="0"/>
    <n v="0"/>
    <n v="0"/>
  </r>
  <r>
    <x v="0"/>
    <x v="58"/>
    <x v="41"/>
    <x v="12"/>
    <x v="12"/>
    <n v="0"/>
    <n v="0"/>
    <n v="0"/>
    <n v="0"/>
    <n v="0"/>
    <n v="0"/>
  </r>
  <r>
    <x v="0"/>
    <x v="59"/>
    <x v="0"/>
    <x v="0"/>
    <x v="0"/>
    <n v="97336"/>
    <n v="97337"/>
    <n v="97336"/>
    <n v="97337"/>
    <n v="1"/>
    <n v="1.0273691131749815E-5"/>
  </r>
  <r>
    <x v="0"/>
    <x v="59"/>
    <x v="1"/>
    <x v="17"/>
    <x v="17"/>
    <n v="145192"/>
    <n v="145194"/>
    <n v="72596"/>
    <n v="72597"/>
    <n v="2"/>
    <n v="1.3774863628850074E-5"/>
  </r>
  <r>
    <x v="0"/>
    <x v="59"/>
    <x v="2"/>
    <x v="12"/>
    <x v="12"/>
    <n v="0"/>
    <n v="0"/>
    <n v="0"/>
    <n v="0"/>
    <n v="0"/>
    <n v="0"/>
  </r>
  <r>
    <x v="0"/>
    <x v="59"/>
    <x v="3"/>
    <x v="12"/>
    <x v="12"/>
    <n v="0"/>
    <n v="0"/>
    <n v="0"/>
    <n v="0"/>
    <n v="0"/>
    <n v="0"/>
  </r>
  <r>
    <x v="0"/>
    <x v="59"/>
    <x v="4"/>
    <x v="0"/>
    <x v="0"/>
    <n v="47306"/>
    <n v="47307"/>
    <n v="47306"/>
    <n v="47307"/>
    <n v="1"/>
    <n v="2.1138967572823742E-5"/>
  </r>
  <r>
    <x v="0"/>
    <x v="59"/>
    <x v="5"/>
    <x v="12"/>
    <x v="12"/>
    <n v="0"/>
    <n v="0"/>
    <n v="0"/>
    <n v="0"/>
    <n v="0"/>
    <n v="0"/>
  </r>
  <r>
    <x v="0"/>
    <x v="59"/>
    <x v="6"/>
    <x v="0"/>
    <x v="0"/>
    <n v="54383"/>
    <n v="54384"/>
    <n v="54383"/>
    <n v="54384"/>
    <n v="1"/>
    <n v="1.8388099222183401E-5"/>
  </r>
  <r>
    <x v="0"/>
    <x v="59"/>
    <x v="7"/>
    <x v="3"/>
    <x v="3"/>
    <n v="344217"/>
    <n v="344222"/>
    <n v="68843.399999999994"/>
    <n v="68844.399999999994"/>
    <n v="5"/>
    <n v="1.4525720693632214E-5"/>
  </r>
  <r>
    <x v="0"/>
    <x v="59"/>
    <x v="8"/>
    <x v="6"/>
    <x v="6"/>
    <m/>
    <m/>
    <m/>
    <m/>
    <m/>
    <m/>
  </r>
  <r>
    <x v="0"/>
    <x v="59"/>
    <x v="9"/>
    <x v="12"/>
    <x v="12"/>
    <n v="0"/>
    <n v="0"/>
    <n v="0"/>
    <n v="0"/>
    <n v="0"/>
    <n v="0"/>
  </r>
  <r>
    <x v="0"/>
    <x v="59"/>
    <x v="10"/>
    <x v="12"/>
    <x v="12"/>
    <n v="0"/>
    <n v="0"/>
    <n v="0"/>
    <n v="0"/>
    <n v="0"/>
    <n v="0"/>
  </r>
  <r>
    <x v="0"/>
    <x v="59"/>
    <x v="7"/>
    <x v="12"/>
    <x v="12"/>
    <n v="0"/>
    <n v="0"/>
    <n v="0"/>
    <n v="0"/>
    <n v="0"/>
    <n v="0"/>
  </r>
  <r>
    <x v="0"/>
    <x v="59"/>
    <x v="8"/>
    <x v="6"/>
    <x v="6"/>
    <m/>
    <m/>
    <m/>
    <m/>
    <m/>
    <m/>
  </r>
  <r>
    <x v="0"/>
    <x v="59"/>
    <x v="11"/>
    <x v="82"/>
    <x v="82"/>
    <n v="59860"/>
    <n v="59864"/>
    <n v="20641.37931034483"/>
    <n v="20642.758620689656"/>
    <n v="4"/>
    <n v="6.6822586034079518E-5"/>
  </r>
  <r>
    <x v="0"/>
    <x v="59"/>
    <x v="12"/>
    <x v="26"/>
    <x v="26"/>
    <n v="48388"/>
    <n v="48391"/>
    <n v="16129.333333333334"/>
    <n v="16130.333333333334"/>
    <n v="3"/>
    <n v="6.1998842688269816E-5"/>
  </r>
  <r>
    <x v="0"/>
    <x v="59"/>
    <x v="13"/>
    <x v="115"/>
    <x v="115"/>
    <n v="7939"/>
    <n v="7939"/>
    <n v="15878"/>
    <n v="15878"/>
    <n v="0"/>
    <n v="0"/>
  </r>
  <r>
    <x v="0"/>
    <x v="59"/>
    <x v="14"/>
    <x v="12"/>
    <x v="12"/>
    <n v="0"/>
    <n v="0"/>
    <n v="0"/>
    <n v="0"/>
    <n v="0"/>
    <n v="0"/>
  </r>
  <r>
    <x v="0"/>
    <x v="59"/>
    <x v="7"/>
    <x v="332"/>
    <x v="332"/>
    <n v="116187"/>
    <n v="116194"/>
    <n v="18154.21875"/>
    <n v="18155.3125"/>
    <n v="7"/>
    <n v="6.0247704132131821E-5"/>
  </r>
  <r>
    <x v="0"/>
    <x v="59"/>
    <x v="8"/>
    <x v="6"/>
    <x v="6"/>
    <m/>
    <m/>
    <m/>
    <m/>
    <m/>
    <m/>
  </r>
  <r>
    <x v="0"/>
    <x v="59"/>
    <x v="15"/>
    <x v="281"/>
    <x v="281"/>
    <n v="42658"/>
    <n v="42659"/>
    <n v="53322.5"/>
    <n v="53323.75"/>
    <n v="1"/>
    <n v="2.3442261709409725E-5"/>
  </r>
  <r>
    <x v="0"/>
    <x v="59"/>
    <x v="16"/>
    <x v="0"/>
    <x v="0"/>
    <n v="55422"/>
    <n v="55423"/>
    <n v="55422"/>
    <n v="55423"/>
    <n v="1"/>
    <n v="1.8043376276568873E-5"/>
  </r>
  <r>
    <x v="0"/>
    <x v="59"/>
    <x v="17"/>
    <x v="171"/>
    <x v="171"/>
    <n v="100859"/>
    <n v="100864"/>
    <n v="23731.529411764706"/>
    <n v="23732.705882352941"/>
    <n v="5"/>
    <n v="4.9574157982926657E-5"/>
  </r>
  <r>
    <x v="0"/>
    <x v="59"/>
    <x v="7"/>
    <x v="333"/>
    <x v="333"/>
    <n v="198939"/>
    <n v="198946"/>
    <n v="32882.479338842975"/>
    <n v="32883.636363636368"/>
    <n v="7"/>
    <n v="3.5186665259200055E-5"/>
  </r>
  <r>
    <x v="0"/>
    <x v="59"/>
    <x v="8"/>
    <x v="6"/>
    <x v="6"/>
    <m/>
    <m/>
    <m/>
    <m/>
    <m/>
    <m/>
  </r>
  <r>
    <x v="0"/>
    <x v="59"/>
    <x v="18"/>
    <x v="12"/>
    <x v="12"/>
    <n v="0"/>
    <n v="0"/>
    <n v="0"/>
    <n v="0"/>
    <n v="0"/>
    <n v="0"/>
  </r>
  <r>
    <x v="0"/>
    <x v="59"/>
    <x v="19"/>
    <x v="12"/>
    <x v="12"/>
    <n v="0"/>
    <n v="0"/>
    <n v="0"/>
    <n v="0"/>
    <n v="0"/>
    <n v="0"/>
  </r>
  <r>
    <x v="0"/>
    <x v="59"/>
    <x v="7"/>
    <x v="12"/>
    <x v="12"/>
    <n v="0"/>
    <n v="0"/>
    <n v="0"/>
    <n v="0"/>
    <n v="0"/>
    <n v="0"/>
  </r>
  <r>
    <x v="0"/>
    <x v="59"/>
    <x v="8"/>
    <x v="6"/>
    <x v="6"/>
    <m/>
    <m/>
    <m/>
    <m/>
    <m/>
    <m/>
  </r>
  <r>
    <x v="0"/>
    <x v="59"/>
    <x v="20"/>
    <x v="12"/>
    <x v="12"/>
    <n v="0"/>
    <n v="0"/>
    <n v="0"/>
    <n v="0"/>
    <n v="0"/>
    <n v="0"/>
  </r>
  <r>
    <x v="0"/>
    <x v="59"/>
    <x v="21"/>
    <x v="12"/>
    <x v="12"/>
    <n v="0"/>
    <n v="0"/>
    <n v="0"/>
    <n v="0"/>
    <n v="0"/>
    <n v="0"/>
  </r>
  <r>
    <x v="0"/>
    <x v="59"/>
    <x v="7"/>
    <x v="12"/>
    <x v="12"/>
    <n v="0"/>
    <n v="0"/>
    <n v="0"/>
    <n v="0"/>
    <n v="0"/>
    <n v="0"/>
  </r>
  <r>
    <x v="0"/>
    <x v="59"/>
    <x v="8"/>
    <x v="6"/>
    <x v="6"/>
    <m/>
    <m/>
    <m/>
    <m/>
    <m/>
    <m/>
  </r>
  <r>
    <x v="0"/>
    <x v="59"/>
    <x v="22"/>
    <x v="12"/>
    <x v="12"/>
    <n v="0"/>
    <n v="0"/>
    <n v="0"/>
    <n v="0"/>
    <n v="0"/>
    <n v="0"/>
  </r>
  <r>
    <x v="0"/>
    <x v="59"/>
    <x v="23"/>
    <x v="12"/>
    <x v="12"/>
    <n v="0"/>
    <n v="0"/>
    <n v="0"/>
    <n v="0"/>
    <n v="0"/>
    <n v="0"/>
  </r>
  <r>
    <x v="0"/>
    <x v="59"/>
    <x v="24"/>
    <x v="12"/>
    <x v="12"/>
    <n v="0"/>
    <n v="0"/>
    <n v="0"/>
    <n v="0"/>
    <n v="0"/>
    <n v="0"/>
  </r>
  <r>
    <x v="0"/>
    <x v="59"/>
    <x v="25"/>
    <x v="12"/>
    <x v="12"/>
    <n v="0"/>
    <n v="0"/>
    <n v="0"/>
    <n v="0"/>
    <n v="0"/>
    <n v="0"/>
  </r>
  <r>
    <x v="0"/>
    <x v="59"/>
    <x v="26"/>
    <x v="12"/>
    <x v="12"/>
    <n v="0"/>
    <n v="0"/>
    <n v="0"/>
    <n v="0"/>
    <n v="0"/>
    <n v="0"/>
  </r>
  <r>
    <x v="0"/>
    <x v="59"/>
    <x v="27"/>
    <x v="12"/>
    <x v="12"/>
    <n v="0"/>
    <n v="0"/>
    <n v="0"/>
    <n v="0"/>
    <n v="0"/>
    <n v="0"/>
  </r>
  <r>
    <x v="0"/>
    <x v="59"/>
    <x v="28"/>
    <x v="12"/>
    <x v="12"/>
    <n v="0"/>
    <n v="0"/>
    <n v="0"/>
    <n v="0"/>
    <n v="0"/>
    <n v="0"/>
  </r>
  <r>
    <x v="0"/>
    <x v="59"/>
    <x v="29"/>
    <x v="12"/>
    <x v="12"/>
    <n v="0"/>
    <n v="0"/>
    <n v="0"/>
    <n v="0"/>
    <n v="0"/>
    <n v="0"/>
  </r>
  <r>
    <x v="0"/>
    <x v="59"/>
    <x v="7"/>
    <x v="12"/>
    <x v="12"/>
    <n v="0"/>
    <n v="0"/>
    <n v="0"/>
    <n v="0"/>
    <n v="0"/>
    <n v="0"/>
  </r>
  <r>
    <x v="0"/>
    <x v="59"/>
    <x v="8"/>
    <x v="6"/>
    <x v="6"/>
    <m/>
    <m/>
    <m/>
    <m/>
    <m/>
    <m/>
  </r>
  <r>
    <x v="0"/>
    <x v="59"/>
    <x v="30"/>
    <x v="12"/>
    <x v="12"/>
    <n v="0"/>
    <n v="0"/>
    <n v="0"/>
    <n v="0"/>
    <n v="0"/>
    <n v="0"/>
  </r>
  <r>
    <x v="0"/>
    <x v="59"/>
    <x v="31"/>
    <x v="12"/>
    <x v="12"/>
    <n v="0"/>
    <n v="0"/>
    <n v="0"/>
    <n v="0"/>
    <n v="0"/>
    <n v="0"/>
  </r>
  <r>
    <x v="0"/>
    <x v="59"/>
    <x v="7"/>
    <x v="12"/>
    <x v="12"/>
    <n v="0"/>
    <n v="0"/>
    <n v="0"/>
    <n v="0"/>
    <n v="0"/>
    <n v="0"/>
  </r>
  <r>
    <x v="0"/>
    <x v="59"/>
    <x v="8"/>
    <x v="6"/>
    <x v="6"/>
    <m/>
    <m/>
    <m/>
    <m/>
    <m/>
    <m/>
  </r>
  <r>
    <x v="0"/>
    <x v="59"/>
    <x v="32"/>
    <x v="12"/>
    <x v="12"/>
    <n v="0"/>
    <n v="0"/>
    <n v="0"/>
    <n v="0"/>
    <n v="0"/>
    <n v="0"/>
  </r>
  <r>
    <x v="0"/>
    <x v="59"/>
    <x v="7"/>
    <x v="12"/>
    <x v="12"/>
    <n v="0"/>
    <n v="0"/>
    <n v="0"/>
    <n v="0"/>
    <n v="0"/>
    <n v="0"/>
  </r>
  <r>
    <x v="0"/>
    <x v="59"/>
    <x v="8"/>
    <x v="6"/>
    <x v="6"/>
    <m/>
    <m/>
    <m/>
    <m/>
    <m/>
    <m/>
  </r>
  <r>
    <x v="0"/>
    <x v="59"/>
    <x v="33"/>
    <x v="0"/>
    <x v="0"/>
    <n v="31316"/>
    <n v="31317"/>
    <n v="31316"/>
    <n v="31317"/>
    <n v="1"/>
    <n v="3.1932558436581942E-5"/>
  </r>
  <r>
    <x v="0"/>
    <x v="59"/>
    <x v="34"/>
    <x v="19"/>
    <x v="19"/>
    <n v="84907"/>
    <n v="84911"/>
    <n v="21226.75"/>
    <n v="21227.75"/>
    <n v="4"/>
    <n v="4.7110367814196711E-5"/>
  </r>
  <r>
    <x v="0"/>
    <x v="59"/>
    <x v="7"/>
    <x v="3"/>
    <x v="3"/>
    <n v="116223"/>
    <n v="116228"/>
    <n v="23244.6"/>
    <n v="23245.599999999999"/>
    <n v="5"/>
    <n v="4.3020744603047587E-5"/>
  </r>
  <r>
    <x v="0"/>
    <x v="59"/>
    <x v="8"/>
    <x v="6"/>
    <x v="6"/>
    <m/>
    <m/>
    <m/>
    <m/>
    <m/>
    <m/>
  </r>
  <r>
    <x v="0"/>
    <x v="59"/>
    <x v="35"/>
    <x v="334"/>
    <x v="334"/>
    <n v="34175"/>
    <n v="34178"/>
    <n v="14299.163179916317"/>
    <n v="14300.418410041841"/>
    <n v="3"/>
    <n v="8.7783467446964149E-5"/>
  </r>
  <r>
    <x v="0"/>
    <x v="59"/>
    <x v="36"/>
    <x v="12"/>
    <x v="12"/>
    <n v="0"/>
    <n v="0"/>
    <n v="0"/>
    <n v="0"/>
    <n v="0"/>
    <n v="0"/>
  </r>
  <r>
    <x v="0"/>
    <x v="59"/>
    <x v="37"/>
    <x v="12"/>
    <x v="12"/>
    <n v="0"/>
    <n v="0"/>
    <n v="0"/>
    <n v="0"/>
    <n v="0"/>
    <n v="0"/>
  </r>
  <r>
    <x v="0"/>
    <x v="59"/>
    <x v="38"/>
    <x v="12"/>
    <x v="12"/>
    <n v="0"/>
    <n v="0"/>
    <n v="0"/>
    <n v="0"/>
    <n v="0"/>
    <n v="0"/>
  </r>
  <r>
    <x v="0"/>
    <x v="59"/>
    <x v="7"/>
    <x v="334"/>
    <x v="334"/>
    <n v="34175"/>
    <n v="34178"/>
    <n v="14299.163179916317"/>
    <n v="14300.418410041841"/>
    <n v="3"/>
    <n v="8.7783467446964149E-5"/>
  </r>
  <r>
    <x v="0"/>
    <x v="59"/>
    <x v="8"/>
    <x v="6"/>
    <x v="6"/>
    <m/>
    <m/>
    <m/>
    <m/>
    <m/>
    <m/>
  </r>
  <r>
    <x v="0"/>
    <x v="59"/>
    <x v="39"/>
    <x v="12"/>
    <x v="12"/>
    <n v="0"/>
    <n v="0"/>
    <n v="0"/>
    <n v="0"/>
    <n v="0"/>
    <n v="0"/>
  </r>
  <r>
    <x v="0"/>
    <x v="59"/>
    <x v="40"/>
    <x v="12"/>
    <x v="12"/>
    <n v="0"/>
    <n v="0"/>
    <n v="0"/>
    <n v="0"/>
    <n v="0"/>
    <n v="0"/>
  </r>
  <r>
    <x v="0"/>
    <x v="59"/>
    <x v="41"/>
    <x v="12"/>
    <x v="12"/>
    <n v="0"/>
    <n v="0"/>
    <n v="0"/>
    <n v="0"/>
    <n v="0"/>
    <n v="0"/>
  </r>
  <r>
    <x v="0"/>
    <x v="60"/>
    <x v="0"/>
    <x v="0"/>
    <x v="0"/>
    <n v="110561"/>
    <n v="110561"/>
    <n v="110561"/>
    <n v="110561"/>
    <n v="0"/>
    <n v="0"/>
  </r>
  <r>
    <x v="0"/>
    <x v="60"/>
    <x v="1"/>
    <x v="26"/>
    <x v="26"/>
    <n v="220415"/>
    <n v="220415"/>
    <n v="73471.666666666672"/>
    <n v="73471.666666666672"/>
    <n v="0"/>
    <n v="0"/>
  </r>
  <r>
    <x v="0"/>
    <x v="60"/>
    <x v="2"/>
    <x v="12"/>
    <x v="12"/>
    <n v="0"/>
    <n v="0"/>
    <n v="0"/>
    <n v="0"/>
    <n v="0"/>
    <n v="0"/>
  </r>
  <r>
    <x v="0"/>
    <x v="60"/>
    <x v="3"/>
    <x v="12"/>
    <x v="12"/>
    <n v="0"/>
    <n v="0"/>
    <n v="0"/>
    <n v="0"/>
    <n v="0"/>
    <n v="0"/>
  </r>
  <r>
    <x v="0"/>
    <x v="60"/>
    <x v="4"/>
    <x v="0"/>
    <x v="0"/>
    <n v="80082"/>
    <n v="80082"/>
    <n v="80082"/>
    <n v="80082"/>
    <n v="0"/>
    <n v="0"/>
  </r>
  <r>
    <x v="0"/>
    <x v="60"/>
    <x v="5"/>
    <x v="12"/>
    <x v="12"/>
    <n v="0"/>
    <n v="0"/>
    <n v="0"/>
    <n v="0"/>
    <n v="0"/>
    <n v="0"/>
  </r>
  <r>
    <x v="0"/>
    <x v="60"/>
    <x v="6"/>
    <x v="12"/>
    <x v="12"/>
    <n v="0"/>
    <n v="0"/>
    <n v="0"/>
    <n v="0"/>
    <n v="0"/>
    <n v="0"/>
  </r>
  <r>
    <x v="0"/>
    <x v="60"/>
    <x v="7"/>
    <x v="3"/>
    <x v="3"/>
    <n v="411058"/>
    <n v="411058"/>
    <n v="82211.600000000006"/>
    <n v="82211.600000000006"/>
    <n v="0"/>
    <n v="0"/>
  </r>
  <r>
    <x v="0"/>
    <x v="60"/>
    <x v="8"/>
    <x v="6"/>
    <x v="6"/>
    <m/>
    <m/>
    <m/>
    <m/>
    <m/>
    <m/>
  </r>
  <r>
    <x v="0"/>
    <x v="60"/>
    <x v="9"/>
    <x v="12"/>
    <x v="12"/>
    <n v="0"/>
    <n v="0"/>
    <n v="0"/>
    <n v="0"/>
    <n v="0"/>
    <n v="0"/>
  </r>
  <r>
    <x v="0"/>
    <x v="60"/>
    <x v="10"/>
    <x v="12"/>
    <x v="12"/>
    <n v="0"/>
    <n v="0"/>
    <n v="0"/>
    <n v="0"/>
    <n v="0"/>
    <n v="0"/>
  </r>
  <r>
    <x v="0"/>
    <x v="60"/>
    <x v="7"/>
    <x v="12"/>
    <x v="12"/>
    <n v="0"/>
    <n v="0"/>
    <n v="0"/>
    <n v="0"/>
    <n v="0"/>
    <n v="0"/>
  </r>
  <r>
    <x v="0"/>
    <x v="60"/>
    <x v="8"/>
    <x v="6"/>
    <x v="6"/>
    <m/>
    <m/>
    <m/>
    <m/>
    <m/>
    <m/>
  </r>
  <r>
    <x v="0"/>
    <x v="60"/>
    <x v="11"/>
    <x v="17"/>
    <x v="17"/>
    <n v="48712"/>
    <n v="48712"/>
    <n v="24356"/>
    <n v="24356"/>
    <n v="0"/>
    <n v="0"/>
  </r>
  <r>
    <x v="0"/>
    <x v="60"/>
    <x v="12"/>
    <x v="26"/>
    <x v="26"/>
    <n v="58461"/>
    <n v="58461"/>
    <n v="19487"/>
    <n v="19487"/>
    <n v="0"/>
    <n v="0"/>
  </r>
  <r>
    <x v="0"/>
    <x v="60"/>
    <x v="13"/>
    <x v="12"/>
    <x v="12"/>
    <n v="0"/>
    <n v="0"/>
    <n v="0"/>
    <n v="0"/>
    <n v="0"/>
    <n v="0"/>
  </r>
  <r>
    <x v="0"/>
    <x v="60"/>
    <x v="14"/>
    <x v="12"/>
    <x v="12"/>
    <n v="0"/>
    <n v="0"/>
    <n v="0"/>
    <n v="0"/>
    <n v="0"/>
    <n v="0"/>
  </r>
  <r>
    <x v="0"/>
    <x v="60"/>
    <x v="7"/>
    <x v="3"/>
    <x v="3"/>
    <n v="107173"/>
    <n v="107173"/>
    <n v="21434.6"/>
    <n v="21434.6"/>
    <n v="0"/>
    <n v="0"/>
  </r>
  <r>
    <x v="0"/>
    <x v="60"/>
    <x v="8"/>
    <x v="6"/>
    <x v="6"/>
    <m/>
    <m/>
    <m/>
    <m/>
    <m/>
    <m/>
  </r>
  <r>
    <x v="0"/>
    <x v="60"/>
    <x v="15"/>
    <x v="325"/>
    <x v="325"/>
    <n v="230959"/>
    <n v="230963"/>
    <n v="59220.256410256414"/>
    <n v="59221.282051282054"/>
    <n v="4"/>
    <n v="1.7319091267281206E-5"/>
  </r>
  <r>
    <x v="0"/>
    <x v="60"/>
    <x v="16"/>
    <x v="12"/>
    <x v="12"/>
    <n v="0"/>
    <n v="0"/>
    <n v="0"/>
    <n v="0"/>
    <n v="0"/>
    <n v="0"/>
  </r>
  <r>
    <x v="0"/>
    <x v="60"/>
    <x v="17"/>
    <x v="3"/>
    <x v="3"/>
    <n v="169407"/>
    <n v="169407"/>
    <n v="33881.4"/>
    <n v="33881.4"/>
    <n v="0"/>
    <n v="0"/>
  </r>
  <r>
    <x v="0"/>
    <x v="60"/>
    <x v="7"/>
    <x v="335"/>
    <x v="335"/>
    <n v="400366"/>
    <n v="400370"/>
    <n v="44984.943820224718"/>
    <n v="44985.393258426964"/>
    <n v="4"/>
    <n v="9.9908583645963939E-6"/>
  </r>
  <r>
    <x v="0"/>
    <x v="60"/>
    <x v="8"/>
    <x v="6"/>
    <x v="6"/>
    <m/>
    <m/>
    <m/>
    <m/>
    <m/>
    <m/>
  </r>
  <r>
    <x v="0"/>
    <x v="60"/>
    <x v="18"/>
    <x v="12"/>
    <x v="12"/>
    <n v="0"/>
    <n v="0"/>
    <n v="0"/>
    <n v="0"/>
    <n v="0"/>
    <n v="0"/>
  </r>
  <r>
    <x v="0"/>
    <x v="60"/>
    <x v="19"/>
    <x v="12"/>
    <x v="12"/>
    <n v="0"/>
    <n v="0"/>
    <n v="0"/>
    <n v="0"/>
    <n v="0"/>
    <n v="0"/>
  </r>
  <r>
    <x v="0"/>
    <x v="60"/>
    <x v="7"/>
    <x v="12"/>
    <x v="12"/>
    <n v="0"/>
    <n v="0"/>
    <n v="0"/>
    <n v="0"/>
    <n v="0"/>
    <n v="0"/>
  </r>
  <r>
    <x v="0"/>
    <x v="60"/>
    <x v="8"/>
    <x v="6"/>
    <x v="6"/>
    <m/>
    <m/>
    <m/>
    <m/>
    <m/>
    <m/>
  </r>
  <r>
    <x v="0"/>
    <x v="60"/>
    <x v="20"/>
    <x v="0"/>
    <x v="0"/>
    <n v="39855"/>
    <n v="39855"/>
    <n v="39855"/>
    <n v="39855"/>
    <n v="0"/>
    <n v="0"/>
  </r>
  <r>
    <x v="0"/>
    <x v="60"/>
    <x v="21"/>
    <x v="12"/>
    <x v="12"/>
    <n v="0"/>
    <n v="0"/>
    <n v="0"/>
    <n v="0"/>
    <n v="0"/>
    <n v="0"/>
  </r>
  <r>
    <x v="0"/>
    <x v="60"/>
    <x v="7"/>
    <x v="0"/>
    <x v="0"/>
    <n v="39855"/>
    <n v="39855"/>
    <n v="39855"/>
    <n v="39855"/>
    <n v="0"/>
    <n v="0"/>
  </r>
  <r>
    <x v="0"/>
    <x v="60"/>
    <x v="8"/>
    <x v="6"/>
    <x v="6"/>
    <m/>
    <m/>
    <m/>
    <m/>
    <m/>
    <m/>
  </r>
  <r>
    <x v="0"/>
    <x v="60"/>
    <x v="22"/>
    <x v="12"/>
    <x v="12"/>
    <n v="0"/>
    <n v="0"/>
    <n v="0"/>
    <n v="0"/>
    <n v="0"/>
    <n v="0"/>
  </r>
  <r>
    <x v="0"/>
    <x v="60"/>
    <x v="23"/>
    <x v="0"/>
    <x v="0"/>
    <n v="70700"/>
    <n v="70701"/>
    <n v="70700"/>
    <n v="70701"/>
    <n v="1"/>
    <n v="1.4144271570014144E-5"/>
  </r>
  <r>
    <x v="0"/>
    <x v="60"/>
    <x v="24"/>
    <x v="12"/>
    <x v="12"/>
    <n v="0"/>
    <n v="0"/>
    <n v="0"/>
    <n v="0"/>
    <n v="0"/>
    <n v="0"/>
  </r>
  <r>
    <x v="0"/>
    <x v="60"/>
    <x v="25"/>
    <x v="12"/>
    <x v="12"/>
    <n v="0"/>
    <n v="0"/>
    <n v="0"/>
    <n v="0"/>
    <n v="0"/>
    <n v="0"/>
  </r>
  <r>
    <x v="0"/>
    <x v="60"/>
    <x v="26"/>
    <x v="281"/>
    <x v="281"/>
    <n v="45000"/>
    <n v="45001"/>
    <n v="56250"/>
    <n v="56251.25"/>
    <n v="1"/>
    <n v="2.2222222222222223E-5"/>
  </r>
  <r>
    <x v="0"/>
    <x v="60"/>
    <x v="27"/>
    <x v="12"/>
    <x v="12"/>
    <n v="0"/>
    <n v="0"/>
    <n v="0"/>
    <n v="0"/>
    <n v="0"/>
    <n v="0"/>
  </r>
  <r>
    <x v="0"/>
    <x v="60"/>
    <x v="28"/>
    <x v="12"/>
    <x v="12"/>
    <n v="0"/>
    <n v="0"/>
    <n v="0"/>
    <n v="0"/>
    <n v="0"/>
    <n v="0"/>
  </r>
  <r>
    <x v="0"/>
    <x v="60"/>
    <x v="29"/>
    <x v="12"/>
    <x v="12"/>
    <n v="0"/>
    <n v="0"/>
    <n v="0"/>
    <n v="0"/>
    <n v="0"/>
    <n v="0"/>
  </r>
  <r>
    <x v="0"/>
    <x v="60"/>
    <x v="7"/>
    <x v="336"/>
    <x v="336"/>
    <n v="115700"/>
    <n v="115702"/>
    <n v="64277.777777777774"/>
    <n v="64278.888888888891"/>
    <n v="2"/>
    <n v="1.728608470181504E-5"/>
  </r>
  <r>
    <x v="0"/>
    <x v="60"/>
    <x v="8"/>
    <x v="6"/>
    <x v="6"/>
    <m/>
    <m/>
    <m/>
    <m/>
    <m/>
    <m/>
  </r>
  <r>
    <x v="0"/>
    <x v="60"/>
    <x v="30"/>
    <x v="12"/>
    <x v="12"/>
    <n v="0"/>
    <n v="0"/>
    <n v="0"/>
    <n v="0"/>
    <n v="0"/>
    <n v="0"/>
  </r>
  <r>
    <x v="0"/>
    <x v="60"/>
    <x v="31"/>
    <x v="12"/>
    <x v="12"/>
    <n v="0"/>
    <n v="0"/>
    <n v="0"/>
    <n v="0"/>
    <n v="0"/>
    <n v="0"/>
  </r>
  <r>
    <x v="0"/>
    <x v="60"/>
    <x v="7"/>
    <x v="12"/>
    <x v="12"/>
    <n v="0"/>
    <n v="0"/>
    <n v="0"/>
    <n v="0"/>
    <n v="0"/>
    <n v="0"/>
  </r>
  <r>
    <x v="0"/>
    <x v="60"/>
    <x v="8"/>
    <x v="6"/>
    <x v="6"/>
    <m/>
    <m/>
    <m/>
    <m/>
    <m/>
    <m/>
  </r>
  <r>
    <x v="0"/>
    <x v="60"/>
    <x v="32"/>
    <x v="115"/>
    <x v="115"/>
    <n v="10314"/>
    <n v="10314"/>
    <n v="20628"/>
    <n v="20628"/>
    <n v="0"/>
    <n v="0"/>
  </r>
  <r>
    <x v="0"/>
    <x v="60"/>
    <x v="7"/>
    <x v="115"/>
    <x v="115"/>
    <n v="10314"/>
    <n v="10314"/>
    <n v="20628"/>
    <n v="20628"/>
    <n v="0"/>
    <n v="0"/>
  </r>
  <r>
    <x v="0"/>
    <x v="60"/>
    <x v="8"/>
    <x v="6"/>
    <x v="6"/>
    <m/>
    <m/>
    <m/>
    <m/>
    <m/>
    <m/>
  </r>
  <r>
    <x v="0"/>
    <x v="60"/>
    <x v="33"/>
    <x v="189"/>
    <x v="189"/>
    <n v="99929"/>
    <n v="99929"/>
    <n v="28551.142857142859"/>
    <n v="28551.142857142859"/>
    <n v="0"/>
    <n v="0"/>
  </r>
  <r>
    <x v="0"/>
    <x v="60"/>
    <x v="34"/>
    <x v="18"/>
    <x v="18"/>
    <n v="186245"/>
    <n v="186245"/>
    <n v="20693.888888888891"/>
    <n v="20693.888888888891"/>
    <n v="0"/>
    <n v="0"/>
  </r>
  <r>
    <x v="0"/>
    <x v="60"/>
    <x v="7"/>
    <x v="9"/>
    <x v="9"/>
    <n v="286174"/>
    <n v="286174"/>
    <n v="22893.919999999998"/>
    <n v="22893.919999999998"/>
    <n v="0"/>
    <n v="0"/>
  </r>
  <r>
    <x v="0"/>
    <x v="60"/>
    <x v="8"/>
    <x v="6"/>
    <x v="6"/>
    <m/>
    <m/>
    <m/>
    <m/>
    <m/>
    <m/>
  </r>
  <r>
    <x v="0"/>
    <x v="60"/>
    <x v="35"/>
    <x v="12"/>
    <x v="12"/>
    <n v="0"/>
    <n v="0"/>
    <n v="0"/>
    <n v="0"/>
    <n v="0"/>
    <n v="0"/>
  </r>
  <r>
    <x v="0"/>
    <x v="60"/>
    <x v="36"/>
    <x v="12"/>
    <x v="12"/>
    <n v="0"/>
    <n v="0"/>
    <n v="0"/>
    <n v="0"/>
    <n v="0"/>
    <n v="0"/>
  </r>
  <r>
    <x v="0"/>
    <x v="60"/>
    <x v="37"/>
    <x v="12"/>
    <x v="12"/>
    <n v="0"/>
    <n v="0"/>
    <n v="0"/>
    <n v="0"/>
    <n v="0"/>
    <n v="0"/>
  </r>
  <r>
    <x v="0"/>
    <x v="60"/>
    <x v="38"/>
    <x v="12"/>
    <x v="12"/>
    <n v="0"/>
    <n v="0"/>
    <n v="0"/>
    <n v="0"/>
    <n v="0"/>
    <n v="0"/>
  </r>
  <r>
    <x v="0"/>
    <x v="60"/>
    <x v="7"/>
    <x v="12"/>
    <x v="12"/>
    <n v="0"/>
    <n v="0"/>
    <n v="0"/>
    <n v="0"/>
    <n v="0"/>
    <n v="0"/>
  </r>
  <r>
    <x v="0"/>
    <x v="60"/>
    <x v="8"/>
    <x v="6"/>
    <x v="6"/>
    <m/>
    <m/>
    <m/>
    <m/>
    <m/>
    <m/>
  </r>
  <r>
    <x v="0"/>
    <x v="60"/>
    <x v="39"/>
    <x v="12"/>
    <x v="12"/>
    <n v="0"/>
    <n v="0"/>
    <n v="0"/>
    <n v="0"/>
    <n v="0"/>
    <n v="0"/>
  </r>
  <r>
    <x v="0"/>
    <x v="60"/>
    <x v="40"/>
    <x v="12"/>
    <x v="12"/>
    <n v="0"/>
    <n v="0"/>
    <n v="0"/>
    <n v="0"/>
    <n v="0"/>
    <n v="0"/>
  </r>
  <r>
    <x v="0"/>
    <x v="60"/>
    <x v="41"/>
    <x v="12"/>
    <x v="12"/>
    <n v="0"/>
    <n v="0"/>
    <n v="0"/>
    <n v="0"/>
    <n v="0"/>
    <n v="0"/>
  </r>
  <r>
    <x v="0"/>
    <x v="61"/>
    <x v="0"/>
    <x v="0"/>
    <x v="0"/>
    <n v="96000"/>
    <n v="96000"/>
    <n v="96000"/>
    <n v="96000"/>
    <n v="0"/>
    <n v="0"/>
  </r>
  <r>
    <x v="0"/>
    <x v="61"/>
    <x v="1"/>
    <x v="17"/>
    <x v="17"/>
    <n v="149569"/>
    <n v="150562"/>
    <n v="74784.5"/>
    <n v="75281"/>
    <n v="993"/>
    <n v="6.6390762791754977E-3"/>
  </r>
  <r>
    <x v="0"/>
    <x v="61"/>
    <x v="2"/>
    <x v="12"/>
    <x v="12"/>
    <n v="0"/>
    <n v="0"/>
    <n v="0"/>
    <n v="0"/>
    <n v="0"/>
    <n v="0"/>
  </r>
  <r>
    <x v="0"/>
    <x v="61"/>
    <x v="3"/>
    <x v="12"/>
    <x v="12"/>
    <n v="0"/>
    <n v="0"/>
    <n v="0"/>
    <n v="0"/>
    <n v="0"/>
    <n v="0"/>
  </r>
  <r>
    <x v="0"/>
    <x v="61"/>
    <x v="4"/>
    <x v="0"/>
    <x v="0"/>
    <n v="64500"/>
    <n v="69319"/>
    <n v="64500"/>
    <n v="69319"/>
    <n v="4819"/>
    <n v="7.4713178294573648E-2"/>
  </r>
  <r>
    <x v="0"/>
    <x v="61"/>
    <x v="5"/>
    <x v="0"/>
    <x v="0"/>
    <n v="58108.41"/>
    <n v="58231"/>
    <n v="58108.41"/>
    <n v="58231"/>
    <n v="122.58999999999651"/>
    <n v="2.1096774115828758E-3"/>
  </r>
  <r>
    <x v="0"/>
    <x v="61"/>
    <x v="6"/>
    <x v="12"/>
    <x v="12"/>
    <n v="0"/>
    <n v="0"/>
    <n v="0"/>
    <n v="0"/>
    <n v="0"/>
    <n v="0"/>
  </r>
  <r>
    <x v="0"/>
    <x v="61"/>
    <x v="7"/>
    <x v="3"/>
    <x v="3"/>
    <n v="368177.41000000003"/>
    <n v="374112"/>
    <n v="73635.482000000004"/>
    <n v="74822.399999999994"/>
    <n v="5934.5899999999674"/>
    <n v="1.6118832494367231E-2"/>
  </r>
  <r>
    <x v="0"/>
    <x v="61"/>
    <x v="8"/>
    <x v="6"/>
    <x v="6"/>
    <m/>
    <m/>
    <m/>
    <m/>
    <m/>
    <m/>
  </r>
  <r>
    <x v="0"/>
    <x v="61"/>
    <x v="9"/>
    <x v="119"/>
    <x v="119"/>
    <n v="9956.16"/>
    <n v="10216.530000000001"/>
    <n v="12764.307692307691"/>
    <n v="13098.115384615385"/>
    <n v="260.3700000000008"/>
    <n v="2.6151648828464068E-2"/>
  </r>
  <r>
    <x v="0"/>
    <x v="61"/>
    <x v="10"/>
    <x v="12"/>
    <x v="12"/>
    <n v="0"/>
    <n v="0"/>
    <n v="0"/>
    <n v="0"/>
    <n v="0"/>
    <n v="0"/>
  </r>
  <r>
    <x v="0"/>
    <x v="61"/>
    <x v="7"/>
    <x v="119"/>
    <x v="119"/>
    <n v="9956.16"/>
    <n v="10216.530000000001"/>
    <n v="12764.307692307691"/>
    <n v="13098.115384615385"/>
    <n v="260.3700000000008"/>
    <n v="2.6151648828464068E-2"/>
  </r>
  <r>
    <x v="0"/>
    <x v="61"/>
    <x v="8"/>
    <x v="6"/>
    <x v="6"/>
    <m/>
    <m/>
    <m/>
    <m/>
    <m/>
    <m/>
  </r>
  <r>
    <x v="0"/>
    <x v="61"/>
    <x v="11"/>
    <x v="12"/>
    <x v="12"/>
    <n v="0"/>
    <n v="0"/>
    <n v="0"/>
    <n v="0"/>
    <n v="0"/>
    <n v="0"/>
  </r>
  <r>
    <x v="0"/>
    <x v="61"/>
    <x v="12"/>
    <x v="151"/>
    <x v="151"/>
    <n v="39042.42"/>
    <n v="40647.5"/>
    <n v="14197.243636363635"/>
    <n v="14780.90909090909"/>
    <n v="1605.0800000000017"/>
    <n v="4.111118112043264E-2"/>
  </r>
  <r>
    <x v="0"/>
    <x v="61"/>
    <x v="13"/>
    <x v="12"/>
    <x v="12"/>
    <n v="0"/>
    <n v="0"/>
    <n v="0"/>
    <n v="0"/>
    <n v="0"/>
    <n v="0"/>
  </r>
  <r>
    <x v="0"/>
    <x v="61"/>
    <x v="14"/>
    <x v="12"/>
    <x v="12"/>
    <n v="0"/>
    <n v="0"/>
    <n v="0"/>
    <n v="0"/>
    <n v="0"/>
    <n v="0"/>
  </r>
  <r>
    <x v="0"/>
    <x v="61"/>
    <x v="7"/>
    <x v="151"/>
    <x v="151"/>
    <n v="39042.42"/>
    <n v="40647.5"/>
    <n v="14197.243636363635"/>
    <n v="14780.90909090909"/>
    <n v="1605.0800000000017"/>
    <n v="4.111118112043264E-2"/>
  </r>
  <r>
    <x v="0"/>
    <x v="61"/>
    <x v="8"/>
    <x v="6"/>
    <x v="6"/>
    <m/>
    <m/>
    <m/>
    <m/>
    <m/>
    <m/>
  </r>
  <r>
    <x v="0"/>
    <x v="61"/>
    <x v="15"/>
    <x v="26"/>
    <x v="26"/>
    <n v="121462"/>
    <n v="123211"/>
    <n v="40487.333333333336"/>
    <n v="41070.333333333336"/>
    <n v="1749"/>
    <n v="1.4399565296142003E-2"/>
  </r>
  <r>
    <x v="0"/>
    <x v="61"/>
    <x v="16"/>
    <x v="0"/>
    <x v="0"/>
    <n v="48925"/>
    <n v="48925"/>
    <n v="48925"/>
    <n v="48925"/>
    <n v="0"/>
    <n v="0"/>
  </r>
  <r>
    <x v="0"/>
    <x v="61"/>
    <x v="17"/>
    <x v="2"/>
    <x v="2"/>
    <n v="197756.36"/>
    <n v="220566.71999999997"/>
    <n v="28250.908571428568"/>
    <n v="31509.531428571423"/>
    <n v="22810.359999999986"/>
    <n v="0.11534577193876337"/>
  </r>
  <r>
    <x v="0"/>
    <x v="61"/>
    <x v="7"/>
    <x v="28"/>
    <x v="28"/>
    <n v="368143.35999999999"/>
    <n v="392702.71999999997"/>
    <n v="33467.578181818179"/>
    <n v="35700.247272727269"/>
    <n v="24559.359999999986"/>
    <n v="6.6711402862189309E-2"/>
  </r>
  <r>
    <x v="0"/>
    <x v="61"/>
    <x v="8"/>
    <x v="6"/>
    <x v="6"/>
    <m/>
    <m/>
    <m/>
    <m/>
    <m/>
    <m/>
  </r>
  <r>
    <x v="0"/>
    <x v="61"/>
    <x v="18"/>
    <x v="12"/>
    <x v="12"/>
    <n v="0"/>
    <n v="0"/>
    <n v="0"/>
    <n v="0"/>
    <n v="0"/>
    <n v="0"/>
  </r>
  <r>
    <x v="0"/>
    <x v="61"/>
    <x v="19"/>
    <x v="76"/>
    <x v="76"/>
    <n v="3507"/>
    <n v="3559"/>
    <n v="35070"/>
    <n v="35590"/>
    <n v="52"/>
    <n v="1.4827487881380098E-2"/>
  </r>
  <r>
    <x v="0"/>
    <x v="61"/>
    <x v="7"/>
    <x v="76"/>
    <x v="76"/>
    <n v="3507"/>
    <n v="3559"/>
    <n v="35070"/>
    <n v="35590"/>
    <n v="52"/>
    <n v="1.4827487881380098E-2"/>
  </r>
  <r>
    <x v="0"/>
    <x v="61"/>
    <x v="8"/>
    <x v="6"/>
    <x v="6"/>
    <m/>
    <m/>
    <m/>
    <m/>
    <m/>
    <m/>
  </r>
  <r>
    <x v="0"/>
    <x v="61"/>
    <x v="20"/>
    <x v="12"/>
    <x v="12"/>
    <n v="0"/>
    <n v="0"/>
    <n v="0"/>
    <n v="0"/>
    <n v="0"/>
    <n v="0"/>
  </r>
  <r>
    <x v="0"/>
    <x v="61"/>
    <x v="21"/>
    <x v="12"/>
    <x v="12"/>
    <n v="0"/>
    <n v="0"/>
    <n v="0"/>
    <n v="0"/>
    <n v="0"/>
    <n v="0"/>
  </r>
  <r>
    <x v="0"/>
    <x v="61"/>
    <x v="7"/>
    <x v="12"/>
    <x v="12"/>
    <n v="0"/>
    <n v="0"/>
    <n v="0"/>
    <n v="0"/>
    <n v="0"/>
    <n v="0"/>
  </r>
  <r>
    <x v="0"/>
    <x v="61"/>
    <x v="8"/>
    <x v="6"/>
    <x v="6"/>
    <m/>
    <m/>
    <m/>
    <m/>
    <m/>
    <m/>
  </r>
  <r>
    <x v="0"/>
    <x v="61"/>
    <x v="22"/>
    <x v="12"/>
    <x v="12"/>
    <n v="0"/>
    <n v="0"/>
    <n v="0"/>
    <n v="0"/>
    <n v="0"/>
    <n v="0"/>
  </r>
  <r>
    <x v="0"/>
    <x v="61"/>
    <x v="23"/>
    <x v="0"/>
    <x v="0"/>
    <n v="53397.95"/>
    <n v="53437"/>
    <n v="53397.95"/>
    <n v="53437"/>
    <n v="39.05000000000291"/>
    <n v="7.3130148254760556E-4"/>
  </r>
  <r>
    <x v="0"/>
    <x v="61"/>
    <x v="24"/>
    <x v="12"/>
    <x v="12"/>
    <n v="0"/>
    <n v="0"/>
    <n v="0"/>
    <n v="0"/>
    <n v="0"/>
    <n v="0"/>
  </r>
  <r>
    <x v="0"/>
    <x v="61"/>
    <x v="25"/>
    <x v="12"/>
    <x v="12"/>
    <n v="0"/>
    <n v="0"/>
    <n v="0"/>
    <n v="0"/>
    <n v="0"/>
    <n v="0"/>
  </r>
  <r>
    <x v="0"/>
    <x v="61"/>
    <x v="26"/>
    <x v="12"/>
    <x v="12"/>
    <n v="0"/>
    <n v="0"/>
    <n v="0"/>
    <n v="0"/>
    <n v="0"/>
    <n v="0"/>
  </r>
  <r>
    <x v="0"/>
    <x v="61"/>
    <x v="27"/>
    <x v="12"/>
    <x v="12"/>
    <n v="0"/>
    <n v="0"/>
    <n v="0"/>
    <n v="0"/>
    <n v="0"/>
    <n v="0"/>
  </r>
  <r>
    <x v="0"/>
    <x v="61"/>
    <x v="28"/>
    <x v="12"/>
    <x v="12"/>
    <n v="0"/>
    <n v="0"/>
    <n v="0"/>
    <n v="0"/>
    <n v="0"/>
    <n v="0"/>
  </r>
  <r>
    <x v="0"/>
    <x v="61"/>
    <x v="29"/>
    <x v="12"/>
    <x v="12"/>
    <n v="0"/>
    <n v="0"/>
    <n v="0"/>
    <n v="0"/>
    <n v="0"/>
    <n v="0"/>
  </r>
  <r>
    <x v="0"/>
    <x v="61"/>
    <x v="7"/>
    <x v="0"/>
    <x v="0"/>
    <n v="53397.95"/>
    <n v="53437"/>
    <n v="53397.95"/>
    <n v="53437"/>
    <n v="39.05000000000291"/>
    <n v="7.3130148254760556E-4"/>
  </r>
  <r>
    <x v="0"/>
    <x v="61"/>
    <x v="8"/>
    <x v="6"/>
    <x v="6"/>
    <m/>
    <m/>
    <m/>
    <m/>
    <m/>
    <m/>
  </r>
  <r>
    <x v="0"/>
    <x v="61"/>
    <x v="30"/>
    <x v="12"/>
    <x v="12"/>
    <n v="0"/>
    <n v="0"/>
    <n v="0"/>
    <n v="0"/>
    <n v="0"/>
    <n v="0"/>
  </r>
  <r>
    <x v="0"/>
    <x v="61"/>
    <x v="31"/>
    <x v="12"/>
    <x v="12"/>
    <n v="0"/>
    <n v="0"/>
    <n v="0"/>
    <n v="0"/>
    <n v="0"/>
    <n v="0"/>
  </r>
  <r>
    <x v="0"/>
    <x v="61"/>
    <x v="7"/>
    <x v="12"/>
    <x v="12"/>
    <n v="0"/>
    <n v="0"/>
    <n v="0"/>
    <n v="0"/>
    <n v="0"/>
    <n v="0"/>
  </r>
  <r>
    <x v="0"/>
    <x v="61"/>
    <x v="8"/>
    <x v="6"/>
    <x v="6"/>
    <m/>
    <m/>
    <m/>
    <m/>
    <m/>
    <m/>
  </r>
  <r>
    <x v="0"/>
    <x v="61"/>
    <x v="32"/>
    <x v="0"/>
    <x v="0"/>
    <n v="57694.720000000001"/>
    <n v="62546"/>
    <n v="57694.720000000001"/>
    <n v="62546"/>
    <n v="4851.2799999999988"/>
    <n v="8.408533744509028E-2"/>
  </r>
  <r>
    <x v="0"/>
    <x v="61"/>
    <x v="7"/>
    <x v="0"/>
    <x v="0"/>
    <n v="57694.720000000001"/>
    <n v="62546"/>
    <n v="57694.720000000001"/>
    <n v="62546"/>
    <n v="4851.2799999999988"/>
    <n v="8.408533744509028E-2"/>
  </r>
  <r>
    <x v="0"/>
    <x v="61"/>
    <x v="8"/>
    <x v="6"/>
    <x v="6"/>
    <m/>
    <m/>
    <m/>
    <m/>
    <m/>
    <m/>
  </r>
  <r>
    <x v="0"/>
    <x v="61"/>
    <x v="33"/>
    <x v="26"/>
    <x v="26"/>
    <n v="116464.96000000001"/>
    <n v="120060.24"/>
    <n v="38821.653333333335"/>
    <n v="40020.080000000002"/>
    <n v="3595.2799999999988"/>
    <n v="3.0870057397521095E-2"/>
  </r>
  <r>
    <x v="0"/>
    <x v="61"/>
    <x v="34"/>
    <x v="3"/>
    <x v="3"/>
    <n v="128044.76"/>
    <n v="128910"/>
    <n v="25608.951999999997"/>
    <n v="25782"/>
    <n v="865.24000000000524"/>
    <n v="6.7573245480721375E-3"/>
  </r>
  <r>
    <x v="0"/>
    <x v="61"/>
    <x v="7"/>
    <x v="7"/>
    <x v="7"/>
    <n v="244509.72"/>
    <n v="248970.23999999999"/>
    <n v="30563.715"/>
    <n v="31121.279999999999"/>
    <n v="4460.5199999999895"/>
    <n v="1.8242710351146732E-2"/>
  </r>
  <r>
    <x v="0"/>
    <x v="61"/>
    <x v="8"/>
    <x v="6"/>
    <x v="6"/>
    <m/>
    <m/>
    <m/>
    <m/>
    <m/>
    <m/>
  </r>
  <r>
    <x v="0"/>
    <x v="61"/>
    <x v="35"/>
    <x v="12"/>
    <x v="12"/>
    <n v="0"/>
    <n v="0"/>
    <n v="0"/>
    <n v="0"/>
    <n v="0"/>
    <n v="0"/>
  </r>
  <r>
    <x v="0"/>
    <x v="61"/>
    <x v="36"/>
    <x v="12"/>
    <x v="12"/>
    <n v="0"/>
    <n v="0"/>
    <n v="0"/>
    <n v="0"/>
    <n v="0"/>
    <n v="0"/>
  </r>
  <r>
    <x v="0"/>
    <x v="61"/>
    <x v="37"/>
    <x v="12"/>
    <x v="12"/>
    <n v="0"/>
    <n v="0"/>
    <n v="0"/>
    <n v="0"/>
    <n v="0"/>
    <n v="0"/>
  </r>
  <r>
    <x v="0"/>
    <x v="61"/>
    <x v="38"/>
    <x v="12"/>
    <x v="12"/>
    <n v="0"/>
    <n v="0"/>
    <n v="0"/>
    <n v="0"/>
    <n v="0"/>
    <n v="0"/>
  </r>
  <r>
    <x v="0"/>
    <x v="61"/>
    <x v="7"/>
    <x v="12"/>
    <x v="12"/>
    <n v="0"/>
    <n v="0"/>
    <n v="0"/>
    <n v="0"/>
    <n v="0"/>
    <n v="0"/>
  </r>
  <r>
    <x v="0"/>
    <x v="61"/>
    <x v="8"/>
    <x v="6"/>
    <x v="6"/>
    <m/>
    <m/>
    <m/>
    <m/>
    <m/>
    <m/>
  </r>
  <r>
    <x v="0"/>
    <x v="61"/>
    <x v="39"/>
    <x v="12"/>
    <x v="12"/>
    <n v="0"/>
    <n v="0"/>
    <n v="0"/>
    <n v="0"/>
    <n v="0"/>
    <n v="0"/>
  </r>
  <r>
    <x v="0"/>
    <x v="61"/>
    <x v="40"/>
    <x v="12"/>
    <x v="12"/>
    <n v="0"/>
    <n v="0"/>
    <n v="0"/>
    <n v="0"/>
    <n v="0"/>
    <n v="0"/>
  </r>
  <r>
    <x v="0"/>
    <x v="61"/>
    <x v="41"/>
    <x v="12"/>
    <x v="12"/>
    <n v="0"/>
    <n v="0"/>
    <n v="0"/>
    <n v="0"/>
    <n v="0"/>
    <n v="0"/>
  </r>
  <r>
    <x v="0"/>
    <x v="62"/>
    <x v="0"/>
    <x v="0"/>
    <x v="0"/>
    <n v="113000"/>
    <n v="113000"/>
    <n v="113000"/>
    <n v="113000"/>
    <n v="0"/>
    <n v="0"/>
  </r>
  <r>
    <x v="0"/>
    <x v="62"/>
    <x v="1"/>
    <x v="155"/>
    <x v="155"/>
    <n v="533842"/>
    <n v="533842"/>
    <n v="71178.933333333334"/>
    <n v="71178.933333333334"/>
    <n v="0"/>
    <n v="0"/>
  </r>
  <r>
    <x v="0"/>
    <x v="62"/>
    <x v="2"/>
    <x v="26"/>
    <x v="26"/>
    <n v="207316"/>
    <n v="207316"/>
    <n v="69105.333333333328"/>
    <n v="69105.333333333328"/>
    <n v="0"/>
    <n v="0"/>
  </r>
  <r>
    <x v="0"/>
    <x v="62"/>
    <x v="3"/>
    <x v="12"/>
    <x v="12"/>
    <n v="0"/>
    <n v="0"/>
    <n v="0"/>
    <n v="0"/>
    <n v="0"/>
    <n v="0"/>
  </r>
  <r>
    <x v="0"/>
    <x v="62"/>
    <x v="4"/>
    <x v="0"/>
    <x v="0"/>
    <n v="72000"/>
    <n v="72000"/>
    <n v="72000"/>
    <n v="72000"/>
    <n v="0"/>
    <n v="0"/>
  </r>
  <r>
    <x v="0"/>
    <x v="62"/>
    <x v="5"/>
    <x v="26"/>
    <x v="26"/>
    <n v="221542"/>
    <n v="221542"/>
    <n v="73847.333333333328"/>
    <n v="73847.333333333328"/>
    <n v="0"/>
    <n v="0"/>
  </r>
  <r>
    <x v="0"/>
    <x v="62"/>
    <x v="6"/>
    <x v="0"/>
    <x v="0"/>
    <n v="56000"/>
    <n v="56000"/>
    <n v="56000"/>
    <n v="56000"/>
    <n v="0"/>
    <n v="0"/>
  </r>
  <r>
    <x v="0"/>
    <x v="62"/>
    <x v="7"/>
    <x v="106"/>
    <x v="106"/>
    <n v="1203700"/>
    <n v="1203700"/>
    <n v="72951.515151515152"/>
    <n v="72951.515151515152"/>
    <n v="0"/>
    <n v="0"/>
  </r>
  <r>
    <x v="0"/>
    <x v="62"/>
    <x v="8"/>
    <x v="6"/>
    <x v="6"/>
    <m/>
    <m/>
    <m/>
    <m/>
    <m/>
    <m/>
  </r>
  <r>
    <x v="0"/>
    <x v="62"/>
    <x v="9"/>
    <x v="19"/>
    <x v="19"/>
    <n v="75445"/>
    <n v="75445"/>
    <n v="18861.25"/>
    <n v="18861.25"/>
    <n v="0"/>
    <n v="0"/>
  </r>
  <r>
    <x v="0"/>
    <x v="62"/>
    <x v="10"/>
    <x v="26"/>
    <x v="26"/>
    <n v="65136"/>
    <n v="65136"/>
    <n v="21712"/>
    <n v="21712"/>
    <n v="0"/>
    <n v="0"/>
  </r>
  <r>
    <x v="0"/>
    <x v="62"/>
    <x v="7"/>
    <x v="2"/>
    <x v="2"/>
    <n v="140581"/>
    <n v="140581"/>
    <n v="20083"/>
    <n v="20083"/>
    <n v="0"/>
    <n v="0"/>
  </r>
  <r>
    <x v="0"/>
    <x v="62"/>
    <x v="8"/>
    <x v="6"/>
    <x v="6"/>
    <m/>
    <m/>
    <m/>
    <m/>
    <m/>
    <m/>
  </r>
  <r>
    <x v="0"/>
    <x v="62"/>
    <x v="11"/>
    <x v="2"/>
    <x v="2"/>
    <n v="117141"/>
    <n v="117141"/>
    <n v="16734.428571428572"/>
    <n v="16734.428571428572"/>
    <n v="0"/>
    <n v="0"/>
  </r>
  <r>
    <x v="0"/>
    <x v="62"/>
    <x v="12"/>
    <x v="172"/>
    <x v="172"/>
    <n v="34500"/>
    <n v="34500"/>
    <n v="13800"/>
    <n v="13800"/>
    <n v="0"/>
    <n v="0"/>
  </r>
  <r>
    <x v="0"/>
    <x v="62"/>
    <x v="13"/>
    <x v="3"/>
    <x v="3"/>
    <n v="91160"/>
    <n v="91160"/>
    <n v="18232"/>
    <n v="18232"/>
    <n v="0"/>
    <n v="0"/>
  </r>
  <r>
    <x v="0"/>
    <x v="62"/>
    <x v="14"/>
    <x v="12"/>
    <x v="12"/>
    <n v="0"/>
    <n v="0"/>
    <n v="0"/>
    <n v="0"/>
    <n v="0"/>
    <n v="0"/>
  </r>
  <r>
    <x v="0"/>
    <x v="62"/>
    <x v="7"/>
    <x v="302"/>
    <x v="302"/>
    <n v="242801"/>
    <n v="242801"/>
    <n v="16744.896551724138"/>
    <n v="16744.896551724138"/>
    <n v="0"/>
    <n v="0"/>
  </r>
  <r>
    <x v="0"/>
    <x v="62"/>
    <x v="8"/>
    <x v="6"/>
    <x v="6"/>
    <m/>
    <m/>
    <m/>
    <m/>
    <m/>
    <m/>
  </r>
  <r>
    <x v="0"/>
    <x v="62"/>
    <x v="15"/>
    <x v="89"/>
    <x v="89"/>
    <n v="575122"/>
    <n v="575122"/>
    <n v="57512.2"/>
    <n v="57512.2"/>
    <n v="0"/>
    <n v="0"/>
  </r>
  <r>
    <x v="0"/>
    <x v="62"/>
    <x v="16"/>
    <x v="0"/>
    <x v="0"/>
    <n v="60834"/>
    <n v="60834"/>
    <n v="60834"/>
    <n v="60834"/>
    <n v="0"/>
    <n v="0"/>
  </r>
  <r>
    <x v="0"/>
    <x v="62"/>
    <x v="17"/>
    <x v="80"/>
    <x v="80"/>
    <n v="461408"/>
    <n v="461408"/>
    <n v="25633.777777777777"/>
    <n v="25633.777777777777"/>
    <n v="0"/>
    <n v="0"/>
  </r>
  <r>
    <x v="0"/>
    <x v="62"/>
    <x v="7"/>
    <x v="95"/>
    <x v="95"/>
    <n v="1097364"/>
    <n v="1097364"/>
    <n v="37840.137931034486"/>
    <n v="37840.137931034486"/>
    <n v="0"/>
    <n v="0"/>
  </r>
  <r>
    <x v="0"/>
    <x v="62"/>
    <x v="8"/>
    <x v="6"/>
    <x v="6"/>
    <m/>
    <m/>
    <m/>
    <m/>
    <m/>
    <m/>
  </r>
  <r>
    <x v="0"/>
    <x v="62"/>
    <x v="18"/>
    <x v="12"/>
    <x v="12"/>
    <n v="0"/>
    <n v="0"/>
    <n v="0"/>
    <n v="0"/>
    <n v="0"/>
    <n v="0"/>
  </r>
  <r>
    <x v="0"/>
    <x v="62"/>
    <x v="19"/>
    <x v="12"/>
    <x v="12"/>
    <n v="0"/>
    <n v="0"/>
    <n v="0"/>
    <n v="0"/>
    <n v="0"/>
    <n v="0"/>
  </r>
  <r>
    <x v="0"/>
    <x v="62"/>
    <x v="7"/>
    <x v="12"/>
    <x v="12"/>
    <n v="0"/>
    <n v="0"/>
    <n v="0"/>
    <n v="0"/>
    <n v="0"/>
    <n v="0"/>
  </r>
  <r>
    <x v="0"/>
    <x v="62"/>
    <x v="8"/>
    <x v="6"/>
    <x v="6"/>
    <m/>
    <m/>
    <m/>
    <m/>
    <m/>
    <m/>
  </r>
  <r>
    <x v="0"/>
    <x v="62"/>
    <x v="20"/>
    <x v="26"/>
    <x v="26"/>
    <n v="106987"/>
    <n v="106987"/>
    <n v="35662.333333333336"/>
    <n v="35662.333333333336"/>
    <n v="0"/>
    <n v="0"/>
  </r>
  <r>
    <x v="0"/>
    <x v="62"/>
    <x v="21"/>
    <x v="12"/>
    <x v="12"/>
    <n v="0"/>
    <n v="0"/>
    <n v="0"/>
    <n v="0"/>
    <n v="0"/>
    <n v="0"/>
  </r>
  <r>
    <x v="0"/>
    <x v="62"/>
    <x v="7"/>
    <x v="26"/>
    <x v="26"/>
    <n v="106987"/>
    <n v="106987"/>
    <n v="35662.333333333336"/>
    <n v="35662.333333333336"/>
    <n v="0"/>
    <n v="0"/>
  </r>
  <r>
    <x v="0"/>
    <x v="62"/>
    <x v="8"/>
    <x v="6"/>
    <x v="6"/>
    <m/>
    <m/>
    <m/>
    <m/>
    <m/>
    <m/>
  </r>
  <r>
    <x v="0"/>
    <x v="62"/>
    <x v="22"/>
    <x v="12"/>
    <x v="12"/>
    <n v="0"/>
    <n v="0"/>
    <n v="0"/>
    <n v="0"/>
    <n v="0"/>
    <n v="0"/>
  </r>
  <r>
    <x v="0"/>
    <x v="62"/>
    <x v="23"/>
    <x v="26"/>
    <x v="26"/>
    <n v="204540"/>
    <n v="204540"/>
    <n v="68180"/>
    <n v="68180"/>
    <n v="0"/>
    <n v="0"/>
  </r>
  <r>
    <x v="0"/>
    <x v="62"/>
    <x v="24"/>
    <x v="12"/>
    <x v="12"/>
    <n v="0"/>
    <n v="0"/>
    <n v="0"/>
    <n v="0"/>
    <n v="0"/>
    <n v="0"/>
  </r>
  <r>
    <x v="0"/>
    <x v="62"/>
    <x v="25"/>
    <x v="12"/>
    <x v="12"/>
    <n v="0"/>
    <n v="0"/>
    <n v="0"/>
    <n v="0"/>
    <n v="0"/>
    <n v="0"/>
  </r>
  <r>
    <x v="0"/>
    <x v="62"/>
    <x v="26"/>
    <x v="12"/>
    <x v="12"/>
    <n v="0"/>
    <n v="0"/>
    <n v="0"/>
    <n v="0"/>
    <n v="0"/>
    <n v="0"/>
  </r>
  <r>
    <x v="0"/>
    <x v="62"/>
    <x v="27"/>
    <x v="12"/>
    <x v="12"/>
    <n v="0"/>
    <n v="0"/>
    <n v="0"/>
    <n v="0"/>
    <n v="0"/>
    <n v="0"/>
  </r>
  <r>
    <x v="0"/>
    <x v="62"/>
    <x v="28"/>
    <x v="12"/>
    <x v="12"/>
    <n v="0"/>
    <n v="0"/>
    <n v="0"/>
    <n v="0"/>
    <n v="0"/>
    <n v="0"/>
  </r>
  <r>
    <x v="0"/>
    <x v="62"/>
    <x v="29"/>
    <x v="12"/>
    <x v="12"/>
    <n v="0"/>
    <n v="0"/>
    <n v="0"/>
    <n v="0"/>
    <n v="0"/>
    <n v="0"/>
  </r>
  <r>
    <x v="0"/>
    <x v="62"/>
    <x v="7"/>
    <x v="26"/>
    <x v="26"/>
    <n v="204540"/>
    <n v="204540"/>
    <n v="68180"/>
    <n v="68180"/>
    <n v="0"/>
    <n v="0"/>
  </r>
  <r>
    <x v="0"/>
    <x v="62"/>
    <x v="8"/>
    <x v="6"/>
    <x v="6"/>
    <m/>
    <m/>
    <m/>
    <m/>
    <m/>
    <m/>
  </r>
  <r>
    <x v="0"/>
    <x v="62"/>
    <x v="30"/>
    <x v="12"/>
    <x v="12"/>
    <n v="0"/>
    <n v="0"/>
    <n v="0"/>
    <n v="0"/>
    <n v="0"/>
    <n v="0"/>
  </r>
  <r>
    <x v="0"/>
    <x v="62"/>
    <x v="31"/>
    <x v="337"/>
    <x v="337"/>
    <n v="249692.48"/>
    <n v="249692.48"/>
    <n v="25221.462626262626"/>
    <n v="25221.462626262626"/>
    <n v="0"/>
    <n v="0"/>
  </r>
  <r>
    <x v="0"/>
    <x v="62"/>
    <x v="7"/>
    <x v="337"/>
    <x v="337"/>
    <n v="249692.48"/>
    <n v="249692.48"/>
    <n v="25221.462626262626"/>
    <n v="25221.462626262626"/>
    <n v="0"/>
    <n v="0"/>
  </r>
  <r>
    <x v="0"/>
    <x v="62"/>
    <x v="8"/>
    <x v="6"/>
    <x v="6"/>
    <m/>
    <m/>
    <m/>
    <m/>
    <m/>
    <m/>
  </r>
  <r>
    <x v="0"/>
    <x v="62"/>
    <x v="32"/>
    <x v="26"/>
    <x v="26"/>
    <n v="126757"/>
    <n v="126757"/>
    <n v="42252.333333333336"/>
    <n v="42252.333333333336"/>
    <n v="0"/>
    <n v="0"/>
  </r>
  <r>
    <x v="0"/>
    <x v="62"/>
    <x v="7"/>
    <x v="26"/>
    <x v="26"/>
    <n v="126757"/>
    <n v="126757"/>
    <n v="42252.333333333336"/>
    <n v="42252.333333333336"/>
    <n v="0"/>
    <n v="0"/>
  </r>
  <r>
    <x v="0"/>
    <x v="62"/>
    <x v="8"/>
    <x v="6"/>
    <x v="6"/>
    <m/>
    <m/>
    <m/>
    <m/>
    <m/>
    <m/>
  </r>
  <r>
    <x v="0"/>
    <x v="62"/>
    <x v="33"/>
    <x v="70"/>
    <x v="70"/>
    <n v="212872.52"/>
    <n v="212872.52"/>
    <n v="32253.412121212121"/>
    <n v="32253.412121212121"/>
    <n v="0"/>
    <n v="0"/>
  </r>
  <r>
    <x v="0"/>
    <x v="62"/>
    <x v="34"/>
    <x v="28"/>
    <x v="28"/>
    <n v="198618"/>
    <n v="198618"/>
    <n v="18056.18181818182"/>
    <n v="18056.18181818182"/>
    <n v="0"/>
    <n v="0"/>
  </r>
  <r>
    <x v="0"/>
    <x v="62"/>
    <x v="7"/>
    <x v="338"/>
    <x v="338"/>
    <n v="411490.52"/>
    <n v="411490.52"/>
    <n v="23380.143181818181"/>
    <n v="23380.143181818181"/>
    <n v="0"/>
    <n v="0"/>
  </r>
  <r>
    <x v="0"/>
    <x v="62"/>
    <x v="8"/>
    <x v="6"/>
    <x v="6"/>
    <m/>
    <m/>
    <m/>
    <m/>
    <m/>
    <m/>
  </r>
  <r>
    <x v="0"/>
    <x v="62"/>
    <x v="35"/>
    <x v="12"/>
    <x v="12"/>
    <n v="0"/>
    <n v="0"/>
    <n v="0"/>
    <n v="0"/>
    <n v="0"/>
    <n v="0"/>
  </r>
  <r>
    <x v="0"/>
    <x v="62"/>
    <x v="36"/>
    <x v="12"/>
    <x v="12"/>
    <n v="0"/>
    <n v="0"/>
    <n v="0"/>
    <n v="0"/>
    <n v="0"/>
    <n v="0"/>
  </r>
  <r>
    <x v="0"/>
    <x v="62"/>
    <x v="37"/>
    <x v="12"/>
    <x v="12"/>
    <n v="0"/>
    <n v="0"/>
    <n v="0"/>
    <n v="0"/>
    <n v="0"/>
    <n v="0"/>
  </r>
  <r>
    <x v="0"/>
    <x v="62"/>
    <x v="38"/>
    <x v="12"/>
    <x v="12"/>
    <n v="0"/>
    <n v="0"/>
    <n v="0"/>
    <n v="0"/>
    <n v="0"/>
    <n v="0"/>
  </r>
  <r>
    <x v="0"/>
    <x v="62"/>
    <x v="7"/>
    <x v="12"/>
    <x v="12"/>
    <n v="0"/>
    <n v="0"/>
    <n v="0"/>
    <n v="0"/>
    <n v="0"/>
    <n v="0"/>
  </r>
  <r>
    <x v="0"/>
    <x v="62"/>
    <x v="8"/>
    <x v="6"/>
    <x v="6"/>
    <m/>
    <m/>
    <m/>
    <m/>
    <m/>
    <m/>
  </r>
  <r>
    <x v="0"/>
    <x v="62"/>
    <x v="39"/>
    <x v="12"/>
    <x v="12"/>
    <n v="0"/>
    <n v="0"/>
    <n v="0"/>
    <n v="0"/>
    <n v="0"/>
    <n v="0"/>
  </r>
  <r>
    <x v="0"/>
    <x v="62"/>
    <x v="40"/>
    <x v="12"/>
    <x v="12"/>
    <n v="0"/>
    <n v="0"/>
    <n v="0"/>
    <n v="0"/>
    <n v="0"/>
    <n v="0"/>
  </r>
  <r>
    <x v="0"/>
    <x v="62"/>
    <x v="41"/>
    <x v="12"/>
    <x v="12"/>
    <n v="0"/>
    <n v="0"/>
    <n v="0"/>
    <n v="0"/>
    <n v="0"/>
    <n v="0"/>
  </r>
  <r>
    <x v="0"/>
    <x v="63"/>
    <x v="0"/>
    <x v="0"/>
    <x v="0"/>
    <n v="111244"/>
    <n v="111524"/>
    <n v="111244"/>
    <n v="111524"/>
    <n v="280"/>
    <n v="2.5169896803423106E-3"/>
  </r>
  <r>
    <x v="0"/>
    <x v="63"/>
    <x v="1"/>
    <x v="18"/>
    <x v="18"/>
    <n v="641107"/>
    <n v="648347"/>
    <n v="71234.111111111109"/>
    <n v="72038.555555555562"/>
    <n v="7240"/>
    <n v="1.1292966696666859E-2"/>
  </r>
  <r>
    <x v="0"/>
    <x v="63"/>
    <x v="2"/>
    <x v="17"/>
    <x v="17"/>
    <n v="112689"/>
    <n v="113251"/>
    <n v="56344.5"/>
    <n v="56625.5"/>
    <n v="562"/>
    <n v="4.9871770980308636E-3"/>
  </r>
  <r>
    <x v="0"/>
    <x v="63"/>
    <x v="3"/>
    <x v="6"/>
    <x v="12"/>
    <m/>
    <m/>
    <n v="0"/>
    <n v="0"/>
    <n v="0"/>
    <n v="0"/>
  </r>
  <r>
    <x v="0"/>
    <x v="63"/>
    <x v="4"/>
    <x v="0"/>
    <x v="0"/>
    <n v="80302"/>
    <n v="80582"/>
    <n v="80302"/>
    <n v="80582"/>
    <n v="280"/>
    <n v="3.486837189609225E-3"/>
  </r>
  <r>
    <x v="0"/>
    <x v="63"/>
    <x v="5"/>
    <x v="0"/>
    <x v="0"/>
    <n v="81802"/>
    <n v="82082"/>
    <n v="81802"/>
    <n v="82082"/>
    <n v="280"/>
    <n v="3.4228991956186889E-3"/>
  </r>
  <r>
    <x v="0"/>
    <x v="63"/>
    <x v="6"/>
    <x v="0"/>
    <x v="0"/>
    <n v="44000"/>
    <n v="44280"/>
    <n v="44000"/>
    <n v="44280"/>
    <n v="280"/>
    <n v="6.3636363636363638E-3"/>
  </r>
  <r>
    <x v="0"/>
    <x v="63"/>
    <x v="7"/>
    <x v="8"/>
    <x v="8"/>
    <n v="1071144"/>
    <n v="1080066"/>
    <n v="71409.600000000006"/>
    <n v="72004.399999999994"/>
    <n v="8922"/>
    <n v="8.3294122919047291E-3"/>
  </r>
  <r>
    <x v="0"/>
    <x v="63"/>
    <x v="8"/>
    <x v="6"/>
    <x v="6"/>
    <m/>
    <m/>
    <m/>
    <m/>
    <m/>
    <m/>
  </r>
  <r>
    <x v="0"/>
    <x v="63"/>
    <x v="9"/>
    <x v="23"/>
    <x v="23"/>
    <n v="106723"/>
    <n v="108485"/>
    <n v="17787.166666666668"/>
    <n v="18080.833333333332"/>
    <n v="1762"/>
    <n v="1.6510030640068216E-2"/>
  </r>
  <r>
    <x v="0"/>
    <x v="63"/>
    <x v="10"/>
    <x v="12"/>
    <x v="12"/>
    <n v="0"/>
    <n v="0"/>
    <n v="0"/>
    <n v="0"/>
    <n v="0"/>
    <n v="0"/>
  </r>
  <r>
    <x v="0"/>
    <x v="63"/>
    <x v="7"/>
    <x v="23"/>
    <x v="23"/>
    <n v="106723"/>
    <n v="108485"/>
    <n v="17787.166666666668"/>
    <n v="18080.833333333332"/>
    <n v="1762"/>
    <n v="1.6510030640068216E-2"/>
  </r>
  <r>
    <x v="0"/>
    <x v="63"/>
    <x v="8"/>
    <x v="6"/>
    <x v="6"/>
    <m/>
    <m/>
    <m/>
    <m/>
    <m/>
    <m/>
  </r>
  <r>
    <x v="0"/>
    <x v="63"/>
    <x v="11"/>
    <x v="18"/>
    <x v="18"/>
    <n v="141864"/>
    <n v="144384"/>
    <n v="15762.666666666666"/>
    <n v="16042.666666666666"/>
    <n v="2520"/>
    <n v="1.7763491794958553E-2"/>
  </r>
  <r>
    <x v="0"/>
    <x v="63"/>
    <x v="12"/>
    <x v="49"/>
    <x v="49"/>
    <n v="264808"/>
    <n v="269310"/>
    <n v="15576.941176470587"/>
    <n v="15841.764705882353"/>
    <n v="4502"/>
    <n v="1.7000996948732666E-2"/>
  </r>
  <r>
    <x v="0"/>
    <x v="63"/>
    <x v="13"/>
    <x v="18"/>
    <x v="18"/>
    <n v="142074"/>
    <n v="144584"/>
    <n v="15786"/>
    <n v="16064.888888888889"/>
    <n v="2510"/>
    <n v="1.7666849669890339E-2"/>
  </r>
  <r>
    <x v="0"/>
    <x v="63"/>
    <x v="14"/>
    <x v="12"/>
    <x v="12"/>
    <n v="0"/>
    <n v="0"/>
    <n v="0"/>
    <n v="0"/>
    <n v="0"/>
    <n v="0"/>
  </r>
  <r>
    <x v="0"/>
    <x v="63"/>
    <x v="7"/>
    <x v="69"/>
    <x v="69"/>
    <n v="548746"/>
    <n v="558278"/>
    <n v="15678.457142857143"/>
    <n v="15950.8"/>
    <n v="9532"/>
    <n v="1.7370513862515626E-2"/>
  </r>
  <r>
    <x v="0"/>
    <x v="63"/>
    <x v="8"/>
    <x v="6"/>
    <x v="6"/>
    <m/>
    <m/>
    <m/>
    <m/>
    <m/>
    <m/>
  </r>
  <r>
    <x v="0"/>
    <x v="63"/>
    <x v="15"/>
    <x v="22"/>
    <x v="22"/>
    <n v="588233"/>
    <n v="591201"/>
    <n v="55493.67924528302"/>
    <n v="55773.67924528302"/>
    <n v="2968"/>
    <n v="5.0456196779167439E-3"/>
  </r>
  <r>
    <x v="0"/>
    <x v="63"/>
    <x v="16"/>
    <x v="26"/>
    <x v="26"/>
    <n v="141894"/>
    <n v="146456"/>
    <n v="47298"/>
    <n v="48818.666666666664"/>
    <n v="4562"/>
    <n v="3.2150760426797466E-2"/>
  </r>
  <r>
    <x v="0"/>
    <x v="63"/>
    <x v="17"/>
    <x v="339"/>
    <x v="339"/>
    <n v="429314"/>
    <n v="433610.10999999993"/>
    <n v="23547.279508556385"/>
    <n v="23782.915204036854"/>
    <n v="4296.1099999999278"/>
    <n v="1.0006918013388634E-2"/>
  </r>
  <r>
    <x v="0"/>
    <x v="63"/>
    <x v="7"/>
    <x v="340"/>
    <x v="340"/>
    <n v="1159441"/>
    <n v="1171267.1099999999"/>
    <n v="36423.755968836391"/>
    <n v="36795.272367428995"/>
    <n v="11826.10999999987"/>
    <n v="1.0199837680399322E-2"/>
  </r>
  <r>
    <x v="0"/>
    <x v="63"/>
    <x v="8"/>
    <x v="6"/>
    <x v="6"/>
    <m/>
    <m/>
    <m/>
    <m/>
    <m/>
    <m/>
  </r>
  <r>
    <x v="0"/>
    <x v="63"/>
    <x v="18"/>
    <x v="0"/>
    <x v="0"/>
    <n v="32987"/>
    <n v="33177"/>
    <n v="32987"/>
    <n v="33177"/>
    <n v="190"/>
    <n v="5.7598447873404672E-3"/>
  </r>
  <r>
    <x v="0"/>
    <x v="63"/>
    <x v="19"/>
    <x v="12"/>
    <x v="12"/>
    <n v="0"/>
    <n v="0"/>
    <n v="0"/>
    <n v="0"/>
    <n v="0"/>
    <n v="0"/>
  </r>
  <r>
    <x v="0"/>
    <x v="63"/>
    <x v="7"/>
    <x v="0"/>
    <x v="0"/>
    <n v="32987"/>
    <n v="33177"/>
    <n v="32987"/>
    <n v="33177"/>
    <n v="190"/>
    <n v="5.7598447873404672E-3"/>
  </r>
  <r>
    <x v="0"/>
    <x v="63"/>
    <x v="8"/>
    <x v="6"/>
    <x v="6"/>
    <m/>
    <m/>
    <m/>
    <m/>
    <m/>
    <m/>
  </r>
  <r>
    <x v="0"/>
    <x v="63"/>
    <x v="20"/>
    <x v="19"/>
    <x v="19"/>
    <n v="125914"/>
    <n v="134995.85"/>
    <n v="31478.5"/>
    <n v="33748.962500000001"/>
    <n v="9081.8500000000058"/>
    <n v="7.2127404418889124E-2"/>
  </r>
  <r>
    <x v="0"/>
    <x v="63"/>
    <x v="21"/>
    <x v="12"/>
    <x v="12"/>
    <n v="0"/>
    <n v="0"/>
    <n v="0"/>
    <n v="0"/>
    <n v="0"/>
    <n v="0"/>
  </r>
  <r>
    <x v="0"/>
    <x v="63"/>
    <x v="7"/>
    <x v="19"/>
    <x v="19"/>
    <n v="125914"/>
    <n v="134995.85"/>
    <n v="31478.5"/>
    <n v="33748.962500000001"/>
    <n v="9081.8500000000058"/>
    <n v="7.2127404418889124E-2"/>
  </r>
  <r>
    <x v="0"/>
    <x v="63"/>
    <x v="8"/>
    <x v="6"/>
    <x v="6"/>
    <m/>
    <m/>
    <m/>
    <m/>
    <m/>
    <m/>
  </r>
  <r>
    <x v="0"/>
    <x v="63"/>
    <x v="22"/>
    <x v="17"/>
    <x v="17"/>
    <n v="102128"/>
    <n v="102690"/>
    <n v="51064"/>
    <n v="51345"/>
    <n v="562"/>
    <n v="5.5028983236722548E-3"/>
  </r>
  <r>
    <x v="0"/>
    <x v="63"/>
    <x v="23"/>
    <x v="18"/>
    <x v="18"/>
    <n v="436710"/>
    <n v="439238"/>
    <n v="48523.333333333336"/>
    <n v="48804.222222222219"/>
    <n v="2528"/>
    <n v="5.7887385221313918E-3"/>
  </r>
  <r>
    <x v="0"/>
    <x v="63"/>
    <x v="24"/>
    <x v="169"/>
    <x v="169"/>
    <n v="27889.8"/>
    <n v="28058.400000000001"/>
    <n v="46483"/>
    <n v="46764.000000000007"/>
    <n v="168.60000000000218"/>
    <n v="6.0452208334230506E-3"/>
  </r>
  <r>
    <x v="0"/>
    <x v="63"/>
    <x v="25"/>
    <x v="175"/>
    <x v="175"/>
    <n v="37465.800000000003"/>
    <n v="37634.400000000001"/>
    <n v="124886.00000000001"/>
    <n v="125448.00000000001"/>
    <n v="168.59999999999854"/>
    <n v="4.5001040949345416E-3"/>
  </r>
  <r>
    <x v="0"/>
    <x v="63"/>
    <x v="26"/>
    <x v="6"/>
    <x v="12"/>
    <m/>
    <m/>
    <n v="0"/>
    <n v="0"/>
    <n v="0"/>
    <n v="0"/>
  </r>
  <r>
    <x v="0"/>
    <x v="63"/>
    <x v="27"/>
    <x v="6"/>
    <x v="12"/>
    <m/>
    <m/>
    <n v="0"/>
    <n v="0"/>
    <n v="0"/>
    <n v="0"/>
  </r>
  <r>
    <x v="0"/>
    <x v="63"/>
    <x v="28"/>
    <x v="17"/>
    <x v="17"/>
    <n v="89520"/>
    <n v="90082"/>
    <n v="44760"/>
    <n v="45041"/>
    <n v="562"/>
    <n v="6.2779267202859694E-3"/>
  </r>
  <r>
    <x v="0"/>
    <x v="63"/>
    <x v="29"/>
    <x v="12"/>
    <x v="12"/>
    <n v="0"/>
    <n v="0"/>
    <n v="0"/>
    <n v="0"/>
    <n v="0"/>
    <n v="0"/>
  </r>
  <r>
    <x v="0"/>
    <x v="63"/>
    <x v="7"/>
    <x v="295"/>
    <x v="295"/>
    <n v="693713.60000000009"/>
    <n v="697702.8"/>
    <n v="49907.453237410075"/>
    <n v="50194.446043165466"/>
    <n v="3989.1999999999534"/>
    <n v="5.7504999181217618E-3"/>
  </r>
  <r>
    <x v="0"/>
    <x v="63"/>
    <x v="8"/>
    <x v="6"/>
    <x v="6"/>
    <m/>
    <m/>
    <m/>
    <m/>
    <m/>
    <m/>
  </r>
  <r>
    <x v="0"/>
    <x v="63"/>
    <x v="30"/>
    <x v="12"/>
    <x v="12"/>
    <n v="0"/>
    <n v="0"/>
    <n v="0"/>
    <n v="0"/>
    <n v="0"/>
    <n v="0"/>
  </r>
  <r>
    <x v="0"/>
    <x v="63"/>
    <x v="31"/>
    <x v="12"/>
    <x v="12"/>
    <n v="0"/>
    <n v="0"/>
    <n v="0"/>
    <n v="0"/>
    <n v="0"/>
    <n v="0"/>
  </r>
  <r>
    <x v="0"/>
    <x v="63"/>
    <x v="7"/>
    <x v="12"/>
    <x v="12"/>
    <n v="0"/>
    <n v="0"/>
    <n v="0"/>
    <n v="0"/>
    <n v="0"/>
    <n v="0"/>
  </r>
  <r>
    <x v="0"/>
    <x v="63"/>
    <x v="8"/>
    <x v="6"/>
    <x v="6"/>
    <m/>
    <m/>
    <m/>
    <m/>
    <m/>
    <m/>
  </r>
  <r>
    <x v="0"/>
    <x v="63"/>
    <x v="32"/>
    <x v="19"/>
    <x v="19"/>
    <n v="133426"/>
    <n v="134611.80000000002"/>
    <n v="33356.5"/>
    <n v="33652.950000000004"/>
    <n v="1185.8000000000175"/>
    <n v="8.8873233102994727E-3"/>
  </r>
  <r>
    <x v="0"/>
    <x v="63"/>
    <x v="7"/>
    <x v="19"/>
    <x v="19"/>
    <n v="133426"/>
    <n v="134611.80000000002"/>
    <n v="33356.5"/>
    <n v="33652.950000000004"/>
    <n v="1185.8000000000175"/>
    <n v="8.8873233102994727E-3"/>
  </r>
  <r>
    <x v="0"/>
    <x v="63"/>
    <x v="8"/>
    <x v="6"/>
    <x v="6"/>
    <m/>
    <m/>
    <m/>
    <m/>
    <m/>
    <m/>
  </r>
  <r>
    <x v="0"/>
    <x v="63"/>
    <x v="33"/>
    <x v="3"/>
    <x v="3"/>
    <n v="159285"/>
    <n v="160706.6"/>
    <n v="31857"/>
    <n v="32141.32"/>
    <n v="1421.6000000000058"/>
    <n v="8.9248830712245712E-3"/>
  </r>
  <r>
    <x v="0"/>
    <x v="63"/>
    <x v="34"/>
    <x v="107"/>
    <x v="107"/>
    <n v="527020"/>
    <n v="533245.59999999986"/>
    <n v="25096.190476190477"/>
    <n v="25392.647619047613"/>
    <n v="6225.5999999998603"/>
    <n v="1.1812834427535692E-2"/>
  </r>
  <r>
    <x v="0"/>
    <x v="63"/>
    <x v="7"/>
    <x v="139"/>
    <x v="139"/>
    <n v="686305"/>
    <n v="693952.19999999984"/>
    <n v="26396.346153846152"/>
    <n v="26690.469230769224"/>
    <n v="7647.199999999837"/>
    <n v="1.1142567808772831E-2"/>
  </r>
  <r>
    <x v="0"/>
    <x v="63"/>
    <x v="8"/>
    <x v="6"/>
    <x v="6"/>
    <m/>
    <m/>
    <m/>
    <m/>
    <m/>
    <m/>
  </r>
  <r>
    <x v="0"/>
    <x v="63"/>
    <x v="35"/>
    <x v="12"/>
    <x v="12"/>
    <n v="0"/>
    <n v="0"/>
    <n v="0"/>
    <n v="0"/>
    <n v="0"/>
    <n v="0"/>
  </r>
  <r>
    <x v="0"/>
    <x v="63"/>
    <x v="36"/>
    <x v="0"/>
    <x v="0"/>
    <n v="65021"/>
    <n v="65301"/>
    <n v="65021"/>
    <n v="65301"/>
    <n v="280"/>
    <n v="4.3063010412020732E-3"/>
  </r>
  <r>
    <x v="0"/>
    <x v="63"/>
    <x v="37"/>
    <x v="12"/>
    <x v="12"/>
    <n v="0"/>
    <n v="0"/>
    <n v="0"/>
    <n v="0"/>
    <n v="0"/>
    <n v="0"/>
  </r>
  <r>
    <x v="0"/>
    <x v="63"/>
    <x v="38"/>
    <x v="12"/>
    <x v="12"/>
    <n v="0"/>
    <n v="0"/>
    <n v="0"/>
    <n v="0"/>
    <n v="0"/>
    <n v="0"/>
  </r>
  <r>
    <x v="0"/>
    <x v="63"/>
    <x v="7"/>
    <x v="0"/>
    <x v="0"/>
    <n v="65021"/>
    <n v="65301"/>
    <n v="65021"/>
    <n v="65301"/>
    <n v="280"/>
    <n v="4.3063010412020732E-3"/>
  </r>
  <r>
    <x v="0"/>
    <x v="63"/>
    <x v="8"/>
    <x v="6"/>
    <x v="6"/>
    <m/>
    <m/>
    <m/>
    <m/>
    <m/>
    <m/>
  </r>
  <r>
    <x v="0"/>
    <x v="63"/>
    <x v="39"/>
    <x v="12"/>
    <x v="12"/>
    <n v="0"/>
    <n v="0"/>
    <n v="0"/>
    <n v="0"/>
    <n v="0"/>
    <n v="0"/>
  </r>
  <r>
    <x v="0"/>
    <x v="63"/>
    <x v="40"/>
    <x v="12"/>
    <x v="12"/>
    <n v="0"/>
    <n v="0"/>
    <n v="0"/>
    <n v="0"/>
    <n v="0"/>
    <n v="0"/>
  </r>
  <r>
    <x v="0"/>
    <x v="63"/>
    <x v="41"/>
    <x v="12"/>
    <x v="12"/>
    <n v="0"/>
    <n v="0"/>
    <n v="0"/>
    <n v="0"/>
    <n v="0"/>
    <n v="0"/>
  </r>
  <r>
    <x v="0"/>
    <x v="64"/>
    <x v="0"/>
    <x v="341"/>
    <x v="341"/>
    <n v="89740"/>
    <n v="89740"/>
    <n v="103149.42528735632"/>
    <n v="103149.42528735632"/>
    <n v="0"/>
    <n v="0"/>
  </r>
  <r>
    <x v="0"/>
    <x v="64"/>
    <x v="1"/>
    <x v="341"/>
    <x v="341"/>
    <n v="75603"/>
    <n v="75603"/>
    <n v="86900"/>
    <n v="86900"/>
    <n v="0"/>
    <n v="0"/>
  </r>
  <r>
    <x v="0"/>
    <x v="64"/>
    <x v="2"/>
    <x v="12"/>
    <x v="12"/>
    <n v="0"/>
    <n v="0"/>
    <n v="0"/>
    <n v="0"/>
    <n v="0"/>
    <n v="0"/>
  </r>
  <r>
    <x v="0"/>
    <x v="64"/>
    <x v="3"/>
    <x v="12"/>
    <x v="12"/>
    <n v="0"/>
    <n v="0"/>
    <n v="0"/>
    <n v="0"/>
    <n v="0"/>
    <n v="0"/>
  </r>
  <r>
    <x v="0"/>
    <x v="64"/>
    <x v="4"/>
    <x v="0"/>
    <x v="0"/>
    <n v="41000"/>
    <n v="41000"/>
    <n v="41000"/>
    <n v="41000"/>
    <n v="0"/>
    <n v="0"/>
  </r>
  <r>
    <x v="0"/>
    <x v="64"/>
    <x v="5"/>
    <x v="12"/>
    <x v="12"/>
    <n v="0"/>
    <n v="0"/>
    <n v="0"/>
    <n v="0"/>
    <n v="0"/>
    <n v="0"/>
  </r>
  <r>
    <x v="0"/>
    <x v="64"/>
    <x v="6"/>
    <x v="12"/>
    <x v="12"/>
    <n v="0"/>
    <n v="0"/>
    <n v="0"/>
    <n v="0"/>
    <n v="0"/>
    <n v="0"/>
  </r>
  <r>
    <x v="0"/>
    <x v="64"/>
    <x v="7"/>
    <x v="185"/>
    <x v="185"/>
    <n v="206343"/>
    <n v="206343"/>
    <n v="75307.664233576637"/>
    <n v="75307.664233576637"/>
    <n v="0"/>
    <n v="0"/>
  </r>
  <r>
    <x v="0"/>
    <x v="64"/>
    <x v="8"/>
    <x v="6"/>
    <x v="6"/>
    <m/>
    <m/>
    <m/>
    <m/>
    <m/>
    <m/>
  </r>
  <r>
    <x v="0"/>
    <x v="64"/>
    <x v="9"/>
    <x v="12"/>
    <x v="12"/>
    <n v="0"/>
    <n v="0"/>
    <n v="0"/>
    <n v="0"/>
    <n v="0"/>
    <n v="0"/>
  </r>
  <r>
    <x v="0"/>
    <x v="64"/>
    <x v="10"/>
    <x v="12"/>
    <x v="12"/>
    <n v="0"/>
    <n v="0"/>
    <n v="0"/>
    <n v="0"/>
    <n v="0"/>
    <n v="0"/>
  </r>
  <r>
    <x v="0"/>
    <x v="64"/>
    <x v="7"/>
    <x v="12"/>
    <x v="12"/>
    <n v="0"/>
    <n v="0"/>
    <n v="0"/>
    <n v="0"/>
    <n v="0"/>
    <n v="0"/>
  </r>
  <r>
    <x v="0"/>
    <x v="64"/>
    <x v="8"/>
    <x v="6"/>
    <x v="6"/>
    <m/>
    <m/>
    <m/>
    <m/>
    <m/>
    <m/>
  </r>
  <r>
    <x v="0"/>
    <x v="64"/>
    <x v="11"/>
    <x v="342"/>
    <x v="342"/>
    <n v="64646.6"/>
    <n v="64650.6"/>
    <n v="13783.923240938166"/>
    <n v="13784.776119402984"/>
    <n v="4"/>
    <n v="6.1874870449490004E-5"/>
  </r>
  <r>
    <x v="0"/>
    <x v="64"/>
    <x v="12"/>
    <x v="343"/>
    <x v="343"/>
    <n v="14193.4"/>
    <n v="14194.4"/>
    <n v="13389.999999999998"/>
    <n v="13390.943396226414"/>
    <n v="1"/>
    <n v="7.0455282032493973E-5"/>
  </r>
  <r>
    <x v="0"/>
    <x v="64"/>
    <x v="13"/>
    <x v="12"/>
    <x v="12"/>
    <n v="0"/>
    <n v="0"/>
    <n v="0"/>
    <n v="0"/>
    <n v="0"/>
    <n v="0"/>
  </r>
  <r>
    <x v="0"/>
    <x v="64"/>
    <x v="14"/>
    <x v="12"/>
    <x v="12"/>
    <n v="0"/>
    <n v="0"/>
    <n v="0"/>
    <n v="0"/>
    <n v="0"/>
    <n v="0"/>
  </r>
  <r>
    <x v="0"/>
    <x v="64"/>
    <x v="7"/>
    <x v="344"/>
    <x v="344"/>
    <n v="78840"/>
    <n v="78845"/>
    <n v="13711.304347826086"/>
    <n v="13712.173913043478"/>
    <n v="5"/>
    <n v="6.3419583967529169E-5"/>
  </r>
  <r>
    <x v="0"/>
    <x v="64"/>
    <x v="8"/>
    <x v="6"/>
    <x v="6"/>
    <m/>
    <m/>
    <m/>
    <m/>
    <m/>
    <m/>
  </r>
  <r>
    <x v="0"/>
    <x v="64"/>
    <x v="15"/>
    <x v="12"/>
    <x v="12"/>
    <n v="0"/>
    <n v="0"/>
    <n v="0"/>
    <n v="0"/>
    <n v="0"/>
    <n v="0"/>
  </r>
  <r>
    <x v="0"/>
    <x v="64"/>
    <x v="16"/>
    <x v="12"/>
    <x v="12"/>
    <n v="0"/>
    <n v="0"/>
    <n v="0"/>
    <n v="0"/>
    <n v="0"/>
    <n v="0"/>
  </r>
  <r>
    <x v="0"/>
    <x v="64"/>
    <x v="17"/>
    <x v="127"/>
    <x v="127"/>
    <n v="40621"/>
    <n v="40622"/>
    <n v="23894.705882352941"/>
    <n v="23895.294117647059"/>
    <n v="1"/>
    <n v="2.4617808522685311E-5"/>
  </r>
  <r>
    <x v="0"/>
    <x v="64"/>
    <x v="7"/>
    <x v="127"/>
    <x v="127"/>
    <n v="40621"/>
    <n v="40622"/>
    <n v="23894.705882352941"/>
    <n v="23895.294117647059"/>
    <n v="1"/>
    <n v="2.4617808522685311E-5"/>
  </r>
  <r>
    <x v="0"/>
    <x v="64"/>
    <x v="8"/>
    <x v="6"/>
    <x v="6"/>
    <m/>
    <m/>
    <m/>
    <m/>
    <m/>
    <m/>
  </r>
  <r>
    <x v="0"/>
    <x v="64"/>
    <x v="18"/>
    <x v="12"/>
    <x v="12"/>
    <n v="0"/>
    <n v="0"/>
    <n v="0"/>
    <n v="0"/>
    <n v="0"/>
    <n v="0"/>
  </r>
  <r>
    <x v="0"/>
    <x v="64"/>
    <x v="19"/>
    <x v="12"/>
    <x v="12"/>
    <n v="0"/>
    <n v="0"/>
    <n v="0"/>
    <n v="0"/>
    <n v="0"/>
    <n v="0"/>
  </r>
  <r>
    <x v="0"/>
    <x v="64"/>
    <x v="7"/>
    <x v="12"/>
    <x v="12"/>
    <n v="0"/>
    <n v="0"/>
    <n v="0"/>
    <n v="0"/>
    <n v="0"/>
    <n v="0"/>
  </r>
  <r>
    <x v="0"/>
    <x v="64"/>
    <x v="8"/>
    <x v="6"/>
    <x v="6"/>
    <m/>
    <m/>
    <m/>
    <m/>
    <m/>
    <m/>
  </r>
  <r>
    <x v="0"/>
    <x v="64"/>
    <x v="20"/>
    <x v="281"/>
    <x v="281"/>
    <n v="30025"/>
    <n v="30025"/>
    <n v="37531.25"/>
    <n v="37531.25"/>
    <n v="0"/>
    <n v="0"/>
  </r>
  <r>
    <x v="0"/>
    <x v="64"/>
    <x v="21"/>
    <x v="12"/>
    <x v="12"/>
    <n v="0"/>
    <n v="0"/>
    <n v="0"/>
    <n v="0"/>
    <n v="0"/>
    <n v="0"/>
  </r>
  <r>
    <x v="0"/>
    <x v="64"/>
    <x v="7"/>
    <x v="281"/>
    <x v="281"/>
    <n v="30025"/>
    <n v="30025"/>
    <n v="37531.25"/>
    <n v="37531.25"/>
    <n v="0"/>
    <n v="0"/>
  </r>
  <r>
    <x v="0"/>
    <x v="64"/>
    <x v="8"/>
    <x v="6"/>
    <x v="6"/>
    <m/>
    <m/>
    <m/>
    <m/>
    <m/>
    <m/>
  </r>
  <r>
    <x v="0"/>
    <x v="64"/>
    <x v="22"/>
    <x v="12"/>
    <x v="12"/>
    <n v="0"/>
    <n v="0"/>
    <n v="0"/>
    <n v="0"/>
    <n v="0"/>
    <n v="0"/>
  </r>
  <r>
    <x v="0"/>
    <x v="64"/>
    <x v="23"/>
    <x v="12"/>
    <x v="12"/>
    <n v="0"/>
    <n v="0"/>
    <n v="0"/>
    <n v="0"/>
    <n v="0"/>
    <n v="0"/>
  </r>
  <r>
    <x v="0"/>
    <x v="64"/>
    <x v="24"/>
    <x v="12"/>
    <x v="12"/>
    <n v="0"/>
    <n v="0"/>
    <n v="0"/>
    <n v="0"/>
    <n v="0"/>
    <n v="0"/>
  </r>
  <r>
    <x v="0"/>
    <x v="64"/>
    <x v="25"/>
    <x v="12"/>
    <x v="12"/>
    <n v="0"/>
    <n v="0"/>
    <n v="0"/>
    <n v="0"/>
    <n v="0"/>
    <n v="0"/>
  </r>
  <r>
    <x v="0"/>
    <x v="64"/>
    <x v="26"/>
    <x v="12"/>
    <x v="12"/>
    <n v="0"/>
    <n v="0"/>
    <n v="0"/>
    <n v="0"/>
    <n v="0"/>
    <n v="0"/>
  </r>
  <r>
    <x v="0"/>
    <x v="64"/>
    <x v="27"/>
    <x v="12"/>
    <x v="12"/>
    <n v="0"/>
    <n v="0"/>
    <n v="0"/>
    <n v="0"/>
    <n v="0"/>
    <n v="0"/>
  </r>
  <r>
    <x v="0"/>
    <x v="64"/>
    <x v="28"/>
    <x v="12"/>
    <x v="12"/>
    <n v="0"/>
    <n v="0"/>
    <n v="0"/>
    <n v="0"/>
    <n v="0"/>
    <n v="0"/>
  </r>
  <r>
    <x v="0"/>
    <x v="64"/>
    <x v="29"/>
    <x v="12"/>
    <x v="12"/>
    <n v="0"/>
    <n v="0"/>
    <n v="0"/>
    <n v="0"/>
    <n v="0"/>
    <n v="0"/>
  </r>
  <r>
    <x v="0"/>
    <x v="64"/>
    <x v="7"/>
    <x v="12"/>
    <x v="12"/>
    <n v="0"/>
    <n v="0"/>
    <n v="0"/>
    <n v="0"/>
    <n v="0"/>
    <n v="0"/>
  </r>
  <r>
    <x v="0"/>
    <x v="64"/>
    <x v="8"/>
    <x v="6"/>
    <x v="6"/>
    <m/>
    <m/>
    <m/>
    <m/>
    <m/>
    <m/>
  </r>
  <r>
    <x v="0"/>
    <x v="64"/>
    <x v="30"/>
    <x v="12"/>
    <x v="12"/>
    <n v="0"/>
    <n v="0"/>
    <n v="0"/>
    <n v="0"/>
    <n v="0"/>
    <n v="0"/>
  </r>
  <r>
    <x v="0"/>
    <x v="64"/>
    <x v="31"/>
    <x v="12"/>
    <x v="12"/>
    <n v="0"/>
    <n v="0"/>
    <n v="0"/>
    <n v="0"/>
    <n v="0"/>
    <n v="0"/>
  </r>
  <r>
    <x v="0"/>
    <x v="64"/>
    <x v="7"/>
    <x v="12"/>
    <x v="12"/>
    <n v="0"/>
    <n v="0"/>
    <n v="0"/>
    <n v="0"/>
    <n v="0"/>
    <n v="0"/>
  </r>
  <r>
    <x v="0"/>
    <x v="64"/>
    <x v="8"/>
    <x v="6"/>
    <x v="6"/>
    <m/>
    <m/>
    <m/>
    <m/>
    <m/>
    <m/>
  </r>
  <r>
    <x v="0"/>
    <x v="64"/>
    <x v="32"/>
    <x v="0"/>
    <x v="0"/>
    <n v="41612"/>
    <n v="41612"/>
    <n v="41612"/>
    <n v="41612"/>
    <n v="0"/>
    <n v="0"/>
  </r>
  <r>
    <x v="0"/>
    <x v="64"/>
    <x v="7"/>
    <x v="0"/>
    <x v="0"/>
    <n v="41612"/>
    <n v="41612"/>
    <n v="41612"/>
    <n v="41612"/>
    <n v="0"/>
    <n v="0"/>
  </r>
  <r>
    <x v="0"/>
    <x v="64"/>
    <x v="8"/>
    <x v="6"/>
    <x v="6"/>
    <m/>
    <m/>
    <m/>
    <m/>
    <m/>
    <m/>
  </r>
  <r>
    <x v="0"/>
    <x v="64"/>
    <x v="33"/>
    <x v="0"/>
    <x v="0"/>
    <n v="36300"/>
    <n v="36300"/>
    <n v="36300"/>
    <n v="36300"/>
    <n v="0"/>
    <n v="0"/>
  </r>
  <r>
    <x v="0"/>
    <x v="64"/>
    <x v="34"/>
    <x v="345"/>
    <x v="345"/>
    <n v="50155"/>
    <n v="50155"/>
    <n v="22291.111111111109"/>
    <n v="22291.111111111109"/>
    <n v="0"/>
    <n v="0"/>
  </r>
  <r>
    <x v="0"/>
    <x v="64"/>
    <x v="7"/>
    <x v="346"/>
    <x v="346"/>
    <n v="86455"/>
    <n v="86455"/>
    <n v="26601.538461538461"/>
    <n v="26601.538461538461"/>
    <n v="0"/>
    <n v="0"/>
  </r>
  <r>
    <x v="0"/>
    <x v="64"/>
    <x v="8"/>
    <x v="6"/>
    <x v="6"/>
    <m/>
    <m/>
    <m/>
    <m/>
    <m/>
    <m/>
  </r>
  <r>
    <x v="0"/>
    <x v="64"/>
    <x v="35"/>
    <x v="12"/>
    <x v="12"/>
    <n v="0"/>
    <n v="0"/>
    <n v="0"/>
    <n v="0"/>
    <n v="0"/>
    <n v="0"/>
  </r>
  <r>
    <x v="0"/>
    <x v="64"/>
    <x v="36"/>
    <x v="12"/>
    <x v="12"/>
    <n v="0"/>
    <n v="0"/>
    <n v="0"/>
    <n v="0"/>
    <n v="0"/>
    <n v="0"/>
  </r>
  <r>
    <x v="0"/>
    <x v="64"/>
    <x v="37"/>
    <x v="12"/>
    <x v="12"/>
    <n v="0"/>
    <n v="0"/>
    <n v="0"/>
    <n v="0"/>
    <n v="0"/>
    <n v="0"/>
  </r>
  <r>
    <x v="0"/>
    <x v="64"/>
    <x v="38"/>
    <x v="12"/>
    <x v="12"/>
    <n v="0"/>
    <n v="0"/>
    <n v="0"/>
    <n v="0"/>
    <n v="0"/>
    <n v="0"/>
  </r>
  <r>
    <x v="0"/>
    <x v="64"/>
    <x v="7"/>
    <x v="12"/>
    <x v="12"/>
    <n v="0"/>
    <n v="0"/>
    <n v="0"/>
    <n v="0"/>
    <n v="0"/>
    <n v="0"/>
  </r>
  <r>
    <x v="0"/>
    <x v="64"/>
    <x v="8"/>
    <x v="6"/>
    <x v="6"/>
    <m/>
    <m/>
    <m/>
    <m/>
    <m/>
    <m/>
  </r>
  <r>
    <x v="0"/>
    <x v="64"/>
    <x v="39"/>
    <x v="12"/>
    <x v="12"/>
    <n v="0"/>
    <n v="0"/>
    <n v="0"/>
    <n v="0"/>
    <n v="0"/>
    <n v="0"/>
  </r>
  <r>
    <x v="0"/>
    <x v="64"/>
    <x v="40"/>
    <x v="12"/>
    <x v="12"/>
    <n v="0"/>
    <n v="0"/>
    <n v="0"/>
    <n v="0"/>
    <n v="0"/>
    <n v="0"/>
  </r>
  <r>
    <x v="0"/>
    <x v="64"/>
    <x v="41"/>
    <x v="12"/>
    <x v="12"/>
    <n v="0"/>
    <n v="0"/>
    <n v="0"/>
    <n v="0"/>
    <n v="0"/>
    <n v="0"/>
  </r>
  <r>
    <x v="0"/>
    <x v="65"/>
    <x v="0"/>
    <x v="0"/>
    <x v="0"/>
    <n v="93001"/>
    <n v="93002"/>
    <n v="93001"/>
    <n v="93002"/>
    <n v="1"/>
    <n v="1.0752572552983301E-5"/>
  </r>
  <r>
    <x v="0"/>
    <x v="65"/>
    <x v="1"/>
    <x v="17"/>
    <x v="17"/>
    <n v="145000"/>
    <n v="145002"/>
    <n v="72500"/>
    <n v="72501"/>
    <n v="2"/>
    <n v="1.3793103448275862E-5"/>
  </r>
  <r>
    <x v="0"/>
    <x v="65"/>
    <x v="2"/>
    <x v="12"/>
    <x v="12"/>
    <n v="0"/>
    <n v="0"/>
    <n v="0"/>
    <n v="0"/>
    <n v="0"/>
    <n v="0"/>
  </r>
  <r>
    <x v="0"/>
    <x v="65"/>
    <x v="3"/>
    <x v="0"/>
    <x v="0"/>
    <n v="26765"/>
    <n v="26766"/>
    <n v="26765"/>
    <n v="26766"/>
    <n v="1"/>
    <n v="3.736222678871661E-5"/>
  </r>
  <r>
    <x v="0"/>
    <x v="65"/>
    <x v="4"/>
    <x v="0"/>
    <x v="0"/>
    <n v="62595"/>
    <n v="62596"/>
    <n v="62595"/>
    <n v="62596"/>
    <n v="1"/>
    <n v="1.5975716910296348E-5"/>
  </r>
  <r>
    <x v="0"/>
    <x v="65"/>
    <x v="5"/>
    <x v="115"/>
    <x v="115"/>
    <n v="26011"/>
    <n v="26012"/>
    <n v="52022"/>
    <n v="52024"/>
    <n v="1"/>
    <n v="3.8445273153665758E-5"/>
  </r>
  <r>
    <x v="0"/>
    <x v="65"/>
    <x v="6"/>
    <x v="0"/>
    <x v="0"/>
    <n v="53374"/>
    <n v="53375"/>
    <n v="53374"/>
    <n v="53375"/>
    <n v="1"/>
    <n v="1.8735714018061228E-5"/>
  </r>
  <r>
    <x v="0"/>
    <x v="65"/>
    <x v="7"/>
    <x v="112"/>
    <x v="112"/>
    <n v="406746"/>
    <n v="406753"/>
    <n v="62576.307692307695"/>
    <n v="62577.384615384617"/>
    <n v="7"/>
    <n v="1.7209757440761558E-5"/>
  </r>
  <r>
    <x v="0"/>
    <x v="65"/>
    <x v="8"/>
    <x v="6"/>
    <x v="6"/>
    <m/>
    <m/>
    <m/>
    <m/>
    <m/>
    <m/>
  </r>
  <r>
    <x v="0"/>
    <x v="65"/>
    <x v="9"/>
    <x v="0"/>
    <x v="0"/>
    <n v="26119"/>
    <n v="26120"/>
    <n v="26119"/>
    <n v="26120"/>
    <n v="1"/>
    <n v="3.8286304988705541E-5"/>
  </r>
  <r>
    <x v="0"/>
    <x v="65"/>
    <x v="10"/>
    <x v="12"/>
    <x v="12"/>
    <n v="0"/>
    <n v="0"/>
    <n v="0"/>
    <n v="0"/>
    <n v="0"/>
    <n v="0"/>
  </r>
  <r>
    <x v="0"/>
    <x v="65"/>
    <x v="7"/>
    <x v="0"/>
    <x v="0"/>
    <n v="26119"/>
    <n v="26120"/>
    <n v="26119"/>
    <n v="26120"/>
    <n v="1"/>
    <n v="3.8286304988705541E-5"/>
  </r>
  <r>
    <x v="0"/>
    <x v="65"/>
    <x v="8"/>
    <x v="6"/>
    <x v="6"/>
    <m/>
    <m/>
    <m/>
    <m/>
    <m/>
    <m/>
  </r>
  <r>
    <x v="0"/>
    <x v="65"/>
    <x v="11"/>
    <x v="115"/>
    <x v="115"/>
    <n v="10952"/>
    <n v="10953"/>
    <n v="21904"/>
    <n v="21906"/>
    <n v="1"/>
    <n v="9.1307523739956174E-5"/>
  </r>
  <r>
    <x v="0"/>
    <x v="65"/>
    <x v="12"/>
    <x v="17"/>
    <x v="17"/>
    <n v="41500"/>
    <n v="41502"/>
    <n v="20750"/>
    <n v="20751"/>
    <n v="2"/>
    <n v="4.8192771084337347E-5"/>
  </r>
  <r>
    <x v="0"/>
    <x v="65"/>
    <x v="13"/>
    <x v="12"/>
    <x v="12"/>
    <n v="0"/>
    <n v="0"/>
    <n v="0"/>
    <n v="0"/>
    <n v="0"/>
    <n v="0"/>
  </r>
  <r>
    <x v="0"/>
    <x v="65"/>
    <x v="14"/>
    <x v="12"/>
    <x v="12"/>
    <n v="0"/>
    <n v="0"/>
    <n v="0"/>
    <n v="0"/>
    <n v="0"/>
    <n v="0"/>
  </r>
  <r>
    <x v="0"/>
    <x v="65"/>
    <x v="7"/>
    <x v="172"/>
    <x v="172"/>
    <n v="52452"/>
    <n v="52455"/>
    <n v="20980.799999999999"/>
    <n v="20982"/>
    <n v="3"/>
    <n v="5.7195149851292613E-5"/>
  </r>
  <r>
    <x v="0"/>
    <x v="65"/>
    <x v="8"/>
    <x v="6"/>
    <x v="6"/>
    <m/>
    <m/>
    <m/>
    <m/>
    <m/>
    <m/>
  </r>
  <r>
    <x v="0"/>
    <x v="65"/>
    <x v="15"/>
    <x v="17"/>
    <x v="17"/>
    <n v="119017"/>
    <n v="119019"/>
    <n v="59508.5"/>
    <n v="59509.5"/>
    <n v="2"/>
    <n v="1.6804322071636823E-5"/>
  </r>
  <r>
    <x v="0"/>
    <x v="65"/>
    <x v="16"/>
    <x v="0"/>
    <x v="0"/>
    <n v="45454"/>
    <n v="45455"/>
    <n v="45454"/>
    <n v="45455"/>
    <n v="1"/>
    <n v="2.2000264003168037E-5"/>
  </r>
  <r>
    <x v="0"/>
    <x v="65"/>
    <x v="17"/>
    <x v="347"/>
    <x v="347"/>
    <n v="143043"/>
    <n v="143050"/>
    <n v="23449.672131147541"/>
    <n v="23450.819672131151"/>
    <n v="7"/>
    <n v="4.8936333829687574E-5"/>
  </r>
  <r>
    <x v="0"/>
    <x v="65"/>
    <x v="7"/>
    <x v="348"/>
    <x v="348"/>
    <n v="307514"/>
    <n v="307524"/>
    <n v="33792.747252747256"/>
    <n v="33793.846153846156"/>
    <n v="10"/>
    <n v="3.2518844670486546E-5"/>
  </r>
  <r>
    <x v="0"/>
    <x v="65"/>
    <x v="8"/>
    <x v="6"/>
    <x v="6"/>
    <m/>
    <m/>
    <m/>
    <m/>
    <m/>
    <m/>
  </r>
  <r>
    <x v="0"/>
    <x v="65"/>
    <x v="18"/>
    <x v="0"/>
    <x v="0"/>
    <n v="15986"/>
    <n v="15987"/>
    <n v="15986"/>
    <n v="15987"/>
    <n v="1"/>
    <n v="6.2554735393469289E-5"/>
  </r>
  <r>
    <x v="0"/>
    <x v="65"/>
    <x v="19"/>
    <x v="12"/>
    <x v="12"/>
    <n v="0"/>
    <n v="0"/>
    <n v="0"/>
    <n v="0"/>
    <n v="0"/>
    <n v="0"/>
  </r>
  <r>
    <x v="0"/>
    <x v="65"/>
    <x v="7"/>
    <x v="0"/>
    <x v="0"/>
    <n v="15986"/>
    <n v="15987"/>
    <n v="15986"/>
    <n v="15987"/>
    <n v="1"/>
    <n v="6.2554735393469289E-5"/>
  </r>
  <r>
    <x v="0"/>
    <x v="65"/>
    <x v="8"/>
    <x v="6"/>
    <x v="6"/>
    <m/>
    <m/>
    <m/>
    <m/>
    <m/>
    <m/>
  </r>
  <r>
    <x v="0"/>
    <x v="65"/>
    <x v="20"/>
    <x v="17"/>
    <x v="17"/>
    <n v="64133"/>
    <n v="64135"/>
    <n v="32066.5"/>
    <n v="32067.5"/>
    <n v="2"/>
    <n v="3.1185193270235293E-5"/>
  </r>
  <r>
    <x v="0"/>
    <x v="65"/>
    <x v="21"/>
    <x v="12"/>
    <x v="12"/>
    <n v="0"/>
    <n v="0"/>
    <n v="0"/>
    <n v="0"/>
    <n v="0"/>
    <n v="0"/>
  </r>
  <r>
    <x v="0"/>
    <x v="65"/>
    <x v="7"/>
    <x v="17"/>
    <x v="17"/>
    <n v="64133"/>
    <n v="64135"/>
    <n v="32066.5"/>
    <n v="32067.5"/>
    <n v="2"/>
    <n v="3.1185193270235293E-5"/>
  </r>
  <r>
    <x v="0"/>
    <x v="65"/>
    <x v="8"/>
    <x v="6"/>
    <x v="6"/>
    <m/>
    <m/>
    <m/>
    <m/>
    <m/>
    <m/>
  </r>
  <r>
    <x v="0"/>
    <x v="65"/>
    <x v="22"/>
    <x v="12"/>
    <x v="12"/>
    <n v="0"/>
    <n v="0"/>
    <n v="0"/>
    <n v="0"/>
    <n v="0"/>
    <n v="0"/>
  </r>
  <r>
    <x v="0"/>
    <x v="65"/>
    <x v="23"/>
    <x v="12"/>
    <x v="12"/>
    <n v="0"/>
    <n v="0"/>
    <n v="0"/>
    <n v="0"/>
    <n v="0"/>
    <n v="0"/>
  </r>
  <r>
    <x v="0"/>
    <x v="65"/>
    <x v="24"/>
    <x v="12"/>
    <x v="12"/>
    <n v="0"/>
    <n v="0"/>
    <n v="0"/>
    <n v="0"/>
    <n v="0"/>
    <n v="0"/>
  </r>
  <r>
    <x v="0"/>
    <x v="65"/>
    <x v="25"/>
    <x v="12"/>
    <x v="12"/>
    <n v="0"/>
    <n v="0"/>
    <n v="0"/>
    <n v="0"/>
    <n v="0"/>
    <n v="0"/>
  </r>
  <r>
    <x v="0"/>
    <x v="65"/>
    <x v="26"/>
    <x v="12"/>
    <x v="12"/>
    <n v="0"/>
    <n v="0"/>
    <n v="0"/>
    <n v="0"/>
    <n v="0"/>
    <n v="0"/>
  </r>
  <r>
    <x v="0"/>
    <x v="65"/>
    <x v="27"/>
    <x v="12"/>
    <x v="12"/>
    <n v="0"/>
    <n v="0"/>
    <n v="0"/>
    <n v="0"/>
    <n v="0"/>
    <n v="0"/>
  </r>
  <r>
    <x v="0"/>
    <x v="65"/>
    <x v="28"/>
    <x v="12"/>
    <x v="12"/>
    <n v="0"/>
    <n v="0"/>
    <n v="0"/>
    <n v="0"/>
    <n v="0"/>
    <n v="0"/>
  </r>
  <r>
    <x v="0"/>
    <x v="65"/>
    <x v="29"/>
    <x v="12"/>
    <x v="12"/>
    <n v="0"/>
    <n v="0"/>
    <n v="0"/>
    <n v="0"/>
    <n v="0"/>
    <n v="0"/>
  </r>
  <r>
    <x v="0"/>
    <x v="65"/>
    <x v="7"/>
    <x v="12"/>
    <x v="12"/>
    <n v="0"/>
    <n v="0"/>
    <n v="0"/>
    <n v="0"/>
    <n v="0"/>
    <n v="0"/>
  </r>
  <r>
    <x v="0"/>
    <x v="65"/>
    <x v="8"/>
    <x v="6"/>
    <x v="6"/>
    <m/>
    <m/>
    <m/>
    <m/>
    <m/>
    <m/>
  </r>
  <r>
    <x v="0"/>
    <x v="65"/>
    <x v="30"/>
    <x v="12"/>
    <x v="12"/>
    <n v="0"/>
    <n v="0"/>
    <n v="0"/>
    <n v="0"/>
    <n v="0"/>
    <n v="0"/>
  </r>
  <r>
    <x v="0"/>
    <x v="65"/>
    <x v="31"/>
    <x v="12"/>
    <x v="12"/>
    <n v="0"/>
    <n v="0"/>
    <n v="0"/>
    <n v="0"/>
    <n v="0"/>
    <n v="0"/>
  </r>
  <r>
    <x v="0"/>
    <x v="65"/>
    <x v="7"/>
    <x v="12"/>
    <x v="12"/>
    <n v="0"/>
    <n v="0"/>
    <n v="0"/>
    <n v="0"/>
    <n v="0"/>
    <n v="0"/>
  </r>
  <r>
    <x v="0"/>
    <x v="65"/>
    <x v="8"/>
    <x v="6"/>
    <x v="6"/>
    <m/>
    <m/>
    <m/>
    <m/>
    <m/>
    <m/>
  </r>
  <r>
    <x v="0"/>
    <x v="65"/>
    <x v="32"/>
    <x v="0"/>
    <x v="0"/>
    <n v="53557"/>
    <n v="53558"/>
    <n v="53557"/>
    <n v="53558"/>
    <n v="1"/>
    <n v="1.8671695576675317E-5"/>
  </r>
  <r>
    <x v="0"/>
    <x v="65"/>
    <x v="7"/>
    <x v="0"/>
    <x v="0"/>
    <n v="53557"/>
    <n v="53558"/>
    <n v="53557"/>
    <n v="53558"/>
    <n v="1"/>
    <n v="1.8671695576675317E-5"/>
  </r>
  <r>
    <x v="0"/>
    <x v="65"/>
    <x v="8"/>
    <x v="6"/>
    <x v="6"/>
    <m/>
    <m/>
    <m/>
    <m/>
    <m/>
    <m/>
  </r>
  <r>
    <x v="0"/>
    <x v="65"/>
    <x v="33"/>
    <x v="0"/>
    <x v="0"/>
    <n v="39521"/>
    <n v="39522"/>
    <n v="39521"/>
    <n v="39522"/>
    <n v="1"/>
    <n v="2.5303003466511476E-5"/>
  </r>
  <r>
    <x v="0"/>
    <x v="65"/>
    <x v="34"/>
    <x v="349"/>
    <x v="349"/>
    <n v="187828"/>
    <n v="187835"/>
    <n v="25729.863013698632"/>
    <n v="25730.821917808218"/>
    <n v="7"/>
    <n v="3.7268138935621955E-5"/>
  </r>
  <r>
    <x v="0"/>
    <x v="65"/>
    <x v="7"/>
    <x v="350"/>
    <x v="350"/>
    <n v="227349"/>
    <n v="227357"/>
    <n v="27391.445783132527"/>
    <n v="27392.409638554214"/>
    <n v="8"/>
    <n v="3.5188190843153037E-5"/>
  </r>
  <r>
    <x v="0"/>
    <x v="65"/>
    <x v="8"/>
    <x v="6"/>
    <x v="6"/>
    <m/>
    <m/>
    <m/>
    <m/>
    <m/>
    <m/>
  </r>
  <r>
    <x v="0"/>
    <x v="65"/>
    <x v="35"/>
    <x v="12"/>
    <x v="12"/>
    <n v="0"/>
    <n v="0"/>
    <n v="0"/>
    <n v="0"/>
    <n v="0"/>
    <n v="0"/>
  </r>
  <r>
    <x v="0"/>
    <x v="65"/>
    <x v="36"/>
    <x v="12"/>
    <x v="12"/>
    <n v="0"/>
    <n v="0"/>
    <n v="0"/>
    <n v="0"/>
    <n v="0"/>
    <n v="0"/>
  </r>
  <r>
    <x v="0"/>
    <x v="65"/>
    <x v="37"/>
    <x v="12"/>
    <x v="12"/>
    <n v="0"/>
    <n v="0"/>
    <n v="0"/>
    <n v="0"/>
    <n v="0"/>
    <n v="0"/>
  </r>
  <r>
    <x v="0"/>
    <x v="65"/>
    <x v="38"/>
    <x v="12"/>
    <x v="12"/>
    <n v="0"/>
    <n v="0"/>
    <n v="0"/>
    <n v="0"/>
    <n v="0"/>
    <n v="0"/>
  </r>
  <r>
    <x v="0"/>
    <x v="65"/>
    <x v="7"/>
    <x v="12"/>
    <x v="12"/>
    <n v="0"/>
    <n v="0"/>
    <n v="0"/>
    <n v="0"/>
    <n v="0"/>
    <n v="0"/>
  </r>
  <r>
    <x v="0"/>
    <x v="65"/>
    <x v="8"/>
    <x v="6"/>
    <x v="6"/>
    <m/>
    <m/>
    <m/>
    <m/>
    <m/>
    <m/>
  </r>
  <r>
    <x v="0"/>
    <x v="65"/>
    <x v="39"/>
    <x v="12"/>
    <x v="12"/>
    <n v="0"/>
    <n v="0"/>
    <n v="0"/>
    <n v="0"/>
    <n v="0"/>
    <n v="0"/>
  </r>
  <r>
    <x v="0"/>
    <x v="65"/>
    <x v="40"/>
    <x v="12"/>
    <x v="12"/>
    <n v="0"/>
    <n v="0"/>
    <n v="0"/>
    <n v="0"/>
    <n v="0"/>
    <n v="0"/>
  </r>
  <r>
    <x v="0"/>
    <x v="65"/>
    <x v="41"/>
    <x v="12"/>
    <x v="12"/>
    <n v="0"/>
    <n v="0"/>
    <n v="0"/>
    <n v="0"/>
    <n v="0"/>
    <n v="0"/>
  </r>
  <r>
    <x v="0"/>
    <x v="66"/>
    <x v="0"/>
    <x v="0"/>
    <x v="0"/>
    <n v="96000"/>
    <n v="96001"/>
    <n v="96000"/>
    <n v="96001"/>
    <n v="1"/>
    <n v="1.0416666666666666E-5"/>
  </r>
  <r>
    <x v="0"/>
    <x v="66"/>
    <x v="1"/>
    <x v="26"/>
    <x v="26"/>
    <n v="217645"/>
    <n v="217648"/>
    <n v="72548.333333333328"/>
    <n v="72549.333333333328"/>
    <n v="3"/>
    <n v="1.3783914172161088E-5"/>
  </r>
  <r>
    <x v="0"/>
    <x v="66"/>
    <x v="2"/>
    <x v="12"/>
    <x v="12"/>
    <n v="0"/>
    <n v="0"/>
    <n v="0"/>
    <n v="0"/>
    <n v="0"/>
    <n v="0"/>
  </r>
  <r>
    <x v="0"/>
    <x v="66"/>
    <x v="3"/>
    <x v="12"/>
    <x v="12"/>
    <n v="0"/>
    <n v="0"/>
    <n v="0"/>
    <n v="0"/>
    <n v="0"/>
    <n v="0"/>
  </r>
  <r>
    <x v="0"/>
    <x v="66"/>
    <x v="4"/>
    <x v="0"/>
    <x v="0"/>
    <n v="57940"/>
    <n v="57941"/>
    <n v="57940"/>
    <n v="57941"/>
    <n v="1"/>
    <n v="1.7259233690024161E-5"/>
  </r>
  <r>
    <x v="0"/>
    <x v="66"/>
    <x v="5"/>
    <x v="12"/>
    <x v="12"/>
    <n v="0"/>
    <n v="0"/>
    <n v="0"/>
    <n v="0"/>
    <n v="0"/>
    <n v="0"/>
  </r>
  <r>
    <x v="0"/>
    <x v="66"/>
    <x v="6"/>
    <x v="184"/>
    <x v="184"/>
    <n v="7464"/>
    <n v="7465"/>
    <n v="53314.28571428571"/>
    <n v="53321.428571428565"/>
    <n v="1"/>
    <n v="1.3397642015005359E-4"/>
  </r>
  <r>
    <x v="0"/>
    <x v="66"/>
    <x v="7"/>
    <x v="351"/>
    <x v="351"/>
    <n v="379049"/>
    <n v="379055"/>
    <n v="73744.941634241244"/>
    <n v="73746.108949416346"/>
    <n v="6"/>
    <n v="1.5829088059855059E-5"/>
  </r>
  <r>
    <x v="0"/>
    <x v="66"/>
    <x v="8"/>
    <x v="6"/>
    <x v="6"/>
    <m/>
    <m/>
    <m/>
    <m/>
    <m/>
    <m/>
  </r>
  <r>
    <x v="0"/>
    <x v="66"/>
    <x v="9"/>
    <x v="12"/>
    <x v="12"/>
    <n v="0"/>
    <n v="0"/>
    <n v="0"/>
    <n v="0"/>
    <n v="0"/>
    <n v="0"/>
  </r>
  <r>
    <x v="0"/>
    <x v="66"/>
    <x v="10"/>
    <x v="0"/>
    <x v="0"/>
    <n v="15215"/>
    <n v="15216"/>
    <n v="15215"/>
    <n v="15216"/>
    <n v="1"/>
    <n v="6.5724613867893525E-5"/>
  </r>
  <r>
    <x v="0"/>
    <x v="66"/>
    <x v="7"/>
    <x v="0"/>
    <x v="0"/>
    <n v="15215"/>
    <n v="15216"/>
    <n v="15215"/>
    <n v="15216"/>
    <n v="1"/>
    <n v="6.5724613867893525E-5"/>
  </r>
  <r>
    <x v="0"/>
    <x v="66"/>
    <x v="8"/>
    <x v="6"/>
    <x v="6"/>
    <m/>
    <m/>
    <m/>
    <m/>
    <m/>
    <m/>
  </r>
  <r>
    <x v="0"/>
    <x v="66"/>
    <x v="11"/>
    <x v="352"/>
    <x v="352"/>
    <n v="9273"/>
    <n v="9274"/>
    <n v="18182.352941176472"/>
    <n v="18184.313725490196"/>
    <n v="1"/>
    <n v="1.0783996549121104E-4"/>
  </r>
  <r>
    <x v="0"/>
    <x v="66"/>
    <x v="12"/>
    <x v="253"/>
    <x v="253"/>
    <n v="179064"/>
    <n v="179076"/>
    <n v="14617.469387755102"/>
    <n v="14618.448979591836"/>
    <n v="12"/>
    <n v="6.7015145422865571E-5"/>
  </r>
  <r>
    <x v="0"/>
    <x v="66"/>
    <x v="13"/>
    <x v="26"/>
    <x v="26"/>
    <n v="41899"/>
    <n v="41902"/>
    <n v="13966.333333333334"/>
    <n v="13967.333333333334"/>
    <n v="3"/>
    <n v="7.1600754194610849E-5"/>
  </r>
  <r>
    <x v="0"/>
    <x v="66"/>
    <x v="14"/>
    <x v="12"/>
    <x v="12"/>
    <n v="0"/>
    <n v="0"/>
    <n v="0"/>
    <n v="0"/>
    <n v="0"/>
    <n v="0"/>
  </r>
  <r>
    <x v="0"/>
    <x v="66"/>
    <x v="7"/>
    <x v="353"/>
    <x v="353"/>
    <n v="230236"/>
    <n v="230252"/>
    <n v="14608.883248730965"/>
    <n v="14609.898477157361"/>
    <n v="16"/>
    <n v="6.9493910596084017E-5"/>
  </r>
  <r>
    <x v="0"/>
    <x v="66"/>
    <x v="8"/>
    <x v="6"/>
    <x v="6"/>
    <m/>
    <m/>
    <m/>
    <m/>
    <m/>
    <m/>
  </r>
  <r>
    <x v="0"/>
    <x v="66"/>
    <x v="15"/>
    <x v="244"/>
    <x v="244"/>
    <n v="218118"/>
    <n v="218122"/>
    <n v="53460.294117647056"/>
    <n v="53461.274509803923"/>
    <n v="4"/>
    <n v="1.8338697402323512E-5"/>
  </r>
  <r>
    <x v="0"/>
    <x v="66"/>
    <x v="16"/>
    <x v="12"/>
    <x v="12"/>
    <n v="0"/>
    <n v="0"/>
    <n v="0"/>
    <n v="0"/>
    <n v="0"/>
    <n v="0"/>
  </r>
  <r>
    <x v="0"/>
    <x v="66"/>
    <x v="17"/>
    <x v="23"/>
    <x v="23"/>
    <n v="122456"/>
    <n v="122462"/>
    <n v="20409.333333333332"/>
    <n v="20410.333333333332"/>
    <n v="6"/>
    <n v="4.899719082772588E-5"/>
  </r>
  <r>
    <x v="0"/>
    <x v="66"/>
    <x v="7"/>
    <x v="354"/>
    <x v="354"/>
    <n v="340574"/>
    <n v="340584"/>
    <n v="33787.103174603173"/>
    <n v="33788.095238095237"/>
    <n v="10"/>
    <n v="2.9362194412961649E-5"/>
  </r>
  <r>
    <x v="0"/>
    <x v="66"/>
    <x v="8"/>
    <x v="6"/>
    <x v="6"/>
    <m/>
    <m/>
    <m/>
    <m/>
    <m/>
    <m/>
  </r>
  <r>
    <x v="0"/>
    <x v="66"/>
    <x v="18"/>
    <x v="12"/>
    <x v="12"/>
    <n v="0"/>
    <n v="0"/>
    <n v="0"/>
    <n v="0"/>
    <n v="0"/>
    <n v="0"/>
  </r>
  <r>
    <x v="0"/>
    <x v="66"/>
    <x v="19"/>
    <x v="12"/>
    <x v="12"/>
    <n v="0"/>
    <n v="0"/>
    <n v="0"/>
    <n v="0"/>
    <n v="0"/>
    <n v="0"/>
  </r>
  <r>
    <x v="0"/>
    <x v="66"/>
    <x v="7"/>
    <x v="12"/>
    <x v="12"/>
    <n v="0"/>
    <n v="0"/>
    <n v="0"/>
    <n v="0"/>
    <n v="0"/>
    <n v="0"/>
  </r>
  <r>
    <x v="0"/>
    <x v="66"/>
    <x v="8"/>
    <x v="6"/>
    <x v="6"/>
    <m/>
    <m/>
    <m/>
    <m/>
    <m/>
    <m/>
  </r>
  <r>
    <x v="0"/>
    <x v="66"/>
    <x v="20"/>
    <x v="17"/>
    <x v="17"/>
    <n v="47729"/>
    <n v="47731"/>
    <n v="23864.5"/>
    <n v="23865.5"/>
    <n v="2"/>
    <n v="4.1903245406356723E-5"/>
  </r>
  <r>
    <x v="0"/>
    <x v="66"/>
    <x v="21"/>
    <x v="12"/>
    <x v="12"/>
    <n v="0"/>
    <n v="0"/>
    <n v="0"/>
    <n v="0"/>
    <n v="0"/>
    <n v="0"/>
  </r>
  <r>
    <x v="0"/>
    <x v="66"/>
    <x v="7"/>
    <x v="17"/>
    <x v="17"/>
    <n v="47729"/>
    <n v="47731"/>
    <n v="23864.5"/>
    <n v="23865.5"/>
    <n v="2"/>
    <n v="4.1903245406356723E-5"/>
  </r>
  <r>
    <x v="0"/>
    <x v="66"/>
    <x v="8"/>
    <x v="6"/>
    <x v="6"/>
    <m/>
    <m/>
    <m/>
    <m/>
    <m/>
    <m/>
  </r>
  <r>
    <x v="0"/>
    <x v="66"/>
    <x v="22"/>
    <x v="12"/>
    <x v="12"/>
    <n v="0"/>
    <n v="0"/>
    <n v="0"/>
    <n v="0"/>
    <n v="0"/>
    <n v="0"/>
  </r>
  <r>
    <x v="0"/>
    <x v="66"/>
    <x v="23"/>
    <x v="12"/>
    <x v="12"/>
    <n v="0"/>
    <n v="0"/>
    <n v="0"/>
    <n v="0"/>
    <n v="0"/>
    <n v="0"/>
  </r>
  <r>
    <x v="0"/>
    <x v="66"/>
    <x v="24"/>
    <x v="0"/>
    <x v="0"/>
    <n v="56319"/>
    <n v="56320"/>
    <n v="56319"/>
    <n v="56320"/>
    <n v="1"/>
    <n v="1.7755997088016477E-5"/>
  </r>
  <r>
    <x v="0"/>
    <x v="66"/>
    <x v="25"/>
    <x v="12"/>
    <x v="12"/>
    <n v="0"/>
    <n v="0"/>
    <n v="0"/>
    <n v="0"/>
    <n v="0"/>
    <n v="0"/>
  </r>
  <r>
    <x v="0"/>
    <x v="66"/>
    <x v="26"/>
    <x v="12"/>
    <x v="12"/>
    <n v="0"/>
    <n v="0"/>
    <n v="0"/>
    <n v="0"/>
    <n v="0"/>
    <n v="0"/>
  </r>
  <r>
    <x v="0"/>
    <x v="66"/>
    <x v="27"/>
    <x v="12"/>
    <x v="12"/>
    <n v="0"/>
    <n v="0"/>
    <n v="0"/>
    <n v="0"/>
    <n v="0"/>
    <n v="0"/>
  </r>
  <r>
    <x v="0"/>
    <x v="66"/>
    <x v="28"/>
    <x v="12"/>
    <x v="12"/>
    <n v="0"/>
    <n v="0"/>
    <n v="0"/>
    <n v="0"/>
    <n v="0"/>
    <n v="0"/>
  </r>
  <r>
    <x v="0"/>
    <x v="66"/>
    <x v="29"/>
    <x v="12"/>
    <x v="12"/>
    <n v="0"/>
    <n v="0"/>
    <n v="0"/>
    <n v="0"/>
    <n v="0"/>
    <n v="0"/>
  </r>
  <r>
    <x v="0"/>
    <x v="66"/>
    <x v="7"/>
    <x v="0"/>
    <x v="0"/>
    <n v="56319"/>
    <n v="56320"/>
    <n v="56319"/>
    <n v="56320"/>
    <n v="1"/>
    <n v="1.7755997088016477E-5"/>
  </r>
  <r>
    <x v="0"/>
    <x v="66"/>
    <x v="8"/>
    <x v="6"/>
    <x v="6"/>
    <m/>
    <m/>
    <m/>
    <m/>
    <m/>
    <m/>
  </r>
  <r>
    <x v="0"/>
    <x v="66"/>
    <x v="30"/>
    <x v="12"/>
    <x v="12"/>
    <n v="0"/>
    <n v="0"/>
    <n v="0"/>
    <n v="0"/>
    <n v="0"/>
    <n v="0"/>
  </r>
  <r>
    <x v="0"/>
    <x v="66"/>
    <x v="31"/>
    <x v="12"/>
    <x v="12"/>
    <n v="0"/>
    <n v="0"/>
    <n v="0"/>
    <n v="0"/>
    <n v="0"/>
    <n v="0"/>
  </r>
  <r>
    <x v="0"/>
    <x v="66"/>
    <x v="7"/>
    <x v="12"/>
    <x v="12"/>
    <n v="0"/>
    <n v="0"/>
    <n v="0"/>
    <n v="0"/>
    <n v="0"/>
    <n v="0"/>
  </r>
  <r>
    <x v="0"/>
    <x v="66"/>
    <x v="8"/>
    <x v="6"/>
    <x v="6"/>
    <m/>
    <m/>
    <m/>
    <m/>
    <m/>
    <m/>
  </r>
  <r>
    <x v="0"/>
    <x v="66"/>
    <x v="32"/>
    <x v="12"/>
    <x v="12"/>
    <n v="0"/>
    <n v="0"/>
    <n v="0"/>
    <n v="0"/>
    <n v="0"/>
    <n v="0"/>
  </r>
  <r>
    <x v="0"/>
    <x v="66"/>
    <x v="7"/>
    <x v="12"/>
    <x v="12"/>
    <n v="0"/>
    <n v="0"/>
    <n v="0"/>
    <n v="0"/>
    <n v="0"/>
    <n v="0"/>
  </r>
  <r>
    <x v="0"/>
    <x v="66"/>
    <x v="8"/>
    <x v="6"/>
    <x v="6"/>
    <m/>
    <m/>
    <m/>
    <m/>
    <m/>
    <m/>
  </r>
  <r>
    <x v="0"/>
    <x v="66"/>
    <x v="33"/>
    <x v="26"/>
    <x v="26"/>
    <n v="87290"/>
    <n v="87293"/>
    <n v="29096.666666666668"/>
    <n v="29097.666666666668"/>
    <n v="3"/>
    <n v="3.4368197960820256E-5"/>
  </r>
  <r>
    <x v="0"/>
    <x v="66"/>
    <x v="34"/>
    <x v="2"/>
    <x v="2"/>
    <n v="141421"/>
    <n v="141428"/>
    <n v="20203"/>
    <n v="20204"/>
    <n v="7"/>
    <n v="4.9497599366430731E-5"/>
  </r>
  <r>
    <x v="0"/>
    <x v="66"/>
    <x v="7"/>
    <x v="89"/>
    <x v="89"/>
    <n v="228711"/>
    <n v="228721"/>
    <n v="22871.1"/>
    <n v="22872.1"/>
    <n v="10"/>
    <n v="4.372330145904657E-5"/>
  </r>
  <r>
    <x v="0"/>
    <x v="66"/>
    <x v="8"/>
    <x v="6"/>
    <x v="6"/>
    <m/>
    <m/>
    <m/>
    <m/>
    <m/>
    <m/>
  </r>
  <r>
    <x v="0"/>
    <x v="66"/>
    <x v="35"/>
    <x v="12"/>
    <x v="12"/>
    <n v="0"/>
    <n v="0"/>
    <n v="0"/>
    <n v="0"/>
    <n v="0"/>
    <n v="0"/>
  </r>
  <r>
    <x v="0"/>
    <x v="66"/>
    <x v="36"/>
    <x v="12"/>
    <x v="12"/>
    <n v="0"/>
    <n v="0"/>
    <n v="0"/>
    <n v="0"/>
    <n v="0"/>
    <n v="0"/>
  </r>
  <r>
    <x v="0"/>
    <x v="66"/>
    <x v="37"/>
    <x v="12"/>
    <x v="12"/>
    <n v="0"/>
    <n v="0"/>
    <n v="0"/>
    <n v="0"/>
    <n v="0"/>
    <n v="0"/>
  </r>
  <r>
    <x v="0"/>
    <x v="66"/>
    <x v="38"/>
    <x v="12"/>
    <x v="12"/>
    <n v="0"/>
    <n v="0"/>
    <n v="0"/>
    <n v="0"/>
    <n v="0"/>
    <n v="0"/>
  </r>
  <r>
    <x v="0"/>
    <x v="66"/>
    <x v="7"/>
    <x v="12"/>
    <x v="12"/>
    <n v="0"/>
    <n v="0"/>
    <n v="0"/>
    <n v="0"/>
    <n v="0"/>
    <n v="0"/>
  </r>
  <r>
    <x v="0"/>
    <x v="66"/>
    <x v="8"/>
    <x v="6"/>
    <x v="6"/>
    <m/>
    <m/>
    <m/>
    <m/>
    <m/>
    <m/>
  </r>
  <r>
    <x v="0"/>
    <x v="66"/>
    <x v="39"/>
    <x v="12"/>
    <x v="12"/>
    <n v="0"/>
    <n v="0"/>
    <n v="0"/>
    <n v="0"/>
    <n v="0"/>
    <n v="0"/>
  </r>
  <r>
    <x v="0"/>
    <x v="66"/>
    <x v="40"/>
    <x v="12"/>
    <x v="12"/>
    <n v="0"/>
    <n v="0"/>
    <n v="0"/>
    <n v="0"/>
    <n v="0"/>
    <n v="0"/>
  </r>
  <r>
    <x v="0"/>
    <x v="66"/>
    <x v="41"/>
    <x v="12"/>
    <x v="12"/>
    <n v="0"/>
    <n v="0"/>
    <n v="0"/>
    <n v="0"/>
    <n v="0"/>
    <n v="0"/>
  </r>
  <r>
    <x v="0"/>
    <x v="67"/>
    <x v="0"/>
    <x v="12"/>
    <x v="12"/>
    <n v="0"/>
    <n v="0"/>
    <n v="0"/>
    <n v="0"/>
    <n v="0"/>
    <n v="0"/>
  </r>
  <r>
    <x v="0"/>
    <x v="67"/>
    <x v="1"/>
    <x v="0"/>
    <x v="0"/>
    <n v="84888"/>
    <n v="84888"/>
    <n v="84888"/>
    <n v="84888"/>
    <n v="0"/>
    <n v="0"/>
  </r>
  <r>
    <x v="0"/>
    <x v="67"/>
    <x v="2"/>
    <x v="12"/>
    <x v="12"/>
    <n v="0"/>
    <n v="0"/>
    <n v="0"/>
    <n v="0"/>
    <n v="0"/>
    <n v="0"/>
  </r>
  <r>
    <x v="0"/>
    <x v="67"/>
    <x v="3"/>
    <x v="12"/>
    <x v="12"/>
    <n v="0"/>
    <n v="0"/>
    <n v="0"/>
    <n v="0"/>
    <n v="0"/>
    <n v="0"/>
  </r>
  <r>
    <x v="0"/>
    <x v="67"/>
    <x v="4"/>
    <x v="0"/>
    <x v="0"/>
    <n v="58149"/>
    <n v="58149"/>
    <n v="58149"/>
    <n v="58149"/>
    <n v="0"/>
    <n v="0"/>
  </r>
  <r>
    <x v="0"/>
    <x v="67"/>
    <x v="5"/>
    <x v="12"/>
    <x v="12"/>
    <n v="0"/>
    <n v="0"/>
    <n v="0"/>
    <n v="0"/>
    <n v="0"/>
    <n v="0"/>
  </r>
  <r>
    <x v="0"/>
    <x v="67"/>
    <x v="6"/>
    <x v="12"/>
    <x v="12"/>
    <n v="0"/>
    <n v="0"/>
    <n v="0"/>
    <n v="0"/>
    <n v="0"/>
    <n v="0"/>
  </r>
  <r>
    <x v="0"/>
    <x v="67"/>
    <x v="7"/>
    <x v="17"/>
    <x v="17"/>
    <n v="143037"/>
    <n v="143037"/>
    <n v="71518.5"/>
    <n v="71518.5"/>
    <n v="0"/>
    <n v="0"/>
  </r>
  <r>
    <x v="0"/>
    <x v="67"/>
    <x v="8"/>
    <x v="6"/>
    <x v="6"/>
    <m/>
    <m/>
    <m/>
    <m/>
    <m/>
    <m/>
  </r>
  <r>
    <x v="0"/>
    <x v="67"/>
    <x v="9"/>
    <x v="12"/>
    <x v="12"/>
    <n v="0"/>
    <n v="0"/>
    <n v="0"/>
    <n v="0"/>
    <n v="0"/>
    <n v="0"/>
  </r>
  <r>
    <x v="0"/>
    <x v="67"/>
    <x v="10"/>
    <x v="12"/>
    <x v="12"/>
    <n v="0"/>
    <n v="0"/>
    <n v="0"/>
    <n v="0"/>
    <n v="0"/>
    <n v="0"/>
  </r>
  <r>
    <x v="0"/>
    <x v="67"/>
    <x v="7"/>
    <x v="12"/>
    <x v="12"/>
    <n v="0"/>
    <n v="0"/>
    <n v="0"/>
    <n v="0"/>
    <n v="0"/>
    <n v="0"/>
  </r>
  <r>
    <x v="0"/>
    <x v="67"/>
    <x v="8"/>
    <x v="6"/>
    <x v="6"/>
    <m/>
    <m/>
    <m/>
    <m/>
    <m/>
    <m/>
  </r>
  <r>
    <x v="0"/>
    <x v="67"/>
    <x v="11"/>
    <x v="355"/>
    <x v="355"/>
    <n v="10452.4"/>
    <n v="10452.4"/>
    <n v="14932"/>
    <n v="14932"/>
    <n v="0"/>
    <n v="0"/>
  </r>
  <r>
    <x v="0"/>
    <x v="67"/>
    <x v="12"/>
    <x v="17"/>
    <x v="17"/>
    <n v="29864"/>
    <n v="29864"/>
    <n v="14932"/>
    <n v="14932"/>
    <n v="0"/>
    <n v="0"/>
  </r>
  <r>
    <x v="0"/>
    <x v="67"/>
    <x v="13"/>
    <x v="12"/>
    <x v="12"/>
    <n v="0"/>
    <n v="0"/>
    <n v="0"/>
    <n v="0"/>
    <n v="0"/>
    <n v="0"/>
  </r>
  <r>
    <x v="0"/>
    <x v="67"/>
    <x v="14"/>
    <x v="12"/>
    <x v="12"/>
    <n v="0"/>
    <n v="0"/>
    <n v="0"/>
    <n v="0"/>
    <n v="0"/>
    <n v="0"/>
  </r>
  <r>
    <x v="0"/>
    <x v="67"/>
    <x v="7"/>
    <x v="250"/>
    <x v="250"/>
    <n v="40316.400000000001"/>
    <n v="40316.400000000001"/>
    <n v="14932"/>
    <n v="14932"/>
    <n v="0"/>
    <n v="0"/>
  </r>
  <r>
    <x v="0"/>
    <x v="67"/>
    <x v="8"/>
    <x v="6"/>
    <x v="6"/>
    <m/>
    <m/>
    <m/>
    <m/>
    <m/>
    <m/>
  </r>
  <r>
    <x v="0"/>
    <x v="67"/>
    <x v="15"/>
    <x v="12"/>
    <x v="12"/>
    <n v="0"/>
    <n v="0"/>
    <n v="0"/>
    <n v="0"/>
    <n v="0"/>
    <n v="0"/>
  </r>
  <r>
    <x v="0"/>
    <x v="67"/>
    <x v="16"/>
    <x v="12"/>
    <x v="12"/>
    <n v="0"/>
    <n v="0"/>
    <n v="0"/>
    <n v="0"/>
    <n v="0"/>
    <n v="0"/>
  </r>
  <r>
    <x v="0"/>
    <x v="67"/>
    <x v="17"/>
    <x v="17"/>
    <x v="17"/>
    <n v="47858"/>
    <n v="47858"/>
    <n v="23929"/>
    <n v="23929"/>
    <n v="0"/>
    <n v="0"/>
  </r>
  <r>
    <x v="0"/>
    <x v="67"/>
    <x v="7"/>
    <x v="17"/>
    <x v="17"/>
    <n v="47858"/>
    <n v="47858"/>
    <n v="23929"/>
    <n v="23929"/>
    <n v="0"/>
    <n v="0"/>
  </r>
  <r>
    <x v="0"/>
    <x v="67"/>
    <x v="8"/>
    <x v="6"/>
    <x v="6"/>
    <m/>
    <m/>
    <m/>
    <m/>
    <m/>
    <m/>
  </r>
  <r>
    <x v="0"/>
    <x v="67"/>
    <x v="18"/>
    <x v="12"/>
    <x v="12"/>
    <n v="0"/>
    <n v="0"/>
    <n v="0"/>
    <n v="0"/>
    <n v="0"/>
    <n v="0"/>
  </r>
  <r>
    <x v="0"/>
    <x v="67"/>
    <x v="19"/>
    <x v="12"/>
    <x v="12"/>
    <n v="0"/>
    <n v="0"/>
    <n v="0"/>
    <n v="0"/>
    <n v="0"/>
    <n v="0"/>
  </r>
  <r>
    <x v="0"/>
    <x v="67"/>
    <x v="7"/>
    <x v="12"/>
    <x v="12"/>
    <n v="0"/>
    <n v="0"/>
    <n v="0"/>
    <n v="0"/>
    <n v="0"/>
    <n v="0"/>
  </r>
  <r>
    <x v="0"/>
    <x v="67"/>
    <x v="8"/>
    <x v="6"/>
    <x v="6"/>
    <m/>
    <m/>
    <m/>
    <m/>
    <m/>
    <m/>
  </r>
  <r>
    <x v="0"/>
    <x v="67"/>
    <x v="20"/>
    <x v="12"/>
    <x v="12"/>
    <n v="0"/>
    <n v="0"/>
    <n v="0"/>
    <n v="0"/>
    <n v="0"/>
    <n v="0"/>
  </r>
  <r>
    <x v="0"/>
    <x v="67"/>
    <x v="21"/>
    <x v="12"/>
    <x v="12"/>
    <n v="0"/>
    <n v="0"/>
    <n v="0"/>
    <n v="0"/>
    <n v="0"/>
    <n v="0"/>
  </r>
  <r>
    <x v="0"/>
    <x v="67"/>
    <x v="7"/>
    <x v="12"/>
    <x v="12"/>
    <n v="0"/>
    <n v="0"/>
    <n v="0"/>
    <n v="0"/>
    <n v="0"/>
    <n v="0"/>
  </r>
  <r>
    <x v="0"/>
    <x v="67"/>
    <x v="8"/>
    <x v="6"/>
    <x v="6"/>
    <m/>
    <m/>
    <m/>
    <m/>
    <m/>
    <m/>
  </r>
  <r>
    <x v="0"/>
    <x v="67"/>
    <x v="22"/>
    <x v="12"/>
    <x v="12"/>
    <n v="0"/>
    <n v="0"/>
    <n v="0"/>
    <n v="0"/>
    <n v="0"/>
    <n v="0"/>
  </r>
  <r>
    <x v="0"/>
    <x v="67"/>
    <x v="23"/>
    <x v="12"/>
    <x v="12"/>
    <n v="0"/>
    <n v="0"/>
    <n v="0"/>
    <n v="0"/>
    <n v="0"/>
    <n v="0"/>
  </r>
  <r>
    <x v="0"/>
    <x v="67"/>
    <x v="24"/>
    <x v="12"/>
    <x v="12"/>
    <n v="0"/>
    <n v="0"/>
    <n v="0"/>
    <n v="0"/>
    <n v="0"/>
    <n v="0"/>
  </r>
  <r>
    <x v="0"/>
    <x v="67"/>
    <x v="25"/>
    <x v="12"/>
    <x v="12"/>
    <n v="0"/>
    <n v="0"/>
    <n v="0"/>
    <n v="0"/>
    <n v="0"/>
    <n v="0"/>
  </r>
  <r>
    <x v="0"/>
    <x v="67"/>
    <x v="26"/>
    <x v="12"/>
    <x v="12"/>
    <n v="0"/>
    <n v="0"/>
    <n v="0"/>
    <n v="0"/>
    <n v="0"/>
    <n v="0"/>
  </r>
  <r>
    <x v="0"/>
    <x v="67"/>
    <x v="27"/>
    <x v="12"/>
    <x v="12"/>
    <n v="0"/>
    <n v="0"/>
    <n v="0"/>
    <n v="0"/>
    <n v="0"/>
    <n v="0"/>
  </r>
  <r>
    <x v="0"/>
    <x v="67"/>
    <x v="28"/>
    <x v="12"/>
    <x v="12"/>
    <n v="0"/>
    <n v="0"/>
    <n v="0"/>
    <n v="0"/>
    <n v="0"/>
    <n v="0"/>
  </r>
  <r>
    <x v="0"/>
    <x v="67"/>
    <x v="29"/>
    <x v="12"/>
    <x v="12"/>
    <n v="0"/>
    <n v="0"/>
    <n v="0"/>
    <n v="0"/>
    <n v="0"/>
    <n v="0"/>
  </r>
  <r>
    <x v="0"/>
    <x v="67"/>
    <x v="7"/>
    <x v="12"/>
    <x v="12"/>
    <n v="0"/>
    <n v="0"/>
    <n v="0"/>
    <n v="0"/>
    <n v="0"/>
    <n v="0"/>
  </r>
  <r>
    <x v="0"/>
    <x v="67"/>
    <x v="8"/>
    <x v="6"/>
    <x v="6"/>
    <m/>
    <m/>
    <m/>
    <m/>
    <m/>
    <m/>
  </r>
  <r>
    <x v="0"/>
    <x v="67"/>
    <x v="30"/>
    <x v="12"/>
    <x v="12"/>
    <n v="0"/>
    <n v="0"/>
    <n v="0"/>
    <n v="0"/>
    <n v="0"/>
    <n v="0"/>
  </r>
  <r>
    <x v="0"/>
    <x v="67"/>
    <x v="31"/>
    <x v="12"/>
    <x v="12"/>
    <n v="0"/>
    <n v="0"/>
    <n v="0"/>
    <n v="0"/>
    <n v="0"/>
    <n v="0"/>
  </r>
  <r>
    <x v="0"/>
    <x v="67"/>
    <x v="7"/>
    <x v="12"/>
    <x v="12"/>
    <n v="0"/>
    <n v="0"/>
    <n v="0"/>
    <n v="0"/>
    <n v="0"/>
    <n v="0"/>
  </r>
  <r>
    <x v="0"/>
    <x v="67"/>
    <x v="8"/>
    <x v="6"/>
    <x v="6"/>
    <m/>
    <m/>
    <m/>
    <m/>
    <m/>
    <m/>
  </r>
  <r>
    <x v="0"/>
    <x v="67"/>
    <x v="32"/>
    <x v="0"/>
    <x v="0"/>
    <n v="38491"/>
    <n v="38491"/>
    <n v="38491"/>
    <n v="38491"/>
    <n v="0"/>
    <n v="0"/>
  </r>
  <r>
    <x v="0"/>
    <x v="67"/>
    <x v="7"/>
    <x v="0"/>
    <x v="0"/>
    <n v="38491"/>
    <n v="38491"/>
    <n v="38491"/>
    <n v="38491"/>
    <n v="0"/>
    <n v="0"/>
  </r>
  <r>
    <x v="0"/>
    <x v="67"/>
    <x v="8"/>
    <x v="6"/>
    <x v="6"/>
    <m/>
    <m/>
    <m/>
    <m/>
    <m/>
    <m/>
  </r>
  <r>
    <x v="0"/>
    <x v="67"/>
    <x v="33"/>
    <x v="17"/>
    <x v="17"/>
    <n v="50658"/>
    <n v="50658"/>
    <n v="25329"/>
    <n v="25329"/>
    <n v="0"/>
    <n v="0"/>
  </r>
  <r>
    <x v="0"/>
    <x v="67"/>
    <x v="34"/>
    <x v="17"/>
    <x v="17"/>
    <n v="39016"/>
    <n v="39016"/>
    <n v="19508"/>
    <n v="19508"/>
    <n v="0"/>
    <n v="0"/>
  </r>
  <r>
    <x v="0"/>
    <x v="67"/>
    <x v="7"/>
    <x v="19"/>
    <x v="19"/>
    <n v="89674"/>
    <n v="89674"/>
    <n v="22418.5"/>
    <n v="22418.5"/>
    <n v="0"/>
    <n v="0"/>
  </r>
  <r>
    <x v="0"/>
    <x v="67"/>
    <x v="8"/>
    <x v="6"/>
    <x v="6"/>
    <m/>
    <m/>
    <m/>
    <m/>
    <m/>
    <m/>
  </r>
  <r>
    <x v="0"/>
    <x v="67"/>
    <x v="35"/>
    <x v="12"/>
    <x v="12"/>
    <n v="0"/>
    <n v="0"/>
    <n v="0"/>
    <n v="0"/>
    <n v="0"/>
    <n v="0"/>
  </r>
  <r>
    <x v="0"/>
    <x v="67"/>
    <x v="36"/>
    <x v="12"/>
    <x v="12"/>
    <n v="0"/>
    <n v="0"/>
    <n v="0"/>
    <n v="0"/>
    <n v="0"/>
    <n v="0"/>
  </r>
  <r>
    <x v="0"/>
    <x v="67"/>
    <x v="37"/>
    <x v="12"/>
    <x v="12"/>
    <n v="0"/>
    <n v="0"/>
    <n v="0"/>
    <n v="0"/>
    <n v="0"/>
    <n v="0"/>
  </r>
  <r>
    <x v="0"/>
    <x v="67"/>
    <x v="38"/>
    <x v="12"/>
    <x v="12"/>
    <n v="0"/>
    <n v="0"/>
    <n v="0"/>
    <n v="0"/>
    <n v="0"/>
    <n v="0"/>
  </r>
  <r>
    <x v="0"/>
    <x v="67"/>
    <x v="7"/>
    <x v="12"/>
    <x v="12"/>
    <n v="0"/>
    <n v="0"/>
    <n v="0"/>
    <n v="0"/>
    <n v="0"/>
    <n v="0"/>
  </r>
  <r>
    <x v="0"/>
    <x v="67"/>
    <x v="8"/>
    <x v="6"/>
    <x v="6"/>
    <m/>
    <m/>
    <m/>
    <m/>
    <m/>
    <m/>
  </r>
  <r>
    <x v="0"/>
    <x v="67"/>
    <x v="39"/>
    <x v="12"/>
    <x v="12"/>
    <n v="0"/>
    <n v="0"/>
    <n v="0"/>
    <n v="0"/>
    <n v="0"/>
    <n v="0"/>
  </r>
  <r>
    <x v="0"/>
    <x v="67"/>
    <x v="40"/>
    <x v="12"/>
    <x v="12"/>
    <n v="0"/>
    <n v="0"/>
    <n v="0"/>
    <n v="0"/>
    <n v="0"/>
    <n v="0"/>
  </r>
  <r>
    <x v="0"/>
    <x v="67"/>
    <x v="41"/>
    <x v="12"/>
    <x v="12"/>
    <n v="0"/>
    <n v="0"/>
    <n v="0"/>
    <n v="0"/>
    <n v="0"/>
    <n v="0"/>
  </r>
  <r>
    <x v="0"/>
    <x v="68"/>
    <x v="0"/>
    <x v="0"/>
    <x v="0"/>
    <n v="180000"/>
    <n v="180000"/>
    <n v="180000"/>
    <n v="180000"/>
    <n v="0"/>
    <n v="0"/>
  </r>
  <r>
    <x v="0"/>
    <x v="68"/>
    <x v="1"/>
    <x v="356"/>
    <x v="356"/>
    <n v="3677647"/>
    <n v="3677647"/>
    <n v="77669.419218584997"/>
    <n v="77669.419218584997"/>
    <n v="0"/>
    <n v="0"/>
  </r>
  <r>
    <x v="0"/>
    <x v="68"/>
    <x v="2"/>
    <x v="85"/>
    <x v="85"/>
    <n v="1565919"/>
    <n v="1565919"/>
    <n v="97869.9375"/>
    <n v="97869.9375"/>
    <n v="0"/>
    <n v="0"/>
  </r>
  <r>
    <x v="0"/>
    <x v="68"/>
    <x v="3"/>
    <x v="14"/>
    <x v="14"/>
    <n v="1036636"/>
    <n v="1036636"/>
    <n v="79741.230769230766"/>
    <n v="79741.230769230766"/>
    <n v="0"/>
    <n v="0"/>
  </r>
  <r>
    <x v="0"/>
    <x v="68"/>
    <x v="4"/>
    <x v="0"/>
    <x v="0"/>
    <n v="99883"/>
    <n v="99883"/>
    <n v="99883"/>
    <n v="99883"/>
    <n v="0"/>
    <n v="0"/>
  </r>
  <r>
    <x v="0"/>
    <x v="68"/>
    <x v="5"/>
    <x v="12"/>
    <x v="12"/>
    <n v="0"/>
    <n v="0"/>
    <n v="0"/>
    <n v="0"/>
    <n v="0"/>
    <n v="0"/>
  </r>
  <r>
    <x v="0"/>
    <x v="68"/>
    <x v="6"/>
    <x v="8"/>
    <x v="8"/>
    <n v="737631"/>
    <n v="737631"/>
    <n v="49175.4"/>
    <n v="49175.4"/>
    <n v="0"/>
    <n v="0"/>
  </r>
  <r>
    <x v="0"/>
    <x v="68"/>
    <x v="7"/>
    <x v="357"/>
    <x v="357"/>
    <n v="7297716"/>
    <n v="7297716"/>
    <n v="78175.854311730058"/>
    <n v="78175.854311730058"/>
    <n v="0"/>
    <n v="0"/>
  </r>
  <r>
    <x v="0"/>
    <x v="68"/>
    <x v="8"/>
    <x v="6"/>
    <x v="6"/>
    <m/>
    <m/>
    <m/>
    <m/>
    <m/>
    <m/>
  </r>
  <r>
    <x v="0"/>
    <x v="68"/>
    <x v="9"/>
    <x v="7"/>
    <x v="7"/>
    <n v="157560"/>
    <n v="157560"/>
    <n v="19695"/>
    <n v="19695"/>
    <n v="0"/>
    <n v="0"/>
  </r>
  <r>
    <x v="0"/>
    <x v="68"/>
    <x v="10"/>
    <x v="12"/>
    <x v="12"/>
    <n v="0"/>
    <n v="0"/>
    <n v="0"/>
    <n v="0"/>
    <n v="0"/>
    <n v="0"/>
  </r>
  <r>
    <x v="0"/>
    <x v="68"/>
    <x v="7"/>
    <x v="7"/>
    <x v="7"/>
    <n v="157560"/>
    <n v="157560"/>
    <n v="19695"/>
    <n v="19695"/>
    <n v="0"/>
    <n v="0"/>
  </r>
  <r>
    <x v="0"/>
    <x v="68"/>
    <x v="8"/>
    <x v="6"/>
    <x v="6"/>
    <m/>
    <m/>
    <m/>
    <m/>
    <m/>
    <m/>
  </r>
  <r>
    <x v="0"/>
    <x v="68"/>
    <x v="11"/>
    <x v="104"/>
    <x v="104"/>
    <n v="614543"/>
    <n v="614543"/>
    <n v="15757.51282051282"/>
    <n v="15757.51282051282"/>
    <n v="0"/>
    <n v="0"/>
  </r>
  <r>
    <x v="0"/>
    <x v="68"/>
    <x v="12"/>
    <x v="358"/>
    <x v="358"/>
    <n v="2793022"/>
    <n v="2793022"/>
    <n v="15473.806094182826"/>
    <n v="15473.806094182826"/>
    <n v="0"/>
    <n v="0"/>
  </r>
  <r>
    <x v="0"/>
    <x v="68"/>
    <x v="13"/>
    <x v="57"/>
    <x v="57"/>
    <n v="738194"/>
    <n v="738194"/>
    <n v="15379.041666666666"/>
    <n v="15379.041666666666"/>
    <n v="0"/>
    <n v="0"/>
  </r>
  <r>
    <x v="0"/>
    <x v="68"/>
    <x v="14"/>
    <x v="30"/>
    <x v="30"/>
    <n v="301088"/>
    <n v="301088"/>
    <n v="15846.736842105263"/>
    <n v="15846.736842105263"/>
    <n v="0"/>
    <n v="0"/>
  </r>
  <r>
    <x v="0"/>
    <x v="68"/>
    <x v="7"/>
    <x v="359"/>
    <x v="359"/>
    <n v="4446847"/>
    <n v="4446847"/>
    <n v="15521.280977312392"/>
    <n v="15521.280977312392"/>
    <n v="0"/>
    <n v="0"/>
  </r>
  <r>
    <x v="0"/>
    <x v="68"/>
    <x v="8"/>
    <x v="6"/>
    <x v="6"/>
    <m/>
    <m/>
    <m/>
    <m/>
    <m/>
    <m/>
  </r>
  <r>
    <x v="0"/>
    <x v="68"/>
    <x v="15"/>
    <x v="255"/>
    <x v="255"/>
    <n v="2915848"/>
    <n v="2915848"/>
    <n v="49005.848739495799"/>
    <n v="49005.848739495799"/>
    <n v="0"/>
    <n v="0"/>
  </r>
  <r>
    <x v="0"/>
    <x v="68"/>
    <x v="16"/>
    <x v="12"/>
    <x v="12"/>
    <n v="0"/>
    <n v="0"/>
    <n v="0"/>
    <n v="0"/>
    <n v="0"/>
    <n v="0"/>
  </r>
  <r>
    <x v="0"/>
    <x v="68"/>
    <x v="17"/>
    <x v="360"/>
    <x v="360"/>
    <n v="4839065.42"/>
    <n v="4839065.42"/>
    <n v="31371.574846029172"/>
    <n v="31371.574846029172"/>
    <n v="0"/>
    <n v="0"/>
  </r>
  <r>
    <x v="0"/>
    <x v="68"/>
    <x v="7"/>
    <x v="361"/>
    <x v="361"/>
    <n v="7754913.4199999999"/>
    <n v="7754913.4199999999"/>
    <n v="36280.296701754385"/>
    <n v="36280.296701754385"/>
    <n v="0"/>
    <n v="0"/>
  </r>
  <r>
    <x v="0"/>
    <x v="68"/>
    <x v="8"/>
    <x v="6"/>
    <x v="6"/>
    <m/>
    <m/>
    <m/>
    <m/>
    <m/>
    <m/>
  </r>
  <r>
    <x v="0"/>
    <x v="68"/>
    <x v="18"/>
    <x v="12"/>
    <x v="12"/>
    <n v="0"/>
    <n v="0"/>
    <n v="0"/>
    <n v="0"/>
    <n v="0"/>
    <n v="0"/>
  </r>
  <r>
    <x v="0"/>
    <x v="68"/>
    <x v="19"/>
    <x v="362"/>
    <x v="362"/>
    <n v="568079"/>
    <n v="568079"/>
    <n v="22823.583768581761"/>
    <n v="22823.583768581761"/>
    <n v="0"/>
    <n v="0"/>
  </r>
  <r>
    <x v="0"/>
    <x v="68"/>
    <x v="7"/>
    <x v="362"/>
    <x v="362"/>
    <n v="568079"/>
    <n v="568079"/>
    <n v="22823.583768581761"/>
    <n v="22823.583768581761"/>
    <n v="0"/>
    <n v="0"/>
  </r>
  <r>
    <x v="0"/>
    <x v="68"/>
    <x v="8"/>
    <x v="6"/>
    <x v="6"/>
    <m/>
    <m/>
    <m/>
    <m/>
    <m/>
    <m/>
  </r>
  <r>
    <x v="0"/>
    <x v="68"/>
    <x v="20"/>
    <x v="28"/>
    <x v="28"/>
    <n v="576728"/>
    <n v="576728"/>
    <n v="52429.818181818184"/>
    <n v="52429.818181818184"/>
    <n v="0"/>
    <n v="0"/>
  </r>
  <r>
    <x v="0"/>
    <x v="68"/>
    <x v="21"/>
    <x v="12"/>
    <x v="12"/>
    <n v="0"/>
    <n v="0"/>
    <n v="0"/>
    <n v="0"/>
    <n v="0"/>
    <n v="0"/>
  </r>
  <r>
    <x v="0"/>
    <x v="68"/>
    <x v="7"/>
    <x v="28"/>
    <x v="28"/>
    <n v="576728"/>
    <n v="576728"/>
    <n v="52429.818181818184"/>
    <n v="52429.818181818184"/>
    <n v="0"/>
    <n v="0"/>
  </r>
  <r>
    <x v="0"/>
    <x v="68"/>
    <x v="8"/>
    <x v="6"/>
    <x v="6"/>
    <m/>
    <m/>
    <m/>
    <m/>
    <m/>
    <m/>
  </r>
  <r>
    <x v="0"/>
    <x v="68"/>
    <x v="22"/>
    <x v="363"/>
    <x v="363"/>
    <n v="655632"/>
    <n v="655632"/>
    <n v="51341.581832419739"/>
    <n v="51341.581832419739"/>
    <n v="0"/>
    <n v="0"/>
  </r>
  <r>
    <x v="0"/>
    <x v="68"/>
    <x v="23"/>
    <x v="83"/>
    <x v="83"/>
    <n v="1532004"/>
    <n v="1532004"/>
    <n v="51066.8"/>
    <n v="51066.8"/>
    <n v="0"/>
    <n v="0"/>
  </r>
  <r>
    <x v="0"/>
    <x v="68"/>
    <x v="24"/>
    <x v="2"/>
    <x v="2"/>
    <n v="339191"/>
    <n v="339191"/>
    <n v="48455.857142857145"/>
    <n v="48455.857142857145"/>
    <n v="0"/>
    <n v="0"/>
  </r>
  <r>
    <x v="0"/>
    <x v="68"/>
    <x v="25"/>
    <x v="364"/>
    <x v="364"/>
    <n v="362176"/>
    <n v="362176"/>
    <n v="53104.985337243401"/>
    <n v="53104.985337243401"/>
    <n v="0"/>
    <n v="0"/>
  </r>
  <r>
    <x v="0"/>
    <x v="68"/>
    <x v="26"/>
    <x v="365"/>
    <x v="365"/>
    <n v="417874"/>
    <n v="417874"/>
    <n v="50164.945978391355"/>
    <n v="50164.945978391355"/>
    <n v="0"/>
    <n v="0"/>
  </r>
  <r>
    <x v="0"/>
    <x v="68"/>
    <x v="27"/>
    <x v="0"/>
    <x v="0"/>
    <n v="56281"/>
    <n v="56281"/>
    <n v="56281"/>
    <n v="56281"/>
    <n v="0"/>
    <n v="0"/>
  </r>
  <r>
    <x v="0"/>
    <x v="68"/>
    <x v="28"/>
    <x v="26"/>
    <x v="26"/>
    <n v="120020"/>
    <n v="120020"/>
    <n v="40006.666666666664"/>
    <n v="40006.666666666664"/>
    <n v="0"/>
    <n v="0"/>
  </r>
  <r>
    <x v="0"/>
    <x v="68"/>
    <x v="29"/>
    <x v="12"/>
    <x v="12"/>
    <n v="0"/>
    <n v="0"/>
    <n v="0"/>
    <n v="0"/>
    <n v="0"/>
    <n v="0"/>
  </r>
  <r>
    <x v="0"/>
    <x v="68"/>
    <x v="7"/>
    <x v="366"/>
    <x v="366"/>
    <n v="3483178"/>
    <n v="3483178"/>
    <n v="50539.43702843877"/>
    <n v="50539.43702843877"/>
    <n v="0"/>
    <n v="0"/>
  </r>
  <r>
    <x v="0"/>
    <x v="68"/>
    <x v="8"/>
    <x v="6"/>
    <x v="6"/>
    <m/>
    <m/>
    <m/>
    <m/>
    <m/>
    <m/>
  </r>
  <r>
    <x v="0"/>
    <x v="68"/>
    <x v="30"/>
    <x v="12"/>
    <x v="12"/>
    <n v="0"/>
    <n v="0"/>
    <n v="0"/>
    <n v="0"/>
    <n v="0"/>
    <n v="0"/>
  </r>
  <r>
    <x v="0"/>
    <x v="68"/>
    <x v="31"/>
    <x v="12"/>
    <x v="12"/>
    <n v="0"/>
    <n v="0"/>
    <n v="0"/>
    <n v="0"/>
    <n v="0"/>
    <n v="0"/>
  </r>
  <r>
    <x v="0"/>
    <x v="68"/>
    <x v="7"/>
    <x v="12"/>
    <x v="12"/>
    <n v="0"/>
    <n v="0"/>
    <n v="0"/>
    <n v="0"/>
    <n v="0"/>
    <n v="0"/>
  </r>
  <r>
    <x v="0"/>
    <x v="68"/>
    <x v="8"/>
    <x v="6"/>
    <x v="6"/>
    <m/>
    <m/>
    <m/>
    <m/>
    <m/>
    <m/>
  </r>
  <r>
    <x v="0"/>
    <x v="68"/>
    <x v="32"/>
    <x v="0"/>
    <x v="0"/>
    <n v="54655"/>
    <n v="54655"/>
    <n v="54655"/>
    <n v="54655"/>
    <n v="0"/>
    <n v="0"/>
  </r>
  <r>
    <x v="0"/>
    <x v="68"/>
    <x v="7"/>
    <x v="0"/>
    <x v="0"/>
    <n v="54655"/>
    <n v="54655"/>
    <n v="54655"/>
    <n v="54655"/>
    <n v="0"/>
    <n v="0"/>
  </r>
  <r>
    <x v="0"/>
    <x v="68"/>
    <x v="8"/>
    <x v="6"/>
    <x v="6"/>
    <m/>
    <m/>
    <m/>
    <m/>
    <m/>
    <m/>
  </r>
  <r>
    <x v="0"/>
    <x v="68"/>
    <x v="33"/>
    <x v="96"/>
    <x v="96"/>
    <n v="1401887"/>
    <n v="1401887"/>
    <n v="42481.42424242424"/>
    <n v="42481.42424242424"/>
    <n v="0"/>
    <n v="0"/>
  </r>
  <r>
    <x v="0"/>
    <x v="68"/>
    <x v="34"/>
    <x v="367"/>
    <x v="367"/>
    <n v="2105276"/>
    <n v="2105276"/>
    <n v="23654.786516853932"/>
    <n v="23654.786516853932"/>
    <n v="0"/>
    <n v="0"/>
  </r>
  <r>
    <x v="0"/>
    <x v="68"/>
    <x v="7"/>
    <x v="368"/>
    <x v="368"/>
    <n v="3507163"/>
    <n v="3507163"/>
    <n v="28747.237704918032"/>
    <n v="28747.237704918032"/>
    <n v="0"/>
    <n v="0"/>
  </r>
  <r>
    <x v="0"/>
    <x v="68"/>
    <x v="8"/>
    <x v="6"/>
    <x v="6"/>
    <m/>
    <m/>
    <m/>
    <m/>
    <m/>
    <m/>
  </r>
  <r>
    <x v="0"/>
    <x v="68"/>
    <x v="35"/>
    <x v="12"/>
    <x v="12"/>
    <n v="0"/>
    <n v="0"/>
    <n v="0"/>
    <n v="0"/>
    <n v="0"/>
    <n v="0"/>
  </r>
  <r>
    <x v="0"/>
    <x v="68"/>
    <x v="36"/>
    <x v="0"/>
    <x v="0"/>
    <n v="46577"/>
    <n v="46577"/>
    <n v="46577"/>
    <n v="46577"/>
    <n v="0"/>
    <n v="0"/>
  </r>
  <r>
    <x v="0"/>
    <x v="68"/>
    <x v="37"/>
    <x v="0"/>
    <x v="0"/>
    <n v="10602"/>
    <n v="10602"/>
    <n v="10602"/>
    <n v="10602"/>
    <n v="0"/>
    <n v="0"/>
  </r>
  <r>
    <x v="0"/>
    <x v="68"/>
    <x v="38"/>
    <x v="12"/>
    <x v="12"/>
    <n v="0"/>
    <n v="0"/>
    <n v="0"/>
    <n v="0"/>
    <n v="0"/>
    <n v="0"/>
  </r>
  <r>
    <x v="0"/>
    <x v="68"/>
    <x v="7"/>
    <x v="17"/>
    <x v="17"/>
    <n v="57179"/>
    <n v="57179"/>
    <n v="28589.5"/>
    <n v="28589.5"/>
    <n v="0"/>
    <n v="0"/>
  </r>
  <r>
    <x v="0"/>
    <x v="68"/>
    <x v="8"/>
    <x v="6"/>
    <x v="6"/>
    <m/>
    <m/>
    <m/>
    <m/>
    <m/>
    <m/>
  </r>
  <r>
    <x v="0"/>
    <x v="68"/>
    <x v="39"/>
    <x v="12"/>
    <x v="12"/>
    <n v="0"/>
    <n v="0"/>
    <n v="0"/>
    <n v="0"/>
    <n v="0"/>
    <n v="0"/>
  </r>
  <r>
    <x v="0"/>
    <x v="68"/>
    <x v="40"/>
    <x v="12"/>
    <x v="12"/>
    <n v="0"/>
    <n v="0"/>
    <n v="0"/>
    <n v="0"/>
    <n v="0"/>
    <n v="0"/>
  </r>
  <r>
    <x v="0"/>
    <x v="68"/>
    <x v="41"/>
    <x v="12"/>
    <x v="12"/>
    <n v="0"/>
    <n v="0"/>
    <n v="0"/>
    <n v="0"/>
    <n v="0"/>
    <n v="0"/>
  </r>
  <r>
    <x v="0"/>
    <x v="69"/>
    <x v="0"/>
    <x v="12"/>
    <x v="12"/>
    <n v="0"/>
    <n v="0"/>
    <n v="0"/>
    <n v="0"/>
    <n v="0"/>
    <n v="0"/>
  </r>
  <r>
    <x v="0"/>
    <x v="69"/>
    <x v="1"/>
    <x v="95"/>
    <x v="95"/>
    <n v="2166465"/>
    <n v="2166465"/>
    <n v="74705.68965517242"/>
    <n v="74705.68965517242"/>
    <n v="0"/>
    <n v="0"/>
  </r>
  <r>
    <x v="0"/>
    <x v="69"/>
    <x v="2"/>
    <x v="369"/>
    <x v="369"/>
    <n v="324904"/>
    <n v="324904"/>
    <n v="98455.757575757583"/>
    <n v="98455.757575757583"/>
    <n v="0"/>
    <n v="0"/>
  </r>
  <r>
    <x v="0"/>
    <x v="69"/>
    <x v="3"/>
    <x v="3"/>
    <x v="3"/>
    <n v="383433"/>
    <n v="383433"/>
    <n v="76686.600000000006"/>
    <n v="76686.600000000006"/>
    <n v="0"/>
    <n v="0"/>
  </r>
  <r>
    <x v="0"/>
    <x v="69"/>
    <x v="4"/>
    <x v="0"/>
    <x v="0"/>
    <n v="104330"/>
    <n v="104330"/>
    <n v="104330"/>
    <n v="104330"/>
    <n v="0"/>
    <n v="0"/>
  </r>
  <r>
    <x v="0"/>
    <x v="69"/>
    <x v="5"/>
    <x v="80"/>
    <x v="80"/>
    <n v="1038571"/>
    <n v="1038571"/>
    <n v="57698.388888888891"/>
    <n v="57698.388888888891"/>
    <n v="0"/>
    <n v="0"/>
  </r>
  <r>
    <x v="0"/>
    <x v="69"/>
    <x v="6"/>
    <x v="23"/>
    <x v="23"/>
    <n v="311725"/>
    <n v="311725"/>
    <n v="51954.166666666664"/>
    <n v="51954.166666666664"/>
    <n v="0"/>
    <n v="0"/>
  </r>
  <r>
    <x v="0"/>
    <x v="69"/>
    <x v="7"/>
    <x v="370"/>
    <x v="370"/>
    <n v="4329428"/>
    <n v="4329428"/>
    <n v="69493.226324237563"/>
    <n v="69493.226324237563"/>
    <n v="0"/>
    <n v="0"/>
  </r>
  <r>
    <x v="0"/>
    <x v="69"/>
    <x v="8"/>
    <x v="6"/>
    <x v="6"/>
    <m/>
    <m/>
    <m/>
    <m/>
    <m/>
    <m/>
  </r>
  <r>
    <x v="0"/>
    <x v="69"/>
    <x v="9"/>
    <x v="8"/>
    <x v="8"/>
    <n v="275962"/>
    <n v="275962"/>
    <n v="18397.466666666667"/>
    <n v="18397.466666666667"/>
    <n v="0"/>
    <n v="0"/>
  </r>
  <r>
    <x v="0"/>
    <x v="69"/>
    <x v="10"/>
    <x v="12"/>
    <x v="12"/>
    <n v="0"/>
    <n v="0"/>
    <n v="0"/>
    <n v="0"/>
    <n v="0"/>
    <n v="0"/>
  </r>
  <r>
    <x v="0"/>
    <x v="69"/>
    <x v="7"/>
    <x v="8"/>
    <x v="8"/>
    <n v="275962"/>
    <n v="275962"/>
    <n v="18397.466666666667"/>
    <n v="18397.466666666667"/>
    <n v="0"/>
    <n v="0"/>
  </r>
  <r>
    <x v="0"/>
    <x v="69"/>
    <x v="8"/>
    <x v="6"/>
    <x v="6"/>
    <m/>
    <m/>
    <m/>
    <m/>
    <m/>
    <m/>
  </r>
  <r>
    <x v="0"/>
    <x v="69"/>
    <x v="11"/>
    <x v="72"/>
    <x v="72"/>
    <n v="371106"/>
    <n v="371106"/>
    <n v="15462.75"/>
    <n v="15462.75"/>
    <n v="0"/>
    <n v="0"/>
  </r>
  <r>
    <x v="0"/>
    <x v="69"/>
    <x v="12"/>
    <x v="371"/>
    <x v="371"/>
    <n v="1020029"/>
    <n v="1020029"/>
    <n v="15709.671954412443"/>
    <n v="15709.671954412443"/>
    <n v="0"/>
    <n v="0"/>
  </r>
  <r>
    <x v="0"/>
    <x v="69"/>
    <x v="13"/>
    <x v="86"/>
    <x v="86"/>
    <n v="530578"/>
    <n v="530578"/>
    <n v="15605.235294117647"/>
    <n v="15605.235294117647"/>
    <n v="0"/>
    <n v="0"/>
  </r>
  <r>
    <x v="0"/>
    <x v="69"/>
    <x v="14"/>
    <x v="12"/>
    <x v="12"/>
    <n v="0"/>
    <n v="0"/>
    <n v="0"/>
    <n v="0"/>
    <n v="0"/>
    <n v="0"/>
  </r>
  <r>
    <x v="0"/>
    <x v="69"/>
    <x v="7"/>
    <x v="372"/>
    <x v="372"/>
    <n v="1921713"/>
    <n v="1921713"/>
    <n v="15632.579516798178"/>
    <n v="15632.579516798178"/>
    <n v="0"/>
    <n v="0"/>
  </r>
  <r>
    <x v="0"/>
    <x v="69"/>
    <x v="8"/>
    <x v="6"/>
    <x v="6"/>
    <m/>
    <m/>
    <m/>
    <m/>
    <m/>
    <m/>
  </r>
  <r>
    <x v="0"/>
    <x v="69"/>
    <x v="15"/>
    <x v="68"/>
    <x v="68"/>
    <n v="636549"/>
    <n v="636549"/>
    <n v="53045.75"/>
    <n v="53045.75"/>
    <n v="0"/>
    <n v="0"/>
  </r>
  <r>
    <x v="0"/>
    <x v="69"/>
    <x v="16"/>
    <x v="18"/>
    <x v="18"/>
    <n v="361460"/>
    <n v="361460"/>
    <n v="40162.222222222219"/>
    <n v="40162.222222222219"/>
    <n v="0"/>
    <n v="0"/>
  </r>
  <r>
    <x v="0"/>
    <x v="69"/>
    <x v="17"/>
    <x v="138"/>
    <x v="138"/>
    <n v="1625182"/>
    <n v="1671505"/>
    <n v="25796.539682539682"/>
    <n v="26531.825396825396"/>
    <n v="46323"/>
    <n v="2.850326917231424E-2"/>
  </r>
  <r>
    <x v="0"/>
    <x v="69"/>
    <x v="7"/>
    <x v="373"/>
    <x v="373"/>
    <n v="2623191"/>
    <n v="2669514"/>
    <n v="31228.464285714286"/>
    <n v="31779.928571428572"/>
    <n v="46323"/>
    <n v="1.7659026734995659E-2"/>
  </r>
  <r>
    <x v="0"/>
    <x v="69"/>
    <x v="8"/>
    <x v="6"/>
    <x v="6"/>
    <m/>
    <m/>
    <m/>
    <m/>
    <m/>
    <m/>
  </r>
  <r>
    <x v="0"/>
    <x v="69"/>
    <x v="18"/>
    <x v="17"/>
    <x v="17"/>
    <n v="77215"/>
    <n v="77215"/>
    <n v="38607.5"/>
    <n v="38607.5"/>
    <n v="0"/>
    <n v="0"/>
  </r>
  <r>
    <x v="0"/>
    <x v="69"/>
    <x v="19"/>
    <x v="68"/>
    <x v="68"/>
    <n v="351248"/>
    <n v="351248"/>
    <n v="29270.666666666668"/>
    <n v="29270.666666666668"/>
    <n v="0"/>
    <n v="0"/>
  </r>
  <r>
    <x v="0"/>
    <x v="69"/>
    <x v="7"/>
    <x v="78"/>
    <x v="78"/>
    <n v="428463"/>
    <n v="428463"/>
    <n v="30604.5"/>
    <n v="30604.5"/>
    <n v="0"/>
    <n v="0"/>
  </r>
  <r>
    <x v="0"/>
    <x v="69"/>
    <x v="8"/>
    <x v="6"/>
    <x v="6"/>
    <m/>
    <m/>
    <m/>
    <m/>
    <m/>
    <m/>
  </r>
  <r>
    <x v="0"/>
    <x v="69"/>
    <x v="20"/>
    <x v="7"/>
    <x v="7"/>
    <n v="354452"/>
    <n v="356885"/>
    <n v="44306.5"/>
    <n v="44610.625"/>
    <n v="2433"/>
    <n v="6.8641170031485226E-3"/>
  </r>
  <r>
    <x v="0"/>
    <x v="69"/>
    <x v="21"/>
    <x v="17"/>
    <x v="17"/>
    <n v="62814"/>
    <n v="62814"/>
    <n v="31407"/>
    <n v="31407"/>
    <n v="0"/>
    <n v="0"/>
  </r>
  <r>
    <x v="0"/>
    <x v="69"/>
    <x v="7"/>
    <x v="89"/>
    <x v="89"/>
    <n v="417266"/>
    <n v="419699"/>
    <n v="41726.6"/>
    <n v="41969.9"/>
    <n v="2433"/>
    <n v="5.8308129586402916E-3"/>
  </r>
  <r>
    <x v="0"/>
    <x v="69"/>
    <x v="8"/>
    <x v="6"/>
    <x v="6"/>
    <m/>
    <m/>
    <m/>
    <m/>
    <m/>
    <m/>
  </r>
  <r>
    <x v="0"/>
    <x v="69"/>
    <x v="22"/>
    <x v="26"/>
    <x v="26"/>
    <n v="171444"/>
    <n v="171444"/>
    <n v="57148"/>
    <n v="57148"/>
    <n v="0"/>
    <n v="0"/>
  </r>
  <r>
    <x v="0"/>
    <x v="69"/>
    <x v="23"/>
    <x v="9"/>
    <x v="9"/>
    <n v="714298"/>
    <n v="714298"/>
    <n v="57143.839999999997"/>
    <n v="57143.839999999997"/>
    <n v="0"/>
    <n v="0"/>
  </r>
  <r>
    <x v="0"/>
    <x v="69"/>
    <x v="24"/>
    <x v="26"/>
    <x v="26"/>
    <n v="157080"/>
    <n v="157080"/>
    <n v="52360"/>
    <n v="52360"/>
    <n v="0"/>
    <n v="0"/>
  </r>
  <r>
    <x v="0"/>
    <x v="69"/>
    <x v="25"/>
    <x v="12"/>
    <x v="12"/>
    <n v="0"/>
    <n v="0"/>
    <n v="0"/>
    <n v="0"/>
    <n v="0"/>
    <n v="0"/>
  </r>
  <r>
    <x v="0"/>
    <x v="69"/>
    <x v="26"/>
    <x v="17"/>
    <x v="17"/>
    <n v="153598"/>
    <n v="153598"/>
    <n v="76799"/>
    <n v="76799"/>
    <n v="0"/>
    <n v="0"/>
  </r>
  <r>
    <x v="0"/>
    <x v="69"/>
    <x v="27"/>
    <x v="12"/>
    <x v="12"/>
    <n v="0"/>
    <n v="0"/>
    <n v="0"/>
    <n v="0"/>
    <n v="0"/>
    <n v="0"/>
  </r>
  <r>
    <x v="0"/>
    <x v="69"/>
    <x v="28"/>
    <x v="26"/>
    <x v="26"/>
    <n v="142028"/>
    <n v="142028"/>
    <n v="47342.666666666664"/>
    <n v="47342.666666666664"/>
    <n v="0"/>
    <n v="0"/>
  </r>
  <r>
    <x v="0"/>
    <x v="69"/>
    <x v="29"/>
    <x v="14"/>
    <x v="14"/>
    <n v="717822"/>
    <n v="717822"/>
    <n v="55217.076923076922"/>
    <n v="55217.076923076922"/>
    <n v="0"/>
    <n v="0"/>
  </r>
  <r>
    <x v="0"/>
    <x v="69"/>
    <x v="7"/>
    <x v="101"/>
    <x v="101"/>
    <n v="2056270"/>
    <n v="2056270"/>
    <n v="56336.164383561641"/>
    <n v="56336.164383561641"/>
    <n v="0"/>
    <n v="0"/>
  </r>
  <r>
    <x v="0"/>
    <x v="69"/>
    <x v="8"/>
    <x v="6"/>
    <x v="6"/>
    <m/>
    <m/>
    <m/>
    <m/>
    <m/>
    <m/>
  </r>
  <r>
    <x v="0"/>
    <x v="69"/>
    <x v="30"/>
    <x v="28"/>
    <x v="28"/>
    <n v="426578"/>
    <n v="426578"/>
    <n v="38779.818181818184"/>
    <n v="38779.818181818184"/>
    <n v="0"/>
    <n v="0"/>
  </r>
  <r>
    <x v="0"/>
    <x v="69"/>
    <x v="31"/>
    <x v="12"/>
    <x v="12"/>
    <n v="0"/>
    <n v="0"/>
    <n v="0"/>
    <n v="0"/>
    <n v="0"/>
    <n v="0"/>
  </r>
  <r>
    <x v="0"/>
    <x v="69"/>
    <x v="7"/>
    <x v="28"/>
    <x v="28"/>
    <n v="426578"/>
    <n v="426578"/>
    <n v="38779.818181818184"/>
    <n v="38779.818181818184"/>
    <n v="0"/>
    <n v="0"/>
  </r>
  <r>
    <x v="0"/>
    <x v="69"/>
    <x v="8"/>
    <x v="6"/>
    <x v="6"/>
    <m/>
    <m/>
    <m/>
    <m/>
    <m/>
    <m/>
  </r>
  <r>
    <x v="0"/>
    <x v="69"/>
    <x v="32"/>
    <x v="68"/>
    <x v="68"/>
    <n v="615142"/>
    <n v="615142"/>
    <n v="51261.833333333336"/>
    <n v="51261.833333333336"/>
    <n v="0"/>
    <n v="0"/>
  </r>
  <r>
    <x v="0"/>
    <x v="69"/>
    <x v="7"/>
    <x v="68"/>
    <x v="68"/>
    <n v="615142"/>
    <n v="615142"/>
    <n v="51261.833333333336"/>
    <n v="51261.833333333336"/>
    <n v="0"/>
    <n v="0"/>
  </r>
  <r>
    <x v="0"/>
    <x v="69"/>
    <x v="8"/>
    <x v="6"/>
    <x v="6"/>
    <m/>
    <m/>
    <m/>
    <m/>
    <m/>
    <m/>
  </r>
  <r>
    <x v="0"/>
    <x v="69"/>
    <x v="33"/>
    <x v="66"/>
    <x v="66"/>
    <n v="740775"/>
    <n v="740775"/>
    <n v="32207.608695652172"/>
    <n v="32207.608695652172"/>
    <n v="0"/>
    <n v="0"/>
  </r>
  <r>
    <x v="0"/>
    <x v="69"/>
    <x v="34"/>
    <x v="157"/>
    <x v="157"/>
    <n v="1369247"/>
    <n v="1369247"/>
    <n v="24021.877192982458"/>
    <n v="24021.877192982458"/>
    <n v="0"/>
    <n v="0"/>
  </r>
  <r>
    <x v="0"/>
    <x v="69"/>
    <x v="7"/>
    <x v="374"/>
    <x v="374"/>
    <n v="2110022"/>
    <n v="2110022"/>
    <n v="26375.275000000001"/>
    <n v="26375.275000000001"/>
    <n v="0"/>
    <n v="0"/>
  </r>
  <r>
    <x v="0"/>
    <x v="69"/>
    <x v="8"/>
    <x v="6"/>
    <x v="6"/>
    <m/>
    <m/>
    <m/>
    <m/>
    <m/>
    <m/>
  </r>
  <r>
    <x v="0"/>
    <x v="69"/>
    <x v="35"/>
    <x v="12"/>
    <x v="12"/>
    <n v="0"/>
    <n v="0"/>
    <n v="0"/>
    <n v="0"/>
    <n v="0"/>
    <n v="0"/>
  </r>
  <r>
    <x v="0"/>
    <x v="69"/>
    <x v="36"/>
    <x v="12"/>
    <x v="12"/>
    <n v="0"/>
    <n v="0"/>
    <n v="0"/>
    <n v="0"/>
    <n v="0"/>
    <n v="0"/>
  </r>
  <r>
    <x v="0"/>
    <x v="69"/>
    <x v="37"/>
    <x v="12"/>
    <x v="12"/>
    <n v="0"/>
    <n v="0"/>
    <n v="0"/>
    <n v="0"/>
    <n v="0"/>
    <n v="0"/>
  </r>
  <r>
    <x v="0"/>
    <x v="69"/>
    <x v="38"/>
    <x v="12"/>
    <x v="12"/>
    <n v="0"/>
    <n v="0"/>
    <n v="0"/>
    <n v="0"/>
    <n v="0"/>
    <n v="0"/>
  </r>
  <r>
    <x v="0"/>
    <x v="69"/>
    <x v="7"/>
    <x v="12"/>
    <x v="12"/>
    <n v="0"/>
    <n v="0"/>
    <n v="0"/>
    <n v="0"/>
    <n v="0"/>
    <n v="0"/>
  </r>
  <r>
    <x v="0"/>
    <x v="69"/>
    <x v="8"/>
    <x v="6"/>
    <x v="6"/>
    <m/>
    <m/>
    <m/>
    <m/>
    <m/>
    <m/>
  </r>
  <r>
    <x v="0"/>
    <x v="69"/>
    <x v="39"/>
    <x v="12"/>
    <x v="12"/>
    <n v="0"/>
    <n v="0"/>
    <n v="0"/>
    <n v="0"/>
    <n v="0"/>
    <n v="0"/>
  </r>
  <r>
    <x v="0"/>
    <x v="69"/>
    <x v="40"/>
    <x v="12"/>
    <x v="12"/>
    <n v="0"/>
    <n v="0"/>
    <n v="0"/>
    <n v="0"/>
    <n v="0"/>
    <n v="0"/>
  </r>
  <r>
    <x v="0"/>
    <x v="69"/>
    <x v="41"/>
    <x v="12"/>
    <x v="12"/>
    <n v="0"/>
    <n v="0"/>
    <n v="0"/>
    <n v="0"/>
    <n v="0"/>
    <n v="0"/>
  </r>
  <r>
    <x v="0"/>
    <x v="70"/>
    <x v="0"/>
    <x v="0"/>
    <x v="0"/>
    <n v="85304.6"/>
    <n v="85305"/>
    <n v="85304.6"/>
    <n v="85305"/>
    <n v="0.39999999999417923"/>
    <n v="4.689078900717889E-6"/>
  </r>
  <r>
    <x v="0"/>
    <x v="70"/>
    <x v="1"/>
    <x v="12"/>
    <x v="12"/>
    <n v="0"/>
    <n v="0"/>
    <n v="0"/>
    <n v="0"/>
    <n v="0"/>
    <n v="0"/>
  </r>
  <r>
    <x v="0"/>
    <x v="70"/>
    <x v="2"/>
    <x v="12"/>
    <x v="12"/>
    <n v="0"/>
    <n v="0"/>
    <n v="0"/>
    <n v="0"/>
    <n v="0"/>
    <n v="0"/>
  </r>
  <r>
    <x v="0"/>
    <x v="70"/>
    <x v="3"/>
    <x v="0"/>
    <x v="0"/>
    <n v="14775"/>
    <n v="14775"/>
    <n v="14775"/>
    <n v="14775"/>
    <n v="0"/>
    <n v="0"/>
  </r>
  <r>
    <x v="0"/>
    <x v="70"/>
    <x v="4"/>
    <x v="0"/>
    <x v="0"/>
    <n v="36367"/>
    <n v="36367"/>
    <n v="36367"/>
    <n v="36367"/>
    <n v="0"/>
    <n v="0"/>
  </r>
  <r>
    <x v="0"/>
    <x v="70"/>
    <x v="5"/>
    <x v="12"/>
    <x v="12"/>
    <n v="0"/>
    <n v="0"/>
    <n v="0"/>
    <n v="0"/>
    <n v="0"/>
    <n v="0"/>
  </r>
  <r>
    <x v="0"/>
    <x v="70"/>
    <x v="6"/>
    <x v="12"/>
    <x v="12"/>
    <n v="0"/>
    <n v="0"/>
    <n v="0"/>
    <n v="0"/>
    <n v="0"/>
    <n v="0"/>
  </r>
  <r>
    <x v="0"/>
    <x v="70"/>
    <x v="7"/>
    <x v="26"/>
    <x v="26"/>
    <n v="136446.6"/>
    <n v="136447"/>
    <n v="45482.200000000004"/>
    <n v="45482.333333333336"/>
    <n v="0.39999999999417923"/>
    <n v="2.9315497784054655E-6"/>
  </r>
  <r>
    <x v="0"/>
    <x v="70"/>
    <x v="8"/>
    <x v="6"/>
    <x v="6"/>
    <m/>
    <m/>
    <m/>
    <m/>
    <m/>
    <m/>
  </r>
  <r>
    <x v="0"/>
    <x v="70"/>
    <x v="9"/>
    <x v="12"/>
    <x v="12"/>
    <n v="0"/>
    <n v="0"/>
    <n v="0"/>
    <n v="0"/>
    <n v="0"/>
    <n v="0"/>
  </r>
  <r>
    <x v="0"/>
    <x v="70"/>
    <x v="10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11"/>
    <x v="0"/>
    <x v="0"/>
    <n v="16676"/>
    <n v="16676"/>
    <n v="16676"/>
    <n v="16676"/>
    <n v="0"/>
    <n v="0"/>
  </r>
  <r>
    <x v="0"/>
    <x v="70"/>
    <x v="12"/>
    <x v="12"/>
    <x v="12"/>
    <n v="0"/>
    <n v="0"/>
    <n v="0"/>
    <n v="0"/>
    <n v="0"/>
    <n v="0"/>
  </r>
  <r>
    <x v="0"/>
    <x v="70"/>
    <x v="13"/>
    <x v="12"/>
    <x v="12"/>
    <n v="0"/>
    <n v="0"/>
    <n v="0"/>
    <n v="0"/>
    <n v="0"/>
    <n v="0"/>
  </r>
  <r>
    <x v="0"/>
    <x v="70"/>
    <x v="14"/>
    <x v="12"/>
    <x v="12"/>
    <n v="0"/>
    <n v="0"/>
    <n v="0"/>
    <n v="0"/>
    <n v="0"/>
    <n v="0"/>
  </r>
  <r>
    <x v="0"/>
    <x v="70"/>
    <x v="7"/>
    <x v="0"/>
    <x v="0"/>
    <n v="16676"/>
    <n v="16676"/>
    <n v="16676"/>
    <n v="16676"/>
    <n v="0"/>
    <n v="0"/>
  </r>
  <r>
    <x v="0"/>
    <x v="70"/>
    <x v="8"/>
    <x v="6"/>
    <x v="6"/>
    <m/>
    <m/>
    <m/>
    <m/>
    <m/>
    <m/>
  </r>
  <r>
    <x v="0"/>
    <x v="70"/>
    <x v="15"/>
    <x v="12"/>
    <x v="12"/>
    <n v="0"/>
    <n v="0"/>
    <n v="0"/>
    <n v="0"/>
    <n v="0"/>
    <n v="0"/>
  </r>
  <r>
    <x v="0"/>
    <x v="70"/>
    <x v="16"/>
    <x v="12"/>
    <x v="12"/>
    <n v="0"/>
    <n v="0"/>
    <n v="0"/>
    <n v="0"/>
    <n v="0"/>
    <n v="0"/>
  </r>
  <r>
    <x v="0"/>
    <x v="70"/>
    <x v="17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18"/>
    <x v="12"/>
    <x v="12"/>
    <n v="0"/>
    <n v="0"/>
    <n v="0"/>
    <n v="0"/>
    <n v="0"/>
    <n v="0"/>
  </r>
  <r>
    <x v="0"/>
    <x v="70"/>
    <x v="19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20"/>
    <x v="12"/>
    <x v="12"/>
    <n v="0"/>
    <n v="0"/>
    <n v="0"/>
    <n v="0"/>
    <n v="0"/>
    <n v="0"/>
  </r>
  <r>
    <x v="0"/>
    <x v="70"/>
    <x v="21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22"/>
    <x v="12"/>
    <x v="12"/>
    <n v="0"/>
    <n v="0"/>
    <n v="0"/>
    <n v="0"/>
    <n v="0"/>
    <n v="0"/>
  </r>
  <r>
    <x v="0"/>
    <x v="70"/>
    <x v="23"/>
    <x v="12"/>
    <x v="12"/>
    <n v="0"/>
    <n v="0"/>
    <n v="0"/>
    <n v="0"/>
    <n v="0"/>
    <n v="0"/>
  </r>
  <r>
    <x v="0"/>
    <x v="70"/>
    <x v="24"/>
    <x v="12"/>
    <x v="12"/>
    <n v="0"/>
    <n v="0"/>
    <n v="0"/>
    <n v="0"/>
    <n v="0"/>
    <n v="0"/>
  </r>
  <r>
    <x v="0"/>
    <x v="70"/>
    <x v="25"/>
    <x v="12"/>
    <x v="12"/>
    <n v="0"/>
    <n v="0"/>
    <n v="0"/>
    <n v="0"/>
    <n v="0"/>
    <n v="0"/>
  </r>
  <r>
    <x v="0"/>
    <x v="70"/>
    <x v="26"/>
    <x v="12"/>
    <x v="12"/>
    <n v="0"/>
    <n v="0"/>
    <n v="0"/>
    <n v="0"/>
    <n v="0"/>
    <n v="0"/>
  </r>
  <r>
    <x v="0"/>
    <x v="70"/>
    <x v="27"/>
    <x v="12"/>
    <x v="12"/>
    <n v="0"/>
    <n v="0"/>
    <n v="0"/>
    <n v="0"/>
    <n v="0"/>
    <n v="0"/>
  </r>
  <r>
    <x v="0"/>
    <x v="70"/>
    <x v="28"/>
    <x v="12"/>
    <x v="12"/>
    <n v="0"/>
    <n v="0"/>
    <n v="0"/>
    <n v="0"/>
    <n v="0"/>
    <n v="0"/>
  </r>
  <r>
    <x v="0"/>
    <x v="70"/>
    <x v="29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30"/>
    <x v="12"/>
    <x v="12"/>
    <n v="0"/>
    <n v="0"/>
    <n v="0"/>
    <n v="0"/>
    <n v="0"/>
    <n v="0"/>
  </r>
  <r>
    <x v="0"/>
    <x v="70"/>
    <x v="31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32"/>
    <x v="12"/>
    <x v="12"/>
    <n v="0"/>
    <n v="0"/>
    <n v="0"/>
    <n v="0"/>
    <n v="0"/>
    <n v="0"/>
  </r>
  <r>
    <x v="0"/>
    <x v="70"/>
    <x v="7"/>
    <x v="12"/>
    <x v="12"/>
    <n v="0"/>
    <n v="0"/>
    <n v="0"/>
    <n v="0"/>
    <n v="0"/>
    <n v="0"/>
  </r>
  <r>
    <x v="0"/>
    <x v="70"/>
    <x v="8"/>
    <x v="6"/>
    <x v="6"/>
    <m/>
    <m/>
    <m/>
    <m/>
    <m/>
    <m/>
  </r>
  <r>
    <x v="0"/>
    <x v="70"/>
    <x v="33"/>
    <x v="115"/>
    <x v="115"/>
    <n v="14119"/>
    <n v="14119"/>
    <n v="28238"/>
    <n v="28238"/>
    <n v="0"/>
    <n v="0"/>
  </r>
  <r>
    <x v="0"/>
    <x v="70"/>
    <x v="34"/>
    <x v="271"/>
    <x v="271"/>
    <n v="40863"/>
    <n v="40863"/>
    <n v="27242"/>
    <n v="27242"/>
    <n v="0"/>
    <n v="0"/>
  </r>
  <r>
    <x v="0"/>
    <x v="70"/>
    <x v="7"/>
    <x v="17"/>
    <x v="17"/>
    <n v="54982"/>
    <n v="54982"/>
    <n v="27491"/>
    <n v="27491"/>
    <n v="0"/>
    <n v="0"/>
  </r>
  <r>
    <x v="0"/>
    <x v="70"/>
    <x v="8"/>
    <x v="6"/>
    <x v="6"/>
    <m/>
    <m/>
    <m/>
    <m/>
    <m/>
    <m/>
  </r>
  <r>
    <x v="0"/>
    <x v="70"/>
    <x v="35"/>
    <x v="0"/>
    <x v="0"/>
    <n v="17143"/>
    <n v="17143"/>
    <n v="17143"/>
    <n v="17143"/>
    <n v="0"/>
    <n v="0"/>
  </r>
  <r>
    <x v="0"/>
    <x v="70"/>
    <x v="36"/>
    <x v="12"/>
    <x v="12"/>
    <n v="0"/>
    <n v="0"/>
    <n v="0"/>
    <n v="0"/>
    <n v="0"/>
    <n v="0"/>
  </r>
  <r>
    <x v="0"/>
    <x v="70"/>
    <x v="37"/>
    <x v="12"/>
    <x v="12"/>
    <n v="0"/>
    <n v="0"/>
    <n v="0"/>
    <n v="0"/>
    <n v="0"/>
    <n v="0"/>
  </r>
  <r>
    <x v="0"/>
    <x v="70"/>
    <x v="38"/>
    <x v="12"/>
    <x v="12"/>
    <n v="0"/>
    <n v="0"/>
    <n v="0"/>
    <n v="0"/>
    <n v="0"/>
    <n v="0"/>
  </r>
  <r>
    <x v="0"/>
    <x v="70"/>
    <x v="7"/>
    <x v="0"/>
    <x v="0"/>
    <n v="17143"/>
    <n v="17143"/>
    <n v="17143"/>
    <n v="17143"/>
    <n v="0"/>
    <n v="0"/>
  </r>
  <r>
    <x v="0"/>
    <x v="70"/>
    <x v="8"/>
    <x v="6"/>
    <x v="6"/>
    <m/>
    <m/>
    <m/>
    <m/>
    <m/>
    <m/>
  </r>
  <r>
    <x v="0"/>
    <x v="70"/>
    <x v="39"/>
    <x v="12"/>
    <x v="12"/>
    <n v="0"/>
    <n v="0"/>
    <n v="0"/>
    <n v="0"/>
    <n v="0"/>
    <n v="0"/>
  </r>
  <r>
    <x v="0"/>
    <x v="70"/>
    <x v="40"/>
    <x v="12"/>
    <x v="12"/>
    <n v="0"/>
    <n v="0"/>
    <n v="0"/>
    <n v="0"/>
    <n v="0"/>
    <n v="0"/>
  </r>
  <r>
    <x v="0"/>
    <x v="70"/>
    <x v="41"/>
    <x v="12"/>
    <x v="12"/>
    <n v="0"/>
    <n v="0"/>
    <n v="0"/>
    <n v="0"/>
    <n v="0"/>
    <n v="0"/>
  </r>
  <r>
    <x v="0"/>
    <x v="71"/>
    <x v="0"/>
    <x v="0"/>
    <x v="0"/>
    <n v="118965"/>
    <n v="118965"/>
    <n v="118965"/>
    <n v="118965"/>
    <n v="0"/>
    <n v="0"/>
  </r>
  <r>
    <x v="0"/>
    <x v="71"/>
    <x v="1"/>
    <x v="375"/>
    <x v="375"/>
    <n v="481035"/>
    <n v="481035"/>
    <n v="104120.12987012987"/>
    <n v="104120.12987012987"/>
    <n v="0"/>
    <n v="0"/>
  </r>
  <r>
    <x v="0"/>
    <x v="71"/>
    <x v="2"/>
    <x v="376"/>
    <x v="376"/>
    <n v="123451.5"/>
    <n v="123452"/>
    <n v="65665.691489361707"/>
    <n v="65665.957446808519"/>
    <n v="0.5"/>
    <n v="4.0501735499366146E-6"/>
  </r>
  <r>
    <x v="0"/>
    <x v="71"/>
    <x v="3"/>
    <x v="12"/>
    <x v="12"/>
    <n v="0"/>
    <n v="0"/>
    <n v="0"/>
    <n v="0"/>
    <n v="0"/>
    <n v="0"/>
  </r>
  <r>
    <x v="0"/>
    <x v="71"/>
    <x v="4"/>
    <x v="0"/>
    <x v="0"/>
    <n v="85000"/>
    <n v="85000"/>
    <n v="85000"/>
    <n v="85000"/>
    <n v="0"/>
    <n v="0"/>
  </r>
  <r>
    <x v="0"/>
    <x v="71"/>
    <x v="5"/>
    <x v="194"/>
    <x v="194"/>
    <n v="65366.5"/>
    <n v="65366.5"/>
    <n v="76901.76470588235"/>
    <n v="76901.76470588235"/>
    <n v="0"/>
    <n v="0"/>
  </r>
  <r>
    <x v="0"/>
    <x v="71"/>
    <x v="6"/>
    <x v="0"/>
    <x v="0"/>
    <n v="46808"/>
    <n v="46808"/>
    <n v="46808"/>
    <n v="46808"/>
    <n v="0"/>
    <n v="0"/>
  </r>
  <r>
    <x v="0"/>
    <x v="71"/>
    <x v="7"/>
    <x v="377"/>
    <x v="377"/>
    <n v="920626"/>
    <n v="920626.5"/>
    <n v="88949.371980676326"/>
    <n v="88949.420289855072"/>
    <n v="0.5"/>
    <n v="5.4310871081199096E-7"/>
  </r>
  <r>
    <x v="0"/>
    <x v="71"/>
    <x v="8"/>
    <x v="6"/>
    <x v="6"/>
    <m/>
    <m/>
    <m/>
    <m/>
    <m/>
    <m/>
  </r>
  <r>
    <x v="0"/>
    <x v="71"/>
    <x v="9"/>
    <x v="19"/>
    <x v="19"/>
    <n v="94526"/>
    <n v="94526"/>
    <n v="23631.5"/>
    <n v="23631.5"/>
    <n v="0"/>
    <n v="0"/>
  </r>
  <r>
    <x v="0"/>
    <x v="71"/>
    <x v="10"/>
    <x v="378"/>
    <x v="378"/>
    <n v="10470.75"/>
    <n v="10470.75"/>
    <n v="13961"/>
    <n v="13961"/>
    <n v="0"/>
    <n v="0"/>
  </r>
  <r>
    <x v="0"/>
    <x v="71"/>
    <x v="7"/>
    <x v="379"/>
    <x v="379"/>
    <n v="104996.75"/>
    <n v="104996.75"/>
    <n v="22104.57894736842"/>
    <n v="22104.57894736842"/>
    <n v="0"/>
    <n v="0"/>
  </r>
  <r>
    <x v="0"/>
    <x v="71"/>
    <x v="8"/>
    <x v="6"/>
    <x v="6"/>
    <m/>
    <m/>
    <m/>
    <m/>
    <m/>
    <m/>
  </r>
  <r>
    <x v="0"/>
    <x v="71"/>
    <x v="11"/>
    <x v="19"/>
    <x v="19"/>
    <n v="75512"/>
    <n v="75512"/>
    <n v="18878"/>
    <n v="18878"/>
    <n v="0"/>
    <n v="0"/>
  </r>
  <r>
    <x v="0"/>
    <x v="71"/>
    <x v="12"/>
    <x v="7"/>
    <x v="7"/>
    <n v="120969"/>
    <n v="120969"/>
    <n v="15121.125"/>
    <n v="15121.125"/>
    <n v="0"/>
    <n v="0"/>
  </r>
  <r>
    <x v="0"/>
    <x v="71"/>
    <x v="13"/>
    <x v="7"/>
    <x v="7"/>
    <n v="140055"/>
    <n v="140055"/>
    <n v="17506.875"/>
    <n v="17506.875"/>
    <n v="0"/>
    <n v="0"/>
  </r>
  <r>
    <x v="0"/>
    <x v="71"/>
    <x v="14"/>
    <x v="12"/>
    <x v="12"/>
    <n v="0"/>
    <n v="0"/>
    <n v="0"/>
    <n v="0"/>
    <n v="0"/>
    <n v="0"/>
  </r>
  <r>
    <x v="0"/>
    <x v="71"/>
    <x v="7"/>
    <x v="108"/>
    <x v="108"/>
    <n v="336536"/>
    <n v="336536"/>
    <n v="16826.8"/>
    <n v="16826.8"/>
    <n v="0"/>
    <n v="0"/>
  </r>
  <r>
    <x v="0"/>
    <x v="71"/>
    <x v="8"/>
    <x v="6"/>
    <x v="6"/>
    <m/>
    <m/>
    <m/>
    <m/>
    <m/>
    <m/>
  </r>
  <r>
    <x v="0"/>
    <x v="71"/>
    <x v="15"/>
    <x v="380"/>
    <x v="380"/>
    <n v="238648.08"/>
    <n v="238648.08"/>
    <n v="53388.832214765098"/>
    <n v="53388.832214765098"/>
    <n v="0"/>
    <n v="0"/>
  </r>
  <r>
    <x v="0"/>
    <x v="71"/>
    <x v="16"/>
    <x v="17"/>
    <x v="17"/>
    <n v="100756"/>
    <n v="100756"/>
    <n v="50378"/>
    <n v="50378"/>
    <n v="0"/>
    <n v="0"/>
  </r>
  <r>
    <x v="0"/>
    <x v="71"/>
    <x v="17"/>
    <x v="18"/>
    <x v="18"/>
    <n v="221332"/>
    <n v="221332"/>
    <n v="24592.444444444445"/>
    <n v="24592.444444444445"/>
    <n v="0"/>
    <n v="0"/>
  </r>
  <r>
    <x v="0"/>
    <x v="71"/>
    <x v="7"/>
    <x v="381"/>
    <x v="381"/>
    <n v="560736.07999999996"/>
    <n v="560736.07999999996"/>
    <n v="36246.67614738203"/>
    <n v="36246.67614738203"/>
    <n v="0"/>
    <n v="0"/>
  </r>
  <r>
    <x v="0"/>
    <x v="71"/>
    <x v="8"/>
    <x v="6"/>
    <x v="6"/>
    <m/>
    <m/>
    <m/>
    <m/>
    <m/>
    <m/>
  </r>
  <r>
    <x v="0"/>
    <x v="71"/>
    <x v="18"/>
    <x v="12"/>
    <x v="12"/>
    <n v="0"/>
    <n v="0"/>
    <n v="0"/>
    <n v="0"/>
    <n v="0"/>
    <n v="0"/>
  </r>
  <r>
    <x v="0"/>
    <x v="71"/>
    <x v="19"/>
    <x v="0"/>
    <x v="0"/>
    <n v="28862"/>
    <n v="28862"/>
    <n v="28862"/>
    <n v="28862"/>
    <n v="0"/>
    <n v="0"/>
  </r>
  <r>
    <x v="0"/>
    <x v="71"/>
    <x v="7"/>
    <x v="0"/>
    <x v="0"/>
    <n v="28862"/>
    <n v="28862"/>
    <n v="28862"/>
    <n v="28862"/>
    <n v="0"/>
    <n v="0"/>
  </r>
  <r>
    <x v="0"/>
    <x v="71"/>
    <x v="8"/>
    <x v="6"/>
    <x v="6"/>
    <m/>
    <m/>
    <m/>
    <m/>
    <m/>
    <m/>
  </r>
  <r>
    <x v="0"/>
    <x v="71"/>
    <x v="20"/>
    <x v="3"/>
    <x v="3"/>
    <n v="197368"/>
    <n v="197368"/>
    <n v="39473.599999999999"/>
    <n v="39473.599999999999"/>
    <n v="0"/>
    <n v="0"/>
  </r>
  <r>
    <x v="0"/>
    <x v="71"/>
    <x v="21"/>
    <x v="12"/>
    <x v="12"/>
    <n v="0"/>
    <n v="0"/>
    <n v="0"/>
    <n v="0"/>
    <n v="0"/>
    <n v="0"/>
  </r>
  <r>
    <x v="0"/>
    <x v="71"/>
    <x v="7"/>
    <x v="3"/>
    <x v="3"/>
    <n v="197368"/>
    <n v="197368"/>
    <n v="39473.599999999999"/>
    <n v="39473.599999999999"/>
    <n v="0"/>
    <n v="0"/>
  </r>
  <r>
    <x v="0"/>
    <x v="71"/>
    <x v="8"/>
    <x v="6"/>
    <x v="6"/>
    <m/>
    <m/>
    <m/>
    <m/>
    <m/>
    <m/>
  </r>
  <r>
    <x v="0"/>
    <x v="71"/>
    <x v="22"/>
    <x v="0"/>
    <x v="0"/>
    <n v="69301"/>
    <n v="69301"/>
    <n v="69301"/>
    <n v="69301"/>
    <n v="0"/>
    <n v="0"/>
  </r>
  <r>
    <x v="0"/>
    <x v="71"/>
    <x v="23"/>
    <x v="12"/>
    <x v="12"/>
    <n v="0"/>
    <n v="0"/>
    <n v="0"/>
    <n v="0"/>
    <n v="0"/>
    <n v="0"/>
  </r>
  <r>
    <x v="0"/>
    <x v="71"/>
    <x v="24"/>
    <x v="0"/>
    <x v="0"/>
    <n v="51950"/>
    <n v="51950"/>
    <n v="51950"/>
    <n v="51950"/>
    <n v="0"/>
    <n v="0"/>
  </r>
  <r>
    <x v="0"/>
    <x v="71"/>
    <x v="25"/>
    <x v="12"/>
    <x v="12"/>
    <n v="0"/>
    <n v="0"/>
    <n v="0"/>
    <n v="0"/>
    <n v="0"/>
    <n v="0"/>
  </r>
  <r>
    <x v="0"/>
    <x v="71"/>
    <x v="26"/>
    <x v="0"/>
    <x v="0"/>
    <n v="84000"/>
    <n v="84000"/>
    <n v="84000"/>
    <n v="84000"/>
    <n v="0"/>
    <n v="0"/>
  </r>
  <r>
    <x v="0"/>
    <x v="71"/>
    <x v="27"/>
    <x v="12"/>
    <x v="12"/>
    <n v="0"/>
    <n v="0"/>
    <n v="0"/>
    <n v="0"/>
    <n v="0"/>
    <n v="0"/>
  </r>
  <r>
    <x v="0"/>
    <x v="71"/>
    <x v="28"/>
    <x v="12"/>
    <x v="12"/>
    <n v="0"/>
    <n v="0"/>
    <n v="0"/>
    <n v="0"/>
    <n v="0"/>
    <n v="0"/>
  </r>
  <r>
    <x v="0"/>
    <x v="71"/>
    <x v="29"/>
    <x v="12"/>
    <x v="12"/>
    <n v="0"/>
    <n v="0"/>
    <n v="0"/>
    <n v="0"/>
    <n v="0"/>
    <n v="0"/>
  </r>
  <r>
    <x v="0"/>
    <x v="71"/>
    <x v="7"/>
    <x v="26"/>
    <x v="26"/>
    <n v="205251"/>
    <n v="205251"/>
    <n v="68417"/>
    <n v="68417"/>
    <n v="0"/>
    <n v="0"/>
  </r>
  <r>
    <x v="0"/>
    <x v="71"/>
    <x v="8"/>
    <x v="6"/>
    <x v="6"/>
    <m/>
    <m/>
    <m/>
    <m/>
    <m/>
    <m/>
  </r>
  <r>
    <x v="0"/>
    <x v="71"/>
    <x v="30"/>
    <x v="12"/>
    <x v="12"/>
    <n v="0"/>
    <n v="0"/>
    <n v="0"/>
    <n v="0"/>
    <n v="0"/>
    <n v="0"/>
  </r>
  <r>
    <x v="0"/>
    <x v="71"/>
    <x v="31"/>
    <x v="12"/>
    <x v="12"/>
    <n v="0"/>
    <n v="0"/>
    <n v="0"/>
    <n v="0"/>
    <n v="0"/>
    <n v="0"/>
  </r>
  <r>
    <x v="0"/>
    <x v="71"/>
    <x v="7"/>
    <x v="12"/>
    <x v="12"/>
    <n v="0"/>
    <n v="0"/>
    <n v="0"/>
    <n v="0"/>
    <n v="0"/>
    <n v="0"/>
  </r>
  <r>
    <x v="0"/>
    <x v="71"/>
    <x v="8"/>
    <x v="6"/>
    <x v="6"/>
    <m/>
    <m/>
    <m/>
    <m/>
    <m/>
    <m/>
  </r>
  <r>
    <x v="0"/>
    <x v="71"/>
    <x v="32"/>
    <x v="173"/>
    <x v="173"/>
    <n v="193347"/>
    <n v="193347"/>
    <n v="42966"/>
    <n v="42966"/>
    <n v="0"/>
    <n v="0"/>
  </r>
  <r>
    <x v="0"/>
    <x v="71"/>
    <x v="7"/>
    <x v="173"/>
    <x v="173"/>
    <n v="193347"/>
    <n v="193347"/>
    <n v="42966"/>
    <n v="42966"/>
    <n v="0"/>
    <n v="0"/>
  </r>
  <r>
    <x v="0"/>
    <x v="71"/>
    <x v="8"/>
    <x v="6"/>
    <x v="6"/>
    <m/>
    <m/>
    <m/>
    <m/>
    <m/>
    <m/>
  </r>
  <r>
    <x v="0"/>
    <x v="71"/>
    <x v="33"/>
    <x v="19"/>
    <x v="19"/>
    <n v="125874"/>
    <n v="125874"/>
    <n v="31468.5"/>
    <n v="31468.5"/>
    <n v="0"/>
    <n v="0"/>
  </r>
  <r>
    <x v="0"/>
    <x v="71"/>
    <x v="34"/>
    <x v="382"/>
    <x v="382"/>
    <n v="335809.84"/>
    <n v="335810"/>
    <n v="18844.547699214367"/>
    <n v="18844.55667789001"/>
    <n v="0.15999999997438863"/>
    <n v="4.7646012985917454E-7"/>
  </r>
  <r>
    <x v="0"/>
    <x v="71"/>
    <x v="7"/>
    <x v="383"/>
    <x v="383"/>
    <n v="461683.84"/>
    <n v="461684"/>
    <n v="21158.746104491292"/>
    <n v="21158.753437213567"/>
    <n v="0.15999999997438863"/>
    <n v="3.4655750561767252E-7"/>
  </r>
  <r>
    <x v="0"/>
    <x v="71"/>
    <x v="8"/>
    <x v="6"/>
    <x v="6"/>
    <m/>
    <m/>
    <m/>
    <m/>
    <m/>
    <m/>
  </r>
  <r>
    <x v="0"/>
    <x v="71"/>
    <x v="35"/>
    <x v="12"/>
    <x v="12"/>
    <n v="0"/>
    <n v="0"/>
    <n v="0"/>
    <n v="0"/>
    <n v="0"/>
    <n v="0"/>
  </r>
  <r>
    <x v="0"/>
    <x v="71"/>
    <x v="36"/>
    <x v="12"/>
    <x v="12"/>
    <n v="0"/>
    <n v="0"/>
    <n v="0"/>
    <n v="0"/>
    <n v="0"/>
    <n v="0"/>
  </r>
  <r>
    <x v="0"/>
    <x v="71"/>
    <x v="37"/>
    <x v="12"/>
    <x v="12"/>
    <n v="0"/>
    <n v="0"/>
    <n v="0"/>
    <n v="0"/>
    <n v="0"/>
    <n v="0"/>
  </r>
  <r>
    <x v="0"/>
    <x v="71"/>
    <x v="38"/>
    <x v="12"/>
    <x v="12"/>
    <n v="0"/>
    <n v="0"/>
    <n v="0"/>
    <n v="0"/>
    <n v="0"/>
    <n v="0"/>
  </r>
  <r>
    <x v="0"/>
    <x v="71"/>
    <x v="7"/>
    <x v="12"/>
    <x v="12"/>
    <n v="0"/>
    <n v="0"/>
    <n v="0"/>
    <n v="0"/>
    <n v="0"/>
    <n v="0"/>
  </r>
  <r>
    <x v="0"/>
    <x v="71"/>
    <x v="8"/>
    <x v="6"/>
    <x v="6"/>
    <m/>
    <m/>
    <m/>
    <m/>
    <m/>
    <m/>
  </r>
  <r>
    <x v="0"/>
    <x v="71"/>
    <x v="39"/>
    <x v="12"/>
    <x v="12"/>
    <n v="0"/>
    <n v="0"/>
    <n v="0"/>
    <n v="0"/>
    <n v="0"/>
    <n v="0"/>
  </r>
  <r>
    <x v="0"/>
    <x v="71"/>
    <x v="40"/>
    <x v="12"/>
    <x v="12"/>
    <n v="0"/>
    <n v="0"/>
    <n v="0"/>
    <n v="0"/>
    <n v="0"/>
    <n v="0"/>
  </r>
  <r>
    <x v="0"/>
    <x v="71"/>
    <x v="41"/>
    <x v="12"/>
    <x v="12"/>
    <n v="0"/>
    <n v="0"/>
    <n v="0"/>
    <n v="0"/>
    <n v="0"/>
    <n v="0"/>
  </r>
  <r>
    <x v="0"/>
    <x v="72"/>
    <x v="0"/>
    <x v="0"/>
    <x v="0"/>
    <n v="104837"/>
    <n v="105887"/>
    <n v="104837"/>
    <n v="105887"/>
    <n v="1050"/>
    <n v="1.0015547945858809E-2"/>
  </r>
  <r>
    <x v="0"/>
    <x v="72"/>
    <x v="1"/>
    <x v="12"/>
    <x v="12"/>
    <n v="0"/>
    <n v="0"/>
    <n v="0"/>
    <n v="0"/>
    <n v="0"/>
    <n v="0"/>
  </r>
  <r>
    <x v="0"/>
    <x v="72"/>
    <x v="2"/>
    <x v="12"/>
    <x v="12"/>
    <n v="0"/>
    <n v="0"/>
    <n v="0"/>
    <n v="0"/>
    <n v="0"/>
    <n v="0"/>
  </r>
  <r>
    <x v="0"/>
    <x v="72"/>
    <x v="3"/>
    <x v="12"/>
    <x v="12"/>
    <n v="0"/>
    <n v="0"/>
    <n v="0"/>
    <n v="0"/>
    <n v="0"/>
    <n v="0"/>
  </r>
  <r>
    <x v="0"/>
    <x v="72"/>
    <x v="4"/>
    <x v="12"/>
    <x v="12"/>
    <n v="0"/>
    <n v="0"/>
    <n v="0"/>
    <n v="0"/>
    <n v="0"/>
    <n v="0"/>
  </r>
  <r>
    <x v="0"/>
    <x v="72"/>
    <x v="5"/>
    <x v="12"/>
    <x v="12"/>
    <n v="0"/>
    <n v="0"/>
    <n v="0"/>
    <n v="0"/>
    <n v="0"/>
    <n v="0"/>
  </r>
  <r>
    <x v="0"/>
    <x v="72"/>
    <x v="6"/>
    <x v="12"/>
    <x v="12"/>
    <n v="0"/>
    <n v="0"/>
    <n v="0"/>
    <n v="0"/>
    <n v="0"/>
    <n v="0"/>
  </r>
  <r>
    <x v="0"/>
    <x v="72"/>
    <x v="7"/>
    <x v="0"/>
    <x v="0"/>
    <n v="104837"/>
    <n v="105887"/>
    <n v="104837"/>
    <n v="105887"/>
    <n v="1050"/>
    <n v="1.0015547945858809E-2"/>
  </r>
  <r>
    <x v="0"/>
    <x v="72"/>
    <x v="8"/>
    <x v="6"/>
    <x v="6"/>
    <m/>
    <m/>
    <m/>
    <m/>
    <m/>
    <m/>
  </r>
  <r>
    <x v="0"/>
    <x v="72"/>
    <x v="9"/>
    <x v="0"/>
    <x v="0"/>
    <n v="16448"/>
    <n v="16749"/>
    <n v="16448"/>
    <n v="16749"/>
    <n v="301"/>
    <n v="1.8300097276264592E-2"/>
  </r>
  <r>
    <x v="0"/>
    <x v="72"/>
    <x v="10"/>
    <x v="12"/>
    <x v="12"/>
    <n v="0"/>
    <n v="0"/>
    <n v="0"/>
    <n v="0"/>
    <n v="0"/>
    <n v="0"/>
  </r>
  <r>
    <x v="0"/>
    <x v="72"/>
    <x v="7"/>
    <x v="0"/>
    <x v="0"/>
    <n v="16448"/>
    <n v="16749"/>
    <n v="16448"/>
    <n v="16749"/>
    <n v="301"/>
    <n v="1.8300097276264592E-2"/>
  </r>
  <r>
    <x v="0"/>
    <x v="72"/>
    <x v="8"/>
    <x v="6"/>
    <x v="6"/>
    <m/>
    <m/>
    <m/>
    <m/>
    <m/>
    <m/>
  </r>
  <r>
    <x v="0"/>
    <x v="72"/>
    <x v="11"/>
    <x v="12"/>
    <x v="12"/>
    <n v="0"/>
    <n v="0"/>
    <n v="0"/>
    <n v="0"/>
    <n v="0"/>
    <n v="0"/>
  </r>
  <r>
    <x v="0"/>
    <x v="72"/>
    <x v="12"/>
    <x v="12"/>
    <x v="12"/>
    <n v="0"/>
    <n v="0"/>
    <n v="0"/>
    <n v="0"/>
    <n v="0"/>
    <n v="0"/>
  </r>
  <r>
    <x v="0"/>
    <x v="72"/>
    <x v="13"/>
    <x v="12"/>
    <x v="12"/>
    <n v="0"/>
    <n v="0"/>
    <n v="0"/>
    <n v="0"/>
    <n v="0"/>
    <n v="0"/>
  </r>
  <r>
    <x v="0"/>
    <x v="72"/>
    <x v="14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15"/>
    <x v="12"/>
    <x v="12"/>
    <n v="0"/>
    <n v="0"/>
    <n v="0"/>
    <n v="0"/>
    <n v="0"/>
    <n v="0"/>
  </r>
  <r>
    <x v="0"/>
    <x v="72"/>
    <x v="16"/>
    <x v="12"/>
    <x v="12"/>
    <n v="0"/>
    <n v="0"/>
    <n v="0"/>
    <n v="0"/>
    <n v="0"/>
    <n v="0"/>
  </r>
  <r>
    <x v="0"/>
    <x v="72"/>
    <x v="17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18"/>
    <x v="12"/>
    <x v="12"/>
    <n v="0"/>
    <n v="0"/>
    <n v="0"/>
    <n v="0"/>
    <n v="0"/>
    <n v="0"/>
  </r>
  <r>
    <x v="0"/>
    <x v="72"/>
    <x v="19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20"/>
    <x v="12"/>
    <x v="12"/>
    <n v="0"/>
    <n v="0"/>
    <n v="0"/>
    <n v="0"/>
    <n v="0"/>
    <n v="0"/>
  </r>
  <r>
    <x v="0"/>
    <x v="72"/>
    <x v="21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22"/>
    <x v="12"/>
    <x v="12"/>
    <n v="0"/>
    <n v="0"/>
    <n v="0"/>
    <n v="0"/>
    <n v="0"/>
    <n v="0"/>
  </r>
  <r>
    <x v="0"/>
    <x v="72"/>
    <x v="23"/>
    <x v="12"/>
    <x v="12"/>
    <n v="0"/>
    <n v="0"/>
    <n v="0"/>
    <n v="0"/>
    <n v="0"/>
    <n v="0"/>
  </r>
  <r>
    <x v="0"/>
    <x v="72"/>
    <x v="24"/>
    <x v="12"/>
    <x v="12"/>
    <n v="0"/>
    <n v="0"/>
    <n v="0"/>
    <n v="0"/>
    <n v="0"/>
    <n v="0"/>
  </r>
  <r>
    <x v="0"/>
    <x v="72"/>
    <x v="25"/>
    <x v="12"/>
    <x v="12"/>
    <n v="0"/>
    <n v="0"/>
    <n v="0"/>
    <n v="0"/>
    <n v="0"/>
    <n v="0"/>
  </r>
  <r>
    <x v="0"/>
    <x v="72"/>
    <x v="26"/>
    <x v="12"/>
    <x v="12"/>
    <n v="0"/>
    <n v="0"/>
    <n v="0"/>
    <n v="0"/>
    <n v="0"/>
    <n v="0"/>
  </r>
  <r>
    <x v="0"/>
    <x v="72"/>
    <x v="27"/>
    <x v="12"/>
    <x v="12"/>
    <n v="0"/>
    <n v="0"/>
    <n v="0"/>
    <n v="0"/>
    <n v="0"/>
    <n v="0"/>
  </r>
  <r>
    <x v="0"/>
    <x v="72"/>
    <x v="28"/>
    <x v="12"/>
    <x v="12"/>
    <n v="0"/>
    <n v="0"/>
    <n v="0"/>
    <n v="0"/>
    <n v="0"/>
    <n v="0"/>
  </r>
  <r>
    <x v="0"/>
    <x v="72"/>
    <x v="29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30"/>
    <x v="12"/>
    <x v="12"/>
    <n v="0"/>
    <n v="0"/>
    <n v="0"/>
    <n v="0"/>
    <n v="0"/>
    <n v="0"/>
  </r>
  <r>
    <x v="0"/>
    <x v="72"/>
    <x v="31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32"/>
    <x v="12"/>
    <x v="12"/>
    <n v="0"/>
    <n v="0"/>
    <n v="0"/>
    <n v="0"/>
    <n v="0"/>
    <n v="0"/>
  </r>
  <r>
    <x v="0"/>
    <x v="72"/>
    <x v="7"/>
    <x v="12"/>
    <x v="12"/>
    <n v="0"/>
    <n v="0"/>
    <n v="0"/>
    <n v="0"/>
    <n v="0"/>
    <n v="0"/>
  </r>
  <r>
    <x v="0"/>
    <x v="72"/>
    <x v="8"/>
    <x v="6"/>
    <x v="6"/>
    <m/>
    <m/>
    <m/>
    <m/>
    <m/>
    <m/>
  </r>
  <r>
    <x v="0"/>
    <x v="72"/>
    <x v="33"/>
    <x v="0"/>
    <x v="0"/>
    <n v="30182"/>
    <n v="30484"/>
    <n v="30182"/>
    <n v="30484"/>
    <n v="302"/>
    <n v="1.0005963819495063E-2"/>
  </r>
  <r>
    <x v="0"/>
    <x v="72"/>
    <x v="34"/>
    <x v="17"/>
    <x v="17"/>
    <n v="42200"/>
    <n v="42622"/>
    <n v="21100"/>
    <n v="21311"/>
    <n v="422"/>
    <n v="0.01"/>
  </r>
  <r>
    <x v="0"/>
    <x v="72"/>
    <x v="7"/>
    <x v="26"/>
    <x v="26"/>
    <n v="72382"/>
    <n v="73106"/>
    <n v="24127.333333333332"/>
    <n v="24368.666666666668"/>
    <n v="724"/>
    <n v="1.0002486806112017E-2"/>
  </r>
  <r>
    <x v="0"/>
    <x v="72"/>
    <x v="8"/>
    <x v="6"/>
    <x v="6"/>
    <m/>
    <m/>
    <m/>
    <m/>
    <m/>
    <m/>
  </r>
  <r>
    <x v="0"/>
    <x v="72"/>
    <x v="35"/>
    <x v="0"/>
    <x v="0"/>
    <n v="12421"/>
    <n v="12545"/>
    <n v="12421"/>
    <n v="12545"/>
    <n v="124"/>
    <n v="9.9830931486997818E-3"/>
  </r>
  <r>
    <x v="0"/>
    <x v="72"/>
    <x v="36"/>
    <x v="12"/>
    <x v="12"/>
    <n v="0"/>
    <n v="0"/>
    <n v="0"/>
    <n v="0"/>
    <n v="0"/>
    <n v="0"/>
  </r>
  <r>
    <x v="0"/>
    <x v="72"/>
    <x v="37"/>
    <x v="12"/>
    <x v="12"/>
    <n v="0"/>
    <n v="0"/>
    <n v="0"/>
    <n v="0"/>
    <n v="0"/>
    <n v="0"/>
  </r>
  <r>
    <x v="0"/>
    <x v="72"/>
    <x v="38"/>
    <x v="12"/>
    <x v="12"/>
    <n v="0"/>
    <n v="0"/>
    <n v="0"/>
    <n v="0"/>
    <n v="0"/>
    <n v="0"/>
  </r>
  <r>
    <x v="0"/>
    <x v="72"/>
    <x v="7"/>
    <x v="0"/>
    <x v="0"/>
    <n v="12421"/>
    <n v="12545"/>
    <n v="12421"/>
    <n v="12545"/>
    <n v="124"/>
    <n v="9.9830931486997818E-3"/>
  </r>
  <r>
    <x v="0"/>
    <x v="72"/>
    <x v="8"/>
    <x v="6"/>
    <x v="6"/>
    <m/>
    <m/>
    <m/>
    <m/>
    <m/>
    <m/>
  </r>
  <r>
    <x v="0"/>
    <x v="72"/>
    <x v="39"/>
    <x v="12"/>
    <x v="12"/>
    <n v="0"/>
    <n v="0"/>
    <n v="0"/>
    <n v="0"/>
    <n v="0"/>
    <n v="0"/>
  </r>
  <r>
    <x v="0"/>
    <x v="72"/>
    <x v="40"/>
    <x v="12"/>
    <x v="12"/>
    <n v="0"/>
    <n v="0"/>
    <n v="0"/>
    <n v="0"/>
    <n v="0"/>
    <n v="0"/>
  </r>
  <r>
    <x v="0"/>
    <x v="72"/>
    <x v="41"/>
    <x v="12"/>
    <x v="12"/>
    <n v="0"/>
    <n v="0"/>
    <n v="0"/>
    <n v="0"/>
    <n v="0"/>
    <n v="0"/>
  </r>
  <r>
    <x v="0"/>
    <x v="73"/>
    <x v="0"/>
    <x v="0"/>
    <x v="0"/>
    <n v="180000"/>
    <n v="180000"/>
    <n v="180000"/>
    <n v="180000"/>
    <n v="0"/>
    <n v="0"/>
  </r>
  <r>
    <x v="0"/>
    <x v="73"/>
    <x v="1"/>
    <x v="384"/>
    <x v="384"/>
    <n v="3556216"/>
    <n v="3556216"/>
    <n v="73627.660455486563"/>
    <n v="73627.660455486563"/>
    <n v="0"/>
    <n v="0"/>
  </r>
  <r>
    <x v="0"/>
    <x v="73"/>
    <x v="2"/>
    <x v="385"/>
    <x v="385"/>
    <n v="815740"/>
    <n v="815740"/>
    <n v="107334.21052631579"/>
    <n v="107334.21052631579"/>
    <n v="0"/>
    <n v="0"/>
  </r>
  <r>
    <x v="0"/>
    <x v="73"/>
    <x v="3"/>
    <x v="23"/>
    <x v="23"/>
    <n v="483300"/>
    <n v="483300"/>
    <n v="80550"/>
    <n v="80550"/>
    <n v="0"/>
    <n v="0"/>
  </r>
  <r>
    <x v="0"/>
    <x v="73"/>
    <x v="4"/>
    <x v="0"/>
    <x v="0"/>
    <n v="130000"/>
    <n v="130000"/>
    <n v="130000"/>
    <n v="130000"/>
    <n v="0"/>
    <n v="0"/>
  </r>
  <r>
    <x v="0"/>
    <x v="73"/>
    <x v="5"/>
    <x v="386"/>
    <x v="386"/>
    <n v="4088219.87"/>
    <n v="4088219.87"/>
    <n v="61681.048129149065"/>
    <n v="61681.048129149065"/>
    <n v="0"/>
    <n v="0"/>
  </r>
  <r>
    <x v="0"/>
    <x v="73"/>
    <x v="6"/>
    <x v="23"/>
    <x v="23"/>
    <n v="277988"/>
    <n v="277988"/>
    <n v="46331.333333333336"/>
    <n v="46331.333333333336"/>
    <n v="0"/>
    <n v="0"/>
  </r>
  <r>
    <x v="0"/>
    <x v="73"/>
    <x v="7"/>
    <x v="387"/>
    <x v="387"/>
    <n v="9531463.870000001"/>
    <n v="9531463.870000001"/>
    <n v="69991.657144955214"/>
    <n v="69991.657144955214"/>
    <n v="0"/>
    <n v="0"/>
  </r>
  <r>
    <x v="0"/>
    <x v="73"/>
    <x v="8"/>
    <x v="6"/>
    <x v="6"/>
    <m/>
    <m/>
    <m/>
    <m/>
    <m/>
    <m/>
  </r>
  <r>
    <x v="0"/>
    <x v="73"/>
    <x v="9"/>
    <x v="388"/>
    <x v="388"/>
    <n v="262353.3"/>
    <n v="262353.3"/>
    <n v="17847.163265306124"/>
    <n v="17847.163265306124"/>
    <n v="0"/>
    <n v="0"/>
  </r>
  <r>
    <x v="0"/>
    <x v="73"/>
    <x v="10"/>
    <x v="14"/>
    <x v="14"/>
    <n v="210181.62"/>
    <n v="210181.62"/>
    <n v="16167.816923076924"/>
    <n v="16167.816923076924"/>
    <n v="0"/>
    <n v="0"/>
  </r>
  <r>
    <x v="0"/>
    <x v="73"/>
    <x v="7"/>
    <x v="389"/>
    <x v="389"/>
    <n v="472534.92"/>
    <n v="472534.92"/>
    <n v="17059.022382671479"/>
    <n v="17059.022382671479"/>
    <n v="0"/>
    <n v="0"/>
  </r>
  <r>
    <x v="0"/>
    <x v="73"/>
    <x v="8"/>
    <x v="6"/>
    <x v="6"/>
    <m/>
    <m/>
    <m/>
    <m/>
    <m/>
    <m/>
  </r>
  <r>
    <x v="0"/>
    <x v="73"/>
    <x v="11"/>
    <x v="390"/>
    <x v="390"/>
    <n v="487100.85"/>
    <n v="487100.85"/>
    <n v="17809.903107861061"/>
    <n v="17809.903107861061"/>
    <n v="0"/>
    <n v="0"/>
  </r>
  <r>
    <x v="0"/>
    <x v="73"/>
    <x v="12"/>
    <x v="391"/>
    <x v="391"/>
    <n v="2648688.6"/>
    <n v="2648688.6"/>
    <n v="20020.321995464852"/>
    <n v="20020.321995464852"/>
    <n v="0"/>
    <n v="0"/>
  </r>
  <r>
    <x v="0"/>
    <x v="73"/>
    <x v="13"/>
    <x v="88"/>
    <x v="88"/>
    <n v="727598"/>
    <n v="727598"/>
    <n v="16168.844444444445"/>
    <n v="16168.844444444445"/>
    <n v="0"/>
    <n v="0"/>
  </r>
  <r>
    <x v="0"/>
    <x v="73"/>
    <x v="14"/>
    <x v="61"/>
    <x v="61"/>
    <n v="362783"/>
    <n v="362783"/>
    <n v="17441.490384615383"/>
    <n v="17441.490384615383"/>
    <n v="0"/>
    <n v="0"/>
  </r>
  <r>
    <x v="0"/>
    <x v="73"/>
    <x v="7"/>
    <x v="392"/>
    <x v="392"/>
    <n v="4226170.45"/>
    <n v="4226170.45"/>
    <n v="18745.488800177423"/>
    <n v="18745.488800177423"/>
    <n v="0"/>
    <n v="0"/>
  </r>
  <r>
    <x v="0"/>
    <x v="73"/>
    <x v="8"/>
    <x v="6"/>
    <x v="6"/>
    <m/>
    <m/>
    <m/>
    <m/>
    <m/>
    <m/>
  </r>
  <r>
    <x v="0"/>
    <x v="73"/>
    <x v="15"/>
    <x v="393"/>
    <x v="393"/>
    <n v="2301566.64"/>
    <n v="2301566.64"/>
    <n v="50762.387295985885"/>
    <n v="50762.387295985885"/>
    <n v="0"/>
    <n v="0"/>
  </r>
  <r>
    <x v="0"/>
    <x v="73"/>
    <x v="16"/>
    <x v="394"/>
    <x v="394"/>
    <n v="678264.83000000007"/>
    <n v="678264.83000000007"/>
    <n v="45097.395611702137"/>
    <n v="45097.395611702137"/>
    <n v="0"/>
    <n v="0"/>
  </r>
  <r>
    <x v="0"/>
    <x v="73"/>
    <x v="17"/>
    <x v="395"/>
    <x v="395"/>
    <n v="2753829.09"/>
    <n v="2753829.09"/>
    <n v="28375.364142194743"/>
    <n v="28375.364142194743"/>
    <n v="0"/>
    <n v="0"/>
  </r>
  <r>
    <x v="0"/>
    <x v="73"/>
    <x v="7"/>
    <x v="396"/>
    <x v="396"/>
    <n v="5733660.5600000005"/>
    <n v="5733660.5600000005"/>
    <n v="36420.380867687229"/>
    <n v="36420.380867687229"/>
    <n v="0"/>
    <n v="0"/>
  </r>
  <r>
    <x v="0"/>
    <x v="73"/>
    <x v="8"/>
    <x v="6"/>
    <x v="6"/>
    <m/>
    <m/>
    <m/>
    <m/>
    <m/>
    <m/>
  </r>
  <r>
    <x v="0"/>
    <x v="73"/>
    <x v="18"/>
    <x v="397"/>
    <x v="397"/>
    <n v="290224.45"/>
    <n v="290224.45"/>
    <n v="31206.930107526885"/>
    <n v="31206.930107526885"/>
    <n v="0"/>
    <n v="0"/>
  </r>
  <r>
    <x v="0"/>
    <x v="73"/>
    <x v="19"/>
    <x v="12"/>
    <x v="12"/>
    <n v="0"/>
    <n v="0"/>
    <n v="0"/>
    <n v="0"/>
    <n v="0"/>
    <n v="0"/>
  </r>
  <r>
    <x v="0"/>
    <x v="73"/>
    <x v="7"/>
    <x v="397"/>
    <x v="397"/>
    <n v="290224.45"/>
    <n v="290224.45"/>
    <n v="31206.930107526885"/>
    <n v="31206.930107526885"/>
    <n v="0"/>
    <n v="0"/>
  </r>
  <r>
    <x v="0"/>
    <x v="73"/>
    <x v="8"/>
    <x v="6"/>
    <x v="6"/>
    <m/>
    <m/>
    <m/>
    <m/>
    <m/>
    <m/>
  </r>
  <r>
    <x v="0"/>
    <x v="73"/>
    <x v="20"/>
    <x v="398"/>
    <x v="398"/>
    <n v="3037681.08"/>
    <n v="3037681.08"/>
    <n v="48955.375987107174"/>
    <n v="48955.375987107174"/>
    <n v="0"/>
    <n v="0"/>
  </r>
  <r>
    <x v="0"/>
    <x v="73"/>
    <x v="21"/>
    <x v="399"/>
    <x v="399"/>
    <n v="26774.06"/>
    <n v="26774.06"/>
    <n v="28558.997333333336"/>
    <n v="28558.997333333336"/>
    <n v="0"/>
    <n v="0"/>
  </r>
  <r>
    <x v="0"/>
    <x v="73"/>
    <x v="7"/>
    <x v="400"/>
    <x v="400"/>
    <n v="3064455.14"/>
    <n v="3064455.14"/>
    <n v="48651.798213931339"/>
    <n v="48651.798213931339"/>
    <n v="0"/>
    <n v="0"/>
  </r>
  <r>
    <x v="0"/>
    <x v="73"/>
    <x v="8"/>
    <x v="6"/>
    <x v="6"/>
    <m/>
    <m/>
    <m/>
    <m/>
    <m/>
    <m/>
  </r>
  <r>
    <x v="0"/>
    <x v="73"/>
    <x v="22"/>
    <x v="401"/>
    <x v="401"/>
    <n v="368182.75"/>
    <n v="368182.75"/>
    <n v="66219.919064748188"/>
    <n v="66219.919064748188"/>
    <n v="0"/>
    <n v="0"/>
  </r>
  <r>
    <x v="0"/>
    <x v="73"/>
    <x v="23"/>
    <x v="402"/>
    <x v="402"/>
    <n v="458237.33142857143"/>
    <n v="458237.33142857143"/>
    <n v="53302.004353678189"/>
    <n v="53302.004353678189"/>
    <n v="0"/>
    <n v="0"/>
  </r>
  <r>
    <x v="0"/>
    <x v="73"/>
    <x v="24"/>
    <x v="12"/>
    <x v="12"/>
    <n v="0"/>
    <n v="0"/>
    <n v="0"/>
    <n v="0"/>
    <n v="0"/>
    <n v="0"/>
  </r>
  <r>
    <x v="0"/>
    <x v="73"/>
    <x v="25"/>
    <x v="403"/>
    <x v="403"/>
    <n v="134280.14600000001"/>
    <n v="134280.14600000001"/>
    <n v="49788.708194289953"/>
    <n v="49788.708194289953"/>
    <n v="0"/>
    <n v="0"/>
  </r>
  <r>
    <x v="0"/>
    <x v="73"/>
    <x v="26"/>
    <x v="12"/>
    <x v="12"/>
    <n v="0"/>
    <n v="0"/>
    <n v="0"/>
    <n v="0"/>
    <n v="0"/>
    <n v="0"/>
  </r>
  <r>
    <x v="0"/>
    <x v="73"/>
    <x v="27"/>
    <x v="12"/>
    <x v="12"/>
    <n v="0"/>
    <n v="0"/>
    <n v="0"/>
    <n v="0"/>
    <n v="0"/>
    <n v="0"/>
  </r>
  <r>
    <x v="0"/>
    <x v="73"/>
    <x v="28"/>
    <x v="127"/>
    <x v="127"/>
    <n v="64709.5"/>
    <n v="64709.5"/>
    <n v="38064.411764705881"/>
    <n v="38064.411764705881"/>
    <n v="0"/>
    <n v="0"/>
  </r>
  <r>
    <x v="0"/>
    <x v="73"/>
    <x v="29"/>
    <x v="404"/>
    <x v="404"/>
    <n v="122109.12"/>
    <n v="122109.12"/>
    <n v="57060.336448598122"/>
    <n v="57060.336448598122"/>
    <n v="0"/>
    <n v="0"/>
  </r>
  <r>
    <x v="0"/>
    <x v="73"/>
    <x v="7"/>
    <x v="405"/>
    <x v="405"/>
    <n v="1147518.8474285714"/>
    <n v="1147518.8474285714"/>
    <n v="55451.766088169097"/>
    <n v="55451.766088169097"/>
    <n v="0"/>
    <n v="0"/>
  </r>
  <r>
    <x v="0"/>
    <x v="73"/>
    <x v="8"/>
    <x v="6"/>
    <x v="6"/>
    <m/>
    <m/>
    <m/>
    <m/>
    <m/>
    <m/>
  </r>
  <r>
    <x v="0"/>
    <x v="73"/>
    <x v="30"/>
    <x v="406"/>
    <x v="406"/>
    <n v="295385.79499999998"/>
    <n v="295385.79499999998"/>
    <n v="16629.835776696844"/>
    <n v="16629.835776696844"/>
    <n v="0"/>
    <n v="0"/>
  </r>
  <r>
    <x v="0"/>
    <x v="73"/>
    <x v="31"/>
    <x v="0"/>
    <x v="0"/>
    <n v="77650"/>
    <n v="77650"/>
    <n v="77650"/>
    <n v="77650"/>
    <n v="0"/>
    <n v="0"/>
  </r>
  <r>
    <x v="0"/>
    <x v="73"/>
    <x v="7"/>
    <x v="407"/>
    <x v="407"/>
    <n v="373035.79499999998"/>
    <n v="373035.79499999998"/>
    <n v="19882.093708693988"/>
    <n v="19882.093708693988"/>
    <n v="0"/>
    <n v="0"/>
  </r>
  <r>
    <x v="0"/>
    <x v="73"/>
    <x v="8"/>
    <x v="6"/>
    <x v="6"/>
    <m/>
    <m/>
    <m/>
    <m/>
    <m/>
    <m/>
  </r>
  <r>
    <x v="0"/>
    <x v="73"/>
    <x v="32"/>
    <x v="19"/>
    <x v="19"/>
    <n v="200077"/>
    <n v="200077"/>
    <n v="50019.25"/>
    <n v="50019.25"/>
    <n v="0"/>
    <n v="0"/>
  </r>
  <r>
    <x v="0"/>
    <x v="73"/>
    <x v="7"/>
    <x v="19"/>
    <x v="19"/>
    <n v="200077"/>
    <n v="200077"/>
    <n v="50019.25"/>
    <n v="50019.25"/>
    <n v="0"/>
    <n v="0"/>
  </r>
  <r>
    <x v="0"/>
    <x v="73"/>
    <x v="8"/>
    <x v="6"/>
    <x v="6"/>
    <m/>
    <m/>
    <m/>
    <m/>
    <m/>
    <m/>
  </r>
  <r>
    <x v="0"/>
    <x v="73"/>
    <x v="33"/>
    <x v="23"/>
    <x v="23"/>
    <n v="194727.04000000001"/>
    <n v="194727.04000000001"/>
    <n v="32454.506666666668"/>
    <n v="32454.506666666668"/>
    <n v="0"/>
    <n v="0"/>
  </r>
  <r>
    <x v="0"/>
    <x v="73"/>
    <x v="34"/>
    <x v="408"/>
    <x v="408"/>
    <n v="1028507"/>
    <n v="1028507"/>
    <n v="24488.261904761905"/>
    <n v="24488.261904761905"/>
    <n v="0"/>
    <n v="0"/>
  </r>
  <r>
    <x v="0"/>
    <x v="73"/>
    <x v="7"/>
    <x v="57"/>
    <x v="57"/>
    <n v="1223234.04"/>
    <n v="1223234.04"/>
    <n v="25484.0425"/>
    <n v="25484.0425"/>
    <n v="0"/>
    <n v="0"/>
  </r>
  <r>
    <x v="0"/>
    <x v="73"/>
    <x v="8"/>
    <x v="6"/>
    <x v="6"/>
    <m/>
    <m/>
    <m/>
    <m/>
    <m/>
    <m/>
  </r>
  <r>
    <x v="0"/>
    <x v="73"/>
    <x v="35"/>
    <x v="409"/>
    <x v="409"/>
    <n v="1495937.4453999994"/>
    <n v="1495937.4453999994"/>
    <n v="16780.061462910118"/>
    <n v="16780.061462910118"/>
    <n v="0"/>
    <n v="0"/>
  </r>
  <r>
    <x v="0"/>
    <x v="73"/>
    <x v="36"/>
    <x v="0"/>
    <x v="0"/>
    <n v="72000"/>
    <n v="72000"/>
    <n v="72000"/>
    <n v="72000"/>
    <n v="0"/>
    <n v="0"/>
  </r>
  <r>
    <x v="0"/>
    <x v="73"/>
    <x v="37"/>
    <x v="410"/>
    <x v="410"/>
    <n v="888236.52"/>
    <n v="888236.52"/>
    <n v="20599.607134657264"/>
    <n v="20599.607134657264"/>
    <n v="0"/>
    <n v="0"/>
  </r>
  <r>
    <x v="0"/>
    <x v="73"/>
    <x v="38"/>
    <x v="12"/>
    <x v="12"/>
    <n v="0"/>
    <n v="0"/>
    <n v="0"/>
    <n v="0"/>
    <n v="0"/>
    <n v="0"/>
  </r>
  <r>
    <x v="0"/>
    <x v="73"/>
    <x v="7"/>
    <x v="411"/>
    <x v="411"/>
    <n v="2456173.9653999992"/>
    <n v="2456173.9653999992"/>
    <n v="18430.224969385166"/>
    <n v="18430.224969385166"/>
    <n v="0"/>
    <n v="0"/>
  </r>
  <r>
    <x v="0"/>
    <x v="73"/>
    <x v="8"/>
    <x v="6"/>
    <x v="6"/>
    <m/>
    <m/>
    <m/>
    <m/>
    <m/>
    <m/>
  </r>
  <r>
    <x v="0"/>
    <x v="73"/>
    <x v="39"/>
    <x v="12"/>
    <x v="12"/>
    <n v="0"/>
    <n v="0"/>
    <n v="0"/>
    <n v="0"/>
    <n v="0"/>
    <n v="0"/>
  </r>
  <r>
    <x v="0"/>
    <x v="73"/>
    <x v="40"/>
    <x v="12"/>
    <x v="12"/>
    <n v="0"/>
    <n v="0"/>
    <n v="0"/>
    <n v="0"/>
    <n v="0"/>
    <n v="0"/>
  </r>
  <r>
    <x v="0"/>
    <x v="73"/>
    <x v="41"/>
    <x v="12"/>
    <x v="12"/>
    <n v="0"/>
    <n v="0"/>
    <n v="0"/>
    <n v="0"/>
    <n v="0"/>
    <n v="0"/>
  </r>
  <r>
    <x v="0"/>
    <x v="74"/>
    <x v="0"/>
    <x v="0"/>
    <x v="0"/>
    <n v="98001"/>
    <n v="102411"/>
    <n v="98001"/>
    <n v="102411"/>
    <n v="4410"/>
    <n v="4.4999540821012034E-2"/>
  </r>
  <r>
    <x v="0"/>
    <x v="74"/>
    <x v="1"/>
    <x v="19"/>
    <x v="19"/>
    <n v="290502"/>
    <n v="300005"/>
    <n v="72625.5"/>
    <n v="75001.25"/>
    <n v="9503"/>
    <n v="3.271233932984971E-2"/>
  </r>
  <r>
    <x v="0"/>
    <x v="74"/>
    <x v="2"/>
    <x v="0"/>
    <x v="0"/>
    <n v="47468"/>
    <n v="47469"/>
    <n v="47468"/>
    <n v="47469"/>
    <n v="1"/>
    <n v="2.1066823965618945E-5"/>
  </r>
  <r>
    <x v="0"/>
    <x v="74"/>
    <x v="3"/>
    <x v="12"/>
    <x v="12"/>
    <n v="0"/>
    <n v="0"/>
    <n v="0"/>
    <n v="0"/>
    <n v="0"/>
    <n v="0"/>
  </r>
  <r>
    <x v="0"/>
    <x v="74"/>
    <x v="4"/>
    <x v="0"/>
    <x v="0"/>
    <n v="49000"/>
    <n v="50300"/>
    <n v="49000"/>
    <n v="50300"/>
    <n v="1300"/>
    <n v="2.6530612244897958E-2"/>
  </r>
  <r>
    <x v="0"/>
    <x v="74"/>
    <x v="5"/>
    <x v="17"/>
    <x v="17"/>
    <n v="107000"/>
    <n v="107002"/>
    <n v="53500"/>
    <n v="53501"/>
    <n v="2"/>
    <n v="1.869158878504673E-5"/>
  </r>
  <r>
    <x v="0"/>
    <x v="74"/>
    <x v="6"/>
    <x v="12"/>
    <x v="12"/>
    <n v="0"/>
    <n v="0"/>
    <n v="0"/>
    <n v="0"/>
    <n v="0"/>
    <n v="0"/>
  </r>
  <r>
    <x v="0"/>
    <x v="74"/>
    <x v="7"/>
    <x v="18"/>
    <x v="18"/>
    <n v="591971"/>
    <n v="607187"/>
    <n v="65774.555555555562"/>
    <n v="67465.222222222219"/>
    <n v="15216"/>
    <n v="2.5703961849482492E-2"/>
  </r>
  <r>
    <x v="0"/>
    <x v="74"/>
    <x v="8"/>
    <x v="6"/>
    <x v="6"/>
    <m/>
    <m/>
    <m/>
    <m/>
    <m/>
    <m/>
  </r>
  <r>
    <x v="0"/>
    <x v="74"/>
    <x v="9"/>
    <x v="17"/>
    <x v="17"/>
    <n v="28002"/>
    <n v="28004"/>
    <n v="14001"/>
    <n v="14002"/>
    <n v="2"/>
    <n v="7.1423469752160561E-5"/>
  </r>
  <r>
    <x v="0"/>
    <x v="74"/>
    <x v="10"/>
    <x v="12"/>
    <x v="12"/>
    <n v="0"/>
    <n v="0"/>
    <n v="0"/>
    <n v="0"/>
    <n v="0"/>
    <n v="0"/>
  </r>
  <r>
    <x v="0"/>
    <x v="74"/>
    <x v="7"/>
    <x v="17"/>
    <x v="17"/>
    <n v="28002"/>
    <n v="28004"/>
    <n v="14001"/>
    <n v="14002"/>
    <n v="2"/>
    <n v="7.1423469752160561E-5"/>
  </r>
  <r>
    <x v="0"/>
    <x v="74"/>
    <x v="8"/>
    <x v="6"/>
    <x v="6"/>
    <m/>
    <m/>
    <m/>
    <m/>
    <m/>
    <m/>
  </r>
  <r>
    <x v="0"/>
    <x v="74"/>
    <x v="11"/>
    <x v="0"/>
    <x v="0"/>
    <n v="15497"/>
    <n v="15498"/>
    <n v="15497"/>
    <n v="15498"/>
    <n v="1"/>
    <n v="6.4528618442279148E-5"/>
  </r>
  <r>
    <x v="0"/>
    <x v="74"/>
    <x v="12"/>
    <x v="12"/>
    <x v="12"/>
    <n v="0"/>
    <n v="0"/>
    <n v="0"/>
    <n v="0"/>
    <n v="0"/>
    <n v="0"/>
  </r>
  <r>
    <x v="0"/>
    <x v="74"/>
    <x v="13"/>
    <x v="12"/>
    <x v="12"/>
    <n v="0"/>
    <n v="0"/>
    <n v="0"/>
    <n v="0"/>
    <n v="0"/>
    <n v="0"/>
  </r>
  <r>
    <x v="0"/>
    <x v="74"/>
    <x v="14"/>
    <x v="12"/>
    <x v="12"/>
    <n v="0"/>
    <n v="0"/>
    <n v="0"/>
    <n v="0"/>
    <n v="0"/>
    <n v="0"/>
  </r>
  <r>
    <x v="0"/>
    <x v="74"/>
    <x v="7"/>
    <x v="0"/>
    <x v="0"/>
    <n v="15497"/>
    <n v="15498"/>
    <n v="15497"/>
    <n v="15498"/>
    <n v="1"/>
    <n v="6.4528618442279148E-5"/>
  </r>
  <r>
    <x v="0"/>
    <x v="74"/>
    <x v="8"/>
    <x v="6"/>
    <x v="6"/>
    <m/>
    <m/>
    <m/>
    <m/>
    <m/>
    <m/>
  </r>
  <r>
    <x v="0"/>
    <x v="74"/>
    <x v="15"/>
    <x v="17"/>
    <x v="17"/>
    <n v="112694"/>
    <n v="112696"/>
    <n v="56347"/>
    <n v="56348"/>
    <n v="2"/>
    <n v="1.7747173762578309E-5"/>
  </r>
  <r>
    <x v="0"/>
    <x v="74"/>
    <x v="16"/>
    <x v="0"/>
    <x v="0"/>
    <n v="45001"/>
    <n v="45002"/>
    <n v="45001"/>
    <n v="45002"/>
    <n v="1"/>
    <n v="2.2221728406035422E-5"/>
  </r>
  <r>
    <x v="0"/>
    <x v="74"/>
    <x v="17"/>
    <x v="28"/>
    <x v="28"/>
    <n v="253374"/>
    <n v="265943"/>
    <n v="23034"/>
    <n v="24176.636363636364"/>
    <n v="12569"/>
    <n v="4.9606510533835357E-2"/>
  </r>
  <r>
    <x v="0"/>
    <x v="74"/>
    <x v="7"/>
    <x v="78"/>
    <x v="78"/>
    <n v="411069"/>
    <n v="423641"/>
    <n v="29362.071428571428"/>
    <n v="30260.071428571428"/>
    <n v="12572"/>
    <n v="3.0583673300589437E-2"/>
  </r>
  <r>
    <x v="0"/>
    <x v="74"/>
    <x v="8"/>
    <x v="6"/>
    <x v="6"/>
    <m/>
    <m/>
    <m/>
    <m/>
    <m/>
    <m/>
  </r>
  <r>
    <x v="0"/>
    <x v="74"/>
    <x v="18"/>
    <x v="12"/>
    <x v="12"/>
    <n v="0"/>
    <n v="0"/>
    <n v="0"/>
    <n v="0"/>
    <n v="0"/>
    <n v="0"/>
  </r>
  <r>
    <x v="0"/>
    <x v="74"/>
    <x v="19"/>
    <x v="12"/>
    <x v="12"/>
    <n v="0"/>
    <n v="0"/>
    <n v="0"/>
    <n v="0"/>
    <n v="0"/>
    <n v="0"/>
  </r>
  <r>
    <x v="0"/>
    <x v="74"/>
    <x v="7"/>
    <x v="12"/>
    <x v="12"/>
    <n v="0"/>
    <n v="0"/>
    <n v="0"/>
    <n v="0"/>
    <n v="0"/>
    <n v="0"/>
  </r>
  <r>
    <x v="0"/>
    <x v="74"/>
    <x v="8"/>
    <x v="6"/>
    <x v="6"/>
    <m/>
    <m/>
    <m/>
    <m/>
    <m/>
    <m/>
  </r>
  <r>
    <x v="0"/>
    <x v="74"/>
    <x v="20"/>
    <x v="0"/>
    <x v="0"/>
    <n v="29500"/>
    <n v="29501"/>
    <n v="29500"/>
    <n v="29501"/>
    <n v="1"/>
    <n v="3.3898305084745762E-5"/>
  </r>
  <r>
    <x v="0"/>
    <x v="74"/>
    <x v="21"/>
    <x v="12"/>
    <x v="12"/>
    <n v="0"/>
    <n v="0"/>
    <n v="0"/>
    <n v="0"/>
    <n v="0"/>
    <n v="0"/>
  </r>
  <r>
    <x v="0"/>
    <x v="74"/>
    <x v="7"/>
    <x v="0"/>
    <x v="0"/>
    <n v="29500"/>
    <n v="29501"/>
    <n v="29500"/>
    <n v="29501"/>
    <n v="1"/>
    <n v="3.3898305084745762E-5"/>
  </r>
  <r>
    <x v="0"/>
    <x v="74"/>
    <x v="8"/>
    <x v="6"/>
    <x v="6"/>
    <m/>
    <m/>
    <m/>
    <m/>
    <m/>
    <m/>
  </r>
  <r>
    <x v="0"/>
    <x v="74"/>
    <x v="22"/>
    <x v="12"/>
    <x v="12"/>
    <n v="0"/>
    <n v="0"/>
    <n v="0"/>
    <n v="0"/>
    <n v="0"/>
    <n v="0"/>
  </r>
  <r>
    <x v="0"/>
    <x v="74"/>
    <x v="23"/>
    <x v="0"/>
    <x v="0"/>
    <n v="59742"/>
    <n v="59743"/>
    <n v="59742"/>
    <n v="59743"/>
    <n v="1"/>
    <n v="1.6738642830839274E-5"/>
  </r>
  <r>
    <x v="0"/>
    <x v="74"/>
    <x v="24"/>
    <x v="12"/>
    <x v="12"/>
    <n v="0"/>
    <n v="0"/>
    <n v="0"/>
    <n v="0"/>
    <n v="0"/>
    <n v="0"/>
  </r>
  <r>
    <x v="0"/>
    <x v="74"/>
    <x v="25"/>
    <x v="12"/>
    <x v="12"/>
    <n v="0"/>
    <n v="0"/>
    <n v="0"/>
    <n v="0"/>
    <n v="0"/>
    <n v="0"/>
  </r>
  <r>
    <x v="0"/>
    <x v="74"/>
    <x v="26"/>
    <x v="17"/>
    <x v="17"/>
    <n v="94278"/>
    <n v="94280"/>
    <n v="47139"/>
    <n v="47140"/>
    <n v="2"/>
    <n v="2.121385689132141E-5"/>
  </r>
  <r>
    <x v="0"/>
    <x v="74"/>
    <x v="27"/>
    <x v="12"/>
    <x v="12"/>
    <n v="0"/>
    <n v="0"/>
    <n v="0"/>
    <n v="0"/>
    <n v="0"/>
    <n v="0"/>
  </r>
  <r>
    <x v="0"/>
    <x v="74"/>
    <x v="28"/>
    <x v="12"/>
    <x v="12"/>
    <n v="0"/>
    <n v="0"/>
    <n v="0"/>
    <n v="0"/>
    <n v="0"/>
    <n v="0"/>
  </r>
  <r>
    <x v="0"/>
    <x v="74"/>
    <x v="29"/>
    <x v="12"/>
    <x v="12"/>
    <n v="0"/>
    <n v="0"/>
    <n v="0"/>
    <n v="0"/>
    <n v="0"/>
    <n v="0"/>
  </r>
  <r>
    <x v="0"/>
    <x v="74"/>
    <x v="7"/>
    <x v="26"/>
    <x v="26"/>
    <n v="154020"/>
    <n v="154023"/>
    <n v="51340"/>
    <n v="51341"/>
    <n v="3"/>
    <n v="1.9477989871445266E-5"/>
  </r>
  <r>
    <x v="0"/>
    <x v="74"/>
    <x v="8"/>
    <x v="6"/>
    <x v="6"/>
    <m/>
    <m/>
    <m/>
    <m/>
    <m/>
    <m/>
  </r>
  <r>
    <x v="0"/>
    <x v="74"/>
    <x v="30"/>
    <x v="12"/>
    <x v="12"/>
    <n v="0"/>
    <n v="0"/>
    <n v="0"/>
    <n v="0"/>
    <n v="0"/>
    <n v="0"/>
  </r>
  <r>
    <x v="0"/>
    <x v="74"/>
    <x v="31"/>
    <x v="12"/>
    <x v="12"/>
    <n v="0"/>
    <n v="0"/>
    <n v="0"/>
    <n v="0"/>
    <n v="0"/>
    <n v="0"/>
  </r>
  <r>
    <x v="0"/>
    <x v="74"/>
    <x v="7"/>
    <x v="12"/>
    <x v="12"/>
    <n v="0"/>
    <n v="0"/>
    <n v="0"/>
    <n v="0"/>
    <n v="0"/>
    <n v="0"/>
  </r>
  <r>
    <x v="0"/>
    <x v="74"/>
    <x v="8"/>
    <x v="6"/>
    <x v="6"/>
    <m/>
    <m/>
    <m/>
    <m/>
    <m/>
    <m/>
  </r>
  <r>
    <x v="0"/>
    <x v="74"/>
    <x v="32"/>
    <x v="12"/>
    <x v="12"/>
    <n v="0"/>
    <n v="0"/>
    <n v="0"/>
    <n v="0"/>
    <n v="0"/>
    <n v="0"/>
  </r>
  <r>
    <x v="0"/>
    <x v="74"/>
    <x v="7"/>
    <x v="12"/>
    <x v="12"/>
    <n v="0"/>
    <n v="0"/>
    <n v="0"/>
    <n v="0"/>
    <n v="0"/>
    <n v="0"/>
  </r>
  <r>
    <x v="0"/>
    <x v="74"/>
    <x v="8"/>
    <x v="6"/>
    <x v="6"/>
    <m/>
    <m/>
    <m/>
    <m/>
    <m/>
    <m/>
  </r>
  <r>
    <x v="0"/>
    <x v="74"/>
    <x v="33"/>
    <x v="12"/>
    <x v="12"/>
    <n v="0"/>
    <n v="0"/>
    <n v="0"/>
    <n v="0"/>
    <n v="0"/>
    <n v="0"/>
  </r>
  <r>
    <x v="0"/>
    <x v="74"/>
    <x v="34"/>
    <x v="412"/>
    <x v="412"/>
    <n v="219356.76"/>
    <n v="241601"/>
    <n v="20991.077511961725"/>
    <n v="23119.712918660287"/>
    <n v="22244.239999999991"/>
    <n v="0.10140667650269812"/>
  </r>
  <r>
    <x v="0"/>
    <x v="74"/>
    <x v="7"/>
    <x v="412"/>
    <x v="412"/>
    <n v="219356.76"/>
    <n v="241601"/>
    <n v="20991.077511961725"/>
    <n v="23119.712918660287"/>
    <n v="22244.239999999991"/>
    <n v="0.10140667650269812"/>
  </r>
  <r>
    <x v="0"/>
    <x v="74"/>
    <x v="8"/>
    <x v="6"/>
    <x v="6"/>
    <m/>
    <m/>
    <m/>
    <m/>
    <m/>
    <m/>
  </r>
  <r>
    <x v="0"/>
    <x v="74"/>
    <x v="35"/>
    <x v="12"/>
    <x v="12"/>
    <n v="0"/>
    <n v="0"/>
    <n v="0"/>
    <n v="0"/>
    <n v="0"/>
    <n v="0"/>
  </r>
  <r>
    <x v="0"/>
    <x v="74"/>
    <x v="36"/>
    <x v="12"/>
    <x v="12"/>
    <n v="0"/>
    <n v="0"/>
    <n v="0"/>
    <n v="0"/>
    <n v="0"/>
    <n v="0"/>
  </r>
  <r>
    <x v="0"/>
    <x v="74"/>
    <x v="37"/>
    <x v="12"/>
    <x v="12"/>
    <n v="0"/>
    <n v="0"/>
    <n v="0"/>
    <n v="0"/>
    <n v="0"/>
    <n v="0"/>
  </r>
  <r>
    <x v="0"/>
    <x v="74"/>
    <x v="38"/>
    <x v="12"/>
    <x v="12"/>
    <n v="0"/>
    <n v="0"/>
    <n v="0"/>
    <n v="0"/>
    <n v="0"/>
    <n v="0"/>
  </r>
  <r>
    <x v="0"/>
    <x v="74"/>
    <x v="7"/>
    <x v="12"/>
    <x v="12"/>
    <n v="0"/>
    <n v="0"/>
    <n v="0"/>
    <n v="0"/>
    <n v="0"/>
    <n v="0"/>
  </r>
  <r>
    <x v="0"/>
    <x v="74"/>
    <x v="8"/>
    <x v="6"/>
    <x v="6"/>
    <m/>
    <m/>
    <m/>
    <m/>
    <m/>
    <m/>
  </r>
  <r>
    <x v="0"/>
    <x v="74"/>
    <x v="39"/>
    <x v="12"/>
    <x v="12"/>
    <n v="0"/>
    <n v="0"/>
    <n v="0"/>
    <n v="0"/>
    <n v="0"/>
    <n v="0"/>
  </r>
  <r>
    <x v="0"/>
    <x v="74"/>
    <x v="40"/>
    <x v="12"/>
    <x v="12"/>
    <n v="0"/>
    <n v="0"/>
    <n v="0"/>
    <n v="0"/>
    <n v="0"/>
    <n v="0"/>
  </r>
  <r>
    <x v="0"/>
    <x v="74"/>
    <x v="41"/>
    <x v="12"/>
    <x v="12"/>
    <n v="0"/>
    <n v="0"/>
    <n v="0"/>
    <n v="0"/>
    <n v="0"/>
    <n v="0"/>
  </r>
  <r>
    <x v="0"/>
    <x v="75"/>
    <x v="0"/>
    <x v="0"/>
    <x v="0"/>
    <n v="136000"/>
    <n v="136001"/>
    <n v="136000"/>
    <n v="136001"/>
    <n v="1"/>
    <n v="7.3529411764705884E-6"/>
  </r>
  <r>
    <x v="0"/>
    <x v="75"/>
    <x v="1"/>
    <x v="63"/>
    <x v="63"/>
    <n v="803047"/>
    <n v="803057"/>
    <n v="84531.263157894733"/>
    <n v="84532.31578947368"/>
    <n v="10"/>
    <n v="1.2452571269178516E-5"/>
  </r>
  <r>
    <x v="0"/>
    <x v="75"/>
    <x v="2"/>
    <x v="271"/>
    <x v="271"/>
    <n v="189094"/>
    <n v="189096"/>
    <n v="126062.66666666667"/>
    <n v="126064"/>
    <n v="2"/>
    <n v="1.0576750187737316E-5"/>
  </r>
  <r>
    <x v="0"/>
    <x v="75"/>
    <x v="3"/>
    <x v="0"/>
    <x v="0"/>
    <n v="48898"/>
    <n v="48899"/>
    <n v="48898"/>
    <n v="48899"/>
    <n v="1"/>
    <n v="2.045073418135711E-5"/>
  </r>
  <r>
    <x v="0"/>
    <x v="75"/>
    <x v="4"/>
    <x v="12"/>
    <x v="12"/>
    <n v="0"/>
    <n v="0"/>
    <n v="0"/>
    <n v="0"/>
    <n v="0"/>
    <n v="0"/>
  </r>
  <r>
    <x v="0"/>
    <x v="75"/>
    <x v="5"/>
    <x v="115"/>
    <x v="115"/>
    <n v="49434"/>
    <n v="49435"/>
    <n v="98868"/>
    <n v="98870"/>
    <n v="1"/>
    <n v="2.0228992191609014E-5"/>
  </r>
  <r>
    <x v="0"/>
    <x v="75"/>
    <x v="6"/>
    <x v="0"/>
    <x v="0"/>
    <n v="48151"/>
    <n v="48152"/>
    <n v="48151"/>
    <n v="48152"/>
    <n v="1"/>
    <n v="2.0768000664576021E-5"/>
  </r>
  <r>
    <x v="0"/>
    <x v="75"/>
    <x v="7"/>
    <x v="302"/>
    <x v="302"/>
    <n v="1274624"/>
    <n v="1274640"/>
    <n v="87905.103448275855"/>
    <n v="87906.206896551725"/>
    <n v="16"/>
    <n v="1.2552721430006025E-5"/>
  </r>
  <r>
    <x v="0"/>
    <x v="75"/>
    <x v="8"/>
    <x v="6"/>
    <x v="6"/>
    <m/>
    <m/>
    <m/>
    <m/>
    <m/>
    <m/>
  </r>
  <r>
    <x v="0"/>
    <x v="75"/>
    <x v="9"/>
    <x v="26"/>
    <x v="26"/>
    <n v="49604"/>
    <n v="49607"/>
    <n v="16534.666666666668"/>
    <n v="16535.666666666668"/>
    <n v="3"/>
    <n v="6.0478993629546005E-5"/>
  </r>
  <r>
    <x v="0"/>
    <x v="75"/>
    <x v="10"/>
    <x v="0"/>
    <x v="0"/>
    <n v="18402"/>
    <n v="18403"/>
    <n v="18402"/>
    <n v="18403"/>
    <n v="1"/>
    <n v="5.4341919356591676E-5"/>
  </r>
  <r>
    <x v="0"/>
    <x v="75"/>
    <x v="7"/>
    <x v="19"/>
    <x v="19"/>
    <n v="68006"/>
    <n v="68010"/>
    <n v="17001.5"/>
    <n v="17002.5"/>
    <n v="4"/>
    <n v="5.8818339558274271E-5"/>
  </r>
  <r>
    <x v="0"/>
    <x v="75"/>
    <x v="8"/>
    <x v="6"/>
    <x v="6"/>
    <m/>
    <m/>
    <m/>
    <m/>
    <m/>
    <m/>
  </r>
  <r>
    <x v="0"/>
    <x v="75"/>
    <x v="11"/>
    <x v="189"/>
    <x v="189"/>
    <n v="56955"/>
    <n v="56959"/>
    <n v="16272.857142857143"/>
    <n v="16274"/>
    <n v="4"/>
    <n v="7.0230884031252739E-5"/>
  </r>
  <r>
    <x v="0"/>
    <x v="75"/>
    <x v="12"/>
    <x v="413"/>
    <x v="413"/>
    <n v="202116"/>
    <n v="202129"/>
    <n v="16260.337892196299"/>
    <n v="16261.383748994369"/>
    <n v="13"/>
    <n v="6.4319499693245459E-5"/>
  </r>
  <r>
    <x v="0"/>
    <x v="75"/>
    <x v="13"/>
    <x v="23"/>
    <x v="23"/>
    <n v="101012"/>
    <n v="101018"/>
    <n v="16835.333333333332"/>
    <n v="16836.333333333332"/>
    <n v="6"/>
    <n v="5.9398883300993942E-5"/>
  </r>
  <r>
    <x v="0"/>
    <x v="75"/>
    <x v="14"/>
    <x v="12"/>
    <x v="12"/>
    <n v="0"/>
    <n v="0"/>
    <n v="0"/>
    <n v="0"/>
    <n v="0"/>
    <n v="0"/>
  </r>
  <r>
    <x v="0"/>
    <x v="75"/>
    <x v="7"/>
    <x v="414"/>
    <x v="414"/>
    <n v="360083"/>
    <n v="360106"/>
    <n v="16419.653442772458"/>
    <n v="16420.702234382126"/>
    <n v="23"/>
    <n v="6.3874162345903585E-5"/>
  </r>
  <r>
    <x v="0"/>
    <x v="75"/>
    <x v="8"/>
    <x v="6"/>
    <x v="6"/>
    <m/>
    <m/>
    <m/>
    <m/>
    <m/>
    <m/>
  </r>
  <r>
    <x v="0"/>
    <x v="75"/>
    <x v="15"/>
    <x v="85"/>
    <x v="85"/>
    <n v="847363"/>
    <n v="847379"/>
    <n v="52960.1875"/>
    <n v="52961.1875"/>
    <n v="16"/>
    <n v="1.888210837622129E-5"/>
  </r>
  <r>
    <x v="0"/>
    <x v="75"/>
    <x v="16"/>
    <x v="19"/>
    <x v="19"/>
    <n v="192616"/>
    <n v="192620"/>
    <n v="48154"/>
    <n v="48155"/>
    <n v="4"/>
    <n v="2.0766706815633177E-5"/>
  </r>
  <r>
    <x v="0"/>
    <x v="75"/>
    <x v="17"/>
    <x v="85"/>
    <x v="85"/>
    <n v="398105"/>
    <n v="398121"/>
    <n v="24881.5625"/>
    <n v="24882.5625"/>
    <n v="16"/>
    <n v="4.01904020296153E-5"/>
  </r>
  <r>
    <x v="0"/>
    <x v="75"/>
    <x v="7"/>
    <x v="87"/>
    <x v="87"/>
    <n v="1438084"/>
    <n v="1438120"/>
    <n v="39946.777777777781"/>
    <n v="39947.777777777781"/>
    <n v="36"/>
    <n v="2.5033308207309171E-5"/>
  </r>
  <r>
    <x v="0"/>
    <x v="75"/>
    <x v="8"/>
    <x v="6"/>
    <x v="6"/>
    <m/>
    <m/>
    <m/>
    <m/>
    <m/>
    <m/>
  </r>
  <r>
    <x v="0"/>
    <x v="75"/>
    <x v="18"/>
    <x v="0"/>
    <x v="0"/>
    <n v="35099"/>
    <n v="35100"/>
    <n v="35099"/>
    <n v="35100"/>
    <n v="1"/>
    <n v="2.8490840194877346E-5"/>
  </r>
  <r>
    <x v="0"/>
    <x v="75"/>
    <x v="19"/>
    <x v="17"/>
    <x v="17"/>
    <n v="65999"/>
    <n v="66001"/>
    <n v="32999.5"/>
    <n v="33000.5"/>
    <n v="2"/>
    <n v="3.03034894468098E-5"/>
  </r>
  <r>
    <x v="0"/>
    <x v="75"/>
    <x v="7"/>
    <x v="26"/>
    <x v="26"/>
    <n v="101098"/>
    <n v="101101"/>
    <n v="33699.333333333336"/>
    <n v="33700.333333333336"/>
    <n v="3"/>
    <n v="2.9674177530712774E-5"/>
  </r>
  <r>
    <x v="0"/>
    <x v="75"/>
    <x v="8"/>
    <x v="6"/>
    <x v="6"/>
    <m/>
    <m/>
    <m/>
    <m/>
    <m/>
    <m/>
  </r>
  <r>
    <x v="0"/>
    <x v="75"/>
    <x v="20"/>
    <x v="3"/>
    <x v="3"/>
    <n v="193641"/>
    <n v="193646"/>
    <n v="38728.199999999997"/>
    <n v="38729.199999999997"/>
    <n v="5"/>
    <n v="2.5820977995362551E-5"/>
  </r>
  <r>
    <x v="0"/>
    <x v="75"/>
    <x v="21"/>
    <x v="0"/>
    <x v="0"/>
    <n v="23502"/>
    <n v="23503"/>
    <n v="23502"/>
    <n v="23503"/>
    <n v="1"/>
    <n v="4.254957024934048E-5"/>
  </r>
  <r>
    <x v="0"/>
    <x v="75"/>
    <x v="7"/>
    <x v="23"/>
    <x v="23"/>
    <n v="217143"/>
    <n v="217149"/>
    <n v="36190.5"/>
    <n v="36191.5"/>
    <n v="6"/>
    <n v="2.7631560768710022E-5"/>
  </r>
  <r>
    <x v="0"/>
    <x v="75"/>
    <x v="8"/>
    <x v="6"/>
    <x v="6"/>
    <m/>
    <m/>
    <m/>
    <m/>
    <m/>
    <m/>
  </r>
  <r>
    <x v="0"/>
    <x v="75"/>
    <x v="22"/>
    <x v="12"/>
    <x v="12"/>
    <n v="0"/>
    <n v="0"/>
    <n v="0"/>
    <n v="0"/>
    <n v="0"/>
    <n v="0"/>
  </r>
  <r>
    <x v="0"/>
    <x v="75"/>
    <x v="23"/>
    <x v="415"/>
    <x v="415"/>
    <n v="345960"/>
    <n v="345965"/>
    <n v="70604.081632653062"/>
    <n v="70605.102040816317"/>
    <n v="5"/>
    <n v="1.4452537865649207E-5"/>
  </r>
  <r>
    <x v="0"/>
    <x v="75"/>
    <x v="24"/>
    <x v="19"/>
    <x v="19"/>
    <n v="187609"/>
    <n v="187613"/>
    <n v="46902.25"/>
    <n v="46903.25"/>
    <n v="4"/>
    <n v="2.1320938760933642E-5"/>
  </r>
  <r>
    <x v="0"/>
    <x v="75"/>
    <x v="25"/>
    <x v="12"/>
    <x v="12"/>
    <n v="0"/>
    <n v="0"/>
    <n v="0"/>
    <n v="0"/>
    <n v="0"/>
    <n v="0"/>
  </r>
  <r>
    <x v="0"/>
    <x v="75"/>
    <x v="26"/>
    <x v="19"/>
    <x v="19"/>
    <n v="333996"/>
    <n v="334000"/>
    <n v="83499"/>
    <n v="83500"/>
    <n v="4"/>
    <n v="1.1976191331632714E-5"/>
  </r>
  <r>
    <x v="0"/>
    <x v="75"/>
    <x v="27"/>
    <x v="12"/>
    <x v="12"/>
    <n v="0"/>
    <n v="0"/>
    <n v="0"/>
    <n v="0"/>
    <n v="0"/>
    <n v="0"/>
  </r>
  <r>
    <x v="0"/>
    <x v="75"/>
    <x v="28"/>
    <x v="12"/>
    <x v="12"/>
    <n v="0"/>
    <n v="0"/>
    <n v="0"/>
    <n v="0"/>
    <n v="0"/>
    <n v="0"/>
  </r>
  <r>
    <x v="0"/>
    <x v="75"/>
    <x v="29"/>
    <x v="12"/>
    <x v="12"/>
    <n v="0"/>
    <n v="0"/>
    <n v="0"/>
    <n v="0"/>
    <n v="0"/>
    <n v="0"/>
  </r>
  <r>
    <x v="0"/>
    <x v="75"/>
    <x v="7"/>
    <x v="416"/>
    <x v="416"/>
    <n v="867565"/>
    <n v="867578"/>
    <n v="67253.100775193801"/>
    <n v="67254.108527131786"/>
    <n v="13"/>
    <n v="1.4984468022568914E-5"/>
  </r>
  <r>
    <x v="0"/>
    <x v="75"/>
    <x v="8"/>
    <x v="6"/>
    <x v="6"/>
    <m/>
    <m/>
    <m/>
    <m/>
    <m/>
    <m/>
  </r>
  <r>
    <x v="0"/>
    <x v="75"/>
    <x v="30"/>
    <x v="12"/>
    <x v="12"/>
    <n v="0"/>
    <n v="0"/>
    <n v="0"/>
    <n v="0"/>
    <n v="0"/>
    <n v="0"/>
  </r>
  <r>
    <x v="0"/>
    <x v="75"/>
    <x v="31"/>
    <x v="12"/>
    <x v="12"/>
    <n v="0"/>
    <n v="0"/>
    <n v="0"/>
    <n v="0"/>
    <n v="0"/>
    <n v="0"/>
  </r>
  <r>
    <x v="0"/>
    <x v="75"/>
    <x v="7"/>
    <x v="12"/>
    <x v="12"/>
    <n v="0"/>
    <n v="0"/>
    <n v="0"/>
    <n v="0"/>
    <n v="0"/>
    <n v="0"/>
  </r>
  <r>
    <x v="0"/>
    <x v="75"/>
    <x v="8"/>
    <x v="6"/>
    <x v="6"/>
    <m/>
    <m/>
    <m/>
    <m/>
    <m/>
    <m/>
  </r>
  <r>
    <x v="0"/>
    <x v="75"/>
    <x v="32"/>
    <x v="3"/>
    <x v="3"/>
    <n v="288993"/>
    <n v="288998"/>
    <n v="57798.6"/>
    <n v="57799.6"/>
    <n v="5"/>
    <n v="1.7301457128719381E-5"/>
  </r>
  <r>
    <x v="0"/>
    <x v="75"/>
    <x v="7"/>
    <x v="3"/>
    <x v="3"/>
    <n v="288993"/>
    <n v="288998"/>
    <n v="57798.6"/>
    <n v="57799.6"/>
    <n v="5"/>
    <n v="1.7301457128719381E-5"/>
  </r>
  <r>
    <x v="0"/>
    <x v="75"/>
    <x v="8"/>
    <x v="6"/>
    <x v="6"/>
    <m/>
    <m/>
    <m/>
    <m/>
    <m/>
    <m/>
  </r>
  <r>
    <x v="0"/>
    <x v="75"/>
    <x v="33"/>
    <x v="19"/>
    <x v="19"/>
    <n v="136856"/>
    <n v="136860"/>
    <n v="34214"/>
    <n v="34215"/>
    <n v="4"/>
    <n v="2.9227801484772315E-5"/>
  </r>
  <r>
    <x v="0"/>
    <x v="75"/>
    <x v="34"/>
    <x v="417"/>
    <x v="417"/>
    <n v="481139"/>
    <n v="481163"/>
    <n v="22070.596330275228"/>
    <n v="22071.697247706423"/>
    <n v="24"/>
    <n v="4.9881635036860451E-5"/>
  </r>
  <r>
    <x v="0"/>
    <x v="75"/>
    <x v="7"/>
    <x v="418"/>
    <x v="418"/>
    <n v="617995"/>
    <n v="618023"/>
    <n v="23953.294573643409"/>
    <n v="23954.37984496124"/>
    <n v="28"/>
    <n v="4.5307809933737325E-5"/>
  </r>
  <r>
    <x v="0"/>
    <x v="75"/>
    <x v="8"/>
    <x v="6"/>
    <x v="6"/>
    <m/>
    <m/>
    <m/>
    <m/>
    <m/>
    <m/>
  </r>
  <r>
    <x v="0"/>
    <x v="75"/>
    <x v="35"/>
    <x v="12"/>
    <x v="12"/>
    <n v="0"/>
    <n v="0"/>
    <n v="0"/>
    <n v="0"/>
    <n v="0"/>
    <n v="0"/>
  </r>
  <r>
    <x v="0"/>
    <x v="75"/>
    <x v="36"/>
    <x v="12"/>
    <x v="12"/>
    <n v="0"/>
    <n v="0"/>
    <n v="0"/>
    <n v="0"/>
    <n v="0"/>
    <n v="0"/>
  </r>
  <r>
    <x v="0"/>
    <x v="75"/>
    <x v="37"/>
    <x v="12"/>
    <x v="12"/>
    <n v="0"/>
    <n v="0"/>
    <n v="0"/>
    <n v="0"/>
    <n v="0"/>
    <n v="0"/>
  </r>
  <r>
    <x v="0"/>
    <x v="75"/>
    <x v="38"/>
    <x v="12"/>
    <x v="12"/>
    <n v="0"/>
    <n v="0"/>
    <n v="0"/>
    <n v="0"/>
    <n v="0"/>
    <n v="0"/>
  </r>
  <r>
    <x v="0"/>
    <x v="75"/>
    <x v="7"/>
    <x v="12"/>
    <x v="12"/>
    <n v="0"/>
    <n v="0"/>
    <n v="0"/>
    <n v="0"/>
    <n v="0"/>
    <n v="0"/>
  </r>
  <r>
    <x v="0"/>
    <x v="75"/>
    <x v="8"/>
    <x v="6"/>
    <x v="6"/>
    <m/>
    <m/>
    <m/>
    <m/>
    <m/>
    <m/>
  </r>
  <r>
    <x v="0"/>
    <x v="75"/>
    <x v="39"/>
    <x v="12"/>
    <x v="12"/>
    <n v="0"/>
    <n v="0"/>
    <n v="0"/>
    <n v="0"/>
    <n v="0"/>
    <n v="0"/>
  </r>
  <r>
    <x v="0"/>
    <x v="75"/>
    <x v="40"/>
    <x v="12"/>
    <x v="12"/>
    <n v="0"/>
    <n v="0"/>
    <n v="0"/>
    <n v="0"/>
    <n v="0"/>
    <n v="0"/>
  </r>
  <r>
    <x v="0"/>
    <x v="75"/>
    <x v="41"/>
    <x v="12"/>
    <x v="12"/>
    <n v="0"/>
    <n v="0"/>
    <n v="0"/>
    <n v="0"/>
    <n v="0"/>
    <n v="0"/>
  </r>
  <r>
    <x v="0"/>
    <x v="76"/>
    <x v="0"/>
    <x v="0"/>
    <x v="0"/>
    <n v="115566"/>
    <n v="115566"/>
    <n v="115566"/>
    <n v="115566"/>
    <n v="0"/>
    <n v="0"/>
  </r>
  <r>
    <x v="0"/>
    <x v="76"/>
    <x v="1"/>
    <x v="3"/>
    <x v="3"/>
    <n v="381629.26"/>
    <n v="381629.26"/>
    <n v="76325.851999999999"/>
    <n v="76325.851999999999"/>
    <n v="0"/>
    <n v="0"/>
  </r>
  <r>
    <x v="0"/>
    <x v="76"/>
    <x v="2"/>
    <x v="19"/>
    <x v="19"/>
    <n v="274061.3"/>
    <n v="274061.3"/>
    <n v="68515.324999999997"/>
    <n v="68515.324999999997"/>
    <n v="0"/>
    <n v="0"/>
  </r>
  <r>
    <x v="0"/>
    <x v="76"/>
    <x v="3"/>
    <x v="12"/>
    <x v="12"/>
    <n v="0"/>
    <n v="0"/>
    <n v="0"/>
    <n v="0"/>
    <n v="0"/>
    <n v="0"/>
  </r>
  <r>
    <x v="0"/>
    <x v="76"/>
    <x v="4"/>
    <x v="0"/>
    <x v="0"/>
    <n v="77029.990000000005"/>
    <n v="77029.990000000005"/>
    <n v="77029.990000000005"/>
    <n v="77029.990000000005"/>
    <n v="0"/>
    <n v="0"/>
  </r>
  <r>
    <x v="0"/>
    <x v="76"/>
    <x v="5"/>
    <x v="17"/>
    <x v="17"/>
    <n v="105600"/>
    <n v="105600"/>
    <n v="52800"/>
    <n v="52800"/>
    <n v="0"/>
    <n v="0"/>
  </r>
  <r>
    <x v="0"/>
    <x v="76"/>
    <x v="6"/>
    <x v="12"/>
    <x v="12"/>
    <n v="0"/>
    <n v="0"/>
    <n v="0"/>
    <n v="0"/>
    <n v="0"/>
    <n v="0"/>
  </r>
  <r>
    <x v="0"/>
    <x v="76"/>
    <x v="7"/>
    <x v="14"/>
    <x v="14"/>
    <n v="953886.55"/>
    <n v="953886.55"/>
    <n v="73375.88846153846"/>
    <n v="73375.88846153846"/>
    <n v="0"/>
    <n v="0"/>
  </r>
  <r>
    <x v="0"/>
    <x v="76"/>
    <x v="8"/>
    <x v="6"/>
    <x v="6"/>
    <m/>
    <m/>
    <m/>
    <m/>
    <m/>
    <m/>
  </r>
  <r>
    <x v="0"/>
    <x v="76"/>
    <x v="9"/>
    <x v="0"/>
    <x v="0"/>
    <n v="21029"/>
    <n v="21029"/>
    <n v="21029"/>
    <n v="21029"/>
    <n v="0"/>
    <n v="0"/>
  </r>
  <r>
    <x v="0"/>
    <x v="76"/>
    <x v="10"/>
    <x v="0"/>
    <x v="0"/>
    <n v="17234"/>
    <n v="17234"/>
    <n v="17234"/>
    <n v="17234"/>
    <n v="0"/>
    <n v="0"/>
  </r>
  <r>
    <x v="0"/>
    <x v="76"/>
    <x v="7"/>
    <x v="17"/>
    <x v="17"/>
    <n v="38263"/>
    <n v="38263"/>
    <n v="19131.5"/>
    <n v="19131.5"/>
    <n v="0"/>
    <n v="0"/>
  </r>
  <r>
    <x v="0"/>
    <x v="76"/>
    <x v="8"/>
    <x v="6"/>
    <x v="6"/>
    <m/>
    <m/>
    <m/>
    <m/>
    <m/>
    <m/>
  </r>
  <r>
    <x v="0"/>
    <x v="76"/>
    <x v="11"/>
    <x v="14"/>
    <x v="14"/>
    <n v="217308.47"/>
    <n v="217308.47"/>
    <n v="16716.036153846155"/>
    <n v="16716.036153846155"/>
    <n v="0"/>
    <n v="0"/>
  </r>
  <r>
    <x v="0"/>
    <x v="76"/>
    <x v="12"/>
    <x v="23"/>
    <x v="23"/>
    <n v="94041.24"/>
    <n v="94041.24"/>
    <n v="15673.54"/>
    <n v="15673.54"/>
    <n v="0"/>
    <n v="0"/>
  </r>
  <r>
    <x v="0"/>
    <x v="76"/>
    <x v="13"/>
    <x v="19"/>
    <x v="19"/>
    <n v="64244.9"/>
    <n v="64244.9"/>
    <n v="16061.225"/>
    <n v="16061.225"/>
    <n v="0"/>
    <n v="0"/>
  </r>
  <r>
    <x v="0"/>
    <x v="76"/>
    <x v="14"/>
    <x v="12"/>
    <x v="12"/>
    <n v="0"/>
    <n v="0"/>
    <n v="0"/>
    <n v="0"/>
    <n v="0"/>
    <n v="0"/>
  </r>
  <r>
    <x v="0"/>
    <x v="76"/>
    <x v="7"/>
    <x v="66"/>
    <x v="66"/>
    <n v="375594.61000000004"/>
    <n v="375594.61000000004"/>
    <n v="16330.200434782611"/>
    <n v="16330.200434782611"/>
    <n v="0"/>
    <n v="0"/>
  </r>
  <r>
    <x v="0"/>
    <x v="76"/>
    <x v="8"/>
    <x v="6"/>
    <x v="6"/>
    <m/>
    <m/>
    <m/>
    <m/>
    <m/>
    <m/>
  </r>
  <r>
    <x v="0"/>
    <x v="76"/>
    <x v="15"/>
    <x v="0"/>
    <x v="0"/>
    <n v="46010"/>
    <n v="46010"/>
    <n v="46010"/>
    <n v="46010"/>
    <n v="0"/>
    <n v="0"/>
  </r>
  <r>
    <x v="0"/>
    <x v="76"/>
    <x v="16"/>
    <x v="17"/>
    <x v="17"/>
    <n v="94904.13"/>
    <n v="94904.13"/>
    <n v="47452.065000000002"/>
    <n v="47452.065000000002"/>
    <n v="0"/>
    <n v="0"/>
  </r>
  <r>
    <x v="0"/>
    <x v="76"/>
    <x v="17"/>
    <x v="68"/>
    <x v="68"/>
    <n v="327641.92000000004"/>
    <n v="327641.92000000004"/>
    <n v="27303.493333333336"/>
    <n v="27303.493333333336"/>
    <n v="0"/>
    <n v="0"/>
  </r>
  <r>
    <x v="0"/>
    <x v="76"/>
    <x v="7"/>
    <x v="8"/>
    <x v="8"/>
    <n v="468556.05000000005"/>
    <n v="468556.05000000005"/>
    <n v="31237.070000000003"/>
    <n v="31237.070000000003"/>
    <n v="0"/>
    <n v="0"/>
  </r>
  <r>
    <x v="0"/>
    <x v="76"/>
    <x v="8"/>
    <x v="6"/>
    <x v="6"/>
    <m/>
    <m/>
    <m/>
    <m/>
    <m/>
    <m/>
  </r>
  <r>
    <x v="0"/>
    <x v="76"/>
    <x v="18"/>
    <x v="17"/>
    <x v="17"/>
    <n v="73000"/>
    <n v="73000"/>
    <n v="36500"/>
    <n v="36500"/>
    <n v="0"/>
    <n v="0"/>
  </r>
  <r>
    <x v="0"/>
    <x v="76"/>
    <x v="19"/>
    <x v="12"/>
    <x v="12"/>
    <n v="0"/>
    <n v="0"/>
    <n v="0"/>
    <n v="0"/>
    <n v="0"/>
    <n v="0"/>
  </r>
  <r>
    <x v="0"/>
    <x v="76"/>
    <x v="7"/>
    <x v="17"/>
    <x v="17"/>
    <n v="73000"/>
    <n v="73000"/>
    <n v="36500"/>
    <n v="36500"/>
    <n v="0"/>
    <n v="0"/>
  </r>
  <r>
    <x v="0"/>
    <x v="76"/>
    <x v="8"/>
    <x v="6"/>
    <x v="6"/>
    <m/>
    <m/>
    <m/>
    <m/>
    <m/>
    <m/>
  </r>
  <r>
    <x v="0"/>
    <x v="76"/>
    <x v="20"/>
    <x v="17"/>
    <x v="17"/>
    <n v="71691.400999999998"/>
    <n v="71691.400999999998"/>
    <n v="35845.700499999999"/>
    <n v="35845.700499999999"/>
    <n v="0"/>
    <n v="0"/>
  </r>
  <r>
    <x v="0"/>
    <x v="76"/>
    <x v="21"/>
    <x v="12"/>
    <x v="12"/>
    <n v="0"/>
    <n v="0"/>
    <n v="0"/>
    <n v="0"/>
    <n v="0"/>
    <n v="0"/>
  </r>
  <r>
    <x v="0"/>
    <x v="76"/>
    <x v="7"/>
    <x v="17"/>
    <x v="17"/>
    <n v="71691.400999999998"/>
    <n v="71691.400999999998"/>
    <n v="35845.700499999999"/>
    <n v="35845.700499999999"/>
    <n v="0"/>
    <n v="0"/>
  </r>
  <r>
    <x v="0"/>
    <x v="76"/>
    <x v="8"/>
    <x v="6"/>
    <x v="6"/>
    <m/>
    <m/>
    <m/>
    <m/>
    <m/>
    <m/>
  </r>
  <r>
    <x v="0"/>
    <x v="76"/>
    <x v="22"/>
    <x v="419"/>
    <x v="419"/>
    <n v="14995.53"/>
    <n v="14995.53"/>
    <n v="55539"/>
    <n v="55539"/>
    <n v="0"/>
    <n v="0"/>
  </r>
  <r>
    <x v="0"/>
    <x v="76"/>
    <x v="23"/>
    <x v="12"/>
    <x v="12"/>
    <n v="0"/>
    <n v="0"/>
    <n v="0"/>
    <n v="0"/>
    <n v="0"/>
    <n v="0"/>
  </r>
  <r>
    <x v="0"/>
    <x v="76"/>
    <x v="24"/>
    <x v="12"/>
    <x v="12"/>
    <n v="0"/>
    <n v="0"/>
    <n v="0"/>
    <n v="0"/>
    <n v="0"/>
    <n v="0"/>
  </r>
  <r>
    <x v="0"/>
    <x v="76"/>
    <x v="25"/>
    <x v="355"/>
    <x v="355"/>
    <n v="37450"/>
    <n v="37450"/>
    <n v="53500"/>
    <n v="53500"/>
    <n v="0"/>
    <n v="0"/>
  </r>
  <r>
    <x v="0"/>
    <x v="76"/>
    <x v="26"/>
    <x v="12"/>
    <x v="12"/>
    <n v="0"/>
    <n v="0"/>
    <n v="0"/>
    <n v="0"/>
    <n v="0"/>
    <n v="0"/>
  </r>
  <r>
    <x v="0"/>
    <x v="76"/>
    <x v="27"/>
    <x v="12"/>
    <x v="12"/>
    <n v="0"/>
    <n v="0"/>
    <n v="0"/>
    <n v="0"/>
    <n v="0"/>
    <n v="0"/>
  </r>
  <r>
    <x v="0"/>
    <x v="76"/>
    <x v="28"/>
    <x v="12"/>
    <x v="12"/>
    <n v="0"/>
    <n v="0"/>
    <n v="0"/>
    <n v="0"/>
    <n v="0"/>
    <n v="0"/>
  </r>
  <r>
    <x v="0"/>
    <x v="76"/>
    <x v="29"/>
    <x v="12"/>
    <x v="12"/>
    <n v="0"/>
    <n v="0"/>
    <n v="0"/>
    <n v="0"/>
    <n v="0"/>
    <n v="0"/>
  </r>
  <r>
    <x v="0"/>
    <x v="76"/>
    <x v="7"/>
    <x v="420"/>
    <x v="420"/>
    <n v="52445.53"/>
    <n v="52445.53"/>
    <n v="54067.556701030931"/>
    <n v="54067.556701030931"/>
    <n v="0"/>
    <n v="0"/>
  </r>
  <r>
    <x v="0"/>
    <x v="76"/>
    <x v="8"/>
    <x v="6"/>
    <x v="6"/>
    <m/>
    <m/>
    <m/>
    <m/>
    <m/>
    <m/>
  </r>
  <r>
    <x v="0"/>
    <x v="76"/>
    <x v="30"/>
    <x v="12"/>
    <x v="12"/>
    <n v="0"/>
    <n v="0"/>
    <n v="0"/>
    <n v="0"/>
    <n v="0"/>
    <n v="0"/>
  </r>
  <r>
    <x v="0"/>
    <x v="76"/>
    <x v="31"/>
    <x v="0"/>
    <x v="0"/>
    <n v="10860"/>
    <n v="10860"/>
    <n v="10860"/>
    <n v="10860"/>
    <n v="0"/>
    <n v="0"/>
  </r>
  <r>
    <x v="0"/>
    <x v="76"/>
    <x v="7"/>
    <x v="0"/>
    <x v="0"/>
    <n v="10860"/>
    <n v="10860"/>
    <n v="10860"/>
    <n v="10860"/>
    <n v="0"/>
    <n v="0"/>
  </r>
  <r>
    <x v="0"/>
    <x v="76"/>
    <x v="8"/>
    <x v="6"/>
    <x v="6"/>
    <m/>
    <m/>
    <m/>
    <m/>
    <m/>
    <m/>
  </r>
  <r>
    <x v="0"/>
    <x v="76"/>
    <x v="32"/>
    <x v="26"/>
    <x v="26"/>
    <n v="150636.25"/>
    <n v="150636.25"/>
    <n v="50212.083333333336"/>
    <n v="50212.083333333336"/>
    <n v="0"/>
    <n v="0"/>
  </r>
  <r>
    <x v="0"/>
    <x v="76"/>
    <x v="7"/>
    <x v="26"/>
    <x v="26"/>
    <n v="150636.25"/>
    <n v="150636.25"/>
    <n v="50212.083333333336"/>
    <n v="50212.083333333336"/>
    <n v="0"/>
    <n v="0"/>
  </r>
  <r>
    <x v="0"/>
    <x v="76"/>
    <x v="8"/>
    <x v="6"/>
    <x v="6"/>
    <m/>
    <m/>
    <m/>
    <m/>
    <m/>
    <m/>
  </r>
  <r>
    <x v="0"/>
    <x v="76"/>
    <x v="33"/>
    <x v="3"/>
    <x v="3"/>
    <n v="153541.29999999999"/>
    <n v="153541.29999999999"/>
    <n v="30708.26"/>
    <n v="30708.26"/>
    <n v="0"/>
    <n v="0"/>
  </r>
  <r>
    <x v="0"/>
    <x v="76"/>
    <x v="34"/>
    <x v="85"/>
    <x v="85"/>
    <n v="315575.40000000002"/>
    <n v="315575.40000000002"/>
    <n v="19723.462500000001"/>
    <n v="19723.462500000001"/>
    <n v="0"/>
    <n v="0"/>
  </r>
  <r>
    <x v="0"/>
    <x v="76"/>
    <x v="7"/>
    <x v="107"/>
    <x v="107"/>
    <n v="469116.7"/>
    <n v="469116.7"/>
    <n v="22338.890476190478"/>
    <n v="22338.890476190478"/>
    <n v="0"/>
    <n v="0"/>
  </r>
  <r>
    <x v="0"/>
    <x v="76"/>
    <x v="8"/>
    <x v="6"/>
    <x v="6"/>
    <m/>
    <m/>
    <m/>
    <m/>
    <m/>
    <m/>
  </r>
  <r>
    <x v="0"/>
    <x v="76"/>
    <x v="35"/>
    <x v="12"/>
    <x v="12"/>
    <n v="0"/>
    <n v="0"/>
    <n v="0"/>
    <n v="0"/>
    <n v="0"/>
    <n v="0"/>
  </r>
  <r>
    <x v="0"/>
    <x v="76"/>
    <x v="36"/>
    <x v="12"/>
    <x v="12"/>
    <n v="0"/>
    <n v="0"/>
    <n v="0"/>
    <n v="0"/>
    <n v="0"/>
    <n v="0"/>
  </r>
  <r>
    <x v="0"/>
    <x v="76"/>
    <x v="37"/>
    <x v="12"/>
    <x v="12"/>
    <n v="0"/>
    <n v="0"/>
    <n v="0"/>
    <n v="0"/>
    <n v="0"/>
    <n v="0"/>
  </r>
  <r>
    <x v="0"/>
    <x v="76"/>
    <x v="38"/>
    <x v="12"/>
    <x v="12"/>
    <n v="0"/>
    <n v="0"/>
    <n v="0"/>
    <n v="0"/>
    <n v="0"/>
    <n v="0"/>
  </r>
  <r>
    <x v="0"/>
    <x v="76"/>
    <x v="7"/>
    <x v="12"/>
    <x v="12"/>
    <n v="0"/>
    <n v="0"/>
    <n v="0"/>
    <n v="0"/>
    <n v="0"/>
    <n v="0"/>
  </r>
  <r>
    <x v="0"/>
    <x v="76"/>
    <x v="8"/>
    <x v="6"/>
    <x v="6"/>
    <m/>
    <m/>
    <m/>
    <m/>
    <m/>
    <m/>
  </r>
  <r>
    <x v="0"/>
    <x v="76"/>
    <x v="39"/>
    <x v="12"/>
    <x v="12"/>
    <n v="0"/>
    <n v="0"/>
    <n v="0"/>
    <n v="0"/>
    <n v="0"/>
    <n v="0"/>
  </r>
  <r>
    <x v="0"/>
    <x v="76"/>
    <x v="40"/>
    <x v="12"/>
    <x v="12"/>
    <n v="0"/>
    <n v="0"/>
    <n v="0"/>
    <n v="0"/>
    <n v="0"/>
    <n v="0"/>
  </r>
  <r>
    <x v="0"/>
    <x v="76"/>
    <x v="41"/>
    <x v="12"/>
    <x v="12"/>
    <n v="0"/>
    <n v="0"/>
    <n v="0"/>
    <n v="0"/>
    <n v="0"/>
    <n v="0"/>
  </r>
  <r>
    <x v="0"/>
    <x v="77"/>
    <x v="0"/>
    <x v="0"/>
    <x v="0"/>
    <n v="92250"/>
    <n v="92250"/>
    <n v="92250"/>
    <n v="92250"/>
    <n v="0"/>
    <n v="0"/>
  </r>
  <r>
    <x v="0"/>
    <x v="77"/>
    <x v="1"/>
    <x v="421"/>
    <x v="421"/>
    <n v="77388"/>
    <n v="77496"/>
    <n v="62409.677419354841"/>
    <n v="62496.774193548386"/>
    <n v="108"/>
    <n v="1.3955652039075825E-3"/>
  </r>
  <r>
    <x v="0"/>
    <x v="77"/>
    <x v="2"/>
    <x v="12"/>
    <x v="12"/>
    <n v="0"/>
    <n v="0"/>
    <n v="0"/>
    <n v="0"/>
    <n v="0"/>
    <n v="0"/>
  </r>
  <r>
    <x v="0"/>
    <x v="77"/>
    <x v="3"/>
    <x v="12"/>
    <x v="12"/>
    <n v="0"/>
    <n v="0"/>
    <n v="0"/>
    <n v="0"/>
    <n v="0"/>
    <n v="0"/>
  </r>
  <r>
    <x v="0"/>
    <x v="77"/>
    <x v="4"/>
    <x v="0"/>
    <x v="0"/>
    <n v="36067"/>
    <n v="42000"/>
    <n v="36067"/>
    <n v="42000"/>
    <n v="5933"/>
    <n v="0.16449940388720991"/>
  </r>
  <r>
    <x v="0"/>
    <x v="77"/>
    <x v="5"/>
    <x v="12"/>
    <x v="12"/>
    <n v="0"/>
    <n v="0"/>
    <n v="0"/>
    <n v="0"/>
    <n v="0"/>
    <n v="0"/>
  </r>
  <r>
    <x v="0"/>
    <x v="77"/>
    <x v="6"/>
    <x v="12"/>
    <x v="12"/>
    <n v="0"/>
    <n v="0"/>
    <n v="0"/>
    <n v="0"/>
    <n v="0"/>
    <n v="0"/>
  </r>
  <r>
    <x v="0"/>
    <x v="77"/>
    <x v="7"/>
    <x v="422"/>
    <x v="422"/>
    <n v="205705"/>
    <n v="211746"/>
    <n v="63489.197530864192"/>
    <n v="65353.703703703701"/>
    <n v="6041"/>
    <n v="2.9367297829415911E-2"/>
  </r>
  <r>
    <x v="0"/>
    <x v="77"/>
    <x v="8"/>
    <x v="6"/>
    <x v="6"/>
    <m/>
    <m/>
    <m/>
    <m/>
    <m/>
    <m/>
  </r>
  <r>
    <x v="0"/>
    <x v="77"/>
    <x v="9"/>
    <x v="12"/>
    <x v="12"/>
    <n v="0"/>
    <n v="0"/>
    <n v="0"/>
    <n v="0"/>
    <n v="0"/>
    <n v="0"/>
  </r>
  <r>
    <x v="0"/>
    <x v="77"/>
    <x v="10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11"/>
    <x v="12"/>
    <x v="12"/>
    <n v="0"/>
    <n v="0"/>
    <n v="0"/>
    <n v="0"/>
    <n v="0"/>
    <n v="0"/>
  </r>
  <r>
    <x v="0"/>
    <x v="77"/>
    <x v="12"/>
    <x v="153"/>
    <x v="153"/>
    <n v="16845"/>
    <n v="17071"/>
    <n v="13476"/>
    <n v="13656.8"/>
    <n v="226"/>
    <n v="1.3416444048679133E-2"/>
  </r>
  <r>
    <x v="0"/>
    <x v="77"/>
    <x v="13"/>
    <x v="12"/>
    <x v="12"/>
    <n v="0"/>
    <n v="0"/>
    <n v="0"/>
    <n v="0"/>
    <n v="0"/>
    <n v="0"/>
  </r>
  <r>
    <x v="0"/>
    <x v="77"/>
    <x v="14"/>
    <x v="12"/>
    <x v="12"/>
    <n v="0"/>
    <n v="0"/>
    <n v="0"/>
    <n v="0"/>
    <n v="0"/>
    <n v="0"/>
  </r>
  <r>
    <x v="0"/>
    <x v="77"/>
    <x v="7"/>
    <x v="153"/>
    <x v="153"/>
    <n v="16845"/>
    <n v="17071"/>
    <n v="13476"/>
    <n v="13656.8"/>
    <n v="226"/>
    <n v="1.3416444048679133E-2"/>
  </r>
  <r>
    <x v="0"/>
    <x v="77"/>
    <x v="8"/>
    <x v="6"/>
    <x v="6"/>
    <m/>
    <m/>
    <m/>
    <m/>
    <m/>
    <m/>
  </r>
  <r>
    <x v="0"/>
    <x v="77"/>
    <x v="15"/>
    <x v="423"/>
    <x v="423"/>
    <n v="54917"/>
    <n v="54917"/>
    <n v="72259.210526315786"/>
    <n v="72259.210526315786"/>
    <n v="0"/>
    <n v="0"/>
  </r>
  <r>
    <x v="0"/>
    <x v="77"/>
    <x v="16"/>
    <x v="115"/>
    <x v="115"/>
    <n v="20000"/>
    <n v="20000"/>
    <n v="40000"/>
    <n v="40000"/>
    <n v="0"/>
    <n v="0"/>
  </r>
  <r>
    <x v="0"/>
    <x v="77"/>
    <x v="17"/>
    <x v="151"/>
    <x v="26"/>
    <n v="73236"/>
    <n v="74486"/>
    <n v="26631.272727272728"/>
    <n v="24828.666666666668"/>
    <n v="1250"/>
    <n v="1.7068108580479545E-2"/>
  </r>
  <r>
    <x v="0"/>
    <x v="77"/>
    <x v="7"/>
    <x v="424"/>
    <x v="424"/>
    <n v="148153"/>
    <n v="149403"/>
    <n v="36945.885286783043"/>
    <n v="35071.126760563384"/>
    <n v="1250"/>
    <n v="8.4372236809244494E-3"/>
  </r>
  <r>
    <x v="0"/>
    <x v="77"/>
    <x v="8"/>
    <x v="6"/>
    <x v="6"/>
    <m/>
    <m/>
    <m/>
    <m/>
    <m/>
    <m/>
  </r>
  <r>
    <x v="0"/>
    <x v="77"/>
    <x v="18"/>
    <x v="12"/>
    <x v="12"/>
    <n v="0"/>
    <n v="0"/>
    <n v="0"/>
    <n v="0"/>
    <n v="0"/>
    <n v="0"/>
  </r>
  <r>
    <x v="0"/>
    <x v="77"/>
    <x v="19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20"/>
    <x v="12"/>
    <x v="12"/>
    <n v="0"/>
    <n v="0"/>
    <n v="0"/>
    <n v="0"/>
    <n v="0"/>
    <n v="0"/>
  </r>
  <r>
    <x v="0"/>
    <x v="77"/>
    <x v="21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22"/>
    <x v="12"/>
    <x v="12"/>
    <n v="0"/>
    <n v="0"/>
    <n v="0"/>
    <n v="0"/>
    <n v="0"/>
    <n v="0"/>
  </r>
  <r>
    <x v="0"/>
    <x v="77"/>
    <x v="23"/>
    <x v="12"/>
    <x v="12"/>
    <n v="0"/>
    <n v="0"/>
    <n v="0"/>
    <n v="0"/>
    <n v="0"/>
    <n v="0"/>
  </r>
  <r>
    <x v="0"/>
    <x v="77"/>
    <x v="24"/>
    <x v="12"/>
    <x v="12"/>
    <n v="0"/>
    <n v="0"/>
    <n v="0"/>
    <n v="0"/>
    <n v="0"/>
    <n v="0"/>
  </r>
  <r>
    <x v="0"/>
    <x v="77"/>
    <x v="25"/>
    <x v="12"/>
    <x v="12"/>
    <n v="0"/>
    <n v="0"/>
    <n v="0"/>
    <n v="0"/>
    <n v="0"/>
    <n v="0"/>
  </r>
  <r>
    <x v="0"/>
    <x v="77"/>
    <x v="26"/>
    <x v="12"/>
    <x v="12"/>
    <n v="0"/>
    <n v="0"/>
    <n v="0"/>
    <n v="0"/>
    <n v="0"/>
    <n v="0"/>
  </r>
  <r>
    <x v="0"/>
    <x v="77"/>
    <x v="27"/>
    <x v="12"/>
    <x v="12"/>
    <n v="0"/>
    <n v="0"/>
    <n v="0"/>
    <n v="0"/>
    <n v="0"/>
    <n v="0"/>
  </r>
  <r>
    <x v="0"/>
    <x v="77"/>
    <x v="28"/>
    <x v="12"/>
    <x v="12"/>
    <n v="0"/>
    <n v="0"/>
    <n v="0"/>
    <n v="0"/>
    <n v="0"/>
    <n v="0"/>
  </r>
  <r>
    <x v="0"/>
    <x v="77"/>
    <x v="29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30"/>
    <x v="12"/>
    <x v="12"/>
    <n v="0"/>
    <n v="0"/>
    <n v="0"/>
    <n v="0"/>
    <n v="0"/>
    <n v="0"/>
  </r>
  <r>
    <x v="0"/>
    <x v="77"/>
    <x v="31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32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33"/>
    <x v="12"/>
    <x v="12"/>
    <n v="0"/>
    <n v="0"/>
    <n v="0"/>
    <n v="0"/>
    <n v="0"/>
    <n v="0"/>
  </r>
  <r>
    <x v="0"/>
    <x v="77"/>
    <x v="34"/>
    <x v="19"/>
    <x v="19"/>
    <n v="88526"/>
    <n v="89911"/>
    <n v="22131.5"/>
    <n v="22477.75"/>
    <n v="1385"/>
    <n v="1.5645121207328919E-2"/>
  </r>
  <r>
    <x v="0"/>
    <x v="77"/>
    <x v="7"/>
    <x v="19"/>
    <x v="19"/>
    <n v="88526"/>
    <n v="89911"/>
    <n v="22131.5"/>
    <n v="22477.75"/>
    <n v="1385"/>
    <n v="1.5645121207328919E-2"/>
  </r>
  <r>
    <x v="0"/>
    <x v="77"/>
    <x v="8"/>
    <x v="6"/>
    <x v="6"/>
    <m/>
    <m/>
    <m/>
    <m/>
    <m/>
    <m/>
  </r>
  <r>
    <x v="0"/>
    <x v="77"/>
    <x v="35"/>
    <x v="12"/>
    <x v="12"/>
    <n v="0"/>
    <n v="0"/>
    <n v="0"/>
    <n v="0"/>
    <n v="0"/>
    <n v="0"/>
  </r>
  <r>
    <x v="0"/>
    <x v="77"/>
    <x v="36"/>
    <x v="12"/>
    <x v="12"/>
    <n v="0"/>
    <n v="0"/>
    <n v="0"/>
    <n v="0"/>
    <n v="0"/>
    <n v="0"/>
  </r>
  <r>
    <x v="0"/>
    <x v="77"/>
    <x v="37"/>
    <x v="12"/>
    <x v="12"/>
    <n v="0"/>
    <n v="0"/>
    <n v="0"/>
    <n v="0"/>
    <n v="0"/>
    <n v="0"/>
  </r>
  <r>
    <x v="0"/>
    <x v="77"/>
    <x v="38"/>
    <x v="12"/>
    <x v="12"/>
    <n v="0"/>
    <n v="0"/>
    <n v="0"/>
    <n v="0"/>
    <n v="0"/>
    <n v="0"/>
  </r>
  <r>
    <x v="0"/>
    <x v="77"/>
    <x v="7"/>
    <x v="12"/>
    <x v="12"/>
    <n v="0"/>
    <n v="0"/>
    <n v="0"/>
    <n v="0"/>
    <n v="0"/>
    <n v="0"/>
  </r>
  <r>
    <x v="0"/>
    <x v="77"/>
    <x v="8"/>
    <x v="6"/>
    <x v="6"/>
    <m/>
    <m/>
    <m/>
    <m/>
    <m/>
    <m/>
  </r>
  <r>
    <x v="0"/>
    <x v="77"/>
    <x v="39"/>
    <x v="12"/>
    <x v="12"/>
    <n v="0"/>
    <n v="0"/>
    <n v="0"/>
    <n v="0"/>
    <n v="0"/>
    <n v="0"/>
  </r>
  <r>
    <x v="0"/>
    <x v="77"/>
    <x v="40"/>
    <x v="12"/>
    <x v="12"/>
    <n v="0"/>
    <n v="0"/>
    <n v="0"/>
    <n v="0"/>
    <n v="0"/>
    <n v="0"/>
  </r>
  <r>
    <x v="0"/>
    <x v="77"/>
    <x v="41"/>
    <x v="12"/>
    <x v="12"/>
    <n v="0"/>
    <n v="0"/>
    <n v="0"/>
    <n v="0"/>
    <n v="0"/>
    <n v="0"/>
  </r>
  <r>
    <x v="0"/>
    <x v="78"/>
    <x v="0"/>
    <x v="0"/>
    <x v="0"/>
    <n v="122811"/>
    <n v="122811"/>
    <n v="122811"/>
    <n v="122811"/>
    <n v="0"/>
    <n v="0"/>
  </r>
  <r>
    <x v="0"/>
    <x v="78"/>
    <x v="1"/>
    <x v="19"/>
    <x v="19"/>
    <n v="317882"/>
    <n v="317882"/>
    <n v="79470.5"/>
    <n v="79470.5"/>
    <n v="0"/>
    <n v="0"/>
  </r>
  <r>
    <x v="0"/>
    <x v="78"/>
    <x v="2"/>
    <x v="0"/>
    <x v="0"/>
    <n v="94714"/>
    <n v="94714"/>
    <n v="94714"/>
    <n v="94714"/>
    <n v="0"/>
    <n v="0"/>
  </r>
  <r>
    <x v="0"/>
    <x v="78"/>
    <x v="3"/>
    <x v="0"/>
    <x v="0"/>
    <n v="35710"/>
    <n v="35710"/>
    <n v="35710"/>
    <n v="35710"/>
    <n v="0"/>
    <n v="0"/>
  </r>
  <r>
    <x v="0"/>
    <x v="78"/>
    <x v="4"/>
    <x v="0"/>
    <x v="0"/>
    <n v="68243"/>
    <n v="68243"/>
    <n v="68243"/>
    <n v="68243"/>
    <n v="0"/>
    <n v="0"/>
  </r>
  <r>
    <x v="0"/>
    <x v="78"/>
    <x v="5"/>
    <x v="12"/>
    <x v="12"/>
    <n v="0"/>
    <n v="0"/>
    <n v="0"/>
    <n v="0"/>
    <n v="0"/>
    <n v="0"/>
  </r>
  <r>
    <x v="0"/>
    <x v="78"/>
    <x v="6"/>
    <x v="12"/>
    <x v="12"/>
    <n v="0"/>
    <n v="0"/>
    <n v="0"/>
    <n v="0"/>
    <n v="0"/>
    <n v="0"/>
  </r>
  <r>
    <x v="0"/>
    <x v="78"/>
    <x v="7"/>
    <x v="7"/>
    <x v="7"/>
    <n v="639360"/>
    <n v="639360"/>
    <n v="79920"/>
    <n v="79920"/>
    <n v="0"/>
    <n v="0"/>
  </r>
  <r>
    <x v="0"/>
    <x v="78"/>
    <x v="8"/>
    <x v="6"/>
    <x v="6"/>
    <m/>
    <m/>
    <m/>
    <m/>
    <m/>
    <m/>
  </r>
  <r>
    <x v="0"/>
    <x v="78"/>
    <x v="9"/>
    <x v="0"/>
    <x v="0"/>
    <n v="26190"/>
    <n v="26190"/>
    <n v="26190"/>
    <n v="26190"/>
    <n v="0"/>
    <n v="0"/>
  </r>
  <r>
    <x v="0"/>
    <x v="78"/>
    <x v="10"/>
    <x v="12"/>
    <x v="12"/>
    <n v="0"/>
    <n v="0"/>
    <n v="0"/>
    <n v="0"/>
    <n v="0"/>
    <n v="0"/>
  </r>
  <r>
    <x v="0"/>
    <x v="78"/>
    <x v="7"/>
    <x v="0"/>
    <x v="0"/>
    <n v="26190"/>
    <n v="26190"/>
    <n v="26190"/>
    <n v="26190"/>
    <n v="0"/>
    <n v="0"/>
  </r>
  <r>
    <x v="0"/>
    <x v="78"/>
    <x v="8"/>
    <x v="6"/>
    <x v="6"/>
    <m/>
    <m/>
    <m/>
    <m/>
    <m/>
    <m/>
  </r>
  <r>
    <x v="0"/>
    <x v="78"/>
    <x v="11"/>
    <x v="3"/>
    <x v="3"/>
    <n v="109073"/>
    <n v="109073"/>
    <n v="21814.6"/>
    <n v="21814.6"/>
    <n v="0"/>
    <n v="0"/>
  </r>
  <r>
    <x v="0"/>
    <x v="78"/>
    <x v="12"/>
    <x v="89"/>
    <x v="89"/>
    <n v="222895"/>
    <n v="222895"/>
    <n v="22289.5"/>
    <n v="22289.5"/>
    <n v="0"/>
    <n v="0"/>
  </r>
  <r>
    <x v="0"/>
    <x v="78"/>
    <x v="13"/>
    <x v="17"/>
    <x v="17"/>
    <n v="42945"/>
    <n v="42945"/>
    <n v="21472.5"/>
    <n v="21472.5"/>
    <n v="0"/>
    <n v="0"/>
  </r>
  <r>
    <x v="0"/>
    <x v="78"/>
    <x v="14"/>
    <x v="12"/>
    <x v="12"/>
    <n v="0"/>
    <n v="0"/>
    <n v="0"/>
    <n v="0"/>
    <n v="0"/>
    <n v="0"/>
  </r>
  <r>
    <x v="0"/>
    <x v="78"/>
    <x v="7"/>
    <x v="49"/>
    <x v="49"/>
    <n v="374913"/>
    <n v="374913"/>
    <n v="22053.705882352941"/>
    <n v="22053.705882352941"/>
    <n v="0"/>
    <n v="0"/>
  </r>
  <r>
    <x v="0"/>
    <x v="78"/>
    <x v="8"/>
    <x v="6"/>
    <x v="6"/>
    <m/>
    <m/>
    <m/>
    <m/>
    <m/>
    <m/>
  </r>
  <r>
    <x v="0"/>
    <x v="78"/>
    <x v="15"/>
    <x v="19"/>
    <x v="19"/>
    <n v="181702"/>
    <n v="181702"/>
    <n v="45425.5"/>
    <n v="45425.5"/>
    <n v="0"/>
    <n v="0"/>
  </r>
  <r>
    <x v="0"/>
    <x v="78"/>
    <x v="16"/>
    <x v="17"/>
    <x v="17"/>
    <n v="77533"/>
    <n v="77533"/>
    <n v="38766.5"/>
    <n v="38766.5"/>
    <n v="0"/>
    <n v="0"/>
  </r>
  <r>
    <x v="0"/>
    <x v="78"/>
    <x v="17"/>
    <x v="3"/>
    <x v="3"/>
    <n v="131573"/>
    <n v="131573"/>
    <n v="26314.6"/>
    <n v="26314.6"/>
    <n v="0"/>
    <n v="0"/>
  </r>
  <r>
    <x v="0"/>
    <x v="78"/>
    <x v="7"/>
    <x v="28"/>
    <x v="28"/>
    <n v="390808"/>
    <n v="390808"/>
    <n v="35528"/>
    <n v="35528"/>
    <n v="0"/>
    <n v="0"/>
  </r>
  <r>
    <x v="0"/>
    <x v="78"/>
    <x v="8"/>
    <x v="6"/>
    <x v="6"/>
    <m/>
    <m/>
    <m/>
    <m/>
    <m/>
    <m/>
  </r>
  <r>
    <x v="0"/>
    <x v="78"/>
    <x v="18"/>
    <x v="12"/>
    <x v="12"/>
    <n v="0"/>
    <n v="0"/>
    <n v="0"/>
    <n v="0"/>
    <n v="0"/>
    <n v="0"/>
  </r>
  <r>
    <x v="0"/>
    <x v="78"/>
    <x v="19"/>
    <x v="12"/>
    <x v="12"/>
    <n v="0"/>
    <n v="0"/>
    <n v="0"/>
    <n v="0"/>
    <n v="0"/>
    <n v="0"/>
  </r>
  <r>
    <x v="0"/>
    <x v="78"/>
    <x v="7"/>
    <x v="12"/>
    <x v="12"/>
    <n v="0"/>
    <n v="0"/>
    <n v="0"/>
    <n v="0"/>
    <n v="0"/>
    <n v="0"/>
  </r>
  <r>
    <x v="0"/>
    <x v="78"/>
    <x v="8"/>
    <x v="6"/>
    <x v="6"/>
    <m/>
    <m/>
    <m/>
    <m/>
    <m/>
    <m/>
  </r>
  <r>
    <x v="0"/>
    <x v="78"/>
    <x v="20"/>
    <x v="17"/>
    <x v="17"/>
    <n v="79802"/>
    <n v="79802"/>
    <n v="39901"/>
    <n v="39901"/>
    <n v="0"/>
    <n v="0"/>
  </r>
  <r>
    <x v="0"/>
    <x v="78"/>
    <x v="21"/>
    <x v="0"/>
    <x v="0"/>
    <n v="24329"/>
    <n v="24329"/>
    <n v="24329"/>
    <n v="24329"/>
    <n v="0"/>
    <n v="0"/>
  </r>
  <r>
    <x v="0"/>
    <x v="78"/>
    <x v="7"/>
    <x v="26"/>
    <x v="26"/>
    <n v="104131"/>
    <n v="104131"/>
    <n v="34710.333333333336"/>
    <n v="34710.333333333336"/>
    <n v="0"/>
    <n v="0"/>
  </r>
  <r>
    <x v="0"/>
    <x v="78"/>
    <x v="8"/>
    <x v="6"/>
    <x v="6"/>
    <m/>
    <m/>
    <m/>
    <m/>
    <m/>
    <m/>
  </r>
  <r>
    <x v="0"/>
    <x v="78"/>
    <x v="22"/>
    <x v="12"/>
    <x v="12"/>
    <n v="0"/>
    <n v="0"/>
    <n v="0"/>
    <n v="0"/>
    <n v="0"/>
    <n v="0"/>
  </r>
  <r>
    <x v="0"/>
    <x v="78"/>
    <x v="23"/>
    <x v="0"/>
    <x v="0"/>
    <n v="46672"/>
    <n v="46672"/>
    <n v="46672"/>
    <n v="46672"/>
    <n v="0"/>
    <n v="0"/>
  </r>
  <r>
    <x v="0"/>
    <x v="78"/>
    <x v="24"/>
    <x v="12"/>
    <x v="12"/>
    <n v="0"/>
    <n v="0"/>
    <n v="0"/>
    <n v="0"/>
    <n v="0"/>
    <n v="0"/>
  </r>
  <r>
    <x v="0"/>
    <x v="78"/>
    <x v="25"/>
    <x v="12"/>
    <x v="12"/>
    <n v="0"/>
    <n v="0"/>
    <n v="0"/>
    <n v="0"/>
    <n v="0"/>
    <n v="0"/>
  </r>
  <r>
    <x v="0"/>
    <x v="78"/>
    <x v="26"/>
    <x v="12"/>
    <x v="12"/>
    <n v="0"/>
    <n v="0"/>
    <n v="0"/>
    <n v="0"/>
    <n v="0"/>
    <n v="0"/>
  </r>
  <r>
    <x v="0"/>
    <x v="78"/>
    <x v="27"/>
    <x v="12"/>
    <x v="12"/>
    <n v="0"/>
    <n v="0"/>
    <n v="0"/>
    <n v="0"/>
    <n v="0"/>
    <n v="0"/>
  </r>
  <r>
    <x v="0"/>
    <x v="78"/>
    <x v="28"/>
    <x v="12"/>
    <x v="12"/>
    <n v="0"/>
    <n v="0"/>
    <n v="0"/>
    <n v="0"/>
    <n v="0"/>
    <n v="0"/>
  </r>
  <r>
    <x v="0"/>
    <x v="78"/>
    <x v="29"/>
    <x v="12"/>
    <x v="12"/>
    <n v="0"/>
    <n v="0"/>
    <n v="0"/>
    <n v="0"/>
    <n v="0"/>
    <n v="0"/>
  </r>
  <r>
    <x v="0"/>
    <x v="78"/>
    <x v="7"/>
    <x v="0"/>
    <x v="0"/>
    <n v="46672"/>
    <n v="46672"/>
    <n v="46672"/>
    <n v="46672"/>
    <n v="0"/>
    <n v="0"/>
  </r>
  <r>
    <x v="0"/>
    <x v="78"/>
    <x v="8"/>
    <x v="6"/>
    <x v="6"/>
    <m/>
    <m/>
    <m/>
    <m/>
    <m/>
    <m/>
  </r>
  <r>
    <x v="0"/>
    <x v="78"/>
    <x v="30"/>
    <x v="12"/>
    <x v="12"/>
    <n v="0"/>
    <n v="0"/>
    <n v="0"/>
    <n v="0"/>
    <n v="0"/>
    <n v="0"/>
  </r>
  <r>
    <x v="0"/>
    <x v="78"/>
    <x v="31"/>
    <x v="12"/>
    <x v="12"/>
    <n v="0"/>
    <n v="0"/>
    <n v="0"/>
    <n v="0"/>
    <n v="0"/>
    <n v="0"/>
  </r>
  <r>
    <x v="0"/>
    <x v="78"/>
    <x v="7"/>
    <x v="12"/>
    <x v="12"/>
    <n v="0"/>
    <n v="0"/>
    <n v="0"/>
    <n v="0"/>
    <n v="0"/>
    <n v="0"/>
  </r>
  <r>
    <x v="0"/>
    <x v="78"/>
    <x v="8"/>
    <x v="6"/>
    <x v="6"/>
    <m/>
    <m/>
    <m/>
    <m/>
    <m/>
    <m/>
  </r>
  <r>
    <x v="0"/>
    <x v="78"/>
    <x v="32"/>
    <x v="26"/>
    <x v="26"/>
    <n v="174313"/>
    <n v="174313"/>
    <n v="58104.333333333336"/>
    <n v="58104.333333333336"/>
    <n v="0"/>
    <n v="0"/>
  </r>
  <r>
    <x v="0"/>
    <x v="78"/>
    <x v="7"/>
    <x v="26"/>
    <x v="26"/>
    <n v="174313"/>
    <n v="174313"/>
    <n v="58104.333333333336"/>
    <n v="58104.333333333336"/>
    <n v="0"/>
    <n v="0"/>
  </r>
  <r>
    <x v="0"/>
    <x v="78"/>
    <x v="8"/>
    <x v="6"/>
    <x v="6"/>
    <m/>
    <m/>
    <m/>
    <m/>
    <m/>
    <m/>
  </r>
  <r>
    <x v="0"/>
    <x v="78"/>
    <x v="33"/>
    <x v="154"/>
    <x v="154"/>
    <n v="192192"/>
    <n v="192192"/>
    <n v="34944"/>
    <n v="34944"/>
    <n v="0"/>
    <n v="0"/>
  </r>
  <r>
    <x v="0"/>
    <x v="78"/>
    <x v="34"/>
    <x v="221"/>
    <x v="221"/>
    <n v="246301"/>
    <n v="246301"/>
    <n v="28976.588235294119"/>
    <n v="28976.588235294119"/>
    <n v="0"/>
    <n v="0"/>
  </r>
  <r>
    <x v="0"/>
    <x v="78"/>
    <x v="7"/>
    <x v="78"/>
    <x v="78"/>
    <n v="438493"/>
    <n v="438493"/>
    <n v="31320.928571428572"/>
    <n v="31320.928571428572"/>
    <n v="0"/>
    <n v="0"/>
  </r>
  <r>
    <x v="0"/>
    <x v="78"/>
    <x v="8"/>
    <x v="6"/>
    <x v="6"/>
    <m/>
    <m/>
    <m/>
    <m/>
    <m/>
    <m/>
  </r>
  <r>
    <x v="0"/>
    <x v="78"/>
    <x v="35"/>
    <x v="12"/>
    <x v="12"/>
    <n v="0"/>
    <n v="0"/>
    <n v="0"/>
    <n v="0"/>
    <n v="0"/>
    <n v="0"/>
  </r>
  <r>
    <x v="0"/>
    <x v="78"/>
    <x v="36"/>
    <x v="0"/>
    <x v="0"/>
    <n v="46183"/>
    <n v="46183"/>
    <n v="46183"/>
    <n v="46183"/>
    <n v="0"/>
    <n v="0"/>
  </r>
  <r>
    <x v="0"/>
    <x v="78"/>
    <x v="37"/>
    <x v="12"/>
    <x v="12"/>
    <n v="0"/>
    <n v="0"/>
    <n v="0"/>
    <n v="0"/>
    <n v="0"/>
    <n v="0"/>
  </r>
  <r>
    <x v="0"/>
    <x v="78"/>
    <x v="38"/>
    <x v="12"/>
    <x v="12"/>
    <n v="0"/>
    <n v="0"/>
    <n v="0"/>
    <n v="0"/>
    <n v="0"/>
    <n v="0"/>
  </r>
  <r>
    <x v="0"/>
    <x v="78"/>
    <x v="7"/>
    <x v="0"/>
    <x v="0"/>
    <n v="46183"/>
    <n v="46183"/>
    <n v="46183"/>
    <n v="46183"/>
    <n v="0"/>
    <n v="0"/>
  </r>
  <r>
    <x v="0"/>
    <x v="78"/>
    <x v="8"/>
    <x v="6"/>
    <x v="6"/>
    <m/>
    <m/>
    <m/>
    <m/>
    <m/>
    <m/>
  </r>
  <r>
    <x v="0"/>
    <x v="78"/>
    <x v="39"/>
    <x v="12"/>
    <x v="12"/>
    <n v="0"/>
    <n v="0"/>
    <n v="0"/>
    <n v="0"/>
    <n v="0"/>
    <n v="0"/>
  </r>
  <r>
    <x v="0"/>
    <x v="78"/>
    <x v="40"/>
    <x v="12"/>
    <x v="12"/>
    <n v="0"/>
    <n v="0"/>
    <n v="0"/>
    <n v="0"/>
    <n v="0"/>
    <n v="0"/>
  </r>
  <r>
    <x v="0"/>
    <x v="78"/>
    <x v="41"/>
    <x v="12"/>
    <x v="12"/>
    <n v="0"/>
    <n v="0"/>
    <n v="0"/>
    <n v="0"/>
    <n v="0"/>
    <n v="0"/>
  </r>
  <r>
    <x v="0"/>
    <x v="79"/>
    <x v="0"/>
    <x v="0"/>
    <x v="0"/>
    <n v="128441"/>
    <n v="134863"/>
    <n v="128441"/>
    <n v="134863"/>
    <n v="6422"/>
    <n v="4.9999610716204325E-2"/>
  </r>
  <r>
    <x v="0"/>
    <x v="79"/>
    <x v="1"/>
    <x v="23"/>
    <x v="23"/>
    <n v="435254"/>
    <n v="435260"/>
    <n v="72542.333333333328"/>
    <n v="72543.333333333328"/>
    <n v="6"/>
    <n v="1.378505424418845E-5"/>
  </r>
  <r>
    <x v="0"/>
    <x v="79"/>
    <x v="2"/>
    <x v="23"/>
    <x v="23"/>
    <n v="435920"/>
    <n v="435926"/>
    <n v="72653.333333333328"/>
    <n v="72654.333333333328"/>
    <n v="6"/>
    <n v="1.3763993393283171E-5"/>
  </r>
  <r>
    <x v="0"/>
    <x v="79"/>
    <x v="3"/>
    <x v="0"/>
    <x v="0"/>
    <n v="33138"/>
    <n v="33139"/>
    <n v="33138"/>
    <n v="33139"/>
    <n v="1"/>
    <n v="3.017683626048645E-5"/>
  </r>
  <r>
    <x v="0"/>
    <x v="79"/>
    <x v="4"/>
    <x v="0"/>
    <x v="0"/>
    <n v="90900"/>
    <n v="90901"/>
    <n v="90900"/>
    <n v="90901"/>
    <n v="1"/>
    <n v="1.1001100110011001E-5"/>
  </r>
  <r>
    <x v="0"/>
    <x v="79"/>
    <x v="5"/>
    <x v="12"/>
    <x v="12"/>
    <n v="0"/>
    <n v="0"/>
    <n v="0"/>
    <n v="0"/>
    <n v="0"/>
    <n v="0"/>
  </r>
  <r>
    <x v="0"/>
    <x v="79"/>
    <x v="6"/>
    <x v="17"/>
    <x v="17"/>
    <n v="78971"/>
    <n v="78973"/>
    <n v="39485.5"/>
    <n v="39486.5"/>
    <n v="2"/>
    <n v="2.5325752491420902E-5"/>
  </r>
  <r>
    <x v="0"/>
    <x v="79"/>
    <x v="7"/>
    <x v="49"/>
    <x v="49"/>
    <n v="1202624"/>
    <n v="1209062"/>
    <n v="70742.588235294112"/>
    <n v="71121.294117647063"/>
    <n v="6438"/>
    <n v="5.3532941301686976E-3"/>
  </r>
  <r>
    <x v="0"/>
    <x v="79"/>
    <x v="8"/>
    <x v="6"/>
    <x v="6"/>
    <m/>
    <m/>
    <m/>
    <m/>
    <m/>
    <m/>
  </r>
  <r>
    <x v="0"/>
    <x v="79"/>
    <x v="9"/>
    <x v="12"/>
    <x v="12"/>
    <n v="0"/>
    <n v="0"/>
    <n v="0"/>
    <n v="0"/>
    <n v="0"/>
    <n v="0"/>
  </r>
  <r>
    <x v="0"/>
    <x v="79"/>
    <x v="10"/>
    <x v="12"/>
    <x v="12"/>
    <n v="0"/>
    <n v="0"/>
    <n v="0"/>
    <n v="0"/>
    <n v="0"/>
    <n v="0"/>
  </r>
  <r>
    <x v="0"/>
    <x v="79"/>
    <x v="7"/>
    <x v="12"/>
    <x v="12"/>
    <n v="0"/>
    <n v="0"/>
    <n v="0"/>
    <n v="0"/>
    <n v="0"/>
    <n v="0"/>
  </r>
  <r>
    <x v="0"/>
    <x v="79"/>
    <x v="8"/>
    <x v="6"/>
    <x v="6"/>
    <m/>
    <m/>
    <m/>
    <m/>
    <m/>
    <m/>
  </r>
  <r>
    <x v="0"/>
    <x v="79"/>
    <x v="11"/>
    <x v="18"/>
    <x v="18"/>
    <n v="167609"/>
    <n v="167618"/>
    <n v="18623.222222222223"/>
    <n v="18624.222222222223"/>
    <n v="9"/>
    <n v="5.3696400551283048E-5"/>
  </r>
  <r>
    <x v="0"/>
    <x v="79"/>
    <x v="12"/>
    <x v="100"/>
    <x v="100"/>
    <n v="445760"/>
    <n v="445787"/>
    <n v="16821.132075471698"/>
    <n v="16822.150943396227"/>
    <n v="27"/>
    <n v="6.057071069633884E-5"/>
  </r>
  <r>
    <x v="0"/>
    <x v="79"/>
    <x v="13"/>
    <x v="12"/>
    <x v="12"/>
    <n v="0"/>
    <n v="0"/>
    <n v="0"/>
    <n v="0"/>
    <n v="0"/>
    <n v="0"/>
  </r>
  <r>
    <x v="0"/>
    <x v="79"/>
    <x v="14"/>
    <x v="12"/>
    <x v="12"/>
    <n v="0"/>
    <n v="0"/>
    <n v="0"/>
    <n v="0"/>
    <n v="0"/>
    <n v="0"/>
  </r>
  <r>
    <x v="0"/>
    <x v="79"/>
    <x v="7"/>
    <x v="425"/>
    <x v="425"/>
    <n v="613369"/>
    <n v="613405"/>
    <n v="17278"/>
    <n v="17279.014084507042"/>
    <n v="36"/>
    <n v="5.8692239092617984E-5"/>
  </r>
  <r>
    <x v="0"/>
    <x v="79"/>
    <x v="8"/>
    <x v="6"/>
    <x v="6"/>
    <m/>
    <m/>
    <m/>
    <m/>
    <m/>
    <m/>
  </r>
  <r>
    <x v="0"/>
    <x v="79"/>
    <x v="15"/>
    <x v="23"/>
    <x v="23"/>
    <n v="324933"/>
    <n v="324939"/>
    <n v="54155.5"/>
    <n v="54156.5"/>
    <n v="6"/>
    <n v="1.8465345163464468E-5"/>
  </r>
  <r>
    <x v="0"/>
    <x v="79"/>
    <x v="16"/>
    <x v="26"/>
    <x v="26"/>
    <n v="124243"/>
    <n v="124246"/>
    <n v="41414.333333333336"/>
    <n v="41415.333333333336"/>
    <n v="3"/>
    <n v="2.414622956625323E-5"/>
  </r>
  <r>
    <x v="0"/>
    <x v="79"/>
    <x v="17"/>
    <x v="302"/>
    <x v="302"/>
    <n v="420506"/>
    <n v="420521"/>
    <n v="29000.413793103449"/>
    <n v="29001.448275862069"/>
    <n v="15"/>
    <n v="3.5671310278569152E-5"/>
  </r>
  <r>
    <x v="0"/>
    <x v="79"/>
    <x v="7"/>
    <x v="296"/>
    <x v="296"/>
    <n v="869682"/>
    <n v="869706"/>
    <n v="37007.744680851065"/>
    <n v="37008.765957446805"/>
    <n v="24"/>
    <n v="2.7596293817740277E-5"/>
  </r>
  <r>
    <x v="0"/>
    <x v="79"/>
    <x v="8"/>
    <x v="6"/>
    <x v="6"/>
    <m/>
    <m/>
    <m/>
    <m/>
    <m/>
    <m/>
  </r>
  <r>
    <x v="0"/>
    <x v="79"/>
    <x v="18"/>
    <x v="17"/>
    <x v="17"/>
    <n v="47733"/>
    <n v="47735"/>
    <n v="23866.5"/>
    <n v="23867.5"/>
    <n v="2"/>
    <n v="4.1899733936689499E-5"/>
  </r>
  <r>
    <x v="0"/>
    <x v="79"/>
    <x v="19"/>
    <x v="12"/>
    <x v="12"/>
    <n v="0"/>
    <n v="0"/>
    <n v="0"/>
    <n v="0"/>
    <n v="0"/>
    <n v="0"/>
  </r>
  <r>
    <x v="0"/>
    <x v="79"/>
    <x v="7"/>
    <x v="17"/>
    <x v="17"/>
    <n v="47733"/>
    <n v="47735"/>
    <n v="23866.5"/>
    <n v="23867.5"/>
    <n v="2"/>
    <n v="4.1899733936689499E-5"/>
  </r>
  <r>
    <x v="0"/>
    <x v="79"/>
    <x v="8"/>
    <x v="6"/>
    <x v="6"/>
    <m/>
    <m/>
    <m/>
    <m/>
    <m/>
    <m/>
  </r>
  <r>
    <x v="0"/>
    <x v="79"/>
    <x v="20"/>
    <x v="94"/>
    <x v="94"/>
    <n v="148050"/>
    <n v="154918"/>
    <n v="34430.232558139534"/>
    <n v="36027.441860465115"/>
    <n v="6868"/>
    <n v="4.6389733198243834E-2"/>
  </r>
  <r>
    <x v="0"/>
    <x v="79"/>
    <x v="21"/>
    <x v="12"/>
    <x v="12"/>
    <n v="0"/>
    <n v="0"/>
    <n v="0"/>
    <n v="0"/>
    <n v="0"/>
    <n v="0"/>
  </r>
  <r>
    <x v="0"/>
    <x v="79"/>
    <x v="7"/>
    <x v="94"/>
    <x v="94"/>
    <n v="148050"/>
    <n v="154918"/>
    <n v="34430.232558139534"/>
    <n v="36027.441860465115"/>
    <n v="6868"/>
    <n v="4.6389733198243834E-2"/>
  </r>
  <r>
    <x v="0"/>
    <x v="79"/>
    <x v="8"/>
    <x v="6"/>
    <x v="6"/>
    <m/>
    <m/>
    <m/>
    <m/>
    <m/>
    <m/>
  </r>
  <r>
    <x v="0"/>
    <x v="79"/>
    <x v="22"/>
    <x v="12"/>
    <x v="12"/>
    <n v="0"/>
    <n v="0"/>
    <n v="0"/>
    <n v="0"/>
    <n v="0"/>
    <n v="0"/>
  </r>
  <r>
    <x v="0"/>
    <x v="79"/>
    <x v="23"/>
    <x v="426"/>
    <x v="426"/>
    <n v="188029"/>
    <n v="188033"/>
    <n v="51514.794520547948"/>
    <n v="51515.890410958906"/>
    <n v="4"/>
    <n v="2.1273314222806057E-5"/>
  </r>
  <r>
    <x v="0"/>
    <x v="79"/>
    <x v="24"/>
    <x v="12"/>
    <x v="12"/>
    <n v="0"/>
    <n v="0"/>
    <n v="0"/>
    <n v="0"/>
    <n v="0"/>
    <n v="0"/>
  </r>
  <r>
    <x v="0"/>
    <x v="79"/>
    <x v="25"/>
    <x v="12"/>
    <x v="12"/>
    <n v="0"/>
    <n v="0"/>
    <n v="0"/>
    <n v="0"/>
    <n v="0"/>
    <n v="0"/>
  </r>
  <r>
    <x v="0"/>
    <x v="79"/>
    <x v="26"/>
    <x v="26"/>
    <x v="26"/>
    <n v="163651"/>
    <n v="163654"/>
    <n v="54550.333333333336"/>
    <n v="54551.333333333336"/>
    <n v="3"/>
    <n v="1.8331693665177725E-5"/>
  </r>
  <r>
    <x v="0"/>
    <x v="79"/>
    <x v="27"/>
    <x v="12"/>
    <x v="12"/>
    <n v="0"/>
    <n v="0"/>
    <n v="0"/>
    <n v="0"/>
    <n v="0"/>
    <n v="0"/>
  </r>
  <r>
    <x v="0"/>
    <x v="79"/>
    <x v="28"/>
    <x v="12"/>
    <x v="12"/>
    <n v="0"/>
    <n v="0"/>
    <n v="0"/>
    <n v="0"/>
    <n v="0"/>
    <n v="0"/>
  </r>
  <r>
    <x v="0"/>
    <x v="79"/>
    <x v="29"/>
    <x v="12"/>
    <x v="12"/>
    <n v="0"/>
    <n v="0"/>
    <n v="0"/>
    <n v="0"/>
    <n v="0"/>
    <n v="0"/>
  </r>
  <r>
    <x v="0"/>
    <x v="79"/>
    <x v="7"/>
    <x v="427"/>
    <x v="427"/>
    <n v="351680"/>
    <n v="351687"/>
    <n v="52884.210526315786"/>
    <n v="52885.263157894733"/>
    <n v="7"/>
    <n v="1.9904458598726114E-5"/>
  </r>
  <r>
    <x v="0"/>
    <x v="79"/>
    <x v="8"/>
    <x v="6"/>
    <x v="6"/>
    <m/>
    <m/>
    <m/>
    <m/>
    <m/>
    <m/>
  </r>
  <r>
    <x v="0"/>
    <x v="79"/>
    <x v="30"/>
    <x v="12"/>
    <x v="12"/>
    <n v="0"/>
    <n v="0"/>
    <n v="0"/>
    <n v="0"/>
    <n v="0"/>
    <n v="0"/>
  </r>
  <r>
    <x v="0"/>
    <x v="79"/>
    <x v="31"/>
    <x v="12"/>
    <x v="12"/>
    <n v="0"/>
    <n v="0"/>
    <n v="0"/>
    <n v="0"/>
    <n v="0"/>
    <n v="0"/>
  </r>
  <r>
    <x v="0"/>
    <x v="79"/>
    <x v="7"/>
    <x v="12"/>
    <x v="12"/>
    <n v="0"/>
    <n v="0"/>
    <n v="0"/>
    <n v="0"/>
    <n v="0"/>
    <n v="0"/>
  </r>
  <r>
    <x v="0"/>
    <x v="79"/>
    <x v="8"/>
    <x v="6"/>
    <x v="6"/>
    <m/>
    <m/>
    <m/>
    <m/>
    <m/>
    <m/>
  </r>
  <r>
    <x v="0"/>
    <x v="79"/>
    <x v="32"/>
    <x v="0"/>
    <x v="0"/>
    <n v="39156"/>
    <n v="39157"/>
    <n v="39156"/>
    <n v="39157"/>
    <n v="1"/>
    <n v="2.5538870160384105E-5"/>
  </r>
  <r>
    <x v="0"/>
    <x v="79"/>
    <x v="7"/>
    <x v="0"/>
    <x v="0"/>
    <n v="39156"/>
    <n v="39157"/>
    <n v="39156"/>
    <n v="39157"/>
    <n v="1"/>
    <n v="2.5538870160384105E-5"/>
  </r>
  <r>
    <x v="0"/>
    <x v="79"/>
    <x v="8"/>
    <x v="6"/>
    <x v="6"/>
    <m/>
    <m/>
    <m/>
    <m/>
    <m/>
    <m/>
  </r>
  <r>
    <x v="0"/>
    <x v="79"/>
    <x v="33"/>
    <x v="19"/>
    <x v="19"/>
    <n v="120187"/>
    <n v="120191"/>
    <n v="30046.75"/>
    <n v="30047.75"/>
    <n v="4"/>
    <n v="3.3281469709702382E-5"/>
  </r>
  <r>
    <x v="0"/>
    <x v="79"/>
    <x v="34"/>
    <x v="80"/>
    <x v="80"/>
    <n v="444209"/>
    <n v="444227"/>
    <n v="24678.277777777777"/>
    <n v="24679.277777777777"/>
    <n v="18"/>
    <n v="4.052146624674421E-5"/>
  </r>
  <r>
    <x v="0"/>
    <x v="79"/>
    <x v="7"/>
    <x v="11"/>
    <x v="11"/>
    <n v="564396"/>
    <n v="564418"/>
    <n v="25654.363636363636"/>
    <n v="25655.363636363636"/>
    <n v="22"/>
    <n v="3.8979723456580132E-5"/>
  </r>
  <r>
    <x v="0"/>
    <x v="79"/>
    <x v="8"/>
    <x v="6"/>
    <x v="6"/>
    <m/>
    <m/>
    <m/>
    <m/>
    <m/>
    <m/>
  </r>
  <r>
    <x v="0"/>
    <x v="79"/>
    <x v="35"/>
    <x v="12"/>
    <x v="12"/>
    <n v="0"/>
    <n v="0"/>
    <n v="0"/>
    <n v="0"/>
    <n v="0"/>
    <n v="0"/>
  </r>
  <r>
    <x v="0"/>
    <x v="79"/>
    <x v="36"/>
    <x v="12"/>
    <x v="12"/>
    <n v="0"/>
    <n v="0"/>
    <n v="0"/>
    <n v="0"/>
    <n v="0"/>
    <n v="0"/>
  </r>
  <r>
    <x v="0"/>
    <x v="79"/>
    <x v="37"/>
    <x v="12"/>
    <x v="12"/>
    <n v="0"/>
    <n v="0"/>
    <n v="0"/>
    <n v="0"/>
    <n v="0"/>
    <n v="0"/>
  </r>
  <r>
    <x v="0"/>
    <x v="79"/>
    <x v="38"/>
    <x v="0"/>
    <x v="0"/>
    <n v="19266"/>
    <n v="19267"/>
    <n v="19266"/>
    <n v="19267"/>
    <n v="1"/>
    <n v="5.1904910204505343E-5"/>
  </r>
  <r>
    <x v="0"/>
    <x v="79"/>
    <x v="7"/>
    <x v="0"/>
    <x v="0"/>
    <n v="19266"/>
    <n v="19267"/>
    <n v="19266"/>
    <n v="19267"/>
    <n v="1"/>
    <n v="5.1904910204505343E-5"/>
  </r>
  <r>
    <x v="0"/>
    <x v="79"/>
    <x v="8"/>
    <x v="6"/>
    <x v="6"/>
    <m/>
    <m/>
    <m/>
    <m/>
    <m/>
    <m/>
  </r>
  <r>
    <x v="0"/>
    <x v="79"/>
    <x v="39"/>
    <x v="12"/>
    <x v="12"/>
    <n v="0"/>
    <n v="0"/>
    <n v="0"/>
    <n v="0"/>
    <n v="0"/>
    <n v="0"/>
  </r>
  <r>
    <x v="0"/>
    <x v="79"/>
    <x v="40"/>
    <x v="12"/>
    <x v="12"/>
    <n v="0"/>
    <n v="0"/>
    <n v="0"/>
    <n v="0"/>
    <n v="0"/>
    <n v="0"/>
  </r>
  <r>
    <x v="0"/>
    <x v="79"/>
    <x v="41"/>
    <x v="12"/>
    <x v="12"/>
    <n v="0"/>
    <n v="0"/>
    <n v="0"/>
    <n v="0"/>
    <n v="0"/>
    <n v="0"/>
  </r>
  <r>
    <x v="0"/>
    <x v="80"/>
    <x v="0"/>
    <x v="98"/>
    <x v="98"/>
    <n v="107772"/>
    <n v="107772"/>
    <n v="119746.66666666666"/>
    <n v="119746.66666666666"/>
    <n v="0"/>
    <n v="0"/>
  </r>
  <r>
    <x v="0"/>
    <x v="80"/>
    <x v="1"/>
    <x v="428"/>
    <x v="428"/>
    <n v="97911"/>
    <n v="97911"/>
    <n v="101990.625"/>
    <n v="101990.625"/>
    <n v="0"/>
    <n v="0"/>
  </r>
  <r>
    <x v="0"/>
    <x v="80"/>
    <x v="2"/>
    <x v="429"/>
    <x v="429"/>
    <n v="140515"/>
    <n v="142490"/>
    <n v="53427.756653992401"/>
    <n v="54178.707224334605"/>
    <n v="1975"/>
    <n v="1.4055438921111624E-2"/>
  </r>
  <r>
    <x v="0"/>
    <x v="80"/>
    <x v="3"/>
    <x v="12"/>
    <x v="12"/>
    <n v="0"/>
    <n v="0"/>
    <n v="0"/>
    <n v="0"/>
    <n v="0"/>
    <n v="0"/>
  </r>
  <r>
    <x v="0"/>
    <x v="80"/>
    <x v="4"/>
    <x v="0"/>
    <x v="0"/>
    <n v="76340"/>
    <n v="77341"/>
    <n v="76340"/>
    <n v="77341"/>
    <n v="1001"/>
    <n v="1.3112391930835734E-2"/>
  </r>
  <r>
    <x v="0"/>
    <x v="80"/>
    <x v="5"/>
    <x v="178"/>
    <x v="178"/>
    <n v="54476"/>
    <n v="54476"/>
    <n v="63344.186046511626"/>
    <n v="63344.186046511626"/>
    <n v="0"/>
    <n v="0"/>
  </r>
  <r>
    <x v="0"/>
    <x v="80"/>
    <x v="6"/>
    <x v="12"/>
    <x v="12"/>
    <n v="0"/>
    <n v="0"/>
    <n v="0"/>
    <n v="0"/>
    <n v="0"/>
    <n v="0"/>
  </r>
  <r>
    <x v="0"/>
    <x v="80"/>
    <x v="7"/>
    <x v="430"/>
    <x v="430"/>
    <n v="477014"/>
    <n v="479990"/>
    <n v="75120.314960629912"/>
    <n v="75588.976377952757"/>
    <n v="2976"/>
    <n v="6.238810600946723E-3"/>
  </r>
  <r>
    <x v="0"/>
    <x v="80"/>
    <x v="8"/>
    <x v="6"/>
    <x v="6"/>
    <m/>
    <m/>
    <m/>
    <m/>
    <m/>
    <m/>
  </r>
  <r>
    <x v="0"/>
    <x v="80"/>
    <x v="9"/>
    <x v="12"/>
    <x v="12"/>
    <n v="0"/>
    <n v="0"/>
    <n v="0"/>
    <n v="0"/>
    <n v="0"/>
    <n v="0"/>
  </r>
  <r>
    <x v="0"/>
    <x v="80"/>
    <x v="10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11"/>
    <x v="26"/>
    <x v="26"/>
    <n v="77609"/>
    <n v="78672"/>
    <n v="25869.666666666668"/>
    <n v="26224"/>
    <n v="1063"/>
    <n v="1.3696865054310711E-2"/>
  </r>
  <r>
    <x v="0"/>
    <x v="80"/>
    <x v="12"/>
    <x v="17"/>
    <x v="17"/>
    <n v="47518"/>
    <n v="48201"/>
    <n v="23759"/>
    <n v="24100.5"/>
    <n v="683"/>
    <n v="1.4373500568205733E-2"/>
  </r>
  <r>
    <x v="0"/>
    <x v="80"/>
    <x v="13"/>
    <x v="12"/>
    <x v="12"/>
    <n v="0"/>
    <n v="0"/>
    <n v="0"/>
    <n v="0"/>
    <n v="0"/>
    <n v="0"/>
  </r>
  <r>
    <x v="0"/>
    <x v="80"/>
    <x v="14"/>
    <x v="12"/>
    <x v="12"/>
    <n v="0"/>
    <n v="0"/>
    <n v="0"/>
    <n v="0"/>
    <n v="0"/>
    <n v="0"/>
  </r>
  <r>
    <x v="0"/>
    <x v="80"/>
    <x v="7"/>
    <x v="3"/>
    <x v="3"/>
    <n v="125127"/>
    <n v="126873"/>
    <n v="25025.4"/>
    <n v="25374.6"/>
    <n v="1746"/>
    <n v="1.3953822915917428E-2"/>
  </r>
  <r>
    <x v="0"/>
    <x v="80"/>
    <x v="8"/>
    <x v="6"/>
    <x v="6"/>
    <m/>
    <m/>
    <m/>
    <m/>
    <m/>
    <m/>
  </r>
  <r>
    <x v="0"/>
    <x v="80"/>
    <x v="15"/>
    <x v="12"/>
    <x v="12"/>
    <n v="0"/>
    <n v="0"/>
    <n v="0"/>
    <n v="0"/>
    <n v="0"/>
    <n v="0"/>
  </r>
  <r>
    <x v="0"/>
    <x v="80"/>
    <x v="16"/>
    <x v="0"/>
    <x v="0"/>
    <n v="41567"/>
    <n v="42275"/>
    <n v="41567"/>
    <n v="42275"/>
    <n v="708"/>
    <n v="1.7032742319628553E-2"/>
  </r>
  <r>
    <x v="0"/>
    <x v="80"/>
    <x v="17"/>
    <x v="17"/>
    <x v="17"/>
    <n v="61578"/>
    <n v="62438"/>
    <n v="30789"/>
    <n v="31219"/>
    <n v="860"/>
    <n v="1.3966026827763163E-2"/>
  </r>
  <r>
    <x v="0"/>
    <x v="80"/>
    <x v="7"/>
    <x v="26"/>
    <x v="26"/>
    <n v="103145"/>
    <n v="104713"/>
    <n v="34381.666666666664"/>
    <n v="34904.333333333336"/>
    <n v="1568"/>
    <n v="1.5201900237529691E-2"/>
  </r>
  <r>
    <x v="0"/>
    <x v="80"/>
    <x v="8"/>
    <x v="6"/>
    <x v="6"/>
    <m/>
    <m/>
    <m/>
    <m/>
    <m/>
    <m/>
  </r>
  <r>
    <x v="0"/>
    <x v="80"/>
    <x v="18"/>
    <x v="12"/>
    <x v="12"/>
    <n v="0"/>
    <n v="0"/>
    <n v="0"/>
    <n v="0"/>
    <n v="0"/>
    <n v="0"/>
  </r>
  <r>
    <x v="0"/>
    <x v="80"/>
    <x v="19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20"/>
    <x v="12"/>
    <x v="12"/>
    <n v="0"/>
    <n v="0"/>
    <n v="0"/>
    <n v="0"/>
    <n v="0"/>
    <n v="0"/>
  </r>
  <r>
    <x v="0"/>
    <x v="80"/>
    <x v="21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22"/>
    <x v="12"/>
    <x v="12"/>
    <n v="0"/>
    <n v="0"/>
    <n v="0"/>
    <n v="0"/>
    <n v="0"/>
    <n v="0"/>
  </r>
  <r>
    <x v="0"/>
    <x v="80"/>
    <x v="23"/>
    <x v="12"/>
    <x v="12"/>
    <n v="0"/>
    <n v="0"/>
    <n v="0"/>
    <n v="0"/>
    <n v="0"/>
    <n v="0"/>
  </r>
  <r>
    <x v="0"/>
    <x v="80"/>
    <x v="24"/>
    <x v="12"/>
    <x v="12"/>
    <n v="0"/>
    <n v="0"/>
    <n v="0"/>
    <n v="0"/>
    <n v="0"/>
    <n v="0"/>
  </r>
  <r>
    <x v="0"/>
    <x v="80"/>
    <x v="25"/>
    <x v="12"/>
    <x v="12"/>
    <n v="0"/>
    <n v="0"/>
    <n v="0"/>
    <n v="0"/>
    <n v="0"/>
    <n v="0"/>
  </r>
  <r>
    <x v="0"/>
    <x v="80"/>
    <x v="26"/>
    <x v="12"/>
    <x v="12"/>
    <n v="0"/>
    <n v="0"/>
    <n v="0"/>
    <n v="0"/>
    <n v="0"/>
    <n v="0"/>
  </r>
  <r>
    <x v="0"/>
    <x v="80"/>
    <x v="27"/>
    <x v="12"/>
    <x v="12"/>
    <n v="0"/>
    <n v="0"/>
    <n v="0"/>
    <n v="0"/>
    <n v="0"/>
    <n v="0"/>
  </r>
  <r>
    <x v="0"/>
    <x v="80"/>
    <x v="28"/>
    <x v="12"/>
    <x v="12"/>
    <n v="0"/>
    <n v="0"/>
    <n v="0"/>
    <n v="0"/>
    <n v="0"/>
    <n v="0"/>
  </r>
  <r>
    <x v="0"/>
    <x v="80"/>
    <x v="29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30"/>
    <x v="12"/>
    <x v="12"/>
    <n v="0"/>
    <n v="0"/>
    <n v="0"/>
    <n v="0"/>
    <n v="0"/>
    <n v="0"/>
  </r>
  <r>
    <x v="0"/>
    <x v="80"/>
    <x v="31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32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33"/>
    <x v="12"/>
    <x v="12"/>
    <n v="0"/>
    <n v="0"/>
    <n v="0"/>
    <n v="0"/>
    <n v="0"/>
    <n v="0"/>
  </r>
  <r>
    <x v="0"/>
    <x v="80"/>
    <x v="34"/>
    <x v="26"/>
    <x v="26"/>
    <n v="89901"/>
    <n v="91943"/>
    <n v="29967"/>
    <n v="30647.666666666668"/>
    <n v="2042"/>
    <n v="2.2713874150454387E-2"/>
  </r>
  <r>
    <x v="0"/>
    <x v="80"/>
    <x v="7"/>
    <x v="26"/>
    <x v="26"/>
    <n v="89901"/>
    <n v="91943"/>
    <n v="29967"/>
    <n v="30647.666666666668"/>
    <n v="2042"/>
    <n v="2.2713874150454387E-2"/>
  </r>
  <r>
    <x v="0"/>
    <x v="80"/>
    <x v="8"/>
    <x v="6"/>
    <x v="6"/>
    <m/>
    <m/>
    <m/>
    <m/>
    <m/>
    <m/>
  </r>
  <r>
    <x v="0"/>
    <x v="80"/>
    <x v="35"/>
    <x v="12"/>
    <x v="12"/>
    <n v="0"/>
    <n v="0"/>
    <n v="0"/>
    <n v="0"/>
    <n v="0"/>
    <n v="0"/>
  </r>
  <r>
    <x v="0"/>
    <x v="80"/>
    <x v="36"/>
    <x v="12"/>
    <x v="12"/>
    <n v="0"/>
    <n v="0"/>
    <n v="0"/>
    <n v="0"/>
    <n v="0"/>
    <n v="0"/>
  </r>
  <r>
    <x v="0"/>
    <x v="80"/>
    <x v="37"/>
    <x v="12"/>
    <x v="12"/>
    <n v="0"/>
    <n v="0"/>
    <n v="0"/>
    <n v="0"/>
    <n v="0"/>
    <n v="0"/>
  </r>
  <r>
    <x v="0"/>
    <x v="80"/>
    <x v="38"/>
    <x v="12"/>
    <x v="12"/>
    <n v="0"/>
    <n v="0"/>
    <n v="0"/>
    <n v="0"/>
    <n v="0"/>
    <n v="0"/>
  </r>
  <r>
    <x v="0"/>
    <x v="80"/>
    <x v="7"/>
    <x v="12"/>
    <x v="12"/>
    <n v="0"/>
    <n v="0"/>
    <n v="0"/>
    <n v="0"/>
    <n v="0"/>
    <n v="0"/>
  </r>
  <r>
    <x v="0"/>
    <x v="80"/>
    <x v="8"/>
    <x v="6"/>
    <x v="6"/>
    <m/>
    <m/>
    <m/>
    <m/>
    <m/>
    <m/>
  </r>
  <r>
    <x v="0"/>
    <x v="80"/>
    <x v="39"/>
    <x v="12"/>
    <x v="12"/>
    <n v="0"/>
    <n v="0"/>
    <n v="0"/>
    <n v="0"/>
    <n v="0"/>
    <n v="0"/>
  </r>
  <r>
    <x v="0"/>
    <x v="80"/>
    <x v="40"/>
    <x v="12"/>
    <x v="12"/>
    <n v="0"/>
    <n v="0"/>
    <n v="0"/>
    <n v="0"/>
    <n v="0"/>
    <n v="0"/>
  </r>
  <r>
    <x v="0"/>
    <x v="80"/>
    <x v="41"/>
    <x v="12"/>
    <x v="12"/>
    <n v="0"/>
    <n v="0"/>
    <n v="0"/>
    <n v="0"/>
    <n v="0"/>
    <n v="0"/>
  </r>
  <r>
    <x v="0"/>
    <x v="81"/>
    <x v="0"/>
    <x v="0"/>
    <x v="0"/>
    <n v="110700"/>
    <n v="110700"/>
    <n v="110700"/>
    <n v="110700"/>
    <n v="0"/>
    <n v="0"/>
  </r>
  <r>
    <x v="0"/>
    <x v="81"/>
    <x v="1"/>
    <x v="271"/>
    <x v="271"/>
    <n v="116750"/>
    <n v="123000"/>
    <n v="77833.333333333328"/>
    <n v="82000"/>
    <n v="6250"/>
    <n v="5.353319057815846E-2"/>
  </r>
  <r>
    <x v="0"/>
    <x v="81"/>
    <x v="2"/>
    <x v="12"/>
    <x v="12"/>
    <n v="0"/>
    <n v="0"/>
    <n v="0"/>
    <n v="0"/>
    <n v="0"/>
    <n v="0"/>
  </r>
  <r>
    <x v="0"/>
    <x v="81"/>
    <x v="3"/>
    <x v="12"/>
    <x v="12"/>
    <n v="0"/>
    <n v="0"/>
    <n v="0"/>
    <n v="0"/>
    <n v="0"/>
    <n v="0"/>
  </r>
  <r>
    <x v="0"/>
    <x v="81"/>
    <x v="4"/>
    <x v="0"/>
    <x v="0"/>
    <n v="68713"/>
    <n v="73713"/>
    <n v="68713"/>
    <n v="73713"/>
    <n v="5000"/>
    <n v="7.2766434299186472E-2"/>
  </r>
  <r>
    <x v="0"/>
    <x v="81"/>
    <x v="5"/>
    <x v="115"/>
    <x v="115"/>
    <n v="36750"/>
    <n v="38000"/>
    <n v="73500"/>
    <n v="76000"/>
    <n v="1250"/>
    <n v="3.4013605442176874E-2"/>
  </r>
  <r>
    <x v="0"/>
    <x v="81"/>
    <x v="6"/>
    <x v="12"/>
    <x v="12"/>
    <n v="0"/>
    <n v="0"/>
    <n v="0"/>
    <n v="0"/>
    <n v="0"/>
    <n v="0"/>
  </r>
  <r>
    <x v="0"/>
    <x v="81"/>
    <x v="7"/>
    <x v="19"/>
    <x v="19"/>
    <n v="332913"/>
    <n v="345413"/>
    <n v="83228.25"/>
    <n v="86353.25"/>
    <n v="12500"/>
    <n v="3.7547347204825283E-2"/>
  </r>
  <r>
    <x v="0"/>
    <x v="81"/>
    <x v="8"/>
    <x v="6"/>
    <x v="6"/>
    <m/>
    <m/>
    <m/>
    <m/>
    <m/>
    <m/>
  </r>
  <r>
    <x v="0"/>
    <x v="81"/>
    <x v="9"/>
    <x v="343"/>
    <x v="343"/>
    <n v="18658"/>
    <n v="18658"/>
    <n v="17601.886792452828"/>
    <n v="17601.886792452828"/>
    <n v="0"/>
    <n v="0"/>
  </r>
  <r>
    <x v="0"/>
    <x v="81"/>
    <x v="10"/>
    <x v="12"/>
    <x v="12"/>
    <n v="0"/>
    <n v="0"/>
    <n v="0"/>
    <n v="0"/>
    <n v="0"/>
    <n v="0"/>
  </r>
  <r>
    <x v="0"/>
    <x v="81"/>
    <x v="7"/>
    <x v="343"/>
    <x v="343"/>
    <n v="18658"/>
    <n v="18658"/>
    <n v="17601.886792452828"/>
    <n v="17601.886792452828"/>
    <n v="0"/>
    <n v="0"/>
  </r>
  <r>
    <x v="0"/>
    <x v="81"/>
    <x v="8"/>
    <x v="6"/>
    <x v="6"/>
    <m/>
    <m/>
    <m/>
    <m/>
    <m/>
    <m/>
  </r>
  <r>
    <x v="0"/>
    <x v="81"/>
    <x v="11"/>
    <x v="378"/>
    <x v="378"/>
    <n v="12656.5"/>
    <n v="12656.5"/>
    <n v="16875.333333333332"/>
    <n v="16875.333333333332"/>
    <n v="0"/>
    <n v="0"/>
  </r>
  <r>
    <x v="0"/>
    <x v="81"/>
    <x v="12"/>
    <x v="431"/>
    <x v="431"/>
    <n v="3678"/>
    <n v="3678"/>
    <n v="19357.894736842107"/>
    <n v="19357.894736842107"/>
    <n v="0"/>
    <n v="0"/>
  </r>
  <r>
    <x v="0"/>
    <x v="81"/>
    <x v="13"/>
    <x v="12"/>
    <x v="12"/>
    <n v="0"/>
    <n v="0"/>
    <n v="0"/>
    <n v="0"/>
    <n v="0"/>
    <n v="0"/>
  </r>
  <r>
    <x v="0"/>
    <x v="81"/>
    <x v="14"/>
    <x v="12"/>
    <x v="12"/>
    <n v="0"/>
    <n v="0"/>
    <n v="0"/>
    <n v="0"/>
    <n v="0"/>
    <n v="0"/>
  </r>
  <r>
    <x v="0"/>
    <x v="81"/>
    <x v="7"/>
    <x v="432"/>
    <x v="432"/>
    <n v="16334.5"/>
    <n v="16334.5"/>
    <n v="17377.127659574468"/>
    <n v="17377.127659574468"/>
    <n v="0"/>
    <n v="0"/>
  </r>
  <r>
    <x v="0"/>
    <x v="81"/>
    <x v="8"/>
    <x v="6"/>
    <x v="6"/>
    <m/>
    <m/>
    <m/>
    <m/>
    <m/>
    <m/>
  </r>
  <r>
    <x v="0"/>
    <x v="81"/>
    <x v="15"/>
    <x v="12"/>
    <x v="12"/>
    <n v="0"/>
    <n v="0"/>
    <n v="0"/>
    <n v="0"/>
    <n v="0"/>
    <n v="0"/>
  </r>
  <r>
    <x v="0"/>
    <x v="81"/>
    <x v="16"/>
    <x v="0"/>
    <x v="0"/>
    <n v="68719"/>
    <n v="68719"/>
    <n v="68719"/>
    <n v="68719"/>
    <n v="0"/>
    <n v="0"/>
  </r>
  <r>
    <x v="0"/>
    <x v="81"/>
    <x v="17"/>
    <x v="26"/>
    <x v="26"/>
    <n v="78143"/>
    <n v="85216"/>
    <n v="26047.666666666668"/>
    <n v="28405.333333333332"/>
    <n v="7073"/>
    <n v="9.0513545679075547E-2"/>
  </r>
  <r>
    <x v="0"/>
    <x v="81"/>
    <x v="7"/>
    <x v="19"/>
    <x v="19"/>
    <n v="146862"/>
    <n v="153935"/>
    <n v="36715.5"/>
    <n v="38483.75"/>
    <n v="7073"/>
    <n v="4.8160858493007039E-2"/>
  </r>
  <r>
    <x v="0"/>
    <x v="81"/>
    <x v="8"/>
    <x v="6"/>
    <x v="6"/>
    <m/>
    <m/>
    <m/>
    <m/>
    <m/>
    <m/>
  </r>
  <r>
    <x v="0"/>
    <x v="81"/>
    <x v="18"/>
    <x v="12"/>
    <x v="12"/>
    <n v="0"/>
    <n v="0"/>
    <n v="0"/>
    <n v="0"/>
    <n v="0"/>
    <n v="0"/>
  </r>
  <r>
    <x v="0"/>
    <x v="81"/>
    <x v="19"/>
    <x v="12"/>
    <x v="12"/>
    <n v="0"/>
    <n v="0"/>
    <n v="0"/>
    <n v="0"/>
    <n v="0"/>
    <n v="0"/>
  </r>
  <r>
    <x v="0"/>
    <x v="81"/>
    <x v="7"/>
    <x v="12"/>
    <x v="12"/>
    <n v="0"/>
    <n v="0"/>
    <n v="0"/>
    <n v="0"/>
    <n v="0"/>
    <n v="0"/>
  </r>
  <r>
    <x v="0"/>
    <x v="81"/>
    <x v="8"/>
    <x v="6"/>
    <x v="6"/>
    <m/>
    <m/>
    <m/>
    <m/>
    <m/>
    <m/>
  </r>
  <r>
    <x v="0"/>
    <x v="81"/>
    <x v="20"/>
    <x v="12"/>
    <x v="12"/>
    <n v="0"/>
    <n v="0"/>
    <n v="0"/>
    <n v="0"/>
    <n v="0"/>
    <n v="0"/>
  </r>
  <r>
    <x v="0"/>
    <x v="81"/>
    <x v="21"/>
    <x v="12"/>
    <x v="12"/>
    <n v="0"/>
    <n v="0"/>
    <n v="0"/>
    <n v="0"/>
    <n v="0"/>
    <n v="0"/>
  </r>
  <r>
    <x v="0"/>
    <x v="81"/>
    <x v="7"/>
    <x v="12"/>
    <x v="12"/>
    <n v="0"/>
    <n v="0"/>
    <n v="0"/>
    <n v="0"/>
    <n v="0"/>
    <n v="0"/>
  </r>
  <r>
    <x v="0"/>
    <x v="81"/>
    <x v="8"/>
    <x v="6"/>
    <x v="6"/>
    <m/>
    <m/>
    <m/>
    <m/>
    <m/>
    <m/>
  </r>
  <r>
    <x v="0"/>
    <x v="81"/>
    <x v="22"/>
    <x v="12"/>
    <x v="12"/>
    <n v="0"/>
    <n v="0"/>
    <n v="0"/>
    <n v="0"/>
    <n v="0"/>
    <n v="0"/>
  </r>
  <r>
    <x v="0"/>
    <x v="81"/>
    <x v="23"/>
    <x v="433"/>
    <x v="433"/>
    <n v="45456"/>
    <n v="45456"/>
    <n v="59033.766233766233"/>
    <n v="59033.766233766233"/>
    <n v="0"/>
    <n v="0"/>
  </r>
  <r>
    <x v="0"/>
    <x v="81"/>
    <x v="24"/>
    <x v="12"/>
    <x v="12"/>
    <n v="0"/>
    <n v="0"/>
    <n v="0"/>
    <n v="0"/>
    <n v="0"/>
    <n v="0"/>
  </r>
  <r>
    <x v="0"/>
    <x v="81"/>
    <x v="25"/>
    <x v="12"/>
    <x v="12"/>
    <n v="0"/>
    <n v="0"/>
    <n v="0"/>
    <n v="0"/>
    <n v="0"/>
    <n v="0"/>
  </r>
  <r>
    <x v="0"/>
    <x v="81"/>
    <x v="26"/>
    <x v="12"/>
    <x v="12"/>
    <n v="0"/>
    <n v="0"/>
    <n v="0"/>
    <n v="0"/>
    <n v="0"/>
    <n v="0"/>
  </r>
  <r>
    <x v="0"/>
    <x v="81"/>
    <x v="27"/>
    <x v="12"/>
    <x v="12"/>
    <n v="0"/>
    <n v="0"/>
    <n v="0"/>
    <n v="0"/>
    <n v="0"/>
    <n v="0"/>
  </r>
  <r>
    <x v="0"/>
    <x v="81"/>
    <x v="28"/>
    <x v="12"/>
    <x v="12"/>
    <n v="0"/>
    <n v="0"/>
    <n v="0"/>
    <n v="0"/>
    <n v="0"/>
    <n v="0"/>
  </r>
  <r>
    <x v="0"/>
    <x v="81"/>
    <x v="29"/>
    <x v="12"/>
    <x v="12"/>
    <n v="0"/>
    <n v="0"/>
    <n v="0"/>
    <n v="0"/>
    <n v="0"/>
    <n v="0"/>
  </r>
  <r>
    <x v="0"/>
    <x v="81"/>
    <x v="7"/>
    <x v="433"/>
    <x v="433"/>
    <n v="45456"/>
    <n v="45456"/>
    <n v="59033.766233766233"/>
    <n v="59033.766233766233"/>
    <n v="0"/>
    <n v="0"/>
  </r>
  <r>
    <x v="0"/>
    <x v="81"/>
    <x v="8"/>
    <x v="6"/>
    <x v="6"/>
    <m/>
    <m/>
    <m/>
    <m/>
    <m/>
    <m/>
  </r>
  <r>
    <x v="0"/>
    <x v="81"/>
    <x v="30"/>
    <x v="12"/>
    <x v="12"/>
    <n v="0"/>
    <n v="0"/>
    <n v="0"/>
    <n v="0"/>
    <n v="0"/>
    <n v="0"/>
  </r>
  <r>
    <x v="0"/>
    <x v="81"/>
    <x v="31"/>
    <x v="12"/>
    <x v="12"/>
    <n v="0"/>
    <n v="0"/>
    <n v="0"/>
    <n v="0"/>
    <n v="0"/>
    <n v="0"/>
  </r>
  <r>
    <x v="0"/>
    <x v="81"/>
    <x v="7"/>
    <x v="12"/>
    <x v="12"/>
    <n v="0"/>
    <n v="0"/>
    <n v="0"/>
    <n v="0"/>
    <n v="0"/>
    <n v="0"/>
  </r>
  <r>
    <x v="0"/>
    <x v="81"/>
    <x v="8"/>
    <x v="6"/>
    <x v="6"/>
    <m/>
    <m/>
    <m/>
    <m/>
    <m/>
    <m/>
  </r>
  <r>
    <x v="0"/>
    <x v="81"/>
    <x v="32"/>
    <x v="12"/>
    <x v="12"/>
    <n v="0"/>
    <n v="0"/>
    <n v="0"/>
    <n v="0"/>
    <n v="0"/>
    <n v="0"/>
  </r>
  <r>
    <x v="0"/>
    <x v="81"/>
    <x v="7"/>
    <x v="12"/>
    <x v="12"/>
    <n v="0"/>
    <n v="0"/>
    <n v="0"/>
    <n v="0"/>
    <n v="0"/>
    <n v="0"/>
  </r>
  <r>
    <x v="0"/>
    <x v="81"/>
    <x v="8"/>
    <x v="6"/>
    <x v="6"/>
    <m/>
    <m/>
    <m/>
    <m/>
    <m/>
    <m/>
  </r>
  <r>
    <x v="0"/>
    <x v="81"/>
    <x v="33"/>
    <x v="0"/>
    <x v="0"/>
    <n v="52250"/>
    <n v="52250"/>
    <n v="52250"/>
    <n v="52250"/>
    <n v="0"/>
    <n v="0"/>
  </r>
  <r>
    <x v="0"/>
    <x v="81"/>
    <x v="34"/>
    <x v="23"/>
    <x v="23"/>
    <n v="136011.78"/>
    <n v="136011.78"/>
    <n v="22668.63"/>
    <n v="22668.63"/>
    <n v="0"/>
    <n v="0"/>
  </r>
  <r>
    <x v="0"/>
    <x v="81"/>
    <x v="7"/>
    <x v="2"/>
    <x v="2"/>
    <n v="188261.78"/>
    <n v="188261.78"/>
    <n v="26894.54"/>
    <n v="26894.54"/>
    <n v="0"/>
    <n v="0"/>
  </r>
  <r>
    <x v="0"/>
    <x v="81"/>
    <x v="8"/>
    <x v="6"/>
    <x v="6"/>
    <m/>
    <m/>
    <m/>
    <m/>
    <m/>
    <m/>
  </r>
  <r>
    <x v="0"/>
    <x v="81"/>
    <x v="35"/>
    <x v="0"/>
    <x v="0"/>
    <n v="19999"/>
    <n v="19999"/>
    <n v="19999"/>
    <n v="19999"/>
    <n v="0"/>
    <n v="0"/>
  </r>
  <r>
    <x v="0"/>
    <x v="81"/>
    <x v="36"/>
    <x v="12"/>
    <x v="12"/>
    <n v="0"/>
    <n v="0"/>
    <n v="0"/>
    <n v="0"/>
    <n v="0"/>
    <n v="0"/>
  </r>
  <r>
    <x v="0"/>
    <x v="81"/>
    <x v="37"/>
    <x v="12"/>
    <x v="12"/>
    <n v="0"/>
    <n v="0"/>
    <n v="0"/>
    <n v="0"/>
    <n v="0"/>
    <n v="0"/>
  </r>
  <r>
    <x v="0"/>
    <x v="81"/>
    <x v="38"/>
    <x v="12"/>
    <x v="12"/>
    <n v="0"/>
    <n v="0"/>
    <n v="0"/>
    <n v="0"/>
    <n v="0"/>
    <n v="0"/>
  </r>
  <r>
    <x v="0"/>
    <x v="81"/>
    <x v="7"/>
    <x v="0"/>
    <x v="0"/>
    <n v="19999"/>
    <n v="19999"/>
    <n v="19999"/>
    <n v="19999"/>
    <n v="0"/>
    <n v="0"/>
  </r>
  <r>
    <x v="0"/>
    <x v="81"/>
    <x v="8"/>
    <x v="6"/>
    <x v="6"/>
    <m/>
    <m/>
    <m/>
    <m/>
    <m/>
    <m/>
  </r>
  <r>
    <x v="0"/>
    <x v="81"/>
    <x v="39"/>
    <x v="12"/>
    <x v="12"/>
    <n v="0"/>
    <n v="0"/>
    <n v="0"/>
    <n v="0"/>
    <n v="0"/>
    <n v="0"/>
  </r>
  <r>
    <x v="0"/>
    <x v="81"/>
    <x v="40"/>
    <x v="12"/>
    <x v="12"/>
    <n v="0"/>
    <n v="0"/>
    <n v="0"/>
    <n v="0"/>
    <n v="0"/>
    <n v="0"/>
  </r>
  <r>
    <x v="0"/>
    <x v="81"/>
    <x v="41"/>
    <x v="12"/>
    <x v="12"/>
    <n v="0"/>
    <n v="0"/>
    <n v="0"/>
    <n v="0"/>
    <n v="0"/>
    <n v="0"/>
  </r>
  <r>
    <x v="0"/>
    <x v="82"/>
    <x v="0"/>
    <x v="0"/>
    <x v="0"/>
    <n v="109200"/>
    <n v="109200"/>
    <n v="109200"/>
    <n v="109200"/>
    <n v="0"/>
    <n v="0"/>
  </r>
  <r>
    <x v="0"/>
    <x v="82"/>
    <x v="1"/>
    <x v="19"/>
    <x v="19"/>
    <n v="284950"/>
    <n v="287800"/>
    <n v="71237.5"/>
    <n v="71950"/>
    <n v="2850"/>
    <n v="1.0001754693805931E-2"/>
  </r>
  <r>
    <x v="0"/>
    <x v="82"/>
    <x v="2"/>
    <x v="0"/>
    <x v="0"/>
    <n v="89310"/>
    <n v="90203"/>
    <n v="89310"/>
    <n v="90203"/>
    <n v="893"/>
    <n v="9.9988803045571607E-3"/>
  </r>
  <r>
    <x v="0"/>
    <x v="82"/>
    <x v="3"/>
    <x v="0"/>
    <x v="0"/>
    <n v="32076"/>
    <n v="50000"/>
    <n v="32076"/>
    <n v="50000"/>
    <n v="17924"/>
    <n v="0.55879785509415136"/>
  </r>
  <r>
    <x v="0"/>
    <x v="82"/>
    <x v="4"/>
    <x v="0"/>
    <x v="0"/>
    <n v="70000"/>
    <n v="70700"/>
    <n v="70000"/>
    <n v="70700"/>
    <n v="700"/>
    <n v="0.01"/>
  </r>
  <r>
    <x v="0"/>
    <x v="82"/>
    <x v="5"/>
    <x v="0"/>
    <x v="0"/>
    <n v="50500"/>
    <n v="51005"/>
    <n v="50500"/>
    <n v="51005"/>
    <n v="505"/>
    <n v="0.01"/>
  </r>
  <r>
    <x v="0"/>
    <x v="82"/>
    <x v="6"/>
    <x v="0"/>
    <x v="0"/>
    <n v="55159"/>
    <n v="55711"/>
    <n v="55159"/>
    <n v="55711"/>
    <n v="552"/>
    <n v="1.0007433057162023E-2"/>
  </r>
  <r>
    <x v="0"/>
    <x v="82"/>
    <x v="7"/>
    <x v="89"/>
    <x v="89"/>
    <n v="691195"/>
    <n v="714619"/>
    <n v="69119.5"/>
    <n v="71461.899999999994"/>
    <n v="23424"/>
    <n v="3.3889134035981164E-2"/>
  </r>
  <r>
    <x v="0"/>
    <x v="82"/>
    <x v="8"/>
    <x v="6"/>
    <x v="6"/>
    <m/>
    <m/>
    <m/>
    <m/>
    <m/>
    <m/>
  </r>
  <r>
    <x v="0"/>
    <x v="82"/>
    <x v="9"/>
    <x v="0"/>
    <x v="0"/>
    <n v="18395"/>
    <n v="18579"/>
    <n v="18395"/>
    <n v="18579"/>
    <n v="184"/>
    <n v="1.000271812992661E-2"/>
  </r>
  <r>
    <x v="0"/>
    <x v="82"/>
    <x v="10"/>
    <x v="12"/>
    <x v="12"/>
    <n v="0"/>
    <n v="0"/>
    <n v="0"/>
    <n v="0"/>
    <n v="0"/>
    <n v="0"/>
  </r>
  <r>
    <x v="0"/>
    <x v="82"/>
    <x v="7"/>
    <x v="0"/>
    <x v="0"/>
    <n v="18395"/>
    <n v="18579"/>
    <n v="18395"/>
    <n v="18579"/>
    <n v="184"/>
    <n v="1.000271812992661E-2"/>
  </r>
  <r>
    <x v="0"/>
    <x v="82"/>
    <x v="8"/>
    <x v="6"/>
    <x v="6"/>
    <m/>
    <m/>
    <m/>
    <m/>
    <m/>
    <m/>
  </r>
  <r>
    <x v="0"/>
    <x v="82"/>
    <x v="11"/>
    <x v="172"/>
    <x v="172"/>
    <n v="47006.5"/>
    <n v="47476"/>
    <n v="18802.599999999999"/>
    <n v="18990.400000000001"/>
    <n v="469.5"/>
    <n v="9.9879803856913404E-3"/>
  </r>
  <r>
    <x v="0"/>
    <x v="82"/>
    <x v="12"/>
    <x v="112"/>
    <x v="112"/>
    <n v="105554.5"/>
    <n v="106610"/>
    <n v="16239.153846153846"/>
    <n v="16401.538461538461"/>
    <n v="1055.5"/>
    <n v="9.9995736799473253E-3"/>
  </r>
  <r>
    <x v="0"/>
    <x v="82"/>
    <x v="13"/>
    <x v="26"/>
    <x v="26"/>
    <n v="54594"/>
    <n v="55139"/>
    <n v="18198"/>
    <n v="18379.666666666668"/>
    <n v="545"/>
    <n v="9.9827819906949476E-3"/>
  </r>
  <r>
    <x v="0"/>
    <x v="82"/>
    <x v="14"/>
    <x v="12"/>
    <x v="12"/>
    <n v="0"/>
    <n v="0"/>
    <n v="0"/>
    <n v="0"/>
    <n v="0"/>
    <n v="0"/>
  </r>
  <r>
    <x v="0"/>
    <x v="82"/>
    <x v="7"/>
    <x v="68"/>
    <x v="68"/>
    <n v="207155"/>
    <n v="209225"/>
    <n v="17262.916666666668"/>
    <n v="17435.416666666668"/>
    <n v="2070"/>
    <n v="9.9925176799980694E-3"/>
  </r>
  <r>
    <x v="0"/>
    <x v="82"/>
    <x v="8"/>
    <x v="6"/>
    <x v="6"/>
    <m/>
    <m/>
    <m/>
    <m/>
    <m/>
    <m/>
  </r>
  <r>
    <x v="0"/>
    <x v="82"/>
    <x v="15"/>
    <x v="17"/>
    <x v="17"/>
    <n v="105032"/>
    <n v="106082"/>
    <n v="52516"/>
    <n v="53041"/>
    <n v="1050"/>
    <n v="9.9969533094675916E-3"/>
  </r>
  <r>
    <x v="0"/>
    <x v="82"/>
    <x v="16"/>
    <x v="0"/>
    <x v="0"/>
    <n v="51198"/>
    <n v="51710"/>
    <n v="51198"/>
    <n v="51710"/>
    <n v="512"/>
    <n v="1.0000390640259385E-2"/>
  </r>
  <r>
    <x v="0"/>
    <x v="82"/>
    <x v="17"/>
    <x v="3"/>
    <x v="3"/>
    <n v="125298"/>
    <n v="126552"/>
    <n v="25059.599999999999"/>
    <n v="25310.400000000001"/>
    <n v="1254"/>
    <n v="1.0008140592826701E-2"/>
  </r>
  <r>
    <x v="0"/>
    <x v="82"/>
    <x v="7"/>
    <x v="7"/>
    <x v="7"/>
    <n v="281528"/>
    <n v="284344"/>
    <n v="35191"/>
    <n v="35543"/>
    <n v="2816"/>
    <n v="1.000255747208093E-2"/>
  </r>
  <r>
    <x v="0"/>
    <x v="82"/>
    <x v="8"/>
    <x v="6"/>
    <x v="6"/>
    <m/>
    <m/>
    <m/>
    <m/>
    <m/>
    <m/>
  </r>
  <r>
    <x v="0"/>
    <x v="82"/>
    <x v="18"/>
    <x v="0"/>
    <x v="0"/>
    <n v="12000"/>
    <n v="12120"/>
    <n v="12000"/>
    <n v="12120"/>
    <n v="120"/>
    <n v="0.01"/>
  </r>
  <r>
    <x v="0"/>
    <x v="82"/>
    <x v="19"/>
    <x v="12"/>
    <x v="12"/>
    <n v="0"/>
    <n v="0"/>
    <n v="0"/>
    <n v="0"/>
    <n v="0"/>
    <n v="0"/>
  </r>
  <r>
    <x v="0"/>
    <x v="82"/>
    <x v="7"/>
    <x v="0"/>
    <x v="0"/>
    <n v="12000"/>
    <n v="12120"/>
    <n v="12000"/>
    <n v="12120"/>
    <n v="120"/>
    <n v="0.01"/>
  </r>
  <r>
    <x v="0"/>
    <x v="82"/>
    <x v="8"/>
    <x v="6"/>
    <x v="6"/>
    <m/>
    <m/>
    <m/>
    <m/>
    <m/>
    <m/>
  </r>
  <r>
    <x v="0"/>
    <x v="82"/>
    <x v="20"/>
    <x v="17"/>
    <x v="17"/>
    <n v="72320"/>
    <n v="100000"/>
    <n v="36160"/>
    <n v="50000"/>
    <n v="27680"/>
    <n v="0.38274336283185839"/>
  </r>
  <r>
    <x v="0"/>
    <x v="82"/>
    <x v="21"/>
    <x v="0"/>
    <x v="0"/>
    <n v="30620"/>
    <n v="33000"/>
    <n v="30620"/>
    <n v="33000"/>
    <n v="2380"/>
    <n v="7.7726975832789022E-2"/>
  </r>
  <r>
    <x v="0"/>
    <x v="82"/>
    <x v="7"/>
    <x v="26"/>
    <x v="26"/>
    <n v="102940"/>
    <n v="133000"/>
    <n v="34313.333333333336"/>
    <n v="44333.333333333336"/>
    <n v="30060"/>
    <n v="0.29201476588303865"/>
  </r>
  <r>
    <x v="0"/>
    <x v="82"/>
    <x v="8"/>
    <x v="6"/>
    <x v="6"/>
    <m/>
    <m/>
    <m/>
    <m/>
    <m/>
    <m/>
  </r>
  <r>
    <x v="0"/>
    <x v="82"/>
    <x v="22"/>
    <x v="12"/>
    <x v="12"/>
    <n v="0"/>
    <n v="0"/>
    <n v="0"/>
    <n v="0"/>
    <n v="0"/>
    <n v="0"/>
  </r>
  <r>
    <x v="0"/>
    <x v="82"/>
    <x v="23"/>
    <x v="17"/>
    <x v="17"/>
    <n v="117308"/>
    <n v="118481"/>
    <n v="58654"/>
    <n v="59240.5"/>
    <n v="1173"/>
    <n v="9.9993180345756463E-3"/>
  </r>
  <r>
    <x v="0"/>
    <x v="82"/>
    <x v="24"/>
    <x v="0"/>
    <x v="0"/>
    <n v="43977"/>
    <n v="44417"/>
    <n v="43977"/>
    <n v="44417"/>
    <n v="440"/>
    <n v="1.0005230006594356E-2"/>
  </r>
  <r>
    <x v="0"/>
    <x v="82"/>
    <x v="25"/>
    <x v="12"/>
    <x v="12"/>
    <n v="0"/>
    <n v="0"/>
    <n v="0"/>
    <n v="0"/>
    <n v="0"/>
    <n v="0"/>
  </r>
  <r>
    <x v="0"/>
    <x v="82"/>
    <x v="26"/>
    <x v="12"/>
    <x v="12"/>
    <n v="0"/>
    <n v="0"/>
    <n v="0"/>
    <n v="0"/>
    <n v="0"/>
    <n v="0"/>
  </r>
  <r>
    <x v="0"/>
    <x v="82"/>
    <x v="27"/>
    <x v="12"/>
    <x v="12"/>
    <n v="0"/>
    <n v="0"/>
    <n v="0"/>
    <n v="0"/>
    <n v="0"/>
    <n v="0"/>
  </r>
  <r>
    <x v="0"/>
    <x v="82"/>
    <x v="28"/>
    <x v="12"/>
    <x v="12"/>
    <n v="0"/>
    <n v="0"/>
    <n v="0"/>
    <n v="0"/>
    <n v="0"/>
    <n v="0"/>
  </r>
  <r>
    <x v="0"/>
    <x v="82"/>
    <x v="29"/>
    <x v="12"/>
    <x v="12"/>
    <n v="0"/>
    <n v="0"/>
    <n v="0"/>
    <n v="0"/>
    <n v="0"/>
    <n v="0"/>
  </r>
  <r>
    <x v="0"/>
    <x v="82"/>
    <x v="7"/>
    <x v="26"/>
    <x v="26"/>
    <n v="161285"/>
    <n v="162898"/>
    <n v="53761.666666666664"/>
    <n v="54299.333333333336"/>
    <n v="1613"/>
    <n v="1.0000930030691012E-2"/>
  </r>
  <r>
    <x v="0"/>
    <x v="82"/>
    <x v="8"/>
    <x v="6"/>
    <x v="6"/>
    <m/>
    <m/>
    <m/>
    <m/>
    <m/>
    <m/>
  </r>
  <r>
    <x v="0"/>
    <x v="82"/>
    <x v="30"/>
    <x v="0"/>
    <x v="0"/>
    <n v="9880"/>
    <n v="9979"/>
    <n v="9880"/>
    <n v="9979"/>
    <n v="99"/>
    <n v="1.0020242914979757E-2"/>
  </r>
  <r>
    <x v="0"/>
    <x v="82"/>
    <x v="31"/>
    <x v="12"/>
    <x v="12"/>
    <n v="0"/>
    <n v="0"/>
    <n v="0"/>
    <n v="0"/>
    <n v="0"/>
    <n v="0"/>
  </r>
  <r>
    <x v="0"/>
    <x v="82"/>
    <x v="7"/>
    <x v="0"/>
    <x v="0"/>
    <n v="9880"/>
    <n v="9979"/>
    <n v="9880"/>
    <n v="9979"/>
    <n v="99"/>
    <n v="1.0020242914979757E-2"/>
  </r>
  <r>
    <x v="0"/>
    <x v="82"/>
    <x v="8"/>
    <x v="6"/>
    <x v="6"/>
    <m/>
    <m/>
    <m/>
    <m/>
    <m/>
    <m/>
  </r>
  <r>
    <x v="0"/>
    <x v="82"/>
    <x v="32"/>
    <x v="12"/>
    <x v="12"/>
    <n v="0"/>
    <n v="0"/>
    <n v="0"/>
    <n v="0"/>
    <n v="0"/>
    <n v="0"/>
  </r>
  <r>
    <x v="0"/>
    <x v="82"/>
    <x v="7"/>
    <x v="12"/>
    <x v="12"/>
    <n v="0"/>
    <n v="0"/>
    <n v="0"/>
    <n v="0"/>
    <n v="0"/>
    <n v="0"/>
  </r>
  <r>
    <x v="0"/>
    <x v="82"/>
    <x v="8"/>
    <x v="6"/>
    <x v="6"/>
    <m/>
    <m/>
    <m/>
    <m/>
    <m/>
    <m/>
  </r>
  <r>
    <x v="0"/>
    <x v="82"/>
    <x v="33"/>
    <x v="19"/>
    <x v="19"/>
    <n v="119781"/>
    <n v="120979"/>
    <n v="29945.25"/>
    <n v="30244.75"/>
    <n v="1198"/>
    <n v="1.0001586228199797E-2"/>
  </r>
  <r>
    <x v="0"/>
    <x v="82"/>
    <x v="34"/>
    <x v="68"/>
    <x v="68"/>
    <n v="285053"/>
    <n v="287904"/>
    <n v="23754.416666666668"/>
    <n v="23992"/>
    <n v="2851"/>
    <n v="1.0001648816185061E-2"/>
  </r>
  <r>
    <x v="0"/>
    <x v="82"/>
    <x v="7"/>
    <x v="85"/>
    <x v="85"/>
    <n v="404834"/>
    <n v="408883"/>
    <n v="25302.125"/>
    <n v="25555.1875"/>
    <n v="4049"/>
    <n v="1.0001630297850476E-2"/>
  </r>
  <r>
    <x v="0"/>
    <x v="82"/>
    <x v="8"/>
    <x v="6"/>
    <x v="6"/>
    <m/>
    <m/>
    <m/>
    <m/>
    <m/>
    <m/>
  </r>
  <r>
    <x v="0"/>
    <x v="82"/>
    <x v="35"/>
    <x v="12"/>
    <x v="12"/>
    <n v="0"/>
    <n v="0"/>
    <n v="0"/>
    <n v="0"/>
    <n v="0"/>
    <n v="0"/>
  </r>
  <r>
    <x v="0"/>
    <x v="82"/>
    <x v="36"/>
    <x v="12"/>
    <x v="12"/>
    <n v="0"/>
    <n v="0"/>
    <n v="0"/>
    <n v="0"/>
    <n v="0"/>
    <n v="0"/>
  </r>
  <r>
    <x v="0"/>
    <x v="82"/>
    <x v="37"/>
    <x v="12"/>
    <x v="12"/>
    <n v="0"/>
    <n v="0"/>
    <n v="0"/>
    <n v="0"/>
    <n v="0"/>
    <n v="0"/>
  </r>
  <r>
    <x v="0"/>
    <x v="82"/>
    <x v="38"/>
    <x v="12"/>
    <x v="12"/>
    <n v="0"/>
    <n v="0"/>
    <n v="0"/>
    <n v="0"/>
    <n v="0"/>
    <n v="0"/>
  </r>
  <r>
    <x v="0"/>
    <x v="82"/>
    <x v="7"/>
    <x v="12"/>
    <x v="12"/>
    <n v="0"/>
    <n v="0"/>
    <n v="0"/>
    <n v="0"/>
    <n v="0"/>
    <n v="0"/>
  </r>
  <r>
    <x v="0"/>
    <x v="82"/>
    <x v="8"/>
    <x v="6"/>
    <x v="6"/>
    <m/>
    <m/>
    <m/>
    <m/>
    <m/>
    <m/>
  </r>
  <r>
    <x v="0"/>
    <x v="82"/>
    <x v="39"/>
    <x v="12"/>
    <x v="12"/>
    <n v="0"/>
    <n v="0"/>
    <n v="0"/>
    <n v="0"/>
    <n v="0"/>
    <n v="0"/>
  </r>
  <r>
    <x v="0"/>
    <x v="82"/>
    <x v="40"/>
    <x v="12"/>
    <x v="12"/>
    <n v="0"/>
    <n v="0"/>
    <n v="0"/>
    <n v="0"/>
    <n v="0"/>
    <n v="0"/>
  </r>
  <r>
    <x v="0"/>
    <x v="82"/>
    <x v="41"/>
    <x v="12"/>
    <x v="12"/>
    <n v="0"/>
    <n v="0"/>
    <n v="0"/>
    <n v="0"/>
    <n v="0"/>
    <n v="0"/>
  </r>
  <r>
    <x v="0"/>
    <x v="83"/>
    <x v="0"/>
    <x v="0"/>
    <x v="0"/>
    <n v="132879"/>
    <n v="132879"/>
    <n v="132879"/>
    <n v="132879"/>
    <n v="0"/>
    <n v="0"/>
  </r>
  <r>
    <x v="0"/>
    <x v="83"/>
    <x v="1"/>
    <x v="19"/>
    <x v="19"/>
    <n v="332884"/>
    <n v="332884"/>
    <n v="83221"/>
    <n v="83221"/>
    <n v="0"/>
    <n v="0"/>
  </r>
  <r>
    <x v="0"/>
    <x v="83"/>
    <x v="2"/>
    <x v="0"/>
    <x v="0"/>
    <n v="50980"/>
    <n v="50980"/>
    <n v="50980"/>
    <n v="50980"/>
    <n v="0"/>
    <n v="0"/>
  </r>
  <r>
    <x v="0"/>
    <x v="83"/>
    <x v="3"/>
    <x v="12"/>
    <x v="12"/>
    <n v="0"/>
    <n v="0"/>
    <n v="0"/>
    <n v="0"/>
    <n v="0"/>
    <n v="0"/>
  </r>
  <r>
    <x v="0"/>
    <x v="83"/>
    <x v="4"/>
    <x v="0"/>
    <x v="0"/>
    <n v="83483"/>
    <n v="83483"/>
    <n v="83483"/>
    <n v="83483"/>
    <n v="0"/>
    <n v="0"/>
  </r>
  <r>
    <x v="0"/>
    <x v="83"/>
    <x v="5"/>
    <x v="0"/>
    <x v="0"/>
    <n v="66780"/>
    <n v="66780"/>
    <n v="66780"/>
    <n v="66780"/>
    <n v="0"/>
    <n v="0"/>
  </r>
  <r>
    <x v="0"/>
    <x v="83"/>
    <x v="6"/>
    <x v="26"/>
    <x v="26"/>
    <n v="169726"/>
    <n v="169729"/>
    <n v="56575.333333333336"/>
    <n v="56576.333333333336"/>
    <n v="3"/>
    <n v="1.7675547647384607E-5"/>
  </r>
  <r>
    <x v="0"/>
    <x v="83"/>
    <x v="7"/>
    <x v="28"/>
    <x v="28"/>
    <n v="836732"/>
    <n v="836735"/>
    <n v="76066.545454545456"/>
    <n v="76066.818181818177"/>
    <n v="3"/>
    <n v="3.5853773968247896E-6"/>
  </r>
  <r>
    <x v="0"/>
    <x v="83"/>
    <x v="8"/>
    <x v="6"/>
    <x v="6"/>
    <m/>
    <m/>
    <m/>
    <m/>
    <m/>
    <m/>
  </r>
  <r>
    <x v="0"/>
    <x v="83"/>
    <x v="9"/>
    <x v="12"/>
    <x v="12"/>
    <n v="0"/>
    <n v="0"/>
    <n v="0"/>
    <n v="0"/>
    <n v="0"/>
    <n v="0"/>
  </r>
  <r>
    <x v="0"/>
    <x v="83"/>
    <x v="10"/>
    <x v="12"/>
    <x v="12"/>
    <n v="0"/>
    <n v="0"/>
    <n v="0"/>
    <n v="0"/>
    <n v="0"/>
    <n v="0"/>
  </r>
  <r>
    <x v="0"/>
    <x v="83"/>
    <x v="7"/>
    <x v="12"/>
    <x v="12"/>
    <n v="0"/>
    <n v="0"/>
    <n v="0"/>
    <n v="0"/>
    <n v="0"/>
    <n v="0"/>
  </r>
  <r>
    <x v="0"/>
    <x v="83"/>
    <x v="8"/>
    <x v="6"/>
    <x v="6"/>
    <m/>
    <m/>
    <m/>
    <m/>
    <m/>
    <m/>
  </r>
  <r>
    <x v="0"/>
    <x v="83"/>
    <x v="11"/>
    <x v="3"/>
    <x v="3"/>
    <n v="98253"/>
    <n v="98253"/>
    <n v="19650.599999999999"/>
    <n v="19650.599999999999"/>
    <n v="0"/>
    <n v="0"/>
  </r>
  <r>
    <x v="0"/>
    <x v="83"/>
    <x v="12"/>
    <x v="0"/>
    <x v="0"/>
    <n v="17892"/>
    <n v="17892"/>
    <n v="17892"/>
    <n v="17892"/>
    <n v="0"/>
    <n v="0"/>
  </r>
  <r>
    <x v="0"/>
    <x v="83"/>
    <x v="13"/>
    <x v="12"/>
    <x v="12"/>
    <n v="0"/>
    <n v="0"/>
    <n v="0"/>
    <n v="0"/>
    <n v="0"/>
    <n v="0"/>
  </r>
  <r>
    <x v="0"/>
    <x v="83"/>
    <x v="14"/>
    <x v="12"/>
    <x v="12"/>
    <n v="0"/>
    <n v="0"/>
    <n v="0"/>
    <n v="0"/>
    <n v="0"/>
    <n v="0"/>
  </r>
  <r>
    <x v="0"/>
    <x v="83"/>
    <x v="7"/>
    <x v="23"/>
    <x v="23"/>
    <n v="116145"/>
    <n v="116145"/>
    <n v="19357.5"/>
    <n v="19357.5"/>
    <n v="0"/>
    <n v="0"/>
  </r>
  <r>
    <x v="0"/>
    <x v="83"/>
    <x v="8"/>
    <x v="6"/>
    <x v="6"/>
    <m/>
    <m/>
    <m/>
    <m/>
    <m/>
    <m/>
  </r>
  <r>
    <x v="0"/>
    <x v="83"/>
    <x v="15"/>
    <x v="26"/>
    <x v="26"/>
    <n v="185116"/>
    <n v="185119"/>
    <n v="61705.333333333336"/>
    <n v="61706.333333333336"/>
    <n v="3"/>
    <n v="1.6206054581991833E-5"/>
  </r>
  <r>
    <x v="0"/>
    <x v="83"/>
    <x v="16"/>
    <x v="0"/>
    <x v="0"/>
    <n v="48478"/>
    <n v="48478"/>
    <n v="48478"/>
    <n v="48478"/>
    <n v="0"/>
    <n v="0"/>
  </r>
  <r>
    <x v="0"/>
    <x v="83"/>
    <x v="17"/>
    <x v="112"/>
    <x v="112"/>
    <n v="156649"/>
    <n v="156649"/>
    <n v="24099.846153846152"/>
    <n v="24099.846153846152"/>
    <n v="0"/>
    <n v="0"/>
  </r>
  <r>
    <x v="0"/>
    <x v="83"/>
    <x v="7"/>
    <x v="64"/>
    <x v="64"/>
    <n v="390243"/>
    <n v="390246"/>
    <n v="37166"/>
    <n v="37166.285714285717"/>
    <n v="3"/>
    <n v="7.6875177773848605E-6"/>
  </r>
  <r>
    <x v="0"/>
    <x v="83"/>
    <x v="8"/>
    <x v="6"/>
    <x v="6"/>
    <m/>
    <m/>
    <m/>
    <m/>
    <m/>
    <m/>
  </r>
  <r>
    <x v="0"/>
    <x v="83"/>
    <x v="18"/>
    <x v="12"/>
    <x v="12"/>
    <n v="0"/>
    <n v="0"/>
    <n v="0"/>
    <n v="0"/>
    <n v="0"/>
    <n v="0"/>
  </r>
  <r>
    <x v="0"/>
    <x v="83"/>
    <x v="19"/>
    <x v="12"/>
    <x v="12"/>
    <n v="0"/>
    <n v="0"/>
    <n v="0"/>
    <n v="0"/>
    <n v="0"/>
    <n v="0"/>
  </r>
  <r>
    <x v="0"/>
    <x v="83"/>
    <x v="7"/>
    <x v="12"/>
    <x v="12"/>
    <n v="0"/>
    <n v="0"/>
    <n v="0"/>
    <n v="0"/>
    <n v="0"/>
    <n v="0"/>
  </r>
  <r>
    <x v="0"/>
    <x v="83"/>
    <x v="8"/>
    <x v="6"/>
    <x v="6"/>
    <m/>
    <m/>
    <m/>
    <m/>
    <m/>
    <m/>
  </r>
  <r>
    <x v="0"/>
    <x v="83"/>
    <x v="20"/>
    <x v="172"/>
    <x v="172"/>
    <n v="83593"/>
    <n v="83593"/>
    <n v="33437.199999999997"/>
    <n v="33437.199999999997"/>
    <n v="0"/>
    <n v="0"/>
  </r>
  <r>
    <x v="0"/>
    <x v="83"/>
    <x v="21"/>
    <x v="12"/>
    <x v="12"/>
    <n v="0"/>
    <n v="0"/>
    <n v="0"/>
    <n v="0"/>
    <n v="0"/>
    <n v="0"/>
  </r>
  <r>
    <x v="0"/>
    <x v="83"/>
    <x v="7"/>
    <x v="172"/>
    <x v="172"/>
    <n v="83593"/>
    <n v="83593"/>
    <n v="33437.199999999997"/>
    <n v="33437.199999999997"/>
    <n v="0"/>
    <n v="0"/>
  </r>
  <r>
    <x v="0"/>
    <x v="83"/>
    <x v="8"/>
    <x v="6"/>
    <x v="6"/>
    <m/>
    <m/>
    <m/>
    <m/>
    <m/>
    <m/>
  </r>
  <r>
    <x v="0"/>
    <x v="83"/>
    <x v="22"/>
    <x v="12"/>
    <x v="12"/>
    <n v="0"/>
    <n v="0"/>
    <n v="0"/>
    <n v="0"/>
    <n v="0"/>
    <n v="0"/>
  </r>
  <r>
    <x v="0"/>
    <x v="83"/>
    <x v="23"/>
    <x v="0"/>
    <x v="0"/>
    <n v="59634"/>
    <n v="59635"/>
    <n v="59634"/>
    <n v="59635"/>
    <n v="1"/>
    <n v="1.67689573062347E-5"/>
  </r>
  <r>
    <x v="0"/>
    <x v="83"/>
    <x v="24"/>
    <x v="12"/>
    <x v="12"/>
    <n v="0"/>
    <n v="0"/>
    <n v="0"/>
    <n v="0"/>
    <n v="0"/>
    <n v="0"/>
  </r>
  <r>
    <x v="0"/>
    <x v="83"/>
    <x v="25"/>
    <x v="12"/>
    <x v="12"/>
    <n v="0"/>
    <n v="0"/>
    <n v="0"/>
    <n v="0"/>
    <n v="0"/>
    <n v="0"/>
  </r>
  <r>
    <x v="0"/>
    <x v="83"/>
    <x v="26"/>
    <x v="12"/>
    <x v="12"/>
    <n v="0"/>
    <n v="0"/>
    <n v="0"/>
    <n v="0"/>
    <n v="0"/>
    <n v="0"/>
  </r>
  <r>
    <x v="0"/>
    <x v="83"/>
    <x v="27"/>
    <x v="12"/>
    <x v="12"/>
    <n v="0"/>
    <n v="0"/>
    <n v="0"/>
    <n v="0"/>
    <n v="0"/>
    <n v="0"/>
  </r>
  <r>
    <x v="0"/>
    <x v="83"/>
    <x v="28"/>
    <x v="12"/>
    <x v="12"/>
    <n v="0"/>
    <n v="0"/>
    <n v="0"/>
    <n v="0"/>
    <n v="0"/>
    <n v="0"/>
  </r>
  <r>
    <x v="0"/>
    <x v="83"/>
    <x v="29"/>
    <x v="12"/>
    <x v="12"/>
    <n v="0"/>
    <n v="0"/>
    <n v="0"/>
    <n v="0"/>
    <n v="0"/>
    <n v="0"/>
  </r>
  <r>
    <x v="0"/>
    <x v="83"/>
    <x v="7"/>
    <x v="0"/>
    <x v="0"/>
    <n v="59634"/>
    <n v="59635"/>
    <n v="59634"/>
    <n v="59635"/>
    <n v="1"/>
    <n v="1.67689573062347E-5"/>
  </r>
  <r>
    <x v="0"/>
    <x v="83"/>
    <x v="8"/>
    <x v="6"/>
    <x v="6"/>
    <m/>
    <m/>
    <m/>
    <m/>
    <m/>
    <m/>
  </r>
  <r>
    <x v="0"/>
    <x v="83"/>
    <x v="30"/>
    <x v="12"/>
    <x v="12"/>
    <n v="0"/>
    <n v="0"/>
    <n v="0"/>
    <n v="0"/>
    <n v="0"/>
    <n v="0"/>
  </r>
  <r>
    <x v="0"/>
    <x v="83"/>
    <x v="31"/>
    <x v="12"/>
    <x v="12"/>
    <n v="0"/>
    <n v="0"/>
    <n v="0"/>
    <n v="0"/>
    <n v="0"/>
    <n v="0"/>
  </r>
  <r>
    <x v="0"/>
    <x v="83"/>
    <x v="7"/>
    <x v="12"/>
    <x v="12"/>
    <n v="0"/>
    <n v="0"/>
    <n v="0"/>
    <n v="0"/>
    <n v="0"/>
    <n v="0"/>
  </r>
  <r>
    <x v="0"/>
    <x v="83"/>
    <x v="8"/>
    <x v="6"/>
    <x v="6"/>
    <m/>
    <m/>
    <m/>
    <m/>
    <m/>
    <m/>
  </r>
  <r>
    <x v="0"/>
    <x v="83"/>
    <x v="32"/>
    <x v="12"/>
    <x v="12"/>
    <n v="0"/>
    <n v="0"/>
    <n v="0"/>
    <n v="0"/>
    <n v="0"/>
    <n v="0"/>
  </r>
  <r>
    <x v="0"/>
    <x v="83"/>
    <x v="7"/>
    <x v="12"/>
    <x v="12"/>
    <n v="0"/>
    <n v="0"/>
    <n v="0"/>
    <n v="0"/>
    <n v="0"/>
    <n v="0"/>
  </r>
  <r>
    <x v="0"/>
    <x v="83"/>
    <x v="8"/>
    <x v="6"/>
    <x v="6"/>
    <m/>
    <m/>
    <m/>
    <m/>
    <m/>
    <m/>
  </r>
  <r>
    <x v="0"/>
    <x v="83"/>
    <x v="33"/>
    <x v="19"/>
    <x v="19"/>
    <n v="100130"/>
    <n v="100130"/>
    <n v="25032.5"/>
    <n v="25032.5"/>
    <n v="0"/>
    <n v="0"/>
  </r>
  <r>
    <x v="0"/>
    <x v="83"/>
    <x v="34"/>
    <x v="68"/>
    <x v="68"/>
    <n v="256961"/>
    <n v="256961"/>
    <n v="21413.416666666668"/>
    <n v="21413.416666666668"/>
    <n v="0"/>
    <n v="0"/>
  </r>
  <r>
    <x v="0"/>
    <x v="83"/>
    <x v="7"/>
    <x v="85"/>
    <x v="85"/>
    <n v="357091"/>
    <n v="357091"/>
    <n v="22318.1875"/>
    <n v="22318.1875"/>
    <n v="0"/>
    <n v="0"/>
  </r>
  <r>
    <x v="0"/>
    <x v="83"/>
    <x v="8"/>
    <x v="6"/>
    <x v="6"/>
    <m/>
    <m/>
    <m/>
    <m/>
    <m/>
    <m/>
  </r>
  <r>
    <x v="0"/>
    <x v="83"/>
    <x v="35"/>
    <x v="12"/>
    <x v="12"/>
    <n v="0"/>
    <n v="0"/>
    <n v="0"/>
    <n v="0"/>
    <n v="0"/>
    <n v="0"/>
  </r>
  <r>
    <x v="0"/>
    <x v="83"/>
    <x v="36"/>
    <x v="12"/>
    <x v="12"/>
    <n v="0"/>
    <n v="0"/>
    <n v="0"/>
    <n v="0"/>
    <n v="0"/>
    <n v="0"/>
  </r>
  <r>
    <x v="0"/>
    <x v="83"/>
    <x v="37"/>
    <x v="12"/>
    <x v="12"/>
    <n v="0"/>
    <n v="0"/>
    <n v="0"/>
    <n v="0"/>
    <n v="0"/>
    <n v="0"/>
  </r>
  <r>
    <x v="0"/>
    <x v="83"/>
    <x v="38"/>
    <x v="12"/>
    <x v="12"/>
    <n v="0"/>
    <n v="0"/>
    <n v="0"/>
    <n v="0"/>
    <n v="0"/>
    <n v="0"/>
  </r>
  <r>
    <x v="0"/>
    <x v="83"/>
    <x v="7"/>
    <x v="12"/>
    <x v="12"/>
    <n v="0"/>
    <n v="0"/>
    <n v="0"/>
    <n v="0"/>
    <n v="0"/>
    <n v="0"/>
  </r>
  <r>
    <x v="0"/>
    <x v="83"/>
    <x v="8"/>
    <x v="6"/>
    <x v="6"/>
    <m/>
    <m/>
    <m/>
    <m/>
    <m/>
    <m/>
  </r>
  <r>
    <x v="0"/>
    <x v="83"/>
    <x v="39"/>
    <x v="12"/>
    <x v="12"/>
    <n v="0"/>
    <n v="0"/>
    <n v="0"/>
    <n v="0"/>
    <n v="0"/>
    <n v="0"/>
  </r>
  <r>
    <x v="0"/>
    <x v="83"/>
    <x v="40"/>
    <x v="12"/>
    <x v="12"/>
    <n v="0"/>
    <n v="0"/>
    <n v="0"/>
    <n v="0"/>
    <n v="0"/>
    <n v="0"/>
  </r>
  <r>
    <x v="0"/>
    <x v="83"/>
    <x v="41"/>
    <x v="12"/>
    <x v="12"/>
    <n v="0"/>
    <n v="0"/>
    <n v="0"/>
    <n v="0"/>
    <n v="0"/>
    <n v="0"/>
  </r>
  <r>
    <x v="0"/>
    <x v="84"/>
    <x v="0"/>
    <x v="0"/>
    <x v="0"/>
    <n v="93000"/>
    <n v="93001"/>
    <n v="93000"/>
    <n v="93001"/>
    <n v="1"/>
    <n v="1.075268817204301E-5"/>
  </r>
  <r>
    <x v="0"/>
    <x v="84"/>
    <x v="1"/>
    <x v="0"/>
    <x v="0"/>
    <n v="70000"/>
    <n v="70001"/>
    <n v="70000"/>
    <n v="70001"/>
    <n v="1"/>
    <n v="1.4285714285714285E-5"/>
  </r>
  <r>
    <x v="0"/>
    <x v="84"/>
    <x v="2"/>
    <x v="0"/>
    <x v="0"/>
    <n v="62350"/>
    <n v="62351"/>
    <n v="62350"/>
    <n v="62351"/>
    <n v="1"/>
    <n v="1.603849238171612E-5"/>
  </r>
  <r>
    <x v="0"/>
    <x v="84"/>
    <x v="3"/>
    <x v="12"/>
    <x v="12"/>
    <n v="0"/>
    <n v="0"/>
    <n v="0"/>
    <n v="0"/>
    <n v="0"/>
    <n v="0"/>
  </r>
  <r>
    <x v="0"/>
    <x v="84"/>
    <x v="4"/>
    <x v="434"/>
    <x v="434"/>
    <n v="21483"/>
    <n v="21484"/>
    <n v="51150"/>
    <n v="51152.380952380954"/>
    <n v="1"/>
    <n v="4.6548433645207839E-5"/>
  </r>
  <r>
    <x v="0"/>
    <x v="84"/>
    <x v="5"/>
    <x v="12"/>
    <x v="12"/>
    <n v="0"/>
    <n v="0"/>
    <n v="0"/>
    <n v="0"/>
    <n v="0"/>
    <n v="0"/>
  </r>
  <r>
    <x v="0"/>
    <x v="84"/>
    <x v="6"/>
    <x v="12"/>
    <x v="12"/>
    <n v="0"/>
    <n v="0"/>
    <n v="0"/>
    <n v="0"/>
    <n v="0"/>
    <n v="0"/>
  </r>
  <r>
    <x v="0"/>
    <x v="84"/>
    <x v="7"/>
    <x v="435"/>
    <x v="435"/>
    <n v="246833"/>
    <n v="246837"/>
    <n v="72173.391812865491"/>
    <n v="72174.561403508778"/>
    <n v="4"/>
    <n v="1.6205288595933282E-5"/>
  </r>
  <r>
    <x v="0"/>
    <x v="84"/>
    <x v="8"/>
    <x v="6"/>
    <x v="6"/>
    <m/>
    <m/>
    <m/>
    <m/>
    <m/>
    <m/>
  </r>
  <r>
    <x v="0"/>
    <x v="84"/>
    <x v="9"/>
    <x v="12"/>
    <x v="12"/>
    <n v="0"/>
    <n v="0"/>
    <n v="0"/>
    <n v="0"/>
    <n v="0"/>
    <n v="0"/>
  </r>
  <r>
    <x v="0"/>
    <x v="84"/>
    <x v="10"/>
    <x v="12"/>
    <x v="12"/>
    <n v="0"/>
    <n v="0"/>
    <n v="0"/>
    <n v="0"/>
    <n v="0"/>
    <n v="0"/>
  </r>
  <r>
    <x v="0"/>
    <x v="84"/>
    <x v="7"/>
    <x v="12"/>
    <x v="12"/>
    <n v="0"/>
    <n v="0"/>
    <n v="0"/>
    <n v="0"/>
    <n v="0"/>
    <n v="0"/>
  </r>
  <r>
    <x v="0"/>
    <x v="84"/>
    <x v="8"/>
    <x v="6"/>
    <x v="6"/>
    <m/>
    <m/>
    <m/>
    <m/>
    <m/>
    <m/>
  </r>
  <r>
    <x v="0"/>
    <x v="84"/>
    <x v="11"/>
    <x v="26"/>
    <x v="26"/>
    <n v="63849"/>
    <n v="63852"/>
    <n v="21283"/>
    <n v="21284"/>
    <n v="3"/>
    <n v="4.6985857256965655E-5"/>
  </r>
  <r>
    <x v="0"/>
    <x v="84"/>
    <x v="12"/>
    <x v="0"/>
    <x v="0"/>
    <n v="21417"/>
    <n v="21418"/>
    <n v="21417"/>
    <n v="21418"/>
    <n v="1"/>
    <n v="4.6691880282018954E-5"/>
  </r>
  <r>
    <x v="0"/>
    <x v="84"/>
    <x v="13"/>
    <x v="0"/>
    <x v="0"/>
    <n v="21722"/>
    <n v="21723"/>
    <n v="21722"/>
    <n v="21723"/>
    <n v="1"/>
    <n v="4.6036276585949732E-5"/>
  </r>
  <r>
    <x v="0"/>
    <x v="84"/>
    <x v="14"/>
    <x v="12"/>
    <x v="12"/>
    <n v="0"/>
    <n v="0"/>
    <n v="0"/>
    <n v="0"/>
    <n v="0"/>
    <n v="0"/>
  </r>
  <r>
    <x v="0"/>
    <x v="84"/>
    <x v="7"/>
    <x v="3"/>
    <x v="3"/>
    <n v="106988"/>
    <n v="106993"/>
    <n v="21397.599999999999"/>
    <n v="21398.6"/>
    <n v="5"/>
    <n v="4.6734213182786857E-5"/>
  </r>
  <r>
    <x v="0"/>
    <x v="84"/>
    <x v="8"/>
    <x v="6"/>
    <x v="6"/>
    <m/>
    <m/>
    <m/>
    <m/>
    <m/>
    <m/>
  </r>
  <r>
    <x v="0"/>
    <x v="84"/>
    <x v="15"/>
    <x v="12"/>
    <x v="12"/>
    <n v="0"/>
    <n v="0"/>
    <n v="0"/>
    <n v="0"/>
    <n v="0"/>
    <n v="0"/>
  </r>
  <r>
    <x v="0"/>
    <x v="84"/>
    <x v="16"/>
    <x v="12"/>
    <x v="12"/>
    <n v="0"/>
    <n v="0"/>
    <n v="0"/>
    <n v="0"/>
    <n v="0"/>
    <n v="0"/>
  </r>
  <r>
    <x v="0"/>
    <x v="84"/>
    <x v="17"/>
    <x v="0"/>
    <x v="0"/>
    <n v="26617"/>
    <n v="26618"/>
    <n v="26617"/>
    <n v="26618"/>
    <n v="1"/>
    <n v="3.7569974076717885E-5"/>
  </r>
  <r>
    <x v="0"/>
    <x v="84"/>
    <x v="7"/>
    <x v="0"/>
    <x v="0"/>
    <n v="26617"/>
    <n v="26618"/>
    <n v="26617"/>
    <n v="26618"/>
    <n v="1"/>
    <n v="3.7569974076717885E-5"/>
  </r>
  <r>
    <x v="0"/>
    <x v="84"/>
    <x v="8"/>
    <x v="6"/>
    <x v="6"/>
    <m/>
    <m/>
    <m/>
    <m/>
    <m/>
    <m/>
  </r>
  <r>
    <x v="0"/>
    <x v="84"/>
    <x v="18"/>
    <x v="12"/>
    <x v="12"/>
    <n v="0"/>
    <n v="0"/>
    <n v="0"/>
    <n v="0"/>
    <n v="0"/>
    <n v="0"/>
  </r>
  <r>
    <x v="0"/>
    <x v="84"/>
    <x v="19"/>
    <x v="12"/>
    <x v="12"/>
    <n v="0"/>
    <n v="0"/>
    <n v="0"/>
    <n v="0"/>
    <n v="0"/>
    <n v="0"/>
  </r>
  <r>
    <x v="0"/>
    <x v="84"/>
    <x v="7"/>
    <x v="12"/>
    <x v="12"/>
    <n v="0"/>
    <n v="0"/>
    <n v="0"/>
    <n v="0"/>
    <n v="0"/>
    <n v="0"/>
  </r>
  <r>
    <x v="0"/>
    <x v="84"/>
    <x v="8"/>
    <x v="6"/>
    <x v="6"/>
    <m/>
    <m/>
    <m/>
    <m/>
    <m/>
    <m/>
  </r>
  <r>
    <x v="0"/>
    <x v="84"/>
    <x v="20"/>
    <x v="0"/>
    <x v="0"/>
    <n v="33016"/>
    <n v="33017"/>
    <n v="33016"/>
    <n v="33017"/>
    <n v="1"/>
    <n v="3.0288345044826751E-5"/>
  </r>
  <r>
    <x v="0"/>
    <x v="84"/>
    <x v="21"/>
    <x v="12"/>
    <x v="12"/>
    <n v="0"/>
    <n v="0"/>
    <n v="0"/>
    <n v="0"/>
    <n v="0"/>
    <n v="0"/>
  </r>
  <r>
    <x v="0"/>
    <x v="84"/>
    <x v="7"/>
    <x v="0"/>
    <x v="0"/>
    <n v="33016"/>
    <n v="33017"/>
    <n v="33016"/>
    <n v="33017"/>
    <n v="1"/>
    <n v="3.0288345044826751E-5"/>
  </r>
  <r>
    <x v="0"/>
    <x v="84"/>
    <x v="8"/>
    <x v="6"/>
    <x v="6"/>
    <m/>
    <m/>
    <m/>
    <m/>
    <m/>
    <m/>
  </r>
  <r>
    <x v="0"/>
    <x v="84"/>
    <x v="22"/>
    <x v="12"/>
    <x v="12"/>
    <n v="0"/>
    <n v="0"/>
    <n v="0"/>
    <n v="0"/>
    <n v="0"/>
    <n v="0"/>
  </r>
  <r>
    <x v="0"/>
    <x v="84"/>
    <x v="23"/>
    <x v="12"/>
    <x v="12"/>
    <n v="0"/>
    <n v="0"/>
    <n v="0"/>
    <n v="0"/>
    <n v="0"/>
    <n v="0"/>
  </r>
  <r>
    <x v="0"/>
    <x v="84"/>
    <x v="24"/>
    <x v="12"/>
    <x v="12"/>
    <n v="0"/>
    <n v="0"/>
    <n v="0"/>
    <n v="0"/>
    <n v="0"/>
    <n v="0"/>
  </r>
  <r>
    <x v="0"/>
    <x v="84"/>
    <x v="25"/>
    <x v="12"/>
    <x v="12"/>
    <n v="0"/>
    <n v="0"/>
    <n v="0"/>
    <n v="0"/>
    <n v="0"/>
    <n v="0"/>
  </r>
  <r>
    <x v="0"/>
    <x v="84"/>
    <x v="26"/>
    <x v="12"/>
    <x v="12"/>
    <n v="0"/>
    <n v="0"/>
    <n v="0"/>
    <n v="0"/>
    <n v="0"/>
    <n v="0"/>
  </r>
  <r>
    <x v="0"/>
    <x v="84"/>
    <x v="27"/>
    <x v="12"/>
    <x v="12"/>
    <n v="0"/>
    <n v="0"/>
    <n v="0"/>
    <n v="0"/>
    <n v="0"/>
    <n v="0"/>
  </r>
  <r>
    <x v="0"/>
    <x v="84"/>
    <x v="28"/>
    <x v="12"/>
    <x v="12"/>
    <n v="0"/>
    <n v="0"/>
    <n v="0"/>
    <n v="0"/>
    <n v="0"/>
    <n v="0"/>
  </r>
  <r>
    <x v="0"/>
    <x v="84"/>
    <x v="29"/>
    <x v="12"/>
    <x v="12"/>
    <n v="0"/>
    <n v="0"/>
    <n v="0"/>
    <n v="0"/>
    <n v="0"/>
    <n v="0"/>
  </r>
  <r>
    <x v="0"/>
    <x v="84"/>
    <x v="7"/>
    <x v="12"/>
    <x v="12"/>
    <n v="0"/>
    <n v="0"/>
    <n v="0"/>
    <n v="0"/>
    <n v="0"/>
    <n v="0"/>
  </r>
  <r>
    <x v="0"/>
    <x v="84"/>
    <x v="8"/>
    <x v="6"/>
    <x v="6"/>
    <m/>
    <m/>
    <m/>
    <m/>
    <m/>
    <m/>
  </r>
  <r>
    <x v="0"/>
    <x v="84"/>
    <x v="30"/>
    <x v="12"/>
    <x v="12"/>
    <n v="0"/>
    <n v="0"/>
    <n v="0"/>
    <n v="0"/>
    <n v="0"/>
    <n v="0"/>
  </r>
  <r>
    <x v="0"/>
    <x v="84"/>
    <x v="31"/>
    <x v="12"/>
    <x v="12"/>
    <n v="0"/>
    <n v="0"/>
    <n v="0"/>
    <n v="0"/>
    <n v="0"/>
    <n v="0"/>
  </r>
  <r>
    <x v="0"/>
    <x v="84"/>
    <x v="7"/>
    <x v="12"/>
    <x v="12"/>
    <n v="0"/>
    <n v="0"/>
    <n v="0"/>
    <n v="0"/>
    <n v="0"/>
    <n v="0"/>
  </r>
  <r>
    <x v="0"/>
    <x v="84"/>
    <x v="8"/>
    <x v="6"/>
    <x v="6"/>
    <m/>
    <m/>
    <m/>
    <m/>
    <m/>
    <m/>
  </r>
  <r>
    <x v="0"/>
    <x v="84"/>
    <x v="32"/>
    <x v="12"/>
    <x v="12"/>
    <n v="0"/>
    <n v="0"/>
    <n v="0"/>
    <n v="0"/>
    <n v="0"/>
    <n v="0"/>
  </r>
  <r>
    <x v="0"/>
    <x v="84"/>
    <x v="7"/>
    <x v="12"/>
    <x v="12"/>
    <n v="0"/>
    <n v="0"/>
    <n v="0"/>
    <n v="0"/>
    <n v="0"/>
    <n v="0"/>
  </r>
  <r>
    <x v="0"/>
    <x v="84"/>
    <x v="8"/>
    <x v="6"/>
    <x v="6"/>
    <m/>
    <m/>
    <m/>
    <m/>
    <m/>
    <m/>
  </r>
  <r>
    <x v="0"/>
    <x v="84"/>
    <x v="33"/>
    <x v="12"/>
    <x v="12"/>
    <n v="0"/>
    <n v="0"/>
    <n v="0"/>
    <n v="0"/>
    <n v="0"/>
    <n v="0"/>
  </r>
  <r>
    <x v="0"/>
    <x v="84"/>
    <x v="34"/>
    <x v="146"/>
    <x v="146"/>
    <n v="35938"/>
    <n v="35940"/>
    <n v="20536"/>
    <n v="20537.142857142859"/>
    <n v="2"/>
    <n v="5.5651399632700765E-5"/>
  </r>
  <r>
    <x v="0"/>
    <x v="84"/>
    <x v="7"/>
    <x v="146"/>
    <x v="146"/>
    <n v="35938"/>
    <n v="35940"/>
    <n v="20536"/>
    <n v="20537.142857142859"/>
    <n v="2"/>
    <n v="5.5651399632700765E-5"/>
  </r>
  <r>
    <x v="0"/>
    <x v="84"/>
    <x v="8"/>
    <x v="6"/>
    <x v="6"/>
    <m/>
    <m/>
    <m/>
    <m/>
    <m/>
    <m/>
  </r>
  <r>
    <x v="0"/>
    <x v="84"/>
    <x v="35"/>
    <x v="12"/>
    <x v="12"/>
    <n v="0"/>
    <n v="0"/>
    <n v="0"/>
    <n v="0"/>
    <n v="0"/>
    <n v="0"/>
  </r>
  <r>
    <x v="0"/>
    <x v="84"/>
    <x v="36"/>
    <x v="12"/>
    <x v="12"/>
    <n v="0"/>
    <n v="0"/>
    <n v="0"/>
    <n v="0"/>
    <n v="0"/>
    <n v="0"/>
  </r>
  <r>
    <x v="0"/>
    <x v="84"/>
    <x v="37"/>
    <x v="12"/>
    <x v="12"/>
    <n v="0"/>
    <n v="0"/>
    <n v="0"/>
    <n v="0"/>
    <n v="0"/>
    <n v="0"/>
  </r>
  <r>
    <x v="0"/>
    <x v="84"/>
    <x v="38"/>
    <x v="12"/>
    <x v="12"/>
    <n v="0"/>
    <n v="0"/>
    <n v="0"/>
    <n v="0"/>
    <n v="0"/>
    <n v="0"/>
  </r>
  <r>
    <x v="0"/>
    <x v="84"/>
    <x v="7"/>
    <x v="12"/>
    <x v="12"/>
    <n v="0"/>
    <n v="0"/>
    <n v="0"/>
    <n v="0"/>
    <n v="0"/>
    <n v="0"/>
  </r>
  <r>
    <x v="0"/>
    <x v="84"/>
    <x v="8"/>
    <x v="6"/>
    <x v="6"/>
    <m/>
    <m/>
    <m/>
    <m/>
    <m/>
    <m/>
  </r>
  <r>
    <x v="0"/>
    <x v="84"/>
    <x v="39"/>
    <x v="12"/>
    <x v="12"/>
    <n v="0"/>
    <n v="0"/>
    <n v="0"/>
    <n v="0"/>
    <n v="0"/>
    <n v="0"/>
  </r>
  <r>
    <x v="0"/>
    <x v="84"/>
    <x v="40"/>
    <x v="12"/>
    <x v="12"/>
    <n v="0"/>
    <n v="0"/>
    <n v="0"/>
    <n v="0"/>
    <n v="0"/>
    <n v="0"/>
  </r>
  <r>
    <x v="0"/>
    <x v="84"/>
    <x v="41"/>
    <x v="12"/>
    <x v="12"/>
    <n v="0"/>
    <n v="0"/>
    <n v="0"/>
    <n v="0"/>
    <n v="0"/>
    <n v="0"/>
  </r>
  <r>
    <x v="0"/>
    <x v="85"/>
    <x v="0"/>
    <x v="378"/>
    <x v="378"/>
    <n v="63750.75"/>
    <n v="63751.5"/>
    <n v="85001"/>
    <n v="85002"/>
    <n v="0.75"/>
    <n v="1.1764567475676756E-5"/>
  </r>
  <r>
    <x v="0"/>
    <x v="85"/>
    <x v="1"/>
    <x v="152"/>
    <x v="152"/>
    <n v="21250.25"/>
    <n v="21250.5"/>
    <n v="85001"/>
    <n v="85002"/>
    <n v="0.25"/>
    <n v="1.1764567475676756E-5"/>
  </r>
  <r>
    <x v="0"/>
    <x v="85"/>
    <x v="2"/>
    <x v="12"/>
    <x v="12"/>
    <n v="0"/>
    <n v="0"/>
    <n v="0"/>
    <n v="0"/>
    <n v="0"/>
    <n v="0"/>
  </r>
  <r>
    <x v="0"/>
    <x v="85"/>
    <x v="3"/>
    <x v="12"/>
    <x v="12"/>
    <n v="0"/>
    <n v="0"/>
    <n v="0"/>
    <n v="0"/>
    <n v="0"/>
    <n v="0"/>
  </r>
  <r>
    <x v="0"/>
    <x v="85"/>
    <x v="4"/>
    <x v="0"/>
    <x v="0"/>
    <n v="34360"/>
    <n v="34361"/>
    <n v="34360"/>
    <n v="34361"/>
    <n v="1"/>
    <n v="2.910360884749709E-5"/>
  </r>
  <r>
    <x v="0"/>
    <x v="85"/>
    <x v="5"/>
    <x v="115"/>
    <x v="115"/>
    <n v="17501"/>
    <n v="17501.5"/>
    <n v="35002"/>
    <n v="35003"/>
    <n v="0.5"/>
    <n v="2.8569796011656476E-5"/>
  </r>
  <r>
    <x v="0"/>
    <x v="85"/>
    <x v="6"/>
    <x v="12"/>
    <x v="12"/>
    <n v="0"/>
    <n v="0"/>
    <n v="0"/>
    <n v="0"/>
    <n v="0"/>
    <n v="0"/>
  </r>
  <r>
    <x v="0"/>
    <x v="85"/>
    <x v="7"/>
    <x v="172"/>
    <x v="172"/>
    <n v="136862"/>
    <n v="136864.5"/>
    <n v="54744.800000000003"/>
    <n v="54745.8"/>
    <n v="2.5"/>
    <n v="1.826657509023688E-5"/>
  </r>
  <r>
    <x v="0"/>
    <x v="85"/>
    <x v="8"/>
    <x v="6"/>
    <x v="6"/>
    <m/>
    <m/>
    <m/>
    <m/>
    <m/>
    <m/>
  </r>
  <r>
    <x v="0"/>
    <x v="85"/>
    <x v="9"/>
    <x v="436"/>
    <x v="436"/>
    <n v="1992.77"/>
    <n v="1992.9"/>
    <n v="15329"/>
    <n v="15330"/>
    <n v="0.13000000000010914"/>
    <n v="6.5235827516526814E-5"/>
  </r>
  <r>
    <x v="0"/>
    <x v="85"/>
    <x v="10"/>
    <x v="12"/>
    <x v="12"/>
    <n v="0"/>
    <n v="0"/>
    <n v="0"/>
    <n v="0"/>
    <n v="0"/>
    <n v="0"/>
  </r>
  <r>
    <x v="0"/>
    <x v="85"/>
    <x v="7"/>
    <x v="436"/>
    <x v="436"/>
    <n v="1992.77"/>
    <n v="1992.9"/>
    <n v="15329"/>
    <n v="15330"/>
    <n v="0.13000000000010914"/>
    <n v="6.5235827516526814E-5"/>
  </r>
  <r>
    <x v="0"/>
    <x v="85"/>
    <x v="8"/>
    <x v="6"/>
    <x v="6"/>
    <m/>
    <m/>
    <m/>
    <m/>
    <m/>
    <m/>
  </r>
  <r>
    <x v="0"/>
    <x v="85"/>
    <x v="11"/>
    <x v="330"/>
    <x v="330"/>
    <n v="18392.8"/>
    <n v="18394"/>
    <n v="15327.333333333334"/>
    <n v="15328.333333333334"/>
    <n v="1.2000000000007276"/>
    <n v="6.524292114309554E-5"/>
  </r>
  <r>
    <x v="0"/>
    <x v="85"/>
    <x v="12"/>
    <x v="150"/>
    <x v="150"/>
    <n v="8430.9500000000007"/>
    <n v="8431.5"/>
    <n v="15329"/>
    <n v="15329.999999999998"/>
    <n v="0.5499999999992724"/>
    <n v="6.5235827516385746E-5"/>
  </r>
  <r>
    <x v="0"/>
    <x v="85"/>
    <x v="13"/>
    <x v="12"/>
    <x v="12"/>
    <n v="0"/>
    <n v="0"/>
    <n v="0"/>
    <n v="0"/>
    <n v="0"/>
    <n v="0"/>
  </r>
  <r>
    <x v="0"/>
    <x v="85"/>
    <x v="14"/>
    <x v="12"/>
    <x v="12"/>
    <n v="0"/>
    <n v="0"/>
    <n v="0"/>
    <n v="0"/>
    <n v="0"/>
    <n v="0"/>
  </r>
  <r>
    <x v="0"/>
    <x v="85"/>
    <x v="7"/>
    <x v="146"/>
    <x v="146"/>
    <n v="26823.75"/>
    <n v="26825.5"/>
    <n v="15327.857142857143"/>
    <n v="15328.857142857143"/>
    <n v="1.75"/>
    <n v="6.5240691551330448E-5"/>
  </r>
  <r>
    <x v="0"/>
    <x v="85"/>
    <x v="8"/>
    <x v="6"/>
    <x v="6"/>
    <m/>
    <m/>
    <m/>
    <m/>
    <m/>
    <m/>
  </r>
  <r>
    <x v="0"/>
    <x v="85"/>
    <x v="15"/>
    <x v="0"/>
    <x v="0"/>
    <n v="51266"/>
    <n v="51267"/>
    <n v="51266"/>
    <n v="51267"/>
    <n v="1"/>
    <n v="1.950610541099364E-5"/>
  </r>
  <r>
    <x v="0"/>
    <x v="85"/>
    <x v="16"/>
    <x v="437"/>
    <x v="437"/>
    <n v="12690.54"/>
    <n v="12691.54"/>
    <n v="43988.006932409022"/>
    <n v="43991.473136915083"/>
    <n v="1"/>
    <n v="7.8798853319086493E-5"/>
  </r>
  <r>
    <x v="0"/>
    <x v="85"/>
    <x v="17"/>
    <x v="172"/>
    <x v="172"/>
    <n v="74942"/>
    <n v="74944.5"/>
    <n v="29976.799999999999"/>
    <n v="29977.8"/>
    <n v="2.5"/>
    <n v="3.3359131061354115E-5"/>
  </r>
  <r>
    <x v="0"/>
    <x v="85"/>
    <x v="7"/>
    <x v="438"/>
    <x v="438"/>
    <n v="138898.54"/>
    <n v="138903.04000000001"/>
    <n v="36663.201794905639"/>
    <n v="36664.389600105584"/>
    <n v="4.5"/>
    <n v="3.2397748745235187E-5"/>
  </r>
  <r>
    <x v="0"/>
    <x v="85"/>
    <x v="8"/>
    <x v="6"/>
    <x v="6"/>
    <m/>
    <m/>
    <m/>
    <m/>
    <m/>
    <m/>
  </r>
  <r>
    <x v="0"/>
    <x v="85"/>
    <x v="18"/>
    <x v="12"/>
    <x v="12"/>
    <n v="0"/>
    <n v="0"/>
    <n v="0"/>
    <n v="0"/>
    <n v="0"/>
    <n v="0"/>
  </r>
  <r>
    <x v="0"/>
    <x v="85"/>
    <x v="19"/>
    <x v="12"/>
    <x v="12"/>
    <n v="0"/>
    <n v="0"/>
    <n v="0"/>
    <n v="0"/>
    <n v="0"/>
    <n v="0"/>
  </r>
  <r>
    <x v="0"/>
    <x v="85"/>
    <x v="7"/>
    <x v="12"/>
    <x v="12"/>
    <n v="0"/>
    <n v="0"/>
    <n v="0"/>
    <n v="0"/>
    <n v="0"/>
    <n v="0"/>
  </r>
  <r>
    <x v="0"/>
    <x v="85"/>
    <x v="8"/>
    <x v="6"/>
    <x v="6"/>
    <m/>
    <m/>
    <m/>
    <m/>
    <m/>
    <m/>
  </r>
  <r>
    <x v="0"/>
    <x v="85"/>
    <x v="20"/>
    <x v="12"/>
    <x v="12"/>
    <n v="0"/>
    <n v="0"/>
    <n v="0"/>
    <n v="0"/>
    <n v="0"/>
    <n v="0"/>
  </r>
  <r>
    <x v="0"/>
    <x v="85"/>
    <x v="21"/>
    <x v="12"/>
    <x v="12"/>
    <n v="0"/>
    <n v="0"/>
    <n v="0"/>
    <n v="0"/>
    <n v="0"/>
    <n v="0"/>
  </r>
  <r>
    <x v="0"/>
    <x v="85"/>
    <x v="7"/>
    <x v="12"/>
    <x v="12"/>
    <n v="0"/>
    <n v="0"/>
    <n v="0"/>
    <n v="0"/>
    <n v="0"/>
    <n v="0"/>
  </r>
  <r>
    <x v="0"/>
    <x v="85"/>
    <x v="8"/>
    <x v="6"/>
    <x v="6"/>
    <m/>
    <m/>
    <m/>
    <m/>
    <m/>
    <m/>
  </r>
  <r>
    <x v="0"/>
    <x v="85"/>
    <x v="22"/>
    <x v="12"/>
    <x v="12"/>
    <n v="0"/>
    <n v="0"/>
    <n v="0"/>
    <n v="0"/>
    <n v="0"/>
    <n v="0"/>
  </r>
  <r>
    <x v="0"/>
    <x v="85"/>
    <x v="23"/>
    <x v="12"/>
    <x v="12"/>
    <n v="0"/>
    <n v="0"/>
    <n v="0"/>
    <n v="0"/>
    <n v="0"/>
    <n v="0"/>
  </r>
  <r>
    <x v="0"/>
    <x v="85"/>
    <x v="24"/>
    <x v="12"/>
    <x v="12"/>
    <n v="0"/>
    <n v="0"/>
    <n v="0"/>
    <n v="0"/>
    <n v="0"/>
    <n v="0"/>
  </r>
  <r>
    <x v="0"/>
    <x v="85"/>
    <x v="25"/>
    <x v="12"/>
    <x v="12"/>
    <n v="0"/>
    <n v="0"/>
    <n v="0"/>
    <n v="0"/>
    <n v="0"/>
    <n v="0"/>
  </r>
  <r>
    <x v="0"/>
    <x v="85"/>
    <x v="26"/>
    <x v="12"/>
    <x v="12"/>
    <n v="0"/>
    <n v="0"/>
    <n v="0"/>
    <n v="0"/>
    <n v="0"/>
    <n v="0"/>
  </r>
  <r>
    <x v="0"/>
    <x v="85"/>
    <x v="27"/>
    <x v="12"/>
    <x v="12"/>
    <n v="0"/>
    <n v="0"/>
    <n v="0"/>
    <n v="0"/>
    <n v="0"/>
    <n v="0"/>
  </r>
  <r>
    <x v="0"/>
    <x v="85"/>
    <x v="28"/>
    <x v="12"/>
    <x v="12"/>
    <n v="0"/>
    <n v="0"/>
    <n v="0"/>
    <n v="0"/>
    <n v="0"/>
    <n v="0"/>
  </r>
  <r>
    <x v="0"/>
    <x v="85"/>
    <x v="29"/>
    <x v="12"/>
    <x v="12"/>
    <n v="0"/>
    <n v="0"/>
    <n v="0"/>
    <n v="0"/>
    <n v="0"/>
    <n v="0"/>
  </r>
  <r>
    <x v="0"/>
    <x v="85"/>
    <x v="7"/>
    <x v="12"/>
    <x v="12"/>
    <n v="0"/>
    <n v="0"/>
    <n v="0"/>
    <n v="0"/>
    <n v="0"/>
    <n v="0"/>
  </r>
  <r>
    <x v="0"/>
    <x v="85"/>
    <x v="8"/>
    <x v="6"/>
    <x v="6"/>
    <m/>
    <m/>
    <m/>
    <m/>
    <m/>
    <m/>
  </r>
  <r>
    <x v="0"/>
    <x v="85"/>
    <x v="30"/>
    <x v="12"/>
    <x v="12"/>
    <n v="0"/>
    <n v="0"/>
    <n v="0"/>
    <n v="0"/>
    <n v="0"/>
    <n v="0"/>
  </r>
  <r>
    <x v="0"/>
    <x v="85"/>
    <x v="31"/>
    <x v="12"/>
    <x v="12"/>
    <n v="0"/>
    <n v="0"/>
    <n v="0"/>
    <n v="0"/>
    <n v="0"/>
    <n v="0"/>
  </r>
  <r>
    <x v="0"/>
    <x v="85"/>
    <x v="7"/>
    <x v="12"/>
    <x v="12"/>
    <n v="0"/>
    <n v="0"/>
    <n v="0"/>
    <n v="0"/>
    <n v="0"/>
    <n v="0"/>
  </r>
  <r>
    <x v="0"/>
    <x v="85"/>
    <x v="8"/>
    <x v="6"/>
    <x v="6"/>
    <m/>
    <m/>
    <m/>
    <m/>
    <m/>
    <m/>
  </r>
  <r>
    <x v="0"/>
    <x v="85"/>
    <x v="32"/>
    <x v="12"/>
    <x v="12"/>
    <n v="0"/>
    <n v="0"/>
    <n v="0"/>
    <n v="0"/>
    <n v="0"/>
    <n v="0"/>
  </r>
  <r>
    <x v="0"/>
    <x v="85"/>
    <x v="7"/>
    <x v="12"/>
    <x v="12"/>
    <n v="0"/>
    <n v="0"/>
    <n v="0"/>
    <n v="0"/>
    <n v="0"/>
    <n v="0"/>
  </r>
  <r>
    <x v="0"/>
    <x v="85"/>
    <x v="8"/>
    <x v="6"/>
    <x v="6"/>
    <m/>
    <m/>
    <m/>
    <m/>
    <m/>
    <m/>
  </r>
  <r>
    <x v="0"/>
    <x v="85"/>
    <x v="33"/>
    <x v="0"/>
    <x v="0"/>
    <n v="30993"/>
    <n v="30994"/>
    <n v="30993"/>
    <n v="30994"/>
    <n v="1"/>
    <n v="3.2265350240376859E-5"/>
  </r>
  <r>
    <x v="0"/>
    <x v="85"/>
    <x v="34"/>
    <x v="0"/>
    <x v="0"/>
    <n v="30993"/>
    <n v="30994"/>
    <n v="30993"/>
    <n v="30994"/>
    <n v="1"/>
    <n v="3.2265350240376859E-5"/>
  </r>
  <r>
    <x v="0"/>
    <x v="85"/>
    <x v="7"/>
    <x v="17"/>
    <x v="17"/>
    <n v="61986"/>
    <n v="61988"/>
    <n v="30993"/>
    <n v="30994"/>
    <n v="2"/>
    <n v="3.2265350240376859E-5"/>
  </r>
  <r>
    <x v="0"/>
    <x v="85"/>
    <x v="8"/>
    <x v="6"/>
    <x v="6"/>
    <m/>
    <m/>
    <m/>
    <m/>
    <m/>
    <m/>
  </r>
  <r>
    <x v="0"/>
    <x v="85"/>
    <x v="35"/>
    <x v="271"/>
    <x v="271"/>
    <n v="29061"/>
    <n v="29063"/>
    <n v="19374"/>
    <n v="19375.333333333332"/>
    <n v="2"/>
    <n v="6.8820756340112171E-5"/>
  </r>
  <r>
    <x v="0"/>
    <x v="85"/>
    <x v="36"/>
    <x v="12"/>
    <x v="12"/>
    <n v="0"/>
    <n v="0"/>
    <n v="0"/>
    <n v="0"/>
    <n v="0"/>
    <n v="0"/>
  </r>
  <r>
    <x v="0"/>
    <x v="85"/>
    <x v="37"/>
    <x v="12"/>
    <x v="12"/>
    <n v="0"/>
    <n v="0"/>
    <n v="0"/>
    <n v="0"/>
    <n v="0"/>
    <n v="0"/>
  </r>
  <r>
    <x v="0"/>
    <x v="85"/>
    <x v="38"/>
    <x v="12"/>
    <x v="12"/>
    <n v="0"/>
    <n v="0"/>
    <n v="0"/>
    <n v="0"/>
    <n v="0"/>
    <n v="0"/>
  </r>
  <r>
    <x v="0"/>
    <x v="85"/>
    <x v="7"/>
    <x v="271"/>
    <x v="271"/>
    <n v="29061"/>
    <n v="29063"/>
    <n v="19374"/>
    <n v="19375.333333333332"/>
    <n v="2"/>
    <n v="6.8820756340112171E-5"/>
  </r>
  <r>
    <x v="0"/>
    <x v="85"/>
    <x v="8"/>
    <x v="6"/>
    <x v="6"/>
    <m/>
    <m/>
    <m/>
    <m/>
    <m/>
    <m/>
  </r>
  <r>
    <x v="0"/>
    <x v="85"/>
    <x v="39"/>
    <x v="12"/>
    <x v="12"/>
    <n v="0"/>
    <n v="0"/>
    <n v="0"/>
    <n v="0"/>
    <n v="0"/>
    <n v="0"/>
  </r>
  <r>
    <x v="0"/>
    <x v="85"/>
    <x v="40"/>
    <x v="12"/>
    <x v="12"/>
    <n v="0"/>
    <n v="0"/>
    <n v="0"/>
    <n v="0"/>
    <n v="0"/>
    <n v="0"/>
  </r>
  <r>
    <x v="0"/>
    <x v="85"/>
    <x v="41"/>
    <x v="12"/>
    <x v="12"/>
    <n v="0"/>
    <n v="0"/>
    <n v="0"/>
    <n v="0"/>
    <n v="0"/>
    <n v="0"/>
  </r>
  <r>
    <x v="0"/>
    <x v="86"/>
    <x v="0"/>
    <x v="0"/>
    <x v="0"/>
    <n v="110000"/>
    <n v="110000"/>
    <n v="110000"/>
    <n v="110000"/>
    <n v="0"/>
    <n v="0"/>
  </r>
  <r>
    <x v="0"/>
    <x v="86"/>
    <x v="1"/>
    <x v="3"/>
    <x v="3"/>
    <n v="334995"/>
    <n v="335000"/>
    <n v="66999"/>
    <n v="67000"/>
    <n v="5"/>
    <n v="1.4925595904416485E-5"/>
  </r>
  <r>
    <x v="0"/>
    <x v="86"/>
    <x v="2"/>
    <x v="26"/>
    <x v="26"/>
    <n v="199061"/>
    <n v="199064"/>
    <n v="66353.666666666672"/>
    <n v="66354.666666666672"/>
    <n v="3"/>
    <n v="1.5070757205077841E-5"/>
  </r>
  <r>
    <x v="0"/>
    <x v="86"/>
    <x v="3"/>
    <x v="17"/>
    <x v="17"/>
    <n v="120622"/>
    <n v="120624"/>
    <n v="60311"/>
    <n v="60312"/>
    <n v="2"/>
    <n v="1.6580723251148215E-5"/>
  </r>
  <r>
    <x v="0"/>
    <x v="86"/>
    <x v="4"/>
    <x v="0"/>
    <x v="0"/>
    <n v="78399"/>
    <n v="78400"/>
    <n v="78399"/>
    <n v="78400"/>
    <n v="1"/>
    <n v="1.2755264735519585E-5"/>
  </r>
  <r>
    <x v="0"/>
    <x v="86"/>
    <x v="5"/>
    <x v="19"/>
    <x v="19"/>
    <n v="229650"/>
    <n v="229654"/>
    <n v="57412.5"/>
    <n v="57413.5"/>
    <n v="4"/>
    <n v="1.7417809710428914E-5"/>
  </r>
  <r>
    <x v="0"/>
    <x v="86"/>
    <x v="6"/>
    <x v="0"/>
    <x v="0"/>
    <n v="48820"/>
    <n v="48821"/>
    <n v="48820"/>
    <n v="48821"/>
    <n v="1"/>
    <n v="2.0483408439164275E-5"/>
  </r>
  <r>
    <x v="0"/>
    <x v="86"/>
    <x v="7"/>
    <x v="49"/>
    <x v="49"/>
    <n v="1121547"/>
    <n v="1121563"/>
    <n v="65973.352941176476"/>
    <n v="65974.294117647063"/>
    <n v="16"/>
    <n v="1.4266009360285391E-5"/>
  </r>
  <r>
    <x v="0"/>
    <x v="86"/>
    <x v="8"/>
    <x v="6"/>
    <x v="6"/>
    <m/>
    <m/>
    <m/>
    <m/>
    <m/>
    <m/>
  </r>
  <r>
    <x v="0"/>
    <x v="86"/>
    <x v="9"/>
    <x v="12"/>
    <x v="12"/>
    <n v="0"/>
    <n v="0"/>
    <n v="0"/>
    <n v="0"/>
    <n v="0"/>
    <n v="0"/>
  </r>
  <r>
    <x v="0"/>
    <x v="86"/>
    <x v="10"/>
    <x v="12"/>
    <x v="12"/>
    <n v="0"/>
    <n v="0"/>
    <n v="0"/>
    <n v="0"/>
    <n v="0"/>
    <n v="0"/>
  </r>
  <r>
    <x v="0"/>
    <x v="86"/>
    <x v="7"/>
    <x v="12"/>
    <x v="12"/>
    <n v="0"/>
    <n v="0"/>
    <n v="0"/>
    <n v="0"/>
    <n v="0"/>
    <n v="0"/>
  </r>
  <r>
    <x v="0"/>
    <x v="86"/>
    <x v="8"/>
    <x v="6"/>
    <x v="6"/>
    <m/>
    <m/>
    <m/>
    <m/>
    <m/>
    <m/>
  </r>
  <r>
    <x v="0"/>
    <x v="86"/>
    <x v="11"/>
    <x v="26"/>
    <x v="26"/>
    <n v="48470"/>
    <n v="48473"/>
    <n v="16156.666666666666"/>
    <n v="16157.666666666666"/>
    <n v="3"/>
    <n v="6.1893955023726021E-5"/>
  </r>
  <r>
    <x v="0"/>
    <x v="86"/>
    <x v="12"/>
    <x v="3"/>
    <x v="3"/>
    <n v="112350"/>
    <n v="112355"/>
    <n v="22470"/>
    <n v="22471"/>
    <n v="5"/>
    <n v="4.4503782821539834E-5"/>
  </r>
  <r>
    <x v="0"/>
    <x v="86"/>
    <x v="13"/>
    <x v="0"/>
    <x v="0"/>
    <n v="18636"/>
    <n v="18637"/>
    <n v="18636"/>
    <n v="18637"/>
    <n v="1"/>
    <n v="5.365958360163125E-5"/>
  </r>
  <r>
    <x v="0"/>
    <x v="86"/>
    <x v="14"/>
    <x v="12"/>
    <x v="12"/>
    <n v="0"/>
    <n v="0"/>
    <n v="0"/>
    <n v="0"/>
    <n v="0"/>
    <n v="0"/>
  </r>
  <r>
    <x v="0"/>
    <x v="86"/>
    <x v="7"/>
    <x v="18"/>
    <x v="18"/>
    <n v="179456"/>
    <n v="179465"/>
    <n v="19939.555555555555"/>
    <n v="19940.555555555555"/>
    <n v="9"/>
    <n v="5.015156918687589E-5"/>
  </r>
  <r>
    <x v="0"/>
    <x v="86"/>
    <x v="8"/>
    <x v="6"/>
    <x v="6"/>
    <m/>
    <m/>
    <m/>
    <m/>
    <m/>
    <m/>
  </r>
  <r>
    <x v="0"/>
    <x v="86"/>
    <x v="15"/>
    <x v="7"/>
    <x v="7"/>
    <n v="428023"/>
    <n v="428031"/>
    <n v="53502.875"/>
    <n v="53503.875"/>
    <n v="8"/>
    <n v="1.8690584384484013E-5"/>
  </r>
  <r>
    <x v="0"/>
    <x v="86"/>
    <x v="16"/>
    <x v="0"/>
    <x v="0"/>
    <n v="49554"/>
    <n v="49555"/>
    <n v="49554"/>
    <n v="49555"/>
    <n v="1"/>
    <n v="2.0180005650401581E-5"/>
  </r>
  <r>
    <x v="0"/>
    <x v="86"/>
    <x v="17"/>
    <x v="28"/>
    <x v="28"/>
    <n v="235237"/>
    <n v="235248"/>
    <n v="21385.18181818182"/>
    <n v="21386.18181818182"/>
    <n v="11"/>
    <n v="4.6761351318032454E-5"/>
  </r>
  <r>
    <x v="0"/>
    <x v="86"/>
    <x v="7"/>
    <x v="108"/>
    <x v="108"/>
    <n v="712814"/>
    <n v="712834"/>
    <n v="35640.699999999997"/>
    <n v="35641.699999999997"/>
    <n v="20"/>
    <n v="2.8057810312367602E-5"/>
  </r>
  <r>
    <x v="0"/>
    <x v="86"/>
    <x v="8"/>
    <x v="6"/>
    <x v="6"/>
    <m/>
    <m/>
    <m/>
    <m/>
    <m/>
    <m/>
  </r>
  <r>
    <x v="0"/>
    <x v="86"/>
    <x v="18"/>
    <x v="17"/>
    <x v="17"/>
    <n v="95103"/>
    <n v="95105"/>
    <n v="47551.5"/>
    <n v="47552.5"/>
    <n v="2"/>
    <n v="2.1029830815011092E-5"/>
  </r>
  <r>
    <x v="0"/>
    <x v="86"/>
    <x v="19"/>
    <x v="3"/>
    <x v="3"/>
    <n v="84854"/>
    <n v="84859"/>
    <n v="16970.8"/>
    <n v="16971.8"/>
    <n v="5"/>
    <n v="5.8924741320385605E-5"/>
  </r>
  <r>
    <x v="0"/>
    <x v="86"/>
    <x v="7"/>
    <x v="2"/>
    <x v="2"/>
    <n v="179957"/>
    <n v="179964"/>
    <n v="25708.142857142859"/>
    <n v="25709.142857142859"/>
    <n v="7"/>
    <n v="3.8898181232183245E-5"/>
  </r>
  <r>
    <x v="0"/>
    <x v="86"/>
    <x v="8"/>
    <x v="6"/>
    <x v="6"/>
    <m/>
    <m/>
    <m/>
    <m/>
    <m/>
    <m/>
  </r>
  <r>
    <x v="0"/>
    <x v="86"/>
    <x v="20"/>
    <x v="0"/>
    <x v="0"/>
    <n v="42334"/>
    <n v="42335"/>
    <n v="42334"/>
    <n v="42335"/>
    <n v="1"/>
    <n v="2.3621675249208673E-5"/>
  </r>
  <r>
    <x v="0"/>
    <x v="86"/>
    <x v="21"/>
    <x v="12"/>
    <x v="12"/>
    <n v="0"/>
    <n v="0"/>
    <n v="0"/>
    <n v="0"/>
    <n v="0"/>
    <n v="0"/>
  </r>
  <r>
    <x v="0"/>
    <x v="86"/>
    <x v="7"/>
    <x v="0"/>
    <x v="0"/>
    <n v="42334"/>
    <n v="42335"/>
    <n v="42334"/>
    <n v="42335"/>
    <n v="1"/>
    <n v="2.3621675249208673E-5"/>
  </r>
  <r>
    <x v="0"/>
    <x v="86"/>
    <x v="8"/>
    <x v="6"/>
    <x v="6"/>
    <m/>
    <m/>
    <m/>
    <m/>
    <m/>
    <m/>
  </r>
  <r>
    <x v="0"/>
    <x v="86"/>
    <x v="22"/>
    <x v="0"/>
    <x v="0"/>
    <n v="47999"/>
    <n v="48000"/>
    <n v="47999"/>
    <n v="48000"/>
    <n v="1"/>
    <n v="2.0833767370153544E-5"/>
  </r>
  <r>
    <x v="0"/>
    <x v="86"/>
    <x v="23"/>
    <x v="0"/>
    <x v="0"/>
    <n v="54151"/>
    <n v="54152"/>
    <n v="54151"/>
    <n v="54152"/>
    <n v="1"/>
    <n v="1.8466879651345311E-5"/>
  </r>
  <r>
    <x v="0"/>
    <x v="86"/>
    <x v="24"/>
    <x v="0"/>
    <x v="0"/>
    <n v="54042"/>
    <n v="54043"/>
    <n v="54042"/>
    <n v="54043"/>
    <n v="1"/>
    <n v="1.8504126420191702E-5"/>
  </r>
  <r>
    <x v="0"/>
    <x v="86"/>
    <x v="25"/>
    <x v="12"/>
    <x v="12"/>
    <n v="0"/>
    <n v="0"/>
    <n v="0"/>
    <n v="0"/>
    <n v="0"/>
    <n v="0"/>
  </r>
  <r>
    <x v="0"/>
    <x v="86"/>
    <x v="26"/>
    <x v="0"/>
    <x v="0"/>
    <n v="58804"/>
    <n v="58805"/>
    <n v="58804"/>
    <n v="58805"/>
    <n v="1"/>
    <n v="1.7005645874430311E-5"/>
  </r>
  <r>
    <x v="0"/>
    <x v="86"/>
    <x v="27"/>
    <x v="12"/>
    <x v="12"/>
    <n v="0"/>
    <n v="0"/>
    <n v="0"/>
    <n v="0"/>
    <n v="0"/>
    <n v="0"/>
  </r>
  <r>
    <x v="0"/>
    <x v="86"/>
    <x v="28"/>
    <x v="12"/>
    <x v="12"/>
    <n v="0"/>
    <n v="0"/>
    <n v="0"/>
    <n v="0"/>
    <n v="0"/>
    <n v="0"/>
  </r>
  <r>
    <x v="0"/>
    <x v="86"/>
    <x v="29"/>
    <x v="0"/>
    <x v="0"/>
    <n v="53933"/>
    <n v="53934"/>
    <n v="53933"/>
    <n v="53934"/>
    <n v="1"/>
    <n v="1.8541523742421151E-5"/>
  </r>
  <r>
    <x v="0"/>
    <x v="86"/>
    <x v="7"/>
    <x v="3"/>
    <x v="3"/>
    <n v="268929"/>
    <n v="268934"/>
    <n v="53785.8"/>
    <n v="53786.8"/>
    <n v="5"/>
    <n v="1.8592267847647522E-5"/>
  </r>
  <r>
    <x v="0"/>
    <x v="86"/>
    <x v="8"/>
    <x v="6"/>
    <x v="6"/>
    <m/>
    <m/>
    <m/>
    <m/>
    <m/>
    <m/>
  </r>
  <r>
    <x v="0"/>
    <x v="86"/>
    <x v="30"/>
    <x v="12"/>
    <x v="12"/>
    <n v="0"/>
    <n v="0"/>
    <n v="0"/>
    <n v="0"/>
    <n v="0"/>
    <n v="0"/>
  </r>
  <r>
    <x v="0"/>
    <x v="86"/>
    <x v="31"/>
    <x v="12"/>
    <x v="12"/>
    <n v="0"/>
    <n v="0"/>
    <n v="0"/>
    <n v="0"/>
    <n v="0"/>
    <n v="0"/>
  </r>
  <r>
    <x v="0"/>
    <x v="86"/>
    <x v="7"/>
    <x v="12"/>
    <x v="12"/>
    <n v="0"/>
    <n v="0"/>
    <n v="0"/>
    <n v="0"/>
    <n v="0"/>
    <n v="0"/>
  </r>
  <r>
    <x v="0"/>
    <x v="86"/>
    <x v="8"/>
    <x v="6"/>
    <x v="6"/>
    <m/>
    <m/>
    <m/>
    <m/>
    <m/>
    <m/>
  </r>
  <r>
    <x v="0"/>
    <x v="86"/>
    <x v="32"/>
    <x v="12"/>
    <x v="12"/>
    <n v="0"/>
    <n v="0"/>
    <n v="0"/>
    <n v="0"/>
    <n v="0"/>
    <n v="0"/>
  </r>
  <r>
    <x v="0"/>
    <x v="86"/>
    <x v="7"/>
    <x v="12"/>
    <x v="12"/>
    <n v="0"/>
    <n v="0"/>
    <n v="0"/>
    <n v="0"/>
    <n v="0"/>
    <n v="0"/>
  </r>
  <r>
    <x v="0"/>
    <x v="86"/>
    <x v="8"/>
    <x v="6"/>
    <x v="6"/>
    <m/>
    <m/>
    <m/>
    <m/>
    <m/>
    <m/>
  </r>
  <r>
    <x v="0"/>
    <x v="86"/>
    <x v="33"/>
    <x v="2"/>
    <x v="2"/>
    <n v="192727"/>
    <n v="192734"/>
    <n v="27532.428571428572"/>
    <n v="27533.428571428572"/>
    <n v="7"/>
    <n v="3.6320806114348278E-5"/>
  </r>
  <r>
    <x v="0"/>
    <x v="86"/>
    <x v="34"/>
    <x v="78"/>
    <x v="78"/>
    <n v="275370"/>
    <n v="275384"/>
    <n v="19669.285714285714"/>
    <n v="19670.285714285714"/>
    <n v="14"/>
    <n v="5.0840687075571047E-5"/>
  </r>
  <r>
    <x v="0"/>
    <x v="86"/>
    <x v="7"/>
    <x v="107"/>
    <x v="107"/>
    <n v="468097"/>
    <n v="468118"/>
    <n v="22290.333333333332"/>
    <n v="22291.333333333332"/>
    <n v="21"/>
    <n v="4.4862496448385695E-5"/>
  </r>
  <r>
    <x v="0"/>
    <x v="86"/>
    <x v="8"/>
    <x v="6"/>
    <x v="6"/>
    <m/>
    <m/>
    <m/>
    <m/>
    <m/>
    <m/>
  </r>
  <r>
    <x v="0"/>
    <x v="86"/>
    <x v="35"/>
    <x v="12"/>
    <x v="12"/>
    <n v="0"/>
    <n v="0"/>
    <n v="0"/>
    <n v="0"/>
    <n v="0"/>
    <n v="0"/>
  </r>
  <r>
    <x v="0"/>
    <x v="86"/>
    <x v="36"/>
    <x v="17"/>
    <x v="17"/>
    <n v="65473.760000000002"/>
    <n v="65475.76"/>
    <n v="32736.880000000001"/>
    <n v="32737.88"/>
    <n v="2"/>
    <n v="3.0546588434817245E-5"/>
  </r>
  <r>
    <x v="0"/>
    <x v="86"/>
    <x v="37"/>
    <x v="12"/>
    <x v="12"/>
    <n v="0"/>
    <n v="0"/>
    <n v="0"/>
    <n v="0"/>
    <n v="0"/>
    <n v="0"/>
  </r>
  <r>
    <x v="0"/>
    <x v="86"/>
    <x v="38"/>
    <x v="12"/>
    <x v="12"/>
    <n v="0"/>
    <n v="0"/>
    <n v="0"/>
    <n v="0"/>
    <n v="0"/>
    <n v="0"/>
  </r>
  <r>
    <x v="0"/>
    <x v="86"/>
    <x v="7"/>
    <x v="17"/>
    <x v="17"/>
    <n v="65473.760000000002"/>
    <n v="65475.76"/>
    <n v="32736.880000000001"/>
    <n v="32737.88"/>
    <n v="2"/>
    <n v="3.0546588434817245E-5"/>
  </r>
  <r>
    <x v="0"/>
    <x v="86"/>
    <x v="8"/>
    <x v="6"/>
    <x v="6"/>
    <m/>
    <m/>
    <m/>
    <m/>
    <m/>
    <m/>
  </r>
  <r>
    <x v="0"/>
    <x v="86"/>
    <x v="39"/>
    <x v="12"/>
    <x v="12"/>
    <n v="0"/>
    <n v="0"/>
    <n v="0"/>
    <n v="0"/>
    <n v="0"/>
    <n v="0"/>
  </r>
  <r>
    <x v="0"/>
    <x v="86"/>
    <x v="40"/>
    <x v="12"/>
    <x v="12"/>
    <n v="0"/>
    <n v="0"/>
    <n v="0"/>
    <n v="0"/>
    <n v="0"/>
    <n v="0"/>
  </r>
  <r>
    <x v="0"/>
    <x v="86"/>
    <x v="41"/>
    <x v="12"/>
    <x v="12"/>
    <n v="0"/>
    <n v="0"/>
    <n v="0"/>
    <n v="0"/>
    <n v="0"/>
    <n v="0"/>
  </r>
  <r>
    <x v="0"/>
    <x v="87"/>
    <x v="0"/>
    <x v="0"/>
    <x v="0"/>
    <n v="115000"/>
    <n v="115000"/>
    <n v="115000"/>
    <n v="115000"/>
    <n v="0"/>
    <n v="0"/>
  </r>
  <r>
    <x v="0"/>
    <x v="87"/>
    <x v="1"/>
    <x v="3"/>
    <x v="3"/>
    <n v="395806.82"/>
    <n v="400312"/>
    <n v="79161.364000000001"/>
    <n v="80062.399999999994"/>
    <n v="4505.179999999993"/>
    <n v="1.138226976483122E-2"/>
  </r>
  <r>
    <x v="0"/>
    <x v="87"/>
    <x v="2"/>
    <x v="26"/>
    <x v="26"/>
    <n v="297357"/>
    <n v="298140"/>
    <n v="99119"/>
    <n v="99380"/>
    <n v="783"/>
    <n v="2.6331984785964344E-3"/>
  </r>
  <r>
    <x v="0"/>
    <x v="87"/>
    <x v="3"/>
    <x v="17"/>
    <x v="17"/>
    <n v="96048"/>
    <n v="96570"/>
    <n v="48024"/>
    <n v="48285"/>
    <n v="522"/>
    <n v="5.434782608695652E-3"/>
  </r>
  <r>
    <x v="0"/>
    <x v="87"/>
    <x v="4"/>
    <x v="0"/>
    <x v="0"/>
    <n v="105483"/>
    <n v="105483"/>
    <n v="105483"/>
    <n v="105483"/>
    <n v="0"/>
    <n v="0"/>
  </r>
  <r>
    <x v="0"/>
    <x v="87"/>
    <x v="5"/>
    <x v="0"/>
    <x v="0"/>
    <n v="71775"/>
    <n v="72558"/>
    <n v="71775"/>
    <n v="72558"/>
    <n v="783"/>
    <n v="1.090909090909091E-2"/>
  </r>
  <r>
    <x v="0"/>
    <x v="87"/>
    <x v="6"/>
    <x v="12"/>
    <x v="12"/>
    <n v="0"/>
    <n v="0"/>
    <n v="0"/>
    <n v="0"/>
    <n v="0"/>
    <n v="0"/>
  </r>
  <r>
    <x v="0"/>
    <x v="87"/>
    <x v="7"/>
    <x v="14"/>
    <x v="14"/>
    <n v="1081469.82"/>
    <n v="1088063"/>
    <n v="83189.986153846156"/>
    <n v="83697.153846153844"/>
    <n v="6593.1799999999348"/>
    <n v="6.096499299444098E-3"/>
  </r>
  <r>
    <x v="0"/>
    <x v="87"/>
    <x v="8"/>
    <x v="6"/>
    <x v="6"/>
    <m/>
    <m/>
    <m/>
    <m/>
    <m/>
    <m/>
  </r>
  <r>
    <x v="0"/>
    <x v="87"/>
    <x v="9"/>
    <x v="12"/>
    <x v="12"/>
    <n v="0"/>
    <n v="0"/>
    <n v="0"/>
    <n v="0"/>
    <n v="0"/>
    <n v="0"/>
  </r>
  <r>
    <x v="0"/>
    <x v="87"/>
    <x v="10"/>
    <x v="12"/>
    <x v="12"/>
    <n v="0"/>
    <n v="0"/>
    <n v="0"/>
    <n v="0"/>
    <n v="0"/>
    <n v="0"/>
  </r>
  <r>
    <x v="0"/>
    <x v="87"/>
    <x v="7"/>
    <x v="12"/>
    <x v="12"/>
    <n v="0"/>
    <n v="0"/>
    <n v="0"/>
    <n v="0"/>
    <n v="0"/>
    <n v="0"/>
  </r>
  <r>
    <x v="0"/>
    <x v="87"/>
    <x v="8"/>
    <x v="6"/>
    <x v="6"/>
    <m/>
    <m/>
    <m/>
    <m/>
    <m/>
    <m/>
  </r>
  <r>
    <x v="0"/>
    <x v="87"/>
    <x v="11"/>
    <x v="108"/>
    <x v="108"/>
    <n v="478368.38"/>
    <n v="491114"/>
    <n v="23918.419000000002"/>
    <n v="24555.7"/>
    <n v="12745.619999999995"/>
    <n v="2.6643943314146296E-2"/>
  </r>
  <r>
    <x v="0"/>
    <x v="87"/>
    <x v="12"/>
    <x v="26"/>
    <x v="26"/>
    <n v="75403"/>
    <n v="76943"/>
    <n v="25134.333333333332"/>
    <n v="25647.666666666668"/>
    <n v="1540"/>
    <n v="2.0423590573319363E-2"/>
  </r>
  <r>
    <x v="0"/>
    <x v="87"/>
    <x v="13"/>
    <x v="17"/>
    <x v="17"/>
    <n v="49454"/>
    <n v="50198"/>
    <n v="24727"/>
    <n v="25099"/>
    <n v="744"/>
    <n v="1.5044283576657096E-2"/>
  </r>
  <r>
    <x v="0"/>
    <x v="87"/>
    <x v="14"/>
    <x v="12"/>
    <x v="12"/>
    <n v="0"/>
    <n v="0"/>
    <n v="0"/>
    <n v="0"/>
    <n v="0"/>
    <n v="0"/>
  </r>
  <r>
    <x v="0"/>
    <x v="87"/>
    <x v="7"/>
    <x v="84"/>
    <x v="84"/>
    <n v="603225.38"/>
    <n v="618255"/>
    <n v="24129.015200000002"/>
    <n v="24730.2"/>
    <n v="15029.619999999995"/>
    <n v="2.4915430448234778E-2"/>
  </r>
  <r>
    <x v="0"/>
    <x v="87"/>
    <x v="8"/>
    <x v="6"/>
    <x v="6"/>
    <m/>
    <m/>
    <m/>
    <m/>
    <m/>
    <m/>
  </r>
  <r>
    <x v="0"/>
    <x v="87"/>
    <x v="15"/>
    <x v="3"/>
    <x v="3"/>
    <n v="313018"/>
    <n v="322191"/>
    <n v="62603.6"/>
    <n v="64438.2"/>
    <n v="9173"/>
    <n v="2.9305023992230478E-2"/>
  </r>
  <r>
    <x v="0"/>
    <x v="87"/>
    <x v="16"/>
    <x v="0"/>
    <x v="0"/>
    <n v="52448"/>
    <n v="52979"/>
    <n v="52448"/>
    <n v="52979"/>
    <n v="531"/>
    <n v="1.012431360585723E-2"/>
  </r>
  <r>
    <x v="0"/>
    <x v="87"/>
    <x v="17"/>
    <x v="2"/>
    <x v="2"/>
    <n v="226474"/>
    <n v="233589"/>
    <n v="32353.428571428572"/>
    <n v="33369.857142857145"/>
    <n v="7115"/>
    <n v="3.1416409830709043E-2"/>
  </r>
  <r>
    <x v="0"/>
    <x v="87"/>
    <x v="7"/>
    <x v="14"/>
    <x v="14"/>
    <n v="591940"/>
    <n v="608759"/>
    <n v="45533.846153846156"/>
    <n v="46827.615384615383"/>
    <n v="16819"/>
    <n v="2.8413352704666012E-2"/>
  </r>
  <r>
    <x v="0"/>
    <x v="87"/>
    <x v="8"/>
    <x v="6"/>
    <x v="6"/>
    <m/>
    <m/>
    <m/>
    <m/>
    <m/>
    <m/>
  </r>
  <r>
    <x v="0"/>
    <x v="87"/>
    <x v="18"/>
    <x v="12"/>
    <x v="12"/>
    <n v="0"/>
    <n v="0"/>
    <n v="0"/>
    <n v="0"/>
    <n v="0"/>
    <n v="0"/>
  </r>
  <r>
    <x v="0"/>
    <x v="87"/>
    <x v="19"/>
    <x v="12"/>
    <x v="12"/>
    <n v="0"/>
    <n v="0"/>
    <n v="0"/>
    <n v="0"/>
    <n v="0"/>
    <n v="0"/>
  </r>
  <r>
    <x v="0"/>
    <x v="87"/>
    <x v="7"/>
    <x v="12"/>
    <x v="12"/>
    <n v="0"/>
    <n v="0"/>
    <n v="0"/>
    <n v="0"/>
    <n v="0"/>
    <n v="0"/>
  </r>
  <r>
    <x v="0"/>
    <x v="87"/>
    <x v="8"/>
    <x v="6"/>
    <x v="6"/>
    <m/>
    <m/>
    <m/>
    <m/>
    <m/>
    <m/>
  </r>
  <r>
    <x v="0"/>
    <x v="87"/>
    <x v="20"/>
    <x v="17"/>
    <x v="17"/>
    <n v="93688.56"/>
    <n v="94754"/>
    <n v="46844.28"/>
    <n v="47377"/>
    <n v="1065.4400000000023"/>
    <n v="1.1372146183055886E-2"/>
  </r>
  <r>
    <x v="0"/>
    <x v="87"/>
    <x v="21"/>
    <x v="17"/>
    <x v="17"/>
    <n v="72912.960000000006"/>
    <n v="75321"/>
    <n v="36456.480000000003"/>
    <n v="37660.5"/>
    <n v="2408.0399999999936"/>
    <n v="3.3026227436110035E-2"/>
  </r>
  <r>
    <x v="0"/>
    <x v="87"/>
    <x v="7"/>
    <x v="19"/>
    <x v="19"/>
    <n v="166601.52000000002"/>
    <n v="170075"/>
    <n v="41650.380000000005"/>
    <n v="42518.75"/>
    <n v="3473.4799999999814"/>
    <n v="2.0849029468638588E-2"/>
  </r>
  <r>
    <x v="0"/>
    <x v="87"/>
    <x v="8"/>
    <x v="6"/>
    <x v="6"/>
    <m/>
    <m/>
    <m/>
    <m/>
    <m/>
    <m/>
  </r>
  <r>
    <x v="0"/>
    <x v="87"/>
    <x v="22"/>
    <x v="12"/>
    <x v="12"/>
    <n v="0"/>
    <n v="0"/>
    <n v="0"/>
    <n v="0"/>
    <n v="0"/>
    <n v="0"/>
  </r>
  <r>
    <x v="0"/>
    <x v="87"/>
    <x v="23"/>
    <x v="17"/>
    <x v="17"/>
    <n v="143159"/>
    <n v="144533"/>
    <n v="71579.5"/>
    <n v="72266.5"/>
    <n v="1374"/>
    <n v="9.5977200176028052E-3"/>
  </r>
  <r>
    <x v="0"/>
    <x v="87"/>
    <x v="24"/>
    <x v="12"/>
    <x v="12"/>
    <n v="0"/>
    <n v="0"/>
    <n v="0"/>
    <n v="0"/>
    <n v="0"/>
    <n v="0"/>
  </r>
  <r>
    <x v="0"/>
    <x v="87"/>
    <x v="25"/>
    <x v="12"/>
    <x v="12"/>
    <n v="0"/>
    <n v="0"/>
    <n v="0"/>
    <n v="0"/>
    <n v="0"/>
    <n v="0"/>
  </r>
  <r>
    <x v="0"/>
    <x v="87"/>
    <x v="26"/>
    <x v="0"/>
    <x v="0"/>
    <n v="67648"/>
    <n v="67648"/>
    <n v="67648"/>
    <n v="67648"/>
    <n v="0"/>
    <n v="0"/>
  </r>
  <r>
    <x v="0"/>
    <x v="87"/>
    <x v="27"/>
    <x v="12"/>
    <x v="12"/>
    <n v="0"/>
    <n v="0"/>
    <n v="0"/>
    <n v="0"/>
    <n v="0"/>
    <n v="0"/>
  </r>
  <r>
    <x v="0"/>
    <x v="87"/>
    <x v="28"/>
    <x v="12"/>
    <x v="12"/>
    <n v="0"/>
    <n v="0"/>
    <n v="0"/>
    <n v="0"/>
    <n v="0"/>
    <n v="0"/>
  </r>
  <r>
    <x v="0"/>
    <x v="87"/>
    <x v="29"/>
    <x v="12"/>
    <x v="12"/>
    <n v="0"/>
    <n v="0"/>
    <n v="0"/>
    <n v="0"/>
    <n v="0"/>
    <n v="0"/>
  </r>
  <r>
    <x v="0"/>
    <x v="87"/>
    <x v="7"/>
    <x v="26"/>
    <x v="26"/>
    <n v="210807"/>
    <n v="212181"/>
    <n v="70269"/>
    <n v="70727"/>
    <n v="1374"/>
    <n v="6.5178101296446515E-3"/>
  </r>
  <r>
    <x v="0"/>
    <x v="87"/>
    <x v="8"/>
    <x v="6"/>
    <x v="6"/>
    <m/>
    <m/>
    <m/>
    <m/>
    <m/>
    <m/>
  </r>
  <r>
    <x v="0"/>
    <x v="87"/>
    <x v="30"/>
    <x v="12"/>
    <x v="12"/>
    <n v="0"/>
    <n v="0"/>
    <n v="0"/>
    <n v="0"/>
    <n v="0"/>
    <n v="0"/>
  </r>
  <r>
    <x v="0"/>
    <x v="87"/>
    <x v="31"/>
    <x v="12"/>
    <x v="12"/>
    <n v="0"/>
    <n v="0"/>
    <n v="0"/>
    <n v="0"/>
    <n v="0"/>
    <n v="0"/>
  </r>
  <r>
    <x v="0"/>
    <x v="87"/>
    <x v="7"/>
    <x v="12"/>
    <x v="12"/>
    <n v="0"/>
    <n v="0"/>
    <n v="0"/>
    <n v="0"/>
    <n v="0"/>
    <n v="0"/>
  </r>
  <r>
    <x v="0"/>
    <x v="87"/>
    <x v="8"/>
    <x v="6"/>
    <x v="6"/>
    <m/>
    <m/>
    <m/>
    <m/>
    <m/>
    <m/>
  </r>
  <r>
    <x v="0"/>
    <x v="87"/>
    <x v="32"/>
    <x v="12"/>
    <x v="12"/>
    <n v="0"/>
    <n v="0"/>
    <n v="0"/>
    <n v="0"/>
    <n v="0"/>
    <n v="0"/>
  </r>
  <r>
    <x v="0"/>
    <x v="87"/>
    <x v="7"/>
    <x v="12"/>
    <x v="12"/>
    <n v="0"/>
    <n v="0"/>
    <n v="0"/>
    <n v="0"/>
    <n v="0"/>
    <n v="0"/>
  </r>
  <r>
    <x v="0"/>
    <x v="87"/>
    <x v="8"/>
    <x v="6"/>
    <x v="6"/>
    <m/>
    <m/>
    <m/>
    <m/>
    <m/>
    <m/>
  </r>
  <r>
    <x v="0"/>
    <x v="87"/>
    <x v="33"/>
    <x v="19"/>
    <x v="19"/>
    <n v="106582.79000000001"/>
    <n v="125701"/>
    <n v="26645.697500000002"/>
    <n v="31425.25"/>
    <n v="19118.209999999992"/>
    <n v="0.17937426858501257"/>
  </r>
  <r>
    <x v="0"/>
    <x v="87"/>
    <x v="34"/>
    <x v="273"/>
    <x v="273"/>
    <n v="362625.18"/>
    <n v="412268"/>
    <n v="23395.172903225804"/>
    <n v="26597.935483870966"/>
    <n v="49642.820000000007"/>
    <n v="0.1368984360104282"/>
  </r>
  <r>
    <x v="0"/>
    <x v="87"/>
    <x v="7"/>
    <x v="90"/>
    <x v="90"/>
    <n v="469207.97"/>
    <n v="537969"/>
    <n v="24061.947179487179"/>
    <n v="27588.153846153848"/>
    <n v="68761.030000000028"/>
    <n v="0.14654702050350943"/>
  </r>
  <r>
    <x v="0"/>
    <x v="87"/>
    <x v="8"/>
    <x v="6"/>
    <x v="6"/>
    <m/>
    <m/>
    <m/>
    <m/>
    <m/>
    <m/>
  </r>
  <r>
    <x v="0"/>
    <x v="87"/>
    <x v="35"/>
    <x v="12"/>
    <x v="12"/>
    <n v="0"/>
    <n v="0"/>
    <n v="0"/>
    <n v="0"/>
    <n v="0"/>
    <n v="0"/>
  </r>
  <r>
    <x v="0"/>
    <x v="87"/>
    <x v="36"/>
    <x v="12"/>
    <x v="12"/>
    <n v="0"/>
    <n v="0"/>
    <n v="0"/>
    <n v="0"/>
    <n v="0"/>
    <n v="0"/>
  </r>
  <r>
    <x v="0"/>
    <x v="87"/>
    <x v="37"/>
    <x v="12"/>
    <x v="12"/>
    <n v="0"/>
    <n v="0"/>
    <n v="0"/>
    <n v="0"/>
    <n v="0"/>
    <n v="0"/>
  </r>
  <r>
    <x v="0"/>
    <x v="87"/>
    <x v="38"/>
    <x v="12"/>
    <x v="12"/>
    <n v="0"/>
    <n v="0"/>
    <n v="0"/>
    <n v="0"/>
    <n v="0"/>
    <n v="0"/>
  </r>
  <r>
    <x v="0"/>
    <x v="87"/>
    <x v="7"/>
    <x v="12"/>
    <x v="12"/>
    <n v="0"/>
    <n v="0"/>
    <n v="0"/>
    <n v="0"/>
    <n v="0"/>
    <n v="0"/>
  </r>
  <r>
    <x v="0"/>
    <x v="87"/>
    <x v="8"/>
    <x v="6"/>
    <x v="6"/>
    <m/>
    <m/>
    <m/>
    <m/>
    <m/>
    <m/>
  </r>
  <r>
    <x v="0"/>
    <x v="87"/>
    <x v="39"/>
    <x v="12"/>
    <x v="12"/>
    <n v="0"/>
    <n v="0"/>
    <n v="0"/>
    <n v="0"/>
    <n v="0"/>
    <n v="0"/>
  </r>
  <r>
    <x v="0"/>
    <x v="87"/>
    <x v="40"/>
    <x v="12"/>
    <x v="12"/>
    <n v="0"/>
    <n v="0"/>
    <n v="0"/>
    <n v="0"/>
    <n v="0"/>
    <n v="0"/>
  </r>
  <r>
    <x v="0"/>
    <x v="87"/>
    <x v="41"/>
    <x v="12"/>
    <x v="12"/>
    <n v="0"/>
    <n v="0"/>
    <n v="0"/>
    <n v="0"/>
    <n v="0"/>
    <n v="0"/>
  </r>
  <r>
    <x v="1"/>
    <x v="88"/>
    <x v="0"/>
    <x v="0"/>
    <x v="0"/>
    <n v="106451"/>
    <n v="107516"/>
    <n v="106451"/>
    <n v="107516"/>
    <n v="1065"/>
    <n v="1.0004603056805478E-2"/>
  </r>
  <r>
    <x v="1"/>
    <x v="88"/>
    <x v="1"/>
    <x v="271"/>
    <x v="271"/>
    <n v="146149"/>
    <n v="147609"/>
    <n v="97432.666666666672"/>
    <n v="98406"/>
    <n v="1460"/>
    <n v="9.9898049251106753E-3"/>
  </r>
  <r>
    <x v="1"/>
    <x v="88"/>
    <x v="2"/>
    <x v="12"/>
    <x v="12"/>
    <n v="0"/>
    <n v="0"/>
    <n v="0"/>
    <n v="0"/>
    <n v="0"/>
    <n v="0"/>
  </r>
  <r>
    <x v="1"/>
    <x v="88"/>
    <x v="3"/>
    <x v="12"/>
    <x v="12"/>
    <n v="0"/>
    <n v="0"/>
    <n v="0"/>
    <n v="0"/>
    <n v="0"/>
    <n v="0"/>
  </r>
  <r>
    <x v="1"/>
    <x v="88"/>
    <x v="4"/>
    <x v="0"/>
    <x v="0"/>
    <n v="95733"/>
    <n v="96690"/>
    <n v="95733"/>
    <n v="96690"/>
    <n v="957"/>
    <n v="9.9965529127886942E-3"/>
  </r>
  <r>
    <x v="1"/>
    <x v="88"/>
    <x v="5"/>
    <x v="271"/>
    <x v="271"/>
    <n v="145185"/>
    <n v="146637"/>
    <n v="96790"/>
    <n v="97758"/>
    <n v="1452"/>
    <n v="1.0001033164583117E-2"/>
  </r>
  <r>
    <x v="1"/>
    <x v="88"/>
    <x v="6"/>
    <x v="12"/>
    <x v="12"/>
    <n v="0"/>
    <n v="0"/>
    <n v="0"/>
    <n v="0"/>
    <n v="0"/>
    <n v="0"/>
  </r>
  <r>
    <x v="1"/>
    <x v="88"/>
    <x v="7"/>
    <x v="3"/>
    <x v="3"/>
    <n v="493518"/>
    <n v="498452"/>
    <n v="98703.6"/>
    <n v="99690.4"/>
    <n v="4934"/>
    <n v="9.9976090031164006E-3"/>
  </r>
  <r>
    <x v="1"/>
    <x v="88"/>
    <x v="8"/>
    <x v="6"/>
    <x v="6"/>
    <m/>
    <m/>
    <m/>
    <m/>
    <m/>
    <m/>
  </r>
  <r>
    <x v="1"/>
    <x v="88"/>
    <x v="9"/>
    <x v="12"/>
    <x v="12"/>
    <n v="0"/>
    <n v="0"/>
    <n v="0"/>
    <n v="0"/>
    <n v="0"/>
    <n v="0"/>
  </r>
  <r>
    <x v="1"/>
    <x v="88"/>
    <x v="10"/>
    <x v="12"/>
    <x v="12"/>
    <n v="0"/>
    <n v="0"/>
    <n v="0"/>
    <n v="0"/>
    <n v="0"/>
    <n v="0"/>
  </r>
  <r>
    <x v="1"/>
    <x v="88"/>
    <x v="7"/>
    <x v="12"/>
    <x v="12"/>
    <n v="0"/>
    <n v="0"/>
    <n v="0"/>
    <n v="0"/>
    <n v="0"/>
    <n v="0"/>
  </r>
  <r>
    <x v="1"/>
    <x v="88"/>
    <x v="8"/>
    <x v="6"/>
    <x v="6"/>
    <m/>
    <m/>
    <m/>
    <m/>
    <m/>
    <m/>
  </r>
  <r>
    <x v="1"/>
    <x v="88"/>
    <x v="11"/>
    <x v="0"/>
    <x v="0"/>
    <n v="39963"/>
    <n v="40363"/>
    <n v="39963"/>
    <n v="40363"/>
    <n v="400"/>
    <n v="1.0009258564171859E-2"/>
  </r>
  <r>
    <x v="1"/>
    <x v="88"/>
    <x v="12"/>
    <x v="12"/>
    <x v="12"/>
    <n v="0"/>
    <n v="0"/>
    <n v="0"/>
    <n v="0"/>
    <n v="0"/>
    <n v="0"/>
  </r>
  <r>
    <x v="1"/>
    <x v="88"/>
    <x v="13"/>
    <x v="12"/>
    <x v="12"/>
    <n v="0"/>
    <n v="0"/>
    <n v="0"/>
    <n v="0"/>
    <n v="0"/>
    <n v="0"/>
  </r>
  <r>
    <x v="1"/>
    <x v="88"/>
    <x v="14"/>
    <x v="12"/>
    <x v="12"/>
    <n v="0"/>
    <n v="0"/>
    <n v="0"/>
    <n v="0"/>
    <n v="0"/>
    <n v="0"/>
  </r>
  <r>
    <x v="1"/>
    <x v="88"/>
    <x v="7"/>
    <x v="0"/>
    <x v="0"/>
    <n v="39963"/>
    <n v="40363"/>
    <n v="39963"/>
    <n v="40363"/>
    <n v="400"/>
    <n v="1.0009258564171859E-2"/>
  </r>
  <r>
    <x v="1"/>
    <x v="88"/>
    <x v="8"/>
    <x v="6"/>
    <x v="6"/>
    <m/>
    <m/>
    <m/>
    <m/>
    <m/>
    <m/>
  </r>
  <r>
    <x v="1"/>
    <x v="88"/>
    <x v="15"/>
    <x v="0"/>
    <x v="0"/>
    <n v="57980"/>
    <n v="58560"/>
    <n v="57980"/>
    <n v="58560"/>
    <n v="580"/>
    <n v="1.0003449465332874E-2"/>
  </r>
  <r>
    <x v="1"/>
    <x v="88"/>
    <x v="16"/>
    <x v="12"/>
    <x v="12"/>
    <n v="0"/>
    <n v="0"/>
    <n v="0"/>
    <n v="0"/>
    <n v="0"/>
    <n v="0"/>
  </r>
  <r>
    <x v="1"/>
    <x v="88"/>
    <x v="17"/>
    <x v="17"/>
    <x v="17"/>
    <n v="85744"/>
    <n v="86602"/>
    <n v="42872"/>
    <n v="43301"/>
    <n v="858"/>
    <n v="1.0006531069229333E-2"/>
  </r>
  <r>
    <x v="1"/>
    <x v="88"/>
    <x v="7"/>
    <x v="26"/>
    <x v="26"/>
    <n v="143724"/>
    <n v="145162"/>
    <n v="47908"/>
    <n v="48387.333333333336"/>
    <n v="1438"/>
    <n v="1.0005287912944255E-2"/>
  </r>
  <r>
    <x v="1"/>
    <x v="88"/>
    <x v="8"/>
    <x v="6"/>
    <x v="6"/>
    <m/>
    <m/>
    <m/>
    <m/>
    <m/>
    <m/>
  </r>
  <r>
    <x v="1"/>
    <x v="88"/>
    <x v="18"/>
    <x v="12"/>
    <x v="12"/>
    <n v="0"/>
    <n v="0"/>
    <n v="0"/>
    <n v="0"/>
    <n v="0"/>
    <n v="0"/>
  </r>
  <r>
    <x v="1"/>
    <x v="88"/>
    <x v="19"/>
    <x v="12"/>
    <x v="12"/>
    <n v="0"/>
    <n v="0"/>
    <n v="0"/>
    <n v="0"/>
    <n v="0"/>
    <n v="0"/>
  </r>
  <r>
    <x v="1"/>
    <x v="88"/>
    <x v="7"/>
    <x v="12"/>
    <x v="12"/>
    <n v="0"/>
    <n v="0"/>
    <n v="0"/>
    <n v="0"/>
    <n v="0"/>
    <n v="0"/>
  </r>
  <r>
    <x v="1"/>
    <x v="88"/>
    <x v="8"/>
    <x v="6"/>
    <x v="6"/>
    <m/>
    <m/>
    <m/>
    <m/>
    <m/>
    <m/>
  </r>
  <r>
    <x v="1"/>
    <x v="88"/>
    <x v="20"/>
    <x v="12"/>
    <x v="12"/>
    <n v="0"/>
    <n v="0"/>
    <n v="0"/>
    <n v="0"/>
    <n v="0"/>
    <n v="0"/>
  </r>
  <r>
    <x v="1"/>
    <x v="88"/>
    <x v="21"/>
    <x v="12"/>
    <x v="12"/>
    <n v="0"/>
    <n v="0"/>
    <n v="0"/>
    <n v="0"/>
    <n v="0"/>
    <n v="0"/>
  </r>
  <r>
    <x v="1"/>
    <x v="88"/>
    <x v="7"/>
    <x v="12"/>
    <x v="12"/>
    <n v="0"/>
    <n v="0"/>
    <n v="0"/>
    <n v="0"/>
    <n v="0"/>
    <n v="0"/>
  </r>
  <r>
    <x v="1"/>
    <x v="88"/>
    <x v="8"/>
    <x v="6"/>
    <x v="6"/>
    <m/>
    <m/>
    <m/>
    <m/>
    <m/>
    <m/>
  </r>
  <r>
    <x v="1"/>
    <x v="88"/>
    <x v="22"/>
    <x v="12"/>
    <x v="12"/>
    <n v="0"/>
    <n v="0"/>
    <n v="0"/>
    <n v="0"/>
    <n v="0"/>
    <n v="0"/>
  </r>
  <r>
    <x v="1"/>
    <x v="88"/>
    <x v="23"/>
    <x v="12"/>
    <x v="12"/>
    <n v="0"/>
    <n v="0"/>
    <n v="0"/>
    <n v="0"/>
    <n v="0"/>
    <n v="0"/>
  </r>
  <r>
    <x v="1"/>
    <x v="88"/>
    <x v="24"/>
    <x v="12"/>
    <x v="12"/>
    <n v="0"/>
    <n v="0"/>
    <n v="0"/>
    <n v="0"/>
    <n v="0"/>
    <n v="0"/>
  </r>
  <r>
    <x v="1"/>
    <x v="88"/>
    <x v="25"/>
    <x v="12"/>
    <x v="12"/>
    <n v="0"/>
    <n v="0"/>
    <n v="0"/>
    <n v="0"/>
    <n v="0"/>
    <n v="0"/>
  </r>
  <r>
    <x v="1"/>
    <x v="88"/>
    <x v="26"/>
    <x v="12"/>
    <x v="12"/>
    <n v="0"/>
    <n v="0"/>
    <n v="0"/>
    <n v="0"/>
    <n v="0"/>
    <n v="0"/>
  </r>
  <r>
    <x v="1"/>
    <x v="88"/>
    <x v="27"/>
    <x v="12"/>
    <x v="12"/>
    <n v="0"/>
    <n v="0"/>
    <n v="0"/>
    <n v="0"/>
    <n v="0"/>
    <n v="0"/>
  </r>
  <r>
    <x v="1"/>
    <x v="88"/>
    <x v="28"/>
    <x v="12"/>
    <x v="12"/>
    <n v="0"/>
    <n v="0"/>
    <n v="0"/>
    <n v="0"/>
    <n v="0"/>
    <n v="0"/>
  </r>
  <r>
    <x v="1"/>
    <x v="88"/>
    <x v="29"/>
    <x v="12"/>
    <x v="12"/>
    <n v="0"/>
    <n v="0"/>
    <n v="0"/>
    <n v="0"/>
    <n v="0"/>
    <n v="0"/>
  </r>
  <r>
    <x v="1"/>
    <x v="88"/>
    <x v="7"/>
    <x v="12"/>
    <x v="12"/>
    <n v="0"/>
    <n v="0"/>
    <n v="0"/>
    <n v="0"/>
    <n v="0"/>
    <n v="0"/>
  </r>
  <r>
    <x v="1"/>
    <x v="88"/>
    <x v="8"/>
    <x v="6"/>
    <x v="6"/>
    <m/>
    <m/>
    <m/>
    <m/>
    <m/>
    <m/>
  </r>
  <r>
    <x v="1"/>
    <x v="88"/>
    <x v="30"/>
    <x v="12"/>
    <x v="12"/>
    <n v="0"/>
    <n v="0"/>
    <n v="0"/>
    <n v="0"/>
    <n v="0"/>
    <n v="0"/>
  </r>
  <r>
    <x v="1"/>
    <x v="88"/>
    <x v="31"/>
    <x v="0"/>
    <x v="0"/>
    <n v="30178"/>
    <n v="30479"/>
    <n v="30178"/>
    <n v="30479"/>
    <n v="301"/>
    <n v="9.9741533567499503E-3"/>
  </r>
  <r>
    <x v="1"/>
    <x v="88"/>
    <x v="7"/>
    <x v="0"/>
    <x v="0"/>
    <n v="30178"/>
    <n v="30479"/>
    <n v="30178"/>
    <n v="30479"/>
    <n v="301"/>
    <n v="9.9741533567499503E-3"/>
  </r>
  <r>
    <x v="1"/>
    <x v="88"/>
    <x v="8"/>
    <x v="6"/>
    <x v="6"/>
    <m/>
    <m/>
    <m/>
    <m/>
    <m/>
    <m/>
  </r>
  <r>
    <x v="1"/>
    <x v="88"/>
    <x v="32"/>
    <x v="0"/>
    <x v="0"/>
    <n v="50500"/>
    <n v="51005"/>
    <n v="50500"/>
    <n v="51005"/>
    <n v="505"/>
    <n v="0.01"/>
  </r>
  <r>
    <x v="1"/>
    <x v="88"/>
    <x v="7"/>
    <x v="0"/>
    <x v="0"/>
    <n v="50500"/>
    <n v="51005"/>
    <n v="50500"/>
    <n v="51005"/>
    <n v="505"/>
    <n v="0.01"/>
  </r>
  <r>
    <x v="1"/>
    <x v="88"/>
    <x v="8"/>
    <x v="6"/>
    <x v="6"/>
    <m/>
    <m/>
    <m/>
    <m/>
    <m/>
    <m/>
  </r>
  <r>
    <x v="1"/>
    <x v="88"/>
    <x v="33"/>
    <x v="12"/>
    <x v="12"/>
    <n v="0"/>
    <n v="0"/>
    <n v="0"/>
    <n v="0"/>
    <n v="0"/>
    <n v="0"/>
  </r>
  <r>
    <x v="1"/>
    <x v="88"/>
    <x v="34"/>
    <x v="12"/>
    <x v="12"/>
    <n v="0"/>
    <n v="0"/>
    <n v="0"/>
    <n v="0"/>
    <n v="0"/>
    <n v="0"/>
  </r>
  <r>
    <x v="1"/>
    <x v="88"/>
    <x v="7"/>
    <x v="12"/>
    <x v="12"/>
    <n v="0"/>
    <n v="0"/>
    <n v="0"/>
    <n v="0"/>
    <n v="0"/>
    <n v="0"/>
  </r>
  <r>
    <x v="1"/>
    <x v="88"/>
    <x v="8"/>
    <x v="6"/>
    <x v="6"/>
    <m/>
    <m/>
    <m/>
    <m/>
    <m/>
    <m/>
  </r>
  <r>
    <x v="1"/>
    <x v="88"/>
    <x v="35"/>
    <x v="12"/>
    <x v="12"/>
    <n v="0"/>
    <n v="0"/>
    <n v="0"/>
    <n v="0"/>
    <n v="0"/>
    <n v="0"/>
  </r>
  <r>
    <x v="1"/>
    <x v="88"/>
    <x v="36"/>
    <x v="12"/>
    <x v="12"/>
    <n v="0"/>
    <n v="0"/>
    <n v="0"/>
    <n v="0"/>
    <n v="0"/>
    <n v="0"/>
  </r>
  <r>
    <x v="1"/>
    <x v="88"/>
    <x v="37"/>
    <x v="12"/>
    <x v="12"/>
    <n v="0"/>
    <n v="0"/>
    <n v="0"/>
    <n v="0"/>
    <n v="0"/>
    <n v="0"/>
  </r>
  <r>
    <x v="1"/>
    <x v="88"/>
    <x v="38"/>
    <x v="12"/>
    <x v="12"/>
    <n v="0"/>
    <n v="0"/>
    <n v="0"/>
    <n v="0"/>
    <n v="0"/>
    <n v="0"/>
  </r>
  <r>
    <x v="1"/>
    <x v="88"/>
    <x v="7"/>
    <x v="12"/>
    <x v="12"/>
    <n v="0"/>
    <n v="0"/>
    <n v="0"/>
    <n v="0"/>
    <n v="0"/>
    <n v="0"/>
  </r>
  <r>
    <x v="1"/>
    <x v="88"/>
    <x v="8"/>
    <x v="6"/>
    <x v="6"/>
    <m/>
    <m/>
    <m/>
    <m/>
    <m/>
    <m/>
  </r>
  <r>
    <x v="1"/>
    <x v="88"/>
    <x v="39"/>
    <x v="12"/>
    <x v="12"/>
    <n v="0"/>
    <n v="0"/>
    <n v="0"/>
    <n v="0"/>
    <n v="0"/>
    <n v="0"/>
  </r>
  <r>
    <x v="1"/>
    <x v="88"/>
    <x v="40"/>
    <x v="12"/>
    <x v="12"/>
    <n v="0"/>
    <n v="0"/>
    <n v="0"/>
    <n v="0"/>
    <n v="0"/>
    <n v="0"/>
  </r>
  <r>
    <x v="1"/>
    <x v="88"/>
    <x v="41"/>
    <x v="12"/>
    <x v="12"/>
    <n v="0"/>
    <n v="0"/>
    <n v="0"/>
    <n v="0"/>
    <n v="0"/>
    <n v="0"/>
  </r>
  <r>
    <x v="2"/>
    <x v="89"/>
    <x v="0"/>
    <x v="0"/>
    <x v="0"/>
    <n v="100000"/>
    <n v="100000"/>
    <n v="100000"/>
    <n v="100000"/>
    <n v="0"/>
    <n v="0"/>
  </r>
  <r>
    <x v="2"/>
    <x v="89"/>
    <x v="1"/>
    <x v="0"/>
    <x v="0"/>
    <n v="78036"/>
    <n v="78036"/>
    <n v="78036"/>
    <n v="78036"/>
    <n v="0"/>
    <n v="0"/>
  </r>
  <r>
    <x v="2"/>
    <x v="89"/>
    <x v="2"/>
    <x v="0"/>
    <x v="0"/>
    <n v="34330"/>
    <n v="34330"/>
    <n v="34330"/>
    <n v="34330"/>
    <n v="0"/>
    <n v="0"/>
  </r>
  <r>
    <x v="2"/>
    <x v="89"/>
    <x v="3"/>
    <x v="12"/>
    <x v="12"/>
    <n v="0"/>
    <n v="0"/>
    <n v="0"/>
    <n v="0"/>
    <n v="0"/>
    <n v="0"/>
  </r>
  <r>
    <x v="2"/>
    <x v="89"/>
    <x v="4"/>
    <x v="12"/>
    <x v="12"/>
    <n v="0"/>
    <n v="0"/>
    <n v="0"/>
    <n v="0"/>
    <n v="0"/>
    <n v="0"/>
  </r>
  <r>
    <x v="2"/>
    <x v="89"/>
    <x v="5"/>
    <x v="12"/>
    <x v="12"/>
    <n v="0"/>
    <n v="0"/>
    <n v="0"/>
    <n v="0"/>
    <n v="0"/>
    <n v="0"/>
  </r>
  <r>
    <x v="2"/>
    <x v="89"/>
    <x v="6"/>
    <x v="12"/>
    <x v="12"/>
    <n v="0"/>
    <n v="0"/>
    <n v="0"/>
    <n v="0"/>
    <n v="0"/>
    <n v="0"/>
  </r>
  <r>
    <x v="2"/>
    <x v="89"/>
    <x v="7"/>
    <x v="26"/>
    <x v="26"/>
    <n v="212366"/>
    <n v="212366"/>
    <n v="70788.666666666672"/>
    <n v="70788.666666666672"/>
    <n v="0"/>
    <n v="0"/>
  </r>
  <r>
    <x v="2"/>
    <x v="89"/>
    <x v="8"/>
    <x v="6"/>
    <x v="6"/>
    <m/>
    <m/>
    <m/>
    <m/>
    <m/>
    <m/>
  </r>
  <r>
    <x v="2"/>
    <x v="89"/>
    <x v="9"/>
    <x v="12"/>
    <x v="12"/>
    <n v="0"/>
    <n v="0"/>
    <n v="0"/>
    <n v="0"/>
    <n v="0"/>
    <n v="0"/>
  </r>
  <r>
    <x v="2"/>
    <x v="89"/>
    <x v="10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11"/>
    <x v="12"/>
    <x v="12"/>
    <n v="0"/>
    <n v="0"/>
    <n v="0"/>
    <n v="0"/>
    <n v="0"/>
    <n v="0"/>
  </r>
  <r>
    <x v="2"/>
    <x v="89"/>
    <x v="12"/>
    <x v="12"/>
    <x v="12"/>
    <n v="0"/>
    <n v="0"/>
    <n v="0"/>
    <n v="0"/>
    <n v="0"/>
    <n v="0"/>
  </r>
  <r>
    <x v="2"/>
    <x v="89"/>
    <x v="13"/>
    <x v="12"/>
    <x v="12"/>
    <n v="0"/>
    <n v="0"/>
    <n v="0"/>
    <n v="0"/>
    <n v="0"/>
    <n v="0"/>
  </r>
  <r>
    <x v="2"/>
    <x v="89"/>
    <x v="14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15"/>
    <x v="17"/>
    <x v="17"/>
    <n v="114509"/>
    <n v="114509"/>
    <n v="57254.5"/>
    <n v="57254.5"/>
    <n v="0"/>
    <n v="0"/>
  </r>
  <r>
    <x v="2"/>
    <x v="89"/>
    <x v="16"/>
    <x v="12"/>
    <x v="12"/>
    <n v="0"/>
    <n v="0"/>
    <n v="0"/>
    <n v="0"/>
    <n v="0"/>
    <n v="0"/>
  </r>
  <r>
    <x v="2"/>
    <x v="89"/>
    <x v="17"/>
    <x v="0"/>
    <x v="0"/>
    <n v="20281"/>
    <n v="20281"/>
    <n v="20281"/>
    <n v="20281"/>
    <n v="0"/>
    <n v="0"/>
  </r>
  <r>
    <x v="2"/>
    <x v="89"/>
    <x v="7"/>
    <x v="26"/>
    <x v="26"/>
    <n v="134790"/>
    <n v="134790"/>
    <n v="44930"/>
    <n v="44930"/>
    <n v="0"/>
    <n v="0"/>
  </r>
  <r>
    <x v="2"/>
    <x v="89"/>
    <x v="8"/>
    <x v="6"/>
    <x v="6"/>
    <m/>
    <m/>
    <m/>
    <m/>
    <m/>
    <m/>
  </r>
  <r>
    <x v="2"/>
    <x v="89"/>
    <x v="18"/>
    <x v="12"/>
    <x v="12"/>
    <n v="0"/>
    <n v="0"/>
    <n v="0"/>
    <n v="0"/>
    <n v="0"/>
    <n v="0"/>
  </r>
  <r>
    <x v="2"/>
    <x v="89"/>
    <x v="19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20"/>
    <x v="12"/>
    <x v="12"/>
    <n v="0"/>
    <n v="0"/>
    <n v="0"/>
    <n v="0"/>
    <n v="0"/>
    <n v="0"/>
  </r>
  <r>
    <x v="2"/>
    <x v="89"/>
    <x v="21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22"/>
    <x v="12"/>
    <x v="12"/>
    <n v="0"/>
    <n v="0"/>
    <n v="0"/>
    <n v="0"/>
    <n v="0"/>
    <n v="0"/>
  </r>
  <r>
    <x v="2"/>
    <x v="89"/>
    <x v="23"/>
    <x v="12"/>
    <x v="12"/>
    <n v="0"/>
    <n v="0"/>
    <n v="0"/>
    <n v="0"/>
    <n v="0"/>
    <n v="0"/>
  </r>
  <r>
    <x v="2"/>
    <x v="89"/>
    <x v="24"/>
    <x v="12"/>
    <x v="12"/>
    <n v="0"/>
    <n v="0"/>
    <n v="0"/>
    <n v="0"/>
    <n v="0"/>
    <n v="0"/>
  </r>
  <r>
    <x v="2"/>
    <x v="89"/>
    <x v="25"/>
    <x v="12"/>
    <x v="12"/>
    <n v="0"/>
    <n v="0"/>
    <n v="0"/>
    <n v="0"/>
    <n v="0"/>
    <n v="0"/>
  </r>
  <r>
    <x v="2"/>
    <x v="89"/>
    <x v="26"/>
    <x v="12"/>
    <x v="12"/>
    <n v="0"/>
    <n v="0"/>
    <n v="0"/>
    <n v="0"/>
    <n v="0"/>
    <n v="0"/>
  </r>
  <r>
    <x v="2"/>
    <x v="89"/>
    <x v="27"/>
    <x v="12"/>
    <x v="12"/>
    <n v="0"/>
    <n v="0"/>
    <n v="0"/>
    <n v="0"/>
    <n v="0"/>
    <n v="0"/>
  </r>
  <r>
    <x v="2"/>
    <x v="89"/>
    <x v="28"/>
    <x v="12"/>
    <x v="12"/>
    <n v="0"/>
    <n v="0"/>
    <n v="0"/>
    <n v="0"/>
    <n v="0"/>
    <n v="0"/>
  </r>
  <r>
    <x v="2"/>
    <x v="89"/>
    <x v="29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30"/>
    <x v="12"/>
    <x v="12"/>
    <n v="0"/>
    <n v="0"/>
    <n v="0"/>
    <n v="0"/>
    <n v="0"/>
    <n v="0"/>
  </r>
  <r>
    <x v="2"/>
    <x v="89"/>
    <x v="31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32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33"/>
    <x v="0"/>
    <x v="0"/>
    <n v="27664"/>
    <n v="27664"/>
    <n v="27664"/>
    <n v="27664"/>
    <n v="0"/>
    <n v="0"/>
  </r>
  <r>
    <x v="2"/>
    <x v="89"/>
    <x v="34"/>
    <x v="115"/>
    <x v="115"/>
    <n v="11648"/>
    <n v="11648"/>
    <n v="23296"/>
    <n v="23296"/>
    <n v="0"/>
    <n v="0"/>
  </r>
  <r>
    <x v="2"/>
    <x v="89"/>
    <x v="7"/>
    <x v="271"/>
    <x v="271"/>
    <n v="39312"/>
    <n v="39312"/>
    <n v="26208"/>
    <n v="26208"/>
    <n v="0"/>
    <n v="0"/>
  </r>
  <r>
    <x v="2"/>
    <x v="89"/>
    <x v="8"/>
    <x v="6"/>
    <x v="6"/>
    <m/>
    <m/>
    <m/>
    <m/>
    <m/>
    <m/>
  </r>
  <r>
    <x v="2"/>
    <x v="89"/>
    <x v="35"/>
    <x v="12"/>
    <x v="12"/>
    <n v="0"/>
    <n v="0"/>
    <n v="0"/>
    <n v="0"/>
    <n v="0"/>
    <n v="0"/>
  </r>
  <r>
    <x v="2"/>
    <x v="89"/>
    <x v="36"/>
    <x v="12"/>
    <x v="12"/>
    <n v="0"/>
    <n v="0"/>
    <n v="0"/>
    <n v="0"/>
    <n v="0"/>
    <n v="0"/>
  </r>
  <r>
    <x v="2"/>
    <x v="89"/>
    <x v="37"/>
    <x v="12"/>
    <x v="12"/>
    <n v="0"/>
    <n v="0"/>
    <n v="0"/>
    <n v="0"/>
    <n v="0"/>
    <n v="0"/>
  </r>
  <r>
    <x v="2"/>
    <x v="89"/>
    <x v="38"/>
    <x v="12"/>
    <x v="12"/>
    <n v="0"/>
    <n v="0"/>
    <n v="0"/>
    <n v="0"/>
    <n v="0"/>
    <n v="0"/>
  </r>
  <r>
    <x v="2"/>
    <x v="89"/>
    <x v="7"/>
    <x v="12"/>
    <x v="12"/>
    <n v="0"/>
    <n v="0"/>
    <n v="0"/>
    <n v="0"/>
    <n v="0"/>
    <n v="0"/>
  </r>
  <r>
    <x v="2"/>
    <x v="89"/>
    <x v="8"/>
    <x v="6"/>
    <x v="6"/>
    <m/>
    <m/>
    <m/>
    <m/>
    <m/>
    <m/>
  </r>
  <r>
    <x v="2"/>
    <x v="89"/>
    <x v="39"/>
    <x v="12"/>
    <x v="12"/>
    <n v="0"/>
    <n v="0"/>
    <n v="0"/>
    <n v="0"/>
    <n v="0"/>
    <n v="0"/>
  </r>
  <r>
    <x v="2"/>
    <x v="89"/>
    <x v="40"/>
    <x v="12"/>
    <x v="12"/>
    <n v="0"/>
    <n v="0"/>
    <n v="0"/>
    <n v="0"/>
    <n v="0"/>
    <n v="0"/>
  </r>
  <r>
    <x v="2"/>
    <x v="89"/>
    <x v="41"/>
    <x v="12"/>
    <x v="12"/>
    <n v="0"/>
    <n v="0"/>
    <n v="0"/>
    <n v="0"/>
    <n v="0"/>
    <n v="0"/>
  </r>
  <r>
    <x v="3"/>
    <x v="90"/>
    <x v="0"/>
    <x v="12"/>
    <x v="12"/>
    <n v="0"/>
    <n v="0"/>
    <n v="0"/>
    <n v="0"/>
    <n v="0"/>
    <n v="0"/>
  </r>
  <r>
    <x v="3"/>
    <x v="90"/>
    <x v="1"/>
    <x v="0"/>
    <x v="0"/>
    <n v="94490"/>
    <n v="94912"/>
    <n v="94490"/>
    <n v="94912"/>
    <n v="422"/>
    <n v="4.4660810667795535E-3"/>
  </r>
  <r>
    <x v="3"/>
    <x v="90"/>
    <x v="2"/>
    <x v="12"/>
    <x v="12"/>
    <n v="0"/>
    <n v="0"/>
    <n v="0"/>
    <n v="0"/>
    <n v="0"/>
    <n v="0"/>
  </r>
  <r>
    <x v="3"/>
    <x v="90"/>
    <x v="3"/>
    <x v="12"/>
    <x v="12"/>
    <n v="0"/>
    <n v="0"/>
    <n v="0"/>
    <n v="0"/>
    <n v="0"/>
    <n v="0"/>
  </r>
  <r>
    <x v="3"/>
    <x v="90"/>
    <x v="4"/>
    <x v="0"/>
    <x v="0"/>
    <n v="86502"/>
    <n v="86934"/>
    <n v="86502"/>
    <n v="86934"/>
    <n v="432"/>
    <n v="4.9941041825622527E-3"/>
  </r>
  <r>
    <x v="3"/>
    <x v="90"/>
    <x v="5"/>
    <x v="12"/>
    <x v="12"/>
    <n v="0"/>
    <n v="0"/>
    <n v="0"/>
    <n v="0"/>
    <n v="0"/>
    <n v="0"/>
  </r>
  <r>
    <x v="3"/>
    <x v="90"/>
    <x v="6"/>
    <x v="12"/>
    <x v="12"/>
    <n v="0"/>
    <n v="0"/>
    <n v="0"/>
    <n v="0"/>
    <n v="0"/>
    <n v="0"/>
  </r>
  <r>
    <x v="3"/>
    <x v="90"/>
    <x v="7"/>
    <x v="17"/>
    <x v="17"/>
    <n v="180992"/>
    <n v="181846"/>
    <n v="90496"/>
    <n v="90923"/>
    <n v="854"/>
    <n v="4.7184405940594058E-3"/>
  </r>
  <r>
    <x v="3"/>
    <x v="90"/>
    <x v="8"/>
    <x v="6"/>
    <x v="6"/>
    <m/>
    <m/>
    <m/>
    <m/>
    <m/>
    <m/>
  </r>
  <r>
    <x v="3"/>
    <x v="90"/>
    <x v="9"/>
    <x v="12"/>
    <x v="12"/>
    <n v="0"/>
    <n v="0"/>
    <n v="0"/>
    <n v="0"/>
    <n v="0"/>
    <n v="0"/>
  </r>
  <r>
    <x v="3"/>
    <x v="90"/>
    <x v="10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11"/>
    <x v="12"/>
    <x v="12"/>
    <n v="0"/>
    <n v="0"/>
    <n v="0"/>
    <n v="0"/>
    <n v="0"/>
    <n v="0"/>
  </r>
  <r>
    <x v="3"/>
    <x v="90"/>
    <x v="12"/>
    <x v="12"/>
    <x v="12"/>
    <n v="0"/>
    <n v="0"/>
    <n v="0"/>
    <n v="0"/>
    <n v="0"/>
    <n v="0"/>
  </r>
  <r>
    <x v="3"/>
    <x v="90"/>
    <x v="13"/>
    <x v="12"/>
    <x v="12"/>
    <n v="0"/>
    <n v="0"/>
    <n v="0"/>
    <n v="0"/>
    <n v="0"/>
    <n v="0"/>
  </r>
  <r>
    <x v="3"/>
    <x v="90"/>
    <x v="14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15"/>
    <x v="17"/>
    <x v="17"/>
    <n v="102733"/>
    <n v="103244"/>
    <n v="51366.5"/>
    <n v="51622"/>
    <n v="511"/>
    <n v="4.9740589683937974E-3"/>
  </r>
  <r>
    <x v="3"/>
    <x v="90"/>
    <x v="16"/>
    <x v="12"/>
    <x v="12"/>
    <n v="0"/>
    <n v="0"/>
    <n v="0"/>
    <n v="0"/>
    <n v="0"/>
    <n v="0"/>
  </r>
  <r>
    <x v="3"/>
    <x v="90"/>
    <x v="17"/>
    <x v="12"/>
    <x v="12"/>
    <n v="0"/>
    <n v="0"/>
    <n v="0"/>
    <n v="0"/>
    <n v="0"/>
    <n v="0"/>
  </r>
  <r>
    <x v="3"/>
    <x v="90"/>
    <x v="7"/>
    <x v="17"/>
    <x v="17"/>
    <n v="102733"/>
    <n v="103244"/>
    <n v="51366.5"/>
    <n v="51622"/>
    <n v="511"/>
    <n v="4.9740589683937974E-3"/>
  </r>
  <r>
    <x v="3"/>
    <x v="90"/>
    <x v="8"/>
    <x v="6"/>
    <x v="6"/>
    <m/>
    <m/>
    <m/>
    <m/>
    <m/>
    <m/>
  </r>
  <r>
    <x v="3"/>
    <x v="90"/>
    <x v="18"/>
    <x v="0"/>
    <x v="0"/>
    <n v="32841"/>
    <n v="33001"/>
    <n v="32841"/>
    <n v="33001"/>
    <n v="160"/>
    <n v="4.87195883194787E-3"/>
  </r>
  <r>
    <x v="3"/>
    <x v="90"/>
    <x v="19"/>
    <x v="12"/>
    <x v="12"/>
    <n v="0"/>
    <n v="0"/>
    <n v="0"/>
    <n v="0"/>
    <n v="0"/>
    <n v="0"/>
  </r>
  <r>
    <x v="3"/>
    <x v="90"/>
    <x v="7"/>
    <x v="0"/>
    <x v="0"/>
    <n v="32841"/>
    <n v="33001"/>
    <n v="32841"/>
    <n v="33001"/>
    <n v="160"/>
    <n v="4.87195883194787E-3"/>
  </r>
  <r>
    <x v="3"/>
    <x v="90"/>
    <x v="8"/>
    <x v="6"/>
    <x v="6"/>
    <m/>
    <m/>
    <m/>
    <m/>
    <m/>
    <m/>
  </r>
  <r>
    <x v="3"/>
    <x v="90"/>
    <x v="20"/>
    <x v="0"/>
    <x v="0"/>
    <n v="47122"/>
    <n v="47354"/>
    <n v="47122"/>
    <n v="47354"/>
    <n v="232"/>
    <n v="4.923390348457196E-3"/>
  </r>
  <r>
    <x v="3"/>
    <x v="90"/>
    <x v="21"/>
    <x v="12"/>
    <x v="12"/>
    <n v="0"/>
    <n v="0"/>
    <n v="0"/>
    <n v="0"/>
    <n v="0"/>
    <n v="0"/>
  </r>
  <r>
    <x v="3"/>
    <x v="90"/>
    <x v="7"/>
    <x v="0"/>
    <x v="0"/>
    <n v="47122"/>
    <n v="47354"/>
    <n v="47122"/>
    <n v="47354"/>
    <n v="232"/>
    <n v="4.923390348457196E-3"/>
  </r>
  <r>
    <x v="3"/>
    <x v="90"/>
    <x v="8"/>
    <x v="6"/>
    <x v="6"/>
    <m/>
    <m/>
    <m/>
    <m/>
    <m/>
    <m/>
  </r>
  <r>
    <x v="3"/>
    <x v="90"/>
    <x v="22"/>
    <x v="12"/>
    <x v="12"/>
    <n v="0"/>
    <n v="0"/>
    <n v="0"/>
    <n v="0"/>
    <n v="0"/>
    <n v="0"/>
  </r>
  <r>
    <x v="3"/>
    <x v="90"/>
    <x v="23"/>
    <x v="12"/>
    <x v="12"/>
    <n v="0"/>
    <n v="0"/>
    <n v="0"/>
    <n v="0"/>
    <n v="0"/>
    <n v="0"/>
  </r>
  <r>
    <x v="3"/>
    <x v="90"/>
    <x v="24"/>
    <x v="12"/>
    <x v="12"/>
    <n v="0"/>
    <n v="0"/>
    <n v="0"/>
    <n v="0"/>
    <n v="0"/>
    <n v="0"/>
  </r>
  <r>
    <x v="3"/>
    <x v="90"/>
    <x v="25"/>
    <x v="12"/>
    <x v="12"/>
    <n v="0"/>
    <n v="0"/>
    <n v="0"/>
    <n v="0"/>
    <n v="0"/>
    <n v="0"/>
  </r>
  <r>
    <x v="3"/>
    <x v="90"/>
    <x v="26"/>
    <x v="12"/>
    <x v="12"/>
    <n v="0"/>
    <n v="0"/>
    <n v="0"/>
    <n v="0"/>
    <n v="0"/>
    <n v="0"/>
  </r>
  <r>
    <x v="3"/>
    <x v="90"/>
    <x v="27"/>
    <x v="12"/>
    <x v="12"/>
    <n v="0"/>
    <n v="0"/>
    <n v="0"/>
    <n v="0"/>
    <n v="0"/>
    <n v="0"/>
  </r>
  <r>
    <x v="3"/>
    <x v="90"/>
    <x v="28"/>
    <x v="12"/>
    <x v="12"/>
    <n v="0"/>
    <n v="0"/>
    <n v="0"/>
    <n v="0"/>
    <n v="0"/>
    <n v="0"/>
  </r>
  <r>
    <x v="3"/>
    <x v="90"/>
    <x v="29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30"/>
    <x v="12"/>
    <x v="12"/>
    <n v="0"/>
    <n v="0"/>
    <n v="0"/>
    <n v="0"/>
    <n v="0"/>
    <n v="0"/>
  </r>
  <r>
    <x v="3"/>
    <x v="90"/>
    <x v="31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32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33"/>
    <x v="12"/>
    <x v="12"/>
    <n v="0"/>
    <n v="0"/>
    <n v="0"/>
    <n v="0"/>
    <n v="0"/>
    <n v="0"/>
  </r>
  <r>
    <x v="3"/>
    <x v="90"/>
    <x v="34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35"/>
    <x v="12"/>
    <x v="12"/>
    <n v="0"/>
    <n v="0"/>
    <n v="0"/>
    <n v="0"/>
    <n v="0"/>
    <n v="0"/>
  </r>
  <r>
    <x v="3"/>
    <x v="90"/>
    <x v="36"/>
    <x v="12"/>
    <x v="12"/>
    <n v="0"/>
    <n v="0"/>
    <n v="0"/>
    <n v="0"/>
    <n v="0"/>
    <n v="0"/>
  </r>
  <r>
    <x v="3"/>
    <x v="90"/>
    <x v="37"/>
    <x v="12"/>
    <x v="12"/>
    <n v="0"/>
    <n v="0"/>
    <n v="0"/>
    <n v="0"/>
    <n v="0"/>
    <n v="0"/>
  </r>
  <r>
    <x v="3"/>
    <x v="90"/>
    <x v="38"/>
    <x v="12"/>
    <x v="12"/>
    <n v="0"/>
    <n v="0"/>
    <n v="0"/>
    <n v="0"/>
    <n v="0"/>
    <n v="0"/>
  </r>
  <r>
    <x v="3"/>
    <x v="90"/>
    <x v="7"/>
    <x v="12"/>
    <x v="12"/>
    <n v="0"/>
    <n v="0"/>
    <n v="0"/>
    <n v="0"/>
    <n v="0"/>
    <n v="0"/>
  </r>
  <r>
    <x v="3"/>
    <x v="90"/>
    <x v="8"/>
    <x v="6"/>
    <x v="6"/>
    <m/>
    <m/>
    <m/>
    <m/>
    <m/>
    <m/>
  </r>
  <r>
    <x v="3"/>
    <x v="90"/>
    <x v="39"/>
    <x v="12"/>
    <x v="12"/>
    <n v="0"/>
    <n v="0"/>
    <n v="0"/>
    <n v="0"/>
    <n v="0"/>
    <n v="0"/>
  </r>
  <r>
    <x v="3"/>
    <x v="90"/>
    <x v="40"/>
    <x v="12"/>
    <x v="12"/>
    <n v="0"/>
    <n v="0"/>
    <n v="0"/>
    <n v="0"/>
    <n v="0"/>
    <n v="0"/>
  </r>
  <r>
    <x v="3"/>
    <x v="90"/>
    <x v="41"/>
    <x v="12"/>
    <x v="12"/>
    <n v="0"/>
    <n v="0"/>
    <n v="0"/>
    <n v="0"/>
    <n v="0"/>
    <n v="0"/>
  </r>
  <r>
    <x v="3"/>
    <x v="91"/>
    <x v="0"/>
    <x v="0"/>
    <x v="0"/>
    <n v="92100"/>
    <n v="93100"/>
    <n v="92100"/>
    <n v="93100"/>
    <n v="1000"/>
    <n v="1.0857763300760043E-2"/>
  </r>
  <r>
    <x v="3"/>
    <x v="91"/>
    <x v="1"/>
    <x v="12"/>
    <x v="12"/>
    <n v="0"/>
    <n v="0"/>
    <n v="0"/>
    <n v="0"/>
    <n v="0"/>
    <n v="0"/>
  </r>
  <r>
    <x v="3"/>
    <x v="91"/>
    <x v="2"/>
    <x v="17"/>
    <x v="17"/>
    <n v="132200"/>
    <n v="134200"/>
    <n v="66100"/>
    <n v="67100"/>
    <n v="2000"/>
    <n v="1.5128593040847202E-2"/>
  </r>
  <r>
    <x v="3"/>
    <x v="91"/>
    <x v="3"/>
    <x v="0"/>
    <x v="0"/>
    <n v="30000"/>
    <n v="31000"/>
    <n v="30000"/>
    <n v="31000"/>
    <n v="1000"/>
    <n v="3.3333333333333333E-2"/>
  </r>
  <r>
    <x v="3"/>
    <x v="91"/>
    <x v="4"/>
    <x v="0"/>
    <x v="0"/>
    <n v="80100"/>
    <n v="81100"/>
    <n v="80100"/>
    <n v="81100"/>
    <n v="1000"/>
    <n v="1.2484394506866416E-2"/>
  </r>
  <r>
    <x v="3"/>
    <x v="91"/>
    <x v="5"/>
    <x v="0"/>
    <x v="0"/>
    <n v="56000"/>
    <n v="57000"/>
    <n v="56000"/>
    <n v="57000"/>
    <n v="1000"/>
    <n v="1.7857142857142856E-2"/>
  </r>
  <r>
    <x v="3"/>
    <x v="91"/>
    <x v="6"/>
    <x v="12"/>
    <x v="12"/>
    <n v="0"/>
    <n v="0"/>
    <n v="0"/>
    <n v="0"/>
    <n v="0"/>
    <n v="0"/>
  </r>
  <r>
    <x v="3"/>
    <x v="91"/>
    <x v="7"/>
    <x v="23"/>
    <x v="23"/>
    <n v="390400"/>
    <n v="396400"/>
    <n v="65066.666666666664"/>
    <n v="66066.666666666672"/>
    <n v="6000"/>
    <n v="1.5368852459016393E-2"/>
  </r>
  <r>
    <x v="3"/>
    <x v="91"/>
    <x v="8"/>
    <x v="6"/>
    <x v="6"/>
    <m/>
    <m/>
    <m/>
    <m/>
    <m/>
    <m/>
  </r>
  <r>
    <x v="3"/>
    <x v="91"/>
    <x v="9"/>
    <x v="12"/>
    <x v="12"/>
    <n v="0"/>
    <n v="0"/>
    <n v="0"/>
    <n v="0"/>
    <n v="0"/>
    <n v="0"/>
  </r>
  <r>
    <x v="3"/>
    <x v="91"/>
    <x v="10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11"/>
    <x v="12"/>
    <x v="12"/>
    <n v="0"/>
    <n v="0"/>
    <n v="0"/>
    <n v="0"/>
    <n v="0"/>
    <n v="0"/>
  </r>
  <r>
    <x v="3"/>
    <x v="91"/>
    <x v="12"/>
    <x v="12"/>
    <x v="12"/>
    <n v="0"/>
    <n v="0"/>
    <n v="0"/>
    <n v="0"/>
    <n v="0"/>
    <n v="0"/>
  </r>
  <r>
    <x v="3"/>
    <x v="91"/>
    <x v="13"/>
    <x v="12"/>
    <x v="12"/>
    <n v="0"/>
    <n v="0"/>
    <n v="0"/>
    <n v="0"/>
    <n v="0"/>
    <n v="0"/>
  </r>
  <r>
    <x v="3"/>
    <x v="91"/>
    <x v="14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15"/>
    <x v="17"/>
    <x v="17"/>
    <n v="109725"/>
    <n v="111725"/>
    <n v="54862.5"/>
    <n v="55862.5"/>
    <n v="2000"/>
    <n v="1.822738664843928E-2"/>
  </r>
  <r>
    <x v="3"/>
    <x v="91"/>
    <x v="16"/>
    <x v="12"/>
    <x v="12"/>
    <n v="0"/>
    <n v="0"/>
    <n v="0"/>
    <n v="0"/>
    <n v="0"/>
    <n v="0"/>
  </r>
  <r>
    <x v="3"/>
    <x v="91"/>
    <x v="17"/>
    <x v="19"/>
    <x v="19"/>
    <n v="156834"/>
    <n v="162634"/>
    <n v="39208.5"/>
    <n v="40658.5"/>
    <n v="5800"/>
    <n v="3.6981776910618873E-2"/>
  </r>
  <r>
    <x v="3"/>
    <x v="91"/>
    <x v="7"/>
    <x v="23"/>
    <x v="23"/>
    <n v="266559"/>
    <n v="274359"/>
    <n v="44426.5"/>
    <n v="45726.5"/>
    <n v="7800"/>
    <n v="2.926181445758725E-2"/>
  </r>
  <r>
    <x v="3"/>
    <x v="91"/>
    <x v="8"/>
    <x v="6"/>
    <x v="6"/>
    <m/>
    <m/>
    <m/>
    <m/>
    <m/>
    <m/>
  </r>
  <r>
    <x v="3"/>
    <x v="91"/>
    <x v="18"/>
    <x v="12"/>
    <x v="12"/>
    <n v="0"/>
    <n v="0"/>
    <n v="0"/>
    <n v="0"/>
    <n v="0"/>
    <n v="0"/>
  </r>
  <r>
    <x v="3"/>
    <x v="91"/>
    <x v="19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20"/>
    <x v="12"/>
    <x v="12"/>
    <n v="0"/>
    <n v="0"/>
    <n v="0"/>
    <n v="0"/>
    <n v="0"/>
    <n v="0"/>
  </r>
  <r>
    <x v="3"/>
    <x v="91"/>
    <x v="21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22"/>
    <x v="12"/>
    <x v="12"/>
    <n v="0"/>
    <n v="0"/>
    <n v="0"/>
    <n v="0"/>
    <n v="0"/>
    <n v="0"/>
  </r>
  <r>
    <x v="3"/>
    <x v="91"/>
    <x v="23"/>
    <x v="12"/>
    <x v="12"/>
    <n v="0"/>
    <n v="0"/>
    <n v="0"/>
    <n v="0"/>
    <n v="0"/>
    <n v="0"/>
  </r>
  <r>
    <x v="3"/>
    <x v="91"/>
    <x v="24"/>
    <x v="12"/>
    <x v="12"/>
    <n v="0"/>
    <n v="0"/>
    <n v="0"/>
    <n v="0"/>
    <n v="0"/>
    <n v="0"/>
  </r>
  <r>
    <x v="3"/>
    <x v="91"/>
    <x v="25"/>
    <x v="12"/>
    <x v="12"/>
    <n v="0"/>
    <n v="0"/>
    <n v="0"/>
    <n v="0"/>
    <n v="0"/>
    <n v="0"/>
  </r>
  <r>
    <x v="3"/>
    <x v="91"/>
    <x v="26"/>
    <x v="12"/>
    <x v="12"/>
    <n v="0"/>
    <n v="0"/>
    <n v="0"/>
    <n v="0"/>
    <n v="0"/>
    <n v="0"/>
  </r>
  <r>
    <x v="3"/>
    <x v="91"/>
    <x v="27"/>
    <x v="12"/>
    <x v="12"/>
    <n v="0"/>
    <n v="0"/>
    <n v="0"/>
    <n v="0"/>
    <n v="0"/>
    <n v="0"/>
  </r>
  <r>
    <x v="3"/>
    <x v="91"/>
    <x v="28"/>
    <x v="12"/>
    <x v="12"/>
    <n v="0"/>
    <n v="0"/>
    <n v="0"/>
    <n v="0"/>
    <n v="0"/>
    <n v="0"/>
  </r>
  <r>
    <x v="3"/>
    <x v="91"/>
    <x v="29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30"/>
    <x v="12"/>
    <x v="12"/>
    <n v="0"/>
    <n v="0"/>
    <n v="0"/>
    <n v="0"/>
    <n v="0"/>
    <n v="0"/>
  </r>
  <r>
    <x v="3"/>
    <x v="91"/>
    <x v="31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32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33"/>
    <x v="0"/>
    <x v="0"/>
    <n v="30000"/>
    <n v="31000"/>
    <n v="30000"/>
    <n v="31000"/>
    <n v="1000"/>
    <n v="3.3333333333333333E-2"/>
  </r>
  <r>
    <x v="3"/>
    <x v="91"/>
    <x v="34"/>
    <x v="12"/>
    <x v="12"/>
    <n v="0"/>
    <n v="0"/>
    <n v="0"/>
    <n v="0"/>
    <n v="0"/>
    <n v="0"/>
  </r>
  <r>
    <x v="3"/>
    <x v="91"/>
    <x v="7"/>
    <x v="0"/>
    <x v="0"/>
    <n v="30000"/>
    <n v="31000"/>
    <n v="30000"/>
    <n v="31000"/>
    <n v="1000"/>
    <n v="3.3333333333333333E-2"/>
  </r>
  <r>
    <x v="3"/>
    <x v="91"/>
    <x v="8"/>
    <x v="6"/>
    <x v="6"/>
    <m/>
    <m/>
    <m/>
    <m/>
    <m/>
    <m/>
  </r>
  <r>
    <x v="3"/>
    <x v="91"/>
    <x v="35"/>
    <x v="12"/>
    <x v="12"/>
    <n v="0"/>
    <n v="0"/>
    <n v="0"/>
    <n v="0"/>
    <n v="0"/>
    <n v="0"/>
  </r>
  <r>
    <x v="3"/>
    <x v="91"/>
    <x v="36"/>
    <x v="12"/>
    <x v="12"/>
    <n v="0"/>
    <n v="0"/>
    <n v="0"/>
    <n v="0"/>
    <n v="0"/>
    <n v="0"/>
  </r>
  <r>
    <x v="3"/>
    <x v="91"/>
    <x v="37"/>
    <x v="12"/>
    <x v="12"/>
    <n v="0"/>
    <n v="0"/>
    <n v="0"/>
    <n v="0"/>
    <n v="0"/>
    <n v="0"/>
  </r>
  <r>
    <x v="3"/>
    <x v="91"/>
    <x v="38"/>
    <x v="12"/>
    <x v="12"/>
    <n v="0"/>
    <n v="0"/>
    <n v="0"/>
    <n v="0"/>
    <n v="0"/>
    <n v="0"/>
  </r>
  <r>
    <x v="3"/>
    <x v="91"/>
    <x v="7"/>
    <x v="12"/>
    <x v="12"/>
    <n v="0"/>
    <n v="0"/>
    <n v="0"/>
    <n v="0"/>
    <n v="0"/>
    <n v="0"/>
  </r>
  <r>
    <x v="3"/>
    <x v="91"/>
    <x v="8"/>
    <x v="6"/>
    <x v="6"/>
    <m/>
    <m/>
    <m/>
    <m/>
    <m/>
    <m/>
  </r>
  <r>
    <x v="3"/>
    <x v="91"/>
    <x v="39"/>
    <x v="12"/>
    <x v="12"/>
    <n v="0"/>
    <n v="0"/>
    <n v="0"/>
    <n v="0"/>
    <n v="0"/>
    <n v="0"/>
  </r>
  <r>
    <x v="3"/>
    <x v="91"/>
    <x v="40"/>
    <x v="12"/>
    <x v="12"/>
    <n v="0"/>
    <n v="0"/>
    <n v="0"/>
    <n v="0"/>
    <n v="0"/>
    <n v="0"/>
  </r>
  <r>
    <x v="3"/>
    <x v="91"/>
    <x v="41"/>
    <x v="12"/>
    <x v="12"/>
    <n v="0"/>
    <n v="0"/>
    <n v="0"/>
    <n v="0"/>
    <n v="0"/>
    <n v="0"/>
  </r>
  <r>
    <x v="4"/>
    <x v="92"/>
    <x v="0"/>
    <x v="0"/>
    <x v="0"/>
    <n v="70000"/>
    <n v="70001"/>
    <n v="70000"/>
    <n v="70001"/>
    <n v="1"/>
    <n v="1.4285714285714285E-5"/>
  </r>
  <r>
    <x v="4"/>
    <x v="92"/>
    <x v="1"/>
    <x v="12"/>
    <x v="12"/>
    <n v="0"/>
    <n v="0"/>
    <n v="0"/>
    <n v="0"/>
    <n v="0"/>
    <n v="0"/>
  </r>
  <r>
    <x v="4"/>
    <x v="92"/>
    <x v="2"/>
    <x v="12"/>
    <x v="12"/>
    <n v="0"/>
    <n v="0"/>
    <n v="0"/>
    <n v="0"/>
    <n v="0"/>
    <n v="0"/>
  </r>
  <r>
    <x v="4"/>
    <x v="92"/>
    <x v="3"/>
    <x v="12"/>
    <x v="12"/>
    <n v="0"/>
    <n v="0"/>
    <n v="0"/>
    <n v="0"/>
    <n v="0"/>
    <n v="0"/>
  </r>
  <r>
    <x v="4"/>
    <x v="92"/>
    <x v="4"/>
    <x v="12"/>
    <x v="12"/>
    <n v="0"/>
    <n v="0"/>
    <n v="0"/>
    <n v="0"/>
    <n v="0"/>
    <n v="0"/>
  </r>
  <r>
    <x v="4"/>
    <x v="92"/>
    <x v="5"/>
    <x v="12"/>
    <x v="12"/>
    <n v="0"/>
    <n v="0"/>
    <n v="0"/>
    <n v="0"/>
    <n v="0"/>
    <n v="0"/>
  </r>
  <r>
    <x v="4"/>
    <x v="92"/>
    <x v="6"/>
    <x v="12"/>
    <x v="12"/>
    <n v="0"/>
    <n v="0"/>
    <n v="0"/>
    <n v="0"/>
    <n v="0"/>
    <n v="0"/>
  </r>
  <r>
    <x v="4"/>
    <x v="92"/>
    <x v="7"/>
    <x v="0"/>
    <x v="0"/>
    <n v="70000"/>
    <n v="70001"/>
    <n v="70000"/>
    <n v="70001"/>
    <n v="1"/>
    <n v="1.4285714285714285E-5"/>
  </r>
  <r>
    <x v="4"/>
    <x v="92"/>
    <x v="8"/>
    <x v="6"/>
    <x v="6"/>
    <m/>
    <m/>
    <m/>
    <m/>
    <m/>
    <m/>
  </r>
  <r>
    <x v="4"/>
    <x v="92"/>
    <x v="9"/>
    <x v="12"/>
    <x v="12"/>
    <n v="0"/>
    <n v="0"/>
    <n v="0"/>
    <n v="0"/>
    <n v="0"/>
    <n v="0"/>
  </r>
  <r>
    <x v="4"/>
    <x v="92"/>
    <x v="10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11"/>
    <x v="12"/>
    <x v="12"/>
    <n v="0"/>
    <n v="0"/>
    <n v="0"/>
    <n v="0"/>
    <n v="0"/>
    <n v="0"/>
  </r>
  <r>
    <x v="4"/>
    <x v="92"/>
    <x v="12"/>
    <x v="12"/>
    <x v="12"/>
    <n v="0"/>
    <n v="0"/>
    <n v="0"/>
    <n v="0"/>
    <n v="0"/>
    <n v="0"/>
  </r>
  <r>
    <x v="4"/>
    <x v="92"/>
    <x v="13"/>
    <x v="12"/>
    <x v="12"/>
    <n v="0"/>
    <n v="0"/>
    <n v="0"/>
    <n v="0"/>
    <n v="0"/>
    <n v="0"/>
  </r>
  <r>
    <x v="4"/>
    <x v="92"/>
    <x v="14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15"/>
    <x v="12"/>
    <x v="12"/>
    <n v="0"/>
    <n v="0"/>
    <n v="0"/>
    <n v="0"/>
    <n v="0"/>
    <n v="0"/>
  </r>
  <r>
    <x v="4"/>
    <x v="92"/>
    <x v="16"/>
    <x v="12"/>
    <x v="12"/>
    <n v="0"/>
    <n v="0"/>
    <n v="0"/>
    <n v="0"/>
    <n v="0"/>
    <n v="0"/>
  </r>
  <r>
    <x v="4"/>
    <x v="92"/>
    <x v="17"/>
    <x v="146"/>
    <x v="146"/>
    <n v="51277"/>
    <n v="51278.5"/>
    <n v="29301.142857142859"/>
    <n v="29302"/>
    <n v="1.5"/>
    <n v="2.9252881408818769E-5"/>
  </r>
  <r>
    <x v="4"/>
    <x v="92"/>
    <x v="7"/>
    <x v="146"/>
    <x v="146"/>
    <n v="51277"/>
    <n v="51278.5"/>
    <n v="29301.142857142859"/>
    <n v="29302"/>
    <n v="1.5"/>
    <n v="2.9252881408818769E-5"/>
  </r>
  <r>
    <x v="4"/>
    <x v="92"/>
    <x v="8"/>
    <x v="6"/>
    <x v="6"/>
    <m/>
    <m/>
    <m/>
    <m/>
    <m/>
    <m/>
  </r>
  <r>
    <x v="4"/>
    <x v="92"/>
    <x v="18"/>
    <x v="12"/>
    <x v="12"/>
    <n v="0"/>
    <n v="0"/>
    <n v="0"/>
    <n v="0"/>
    <n v="0"/>
    <n v="0"/>
  </r>
  <r>
    <x v="4"/>
    <x v="92"/>
    <x v="19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20"/>
    <x v="12"/>
    <x v="12"/>
    <n v="0"/>
    <n v="0"/>
    <n v="0"/>
    <n v="0"/>
    <n v="0"/>
    <n v="0"/>
  </r>
  <r>
    <x v="4"/>
    <x v="92"/>
    <x v="21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22"/>
    <x v="12"/>
    <x v="12"/>
    <n v="0"/>
    <n v="0"/>
    <n v="0"/>
    <n v="0"/>
    <n v="0"/>
    <n v="0"/>
  </r>
  <r>
    <x v="4"/>
    <x v="92"/>
    <x v="23"/>
    <x v="12"/>
    <x v="12"/>
    <n v="0"/>
    <n v="0"/>
    <n v="0"/>
    <n v="0"/>
    <n v="0"/>
    <n v="0"/>
  </r>
  <r>
    <x v="4"/>
    <x v="92"/>
    <x v="24"/>
    <x v="12"/>
    <x v="12"/>
    <n v="0"/>
    <n v="0"/>
    <n v="0"/>
    <n v="0"/>
    <n v="0"/>
    <n v="0"/>
  </r>
  <r>
    <x v="4"/>
    <x v="92"/>
    <x v="25"/>
    <x v="12"/>
    <x v="12"/>
    <n v="0"/>
    <n v="0"/>
    <n v="0"/>
    <n v="0"/>
    <n v="0"/>
    <n v="0"/>
  </r>
  <r>
    <x v="4"/>
    <x v="92"/>
    <x v="26"/>
    <x v="12"/>
    <x v="12"/>
    <n v="0"/>
    <n v="0"/>
    <n v="0"/>
    <n v="0"/>
    <n v="0"/>
    <n v="0"/>
  </r>
  <r>
    <x v="4"/>
    <x v="92"/>
    <x v="27"/>
    <x v="12"/>
    <x v="12"/>
    <n v="0"/>
    <n v="0"/>
    <n v="0"/>
    <n v="0"/>
    <n v="0"/>
    <n v="0"/>
  </r>
  <r>
    <x v="4"/>
    <x v="92"/>
    <x v="28"/>
    <x v="12"/>
    <x v="12"/>
    <n v="0"/>
    <n v="0"/>
    <n v="0"/>
    <n v="0"/>
    <n v="0"/>
    <n v="0"/>
  </r>
  <r>
    <x v="4"/>
    <x v="92"/>
    <x v="29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30"/>
    <x v="12"/>
    <x v="12"/>
    <n v="0"/>
    <n v="0"/>
    <n v="0"/>
    <n v="0"/>
    <n v="0"/>
    <n v="0"/>
  </r>
  <r>
    <x v="4"/>
    <x v="92"/>
    <x v="31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32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33"/>
    <x v="12"/>
    <x v="12"/>
    <n v="0"/>
    <n v="0"/>
    <n v="0"/>
    <n v="0"/>
    <n v="0"/>
    <n v="0"/>
  </r>
  <r>
    <x v="4"/>
    <x v="92"/>
    <x v="34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35"/>
    <x v="12"/>
    <x v="12"/>
    <n v="0"/>
    <n v="0"/>
    <n v="0"/>
    <n v="0"/>
    <n v="0"/>
    <n v="0"/>
  </r>
  <r>
    <x v="4"/>
    <x v="92"/>
    <x v="36"/>
    <x v="12"/>
    <x v="12"/>
    <n v="0"/>
    <n v="0"/>
    <n v="0"/>
    <n v="0"/>
    <n v="0"/>
    <n v="0"/>
  </r>
  <r>
    <x v="4"/>
    <x v="92"/>
    <x v="37"/>
    <x v="12"/>
    <x v="12"/>
    <n v="0"/>
    <n v="0"/>
    <n v="0"/>
    <n v="0"/>
    <n v="0"/>
    <n v="0"/>
  </r>
  <r>
    <x v="4"/>
    <x v="92"/>
    <x v="38"/>
    <x v="12"/>
    <x v="12"/>
    <n v="0"/>
    <n v="0"/>
    <n v="0"/>
    <n v="0"/>
    <n v="0"/>
    <n v="0"/>
  </r>
  <r>
    <x v="4"/>
    <x v="92"/>
    <x v="7"/>
    <x v="12"/>
    <x v="12"/>
    <n v="0"/>
    <n v="0"/>
    <n v="0"/>
    <n v="0"/>
    <n v="0"/>
    <n v="0"/>
  </r>
  <r>
    <x v="4"/>
    <x v="92"/>
    <x v="8"/>
    <x v="6"/>
    <x v="6"/>
    <m/>
    <m/>
    <m/>
    <m/>
    <m/>
    <m/>
  </r>
  <r>
    <x v="4"/>
    <x v="92"/>
    <x v="39"/>
    <x v="12"/>
    <x v="12"/>
    <n v="0"/>
    <n v="0"/>
    <n v="0"/>
    <n v="0"/>
    <n v="0"/>
    <n v="0"/>
  </r>
  <r>
    <x v="4"/>
    <x v="92"/>
    <x v="40"/>
    <x v="12"/>
    <x v="12"/>
    <n v="0"/>
    <n v="0"/>
    <n v="0"/>
    <n v="0"/>
    <n v="0"/>
    <n v="0"/>
  </r>
  <r>
    <x v="4"/>
    <x v="92"/>
    <x v="41"/>
    <x v="12"/>
    <x v="12"/>
    <n v="0"/>
    <n v="0"/>
    <n v="0"/>
    <n v="0"/>
    <n v="0"/>
    <n v="0"/>
  </r>
  <r>
    <x v="3"/>
    <x v="93"/>
    <x v="0"/>
    <x v="0"/>
    <x v="0"/>
    <n v="128750"/>
    <n v="128750"/>
    <n v="128750"/>
    <n v="128750"/>
    <n v="0"/>
    <n v="0"/>
  </r>
  <r>
    <x v="3"/>
    <x v="93"/>
    <x v="1"/>
    <x v="12"/>
    <x v="12"/>
    <n v="0"/>
    <n v="0"/>
    <n v="0"/>
    <n v="0"/>
    <n v="0"/>
    <n v="0"/>
  </r>
  <r>
    <x v="3"/>
    <x v="93"/>
    <x v="2"/>
    <x v="12"/>
    <x v="12"/>
    <n v="0"/>
    <n v="0"/>
    <n v="0"/>
    <n v="0"/>
    <n v="0"/>
    <n v="0"/>
  </r>
  <r>
    <x v="3"/>
    <x v="93"/>
    <x v="3"/>
    <x v="12"/>
    <x v="12"/>
    <n v="0"/>
    <n v="0"/>
    <n v="0"/>
    <n v="0"/>
    <n v="0"/>
    <n v="0"/>
  </r>
  <r>
    <x v="3"/>
    <x v="93"/>
    <x v="4"/>
    <x v="378"/>
    <x v="378"/>
    <n v="72843"/>
    <n v="72843"/>
    <n v="97124"/>
    <n v="97124"/>
    <n v="0"/>
    <n v="0"/>
  </r>
  <r>
    <x v="3"/>
    <x v="93"/>
    <x v="5"/>
    <x v="439"/>
    <x v="439"/>
    <n v="62760"/>
    <n v="62760"/>
    <n v="92294.117647058811"/>
    <n v="92294.117647058811"/>
    <n v="0"/>
    <n v="0"/>
  </r>
  <r>
    <x v="3"/>
    <x v="93"/>
    <x v="6"/>
    <x v="12"/>
    <x v="12"/>
    <n v="0"/>
    <n v="0"/>
    <n v="0"/>
    <n v="0"/>
    <n v="0"/>
    <n v="0"/>
  </r>
  <r>
    <x v="3"/>
    <x v="93"/>
    <x v="7"/>
    <x v="440"/>
    <x v="440"/>
    <n v="264353"/>
    <n v="264353"/>
    <n v="108787.24279835391"/>
    <n v="108787.24279835391"/>
    <n v="0"/>
    <n v="0"/>
  </r>
  <r>
    <x v="3"/>
    <x v="93"/>
    <x v="8"/>
    <x v="6"/>
    <x v="6"/>
    <m/>
    <m/>
    <m/>
    <m/>
    <m/>
    <m/>
  </r>
  <r>
    <x v="3"/>
    <x v="93"/>
    <x v="9"/>
    <x v="12"/>
    <x v="12"/>
    <n v="0"/>
    <n v="0"/>
    <n v="0"/>
    <n v="0"/>
    <n v="0"/>
    <n v="0"/>
  </r>
  <r>
    <x v="3"/>
    <x v="93"/>
    <x v="10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11"/>
    <x v="0"/>
    <x v="0"/>
    <n v="36347"/>
    <n v="36347"/>
    <n v="36347"/>
    <n v="36347"/>
    <n v="0"/>
    <n v="0"/>
  </r>
  <r>
    <x v="3"/>
    <x v="93"/>
    <x v="12"/>
    <x v="12"/>
    <x v="12"/>
    <n v="0"/>
    <n v="0"/>
    <n v="0"/>
    <n v="0"/>
    <n v="0"/>
    <n v="0"/>
  </r>
  <r>
    <x v="3"/>
    <x v="93"/>
    <x v="13"/>
    <x v="12"/>
    <x v="12"/>
    <n v="0"/>
    <n v="0"/>
    <n v="0"/>
    <n v="0"/>
    <n v="0"/>
    <n v="0"/>
  </r>
  <r>
    <x v="3"/>
    <x v="93"/>
    <x v="14"/>
    <x v="12"/>
    <x v="12"/>
    <n v="0"/>
    <n v="0"/>
    <n v="0"/>
    <n v="0"/>
    <n v="0"/>
    <n v="0"/>
  </r>
  <r>
    <x v="3"/>
    <x v="93"/>
    <x v="7"/>
    <x v="0"/>
    <x v="0"/>
    <n v="36347"/>
    <n v="36347"/>
    <n v="36347"/>
    <n v="36347"/>
    <n v="0"/>
    <n v="0"/>
  </r>
  <r>
    <x v="3"/>
    <x v="93"/>
    <x v="8"/>
    <x v="6"/>
    <x v="6"/>
    <m/>
    <m/>
    <m/>
    <m/>
    <m/>
    <m/>
  </r>
  <r>
    <x v="3"/>
    <x v="93"/>
    <x v="15"/>
    <x v="0"/>
    <x v="0"/>
    <n v="57175"/>
    <n v="57175"/>
    <n v="57175"/>
    <n v="57175"/>
    <n v="0"/>
    <n v="0"/>
  </r>
  <r>
    <x v="3"/>
    <x v="93"/>
    <x v="16"/>
    <x v="12"/>
    <x v="12"/>
    <n v="0"/>
    <n v="0"/>
    <n v="0"/>
    <n v="0"/>
    <n v="0"/>
    <n v="0"/>
  </r>
  <r>
    <x v="3"/>
    <x v="93"/>
    <x v="17"/>
    <x v="0"/>
    <x v="0"/>
    <n v="45251"/>
    <n v="45251"/>
    <n v="45251"/>
    <n v="45251"/>
    <n v="0"/>
    <n v="0"/>
  </r>
  <r>
    <x v="3"/>
    <x v="93"/>
    <x v="7"/>
    <x v="17"/>
    <x v="17"/>
    <n v="102426"/>
    <n v="102426"/>
    <n v="51213"/>
    <n v="51213"/>
    <n v="0"/>
    <n v="0"/>
  </r>
  <r>
    <x v="3"/>
    <x v="93"/>
    <x v="8"/>
    <x v="6"/>
    <x v="6"/>
    <m/>
    <m/>
    <m/>
    <m/>
    <m/>
    <m/>
  </r>
  <r>
    <x v="3"/>
    <x v="93"/>
    <x v="18"/>
    <x v="12"/>
    <x v="12"/>
    <n v="0"/>
    <n v="0"/>
    <n v="0"/>
    <n v="0"/>
    <n v="0"/>
    <n v="0"/>
  </r>
  <r>
    <x v="3"/>
    <x v="93"/>
    <x v="19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20"/>
    <x v="12"/>
    <x v="12"/>
    <n v="0"/>
    <n v="0"/>
    <n v="0"/>
    <n v="0"/>
    <n v="0"/>
    <n v="0"/>
  </r>
  <r>
    <x v="3"/>
    <x v="93"/>
    <x v="21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22"/>
    <x v="12"/>
    <x v="12"/>
    <n v="0"/>
    <n v="0"/>
    <n v="0"/>
    <n v="0"/>
    <n v="0"/>
    <n v="0"/>
  </r>
  <r>
    <x v="3"/>
    <x v="93"/>
    <x v="23"/>
    <x v="12"/>
    <x v="12"/>
    <n v="0"/>
    <n v="0"/>
    <n v="0"/>
    <n v="0"/>
    <n v="0"/>
    <n v="0"/>
  </r>
  <r>
    <x v="3"/>
    <x v="93"/>
    <x v="24"/>
    <x v="12"/>
    <x v="12"/>
    <n v="0"/>
    <n v="0"/>
    <n v="0"/>
    <n v="0"/>
    <n v="0"/>
    <n v="0"/>
  </r>
  <r>
    <x v="3"/>
    <x v="93"/>
    <x v="25"/>
    <x v="12"/>
    <x v="12"/>
    <n v="0"/>
    <n v="0"/>
    <n v="0"/>
    <n v="0"/>
    <n v="0"/>
    <n v="0"/>
  </r>
  <r>
    <x v="3"/>
    <x v="93"/>
    <x v="26"/>
    <x v="12"/>
    <x v="12"/>
    <n v="0"/>
    <n v="0"/>
    <n v="0"/>
    <n v="0"/>
    <n v="0"/>
    <n v="0"/>
  </r>
  <r>
    <x v="3"/>
    <x v="93"/>
    <x v="27"/>
    <x v="12"/>
    <x v="12"/>
    <n v="0"/>
    <n v="0"/>
    <n v="0"/>
    <n v="0"/>
    <n v="0"/>
    <n v="0"/>
  </r>
  <r>
    <x v="3"/>
    <x v="93"/>
    <x v="28"/>
    <x v="12"/>
    <x v="12"/>
    <n v="0"/>
    <n v="0"/>
    <n v="0"/>
    <n v="0"/>
    <n v="0"/>
    <n v="0"/>
  </r>
  <r>
    <x v="3"/>
    <x v="93"/>
    <x v="29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30"/>
    <x v="12"/>
    <x v="12"/>
    <n v="0"/>
    <n v="0"/>
    <n v="0"/>
    <n v="0"/>
    <n v="0"/>
    <n v="0"/>
  </r>
  <r>
    <x v="3"/>
    <x v="93"/>
    <x v="31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32"/>
    <x v="441"/>
    <x v="441"/>
    <n v="158183"/>
    <n v="158183"/>
    <n v="41627.105263157893"/>
    <n v="41627.105263157893"/>
    <n v="0"/>
    <n v="0"/>
  </r>
  <r>
    <x v="3"/>
    <x v="93"/>
    <x v="7"/>
    <x v="441"/>
    <x v="441"/>
    <n v="158183"/>
    <n v="158183"/>
    <n v="41627.105263157893"/>
    <n v="41627.105263157893"/>
    <n v="0"/>
    <n v="0"/>
  </r>
  <r>
    <x v="3"/>
    <x v="93"/>
    <x v="8"/>
    <x v="6"/>
    <x v="6"/>
    <m/>
    <m/>
    <m/>
    <m/>
    <m/>
    <m/>
  </r>
  <r>
    <x v="3"/>
    <x v="93"/>
    <x v="33"/>
    <x v="12"/>
    <x v="12"/>
    <n v="0"/>
    <n v="0"/>
    <n v="0"/>
    <n v="0"/>
    <n v="0"/>
    <n v="0"/>
  </r>
  <r>
    <x v="3"/>
    <x v="93"/>
    <x v="34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35"/>
    <x v="12"/>
    <x v="12"/>
    <n v="0"/>
    <n v="0"/>
    <n v="0"/>
    <n v="0"/>
    <n v="0"/>
    <n v="0"/>
  </r>
  <r>
    <x v="3"/>
    <x v="93"/>
    <x v="36"/>
    <x v="12"/>
    <x v="12"/>
    <n v="0"/>
    <n v="0"/>
    <n v="0"/>
    <n v="0"/>
    <n v="0"/>
    <n v="0"/>
  </r>
  <r>
    <x v="3"/>
    <x v="93"/>
    <x v="37"/>
    <x v="12"/>
    <x v="12"/>
    <n v="0"/>
    <n v="0"/>
    <n v="0"/>
    <n v="0"/>
    <n v="0"/>
    <n v="0"/>
  </r>
  <r>
    <x v="3"/>
    <x v="93"/>
    <x v="38"/>
    <x v="12"/>
    <x v="12"/>
    <n v="0"/>
    <n v="0"/>
    <n v="0"/>
    <n v="0"/>
    <n v="0"/>
    <n v="0"/>
  </r>
  <r>
    <x v="3"/>
    <x v="93"/>
    <x v="7"/>
    <x v="12"/>
    <x v="12"/>
    <n v="0"/>
    <n v="0"/>
    <n v="0"/>
    <n v="0"/>
    <n v="0"/>
    <n v="0"/>
  </r>
  <r>
    <x v="3"/>
    <x v="93"/>
    <x v="8"/>
    <x v="6"/>
    <x v="6"/>
    <m/>
    <m/>
    <m/>
    <m/>
    <m/>
    <m/>
  </r>
  <r>
    <x v="3"/>
    <x v="93"/>
    <x v="39"/>
    <x v="12"/>
    <x v="12"/>
    <n v="0"/>
    <n v="0"/>
    <n v="0"/>
    <n v="0"/>
    <n v="0"/>
    <n v="0"/>
  </r>
  <r>
    <x v="3"/>
    <x v="93"/>
    <x v="40"/>
    <x v="12"/>
    <x v="12"/>
    <n v="0"/>
    <n v="0"/>
    <n v="0"/>
    <n v="0"/>
    <n v="0"/>
    <n v="0"/>
  </r>
  <r>
    <x v="3"/>
    <x v="93"/>
    <x v="41"/>
    <x v="12"/>
    <x v="12"/>
    <n v="0"/>
    <n v="0"/>
    <n v="0"/>
    <n v="0"/>
    <n v="0"/>
    <n v="0"/>
  </r>
  <r>
    <x v="3"/>
    <x v="94"/>
    <x v="0"/>
    <x v="0"/>
    <x v="0"/>
    <n v="101764"/>
    <n v="101764"/>
    <n v="101764"/>
    <n v="101764"/>
    <n v="0"/>
    <n v="0"/>
  </r>
  <r>
    <x v="3"/>
    <x v="94"/>
    <x v="1"/>
    <x v="0"/>
    <x v="0"/>
    <n v="75000"/>
    <n v="75000"/>
    <n v="75000"/>
    <n v="75000"/>
    <n v="0"/>
    <n v="0"/>
  </r>
  <r>
    <x v="3"/>
    <x v="94"/>
    <x v="2"/>
    <x v="12"/>
    <x v="12"/>
    <n v="0"/>
    <n v="0"/>
    <n v="0"/>
    <n v="0"/>
    <n v="0"/>
    <n v="0"/>
  </r>
  <r>
    <x v="3"/>
    <x v="94"/>
    <x v="3"/>
    <x v="12"/>
    <x v="12"/>
    <n v="0"/>
    <n v="0"/>
    <n v="0"/>
    <n v="0"/>
    <n v="0"/>
    <n v="0"/>
  </r>
  <r>
    <x v="3"/>
    <x v="94"/>
    <x v="4"/>
    <x v="12"/>
    <x v="12"/>
    <n v="0"/>
    <n v="0"/>
    <n v="0"/>
    <n v="0"/>
    <n v="0"/>
    <n v="0"/>
  </r>
  <r>
    <x v="3"/>
    <x v="94"/>
    <x v="5"/>
    <x v="12"/>
    <x v="12"/>
    <n v="0"/>
    <n v="0"/>
    <n v="0"/>
    <n v="0"/>
    <n v="0"/>
    <n v="0"/>
  </r>
  <r>
    <x v="3"/>
    <x v="94"/>
    <x v="6"/>
    <x v="12"/>
    <x v="12"/>
    <n v="0"/>
    <n v="0"/>
    <n v="0"/>
    <n v="0"/>
    <n v="0"/>
    <n v="0"/>
  </r>
  <r>
    <x v="3"/>
    <x v="94"/>
    <x v="7"/>
    <x v="17"/>
    <x v="17"/>
    <n v="176764"/>
    <n v="176764"/>
    <n v="88382"/>
    <n v="88382"/>
    <n v="0"/>
    <n v="0"/>
  </r>
  <r>
    <x v="3"/>
    <x v="94"/>
    <x v="8"/>
    <x v="6"/>
    <x v="6"/>
    <m/>
    <m/>
    <m/>
    <m/>
    <m/>
    <m/>
  </r>
  <r>
    <x v="3"/>
    <x v="94"/>
    <x v="9"/>
    <x v="12"/>
    <x v="12"/>
    <n v="0"/>
    <n v="0"/>
    <n v="0"/>
    <n v="0"/>
    <n v="0"/>
    <n v="0"/>
  </r>
  <r>
    <x v="3"/>
    <x v="94"/>
    <x v="10"/>
    <x v="0"/>
    <x v="0"/>
    <n v="19000"/>
    <n v="20800"/>
    <n v="19000"/>
    <n v="20800"/>
    <n v="1800"/>
    <n v="9.4736842105263161E-2"/>
  </r>
  <r>
    <x v="3"/>
    <x v="94"/>
    <x v="7"/>
    <x v="0"/>
    <x v="0"/>
    <n v="19000"/>
    <n v="20800"/>
    <n v="19000"/>
    <n v="20800"/>
    <n v="1800"/>
    <n v="9.4736842105263161E-2"/>
  </r>
  <r>
    <x v="3"/>
    <x v="94"/>
    <x v="8"/>
    <x v="6"/>
    <x v="6"/>
    <m/>
    <m/>
    <m/>
    <m/>
    <m/>
    <m/>
  </r>
  <r>
    <x v="3"/>
    <x v="94"/>
    <x v="11"/>
    <x v="0"/>
    <x v="0"/>
    <n v="14800"/>
    <n v="15000"/>
    <n v="14800"/>
    <n v="15000"/>
    <n v="200"/>
    <n v="1.3513513513513514E-2"/>
  </r>
  <r>
    <x v="3"/>
    <x v="94"/>
    <x v="12"/>
    <x v="17"/>
    <x v="17"/>
    <n v="34600"/>
    <n v="35000"/>
    <n v="17300"/>
    <n v="17500"/>
    <n v="400"/>
    <n v="1.1560693641618497E-2"/>
  </r>
  <r>
    <x v="3"/>
    <x v="94"/>
    <x v="13"/>
    <x v="12"/>
    <x v="12"/>
    <n v="0"/>
    <n v="0"/>
    <n v="0"/>
    <n v="0"/>
    <n v="0"/>
    <n v="0"/>
  </r>
  <r>
    <x v="3"/>
    <x v="94"/>
    <x v="14"/>
    <x v="12"/>
    <x v="12"/>
    <n v="0"/>
    <n v="0"/>
    <n v="0"/>
    <n v="0"/>
    <n v="0"/>
    <n v="0"/>
  </r>
  <r>
    <x v="3"/>
    <x v="94"/>
    <x v="7"/>
    <x v="26"/>
    <x v="26"/>
    <n v="49400"/>
    <n v="50000"/>
    <n v="16466.666666666668"/>
    <n v="16666.666666666668"/>
    <n v="600"/>
    <n v="1.2145748987854251E-2"/>
  </r>
  <r>
    <x v="3"/>
    <x v="94"/>
    <x v="8"/>
    <x v="6"/>
    <x v="6"/>
    <m/>
    <m/>
    <m/>
    <m/>
    <m/>
    <m/>
  </r>
  <r>
    <x v="3"/>
    <x v="94"/>
    <x v="15"/>
    <x v="12"/>
    <x v="12"/>
    <n v="0"/>
    <n v="0"/>
    <n v="0"/>
    <n v="0"/>
    <n v="0"/>
    <n v="0"/>
  </r>
  <r>
    <x v="3"/>
    <x v="94"/>
    <x v="16"/>
    <x v="12"/>
    <x v="12"/>
    <n v="0"/>
    <n v="0"/>
    <n v="0"/>
    <n v="0"/>
    <n v="0"/>
    <n v="0"/>
  </r>
  <r>
    <x v="3"/>
    <x v="94"/>
    <x v="17"/>
    <x v="0"/>
    <x v="0"/>
    <n v="21050"/>
    <n v="24840"/>
    <n v="21050"/>
    <n v="24840"/>
    <n v="3790"/>
    <n v="0.18004750593824229"/>
  </r>
  <r>
    <x v="3"/>
    <x v="94"/>
    <x v="7"/>
    <x v="0"/>
    <x v="0"/>
    <n v="21050"/>
    <n v="24840"/>
    <n v="21050"/>
    <n v="24840"/>
    <n v="3790"/>
    <n v="0.18004750593824229"/>
  </r>
  <r>
    <x v="3"/>
    <x v="94"/>
    <x v="8"/>
    <x v="6"/>
    <x v="6"/>
    <m/>
    <m/>
    <m/>
    <m/>
    <m/>
    <m/>
  </r>
  <r>
    <x v="3"/>
    <x v="94"/>
    <x v="18"/>
    <x v="12"/>
    <x v="12"/>
    <n v="0"/>
    <n v="0"/>
    <n v="0"/>
    <n v="0"/>
    <n v="0"/>
    <n v="0"/>
  </r>
  <r>
    <x v="3"/>
    <x v="94"/>
    <x v="19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20"/>
    <x v="12"/>
    <x v="12"/>
    <n v="0"/>
    <n v="0"/>
    <n v="0"/>
    <n v="0"/>
    <n v="0"/>
    <n v="0"/>
  </r>
  <r>
    <x v="3"/>
    <x v="94"/>
    <x v="21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22"/>
    <x v="12"/>
    <x v="12"/>
    <n v="0"/>
    <n v="0"/>
    <n v="0"/>
    <n v="0"/>
    <n v="0"/>
    <n v="0"/>
  </r>
  <r>
    <x v="3"/>
    <x v="94"/>
    <x v="23"/>
    <x v="12"/>
    <x v="12"/>
    <n v="0"/>
    <n v="0"/>
    <n v="0"/>
    <n v="0"/>
    <n v="0"/>
    <n v="0"/>
  </r>
  <r>
    <x v="3"/>
    <x v="94"/>
    <x v="24"/>
    <x v="12"/>
    <x v="12"/>
    <n v="0"/>
    <n v="0"/>
    <n v="0"/>
    <n v="0"/>
    <n v="0"/>
    <n v="0"/>
  </r>
  <r>
    <x v="3"/>
    <x v="94"/>
    <x v="25"/>
    <x v="12"/>
    <x v="12"/>
    <n v="0"/>
    <n v="0"/>
    <n v="0"/>
    <n v="0"/>
    <n v="0"/>
    <n v="0"/>
  </r>
  <r>
    <x v="3"/>
    <x v="94"/>
    <x v="26"/>
    <x v="12"/>
    <x v="12"/>
    <n v="0"/>
    <n v="0"/>
    <n v="0"/>
    <n v="0"/>
    <n v="0"/>
    <n v="0"/>
  </r>
  <r>
    <x v="3"/>
    <x v="94"/>
    <x v="27"/>
    <x v="12"/>
    <x v="12"/>
    <n v="0"/>
    <n v="0"/>
    <n v="0"/>
    <n v="0"/>
    <n v="0"/>
    <n v="0"/>
  </r>
  <r>
    <x v="3"/>
    <x v="94"/>
    <x v="28"/>
    <x v="12"/>
    <x v="12"/>
    <n v="0"/>
    <n v="0"/>
    <n v="0"/>
    <n v="0"/>
    <n v="0"/>
    <n v="0"/>
  </r>
  <r>
    <x v="3"/>
    <x v="94"/>
    <x v="29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30"/>
    <x v="12"/>
    <x v="12"/>
    <n v="0"/>
    <n v="0"/>
    <n v="0"/>
    <n v="0"/>
    <n v="0"/>
    <n v="0"/>
  </r>
  <r>
    <x v="3"/>
    <x v="94"/>
    <x v="31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32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33"/>
    <x v="12"/>
    <x v="12"/>
    <n v="0"/>
    <n v="0"/>
    <n v="0"/>
    <n v="0"/>
    <n v="0"/>
    <n v="0"/>
  </r>
  <r>
    <x v="3"/>
    <x v="94"/>
    <x v="34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35"/>
    <x v="12"/>
    <x v="12"/>
    <n v="0"/>
    <n v="0"/>
    <n v="0"/>
    <n v="0"/>
    <n v="0"/>
    <n v="0"/>
  </r>
  <r>
    <x v="3"/>
    <x v="94"/>
    <x v="36"/>
    <x v="12"/>
    <x v="12"/>
    <n v="0"/>
    <n v="0"/>
    <n v="0"/>
    <n v="0"/>
    <n v="0"/>
    <n v="0"/>
  </r>
  <r>
    <x v="3"/>
    <x v="94"/>
    <x v="37"/>
    <x v="12"/>
    <x v="12"/>
    <n v="0"/>
    <n v="0"/>
    <n v="0"/>
    <n v="0"/>
    <n v="0"/>
    <n v="0"/>
  </r>
  <r>
    <x v="3"/>
    <x v="94"/>
    <x v="38"/>
    <x v="12"/>
    <x v="12"/>
    <n v="0"/>
    <n v="0"/>
    <n v="0"/>
    <n v="0"/>
    <n v="0"/>
    <n v="0"/>
  </r>
  <r>
    <x v="3"/>
    <x v="94"/>
    <x v="7"/>
    <x v="12"/>
    <x v="12"/>
    <n v="0"/>
    <n v="0"/>
    <n v="0"/>
    <n v="0"/>
    <n v="0"/>
    <n v="0"/>
  </r>
  <r>
    <x v="3"/>
    <x v="94"/>
    <x v="8"/>
    <x v="6"/>
    <x v="6"/>
    <m/>
    <m/>
    <m/>
    <m/>
    <m/>
    <m/>
  </r>
  <r>
    <x v="3"/>
    <x v="94"/>
    <x v="39"/>
    <x v="12"/>
    <x v="12"/>
    <n v="0"/>
    <n v="0"/>
    <n v="0"/>
    <n v="0"/>
    <n v="0"/>
    <n v="0"/>
  </r>
  <r>
    <x v="3"/>
    <x v="94"/>
    <x v="40"/>
    <x v="12"/>
    <x v="12"/>
    <n v="0"/>
    <n v="0"/>
    <n v="0"/>
    <n v="0"/>
    <n v="0"/>
    <n v="0"/>
  </r>
  <r>
    <x v="3"/>
    <x v="94"/>
    <x v="41"/>
    <x v="12"/>
    <x v="12"/>
    <n v="0"/>
    <n v="0"/>
    <n v="0"/>
    <n v="0"/>
    <n v="0"/>
    <n v="0"/>
  </r>
  <r>
    <x v="1"/>
    <x v="95"/>
    <x v="0"/>
    <x v="0"/>
    <x v="0"/>
    <n v="85721"/>
    <n v="95000"/>
    <n v="85721"/>
    <n v="95000"/>
    <n v="9279"/>
    <n v="0.10824652068921267"/>
  </r>
  <r>
    <x v="1"/>
    <x v="95"/>
    <x v="1"/>
    <x v="115"/>
    <x v="115"/>
    <n v="33500"/>
    <n v="33500"/>
    <n v="67000"/>
    <n v="67000"/>
    <n v="0"/>
    <n v="0"/>
  </r>
  <r>
    <x v="1"/>
    <x v="95"/>
    <x v="2"/>
    <x v="12"/>
    <x v="12"/>
    <n v="0"/>
    <n v="0"/>
    <n v="0"/>
    <n v="0"/>
    <n v="0"/>
    <n v="0"/>
  </r>
  <r>
    <x v="1"/>
    <x v="95"/>
    <x v="3"/>
    <x v="355"/>
    <x v="355"/>
    <n v="21000"/>
    <n v="21000"/>
    <n v="30000.000000000004"/>
    <n v="30000.000000000004"/>
    <n v="0"/>
    <n v="0"/>
  </r>
  <r>
    <x v="1"/>
    <x v="95"/>
    <x v="4"/>
    <x v="178"/>
    <x v="178"/>
    <n v="54820"/>
    <n v="60410"/>
    <n v="63744.186046511626"/>
    <n v="70244.186046511633"/>
    <n v="5590"/>
    <n v="0.10197008391098139"/>
  </r>
  <r>
    <x v="1"/>
    <x v="95"/>
    <x v="5"/>
    <x v="115"/>
    <x v="115"/>
    <n v="35181"/>
    <n v="35181"/>
    <n v="70362"/>
    <n v="70362"/>
    <n v="0"/>
    <n v="0"/>
  </r>
  <r>
    <x v="1"/>
    <x v="95"/>
    <x v="6"/>
    <x v="21"/>
    <x v="21"/>
    <n v="11033"/>
    <n v="11033"/>
    <n v="55165"/>
    <n v="55165"/>
    <n v="0"/>
    <n v="0"/>
  </r>
  <r>
    <x v="1"/>
    <x v="95"/>
    <x v="7"/>
    <x v="442"/>
    <x v="442"/>
    <n v="241255"/>
    <n v="256124"/>
    <n v="64163.563829787228"/>
    <n v="68118.085106382976"/>
    <n v="14869"/>
    <n v="6.1631883277030529E-2"/>
  </r>
  <r>
    <x v="1"/>
    <x v="95"/>
    <x v="8"/>
    <x v="6"/>
    <x v="6"/>
    <m/>
    <m/>
    <m/>
    <m/>
    <m/>
    <m/>
  </r>
  <r>
    <x v="1"/>
    <x v="95"/>
    <x v="9"/>
    <x v="12"/>
    <x v="12"/>
    <n v="0"/>
    <n v="0"/>
    <n v="0"/>
    <n v="0"/>
    <n v="0"/>
    <n v="0"/>
  </r>
  <r>
    <x v="1"/>
    <x v="95"/>
    <x v="10"/>
    <x v="12"/>
    <x v="12"/>
    <n v="0"/>
    <n v="0"/>
    <n v="0"/>
    <n v="0"/>
    <n v="0"/>
    <n v="0"/>
  </r>
  <r>
    <x v="1"/>
    <x v="95"/>
    <x v="7"/>
    <x v="12"/>
    <x v="12"/>
    <n v="0"/>
    <n v="0"/>
    <n v="0"/>
    <n v="0"/>
    <n v="0"/>
    <n v="0"/>
  </r>
  <r>
    <x v="1"/>
    <x v="95"/>
    <x v="8"/>
    <x v="6"/>
    <x v="6"/>
    <m/>
    <m/>
    <m/>
    <m/>
    <m/>
    <m/>
  </r>
  <r>
    <x v="1"/>
    <x v="95"/>
    <x v="11"/>
    <x v="0"/>
    <x v="0"/>
    <n v="25937"/>
    <n v="25937"/>
    <n v="25937"/>
    <n v="25937"/>
    <n v="0"/>
    <n v="0"/>
  </r>
  <r>
    <x v="1"/>
    <x v="95"/>
    <x v="12"/>
    <x v="12"/>
    <x v="12"/>
    <n v="0"/>
    <n v="0"/>
    <n v="0"/>
    <n v="0"/>
    <n v="0"/>
    <n v="0"/>
  </r>
  <r>
    <x v="1"/>
    <x v="95"/>
    <x v="13"/>
    <x v="12"/>
    <x v="12"/>
    <n v="0"/>
    <n v="0"/>
    <n v="0"/>
    <n v="0"/>
    <n v="0"/>
    <n v="0"/>
  </r>
  <r>
    <x v="1"/>
    <x v="95"/>
    <x v="14"/>
    <x v="12"/>
    <x v="12"/>
    <n v="0"/>
    <n v="0"/>
    <n v="0"/>
    <n v="0"/>
    <n v="0"/>
    <n v="0"/>
  </r>
  <r>
    <x v="1"/>
    <x v="95"/>
    <x v="7"/>
    <x v="0"/>
    <x v="0"/>
    <n v="25937"/>
    <n v="25937"/>
    <n v="25937"/>
    <n v="25937"/>
    <n v="0"/>
    <n v="0"/>
  </r>
  <r>
    <x v="1"/>
    <x v="95"/>
    <x v="8"/>
    <x v="6"/>
    <x v="6"/>
    <m/>
    <m/>
    <m/>
    <m/>
    <m/>
    <m/>
  </r>
  <r>
    <x v="1"/>
    <x v="95"/>
    <x v="15"/>
    <x v="0"/>
    <x v="0"/>
    <n v="35638"/>
    <n v="42400"/>
    <n v="35638"/>
    <n v="42400"/>
    <n v="6762"/>
    <n v="0.18974128738986476"/>
  </r>
  <r>
    <x v="1"/>
    <x v="95"/>
    <x v="16"/>
    <x v="12"/>
    <x v="12"/>
    <n v="0"/>
    <n v="0"/>
    <n v="0"/>
    <n v="0"/>
    <n v="0"/>
    <n v="0"/>
  </r>
  <r>
    <x v="1"/>
    <x v="95"/>
    <x v="17"/>
    <x v="443"/>
    <x v="443"/>
    <n v="52654"/>
    <n v="52654"/>
    <n v="39589.473684210527"/>
    <n v="39589.473684210527"/>
    <n v="0"/>
    <n v="0"/>
  </r>
  <r>
    <x v="1"/>
    <x v="95"/>
    <x v="7"/>
    <x v="444"/>
    <x v="444"/>
    <n v="88292"/>
    <n v="95054"/>
    <n v="37893.562231759657"/>
    <n v="40795.708154506436"/>
    <n v="6762"/>
    <n v="7.6586780229239343E-2"/>
  </r>
  <r>
    <x v="1"/>
    <x v="95"/>
    <x v="8"/>
    <x v="6"/>
    <x v="6"/>
    <m/>
    <m/>
    <m/>
    <m/>
    <m/>
    <m/>
  </r>
  <r>
    <x v="1"/>
    <x v="95"/>
    <x v="18"/>
    <x v="12"/>
    <x v="12"/>
    <n v="0"/>
    <n v="0"/>
    <n v="0"/>
    <n v="0"/>
    <n v="0"/>
    <n v="0"/>
  </r>
  <r>
    <x v="1"/>
    <x v="95"/>
    <x v="19"/>
    <x v="12"/>
    <x v="12"/>
    <n v="0"/>
    <n v="0"/>
    <n v="0"/>
    <n v="0"/>
    <n v="0"/>
    <n v="0"/>
  </r>
  <r>
    <x v="1"/>
    <x v="95"/>
    <x v="7"/>
    <x v="12"/>
    <x v="12"/>
    <n v="0"/>
    <n v="0"/>
    <n v="0"/>
    <n v="0"/>
    <n v="0"/>
    <n v="0"/>
  </r>
  <r>
    <x v="1"/>
    <x v="95"/>
    <x v="8"/>
    <x v="6"/>
    <x v="6"/>
    <m/>
    <m/>
    <m/>
    <m/>
    <m/>
    <m/>
  </r>
  <r>
    <x v="1"/>
    <x v="95"/>
    <x v="20"/>
    <x v="12"/>
    <x v="12"/>
    <n v="0"/>
    <n v="0"/>
    <n v="0"/>
    <n v="0"/>
    <n v="0"/>
    <n v="0"/>
  </r>
  <r>
    <x v="1"/>
    <x v="95"/>
    <x v="21"/>
    <x v="12"/>
    <x v="12"/>
    <n v="0"/>
    <n v="0"/>
    <n v="0"/>
    <n v="0"/>
    <n v="0"/>
    <n v="0"/>
  </r>
  <r>
    <x v="1"/>
    <x v="95"/>
    <x v="7"/>
    <x v="12"/>
    <x v="12"/>
    <n v="0"/>
    <n v="0"/>
    <n v="0"/>
    <n v="0"/>
    <n v="0"/>
    <n v="0"/>
  </r>
  <r>
    <x v="1"/>
    <x v="95"/>
    <x v="8"/>
    <x v="6"/>
    <x v="6"/>
    <m/>
    <m/>
    <m/>
    <m/>
    <m/>
    <m/>
  </r>
  <r>
    <x v="1"/>
    <x v="95"/>
    <x v="22"/>
    <x v="12"/>
    <x v="12"/>
    <n v="0"/>
    <n v="0"/>
    <n v="0"/>
    <n v="0"/>
    <n v="0"/>
    <n v="0"/>
  </r>
  <r>
    <x v="1"/>
    <x v="95"/>
    <x v="23"/>
    <x v="12"/>
    <x v="12"/>
    <n v="0"/>
    <n v="0"/>
    <n v="0"/>
    <n v="0"/>
    <n v="0"/>
    <n v="0"/>
  </r>
  <r>
    <x v="1"/>
    <x v="95"/>
    <x v="24"/>
    <x v="12"/>
    <x v="12"/>
    <n v="0"/>
    <n v="0"/>
    <n v="0"/>
    <n v="0"/>
    <n v="0"/>
    <n v="0"/>
  </r>
  <r>
    <x v="1"/>
    <x v="95"/>
    <x v="25"/>
    <x v="12"/>
    <x v="12"/>
    <n v="0"/>
    <n v="0"/>
    <n v="0"/>
    <n v="0"/>
    <n v="0"/>
    <n v="0"/>
  </r>
  <r>
    <x v="1"/>
    <x v="95"/>
    <x v="26"/>
    <x v="12"/>
    <x v="12"/>
    <n v="0"/>
    <n v="0"/>
    <n v="0"/>
    <n v="0"/>
    <n v="0"/>
    <n v="0"/>
  </r>
  <r>
    <x v="1"/>
    <x v="95"/>
    <x v="27"/>
    <x v="12"/>
    <x v="12"/>
    <n v="0"/>
    <n v="0"/>
    <n v="0"/>
    <n v="0"/>
    <n v="0"/>
    <n v="0"/>
  </r>
  <r>
    <x v="1"/>
    <x v="95"/>
    <x v="28"/>
    <x v="12"/>
    <x v="12"/>
    <n v="0"/>
    <n v="0"/>
    <n v="0"/>
    <n v="0"/>
    <n v="0"/>
    <n v="0"/>
  </r>
  <r>
    <x v="1"/>
    <x v="95"/>
    <x v="29"/>
    <x v="12"/>
    <x v="12"/>
    <n v="0"/>
    <n v="0"/>
    <n v="0"/>
    <n v="0"/>
    <n v="0"/>
    <n v="0"/>
  </r>
  <r>
    <x v="1"/>
    <x v="95"/>
    <x v="7"/>
    <x v="12"/>
    <x v="12"/>
    <n v="0"/>
    <n v="0"/>
    <n v="0"/>
    <n v="0"/>
    <n v="0"/>
    <n v="0"/>
  </r>
  <r>
    <x v="1"/>
    <x v="95"/>
    <x v="8"/>
    <x v="6"/>
    <x v="6"/>
    <m/>
    <m/>
    <m/>
    <m/>
    <m/>
    <m/>
  </r>
  <r>
    <x v="1"/>
    <x v="95"/>
    <x v="30"/>
    <x v="12"/>
    <x v="12"/>
    <n v="0"/>
    <n v="0"/>
    <n v="0"/>
    <n v="0"/>
    <n v="0"/>
    <n v="0"/>
  </r>
  <r>
    <x v="1"/>
    <x v="95"/>
    <x v="31"/>
    <x v="445"/>
    <x v="445"/>
    <n v="13408"/>
    <n v="13408"/>
    <n v="18622.222222222223"/>
    <n v="18622.222222222223"/>
    <n v="0"/>
    <n v="0"/>
  </r>
  <r>
    <x v="1"/>
    <x v="95"/>
    <x v="7"/>
    <x v="445"/>
    <x v="445"/>
    <n v="13408"/>
    <n v="13408"/>
    <n v="18622.222222222223"/>
    <n v="18622.222222222223"/>
    <n v="0"/>
    <n v="0"/>
  </r>
  <r>
    <x v="1"/>
    <x v="95"/>
    <x v="8"/>
    <x v="6"/>
    <x v="6"/>
    <m/>
    <m/>
    <m/>
    <m/>
    <m/>
    <m/>
  </r>
  <r>
    <x v="1"/>
    <x v="95"/>
    <x v="32"/>
    <x v="12"/>
    <x v="12"/>
    <n v="0"/>
    <n v="0"/>
    <n v="0"/>
    <n v="0"/>
    <n v="0"/>
    <n v="0"/>
  </r>
  <r>
    <x v="1"/>
    <x v="95"/>
    <x v="7"/>
    <x v="12"/>
    <x v="12"/>
    <n v="0"/>
    <n v="0"/>
    <n v="0"/>
    <n v="0"/>
    <n v="0"/>
    <n v="0"/>
  </r>
  <r>
    <x v="1"/>
    <x v="95"/>
    <x v="8"/>
    <x v="6"/>
    <x v="6"/>
    <m/>
    <m/>
    <m/>
    <m/>
    <m/>
    <m/>
  </r>
  <r>
    <x v="1"/>
    <x v="95"/>
    <x v="33"/>
    <x v="12"/>
    <x v="12"/>
    <n v="0"/>
    <n v="0"/>
    <n v="0"/>
    <n v="0"/>
    <n v="0"/>
    <n v="0"/>
  </r>
  <r>
    <x v="1"/>
    <x v="95"/>
    <x v="34"/>
    <x v="12"/>
    <x v="12"/>
    <n v="0"/>
    <n v="0"/>
    <n v="0"/>
    <n v="0"/>
    <n v="0"/>
    <n v="0"/>
  </r>
  <r>
    <x v="1"/>
    <x v="95"/>
    <x v="7"/>
    <x v="12"/>
    <x v="12"/>
    <n v="0"/>
    <n v="0"/>
    <n v="0"/>
    <n v="0"/>
    <n v="0"/>
    <n v="0"/>
  </r>
  <r>
    <x v="1"/>
    <x v="95"/>
    <x v="8"/>
    <x v="6"/>
    <x v="6"/>
    <m/>
    <m/>
    <m/>
    <m/>
    <m/>
    <m/>
  </r>
  <r>
    <x v="1"/>
    <x v="95"/>
    <x v="35"/>
    <x v="175"/>
    <x v="175"/>
    <n v="5677"/>
    <n v="5677"/>
    <n v="18923.333333333336"/>
    <n v="18923.333333333336"/>
    <n v="0"/>
    <n v="0"/>
  </r>
  <r>
    <x v="1"/>
    <x v="95"/>
    <x v="36"/>
    <x v="12"/>
    <x v="12"/>
    <n v="0"/>
    <n v="0"/>
    <n v="0"/>
    <n v="0"/>
    <n v="0"/>
    <n v="0"/>
  </r>
  <r>
    <x v="1"/>
    <x v="95"/>
    <x v="37"/>
    <x v="12"/>
    <x v="12"/>
    <n v="0"/>
    <n v="0"/>
    <n v="0"/>
    <n v="0"/>
    <n v="0"/>
    <n v="0"/>
  </r>
  <r>
    <x v="1"/>
    <x v="95"/>
    <x v="38"/>
    <x v="12"/>
    <x v="12"/>
    <n v="0"/>
    <n v="0"/>
    <n v="0"/>
    <n v="0"/>
    <n v="0"/>
    <n v="0"/>
  </r>
  <r>
    <x v="1"/>
    <x v="95"/>
    <x v="7"/>
    <x v="175"/>
    <x v="175"/>
    <n v="5677"/>
    <n v="5677"/>
    <n v="18923.333333333336"/>
    <n v="18923.333333333336"/>
    <n v="0"/>
    <n v="0"/>
  </r>
  <r>
    <x v="1"/>
    <x v="95"/>
    <x v="8"/>
    <x v="6"/>
    <x v="6"/>
    <m/>
    <m/>
    <m/>
    <m/>
    <m/>
    <m/>
  </r>
  <r>
    <x v="1"/>
    <x v="95"/>
    <x v="39"/>
    <x v="12"/>
    <x v="12"/>
    <n v="0"/>
    <n v="0"/>
    <n v="0"/>
    <n v="0"/>
    <n v="0"/>
    <n v="0"/>
  </r>
  <r>
    <x v="1"/>
    <x v="95"/>
    <x v="40"/>
    <x v="12"/>
    <x v="12"/>
    <n v="0"/>
    <n v="0"/>
    <n v="0"/>
    <n v="0"/>
    <n v="0"/>
    <n v="0"/>
  </r>
  <r>
    <x v="1"/>
    <x v="95"/>
    <x v="41"/>
    <x v="12"/>
    <x v="12"/>
    <n v="0"/>
    <n v="0"/>
    <n v="0"/>
    <n v="0"/>
    <n v="0"/>
    <n v="0"/>
  </r>
  <r>
    <x v="3"/>
    <x v="96"/>
    <x v="0"/>
    <x v="0"/>
    <x v="0"/>
    <n v="93295"/>
    <n v="94228"/>
    <n v="93295"/>
    <n v="94228"/>
    <n v="933"/>
    <n v="1.0000535934401629E-2"/>
  </r>
  <r>
    <x v="3"/>
    <x v="96"/>
    <x v="1"/>
    <x v="446"/>
    <x v="446"/>
    <n v="65290.2"/>
    <n v="65943.100000000006"/>
    <n v="70584"/>
    <n v="71289.83783783784"/>
    <n v="652.90000000000873"/>
    <n v="9.9999693675315547E-3"/>
  </r>
  <r>
    <x v="3"/>
    <x v="96"/>
    <x v="2"/>
    <x v="447"/>
    <x v="447"/>
    <n v="9758.74"/>
    <n v="9856.33"/>
    <n v="65058.26666666667"/>
    <n v="65708.866666666669"/>
    <n v="97.590000000000146"/>
    <n v="1.0000266427838035E-2"/>
  </r>
  <r>
    <x v="3"/>
    <x v="96"/>
    <x v="3"/>
    <x v="12"/>
    <x v="12"/>
    <n v="0"/>
    <n v="0"/>
    <n v="0"/>
    <n v="0"/>
    <n v="0"/>
    <n v="0"/>
  </r>
  <r>
    <x v="3"/>
    <x v="96"/>
    <x v="4"/>
    <x v="0"/>
    <x v="0"/>
    <n v="70000"/>
    <n v="70700"/>
    <n v="70000"/>
    <n v="70700"/>
    <n v="700"/>
    <n v="0.01"/>
  </r>
  <r>
    <x v="3"/>
    <x v="96"/>
    <x v="5"/>
    <x v="448"/>
    <x v="448"/>
    <n v="11709.89"/>
    <n v="11826.99"/>
    <n v="70969.030303030304"/>
    <n v="71678.727272727279"/>
    <n v="117.10000000000036"/>
    <n v="1.00000939376886E-2"/>
  </r>
  <r>
    <x v="3"/>
    <x v="96"/>
    <x v="6"/>
    <x v="12"/>
    <x v="12"/>
    <n v="0"/>
    <n v="0"/>
    <n v="0"/>
    <n v="0"/>
    <n v="0"/>
    <n v="0"/>
  </r>
  <r>
    <x v="3"/>
    <x v="96"/>
    <x v="7"/>
    <x v="422"/>
    <x v="422"/>
    <n v="250053.83000000002"/>
    <n v="252554.41999999998"/>
    <n v="77177.108024691363"/>
    <n v="77948.895061728384"/>
    <n v="2500.5899999999674"/>
    <n v="1.0000206755481279E-2"/>
  </r>
  <r>
    <x v="3"/>
    <x v="96"/>
    <x v="8"/>
    <x v="6"/>
    <x v="6"/>
    <m/>
    <m/>
    <m/>
    <m/>
    <m/>
    <m/>
  </r>
  <r>
    <x v="3"/>
    <x v="96"/>
    <x v="9"/>
    <x v="12"/>
    <x v="12"/>
    <n v="0"/>
    <n v="0"/>
    <n v="0"/>
    <n v="0"/>
    <n v="0"/>
    <n v="0"/>
  </r>
  <r>
    <x v="3"/>
    <x v="96"/>
    <x v="10"/>
    <x v="0"/>
    <x v="0"/>
    <n v="22932.77"/>
    <n v="23162.1"/>
    <n v="22932.77"/>
    <n v="23162.1"/>
    <n v="229.32999999999811"/>
    <n v="1.0000100293161188E-2"/>
  </r>
  <r>
    <x v="3"/>
    <x v="96"/>
    <x v="7"/>
    <x v="0"/>
    <x v="0"/>
    <n v="22932.77"/>
    <n v="23162.1"/>
    <n v="22932.77"/>
    <n v="23162.1"/>
    <n v="229.32999999999811"/>
    <n v="1.0000100293161188E-2"/>
  </r>
  <r>
    <x v="3"/>
    <x v="96"/>
    <x v="8"/>
    <x v="6"/>
    <x v="6"/>
    <m/>
    <m/>
    <m/>
    <m/>
    <m/>
    <m/>
  </r>
  <r>
    <x v="3"/>
    <x v="96"/>
    <x v="11"/>
    <x v="449"/>
    <x v="449"/>
    <n v="176835.5"/>
    <n v="177217.06"/>
    <n v="18752.439024390245"/>
    <n v="18792.901378579005"/>
    <n v="381.55999999999767"/>
    <n v="2.1577115454758668E-3"/>
  </r>
  <r>
    <x v="3"/>
    <x v="96"/>
    <x v="12"/>
    <x v="12"/>
    <x v="12"/>
    <n v="0"/>
    <n v="0"/>
    <n v="0"/>
    <n v="0"/>
    <n v="0"/>
    <n v="0"/>
  </r>
  <r>
    <x v="3"/>
    <x v="96"/>
    <x v="13"/>
    <x v="12"/>
    <x v="12"/>
    <n v="0"/>
    <n v="0"/>
    <n v="0"/>
    <n v="0"/>
    <n v="0"/>
    <n v="0"/>
  </r>
  <r>
    <x v="3"/>
    <x v="96"/>
    <x v="14"/>
    <x v="12"/>
    <x v="12"/>
    <n v="0"/>
    <n v="0"/>
    <n v="0"/>
    <n v="0"/>
    <n v="0"/>
    <n v="0"/>
  </r>
  <r>
    <x v="3"/>
    <x v="96"/>
    <x v="7"/>
    <x v="449"/>
    <x v="449"/>
    <n v="176835.5"/>
    <n v="177217.06"/>
    <n v="18752.439024390245"/>
    <n v="18792.901378579005"/>
    <n v="381.55999999999767"/>
    <n v="2.1577115454758668E-3"/>
  </r>
  <r>
    <x v="3"/>
    <x v="96"/>
    <x v="8"/>
    <x v="6"/>
    <x v="6"/>
    <m/>
    <m/>
    <m/>
    <m/>
    <m/>
    <m/>
  </r>
  <r>
    <x v="3"/>
    <x v="96"/>
    <x v="15"/>
    <x v="450"/>
    <x v="450"/>
    <n v="57744.77"/>
    <n v="58332.22"/>
    <n v="71289.839506172837"/>
    <n v="72015.08641975309"/>
    <n v="587.45000000000437"/>
    <n v="1.0173215686892586E-2"/>
  </r>
  <r>
    <x v="3"/>
    <x v="96"/>
    <x v="16"/>
    <x v="12"/>
    <x v="12"/>
    <n v="0"/>
    <n v="0"/>
    <n v="0"/>
    <n v="0"/>
    <n v="0"/>
    <n v="0"/>
  </r>
  <r>
    <x v="3"/>
    <x v="96"/>
    <x v="17"/>
    <x v="125"/>
    <x v="125"/>
    <n v="80254.23"/>
    <n v="83708.88"/>
    <n v="27204.823728813557"/>
    <n v="28375.891525423729"/>
    <n v="3454.6500000000087"/>
    <n v="4.3046329146762839E-2"/>
  </r>
  <r>
    <x v="3"/>
    <x v="96"/>
    <x v="7"/>
    <x v="442"/>
    <x v="442"/>
    <n v="137999"/>
    <n v="142041.1"/>
    <n v="36701.861702127659"/>
    <n v="37776.888297872341"/>
    <n v="4042.1000000000058"/>
    <n v="2.9290791962260639E-2"/>
  </r>
  <r>
    <x v="3"/>
    <x v="96"/>
    <x v="8"/>
    <x v="6"/>
    <x v="6"/>
    <m/>
    <m/>
    <m/>
    <m/>
    <m/>
    <m/>
  </r>
  <r>
    <x v="3"/>
    <x v="96"/>
    <x v="18"/>
    <x v="12"/>
    <x v="12"/>
    <n v="0"/>
    <n v="0"/>
    <n v="0"/>
    <n v="0"/>
    <n v="0"/>
    <n v="0"/>
  </r>
  <r>
    <x v="3"/>
    <x v="96"/>
    <x v="19"/>
    <x v="12"/>
    <x v="12"/>
    <n v="0"/>
    <n v="0"/>
    <n v="0"/>
    <n v="0"/>
    <n v="0"/>
    <n v="0"/>
  </r>
  <r>
    <x v="3"/>
    <x v="96"/>
    <x v="7"/>
    <x v="12"/>
    <x v="12"/>
    <n v="0"/>
    <n v="0"/>
    <n v="0"/>
    <n v="0"/>
    <n v="0"/>
    <n v="0"/>
  </r>
  <r>
    <x v="3"/>
    <x v="96"/>
    <x v="8"/>
    <x v="6"/>
    <x v="6"/>
    <m/>
    <m/>
    <m/>
    <m/>
    <m/>
    <m/>
  </r>
  <r>
    <x v="3"/>
    <x v="96"/>
    <x v="20"/>
    <x v="12"/>
    <x v="12"/>
    <n v="0"/>
    <n v="0"/>
    <n v="0"/>
    <n v="0"/>
    <n v="0"/>
    <n v="0"/>
  </r>
  <r>
    <x v="3"/>
    <x v="96"/>
    <x v="21"/>
    <x v="12"/>
    <x v="12"/>
    <n v="0"/>
    <n v="0"/>
    <n v="0"/>
    <n v="0"/>
    <n v="0"/>
    <n v="0"/>
  </r>
  <r>
    <x v="3"/>
    <x v="96"/>
    <x v="7"/>
    <x v="12"/>
    <x v="12"/>
    <n v="0"/>
    <n v="0"/>
    <n v="0"/>
    <n v="0"/>
    <n v="0"/>
    <n v="0"/>
  </r>
  <r>
    <x v="3"/>
    <x v="96"/>
    <x v="8"/>
    <x v="6"/>
    <x v="6"/>
    <m/>
    <m/>
    <m/>
    <m/>
    <m/>
    <m/>
  </r>
  <r>
    <x v="3"/>
    <x v="96"/>
    <x v="22"/>
    <x v="12"/>
    <x v="12"/>
    <n v="0"/>
    <n v="0"/>
    <n v="0"/>
    <n v="0"/>
    <n v="0"/>
    <n v="0"/>
  </r>
  <r>
    <x v="3"/>
    <x v="96"/>
    <x v="23"/>
    <x v="451"/>
    <x v="451"/>
    <n v="119542.64"/>
    <n v="120203.62"/>
    <n v="63926.545454545449"/>
    <n v="64280.010695187157"/>
    <n v="660.97999999999593"/>
    <n v="5.5292404450829925E-3"/>
  </r>
  <r>
    <x v="3"/>
    <x v="96"/>
    <x v="24"/>
    <x v="168"/>
    <x v="168"/>
    <n v="74323"/>
    <n v="74649"/>
    <n v="53087.857142857145"/>
    <n v="53320.71428571429"/>
    <n v="326"/>
    <n v="4.3862599733595249E-3"/>
  </r>
  <r>
    <x v="3"/>
    <x v="96"/>
    <x v="25"/>
    <x v="12"/>
    <x v="12"/>
    <n v="0"/>
    <n v="0"/>
    <n v="0"/>
    <n v="0"/>
    <n v="0"/>
    <n v="0"/>
  </r>
  <r>
    <x v="3"/>
    <x v="96"/>
    <x v="26"/>
    <x v="12"/>
    <x v="12"/>
    <n v="0"/>
    <n v="0"/>
    <n v="0"/>
    <n v="0"/>
    <n v="0"/>
    <n v="0"/>
  </r>
  <r>
    <x v="3"/>
    <x v="96"/>
    <x v="27"/>
    <x v="12"/>
    <x v="12"/>
    <n v="0"/>
    <n v="0"/>
    <n v="0"/>
    <n v="0"/>
    <n v="0"/>
    <n v="0"/>
  </r>
  <r>
    <x v="3"/>
    <x v="96"/>
    <x v="28"/>
    <x v="12"/>
    <x v="12"/>
    <n v="0"/>
    <n v="0"/>
    <n v="0"/>
    <n v="0"/>
    <n v="0"/>
    <n v="0"/>
  </r>
  <r>
    <x v="3"/>
    <x v="96"/>
    <x v="29"/>
    <x v="12"/>
    <x v="12"/>
    <n v="0"/>
    <n v="0"/>
    <n v="0"/>
    <n v="0"/>
    <n v="0"/>
    <n v="0"/>
  </r>
  <r>
    <x v="3"/>
    <x v="96"/>
    <x v="7"/>
    <x v="452"/>
    <x v="452"/>
    <n v="193865.64"/>
    <n v="194852.62"/>
    <n v="59286.128440366978"/>
    <n v="59587.957186544343"/>
    <n v="986.97999999998137"/>
    <n v="5.0910517201500031E-3"/>
  </r>
  <r>
    <x v="3"/>
    <x v="96"/>
    <x v="8"/>
    <x v="6"/>
    <x v="6"/>
    <m/>
    <m/>
    <m/>
    <m/>
    <m/>
    <m/>
  </r>
  <r>
    <x v="3"/>
    <x v="96"/>
    <x v="30"/>
    <x v="12"/>
    <x v="12"/>
    <n v="0"/>
    <n v="0"/>
    <n v="0"/>
    <n v="0"/>
    <n v="0"/>
    <n v="0"/>
  </r>
  <r>
    <x v="3"/>
    <x v="96"/>
    <x v="31"/>
    <x v="12"/>
    <x v="12"/>
    <n v="0"/>
    <n v="0"/>
    <n v="0"/>
    <n v="0"/>
    <n v="0"/>
    <n v="0"/>
  </r>
  <r>
    <x v="3"/>
    <x v="96"/>
    <x v="7"/>
    <x v="12"/>
    <x v="12"/>
    <n v="0"/>
    <n v="0"/>
    <n v="0"/>
    <n v="0"/>
    <n v="0"/>
    <n v="0"/>
  </r>
  <r>
    <x v="3"/>
    <x v="96"/>
    <x v="8"/>
    <x v="6"/>
    <x v="6"/>
    <m/>
    <m/>
    <m/>
    <m/>
    <m/>
    <m/>
  </r>
  <r>
    <x v="3"/>
    <x v="96"/>
    <x v="32"/>
    <x v="12"/>
    <x v="12"/>
    <n v="0"/>
    <n v="0"/>
    <n v="0"/>
    <n v="0"/>
    <n v="0"/>
    <n v="0"/>
  </r>
  <r>
    <x v="3"/>
    <x v="96"/>
    <x v="7"/>
    <x v="12"/>
    <x v="12"/>
    <n v="0"/>
    <n v="0"/>
    <n v="0"/>
    <n v="0"/>
    <n v="0"/>
    <n v="0"/>
  </r>
  <r>
    <x v="3"/>
    <x v="96"/>
    <x v="8"/>
    <x v="6"/>
    <x v="6"/>
    <m/>
    <m/>
    <m/>
    <m/>
    <m/>
    <m/>
  </r>
  <r>
    <x v="3"/>
    <x v="96"/>
    <x v="33"/>
    <x v="12"/>
    <x v="12"/>
    <n v="0"/>
    <n v="0"/>
    <n v="0"/>
    <n v="0"/>
    <n v="0"/>
    <n v="0"/>
  </r>
  <r>
    <x v="3"/>
    <x v="96"/>
    <x v="34"/>
    <x v="453"/>
    <x v="453"/>
    <n v="8413.4"/>
    <n v="8413.4"/>
    <n v="14260"/>
    <n v="14260"/>
    <n v="0"/>
    <n v="0"/>
  </r>
  <r>
    <x v="3"/>
    <x v="96"/>
    <x v="7"/>
    <x v="453"/>
    <x v="453"/>
    <n v="8413.4"/>
    <n v="8413.4"/>
    <n v="14260"/>
    <n v="14260"/>
    <n v="0"/>
    <n v="0"/>
  </r>
  <r>
    <x v="3"/>
    <x v="96"/>
    <x v="8"/>
    <x v="6"/>
    <x v="6"/>
    <m/>
    <m/>
    <m/>
    <m/>
    <m/>
    <m/>
  </r>
  <r>
    <x v="3"/>
    <x v="96"/>
    <x v="35"/>
    <x v="12"/>
    <x v="12"/>
    <n v="0"/>
    <n v="0"/>
    <n v="0"/>
    <n v="0"/>
    <n v="0"/>
    <n v="0"/>
  </r>
  <r>
    <x v="3"/>
    <x v="96"/>
    <x v="36"/>
    <x v="12"/>
    <x v="12"/>
    <n v="0"/>
    <n v="0"/>
    <n v="0"/>
    <n v="0"/>
    <n v="0"/>
    <n v="0"/>
  </r>
  <r>
    <x v="3"/>
    <x v="96"/>
    <x v="37"/>
    <x v="12"/>
    <x v="12"/>
    <n v="0"/>
    <n v="0"/>
    <n v="0"/>
    <n v="0"/>
    <n v="0"/>
    <n v="0"/>
  </r>
  <r>
    <x v="3"/>
    <x v="96"/>
    <x v="38"/>
    <x v="12"/>
    <x v="12"/>
    <n v="0"/>
    <n v="0"/>
    <n v="0"/>
    <n v="0"/>
    <n v="0"/>
    <n v="0"/>
  </r>
  <r>
    <x v="3"/>
    <x v="96"/>
    <x v="7"/>
    <x v="12"/>
    <x v="12"/>
    <n v="0"/>
    <n v="0"/>
    <n v="0"/>
    <n v="0"/>
    <n v="0"/>
    <n v="0"/>
  </r>
  <r>
    <x v="3"/>
    <x v="96"/>
    <x v="8"/>
    <x v="6"/>
    <x v="6"/>
    <m/>
    <m/>
    <m/>
    <m/>
    <m/>
    <m/>
  </r>
  <r>
    <x v="3"/>
    <x v="96"/>
    <x v="39"/>
    <x v="12"/>
    <x v="12"/>
    <n v="0"/>
    <n v="0"/>
    <n v="0"/>
    <n v="0"/>
    <n v="0"/>
    <n v="0"/>
  </r>
  <r>
    <x v="3"/>
    <x v="96"/>
    <x v="40"/>
    <x v="12"/>
    <x v="12"/>
    <n v="0"/>
    <n v="0"/>
    <n v="0"/>
    <n v="0"/>
    <n v="0"/>
    <n v="0"/>
  </r>
  <r>
    <x v="3"/>
    <x v="96"/>
    <x v="41"/>
    <x v="12"/>
    <x v="12"/>
    <n v="0"/>
    <n v="0"/>
    <n v="0"/>
    <n v="0"/>
    <n v="0"/>
    <n v="0"/>
  </r>
  <r>
    <x v="3"/>
    <x v="97"/>
    <x v="0"/>
    <x v="0"/>
    <x v="0"/>
    <n v="85000"/>
    <n v="85000"/>
    <n v="85000"/>
    <n v="85000"/>
    <n v="0"/>
    <n v="0"/>
  </r>
  <r>
    <x v="3"/>
    <x v="97"/>
    <x v="1"/>
    <x v="378"/>
    <x v="378"/>
    <n v="52500"/>
    <n v="52500"/>
    <n v="70000"/>
    <n v="70000"/>
    <n v="0"/>
    <n v="0"/>
  </r>
  <r>
    <x v="3"/>
    <x v="97"/>
    <x v="2"/>
    <x v="115"/>
    <x v="115"/>
    <n v="26522.5"/>
    <n v="26522.5"/>
    <n v="53045"/>
    <n v="53045"/>
    <n v="0"/>
    <n v="0"/>
  </r>
  <r>
    <x v="3"/>
    <x v="97"/>
    <x v="3"/>
    <x v="12"/>
    <x v="12"/>
    <n v="0"/>
    <n v="0"/>
    <n v="0"/>
    <n v="0"/>
    <n v="0"/>
    <n v="0"/>
  </r>
  <r>
    <x v="3"/>
    <x v="97"/>
    <x v="4"/>
    <x v="281"/>
    <x v="281"/>
    <n v="54706"/>
    <n v="54706"/>
    <n v="68382.5"/>
    <n v="68382.5"/>
    <n v="0"/>
    <n v="0"/>
  </r>
  <r>
    <x v="3"/>
    <x v="97"/>
    <x v="5"/>
    <x v="12"/>
    <x v="12"/>
    <n v="0"/>
    <n v="0"/>
    <n v="0"/>
    <n v="0"/>
    <n v="0"/>
    <n v="0"/>
  </r>
  <r>
    <x v="3"/>
    <x v="97"/>
    <x v="6"/>
    <x v="12"/>
    <x v="12"/>
    <n v="0"/>
    <n v="0"/>
    <n v="0"/>
    <n v="0"/>
    <n v="0"/>
    <n v="0"/>
  </r>
  <r>
    <x v="3"/>
    <x v="97"/>
    <x v="7"/>
    <x v="454"/>
    <x v="454"/>
    <n v="218728.5"/>
    <n v="218728.5"/>
    <n v="71714.262295081979"/>
    <n v="71714.262295081979"/>
    <n v="0"/>
    <n v="0"/>
  </r>
  <r>
    <x v="3"/>
    <x v="97"/>
    <x v="8"/>
    <x v="6"/>
    <x v="6"/>
    <m/>
    <m/>
    <m/>
    <m/>
    <m/>
    <m/>
  </r>
  <r>
    <x v="3"/>
    <x v="97"/>
    <x v="9"/>
    <x v="12"/>
    <x v="12"/>
    <n v="0"/>
    <n v="0"/>
    <n v="0"/>
    <n v="0"/>
    <n v="0"/>
    <n v="0"/>
  </r>
  <r>
    <x v="3"/>
    <x v="97"/>
    <x v="10"/>
    <x v="12"/>
    <x v="12"/>
    <n v="0"/>
    <n v="0"/>
    <n v="0"/>
    <n v="0"/>
    <n v="0"/>
    <n v="0"/>
  </r>
  <r>
    <x v="3"/>
    <x v="97"/>
    <x v="7"/>
    <x v="12"/>
    <x v="12"/>
    <n v="0"/>
    <n v="0"/>
    <n v="0"/>
    <n v="0"/>
    <n v="0"/>
    <n v="0"/>
  </r>
  <r>
    <x v="3"/>
    <x v="97"/>
    <x v="8"/>
    <x v="6"/>
    <x v="6"/>
    <m/>
    <m/>
    <m/>
    <m/>
    <m/>
    <m/>
  </r>
  <r>
    <x v="3"/>
    <x v="97"/>
    <x v="11"/>
    <x v="455"/>
    <x v="455"/>
    <n v="51176"/>
    <n v="51176"/>
    <n v="18212.099644128113"/>
    <n v="18212.099644128113"/>
    <n v="0"/>
    <n v="0"/>
  </r>
  <r>
    <x v="3"/>
    <x v="97"/>
    <x v="12"/>
    <x v="0"/>
    <x v="0"/>
    <n v="21100"/>
    <n v="21100"/>
    <n v="21100"/>
    <n v="21100"/>
    <n v="0"/>
    <n v="0"/>
  </r>
  <r>
    <x v="3"/>
    <x v="97"/>
    <x v="13"/>
    <x v="12"/>
    <x v="12"/>
    <n v="0"/>
    <n v="0"/>
    <n v="0"/>
    <n v="0"/>
    <n v="0"/>
    <n v="0"/>
  </r>
  <r>
    <x v="3"/>
    <x v="97"/>
    <x v="14"/>
    <x v="12"/>
    <x v="12"/>
    <n v="0"/>
    <n v="0"/>
    <n v="0"/>
    <n v="0"/>
    <n v="0"/>
    <n v="0"/>
  </r>
  <r>
    <x v="3"/>
    <x v="97"/>
    <x v="7"/>
    <x v="456"/>
    <x v="456"/>
    <n v="72276"/>
    <n v="72276"/>
    <n v="18970.078740157482"/>
    <n v="18970.078740157482"/>
    <n v="0"/>
    <n v="0"/>
  </r>
  <r>
    <x v="3"/>
    <x v="97"/>
    <x v="8"/>
    <x v="6"/>
    <x v="6"/>
    <m/>
    <m/>
    <m/>
    <m/>
    <m/>
    <m/>
  </r>
  <r>
    <x v="3"/>
    <x v="97"/>
    <x v="15"/>
    <x v="0"/>
    <x v="0"/>
    <n v="66957"/>
    <n v="66957"/>
    <n v="66957"/>
    <n v="66957"/>
    <n v="0"/>
    <n v="0"/>
  </r>
  <r>
    <x v="3"/>
    <x v="97"/>
    <x v="16"/>
    <x v="457"/>
    <x v="457"/>
    <n v="10244.5"/>
    <n v="10244.5"/>
    <n v="60261.76470588235"/>
    <n v="60261.76470588235"/>
    <n v="0"/>
    <n v="0"/>
  </r>
  <r>
    <x v="3"/>
    <x v="97"/>
    <x v="17"/>
    <x v="458"/>
    <x v="458"/>
    <n v="108023"/>
    <n v="108023"/>
    <n v="40157.249070631973"/>
    <n v="40157.249070631973"/>
    <n v="0"/>
    <n v="0"/>
  </r>
  <r>
    <x v="3"/>
    <x v="97"/>
    <x v="7"/>
    <x v="459"/>
    <x v="459"/>
    <n v="185224.5"/>
    <n v="185224.5"/>
    <n v="47985.621761658032"/>
    <n v="47985.621761658032"/>
    <n v="0"/>
    <n v="0"/>
  </r>
  <r>
    <x v="3"/>
    <x v="97"/>
    <x v="8"/>
    <x v="6"/>
    <x v="6"/>
    <m/>
    <m/>
    <m/>
    <m/>
    <m/>
    <m/>
  </r>
  <r>
    <x v="3"/>
    <x v="97"/>
    <x v="18"/>
    <x v="12"/>
    <x v="12"/>
    <n v="0"/>
    <n v="0"/>
    <n v="0"/>
    <n v="0"/>
    <n v="0"/>
    <n v="0"/>
  </r>
  <r>
    <x v="3"/>
    <x v="97"/>
    <x v="19"/>
    <x v="12"/>
    <x v="12"/>
    <n v="0"/>
    <n v="0"/>
    <n v="0"/>
    <n v="0"/>
    <n v="0"/>
    <n v="0"/>
  </r>
  <r>
    <x v="3"/>
    <x v="97"/>
    <x v="7"/>
    <x v="12"/>
    <x v="12"/>
    <n v="0"/>
    <n v="0"/>
    <n v="0"/>
    <n v="0"/>
    <n v="0"/>
    <n v="0"/>
  </r>
  <r>
    <x v="3"/>
    <x v="97"/>
    <x v="8"/>
    <x v="6"/>
    <x v="6"/>
    <m/>
    <m/>
    <m/>
    <m/>
    <m/>
    <m/>
  </r>
  <r>
    <x v="3"/>
    <x v="97"/>
    <x v="20"/>
    <x v="12"/>
    <x v="12"/>
    <n v="0"/>
    <n v="0"/>
    <n v="0"/>
    <n v="0"/>
    <n v="0"/>
    <n v="0"/>
  </r>
  <r>
    <x v="3"/>
    <x v="97"/>
    <x v="21"/>
    <x v="12"/>
    <x v="12"/>
    <n v="0"/>
    <n v="0"/>
    <n v="0"/>
    <n v="0"/>
    <n v="0"/>
    <n v="0"/>
  </r>
  <r>
    <x v="3"/>
    <x v="97"/>
    <x v="7"/>
    <x v="12"/>
    <x v="12"/>
    <n v="0"/>
    <n v="0"/>
    <n v="0"/>
    <n v="0"/>
    <n v="0"/>
    <n v="0"/>
  </r>
  <r>
    <x v="3"/>
    <x v="97"/>
    <x v="8"/>
    <x v="6"/>
    <x v="6"/>
    <m/>
    <m/>
    <m/>
    <m/>
    <m/>
    <m/>
  </r>
  <r>
    <x v="3"/>
    <x v="97"/>
    <x v="22"/>
    <x v="12"/>
    <x v="12"/>
    <n v="0"/>
    <n v="0"/>
    <n v="0"/>
    <n v="0"/>
    <n v="0"/>
    <n v="0"/>
  </r>
  <r>
    <x v="3"/>
    <x v="97"/>
    <x v="23"/>
    <x v="12"/>
    <x v="12"/>
    <n v="0"/>
    <n v="0"/>
    <n v="0"/>
    <n v="0"/>
    <n v="0"/>
    <n v="0"/>
  </r>
  <r>
    <x v="3"/>
    <x v="97"/>
    <x v="24"/>
    <x v="12"/>
    <x v="12"/>
    <n v="0"/>
    <n v="0"/>
    <n v="0"/>
    <n v="0"/>
    <n v="0"/>
    <n v="0"/>
  </r>
  <r>
    <x v="3"/>
    <x v="97"/>
    <x v="25"/>
    <x v="12"/>
    <x v="12"/>
    <n v="0"/>
    <n v="0"/>
    <n v="0"/>
    <n v="0"/>
    <n v="0"/>
    <n v="0"/>
  </r>
  <r>
    <x v="3"/>
    <x v="97"/>
    <x v="26"/>
    <x v="12"/>
    <x v="12"/>
    <n v="0"/>
    <n v="0"/>
    <n v="0"/>
    <n v="0"/>
    <n v="0"/>
    <n v="0"/>
  </r>
  <r>
    <x v="3"/>
    <x v="97"/>
    <x v="27"/>
    <x v="12"/>
    <x v="12"/>
    <n v="0"/>
    <n v="0"/>
    <n v="0"/>
    <n v="0"/>
    <n v="0"/>
    <n v="0"/>
  </r>
  <r>
    <x v="3"/>
    <x v="97"/>
    <x v="28"/>
    <x v="12"/>
    <x v="12"/>
    <n v="0"/>
    <n v="0"/>
    <n v="0"/>
    <n v="0"/>
    <n v="0"/>
    <n v="0"/>
  </r>
  <r>
    <x v="3"/>
    <x v="97"/>
    <x v="29"/>
    <x v="12"/>
    <x v="12"/>
    <n v="0"/>
    <n v="0"/>
    <n v="0"/>
    <n v="0"/>
    <n v="0"/>
    <n v="0"/>
  </r>
  <r>
    <x v="3"/>
    <x v="97"/>
    <x v="7"/>
    <x v="12"/>
    <x v="12"/>
    <n v="0"/>
    <n v="0"/>
    <n v="0"/>
    <n v="0"/>
    <n v="0"/>
    <n v="0"/>
  </r>
  <r>
    <x v="3"/>
    <x v="97"/>
    <x v="8"/>
    <x v="6"/>
    <x v="6"/>
    <m/>
    <m/>
    <m/>
    <m/>
    <m/>
    <m/>
  </r>
  <r>
    <x v="3"/>
    <x v="97"/>
    <x v="30"/>
    <x v="12"/>
    <x v="12"/>
    <n v="0"/>
    <n v="0"/>
    <n v="0"/>
    <n v="0"/>
    <n v="0"/>
    <n v="0"/>
  </r>
  <r>
    <x v="3"/>
    <x v="97"/>
    <x v="31"/>
    <x v="12"/>
    <x v="12"/>
    <n v="0"/>
    <n v="0"/>
    <n v="0"/>
    <n v="0"/>
    <n v="0"/>
    <n v="0"/>
  </r>
  <r>
    <x v="3"/>
    <x v="97"/>
    <x v="7"/>
    <x v="12"/>
    <x v="12"/>
    <n v="0"/>
    <n v="0"/>
    <n v="0"/>
    <n v="0"/>
    <n v="0"/>
    <n v="0"/>
  </r>
  <r>
    <x v="3"/>
    <x v="97"/>
    <x v="8"/>
    <x v="6"/>
    <x v="6"/>
    <m/>
    <m/>
    <m/>
    <m/>
    <m/>
    <m/>
  </r>
  <r>
    <x v="3"/>
    <x v="97"/>
    <x v="32"/>
    <x v="115"/>
    <x v="115"/>
    <n v="35000"/>
    <n v="35000"/>
    <n v="70000"/>
    <n v="70000"/>
    <n v="0"/>
    <n v="0"/>
  </r>
  <r>
    <x v="3"/>
    <x v="97"/>
    <x v="7"/>
    <x v="115"/>
    <x v="115"/>
    <n v="35000"/>
    <n v="35000"/>
    <n v="70000"/>
    <n v="70000"/>
    <n v="0"/>
    <n v="0"/>
  </r>
  <r>
    <x v="3"/>
    <x v="97"/>
    <x v="8"/>
    <x v="6"/>
    <x v="6"/>
    <m/>
    <m/>
    <m/>
    <m/>
    <m/>
    <m/>
  </r>
  <r>
    <x v="3"/>
    <x v="97"/>
    <x v="33"/>
    <x v="12"/>
    <x v="12"/>
    <n v="0"/>
    <n v="0"/>
    <n v="0"/>
    <n v="0"/>
    <n v="0"/>
    <n v="0"/>
  </r>
  <r>
    <x v="3"/>
    <x v="97"/>
    <x v="34"/>
    <x v="433"/>
    <x v="433"/>
    <n v="19089"/>
    <n v="19490"/>
    <n v="24790.909090909092"/>
    <n v="25311.688311688311"/>
    <n v="401"/>
    <n v="2.1006862591021008E-2"/>
  </r>
  <r>
    <x v="3"/>
    <x v="97"/>
    <x v="7"/>
    <x v="433"/>
    <x v="433"/>
    <n v="19089"/>
    <n v="19490"/>
    <n v="24790.909090909092"/>
    <n v="25311.688311688311"/>
    <n v="401"/>
    <n v="2.1006862591021008E-2"/>
  </r>
  <r>
    <x v="3"/>
    <x v="97"/>
    <x v="8"/>
    <x v="6"/>
    <x v="6"/>
    <m/>
    <m/>
    <m/>
    <m/>
    <m/>
    <m/>
  </r>
  <r>
    <x v="3"/>
    <x v="97"/>
    <x v="35"/>
    <x v="12"/>
    <x v="12"/>
    <n v="0"/>
    <n v="0"/>
    <n v="0"/>
    <n v="0"/>
    <n v="0"/>
    <n v="0"/>
  </r>
  <r>
    <x v="3"/>
    <x v="97"/>
    <x v="36"/>
    <x v="12"/>
    <x v="12"/>
    <n v="0"/>
    <n v="0"/>
    <n v="0"/>
    <n v="0"/>
    <n v="0"/>
    <n v="0"/>
  </r>
  <r>
    <x v="3"/>
    <x v="97"/>
    <x v="37"/>
    <x v="12"/>
    <x v="12"/>
    <n v="0"/>
    <n v="0"/>
    <n v="0"/>
    <n v="0"/>
    <n v="0"/>
    <n v="0"/>
  </r>
  <r>
    <x v="3"/>
    <x v="97"/>
    <x v="38"/>
    <x v="12"/>
    <x v="12"/>
    <n v="0"/>
    <n v="0"/>
    <n v="0"/>
    <n v="0"/>
    <n v="0"/>
    <n v="0"/>
  </r>
  <r>
    <x v="3"/>
    <x v="97"/>
    <x v="7"/>
    <x v="12"/>
    <x v="12"/>
    <n v="0"/>
    <n v="0"/>
    <n v="0"/>
    <n v="0"/>
    <n v="0"/>
    <n v="0"/>
  </r>
  <r>
    <x v="3"/>
    <x v="97"/>
    <x v="8"/>
    <x v="6"/>
    <x v="6"/>
    <m/>
    <m/>
    <m/>
    <m/>
    <m/>
    <m/>
  </r>
  <r>
    <x v="3"/>
    <x v="97"/>
    <x v="39"/>
    <x v="12"/>
    <x v="12"/>
    <n v="0"/>
    <n v="0"/>
    <n v="0"/>
    <n v="0"/>
    <n v="0"/>
    <n v="0"/>
  </r>
  <r>
    <x v="3"/>
    <x v="97"/>
    <x v="40"/>
    <x v="12"/>
    <x v="12"/>
    <n v="0"/>
    <n v="0"/>
    <n v="0"/>
    <n v="0"/>
    <n v="0"/>
    <n v="0"/>
  </r>
  <r>
    <x v="3"/>
    <x v="97"/>
    <x v="41"/>
    <x v="12"/>
    <x v="12"/>
    <n v="0"/>
    <n v="0"/>
    <n v="0"/>
    <n v="0"/>
    <n v="0"/>
    <n v="0"/>
  </r>
  <r>
    <x v="1"/>
    <x v="98"/>
    <x v="0"/>
    <x v="0"/>
    <x v="0"/>
    <n v="80000"/>
    <n v="80800"/>
    <n v="80000"/>
    <n v="80800"/>
    <n v="800"/>
    <n v="0.01"/>
  </r>
  <r>
    <x v="1"/>
    <x v="98"/>
    <x v="1"/>
    <x v="12"/>
    <x v="12"/>
    <n v="0"/>
    <n v="0"/>
    <n v="0"/>
    <n v="0"/>
    <n v="0"/>
    <n v="0"/>
  </r>
  <r>
    <x v="1"/>
    <x v="98"/>
    <x v="2"/>
    <x v="12"/>
    <x v="12"/>
    <n v="0"/>
    <n v="0"/>
    <n v="0"/>
    <n v="0"/>
    <n v="0"/>
    <n v="0"/>
  </r>
  <r>
    <x v="1"/>
    <x v="98"/>
    <x v="3"/>
    <x v="12"/>
    <x v="12"/>
    <n v="0"/>
    <n v="0"/>
    <n v="0"/>
    <n v="0"/>
    <n v="0"/>
    <n v="0"/>
  </r>
  <r>
    <x v="1"/>
    <x v="98"/>
    <x v="4"/>
    <x v="12"/>
    <x v="12"/>
    <n v="0"/>
    <n v="0"/>
    <n v="0"/>
    <n v="0"/>
    <n v="0"/>
    <n v="0"/>
  </r>
  <r>
    <x v="1"/>
    <x v="98"/>
    <x v="5"/>
    <x v="0"/>
    <x v="0"/>
    <n v="57905"/>
    <n v="57906"/>
    <n v="57905"/>
    <n v="57906"/>
    <n v="1"/>
    <n v="1.7269665831966151E-5"/>
  </r>
  <r>
    <x v="1"/>
    <x v="98"/>
    <x v="6"/>
    <x v="12"/>
    <x v="12"/>
    <n v="0"/>
    <n v="0"/>
    <n v="0"/>
    <n v="0"/>
    <n v="0"/>
    <n v="0"/>
  </r>
  <r>
    <x v="1"/>
    <x v="98"/>
    <x v="7"/>
    <x v="17"/>
    <x v="17"/>
    <n v="137905"/>
    <n v="138706"/>
    <n v="68952.5"/>
    <n v="69353"/>
    <n v="801"/>
    <n v="5.8083463253689131E-3"/>
  </r>
  <r>
    <x v="1"/>
    <x v="98"/>
    <x v="8"/>
    <x v="6"/>
    <x v="6"/>
    <m/>
    <m/>
    <m/>
    <m/>
    <m/>
    <m/>
  </r>
  <r>
    <x v="1"/>
    <x v="98"/>
    <x v="9"/>
    <x v="12"/>
    <x v="12"/>
    <n v="0"/>
    <n v="0"/>
    <n v="0"/>
    <n v="0"/>
    <n v="0"/>
    <n v="0"/>
  </r>
  <r>
    <x v="1"/>
    <x v="98"/>
    <x v="10"/>
    <x v="0"/>
    <x v="0"/>
    <n v="17852"/>
    <n v="20000"/>
    <n v="17852"/>
    <n v="20000"/>
    <n v="2148"/>
    <n v="0.12032265292404212"/>
  </r>
  <r>
    <x v="1"/>
    <x v="98"/>
    <x v="7"/>
    <x v="0"/>
    <x v="0"/>
    <n v="17852"/>
    <n v="20000"/>
    <n v="17852"/>
    <n v="20000"/>
    <n v="2148"/>
    <n v="0.12032265292404212"/>
  </r>
  <r>
    <x v="1"/>
    <x v="98"/>
    <x v="8"/>
    <x v="6"/>
    <x v="6"/>
    <m/>
    <m/>
    <m/>
    <m/>
    <m/>
    <m/>
  </r>
  <r>
    <x v="1"/>
    <x v="98"/>
    <x v="11"/>
    <x v="2"/>
    <x v="2"/>
    <n v="129632.87"/>
    <n v="130330.69"/>
    <n v="18518.981428571427"/>
    <n v="18618.670000000002"/>
    <n v="697.82000000000698"/>
    <n v="5.3830482963156409E-3"/>
  </r>
  <r>
    <x v="1"/>
    <x v="98"/>
    <x v="12"/>
    <x v="460"/>
    <x v="460"/>
    <n v="97832.82"/>
    <n v="98068.33"/>
    <n v="19145.365949119376"/>
    <n v="19191.454011741684"/>
    <n v="235.50999999999476"/>
    <n v="2.4072698711945003E-3"/>
  </r>
  <r>
    <x v="1"/>
    <x v="98"/>
    <x v="13"/>
    <x v="12"/>
    <x v="12"/>
    <n v="0"/>
    <n v="0"/>
    <n v="0"/>
    <n v="0"/>
    <n v="0"/>
    <n v="0"/>
  </r>
  <r>
    <x v="1"/>
    <x v="98"/>
    <x v="14"/>
    <x v="12"/>
    <x v="12"/>
    <n v="0"/>
    <n v="0"/>
    <n v="0"/>
    <n v="0"/>
    <n v="0"/>
    <n v="0"/>
  </r>
  <r>
    <x v="1"/>
    <x v="98"/>
    <x v="7"/>
    <x v="461"/>
    <x v="461"/>
    <n v="227465.69"/>
    <n v="228399.02000000002"/>
    <n v="18783.293971924031"/>
    <n v="18860.364987613546"/>
    <n v="933.3300000000163"/>
    <n v="4.1031682624312104E-3"/>
  </r>
  <r>
    <x v="1"/>
    <x v="98"/>
    <x v="8"/>
    <x v="6"/>
    <x v="6"/>
    <m/>
    <m/>
    <m/>
    <m/>
    <m/>
    <m/>
  </r>
  <r>
    <x v="1"/>
    <x v="98"/>
    <x v="15"/>
    <x v="307"/>
    <x v="307"/>
    <n v="44109.78"/>
    <n v="44550.81"/>
    <n v="50124.75"/>
    <n v="50625.920454545449"/>
    <n v="441.02999999999884"/>
    <n v="9.9984629259089221E-3"/>
  </r>
  <r>
    <x v="1"/>
    <x v="98"/>
    <x v="16"/>
    <x v="12"/>
    <x v="12"/>
    <n v="0"/>
    <n v="0"/>
    <n v="0"/>
    <n v="0"/>
    <n v="0"/>
    <n v="0"/>
  </r>
  <r>
    <x v="1"/>
    <x v="98"/>
    <x v="17"/>
    <x v="0"/>
    <x v="0"/>
    <n v="25371"/>
    <n v="25372"/>
    <n v="25371"/>
    <n v="25372"/>
    <n v="1"/>
    <n v="3.9415080209688224E-5"/>
  </r>
  <r>
    <x v="1"/>
    <x v="98"/>
    <x v="7"/>
    <x v="376"/>
    <x v="376"/>
    <n v="69480.78"/>
    <n v="69922.81"/>
    <n v="36957.861702127659"/>
    <n v="37192.984042553195"/>
    <n v="442.02999999999884"/>
    <n v="6.3619032486393915E-3"/>
  </r>
  <r>
    <x v="1"/>
    <x v="98"/>
    <x v="8"/>
    <x v="6"/>
    <x v="6"/>
    <m/>
    <m/>
    <m/>
    <m/>
    <m/>
    <m/>
  </r>
  <r>
    <x v="1"/>
    <x v="98"/>
    <x v="18"/>
    <x v="0"/>
    <x v="0"/>
    <n v="58000"/>
    <n v="58580"/>
    <n v="58000"/>
    <n v="58580"/>
    <n v="580"/>
    <n v="0.01"/>
  </r>
  <r>
    <x v="1"/>
    <x v="98"/>
    <x v="19"/>
    <x v="12"/>
    <x v="12"/>
    <n v="0"/>
    <n v="0"/>
    <n v="0"/>
    <n v="0"/>
    <n v="0"/>
    <n v="0"/>
  </r>
  <r>
    <x v="1"/>
    <x v="98"/>
    <x v="7"/>
    <x v="0"/>
    <x v="0"/>
    <n v="58000"/>
    <n v="58580"/>
    <n v="58000"/>
    <n v="58580"/>
    <n v="580"/>
    <n v="0.01"/>
  </r>
  <r>
    <x v="1"/>
    <x v="98"/>
    <x v="8"/>
    <x v="6"/>
    <x v="6"/>
    <m/>
    <m/>
    <m/>
    <m/>
    <m/>
    <m/>
  </r>
  <r>
    <x v="1"/>
    <x v="98"/>
    <x v="20"/>
    <x v="12"/>
    <x v="12"/>
    <n v="0"/>
    <n v="0"/>
    <n v="0"/>
    <n v="0"/>
    <n v="0"/>
    <n v="0"/>
  </r>
  <r>
    <x v="1"/>
    <x v="98"/>
    <x v="21"/>
    <x v="12"/>
    <x v="12"/>
    <n v="0"/>
    <n v="0"/>
    <n v="0"/>
    <n v="0"/>
    <n v="0"/>
    <n v="0"/>
  </r>
  <r>
    <x v="1"/>
    <x v="98"/>
    <x v="7"/>
    <x v="12"/>
    <x v="12"/>
    <n v="0"/>
    <n v="0"/>
    <n v="0"/>
    <n v="0"/>
    <n v="0"/>
    <n v="0"/>
  </r>
  <r>
    <x v="1"/>
    <x v="98"/>
    <x v="8"/>
    <x v="6"/>
    <x v="6"/>
    <m/>
    <m/>
    <m/>
    <m/>
    <m/>
    <m/>
  </r>
  <r>
    <x v="1"/>
    <x v="98"/>
    <x v="22"/>
    <x v="12"/>
    <x v="12"/>
    <n v="0"/>
    <n v="0"/>
    <n v="0"/>
    <n v="0"/>
    <n v="0"/>
    <n v="0"/>
  </r>
  <r>
    <x v="1"/>
    <x v="98"/>
    <x v="23"/>
    <x v="462"/>
    <x v="462"/>
    <n v="38895.75"/>
    <n v="39000"/>
    <n v="58932.954545454544"/>
    <n v="59090.909090909088"/>
    <n v="104.25"/>
    <n v="2.6802414145504329E-3"/>
  </r>
  <r>
    <x v="1"/>
    <x v="98"/>
    <x v="24"/>
    <x v="12"/>
    <x v="12"/>
    <n v="0"/>
    <n v="0"/>
    <n v="0"/>
    <n v="0"/>
    <n v="0"/>
    <n v="0"/>
  </r>
  <r>
    <x v="1"/>
    <x v="98"/>
    <x v="25"/>
    <x v="12"/>
    <x v="12"/>
    <n v="0"/>
    <n v="0"/>
    <n v="0"/>
    <n v="0"/>
    <n v="0"/>
    <n v="0"/>
  </r>
  <r>
    <x v="1"/>
    <x v="98"/>
    <x v="26"/>
    <x v="12"/>
    <x v="12"/>
    <n v="0"/>
    <n v="0"/>
    <n v="0"/>
    <n v="0"/>
    <n v="0"/>
    <n v="0"/>
  </r>
  <r>
    <x v="1"/>
    <x v="98"/>
    <x v="27"/>
    <x v="12"/>
    <x v="12"/>
    <n v="0"/>
    <n v="0"/>
    <n v="0"/>
    <n v="0"/>
    <n v="0"/>
    <n v="0"/>
  </r>
  <r>
    <x v="1"/>
    <x v="98"/>
    <x v="28"/>
    <x v="12"/>
    <x v="12"/>
    <n v="0"/>
    <n v="0"/>
    <n v="0"/>
    <n v="0"/>
    <n v="0"/>
    <n v="0"/>
  </r>
  <r>
    <x v="1"/>
    <x v="98"/>
    <x v="29"/>
    <x v="12"/>
    <x v="12"/>
    <n v="0"/>
    <n v="0"/>
    <n v="0"/>
    <n v="0"/>
    <n v="0"/>
    <n v="0"/>
  </r>
  <r>
    <x v="1"/>
    <x v="98"/>
    <x v="7"/>
    <x v="462"/>
    <x v="462"/>
    <n v="38895.75"/>
    <n v="39000"/>
    <n v="58932.954545454544"/>
    <n v="59090.909090909088"/>
    <n v="104.25"/>
    <n v="2.6802414145504329E-3"/>
  </r>
  <r>
    <x v="1"/>
    <x v="98"/>
    <x v="8"/>
    <x v="6"/>
    <x v="6"/>
    <m/>
    <m/>
    <m/>
    <m/>
    <m/>
    <m/>
  </r>
  <r>
    <x v="1"/>
    <x v="98"/>
    <x v="30"/>
    <x v="12"/>
    <x v="12"/>
    <n v="0"/>
    <n v="0"/>
    <n v="0"/>
    <n v="0"/>
    <n v="0"/>
    <n v="0"/>
  </r>
  <r>
    <x v="1"/>
    <x v="98"/>
    <x v="31"/>
    <x v="12"/>
    <x v="12"/>
    <n v="0"/>
    <n v="0"/>
    <n v="0"/>
    <n v="0"/>
    <n v="0"/>
    <n v="0"/>
  </r>
  <r>
    <x v="1"/>
    <x v="98"/>
    <x v="7"/>
    <x v="12"/>
    <x v="12"/>
    <n v="0"/>
    <n v="0"/>
    <n v="0"/>
    <n v="0"/>
    <n v="0"/>
    <n v="0"/>
  </r>
  <r>
    <x v="1"/>
    <x v="98"/>
    <x v="8"/>
    <x v="6"/>
    <x v="6"/>
    <m/>
    <m/>
    <m/>
    <m/>
    <m/>
    <m/>
  </r>
  <r>
    <x v="1"/>
    <x v="98"/>
    <x v="32"/>
    <x v="12"/>
    <x v="12"/>
    <n v="0"/>
    <n v="0"/>
    <n v="0"/>
    <n v="0"/>
    <n v="0"/>
    <n v="0"/>
  </r>
  <r>
    <x v="1"/>
    <x v="98"/>
    <x v="7"/>
    <x v="12"/>
    <x v="12"/>
    <n v="0"/>
    <n v="0"/>
    <n v="0"/>
    <n v="0"/>
    <n v="0"/>
    <n v="0"/>
  </r>
  <r>
    <x v="1"/>
    <x v="98"/>
    <x v="8"/>
    <x v="6"/>
    <x v="6"/>
    <m/>
    <m/>
    <m/>
    <m/>
    <m/>
    <m/>
  </r>
  <r>
    <x v="1"/>
    <x v="98"/>
    <x v="33"/>
    <x v="12"/>
    <x v="12"/>
    <n v="0"/>
    <n v="0"/>
    <n v="0"/>
    <n v="0"/>
    <n v="0"/>
    <n v="0"/>
  </r>
  <r>
    <x v="1"/>
    <x v="98"/>
    <x v="34"/>
    <x v="12"/>
    <x v="12"/>
    <n v="0"/>
    <n v="0"/>
    <n v="0"/>
    <n v="0"/>
    <n v="0"/>
    <n v="0"/>
  </r>
  <r>
    <x v="1"/>
    <x v="98"/>
    <x v="7"/>
    <x v="12"/>
    <x v="12"/>
    <n v="0"/>
    <n v="0"/>
    <n v="0"/>
    <n v="0"/>
    <n v="0"/>
    <n v="0"/>
  </r>
  <r>
    <x v="1"/>
    <x v="98"/>
    <x v="8"/>
    <x v="6"/>
    <x v="6"/>
    <m/>
    <m/>
    <m/>
    <m/>
    <m/>
    <m/>
  </r>
  <r>
    <x v="1"/>
    <x v="98"/>
    <x v="35"/>
    <x v="12"/>
    <x v="12"/>
    <n v="0"/>
    <n v="0"/>
    <n v="0"/>
    <n v="0"/>
    <n v="0"/>
    <n v="0"/>
  </r>
  <r>
    <x v="1"/>
    <x v="98"/>
    <x v="36"/>
    <x v="12"/>
    <x v="12"/>
    <n v="0"/>
    <n v="0"/>
    <n v="0"/>
    <n v="0"/>
    <n v="0"/>
    <n v="0"/>
  </r>
  <r>
    <x v="1"/>
    <x v="98"/>
    <x v="37"/>
    <x v="12"/>
    <x v="12"/>
    <n v="0"/>
    <n v="0"/>
    <n v="0"/>
    <n v="0"/>
    <n v="0"/>
    <n v="0"/>
  </r>
  <r>
    <x v="1"/>
    <x v="98"/>
    <x v="38"/>
    <x v="12"/>
    <x v="12"/>
    <n v="0"/>
    <n v="0"/>
    <n v="0"/>
    <n v="0"/>
    <n v="0"/>
    <n v="0"/>
  </r>
  <r>
    <x v="1"/>
    <x v="98"/>
    <x v="7"/>
    <x v="12"/>
    <x v="12"/>
    <n v="0"/>
    <n v="0"/>
    <n v="0"/>
    <n v="0"/>
    <n v="0"/>
    <n v="0"/>
  </r>
  <r>
    <x v="1"/>
    <x v="98"/>
    <x v="8"/>
    <x v="6"/>
    <x v="6"/>
    <m/>
    <m/>
    <m/>
    <m/>
    <m/>
    <m/>
  </r>
  <r>
    <x v="1"/>
    <x v="98"/>
    <x v="39"/>
    <x v="12"/>
    <x v="12"/>
    <n v="0"/>
    <n v="0"/>
    <n v="0"/>
    <n v="0"/>
    <n v="0"/>
    <n v="0"/>
  </r>
  <r>
    <x v="1"/>
    <x v="98"/>
    <x v="40"/>
    <x v="12"/>
    <x v="12"/>
    <n v="0"/>
    <n v="0"/>
    <n v="0"/>
    <n v="0"/>
    <n v="0"/>
    <n v="0"/>
  </r>
  <r>
    <x v="1"/>
    <x v="98"/>
    <x v="41"/>
    <x v="12"/>
    <x v="12"/>
    <n v="0"/>
    <n v="0"/>
    <n v="0"/>
    <n v="0"/>
    <n v="0"/>
    <n v="0"/>
  </r>
  <r>
    <x v="3"/>
    <x v="99"/>
    <x v="0"/>
    <x v="0"/>
    <x v="0"/>
    <n v="92000"/>
    <n v="97000"/>
    <n v="92000"/>
    <n v="97000"/>
    <n v="5000"/>
    <n v="5.434782608695652E-2"/>
  </r>
  <r>
    <x v="3"/>
    <x v="99"/>
    <x v="1"/>
    <x v="12"/>
    <x v="12"/>
    <n v="0"/>
    <n v="0"/>
    <n v="0"/>
    <n v="0"/>
    <n v="0"/>
    <n v="0"/>
  </r>
  <r>
    <x v="3"/>
    <x v="99"/>
    <x v="2"/>
    <x v="12"/>
    <x v="12"/>
    <n v="0"/>
    <n v="0"/>
    <n v="0"/>
    <n v="0"/>
    <n v="0"/>
    <n v="0"/>
  </r>
  <r>
    <x v="3"/>
    <x v="99"/>
    <x v="3"/>
    <x v="12"/>
    <x v="12"/>
    <n v="0"/>
    <n v="0"/>
    <n v="0"/>
    <n v="0"/>
    <n v="0"/>
    <n v="0"/>
  </r>
  <r>
    <x v="3"/>
    <x v="99"/>
    <x v="4"/>
    <x v="0"/>
    <x v="0"/>
    <n v="52015"/>
    <n v="52015"/>
    <n v="52015"/>
    <n v="52015"/>
    <n v="0"/>
    <n v="0"/>
  </r>
  <r>
    <x v="3"/>
    <x v="99"/>
    <x v="5"/>
    <x v="12"/>
    <x v="12"/>
    <n v="0"/>
    <n v="0"/>
    <n v="0"/>
    <n v="0"/>
    <n v="0"/>
    <n v="0"/>
  </r>
  <r>
    <x v="3"/>
    <x v="99"/>
    <x v="6"/>
    <x v="12"/>
    <x v="12"/>
    <n v="0"/>
    <n v="0"/>
    <n v="0"/>
    <n v="0"/>
    <n v="0"/>
    <n v="0"/>
  </r>
  <r>
    <x v="3"/>
    <x v="99"/>
    <x v="7"/>
    <x v="17"/>
    <x v="17"/>
    <n v="144015"/>
    <n v="149015"/>
    <n v="72007.5"/>
    <n v="74507.5"/>
    <n v="5000"/>
    <n v="3.4718605700795054E-2"/>
  </r>
  <r>
    <x v="3"/>
    <x v="99"/>
    <x v="8"/>
    <x v="6"/>
    <x v="6"/>
    <m/>
    <m/>
    <m/>
    <m/>
    <m/>
    <m/>
  </r>
  <r>
    <x v="3"/>
    <x v="99"/>
    <x v="9"/>
    <x v="12"/>
    <x v="12"/>
    <n v="0"/>
    <n v="0"/>
    <n v="0"/>
    <n v="0"/>
    <n v="0"/>
    <n v="0"/>
  </r>
  <r>
    <x v="3"/>
    <x v="99"/>
    <x v="10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11"/>
    <x v="12"/>
    <x v="12"/>
    <n v="0"/>
    <n v="0"/>
    <n v="0"/>
    <n v="0"/>
    <n v="0"/>
    <n v="0"/>
  </r>
  <r>
    <x v="3"/>
    <x v="99"/>
    <x v="12"/>
    <x v="12"/>
    <x v="12"/>
    <n v="0"/>
    <n v="0"/>
    <n v="0"/>
    <n v="0"/>
    <n v="0"/>
    <n v="0"/>
  </r>
  <r>
    <x v="3"/>
    <x v="99"/>
    <x v="13"/>
    <x v="12"/>
    <x v="12"/>
    <n v="0"/>
    <n v="0"/>
    <n v="0"/>
    <n v="0"/>
    <n v="0"/>
    <n v="0"/>
  </r>
  <r>
    <x v="3"/>
    <x v="99"/>
    <x v="14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15"/>
    <x v="12"/>
    <x v="12"/>
    <n v="0"/>
    <n v="0"/>
    <n v="0"/>
    <n v="0"/>
    <n v="0"/>
    <n v="0"/>
  </r>
  <r>
    <x v="3"/>
    <x v="99"/>
    <x v="16"/>
    <x v="12"/>
    <x v="12"/>
    <n v="0"/>
    <n v="0"/>
    <n v="0"/>
    <n v="0"/>
    <n v="0"/>
    <n v="0"/>
  </r>
  <r>
    <x v="3"/>
    <x v="99"/>
    <x v="17"/>
    <x v="17"/>
    <x v="17"/>
    <n v="52750"/>
    <n v="52750"/>
    <n v="26375"/>
    <n v="26375"/>
    <n v="0"/>
    <n v="0"/>
  </r>
  <r>
    <x v="3"/>
    <x v="99"/>
    <x v="7"/>
    <x v="17"/>
    <x v="17"/>
    <n v="52750"/>
    <n v="52750"/>
    <n v="26375"/>
    <n v="26375"/>
    <n v="0"/>
    <n v="0"/>
  </r>
  <r>
    <x v="3"/>
    <x v="99"/>
    <x v="8"/>
    <x v="6"/>
    <x v="6"/>
    <m/>
    <m/>
    <m/>
    <m/>
    <m/>
    <m/>
  </r>
  <r>
    <x v="3"/>
    <x v="99"/>
    <x v="18"/>
    <x v="12"/>
    <x v="12"/>
    <n v="0"/>
    <n v="0"/>
    <n v="0"/>
    <n v="0"/>
    <n v="0"/>
    <n v="0"/>
  </r>
  <r>
    <x v="3"/>
    <x v="99"/>
    <x v="19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20"/>
    <x v="12"/>
    <x v="12"/>
    <n v="0"/>
    <n v="0"/>
    <n v="0"/>
    <n v="0"/>
    <n v="0"/>
    <n v="0"/>
  </r>
  <r>
    <x v="3"/>
    <x v="99"/>
    <x v="21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22"/>
    <x v="12"/>
    <x v="12"/>
    <n v="0"/>
    <n v="0"/>
    <n v="0"/>
    <n v="0"/>
    <n v="0"/>
    <n v="0"/>
  </r>
  <r>
    <x v="3"/>
    <x v="99"/>
    <x v="23"/>
    <x v="12"/>
    <x v="12"/>
    <n v="0"/>
    <n v="0"/>
    <n v="0"/>
    <n v="0"/>
    <n v="0"/>
    <n v="0"/>
  </r>
  <r>
    <x v="3"/>
    <x v="99"/>
    <x v="24"/>
    <x v="12"/>
    <x v="12"/>
    <n v="0"/>
    <n v="0"/>
    <n v="0"/>
    <n v="0"/>
    <n v="0"/>
    <n v="0"/>
  </r>
  <r>
    <x v="3"/>
    <x v="99"/>
    <x v="25"/>
    <x v="12"/>
    <x v="12"/>
    <n v="0"/>
    <n v="0"/>
    <n v="0"/>
    <n v="0"/>
    <n v="0"/>
    <n v="0"/>
  </r>
  <r>
    <x v="3"/>
    <x v="99"/>
    <x v="26"/>
    <x v="12"/>
    <x v="12"/>
    <n v="0"/>
    <n v="0"/>
    <n v="0"/>
    <n v="0"/>
    <n v="0"/>
    <n v="0"/>
  </r>
  <r>
    <x v="3"/>
    <x v="99"/>
    <x v="27"/>
    <x v="12"/>
    <x v="12"/>
    <n v="0"/>
    <n v="0"/>
    <n v="0"/>
    <n v="0"/>
    <n v="0"/>
    <n v="0"/>
  </r>
  <r>
    <x v="3"/>
    <x v="99"/>
    <x v="28"/>
    <x v="12"/>
    <x v="12"/>
    <n v="0"/>
    <n v="0"/>
    <n v="0"/>
    <n v="0"/>
    <n v="0"/>
    <n v="0"/>
  </r>
  <r>
    <x v="3"/>
    <x v="99"/>
    <x v="29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30"/>
    <x v="12"/>
    <x v="12"/>
    <n v="0"/>
    <n v="0"/>
    <n v="0"/>
    <n v="0"/>
    <n v="0"/>
    <n v="0"/>
  </r>
  <r>
    <x v="3"/>
    <x v="99"/>
    <x v="31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32"/>
    <x v="0"/>
    <x v="0"/>
    <n v="42855"/>
    <n v="42855"/>
    <n v="42855"/>
    <n v="42855"/>
    <n v="0"/>
    <n v="0"/>
  </r>
  <r>
    <x v="3"/>
    <x v="99"/>
    <x v="7"/>
    <x v="0"/>
    <x v="0"/>
    <n v="42855"/>
    <n v="42855"/>
    <n v="42855"/>
    <n v="42855"/>
    <n v="0"/>
    <n v="0"/>
  </r>
  <r>
    <x v="3"/>
    <x v="99"/>
    <x v="8"/>
    <x v="6"/>
    <x v="6"/>
    <m/>
    <m/>
    <m/>
    <m/>
    <m/>
    <m/>
  </r>
  <r>
    <x v="3"/>
    <x v="99"/>
    <x v="33"/>
    <x v="12"/>
    <x v="12"/>
    <n v="0"/>
    <n v="0"/>
    <n v="0"/>
    <n v="0"/>
    <n v="0"/>
    <n v="0"/>
  </r>
  <r>
    <x v="3"/>
    <x v="99"/>
    <x v="34"/>
    <x v="0"/>
    <x v="0"/>
    <n v="27122"/>
    <n v="27122"/>
    <n v="27122"/>
    <n v="27122"/>
    <n v="0"/>
    <n v="0"/>
  </r>
  <r>
    <x v="3"/>
    <x v="99"/>
    <x v="7"/>
    <x v="0"/>
    <x v="0"/>
    <n v="27122"/>
    <n v="27122"/>
    <n v="27122"/>
    <n v="27122"/>
    <n v="0"/>
    <n v="0"/>
  </r>
  <r>
    <x v="3"/>
    <x v="99"/>
    <x v="8"/>
    <x v="6"/>
    <x v="6"/>
    <m/>
    <m/>
    <m/>
    <m/>
    <m/>
    <m/>
  </r>
  <r>
    <x v="3"/>
    <x v="99"/>
    <x v="35"/>
    <x v="12"/>
    <x v="12"/>
    <n v="0"/>
    <n v="0"/>
    <n v="0"/>
    <n v="0"/>
    <n v="0"/>
    <n v="0"/>
  </r>
  <r>
    <x v="3"/>
    <x v="99"/>
    <x v="36"/>
    <x v="12"/>
    <x v="12"/>
    <n v="0"/>
    <n v="0"/>
    <n v="0"/>
    <n v="0"/>
    <n v="0"/>
    <n v="0"/>
  </r>
  <r>
    <x v="3"/>
    <x v="99"/>
    <x v="37"/>
    <x v="12"/>
    <x v="12"/>
    <n v="0"/>
    <n v="0"/>
    <n v="0"/>
    <n v="0"/>
    <n v="0"/>
    <n v="0"/>
  </r>
  <r>
    <x v="3"/>
    <x v="99"/>
    <x v="38"/>
    <x v="12"/>
    <x v="12"/>
    <n v="0"/>
    <n v="0"/>
    <n v="0"/>
    <n v="0"/>
    <n v="0"/>
    <n v="0"/>
  </r>
  <r>
    <x v="3"/>
    <x v="99"/>
    <x v="7"/>
    <x v="12"/>
    <x v="12"/>
    <n v="0"/>
    <n v="0"/>
    <n v="0"/>
    <n v="0"/>
    <n v="0"/>
    <n v="0"/>
  </r>
  <r>
    <x v="3"/>
    <x v="99"/>
    <x v="8"/>
    <x v="6"/>
    <x v="6"/>
    <m/>
    <m/>
    <m/>
    <m/>
    <m/>
    <m/>
  </r>
  <r>
    <x v="3"/>
    <x v="99"/>
    <x v="39"/>
    <x v="12"/>
    <x v="12"/>
    <n v="0"/>
    <n v="0"/>
    <n v="0"/>
    <n v="0"/>
    <n v="0"/>
    <n v="0"/>
  </r>
  <r>
    <x v="3"/>
    <x v="99"/>
    <x v="40"/>
    <x v="12"/>
    <x v="12"/>
    <n v="0"/>
    <n v="0"/>
    <n v="0"/>
    <n v="0"/>
    <n v="0"/>
    <n v="0"/>
  </r>
  <r>
    <x v="3"/>
    <x v="99"/>
    <x v="41"/>
    <x v="12"/>
    <x v="12"/>
    <n v="0"/>
    <n v="0"/>
    <n v="0"/>
    <n v="0"/>
    <n v="0"/>
    <n v="0"/>
  </r>
  <r>
    <x v="3"/>
    <x v="100"/>
    <x v="0"/>
    <x v="463"/>
    <x v="463"/>
    <n v="56000"/>
    <n v="56000"/>
    <n v="96551.724137931044"/>
    <n v="96551.724137931044"/>
    <n v="0"/>
    <n v="0"/>
  </r>
  <r>
    <x v="3"/>
    <x v="100"/>
    <x v="1"/>
    <x v="12"/>
    <x v="12"/>
    <n v="0"/>
    <n v="0"/>
    <n v="0"/>
    <n v="0"/>
    <n v="0"/>
    <n v="0"/>
  </r>
  <r>
    <x v="3"/>
    <x v="100"/>
    <x v="2"/>
    <x v="12"/>
    <x v="12"/>
    <n v="0"/>
    <n v="0"/>
    <n v="0"/>
    <n v="0"/>
    <n v="0"/>
    <n v="0"/>
  </r>
  <r>
    <x v="3"/>
    <x v="100"/>
    <x v="3"/>
    <x v="12"/>
    <x v="12"/>
    <n v="0"/>
    <n v="0"/>
    <n v="0"/>
    <n v="0"/>
    <n v="0"/>
    <n v="0"/>
  </r>
  <r>
    <x v="3"/>
    <x v="100"/>
    <x v="4"/>
    <x v="0"/>
    <x v="0"/>
    <n v="73891"/>
    <n v="73891"/>
    <n v="73891"/>
    <n v="73891"/>
    <n v="0"/>
    <n v="0"/>
  </r>
  <r>
    <x v="3"/>
    <x v="100"/>
    <x v="5"/>
    <x v="129"/>
    <x v="129"/>
    <n v="171824"/>
    <n v="171824"/>
    <n v="62030.324909747294"/>
    <n v="62030.324909747294"/>
    <n v="0"/>
    <n v="0"/>
  </r>
  <r>
    <x v="3"/>
    <x v="100"/>
    <x v="6"/>
    <x v="12"/>
    <x v="12"/>
    <n v="0"/>
    <n v="0"/>
    <n v="0"/>
    <n v="0"/>
    <n v="0"/>
    <n v="0"/>
  </r>
  <r>
    <x v="3"/>
    <x v="100"/>
    <x v="7"/>
    <x v="464"/>
    <x v="464"/>
    <n v="301715"/>
    <n v="301715"/>
    <n v="69359.770114942541"/>
    <n v="69359.770114942541"/>
    <n v="0"/>
    <n v="0"/>
  </r>
  <r>
    <x v="3"/>
    <x v="100"/>
    <x v="8"/>
    <x v="6"/>
    <x v="6"/>
    <m/>
    <m/>
    <m/>
    <m/>
    <m/>
    <m/>
  </r>
  <r>
    <x v="3"/>
    <x v="100"/>
    <x v="9"/>
    <x v="12"/>
    <x v="12"/>
    <n v="0"/>
    <n v="0"/>
    <n v="0"/>
    <n v="0"/>
    <n v="0"/>
    <n v="0"/>
  </r>
  <r>
    <x v="3"/>
    <x v="100"/>
    <x v="10"/>
    <x v="12"/>
    <x v="12"/>
    <n v="0"/>
    <n v="0"/>
    <n v="0"/>
    <n v="0"/>
    <n v="0"/>
    <n v="0"/>
  </r>
  <r>
    <x v="3"/>
    <x v="100"/>
    <x v="7"/>
    <x v="12"/>
    <x v="12"/>
    <n v="0"/>
    <n v="0"/>
    <n v="0"/>
    <n v="0"/>
    <n v="0"/>
    <n v="0"/>
  </r>
  <r>
    <x v="3"/>
    <x v="100"/>
    <x v="8"/>
    <x v="6"/>
    <x v="6"/>
    <m/>
    <m/>
    <m/>
    <m/>
    <m/>
    <m/>
  </r>
  <r>
    <x v="3"/>
    <x v="100"/>
    <x v="11"/>
    <x v="12"/>
    <x v="12"/>
    <n v="0"/>
    <n v="0"/>
    <n v="0"/>
    <n v="0"/>
    <n v="0"/>
    <n v="0"/>
  </r>
  <r>
    <x v="3"/>
    <x v="100"/>
    <x v="12"/>
    <x v="0"/>
    <x v="0"/>
    <n v="20598"/>
    <n v="20598"/>
    <n v="20598"/>
    <n v="20598"/>
    <n v="0"/>
    <n v="0"/>
  </r>
  <r>
    <x v="3"/>
    <x v="100"/>
    <x v="13"/>
    <x v="12"/>
    <x v="12"/>
    <n v="0"/>
    <n v="0"/>
    <n v="0"/>
    <n v="0"/>
    <n v="0"/>
    <n v="0"/>
  </r>
  <r>
    <x v="3"/>
    <x v="100"/>
    <x v="14"/>
    <x v="12"/>
    <x v="12"/>
    <n v="0"/>
    <n v="0"/>
    <n v="0"/>
    <n v="0"/>
    <n v="0"/>
    <n v="0"/>
  </r>
  <r>
    <x v="3"/>
    <x v="100"/>
    <x v="7"/>
    <x v="0"/>
    <x v="0"/>
    <n v="20598"/>
    <n v="20598"/>
    <n v="20598"/>
    <n v="20598"/>
    <n v="0"/>
    <n v="0"/>
  </r>
  <r>
    <x v="3"/>
    <x v="100"/>
    <x v="8"/>
    <x v="6"/>
    <x v="6"/>
    <m/>
    <m/>
    <m/>
    <m/>
    <m/>
    <m/>
  </r>
  <r>
    <x v="3"/>
    <x v="100"/>
    <x v="15"/>
    <x v="17"/>
    <x v="17"/>
    <n v="109688"/>
    <n v="111060"/>
    <n v="54844"/>
    <n v="55530"/>
    <n v="1372"/>
    <n v="1.2508205090803005E-2"/>
  </r>
  <r>
    <x v="3"/>
    <x v="100"/>
    <x v="16"/>
    <x v="12"/>
    <x v="12"/>
    <n v="0"/>
    <n v="0"/>
    <n v="0"/>
    <n v="0"/>
    <n v="0"/>
    <n v="0"/>
  </r>
  <r>
    <x v="3"/>
    <x v="100"/>
    <x v="17"/>
    <x v="465"/>
    <x v="465"/>
    <n v="85247"/>
    <n v="85247"/>
    <n v="38573.303167420818"/>
    <n v="38573.303167420818"/>
    <n v="0"/>
    <n v="0"/>
  </r>
  <r>
    <x v="3"/>
    <x v="100"/>
    <x v="7"/>
    <x v="466"/>
    <x v="466"/>
    <n v="194935"/>
    <n v="196307"/>
    <n v="46302.850356294541"/>
    <n v="46628.741092636577"/>
    <n v="1372"/>
    <n v="7.0382435170697928E-3"/>
  </r>
  <r>
    <x v="3"/>
    <x v="100"/>
    <x v="8"/>
    <x v="6"/>
    <x v="6"/>
    <m/>
    <m/>
    <m/>
    <m/>
    <m/>
    <m/>
  </r>
  <r>
    <x v="3"/>
    <x v="100"/>
    <x v="18"/>
    <x v="0"/>
    <x v="0"/>
    <n v="77250"/>
    <n v="77250"/>
    <n v="77250"/>
    <n v="77250"/>
    <n v="0"/>
    <n v="0"/>
  </r>
  <r>
    <x v="3"/>
    <x v="100"/>
    <x v="19"/>
    <x v="12"/>
    <x v="12"/>
    <n v="0"/>
    <n v="0"/>
    <n v="0"/>
    <n v="0"/>
    <n v="0"/>
    <n v="0"/>
  </r>
  <r>
    <x v="3"/>
    <x v="100"/>
    <x v="7"/>
    <x v="0"/>
    <x v="0"/>
    <n v="77250"/>
    <n v="77250"/>
    <n v="77250"/>
    <n v="77250"/>
    <n v="0"/>
    <n v="0"/>
  </r>
  <r>
    <x v="3"/>
    <x v="100"/>
    <x v="8"/>
    <x v="6"/>
    <x v="6"/>
    <m/>
    <m/>
    <m/>
    <m/>
    <m/>
    <m/>
  </r>
  <r>
    <x v="3"/>
    <x v="100"/>
    <x v="20"/>
    <x v="467"/>
    <x v="467"/>
    <n v="11935"/>
    <n v="11935"/>
    <n v="30602.564102564102"/>
    <n v="30602.564102564102"/>
    <n v="0"/>
    <n v="0"/>
  </r>
  <r>
    <x v="3"/>
    <x v="100"/>
    <x v="21"/>
    <x v="12"/>
    <x v="12"/>
    <n v="0"/>
    <n v="0"/>
    <n v="0"/>
    <n v="0"/>
    <n v="0"/>
    <n v="0"/>
  </r>
  <r>
    <x v="3"/>
    <x v="100"/>
    <x v="7"/>
    <x v="467"/>
    <x v="467"/>
    <n v="11935"/>
    <n v="11935"/>
    <n v="30602.564102564102"/>
    <n v="30602.564102564102"/>
    <n v="0"/>
    <n v="0"/>
  </r>
  <r>
    <x v="3"/>
    <x v="100"/>
    <x v="8"/>
    <x v="6"/>
    <x v="6"/>
    <m/>
    <m/>
    <m/>
    <m/>
    <m/>
    <m/>
  </r>
  <r>
    <x v="3"/>
    <x v="100"/>
    <x v="22"/>
    <x v="12"/>
    <x v="12"/>
    <n v="0"/>
    <n v="0"/>
    <n v="0"/>
    <n v="0"/>
    <n v="0"/>
    <n v="0"/>
  </r>
  <r>
    <x v="3"/>
    <x v="100"/>
    <x v="23"/>
    <x v="12"/>
    <x v="12"/>
    <n v="0"/>
    <n v="0"/>
    <n v="0"/>
    <n v="0"/>
    <n v="0"/>
    <n v="0"/>
  </r>
  <r>
    <x v="3"/>
    <x v="100"/>
    <x v="24"/>
    <x v="12"/>
    <x v="12"/>
    <n v="0"/>
    <n v="0"/>
    <n v="0"/>
    <n v="0"/>
    <n v="0"/>
    <n v="0"/>
  </r>
  <r>
    <x v="3"/>
    <x v="100"/>
    <x v="25"/>
    <x v="12"/>
    <x v="12"/>
    <n v="0"/>
    <n v="0"/>
    <n v="0"/>
    <n v="0"/>
    <n v="0"/>
    <n v="0"/>
  </r>
  <r>
    <x v="3"/>
    <x v="100"/>
    <x v="26"/>
    <x v="12"/>
    <x v="12"/>
    <n v="0"/>
    <n v="0"/>
    <n v="0"/>
    <n v="0"/>
    <n v="0"/>
    <n v="0"/>
  </r>
  <r>
    <x v="3"/>
    <x v="100"/>
    <x v="27"/>
    <x v="12"/>
    <x v="12"/>
    <n v="0"/>
    <n v="0"/>
    <n v="0"/>
    <n v="0"/>
    <n v="0"/>
    <n v="0"/>
  </r>
  <r>
    <x v="3"/>
    <x v="100"/>
    <x v="28"/>
    <x v="0"/>
    <x v="0"/>
    <n v="60256"/>
    <n v="61009"/>
    <n v="60256"/>
    <n v="61009"/>
    <n v="753"/>
    <n v="1.2496680828465214E-2"/>
  </r>
  <r>
    <x v="3"/>
    <x v="100"/>
    <x v="29"/>
    <x v="17"/>
    <x v="17"/>
    <n v="127723"/>
    <n v="129319"/>
    <n v="63861.5"/>
    <n v="64659.5"/>
    <n v="1596"/>
    <n v="1.2495791674169884E-2"/>
  </r>
  <r>
    <x v="3"/>
    <x v="100"/>
    <x v="7"/>
    <x v="26"/>
    <x v="26"/>
    <n v="187979"/>
    <n v="190328"/>
    <n v="62659.666666666664"/>
    <n v="63442.666666666664"/>
    <n v="2349"/>
    <n v="1.2496076689417435E-2"/>
  </r>
  <r>
    <x v="3"/>
    <x v="100"/>
    <x v="8"/>
    <x v="6"/>
    <x v="6"/>
    <m/>
    <m/>
    <m/>
    <m/>
    <m/>
    <m/>
  </r>
  <r>
    <x v="3"/>
    <x v="100"/>
    <x v="30"/>
    <x v="12"/>
    <x v="12"/>
    <n v="0"/>
    <n v="0"/>
    <n v="0"/>
    <n v="0"/>
    <n v="0"/>
    <n v="0"/>
  </r>
  <r>
    <x v="3"/>
    <x v="100"/>
    <x v="31"/>
    <x v="12"/>
    <x v="12"/>
    <n v="0"/>
    <n v="0"/>
    <n v="0"/>
    <n v="0"/>
    <n v="0"/>
    <n v="0"/>
  </r>
  <r>
    <x v="3"/>
    <x v="100"/>
    <x v="7"/>
    <x v="12"/>
    <x v="12"/>
    <n v="0"/>
    <n v="0"/>
    <n v="0"/>
    <n v="0"/>
    <n v="0"/>
    <n v="0"/>
  </r>
  <r>
    <x v="3"/>
    <x v="100"/>
    <x v="8"/>
    <x v="6"/>
    <x v="6"/>
    <m/>
    <m/>
    <m/>
    <m/>
    <m/>
    <m/>
  </r>
  <r>
    <x v="3"/>
    <x v="100"/>
    <x v="32"/>
    <x v="0"/>
    <x v="0"/>
    <n v="62000"/>
    <n v="62000"/>
    <n v="62000"/>
    <n v="62000"/>
    <n v="0"/>
    <n v="0"/>
  </r>
  <r>
    <x v="3"/>
    <x v="100"/>
    <x v="7"/>
    <x v="0"/>
    <x v="0"/>
    <n v="62000"/>
    <n v="62000"/>
    <n v="62000"/>
    <n v="62000"/>
    <n v="0"/>
    <n v="0"/>
  </r>
  <r>
    <x v="3"/>
    <x v="100"/>
    <x v="8"/>
    <x v="6"/>
    <x v="6"/>
    <m/>
    <m/>
    <m/>
    <m/>
    <m/>
    <m/>
  </r>
  <r>
    <x v="3"/>
    <x v="100"/>
    <x v="33"/>
    <x v="421"/>
    <x v="421"/>
    <n v="59810"/>
    <n v="59810"/>
    <n v="48233.870967741939"/>
    <n v="48233.870967741939"/>
    <n v="0"/>
    <n v="0"/>
  </r>
  <r>
    <x v="3"/>
    <x v="100"/>
    <x v="34"/>
    <x v="12"/>
    <x v="12"/>
    <n v="0"/>
    <n v="0"/>
    <n v="0"/>
    <n v="0"/>
    <n v="0"/>
    <n v="0"/>
  </r>
  <r>
    <x v="3"/>
    <x v="100"/>
    <x v="7"/>
    <x v="421"/>
    <x v="421"/>
    <n v="59810"/>
    <n v="59810"/>
    <n v="48233.870967741939"/>
    <n v="48233.870967741939"/>
    <n v="0"/>
    <n v="0"/>
  </r>
  <r>
    <x v="3"/>
    <x v="100"/>
    <x v="8"/>
    <x v="6"/>
    <x v="6"/>
    <m/>
    <m/>
    <m/>
    <m/>
    <m/>
    <m/>
  </r>
  <r>
    <x v="3"/>
    <x v="100"/>
    <x v="35"/>
    <x v="12"/>
    <x v="12"/>
    <n v="0"/>
    <n v="0"/>
    <n v="0"/>
    <n v="0"/>
    <n v="0"/>
    <n v="0"/>
  </r>
  <r>
    <x v="3"/>
    <x v="100"/>
    <x v="36"/>
    <x v="12"/>
    <x v="12"/>
    <n v="0"/>
    <n v="0"/>
    <n v="0"/>
    <n v="0"/>
    <n v="0"/>
    <n v="0"/>
  </r>
  <r>
    <x v="3"/>
    <x v="100"/>
    <x v="37"/>
    <x v="12"/>
    <x v="12"/>
    <n v="0"/>
    <n v="0"/>
    <n v="0"/>
    <n v="0"/>
    <n v="0"/>
    <n v="0"/>
  </r>
  <r>
    <x v="3"/>
    <x v="100"/>
    <x v="38"/>
    <x v="12"/>
    <x v="12"/>
    <n v="0"/>
    <n v="0"/>
    <n v="0"/>
    <n v="0"/>
    <n v="0"/>
    <n v="0"/>
  </r>
  <r>
    <x v="3"/>
    <x v="100"/>
    <x v="7"/>
    <x v="12"/>
    <x v="12"/>
    <n v="0"/>
    <n v="0"/>
    <n v="0"/>
    <n v="0"/>
    <n v="0"/>
    <n v="0"/>
  </r>
  <r>
    <x v="3"/>
    <x v="100"/>
    <x v="8"/>
    <x v="6"/>
    <x v="6"/>
    <m/>
    <m/>
    <m/>
    <m/>
    <m/>
    <m/>
  </r>
  <r>
    <x v="3"/>
    <x v="100"/>
    <x v="39"/>
    <x v="12"/>
    <x v="12"/>
    <n v="0"/>
    <n v="0"/>
    <n v="0"/>
    <n v="0"/>
    <n v="0"/>
    <n v="0"/>
  </r>
  <r>
    <x v="3"/>
    <x v="100"/>
    <x v="40"/>
    <x v="12"/>
    <x v="12"/>
    <n v="0"/>
    <n v="0"/>
    <n v="0"/>
    <n v="0"/>
    <n v="0"/>
    <n v="0"/>
  </r>
  <r>
    <x v="3"/>
    <x v="100"/>
    <x v="41"/>
    <x v="12"/>
    <x v="12"/>
    <n v="0"/>
    <n v="0"/>
    <n v="0"/>
    <n v="0"/>
    <n v="0"/>
    <n v="0"/>
  </r>
  <r>
    <x v="3"/>
    <x v="101"/>
    <x v="0"/>
    <x v="0"/>
    <x v="0"/>
    <n v="100000"/>
    <n v="100000"/>
    <n v="100000"/>
    <n v="100000"/>
    <n v="0"/>
    <n v="0"/>
  </r>
  <r>
    <x v="3"/>
    <x v="101"/>
    <x v="1"/>
    <x v="12"/>
    <x v="12"/>
    <n v="0"/>
    <n v="0"/>
    <n v="0"/>
    <n v="0"/>
    <n v="0"/>
    <n v="0"/>
  </r>
  <r>
    <x v="3"/>
    <x v="101"/>
    <x v="2"/>
    <x v="12"/>
    <x v="12"/>
    <n v="0"/>
    <n v="0"/>
    <n v="0"/>
    <n v="0"/>
    <n v="0"/>
    <n v="0"/>
  </r>
  <r>
    <x v="3"/>
    <x v="101"/>
    <x v="3"/>
    <x v="12"/>
    <x v="12"/>
    <n v="0"/>
    <n v="0"/>
    <n v="0"/>
    <n v="0"/>
    <n v="0"/>
    <n v="0"/>
  </r>
  <r>
    <x v="3"/>
    <x v="101"/>
    <x v="4"/>
    <x v="12"/>
    <x v="12"/>
    <n v="0"/>
    <n v="0"/>
    <n v="0"/>
    <n v="0"/>
    <n v="0"/>
    <n v="0"/>
  </r>
  <r>
    <x v="3"/>
    <x v="101"/>
    <x v="5"/>
    <x v="12"/>
    <x v="12"/>
    <n v="0"/>
    <n v="0"/>
    <n v="0"/>
    <n v="0"/>
    <n v="0"/>
    <n v="0"/>
  </r>
  <r>
    <x v="3"/>
    <x v="101"/>
    <x v="6"/>
    <x v="12"/>
    <x v="12"/>
    <n v="0"/>
    <n v="0"/>
    <n v="0"/>
    <n v="0"/>
    <n v="0"/>
    <n v="0"/>
  </r>
  <r>
    <x v="3"/>
    <x v="101"/>
    <x v="7"/>
    <x v="0"/>
    <x v="0"/>
    <n v="100000"/>
    <n v="100000"/>
    <n v="100000"/>
    <n v="100000"/>
    <n v="0"/>
    <n v="0"/>
  </r>
  <r>
    <x v="3"/>
    <x v="101"/>
    <x v="8"/>
    <x v="6"/>
    <x v="6"/>
    <m/>
    <m/>
    <m/>
    <m/>
    <m/>
    <m/>
  </r>
  <r>
    <x v="3"/>
    <x v="101"/>
    <x v="9"/>
    <x v="12"/>
    <x v="12"/>
    <n v="0"/>
    <n v="0"/>
    <n v="0"/>
    <n v="0"/>
    <n v="0"/>
    <n v="0"/>
  </r>
  <r>
    <x v="3"/>
    <x v="101"/>
    <x v="10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11"/>
    <x v="12"/>
    <x v="12"/>
    <n v="0"/>
    <n v="0"/>
    <n v="0"/>
    <n v="0"/>
    <n v="0"/>
    <n v="0"/>
  </r>
  <r>
    <x v="3"/>
    <x v="101"/>
    <x v="12"/>
    <x v="12"/>
    <x v="12"/>
    <n v="0"/>
    <n v="0"/>
    <n v="0"/>
    <n v="0"/>
    <n v="0"/>
    <n v="0"/>
  </r>
  <r>
    <x v="3"/>
    <x v="101"/>
    <x v="13"/>
    <x v="12"/>
    <x v="12"/>
    <n v="0"/>
    <n v="0"/>
    <n v="0"/>
    <n v="0"/>
    <n v="0"/>
    <n v="0"/>
  </r>
  <r>
    <x v="3"/>
    <x v="101"/>
    <x v="14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15"/>
    <x v="12"/>
    <x v="12"/>
    <n v="0"/>
    <n v="0"/>
    <n v="0"/>
    <n v="0"/>
    <n v="0"/>
    <n v="0"/>
  </r>
  <r>
    <x v="3"/>
    <x v="101"/>
    <x v="16"/>
    <x v="12"/>
    <x v="12"/>
    <n v="0"/>
    <n v="0"/>
    <n v="0"/>
    <n v="0"/>
    <n v="0"/>
    <n v="0"/>
  </r>
  <r>
    <x v="3"/>
    <x v="101"/>
    <x v="17"/>
    <x v="26"/>
    <x v="26"/>
    <n v="96036.2"/>
    <n v="96036"/>
    <n v="32012.066666666666"/>
    <n v="32012"/>
    <n v="-0.19999999999708962"/>
    <n v="-2.0825480391465886E-6"/>
  </r>
  <r>
    <x v="3"/>
    <x v="101"/>
    <x v="7"/>
    <x v="26"/>
    <x v="26"/>
    <n v="96036.2"/>
    <n v="96036"/>
    <n v="32012.066666666666"/>
    <n v="32012"/>
    <n v="-0.19999999999708962"/>
    <n v="-2.0825480391465886E-6"/>
  </r>
  <r>
    <x v="3"/>
    <x v="101"/>
    <x v="8"/>
    <x v="6"/>
    <x v="6"/>
    <m/>
    <m/>
    <m/>
    <m/>
    <m/>
    <m/>
  </r>
  <r>
    <x v="3"/>
    <x v="101"/>
    <x v="18"/>
    <x v="12"/>
    <x v="12"/>
    <n v="0"/>
    <n v="0"/>
    <n v="0"/>
    <n v="0"/>
    <n v="0"/>
    <n v="0"/>
  </r>
  <r>
    <x v="3"/>
    <x v="101"/>
    <x v="19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20"/>
    <x v="12"/>
    <x v="12"/>
    <n v="0"/>
    <n v="0"/>
    <n v="0"/>
    <n v="0"/>
    <n v="0"/>
    <n v="0"/>
  </r>
  <r>
    <x v="3"/>
    <x v="101"/>
    <x v="21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22"/>
    <x v="12"/>
    <x v="12"/>
    <n v="0"/>
    <n v="0"/>
    <n v="0"/>
    <n v="0"/>
    <n v="0"/>
    <n v="0"/>
  </r>
  <r>
    <x v="3"/>
    <x v="101"/>
    <x v="23"/>
    <x v="12"/>
    <x v="12"/>
    <n v="0"/>
    <n v="0"/>
    <n v="0"/>
    <n v="0"/>
    <n v="0"/>
    <n v="0"/>
  </r>
  <r>
    <x v="3"/>
    <x v="101"/>
    <x v="24"/>
    <x v="12"/>
    <x v="12"/>
    <n v="0"/>
    <n v="0"/>
    <n v="0"/>
    <n v="0"/>
    <n v="0"/>
    <n v="0"/>
  </r>
  <r>
    <x v="3"/>
    <x v="101"/>
    <x v="25"/>
    <x v="12"/>
    <x v="12"/>
    <n v="0"/>
    <n v="0"/>
    <n v="0"/>
    <n v="0"/>
    <n v="0"/>
    <n v="0"/>
  </r>
  <r>
    <x v="3"/>
    <x v="101"/>
    <x v="26"/>
    <x v="12"/>
    <x v="12"/>
    <n v="0"/>
    <n v="0"/>
    <n v="0"/>
    <n v="0"/>
    <n v="0"/>
    <n v="0"/>
  </r>
  <r>
    <x v="3"/>
    <x v="101"/>
    <x v="27"/>
    <x v="12"/>
    <x v="12"/>
    <n v="0"/>
    <n v="0"/>
    <n v="0"/>
    <n v="0"/>
    <n v="0"/>
    <n v="0"/>
  </r>
  <r>
    <x v="3"/>
    <x v="101"/>
    <x v="28"/>
    <x v="12"/>
    <x v="12"/>
    <n v="0"/>
    <n v="0"/>
    <n v="0"/>
    <n v="0"/>
    <n v="0"/>
    <n v="0"/>
  </r>
  <r>
    <x v="3"/>
    <x v="101"/>
    <x v="29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30"/>
    <x v="12"/>
    <x v="12"/>
    <n v="0"/>
    <n v="0"/>
    <n v="0"/>
    <n v="0"/>
    <n v="0"/>
    <n v="0"/>
  </r>
  <r>
    <x v="3"/>
    <x v="101"/>
    <x v="31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32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33"/>
    <x v="12"/>
    <x v="12"/>
    <n v="0"/>
    <n v="0"/>
    <n v="0"/>
    <n v="0"/>
    <n v="0"/>
    <n v="0"/>
  </r>
  <r>
    <x v="3"/>
    <x v="101"/>
    <x v="34"/>
    <x v="0"/>
    <x v="0"/>
    <n v="19238.599999999999"/>
    <n v="19239"/>
    <n v="19238.599999999999"/>
    <n v="19239"/>
    <n v="0.40000000000145519"/>
    <n v="2.0791533687558096E-5"/>
  </r>
  <r>
    <x v="3"/>
    <x v="101"/>
    <x v="7"/>
    <x v="0"/>
    <x v="0"/>
    <n v="19238.599999999999"/>
    <n v="19239"/>
    <n v="19238.599999999999"/>
    <n v="19239"/>
    <n v="0.40000000000145519"/>
    <n v="2.0791533687558096E-5"/>
  </r>
  <r>
    <x v="3"/>
    <x v="101"/>
    <x v="8"/>
    <x v="6"/>
    <x v="6"/>
    <m/>
    <m/>
    <m/>
    <m/>
    <m/>
    <m/>
  </r>
  <r>
    <x v="3"/>
    <x v="101"/>
    <x v="35"/>
    <x v="12"/>
    <x v="12"/>
    <n v="0"/>
    <n v="0"/>
    <n v="0"/>
    <n v="0"/>
    <n v="0"/>
    <n v="0"/>
  </r>
  <r>
    <x v="3"/>
    <x v="101"/>
    <x v="36"/>
    <x v="12"/>
    <x v="12"/>
    <n v="0"/>
    <n v="0"/>
    <n v="0"/>
    <n v="0"/>
    <n v="0"/>
    <n v="0"/>
  </r>
  <r>
    <x v="3"/>
    <x v="101"/>
    <x v="37"/>
    <x v="12"/>
    <x v="12"/>
    <n v="0"/>
    <n v="0"/>
    <n v="0"/>
    <n v="0"/>
    <n v="0"/>
    <n v="0"/>
  </r>
  <r>
    <x v="3"/>
    <x v="101"/>
    <x v="38"/>
    <x v="12"/>
    <x v="12"/>
    <n v="0"/>
    <n v="0"/>
    <n v="0"/>
    <n v="0"/>
    <n v="0"/>
    <n v="0"/>
  </r>
  <r>
    <x v="3"/>
    <x v="101"/>
    <x v="7"/>
    <x v="12"/>
    <x v="12"/>
    <n v="0"/>
    <n v="0"/>
    <n v="0"/>
    <n v="0"/>
    <n v="0"/>
    <n v="0"/>
  </r>
  <r>
    <x v="3"/>
    <x v="101"/>
    <x v="8"/>
    <x v="6"/>
    <x v="6"/>
    <m/>
    <m/>
    <m/>
    <m/>
    <m/>
    <m/>
  </r>
  <r>
    <x v="3"/>
    <x v="101"/>
    <x v="39"/>
    <x v="12"/>
    <x v="12"/>
    <n v="0"/>
    <n v="0"/>
    <n v="0"/>
    <n v="0"/>
    <n v="0"/>
    <n v="0"/>
  </r>
  <r>
    <x v="3"/>
    <x v="101"/>
    <x v="40"/>
    <x v="12"/>
    <x v="12"/>
    <n v="0"/>
    <n v="0"/>
    <n v="0"/>
    <n v="0"/>
    <n v="0"/>
    <n v="0"/>
  </r>
  <r>
    <x v="3"/>
    <x v="101"/>
    <x v="41"/>
    <x v="12"/>
    <x v="12"/>
    <n v="0"/>
    <n v="0"/>
    <n v="0"/>
    <n v="0"/>
    <n v="0"/>
    <n v="0"/>
  </r>
  <r>
    <x v="3"/>
    <x v="102"/>
    <x v="0"/>
    <x v="0"/>
    <x v="0"/>
    <n v="90000"/>
    <n v="90000"/>
    <n v="90000"/>
    <n v="90000"/>
    <n v="0"/>
    <n v="0"/>
  </r>
  <r>
    <x v="3"/>
    <x v="102"/>
    <x v="1"/>
    <x v="12"/>
    <x v="12"/>
    <n v="0"/>
    <n v="0"/>
    <n v="0"/>
    <n v="0"/>
    <n v="0"/>
    <n v="0"/>
  </r>
  <r>
    <x v="3"/>
    <x v="102"/>
    <x v="2"/>
    <x v="12"/>
    <x v="12"/>
    <n v="0"/>
    <n v="0"/>
    <n v="0"/>
    <n v="0"/>
    <n v="0"/>
    <n v="0"/>
  </r>
  <r>
    <x v="3"/>
    <x v="102"/>
    <x v="3"/>
    <x v="12"/>
    <x v="12"/>
    <n v="0"/>
    <n v="0"/>
    <n v="0"/>
    <n v="0"/>
    <n v="0"/>
    <n v="0"/>
  </r>
  <r>
    <x v="3"/>
    <x v="102"/>
    <x v="4"/>
    <x v="12"/>
    <x v="12"/>
    <n v="0"/>
    <n v="0"/>
    <n v="0"/>
    <n v="0"/>
    <n v="0"/>
    <n v="0"/>
  </r>
  <r>
    <x v="3"/>
    <x v="102"/>
    <x v="5"/>
    <x v="0"/>
    <x v="0"/>
    <n v="75000"/>
    <n v="75000"/>
    <n v="75000"/>
    <n v="75000"/>
    <n v="0"/>
    <n v="0"/>
  </r>
  <r>
    <x v="3"/>
    <x v="102"/>
    <x v="6"/>
    <x v="12"/>
    <x v="12"/>
    <n v="0"/>
    <n v="0"/>
    <n v="0"/>
    <n v="0"/>
    <n v="0"/>
    <n v="0"/>
  </r>
  <r>
    <x v="3"/>
    <x v="102"/>
    <x v="7"/>
    <x v="17"/>
    <x v="17"/>
    <n v="165000"/>
    <n v="165000"/>
    <n v="82500"/>
    <n v="82500"/>
    <n v="0"/>
    <n v="0"/>
  </r>
  <r>
    <x v="3"/>
    <x v="102"/>
    <x v="8"/>
    <x v="6"/>
    <x v="6"/>
    <m/>
    <m/>
    <m/>
    <m/>
    <m/>
    <m/>
  </r>
  <r>
    <x v="3"/>
    <x v="102"/>
    <x v="9"/>
    <x v="12"/>
    <x v="12"/>
    <n v="0"/>
    <n v="0"/>
    <n v="0"/>
    <n v="0"/>
    <n v="0"/>
    <n v="0"/>
  </r>
  <r>
    <x v="3"/>
    <x v="102"/>
    <x v="10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11"/>
    <x v="12"/>
    <x v="12"/>
    <n v="0"/>
    <n v="0"/>
    <n v="0"/>
    <n v="0"/>
    <n v="0"/>
    <n v="0"/>
  </r>
  <r>
    <x v="3"/>
    <x v="102"/>
    <x v="12"/>
    <x v="12"/>
    <x v="12"/>
    <n v="0"/>
    <n v="0"/>
    <n v="0"/>
    <n v="0"/>
    <n v="0"/>
    <n v="0"/>
  </r>
  <r>
    <x v="3"/>
    <x v="102"/>
    <x v="13"/>
    <x v="12"/>
    <x v="12"/>
    <n v="0"/>
    <n v="0"/>
    <n v="0"/>
    <n v="0"/>
    <n v="0"/>
    <n v="0"/>
  </r>
  <r>
    <x v="3"/>
    <x v="102"/>
    <x v="14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15"/>
    <x v="0"/>
    <x v="0"/>
    <n v="55512"/>
    <n v="55512"/>
    <n v="55512"/>
    <n v="55512"/>
    <n v="0"/>
    <n v="0"/>
  </r>
  <r>
    <x v="3"/>
    <x v="102"/>
    <x v="16"/>
    <x v="12"/>
    <x v="12"/>
    <n v="0"/>
    <n v="0"/>
    <n v="0"/>
    <n v="0"/>
    <n v="0"/>
    <n v="0"/>
  </r>
  <r>
    <x v="3"/>
    <x v="102"/>
    <x v="17"/>
    <x v="172"/>
    <x v="172"/>
    <n v="62950"/>
    <n v="63075"/>
    <n v="25180"/>
    <n v="25230"/>
    <n v="125"/>
    <n v="1.9857029388403494E-3"/>
  </r>
  <r>
    <x v="3"/>
    <x v="102"/>
    <x v="7"/>
    <x v="189"/>
    <x v="189"/>
    <n v="118462"/>
    <n v="118587"/>
    <n v="33846.285714285717"/>
    <n v="33882"/>
    <n v="125"/>
    <n v="1.055190694062231E-3"/>
  </r>
  <r>
    <x v="3"/>
    <x v="102"/>
    <x v="8"/>
    <x v="6"/>
    <x v="6"/>
    <m/>
    <m/>
    <m/>
    <m/>
    <m/>
    <m/>
  </r>
  <r>
    <x v="3"/>
    <x v="102"/>
    <x v="18"/>
    <x v="12"/>
    <x v="12"/>
    <n v="0"/>
    <n v="0"/>
    <n v="0"/>
    <n v="0"/>
    <n v="0"/>
    <n v="0"/>
  </r>
  <r>
    <x v="3"/>
    <x v="102"/>
    <x v="19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20"/>
    <x v="12"/>
    <x v="12"/>
    <n v="0"/>
    <n v="0"/>
    <n v="0"/>
    <n v="0"/>
    <n v="0"/>
    <n v="0"/>
  </r>
  <r>
    <x v="3"/>
    <x v="102"/>
    <x v="21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22"/>
    <x v="12"/>
    <x v="12"/>
    <n v="0"/>
    <n v="0"/>
    <n v="0"/>
    <n v="0"/>
    <n v="0"/>
    <n v="0"/>
  </r>
  <r>
    <x v="3"/>
    <x v="102"/>
    <x v="23"/>
    <x v="12"/>
    <x v="12"/>
    <n v="0"/>
    <n v="0"/>
    <n v="0"/>
    <n v="0"/>
    <n v="0"/>
    <n v="0"/>
  </r>
  <r>
    <x v="3"/>
    <x v="102"/>
    <x v="24"/>
    <x v="12"/>
    <x v="12"/>
    <n v="0"/>
    <n v="0"/>
    <n v="0"/>
    <n v="0"/>
    <n v="0"/>
    <n v="0"/>
  </r>
  <r>
    <x v="3"/>
    <x v="102"/>
    <x v="25"/>
    <x v="12"/>
    <x v="12"/>
    <n v="0"/>
    <n v="0"/>
    <n v="0"/>
    <n v="0"/>
    <n v="0"/>
    <n v="0"/>
  </r>
  <r>
    <x v="3"/>
    <x v="102"/>
    <x v="26"/>
    <x v="12"/>
    <x v="12"/>
    <n v="0"/>
    <n v="0"/>
    <n v="0"/>
    <n v="0"/>
    <n v="0"/>
    <n v="0"/>
  </r>
  <r>
    <x v="3"/>
    <x v="102"/>
    <x v="27"/>
    <x v="12"/>
    <x v="12"/>
    <n v="0"/>
    <n v="0"/>
    <n v="0"/>
    <n v="0"/>
    <n v="0"/>
    <n v="0"/>
  </r>
  <r>
    <x v="3"/>
    <x v="102"/>
    <x v="28"/>
    <x v="12"/>
    <x v="12"/>
    <n v="0"/>
    <n v="0"/>
    <n v="0"/>
    <n v="0"/>
    <n v="0"/>
    <n v="0"/>
  </r>
  <r>
    <x v="3"/>
    <x v="102"/>
    <x v="29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30"/>
    <x v="12"/>
    <x v="12"/>
    <n v="0"/>
    <n v="0"/>
    <n v="0"/>
    <n v="0"/>
    <n v="0"/>
    <n v="0"/>
  </r>
  <r>
    <x v="3"/>
    <x v="102"/>
    <x v="31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32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33"/>
    <x v="12"/>
    <x v="12"/>
    <n v="0"/>
    <n v="0"/>
    <n v="0"/>
    <n v="0"/>
    <n v="0"/>
    <n v="0"/>
  </r>
  <r>
    <x v="3"/>
    <x v="102"/>
    <x v="34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35"/>
    <x v="12"/>
    <x v="12"/>
    <n v="0"/>
    <n v="0"/>
    <n v="0"/>
    <n v="0"/>
    <n v="0"/>
    <n v="0"/>
  </r>
  <r>
    <x v="3"/>
    <x v="102"/>
    <x v="36"/>
    <x v="12"/>
    <x v="12"/>
    <n v="0"/>
    <n v="0"/>
    <n v="0"/>
    <n v="0"/>
    <n v="0"/>
    <n v="0"/>
  </r>
  <r>
    <x v="3"/>
    <x v="102"/>
    <x v="37"/>
    <x v="12"/>
    <x v="12"/>
    <n v="0"/>
    <n v="0"/>
    <n v="0"/>
    <n v="0"/>
    <n v="0"/>
    <n v="0"/>
  </r>
  <r>
    <x v="3"/>
    <x v="102"/>
    <x v="38"/>
    <x v="12"/>
    <x v="12"/>
    <n v="0"/>
    <n v="0"/>
    <n v="0"/>
    <n v="0"/>
    <n v="0"/>
    <n v="0"/>
  </r>
  <r>
    <x v="3"/>
    <x v="102"/>
    <x v="7"/>
    <x v="12"/>
    <x v="12"/>
    <n v="0"/>
    <n v="0"/>
    <n v="0"/>
    <n v="0"/>
    <n v="0"/>
    <n v="0"/>
  </r>
  <r>
    <x v="3"/>
    <x v="102"/>
    <x v="8"/>
    <x v="6"/>
    <x v="6"/>
    <m/>
    <m/>
    <m/>
    <m/>
    <m/>
    <m/>
  </r>
  <r>
    <x v="3"/>
    <x v="102"/>
    <x v="39"/>
    <x v="12"/>
    <x v="12"/>
    <n v="0"/>
    <n v="0"/>
    <n v="0"/>
    <n v="0"/>
    <n v="0"/>
    <n v="0"/>
  </r>
  <r>
    <x v="3"/>
    <x v="102"/>
    <x v="40"/>
    <x v="12"/>
    <x v="12"/>
    <n v="0"/>
    <n v="0"/>
    <n v="0"/>
    <n v="0"/>
    <n v="0"/>
    <n v="0"/>
  </r>
  <r>
    <x v="3"/>
    <x v="102"/>
    <x v="41"/>
    <x v="12"/>
    <x v="12"/>
    <n v="0"/>
    <n v="0"/>
    <n v="0"/>
    <n v="0"/>
    <n v="0"/>
    <n v="0"/>
  </r>
  <r>
    <x v="3"/>
    <x v="103"/>
    <x v="0"/>
    <x v="468"/>
    <x v="468"/>
    <n v="37040"/>
    <n v="37040"/>
    <n v="92600"/>
    <n v="92600"/>
    <n v="0"/>
    <n v="0"/>
  </r>
  <r>
    <x v="3"/>
    <x v="103"/>
    <x v="1"/>
    <x v="12"/>
    <x v="12"/>
    <n v="0"/>
    <n v="0"/>
    <n v="0"/>
    <n v="0"/>
    <n v="0"/>
    <n v="0"/>
  </r>
  <r>
    <x v="3"/>
    <x v="103"/>
    <x v="2"/>
    <x v="12"/>
    <x v="12"/>
    <n v="0"/>
    <n v="0"/>
    <n v="0"/>
    <n v="0"/>
    <n v="0"/>
    <n v="0"/>
  </r>
  <r>
    <x v="3"/>
    <x v="103"/>
    <x v="3"/>
    <x v="12"/>
    <x v="12"/>
    <n v="0"/>
    <n v="0"/>
    <n v="0"/>
    <n v="0"/>
    <n v="0"/>
    <n v="0"/>
  </r>
  <r>
    <x v="3"/>
    <x v="103"/>
    <x v="4"/>
    <x v="12"/>
    <x v="12"/>
    <n v="0"/>
    <n v="0"/>
    <n v="0"/>
    <n v="0"/>
    <n v="0"/>
    <n v="0"/>
  </r>
  <r>
    <x v="3"/>
    <x v="103"/>
    <x v="5"/>
    <x v="12"/>
    <x v="12"/>
    <n v="0"/>
    <n v="0"/>
    <n v="0"/>
    <n v="0"/>
    <n v="0"/>
    <n v="0"/>
  </r>
  <r>
    <x v="3"/>
    <x v="103"/>
    <x v="6"/>
    <x v="12"/>
    <x v="12"/>
    <n v="0"/>
    <n v="0"/>
    <n v="0"/>
    <n v="0"/>
    <n v="0"/>
    <n v="0"/>
  </r>
  <r>
    <x v="3"/>
    <x v="103"/>
    <x v="7"/>
    <x v="468"/>
    <x v="468"/>
    <n v="37040"/>
    <n v="37040"/>
    <n v="92600"/>
    <n v="92600"/>
    <n v="0"/>
    <n v="0"/>
  </r>
  <r>
    <x v="3"/>
    <x v="103"/>
    <x v="8"/>
    <x v="6"/>
    <x v="6"/>
    <m/>
    <m/>
    <m/>
    <m/>
    <m/>
    <m/>
  </r>
  <r>
    <x v="3"/>
    <x v="103"/>
    <x v="9"/>
    <x v="12"/>
    <x v="12"/>
    <n v="0"/>
    <n v="0"/>
    <n v="0"/>
    <n v="0"/>
    <n v="0"/>
    <n v="0"/>
  </r>
  <r>
    <x v="3"/>
    <x v="103"/>
    <x v="10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11"/>
    <x v="12"/>
    <x v="12"/>
    <n v="0"/>
    <n v="0"/>
    <n v="0"/>
    <n v="0"/>
    <n v="0"/>
    <n v="0"/>
  </r>
  <r>
    <x v="3"/>
    <x v="103"/>
    <x v="12"/>
    <x v="12"/>
    <x v="12"/>
    <n v="0"/>
    <n v="0"/>
    <n v="0"/>
    <n v="0"/>
    <n v="0"/>
    <n v="0"/>
  </r>
  <r>
    <x v="3"/>
    <x v="103"/>
    <x v="13"/>
    <x v="12"/>
    <x v="12"/>
    <n v="0"/>
    <n v="0"/>
    <n v="0"/>
    <n v="0"/>
    <n v="0"/>
    <n v="0"/>
  </r>
  <r>
    <x v="3"/>
    <x v="103"/>
    <x v="14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15"/>
    <x v="169"/>
    <x v="169"/>
    <n v="55561"/>
    <n v="55561"/>
    <n v="92601.666666666672"/>
    <n v="92601.666666666672"/>
    <n v="0"/>
    <n v="0"/>
  </r>
  <r>
    <x v="3"/>
    <x v="103"/>
    <x v="16"/>
    <x v="12"/>
    <x v="12"/>
    <n v="0"/>
    <n v="0"/>
    <n v="0"/>
    <n v="0"/>
    <n v="0"/>
    <n v="0"/>
  </r>
  <r>
    <x v="3"/>
    <x v="103"/>
    <x v="17"/>
    <x v="0"/>
    <x v="0"/>
    <n v="40770"/>
    <n v="40770"/>
    <n v="40770"/>
    <n v="40770"/>
    <n v="0"/>
    <n v="0"/>
  </r>
  <r>
    <x v="3"/>
    <x v="103"/>
    <x v="7"/>
    <x v="283"/>
    <x v="283"/>
    <n v="96331"/>
    <n v="96331"/>
    <n v="60206.875"/>
    <n v="60206.875"/>
    <n v="0"/>
    <n v="0"/>
  </r>
  <r>
    <x v="3"/>
    <x v="103"/>
    <x v="8"/>
    <x v="6"/>
    <x v="6"/>
    <m/>
    <m/>
    <m/>
    <m/>
    <m/>
    <m/>
  </r>
  <r>
    <x v="3"/>
    <x v="103"/>
    <x v="18"/>
    <x v="12"/>
    <x v="12"/>
    <n v="0"/>
    <n v="0"/>
    <n v="0"/>
    <n v="0"/>
    <n v="0"/>
    <n v="0"/>
  </r>
  <r>
    <x v="3"/>
    <x v="103"/>
    <x v="19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20"/>
    <x v="12"/>
    <x v="12"/>
    <n v="0"/>
    <n v="0"/>
    <n v="0"/>
    <n v="0"/>
    <n v="0"/>
    <n v="0"/>
  </r>
  <r>
    <x v="3"/>
    <x v="103"/>
    <x v="21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22"/>
    <x v="12"/>
    <x v="12"/>
    <n v="0"/>
    <n v="0"/>
    <n v="0"/>
    <n v="0"/>
    <n v="0"/>
    <n v="0"/>
  </r>
  <r>
    <x v="3"/>
    <x v="103"/>
    <x v="23"/>
    <x v="12"/>
    <x v="12"/>
    <n v="0"/>
    <n v="0"/>
    <n v="0"/>
    <n v="0"/>
    <n v="0"/>
    <n v="0"/>
  </r>
  <r>
    <x v="3"/>
    <x v="103"/>
    <x v="24"/>
    <x v="12"/>
    <x v="12"/>
    <n v="0"/>
    <n v="0"/>
    <n v="0"/>
    <n v="0"/>
    <n v="0"/>
    <n v="0"/>
  </r>
  <r>
    <x v="3"/>
    <x v="103"/>
    <x v="25"/>
    <x v="12"/>
    <x v="12"/>
    <n v="0"/>
    <n v="0"/>
    <n v="0"/>
    <n v="0"/>
    <n v="0"/>
    <n v="0"/>
  </r>
  <r>
    <x v="3"/>
    <x v="103"/>
    <x v="26"/>
    <x v="12"/>
    <x v="12"/>
    <n v="0"/>
    <n v="0"/>
    <n v="0"/>
    <n v="0"/>
    <n v="0"/>
    <n v="0"/>
  </r>
  <r>
    <x v="3"/>
    <x v="103"/>
    <x v="27"/>
    <x v="12"/>
    <x v="12"/>
    <n v="0"/>
    <n v="0"/>
    <n v="0"/>
    <n v="0"/>
    <n v="0"/>
    <n v="0"/>
  </r>
  <r>
    <x v="3"/>
    <x v="103"/>
    <x v="28"/>
    <x v="12"/>
    <x v="12"/>
    <n v="0"/>
    <n v="0"/>
    <n v="0"/>
    <n v="0"/>
    <n v="0"/>
    <n v="0"/>
  </r>
  <r>
    <x v="3"/>
    <x v="103"/>
    <x v="29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30"/>
    <x v="12"/>
    <x v="12"/>
    <n v="0"/>
    <n v="0"/>
    <n v="0"/>
    <n v="0"/>
    <n v="0"/>
    <n v="0"/>
  </r>
  <r>
    <x v="3"/>
    <x v="103"/>
    <x v="31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32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33"/>
    <x v="12"/>
    <x v="12"/>
    <n v="0"/>
    <n v="0"/>
    <n v="0"/>
    <n v="0"/>
    <n v="0"/>
    <n v="0"/>
  </r>
  <r>
    <x v="3"/>
    <x v="103"/>
    <x v="34"/>
    <x v="12"/>
    <x v="12"/>
    <n v="0"/>
    <n v="0"/>
    <n v="0"/>
    <n v="0"/>
    <n v="0"/>
    <n v="0"/>
  </r>
  <r>
    <x v="3"/>
    <x v="103"/>
    <x v="7"/>
    <x v="12"/>
    <x v="12"/>
    <n v="0"/>
    <n v="0"/>
    <n v="0"/>
    <n v="0"/>
    <n v="0"/>
    <n v="0"/>
  </r>
  <r>
    <x v="3"/>
    <x v="103"/>
    <x v="8"/>
    <x v="6"/>
    <x v="6"/>
    <m/>
    <m/>
    <m/>
    <m/>
    <m/>
    <m/>
  </r>
  <r>
    <x v="3"/>
    <x v="103"/>
    <x v="35"/>
    <x v="434"/>
    <x v="434"/>
    <n v="22601"/>
    <n v="22601"/>
    <n v="53811.904761904763"/>
    <n v="53811.904761904763"/>
    <n v="0"/>
    <n v="0"/>
  </r>
  <r>
    <x v="3"/>
    <x v="103"/>
    <x v="36"/>
    <x v="12"/>
    <x v="12"/>
    <n v="0"/>
    <n v="0"/>
    <n v="0"/>
    <n v="0"/>
    <n v="0"/>
    <n v="0"/>
  </r>
  <r>
    <x v="3"/>
    <x v="103"/>
    <x v="37"/>
    <x v="12"/>
    <x v="12"/>
    <n v="0"/>
    <n v="0"/>
    <n v="0"/>
    <n v="0"/>
    <n v="0"/>
    <n v="0"/>
  </r>
  <r>
    <x v="3"/>
    <x v="103"/>
    <x v="38"/>
    <x v="12"/>
    <x v="12"/>
    <n v="0"/>
    <n v="0"/>
    <n v="0"/>
    <n v="0"/>
    <n v="0"/>
    <n v="0"/>
  </r>
  <r>
    <x v="3"/>
    <x v="103"/>
    <x v="7"/>
    <x v="434"/>
    <x v="434"/>
    <n v="22601"/>
    <n v="22601"/>
    <n v="53811.904761904763"/>
    <n v="53811.904761904763"/>
    <n v="0"/>
    <n v="0"/>
  </r>
  <r>
    <x v="3"/>
    <x v="103"/>
    <x v="8"/>
    <x v="6"/>
    <x v="6"/>
    <m/>
    <m/>
    <m/>
    <m/>
    <m/>
    <m/>
  </r>
  <r>
    <x v="3"/>
    <x v="103"/>
    <x v="39"/>
    <x v="12"/>
    <x v="12"/>
    <n v="0"/>
    <n v="0"/>
    <n v="0"/>
    <n v="0"/>
    <n v="0"/>
    <n v="0"/>
  </r>
  <r>
    <x v="3"/>
    <x v="103"/>
    <x v="40"/>
    <x v="12"/>
    <x v="12"/>
    <n v="0"/>
    <n v="0"/>
    <n v="0"/>
    <n v="0"/>
    <n v="0"/>
    <n v="0"/>
  </r>
  <r>
    <x v="3"/>
    <x v="103"/>
    <x v="41"/>
    <x v="12"/>
    <x v="12"/>
    <n v="0"/>
    <n v="0"/>
    <n v="0"/>
    <n v="0"/>
    <n v="0"/>
    <n v="0"/>
  </r>
  <r>
    <x v="3"/>
    <x v="104"/>
    <x v="0"/>
    <x v="0"/>
    <x v="0"/>
    <n v="88000"/>
    <n v="88000"/>
    <n v="88000"/>
    <n v="88000"/>
    <n v="0"/>
    <n v="0"/>
  </r>
  <r>
    <x v="3"/>
    <x v="104"/>
    <x v="1"/>
    <x v="12"/>
    <x v="12"/>
    <n v="0"/>
    <n v="0"/>
    <n v="0"/>
    <n v="0"/>
    <n v="0"/>
    <n v="0"/>
  </r>
  <r>
    <x v="3"/>
    <x v="104"/>
    <x v="2"/>
    <x v="12"/>
    <x v="12"/>
    <n v="0"/>
    <n v="0"/>
    <n v="0"/>
    <n v="0"/>
    <n v="0"/>
    <n v="0"/>
  </r>
  <r>
    <x v="3"/>
    <x v="104"/>
    <x v="3"/>
    <x v="12"/>
    <x v="12"/>
    <n v="0"/>
    <n v="0"/>
    <n v="0"/>
    <n v="0"/>
    <n v="0"/>
    <n v="0"/>
  </r>
  <r>
    <x v="3"/>
    <x v="104"/>
    <x v="4"/>
    <x v="12"/>
    <x v="12"/>
    <n v="0"/>
    <n v="0"/>
    <n v="0"/>
    <n v="0"/>
    <n v="0"/>
    <n v="0"/>
  </r>
  <r>
    <x v="3"/>
    <x v="104"/>
    <x v="5"/>
    <x v="12"/>
    <x v="12"/>
    <n v="0"/>
    <n v="0"/>
    <n v="0"/>
    <n v="0"/>
    <n v="0"/>
    <n v="0"/>
  </r>
  <r>
    <x v="3"/>
    <x v="104"/>
    <x v="6"/>
    <x v="12"/>
    <x v="12"/>
    <n v="0"/>
    <n v="0"/>
    <n v="0"/>
    <n v="0"/>
    <n v="0"/>
    <n v="0"/>
  </r>
  <r>
    <x v="3"/>
    <x v="104"/>
    <x v="7"/>
    <x v="0"/>
    <x v="0"/>
    <n v="88000"/>
    <n v="88000"/>
    <n v="88000"/>
    <n v="88000"/>
    <n v="0"/>
    <n v="0"/>
  </r>
  <r>
    <x v="3"/>
    <x v="104"/>
    <x v="8"/>
    <x v="6"/>
    <x v="6"/>
    <m/>
    <m/>
    <m/>
    <m/>
    <m/>
    <m/>
  </r>
  <r>
    <x v="3"/>
    <x v="104"/>
    <x v="9"/>
    <x v="12"/>
    <x v="12"/>
    <n v="0"/>
    <n v="0"/>
    <n v="0"/>
    <n v="0"/>
    <n v="0"/>
    <n v="0"/>
  </r>
  <r>
    <x v="3"/>
    <x v="104"/>
    <x v="10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11"/>
    <x v="12"/>
    <x v="12"/>
    <n v="0"/>
    <n v="0"/>
    <n v="0"/>
    <n v="0"/>
    <n v="0"/>
    <n v="0"/>
  </r>
  <r>
    <x v="3"/>
    <x v="104"/>
    <x v="12"/>
    <x v="12"/>
    <x v="12"/>
    <n v="0"/>
    <n v="0"/>
    <n v="0"/>
    <n v="0"/>
    <n v="0"/>
    <n v="0"/>
  </r>
  <r>
    <x v="3"/>
    <x v="104"/>
    <x v="13"/>
    <x v="12"/>
    <x v="12"/>
    <n v="0"/>
    <n v="0"/>
    <n v="0"/>
    <n v="0"/>
    <n v="0"/>
    <n v="0"/>
  </r>
  <r>
    <x v="3"/>
    <x v="104"/>
    <x v="14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15"/>
    <x v="17"/>
    <x v="17"/>
    <n v="98148.56"/>
    <n v="115394"/>
    <n v="49074.28"/>
    <n v="57697"/>
    <n v="17245.440000000002"/>
    <n v="0.17570751929523981"/>
  </r>
  <r>
    <x v="3"/>
    <x v="104"/>
    <x v="16"/>
    <x v="12"/>
    <x v="12"/>
    <n v="0"/>
    <n v="0"/>
    <n v="0"/>
    <n v="0"/>
    <n v="0"/>
    <n v="0"/>
  </r>
  <r>
    <x v="3"/>
    <x v="104"/>
    <x v="17"/>
    <x v="17"/>
    <x v="17"/>
    <n v="66676.17"/>
    <n v="67452.850000000006"/>
    <n v="33338.084999999999"/>
    <n v="33726.425000000003"/>
    <n v="776.68000000000757"/>
    <n v="1.1648539500694289E-2"/>
  </r>
  <r>
    <x v="3"/>
    <x v="104"/>
    <x v="7"/>
    <x v="19"/>
    <x v="19"/>
    <n v="164824.72999999998"/>
    <n v="182846.85"/>
    <n v="41206.182499999995"/>
    <n v="45711.712500000001"/>
    <n v="18022.120000000024"/>
    <n v="0.10934111646959789"/>
  </r>
  <r>
    <x v="3"/>
    <x v="104"/>
    <x v="8"/>
    <x v="6"/>
    <x v="6"/>
    <m/>
    <m/>
    <m/>
    <m/>
    <m/>
    <m/>
  </r>
  <r>
    <x v="3"/>
    <x v="104"/>
    <x v="18"/>
    <x v="194"/>
    <x v="194"/>
    <n v="40063.910000000003"/>
    <n v="42500"/>
    <n v="47134.011764705887"/>
    <n v="50000"/>
    <n v="2436.0899999999965"/>
    <n v="6.0805098653626079E-2"/>
  </r>
  <r>
    <x v="3"/>
    <x v="104"/>
    <x v="19"/>
    <x v="12"/>
    <x v="12"/>
    <n v="0"/>
    <n v="0"/>
    <n v="0"/>
    <n v="0"/>
    <n v="0"/>
    <n v="0"/>
  </r>
  <r>
    <x v="3"/>
    <x v="104"/>
    <x v="7"/>
    <x v="194"/>
    <x v="194"/>
    <n v="40063.910000000003"/>
    <n v="42500"/>
    <n v="47134.011764705887"/>
    <n v="50000"/>
    <n v="2436.0899999999965"/>
    <n v="6.0805098653626079E-2"/>
  </r>
  <r>
    <x v="3"/>
    <x v="104"/>
    <x v="8"/>
    <x v="6"/>
    <x v="6"/>
    <m/>
    <m/>
    <m/>
    <m/>
    <m/>
    <m/>
  </r>
  <r>
    <x v="3"/>
    <x v="104"/>
    <x v="20"/>
    <x v="12"/>
    <x v="12"/>
    <n v="0"/>
    <n v="0"/>
    <n v="0"/>
    <n v="0"/>
    <n v="0"/>
    <n v="0"/>
  </r>
  <r>
    <x v="3"/>
    <x v="104"/>
    <x v="21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22"/>
    <x v="12"/>
    <x v="12"/>
    <n v="0"/>
    <n v="0"/>
    <n v="0"/>
    <n v="0"/>
    <n v="0"/>
    <n v="0"/>
  </r>
  <r>
    <x v="3"/>
    <x v="104"/>
    <x v="23"/>
    <x v="12"/>
    <x v="12"/>
    <n v="0"/>
    <n v="0"/>
    <n v="0"/>
    <n v="0"/>
    <n v="0"/>
    <n v="0"/>
  </r>
  <r>
    <x v="3"/>
    <x v="104"/>
    <x v="24"/>
    <x v="12"/>
    <x v="12"/>
    <n v="0"/>
    <n v="0"/>
    <n v="0"/>
    <n v="0"/>
    <n v="0"/>
    <n v="0"/>
  </r>
  <r>
    <x v="3"/>
    <x v="104"/>
    <x v="25"/>
    <x v="12"/>
    <x v="12"/>
    <n v="0"/>
    <n v="0"/>
    <n v="0"/>
    <n v="0"/>
    <n v="0"/>
    <n v="0"/>
  </r>
  <r>
    <x v="3"/>
    <x v="104"/>
    <x v="26"/>
    <x v="12"/>
    <x v="12"/>
    <n v="0"/>
    <n v="0"/>
    <n v="0"/>
    <n v="0"/>
    <n v="0"/>
    <n v="0"/>
  </r>
  <r>
    <x v="3"/>
    <x v="104"/>
    <x v="27"/>
    <x v="12"/>
    <x v="12"/>
    <n v="0"/>
    <n v="0"/>
    <n v="0"/>
    <n v="0"/>
    <n v="0"/>
    <n v="0"/>
  </r>
  <r>
    <x v="3"/>
    <x v="104"/>
    <x v="28"/>
    <x v="12"/>
    <x v="12"/>
    <n v="0"/>
    <n v="0"/>
    <n v="0"/>
    <n v="0"/>
    <n v="0"/>
    <n v="0"/>
  </r>
  <r>
    <x v="3"/>
    <x v="104"/>
    <x v="29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30"/>
    <x v="12"/>
    <x v="12"/>
    <n v="0"/>
    <n v="0"/>
    <n v="0"/>
    <n v="0"/>
    <n v="0"/>
    <n v="0"/>
  </r>
  <r>
    <x v="3"/>
    <x v="104"/>
    <x v="31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32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33"/>
    <x v="12"/>
    <x v="12"/>
    <n v="0"/>
    <n v="0"/>
    <n v="0"/>
    <n v="0"/>
    <n v="0"/>
    <n v="0"/>
  </r>
  <r>
    <x v="3"/>
    <x v="104"/>
    <x v="34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35"/>
    <x v="12"/>
    <x v="12"/>
    <n v="0"/>
    <n v="0"/>
    <n v="0"/>
    <n v="0"/>
    <n v="0"/>
    <n v="0"/>
  </r>
  <r>
    <x v="3"/>
    <x v="104"/>
    <x v="36"/>
    <x v="12"/>
    <x v="12"/>
    <n v="0"/>
    <n v="0"/>
    <n v="0"/>
    <n v="0"/>
    <n v="0"/>
    <n v="0"/>
  </r>
  <r>
    <x v="3"/>
    <x v="104"/>
    <x v="37"/>
    <x v="12"/>
    <x v="12"/>
    <n v="0"/>
    <n v="0"/>
    <n v="0"/>
    <n v="0"/>
    <n v="0"/>
    <n v="0"/>
  </r>
  <r>
    <x v="3"/>
    <x v="104"/>
    <x v="38"/>
    <x v="12"/>
    <x v="12"/>
    <n v="0"/>
    <n v="0"/>
    <n v="0"/>
    <n v="0"/>
    <n v="0"/>
    <n v="0"/>
  </r>
  <r>
    <x v="3"/>
    <x v="104"/>
    <x v="7"/>
    <x v="12"/>
    <x v="12"/>
    <n v="0"/>
    <n v="0"/>
    <n v="0"/>
    <n v="0"/>
    <n v="0"/>
    <n v="0"/>
  </r>
  <r>
    <x v="3"/>
    <x v="104"/>
    <x v="8"/>
    <x v="6"/>
    <x v="6"/>
    <m/>
    <m/>
    <m/>
    <m/>
    <m/>
    <m/>
  </r>
  <r>
    <x v="3"/>
    <x v="104"/>
    <x v="39"/>
    <x v="12"/>
    <x v="12"/>
    <n v="0"/>
    <n v="0"/>
    <n v="0"/>
    <n v="0"/>
    <n v="0"/>
    <n v="0"/>
  </r>
  <r>
    <x v="3"/>
    <x v="104"/>
    <x v="40"/>
    <x v="12"/>
    <x v="12"/>
    <n v="0"/>
    <n v="0"/>
    <n v="0"/>
    <n v="0"/>
    <n v="0"/>
    <n v="0"/>
  </r>
  <r>
    <x v="3"/>
    <x v="104"/>
    <x v="41"/>
    <x v="12"/>
    <x v="12"/>
    <n v="0"/>
    <n v="0"/>
    <n v="0"/>
    <n v="0"/>
    <n v="0"/>
    <n v="0"/>
  </r>
  <r>
    <x v="1"/>
    <x v="105"/>
    <x v="0"/>
    <x v="0"/>
    <x v="0"/>
    <n v="84048"/>
    <n v="84048"/>
    <n v="84048"/>
    <n v="84048"/>
    <n v="0"/>
    <n v="0"/>
  </r>
  <r>
    <x v="1"/>
    <x v="105"/>
    <x v="1"/>
    <x v="12"/>
    <x v="12"/>
    <n v="0"/>
    <n v="0"/>
    <n v="0"/>
    <n v="0"/>
    <n v="0"/>
    <n v="0"/>
  </r>
  <r>
    <x v="1"/>
    <x v="105"/>
    <x v="2"/>
    <x v="12"/>
    <x v="12"/>
    <n v="0"/>
    <n v="0"/>
    <n v="0"/>
    <n v="0"/>
    <n v="0"/>
    <n v="0"/>
  </r>
  <r>
    <x v="1"/>
    <x v="105"/>
    <x v="3"/>
    <x v="12"/>
    <x v="12"/>
    <n v="0"/>
    <n v="0"/>
    <n v="0"/>
    <n v="0"/>
    <n v="0"/>
    <n v="0"/>
  </r>
  <r>
    <x v="1"/>
    <x v="105"/>
    <x v="4"/>
    <x v="12"/>
    <x v="12"/>
    <n v="0"/>
    <n v="0"/>
    <n v="0"/>
    <n v="0"/>
    <n v="0"/>
    <n v="0"/>
  </r>
  <r>
    <x v="1"/>
    <x v="105"/>
    <x v="5"/>
    <x v="12"/>
    <x v="12"/>
    <n v="0"/>
    <n v="0"/>
    <n v="0"/>
    <n v="0"/>
    <n v="0"/>
    <n v="0"/>
  </r>
  <r>
    <x v="1"/>
    <x v="105"/>
    <x v="6"/>
    <x v="12"/>
    <x v="12"/>
    <n v="0"/>
    <n v="0"/>
    <n v="0"/>
    <n v="0"/>
    <n v="0"/>
    <n v="0"/>
  </r>
  <r>
    <x v="1"/>
    <x v="105"/>
    <x v="7"/>
    <x v="0"/>
    <x v="0"/>
    <n v="84048"/>
    <n v="84048"/>
    <n v="84048"/>
    <n v="84048"/>
    <n v="0"/>
    <n v="0"/>
  </r>
  <r>
    <x v="1"/>
    <x v="105"/>
    <x v="8"/>
    <x v="6"/>
    <x v="6"/>
    <m/>
    <m/>
    <m/>
    <m/>
    <m/>
    <m/>
  </r>
  <r>
    <x v="1"/>
    <x v="105"/>
    <x v="9"/>
    <x v="12"/>
    <x v="12"/>
    <n v="0"/>
    <n v="0"/>
    <n v="0"/>
    <n v="0"/>
    <n v="0"/>
    <n v="0"/>
  </r>
  <r>
    <x v="1"/>
    <x v="105"/>
    <x v="10"/>
    <x v="281"/>
    <x v="281"/>
    <n v="11840"/>
    <n v="12000"/>
    <n v="14800"/>
    <n v="15000"/>
    <n v="160"/>
    <n v="1.3513513513513514E-2"/>
  </r>
  <r>
    <x v="1"/>
    <x v="105"/>
    <x v="7"/>
    <x v="281"/>
    <x v="281"/>
    <n v="11840"/>
    <n v="12000"/>
    <n v="14800"/>
    <n v="15000"/>
    <n v="160"/>
    <n v="1.3513513513513514E-2"/>
  </r>
  <r>
    <x v="1"/>
    <x v="105"/>
    <x v="8"/>
    <x v="6"/>
    <x v="6"/>
    <m/>
    <m/>
    <m/>
    <m/>
    <m/>
    <m/>
  </r>
  <r>
    <x v="1"/>
    <x v="105"/>
    <x v="11"/>
    <x v="12"/>
    <x v="12"/>
    <n v="0"/>
    <n v="0"/>
    <n v="0"/>
    <n v="0"/>
    <n v="0"/>
    <n v="0"/>
  </r>
  <r>
    <x v="1"/>
    <x v="105"/>
    <x v="12"/>
    <x v="12"/>
    <x v="12"/>
    <n v="0"/>
    <n v="0"/>
    <n v="0"/>
    <n v="0"/>
    <n v="0"/>
    <n v="0"/>
  </r>
  <r>
    <x v="1"/>
    <x v="105"/>
    <x v="13"/>
    <x v="17"/>
    <x v="17"/>
    <n v="31000"/>
    <n v="31400"/>
    <n v="15500"/>
    <n v="15700"/>
    <n v="400"/>
    <n v="1.2903225806451613E-2"/>
  </r>
  <r>
    <x v="1"/>
    <x v="105"/>
    <x v="14"/>
    <x v="12"/>
    <x v="12"/>
    <n v="0"/>
    <n v="0"/>
    <n v="0"/>
    <n v="0"/>
    <n v="0"/>
    <n v="0"/>
  </r>
  <r>
    <x v="1"/>
    <x v="105"/>
    <x v="7"/>
    <x v="17"/>
    <x v="17"/>
    <n v="31000"/>
    <n v="31400"/>
    <n v="15500"/>
    <n v="15700"/>
    <n v="400"/>
    <n v="1.2903225806451613E-2"/>
  </r>
  <r>
    <x v="1"/>
    <x v="105"/>
    <x v="8"/>
    <x v="6"/>
    <x v="6"/>
    <m/>
    <m/>
    <m/>
    <m/>
    <m/>
    <m/>
  </r>
  <r>
    <x v="1"/>
    <x v="105"/>
    <x v="15"/>
    <x v="0"/>
    <x v="0"/>
    <n v="42236"/>
    <n v="52004"/>
    <n v="42236"/>
    <n v="52004"/>
    <n v="9768"/>
    <n v="0.23127190074817691"/>
  </r>
  <r>
    <x v="1"/>
    <x v="105"/>
    <x v="16"/>
    <x v="12"/>
    <x v="12"/>
    <n v="0"/>
    <n v="0"/>
    <n v="0"/>
    <n v="0"/>
    <n v="0"/>
    <n v="0"/>
  </r>
  <r>
    <x v="1"/>
    <x v="105"/>
    <x v="17"/>
    <x v="469"/>
    <x v="469"/>
    <n v="43917"/>
    <n v="43917"/>
    <n v="19962.272727272724"/>
    <n v="19962.272727272724"/>
    <n v="0"/>
    <n v="0"/>
  </r>
  <r>
    <x v="1"/>
    <x v="105"/>
    <x v="7"/>
    <x v="470"/>
    <x v="470"/>
    <n v="86153"/>
    <n v="95921"/>
    <n v="26922.8125"/>
    <n v="29975.3125"/>
    <n v="9768"/>
    <n v="0.11337968497904891"/>
  </r>
  <r>
    <x v="1"/>
    <x v="105"/>
    <x v="8"/>
    <x v="6"/>
    <x v="6"/>
    <m/>
    <m/>
    <m/>
    <m/>
    <m/>
    <m/>
  </r>
  <r>
    <x v="1"/>
    <x v="105"/>
    <x v="18"/>
    <x v="12"/>
    <x v="12"/>
    <n v="0"/>
    <n v="0"/>
    <n v="0"/>
    <n v="0"/>
    <n v="0"/>
    <n v="0"/>
  </r>
  <r>
    <x v="1"/>
    <x v="105"/>
    <x v="19"/>
    <x v="12"/>
    <x v="12"/>
    <n v="0"/>
    <n v="0"/>
    <n v="0"/>
    <n v="0"/>
    <n v="0"/>
    <n v="0"/>
  </r>
  <r>
    <x v="1"/>
    <x v="105"/>
    <x v="7"/>
    <x v="12"/>
    <x v="12"/>
    <n v="0"/>
    <n v="0"/>
    <n v="0"/>
    <n v="0"/>
    <n v="0"/>
    <n v="0"/>
  </r>
  <r>
    <x v="1"/>
    <x v="105"/>
    <x v="8"/>
    <x v="6"/>
    <x v="6"/>
    <m/>
    <m/>
    <m/>
    <m/>
    <m/>
    <m/>
  </r>
  <r>
    <x v="1"/>
    <x v="105"/>
    <x v="20"/>
    <x v="12"/>
    <x v="12"/>
    <n v="0"/>
    <n v="0"/>
    <n v="0"/>
    <n v="0"/>
    <n v="0"/>
    <n v="0"/>
  </r>
  <r>
    <x v="1"/>
    <x v="105"/>
    <x v="21"/>
    <x v="12"/>
    <x v="12"/>
    <n v="0"/>
    <n v="0"/>
    <n v="0"/>
    <n v="0"/>
    <n v="0"/>
    <n v="0"/>
  </r>
  <r>
    <x v="1"/>
    <x v="105"/>
    <x v="7"/>
    <x v="12"/>
    <x v="12"/>
    <n v="0"/>
    <n v="0"/>
    <n v="0"/>
    <n v="0"/>
    <n v="0"/>
    <n v="0"/>
  </r>
  <r>
    <x v="1"/>
    <x v="105"/>
    <x v="8"/>
    <x v="6"/>
    <x v="6"/>
    <m/>
    <m/>
    <m/>
    <m/>
    <m/>
    <m/>
  </r>
  <r>
    <x v="1"/>
    <x v="105"/>
    <x v="22"/>
    <x v="12"/>
    <x v="12"/>
    <n v="0"/>
    <n v="0"/>
    <n v="0"/>
    <n v="0"/>
    <n v="0"/>
    <n v="0"/>
  </r>
  <r>
    <x v="1"/>
    <x v="105"/>
    <x v="23"/>
    <x v="12"/>
    <x v="12"/>
    <n v="0"/>
    <n v="0"/>
    <n v="0"/>
    <n v="0"/>
    <n v="0"/>
    <n v="0"/>
  </r>
  <r>
    <x v="1"/>
    <x v="105"/>
    <x v="24"/>
    <x v="12"/>
    <x v="12"/>
    <n v="0"/>
    <n v="0"/>
    <n v="0"/>
    <n v="0"/>
    <n v="0"/>
    <n v="0"/>
  </r>
  <r>
    <x v="1"/>
    <x v="105"/>
    <x v="25"/>
    <x v="12"/>
    <x v="12"/>
    <n v="0"/>
    <n v="0"/>
    <n v="0"/>
    <n v="0"/>
    <n v="0"/>
    <n v="0"/>
  </r>
  <r>
    <x v="1"/>
    <x v="105"/>
    <x v="26"/>
    <x v="12"/>
    <x v="12"/>
    <n v="0"/>
    <n v="0"/>
    <n v="0"/>
    <n v="0"/>
    <n v="0"/>
    <n v="0"/>
  </r>
  <r>
    <x v="1"/>
    <x v="105"/>
    <x v="27"/>
    <x v="12"/>
    <x v="12"/>
    <n v="0"/>
    <n v="0"/>
    <n v="0"/>
    <n v="0"/>
    <n v="0"/>
    <n v="0"/>
  </r>
  <r>
    <x v="1"/>
    <x v="105"/>
    <x v="28"/>
    <x v="12"/>
    <x v="12"/>
    <n v="0"/>
    <n v="0"/>
    <n v="0"/>
    <n v="0"/>
    <n v="0"/>
    <n v="0"/>
  </r>
  <r>
    <x v="1"/>
    <x v="105"/>
    <x v="29"/>
    <x v="12"/>
    <x v="12"/>
    <n v="0"/>
    <n v="0"/>
    <n v="0"/>
    <n v="0"/>
    <n v="0"/>
    <n v="0"/>
  </r>
  <r>
    <x v="1"/>
    <x v="105"/>
    <x v="7"/>
    <x v="12"/>
    <x v="12"/>
    <n v="0"/>
    <n v="0"/>
    <n v="0"/>
    <n v="0"/>
    <n v="0"/>
    <n v="0"/>
  </r>
  <r>
    <x v="1"/>
    <x v="105"/>
    <x v="8"/>
    <x v="6"/>
    <x v="6"/>
    <m/>
    <m/>
    <m/>
    <m/>
    <m/>
    <m/>
  </r>
  <r>
    <x v="1"/>
    <x v="105"/>
    <x v="30"/>
    <x v="12"/>
    <x v="12"/>
    <n v="0"/>
    <n v="0"/>
    <n v="0"/>
    <n v="0"/>
    <n v="0"/>
    <n v="0"/>
  </r>
  <r>
    <x v="1"/>
    <x v="105"/>
    <x v="31"/>
    <x v="12"/>
    <x v="12"/>
    <n v="0"/>
    <n v="0"/>
    <n v="0"/>
    <n v="0"/>
    <n v="0"/>
    <n v="0"/>
  </r>
  <r>
    <x v="1"/>
    <x v="105"/>
    <x v="7"/>
    <x v="12"/>
    <x v="12"/>
    <n v="0"/>
    <n v="0"/>
    <n v="0"/>
    <n v="0"/>
    <n v="0"/>
    <n v="0"/>
  </r>
  <r>
    <x v="1"/>
    <x v="105"/>
    <x v="8"/>
    <x v="6"/>
    <x v="6"/>
    <m/>
    <m/>
    <m/>
    <m/>
    <m/>
    <m/>
  </r>
  <r>
    <x v="1"/>
    <x v="105"/>
    <x v="32"/>
    <x v="12"/>
    <x v="12"/>
    <n v="0"/>
    <n v="0"/>
    <n v="0"/>
    <n v="0"/>
    <n v="0"/>
    <n v="0"/>
  </r>
  <r>
    <x v="1"/>
    <x v="105"/>
    <x v="7"/>
    <x v="12"/>
    <x v="12"/>
    <n v="0"/>
    <n v="0"/>
    <n v="0"/>
    <n v="0"/>
    <n v="0"/>
    <n v="0"/>
  </r>
  <r>
    <x v="1"/>
    <x v="105"/>
    <x v="8"/>
    <x v="6"/>
    <x v="6"/>
    <m/>
    <m/>
    <m/>
    <m/>
    <m/>
    <m/>
  </r>
  <r>
    <x v="1"/>
    <x v="105"/>
    <x v="33"/>
    <x v="12"/>
    <x v="12"/>
    <n v="0"/>
    <n v="0"/>
    <n v="0"/>
    <n v="0"/>
    <n v="0"/>
    <n v="0"/>
  </r>
  <r>
    <x v="1"/>
    <x v="105"/>
    <x v="34"/>
    <x v="168"/>
    <x v="168"/>
    <n v="28153"/>
    <n v="28153"/>
    <n v="20109.285714285714"/>
    <n v="20109.285714285714"/>
    <n v="0"/>
    <n v="0"/>
  </r>
  <r>
    <x v="1"/>
    <x v="105"/>
    <x v="7"/>
    <x v="168"/>
    <x v="168"/>
    <n v="28153"/>
    <n v="28153"/>
    <n v="20109.285714285714"/>
    <n v="20109.285714285714"/>
    <n v="0"/>
    <n v="0"/>
  </r>
  <r>
    <x v="1"/>
    <x v="105"/>
    <x v="8"/>
    <x v="6"/>
    <x v="6"/>
    <m/>
    <m/>
    <m/>
    <m/>
    <m/>
    <m/>
  </r>
  <r>
    <x v="1"/>
    <x v="105"/>
    <x v="35"/>
    <x v="12"/>
    <x v="12"/>
    <n v="0"/>
    <n v="0"/>
    <n v="0"/>
    <n v="0"/>
    <n v="0"/>
    <n v="0"/>
  </r>
  <r>
    <x v="1"/>
    <x v="105"/>
    <x v="36"/>
    <x v="12"/>
    <x v="12"/>
    <n v="0"/>
    <n v="0"/>
    <n v="0"/>
    <n v="0"/>
    <n v="0"/>
    <n v="0"/>
  </r>
  <r>
    <x v="1"/>
    <x v="105"/>
    <x v="37"/>
    <x v="12"/>
    <x v="12"/>
    <n v="0"/>
    <n v="0"/>
    <n v="0"/>
    <n v="0"/>
    <n v="0"/>
    <n v="0"/>
  </r>
  <r>
    <x v="1"/>
    <x v="105"/>
    <x v="38"/>
    <x v="12"/>
    <x v="12"/>
    <n v="0"/>
    <n v="0"/>
    <n v="0"/>
    <n v="0"/>
    <n v="0"/>
    <n v="0"/>
  </r>
  <r>
    <x v="1"/>
    <x v="105"/>
    <x v="7"/>
    <x v="12"/>
    <x v="12"/>
    <n v="0"/>
    <n v="0"/>
    <n v="0"/>
    <n v="0"/>
    <n v="0"/>
    <n v="0"/>
  </r>
  <r>
    <x v="1"/>
    <x v="105"/>
    <x v="8"/>
    <x v="6"/>
    <x v="6"/>
    <m/>
    <m/>
    <m/>
    <m/>
    <m/>
    <m/>
  </r>
  <r>
    <x v="1"/>
    <x v="105"/>
    <x v="39"/>
    <x v="12"/>
    <x v="12"/>
    <n v="0"/>
    <n v="0"/>
    <n v="0"/>
    <n v="0"/>
    <n v="0"/>
    <n v="0"/>
  </r>
  <r>
    <x v="1"/>
    <x v="105"/>
    <x v="40"/>
    <x v="12"/>
    <x v="12"/>
    <n v="0"/>
    <n v="0"/>
    <n v="0"/>
    <n v="0"/>
    <n v="0"/>
    <n v="0"/>
  </r>
  <r>
    <x v="1"/>
    <x v="105"/>
    <x v="41"/>
    <x v="12"/>
    <x v="12"/>
    <n v="0"/>
    <n v="0"/>
    <n v="0"/>
    <n v="0"/>
    <n v="0"/>
    <n v="0"/>
  </r>
  <r>
    <x v="3"/>
    <x v="106"/>
    <x v="0"/>
    <x v="0"/>
    <x v="0"/>
    <n v="90000"/>
    <n v="90000"/>
    <n v="90000"/>
    <n v="90000"/>
    <n v="0"/>
    <n v="0"/>
  </r>
  <r>
    <x v="3"/>
    <x v="106"/>
    <x v="1"/>
    <x v="12"/>
    <x v="12"/>
    <n v="0"/>
    <n v="0"/>
    <n v="0"/>
    <n v="0"/>
    <n v="0"/>
    <n v="0"/>
  </r>
  <r>
    <x v="3"/>
    <x v="106"/>
    <x v="2"/>
    <x v="12"/>
    <x v="12"/>
    <n v="0"/>
    <n v="0"/>
    <n v="0"/>
    <n v="0"/>
    <n v="0"/>
    <n v="0"/>
  </r>
  <r>
    <x v="3"/>
    <x v="106"/>
    <x v="3"/>
    <x v="12"/>
    <x v="12"/>
    <n v="0"/>
    <n v="0"/>
    <n v="0"/>
    <n v="0"/>
    <n v="0"/>
    <n v="0"/>
  </r>
  <r>
    <x v="3"/>
    <x v="106"/>
    <x v="4"/>
    <x v="0"/>
    <x v="0"/>
    <n v="70000"/>
    <n v="70000"/>
    <n v="70000"/>
    <n v="70000"/>
    <n v="0"/>
    <n v="0"/>
  </r>
  <r>
    <x v="3"/>
    <x v="106"/>
    <x v="5"/>
    <x v="174"/>
    <x v="174"/>
    <n v="126043"/>
    <n v="127138"/>
    <n v="66338.421052631587"/>
    <n v="66914.736842105267"/>
    <n v="1095"/>
    <n v="8.6875114048380313E-3"/>
  </r>
  <r>
    <x v="3"/>
    <x v="106"/>
    <x v="6"/>
    <x v="12"/>
    <x v="12"/>
    <n v="0"/>
    <n v="0"/>
    <n v="0"/>
    <n v="0"/>
    <n v="0"/>
    <n v="0"/>
  </r>
  <r>
    <x v="3"/>
    <x v="106"/>
    <x v="7"/>
    <x v="325"/>
    <x v="325"/>
    <n v="286043"/>
    <n v="287138"/>
    <n v="73344.358974358969"/>
    <n v="73625.128205128203"/>
    <n v="1095"/>
    <n v="3.8280957758099307E-3"/>
  </r>
  <r>
    <x v="3"/>
    <x v="106"/>
    <x v="8"/>
    <x v="6"/>
    <x v="6"/>
    <m/>
    <m/>
    <m/>
    <m/>
    <m/>
    <m/>
  </r>
  <r>
    <x v="3"/>
    <x v="106"/>
    <x v="9"/>
    <x v="12"/>
    <x v="12"/>
    <n v="0"/>
    <n v="0"/>
    <n v="0"/>
    <n v="0"/>
    <n v="0"/>
    <n v="0"/>
  </r>
  <r>
    <x v="3"/>
    <x v="106"/>
    <x v="10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11"/>
    <x v="19"/>
    <x v="19"/>
    <n v="80000"/>
    <n v="80800"/>
    <n v="20000"/>
    <n v="20200"/>
    <n v="800"/>
    <n v="0.01"/>
  </r>
  <r>
    <x v="3"/>
    <x v="106"/>
    <x v="12"/>
    <x v="17"/>
    <x v="17"/>
    <n v="40000"/>
    <n v="40400"/>
    <n v="20000"/>
    <n v="20200"/>
    <n v="400"/>
    <n v="0.01"/>
  </r>
  <r>
    <x v="3"/>
    <x v="106"/>
    <x v="13"/>
    <x v="12"/>
    <x v="12"/>
    <n v="0"/>
    <n v="0"/>
    <n v="0"/>
    <n v="0"/>
    <n v="0"/>
    <n v="0"/>
  </r>
  <r>
    <x v="3"/>
    <x v="106"/>
    <x v="14"/>
    <x v="12"/>
    <x v="12"/>
    <n v="0"/>
    <n v="0"/>
    <n v="0"/>
    <n v="0"/>
    <n v="0"/>
    <n v="0"/>
  </r>
  <r>
    <x v="3"/>
    <x v="106"/>
    <x v="7"/>
    <x v="23"/>
    <x v="23"/>
    <n v="120000"/>
    <n v="121200"/>
    <n v="20000"/>
    <n v="20200"/>
    <n v="1200"/>
    <n v="0.01"/>
  </r>
  <r>
    <x v="3"/>
    <x v="106"/>
    <x v="8"/>
    <x v="6"/>
    <x v="6"/>
    <m/>
    <m/>
    <m/>
    <m/>
    <m/>
    <m/>
  </r>
  <r>
    <x v="3"/>
    <x v="106"/>
    <x v="15"/>
    <x v="12"/>
    <x v="12"/>
    <n v="0"/>
    <n v="0"/>
    <n v="0"/>
    <n v="0"/>
    <n v="0"/>
    <n v="0"/>
  </r>
  <r>
    <x v="3"/>
    <x v="106"/>
    <x v="16"/>
    <x v="12"/>
    <x v="12"/>
    <n v="0"/>
    <n v="0"/>
    <n v="0"/>
    <n v="0"/>
    <n v="0"/>
    <n v="0"/>
  </r>
  <r>
    <x v="3"/>
    <x v="106"/>
    <x v="17"/>
    <x v="17"/>
    <x v="17"/>
    <n v="53600"/>
    <n v="53600"/>
    <n v="26800"/>
    <n v="26800"/>
    <n v="0"/>
    <n v="0"/>
  </r>
  <r>
    <x v="3"/>
    <x v="106"/>
    <x v="7"/>
    <x v="17"/>
    <x v="17"/>
    <n v="53600"/>
    <n v="53600"/>
    <n v="26800"/>
    <n v="26800"/>
    <n v="0"/>
    <n v="0"/>
  </r>
  <r>
    <x v="3"/>
    <x v="106"/>
    <x v="8"/>
    <x v="6"/>
    <x v="6"/>
    <m/>
    <m/>
    <m/>
    <m/>
    <m/>
    <m/>
  </r>
  <r>
    <x v="3"/>
    <x v="106"/>
    <x v="18"/>
    <x v="12"/>
    <x v="12"/>
    <n v="0"/>
    <n v="0"/>
    <n v="0"/>
    <n v="0"/>
    <n v="0"/>
    <n v="0"/>
  </r>
  <r>
    <x v="3"/>
    <x v="106"/>
    <x v="19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20"/>
    <x v="12"/>
    <x v="12"/>
    <n v="0"/>
    <n v="0"/>
    <n v="0"/>
    <n v="0"/>
    <n v="0"/>
    <n v="0"/>
  </r>
  <r>
    <x v="3"/>
    <x v="106"/>
    <x v="21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22"/>
    <x v="12"/>
    <x v="12"/>
    <n v="0"/>
    <n v="0"/>
    <n v="0"/>
    <n v="0"/>
    <n v="0"/>
    <n v="0"/>
  </r>
  <r>
    <x v="3"/>
    <x v="106"/>
    <x v="23"/>
    <x v="12"/>
    <x v="12"/>
    <n v="0"/>
    <n v="0"/>
    <n v="0"/>
    <n v="0"/>
    <n v="0"/>
    <n v="0"/>
  </r>
  <r>
    <x v="3"/>
    <x v="106"/>
    <x v="24"/>
    <x v="12"/>
    <x v="12"/>
    <n v="0"/>
    <n v="0"/>
    <n v="0"/>
    <n v="0"/>
    <n v="0"/>
    <n v="0"/>
  </r>
  <r>
    <x v="3"/>
    <x v="106"/>
    <x v="25"/>
    <x v="12"/>
    <x v="12"/>
    <n v="0"/>
    <n v="0"/>
    <n v="0"/>
    <n v="0"/>
    <n v="0"/>
    <n v="0"/>
  </r>
  <r>
    <x v="3"/>
    <x v="106"/>
    <x v="26"/>
    <x v="12"/>
    <x v="12"/>
    <n v="0"/>
    <n v="0"/>
    <n v="0"/>
    <n v="0"/>
    <n v="0"/>
    <n v="0"/>
  </r>
  <r>
    <x v="3"/>
    <x v="106"/>
    <x v="27"/>
    <x v="12"/>
    <x v="12"/>
    <n v="0"/>
    <n v="0"/>
    <n v="0"/>
    <n v="0"/>
    <n v="0"/>
    <n v="0"/>
  </r>
  <r>
    <x v="3"/>
    <x v="106"/>
    <x v="28"/>
    <x v="12"/>
    <x v="12"/>
    <n v="0"/>
    <n v="0"/>
    <n v="0"/>
    <n v="0"/>
    <n v="0"/>
    <n v="0"/>
  </r>
  <r>
    <x v="3"/>
    <x v="106"/>
    <x v="29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30"/>
    <x v="12"/>
    <x v="12"/>
    <n v="0"/>
    <n v="0"/>
    <n v="0"/>
    <n v="0"/>
    <n v="0"/>
    <n v="0"/>
  </r>
  <r>
    <x v="3"/>
    <x v="106"/>
    <x v="31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32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33"/>
    <x v="12"/>
    <x v="12"/>
    <n v="0"/>
    <n v="0"/>
    <n v="0"/>
    <n v="0"/>
    <n v="0"/>
    <n v="0"/>
  </r>
  <r>
    <x v="3"/>
    <x v="106"/>
    <x v="34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35"/>
    <x v="12"/>
    <x v="12"/>
    <n v="0"/>
    <n v="0"/>
    <n v="0"/>
    <n v="0"/>
    <n v="0"/>
    <n v="0"/>
  </r>
  <r>
    <x v="3"/>
    <x v="106"/>
    <x v="36"/>
    <x v="12"/>
    <x v="12"/>
    <n v="0"/>
    <n v="0"/>
    <n v="0"/>
    <n v="0"/>
    <n v="0"/>
    <n v="0"/>
  </r>
  <r>
    <x v="3"/>
    <x v="106"/>
    <x v="37"/>
    <x v="12"/>
    <x v="12"/>
    <n v="0"/>
    <n v="0"/>
    <n v="0"/>
    <n v="0"/>
    <n v="0"/>
    <n v="0"/>
  </r>
  <r>
    <x v="3"/>
    <x v="106"/>
    <x v="38"/>
    <x v="12"/>
    <x v="12"/>
    <n v="0"/>
    <n v="0"/>
    <n v="0"/>
    <n v="0"/>
    <n v="0"/>
    <n v="0"/>
  </r>
  <r>
    <x v="3"/>
    <x v="106"/>
    <x v="7"/>
    <x v="12"/>
    <x v="12"/>
    <n v="0"/>
    <n v="0"/>
    <n v="0"/>
    <n v="0"/>
    <n v="0"/>
    <n v="0"/>
  </r>
  <r>
    <x v="3"/>
    <x v="106"/>
    <x v="8"/>
    <x v="6"/>
    <x v="6"/>
    <m/>
    <m/>
    <m/>
    <m/>
    <m/>
    <m/>
  </r>
  <r>
    <x v="3"/>
    <x v="106"/>
    <x v="39"/>
    <x v="12"/>
    <x v="12"/>
    <n v="0"/>
    <n v="0"/>
    <n v="0"/>
    <n v="0"/>
    <n v="0"/>
    <n v="0"/>
  </r>
  <r>
    <x v="3"/>
    <x v="106"/>
    <x v="40"/>
    <x v="12"/>
    <x v="12"/>
    <n v="0"/>
    <n v="0"/>
    <n v="0"/>
    <n v="0"/>
    <n v="0"/>
    <n v="0"/>
  </r>
  <r>
    <x v="3"/>
    <x v="106"/>
    <x v="41"/>
    <x v="12"/>
    <x v="12"/>
    <n v="0"/>
    <n v="0"/>
    <n v="0"/>
    <n v="0"/>
    <n v="0"/>
    <n v="0"/>
  </r>
  <r>
    <x v="3"/>
    <x v="107"/>
    <x v="0"/>
    <x v="0"/>
    <x v="0"/>
    <n v="86823"/>
    <n v="95000"/>
    <n v="86823"/>
    <n v="95000"/>
    <n v="8177"/>
    <n v="9.4180113564378096E-2"/>
  </r>
  <r>
    <x v="3"/>
    <x v="107"/>
    <x v="1"/>
    <x v="12"/>
    <x v="12"/>
    <n v="0"/>
    <n v="0"/>
    <n v="0"/>
    <n v="0"/>
    <n v="0"/>
    <n v="0"/>
  </r>
  <r>
    <x v="3"/>
    <x v="107"/>
    <x v="2"/>
    <x v="12"/>
    <x v="12"/>
    <n v="0"/>
    <n v="0"/>
    <n v="0"/>
    <n v="0"/>
    <n v="0"/>
    <n v="0"/>
  </r>
  <r>
    <x v="3"/>
    <x v="107"/>
    <x v="3"/>
    <x v="12"/>
    <x v="12"/>
    <n v="0"/>
    <n v="0"/>
    <n v="0"/>
    <n v="0"/>
    <n v="0"/>
    <n v="0"/>
  </r>
  <r>
    <x v="3"/>
    <x v="107"/>
    <x v="4"/>
    <x v="0"/>
    <x v="0"/>
    <n v="58000"/>
    <n v="60000"/>
    <n v="58000"/>
    <n v="60000"/>
    <n v="2000"/>
    <n v="3.4482758620689655E-2"/>
  </r>
  <r>
    <x v="3"/>
    <x v="107"/>
    <x v="5"/>
    <x v="12"/>
    <x v="12"/>
    <n v="0"/>
    <n v="0"/>
    <n v="0"/>
    <n v="0"/>
    <n v="0"/>
    <n v="0"/>
  </r>
  <r>
    <x v="3"/>
    <x v="107"/>
    <x v="6"/>
    <x v="12"/>
    <x v="12"/>
    <n v="0"/>
    <n v="0"/>
    <n v="0"/>
    <n v="0"/>
    <n v="0"/>
    <n v="0"/>
  </r>
  <r>
    <x v="3"/>
    <x v="107"/>
    <x v="7"/>
    <x v="17"/>
    <x v="17"/>
    <n v="144823"/>
    <n v="155000"/>
    <n v="72411.5"/>
    <n v="77500"/>
    <n v="10177"/>
    <n v="7.027198718435608E-2"/>
  </r>
  <r>
    <x v="3"/>
    <x v="107"/>
    <x v="8"/>
    <x v="6"/>
    <x v="6"/>
    <m/>
    <m/>
    <m/>
    <m/>
    <m/>
    <m/>
  </r>
  <r>
    <x v="3"/>
    <x v="107"/>
    <x v="9"/>
    <x v="12"/>
    <x v="12"/>
    <n v="0"/>
    <n v="0"/>
    <n v="0"/>
    <n v="0"/>
    <n v="0"/>
    <n v="0"/>
  </r>
  <r>
    <x v="3"/>
    <x v="107"/>
    <x v="10"/>
    <x v="0"/>
    <x v="0"/>
    <n v="18617"/>
    <n v="18617"/>
    <n v="18617"/>
    <n v="18617"/>
    <n v="0"/>
    <n v="0"/>
  </r>
  <r>
    <x v="3"/>
    <x v="107"/>
    <x v="7"/>
    <x v="0"/>
    <x v="0"/>
    <n v="18617"/>
    <n v="18617"/>
    <n v="18617"/>
    <n v="18617"/>
    <n v="0"/>
    <n v="0"/>
  </r>
  <r>
    <x v="3"/>
    <x v="107"/>
    <x v="8"/>
    <x v="6"/>
    <x v="6"/>
    <m/>
    <m/>
    <m/>
    <m/>
    <m/>
    <m/>
  </r>
  <r>
    <x v="3"/>
    <x v="107"/>
    <x v="11"/>
    <x v="12"/>
    <x v="12"/>
    <n v="0"/>
    <n v="0"/>
    <n v="0"/>
    <n v="0"/>
    <n v="0"/>
    <n v="0"/>
  </r>
  <r>
    <x v="3"/>
    <x v="107"/>
    <x v="12"/>
    <x v="12"/>
    <x v="12"/>
    <n v="0"/>
    <n v="0"/>
    <n v="0"/>
    <n v="0"/>
    <n v="0"/>
    <n v="0"/>
  </r>
  <r>
    <x v="3"/>
    <x v="107"/>
    <x v="13"/>
    <x v="12"/>
    <x v="12"/>
    <n v="0"/>
    <n v="0"/>
    <n v="0"/>
    <n v="0"/>
    <n v="0"/>
    <n v="0"/>
  </r>
  <r>
    <x v="3"/>
    <x v="107"/>
    <x v="14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15"/>
    <x v="12"/>
    <x v="12"/>
    <n v="0"/>
    <n v="0"/>
    <n v="0"/>
    <n v="0"/>
    <n v="0"/>
    <n v="0"/>
  </r>
  <r>
    <x v="3"/>
    <x v="107"/>
    <x v="16"/>
    <x v="12"/>
    <x v="12"/>
    <n v="0"/>
    <n v="0"/>
    <n v="0"/>
    <n v="0"/>
    <n v="0"/>
    <n v="0"/>
  </r>
  <r>
    <x v="3"/>
    <x v="107"/>
    <x v="17"/>
    <x v="471"/>
    <x v="471"/>
    <n v="59258"/>
    <n v="59258"/>
    <n v="38985.526315789473"/>
    <n v="38985.526315789473"/>
    <n v="0"/>
    <n v="0"/>
  </r>
  <r>
    <x v="3"/>
    <x v="107"/>
    <x v="7"/>
    <x v="471"/>
    <x v="471"/>
    <n v="59258"/>
    <n v="59258"/>
    <n v="38985.526315789473"/>
    <n v="38985.526315789473"/>
    <n v="0"/>
    <n v="0"/>
  </r>
  <r>
    <x v="3"/>
    <x v="107"/>
    <x v="8"/>
    <x v="6"/>
    <x v="6"/>
    <m/>
    <m/>
    <m/>
    <m/>
    <m/>
    <m/>
  </r>
  <r>
    <x v="3"/>
    <x v="107"/>
    <x v="18"/>
    <x v="12"/>
    <x v="12"/>
    <n v="0"/>
    <n v="0"/>
    <n v="0"/>
    <n v="0"/>
    <n v="0"/>
    <n v="0"/>
  </r>
  <r>
    <x v="3"/>
    <x v="107"/>
    <x v="19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20"/>
    <x v="12"/>
    <x v="12"/>
    <n v="0"/>
    <n v="0"/>
    <n v="0"/>
    <n v="0"/>
    <n v="0"/>
    <n v="0"/>
  </r>
  <r>
    <x v="3"/>
    <x v="107"/>
    <x v="21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22"/>
    <x v="12"/>
    <x v="12"/>
    <n v="0"/>
    <n v="0"/>
    <n v="0"/>
    <n v="0"/>
    <n v="0"/>
    <n v="0"/>
  </r>
  <r>
    <x v="3"/>
    <x v="107"/>
    <x v="23"/>
    <x v="12"/>
    <x v="12"/>
    <n v="0"/>
    <n v="0"/>
    <n v="0"/>
    <n v="0"/>
    <n v="0"/>
    <n v="0"/>
  </r>
  <r>
    <x v="3"/>
    <x v="107"/>
    <x v="24"/>
    <x v="12"/>
    <x v="12"/>
    <n v="0"/>
    <n v="0"/>
    <n v="0"/>
    <n v="0"/>
    <n v="0"/>
    <n v="0"/>
  </r>
  <r>
    <x v="3"/>
    <x v="107"/>
    <x v="25"/>
    <x v="12"/>
    <x v="12"/>
    <n v="0"/>
    <n v="0"/>
    <n v="0"/>
    <n v="0"/>
    <n v="0"/>
    <n v="0"/>
  </r>
  <r>
    <x v="3"/>
    <x v="107"/>
    <x v="26"/>
    <x v="12"/>
    <x v="12"/>
    <n v="0"/>
    <n v="0"/>
    <n v="0"/>
    <n v="0"/>
    <n v="0"/>
    <n v="0"/>
  </r>
  <r>
    <x v="3"/>
    <x v="107"/>
    <x v="27"/>
    <x v="12"/>
    <x v="12"/>
    <n v="0"/>
    <n v="0"/>
    <n v="0"/>
    <n v="0"/>
    <n v="0"/>
    <n v="0"/>
  </r>
  <r>
    <x v="3"/>
    <x v="107"/>
    <x v="28"/>
    <x v="12"/>
    <x v="12"/>
    <n v="0"/>
    <n v="0"/>
    <n v="0"/>
    <n v="0"/>
    <n v="0"/>
    <n v="0"/>
  </r>
  <r>
    <x v="3"/>
    <x v="107"/>
    <x v="29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30"/>
    <x v="12"/>
    <x v="12"/>
    <n v="0"/>
    <n v="0"/>
    <n v="0"/>
    <n v="0"/>
    <n v="0"/>
    <n v="0"/>
  </r>
  <r>
    <x v="3"/>
    <x v="107"/>
    <x v="31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32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33"/>
    <x v="12"/>
    <x v="12"/>
    <n v="0"/>
    <n v="0"/>
    <n v="0"/>
    <n v="0"/>
    <n v="0"/>
    <n v="0"/>
  </r>
  <r>
    <x v="3"/>
    <x v="107"/>
    <x v="34"/>
    <x v="0"/>
    <x v="0"/>
    <n v="20176"/>
    <n v="20176"/>
    <n v="20176"/>
    <n v="20176"/>
    <n v="0"/>
    <n v="0"/>
  </r>
  <r>
    <x v="3"/>
    <x v="107"/>
    <x v="7"/>
    <x v="0"/>
    <x v="0"/>
    <n v="20176"/>
    <n v="20176"/>
    <n v="20176"/>
    <n v="20176"/>
    <n v="0"/>
    <n v="0"/>
  </r>
  <r>
    <x v="3"/>
    <x v="107"/>
    <x v="8"/>
    <x v="6"/>
    <x v="6"/>
    <m/>
    <m/>
    <m/>
    <m/>
    <m/>
    <m/>
  </r>
  <r>
    <x v="3"/>
    <x v="107"/>
    <x v="35"/>
    <x v="12"/>
    <x v="12"/>
    <n v="0"/>
    <n v="0"/>
    <n v="0"/>
    <n v="0"/>
    <n v="0"/>
    <n v="0"/>
  </r>
  <r>
    <x v="3"/>
    <x v="107"/>
    <x v="36"/>
    <x v="12"/>
    <x v="12"/>
    <n v="0"/>
    <n v="0"/>
    <n v="0"/>
    <n v="0"/>
    <n v="0"/>
    <n v="0"/>
  </r>
  <r>
    <x v="3"/>
    <x v="107"/>
    <x v="37"/>
    <x v="12"/>
    <x v="12"/>
    <n v="0"/>
    <n v="0"/>
    <n v="0"/>
    <n v="0"/>
    <n v="0"/>
    <n v="0"/>
  </r>
  <r>
    <x v="3"/>
    <x v="107"/>
    <x v="38"/>
    <x v="12"/>
    <x v="12"/>
    <n v="0"/>
    <n v="0"/>
    <n v="0"/>
    <n v="0"/>
    <n v="0"/>
    <n v="0"/>
  </r>
  <r>
    <x v="3"/>
    <x v="107"/>
    <x v="7"/>
    <x v="12"/>
    <x v="12"/>
    <n v="0"/>
    <n v="0"/>
    <n v="0"/>
    <n v="0"/>
    <n v="0"/>
    <n v="0"/>
  </r>
  <r>
    <x v="3"/>
    <x v="107"/>
    <x v="8"/>
    <x v="6"/>
    <x v="6"/>
    <m/>
    <m/>
    <m/>
    <m/>
    <m/>
    <m/>
  </r>
  <r>
    <x v="3"/>
    <x v="107"/>
    <x v="39"/>
    <x v="12"/>
    <x v="12"/>
    <n v="0"/>
    <n v="0"/>
    <n v="0"/>
    <n v="0"/>
    <n v="0"/>
    <n v="0"/>
  </r>
  <r>
    <x v="3"/>
    <x v="107"/>
    <x v="40"/>
    <x v="12"/>
    <x v="12"/>
    <n v="0"/>
    <n v="0"/>
    <n v="0"/>
    <n v="0"/>
    <n v="0"/>
    <n v="0"/>
  </r>
  <r>
    <x v="3"/>
    <x v="107"/>
    <x v="41"/>
    <x v="12"/>
    <x v="12"/>
    <n v="0"/>
    <n v="0"/>
    <n v="0"/>
    <n v="0"/>
    <n v="0"/>
    <n v="0"/>
  </r>
  <r>
    <x v="1"/>
    <x v="108"/>
    <x v="0"/>
    <x v="0"/>
    <x v="0"/>
    <n v="95000"/>
    <n v="95000"/>
    <n v="95000"/>
    <n v="95000"/>
    <n v="0"/>
    <n v="0"/>
  </r>
  <r>
    <x v="1"/>
    <x v="108"/>
    <x v="1"/>
    <x v="12"/>
    <x v="12"/>
    <n v="0"/>
    <n v="0"/>
    <n v="0"/>
    <n v="0"/>
    <n v="0"/>
    <n v="0"/>
  </r>
  <r>
    <x v="1"/>
    <x v="108"/>
    <x v="2"/>
    <x v="12"/>
    <x v="12"/>
    <n v="0"/>
    <n v="0"/>
    <n v="0"/>
    <n v="0"/>
    <n v="0"/>
    <n v="0"/>
  </r>
  <r>
    <x v="1"/>
    <x v="108"/>
    <x v="3"/>
    <x v="12"/>
    <x v="12"/>
    <n v="0"/>
    <n v="0"/>
    <n v="0"/>
    <n v="0"/>
    <n v="0"/>
    <n v="0"/>
  </r>
  <r>
    <x v="1"/>
    <x v="108"/>
    <x v="4"/>
    <x v="12"/>
    <x v="12"/>
    <n v="0"/>
    <n v="0"/>
    <n v="0"/>
    <n v="0"/>
    <n v="0"/>
    <n v="0"/>
  </r>
  <r>
    <x v="1"/>
    <x v="108"/>
    <x v="5"/>
    <x v="12"/>
    <x v="12"/>
    <n v="0"/>
    <n v="0"/>
    <n v="0"/>
    <n v="0"/>
    <n v="0"/>
    <n v="0"/>
  </r>
  <r>
    <x v="1"/>
    <x v="108"/>
    <x v="6"/>
    <x v="12"/>
    <x v="12"/>
    <n v="0"/>
    <n v="0"/>
    <n v="0"/>
    <n v="0"/>
    <n v="0"/>
    <n v="0"/>
  </r>
  <r>
    <x v="1"/>
    <x v="108"/>
    <x v="7"/>
    <x v="0"/>
    <x v="0"/>
    <n v="95000"/>
    <n v="95000"/>
    <n v="95000"/>
    <n v="95000"/>
    <n v="0"/>
    <n v="0"/>
  </r>
  <r>
    <x v="1"/>
    <x v="108"/>
    <x v="8"/>
    <x v="6"/>
    <x v="6"/>
    <m/>
    <m/>
    <m/>
    <m/>
    <m/>
    <m/>
  </r>
  <r>
    <x v="1"/>
    <x v="108"/>
    <x v="9"/>
    <x v="12"/>
    <x v="12"/>
    <n v="0"/>
    <n v="0"/>
    <n v="0"/>
    <n v="0"/>
    <n v="0"/>
    <n v="0"/>
  </r>
  <r>
    <x v="1"/>
    <x v="108"/>
    <x v="10"/>
    <x v="0"/>
    <x v="0"/>
    <n v="28584"/>
    <n v="28584"/>
    <n v="28584"/>
    <n v="28584"/>
    <n v="0"/>
    <n v="0"/>
  </r>
  <r>
    <x v="1"/>
    <x v="108"/>
    <x v="7"/>
    <x v="0"/>
    <x v="0"/>
    <n v="28584"/>
    <n v="28584"/>
    <n v="28584"/>
    <n v="28584"/>
    <n v="0"/>
    <n v="0"/>
  </r>
  <r>
    <x v="1"/>
    <x v="108"/>
    <x v="8"/>
    <x v="6"/>
    <x v="6"/>
    <m/>
    <m/>
    <m/>
    <m/>
    <m/>
    <m/>
  </r>
  <r>
    <x v="1"/>
    <x v="108"/>
    <x v="11"/>
    <x v="12"/>
    <x v="12"/>
    <n v="0"/>
    <n v="0"/>
    <n v="0"/>
    <n v="0"/>
    <n v="0"/>
    <n v="0"/>
  </r>
  <r>
    <x v="1"/>
    <x v="108"/>
    <x v="12"/>
    <x v="172"/>
    <x v="172"/>
    <n v="48980"/>
    <n v="48980"/>
    <n v="19592"/>
    <n v="19592"/>
    <n v="0"/>
    <n v="0"/>
  </r>
  <r>
    <x v="1"/>
    <x v="108"/>
    <x v="13"/>
    <x v="0"/>
    <x v="0"/>
    <n v="18500"/>
    <n v="18500"/>
    <n v="18500"/>
    <n v="18500"/>
    <n v="0"/>
    <n v="0"/>
  </r>
  <r>
    <x v="1"/>
    <x v="108"/>
    <x v="14"/>
    <x v="12"/>
    <x v="12"/>
    <n v="0"/>
    <n v="0"/>
    <n v="0"/>
    <n v="0"/>
    <n v="0"/>
    <n v="0"/>
  </r>
  <r>
    <x v="1"/>
    <x v="108"/>
    <x v="7"/>
    <x v="189"/>
    <x v="189"/>
    <n v="67480"/>
    <n v="67480"/>
    <n v="19280"/>
    <n v="19280"/>
    <n v="0"/>
    <n v="0"/>
  </r>
  <r>
    <x v="1"/>
    <x v="108"/>
    <x v="8"/>
    <x v="6"/>
    <x v="6"/>
    <m/>
    <m/>
    <m/>
    <m/>
    <m/>
    <m/>
  </r>
  <r>
    <x v="1"/>
    <x v="108"/>
    <x v="15"/>
    <x v="12"/>
    <x v="12"/>
    <n v="0"/>
    <n v="0"/>
    <n v="0"/>
    <n v="0"/>
    <n v="0"/>
    <n v="0"/>
  </r>
  <r>
    <x v="1"/>
    <x v="108"/>
    <x v="16"/>
    <x v="12"/>
    <x v="12"/>
    <n v="0"/>
    <n v="0"/>
    <n v="0"/>
    <n v="0"/>
    <n v="0"/>
    <n v="0"/>
  </r>
  <r>
    <x v="1"/>
    <x v="108"/>
    <x v="17"/>
    <x v="176"/>
    <x v="176"/>
    <n v="76400"/>
    <n v="76400"/>
    <n v="33217"/>
    <n v="33217"/>
    <n v="0"/>
    <n v="0"/>
  </r>
  <r>
    <x v="1"/>
    <x v="108"/>
    <x v="7"/>
    <x v="176"/>
    <x v="176"/>
    <n v="76400"/>
    <n v="76400"/>
    <n v="33217"/>
    <n v="33217"/>
    <n v="0"/>
    <n v="0"/>
  </r>
  <r>
    <x v="1"/>
    <x v="108"/>
    <x v="8"/>
    <x v="6"/>
    <x v="6"/>
    <m/>
    <m/>
    <m/>
    <m/>
    <m/>
    <m/>
  </r>
  <r>
    <x v="1"/>
    <x v="108"/>
    <x v="18"/>
    <x v="12"/>
    <x v="12"/>
    <n v="0"/>
    <n v="0"/>
    <n v="0"/>
    <n v="0"/>
    <n v="0"/>
    <n v="0"/>
  </r>
  <r>
    <x v="1"/>
    <x v="108"/>
    <x v="19"/>
    <x v="12"/>
    <x v="12"/>
    <n v="0"/>
    <n v="0"/>
    <n v="0"/>
    <n v="0"/>
    <n v="0"/>
    <n v="0"/>
  </r>
  <r>
    <x v="1"/>
    <x v="108"/>
    <x v="7"/>
    <x v="12"/>
    <x v="12"/>
    <n v="0"/>
    <n v="0"/>
    <n v="0"/>
    <n v="0"/>
    <n v="0"/>
    <n v="0"/>
  </r>
  <r>
    <x v="1"/>
    <x v="108"/>
    <x v="8"/>
    <x v="6"/>
    <x v="6"/>
    <m/>
    <m/>
    <m/>
    <m/>
    <m/>
    <m/>
  </r>
  <r>
    <x v="1"/>
    <x v="108"/>
    <x v="20"/>
    <x v="12"/>
    <x v="12"/>
    <n v="0"/>
    <n v="0"/>
    <n v="0"/>
    <n v="0"/>
    <n v="0"/>
    <n v="0"/>
  </r>
  <r>
    <x v="1"/>
    <x v="108"/>
    <x v="21"/>
    <x v="12"/>
    <x v="12"/>
    <n v="0"/>
    <n v="0"/>
    <n v="0"/>
    <n v="0"/>
    <n v="0"/>
    <n v="0"/>
  </r>
  <r>
    <x v="1"/>
    <x v="108"/>
    <x v="7"/>
    <x v="12"/>
    <x v="12"/>
    <n v="0"/>
    <n v="0"/>
    <n v="0"/>
    <n v="0"/>
    <n v="0"/>
    <n v="0"/>
  </r>
  <r>
    <x v="1"/>
    <x v="108"/>
    <x v="8"/>
    <x v="6"/>
    <x v="6"/>
    <m/>
    <m/>
    <m/>
    <m/>
    <m/>
    <m/>
  </r>
  <r>
    <x v="1"/>
    <x v="108"/>
    <x v="22"/>
    <x v="12"/>
    <x v="12"/>
    <n v="0"/>
    <n v="0"/>
    <n v="0"/>
    <n v="0"/>
    <n v="0"/>
    <n v="0"/>
  </r>
  <r>
    <x v="1"/>
    <x v="108"/>
    <x v="23"/>
    <x v="12"/>
    <x v="12"/>
    <n v="0"/>
    <n v="0"/>
    <n v="0"/>
    <n v="0"/>
    <n v="0"/>
    <n v="0"/>
  </r>
  <r>
    <x v="1"/>
    <x v="108"/>
    <x v="24"/>
    <x v="12"/>
    <x v="12"/>
    <n v="0"/>
    <n v="0"/>
    <n v="0"/>
    <n v="0"/>
    <n v="0"/>
    <n v="0"/>
  </r>
  <r>
    <x v="1"/>
    <x v="108"/>
    <x v="25"/>
    <x v="12"/>
    <x v="12"/>
    <n v="0"/>
    <n v="0"/>
    <n v="0"/>
    <n v="0"/>
    <n v="0"/>
    <n v="0"/>
  </r>
  <r>
    <x v="1"/>
    <x v="108"/>
    <x v="26"/>
    <x v="12"/>
    <x v="12"/>
    <n v="0"/>
    <n v="0"/>
    <n v="0"/>
    <n v="0"/>
    <n v="0"/>
    <n v="0"/>
  </r>
  <r>
    <x v="1"/>
    <x v="108"/>
    <x v="27"/>
    <x v="12"/>
    <x v="12"/>
    <n v="0"/>
    <n v="0"/>
    <n v="0"/>
    <n v="0"/>
    <n v="0"/>
    <n v="0"/>
  </r>
  <r>
    <x v="1"/>
    <x v="108"/>
    <x v="28"/>
    <x v="12"/>
    <x v="12"/>
    <n v="0"/>
    <n v="0"/>
    <n v="0"/>
    <n v="0"/>
    <n v="0"/>
    <n v="0"/>
  </r>
  <r>
    <x v="1"/>
    <x v="108"/>
    <x v="29"/>
    <x v="12"/>
    <x v="12"/>
    <n v="0"/>
    <n v="0"/>
    <n v="0"/>
    <n v="0"/>
    <n v="0"/>
    <n v="0"/>
  </r>
  <r>
    <x v="1"/>
    <x v="108"/>
    <x v="7"/>
    <x v="12"/>
    <x v="12"/>
    <n v="0"/>
    <n v="0"/>
    <n v="0"/>
    <n v="0"/>
    <n v="0"/>
    <n v="0"/>
  </r>
  <r>
    <x v="1"/>
    <x v="108"/>
    <x v="8"/>
    <x v="6"/>
    <x v="6"/>
    <m/>
    <m/>
    <m/>
    <m/>
    <m/>
    <m/>
  </r>
  <r>
    <x v="1"/>
    <x v="108"/>
    <x v="30"/>
    <x v="12"/>
    <x v="12"/>
    <n v="0"/>
    <n v="0"/>
    <n v="0"/>
    <n v="0"/>
    <n v="0"/>
    <n v="0"/>
  </r>
  <r>
    <x v="1"/>
    <x v="108"/>
    <x v="31"/>
    <x v="152"/>
    <x v="152"/>
    <n v="4100"/>
    <n v="4100"/>
    <n v="16400"/>
    <n v="16400"/>
    <n v="0"/>
    <n v="0"/>
  </r>
  <r>
    <x v="1"/>
    <x v="108"/>
    <x v="7"/>
    <x v="152"/>
    <x v="152"/>
    <n v="4100"/>
    <n v="4100"/>
    <n v="16400"/>
    <n v="16400"/>
    <n v="0"/>
    <n v="0"/>
  </r>
  <r>
    <x v="1"/>
    <x v="108"/>
    <x v="8"/>
    <x v="6"/>
    <x v="6"/>
    <m/>
    <m/>
    <m/>
    <m/>
    <m/>
    <m/>
  </r>
  <r>
    <x v="1"/>
    <x v="108"/>
    <x v="32"/>
    <x v="12"/>
    <x v="12"/>
    <n v="0"/>
    <n v="0"/>
    <n v="0"/>
    <n v="0"/>
    <n v="0"/>
    <n v="0"/>
  </r>
  <r>
    <x v="1"/>
    <x v="108"/>
    <x v="7"/>
    <x v="12"/>
    <x v="12"/>
    <n v="0"/>
    <n v="0"/>
    <n v="0"/>
    <n v="0"/>
    <n v="0"/>
    <n v="0"/>
  </r>
  <r>
    <x v="1"/>
    <x v="108"/>
    <x v="8"/>
    <x v="6"/>
    <x v="6"/>
    <m/>
    <m/>
    <m/>
    <m/>
    <m/>
    <m/>
  </r>
  <r>
    <x v="1"/>
    <x v="108"/>
    <x v="33"/>
    <x v="12"/>
    <x v="12"/>
    <n v="0"/>
    <n v="0"/>
    <n v="0"/>
    <n v="0"/>
    <n v="0"/>
    <n v="0"/>
  </r>
  <r>
    <x v="1"/>
    <x v="108"/>
    <x v="34"/>
    <x v="12"/>
    <x v="12"/>
    <n v="0"/>
    <n v="0"/>
    <n v="0"/>
    <n v="0"/>
    <n v="0"/>
    <n v="0"/>
  </r>
  <r>
    <x v="1"/>
    <x v="108"/>
    <x v="7"/>
    <x v="12"/>
    <x v="12"/>
    <n v="0"/>
    <n v="0"/>
    <n v="0"/>
    <n v="0"/>
    <n v="0"/>
    <n v="0"/>
  </r>
  <r>
    <x v="1"/>
    <x v="108"/>
    <x v="8"/>
    <x v="6"/>
    <x v="6"/>
    <m/>
    <m/>
    <m/>
    <m/>
    <m/>
    <m/>
  </r>
  <r>
    <x v="1"/>
    <x v="108"/>
    <x v="35"/>
    <x v="12"/>
    <x v="12"/>
    <n v="0"/>
    <n v="0"/>
    <n v="0"/>
    <n v="0"/>
    <n v="0"/>
    <n v="0"/>
  </r>
  <r>
    <x v="1"/>
    <x v="108"/>
    <x v="36"/>
    <x v="12"/>
    <x v="12"/>
    <n v="0"/>
    <n v="0"/>
    <n v="0"/>
    <n v="0"/>
    <n v="0"/>
    <n v="0"/>
  </r>
  <r>
    <x v="1"/>
    <x v="108"/>
    <x v="37"/>
    <x v="12"/>
    <x v="12"/>
    <n v="0"/>
    <n v="0"/>
    <n v="0"/>
    <n v="0"/>
    <n v="0"/>
    <n v="0"/>
  </r>
  <r>
    <x v="1"/>
    <x v="108"/>
    <x v="38"/>
    <x v="12"/>
    <x v="12"/>
    <n v="0"/>
    <n v="0"/>
    <n v="0"/>
    <n v="0"/>
    <n v="0"/>
    <n v="0"/>
  </r>
  <r>
    <x v="1"/>
    <x v="108"/>
    <x v="7"/>
    <x v="12"/>
    <x v="12"/>
    <n v="0"/>
    <n v="0"/>
    <n v="0"/>
    <n v="0"/>
    <n v="0"/>
    <n v="0"/>
  </r>
  <r>
    <x v="1"/>
    <x v="108"/>
    <x v="8"/>
    <x v="6"/>
    <x v="6"/>
    <m/>
    <m/>
    <m/>
    <m/>
    <m/>
    <m/>
  </r>
  <r>
    <x v="1"/>
    <x v="108"/>
    <x v="39"/>
    <x v="12"/>
    <x v="12"/>
    <n v="0"/>
    <n v="0"/>
    <n v="0"/>
    <n v="0"/>
    <n v="0"/>
    <n v="0"/>
  </r>
  <r>
    <x v="1"/>
    <x v="108"/>
    <x v="40"/>
    <x v="12"/>
    <x v="12"/>
    <n v="0"/>
    <n v="0"/>
    <n v="0"/>
    <n v="0"/>
    <n v="0"/>
    <n v="0"/>
  </r>
  <r>
    <x v="1"/>
    <x v="108"/>
    <x v="41"/>
    <x v="12"/>
    <x v="12"/>
    <n v="0"/>
    <n v="0"/>
    <n v="0"/>
    <n v="0"/>
    <n v="0"/>
    <n v="0"/>
  </r>
  <r>
    <x v="3"/>
    <x v="109"/>
    <x v="0"/>
    <x v="0"/>
    <x v="0"/>
    <n v="100000"/>
    <n v="100000"/>
    <n v="100000"/>
    <n v="100000"/>
    <n v="0"/>
    <n v="0"/>
  </r>
  <r>
    <x v="3"/>
    <x v="109"/>
    <x v="1"/>
    <x v="0"/>
    <x v="0"/>
    <n v="79285"/>
    <n v="79285"/>
    <n v="79285"/>
    <n v="79285"/>
    <n v="0"/>
    <n v="0"/>
  </r>
  <r>
    <x v="3"/>
    <x v="109"/>
    <x v="2"/>
    <x v="12"/>
    <x v="12"/>
    <n v="0"/>
    <n v="0"/>
    <n v="0"/>
    <n v="0"/>
    <n v="0"/>
    <n v="0"/>
  </r>
  <r>
    <x v="3"/>
    <x v="109"/>
    <x v="3"/>
    <x v="12"/>
    <x v="12"/>
    <n v="0"/>
    <n v="0"/>
    <n v="0"/>
    <n v="0"/>
    <n v="0"/>
    <n v="0"/>
  </r>
  <r>
    <x v="3"/>
    <x v="109"/>
    <x v="4"/>
    <x v="0"/>
    <x v="0"/>
    <n v="52015"/>
    <n v="52015"/>
    <n v="52015"/>
    <n v="52015"/>
    <n v="0"/>
    <n v="0"/>
  </r>
  <r>
    <x v="3"/>
    <x v="109"/>
    <x v="5"/>
    <x v="12"/>
    <x v="12"/>
    <n v="0"/>
    <n v="0"/>
    <n v="0"/>
    <n v="0"/>
    <n v="0"/>
    <n v="0"/>
  </r>
  <r>
    <x v="3"/>
    <x v="109"/>
    <x v="6"/>
    <x v="12"/>
    <x v="12"/>
    <n v="0"/>
    <n v="0"/>
    <n v="0"/>
    <n v="0"/>
    <n v="0"/>
    <n v="0"/>
  </r>
  <r>
    <x v="3"/>
    <x v="109"/>
    <x v="7"/>
    <x v="26"/>
    <x v="26"/>
    <n v="231300"/>
    <n v="231300"/>
    <n v="77100"/>
    <n v="77100"/>
    <n v="0"/>
    <n v="0"/>
  </r>
  <r>
    <x v="3"/>
    <x v="109"/>
    <x v="8"/>
    <x v="6"/>
    <x v="6"/>
    <m/>
    <m/>
    <m/>
    <m/>
    <m/>
    <m/>
  </r>
  <r>
    <x v="3"/>
    <x v="109"/>
    <x v="9"/>
    <x v="12"/>
    <x v="12"/>
    <n v="0"/>
    <n v="0"/>
    <n v="0"/>
    <n v="0"/>
    <n v="0"/>
    <n v="0"/>
  </r>
  <r>
    <x v="3"/>
    <x v="109"/>
    <x v="10"/>
    <x v="0"/>
    <x v="0"/>
    <n v="25048"/>
    <n v="25048"/>
    <n v="25048"/>
    <n v="25048"/>
    <n v="0"/>
    <n v="0"/>
  </r>
  <r>
    <x v="3"/>
    <x v="109"/>
    <x v="7"/>
    <x v="0"/>
    <x v="0"/>
    <n v="25048"/>
    <n v="25048"/>
    <n v="25048"/>
    <n v="25048"/>
    <n v="0"/>
    <n v="0"/>
  </r>
  <r>
    <x v="3"/>
    <x v="109"/>
    <x v="8"/>
    <x v="6"/>
    <x v="6"/>
    <m/>
    <m/>
    <m/>
    <m/>
    <m/>
    <m/>
  </r>
  <r>
    <x v="3"/>
    <x v="109"/>
    <x v="11"/>
    <x v="12"/>
    <x v="12"/>
    <n v="0"/>
    <n v="0"/>
    <n v="0"/>
    <n v="0"/>
    <n v="0"/>
    <n v="0"/>
  </r>
  <r>
    <x v="3"/>
    <x v="109"/>
    <x v="12"/>
    <x v="0"/>
    <x v="0"/>
    <n v="17623"/>
    <n v="17623"/>
    <n v="17623"/>
    <n v="17623"/>
    <n v="0"/>
    <n v="0"/>
  </r>
  <r>
    <x v="3"/>
    <x v="109"/>
    <x v="13"/>
    <x v="12"/>
    <x v="12"/>
    <n v="0"/>
    <n v="0"/>
    <n v="0"/>
    <n v="0"/>
    <n v="0"/>
    <n v="0"/>
  </r>
  <r>
    <x v="3"/>
    <x v="109"/>
    <x v="14"/>
    <x v="12"/>
    <x v="12"/>
    <n v="0"/>
    <n v="0"/>
    <n v="0"/>
    <n v="0"/>
    <n v="0"/>
    <n v="0"/>
  </r>
  <r>
    <x v="3"/>
    <x v="109"/>
    <x v="7"/>
    <x v="0"/>
    <x v="0"/>
    <n v="17623"/>
    <n v="17623"/>
    <n v="17623"/>
    <n v="17623"/>
    <n v="0"/>
    <n v="0"/>
  </r>
  <r>
    <x v="3"/>
    <x v="109"/>
    <x v="8"/>
    <x v="6"/>
    <x v="6"/>
    <m/>
    <m/>
    <m/>
    <m/>
    <m/>
    <m/>
  </r>
  <r>
    <x v="3"/>
    <x v="109"/>
    <x v="15"/>
    <x v="26"/>
    <x v="26"/>
    <n v="148760"/>
    <n v="148760"/>
    <n v="49586.666666666664"/>
    <n v="49586.666666666664"/>
    <n v="0"/>
    <n v="0"/>
  </r>
  <r>
    <x v="3"/>
    <x v="109"/>
    <x v="16"/>
    <x v="12"/>
    <x v="12"/>
    <n v="0"/>
    <n v="0"/>
    <n v="0"/>
    <n v="0"/>
    <n v="0"/>
    <n v="0"/>
  </r>
  <r>
    <x v="3"/>
    <x v="109"/>
    <x v="17"/>
    <x v="26"/>
    <x v="26"/>
    <n v="80300.149999999994"/>
    <n v="80300"/>
    <n v="26766.716666666664"/>
    <n v="26766.666666666668"/>
    <n v="-0.14999999999417923"/>
    <n v="-1.867991529208591E-6"/>
  </r>
  <r>
    <x v="3"/>
    <x v="109"/>
    <x v="7"/>
    <x v="23"/>
    <x v="23"/>
    <n v="229060.15"/>
    <n v="229060"/>
    <n v="38176.691666666666"/>
    <n v="38176.666666666664"/>
    <n v="-0.14999999999417923"/>
    <n v="-6.5484982872044417E-7"/>
  </r>
  <r>
    <x v="3"/>
    <x v="109"/>
    <x v="8"/>
    <x v="6"/>
    <x v="6"/>
    <m/>
    <m/>
    <m/>
    <m/>
    <m/>
    <m/>
  </r>
  <r>
    <x v="3"/>
    <x v="109"/>
    <x v="18"/>
    <x v="12"/>
    <x v="12"/>
    <n v="0"/>
    <n v="0"/>
    <n v="0"/>
    <n v="0"/>
    <n v="0"/>
    <n v="0"/>
  </r>
  <r>
    <x v="3"/>
    <x v="109"/>
    <x v="19"/>
    <x v="12"/>
    <x v="12"/>
    <n v="0"/>
    <n v="0"/>
    <n v="0"/>
    <n v="0"/>
    <n v="0"/>
    <n v="0"/>
  </r>
  <r>
    <x v="3"/>
    <x v="109"/>
    <x v="7"/>
    <x v="12"/>
    <x v="12"/>
    <n v="0"/>
    <n v="0"/>
    <n v="0"/>
    <n v="0"/>
    <n v="0"/>
    <n v="0"/>
  </r>
  <r>
    <x v="3"/>
    <x v="109"/>
    <x v="8"/>
    <x v="6"/>
    <x v="6"/>
    <m/>
    <m/>
    <m/>
    <m/>
    <m/>
    <m/>
  </r>
  <r>
    <x v="3"/>
    <x v="109"/>
    <x v="20"/>
    <x v="0"/>
    <x v="0"/>
    <n v="31310"/>
    <n v="31310"/>
    <n v="31310"/>
    <n v="31310"/>
    <n v="0"/>
    <n v="0"/>
  </r>
  <r>
    <x v="3"/>
    <x v="109"/>
    <x v="21"/>
    <x v="12"/>
    <x v="12"/>
    <n v="0"/>
    <n v="0"/>
    <n v="0"/>
    <n v="0"/>
    <n v="0"/>
    <n v="0"/>
  </r>
  <r>
    <x v="3"/>
    <x v="109"/>
    <x v="7"/>
    <x v="0"/>
    <x v="0"/>
    <n v="31310"/>
    <n v="31310"/>
    <n v="31310"/>
    <n v="31310"/>
    <n v="0"/>
    <n v="0"/>
  </r>
  <r>
    <x v="3"/>
    <x v="109"/>
    <x v="8"/>
    <x v="6"/>
    <x v="6"/>
    <m/>
    <m/>
    <m/>
    <m/>
    <m/>
    <m/>
  </r>
  <r>
    <x v="3"/>
    <x v="109"/>
    <x v="22"/>
    <x v="12"/>
    <x v="12"/>
    <n v="0"/>
    <n v="0"/>
    <n v="0"/>
    <n v="0"/>
    <n v="0"/>
    <n v="0"/>
  </r>
  <r>
    <x v="3"/>
    <x v="109"/>
    <x v="23"/>
    <x v="12"/>
    <x v="12"/>
    <n v="0"/>
    <n v="0"/>
    <n v="0"/>
    <n v="0"/>
    <n v="0"/>
    <n v="0"/>
  </r>
  <r>
    <x v="3"/>
    <x v="109"/>
    <x v="24"/>
    <x v="12"/>
    <x v="12"/>
    <n v="0"/>
    <n v="0"/>
    <n v="0"/>
    <n v="0"/>
    <n v="0"/>
    <n v="0"/>
  </r>
  <r>
    <x v="3"/>
    <x v="109"/>
    <x v="25"/>
    <x v="12"/>
    <x v="12"/>
    <n v="0"/>
    <n v="0"/>
    <n v="0"/>
    <n v="0"/>
    <n v="0"/>
    <n v="0"/>
  </r>
  <r>
    <x v="3"/>
    <x v="109"/>
    <x v="26"/>
    <x v="12"/>
    <x v="12"/>
    <n v="0"/>
    <n v="0"/>
    <n v="0"/>
    <n v="0"/>
    <n v="0"/>
    <n v="0"/>
  </r>
  <r>
    <x v="3"/>
    <x v="109"/>
    <x v="27"/>
    <x v="12"/>
    <x v="12"/>
    <n v="0"/>
    <n v="0"/>
    <n v="0"/>
    <n v="0"/>
    <n v="0"/>
    <n v="0"/>
  </r>
  <r>
    <x v="3"/>
    <x v="109"/>
    <x v="28"/>
    <x v="12"/>
    <x v="12"/>
    <n v="0"/>
    <n v="0"/>
    <n v="0"/>
    <n v="0"/>
    <n v="0"/>
    <n v="0"/>
  </r>
  <r>
    <x v="3"/>
    <x v="109"/>
    <x v="29"/>
    <x v="12"/>
    <x v="12"/>
    <n v="0"/>
    <n v="0"/>
    <n v="0"/>
    <n v="0"/>
    <n v="0"/>
    <n v="0"/>
  </r>
  <r>
    <x v="3"/>
    <x v="109"/>
    <x v="7"/>
    <x v="12"/>
    <x v="12"/>
    <n v="0"/>
    <n v="0"/>
    <n v="0"/>
    <n v="0"/>
    <n v="0"/>
    <n v="0"/>
  </r>
  <r>
    <x v="3"/>
    <x v="109"/>
    <x v="8"/>
    <x v="6"/>
    <x v="6"/>
    <m/>
    <m/>
    <m/>
    <m/>
    <m/>
    <m/>
  </r>
  <r>
    <x v="3"/>
    <x v="109"/>
    <x v="30"/>
    <x v="12"/>
    <x v="12"/>
    <n v="0"/>
    <n v="0"/>
    <n v="0"/>
    <n v="0"/>
    <n v="0"/>
    <n v="0"/>
  </r>
  <r>
    <x v="3"/>
    <x v="109"/>
    <x v="31"/>
    <x v="12"/>
    <x v="12"/>
    <n v="0"/>
    <n v="0"/>
    <n v="0"/>
    <n v="0"/>
    <n v="0"/>
    <n v="0"/>
  </r>
  <r>
    <x v="3"/>
    <x v="109"/>
    <x v="7"/>
    <x v="12"/>
    <x v="12"/>
    <n v="0"/>
    <n v="0"/>
    <n v="0"/>
    <n v="0"/>
    <n v="0"/>
    <n v="0"/>
  </r>
  <r>
    <x v="3"/>
    <x v="109"/>
    <x v="8"/>
    <x v="6"/>
    <x v="6"/>
    <m/>
    <m/>
    <m/>
    <m/>
    <m/>
    <m/>
  </r>
  <r>
    <x v="3"/>
    <x v="109"/>
    <x v="32"/>
    <x v="12"/>
    <x v="12"/>
    <n v="0"/>
    <n v="0"/>
    <n v="0"/>
    <n v="0"/>
    <n v="0"/>
    <n v="0"/>
  </r>
  <r>
    <x v="3"/>
    <x v="109"/>
    <x v="7"/>
    <x v="12"/>
    <x v="12"/>
    <n v="0"/>
    <n v="0"/>
    <n v="0"/>
    <n v="0"/>
    <n v="0"/>
    <n v="0"/>
  </r>
  <r>
    <x v="3"/>
    <x v="109"/>
    <x v="8"/>
    <x v="6"/>
    <x v="6"/>
    <m/>
    <m/>
    <m/>
    <m/>
    <m/>
    <m/>
  </r>
  <r>
    <x v="3"/>
    <x v="109"/>
    <x v="33"/>
    <x v="0"/>
    <x v="0"/>
    <n v="42420"/>
    <n v="42420"/>
    <n v="42420"/>
    <n v="42420"/>
    <n v="0"/>
    <n v="0"/>
  </r>
  <r>
    <x v="3"/>
    <x v="109"/>
    <x v="34"/>
    <x v="0"/>
    <x v="0"/>
    <n v="29332"/>
    <n v="29332"/>
    <n v="29332"/>
    <n v="29332"/>
    <n v="0"/>
    <n v="0"/>
  </r>
  <r>
    <x v="3"/>
    <x v="109"/>
    <x v="7"/>
    <x v="17"/>
    <x v="17"/>
    <n v="71752"/>
    <n v="71752"/>
    <n v="35876"/>
    <n v="35876"/>
    <n v="0"/>
    <n v="0"/>
  </r>
  <r>
    <x v="3"/>
    <x v="109"/>
    <x v="8"/>
    <x v="6"/>
    <x v="6"/>
    <m/>
    <m/>
    <m/>
    <m/>
    <m/>
    <m/>
  </r>
  <r>
    <x v="3"/>
    <x v="109"/>
    <x v="35"/>
    <x v="12"/>
    <x v="12"/>
    <n v="0"/>
    <n v="0"/>
    <n v="0"/>
    <n v="0"/>
    <n v="0"/>
    <n v="0"/>
  </r>
  <r>
    <x v="3"/>
    <x v="109"/>
    <x v="36"/>
    <x v="12"/>
    <x v="12"/>
    <n v="0"/>
    <n v="0"/>
    <n v="0"/>
    <n v="0"/>
    <n v="0"/>
    <n v="0"/>
  </r>
  <r>
    <x v="3"/>
    <x v="109"/>
    <x v="37"/>
    <x v="12"/>
    <x v="12"/>
    <n v="0"/>
    <n v="0"/>
    <n v="0"/>
    <n v="0"/>
    <n v="0"/>
    <n v="0"/>
  </r>
  <r>
    <x v="3"/>
    <x v="109"/>
    <x v="38"/>
    <x v="12"/>
    <x v="12"/>
    <n v="0"/>
    <n v="0"/>
    <n v="0"/>
    <n v="0"/>
    <n v="0"/>
    <n v="0"/>
  </r>
  <r>
    <x v="3"/>
    <x v="109"/>
    <x v="7"/>
    <x v="12"/>
    <x v="12"/>
    <n v="0"/>
    <n v="0"/>
    <n v="0"/>
    <n v="0"/>
    <n v="0"/>
    <n v="0"/>
  </r>
  <r>
    <x v="3"/>
    <x v="109"/>
    <x v="8"/>
    <x v="6"/>
    <x v="6"/>
    <m/>
    <m/>
    <m/>
    <m/>
    <m/>
    <m/>
  </r>
  <r>
    <x v="3"/>
    <x v="109"/>
    <x v="39"/>
    <x v="12"/>
    <x v="12"/>
    <n v="0"/>
    <n v="0"/>
    <n v="0"/>
    <n v="0"/>
    <n v="0"/>
    <n v="0"/>
  </r>
  <r>
    <x v="3"/>
    <x v="109"/>
    <x v="40"/>
    <x v="12"/>
    <x v="12"/>
    <n v="0"/>
    <n v="0"/>
    <n v="0"/>
    <n v="0"/>
    <n v="0"/>
    <n v="0"/>
  </r>
  <r>
    <x v="3"/>
    <x v="109"/>
    <x v="41"/>
    <x v="12"/>
    <x v="12"/>
    <n v="0"/>
    <n v="0"/>
    <n v="0"/>
    <n v="0"/>
    <n v="0"/>
    <n v="0"/>
  </r>
  <r>
    <x v="5"/>
    <x v="110"/>
    <x v="0"/>
    <x v="0"/>
    <x v="0"/>
    <n v="72000"/>
    <n v="72000"/>
    <n v="72000"/>
    <n v="72000"/>
    <n v="0"/>
    <n v="0"/>
  </r>
  <r>
    <x v="5"/>
    <x v="110"/>
    <x v="1"/>
    <x v="12"/>
    <x v="12"/>
    <n v="0"/>
    <n v="0"/>
    <n v="0"/>
    <n v="0"/>
    <n v="0"/>
    <n v="0"/>
  </r>
  <r>
    <x v="5"/>
    <x v="110"/>
    <x v="2"/>
    <x v="12"/>
    <x v="12"/>
    <n v="0"/>
    <n v="0"/>
    <n v="0"/>
    <n v="0"/>
    <n v="0"/>
    <n v="0"/>
  </r>
  <r>
    <x v="5"/>
    <x v="110"/>
    <x v="3"/>
    <x v="12"/>
    <x v="12"/>
    <n v="0"/>
    <n v="0"/>
    <n v="0"/>
    <n v="0"/>
    <n v="0"/>
    <n v="0"/>
  </r>
  <r>
    <x v="5"/>
    <x v="110"/>
    <x v="4"/>
    <x v="281"/>
    <x v="281"/>
    <n v="46000"/>
    <n v="46000"/>
    <n v="57500"/>
    <n v="57500"/>
    <n v="0"/>
    <n v="0"/>
  </r>
  <r>
    <x v="5"/>
    <x v="110"/>
    <x v="5"/>
    <x v="12"/>
    <x v="12"/>
    <n v="0"/>
    <n v="0"/>
    <n v="0"/>
    <n v="0"/>
    <n v="0"/>
    <n v="0"/>
  </r>
  <r>
    <x v="5"/>
    <x v="110"/>
    <x v="6"/>
    <x v="12"/>
    <x v="12"/>
    <n v="0"/>
    <n v="0"/>
    <n v="0"/>
    <n v="0"/>
    <n v="0"/>
    <n v="0"/>
  </r>
  <r>
    <x v="5"/>
    <x v="110"/>
    <x v="7"/>
    <x v="336"/>
    <x v="336"/>
    <n v="118000"/>
    <n v="118000"/>
    <n v="65555.555555555547"/>
    <n v="65555.555555555547"/>
    <n v="0"/>
    <n v="0"/>
  </r>
  <r>
    <x v="5"/>
    <x v="110"/>
    <x v="8"/>
    <x v="6"/>
    <x v="6"/>
    <m/>
    <m/>
    <m/>
    <m/>
    <m/>
    <m/>
  </r>
  <r>
    <x v="5"/>
    <x v="110"/>
    <x v="9"/>
    <x v="12"/>
    <x v="12"/>
    <n v="0"/>
    <n v="0"/>
    <n v="0"/>
    <n v="0"/>
    <n v="0"/>
    <n v="0"/>
  </r>
  <r>
    <x v="5"/>
    <x v="110"/>
    <x v="10"/>
    <x v="12"/>
    <x v="12"/>
    <n v="0"/>
    <n v="0"/>
    <n v="0"/>
    <n v="0"/>
    <n v="0"/>
    <n v="0"/>
  </r>
  <r>
    <x v="5"/>
    <x v="110"/>
    <x v="7"/>
    <x v="12"/>
    <x v="12"/>
    <n v="0"/>
    <n v="0"/>
    <n v="0"/>
    <n v="0"/>
    <n v="0"/>
    <n v="0"/>
  </r>
  <r>
    <x v="5"/>
    <x v="110"/>
    <x v="8"/>
    <x v="6"/>
    <x v="6"/>
    <m/>
    <m/>
    <m/>
    <m/>
    <m/>
    <m/>
  </r>
  <r>
    <x v="5"/>
    <x v="110"/>
    <x v="11"/>
    <x v="445"/>
    <x v="445"/>
    <n v="19027"/>
    <n v="19232"/>
    <n v="26426.388888888891"/>
    <n v="26711.111111111113"/>
    <n v="205"/>
    <n v="1.0774163031481579E-2"/>
  </r>
  <r>
    <x v="5"/>
    <x v="110"/>
    <x v="12"/>
    <x v="115"/>
    <x v="115"/>
    <n v="10527"/>
    <n v="10633"/>
    <n v="21054"/>
    <n v="21266"/>
    <n v="106"/>
    <n v="1.0069345492542984E-2"/>
  </r>
  <r>
    <x v="5"/>
    <x v="110"/>
    <x v="13"/>
    <x v="0"/>
    <x v="0"/>
    <n v="24031"/>
    <n v="24271"/>
    <n v="24031"/>
    <n v="24271"/>
    <n v="240"/>
    <n v="9.9870999958387077E-3"/>
  </r>
  <r>
    <x v="5"/>
    <x v="110"/>
    <x v="14"/>
    <x v="12"/>
    <x v="12"/>
    <n v="0"/>
    <n v="0"/>
    <n v="0"/>
    <n v="0"/>
    <n v="0"/>
    <n v="0"/>
  </r>
  <r>
    <x v="5"/>
    <x v="110"/>
    <x v="7"/>
    <x v="472"/>
    <x v="472"/>
    <n v="53585"/>
    <n v="54136"/>
    <n v="24137.387387387389"/>
    <n v="24385.585585585588"/>
    <n v="551"/>
    <n v="1.0282728375478212E-2"/>
  </r>
  <r>
    <x v="5"/>
    <x v="110"/>
    <x v="8"/>
    <x v="6"/>
    <x v="6"/>
    <m/>
    <m/>
    <m/>
    <m/>
    <m/>
    <m/>
  </r>
  <r>
    <x v="5"/>
    <x v="110"/>
    <x v="15"/>
    <x v="12"/>
    <x v="12"/>
    <n v="0"/>
    <n v="0"/>
    <n v="0"/>
    <n v="0"/>
    <n v="0"/>
    <n v="0"/>
  </r>
  <r>
    <x v="5"/>
    <x v="110"/>
    <x v="16"/>
    <x v="12"/>
    <x v="12"/>
    <n v="0"/>
    <n v="0"/>
    <n v="0"/>
    <n v="0"/>
    <n v="0"/>
    <n v="0"/>
  </r>
  <r>
    <x v="5"/>
    <x v="110"/>
    <x v="17"/>
    <x v="378"/>
    <x v="378"/>
    <n v="32000"/>
    <n v="33000"/>
    <n v="42666.666666666664"/>
    <n v="44000"/>
    <n v="1000"/>
    <n v="3.125E-2"/>
  </r>
  <r>
    <x v="5"/>
    <x v="110"/>
    <x v="7"/>
    <x v="378"/>
    <x v="378"/>
    <n v="32000"/>
    <n v="33000"/>
    <n v="42666.666666666664"/>
    <n v="44000"/>
    <n v="1000"/>
    <n v="3.125E-2"/>
  </r>
  <r>
    <x v="5"/>
    <x v="110"/>
    <x v="8"/>
    <x v="6"/>
    <x v="6"/>
    <m/>
    <m/>
    <m/>
    <m/>
    <m/>
    <m/>
  </r>
  <r>
    <x v="5"/>
    <x v="110"/>
    <x v="18"/>
    <x v="12"/>
    <x v="12"/>
    <n v="0"/>
    <n v="0"/>
    <n v="0"/>
    <n v="0"/>
    <n v="0"/>
    <n v="0"/>
  </r>
  <r>
    <x v="5"/>
    <x v="110"/>
    <x v="19"/>
    <x v="12"/>
    <x v="12"/>
    <n v="0"/>
    <n v="0"/>
    <n v="0"/>
    <n v="0"/>
    <n v="0"/>
    <n v="0"/>
  </r>
  <r>
    <x v="5"/>
    <x v="110"/>
    <x v="7"/>
    <x v="12"/>
    <x v="12"/>
    <n v="0"/>
    <n v="0"/>
    <n v="0"/>
    <n v="0"/>
    <n v="0"/>
    <n v="0"/>
  </r>
  <r>
    <x v="5"/>
    <x v="110"/>
    <x v="8"/>
    <x v="6"/>
    <x v="6"/>
    <m/>
    <m/>
    <m/>
    <m/>
    <m/>
    <m/>
  </r>
  <r>
    <x v="5"/>
    <x v="110"/>
    <x v="20"/>
    <x v="12"/>
    <x v="12"/>
    <n v="0"/>
    <n v="0"/>
    <n v="0"/>
    <n v="0"/>
    <n v="0"/>
    <n v="0"/>
  </r>
  <r>
    <x v="5"/>
    <x v="110"/>
    <x v="21"/>
    <x v="12"/>
    <x v="12"/>
    <n v="0"/>
    <n v="0"/>
    <n v="0"/>
    <n v="0"/>
    <n v="0"/>
    <n v="0"/>
  </r>
  <r>
    <x v="5"/>
    <x v="110"/>
    <x v="7"/>
    <x v="12"/>
    <x v="12"/>
    <n v="0"/>
    <n v="0"/>
    <n v="0"/>
    <n v="0"/>
    <n v="0"/>
    <n v="0"/>
  </r>
  <r>
    <x v="5"/>
    <x v="110"/>
    <x v="8"/>
    <x v="6"/>
    <x v="6"/>
    <m/>
    <m/>
    <m/>
    <m/>
    <m/>
    <m/>
  </r>
  <r>
    <x v="5"/>
    <x v="110"/>
    <x v="22"/>
    <x v="12"/>
    <x v="12"/>
    <n v="0"/>
    <n v="0"/>
    <n v="0"/>
    <n v="0"/>
    <n v="0"/>
    <n v="0"/>
  </r>
  <r>
    <x v="5"/>
    <x v="110"/>
    <x v="23"/>
    <x v="12"/>
    <x v="12"/>
    <n v="0"/>
    <n v="0"/>
    <n v="0"/>
    <n v="0"/>
    <n v="0"/>
    <n v="0"/>
  </r>
  <r>
    <x v="5"/>
    <x v="110"/>
    <x v="24"/>
    <x v="12"/>
    <x v="12"/>
    <n v="0"/>
    <n v="0"/>
    <n v="0"/>
    <n v="0"/>
    <n v="0"/>
    <n v="0"/>
  </r>
  <r>
    <x v="5"/>
    <x v="110"/>
    <x v="25"/>
    <x v="76"/>
    <x v="76"/>
    <n v="6600"/>
    <n v="6600"/>
    <n v="66000"/>
    <n v="66000"/>
    <n v="0"/>
    <n v="0"/>
  </r>
  <r>
    <x v="5"/>
    <x v="110"/>
    <x v="26"/>
    <x v="12"/>
    <x v="12"/>
    <n v="0"/>
    <n v="0"/>
    <n v="0"/>
    <n v="0"/>
    <n v="0"/>
    <n v="0"/>
  </r>
  <r>
    <x v="5"/>
    <x v="110"/>
    <x v="27"/>
    <x v="12"/>
    <x v="12"/>
    <n v="0"/>
    <n v="0"/>
    <n v="0"/>
    <n v="0"/>
    <n v="0"/>
    <n v="0"/>
  </r>
  <r>
    <x v="5"/>
    <x v="110"/>
    <x v="28"/>
    <x v="12"/>
    <x v="12"/>
    <n v="0"/>
    <n v="0"/>
    <n v="0"/>
    <n v="0"/>
    <n v="0"/>
    <n v="0"/>
  </r>
  <r>
    <x v="5"/>
    <x v="110"/>
    <x v="29"/>
    <x v="12"/>
    <x v="12"/>
    <n v="0"/>
    <n v="0"/>
    <n v="0"/>
    <n v="0"/>
    <n v="0"/>
    <n v="0"/>
  </r>
  <r>
    <x v="5"/>
    <x v="110"/>
    <x v="7"/>
    <x v="76"/>
    <x v="76"/>
    <n v="6600"/>
    <n v="6600"/>
    <n v="66000"/>
    <n v="66000"/>
    <n v="0"/>
    <n v="0"/>
  </r>
  <r>
    <x v="5"/>
    <x v="110"/>
    <x v="8"/>
    <x v="6"/>
    <x v="6"/>
    <m/>
    <m/>
    <m/>
    <m/>
    <m/>
    <m/>
  </r>
  <r>
    <x v="5"/>
    <x v="110"/>
    <x v="30"/>
    <x v="12"/>
    <x v="12"/>
    <n v="0"/>
    <n v="0"/>
    <n v="0"/>
    <n v="0"/>
    <n v="0"/>
    <n v="0"/>
  </r>
  <r>
    <x v="5"/>
    <x v="110"/>
    <x v="31"/>
    <x v="12"/>
    <x v="12"/>
    <n v="0"/>
    <n v="0"/>
    <n v="0"/>
    <n v="0"/>
    <n v="0"/>
    <n v="0"/>
  </r>
  <r>
    <x v="5"/>
    <x v="110"/>
    <x v="7"/>
    <x v="12"/>
    <x v="12"/>
    <n v="0"/>
    <n v="0"/>
    <n v="0"/>
    <n v="0"/>
    <n v="0"/>
    <n v="0"/>
  </r>
  <r>
    <x v="5"/>
    <x v="110"/>
    <x v="8"/>
    <x v="6"/>
    <x v="6"/>
    <m/>
    <m/>
    <m/>
    <m/>
    <m/>
    <m/>
  </r>
  <r>
    <x v="5"/>
    <x v="110"/>
    <x v="32"/>
    <x v="12"/>
    <x v="12"/>
    <n v="0"/>
    <n v="0"/>
    <n v="0"/>
    <n v="0"/>
    <n v="0"/>
    <n v="0"/>
  </r>
  <r>
    <x v="5"/>
    <x v="110"/>
    <x v="7"/>
    <x v="12"/>
    <x v="12"/>
    <n v="0"/>
    <n v="0"/>
    <n v="0"/>
    <n v="0"/>
    <n v="0"/>
    <n v="0"/>
  </r>
  <r>
    <x v="5"/>
    <x v="110"/>
    <x v="8"/>
    <x v="6"/>
    <x v="6"/>
    <m/>
    <m/>
    <m/>
    <m/>
    <m/>
    <m/>
  </r>
  <r>
    <x v="5"/>
    <x v="110"/>
    <x v="33"/>
    <x v="473"/>
    <x v="473"/>
    <n v="12000"/>
    <n v="12000"/>
    <n v="19047.619047619046"/>
    <n v="19047.619047619046"/>
    <n v="0"/>
    <n v="0"/>
  </r>
  <r>
    <x v="5"/>
    <x v="110"/>
    <x v="34"/>
    <x v="0"/>
    <x v="0"/>
    <n v="27890"/>
    <n v="28200"/>
    <n v="27890"/>
    <n v="28200"/>
    <n v="310"/>
    <n v="1.1115095016134816E-2"/>
  </r>
  <r>
    <x v="5"/>
    <x v="110"/>
    <x v="7"/>
    <x v="474"/>
    <x v="474"/>
    <n v="39890"/>
    <n v="40200"/>
    <n v="24472.39263803681"/>
    <n v="24662.576687116565"/>
    <n v="310"/>
    <n v="7.7713712709952367E-3"/>
  </r>
  <r>
    <x v="5"/>
    <x v="110"/>
    <x v="8"/>
    <x v="6"/>
    <x v="6"/>
    <m/>
    <m/>
    <m/>
    <m/>
    <m/>
    <m/>
  </r>
  <r>
    <x v="5"/>
    <x v="110"/>
    <x v="35"/>
    <x v="12"/>
    <x v="12"/>
    <n v="0"/>
    <n v="0"/>
    <n v="0"/>
    <n v="0"/>
    <n v="0"/>
    <n v="0"/>
  </r>
  <r>
    <x v="5"/>
    <x v="110"/>
    <x v="36"/>
    <x v="12"/>
    <x v="12"/>
    <n v="0"/>
    <n v="0"/>
    <n v="0"/>
    <n v="0"/>
    <n v="0"/>
    <n v="0"/>
  </r>
  <r>
    <x v="5"/>
    <x v="110"/>
    <x v="37"/>
    <x v="12"/>
    <x v="12"/>
    <n v="0"/>
    <n v="0"/>
    <n v="0"/>
    <n v="0"/>
    <n v="0"/>
    <n v="0"/>
  </r>
  <r>
    <x v="5"/>
    <x v="110"/>
    <x v="38"/>
    <x v="12"/>
    <x v="12"/>
    <n v="0"/>
    <n v="0"/>
    <n v="0"/>
    <n v="0"/>
    <n v="0"/>
    <n v="0"/>
  </r>
  <r>
    <x v="5"/>
    <x v="110"/>
    <x v="7"/>
    <x v="12"/>
    <x v="12"/>
    <n v="0"/>
    <n v="0"/>
    <n v="0"/>
    <n v="0"/>
    <n v="0"/>
    <n v="0"/>
  </r>
  <r>
    <x v="5"/>
    <x v="110"/>
    <x v="8"/>
    <x v="6"/>
    <x v="6"/>
    <m/>
    <m/>
    <m/>
    <m/>
    <m/>
    <m/>
  </r>
  <r>
    <x v="5"/>
    <x v="110"/>
    <x v="39"/>
    <x v="12"/>
    <x v="12"/>
    <n v="0"/>
    <n v="0"/>
    <n v="0"/>
    <n v="0"/>
    <n v="0"/>
    <n v="0"/>
  </r>
  <r>
    <x v="5"/>
    <x v="110"/>
    <x v="40"/>
    <x v="12"/>
    <x v="12"/>
    <n v="0"/>
    <n v="0"/>
    <n v="0"/>
    <n v="0"/>
    <n v="0"/>
    <n v="0"/>
  </r>
  <r>
    <x v="5"/>
    <x v="110"/>
    <x v="41"/>
    <x v="12"/>
    <x v="12"/>
    <n v="0"/>
    <n v="0"/>
    <n v="0"/>
    <n v="0"/>
    <n v="0"/>
    <n v="0"/>
  </r>
  <r>
    <x v="1"/>
    <x v="111"/>
    <x v="0"/>
    <x v="0"/>
    <x v="0"/>
    <n v="95921"/>
    <n v="95921"/>
    <n v="95921"/>
    <n v="95921"/>
    <n v="0"/>
    <n v="0"/>
  </r>
  <r>
    <x v="1"/>
    <x v="111"/>
    <x v="1"/>
    <x v="17"/>
    <x v="17"/>
    <n v="149470"/>
    <n v="149470"/>
    <n v="74735"/>
    <n v="74735"/>
    <n v="0"/>
    <n v="0"/>
  </r>
  <r>
    <x v="1"/>
    <x v="111"/>
    <x v="2"/>
    <x v="12"/>
    <x v="12"/>
    <n v="0"/>
    <n v="0"/>
    <n v="0"/>
    <n v="0"/>
    <n v="0"/>
    <n v="0"/>
  </r>
  <r>
    <x v="1"/>
    <x v="111"/>
    <x v="3"/>
    <x v="12"/>
    <x v="12"/>
    <n v="0"/>
    <n v="0"/>
    <n v="0"/>
    <n v="0"/>
    <n v="0"/>
    <n v="0"/>
  </r>
  <r>
    <x v="1"/>
    <x v="111"/>
    <x v="4"/>
    <x v="12"/>
    <x v="12"/>
    <n v="0"/>
    <n v="0"/>
    <n v="0"/>
    <n v="0"/>
    <n v="0"/>
    <n v="0"/>
  </r>
  <r>
    <x v="1"/>
    <x v="111"/>
    <x v="5"/>
    <x v="12"/>
    <x v="12"/>
    <n v="0"/>
    <n v="0"/>
    <n v="0"/>
    <n v="0"/>
    <n v="0"/>
    <n v="0"/>
  </r>
  <r>
    <x v="1"/>
    <x v="111"/>
    <x v="6"/>
    <x v="12"/>
    <x v="12"/>
    <n v="0"/>
    <n v="0"/>
    <n v="0"/>
    <n v="0"/>
    <n v="0"/>
    <n v="0"/>
  </r>
  <r>
    <x v="1"/>
    <x v="111"/>
    <x v="7"/>
    <x v="26"/>
    <x v="26"/>
    <n v="245391"/>
    <n v="245391"/>
    <n v="81797"/>
    <n v="81797"/>
    <n v="0"/>
    <n v="0"/>
  </r>
  <r>
    <x v="1"/>
    <x v="111"/>
    <x v="8"/>
    <x v="6"/>
    <x v="6"/>
    <m/>
    <m/>
    <m/>
    <m/>
    <m/>
    <m/>
  </r>
  <r>
    <x v="1"/>
    <x v="111"/>
    <x v="9"/>
    <x v="12"/>
    <x v="12"/>
    <n v="0"/>
    <n v="0"/>
    <n v="0"/>
    <n v="0"/>
    <n v="0"/>
    <n v="0"/>
  </r>
  <r>
    <x v="1"/>
    <x v="111"/>
    <x v="10"/>
    <x v="12"/>
    <x v="12"/>
    <n v="0"/>
    <n v="0"/>
    <n v="0"/>
    <n v="0"/>
    <n v="0"/>
    <n v="0"/>
  </r>
  <r>
    <x v="1"/>
    <x v="111"/>
    <x v="7"/>
    <x v="12"/>
    <x v="12"/>
    <n v="0"/>
    <n v="0"/>
    <n v="0"/>
    <n v="0"/>
    <n v="0"/>
    <n v="0"/>
  </r>
  <r>
    <x v="1"/>
    <x v="111"/>
    <x v="8"/>
    <x v="6"/>
    <x v="6"/>
    <m/>
    <m/>
    <m/>
    <m/>
    <m/>
    <m/>
  </r>
  <r>
    <x v="1"/>
    <x v="111"/>
    <x v="11"/>
    <x v="12"/>
    <x v="12"/>
    <n v="0"/>
    <n v="0"/>
    <n v="0"/>
    <n v="0"/>
    <n v="0"/>
    <n v="0"/>
  </r>
  <r>
    <x v="1"/>
    <x v="111"/>
    <x v="12"/>
    <x v="0"/>
    <x v="0"/>
    <n v="15913.42"/>
    <n v="15913.42"/>
    <n v="15913.42"/>
    <n v="15913.42"/>
    <n v="0"/>
    <n v="0"/>
  </r>
  <r>
    <x v="1"/>
    <x v="111"/>
    <x v="13"/>
    <x v="12"/>
    <x v="12"/>
    <n v="0"/>
    <n v="0"/>
    <n v="0"/>
    <n v="0"/>
    <n v="0"/>
    <n v="0"/>
  </r>
  <r>
    <x v="1"/>
    <x v="111"/>
    <x v="14"/>
    <x v="12"/>
    <x v="12"/>
    <n v="0"/>
    <n v="0"/>
    <n v="0"/>
    <n v="0"/>
    <n v="0"/>
    <n v="0"/>
  </r>
  <r>
    <x v="1"/>
    <x v="111"/>
    <x v="7"/>
    <x v="0"/>
    <x v="0"/>
    <n v="15913.42"/>
    <n v="15913.42"/>
    <n v="15913.42"/>
    <n v="15913.42"/>
    <n v="0"/>
    <n v="0"/>
  </r>
  <r>
    <x v="1"/>
    <x v="111"/>
    <x v="8"/>
    <x v="6"/>
    <x v="6"/>
    <m/>
    <m/>
    <m/>
    <m/>
    <m/>
    <m/>
  </r>
  <r>
    <x v="1"/>
    <x v="111"/>
    <x v="15"/>
    <x v="0"/>
    <x v="0"/>
    <n v="54135"/>
    <n v="54136"/>
    <n v="54135"/>
    <n v="54136"/>
    <n v="1"/>
    <n v="1.8472337674332688E-5"/>
  </r>
  <r>
    <x v="1"/>
    <x v="111"/>
    <x v="16"/>
    <x v="12"/>
    <x v="12"/>
    <n v="0"/>
    <n v="0"/>
    <n v="0"/>
    <n v="0"/>
    <n v="0"/>
    <n v="0"/>
  </r>
  <r>
    <x v="1"/>
    <x v="111"/>
    <x v="17"/>
    <x v="26"/>
    <x v="26"/>
    <n v="125355.72"/>
    <n v="125355.72"/>
    <n v="41785.24"/>
    <n v="41785.24"/>
    <n v="0"/>
    <n v="0"/>
  </r>
  <r>
    <x v="1"/>
    <x v="111"/>
    <x v="7"/>
    <x v="19"/>
    <x v="19"/>
    <n v="179490.72"/>
    <n v="179491.72"/>
    <n v="44872.68"/>
    <n v="44872.93"/>
    <n v="1"/>
    <n v="5.5713186731882291E-6"/>
  </r>
  <r>
    <x v="1"/>
    <x v="111"/>
    <x v="8"/>
    <x v="6"/>
    <x v="6"/>
    <m/>
    <m/>
    <m/>
    <m/>
    <m/>
    <m/>
  </r>
  <r>
    <x v="1"/>
    <x v="111"/>
    <x v="18"/>
    <x v="115"/>
    <x v="115"/>
    <n v="10199.35"/>
    <n v="10199.35"/>
    <n v="20398.7"/>
    <n v="20398.7"/>
    <n v="0"/>
    <n v="0"/>
  </r>
  <r>
    <x v="1"/>
    <x v="111"/>
    <x v="19"/>
    <x v="12"/>
    <x v="12"/>
    <n v="0"/>
    <n v="0"/>
    <n v="0"/>
    <n v="0"/>
    <n v="0"/>
    <n v="0"/>
  </r>
  <r>
    <x v="1"/>
    <x v="111"/>
    <x v="7"/>
    <x v="115"/>
    <x v="115"/>
    <n v="10199.35"/>
    <n v="10199.35"/>
    <n v="20398.7"/>
    <n v="20398.7"/>
    <n v="0"/>
    <n v="0"/>
  </r>
  <r>
    <x v="1"/>
    <x v="111"/>
    <x v="8"/>
    <x v="6"/>
    <x v="6"/>
    <m/>
    <m/>
    <m/>
    <m/>
    <m/>
    <m/>
  </r>
  <r>
    <x v="1"/>
    <x v="111"/>
    <x v="20"/>
    <x v="0"/>
    <x v="0"/>
    <n v="63491.59"/>
    <n v="63491.59"/>
    <n v="63491.59"/>
    <n v="63491.59"/>
    <n v="0"/>
    <n v="0"/>
  </r>
  <r>
    <x v="1"/>
    <x v="111"/>
    <x v="21"/>
    <x v="12"/>
    <x v="12"/>
    <n v="0"/>
    <n v="0"/>
    <n v="0"/>
    <n v="0"/>
    <n v="0"/>
    <n v="0"/>
  </r>
  <r>
    <x v="1"/>
    <x v="111"/>
    <x v="7"/>
    <x v="0"/>
    <x v="0"/>
    <n v="63491.59"/>
    <n v="63491.59"/>
    <n v="63491.59"/>
    <n v="63491.59"/>
    <n v="0"/>
    <n v="0"/>
  </r>
  <r>
    <x v="1"/>
    <x v="111"/>
    <x v="8"/>
    <x v="6"/>
    <x v="6"/>
    <m/>
    <m/>
    <m/>
    <m/>
    <m/>
    <m/>
  </r>
  <r>
    <x v="1"/>
    <x v="111"/>
    <x v="22"/>
    <x v="12"/>
    <x v="12"/>
    <n v="0"/>
    <n v="0"/>
    <n v="0"/>
    <n v="0"/>
    <n v="0"/>
    <n v="0"/>
  </r>
  <r>
    <x v="1"/>
    <x v="111"/>
    <x v="23"/>
    <x v="12"/>
    <x v="12"/>
    <n v="0"/>
    <n v="0"/>
    <n v="0"/>
    <n v="0"/>
    <n v="0"/>
    <n v="0"/>
  </r>
  <r>
    <x v="1"/>
    <x v="111"/>
    <x v="24"/>
    <x v="12"/>
    <x v="12"/>
    <n v="0"/>
    <n v="0"/>
    <n v="0"/>
    <n v="0"/>
    <n v="0"/>
    <n v="0"/>
  </r>
  <r>
    <x v="1"/>
    <x v="111"/>
    <x v="25"/>
    <x v="12"/>
    <x v="12"/>
    <n v="0"/>
    <n v="0"/>
    <n v="0"/>
    <n v="0"/>
    <n v="0"/>
    <n v="0"/>
  </r>
  <r>
    <x v="1"/>
    <x v="111"/>
    <x v="26"/>
    <x v="12"/>
    <x v="12"/>
    <n v="0"/>
    <n v="0"/>
    <n v="0"/>
    <n v="0"/>
    <n v="0"/>
    <n v="0"/>
  </r>
  <r>
    <x v="1"/>
    <x v="111"/>
    <x v="27"/>
    <x v="12"/>
    <x v="12"/>
    <n v="0"/>
    <n v="0"/>
    <n v="0"/>
    <n v="0"/>
    <n v="0"/>
    <n v="0"/>
  </r>
  <r>
    <x v="1"/>
    <x v="111"/>
    <x v="28"/>
    <x v="12"/>
    <x v="12"/>
    <n v="0"/>
    <n v="0"/>
    <n v="0"/>
    <n v="0"/>
    <n v="0"/>
    <n v="0"/>
  </r>
  <r>
    <x v="1"/>
    <x v="111"/>
    <x v="29"/>
    <x v="12"/>
    <x v="12"/>
    <n v="0"/>
    <n v="0"/>
    <n v="0"/>
    <n v="0"/>
    <n v="0"/>
    <n v="0"/>
  </r>
  <r>
    <x v="1"/>
    <x v="111"/>
    <x v="7"/>
    <x v="12"/>
    <x v="12"/>
    <n v="0"/>
    <n v="0"/>
    <n v="0"/>
    <n v="0"/>
    <n v="0"/>
    <n v="0"/>
  </r>
  <r>
    <x v="1"/>
    <x v="111"/>
    <x v="8"/>
    <x v="6"/>
    <x v="6"/>
    <m/>
    <m/>
    <m/>
    <m/>
    <m/>
    <m/>
  </r>
  <r>
    <x v="1"/>
    <x v="111"/>
    <x v="30"/>
    <x v="12"/>
    <x v="12"/>
    <n v="0"/>
    <n v="0"/>
    <n v="0"/>
    <n v="0"/>
    <n v="0"/>
    <n v="0"/>
  </r>
  <r>
    <x v="1"/>
    <x v="111"/>
    <x v="31"/>
    <x v="0"/>
    <x v="0"/>
    <n v="16637.55"/>
    <n v="16637.55"/>
    <n v="16637.55"/>
    <n v="16637.55"/>
    <n v="0"/>
    <n v="0"/>
  </r>
  <r>
    <x v="1"/>
    <x v="111"/>
    <x v="7"/>
    <x v="0"/>
    <x v="0"/>
    <n v="16637.55"/>
    <n v="16637.55"/>
    <n v="16637.55"/>
    <n v="16637.55"/>
    <n v="0"/>
    <n v="0"/>
  </r>
  <r>
    <x v="1"/>
    <x v="111"/>
    <x v="8"/>
    <x v="6"/>
    <x v="6"/>
    <m/>
    <m/>
    <m/>
    <m/>
    <m/>
    <m/>
  </r>
  <r>
    <x v="1"/>
    <x v="111"/>
    <x v="32"/>
    <x v="12"/>
    <x v="12"/>
    <n v="0"/>
    <n v="0"/>
    <n v="0"/>
    <n v="0"/>
    <n v="0"/>
    <n v="0"/>
  </r>
  <r>
    <x v="1"/>
    <x v="111"/>
    <x v="7"/>
    <x v="12"/>
    <x v="12"/>
    <n v="0"/>
    <n v="0"/>
    <n v="0"/>
    <n v="0"/>
    <n v="0"/>
    <n v="0"/>
  </r>
  <r>
    <x v="1"/>
    <x v="111"/>
    <x v="8"/>
    <x v="6"/>
    <x v="6"/>
    <m/>
    <m/>
    <m/>
    <m/>
    <m/>
    <m/>
  </r>
  <r>
    <x v="1"/>
    <x v="111"/>
    <x v="33"/>
    <x v="12"/>
    <x v="12"/>
    <n v="0"/>
    <n v="0"/>
    <n v="0"/>
    <n v="0"/>
    <n v="0"/>
    <n v="0"/>
  </r>
  <r>
    <x v="1"/>
    <x v="111"/>
    <x v="34"/>
    <x v="0"/>
    <x v="0"/>
    <n v="34787.72"/>
    <n v="34787.72"/>
    <n v="34787.72"/>
    <n v="34787.72"/>
    <n v="0"/>
    <n v="0"/>
  </r>
  <r>
    <x v="1"/>
    <x v="111"/>
    <x v="7"/>
    <x v="0"/>
    <x v="0"/>
    <n v="34787.72"/>
    <n v="34787.72"/>
    <n v="34787.72"/>
    <n v="34787.72"/>
    <n v="0"/>
    <n v="0"/>
  </r>
  <r>
    <x v="1"/>
    <x v="111"/>
    <x v="8"/>
    <x v="6"/>
    <x v="6"/>
    <m/>
    <m/>
    <m/>
    <m/>
    <m/>
    <m/>
  </r>
  <r>
    <x v="1"/>
    <x v="111"/>
    <x v="35"/>
    <x v="12"/>
    <x v="12"/>
    <n v="0"/>
    <n v="0"/>
    <n v="0"/>
    <n v="0"/>
    <n v="0"/>
    <n v="0"/>
  </r>
  <r>
    <x v="1"/>
    <x v="111"/>
    <x v="36"/>
    <x v="12"/>
    <x v="12"/>
    <n v="0"/>
    <n v="0"/>
    <n v="0"/>
    <n v="0"/>
    <n v="0"/>
    <n v="0"/>
  </r>
  <r>
    <x v="1"/>
    <x v="111"/>
    <x v="37"/>
    <x v="12"/>
    <x v="12"/>
    <n v="0"/>
    <n v="0"/>
    <n v="0"/>
    <n v="0"/>
    <n v="0"/>
    <n v="0"/>
  </r>
  <r>
    <x v="1"/>
    <x v="111"/>
    <x v="38"/>
    <x v="12"/>
    <x v="12"/>
    <n v="0"/>
    <n v="0"/>
    <n v="0"/>
    <n v="0"/>
    <n v="0"/>
    <n v="0"/>
  </r>
  <r>
    <x v="1"/>
    <x v="111"/>
    <x v="7"/>
    <x v="12"/>
    <x v="12"/>
    <n v="0"/>
    <n v="0"/>
    <n v="0"/>
    <n v="0"/>
    <n v="0"/>
    <n v="0"/>
  </r>
  <r>
    <x v="1"/>
    <x v="111"/>
    <x v="8"/>
    <x v="6"/>
    <x v="6"/>
    <m/>
    <m/>
    <m/>
    <m/>
    <m/>
    <m/>
  </r>
  <r>
    <x v="1"/>
    <x v="111"/>
    <x v="39"/>
    <x v="12"/>
    <x v="12"/>
    <n v="0"/>
    <n v="0"/>
    <n v="0"/>
    <n v="0"/>
    <n v="0"/>
    <n v="0"/>
  </r>
  <r>
    <x v="1"/>
    <x v="111"/>
    <x v="40"/>
    <x v="12"/>
    <x v="12"/>
    <n v="0"/>
    <n v="0"/>
    <n v="0"/>
    <n v="0"/>
    <n v="0"/>
    <n v="0"/>
  </r>
  <r>
    <x v="1"/>
    <x v="111"/>
    <x v="41"/>
    <x v="12"/>
    <x v="12"/>
    <n v="0"/>
    <n v="0"/>
    <n v="0"/>
    <n v="0"/>
    <n v="0"/>
    <n v="0"/>
  </r>
  <r>
    <x v="3"/>
    <x v="112"/>
    <x v="0"/>
    <x v="152"/>
    <x v="152"/>
    <n v="17500"/>
    <n v="17500"/>
    <n v="70000"/>
    <n v="70000"/>
    <n v="0"/>
    <n v="0"/>
  </r>
  <r>
    <x v="3"/>
    <x v="112"/>
    <x v="1"/>
    <x v="12"/>
    <x v="12"/>
    <n v="0"/>
    <n v="0"/>
    <n v="0"/>
    <n v="0"/>
    <n v="0"/>
    <n v="0"/>
  </r>
  <r>
    <x v="3"/>
    <x v="112"/>
    <x v="2"/>
    <x v="12"/>
    <x v="12"/>
    <n v="0"/>
    <n v="0"/>
    <n v="0"/>
    <n v="0"/>
    <n v="0"/>
    <n v="0"/>
  </r>
  <r>
    <x v="3"/>
    <x v="112"/>
    <x v="3"/>
    <x v="12"/>
    <x v="12"/>
    <n v="0"/>
    <n v="0"/>
    <n v="0"/>
    <n v="0"/>
    <n v="0"/>
    <n v="0"/>
  </r>
  <r>
    <x v="3"/>
    <x v="112"/>
    <x v="4"/>
    <x v="12"/>
    <x v="12"/>
    <n v="0"/>
    <n v="0"/>
    <n v="0"/>
    <n v="0"/>
    <n v="0"/>
    <n v="0"/>
  </r>
  <r>
    <x v="3"/>
    <x v="112"/>
    <x v="5"/>
    <x v="12"/>
    <x v="12"/>
    <n v="0"/>
    <n v="0"/>
    <n v="0"/>
    <n v="0"/>
    <n v="0"/>
    <n v="0"/>
  </r>
  <r>
    <x v="3"/>
    <x v="112"/>
    <x v="6"/>
    <x v="12"/>
    <x v="12"/>
    <n v="0"/>
    <n v="0"/>
    <n v="0"/>
    <n v="0"/>
    <n v="0"/>
    <n v="0"/>
  </r>
  <r>
    <x v="3"/>
    <x v="112"/>
    <x v="7"/>
    <x v="152"/>
    <x v="152"/>
    <n v="17500"/>
    <n v="17500"/>
    <n v="70000"/>
    <n v="70000"/>
    <n v="0"/>
    <n v="0"/>
  </r>
  <r>
    <x v="3"/>
    <x v="112"/>
    <x v="8"/>
    <x v="6"/>
    <x v="6"/>
    <m/>
    <m/>
    <m/>
    <m/>
    <m/>
    <m/>
  </r>
  <r>
    <x v="3"/>
    <x v="112"/>
    <x v="9"/>
    <x v="12"/>
    <x v="12"/>
    <n v="0"/>
    <n v="0"/>
    <n v="0"/>
    <n v="0"/>
    <n v="0"/>
    <n v="0"/>
  </r>
  <r>
    <x v="3"/>
    <x v="112"/>
    <x v="10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11"/>
    <x v="12"/>
    <x v="12"/>
    <n v="0"/>
    <n v="0"/>
    <n v="0"/>
    <n v="0"/>
    <n v="0"/>
    <n v="0"/>
  </r>
  <r>
    <x v="3"/>
    <x v="112"/>
    <x v="12"/>
    <x v="12"/>
    <x v="12"/>
    <n v="0"/>
    <n v="0"/>
    <n v="0"/>
    <n v="0"/>
    <n v="0"/>
    <n v="0"/>
  </r>
  <r>
    <x v="3"/>
    <x v="112"/>
    <x v="13"/>
    <x v="12"/>
    <x v="12"/>
    <n v="0"/>
    <n v="0"/>
    <n v="0"/>
    <n v="0"/>
    <n v="0"/>
    <n v="0"/>
  </r>
  <r>
    <x v="3"/>
    <x v="112"/>
    <x v="14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15"/>
    <x v="12"/>
    <x v="12"/>
    <n v="0"/>
    <n v="0"/>
    <n v="0"/>
    <n v="0"/>
    <n v="0"/>
    <n v="0"/>
  </r>
  <r>
    <x v="3"/>
    <x v="112"/>
    <x v="16"/>
    <x v="12"/>
    <x v="12"/>
    <n v="0"/>
    <n v="0"/>
    <n v="0"/>
    <n v="0"/>
    <n v="0"/>
    <n v="0"/>
  </r>
  <r>
    <x v="3"/>
    <x v="112"/>
    <x v="17"/>
    <x v="378"/>
    <x v="378"/>
    <n v="18440.18"/>
    <n v="18477"/>
    <n v="24586.906666666666"/>
    <n v="24636"/>
    <n v="36.819999999999709"/>
    <n v="1.9967267130797913E-3"/>
  </r>
  <r>
    <x v="3"/>
    <x v="112"/>
    <x v="7"/>
    <x v="378"/>
    <x v="378"/>
    <n v="18440.18"/>
    <n v="18477"/>
    <n v="24586.906666666666"/>
    <n v="24636"/>
    <n v="36.819999999999709"/>
    <n v="1.9967267130797913E-3"/>
  </r>
  <r>
    <x v="3"/>
    <x v="112"/>
    <x v="8"/>
    <x v="6"/>
    <x v="6"/>
    <m/>
    <m/>
    <m/>
    <m/>
    <m/>
    <m/>
  </r>
  <r>
    <x v="3"/>
    <x v="112"/>
    <x v="18"/>
    <x v="12"/>
    <x v="12"/>
    <n v="0"/>
    <n v="0"/>
    <n v="0"/>
    <n v="0"/>
    <n v="0"/>
    <n v="0"/>
  </r>
  <r>
    <x v="3"/>
    <x v="112"/>
    <x v="19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20"/>
    <x v="12"/>
    <x v="12"/>
    <n v="0"/>
    <n v="0"/>
    <n v="0"/>
    <n v="0"/>
    <n v="0"/>
    <n v="0"/>
  </r>
  <r>
    <x v="3"/>
    <x v="112"/>
    <x v="21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22"/>
    <x v="12"/>
    <x v="12"/>
    <n v="0"/>
    <n v="0"/>
    <n v="0"/>
    <n v="0"/>
    <n v="0"/>
    <n v="0"/>
  </r>
  <r>
    <x v="3"/>
    <x v="112"/>
    <x v="23"/>
    <x v="12"/>
    <x v="12"/>
    <n v="0"/>
    <n v="0"/>
    <n v="0"/>
    <n v="0"/>
    <n v="0"/>
    <n v="0"/>
  </r>
  <r>
    <x v="3"/>
    <x v="112"/>
    <x v="24"/>
    <x v="12"/>
    <x v="12"/>
    <n v="0"/>
    <n v="0"/>
    <n v="0"/>
    <n v="0"/>
    <n v="0"/>
    <n v="0"/>
  </r>
  <r>
    <x v="3"/>
    <x v="112"/>
    <x v="25"/>
    <x v="12"/>
    <x v="12"/>
    <n v="0"/>
    <n v="0"/>
    <n v="0"/>
    <n v="0"/>
    <n v="0"/>
    <n v="0"/>
  </r>
  <r>
    <x v="3"/>
    <x v="112"/>
    <x v="26"/>
    <x v="12"/>
    <x v="12"/>
    <n v="0"/>
    <n v="0"/>
    <n v="0"/>
    <n v="0"/>
    <n v="0"/>
    <n v="0"/>
  </r>
  <r>
    <x v="3"/>
    <x v="112"/>
    <x v="27"/>
    <x v="12"/>
    <x v="12"/>
    <n v="0"/>
    <n v="0"/>
    <n v="0"/>
    <n v="0"/>
    <n v="0"/>
    <n v="0"/>
  </r>
  <r>
    <x v="3"/>
    <x v="112"/>
    <x v="28"/>
    <x v="12"/>
    <x v="12"/>
    <n v="0"/>
    <n v="0"/>
    <n v="0"/>
    <n v="0"/>
    <n v="0"/>
    <n v="0"/>
  </r>
  <r>
    <x v="3"/>
    <x v="112"/>
    <x v="29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30"/>
    <x v="12"/>
    <x v="12"/>
    <n v="0"/>
    <n v="0"/>
    <n v="0"/>
    <n v="0"/>
    <n v="0"/>
    <n v="0"/>
  </r>
  <r>
    <x v="3"/>
    <x v="112"/>
    <x v="31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32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33"/>
    <x v="12"/>
    <x v="12"/>
    <n v="0"/>
    <n v="0"/>
    <n v="0"/>
    <n v="0"/>
    <n v="0"/>
    <n v="0"/>
  </r>
  <r>
    <x v="3"/>
    <x v="112"/>
    <x v="34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35"/>
    <x v="12"/>
    <x v="12"/>
    <n v="0"/>
    <n v="0"/>
    <n v="0"/>
    <n v="0"/>
    <n v="0"/>
    <n v="0"/>
  </r>
  <r>
    <x v="3"/>
    <x v="112"/>
    <x v="36"/>
    <x v="12"/>
    <x v="12"/>
    <n v="0"/>
    <n v="0"/>
    <n v="0"/>
    <n v="0"/>
    <n v="0"/>
    <n v="0"/>
  </r>
  <r>
    <x v="3"/>
    <x v="112"/>
    <x v="37"/>
    <x v="12"/>
    <x v="12"/>
    <n v="0"/>
    <n v="0"/>
    <n v="0"/>
    <n v="0"/>
    <n v="0"/>
    <n v="0"/>
  </r>
  <r>
    <x v="3"/>
    <x v="112"/>
    <x v="38"/>
    <x v="12"/>
    <x v="12"/>
    <n v="0"/>
    <n v="0"/>
    <n v="0"/>
    <n v="0"/>
    <n v="0"/>
    <n v="0"/>
  </r>
  <r>
    <x v="3"/>
    <x v="112"/>
    <x v="7"/>
    <x v="12"/>
    <x v="12"/>
    <n v="0"/>
    <n v="0"/>
    <n v="0"/>
    <n v="0"/>
    <n v="0"/>
    <n v="0"/>
  </r>
  <r>
    <x v="3"/>
    <x v="112"/>
    <x v="8"/>
    <x v="6"/>
    <x v="6"/>
    <m/>
    <m/>
    <m/>
    <m/>
    <m/>
    <m/>
  </r>
  <r>
    <x v="3"/>
    <x v="112"/>
    <x v="39"/>
    <x v="12"/>
    <x v="12"/>
    <n v="0"/>
    <n v="0"/>
    <n v="0"/>
    <n v="0"/>
    <n v="0"/>
    <n v="0"/>
  </r>
  <r>
    <x v="3"/>
    <x v="112"/>
    <x v="40"/>
    <x v="12"/>
    <x v="12"/>
    <n v="0"/>
    <n v="0"/>
    <n v="0"/>
    <n v="0"/>
    <n v="0"/>
    <n v="0"/>
  </r>
  <r>
    <x v="3"/>
    <x v="112"/>
    <x v="41"/>
    <x v="12"/>
    <x v="12"/>
    <n v="0"/>
    <n v="0"/>
    <n v="0"/>
    <n v="0"/>
    <n v="0"/>
    <n v="0"/>
  </r>
  <r>
    <x v="6"/>
    <x v="113"/>
    <x v="0"/>
    <x v="0"/>
    <x v="0"/>
    <n v="98580"/>
    <n v="104691"/>
    <n v="98580"/>
    <n v="104691"/>
    <n v="6111"/>
    <n v="6.1990261716372487E-2"/>
  </r>
  <r>
    <x v="6"/>
    <x v="113"/>
    <x v="1"/>
    <x v="0"/>
    <x v="0"/>
    <n v="74200"/>
    <n v="78800"/>
    <n v="74200"/>
    <n v="78800"/>
    <n v="4600"/>
    <n v="6.1994609164420483E-2"/>
  </r>
  <r>
    <x v="6"/>
    <x v="113"/>
    <x v="2"/>
    <x v="12"/>
    <x v="12"/>
    <n v="0"/>
    <n v="0"/>
    <n v="0"/>
    <n v="0"/>
    <n v="0"/>
    <n v="0"/>
  </r>
  <r>
    <x v="6"/>
    <x v="113"/>
    <x v="3"/>
    <x v="0"/>
    <x v="0"/>
    <n v="34500"/>
    <n v="36650"/>
    <n v="34500"/>
    <n v="36650"/>
    <n v="2150"/>
    <n v="6.2318840579710148E-2"/>
  </r>
  <r>
    <x v="6"/>
    <x v="113"/>
    <x v="4"/>
    <x v="0"/>
    <x v="0"/>
    <n v="77380"/>
    <n v="82180"/>
    <n v="77380"/>
    <n v="82180"/>
    <n v="4800"/>
    <n v="6.2031532695787026E-2"/>
  </r>
  <r>
    <x v="6"/>
    <x v="113"/>
    <x v="5"/>
    <x v="12"/>
    <x v="12"/>
    <n v="0"/>
    <n v="0"/>
    <n v="0"/>
    <n v="0"/>
    <n v="0"/>
    <n v="0"/>
  </r>
  <r>
    <x v="6"/>
    <x v="113"/>
    <x v="6"/>
    <x v="12"/>
    <x v="12"/>
    <n v="0"/>
    <n v="0"/>
    <n v="0"/>
    <n v="0"/>
    <n v="0"/>
    <n v="0"/>
  </r>
  <r>
    <x v="6"/>
    <x v="113"/>
    <x v="7"/>
    <x v="19"/>
    <x v="19"/>
    <n v="284660"/>
    <n v="302321"/>
    <n v="71165"/>
    <n v="75580.25"/>
    <n v="17661"/>
    <n v="6.2042436591020864E-2"/>
  </r>
  <r>
    <x v="6"/>
    <x v="113"/>
    <x v="8"/>
    <x v="6"/>
    <x v="6"/>
    <m/>
    <m/>
    <m/>
    <m/>
    <m/>
    <m/>
  </r>
  <r>
    <x v="6"/>
    <x v="113"/>
    <x v="9"/>
    <x v="12"/>
    <x v="12"/>
    <n v="0"/>
    <n v="0"/>
    <n v="0"/>
    <n v="0"/>
    <n v="0"/>
    <n v="0"/>
  </r>
  <r>
    <x v="6"/>
    <x v="113"/>
    <x v="10"/>
    <x v="12"/>
    <x v="12"/>
    <n v="0"/>
    <n v="0"/>
    <n v="0"/>
    <n v="0"/>
    <n v="0"/>
    <n v="0"/>
  </r>
  <r>
    <x v="6"/>
    <x v="113"/>
    <x v="7"/>
    <x v="12"/>
    <x v="12"/>
    <n v="0"/>
    <n v="0"/>
    <n v="0"/>
    <n v="0"/>
    <n v="0"/>
    <n v="0"/>
  </r>
  <r>
    <x v="6"/>
    <x v="113"/>
    <x v="8"/>
    <x v="6"/>
    <x v="6"/>
    <m/>
    <m/>
    <m/>
    <m/>
    <m/>
    <m/>
  </r>
  <r>
    <x v="6"/>
    <x v="113"/>
    <x v="11"/>
    <x v="17"/>
    <x v="17"/>
    <n v="53073"/>
    <n v="56360"/>
    <n v="26536.5"/>
    <n v="28180"/>
    <n v="3287"/>
    <n v="6.1933563205396343E-2"/>
  </r>
  <r>
    <x v="6"/>
    <x v="113"/>
    <x v="12"/>
    <x v="12"/>
    <x v="12"/>
    <n v="0"/>
    <n v="0"/>
    <n v="0"/>
    <n v="0"/>
    <n v="0"/>
    <n v="0"/>
  </r>
  <r>
    <x v="6"/>
    <x v="113"/>
    <x v="13"/>
    <x v="12"/>
    <x v="12"/>
    <n v="0"/>
    <n v="0"/>
    <n v="0"/>
    <n v="0"/>
    <n v="0"/>
    <n v="0"/>
  </r>
  <r>
    <x v="6"/>
    <x v="113"/>
    <x v="14"/>
    <x v="12"/>
    <x v="12"/>
    <n v="0"/>
    <n v="0"/>
    <n v="0"/>
    <n v="0"/>
    <n v="0"/>
    <n v="0"/>
  </r>
  <r>
    <x v="6"/>
    <x v="113"/>
    <x v="7"/>
    <x v="17"/>
    <x v="17"/>
    <n v="53073"/>
    <n v="56360"/>
    <n v="26536.5"/>
    <n v="28180"/>
    <n v="3287"/>
    <n v="6.1933563205396343E-2"/>
  </r>
  <r>
    <x v="6"/>
    <x v="113"/>
    <x v="8"/>
    <x v="6"/>
    <x v="6"/>
    <m/>
    <m/>
    <m/>
    <m/>
    <m/>
    <m/>
  </r>
  <r>
    <x v="6"/>
    <x v="113"/>
    <x v="15"/>
    <x v="12"/>
    <x v="12"/>
    <n v="0"/>
    <n v="0"/>
    <n v="0"/>
    <n v="0"/>
    <n v="0"/>
    <n v="0"/>
  </r>
  <r>
    <x v="6"/>
    <x v="113"/>
    <x v="16"/>
    <x v="12"/>
    <x v="12"/>
    <n v="0"/>
    <n v="0"/>
    <n v="0"/>
    <n v="0"/>
    <n v="0"/>
    <n v="0"/>
  </r>
  <r>
    <x v="6"/>
    <x v="113"/>
    <x v="17"/>
    <x v="17"/>
    <x v="17"/>
    <n v="57290"/>
    <n v="60843"/>
    <n v="28645"/>
    <n v="30421.5"/>
    <n v="3553"/>
    <n v="6.2017804154302671E-2"/>
  </r>
  <r>
    <x v="6"/>
    <x v="113"/>
    <x v="7"/>
    <x v="17"/>
    <x v="17"/>
    <n v="57290"/>
    <n v="60843"/>
    <n v="28645"/>
    <n v="30421.5"/>
    <n v="3553"/>
    <n v="6.2017804154302671E-2"/>
  </r>
  <r>
    <x v="6"/>
    <x v="113"/>
    <x v="8"/>
    <x v="6"/>
    <x v="6"/>
    <m/>
    <m/>
    <m/>
    <m/>
    <m/>
    <m/>
  </r>
  <r>
    <x v="6"/>
    <x v="113"/>
    <x v="18"/>
    <x v="0"/>
    <x v="0"/>
    <n v="40934"/>
    <n v="43475"/>
    <n v="40934"/>
    <n v="43475"/>
    <n v="2541"/>
    <n v="6.2075536229051646E-2"/>
  </r>
  <r>
    <x v="6"/>
    <x v="113"/>
    <x v="19"/>
    <x v="12"/>
    <x v="12"/>
    <n v="0"/>
    <n v="0"/>
    <n v="0"/>
    <n v="0"/>
    <n v="0"/>
    <n v="0"/>
  </r>
  <r>
    <x v="6"/>
    <x v="113"/>
    <x v="7"/>
    <x v="0"/>
    <x v="0"/>
    <n v="40934"/>
    <n v="43475"/>
    <n v="40934"/>
    <n v="43475"/>
    <n v="2541"/>
    <n v="6.2075536229051646E-2"/>
  </r>
  <r>
    <x v="6"/>
    <x v="113"/>
    <x v="8"/>
    <x v="6"/>
    <x v="6"/>
    <m/>
    <m/>
    <m/>
    <m/>
    <m/>
    <m/>
  </r>
  <r>
    <x v="6"/>
    <x v="113"/>
    <x v="20"/>
    <x v="12"/>
    <x v="12"/>
    <n v="0"/>
    <n v="0"/>
    <n v="0"/>
    <n v="0"/>
    <n v="0"/>
    <n v="0"/>
  </r>
  <r>
    <x v="6"/>
    <x v="113"/>
    <x v="21"/>
    <x v="12"/>
    <x v="12"/>
    <n v="0"/>
    <n v="0"/>
    <n v="0"/>
    <n v="0"/>
    <n v="0"/>
    <n v="0"/>
  </r>
  <r>
    <x v="6"/>
    <x v="113"/>
    <x v="7"/>
    <x v="12"/>
    <x v="12"/>
    <n v="0"/>
    <n v="0"/>
    <n v="0"/>
    <n v="0"/>
    <n v="0"/>
    <n v="0"/>
  </r>
  <r>
    <x v="6"/>
    <x v="113"/>
    <x v="8"/>
    <x v="6"/>
    <x v="6"/>
    <m/>
    <m/>
    <m/>
    <m/>
    <m/>
    <m/>
  </r>
  <r>
    <x v="6"/>
    <x v="113"/>
    <x v="22"/>
    <x v="12"/>
    <x v="12"/>
    <n v="0"/>
    <n v="0"/>
    <n v="0"/>
    <n v="0"/>
    <n v="0"/>
    <n v="0"/>
  </r>
  <r>
    <x v="6"/>
    <x v="113"/>
    <x v="23"/>
    <x v="12"/>
    <x v="12"/>
    <n v="0"/>
    <n v="0"/>
    <n v="0"/>
    <n v="0"/>
    <n v="0"/>
    <n v="0"/>
  </r>
  <r>
    <x v="6"/>
    <x v="113"/>
    <x v="24"/>
    <x v="12"/>
    <x v="12"/>
    <n v="0"/>
    <n v="0"/>
    <n v="0"/>
    <n v="0"/>
    <n v="0"/>
    <n v="0"/>
  </r>
  <r>
    <x v="6"/>
    <x v="113"/>
    <x v="25"/>
    <x v="12"/>
    <x v="12"/>
    <n v="0"/>
    <n v="0"/>
    <n v="0"/>
    <n v="0"/>
    <n v="0"/>
    <n v="0"/>
  </r>
  <r>
    <x v="6"/>
    <x v="113"/>
    <x v="26"/>
    <x v="12"/>
    <x v="12"/>
    <n v="0"/>
    <n v="0"/>
    <n v="0"/>
    <n v="0"/>
    <n v="0"/>
    <n v="0"/>
  </r>
  <r>
    <x v="6"/>
    <x v="113"/>
    <x v="27"/>
    <x v="12"/>
    <x v="12"/>
    <n v="0"/>
    <n v="0"/>
    <n v="0"/>
    <n v="0"/>
    <n v="0"/>
    <n v="0"/>
  </r>
  <r>
    <x v="6"/>
    <x v="113"/>
    <x v="28"/>
    <x v="12"/>
    <x v="12"/>
    <n v="0"/>
    <n v="0"/>
    <n v="0"/>
    <n v="0"/>
    <n v="0"/>
    <n v="0"/>
  </r>
  <r>
    <x v="6"/>
    <x v="113"/>
    <x v="29"/>
    <x v="12"/>
    <x v="12"/>
    <n v="0"/>
    <n v="0"/>
    <n v="0"/>
    <n v="0"/>
    <n v="0"/>
    <n v="0"/>
  </r>
  <r>
    <x v="6"/>
    <x v="113"/>
    <x v="7"/>
    <x v="12"/>
    <x v="12"/>
    <n v="0"/>
    <n v="0"/>
    <n v="0"/>
    <n v="0"/>
    <n v="0"/>
    <n v="0"/>
  </r>
  <r>
    <x v="6"/>
    <x v="113"/>
    <x v="8"/>
    <x v="6"/>
    <x v="6"/>
    <m/>
    <m/>
    <m/>
    <m/>
    <m/>
    <m/>
  </r>
  <r>
    <x v="6"/>
    <x v="113"/>
    <x v="30"/>
    <x v="12"/>
    <x v="12"/>
    <n v="0"/>
    <n v="0"/>
    <n v="0"/>
    <n v="0"/>
    <n v="0"/>
    <n v="0"/>
  </r>
  <r>
    <x v="6"/>
    <x v="113"/>
    <x v="31"/>
    <x v="12"/>
    <x v="12"/>
    <n v="0"/>
    <n v="0"/>
    <n v="0"/>
    <n v="0"/>
    <n v="0"/>
    <n v="0"/>
  </r>
  <r>
    <x v="6"/>
    <x v="113"/>
    <x v="7"/>
    <x v="12"/>
    <x v="12"/>
    <n v="0"/>
    <n v="0"/>
    <n v="0"/>
    <n v="0"/>
    <n v="0"/>
    <n v="0"/>
  </r>
  <r>
    <x v="6"/>
    <x v="113"/>
    <x v="8"/>
    <x v="6"/>
    <x v="6"/>
    <m/>
    <m/>
    <m/>
    <m/>
    <m/>
    <m/>
  </r>
  <r>
    <x v="6"/>
    <x v="113"/>
    <x v="32"/>
    <x v="12"/>
    <x v="12"/>
    <n v="0"/>
    <n v="0"/>
    <n v="0"/>
    <n v="0"/>
    <n v="0"/>
    <n v="0"/>
  </r>
  <r>
    <x v="6"/>
    <x v="113"/>
    <x v="7"/>
    <x v="12"/>
    <x v="12"/>
    <n v="0"/>
    <n v="0"/>
    <n v="0"/>
    <n v="0"/>
    <n v="0"/>
    <n v="0"/>
  </r>
  <r>
    <x v="6"/>
    <x v="113"/>
    <x v="8"/>
    <x v="6"/>
    <x v="6"/>
    <m/>
    <m/>
    <m/>
    <m/>
    <m/>
    <m/>
  </r>
  <r>
    <x v="6"/>
    <x v="113"/>
    <x v="33"/>
    <x v="12"/>
    <x v="12"/>
    <n v="0"/>
    <n v="0"/>
    <n v="0"/>
    <n v="0"/>
    <n v="0"/>
    <n v="0"/>
  </r>
  <r>
    <x v="6"/>
    <x v="113"/>
    <x v="34"/>
    <x v="0"/>
    <x v="0"/>
    <n v="30950"/>
    <n v="32875"/>
    <n v="30950"/>
    <n v="32875"/>
    <n v="1925"/>
    <n v="6.2197092084006464E-2"/>
  </r>
  <r>
    <x v="6"/>
    <x v="113"/>
    <x v="7"/>
    <x v="0"/>
    <x v="0"/>
    <n v="30950"/>
    <n v="32875"/>
    <n v="30950"/>
    <n v="32875"/>
    <n v="1925"/>
    <n v="6.2197092084006464E-2"/>
  </r>
  <r>
    <x v="6"/>
    <x v="113"/>
    <x v="8"/>
    <x v="6"/>
    <x v="6"/>
    <m/>
    <m/>
    <m/>
    <m/>
    <m/>
    <m/>
  </r>
  <r>
    <x v="6"/>
    <x v="113"/>
    <x v="35"/>
    <x v="12"/>
    <x v="12"/>
    <n v="0"/>
    <n v="0"/>
    <n v="0"/>
    <n v="0"/>
    <n v="0"/>
    <n v="0"/>
  </r>
  <r>
    <x v="6"/>
    <x v="113"/>
    <x v="36"/>
    <x v="12"/>
    <x v="12"/>
    <n v="0"/>
    <n v="0"/>
    <n v="0"/>
    <n v="0"/>
    <n v="0"/>
    <n v="0"/>
  </r>
  <r>
    <x v="6"/>
    <x v="113"/>
    <x v="37"/>
    <x v="12"/>
    <x v="12"/>
    <n v="0"/>
    <n v="0"/>
    <n v="0"/>
    <n v="0"/>
    <n v="0"/>
    <n v="0"/>
  </r>
  <r>
    <x v="6"/>
    <x v="113"/>
    <x v="38"/>
    <x v="12"/>
    <x v="12"/>
    <n v="0"/>
    <n v="0"/>
    <n v="0"/>
    <n v="0"/>
    <n v="0"/>
    <n v="0"/>
  </r>
  <r>
    <x v="6"/>
    <x v="113"/>
    <x v="7"/>
    <x v="12"/>
    <x v="12"/>
    <n v="0"/>
    <n v="0"/>
    <n v="0"/>
    <n v="0"/>
    <n v="0"/>
    <n v="0"/>
  </r>
  <r>
    <x v="6"/>
    <x v="113"/>
    <x v="8"/>
    <x v="6"/>
    <x v="6"/>
    <m/>
    <m/>
    <m/>
    <m/>
    <m/>
    <m/>
  </r>
  <r>
    <x v="6"/>
    <x v="113"/>
    <x v="39"/>
    <x v="12"/>
    <x v="12"/>
    <n v="0"/>
    <n v="0"/>
    <n v="0"/>
    <n v="0"/>
    <n v="0"/>
    <n v="0"/>
  </r>
  <r>
    <x v="6"/>
    <x v="113"/>
    <x v="40"/>
    <x v="12"/>
    <x v="12"/>
    <n v="0"/>
    <n v="0"/>
    <n v="0"/>
    <n v="0"/>
    <n v="0"/>
    <n v="0"/>
  </r>
  <r>
    <x v="6"/>
    <x v="113"/>
    <x v="41"/>
    <x v="12"/>
    <x v="12"/>
    <n v="0"/>
    <n v="0"/>
    <n v="0"/>
    <n v="0"/>
    <n v="0"/>
    <n v="0"/>
  </r>
  <r>
    <x v="3"/>
    <x v="114"/>
    <x v="0"/>
    <x v="0"/>
    <x v="0"/>
    <n v="70000"/>
    <n v="70000"/>
    <n v="70000"/>
    <n v="70000"/>
    <n v="0"/>
    <n v="0"/>
  </r>
  <r>
    <x v="3"/>
    <x v="114"/>
    <x v="1"/>
    <x v="12"/>
    <x v="12"/>
    <n v="0"/>
    <n v="0"/>
    <n v="0"/>
    <n v="0"/>
    <n v="0"/>
    <n v="0"/>
  </r>
  <r>
    <x v="3"/>
    <x v="114"/>
    <x v="2"/>
    <x v="12"/>
    <x v="12"/>
    <n v="0"/>
    <n v="0"/>
    <n v="0"/>
    <n v="0"/>
    <n v="0"/>
    <n v="0"/>
  </r>
  <r>
    <x v="3"/>
    <x v="114"/>
    <x v="3"/>
    <x v="12"/>
    <x v="12"/>
    <n v="0"/>
    <n v="0"/>
    <n v="0"/>
    <n v="0"/>
    <n v="0"/>
    <n v="0"/>
  </r>
  <r>
    <x v="3"/>
    <x v="114"/>
    <x v="4"/>
    <x v="115"/>
    <x v="115"/>
    <n v="28000"/>
    <n v="32000"/>
    <n v="56000"/>
    <n v="64000"/>
    <n v="4000"/>
    <n v="0.14285714285714285"/>
  </r>
  <r>
    <x v="3"/>
    <x v="114"/>
    <x v="5"/>
    <x v="12"/>
    <x v="12"/>
    <n v="0"/>
    <n v="0"/>
    <n v="0"/>
    <n v="0"/>
    <n v="0"/>
    <n v="0"/>
  </r>
  <r>
    <x v="3"/>
    <x v="114"/>
    <x v="6"/>
    <x v="12"/>
    <x v="12"/>
    <n v="0"/>
    <n v="0"/>
    <n v="0"/>
    <n v="0"/>
    <n v="0"/>
    <n v="0"/>
  </r>
  <r>
    <x v="3"/>
    <x v="114"/>
    <x v="7"/>
    <x v="271"/>
    <x v="271"/>
    <n v="98000"/>
    <n v="102000"/>
    <n v="65333.333333333336"/>
    <n v="68000"/>
    <n v="4000"/>
    <n v="4.0816326530612242E-2"/>
  </r>
  <r>
    <x v="3"/>
    <x v="114"/>
    <x v="8"/>
    <x v="6"/>
    <x v="6"/>
    <m/>
    <m/>
    <m/>
    <m/>
    <m/>
    <m/>
  </r>
  <r>
    <x v="3"/>
    <x v="114"/>
    <x v="9"/>
    <x v="12"/>
    <x v="12"/>
    <n v="0"/>
    <n v="0"/>
    <n v="0"/>
    <n v="0"/>
    <n v="0"/>
    <n v="0"/>
  </r>
  <r>
    <x v="3"/>
    <x v="114"/>
    <x v="10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11"/>
    <x v="0"/>
    <x v="0"/>
    <n v="18000"/>
    <n v="18000"/>
    <n v="18000"/>
    <n v="18000"/>
    <n v="0"/>
    <n v="0"/>
  </r>
  <r>
    <x v="3"/>
    <x v="114"/>
    <x v="12"/>
    <x v="12"/>
    <x v="12"/>
    <n v="0"/>
    <n v="0"/>
    <n v="0"/>
    <n v="0"/>
    <n v="0"/>
    <n v="0"/>
  </r>
  <r>
    <x v="3"/>
    <x v="114"/>
    <x v="13"/>
    <x v="0"/>
    <x v="0"/>
    <n v="18000"/>
    <n v="18000"/>
    <n v="18000"/>
    <n v="18000"/>
    <n v="0"/>
    <n v="0"/>
  </r>
  <r>
    <x v="3"/>
    <x v="114"/>
    <x v="14"/>
    <x v="12"/>
    <x v="12"/>
    <n v="0"/>
    <n v="0"/>
    <n v="0"/>
    <n v="0"/>
    <n v="0"/>
    <n v="0"/>
  </r>
  <r>
    <x v="3"/>
    <x v="114"/>
    <x v="7"/>
    <x v="17"/>
    <x v="17"/>
    <n v="36000"/>
    <n v="36000"/>
    <n v="18000"/>
    <n v="18000"/>
    <n v="0"/>
    <n v="0"/>
  </r>
  <r>
    <x v="3"/>
    <x v="114"/>
    <x v="8"/>
    <x v="6"/>
    <x v="6"/>
    <m/>
    <m/>
    <m/>
    <m/>
    <m/>
    <m/>
  </r>
  <r>
    <x v="3"/>
    <x v="114"/>
    <x v="15"/>
    <x v="12"/>
    <x v="12"/>
    <n v="0"/>
    <n v="0"/>
    <n v="0"/>
    <n v="0"/>
    <n v="0"/>
    <n v="0"/>
  </r>
  <r>
    <x v="3"/>
    <x v="114"/>
    <x v="16"/>
    <x v="12"/>
    <x v="12"/>
    <n v="0"/>
    <n v="0"/>
    <n v="0"/>
    <n v="0"/>
    <n v="0"/>
    <n v="0"/>
  </r>
  <r>
    <x v="3"/>
    <x v="114"/>
    <x v="17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18"/>
    <x v="12"/>
    <x v="12"/>
    <n v="0"/>
    <n v="0"/>
    <n v="0"/>
    <n v="0"/>
    <n v="0"/>
    <n v="0"/>
  </r>
  <r>
    <x v="3"/>
    <x v="114"/>
    <x v="19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20"/>
    <x v="12"/>
    <x v="12"/>
    <n v="0"/>
    <n v="0"/>
    <n v="0"/>
    <n v="0"/>
    <n v="0"/>
    <n v="0"/>
  </r>
  <r>
    <x v="3"/>
    <x v="114"/>
    <x v="21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22"/>
    <x v="12"/>
    <x v="12"/>
    <n v="0"/>
    <n v="0"/>
    <n v="0"/>
    <n v="0"/>
    <n v="0"/>
    <n v="0"/>
  </r>
  <r>
    <x v="3"/>
    <x v="114"/>
    <x v="23"/>
    <x v="12"/>
    <x v="12"/>
    <n v="0"/>
    <n v="0"/>
    <n v="0"/>
    <n v="0"/>
    <n v="0"/>
    <n v="0"/>
  </r>
  <r>
    <x v="3"/>
    <x v="114"/>
    <x v="24"/>
    <x v="12"/>
    <x v="12"/>
    <n v="0"/>
    <n v="0"/>
    <n v="0"/>
    <n v="0"/>
    <n v="0"/>
    <n v="0"/>
  </r>
  <r>
    <x v="3"/>
    <x v="114"/>
    <x v="25"/>
    <x v="12"/>
    <x v="12"/>
    <n v="0"/>
    <n v="0"/>
    <n v="0"/>
    <n v="0"/>
    <n v="0"/>
    <n v="0"/>
  </r>
  <r>
    <x v="3"/>
    <x v="114"/>
    <x v="26"/>
    <x v="12"/>
    <x v="12"/>
    <n v="0"/>
    <n v="0"/>
    <n v="0"/>
    <n v="0"/>
    <n v="0"/>
    <n v="0"/>
  </r>
  <r>
    <x v="3"/>
    <x v="114"/>
    <x v="27"/>
    <x v="12"/>
    <x v="12"/>
    <n v="0"/>
    <n v="0"/>
    <n v="0"/>
    <n v="0"/>
    <n v="0"/>
    <n v="0"/>
  </r>
  <r>
    <x v="3"/>
    <x v="114"/>
    <x v="28"/>
    <x v="12"/>
    <x v="12"/>
    <n v="0"/>
    <n v="0"/>
    <n v="0"/>
    <n v="0"/>
    <n v="0"/>
    <n v="0"/>
  </r>
  <r>
    <x v="3"/>
    <x v="114"/>
    <x v="29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30"/>
    <x v="12"/>
    <x v="12"/>
    <n v="0"/>
    <n v="0"/>
    <n v="0"/>
    <n v="0"/>
    <n v="0"/>
    <n v="0"/>
  </r>
  <r>
    <x v="3"/>
    <x v="114"/>
    <x v="31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32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33"/>
    <x v="12"/>
    <x v="12"/>
    <n v="0"/>
    <n v="0"/>
    <n v="0"/>
    <n v="0"/>
    <n v="0"/>
    <n v="0"/>
  </r>
  <r>
    <x v="3"/>
    <x v="114"/>
    <x v="34"/>
    <x v="12"/>
    <x v="12"/>
    <n v="0"/>
    <n v="0"/>
    <n v="0"/>
    <n v="0"/>
    <n v="0"/>
    <n v="0"/>
  </r>
  <r>
    <x v="3"/>
    <x v="114"/>
    <x v="7"/>
    <x v="12"/>
    <x v="12"/>
    <n v="0"/>
    <n v="0"/>
    <n v="0"/>
    <n v="0"/>
    <n v="0"/>
    <n v="0"/>
  </r>
  <r>
    <x v="3"/>
    <x v="114"/>
    <x v="8"/>
    <x v="6"/>
    <x v="6"/>
    <m/>
    <m/>
    <m/>
    <m/>
    <m/>
    <m/>
  </r>
  <r>
    <x v="3"/>
    <x v="114"/>
    <x v="35"/>
    <x v="475"/>
    <x v="475"/>
    <n v="8463"/>
    <n v="8463"/>
    <n v="22271.052631578947"/>
    <n v="22271.052631578947"/>
    <n v="0"/>
    <n v="0"/>
  </r>
  <r>
    <x v="3"/>
    <x v="114"/>
    <x v="36"/>
    <x v="12"/>
    <x v="12"/>
    <n v="0"/>
    <n v="0"/>
    <n v="0"/>
    <n v="0"/>
    <n v="0"/>
    <n v="0"/>
  </r>
  <r>
    <x v="3"/>
    <x v="114"/>
    <x v="37"/>
    <x v="12"/>
    <x v="12"/>
    <n v="0"/>
    <n v="0"/>
    <n v="0"/>
    <n v="0"/>
    <n v="0"/>
    <n v="0"/>
  </r>
  <r>
    <x v="3"/>
    <x v="114"/>
    <x v="38"/>
    <x v="12"/>
    <x v="12"/>
    <n v="0"/>
    <n v="0"/>
    <n v="0"/>
    <n v="0"/>
    <n v="0"/>
    <n v="0"/>
  </r>
  <r>
    <x v="3"/>
    <x v="114"/>
    <x v="7"/>
    <x v="475"/>
    <x v="475"/>
    <n v="8463"/>
    <n v="8463"/>
    <n v="22271.052631578947"/>
    <n v="22271.052631578947"/>
    <n v="0"/>
    <n v="0"/>
  </r>
  <r>
    <x v="3"/>
    <x v="114"/>
    <x v="8"/>
    <x v="6"/>
    <x v="6"/>
    <m/>
    <m/>
    <m/>
    <m/>
    <m/>
    <m/>
  </r>
  <r>
    <x v="3"/>
    <x v="114"/>
    <x v="39"/>
    <x v="12"/>
    <x v="12"/>
    <n v="0"/>
    <n v="0"/>
    <n v="0"/>
    <n v="0"/>
    <n v="0"/>
    <n v="0"/>
  </r>
  <r>
    <x v="3"/>
    <x v="114"/>
    <x v="40"/>
    <x v="12"/>
    <x v="12"/>
    <n v="0"/>
    <n v="0"/>
    <n v="0"/>
    <n v="0"/>
    <n v="0"/>
    <n v="0"/>
  </r>
  <r>
    <x v="3"/>
    <x v="114"/>
    <x v="41"/>
    <x v="12"/>
    <x v="12"/>
    <n v="0"/>
    <n v="0"/>
    <n v="0"/>
    <n v="0"/>
    <n v="0"/>
    <n v="0"/>
  </r>
  <r>
    <x v="1"/>
    <x v="115"/>
    <x v="0"/>
    <x v="12"/>
    <x v="12"/>
    <n v="0"/>
    <n v="0"/>
    <n v="0"/>
    <n v="0"/>
    <n v="0"/>
    <n v="0"/>
  </r>
  <r>
    <x v="1"/>
    <x v="115"/>
    <x v="1"/>
    <x v="0"/>
    <x v="0"/>
    <n v="96960"/>
    <n v="96961"/>
    <n v="96960"/>
    <n v="96961"/>
    <n v="1"/>
    <n v="1.0313531353135314E-5"/>
  </r>
  <r>
    <x v="1"/>
    <x v="115"/>
    <x v="2"/>
    <x v="0"/>
    <x v="0"/>
    <n v="58580"/>
    <n v="60000"/>
    <n v="58580"/>
    <n v="60000"/>
    <n v="1420"/>
    <n v="2.4240355069989759E-2"/>
  </r>
  <r>
    <x v="1"/>
    <x v="115"/>
    <x v="3"/>
    <x v="12"/>
    <x v="12"/>
    <n v="0"/>
    <n v="0"/>
    <n v="0"/>
    <n v="0"/>
    <n v="0"/>
    <n v="0"/>
  </r>
  <r>
    <x v="1"/>
    <x v="115"/>
    <x v="4"/>
    <x v="0"/>
    <x v="0"/>
    <n v="61610"/>
    <n v="61611"/>
    <n v="61610"/>
    <n v="61611"/>
    <n v="1"/>
    <n v="1.6231131309852295E-5"/>
  </r>
  <r>
    <x v="1"/>
    <x v="115"/>
    <x v="5"/>
    <x v="0"/>
    <x v="0"/>
    <n v="74101"/>
    <n v="74102"/>
    <n v="74101"/>
    <n v="74102"/>
    <n v="1"/>
    <n v="1.3495094533137205E-5"/>
  </r>
  <r>
    <x v="1"/>
    <x v="115"/>
    <x v="6"/>
    <x v="476"/>
    <x v="476"/>
    <n v="24845.599999999999"/>
    <n v="24846"/>
    <n v="47779.999999999993"/>
    <n v="47780.769230769227"/>
    <n v="0.40000000000145519"/>
    <n v="1.6099430080233731E-5"/>
  </r>
  <r>
    <x v="1"/>
    <x v="115"/>
    <x v="7"/>
    <x v="477"/>
    <x v="477"/>
    <n v="316096.59999999998"/>
    <n v="317520"/>
    <n v="69932.876106194686"/>
    <n v="70247.787610619474"/>
    <n v="1423.4000000000233"/>
    <n v="4.5030538132963894E-3"/>
  </r>
  <r>
    <x v="1"/>
    <x v="115"/>
    <x v="8"/>
    <x v="6"/>
    <x v="6"/>
    <m/>
    <m/>
    <m/>
    <m/>
    <m/>
    <m/>
  </r>
  <r>
    <x v="1"/>
    <x v="115"/>
    <x v="9"/>
    <x v="12"/>
    <x v="12"/>
    <n v="0"/>
    <n v="0"/>
    <n v="0"/>
    <n v="0"/>
    <n v="0"/>
    <n v="0"/>
  </r>
  <r>
    <x v="1"/>
    <x v="115"/>
    <x v="10"/>
    <x v="12"/>
    <x v="12"/>
    <n v="0"/>
    <n v="0"/>
    <n v="0"/>
    <n v="0"/>
    <n v="0"/>
    <n v="0"/>
  </r>
  <r>
    <x v="1"/>
    <x v="115"/>
    <x v="7"/>
    <x v="12"/>
    <x v="12"/>
    <n v="0"/>
    <n v="0"/>
    <n v="0"/>
    <n v="0"/>
    <n v="0"/>
    <n v="0"/>
  </r>
  <r>
    <x v="1"/>
    <x v="115"/>
    <x v="8"/>
    <x v="6"/>
    <x v="6"/>
    <m/>
    <m/>
    <m/>
    <m/>
    <m/>
    <m/>
  </r>
  <r>
    <x v="1"/>
    <x v="115"/>
    <x v="11"/>
    <x v="12"/>
    <x v="12"/>
    <n v="0"/>
    <n v="0"/>
    <n v="0"/>
    <n v="0"/>
    <n v="0"/>
    <n v="0"/>
  </r>
  <r>
    <x v="1"/>
    <x v="115"/>
    <x v="12"/>
    <x v="478"/>
    <x v="478"/>
    <n v="37552.480000000003"/>
    <n v="37553.480000000003"/>
    <n v="19558.583333333336"/>
    <n v="19559.104166666668"/>
    <n v="1"/>
    <n v="2.6629399709419987E-5"/>
  </r>
  <r>
    <x v="1"/>
    <x v="115"/>
    <x v="13"/>
    <x v="12"/>
    <x v="12"/>
    <n v="0"/>
    <n v="0"/>
    <n v="0"/>
    <n v="0"/>
    <n v="0"/>
    <n v="0"/>
  </r>
  <r>
    <x v="1"/>
    <x v="115"/>
    <x v="14"/>
    <x v="12"/>
    <x v="12"/>
    <n v="0"/>
    <n v="0"/>
    <n v="0"/>
    <n v="0"/>
    <n v="0"/>
    <n v="0"/>
  </r>
  <r>
    <x v="1"/>
    <x v="115"/>
    <x v="7"/>
    <x v="478"/>
    <x v="478"/>
    <n v="37552.480000000003"/>
    <n v="37553.480000000003"/>
    <n v="19558.583333333336"/>
    <n v="19559.104166666668"/>
    <n v="1"/>
    <n v="2.6629399709419987E-5"/>
  </r>
  <r>
    <x v="1"/>
    <x v="115"/>
    <x v="8"/>
    <x v="6"/>
    <x v="6"/>
    <m/>
    <m/>
    <m/>
    <m/>
    <m/>
    <m/>
  </r>
  <r>
    <x v="1"/>
    <x v="115"/>
    <x v="15"/>
    <x v="0"/>
    <x v="0"/>
    <n v="54692"/>
    <n v="54693"/>
    <n v="54692"/>
    <n v="54693"/>
    <n v="1"/>
    <n v="1.8284209756454325E-5"/>
  </r>
  <r>
    <x v="1"/>
    <x v="115"/>
    <x v="16"/>
    <x v="12"/>
    <x v="12"/>
    <n v="0"/>
    <n v="0"/>
    <n v="0"/>
    <n v="0"/>
    <n v="0"/>
    <n v="0"/>
  </r>
  <r>
    <x v="1"/>
    <x v="115"/>
    <x v="17"/>
    <x v="17"/>
    <x v="17"/>
    <n v="42765"/>
    <n v="45696"/>
    <n v="21382.5"/>
    <n v="22848"/>
    <n v="2931"/>
    <n v="6.8537355313924936E-2"/>
  </r>
  <r>
    <x v="1"/>
    <x v="115"/>
    <x v="7"/>
    <x v="26"/>
    <x v="26"/>
    <n v="97457"/>
    <n v="100389"/>
    <n v="32485.666666666668"/>
    <n v="33463"/>
    <n v="2932"/>
    <n v="3.0085063156058571E-2"/>
  </r>
  <r>
    <x v="1"/>
    <x v="115"/>
    <x v="8"/>
    <x v="6"/>
    <x v="6"/>
    <m/>
    <m/>
    <m/>
    <m/>
    <m/>
    <m/>
  </r>
  <r>
    <x v="1"/>
    <x v="115"/>
    <x v="18"/>
    <x v="0"/>
    <x v="0"/>
    <n v="40401"/>
    <n v="45000"/>
    <n v="40401"/>
    <n v="45000"/>
    <n v="4599"/>
    <n v="0.1138338159946536"/>
  </r>
  <r>
    <x v="1"/>
    <x v="115"/>
    <x v="19"/>
    <x v="12"/>
    <x v="12"/>
    <n v="0"/>
    <n v="0"/>
    <n v="0"/>
    <n v="0"/>
    <n v="0"/>
    <n v="0"/>
  </r>
  <r>
    <x v="1"/>
    <x v="115"/>
    <x v="7"/>
    <x v="0"/>
    <x v="0"/>
    <n v="40401"/>
    <n v="45000"/>
    <n v="40401"/>
    <n v="45000"/>
    <n v="4599"/>
    <n v="0.1138338159946536"/>
  </r>
  <r>
    <x v="1"/>
    <x v="115"/>
    <x v="8"/>
    <x v="6"/>
    <x v="6"/>
    <m/>
    <m/>
    <m/>
    <m/>
    <m/>
    <m/>
  </r>
  <r>
    <x v="1"/>
    <x v="115"/>
    <x v="20"/>
    <x v="0"/>
    <x v="0"/>
    <n v="35000"/>
    <n v="35001"/>
    <n v="35000"/>
    <n v="35001"/>
    <n v="1"/>
    <n v="2.8571428571428571E-5"/>
  </r>
  <r>
    <x v="1"/>
    <x v="115"/>
    <x v="21"/>
    <x v="12"/>
    <x v="12"/>
    <n v="0"/>
    <n v="0"/>
    <n v="0"/>
    <n v="0"/>
    <n v="0"/>
    <n v="0"/>
  </r>
  <r>
    <x v="1"/>
    <x v="115"/>
    <x v="7"/>
    <x v="0"/>
    <x v="0"/>
    <n v="35000"/>
    <n v="35001"/>
    <n v="35000"/>
    <n v="35001"/>
    <n v="1"/>
    <n v="2.8571428571428571E-5"/>
  </r>
  <r>
    <x v="1"/>
    <x v="115"/>
    <x v="8"/>
    <x v="6"/>
    <x v="6"/>
    <m/>
    <m/>
    <m/>
    <m/>
    <m/>
    <m/>
  </r>
  <r>
    <x v="1"/>
    <x v="115"/>
    <x v="22"/>
    <x v="12"/>
    <x v="12"/>
    <n v="0"/>
    <n v="0"/>
    <n v="0"/>
    <n v="0"/>
    <n v="0"/>
    <n v="0"/>
  </r>
  <r>
    <x v="1"/>
    <x v="115"/>
    <x v="23"/>
    <x v="12"/>
    <x v="12"/>
    <n v="0"/>
    <n v="0"/>
    <n v="0"/>
    <n v="0"/>
    <n v="0"/>
    <n v="0"/>
  </r>
  <r>
    <x v="1"/>
    <x v="115"/>
    <x v="24"/>
    <x v="12"/>
    <x v="12"/>
    <n v="0"/>
    <n v="0"/>
    <n v="0"/>
    <n v="0"/>
    <n v="0"/>
    <n v="0"/>
  </r>
  <r>
    <x v="1"/>
    <x v="115"/>
    <x v="25"/>
    <x v="12"/>
    <x v="12"/>
    <n v="0"/>
    <n v="0"/>
    <n v="0"/>
    <n v="0"/>
    <n v="0"/>
    <n v="0"/>
  </r>
  <r>
    <x v="1"/>
    <x v="115"/>
    <x v="26"/>
    <x v="12"/>
    <x v="12"/>
    <n v="0"/>
    <n v="0"/>
    <n v="0"/>
    <n v="0"/>
    <n v="0"/>
    <n v="0"/>
  </r>
  <r>
    <x v="1"/>
    <x v="115"/>
    <x v="27"/>
    <x v="12"/>
    <x v="12"/>
    <n v="0"/>
    <n v="0"/>
    <n v="0"/>
    <n v="0"/>
    <n v="0"/>
    <n v="0"/>
  </r>
  <r>
    <x v="1"/>
    <x v="115"/>
    <x v="28"/>
    <x v="12"/>
    <x v="12"/>
    <n v="0"/>
    <n v="0"/>
    <n v="0"/>
    <n v="0"/>
    <n v="0"/>
    <n v="0"/>
  </r>
  <r>
    <x v="1"/>
    <x v="115"/>
    <x v="29"/>
    <x v="12"/>
    <x v="12"/>
    <n v="0"/>
    <n v="0"/>
    <n v="0"/>
    <n v="0"/>
    <n v="0"/>
    <n v="0"/>
  </r>
  <r>
    <x v="1"/>
    <x v="115"/>
    <x v="7"/>
    <x v="12"/>
    <x v="12"/>
    <n v="0"/>
    <n v="0"/>
    <n v="0"/>
    <n v="0"/>
    <n v="0"/>
    <n v="0"/>
  </r>
  <r>
    <x v="1"/>
    <x v="115"/>
    <x v="8"/>
    <x v="6"/>
    <x v="6"/>
    <m/>
    <m/>
    <m/>
    <m/>
    <m/>
    <m/>
  </r>
  <r>
    <x v="1"/>
    <x v="115"/>
    <x v="30"/>
    <x v="12"/>
    <x v="12"/>
    <n v="0"/>
    <n v="0"/>
    <n v="0"/>
    <n v="0"/>
    <n v="0"/>
    <n v="0"/>
  </r>
  <r>
    <x v="1"/>
    <x v="115"/>
    <x v="31"/>
    <x v="12"/>
    <x v="12"/>
    <n v="0"/>
    <n v="0"/>
    <n v="0"/>
    <n v="0"/>
    <n v="0"/>
    <n v="0"/>
  </r>
  <r>
    <x v="1"/>
    <x v="115"/>
    <x v="7"/>
    <x v="12"/>
    <x v="12"/>
    <n v="0"/>
    <n v="0"/>
    <n v="0"/>
    <n v="0"/>
    <n v="0"/>
    <n v="0"/>
  </r>
  <r>
    <x v="1"/>
    <x v="115"/>
    <x v="8"/>
    <x v="6"/>
    <x v="6"/>
    <m/>
    <m/>
    <m/>
    <m/>
    <m/>
    <m/>
  </r>
  <r>
    <x v="1"/>
    <x v="115"/>
    <x v="32"/>
    <x v="0"/>
    <x v="0"/>
    <n v="34653"/>
    <n v="34654"/>
    <n v="34653"/>
    <n v="34654"/>
    <n v="1"/>
    <n v="2.8857530372550716E-5"/>
  </r>
  <r>
    <x v="1"/>
    <x v="115"/>
    <x v="7"/>
    <x v="0"/>
    <x v="0"/>
    <n v="34653"/>
    <n v="34654"/>
    <n v="34653"/>
    <n v="34654"/>
    <n v="1"/>
    <n v="2.8857530372550716E-5"/>
  </r>
  <r>
    <x v="1"/>
    <x v="115"/>
    <x v="8"/>
    <x v="6"/>
    <x v="6"/>
    <m/>
    <m/>
    <m/>
    <m/>
    <m/>
    <m/>
  </r>
  <r>
    <x v="1"/>
    <x v="115"/>
    <x v="33"/>
    <x v="12"/>
    <x v="12"/>
    <n v="0"/>
    <n v="0"/>
    <n v="0"/>
    <n v="0"/>
    <n v="0"/>
    <n v="0"/>
  </r>
  <r>
    <x v="1"/>
    <x v="115"/>
    <x v="34"/>
    <x v="17"/>
    <x v="17"/>
    <n v="49812.4"/>
    <n v="50889.599999999999"/>
    <n v="24906.2"/>
    <n v="25444.799999999999"/>
    <n v="1077.1999999999971"/>
    <n v="2.1625137515959823E-2"/>
  </r>
  <r>
    <x v="1"/>
    <x v="115"/>
    <x v="7"/>
    <x v="17"/>
    <x v="17"/>
    <n v="49812.4"/>
    <n v="50889.599999999999"/>
    <n v="24906.2"/>
    <n v="25444.799999999999"/>
    <n v="1077.1999999999971"/>
    <n v="2.1625137515959823E-2"/>
  </r>
  <r>
    <x v="1"/>
    <x v="115"/>
    <x v="8"/>
    <x v="6"/>
    <x v="6"/>
    <m/>
    <m/>
    <m/>
    <m/>
    <m/>
    <m/>
  </r>
  <r>
    <x v="1"/>
    <x v="115"/>
    <x v="35"/>
    <x v="12"/>
    <x v="12"/>
    <n v="0"/>
    <n v="0"/>
    <n v="0"/>
    <n v="0"/>
    <n v="0"/>
    <n v="0"/>
  </r>
  <r>
    <x v="1"/>
    <x v="115"/>
    <x v="36"/>
    <x v="169"/>
    <x v="169"/>
    <n v="28874.400000000001"/>
    <n v="28875"/>
    <n v="48124.000000000007"/>
    <n v="48125"/>
    <n v="0.59999999999854481"/>
    <n v="2.0779652564158728E-5"/>
  </r>
  <r>
    <x v="1"/>
    <x v="115"/>
    <x v="37"/>
    <x v="12"/>
    <x v="12"/>
    <n v="0"/>
    <n v="0"/>
    <n v="0"/>
    <n v="0"/>
    <n v="0"/>
    <n v="0"/>
  </r>
  <r>
    <x v="1"/>
    <x v="115"/>
    <x v="38"/>
    <x v="12"/>
    <x v="12"/>
    <n v="0"/>
    <n v="0"/>
    <n v="0"/>
    <n v="0"/>
    <n v="0"/>
    <n v="0"/>
  </r>
  <r>
    <x v="1"/>
    <x v="115"/>
    <x v="7"/>
    <x v="169"/>
    <x v="169"/>
    <n v="28874.400000000001"/>
    <n v="28875"/>
    <n v="48124.000000000007"/>
    <n v="48125"/>
    <n v="0.59999999999854481"/>
    <n v="2.0779652564158728E-5"/>
  </r>
  <r>
    <x v="1"/>
    <x v="115"/>
    <x v="8"/>
    <x v="6"/>
    <x v="6"/>
    <m/>
    <m/>
    <m/>
    <m/>
    <m/>
    <m/>
  </r>
  <r>
    <x v="1"/>
    <x v="115"/>
    <x v="39"/>
    <x v="12"/>
    <x v="12"/>
    <n v="0"/>
    <n v="0"/>
    <n v="0"/>
    <n v="0"/>
    <n v="0"/>
    <n v="0"/>
  </r>
  <r>
    <x v="1"/>
    <x v="115"/>
    <x v="40"/>
    <x v="12"/>
    <x v="12"/>
    <n v="0"/>
    <n v="0"/>
    <n v="0"/>
    <n v="0"/>
    <n v="0"/>
    <n v="0"/>
  </r>
  <r>
    <x v="1"/>
    <x v="115"/>
    <x v="41"/>
    <x v="12"/>
    <x v="12"/>
    <n v="0"/>
    <n v="0"/>
    <n v="0"/>
    <n v="0"/>
    <n v="0"/>
    <n v="0"/>
  </r>
  <r>
    <x v="1"/>
    <x v="116"/>
    <x v="0"/>
    <x v="0"/>
    <x v="0"/>
    <n v="106000"/>
    <n v="110500"/>
    <n v="106000"/>
    <n v="110500"/>
    <n v="4500"/>
    <n v="4.2452830188679243E-2"/>
  </r>
  <r>
    <x v="1"/>
    <x v="116"/>
    <x v="1"/>
    <x v="12"/>
    <x v="12"/>
    <n v="0"/>
    <n v="0"/>
    <n v="0"/>
    <n v="0"/>
    <n v="0"/>
    <n v="0"/>
  </r>
  <r>
    <x v="1"/>
    <x v="116"/>
    <x v="2"/>
    <x v="0"/>
    <x v="0"/>
    <n v="56000"/>
    <n v="57000"/>
    <n v="56000"/>
    <n v="57000"/>
    <n v="1000"/>
    <n v="1.7857142857142856E-2"/>
  </r>
  <r>
    <x v="1"/>
    <x v="116"/>
    <x v="3"/>
    <x v="12"/>
    <x v="12"/>
    <n v="0"/>
    <n v="0"/>
    <n v="0"/>
    <n v="0"/>
    <n v="0"/>
    <n v="0"/>
  </r>
  <r>
    <x v="1"/>
    <x v="116"/>
    <x v="4"/>
    <x v="378"/>
    <x v="378"/>
    <n v="60396"/>
    <n v="61000"/>
    <n v="80528"/>
    <n v="81333.333333333328"/>
    <n v="604"/>
    <n v="1.0000662295516259E-2"/>
  </r>
  <r>
    <x v="1"/>
    <x v="116"/>
    <x v="5"/>
    <x v="12"/>
    <x v="12"/>
    <n v="0"/>
    <n v="0"/>
    <n v="0"/>
    <n v="0"/>
    <n v="0"/>
    <n v="0"/>
  </r>
  <r>
    <x v="1"/>
    <x v="116"/>
    <x v="6"/>
    <x v="12"/>
    <x v="12"/>
    <n v="0"/>
    <n v="0"/>
    <n v="0"/>
    <n v="0"/>
    <n v="0"/>
    <n v="0"/>
  </r>
  <r>
    <x v="1"/>
    <x v="116"/>
    <x v="7"/>
    <x v="151"/>
    <x v="151"/>
    <n v="222396"/>
    <n v="228500"/>
    <n v="80871.272727272721"/>
    <n v="83090.909090909088"/>
    <n v="6104"/>
    <n v="2.7446536808215974E-2"/>
  </r>
  <r>
    <x v="1"/>
    <x v="116"/>
    <x v="8"/>
    <x v="6"/>
    <x v="6"/>
    <m/>
    <m/>
    <m/>
    <m/>
    <m/>
    <m/>
  </r>
  <r>
    <x v="1"/>
    <x v="116"/>
    <x v="9"/>
    <x v="12"/>
    <x v="12"/>
    <n v="0"/>
    <n v="0"/>
    <n v="0"/>
    <n v="0"/>
    <n v="0"/>
    <n v="0"/>
  </r>
  <r>
    <x v="1"/>
    <x v="116"/>
    <x v="10"/>
    <x v="0"/>
    <x v="0"/>
    <n v="28808"/>
    <n v="30160"/>
    <n v="28808"/>
    <n v="30160"/>
    <n v="1352"/>
    <n v="4.6931407942238268E-2"/>
  </r>
  <r>
    <x v="1"/>
    <x v="116"/>
    <x v="7"/>
    <x v="0"/>
    <x v="0"/>
    <n v="28808"/>
    <n v="30160"/>
    <n v="28808"/>
    <n v="30160"/>
    <n v="1352"/>
    <n v="4.6931407942238268E-2"/>
  </r>
  <r>
    <x v="1"/>
    <x v="116"/>
    <x v="8"/>
    <x v="6"/>
    <x v="6"/>
    <m/>
    <m/>
    <m/>
    <m/>
    <m/>
    <m/>
  </r>
  <r>
    <x v="1"/>
    <x v="116"/>
    <x v="11"/>
    <x v="19"/>
    <x v="19"/>
    <n v="89250"/>
    <n v="90250"/>
    <n v="22312.5"/>
    <n v="22562.5"/>
    <n v="1000"/>
    <n v="1.1204481792717087E-2"/>
  </r>
  <r>
    <x v="1"/>
    <x v="116"/>
    <x v="12"/>
    <x v="0"/>
    <x v="0"/>
    <n v="21000"/>
    <n v="21250"/>
    <n v="21000"/>
    <n v="21250"/>
    <n v="250"/>
    <n v="1.1904761904761904E-2"/>
  </r>
  <r>
    <x v="1"/>
    <x v="116"/>
    <x v="13"/>
    <x v="0"/>
    <x v="0"/>
    <n v="17750"/>
    <n v="18000"/>
    <n v="17750"/>
    <n v="18000"/>
    <n v="250"/>
    <n v="1.4084507042253521E-2"/>
  </r>
  <r>
    <x v="1"/>
    <x v="116"/>
    <x v="14"/>
    <x v="12"/>
    <x v="12"/>
    <n v="0"/>
    <n v="0"/>
    <n v="0"/>
    <n v="0"/>
    <n v="0"/>
    <n v="0"/>
  </r>
  <r>
    <x v="1"/>
    <x v="116"/>
    <x v="7"/>
    <x v="23"/>
    <x v="23"/>
    <n v="128000"/>
    <n v="129500"/>
    <n v="21333.333333333332"/>
    <n v="21583.333333333332"/>
    <n v="1500"/>
    <n v="1.171875E-2"/>
  </r>
  <r>
    <x v="1"/>
    <x v="116"/>
    <x v="8"/>
    <x v="6"/>
    <x v="6"/>
    <m/>
    <m/>
    <m/>
    <m/>
    <m/>
    <m/>
  </r>
  <r>
    <x v="1"/>
    <x v="116"/>
    <x v="15"/>
    <x v="0"/>
    <x v="0"/>
    <n v="63000"/>
    <n v="64500"/>
    <n v="63000"/>
    <n v="64500"/>
    <n v="1500"/>
    <n v="2.3809523809523808E-2"/>
  </r>
  <r>
    <x v="1"/>
    <x v="116"/>
    <x v="16"/>
    <x v="12"/>
    <x v="12"/>
    <n v="0"/>
    <n v="0"/>
    <n v="0"/>
    <n v="0"/>
    <n v="0"/>
    <n v="0"/>
  </r>
  <r>
    <x v="1"/>
    <x v="116"/>
    <x v="17"/>
    <x v="0"/>
    <x v="0"/>
    <n v="41500"/>
    <n v="42000"/>
    <n v="41500"/>
    <n v="42000"/>
    <n v="500"/>
    <n v="1.2048192771084338E-2"/>
  </r>
  <r>
    <x v="1"/>
    <x v="116"/>
    <x v="7"/>
    <x v="17"/>
    <x v="17"/>
    <n v="104500"/>
    <n v="106500"/>
    <n v="52250"/>
    <n v="53250"/>
    <n v="2000"/>
    <n v="1.9138755980861243E-2"/>
  </r>
  <r>
    <x v="1"/>
    <x v="116"/>
    <x v="8"/>
    <x v="6"/>
    <x v="6"/>
    <m/>
    <m/>
    <m/>
    <m/>
    <m/>
    <m/>
  </r>
  <r>
    <x v="1"/>
    <x v="116"/>
    <x v="18"/>
    <x v="0"/>
    <x v="0"/>
    <n v="40000"/>
    <n v="40250"/>
    <n v="40000"/>
    <n v="40250"/>
    <n v="250"/>
    <n v="6.2500000000000003E-3"/>
  </r>
  <r>
    <x v="1"/>
    <x v="116"/>
    <x v="19"/>
    <x v="12"/>
    <x v="12"/>
    <n v="0"/>
    <n v="0"/>
    <n v="0"/>
    <n v="0"/>
    <n v="0"/>
    <n v="0"/>
  </r>
  <r>
    <x v="1"/>
    <x v="116"/>
    <x v="7"/>
    <x v="0"/>
    <x v="0"/>
    <n v="40000"/>
    <n v="40250"/>
    <n v="40000"/>
    <n v="40250"/>
    <n v="250"/>
    <n v="6.2500000000000003E-3"/>
  </r>
  <r>
    <x v="1"/>
    <x v="116"/>
    <x v="8"/>
    <x v="6"/>
    <x v="6"/>
    <m/>
    <m/>
    <m/>
    <m/>
    <m/>
    <m/>
  </r>
  <r>
    <x v="1"/>
    <x v="116"/>
    <x v="20"/>
    <x v="12"/>
    <x v="12"/>
    <n v="0"/>
    <n v="0"/>
    <n v="0"/>
    <n v="0"/>
    <n v="0"/>
    <n v="0"/>
  </r>
  <r>
    <x v="1"/>
    <x v="116"/>
    <x v="21"/>
    <x v="12"/>
    <x v="12"/>
    <n v="0"/>
    <n v="0"/>
    <n v="0"/>
    <n v="0"/>
    <n v="0"/>
    <n v="0"/>
  </r>
  <r>
    <x v="1"/>
    <x v="116"/>
    <x v="7"/>
    <x v="12"/>
    <x v="12"/>
    <n v="0"/>
    <n v="0"/>
    <n v="0"/>
    <n v="0"/>
    <n v="0"/>
    <n v="0"/>
  </r>
  <r>
    <x v="1"/>
    <x v="116"/>
    <x v="8"/>
    <x v="6"/>
    <x v="6"/>
    <m/>
    <m/>
    <m/>
    <m/>
    <m/>
    <m/>
  </r>
  <r>
    <x v="1"/>
    <x v="116"/>
    <x v="22"/>
    <x v="12"/>
    <x v="12"/>
    <n v="0"/>
    <n v="0"/>
    <n v="0"/>
    <n v="0"/>
    <n v="0"/>
    <n v="0"/>
  </r>
  <r>
    <x v="1"/>
    <x v="116"/>
    <x v="23"/>
    <x v="12"/>
    <x v="12"/>
    <n v="0"/>
    <n v="0"/>
    <n v="0"/>
    <n v="0"/>
    <n v="0"/>
    <n v="0"/>
  </r>
  <r>
    <x v="1"/>
    <x v="116"/>
    <x v="24"/>
    <x v="12"/>
    <x v="12"/>
    <n v="0"/>
    <n v="0"/>
    <n v="0"/>
    <n v="0"/>
    <n v="0"/>
    <n v="0"/>
  </r>
  <r>
    <x v="1"/>
    <x v="116"/>
    <x v="25"/>
    <x v="12"/>
    <x v="12"/>
    <n v="0"/>
    <n v="0"/>
    <n v="0"/>
    <n v="0"/>
    <n v="0"/>
    <n v="0"/>
  </r>
  <r>
    <x v="1"/>
    <x v="116"/>
    <x v="26"/>
    <x v="12"/>
    <x v="12"/>
    <n v="0"/>
    <n v="0"/>
    <n v="0"/>
    <n v="0"/>
    <n v="0"/>
    <n v="0"/>
  </r>
  <r>
    <x v="1"/>
    <x v="116"/>
    <x v="27"/>
    <x v="12"/>
    <x v="12"/>
    <n v="0"/>
    <n v="0"/>
    <n v="0"/>
    <n v="0"/>
    <n v="0"/>
    <n v="0"/>
  </r>
  <r>
    <x v="1"/>
    <x v="116"/>
    <x v="28"/>
    <x v="12"/>
    <x v="12"/>
    <n v="0"/>
    <n v="0"/>
    <n v="0"/>
    <n v="0"/>
    <n v="0"/>
    <n v="0"/>
  </r>
  <r>
    <x v="1"/>
    <x v="116"/>
    <x v="29"/>
    <x v="12"/>
    <x v="12"/>
    <n v="0"/>
    <n v="0"/>
    <n v="0"/>
    <n v="0"/>
    <n v="0"/>
    <n v="0"/>
  </r>
  <r>
    <x v="1"/>
    <x v="116"/>
    <x v="7"/>
    <x v="12"/>
    <x v="12"/>
    <n v="0"/>
    <n v="0"/>
    <n v="0"/>
    <n v="0"/>
    <n v="0"/>
    <n v="0"/>
  </r>
  <r>
    <x v="1"/>
    <x v="116"/>
    <x v="8"/>
    <x v="6"/>
    <x v="6"/>
    <m/>
    <m/>
    <m/>
    <m/>
    <m/>
    <m/>
  </r>
  <r>
    <x v="1"/>
    <x v="116"/>
    <x v="30"/>
    <x v="0"/>
    <x v="0"/>
    <n v="29640"/>
    <n v="30160"/>
    <n v="29640"/>
    <n v="30160"/>
    <n v="520"/>
    <n v="1.7543859649122806E-2"/>
  </r>
  <r>
    <x v="1"/>
    <x v="116"/>
    <x v="31"/>
    <x v="12"/>
    <x v="12"/>
    <n v="0"/>
    <n v="0"/>
    <n v="0"/>
    <n v="0"/>
    <n v="0"/>
    <n v="0"/>
  </r>
  <r>
    <x v="1"/>
    <x v="116"/>
    <x v="7"/>
    <x v="0"/>
    <x v="0"/>
    <n v="29640"/>
    <n v="30160"/>
    <n v="29640"/>
    <n v="30160"/>
    <n v="520"/>
    <n v="1.7543859649122806E-2"/>
  </r>
  <r>
    <x v="1"/>
    <x v="116"/>
    <x v="8"/>
    <x v="6"/>
    <x v="6"/>
    <m/>
    <m/>
    <m/>
    <m/>
    <m/>
    <m/>
  </r>
  <r>
    <x v="1"/>
    <x v="116"/>
    <x v="32"/>
    <x v="0"/>
    <x v="0"/>
    <n v="55000"/>
    <n v="56000"/>
    <n v="55000"/>
    <n v="56000"/>
    <n v="1000"/>
    <n v="1.8181818181818181E-2"/>
  </r>
  <r>
    <x v="1"/>
    <x v="116"/>
    <x v="7"/>
    <x v="0"/>
    <x v="0"/>
    <n v="55000"/>
    <n v="56000"/>
    <n v="55000"/>
    <n v="56000"/>
    <n v="1000"/>
    <n v="1.8181818181818181E-2"/>
  </r>
  <r>
    <x v="1"/>
    <x v="116"/>
    <x v="8"/>
    <x v="6"/>
    <x v="6"/>
    <m/>
    <m/>
    <m/>
    <m/>
    <m/>
    <m/>
  </r>
  <r>
    <x v="1"/>
    <x v="116"/>
    <x v="33"/>
    <x v="12"/>
    <x v="12"/>
    <n v="0"/>
    <n v="0"/>
    <n v="0"/>
    <n v="0"/>
    <n v="0"/>
    <n v="0"/>
  </r>
  <r>
    <x v="1"/>
    <x v="116"/>
    <x v="34"/>
    <x v="17"/>
    <x v="17"/>
    <n v="50960"/>
    <n v="52000"/>
    <n v="25480"/>
    <n v="26000"/>
    <n v="1040"/>
    <n v="2.0408163265306121E-2"/>
  </r>
  <r>
    <x v="1"/>
    <x v="116"/>
    <x v="7"/>
    <x v="17"/>
    <x v="17"/>
    <n v="50960"/>
    <n v="52000"/>
    <n v="25480"/>
    <n v="26000"/>
    <n v="1040"/>
    <n v="2.0408163265306121E-2"/>
  </r>
  <r>
    <x v="1"/>
    <x v="116"/>
    <x v="8"/>
    <x v="6"/>
    <x v="6"/>
    <m/>
    <m/>
    <m/>
    <m/>
    <m/>
    <m/>
  </r>
  <r>
    <x v="1"/>
    <x v="116"/>
    <x v="35"/>
    <x v="12"/>
    <x v="12"/>
    <n v="0"/>
    <n v="0"/>
    <n v="0"/>
    <n v="0"/>
    <n v="0"/>
    <n v="0"/>
  </r>
  <r>
    <x v="1"/>
    <x v="116"/>
    <x v="36"/>
    <x v="12"/>
    <x v="12"/>
    <n v="0"/>
    <n v="0"/>
    <n v="0"/>
    <n v="0"/>
    <n v="0"/>
    <n v="0"/>
  </r>
  <r>
    <x v="1"/>
    <x v="116"/>
    <x v="37"/>
    <x v="12"/>
    <x v="12"/>
    <n v="0"/>
    <n v="0"/>
    <n v="0"/>
    <n v="0"/>
    <n v="0"/>
    <n v="0"/>
  </r>
  <r>
    <x v="1"/>
    <x v="116"/>
    <x v="38"/>
    <x v="12"/>
    <x v="12"/>
    <n v="0"/>
    <n v="0"/>
    <n v="0"/>
    <n v="0"/>
    <n v="0"/>
    <n v="0"/>
  </r>
  <r>
    <x v="1"/>
    <x v="116"/>
    <x v="7"/>
    <x v="12"/>
    <x v="12"/>
    <n v="0"/>
    <n v="0"/>
    <n v="0"/>
    <n v="0"/>
    <n v="0"/>
    <n v="0"/>
  </r>
  <r>
    <x v="1"/>
    <x v="116"/>
    <x v="8"/>
    <x v="6"/>
    <x v="6"/>
    <m/>
    <m/>
    <m/>
    <m/>
    <m/>
    <m/>
  </r>
  <r>
    <x v="1"/>
    <x v="116"/>
    <x v="39"/>
    <x v="12"/>
    <x v="12"/>
    <n v="0"/>
    <n v="0"/>
    <n v="0"/>
    <n v="0"/>
    <n v="0"/>
    <n v="0"/>
  </r>
  <r>
    <x v="1"/>
    <x v="116"/>
    <x v="40"/>
    <x v="12"/>
    <x v="12"/>
    <n v="0"/>
    <n v="0"/>
    <n v="0"/>
    <n v="0"/>
    <n v="0"/>
    <n v="0"/>
  </r>
  <r>
    <x v="1"/>
    <x v="116"/>
    <x v="41"/>
    <x v="12"/>
    <x v="12"/>
    <n v="0"/>
    <n v="0"/>
    <n v="0"/>
    <n v="0"/>
    <n v="0"/>
    <n v="0"/>
  </r>
  <r>
    <x v="3"/>
    <x v="117"/>
    <x v="0"/>
    <x v="0"/>
    <x v="0"/>
    <n v="80001"/>
    <n v="80002"/>
    <n v="80001"/>
    <n v="80002"/>
    <n v="1"/>
    <n v="1.24998437519531E-5"/>
  </r>
  <r>
    <x v="3"/>
    <x v="117"/>
    <x v="1"/>
    <x v="12"/>
    <x v="12"/>
    <n v="0"/>
    <n v="0"/>
    <n v="0"/>
    <n v="0"/>
    <n v="0"/>
    <n v="0"/>
  </r>
  <r>
    <x v="3"/>
    <x v="117"/>
    <x v="2"/>
    <x v="12"/>
    <x v="12"/>
    <n v="0"/>
    <n v="0"/>
    <n v="0"/>
    <n v="0"/>
    <n v="0"/>
    <n v="0"/>
  </r>
  <r>
    <x v="3"/>
    <x v="117"/>
    <x v="3"/>
    <x v="12"/>
    <x v="12"/>
    <n v="0"/>
    <n v="0"/>
    <n v="0"/>
    <n v="0"/>
    <n v="0"/>
    <n v="0"/>
  </r>
  <r>
    <x v="3"/>
    <x v="117"/>
    <x v="4"/>
    <x v="12"/>
    <x v="12"/>
    <n v="0"/>
    <n v="0"/>
    <n v="0"/>
    <n v="0"/>
    <n v="0"/>
    <n v="0"/>
  </r>
  <r>
    <x v="3"/>
    <x v="117"/>
    <x v="5"/>
    <x v="12"/>
    <x v="12"/>
    <n v="0"/>
    <n v="0"/>
    <n v="0"/>
    <n v="0"/>
    <n v="0"/>
    <n v="0"/>
  </r>
  <r>
    <x v="3"/>
    <x v="117"/>
    <x v="6"/>
    <x v="12"/>
    <x v="12"/>
    <n v="0"/>
    <n v="0"/>
    <n v="0"/>
    <n v="0"/>
    <n v="0"/>
    <n v="0"/>
  </r>
  <r>
    <x v="3"/>
    <x v="117"/>
    <x v="7"/>
    <x v="0"/>
    <x v="0"/>
    <n v="80001"/>
    <n v="80002"/>
    <n v="80001"/>
    <n v="80002"/>
    <n v="1"/>
    <n v="1.24998437519531E-5"/>
  </r>
  <r>
    <x v="3"/>
    <x v="117"/>
    <x v="8"/>
    <x v="6"/>
    <x v="6"/>
    <m/>
    <m/>
    <m/>
    <m/>
    <m/>
    <m/>
  </r>
  <r>
    <x v="3"/>
    <x v="117"/>
    <x v="9"/>
    <x v="12"/>
    <x v="12"/>
    <n v="0"/>
    <n v="0"/>
    <n v="0"/>
    <n v="0"/>
    <n v="0"/>
    <n v="0"/>
  </r>
  <r>
    <x v="3"/>
    <x v="117"/>
    <x v="10"/>
    <x v="0"/>
    <x v="0"/>
    <n v="16482"/>
    <n v="16982"/>
    <n v="16482"/>
    <n v="16982"/>
    <n v="500"/>
    <n v="3.0336124256764956E-2"/>
  </r>
  <r>
    <x v="3"/>
    <x v="117"/>
    <x v="7"/>
    <x v="0"/>
    <x v="0"/>
    <n v="16482"/>
    <n v="16982"/>
    <n v="16482"/>
    <n v="16982"/>
    <n v="500"/>
    <n v="3.0336124256764956E-2"/>
  </r>
  <r>
    <x v="3"/>
    <x v="117"/>
    <x v="8"/>
    <x v="6"/>
    <x v="6"/>
    <m/>
    <m/>
    <m/>
    <m/>
    <m/>
    <m/>
  </r>
  <r>
    <x v="3"/>
    <x v="117"/>
    <x v="11"/>
    <x v="479"/>
    <x v="479"/>
    <n v="53695"/>
    <n v="54178"/>
    <n v="19176.785714285714"/>
    <n v="19349.285714285714"/>
    <n v="483"/>
    <n v="8.9952509544650346E-3"/>
  </r>
  <r>
    <x v="3"/>
    <x v="117"/>
    <x v="12"/>
    <x v="0"/>
    <x v="0"/>
    <n v="14000"/>
    <n v="14210"/>
    <n v="14000"/>
    <n v="14210"/>
    <n v="210"/>
    <n v="1.4999999999999999E-2"/>
  </r>
  <r>
    <x v="3"/>
    <x v="117"/>
    <x v="13"/>
    <x v="0"/>
    <x v="0"/>
    <n v="17496.3"/>
    <n v="17751.3"/>
    <n v="17496.3"/>
    <n v="17751.3"/>
    <n v="255"/>
    <n v="1.4574510039265446E-2"/>
  </r>
  <r>
    <x v="3"/>
    <x v="117"/>
    <x v="14"/>
    <x v="12"/>
    <x v="12"/>
    <n v="0"/>
    <n v="0"/>
    <n v="0"/>
    <n v="0"/>
    <n v="0"/>
    <n v="0"/>
  </r>
  <r>
    <x v="3"/>
    <x v="117"/>
    <x v="7"/>
    <x v="480"/>
    <x v="480"/>
    <n v="85191.3"/>
    <n v="86139.3"/>
    <n v="17748.1875"/>
    <n v="17945.6875"/>
    <n v="948"/>
    <n v="1.1127896862707811E-2"/>
  </r>
  <r>
    <x v="3"/>
    <x v="117"/>
    <x v="8"/>
    <x v="6"/>
    <x v="6"/>
    <m/>
    <m/>
    <m/>
    <m/>
    <m/>
    <m/>
  </r>
  <r>
    <x v="3"/>
    <x v="117"/>
    <x v="15"/>
    <x v="12"/>
    <x v="12"/>
    <n v="0"/>
    <n v="0"/>
    <n v="0"/>
    <n v="0"/>
    <n v="0"/>
    <n v="0"/>
  </r>
  <r>
    <x v="3"/>
    <x v="117"/>
    <x v="16"/>
    <x v="12"/>
    <x v="12"/>
    <n v="0"/>
    <n v="0"/>
    <n v="0"/>
    <n v="0"/>
    <n v="0"/>
    <n v="0"/>
  </r>
  <r>
    <x v="3"/>
    <x v="117"/>
    <x v="17"/>
    <x v="17"/>
    <x v="17"/>
    <n v="60000"/>
    <n v="62500"/>
    <n v="30000"/>
    <n v="31250"/>
    <n v="2500"/>
    <n v="4.1666666666666664E-2"/>
  </r>
  <r>
    <x v="3"/>
    <x v="117"/>
    <x v="7"/>
    <x v="17"/>
    <x v="17"/>
    <n v="60000"/>
    <n v="62500"/>
    <n v="30000"/>
    <n v="31250"/>
    <n v="2500"/>
    <n v="4.1666666666666664E-2"/>
  </r>
  <r>
    <x v="3"/>
    <x v="117"/>
    <x v="8"/>
    <x v="6"/>
    <x v="6"/>
    <m/>
    <m/>
    <m/>
    <m/>
    <m/>
    <m/>
  </r>
  <r>
    <x v="3"/>
    <x v="117"/>
    <x v="18"/>
    <x v="12"/>
    <x v="12"/>
    <n v="0"/>
    <n v="0"/>
    <n v="0"/>
    <n v="0"/>
    <n v="0"/>
    <n v="0"/>
  </r>
  <r>
    <x v="3"/>
    <x v="117"/>
    <x v="19"/>
    <x v="21"/>
    <x v="21"/>
    <n v="8000"/>
    <n v="8000"/>
    <n v="40000"/>
    <n v="40000"/>
    <n v="0"/>
    <n v="0"/>
  </r>
  <r>
    <x v="3"/>
    <x v="117"/>
    <x v="7"/>
    <x v="21"/>
    <x v="21"/>
    <n v="8000"/>
    <n v="8000"/>
    <n v="40000"/>
    <n v="40000"/>
    <n v="0"/>
    <n v="0"/>
  </r>
  <r>
    <x v="3"/>
    <x v="117"/>
    <x v="8"/>
    <x v="6"/>
    <x v="6"/>
    <m/>
    <m/>
    <m/>
    <m/>
    <m/>
    <m/>
  </r>
  <r>
    <x v="3"/>
    <x v="117"/>
    <x v="20"/>
    <x v="12"/>
    <x v="12"/>
    <n v="0"/>
    <n v="0"/>
    <n v="0"/>
    <n v="0"/>
    <n v="0"/>
    <n v="0"/>
  </r>
  <r>
    <x v="3"/>
    <x v="117"/>
    <x v="21"/>
    <x v="12"/>
    <x v="12"/>
    <n v="0"/>
    <n v="0"/>
    <n v="0"/>
    <n v="0"/>
    <n v="0"/>
    <n v="0"/>
  </r>
  <r>
    <x v="3"/>
    <x v="117"/>
    <x v="7"/>
    <x v="12"/>
    <x v="12"/>
    <n v="0"/>
    <n v="0"/>
    <n v="0"/>
    <n v="0"/>
    <n v="0"/>
    <n v="0"/>
  </r>
  <r>
    <x v="3"/>
    <x v="117"/>
    <x v="8"/>
    <x v="6"/>
    <x v="6"/>
    <m/>
    <m/>
    <m/>
    <m/>
    <m/>
    <m/>
  </r>
  <r>
    <x v="3"/>
    <x v="117"/>
    <x v="22"/>
    <x v="12"/>
    <x v="12"/>
    <n v="0"/>
    <n v="0"/>
    <n v="0"/>
    <n v="0"/>
    <n v="0"/>
    <n v="0"/>
  </r>
  <r>
    <x v="3"/>
    <x v="117"/>
    <x v="23"/>
    <x v="12"/>
    <x v="12"/>
    <n v="0"/>
    <n v="0"/>
    <n v="0"/>
    <n v="0"/>
    <n v="0"/>
    <n v="0"/>
  </r>
  <r>
    <x v="3"/>
    <x v="117"/>
    <x v="24"/>
    <x v="12"/>
    <x v="12"/>
    <n v="0"/>
    <n v="0"/>
    <n v="0"/>
    <n v="0"/>
    <n v="0"/>
    <n v="0"/>
  </r>
  <r>
    <x v="3"/>
    <x v="117"/>
    <x v="25"/>
    <x v="12"/>
    <x v="12"/>
    <n v="0"/>
    <n v="0"/>
    <n v="0"/>
    <n v="0"/>
    <n v="0"/>
    <n v="0"/>
  </r>
  <r>
    <x v="3"/>
    <x v="117"/>
    <x v="26"/>
    <x v="12"/>
    <x v="12"/>
    <n v="0"/>
    <n v="0"/>
    <n v="0"/>
    <n v="0"/>
    <n v="0"/>
    <n v="0"/>
  </r>
  <r>
    <x v="3"/>
    <x v="117"/>
    <x v="27"/>
    <x v="12"/>
    <x v="12"/>
    <n v="0"/>
    <n v="0"/>
    <n v="0"/>
    <n v="0"/>
    <n v="0"/>
    <n v="0"/>
  </r>
  <r>
    <x v="3"/>
    <x v="117"/>
    <x v="28"/>
    <x v="12"/>
    <x v="12"/>
    <n v="0"/>
    <n v="0"/>
    <n v="0"/>
    <n v="0"/>
    <n v="0"/>
    <n v="0"/>
  </r>
  <r>
    <x v="3"/>
    <x v="117"/>
    <x v="29"/>
    <x v="12"/>
    <x v="12"/>
    <n v="0"/>
    <n v="0"/>
    <n v="0"/>
    <n v="0"/>
    <n v="0"/>
    <n v="0"/>
  </r>
  <r>
    <x v="3"/>
    <x v="117"/>
    <x v="7"/>
    <x v="12"/>
    <x v="12"/>
    <n v="0"/>
    <n v="0"/>
    <n v="0"/>
    <n v="0"/>
    <n v="0"/>
    <n v="0"/>
  </r>
  <r>
    <x v="3"/>
    <x v="117"/>
    <x v="8"/>
    <x v="6"/>
    <x v="6"/>
    <m/>
    <m/>
    <m/>
    <m/>
    <m/>
    <m/>
  </r>
  <r>
    <x v="3"/>
    <x v="117"/>
    <x v="30"/>
    <x v="12"/>
    <x v="12"/>
    <n v="0"/>
    <n v="0"/>
    <n v="0"/>
    <n v="0"/>
    <n v="0"/>
    <n v="0"/>
  </r>
  <r>
    <x v="3"/>
    <x v="117"/>
    <x v="31"/>
    <x v="12"/>
    <x v="12"/>
    <n v="0"/>
    <n v="0"/>
    <n v="0"/>
    <n v="0"/>
    <n v="0"/>
    <n v="0"/>
  </r>
  <r>
    <x v="3"/>
    <x v="117"/>
    <x v="7"/>
    <x v="12"/>
    <x v="12"/>
    <n v="0"/>
    <n v="0"/>
    <n v="0"/>
    <n v="0"/>
    <n v="0"/>
    <n v="0"/>
  </r>
  <r>
    <x v="3"/>
    <x v="117"/>
    <x v="8"/>
    <x v="6"/>
    <x v="6"/>
    <m/>
    <m/>
    <m/>
    <m/>
    <m/>
    <m/>
  </r>
  <r>
    <x v="3"/>
    <x v="117"/>
    <x v="32"/>
    <x v="12"/>
    <x v="12"/>
    <n v="0"/>
    <n v="0"/>
    <n v="0"/>
    <n v="0"/>
    <n v="0"/>
    <n v="0"/>
  </r>
  <r>
    <x v="3"/>
    <x v="117"/>
    <x v="7"/>
    <x v="12"/>
    <x v="12"/>
    <n v="0"/>
    <n v="0"/>
    <n v="0"/>
    <n v="0"/>
    <n v="0"/>
    <n v="0"/>
  </r>
  <r>
    <x v="3"/>
    <x v="117"/>
    <x v="8"/>
    <x v="6"/>
    <x v="6"/>
    <m/>
    <m/>
    <m/>
    <m/>
    <m/>
    <m/>
  </r>
  <r>
    <x v="3"/>
    <x v="117"/>
    <x v="33"/>
    <x v="271"/>
    <x v="271"/>
    <n v="40551"/>
    <n v="50500"/>
    <n v="27034"/>
    <n v="33666.666666666664"/>
    <n v="9949"/>
    <n v="0.24534536756183573"/>
  </r>
  <r>
    <x v="3"/>
    <x v="117"/>
    <x v="34"/>
    <x v="12"/>
    <x v="12"/>
    <n v="0"/>
    <n v="0"/>
    <n v="0"/>
    <n v="0"/>
    <n v="0"/>
    <n v="0"/>
  </r>
  <r>
    <x v="3"/>
    <x v="117"/>
    <x v="7"/>
    <x v="271"/>
    <x v="271"/>
    <n v="40551"/>
    <n v="50500"/>
    <n v="27034"/>
    <n v="33666.666666666664"/>
    <n v="9949"/>
    <n v="0.24534536756183573"/>
  </r>
  <r>
    <x v="3"/>
    <x v="117"/>
    <x v="8"/>
    <x v="6"/>
    <x v="6"/>
    <m/>
    <m/>
    <m/>
    <m/>
    <m/>
    <m/>
  </r>
  <r>
    <x v="3"/>
    <x v="117"/>
    <x v="35"/>
    <x v="12"/>
    <x v="12"/>
    <n v="0"/>
    <n v="0"/>
    <n v="0"/>
    <n v="0"/>
    <n v="0"/>
    <n v="0"/>
  </r>
  <r>
    <x v="3"/>
    <x v="117"/>
    <x v="36"/>
    <x v="12"/>
    <x v="12"/>
    <n v="0"/>
    <n v="0"/>
    <n v="0"/>
    <n v="0"/>
    <n v="0"/>
    <n v="0"/>
  </r>
  <r>
    <x v="3"/>
    <x v="117"/>
    <x v="37"/>
    <x v="12"/>
    <x v="12"/>
    <n v="0"/>
    <n v="0"/>
    <n v="0"/>
    <n v="0"/>
    <n v="0"/>
    <n v="0"/>
  </r>
  <r>
    <x v="3"/>
    <x v="117"/>
    <x v="38"/>
    <x v="12"/>
    <x v="12"/>
    <n v="0"/>
    <n v="0"/>
    <n v="0"/>
    <n v="0"/>
    <n v="0"/>
    <n v="0"/>
  </r>
  <r>
    <x v="3"/>
    <x v="117"/>
    <x v="7"/>
    <x v="12"/>
    <x v="12"/>
    <n v="0"/>
    <n v="0"/>
    <n v="0"/>
    <n v="0"/>
    <n v="0"/>
    <n v="0"/>
  </r>
  <r>
    <x v="3"/>
    <x v="117"/>
    <x v="8"/>
    <x v="6"/>
    <x v="6"/>
    <m/>
    <m/>
    <m/>
    <m/>
    <m/>
    <m/>
  </r>
  <r>
    <x v="3"/>
    <x v="117"/>
    <x v="39"/>
    <x v="12"/>
    <x v="12"/>
    <n v="0"/>
    <n v="0"/>
    <n v="0"/>
    <n v="0"/>
    <n v="0"/>
    <n v="0"/>
  </r>
  <r>
    <x v="3"/>
    <x v="117"/>
    <x v="40"/>
    <x v="12"/>
    <x v="12"/>
    <n v="0"/>
    <n v="0"/>
    <n v="0"/>
    <n v="0"/>
    <n v="0"/>
    <n v="0"/>
  </r>
  <r>
    <x v="3"/>
    <x v="117"/>
    <x v="41"/>
    <x v="12"/>
    <x v="12"/>
    <n v="0"/>
    <n v="0"/>
    <n v="0"/>
    <n v="0"/>
    <n v="0"/>
    <n v="0"/>
  </r>
  <r>
    <x v="3"/>
    <x v="118"/>
    <x v="0"/>
    <x v="0"/>
    <x v="0"/>
    <n v="80000"/>
    <n v="80000"/>
    <n v="80000"/>
    <n v="80000"/>
    <n v="0"/>
    <n v="0"/>
  </r>
  <r>
    <x v="3"/>
    <x v="118"/>
    <x v="1"/>
    <x v="12"/>
    <x v="12"/>
    <n v="0"/>
    <n v="0"/>
    <n v="0"/>
    <n v="0"/>
    <n v="0"/>
    <n v="0"/>
  </r>
  <r>
    <x v="3"/>
    <x v="118"/>
    <x v="2"/>
    <x v="12"/>
    <x v="12"/>
    <n v="0"/>
    <n v="0"/>
    <n v="0"/>
    <n v="0"/>
    <n v="0"/>
    <n v="0"/>
  </r>
  <r>
    <x v="3"/>
    <x v="118"/>
    <x v="3"/>
    <x v="12"/>
    <x v="12"/>
    <n v="0"/>
    <n v="0"/>
    <n v="0"/>
    <n v="0"/>
    <n v="0"/>
    <n v="0"/>
  </r>
  <r>
    <x v="3"/>
    <x v="118"/>
    <x v="4"/>
    <x v="12"/>
    <x v="12"/>
    <n v="0"/>
    <n v="0"/>
    <n v="0"/>
    <n v="0"/>
    <n v="0"/>
    <n v="0"/>
  </r>
  <r>
    <x v="3"/>
    <x v="118"/>
    <x v="5"/>
    <x v="0"/>
    <x v="0"/>
    <n v="50000"/>
    <n v="50000"/>
    <n v="50000"/>
    <n v="50000"/>
    <n v="0"/>
    <n v="0"/>
  </r>
  <r>
    <x v="3"/>
    <x v="118"/>
    <x v="6"/>
    <x v="12"/>
    <x v="12"/>
    <n v="0"/>
    <n v="0"/>
    <n v="0"/>
    <n v="0"/>
    <n v="0"/>
    <n v="0"/>
  </r>
  <r>
    <x v="3"/>
    <x v="118"/>
    <x v="7"/>
    <x v="17"/>
    <x v="17"/>
    <n v="130000"/>
    <n v="130000"/>
    <n v="65000"/>
    <n v="65000"/>
    <n v="0"/>
    <n v="0"/>
  </r>
  <r>
    <x v="3"/>
    <x v="118"/>
    <x v="8"/>
    <x v="6"/>
    <x v="6"/>
    <m/>
    <m/>
    <m/>
    <m/>
    <m/>
    <m/>
  </r>
  <r>
    <x v="3"/>
    <x v="118"/>
    <x v="9"/>
    <x v="12"/>
    <x v="12"/>
    <n v="0"/>
    <n v="0"/>
    <n v="0"/>
    <n v="0"/>
    <n v="0"/>
    <n v="0"/>
  </r>
  <r>
    <x v="3"/>
    <x v="118"/>
    <x v="10"/>
    <x v="12"/>
    <x v="12"/>
    <n v="0"/>
    <n v="0"/>
    <n v="0"/>
    <n v="0"/>
    <n v="0"/>
    <n v="0"/>
  </r>
  <r>
    <x v="3"/>
    <x v="118"/>
    <x v="7"/>
    <x v="12"/>
    <x v="12"/>
    <n v="0"/>
    <n v="0"/>
    <n v="0"/>
    <n v="0"/>
    <n v="0"/>
    <n v="0"/>
  </r>
  <r>
    <x v="3"/>
    <x v="118"/>
    <x v="8"/>
    <x v="6"/>
    <x v="6"/>
    <m/>
    <m/>
    <m/>
    <m/>
    <m/>
    <m/>
  </r>
  <r>
    <x v="3"/>
    <x v="118"/>
    <x v="11"/>
    <x v="0"/>
    <x v="0"/>
    <n v="14872"/>
    <n v="14872"/>
    <n v="14872"/>
    <n v="14872"/>
    <n v="0"/>
    <n v="0"/>
  </r>
  <r>
    <x v="3"/>
    <x v="118"/>
    <x v="12"/>
    <x v="12"/>
    <x v="12"/>
    <n v="0"/>
    <n v="0"/>
    <n v="0"/>
    <n v="0"/>
    <n v="0"/>
    <n v="0"/>
  </r>
  <r>
    <x v="3"/>
    <x v="118"/>
    <x v="13"/>
    <x v="12"/>
    <x v="12"/>
    <n v="0"/>
    <n v="0"/>
    <n v="0"/>
    <n v="0"/>
    <n v="0"/>
    <n v="0"/>
  </r>
  <r>
    <x v="3"/>
    <x v="118"/>
    <x v="14"/>
    <x v="12"/>
    <x v="12"/>
    <n v="0"/>
    <n v="0"/>
    <n v="0"/>
    <n v="0"/>
    <n v="0"/>
    <n v="0"/>
  </r>
  <r>
    <x v="3"/>
    <x v="118"/>
    <x v="7"/>
    <x v="0"/>
    <x v="0"/>
    <n v="14872"/>
    <n v="14872"/>
    <n v="14872"/>
    <n v="14872"/>
    <n v="0"/>
    <n v="0"/>
  </r>
  <r>
    <x v="3"/>
    <x v="118"/>
    <x v="8"/>
    <x v="6"/>
    <x v="6"/>
    <m/>
    <m/>
    <m/>
    <m/>
    <m/>
    <m/>
  </r>
  <r>
    <x v="3"/>
    <x v="118"/>
    <x v="15"/>
    <x v="12"/>
    <x v="12"/>
    <n v="0"/>
    <n v="0"/>
    <n v="0"/>
    <n v="0"/>
    <n v="0"/>
    <n v="0"/>
  </r>
  <r>
    <x v="3"/>
    <x v="118"/>
    <x v="16"/>
    <x v="12"/>
    <x v="12"/>
    <n v="0"/>
    <n v="0"/>
    <n v="0"/>
    <n v="0"/>
    <n v="0"/>
    <n v="0"/>
  </r>
  <r>
    <x v="3"/>
    <x v="118"/>
    <x v="17"/>
    <x v="0"/>
    <x v="0"/>
    <n v="40000"/>
    <n v="40000"/>
    <n v="40000"/>
    <n v="40000"/>
    <n v="0"/>
    <n v="0"/>
  </r>
  <r>
    <x v="3"/>
    <x v="118"/>
    <x v="7"/>
    <x v="0"/>
    <x v="0"/>
    <n v="40000"/>
    <n v="40000"/>
    <n v="40000"/>
    <n v="40000"/>
    <n v="0"/>
    <n v="0"/>
  </r>
  <r>
    <x v="3"/>
    <x v="118"/>
    <x v="8"/>
    <x v="6"/>
    <x v="6"/>
    <m/>
    <m/>
    <m/>
    <m/>
    <m/>
    <m/>
  </r>
  <r>
    <x v="3"/>
    <x v="118"/>
    <x v="18"/>
    <x v="12"/>
    <x v="12"/>
    <n v="0"/>
    <n v="0"/>
    <n v="0"/>
    <n v="0"/>
    <n v="0"/>
    <n v="0"/>
  </r>
  <r>
    <x v="3"/>
    <x v="118"/>
    <x v="19"/>
    <x v="12"/>
    <x v="12"/>
    <n v="0"/>
    <n v="0"/>
    <n v="0"/>
    <n v="0"/>
    <n v="0"/>
    <n v="0"/>
  </r>
  <r>
    <x v="3"/>
    <x v="118"/>
    <x v="7"/>
    <x v="12"/>
    <x v="12"/>
    <n v="0"/>
    <n v="0"/>
    <n v="0"/>
    <n v="0"/>
    <n v="0"/>
    <n v="0"/>
  </r>
  <r>
    <x v="3"/>
    <x v="118"/>
    <x v="8"/>
    <x v="6"/>
    <x v="6"/>
    <m/>
    <m/>
    <m/>
    <m/>
    <m/>
    <m/>
  </r>
  <r>
    <x v="3"/>
    <x v="118"/>
    <x v="20"/>
    <x v="12"/>
    <x v="12"/>
    <n v="0"/>
    <n v="0"/>
    <n v="0"/>
    <n v="0"/>
    <n v="0"/>
    <n v="0"/>
  </r>
  <r>
    <x v="3"/>
    <x v="118"/>
    <x v="21"/>
    <x v="12"/>
    <x v="12"/>
    <n v="0"/>
    <n v="0"/>
    <n v="0"/>
    <n v="0"/>
    <n v="0"/>
    <n v="0"/>
  </r>
  <r>
    <x v="3"/>
    <x v="118"/>
    <x v="7"/>
    <x v="12"/>
    <x v="12"/>
    <n v="0"/>
    <n v="0"/>
    <n v="0"/>
    <n v="0"/>
    <n v="0"/>
    <n v="0"/>
  </r>
  <r>
    <x v="3"/>
    <x v="118"/>
    <x v="8"/>
    <x v="6"/>
    <x v="6"/>
    <m/>
    <m/>
    <m/>
    <m/>
    <m/>
    <m/>
  </r>
  <r>
    <x v="3"/>
    <x v="118"/>
    <x v="22"/>
    <x v="12"/>
    <x v="12"/>
    <n v="0"/>
    <n v="0"/>
    <n v="0"/>
    <n v="0"/>
    <n v="0"/>
    <n v="0"/>
  </r>
  <r>
    <x v="3"/>
    <x v="118"/>
    <x v="23"/>
    <x v="12"/>
    <x v="12"/>
    <n v="0"/>
    <n v="0"/>
    <n v="0"/>
    <n v="0"/>
    <n v="0"/>
    <n v="0"/>
  </r>
  <r>
    <x v="3"/>
    <x v="118"/>
    <x v="24"/>
    <x v="12"/>
    <x v="12"/>
    <n v="0"/>
    <n v="0"/>
    <n v="0"/>
    <n v="0"/>
    <n v="0"/>
    <n v="0"/>
  </r>
  <r>
    <x v="3"/>
    <x v="118"/>
    <x v="25"/>
    <x v="12"/>
    <x v="12"/>
    <n v="0"/>
    <n v="0"/>
    <n v="0"/>
    <n v="0"/>
    <n v="0"/>
    <n v="0"/>
  </r>
  <r>
    <x v="3"/>
    <x v="118"/>
    <x v="26"/>
    <x v="12"/>
    <x v="12"/>
    <n v="0"/>
    <n v="0"/>
    <n v="0"/>
    <n v="0"/>
    <n v="0"/>
    <n v="0"/>
  </r>
  <r>
    <x v="3"/>
    <x v="118"/>
    <x v="27"/>
    <x v="12"/>
    <x v="12"/>
    <n v="0"/>
    <n v="0"/>
    <n v="0"/>
    <n v="0"/>
    <n v="0"/>
    <n v="0"/>
  </r>
  <r>
    <x v="3"/>
    <x v="118"/>
    <x v="28"/>
    <x v="12"/>
    <x v="12"/>
    <n v="0"/>
    <n v="0"/>
    <n v="0"/>
    <n v="0"/>
    <n v="0"/>
    <n v="0"/>
  </r>
  <r>
    <x v="3"/>
    <x v="118"/>
    <x v="29"/>
    <x v="12"/>
    <x v="12"/>
    <n v="0"/>
    <n v="0"/>
    <n v="0"/>
    <n v="0"/>
    <n v="0"/>
    <n v="0"/>
  </r>
  <r>
    <x v="3"/>
    <x v="118"/>
    <x v="7"/>
    <x v="12"/>
    <x v="12"/>
    <n v="0"/>
    <n v="0"/>
    <n v="0"/>
    <n v="0"/>
    <n v="0"/>
    <n v="0"/>
  </r>
  <r>
    <x v="3"/>
    <x v="118"/>
    <x v="8"/>
    <x v="6"/>
    <x v="6"/>
    <m/>
    <m/>
    <m/>
    <m/>
    <m/>
    <m/>
  </r>
  <r>
    <x v="3"/>
    <x v="118"/>
    <x v="30"/>
    <x v="12"/>
    <x v="12"/>
    <n v="0"/>
    <n v="0"/>
    <n v="0"/>
    <n v="0"/>
    <n v="0"/>
    <n v="0"/>
  </r>
  <r>
    <x v="3"/>
    <x v="118"/>
    <x v="31"/>
    <x v="0"/>
    <x v="0"/>
    <n v="26523"/>
    <n v="26523"/>
    <n v="26523"/>
    <n v="26523"/>
    <n v="0"/>
    <n v="0"/>
  </r>
  <r>
    <x v="3"/>
    <x v="118"/>
    <x v="7"/>
    <x v="0"/>
    <x v="0"/>
    <n v="26523"/>
    <n v="26523"/>
    <n v="26523"/>
    <n v="26523"/>
    <n v="0"/>
    <n v="0"/>
  </r>
  <r>
    <x v="3"/>
    <x v="118"/>
    <x v="8"/>
    <x v="6"/>
    <x v="6"/>
    <m/>
    <m/>
    <m/>
    <m/>
    <m/>
    <m/>
  </r>
  <r>
    <x v="3"/>
    <x v="118"/>
    <x v="32"/>
    <x v="0"/>
    <x v="0"/>
    <n v="52983"/>
    <n v="52983"/>
    <n v="52983"/>
    <n v="52983"/>
    <n v="0"/>
    <n v="0"/>
  </r>
  <r>
    <x v="3"/>
    <x v="118"/>
    <x v="7"/>
    <x v="0"/>
    <x v="0"/>
    <n v="52983"/>
    <n v="52983"/>
    <n v="52983"/>
    <n v="52983"/>
    <n v="0"/>
    <n v="0"/>
  </r>
  <r>
    <x v="3"/>
    <x v="118"/>
    <x v="8"/>
    <x v="6"/>
    <x v="6"/>
    <m/>
    <m/>
    <m/>
    <m/>
    <m/>
    <m/>
  </r>
  <r>
    <x v="3"/>
    <x v="118"/>
    <x v="33"/>
    <x v="12"/>
    <x v="12"/>
    <n v="0"/>
    <n v="0"/>
    <n v="0"/>
    <n v="0"/>
    <n v="0"/>
    <n v="0"/>
  </r>
  <r>
    <x v="3"/>
    <x v="118"/>
    <x v="34"/>
    <x v="12"/>
    <x v="12"/>
    <n v="0"/>
    <n v="0"/>
    <n v="0"/>
    <n v="0"/>
    <n v="0"/>
    <n v="0"/>
  </r>
  <r>
    <x v="3"/>
    <x v="118"/>
    <x v="7"/>
    <x v="12"/>
    <x v="12"/>
    <n v="0"/>
    <n v="0"/>
    <n v="0"/>
    <n v="0"/>
    <n v="0"/>
    <n v="0"/>
  </r>
  <r>
    <x v="3"/>
    <x v="118"/>
    <x v="8"/>
    <x v="6"/>
    <x v="6"/>
    <m/>
    <m/>
    <m/>
    <m/>
    <m/>
    <m/>
  </r>
  <r>
    <x v="3"/>
    <x v="118"/>
    <x v="35"/>
    <x v="12"/>
    <x v="12"/>
    <n v="0"/>
    <n v="0"/>
    <n v="0"/>
    <n v="0"/>
    <n v="0"/>
    <n v="0"/>
  </r>
  <r>
    <x v="3"/>
    <x v="118"/>
    <x v="36"/>
    <x v="12"/>
    <x v="12"/>
    <n v="0"/>
    <n v="0"/>
    <n v="0"/>
    <n v="0"/>
    <n v="0"/>
    <n v="0"/>
  </r>
  <r>
    <x v="3"/>
    <x v="118"/>
    <x v="37"/>
    <x v="12"/>
    <x v="12"/>
    <n v="0"/>
    <n v="0"/>
    <n v="0"/>
    <n v="0"/>
    <n v="0"/>
    <n v="0"/>
  </r>
  <r>
    <x v="3"/>
    <x v="118"/>
    <x v="38"/>
    <x v="12"/>
    <x v="12"/>
    <n v="0"/>
    <n v="0"/>
    <n v="0"/>
    <n v="0"/>
    <n v="0"/>
    <n v="0"/>
  </r>
  <r>
    <x v="3"/>
    <x v="118"/>
    <x v="7"/>
    <x v="12"/>
    <x v="12"/>
    <n v="0"/>
    <n v="0"/>
    <n v="0"/>
    <n v="0"/>
    <n v="0"/>
    <n v="0"/>
  </r>
  <r>
    <x v="3"/>
    <x v="118"/>
    <x v="8"/>
    <x v="6"/>
    <x v="6"/>
    <m/>
    <m/>
    <m/>
    <m/>
    <m/>
    <m/>
  </r>
  <r>
    <x v="3"/>
    <x v="118"/>
    <x v="39"/>
    <x v="12"/>
    <x v="12"/>
    <n v="0"/>
    <n v="0"/>
    <n v="0"/>
    <n v="0"/>
    <n v="0"/>
    <n v="0"/>
  </r>
  <r>
    <x v="3"/>
    <x v="118"/>
    <x v="40"/>
    <x v="12"/>
    <x v="12"/>
    <n v="0"/>
    <n v="0"/>
    <n v="0"/>
    <n v="0"/>
    <n v="0"/>
    <n v="0"/>
  </r>
  <r>
    <x v="3"/>
    <x v="118"/>
    <x v="41"/>
    <x v="12"/>
    <x v="12"/>
    <n v="0"/>
    <n v="0"/>
    <n v="0"/>
    <n v="0"/>
    <n v="0"/>
    <n v="0"/>
  </r>
  <r>
    <x v="3"/>
    <x v="119"/>
    <x v="0"/>
    <x v="0"/>
    <x v="0"/>
    <n v="93000"/>
    <n v="94000"/>
    <n v="93000"/>
    <n v="94000"/>
    <n v="1000"/>
    <n v="1.0752688172043012E-2"/>
  </r>
  <r>
    <x v="3"/>
    <x v="119"/>
    <x v="1"/>
    <x v="12"/>
    <x v="12"/>
    <n v="0"/>
    <n v="0"/>
    <n v="0"/>
    <n v="0"/>
    <n v="0"/>
    <n v="0"/>
  </r>
  <r>
    <x v="3"/>
    <x v="119"/>
    <x v="2"/>
    <x v="12"/>
    <x v="12"/>
    <n v="0"/>
    <n v="0"/>
    <n v="0"/>
    <n v="0"/>
    <n v="0"/>
    <n v="0"/>
  </r>
  <r>
    <x v="3"/>
    <x v="119"/>
    <x v="3"/>
    <x v="12"/>
    <x v="12"/>
    <n v="0"/>
    <n v="0"/>
    <n v="0"/>
    <n v="0"/>
    <n v="0"/>
    <n v="0"/>
  </r>
  <r>
    <x v="3"/>
    <x v="119"/>
    <x v="4"/>
    <x v="12"/>
    <x v="12"/>
    <n v="0"/>
    <n v="0"/>
    <n v="0"/>
    <n v="0"/>
    <n v="0"/>
    <n v="0"/>
  </r>
  <r>
    <x v="3"/>
    <x v="119"/>
    <x v="5"/>
    <x v="0"/>
    <x v="0"/>
    <n v="56228"/>
    <n v="58534"/>
    <n v="56228"/>
    <n v="58534"/>
    <n v="2306"/>
    <n v="4.1011595646297215E-2"/>
  </r>
  <r>
    <x v="3"/>
    <x v="119"/>
    <x v="6"/>
    <x v="12"/>
    <x v="12"/>
    <n v="0"/>
    <n v="0"/>
    <n v="0"/>
    <n v="0"/>
    <n v="0"/>
    <n v="0"/>
  </r>
  <r>
    <x v="3"/>
    <x v="119"/>
    <x v="7"/>
    <x v="17"/>
    <x v="17"/>
    <n v="149228"/>
    <n v="152534"/>
    <n v="74614"/>
    <n v="76267"/>
    <n v="3306"/>
    <n v="2.2154019352936448E-2"/>
  </r>
  <r>
    <x v="3"/>
    <x v="119"/>
    <x v="8"/>
    <x v="6"/>
    <x v="6"/>
    <m/>
    <m/>
    <m/>
    <m/>
    <m/>
    <m/>
  </r>
  <r>
    <x v="3"/>
    <x v="119"/>
    <x v="9"/>
    <x v="12"/>
    <x v="12"/>
    <n v="0"/>
    <n v="0"/>
    <n v="0"/>
    <n v="0"/>
    <n v="0"/>
    <n v="0"/>
  </r>
  <r>
    <x v="3"/>
    <x v="119"/>
    <x v="10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11"/>
    <x v="12"/>
    <x v="12"/>
    <n v="0"/>
    <n v="0"/>
    <n v="0"/>
    <n v="0"/>
    <n v="0"/>
    <n v="0"/>
  </r>
  <r>
    <x v="3"/>
    <x v="119"/>
    <x v="12"/>
    <x v="12"/>
    <x v="12"/>
    <n v="0"/>
    <n v="0"/>
    <n v="0"/>
    <n v="0"/>
    <n v="0"/>
    <n v="0"/>
  </r>
  <r>
    <x v="3"/>
    <x v="119"/>
    <x v="13"/>
    <x v="12"/>
    <x v="12"/>
    <n v="0"/>
    <n v="0"/>
    <n v="0"/>
    <n v="0"/>
    <n v="0"/>
    <n v="0"/>
  </r>
  <r>
    <x v="3"/>
    <x v="119"/>
    <x v="14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15"/>
    <x v="0"/>
    <x v="0"/>
    <n v="60588"/>
    <n v="60891"/>
    <n v="60588"/>
    <n v="60891"/>
    <n v="303"/>
    <n v="5.0009902951079419E-3"/>
  </r>
  <r>
    <x v="3"/>
    <x v="119"/>
    <x v="16"/>
    <x v="12"/>
    <x v="12"/>
    <n v="0"/>
    <n v="0"/>
    <n v="0"/>
    <n v="0"/>
    <n v="0"/>
    <n v="0"/>
  </r>
  <r>
    <x v="3"/>
    <x v="119"/>
    <x v="17"/>
    <x v="17"/>
    <x v="17"/>
    <n v="64916"/>
    <n v="65776"/>
    <n v="32458"/>
    <n v="32888"/>
    <n v="860"/>
    <n v="1.32478895803808E-2"/>
  </r>
  <r>
    <x v="3"/>
    <x v="119"/>
    <x v="7"/>
    <x v="26"/>
    <x v="26"/>
    <n v="125504"/>
    <n v="126667"/>
    <n v="41834.666666666664"/>
    <n v="42222.333333333336"/>
    <n v="1163"/>
    <n v="9.2666369199388074E-3"/>
  </r>
  <r>
    <x v="3"/>
    <x v="119"/>
    <x v="8"/>
    <x v="6"/>
    <x v="6"/>
    <m/>
    <m/>
    <m/>
    <m/>
    <m/>
    <m/>
  </r>
  <r>
    <x v="3"/>
    <x v="119"/>
    <x v="18"/>
    <x v="12"/>
    <x v="12"/>
    <n v="0"/>
    <n v="0"/>
    <n v="0"/>
    <n v="0"/>
    <n v="0"/>
    <n v="0"/>
  </r>
  <r>
    <x v="3"/>
    <x v="119"/>
    <x v="19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20"/>
    <x v="12"/>
    <x v="12"/>
    <n v="0"/>
    <n v="0"/>
    <n v="0"/>
    <n v="0"/>
    <n v="0"/>
    <n v="0"/>
  </r>
  <r>
    <x v="3"/>
    <x v="119"/>
    <x v="21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22"/>
    <x v="12"/>
    <x v="12"/>
    <n v="0"/>
    <n v="0"/>
    <n v="0"/>
    <n v="0"/>
    <n v="0"/>
    <n v="0"/>
  </r>
  <r>
    <x v="3"/>
    <x v="119"/>
    <x v="23"/>
    <x v="12"/>
    <x v="12"/>
    <n v="0"/>
    <n v="0"/>
    <n v="0"/>
    <n v="0"/>
    <n v="0"/>
    <n v="0"/>
  </r>
  <r>
    <x v="3"/>
    <x v="119"/>
    <x v="24"/>
    <x v="12"/>
    <x v="12"/>
    <n v="0"/>
    <n v="0"/>
    <n v="0"/>
    <n v="0"/>
    <n v="0"/>
    <n v="0"/>
  </r>
  <r>
    <x v="3"/>
    <x v="119"/>
    <x v="25"/>
    <x v="12"/>
    <x v="12"/>
    <n v="0"/>
    <n v="0"/>
    <n v="0"/>
    <n v="0"/>
    <n v="0"/>
    <n v="0"/>
  </r>
  <r>
    <x v="3"/>
    <x v="119"/>
    <x v="26"/>
    <x v="12"/>
    <x v="12"/>
    <n v="0"/>
    <n v="0"/>
    <n v="0"/>
    <n v="0"/>
    <n v="0"/>
    <n v="0"/>
  </r>
  <r>
    <x v="3"/>
    <x v="119"/>
    <x v="27"/>
    <x v="12"/>
    <x v="12"/>
    <n v="0"/>
    <n v="0"/>
    <n v="0"/>
    <n v="0"/>
    <n v="0"/>
    <n v="0"/>
  </r>
  <r>
    <x v="3"/>
    <x v="119"/>
    <x v="28"/>
    <x v="12"/>
    <x v="12"/>
    <n v="0"/>
    <n v="0"/>
    <n v="0"/>
    <n v="0"/>
    <n v="0"/>
    <n v="0"/>
  </r>
  <r>
    <x v="3"/>
    <x v="119"/>
    <x v="29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30"/>
    <x v="12"/>
    <x v="12"/>
    <n v="0"/>
    <n v="0"/>
    <n v="0"/>
    <n v="0"/>
    <n v="0"/>
    <n v="0"/>
  </r>
  <r>
    <x v="3"/>
    <x v="119"/>
    <x v="31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32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33"/>
    <x v="12"/>
    <x v="12"/>
    <n v="0"/>
    <n v="0"/>
    <n v="0"/>
    <n v="0"/>
    <n v="0"/>
    <n v="0"/>
  </r>
  <r>
    <x v="3"/>
    <x v="119"/>
    <x v="34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35"/>
    <x v="12"/>
    <x v="12"/>
    <n v="0"/>
    <n v="0"/>
    <n v="0"/>
    <n v="0"/>
    <n v="0"/>
    <n v="0"/>
  </r>
  <r>
    <x v="3"/>
    <x v="119"/>
    <x v="36"/>
    <x v="12"/>
    <x v="12"/>
    <n v="0"/>
    <n v="0"/>
    <n v="0"/>
    <n v="0"/>
    <n v="0"/>
    <n v="0"/>
  </r>
  <r>
    <x v="3"/>
    <x v="119"/>
    <x v="37"/>
    <x v="12"/>
    <x v="12"/>
    <n v="0"/>
    <n v="0"/>
    <n v="0"/>
    <n v="0"/>
    <n v="0"/>
    <n v="0"/>
  </r>
  <r>
    <x v="3"/>
    <x v="119"/>
    <x v="38"/>
    <x v="12"/>
    <x v="12"/>
    <n v="0"/>
    <n v="0"/>
    <n v="0"/>
    <n v="0"/>
    <n v="0"/>
    <n v="0"/>
  </r>
  <r>
    <x v="3"/>
    <x v="119"/>
    <x v="7"/>
    <x v="12"/>
    <x v="12"/>
    <n v="0"/>
    <n v="0"/>
    <n v="0"/>
    <n v="0"/>
    <n v="0"/>
    <n v="0"/>
  </r>
  <r>
    <x v="3"/>
    <x v="119"/>
    <x v="8"/>
    <x v="6"/>
    <x v="6"/>
    <m/>
    <m/>
    <m/>
    <m/>
    <m/>
    <m/>
  </r>
  <r>
    <x v="3"/>
    <x v="119"/>
    <x v="39"/>
    <x v="12"/>
    <x v="12"/>
    <n v="0"/>
    <n v="0"/>
    <n v="0"/>
    <n v="0"/>
    <n v="0"/>
    <n v="0"/>
  </r>
  <r>
    <x v="3"/>
    <x v="119"/>
    <x v="40"/>
    <x v="12"/>
    <x v="12"/>
    <n v="0"/>
    <n v="0"/>
    <n v="0"/>
    <n v="0"/>
    <n v="0"/>
    <n v="0"/>
  </r>
  <r>
    <x v="3"/>
    <x v="119"/>
    <x v="41"/>
    <x v="12"/>
    <x v="12"/>
    <n v="0"/>
    <n v="0"/>
    <n v="0"/>
    <n v="0"/>
    <n v="0"/>
    <n v="0"/>
  </r>
  <r>
    <x v="1"/>
    <x v="120"/>
    <x v="0"/>
    <x v="0"/>
    <x v="0"/>
    <n v="108452"/>
    <n v="108452"/>
    <n v="108452"/>
    <n v="108452"/>
    <n v="0"/>
    <n v="0"/>
  </r>
  <r>
    <x v="1"/>
    <x v="120"/>
    <x v="1"/>
    <x v="12"/>
    <x v="12"/>
    <n v="0"/>
    <n v="0"/>
    <n v="0"/>
    <n v="0"/>
    <n v="0"/>
    <n v="0"/>
  </r>
  <r>
    <x v="1"/>
    <x v="120"/>
    <x v="2"/>
    <x v="12"/>
    <x v="12"/>
    <n v="0"/>
    <n v="0"/>
    <n v="0"/>
    <n v="0"/>
    <n v="0"/>
    <n v="0"/>
  </r>
  <r>
    <x v="1"/>
    <x v="120"/>
    <x v="3"/>
    <x v="12"/>
    <x v="12"/>
    <n v="0"/>
    <n v="0"/>
    <n v="0"/>
    <n v="0"/>
    <n v="0"/>
    <n v="0"/>
  </r>
  <r>
    <x v="1"/>
    <x v="120"/>
    <x v="4"/>
    <x v="0"/>
    <x v="0"/>
    <n v="80000"/>
    <n v="85000"/>
    <n v="80000"/>
    <n v="85000"/>
    <n v="5000"/>
    <n v="6.25E-2"/>
  </r>
  <r>
    <x v="1"/>
    <x v="120"/>
    <x v="5"/>
    <x v="120"/>
    <x v="120"/>
    <n v="98726"/>
    <n v="98743"/>
    <n v="55464.044943820227"/>
    <n v="55473.595505617974"/>
    <n v="17"/>
    <n v="1.7219374835403034E-4"/>
  </r>
  <r>
    <x v="1"/>
    <x v="120"/>
    <x v="6"/>
    <x v="12"/>
    <x v="12"/>
    <n v="0"/>
    <n v="0"/>
    <n v="0"/>
    <n v="0"/>
    <n v="0"/>
    <n v="0"/>
  </r>
  <r>
    <x v="1"/>
    <x v="120"/>
    <x v="7"/>
    <x v="481"/>
    <x v="481"/>
    <n v="287178"/>
    <n v="292195"/>
    <n v="75973.015873015873"/>
    <n v="77300.264550264546"/>
    <n v="5017"/>
    <n v="1.7470001183934703E-2"/>
  </r>
  <r>
    <x v="1"/>
    <x v="120"/>
    <x v="8"/>
    <x v="6"/>
    <x v="6"/>
    <m/>
    <m/>
    <m/>
    <m/>
    <m/>
    <m/>
  </r>
  <r>
    <x v="1"/>
    <x v="120"/>
    <x v="9"/>
    <x v="12"/>
    <x v="12"/>
    <n v="0"/>
    <n v="0"/>
    <n v="0"/>
    <n v="0"/>
    <n v="0"/>
    <n v="0"/>
  </r>
  <r>
    <x v="1"/>
    <x v="120"/>
    <x v="10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11"/>
    <x v="12"/>
    <x v="12"/>
    <n v="0"/>
    <n v="0"/>
    <n v="0"/>
    <n v="0"/>
    <n v="0"/>
    <n v="0"/>
  </r>
  <r>
    <x v="1"/>
    <x v="120"/>
    <x v="12"/>
    <x v="12"/>
    <x v="12"/>
    <n v="0"/>
    <n v="0"/>
    <n v="0"/>
    <n v="0"/>
    <n v="0"/>
    <n v="0"/>
  </r>
  <r>
    <x v="1"/>
    <x v="120"/>
    <x v="13"/>
    <x v="12"/>
    <x v="12"/>
    <n v="0"/>
    <n v="0"/>
    <n v="0"/>
    <n v="0"/>
    <n v="0"/>
    <n v="0"/>
  </r>
  <r>
    <x v="1"/>
    <x v="120"/>
    <x v="14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15"/>
    <x v="26"/>
    <x v="26"/>
    <n v="191940"/>
    <n v="192098"/>
    <n v="63980"/>
    <n v="64032.666666666664"/>
    <n v="158"/>
    <n v="8.2317390851307701E-4"/>
  </r>
  <r>
    <x v="1"/>
    <x v="120"/>
    <x v="16"/>
    <x v="12"/>
    <x v="12"/>
    <n v="0"/>
    <n v="0"/>
    <n v="0"/>
    <n v="0"/>
    <n v="0"/>
    <n v="0"/>
  </r>
  <r>
    <x v="1"/>
    <x v="120"/>
    <x v="17"/>
    <x v="19"/>
    <x v="19"/>
    <n v="147116"/>
    <n v="155276"/>
    <n v="36779"/>
    <n v="38819"/>
    <n v="8160"/>
    <n v="5.5466434650208001E-2"/>
  </r>
  <r>
    <x v="1"/>
    <x v="120"/>
    <x v="7"/>
    <x v="2"/>
    <x v="2"/>
    <n v="339056"/>
    <n v="347374"/>
    <n v="48436.571428571428"/>
    <n v="49624.857142857145"/>
    <n v="8318"/>
    <n v="2.4532820537020432E-2"/>
  </r>
  <r>
    <x v="1"/>
    <x v="120"/>
    <x v="8"/>
    <x v="6"/>
    <x v="6"/>
    <m/>
    <m/>
    <m/>
    <m/>
    <m/>
    <m/>
  </r>
  <r>
    <x v="1"/>
    <x v="120"/>
    <x v="18"/>
    <x v="12"/>
    <x v="12"/>
    <n v="0"/>
    <n v="0"/>
    <n v="0"/>
    <n v="0"/>
    <n v="0"/>
    <n v="0"/>
  </r>
  <r>
    <x v="1"/>
    <x v="120"/>
    <x v="19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20"/>
    <x v="12"/>
    <x v="12"/>
    <n v="0"/>
    <n v="0"/>
    <n v="0"/>
    <n v="0"/>
    <n v="0"/>
    <n v="0"/>
  </r>
  <r>
    <x v="1"/>
    <x v="120"/>
    <x v="21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22"/>
    <x v="12"/>
    <x v="12"/>
    <n v="0"/>
    <n v="0"/>
    <n v="0"/>
    <n v="0"/>
    <n v="0"/>
    <n v="0"/>
  </r>
  <r>
    <x v="1"/>
    <x v="120"/>
    <x v="23"/>
    <x v="12"/>
    <x v="12"/>
    <n v="0"/>
    <n v="0"/>
    <n v="0"/>
    <n v="0"/>
    <n v="0"/>
    <n v="0"/>
  </r>
  <r>
    <x v="1"/>
    <x v="120"/>
    <x v="24"/>
    <x v="12"/>
    <x v="12"/>
    <n v="0"/>
    <n v="0"/>
    <n v="0"/>
    <n v="0"/>
    <n v="0"/>
    <n v="0"/>
  </r>
  <r>
    <x v="1"/>
    <x v="120"/>
    <x v="25"/>
    <x v="12"/>
    <x v="12"/>
    <n v="0"/>
    <n v="0"/>
    <n v="0"/>
    <n v="0"/>
    <n v="0"/>
    <n v="0"/>
  </r>
  <r>
    <x v="1"/>
    <x v="120"/>
    <x v="26"/>
    <x v="12"/>
    <x v="12"/>
    <n v="0"/>
    <n v="0"/>
    <n v="0"/>
    <n v="0"/>
    <n v="0"/>
    <n v="0"/>
  </r>
  <r>
    <x v="1"/>
    <x v="120"/>
    <x v="27"/>
    <x v="12"/>
    <x v="12"/>
    <n v="0"/>
    <n v="0"/>
    <n v="0"/>
    <n v="0"/>
    <n v="0"/>
    <n v="0"/>
  </r>
  <r>
    <x v="1"/>
    <x v="120"/>
    <x v="28"/>
    <x v="12"/>
    <x v="12"/>
    <n v="0"/>
    <n v="0"/>
    <n v="0"/>
    <n v="0"/>
    <n v="0"/>
    <n v="0"/>
  </r>
  <r>
    <x v="1"/>
    <x v="120"/>
    <x v="29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30"/>
    <x v="12"/>
    <x v="12"/>
    <n v="0"/>
    <n v="0"/>
    <n v="0"/>
    <n v="0"/>
    <n v="0"/>
    <n v="0"/>
  </r>
  <r>
    <x v="1"/>
    <x v="120"/>
    <x v="31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32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33"/>
    <x v="12"/>
    <x v="12"/>
    <n v="0"/>
    <n v="0"/>
    <n v="0"/>
    <n v="0"/>
    <n v="0"/>
    <n v="0"/>
  </r>
  <r>
    <x v="1"/>
    <x v="120"/>
    <x v="34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35"/>
    <x v="12"/>
    <x v="12"/>
    <n v="0"/>
    <n v="0"/>
    <n v="0"/>
    <n v="0"/>
    <n v="0"/>
    <n v="0"/>
  </r>
  <r>
    <x v="1"/>
    <x v="120"/>
    <x v="36"/>
    <x v="12"/>
    <x v="12"/>
    <n v="0"/>
    <n v="0"/>
    <n v="0"/>
    <n v="0"/>
    <n v="0"/>
    <n v="0"/>
  </r>
  <r>
    <x v="1"/>
    <x v="120"/>
    <x v="37"/>
    <x v="12"/>
    <x v="12"/>
    <n v="0"/>
    <n v="0"/>
    <n v="0"/>
    <n v="0"/>
    <n v="0"/>
    <n v="0"/>
  </r>
  <r>
    <x v="1"/>
    <x v="120"/>
    <x v="38"/>
    <x v="12"/>
    <x v="12"/>
    <n v="0"/>
    <n v="0"/>
    <n v="0"/>
    <n v="0"/>
    <n v="0"/>
    <n v="0"/>
  </r>
  <r>
    <x v="1"/>
    <x v="120"/>
    <x v="7"/>
    <x v="12"/>
    <x v="12"/>
    <n v="0"/>
    <n v="0"/>
    <n v="0"/>
    <n v="0"/>
    <n v="0"/>
    <n v="0"/>
  </r>
  <r>
    <x v="1"/>
    <x v="120"/>
    <x v="8"/>
    <x v="6"/>
    <x v="6"/>
    <m/>
    <m/>
    <m/>
    <m/>
    <m/>
    <m/>
  </r>
  <r>
    <x v="1"/>
    <x v="120"/>
    <x v="39"/>
    <x v="12"/>
    <x v="12"/>
    <n v="0"/>
    <n v="0"/>
    <n v="0"/>
    <n v="0"/>
    <n v="0"/>
    <n v="0"/>
  </r>
  <r>
    <x v="1"/>
    <x v="120"/>
    <x v="40"/>
    <x v="12"/>
    <x v="12"/>
    <n v="0"/>
    <n v="0"/>
    <n v="0"/>
    <n v="0"/>
    <n v="0"/>
    <n v="0"/>
  </r>
  <r>
    <x v="1"/>
    <x v="120"/>
    <x v="41"/>
    <x v="12"/>
    <x v="12"/>
    <n v="0"/>
    <n v="0"/>
    <n v="0"/>
    <n v="0"/>
    <n v="0"/>
    <n v="0"/>
  </r>
  <r>
    <x v="3"/>
    <x v="121"/>
    <x v="0"/>
    <x v="0"/>
    <x v="0"/>
    <n v="91809"/>
    <n v="91809"/>
    <n v="91809"/>
    <n v="91809"/>
    <n v="0"/>
    <n v="0"/>
  </r>
  <r>
    <x v="3"/>
    <x v="121"/>
    <x v="1"/>
    <x v="12"/>
    <x v="12"/>
    <n v="0"/>
    <n v="0"/>
    <n v="0"/>
    <n v="0"/>
    <n v="0"/>
    <n v="0"/>
  </r>
  <r>
    <x v="3"/>
    <x v="121"/>
    <x v="2"/>
    <x v="0"/>
    <x v="0"/>
    <n v="73500"/>
    <n v="73608"/>
    <n v="73500"/>
    <n v="73608"/>
    <n v="108"/>
    <n v="1.4693877551020407E-3"/>
  </r>
  <r>
    <x v="3"/>
    <x v="121"/>
    <x v="3"/>
    <x v="0"/>
    <x v="0"/>
    <n v="60600"/>
    <n v="60690"/>
    <n v="60600"/>
    <n v="60690"/>
    <n v="90"/>
    <n v="1.4851485148514852E-3"/>
  </r>
  <r>
    <x v="3"/>
    <x v="121"/>
    <x v="4"/>
    <x v="0"/>
    <x v="0"/>
    <n v="81572"/>
    <n v="81874"/>
    <n v="81572"/>
    <n v="81874"/>
    <n v="302"/>
    <n v="3.7022507723238366E-3"/>
  </r>
  <r>
    <x v="3"/>
    <x v="121"/>
    <x v="5"/>
    <x v="26"/>
    <x v="26"/>
    <n v="209620"/>
    <n v="210066"/>
    <n v="69873.333333333328"/>
    <n v="70022"/>
    <n v="446"/>
    <n v="2.1276595744680851E-3"/>
  </r>
  <r>
    <x v="3"/>
    <x v="121"/>
    <x v="6"/>
    <x v="12"/>
    <x v="12"/>
    <n v="0"/>
    <n v="0"/>
    <n v="0"/>
    <n v="0"/>
    <n v="0"/>
    <n v="0"/>
  </r>
  <r>
    <x v="3"/>
    <x v="121"/>
    <x v="7"/>
    <x v="2"/>
    <x v="2"/>
    <n v="517101"/>
    <n v="518047"/>
    <n v="73871.571428571435"/>
    <n v="74006.71428571429"/>
    <n v="946"/>
    <n v="1.8294298405920699E-3"/>
  </r>
  <r>
    <x v="3"/>
    <x v="121"/>
    <x v="8"/>
    <x v="6"/>
    <x v="6"/>
    <m/>
    <m/>
    <m/>
    <m/>
    <m/>
    <m/>
  </r>
  <r>
    <x v="3"/>
    <x v="121"/>
    <x v="9"/>
    <x v="12"/>
    <x v="12"/>
    <n v="0"/>
    <n v="0"/>
    <n v="0"/>
    <n v="0"/>
    <n v="0"/>
    <n v="0"/>
  </r>
  <r>
    <x v="3"/>
    <x v="121"/>
    <x v="10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11"/>
    <x v="12"/>
    <x v="12"/>
    <n v="0"/>
    <n v="0"/>
    <n v="0"/>
    <n v="0"/>
    <n v="0"/>
    <n v="0"/>
  </r>
  <r>
    <x v="3"/>
    <x v="121"/>
    <x v="12"/>
    <x v="12"/>
    <x v="12"/>
    <n v="0"/>
    <n v="0"/>
    <n v="0"/>
    <n v="0"/>
    <n v="0"/>
    <n v="0"/>
  </r>
  <r>
    <x v="3"/>
    <x v="121"/>
    <x v="13"/>
    <x v="12"/>
    <x v="12"/>
    <n v="0"/>
    <n v="0"/>
    <n v="0"/>
    <n v="0"/>
    <n v="0"/>
    <n v="0"/>
  </r>
  <r>
    <x v="3"/>
    <x v="121"/>
    <x v="14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15"/>
    <x v="0"/>
    <x v="0"/>
    <n v="55622"/>
    <n v="55924"/>
    <n v="55622"/>
    <n v="55924"/>
    <n v="302"/>
    <n v="5.4295063104526989E-3"/>
  </r>
  <r>
    <x v="3"/>
    <x v="121"/>
    <x v="16"/>
    <x v="115"/>
    <x v="115"/>
    <n v="26758"/>
    <n v="26866"/>
    <n v="53516"/>
    <n v="53732"/>
    <n v="108"/>
    <n v="4.0361760968682259E-3"/>
  </r>
  <r>
    <x v="3"/>
    <x v="121"/>
    <x v="17"/>
    <x v="0"/>
    <x v="0"/>
    <n v="34845"/>
    <n v="34845"/>
    <n v="34845"/>
    <n v="34845"/>
    <n v="0"/>
    <n v="0"/>
  </r>
  <r>
    <x v="3"/>
    <x v="121"/>
    <x v="7"/>
    <x v="172"/>
    <x v="172"/>
    <n v="117225"/>
    <n v="117635"/>
    <n v="46890"/>
    <n v="47054"/>
    <n v="410"/>
    <n v="3.4975474514821925E-3"/>
  </r>
  <r>
    <x v="3"/>
    <x v="121"/>
    <x v="8"/>
    <x v="6"/>
    <x v="6"/>
    <m/>
    <m/>
    <m/>
    <m/>
    <m/>
    <m/>
  </r>
  <r>
    <x v="3"/>
    <x v="121"/>
    <x v="18"/>
    <x v="12"/>
    <x v="12"/>
    <n v="0"/>
    <n v="0"/>
    <n v="0"/>
    <n v="0"/>
    <n v="0"/>
    <n v="0"/>
  </r>
  <r>
    <x v="3"/>
    <x v="121"/>
    <x v="19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20"/>
    <x v="0"/>
    <x v="0"/>
    <n v="35535"/>
    <n v="35668"/>
    <n v="35535"/>
    <n v="35668"/>
    <n v="133"/>
    <n v="3.74278879977487E-3"/>
  </r>
  <r>
    <x v="3"/>
    <x v="121"/>
    <x v="21"/>
    <x v="12"/>
    <x v="12"/>
    <n v="0"/>
    <n v="0"/>
    <n v="0"/>
    <n v="0"/>
    <n v="0"/>
    <n v="0"/>
  </r>
  <r>
    <x v="3"/>
    <x v="121"/>
    <x v="7"/>
    <x v="0"/>
    <x v="0"/>
    <n v="35535"/>
    <n v="35668"/>
    <n v="35535"/>
    <n v="35668"/>
    <n v="133"/>
    <n v="3.74278879977487E-3"/>
  </r>
  <r>
    <x v="3"/>
    <x v="121"/>
    <x v="8"/>
    <x v="6"/>
    <x v="6"/>
    <m/>
    <m/>
    <m/>
    <m/>
    <m/>
    <m/>
  </r>
  <r>
    <x v="3"/>
    <x v="121"/>
    <x v="22"/>
    <x v="12"/>
    <x v="12"/>
    <n v="0"/>
    <n v="0"/>
    <n v="0"/>
    <n v="0"/>
    <n v="0"/>
    <n v="0"/>
  </r>
  <r>
    <x v="3"/>
    <x v="121"/>
    <x v="23"/>
    <x v="12"/>
    <x v="12"/>
    <n v="0"/>
    <n v="0"/>
    <n v="0"/>
    <n v="0"/>
    <n v="0"/>
    <n v="0"/>
  </r>
  <r>
    <x v="3"/>
    <x v="121"/>
    <x v="24"/>
    <x v="12"/>
    <x v="12"/>
    <n v="0"/>
    <n v="0"/>
    <n v="0"/>
    <n v="0"/>
    <n v="0"/>
    <n v="0"/>
  </r>
  <r>
    <x v="3"/>
    <x v="121"/>
    <x v="25"/>
    <x v="12"/>
    <x v="12"/>
    <n v="0"/>
    <n v="0"/>
    <n v="0"/>
    <n v="0"/>
    <n v="0"/>
    <n v="0"/>
  </r>
  <r>
    <x v="3"/>
    <x v="121"/>
    <x v="26"/>
    <x v="12"/>
    <x v="12"/>
    <n v="0"/>
    <n v="0"/>
    <n v="0"/>
    <n v="0"/>
    <n v="0"/>
    <n v="0"/>
  </r>
  <r>
    <x v="3"/>
    <x v="121"/>
    <x v="27"/>
    <x v="12"/>
    <x v="12"/>
    <n v="0"/>
    <n v="0"/>
    <n v="0"/>
    <n v="0"/>
    <n v="0"/>
    <n v="0"/>
  </r>
  <r>
    <x v="3"/>
    <x v="121"/>
    <x v="28"/>
    <x v="12"/>
    <x v="12"/>
    <n v="0"/>
    <n v="0"/>
    <n v="0"/>
    <n v="0"/>
    <n v="0"/>
    <n v="0"/>
  </r>
  <r>
    <x v="3"/>
    <x v="121"/>
    <x v="29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30"/>
    <x v="12"/>
    <x v="12"/>
    <n v="0"/>
    <n v="0"/>
    <n v="0"/>
    <n v="0"/>
    <n v="0"/>
    <n v="0"/>
  </r>
  <r>
    <x v="3"/>
    <x v="121"/>
    <x v="31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32"/>
    <x v="0"/>
    <x v="0"/>
    <n v="57855"/>
    <n v="57855"/>
    <n v="57855"/>
    <n v="57855"/>
    <n v="0"/>
    <n v="0"/>
  </r>
  <r>
    <x v="3"/>
    <x v="121"/>
    <x v="7"/>
    <x v="0"/>
    <x v="0"/>
    <n v="57855"/>
    <n v="57855"/>
    <n v="57855"/>
    <n v="57855"/>
    <n v="0"/>
    <n v="0"/>
  </r>
  <r>
    <x v="3"/>
    <x v="121"/>
    <x v="8"/>
    <x v="6"/>
    <x v="6"/>
    <m/>
    <m/>
    <m/>
    <m/>
    <m/>
    <m/>
  </r>
  <r>
    <x v="3"/>
    <x v="121"/>
    <x v="33"/>
    <x v="12"/>
    <x v="12"/>
    <n v="0"/>
    <n v="0"/>
    <n v="0"/>
    <n v="0"/>
    <n v="0"/>
    <n v="0"/>
  </r>
  <r>
    <x v="3"/>
    <x v="121"/>
    <x v="34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35"/>
    <x v="12"/>
    <x v="12"/>
    <n v="0"/>
    <n v="0"/>
    <n v="0"/>
    <n v="0"/>
    <n v="0"/>
    <n v="0"/>
  </r>
  <r>
    <x v="3"/>
    <x v="121"/>
    <x v="36"/>
    <x v="12"/>
    <x v="12"/>
    <n v="0"/>
    <n v="0"/>
    <n v="0"/>
    <n v="0"/>
    <n v="0"/>
    <n v="0"/>
  </r>
  <r>
    <x v="3"/>
    <x v="121"/>
    <x v="37"/>
    <x v="12"/>
    <x v="12"/>
    <n v="0"/>
    <n v="0"/>
    <n v="0"/>
    <n v="0"/>
    <n v="0"/>
    <n v="0"/>
  </r>
  <r>
    <x v="3"/>
    <x v="121"/>
    <x v="38"/>
    <x v="12"/>
    <x v="12"/>
    <n v="0"/>
    <n v="0"/>
    <n v="0"/>
    <n v="0"/>
    <n v="0"/>
    <n v="0"/>
  </r>
  <r>
    <x v="3"/>
    <x v="121"/>
    <x v="7"/>
    <x v="12"/>
    <x v="12"/>
    <n v="0"/>
    <n v="0"/>
    <n v="0"/>
    <n v="0"/>
    <n v="0"/>
    <n v="0"/>
  </r>
  <r>
    <x v="3"/>
    <x v="121"/>
    <x v="8"/>
    <x v="6"/>
    <x v="6"/>
    <m/>
    <m/>
    <m/>
    <m/>
    <m/>
    <m/>
  </r>
  <r>
    <x v="3"/>
    <x v="121"/>
    <x v="39"/>
    <x v="12"/>
    <x v="12"/>
    <n v="0"/>
    <n v="0"/>
    <n v="0"/>
    <n v="0"/>
    <n v="0"/>
    <n v="0"/>
  </r>
  <r>
    <x v="3"/>
    <x v="121"/>
    <x v="40"/>
    <x v="12"/>
    <x v="12"/>
    <n v="0"/>
    <n v="0"/>
    <n v="0"/>
    <n v="0"/>
    <n v="0"/>
    <n v="0"/>
  </r>
  <r>
    <x v="3"/>
    <x v="121"/>
    <x v="41"/>
    <x v="12"/>
    <x v="12"/>
    <n v="0"/>
    <n v="0"/>
    <n v="0"/>
    <n v="0"/>
    <n v="0"/>
    <n v="0"/>
  </r>
  <r>
    <x v="3"/>
    <x v="122"/>
    <x v="0"/>
    <x v="0"/>
    <x v="0"/>
    <n v="91800"/>
    <n v="91800"/>
    <n v="91800"/>
    <n v="91800"/>
    <n v="0"/>
    <n v="0"/>
  </r>
  <r>
    <x v="3"/>
    <x v="122"/>
    <x v="1"/>
    <x v="12"/>
    <x v="12"/>
    <n v="0"/>
    <n v="0"/>
    <n v="0"/>
    <n v="0"/>
    <n v="0"/>
    <n v="0"/>
  </r>
  <r>
    <x v="3"/>
    <x v="122"/>
    <x v="2"/>
    <x v="12"/>
    <x v="12"/>
    <n v="0"/>
    <n v="0"/>
    <n v="0"/>
    <n v="0"/>
    <n v="0"/>
    <n v="0"/>
  </r>
  <r>
    <x v="3"/>
    <x v="122"/>
    <x v="3"/>
    <x v="12"/>
    <x v="12"/>
    <n v="0"/>
    <n v="0"/>
    <n v="0"/>
    <n v="0"/>
    <n v="0"/>
    <n v="0"/>
  </r>
  <r>
    <x v="3"/>
    <x v="122"/>
    <x v="4"/>
    <x v="12"/>
    <x v="12"/>
    <n v="0"/>
    <n v="0"/>
    <n v="0"/>
    <n v="0"/>
    <n v="0"/>
    <n v="0"/>
  </r>
  <r>
    <x v="3"/>
    <x v="122"/>
    <x v="5"/>
    <x v="12"/>
    <x v="12"/>
    <n v="0"/>
    <n v="0"/>
    <n v="0"/>
    <n v="0"/>
    <n v="0"/>
    <n v="0"/>
  </r>
  <r>
    <x v="3"/>
    <x v="122"/>
    <x v="6"/>
    <x v="12"/>
    <x v="12"/>
    <n v="0"/>
    <n v="0"/>
    <n v="0"/>
    <n v="0"/>
    <n v="0"/>
    <n v="0"/>
  </r>
  <r>
    <x v="3"/>
    <x v="122"/>
    <x v="7"/>
    <x v="0"/>
    <x v="0"/>
    <n v="91800"/>
    <n v="91800"/>
    <n v="91800"/>
    <n v="91800"/>
    <n v="0"/>
    <n v="0"/>
  </r>
  <r>
    <x v="3"/>
    <x v="122"/>
    <x v="8"/>
    <x v="6"/>
    <x v="6"/>
    <m/>
    <m/>
    <m/>
    <m/>
    <m/>
    <m/>
  </r>
  <r>
    <x v="3"/>
    <x v="122"/>
    <x v="9"/>
    <x v="12"/>
    <x v="12"/>
    <n v="0"/>
    <n v="0"/>
    <n v="0"/>
    <n v="0"/>
    <n v="0"/>
    <n v="0"/>
  </r>
  <r>
    <x v="3"/>
    <x v="122"/>
    <x v="10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11"/>
    <x v="12"/>
    <x v="12"/>
    <n v="0"/>
    <n v="0"/>
    <n v="0"/>
    <n v="0"/>
    <n v="0"/>
    <n v="0"/>
  </r>
  <r>
    <x v="3"/>
    <x v="122"/>
    <x v="12"/>
    <x v="12"/>
    <x v="12"/>
    <n v="0"/>
    <n v="0"/>
    <n v="0"/>
    <n v="0"/>
    <n v="0"/>
    <n v="0"/>
  </r>
  <r>
    <x v="3"/>
    <x v="122"/>
    <x v="13"/>
    <x v="19"/>
    <x v="19"/>
    <n v="65952"/>
    <n v="65952"/>
    <n v="16488"/>
    <n v="16488"/>
    <n v="0"/>
    <n v="0"/>
  </r>
  <r>
    <x v="3"/>
    <x v="122"/>
    <x v="14"/>
    <x v="12"/>
    <x v="12"/>
    <n v="0"/>
    <n v="0"/>
    <n v="0"/>
    <n v="0"/>
    <n v="0"/>
    <n v="0"/>
  </r>
  <r>
    <x v="3"/>
    <x v="122"/>
    <x v="7"/>
    <x v="19"/>
    <x v="19"/>
    <n v="65952"/>
    <n v="65952"/>
    <n v="16488"/>
    <n v="16488"/>
    <n v="0"/>
    <n v="0"/>
  </r>
  <r>
    <x v="3"/>
    <x v="122"/>
    <x v="8"/>
    <x v="6"/>
    <x v="6"/>
    <m/>
    <m/>
    <m/>
    <m/>
    <m/>
    <m/>
  </r>
  <r>
    <x v="3"/>
    <x v="122"/>
    <x v="15"/>
    <x v="12"/>
    <x v="12"/>
    <n v="0"/>
    <n v="0"/>
    <n v="0"/>
    <n v="0"/>
    <n v="0"/>
    <n v="0"/>
  </r>
  <r>
    <x v="3"/>
    <x v="122"/>
    <x v="16"/>
    <x v="12"/>
    <x v="12"/>
    <n v="0"/>
    <n v="0"/>
    <n v="0"/>
    <n v="0"/>
    <n v="0"/>
    <n v="0"/>
  </r>
  <r>
    <x v="3"/>
    <x v="122"/>
    <x v="17"/>
    <x v="17"/>
    <x v="17"/>
    <n v="73331"/>
    <n v="73331"/>
    <n v="36665.5"/>
    <n v="36665.5"/>
    <n v="0"/>
    <n v="0"/>
  </r>
  <r>
    <x v="3"/>
    <x v="122"/>
    <x v="7"/>
    <x v="17"/>
    <x v="17"/>
    <n v="73331"/>
    <n v="73331"/>
    <n v="36665.5"/>
    <n v="36665.5"/>
    <n v="0"/>
    <n v="0"/>
  </r>
  <r>
    <x v="3"/>
    <x v="122"/>
    <x v="8"/>
    <x v="6"/>
    <x v="6"/>
    <m/>
    <m/>
    <m/>
    <m/>
    <m/>
    <m/>
  </r>
  <r>
    <x v="3"/>
    <x v="122"/>
    <x v="18"/>
    <x v="12"/>
    <x v="12"/>
    <n v="0"/>
    <n v="0"/>
    <n v="0"/>
    <n v="0"/>
    <n v="0"/>
    <n v="0"/>
  </r>
  <r>
    <x v="3"/>
    <x v="122"/>
    <x v="19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20"/>
    <x v="12"/>
    <x v="12"/>
    <n v="0"/>
    <n v="0"/>
    <n v="0"/>
    <n v="0"/>
    <n v="0"/>
    <n v="0"/>
  </r>
  <r>
    <x v="3"/>
    <x v="122"/>
    <x v="21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22"/>
    <x v="12"/>
    <x v="12"/>
    <n v="0"/>
    <n v="0"/>
    <n v="0"/>
    <n v="0"/>
    <n v="0"/>
    <n v="0"/>
  </r>
  <r>
    <x v="3"/>
    <x v="122"/>
    <x v="23"/>
    <x v="12"/>
    <x v="12"/>
    <n v="0"/>
    <n v="0"/>
    <n v="0"/>
    <n v="0"/>
    <n v="0"/>
    <n v="0"/>
  </r>
  <r>
    <x v="3"/>
    <x v="122"/>
    <x v="24"/>
    <x v="12"/>
    <x v="12"/>
    <n v="0"/>
    <n v="0"/>
    <n v="0"/>
    <n v="0"/>
    <n v="0"/>
    <n v="0"/>
  </r>
  <r>
    <x v="3"/>
    <x v="122"/>
    <x v="25"/>
    <x v="12"/>
    <x v="12"/>
    <n v="0"/>
    <n v="0"/>
    <n v="0"/>
    <n v="0"/>
    <n v="0"/>
    <n v="0"/>
  </r>
  <r>
    <x v="3"/>
    <x v="122"/>
    <x v="26"/>
    <x v="12"/>
    <x v="12"/>
    <n v="0"/>
    <n v="0"/>
    <n v="0"/>
    <n v="0"/>
    <n v="0"/>
    <n v="0"/>
  </r>
  <r>
    <x v="3"/>
    <x v="122"/>
    <x v="27"/>
    <x v="12"/>
    <x v="12"/>
    <n v="0"/>
    <n v="0"/>
    <n v="0"/>
    <n v="0"/>
    <n v="0"/>
    <n v="0"/>
  </r>
  <r>
    <x v="3"/>
    <x v="122"/>
    <x v="28"/>
    <x v="12"/>
    <x v="12"/>
    <n v="0"/>
    <n v="0"/>
    <n v="0"/>
    <n v="0"/>
    <n v="0"/>
    <n v="0"/>
  </r>
  <r>
    <x v="3"/>
    <x v="122"/>
    <x v="29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30"/>
    <x v="12"/>
    <x v="12"/>
    <n v="0"/>
    <n v="0"/>
    <n v="0"/>
    <n v="0"/>
    <n v="0"/>
    <n v="0"/>
  </r>
  <r>
    <x v="3"/>
    <x v="122"/>
    <x v="31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32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33"/>
    <x v="12"/>
    <x v="12"/>
    <n v="0"/>
    <n v="0"/>
    <n v="0"/>
    <n v="0"/>
    <n v="0"/>
    <n v="0"/>
  </r>
  <r>
    <x v="3"/>
    <x v="122"/>
    <x v="34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35"/>
    <x v="12"/>
    <x v="12"/>
    <n v="0"/>
    <n v="0"/>
    <n v="0"/>
    <n v="0"/>
    <n v="0"/>
    <n v="0"/>
  </r>
  <r>
    <x v="3"/>
    <x v="122"/>
    <x v="36"/>
    <x v="12"/>
    <x v="12"/>
    <n v="0"/>
    <n v="0"/>
    <n v="0"/>
    <n v="0"/>
    <n v="0"/>
    <n v="0"/>
  </r>
  <r>
    <x v="3"/>
    <x v="122"/>
    <x v="37"/>
    <x v="12"/>
    <x v="12"/>
    <n v="0"/>
    <n v="0"/>
    <n v="0"/>
    <n v="0"/>
    <n v="0"/>
    <n v="0"/>
  </r>
  <r>
    <x v="3"/>
    <x v="122"/>
    <x v="38"/>
    <x v="12"/>
    <x v="12"/>
    <n v="0"/>
    <n v="0"/>
    <n v="0"/>
    <n v="0"/>
    <n v="0"/>
    <n v="0"/>
  </r>
  <r>
    <x v="3"/>
    <x v="122"/>
    <x v="7"/>
    <x v="12"/>
    <x v="12"/>
    <n v="0"/>
    <n v="0"/>
    <n v="0"/>
    <n v="0"/>
    <n v="0"/>
    <n v="0"/>
  </r>
  <r>
    <x v="3"/>
    <x v="122"/>
    <x v="8"/>
    <x v="6"/>
    <x v="6"/>
    <m/>
    <m/>
    <m/>
    <m/>
    <m/>
    <m/>
  </r>
  <r>
    <x v="3"/>
    <x v="122"/>
    <x v="39"/>
    <x v="12"/>
    <x v="12"/>
    <n v="0"/>
    <n v="0"/>
    <n v="0"/>
    <n v="0"/>
    <n v="0"/>
    <n v="0"/>
  </r>
  <r>
    <x v="3"/>
    <x v="122"/>
    <x v="40"/>
    <x v="12"/>
    <x v="12"/>
    <n v="0"/>
    <n v="0"/>
    <n v="0"/>
    <n v="0"/>
    <n v="0"/>
    <n v="0"/>
  </r>
  <r>
    <x v="3"/>
    <x v="122"/>
    <x v="41"/>
    <x v="12"/>
    <x v="12"/>
    <n v="0"/>
    <n v="0"/>
    <n v="0"/>
    <n v="0"/>
    <n v="0"/>
    <n v="0"/>
  </r>
  <r>
    <x v="1"/>
    <x v="123"/>
    <x v="0"/>
    <x v="0"/>
    <x v="0"/>
    <n v="83000"/>
    <n v="83000"/>
    <n v="83000"/>
    <n v="83000"/>
    <n v="0"/>
    <n v="0"/>
  </r>
  <r>
    <x v="1"/>
    <x v="123"/>
    <x v="1"/>
    <x v="0"/>
    <x v="0"/>
    <n v="65000"/>
    <n v="65000"/>
    <n v="65000"/>
    <n v="65000"/>
    <n v="0"/>
    <n v="0"/>
  </r>
  <r>
    <x v="1"/>
    <x v="123"/>
    <x v="2"/>
    <x v="12"/>
    <x v="12"/>
    <n v="0"/>
    <n v="0"/>
    <n v="0"/>
    <n v="0"/>
    <n v="0"/>
    <n v="0"/>
  </r>
  <r>
    <x v="1"/>
    <x v="123"/>
    <x v="3"/>
    <x v="12"/>
    <x v="12"/>
    <n v="0"/>
    <n v="0"/>
    <n v="0"/>
    <n v="0"/>
    <n v="0"/>
    <n v="0"/>
  </r>
  <r>
    <x v="1"/>
    <x v="123"/>
    <x v="4"/>
    <x v="12"/>
    <x v="12"/>
    <n v="0"/>
    <n v="0"/>
    <n v="0"/>
    <n v="0"/>
    <n v="0"/>
    <n v="0"/>
  </r>
  <r>
    <x v="1"/>
    <x v="123"/>
    <x v="5"/>
    <x v="17"/>
    <x v="17"/>
    <n v="87699"/>
    <n v="92120"/>
    <n v="43849.5"/>
    <n v="46060"/>
    <n v="4421"/>
    <n v="5.0411065120468876E-2"/>
  </r>
  <r>
    <x v="1"/>
    <x v="123"/>
    <x v="6"/>
    <x v="0"/>
    <x v="0"/>
    <n v="35683"/>
    <n v="35787"/>
    <n v="35683"/>
    <n v="35787"/>
    <n v="104"/>
    <n v="2.914553148558137E-3"/>
  </r>
  <r>
    <x v="1"/>
    <x v="123"/>
    <x v="7"/>
    <x v="3"/>
    <x v="3"/>
    <n v="271382"/>
    <n v="275907"/>
    <n v="54276.4"/>
    <n v="55181.4"/>
    <n v="4525"/>
    <n v="1.6673913524109928E-2"/>
  </r>
  <r>
    <x v="1"/>
    <x v="123"/>
    <x v="8"/>
    <x v="6"/>
    <x v="6"/>
    <m/>
    <m/>
    <m/>
    <m/>
    <m/>
    <m/>
  </r>
  <r>
    <x v="1"/>
    <x v="123"/>
    <x v="9"/>
    <x v="12"/>
    <x v="12"/>
    <n v="0"/>
    <n v="0"/>
    <n v="0"/>
    <n v="0"/>
    <n v="0"/>
    <n v="0"/>
  </r>
  <r>
    <x v="1"/>
    <x v="123"/>
    <x v="10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11"/>
    <x v="12"/>
    <x v="12"/>
    <n v="0"/>
    <n v="0"/>
    <n v="0"/>
    <n v="0"/>
    <n v="0"/>
    <n v="0"/>
  </r>
  <r>
    <x v="1"/>
    <x v="123"/>
    <x v="12"/>
    <x v="0"/>
    <x v="0"/>
    <n v="20496"/>
    <n v="20496"/>
    <n v="20496"/>
    <n v="20496"/>
    <n v="0"/>
    <n v="0"/>
  </r>
  <r>
    <x v="1"/>
    <x v="123"/>
    <x v="13"/>
    <x v="12"/>
    <x v="12"/>
    <n v="0"/>
    <n v="0"/>
    <n v="0"/>
    <n v="0"/>
    <n v="0"/>
    <n v="0"/>
  </r>
  <r>
    <x v="1"/>
    <x v="123"/>
    <x v="14"/>
    <x v="12"/>
    <x v="12"/>
    <n v="0"/>
    <n v="0"/>
    <n v="0"/>
    <n v="0"/>
    <n v="0"/>
    <n v="0"/>
  </r>
  <r>
    <x v="1"/>
    <x v="123"/>
    <x v="7"/>
    <x v="0"/>
    <x v="0"/>
    <n v="20496"/>
    <n v="20496"/>
    <n v="20496"/>
    <n v="20496"/>
    <n v="0"/>
    <n v="0"/>
  </r>
  <r>
    <x v="1"/>
    <x v="123"/>
    <x v="8"/>
    <x v="6"/>
    <x v="6"/>
    <m/>
    <m/>
    <m/>
    <m/>
    <m/>
    <m/>
  </r>
  <r>
    <x v="1"/>
    <x v="123"/>
    <x v="15"/>
    <x v="12"/>
    <x v="12"/>
    <n v="0"/>
    <n v="0"/>
    <n v="0"/>
    <n v="0"/>
    <n v="0"/>
    <n v="0"/>
  </r>
  <r>
    <x v="1"/>
    <x v="123"/>
    <x v="16"/>
    <x v="12"/>
    <x v="12"/>
    <n v="0"/>
    <n v="0"/>
    <n v="0"/>
    <n v="0"/>
    <n v="0"/>
    <n v="0"/>
  </r>
  <r>
    <x v="1"/>
    <x v="123"/>
    <x v="17"/>
    <x v="0"/>
    <x v="0"/>
    <n v="22880"/>
    <n v="22880"/>
    <n v="22880"/>
    <n v="22880"/>
    <n v="0"/>
    <n v="0"/>
  </r>
  <r>
    <x v="1"/>
    <x v="123"/>
    <x v="7"/>
    <x v="0"/>
    <x v="0"/>
    <n v="22880"/>
    <n v="22880"/>
    <n v="22880"/>
    <n v="22880"/>
    <n v="0"/>
    <n v="0"/>
  </r>
  <r>
    <x v="1"/>
    <x v="123"/>
    <x v="8"/>
    <x v="6"/>
    <x v="6"/>
    <m/>
    <m/>
    <m/>
    <m/>
    <m/>
    <m/>
  </r>
  <r>
    <x v="1"/>
    <x v="123"/>
    <x v="18"/>
    <x v="12"/>
    <x v="12"/>
    <n v="0"/>
    <n v="0"/>
    <n v="0"/>
    <n v="0"/>
    <n v="0"/>
    <n v="0"/>
  </r>
  <r>
    <x v="1"/>
    <x v="123"/>
    <x v="19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20"/>
    <x v="12"/>
    <x v="12"/>
    <n v="0"/>
    <n v="0"/>
    <n v="0"/>
    <n v="0"/>
    <n v="0"/>
    <n v="0"/>
  </r>
  <r>
    <x v="1"/>
    <x v="123"/>
    <x v="21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22"/>
    <x v="12"/>
    <x v="12"/>
    <n v="0"/>
    <n v="0"/>
    <n v="0"/>
    <n v="0"/>
    <n v="0"/>
    <n v="0"/>
  </r>
  <r>
    <x v="1"/>
    <x v="123"/>
    <x v="23"/>
    <x v="12"/>
    <x v="12"/>
    <n v="0"/>
    <n v="0"/>
    <n v="0"/>
    <n v="0"/>
    <n v="0"/>
    <n v="0"/>
  </r>
  <r>
    <x v="1"/>
    <x v="123"/>
    <x v="24"/>
    <x v="12"/>
    <x v="12"/>
    <n v="0"/>
    <n v="0"/>
    <n v="0"/>
    <n v="0"/>
    <n v="0"/>
    <n v="0"/>
  </r>
  <r>
    <x v="1"/>
    <x v="123"/>
    <x v="25"/>
    <x v="12"/>
    <x v="12"/>
    <n v="0"/>
    <n v="0"/>
    <n v="0"/>
    <n v="0"/>
    <n v="0"/>
    <n v="0"/>
  </r>
  <r>
    <x v="1"/>
    <x v="123"/>
    <x v="26"/>
    <x v="12"/>
    <x v="12"/>
    <n v="0"/>
    <n v="0"/>
    <n v="0"/>
    <n v="0"/>
    <n v="0"/>
    <n v="0"/>
  </r>
  <r>
    <x v="1"/>
    <x v="123"/>
    <x v="27"/>
    <x v="12"/>
    <x v="12"/>
    <n v="0"/>
    <n v="0"/>
    <n v="0"/>
    <n v="0"/>
    <n v="0"/>
    <n v="0"/>
  </r>
  <r>
    <x v="1"/>
    <x v="123"/>
    <x v="28"/>
    <x v="12"/>
    <x v="12"/>
    <n v="0"/>
    <n v="0"/>
    <n v="0"/>
    <n v="0"/>
    <n v="0"/>
    <n v="0"/>
  </r>
  <r>
    <x v="1"/>
    <x v="123"/>
    <x v="29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30"/>
    <x v="12"/>
    <x v="12"/>
    <n v="0"/>
    <n v="0"/>
    <n v="0"/>
    <n v="0"/>
    <n v="0"/>
    <n v="0"/>
  </r>
  <r>
    <x v="1"/>
    <x v="123"/>
    <x v="31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32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33"/>
    <x v="12"/>
    <x v="12"/>
    <n v="0"/>
    <n v="0"/>
    <n v="0"/>
    <n v="0"/>
    <n v="0"/>
    <n v="0"/>
  </r>
  <r>
    <x v="1"/>
    <x v="123"/>
    <x v="34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35"/>
    <x v="12"/>
    <x v="12"/>
    <n v="0"/>
    <n v="0"/>
    <n v="0"/>
    <n v="0"/>
    <n v="0"/>
    <n v="0"/>
  </r>
  <r>
    <x v="1"/>
    <x v="123"/>
    <x v="36"/>
    <x v="12"/>
    <x v="12"/>
    <n v="0"/>
    <n v="0"/>
    <n v="0"/>
    <n v="0"/>
    <n v="0"/>
    <n v="0"/>
  </r>
  <r>
    <x v="1"/>
    <x v="123"/>
    <x v="37"/>
    <x v="12"/>
    <x v="12"/>
    <n v="0"/>
    <n v="0"/>
    <n v="0"/>
    <n v="0"/>
    <n v="0"/>
    <n v="0"/>
  </r>
  <r>
    <x v="1"/>
    <x v="123"/>
    <x v="38"/>
    <x v="12"/>
    <x v="12"/>
    <n v="0"/>
    <n v="0"/>
    <n v="0"/>
    <n v="0"/>
    <n v="0"/>
    <n v="0"/>
  </r>
  <r>
    <x v="1"/>
    <x v="123"/>
    <x v="7"/>
    <x v="12"/>
    <x v="12"/>
    <n v="0"/>
    <n v="0"/>
    <n v="0"/>
    <n v="0"/>
    <n v="0"/>
    <n v="0"/>
  </r>
  <r>
    <x v="1"/>
    <x v="123"/>
    <x v="8"/>
    <x v="6"/>
    <x v="6"/>
    <m/>
    <m/>
    <m/>
    <m/>
    <m/>
    <m/>
  </r>
  <r>
    <x v="1"/>
    <x v="123"/>
    <x v="39"/>
    <x v="12"/>
    <x v="12"/>
    <n v="0"/>
    <n v="0"/>
    <n v="0"/>
    <n v="0"/>
    <n v="0"/>
    <n v="0"/>
  </r>
  <r>
    <x v="1"/>
    <x v="123"/>
    <x v="40"/>
    <x v="12"/>
    <x v="12"/>
    <n v="0"/>
    <n v="0"/>
    <n v="0"/>
    <n v="0"/>
    <n v="0"/>
    <n v="0"/>
  </r>
  <r>
    <x v="1"/>
    <x v="123"/>
    <x v="41"/>
    <x v="12"/>
    <x v="12"/>
    <n v="0"/>
    <n v="0"/>
    <n v="0"/>
    <n v="0"/>
    <n v="0"/>
    <n v="0"/>
  </r>
  <r>
    <x v="3"/>
    <x v="124"/>
    <x v="0"/>
    <x v="0"/>
    <x v="0"/>
    <n v="85000"/>
    <n v="95000"/>
    <n v="85000"/>
    <n v="95000"/>
    <n v="10000"/>
    <n v="0.11764705882352941"/>
  </r>
  <r>
    <x v="3"/>
    <x v="124"/>
    <x v="1"/>
    <x v="12"/>
    <x v="12"/>
    <n v="0"/>
    <n v="0"/>
    <n v="0"/>
    <n v="0"/>
    <n v="0"/>
    <n v="0"/>
  </r>
  <r>
    <x v="3"/>
    <x v="124"/>
    <x v="2"/>
    <x v="12"/>
    <x v="12"/>
    <n v="0"/>
    <n v="0"/>
    <n v="0"/>
    <n v="0"/>
    <n v="0"/>
    <n v="0"/>
  </r>
  <r>
    <x v="3"/>
    <x v="124"/>
    <x v="3"/>
    <x v="12"/>
    <x v="12"/>
    <n v="0"/>
    <n v="0"/>
    <n v="0"/>
    <n v="0"/>
    <n v="0"/>
    <n v="0"/>
  </r>
  <r>
    <x v="3"/>
    <x v="124"/>
    <x v="4"/>
    <x v="12"/>
    <x v="12"/>
    <n v="0"/>
    <n v="0"/>
    <n v="0"/>
    <n v="0"/>
    <n v="0"/>
    <n v="0"/>
  </r>
  <r>
    <x v="3"/>
    <x v="124"/>
    <x v="5"/>
    <x v="12"/>
    <x v="12"/>
    <n v="0"/>
    <n v="0"/>
    <n v="0"/>
    <n v="0"/>
    <n v="0"/>
    <n v="0"/>
  </r>
  <r>
    <x v="3"/>
    <x v="124"/>
    <x v="6"/>
    <x v="12"/>
    <x v="12"/>
    <n v="0"/>
    <n v="0"/>
    <n v="0"/>
    <n v="0"/>
    <n v="0"/>
    <n v="0"/>
  </r>
  <r>
    <x v="3"/>
    <x v="124"/>
    <x v="7"/>
    <x v="0"/>
    <x v="0"/>
    <n v="85000"/>
    <n v="95000"/>
    <n v="85000"/>
    <n v="95000"/>
    <n v="10000"/>
    <n v="0.11764705882352941"/>
  </r>
  <r>
    <x v="3"/>
    <x v="124"/>
    <x v="8"/>
    <x v="6"/>
    <x v="6"/>
    <m/>
    <m/>
    <m/>
    <m/>
    <m/>
    <m/>
  </r>
  <r>
    <x v="3"/>
    <x v="124"/>
    <x v="9"/>
    <x v="12"/>
    <x v="12"/>
    <n v="0"/>
    <n v="0"/>
    <n v="0"/>
    <n v="0"/>
    <n v="0"/>
    <n v="0"/>
  </r>
  <r>
    <x v="3"/>
    <x v="124"/>
    <x v="10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11"/>
    <x v="0"/>
    <x v="0"/>
    <n v="21014"/>
    <n v="21184"/>
    <n v="21014"/>
    <n v="21184"/>
    <n v="170"/>
    <n v="8.0898448653278759E-3"/>
  </r>
  <r>
    <x v="3"/>
    <x v="124"/>
    <x v="12"/>
    <x v="0"/>
    <x v="0"/>
    <n v="17937"/>
    <n v="18074"/>
    <n v="17937"/>
    <n v="18074"/>
    <n v="137"/>
    <n v="7.6378435635836538E-3"/>
  </r>
  <r>
    <x v="3"/>
    <x v="124"/>
    <x v="13"/>
    <x v="12"/>
    <x v="12"/>
    <n v="0"/>
    <n v="0"/>
    <n v="0"/>
    <n v="0"/>
    <n v="0"/>
    <n v="0"/>
  </r>
  <r>
    <x v="3"/>
    <x v="124"/>
    <x v="14"/>
    <x v="12"/>
    <x v="12"/>
    <n v="0"/>
    <n v="0"/>
    <n v="0"/>
    <n v="0"/>
    <n v="0"/>
    <n v="0"/>
  </r>
  <r>
    <x v="3"/>
    <x v="124"/>
    <x v="7"/>
    <x v="17"/>
    <x v="17"/>
    <n v="38951"/>
    <n v="39258"/>
    <n v="19475.5"/>
    <n v="19629"/>
    <n v="307"/>
    <n v="7.8816975173936488E-3"/>
  </r>
  <r>
    <x v="3"/>
    <x v="124"/>
    <x v="8"/>
    <x v="6"/>
    <x v="6"/>
    <m/>
    <m/>
    <m/>
    <m/>
    <m/>
    <m/>
  </r>
  <r>
    <x v="3"/>
    <x v="124"/>
    <x v="15"/>
    <x v="12"/>
    <x v="12"/>
    <n v="0"/>
    <n v="0"/>
    <n v="0"/>
    <n v="0"/>
    <n v="0"/>
    <n v="0"/>
  </r>
  <r>
    <x v="3"/>
    <x v="124"/>
    <x v="16"/>
    <x v="12"/>
    <x v="12"/>
    <n v="0"/>
    <n v="0"/>
    <n v="0"/>
    <n v="0"/>
    <n v="0"/>
    <n v="0"/>
  </r>
  <r>
    <x v="3"/>
    <x v="124"/>
    <x v="17"/>
    <x v="0"/>
    <x v="0"/>
    <n v="21336"/>
    <n v="21846"/>
    <n v="21336"/>
    <n v="21846"/>
    <n v="510"/>
    <n v="2.3903262092238472E-2"/>
  </r>
  <r>
    <x v="3"/>
    <x v="124"/>
    <x v="7"/>
    <x v="0"/>
    <x v="0"/>
    <n v="21336"/>
    <n v="21846"/>
    <n v="21336"/>
    <n v="21846"/>
    <n v="510"/>
    <n v="2.3903262092238472E-2"/>
  </r>
  <r>
    <x v="3"/>
    <x v="124"/>
    <x v="8"/>
    <x v="6"/>
    <x v="6"/>
    <m/>
    <m/>
    <m/>
    <m/>
    <m/>
    <m/>
  </r>
  <r>
    <x v="3"/>
    <x v="124"/>
    <x v="18"/>
    <x v="12"/>
    <x v="12"/>
    <n v="0"/>
    <n v="0"/>
    <n v="0"/>
    <n v="0"/>
    <n v="0"/>
    <n v="0"/>
  </r>
  <r>
    <x v="3"/>
    <x v="124"/>
    <x v="19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20"/>
    <x v="12"/>
    <x v="12"/>
    <n v="0"/>
    <n v="0"/>
    <n v="0"/>
    <n v="0"/>
    <n v="0"/>
    <n v="0"/>
  </r>
  <r>
    <x v="3"/>
    <x v="124"/>
    <x v="21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22"/>
    <x v="12"/>
    <x v="12"/>
    <n v="0"/>
    <n v="0"/>
    <n v="0"/>
    <n v="0"/>
    <n v="0"/>
    <n v="0"/>
  </r>
  <r>
    <x v="3"/>
    <x v="124"/>
    <x v="23"/>
    <x v="12"/>
    <x v="12"/>
    <n v="0"/>
    <n v="0"/>
    <n v="0"/>
    <n v="0"/>
    <n v="0"/>
    <n v="0"/>
  </r>
  <r>
    <x v="3"/>
    <x v="124"/>
    <x v="24"/>
    <x v="12"/>
    <x v="12"/>
    <n v="0"/>
    <n v="0"/>
    <n v="0"/>
    <n v="0"/>
    <n v="0"/>
    <n v="0"/>
  </r>
  <r>
    <x v="3"/>
    <x v="124"/>
    <x v="25"/>
    <x v="12"/>
    <x v="12"/>
    <n v="0"/>
    <n v="0"/>
    <n v="0"/>
    <n v="0"/>
    <n v="0"/>
    <n v="0"/>
  </r>
  <r>
    <x v="3"/>
    <x v="124"/>
    <x v="26"/>
    <x v="12"/>
    <x v="12"/>
    <n v="0"/>
    <n v="0"/>
    <n v="0"/>
    <n v="0"/>
    <n v="0"/>
    <n v="0"/>
  </r>
  <r>
    <x v="3"/>
    <x v="124"/>
    <x v="27"/>
    <x v="12"/>
    <x v="12"/>
    <n v="0"/>
    <n v="0"/>
    <n v="0"/>
    <n v="0"/>
    <n v="0"/>
    <n v="0"/>
  </r>
  <r>
    <x v="3"/>
    <x v="124"/>
    <x v="28"/>
    <x v="12"/>
    <x v="12"/>
    <n v="0"/>
    <n v="0"/>
    <n v="0"/>
    <n v="0"/>
    <n v="0"/>
    <n v="0"/>
  </r>
  <r>
    <x v="3"/>
    <x v="124"/>
    <x v="29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30"/>
    <x v="12"/>
    <x v="12"/>
    <n v="0"/>
    <n v="0"/>
    <n v="0"/>
    <n v="0"/>
    <n v="0"/>
    <n v="0"/>
  </r>
  <r>
    <x v="3"/>
    <x v="124"/>
    <x v="31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32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33"/>
    <x v="12"/>
    <x v="12"/>
    <n v="0"/>
    <n v="0"/>
    <n v="0"/>
    <n v="0"/>
    <n v="0"/>
    <n v="0"/>
  </r>
  <r>
    <x v="3"/>
    <x v="124"/>
    <x v="34"/>
    <x v="12"/>
    <x v="12"/>
    <n v="0"/>
    <n v="0"/>
    <n v="0"/>
    <n v="0"/>
    <n v="0"/>
    <n v="0"/>
  </r>
  <r>
    <x v="3"/>
    <x v="124"/>
    <x v="7"/>
    <x v="12"/>
    <x v="12"/>
    <n v="0"/>
    <n v="0"/>
    <n v="0"/>
    <n v="0"/>
    <n v="0"/>
    <n v="0"/>
  </r>
  <r>
    <x v="3"/>
    <x v="124"/>
    <x v="8"/>
    <x v="6"/>
    <x v="6"/>
    <m/>
    <m/>
    <m/>
    <m/>
    <m/>
    <m/>
  </r>
  <r>
    <x v="3"/>
    <x v="124"/>
    <x v="35"/>
    <x v="0"/>
    <x v="0"/>
    <n v="30000"/>
    <n v="32500"/>
    <n v="30000"/>
    <n v="32500"/>
    <n v="2500"/>
    <n v="8.3333333333333329E-2"/>
  </r>
  <r>
    <x v="3"/>
    <x v="124"/>
    <x v="36"/>
    <x v="12"/>
    <x v="12"/>
    <n v="0"/>
    <n v="0"/>
    <n v="0"/>
    <n v="0"/>
    <n v="0"/>
    <n v="0"/>
  </r>
  <r>
    <x v="3"/>
    <x v="124"/>
    <x v="37"/>
    <x v="12"/>
    <x v="12"/>
    <n v="0"/>
    <n v="0"/>
    <n v="0"/>
    <n v="0"/>
    <n v="0"/>
    <n v="0"/>
  </r>
  <r>
    <x v="3"/>
    <x v="124"/>
    <x v="38"/>
    <x v="12"/>
    <x v="12"/>
    <n v="0"/>
    <n v="0"/>
    <n v="0"/>
    <n v="0"/>
    <n v="0"/>
    <n v="0"/>
  </r>
  <r>
    <x v="3"/>
    <x v="124"/>
    <x v="7"/>
    <x v="0"/>
    <x v="0"/>
    <n v="30000"/>
    <n v="32500"/>
    <n v="30000"/>
    <n v="32500"/>
    <n v="2500"/>
    <n v="8.3333333333333329E-2"/>
  </r>
  <r>
    <x v="3"/>
    <x v="124"/>
    <x v="8"/>
    <x v="6"/>
    <x v="6"/>
    <m/>
    <m/>
    <m/>
    <m/>
    <m/>
    <m/>
  </r>
  <r>
    <x v="3"/>
    <x v="124"/>
    <x v="39"/>
    <x v="12"/>
    <x v="12"/>
    <n v="0"/>
    <n v="0"/>
    <n v="0"/>
    <n v="0"/>
    <n v="0"/>
    <n v="0"/>
  </r>
  <r>
    <x v="3"/>
    <x v="124"/>
    <x v="40"/>
    <x v="12"/>
    <x v="12"/>
    <n v="0"/>
    <n v="0"/>
    <n v="0"/>
    <n v="0"/>
    <n v="0"/>
    <n v="0"/>
  </r>
  <r>
    <x v="3"/>
    <x v="124"/>
    <x v="41"/>
    <x v="12"/>
    <x v="12"/>
    <n v="0"/>
    <n v="0"/>
    <n v="0"/>
    <n v="0"/>
    <n v="0"/>
    <n v="0"/>
  </r>
  <r>
    <x v="7"/>
    <x v="125"/>
    <x v="0"/>
    <x v="0"/>
    <x v="0"/>
    <n v="90001"/>
    <n v="90501"/>
    <n v="90001"/>
    <n v="90501"/>
    <n v="500"/>
    <n v="5.5554938278463573E-3"/>
  </r>
  <r>
    <x v="7"/>
    <x v="125"/>
    <x v="1"/>
    <x v="12"/>
    <x v="12"/>
    <n v="0"/>
    <n v="0"/>
    <n v="0"/>
    <n v="0"/>
    <n v="0"/>
    <n v="0"/>
  </r>
  <r>
    <x v="7"/>
    <x v="125"/>
    <x v="2"/>
    <x v="12"/>
    <x v="12"/>
    <n v="0"/>
    <n v="0"/>
    <n v="0"/>
    <n v="0"/>
    <n v="0"/>
    <n v="0"/>
  </r>
  <r>
    <x v="7"/>
    <x v="125"/>
    <x v="3"/>
    <x v="12"/>
    <x v="12"/>
    <n v="0"/>
    <n v="0"/>
    <n v="0"/>
    <n v="0"/>
    <n v="0"/>
    <n v="0"/>
  </r>
  <r>
    <x v="7"/>
    <x v="125"/>
    <x v="4"/>
    <x v="12"/>
    <x v="12"/>
    <n v="0"/>
    <n v="0"/>
    <n v="0"/>
    <n v="0"/>
    <n v="0"/>
    <n v="0"/>
  </r>
  <r>
    <x v="7"/>
    <x v="125"/>
    <x v="5"/>
    <x v="12"/>
    <x v="12"/>
    <n v="0"/>
    <n v="0"/>
    <n v="0"/>
    <n v="0"/>
    <n v="0"/>
    <n v="0"/>
  </r>
  <r>
    <x v="7"/>
    <x v="125"/>
    <x v="6"/>
    <x v="12"/>
    <x v="12"/>
    <n v="0"/>
    <n v="0"/>
    <n v="0"/>
    <n v="0"/>
    <n v="0"/>
    <n v="0"/>
  </r>
  <r>
    <x v="7"/>
    <x v="125"/>
    <x v="7"/>
    <x v="0"/>
    <x v="0"/>
    <n v="90001"/>
    <n v="90501"/>
    <n v="90001"/>
    <n v="90501"/>
    <n v="500"/>
    <n v="5.5554938278463573E-3"/>
  </r>
  <r>
    <x v="7"/>
    <x v="125"/>
    <x v="8"/>
    <x v="6"/>
    <x v="6"/>
    <m/>
    <m/>
    <m/>
    <m/>
    <m/>
    <m/>
  </r>
  <r>
    <x v="7"/>
    <x v="125"/>
    <x v="9"/>
    <x v="12"/>
    <x v="12"/>
    <n v="0"/>
    <n v="0"/>
    <n v="0"/>
    <n v="0"/>
    <n v="0"/>
    <n v="0"/>
  </r>
  <r>
    <x v="7"/>
    <x v="125"/>
    <x v="10"/>
    <x v="12"/>
    <x v="12"/>
    <n v="0"/>
    <n v="0"/>
    <n v="0"/>
    <n v="0"/>
    <n v="0"/>
    <n v="0"/>
  </r>
  <r>
    <x v="7"/>
    <x v="125"/>
    <x v="7"/>
    <x v="12"/>
    <x v="12"/>
    <n v="0"/>
    <n v="0"/>
    <n v="0"/>
    <n v="0"/>
    <n v="0"/>
    <n v="0"/>
  </r>
  <r>
    <x v="7"/>
    <x v="125"/>
    <x v="8"/>
    <x v="6"/>
    <x v="6"/>
    <m/>
    <m/>
    <m/>
    <m/>
    <m/>
    <m/>
  </r>
  <r>
    <x v="7"/>
    <x v="125"/>
    <x v="11"/>
    <x v="26"/>
    <x v="26"/>
    <n v="71341.440000000002"/>
    <n v="75000"/>
    <n v="23780.48"/>
    <n v="25000"/>
    <n v="3658.5599999999977"/>
    <n v="5.1282396318324909E-2"/>
  </r>
  <r>
    <x v="7"/>
    <x v="125"/>
    <x v="12"/>
    <x v="12"/>
    <x v="12"/>
    <n v="0"/>
    <n v="0"/>
    <n v="0"/>
    <n v="0"/>
    <n v="0"/>
    <n v="0"/>
  </r>
  <r>
    <x v="7"/>
    <x v="125"/>
    <x v="13"/>
    <x v="12"/>
    <x v="12"/>
    <n v="0"/>
    <n v="0"/>
    <n v="0"/>
    <n v="0"/>
    <n v="0"/>
    <n v="0"/>
  </r>
  <r>
    <x v="7"/>
    <x v="125"/>
    <x v="14"/>
    <x v="12"/>
    <x v="12"/>
    <n v="0"/>
    <n v="0"/>
    <n v="0"/>
    <n v="0"/>
    <n v="0"/>
    <n v="0"/>
  </r>
  <r>
    <x v="7"/>
    <x v="125"/>
    <x v="7"/>
    <x v="26"/>
    <x v="26"/>
    <n v="71341.440000000002"/>
    <n v="75000"/>
    <n v="23780.48"/>
    <n v="25000"/>
    <n v="3658.5599999999977"/>
    <n v="5.1282396318324909E-2"/>
  </r>
  <r>
    <x v="7"/>
    <x v="125"/>
    <x v="8"/>
    <x v="6"/>
    <x v="6"/>
    <m/>
    <m/>
    <m/>
    <m/>
    <m/>
    <m/>
  </r>
  <r>
    <x v="7"/>
    <x v="125"/>
    <x v="15"/>
    <x v="12"/>
    <x v="12"/>
    <n v="0"/>
    <n v="0"/>
    <n v="0"/>
    <n v="0"/>
    <n v="0"/>
    <n v="0"/>
  </r>
  <r>
    <x v="7"/>
    <x v="125"/>
    <x v="16"/>
    <x v="482"/>
    <x v="482"/>
    <n v="25436.38"/>
    <n v="25671.38"/>
    <n v="54119.957446808519"/>
    <n v="54619.957446808519"/>
    <n v="235"/>
    <n v="9.2387360151090676E-3"/>
  </r>
  <r>
    <x v="7"/>
    <x v="125"/>
    <x v="17"/>
    <x v="0"/>
    <x v="0"/>
    <n v="28814"/>
    <n v="29314"/>
    <n v="28814"/>
    <n v="29314"/>
    <n v="500"/>
    <n v="1.7352675782605676E-2"/>
  </r>
  <r>
    <x v="7"/>
    <x v="125"/>
    <x v="7"/>
    <x v="483"/>
    <x v="483"/>
    <n v="54250.380000000005"/>
    <n v="54985.380000000005"/>
    <n v="36905.020408163269"/>
    <n v="37405.020408163269"/>
    <n v="735"/>
    <n v="1.3548292196294292E-2"/>
  </r>
  <r>
    <x v="7"/>
    <x v="125"/>
    <x v="8"/>
    <x v="6"/>
    <x v="6"/>
    <m/>
    <m/>
    <m/>
    <m/>
    <m/>
    <m/>
  </r>
  <r>
    <x v="7"/>
    <x v="125"/>
    <x v="18"/>
    <x v="12"/>
    <x v="12"/>
    <n v="0"/>
    <n v="0"/>
    <n v="0"/>
    <n v="0"/>
    <n v="0"/>
    <n v="0"/>
  </r>
  <r>
    <x v="7"/>
    <x v="125"/>
    <x v="19"/>
    <x v="12"/>
    <x v="12"/>
    <n v="0"/>
    <n v="0"/>
    <n v="0"/>
    <n v="0"/>
    <n v="0"/>
    <n v="0"/>
  </r>
  <r>
    <x v="7"/>
    <x v="125"/>
    <x v="7"/>
    <x v="12"/>
    <x v="12"/>
    <n v="0"/>
    <n v="0"/>
    <n v="0"/>
    <n v="0"/>
    <n v="0"/>
    <n v="0"/>
  </r>
  <r>
    <x v="7"/>
    <x v="125"/>
    <x v="8"/>
    <x v="6"/>
    <x v="6"/>
    <m/>
    <m/>
    <m/>
    <m/>
    <m/>
    <m/>
  </r>
  <r>
    <x v="7"/>
    <x v="125"/>
    <x v="20"/>
    <x v="0"/>
    <x v="0"/>
    <n v="46520"/>
    <n v="47020"/>
    <n v="46520"/>
    <n v="47020"/>
    <n v="500"/>
    <n v="1.0748065348237317E-2"/>
  </r>
  <r>
    <x v="7"/>
    <x v="125"/>
    <x v="21"/>
    <x v="12"/>
    <x v="12"/>
    <n v="0"/>
    <n v="0"/>
    <n v="0"/>
    <n v="0"/>
    <n v="0"/>
    <n v="0"/>
  </r>
  <r>
    <x v="7"/>
    <x v="125"/>
    <x v="7"/>
    <x v="0"/>
    <x v="0"/>
    <n v="46520"/>
    <n v="47020"/>
    <n v="46520"/>
    <n v="47020"/>
    <n v="500"/>
    <n v="1.0748065348237317E-2"/>
  </r>
  <r>
    <x v="7"/>
    <x v="125"/>
    <x v="8"/>
    <x v="6"/>
    <x v="6"/>
    <m/>
    <m/>
    <m/>
    <m/>
    <m/>
    <m/>
  </r>
  <r>
    <x v="7"/>
    <x v="125"/>
    <x v="22"/>
    <x v="12"/>
    <x v="12"/>
    <n v="0"/>
    <n v="0"/>
    <n v="0"/>
    <n v="0"/>
    <n v="0"/>
    <n v="0"/>
  </r>
  <r>
    <x v="7"/>
    <x v="125"/>
    <x v="23"/>
    <x v="12"/>
    <x v="12"/>
    <n v="0"/>
    <n v="0"/>
    <n v="0"/>
    <n v="0"/>
    <n v="0"/>
    <n v="0"/>
  </r>
  <r>
    <x v="7"/>
    <x v="125"/>
    <x v="24"/>
    <x v="12"/>
    <x v="12"/>
    <n v="0"/>
    <n v="0"/>
    <n v="0"/>
    <n v="0"/>
    <n v="0"/>
    <n v="0"/>
  </r>
  <r>
    <x v="7"/>
    <x v="125"/>
    <x v="25"/>
    <x v="12"/>
    <x v="12"/>
    <n v="0"/>
    <n v="0"/>
    <n v="0"/>
    <n v="0"/>
    <n v="0"/>
    <n v="0"/>
  </r>
  <r>
    <x v="7"/>
    <x v="125"/>
    <x v="26"/>
    <x v="12"/>
    <x v="12"/>
    <n v="0"/>
    <n v="0"/>
    <n v="0"/>
    <n v="0"/>
    <n v="0"/>
    <n v="0"/>
  </r>
  <r>
    <x v="7"/>
    <x v="125"/>
    <x v="27"/>
    <x v="12"/>
    <x v="12"/>
    <n v="0"/>
    <n v="0"/>
    <n v="0"/>
    <n v="0"/>
    <n v="0"/>
    <n v="0"/>
  </r>
  <r>
    <x v="7"/>
    <x v="125"/>
    <x v="28"/>
    <x v="12"/>
    <x v="12"/>
    <n v="0"/>
    <n v="0"/>
    <n v="0"/>
    <n v="0"/>
    <n v="0"/>
    <n v="0"/>
  </r>
  <r>
    <x v="7"/>
    <x v="125"/>
    <x v="29"/>
    <x v="12"/>
    <x v="12"/>
    <n v="0"/>
    <n v="0"/>
    <n v="0"/>
    <n v="0"/>
    <n v="0"/>
    <n v="0"/>
  </r>
  <r>
    <x v="7"/>
    <x v="125"/>
    <x v="7"/>
    <x v="12"/>
    <x v="12"/>
    <n v="0"/>
    <n v="0"/>
    <n v="0"/>
    <n v="0"/>
    <n v="0"/>
    <n v="0"/>
  </r>
  <r>
    <x v="7"/>
    <x v="125"/>
    <x v="8"/>
    <x v="6"/>
    <x v="6"/>
    <m/>
    <m/>
    <m/>
    <m/>
    <m/>
    <m/>
  </r>
  <r>
    <x v="7"/>
    <x v="125"/>
    <x v="30"/>
    <x v="12"/>
    <x v="12"/>
    <n v="0"/>
    <n v="0"/>
    <n v="0"/>
    <n v="0"/>
    <n v="0"/>
    <n v="0"/>
  </r>
  <r>
    <x v="7"/>
    <x v="125"/>
    <x v="31"/>
    <x v="12"/>
    <x v="12"/>
    <n v="0"/>
    <n v="0"/>
    <n v="0"/>
    <n v="0"/>
    <n v="0"/>
    <n v="0"/>
  </r>
  <r>
    <x v="7"/>
    <x v="125"/>
    <x v="7"/>
    <x v="12"/>
    <x v="12"/>
    <n v="0"/>
    <n v="0"/>
    <n v="0"/>
    <n v="0"/>
    <n v="0"/>
    <n v="0"/>
  </r>
  <r>
    <x v="7"/>
    <x v="125"/>
    <x v="8"/>
    <x v="6"/>
    <x v="6"/>
    <m/>
    <m/>
    <m/>
    <m/>
    <m/>
    <m/>
  </r>
  <r>
    <x v="7"/>
    <x v="125"/>
    <x v="32"/>
    <x v="12"/>
    <x v="12"/>
    <n v="0"/>
    <n v="0"/>
    <n v="0"/>
    <n v="0"/>
    <n v="0"/>
    <n v="0"/>
  </r>
  <r>
    <x v="7"/>
    <x v="125"/>
    <x v="7"/>
    <x v="12"/>
    <x v="12"/>
    <n v="0"/>
    <n v="0"/>
    <n v="0"/>
    <n v="0"/>
    <n v="0"/>
    <n v="0"/>
  </r>
  <r>
    <x v="7"/>
    <x v="125"/>
    <x v="8"/>
    <x v="6"/>
    <x v="6"/>
    <m/>
    <m/>
    <m/>
    <m/>
    <m/>
    <m/>
  </r>
  <r>
    <x v="7"/>
    <x v="125"/>
    <x v="33"/>
    <x v="12"/>
    <x v="12"/>
    <n v="0"/>
    <n v="0"/>
    <n v="0"/>
    <n v="0"/>
    <n v="0"/>
    <n v="0"/>
  </r>
  <r>
    <x v="7"/>
    <x v="125"/>
    <x v="34"/>
    <x v="0"/>
    <x v="0"/>
    <n v="34764"/>
    <n v="35264"/>
    <n v="34764"/>
    <n v="35264"/>
    <n v="500"/>
    <n v="1.4382694741686802E-2"/>
  </r>
  <r>
    <x v="7"/>
    <x v="125"/>
    <x v="7"/>
    <x v="0"/>
    <x v="0"/>
    <n v="34764"/>
    <n v="35264"/>
    <n v="34764"/>
    <n v="35264"/>
    <n v="500"/>
    <n v="1.4382694741686802E-2"/>
  </r>
  <r>
    <x v="7"/>
    <x v="125"/>
    <x v="8"/>
    <x v="6"/>
    <x v="6"/>
    <m/>
    <m/>
    <m/>
    <m/>
    <m/>
    <m/>
  </r>
  <r>
    <x v="7"/>
    <x v="125"/>
    <x v="35"/>
    <x v="292"/>
    <x v="292"/>
    <n v="22590"/>
    <n v="23090"/>
    <n v="33716.417910447759"/>
    <n v="34462.686567164179"/>
    <n v="500"/>
    <n v="2.2133687472332891E-2"/>
  </r>
  <r>
    <x v="7"/>
    <x v="125"/>
    <x v="36"/>
    <x v="12"/>
    <x v="12"/>
    <n v="0"/>
    <n v="0"/>
    <n v="0"/>
    <n v="0"/>
    <n v="0"/>
    <n v="0"/>
  </r>
  <r>
    <x v="7"/>
    <x v="125"/>
    <x v="37"/>
    <x v="12"/>
    <x v="12"/>
    <n v="0"/>
    <n v="0"/>
    <n v="0"/>
    <n v="0"/>
    <n v="0"/>
    <n v="0"/>
  </r>
  <r>
    <x v="7"/>
    <x v="125"/>
    <x v="38"/>
    <x v="12"/>
    <x v="12"/>
    <n v="0"/>
    <n v="0"/>
    <n v="0"/>
    <n v="0"/>
    <n v="0"/>
    <n v="0"/>
  </r>
  <r>
    <x v="7"/>
    <x v="125"/>
    <x v="7"/>
    <x v="292"/>
    <x v="292"/>
    <n v="22590"/>
    <n v="23090"/>
    <n v="33716.417910447759"/>
    <n v="34462.686567164179"/>
    <n v="500"/>
    <n v="2.2133687472332891E-2"/>
  </r>
  <r>
    <x v="7"/>
    <x v="125"/>
    <x v="8"/>
    <x v="6"/>
    <x v="6"/>
    <m/>
    <m/>
    <m/>
    <m/>
    <m/>
    <m/>
  </r>
  <r>
    <x v="7"/>
    <x v="125"/>
    <x v="39"/>
    <x v="12"/>
    <x v="12"/>
    <n v="0"/>
    <n v="0"/>
    <n v="0"/>
    <n v="0"/>
    <n v="0"/>
    <n v="0"/>
  </r>
  <r>
    <x v="7"/>
    <x v="125"/>
    <x v="40"/>
    <x v="12"/>
    <x v="12"/>
    <n v="0"/>
    <n v="0"/>
    <n v="0"/>
    <n v="0"/>
    <n v="0"/>
    <n v="0"/>
  </r>
  <r>
    <x v="7"/>
    <x v="125"/>
    <x v="41"/>
    <x v="12"/>
    <x v="12"/>
    <n v="0"/>
    <n v="0"/>
    <n v="0"/>
    <n v="0"/>
    <n v="0"/>
    <n v="0"/>
  </r>
  <r>
    <x v="1"/>
    <x v="126"/>
    <x v="0"/>
    <x v="0"/>
    <x v="0"/>
    <n v="104109"/>
    <n v="104109"/>
    <n v="104109"/>
    <n v="104109"/>
    <n v="0"/>
    <n v="0"/>
  </r>
  <r>
    <x v="1"/>
    <x v="126"/>
    <x v="1"/>
    <x v="12"/>
    <x v="12"/>
    <m/>
    <m/>
    <n v="0"/>
    <n v="0"/>
    <n v="0"/>
    <n v="0"/>
  </r>
  <r>
    <x v="1"/>
    <x v="126"/>
    <x v="2"/>
    <x v="12"/>
    <x v="12"/>
    <n v="0"/>
    <n v="0"/>
    <n v="0"/>
    <n v="0"/>
    <n v="0"/>
    <n v="0"/>
  </r>
  <r>
    <x v="1"/>
    <x v="126"/>
    <x v="3"/>
    <x v="12"/>
    <x v="12"/>
    <n v="0"/>
    <n v="0"/>
    <n v="0"/>
    <n v="0"/>
    <n v="0"/>
    <n v="0"/>
  </r>
  <r>
    <x v="1"/>
    <x v="126"/>
    <x v="4"/>
    <x v="0"/>
    <x v="0"/>
    <n v="80000"/>
    <n v="80000"/>
    <n v="80000"/>
    <n v="80000"/>
    <n v="0"/>
    <n v="0"/>
  </r>
  <r>
    <x v="1"/>
    <x v="126"/>
    <x v="5"/>
    <x v="12"/>
    <x v="12"/>
    <n v="0"/>
    <n v="0"/>
    <n v="0"/>
    <n v="0"/>
    <n v="0"/>
    <n v="0"/>
  </r>
  <r>
    <x v="1"/>
    <x v="126"/>
    <x v="6"/>
    <x v="12"/>
    <x v="12"/>
    <n v="0"/>
    <n v="0"/>
    <n v="0"/>
    <n v="0"/>
    <n v="0"/>
    <n v="0"/>
  </r>
  <r>
    <x v="1"/>
    <x v="126"/>
    <x v="7"/>
    <x v="17"/>
    <x v="17"/>
    <n v="184109"/>
    <n v="184109"/>
    <n v="92054.5"/>
    <n v="92054.5"/>
    <n v="0"/>
    <n v="0"/>
  </r>
  <r>
    <x v="1"/>
    <x v="126"/>
    <x v="8"/>
    <x v="6"/>
    <x v="6"/>
    <m/>
    <m/>
    <m/>
    <m/>
    <m/>
    <m/>
  </r>
  <r>
    <x v="1"/>
    <x v="126"/>
    <x v="9"/>
    <x v="12"/>
    <x v="12"/>
    <n v="0"/>
    <n v="0"/>
    <n v="0"/>
    <n v="0"/>
    <n v="0"/>
    <n v="0"/>
  </r>
  <r>
    <x v="1"/>
    <x v="126"/>
    <x v="10"/>
    <x v="0"/>
    <x v="0"/>
    <n v="25000"/>
    <n v="25000"/>
    <n v="25000"/>
    <n v="25000"/>
    <n v="0"/>
    <n v="0"/>
  </r>
  <r>
    <x v="1"/>
    <x v="126"/>
    <x v="7"/>
    <x v="0"/>
    <x v="0"/>
    <n v="25000"/>
    <n v="25000"/>
    <n v="25000"/>
    <n v="25000"/>
    <n v="0"/>
    <n v="0"/>
  </r>
  <r>
    <x v="1"/>
    <x v="126"/>
    <x v="8"/>
    <x v="6"/>
    <x v="6"/>
    <m/>
    <m/>
    <m/>
    <m/>
    <m/>
    <m/>
  </r>
  <r>
    <x v="1"/>
    <x v="126"/>
    <x v="11"/>
    <x v="68"/>
    <x v="68"/>
    <n v="285468"/>
    <n v="285468"/>
    <n v="23789"/>
    <n v="23789"/>
    <n v="0"/>
    <n v="0"/>
  </r>
  <r>
    <x v="1"/>
    <x v="126"/>
    <x v="12"/>
    <x v="12"/>
    <x v="12"/>
    <n v="0"/>
    <n v="0"/>
    <n v="0"/>
    <n v="0"/>
    <n v="0"/>
    <n v="0"/>
  </r>
  <r>
    <x v="1"/>
    <x v="126"/>
    <x v="13"/>
    <x v="12"/>
    <x v="12"/>
    <n v="0"/>
    <n v="0"/>
    <n v="0"/>
    <n v="0"/>
    <n v="0"/>
    <n v="0"/>
  </r>
  <r>
    <x v="1"/>
    <x v="126"/>
    <x v="14"/>
    <x v="12"/>
    <x v="12"/>
    <n v="0"/>
    <n v="0"/>
    <n v="0"/>
    <n v="0"/>
    <n v="0"/>
    <n v="0"/>
  </r>
  <r>
    <x v="1"/>
    <x v="126"/>
    <x v="7"/>
    <x v="68"/>
    <x v="68"/>
    <n v="285468"/>
    <n v="285468"/>
    <n v="23789"/>
    <n v="23789"/>
    <n v="0"/>
    <n v="0"/>
  </r>
  <r>
    <x v="1"/>
    <x v="126"/>
    <x v="8"/>
    <x v="6"/>
    <x v="6"/>
    <m/>
    <m/>
    <m/>
    <m/>
    <m/>
    <m/>
  </r>
  <r>
    <x v="1"/>
    <x v="126"/>
    <x v="15"/>
    <x v="369"/>
    <x v="369"/>
    <n v="175469"/>
    <n v="175469"/>
    <n v="53172.424242424247"/>
    <n v="53172.424242424247"/>
    <n v="0"/>
    <n v="0"/>
  </r>
  <r>
    <x v="1"/>
    <x v="126"/>
    <x v="16"/>
    <x v="12"/>
    <x v="12"/>
    <n v="0"/>
    <n v="0"/>
    <n v="0"/>
    <n v="0"/>
    <n v="0"/>
    <n v="0"/>
  </r>
  <r>
    <x v="1"/>
    <x v="126"/>
    <x v="17"/>
    <x v="17"/>
    <x v="17"/>
    <n v="70000"/>
    <n v="70000"/>
    <n v="35000"/>
    <n v="35000"/>
    <n v="0"/>
    <n v="0"/>
  </r>
  <r>
    <x v="1"/>
    <x v="126"/>
    <x v="7"/>
    <x v="484"/>
    <x v="484"/>
    <n v="245469"/>
    <n v="245469"/>
    <n v="46314.905660377357"/>
    <n v="46314.905660377357"/>
    <n v="0"/>
    <n v="0"/>
  </r>
  <r>
    <x v="1"/>
    <x v="126"/>
    <x v="8"/>
    <x v="6"/>
    <x v="6"/>
    <m/>
    <m/>
    <m/>
    <m/>
    <m/>
    <m/>
  </r>
  <r>
    <x v="1"/>
    <x v="126"/>
    <x v="18"/>
    <x v="26"/>
    <x v="26"/>
    <n v="86300"/>
    <n v="86300"/>
    <n v="28766.666666666668"/>
    <n v="28766.666666666668"/>
    <n v="0"/>
    <n v="0"/>
  </r>
  <r>
    <x v="1"/>
    <x v="126"/>
    <x v="19"/>
    <x v="12"/>
    <x v="12"/>
    <n v="0"/>
    <n v="0"/>
    <n v="0"/>
    <n v="0"/>
    <n v="0"/>
    <n v="0"/>
  </r>
  <r>
    <x v="1"/>
    <x v="126"/>
    <x v="7"/>
    <x v="26"/>
    <x v="26"/>
    <n v="86300"/>
    <n v="86300"/>
    <n v="28766.666666666668"/>
    <n v="28766.666666666668"/>
    <n v="0"/>
    <n v="0"/>
  </r>
  <r>
    <x v="1"/>
    <x v="126"/>
    <x v="8"/>
    <x v="6"/>
    <x v="6"/>
    <m/>
    <m/>
    <m/>
    <m/>
    <m/>
    <m/>
  </r>
  <r>
    <x v="1"/>
    <x v="126"/>
    <x v="20"/>
    <x v="12"/>
    <x v="12"/>
    <n v="0"/>
    <n v="0"/>
    <n v="0"/>
    <n v="0"/>
    <n v="0"/>
    <n v="0"/>
  </r>
  <r>
    <x v="1"/>
    <x v="126"/>
    <x v="21"/>
    <x v="12"/>
    <x v="12"/>
    <n v="0"/>
    <n v="0"/>
    <n v="0"/>
    <n v="0"/>
    <n v="0"/>
    <n v="0"/>
  </r>
  <r>
    <x v="1"/>
    <x v="126"/>
    <x v="7"/>
    <x v="12"/>
    <x v="12"/>
    <n v="0"/>
    <n v="0"/>
    <n v="0"/>
    <n v="0"/>
    <n v="0"/>
    <n v="0"/>
  </r>
  <r>
    <x v="1"/>
    <x v="126"/>
    <x v="8"/>
    <x v="6"/>
    <x v="6"/>
    <m/>
    <m/>
    <m/>
    <m/>
    <m/>
    <m/>
  </r>
  <r>
    <x v="1"/>
    <x v="126"/>
    <x v="22"/>
    <x v="12"/>
    <x v="12"/>
    <n v="0"/>
    <n v="0"/>
    <n v="0"/>
    <n v="0"/>
    <n v="0"/>
    <n v="0"/>
  </r>
  <r>
    <x v="1"/>
    <x v="126"/>
    <x v="23"/>
    <x v="0"/>
    <x v="0"/>
    <n v="66521"/>
    <n v="66521"/>
    <n v="66521"/>
    <n v="66521"/>
    <n v="0"/>
    <n v="0"/>
  </r>
  <r>
    <x v="1"/>
    <x v="126"/>
    <x v="24"/>
    <x v="12"/>
    <x v="12"/>
    <n v="0"/>
    <n v="0"/>
    <n v="0"/>
    <n v="0"/>
    <n v="0"/>
    <n v="0"/>
  </r>
  <r>
    <x v="1"/>
    <x v="126"/>
    <x v="25"/>
    <x v="12"/>
    <x v="12"/>
    <n v="0"/>
    <n v="0"/>
    <n v="0"/>
    <n v="0"/>
    <n v="0"/>
    <n v="0"/>
  </r>
  <r>
    <x v="1"/>
    <x v="126"/>
    <x v="26"/>
    <x v="12"/>
    <x v="12"/>
    <n v="0"/>
    <n v="0"/>
    <n v="0"/>
    <n v="0"/>
    <n v="0"/>
    <n v="0"/>
  </r>
  <r>
    <x v="1"/>
    <x v="126"/>
    <x v="27"/>
    <x v="12"/>
    <x v="12"/>
    <n v="0"/>
    <n v="0"/>
    <n v="0"/>
    <n v="0"/>
    <n v="0"/>
    <n v="0"/>
  </r>
  <r>
    <x v="1"/>
    <x v="126"/>
    <x v="28"/>
    <x v="12"/>
    <x v="12"/>
    <n v="0"/>
    <n v="0"/>
    <n v="0"/>
    <n v="0"/>
    <n v="0"/>
    <n v="0"/>
  </r>
  <r>
    <x v="1"/>
    <x v="126"/>
    <x v="29"/>
    <x v="12"/>
    <x v="12"/>
    <n v="0"/>
    <n v="0"/>
    <n v="0"/>
    <n v="0"/>
    <n v="0"/>
    <n v="0"/>
  </r>
  <r>
    <x v="1"/>
    <x v="126"/>
    <x v="7"/>
    <x v="0"/>
    <x v="0"/>
    <n v="66521"/>
    <n v="66521"/>
    <n v="66521"/>
    <n v="66521"/>
    <n v="0"/>
    <n v="0"/>
  </r>
  <r>
    <x v="1"/>
    <x v="126"/>
    <x v="8"/>
    <x v="6"/>
    <x v="6"/>
    <m/>
    <m/>
    <m/>
    <m/>
    <m/>
    <m/>
  </r>
  <r>
    <x v="1"/>
    <x v="126"/>
    <x v="30"/>
    <x v="12"/>
    <x v="12"/>
    <n v="0"/>
    <n v="0"/>
    <n v="0"/>
    <n v="0"/>
    <n v="0"/>
    <n v="0"/>
  </r>
  <r>
    <x v="1"/>
    <x v="126"/>
    <x v="31"/>
    <x v="12"/>
    <x v="12"/>
    <n v="0"/>
    <n v="0"/>
    <n v="0"/>
    <n v="0"/>
    <n v="0"/>
    <n v="0"/>
  </r>
  <r>
    <x v="1"/>
    <x v="126"/>
    <x v="7"/>
    <x v="12"/>
    <x v="12"/>
    <n v="0"/>
    <n v="0"/>
    <n v="0"/>
    <n v="0"/>
    <n v="0"/>
    <n v="0"/>
  </r>
  <r>
    <x v="1"/>
    <x v="126"/>
    <x v="8"/>
    <x v="6"/>
    <x v="6"/>
    <m/>
    <m/>
    <m/>
    <m/>
    <m/>
    <m/>
  </r>
  <r>
    <x v="1"/>
    <x v="126"/>
    <x v="32"/>
    <x v="12"/>
    <x v="12"/>
    <n v="0"/>
    <n v="0"/>
    <n v="0"/>
    <n v="0"/>
    <n v="0"/>
    <n v="0"/>
  </r>
  <r>
    <x v="1"/>
    <x v="126"/>
    <x v="7"/>
    <x v="12"/>
    <x v="12"/>
    <n v="0"/>
    <n v="0"/>
    <n v="0"/>
    <n v="0"/>
    <n v="0"/>
    <n v="0"/>
  </r>
  <r>
    <x v="1"/>
    <x v="126"/>
    <x v="8"/>
    <x v="6"/>
    <x v="6"/>
    <m/>
    <m/>
    <m/>
    <m/>
    <m/>
    <m/>
  </r>
  <r>
    <x v="1"/>
    <x v="126"/>
    <x v="33"/>
    <x v="12"/>
    <x v="12"/>
    <n v="0"/>
    <n v="0"/>
    <n v="0"/>
    <n v="0"/>
    <n v="0"/>
    <n v="0"/>
  </r>
  <r>
    <x v="1"/>
    <x v="126"/>
    <x v="34"/>
    <x v="0"/>
    <x v="0"/>
    <n v="42648"/>
    <n v="42648"/>
    <n v="42648"/>
    <n v="42648"/>
    <n v="0"/>
    <n v="0"/>
  </r>
  <r>
    <x v="1"/>
    <x v="126"/>
    <x v="7"/>
    <x v="0"/>
    <x v="0"/>
    <n v="42648"/>
    <n v="42648"/>
    <n v="42648"/>
    <n v="42648"/>
    <n v="0"/>
    <n v="0"/>
  </r>
  <r>
    <x v="1"/>
    <x v="126"/>
    <x v="8"/>
    <x v="6"/>
    <x v="6"/>
    <m/>
    <m/>
    <m/>
    <m/>
    <m/>
    <m/>
  </r>
  <r>
    <x v="1"/>
    <x v="126"/>
    <x v="35"/>
    <x v="12"/>
    <x v="12"/>
    <n v="0"/>
    <n v="0"/>
    <n v="0"/>
    <n v="0"/>
    <n v="0"/>
    <n v="0"/>
  </r>
  <r>
    <x v="1"/>
    <x v="126"/>
    <x v="36"/>
    <x v="12"/>
    <x v="12"/>
    <n v="0"/>
    <n v="0"/>
    <n v="0"/>
    <n v="0"/>
    <n v="0"/>
    <n v="0"/>
  </r>
  <r>
    <x v="1"/>
    <x v="126"/>
    <x v="37"/>
    <x v="12"/>
    <x v="12"/>
    <n v="0"/>
    <n v="0"/>
    <n v="0"/>
    <n v="0"/>
    <n v="0"/>
    <n v="0"/>
  </r>
  <r>
    <x v="1"/>
    <x v="126"/>
    <x v="38"/>
    <x v="12"/>
    <x v="12"/>
    <n v="0"/>
    <n v="0"/>
    <n v="0"/>
    <n v="0"/>
    <n v="0"/>
    <n v="0"/>
  </r>
  <r>
    <x v="1"/>
    <x v="126"/>
    <x v="7"/>
    <x v="12"/>
    <x v="12"/>
    <n v="0"/>
    <n v="0"/>
    <n v="0"/>
    <n v="0"/>
    <n v="0"/>
    <n v="0"/>
  </r>
  <r>
    <x v="1"/>
    <x v="126"/>
    <x v="8"/>
    <x v="6"/>
    <x v="6"/>
    <m/>
    <m/>
    <m/>
    <m/>
    <m/>
    <m/>
  </r>
  <r>
    <x v="1"/>
    <x v="126"/>
    <x v="39"/>
    <x v="12"/>
    <x v="12"/>
    <n v="0"/>
    <n v="0"/>
    <n v="0"/>
    <n v="0"/>
    <n v="0"/>
    <n v="0"/>
  </r>
  <r>
    <x v="1"/>
    <x v="126"/>
    <x v="40"/>
    <x v="12"/>
    <x v="12"/>
    <n v="0"/>
    <n v="0"/>
    <n v="0"/>
    <n v="0"/>
    <n v="0"/>
    <n v="0"/>
  </r>
  <r>
    <x v="1"/>
    <x v="126"/>
    <x v="41"/>
    <x v="12"/>
    <x v="12"/>
    <n v="0"/>
    <n v="0"/>
    <n v="0"/>
    <n v="0"/>
    <n v="0"/>
    <n v="0"/>
  </r>
  <r>
    <x v="3"/>
    <x v="127"/>
    <x v="0"/>
    <x v="0"/>
    <x v="0"/>
    <n v="85000"/>
    <n v="85000"/>
    <n v="85000"/>
    <n v="85000"/>
    <n v="0"/>
    <n v="0"/>
  </r>
  <r>
    <x v="3"/>
    <x v="127"/>
    <x v="1"/>
    <x v="12"/>
    <x v="12"/>
    <n v="0"/>
    <n v="0"/>
    <n v="0"/>
    <n v="0"/>
    <n v="0"/>
    <n v="0"/>
  </r>
  <r>
    <x v="3"/>
    <x v="127"/>
    <x v="2"/>
    <x v="0"/>
    <x v="0"/>
    <n v="20000"/>
    <n v="20000"/>
    <n v="20000"/>
    <n v="20000"/>
    <n v="0"/>
    <n v="0"/>
  </r>
  <r>
    <x v="3"/>
    <x v="127"/>
    <x v="3"/>
    <x v="12"/>
    <x v="12"/>
    <n v="0"/>
    <n v="0"/>
    <n v="0"/>
    <n v="0"/>
    <n v="0"/>
    <n v="0"/>
  </r>
  <r>
    <x v="3"/>
    <x v="127"/>
    <x v="4"/>
    <x v="115"/>
    <x v="115"/>
    <n v="40000"/>
    <n v="40000"/>
    <n v="80000"/>
    <n v="80000"/>
    <n v="0"/>
    <n v="0"/>
  </r>
  <r>
    <x v="3"/>
    <x v="127"/>
    <x v="5"/>
    <x v="12"/>
    <x v="12"/>
    <n v="0"/>
    <n v="0"/>
    <n v="0"/>
    <n v="0"/>
    <n v="0"/>
    <n v="0"/>
  </r>
  <r>
    <x v="3"/>
    <x v="127"/>
    <x v="6"/>
    <x v="12"/>
    <x v="12"/>
    <n v="0"/>
    <n v="0"/>
    <n v="0"/>
    <n v="0"/>
    <n v="0"/>
    <n v="0"/>
  </r>
  <r>
    <x v="3"/>
    <x v="127"/>
    <x v="7"/>
    <x v="172"/>
    <x v="172"/>
    <n v="145000"/>
    <n v="145000"/>
    <n v="58000"/>
    <n v="58000"/>
    <n v="0"/>
    <n v="0"/>
  </r>
  <r>
    <x v="3"/>
    <x v="127"/>
    <x v="8"/>
    <x v="6"/>
    <x v="6"/>
    <m/>
    <m/>
    <m/>
    <m/>
    <m/>
    <m/>
  </r>
  <r>
    <x v="3"/>
    <x v="127"/>
    <x v="9"/>
    <x v="12"/>
    <x v="12"/>
    <n v="0"/>
    <n v="0"/>
    <n v="0"/>
    <n v="0"/>
    <n v="0"/>
    <n v="0"/>
  </r>
  <r>
    <x v="3"/>
    <x v="127"/>
    <x v="10"/>
    <x v="12"/>
    <x v="12"/>
    <n v="0"/>
    <n v="0"/>
    <n v="0"/>
    <n v="0"/>
    <n v="0"/>
    <n v="0"/>
  </r>
  <r>
    <x v="3"/>
    <x v="127"/>
    <x v="7"/>
    <x v="12"/>
    <x v="12"/>
    <n v="0"/>
    <n v="0"/>
    <n v="0"/>
    <n v="0"/>
    <n v="0"/>
    <n v="0"/>
  </r>
  <r>
    <x v="3"/>
    <x v="127"/>
    <x v="8"/>
    <x v="6"/>
    <x v="6"/>
    <m/>
    <m/>
    <m/>
    <m/>
    <m/>
    <m/>
  </r>
  <r>
    <x v="3"/>
    <x v="127"/>
    <x v="11"/>
    <x v="26"/>
    <x v="26"/>
    <n v="88738"/>
    <n v="88738"/>
    <n v="29579.333333333332"/>
    <n v="29579.333333333332"/>
    <n v="0"/>
    <n v="0"/>
  </r>
  <r>
    <x v="3"/>
    <x v="127"/>
    <x v="12"/>
    <x v="12"/>
    <x v="12"/>
    <n v="0"/>
    <n v="0"/>
    <n v="0"/>
    <n v="0"/>
    <n v="0"/>
    <n v="0"/>
  </r>
  <r>
    <x v="3"/>
    <x v="127"/>
    <x v="13"/>
    <x v="12"/>
    <x v="12"/>
    <n v="0"/>
    <n v="0"/>
    <n v="0"/>
    <n v="0"/>
    <n v="0"/>
    <n v="0"/>
  </r>
  <r>
    <x v="3"/>
    <x v="127"/>
    <x v="14"/>
    <x v="12"/>
    <x v="12"/>
    <n v="0"/>
    <n v="0"/>
    <n v="0"/>
    <n v="0"/>
    <n v="0"/>
    <n v="0"/>
  </r>
  <r>
    <x v="3"/>
    <x v="127"/>
    <x v="7"/>
    <x v="26"/>
    <x v="26"/>
    <n v="88738"/>
    <n v="88738"/>
    <n v="29579.333333333332"/>
    <n v="29579.333333333332"/>
    <n v="0"/>
    <n v="0"/>
  </r>
  <r>
    <x v="3"/>
    <x v="127"/>
    <x v="8"/>
    <x v="6"/>
    <x v="6"/>
    <m/>
    <m/>
    <m/>
    <m/>
    <m/>
    <m/>
  </r>
  <r>
    <x v="3"/>
    <x v="127"/>
    <x v="15"/>
    <x v="0"/>
    <x v="0"/>
    <n v="62000"/>
    <n v="62000"/>
    <n v="62000"/>
    <n v="62000"/>
    <n v="0"/>
    <n v="0"/>
  </r>
  <r>
    <x v="3"/>
    <x v="127"/>
    <x v="16"/>
    <x v="12"/>
    <x v="12"/>
    <n v="0"/>
    <n v="0"/>
    <n v="0"/>
    <n v="0"/>
    <n v="0"/>
    <n v="0"/>
  </r>
  <r>
    <x v="3"/>
    <x v="127"/>
    <x v="17"/>
    <x v="12"/>
    <x v="12"/>
    <n v="0"/>
    <n v="0"/>
    <n v="0"/>
    <n v="0"/>
    <n v="0"/>
    <n v="0"/>
  </r>
  <r>
    <x v="3"/>
    <x v="127"/>
    <x v="7"/>
    <x v="0"/>
    <x v="0"/>
    <n v="62000"/>
    <n v="62000"/>
    <n v="62000"/>
    <n v="62000"/>
    <n v="0"/>
    <n v="0"/>
  </r>
  <r>
    <x v="3"/>
    <x v="127"/>
    <x v="8"/>
    <x v="6"/>
    <x v="6"/>
    <m/>
    <m/>
    <m/>
    <m/>
    <m/>
    <m/>
  </r>
  <r>
    <x v="3"/>
    <x v="127"/>
    <x v="18"/>
    <x v="12"/>
    <x v="12"/>
    <n v="0"/>
    <n v="0"/>
    <n v="0"/>
    <n v="0"/>
    <n v="0"/>
    <n v="0"/>
  </r>
  <r>
    <x v="3"/>
    <x v="127"/>
    <x v="19"/>
    <x v="12"/>
    <x v="12"/>
    <n v="0"/>
    <n v="0"/>
    <n v="0"/>
    <n v="0"/>
    <n v="0"/>
    <n v="0"/>
  </r>
  <r>
    <x v="3"/>
    <x v="127"/>
    <x v="7"/>
    <x v="12"/>
    <x v="12"/>
    <n v="0"/>
    <n v="0"/>
    <n v="0"/>
    <n v="0"/>
    <n v="0"/>
    <n v="0"/>
  </r>
  <r>
    <x v="3"/>
    <x v="127"/>
    <x v="8"/>
    <x v="6"/>
    <x v="6"/>
    <m/>
    <m/>
    <m/>
    <m/>
    <m/>
    <m/>
  </r>
  <r>
    <x v="3"/>
    <x v="127"/>
    <x v="20"/>
    <x v="0"/>
    <x v="0"/>
    <n v="37000"/>
    <n v="37000"/>
    <n v="37000"/>
    <n v="37000"/>
    <n v="0"/>
    <n v="0"/>
  </r>
  <r>
    <x v="3"/>
    <x v="127"/>
    <x v="21"/>
    <x v="12"/>
    <x v="12"/>
    <n v="0"/>
    <n v="0"/>
    <n v="0"/>
    <n v="0"/>
    <n v="0"/>
    <n v="0"/>
  </r>
  <r>
    <x v="3"/>
    <x v="127"/>
    <x v="7"/>
    <x v="0"/>
    <x v="0"/>
    <n v="37000"/>
    <n v="37000"/>
    <n v="37000"/>
    <n v="37000"/>
    <n v="0"/>
    <n v="0"/>
  </r>
  <r>
    <x v="3"/>
    <x v="127"/>
    <x v="8"/>
    <x v="6"/>
    <x v="6"/>
    <m/>
    <m/>
    <m/>
    <m/>
    <m/>
    <m/>
  </r>
  <r>
    <x v="3"/>
    <x v="127"/>
    <x v="22"/>
    <x v="12"/>
    <x v="12"/>
    <n v="0"/>
    <n v="0"/>
    <n v="0"/>
    <n v="0"/>
    <n v="0"/>
    <n v="0"/>
  </r>
  <r>
    <x v="3"/>
    <x v="127"/>
    <x v="23"/>
    <x v="12"/>
    <x v="12"/>
    <n v="0"/>
    <n v="0"/>
    <n v="0"/>
    <n v="0"/>
    <n v="0"/>
    <n v="0"/>
  </r>
  <r>
    <x v="3"/>
    <x v="127"/>
    <x v="24"/>
    <x v="12"/>
    <x v="12"/>
    <n v="0"/>
    <n v="0"/>
    <n v="0"/>
    <n v="0"/>
    <n v="0"/>
    <n v="0"/>
  </r>
  <r>
    <x v="3"/>
    <x v="127"/>
    <x v="25"/>
    <x v="12"/>
    <x v="12"/>
    <n v="0"/>
    <n v="0"/>
    <n v="0"/>
    <n v="0"/>
    <n v="0"/>
    <n v="0"/>
  </r>
  <r>
    <x v="3"/>
    <x v="127"/>
    <x v="26"/>
    <x v="12"/>
    <x v="12"/>
    <n v="0"/>
    <n v="0"/>
    <n v="0"/>
    <n v="0"/>
    <n v="0"/>
    <n v="0"/>
  </r>
  <r>
    <x v="3"/>
    <x v="127"/>
    <x v="27"/>
    <x v="12"/>
    <x v="12"/>
    <n v="0"/>
    <n v="0"/>
    <n v="0"/>
    <n v="0"/>
    <n v="0"/>
    <n v="0"/>
  </r>
  <r>
    <x v="3"/>
    <x v="127"/>
    <x v="28"/>
    <x v="12"/>
    <x v="12"/>
    <n v="0"/>
    <n v="0"/>
    <n v="0"/>
    <n v="0"/>
    <n v="0"/>
    <n v="0"/>
  </r>
  <r>
    <x v="3"/>
    <x v="127"/>
    <x v="29"/>
    <x v="12"/>
    <x v="12"/>
    <n v="0"/>
    <n v="0"/>
    <n v="0"/>
    <n v="0"/>
    <n v="0"/>
    <n v="0"/>
  </r>
  <r>
    <x v="3"/>
    <x v="127"/>
    <x v="7"/>
    <x v="12"/>
    <x v="12"/>
    <n v="0"/>
    <n v="0"/>
    <n v="0"/>
    <n v="0"/>
    <n v="0"/>
    <n v="0"/>
  </r>
  <r>
    <x v="3"/>
    <x v="127"/>
    <x v="8"/>
    <x v="6"/>
    <x v="6"/>
    <m/>
    <m/>
    <m/>
    <m/>
    <m/>
    <m/>
  </r>
  <r>
    <x v="3"/>
    <x v="127"/>
    <x v="30"/>
    <x v="12"/>
    <x v="12"/>
    <n v="0"/>
    <n v="0"/>
    <n v="0"/>
    <n v="0"/>
    <n v="0"/>
    <n v="0"/>
  </r>
  <r>
    <x v="3"/>
    <x v="127"/>
    <x v="31"/>
    <x v="12"/>
    <x v="12"/>
    <n v="0"/>
    <n v="0"/>
    <n v="0"/>
    <n v="0"/>
    <n v="0"/>
    <n v="0"/>
  </r>
  <r>
    <x v="3"/>
    <x v="127"/>
    <x v="7"/>
    <x v="12"/>
    <x v="12"/>
    <n v="0"/>
    <n v="0"/>
    <n v="0"/>
    <n v="0"/>
    <n v="0"/>
    <n v="0"/>
  </r>
  <r>
    <x v="3"/>
    <x v="127"/>
    <x v="8"/>
    <x v="6"/>
    <x v="6"/>
    <m/>
    <m/>
    <m/>
    <m/>
    <m/>
    <m/>
  </r>
  <r>
    <x v="3"/>
    <x v="127"/>
    <x v="32"/>
    <x v="12"/>
    <x v="12"/>
    <n v="0"/>
    <n v="0"/>
    <n v="0"/>
    <n v="0"/>
    <n v="0"/>
    <n v="0"/>
  </r>
  <r>
    <x v="3"/>
    <x v="127"/>
    <x v="7"/>
    <x v="12"/>
    <x v="12"/>
    <n v="0"/>
    <n v="0"/>
    <n v="0"/>
    <n v="0"/>
    <n v="0"/>
    <n v="0"/>
  </r>
  <r>
    <x v="3"/>
    <x v="127"/>
    <x v="8"/>
    <x v="6"/>
    <x v="6"/>
    <m/>
    <m/>
    <m/>
    <m/>
    <m/>
    <m/>
  </r>
  <r>
    <x v="3"/>
    <x v="127"/>
    <x v="33"/>
    <x v="12"/>
    <x v="12"/>
    <n v="0"/>
    <n v="0"/>
    <n v="0"/>
    <n v="0"/>
    <n v="0"/>
    <n v="0"/>
  </r>
  <r>
    <x v="3"/>
    <x v="127"/>
    <x v="34"/>
    <x v="0"/>
    <x v="0"/>
    <n v="14000"/>
    <n v="14000"/>
    <n v="14000"/>
    <n v="14000"/>
    <n v="0"/>
    <n v="0"/>
  </r>
  <r>
    <x v="3"/>
    <x v="127"/>
    <x v="7"/>
    <x v="0"/>
    <x v="0"/>
    <n v="14000"/>
    <n v="14000"/>
    <n v="14000"/>
    <n v="14000"/>
    <n v="0"/>
    <n v="0"/>
  </r>
  <r>
    <x v="3"/>
    <x v="127"/>
    <x v="8"/>
    <x v="6"/>
    <x v="6"/>
    <m/>
    <m/>
    <m/>
    <m/>
    <m/>
    <m/>
  </r>
  <r>
    <x v="3"/>
    <x v="127"/>
    <x v="35"/>
    <x v="0"/>
    <x v="0"/>
    <n v="14000"/>
    <n v="14000"/>
    <n v="14000"/>
    <n v="14000"/>
    <n v="0"/>
    <n v="0"/>
  </r>
  <r>
    <x v="3"/>
    <x v="127"/>
    <x v="36"/>
    <x v="12"/>
    <x v="12"/>
    <n v="0"/>
    <n v="0"/>
    <n v="0"/>
    <n v="0"/>
    <n v="0"/>
    <n v="0"/>
  </r>
  <r>
    <x v="3"/>
    <x v="127"/>
    <x v="37"/>
    <x v="12"/>
    <x v="12"/>
    <n v="0"/>
    <n v="0"/>
    <n v="0"/>
    <n v="0"/>
    <n v="0"/>
    <n v="0"/>
  </r>
  <r>
    <x v="3"/>
    <x v="127"/>
    <x v="38"/>
    <x v="12"/>
    <x v="12"/>
    <n v="0"/>
    <n v="0"/>
    <n v="0"/>
    <n v="0"/>
    <n v="0"/>
    <n v="0"/>
  </r>
  <r>
    <x v="3"/>
    <x v="127"/>
    <x v="7"/>
    <x v="0"/>
    <x v="0"/>
    <n v="14000"/>
    <n v="14000"/>
    <n v="14000"/>
    <n v="14000"/>
    <n v="0"/>
    <n v="0"/>
  </r>
  <r>
    <x v="3"/>
    <x v="127"/>
    <x v="8"/>
    <x v="6"/>
    <x v="6"/>
    <m/>
    <m/>
    <m/>
    <m/>
    <m/>
    <m/>
  </r>
  <r>
    <x v="3"/>
    <x v="127"/>
    <x v="39"/>
    <x v="12"/>
    <x v="12"/>
    <n v="0"/>
    <n v="0"/>
    <n v="0"/>
    <n v="0"/>
    <n v="0"/>
    <n v="0"/>
  </r>
  <r>
    <x v="3"/>
    <x v="127"/>
    <x v="40"/>
    <x v="12"/>
    <x v="12"/>
    <n v="0"/>
    <n v="0"/>
    <n v="0"/>
    <n v="0"/>
    <n v="0"/>
    <n v="0"/>
  </r>
  <r>
    <x v="3"/>
    <x v="127"/>
    <x v="41"/>
    <x v="12"/>
    <x v="12"/>
    <n v="0"/>
    <n v="0"/>
    <n v="0"/>
    <n v="0"/>
    <n v="0"/>
    <n v="0"/>
  </r>
  <r>
    <x v="3"/>
    <x v="128"/>
    <x v="0"/>
    <x v="0"/>
    <x v="0"/>
    <n v="100320"/>
    <n v="100320"/>
    <n v="100320"/>
    <n v="100320"/>
    <n v="0"/>
    <n v="0"/>
  </r>
  <r>
    <x v="3"/>
    <x v="128"/>
    <x v="1"/>
    <x v="12"/>
    <x v="12"/>
    <n v="0"/>
    <n v="0"/>
    <n v="0"/>
    <n v="0"/>
    <n v="0"/>
    <n v="0"/>
  </r>
  <r>
    <x v="3"/>
    <x v="128"/>
    <x v="2"/>
    <x v="12"/>
    <x v="12"/>
    <n v="0"/>
    <n v="0"/>
    <n v="0"/>
    <n v="0"/>
    <n v="0"/>
    <n v="0"/>
  </r>
  <r>
    <x v="3"/>
    <x v="128"/>
    <x v="3"/>
    <x v="12"/>
    <x v="12"/>
    <n v="0"/>
    <n v="0"/>
    <n v="0"/>
    <n v="0"/>
    <n v="0"/>
    <n v="0"/>
  </r>
  <r>
    <x v="3"/>
    <x v="128"/>
    <x v="4"/>
    <x v="12"/>
    <x v="12"/>
    <n v="0"/>
    <n v="0"/>
    <n v="0"/>
    <n v="0"/>
    <n v="0"/>
    <n v="0"/>
  </r>
  <r>
    <x v="3"/>
    <x v="128"/>
    <x v="5"/>
    <x v="12"/>
    <x v="12"/>
    <n v="0"/>
    <n v="0"/>
    <n v="0"/>
    <n v="0"/>
    <n v="0"/>
    <n v="0"/>
  </r>
  <r>
    <x v="3"/>
    <x v="128"/>
    <x v="6"/>
    <x v="12"/>
    <x v="12"/>
    <n v="0"/>
    <n v="0"/>
    <n v="0"/>
    <n v="0"/>
    <n v="0"/>
    <n v="0"/>
  </r>
  <r>
    <x v="3"/>
    <x v="128"/>
    <x v="7"/>
    <x v="0"/>
    <x v="0"/>
    <n v="100320"/>
    <n v="100320"/>
    <n v="100320"/>
    <n v="100320"/>
    <n v="0"/>
    <n v="0"/>
  </r>
  <r>
    <x v="3"/>
    <x v="128"/>
    <x v="8"/>
    <x v="6"/>
    <x v="6"/>
    <m/>
    <m/>
    <m/>
    <m/>
    <m/>
    <m/>
  </r>
  <r>
    <x v="3"/>
    <x v="128"/>
    <x v="9"/>
    <x v="12"/>
    <x v="12"/>
    <n v="0"/>
    <n v="0"/>
    <n v="0"/>
    <n v="0"/>
    <n v="0"/>
    <n v="0"/>
  </r>
  <r>
    <x v="3"/>
    <x v="128"/>
    <x v="10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11"/>
    <x v="3"/>
    <x v="3"/>
    <n v="94100"/>
    <n v="94600"/>
    <n v="18820"/>
    <n v="18920"/>
    <n v="500"/>
    <n v="5.3134962805526037E-3"/>
  </r>
  <r>
    <x v="3"/>
    <x v="128"/>
    <x v="12"/>
    <x v="12"/>
    <x v="12"/>
    <n v="0"/>
    <n v="0"/>
    <n v="0"/>
    <n v="0"/>
    <n v="0"/>
    <n v="0"/>
  </r>
  <r>
    <x v="3"/>
    <x v="128"/>
    <x v="13"/>
    <x v="12"/>
    <x v="12"/>
    <n v="0"/>
    <n v="0"/>
    <n v="0"/>
    <n v="0"/>
    <n v="0"/>
    <n v="0"/>
  </r>
  <r>
    <x v="3"/>
    <x v="128"/>
    <x v="14"/>
    <x v="12"/>
    <x v="12"/>
    <n v="0"/>
    <n v="0"/>
    <n v="0"/>
    <n v="0"/>
    <n v="0"/>
    <n v="0"/>
  </r>
  <r>
    <x v="3"/>
    <x v="128"/>
    <x v="7"/>
    <x v="3"/>
    <x v="3"/>
    <n v="94100"/>
    <n v="94600"/>
    <n v="18820"/>
    <n v="18920"/>
    <n v="500"/>
    <n v="5.3134962805526037E-3"/>
  </r>
  <r>
    <x v="3"/>
    <x v="128"/>
    <x v="8"/>
    <x v="6"/>
    <x v="6"/>
    <m/>
    <m/>
    <m/>
    <m/>
    <m/>
    <m/>
  </r>
  <r>
    <x v="3"/>
    <x v="128"/>
    <x v="15"/>
    <x v="12"/>
    <x v="12"/>
    <n v="0"/>
    <n v="0"/>
    <n v="0"/>
    <n v="0"/>
    <n v="0"/>
    <n v="0"/>
  </r>
  <r>
    <x v="3"/>
    <x v="128"/>
    <x v="16"/>
    <x v="12"/>
    <x v="12"/>
    <n v="0"/>
    <n v="0"/>
    <n v="0"/>
    <n v="0"/>
    <n v="0"/>
    <n v="0"/>
  </r>
  <r>
    <x v="3"/>
    <x v="128"/>
    <x v="17"/>
    <x v="0"/>
    <x v="0"/>
    <n v="36666.629999999997"/>
    <n v="36666.629999999997"/>
    <n v="36666.629999999997"/>
    <n v="36666.629999999997"/>
    <n v="0"/>
    <n v="0"/>
  </r>
  <r>
    <x v="3"/>
    <x v="128"/>
    <x v="7"/>
    <x v="0"/>
    <x v="0"/>
    <n v="36666.629999999997"/>
    <n v="36666.629999999997"/>
    <n v="36666.629999999997"/>
    <n v="36666.629999999997"/>
    <n v="0"/>
    <n v="0"/>
  </r>
  <r>
    <x v="3"/>
    <x v="128"/>
    <x v="8"/>
    <x v="6"/>
    <x v="6"/>
    <m/>
    <m/>
    <m/>
    <m/>
    <m/>
    <m/>
  </r>
  <r>
    <x v="3"/>
    <x v="128"/>
    <x v="18"/>
    <x v="12"/>
    <x v="12"/>
    <n v="0"/>
    <n v="0"/>
    <n v="0"/>
    <n v="0"/>
    <n v="0"/>
    <n v="0"/>
  </r>
  <r>
    <x v="3"/>
    <x v="128"/>
    <x v="19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20"/>
    <x v="12"/>
    <x v="12"/>
    <n v="0"/>
    <n v="0"/>
    <n v="0"/>
    <n v="0"/>
    <n v="0"/>
    <n v="0"/>
  </r>
  <r>
    <x v="3"/>
    <x v="128"/>
    <x v="21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22"/>
    <x v="12"/>
    <x v="12"/>
    <n v="0"/>
    <n v="0"/>
    <n v="0"/>
    <n v="0"/>
    <n v="0"/>
    <n v="0"/>
  </r>
  <r>
    <x v="3"/>
    <x v="128"/>
    <x v="23"/>
    <x v="12"/>
    <x v="12"/>
    <n v="0"/>
    <n v="0"/>
    <n v="0"/>
    <n v="0"/>
    <n v="0"/>
    <n v="0"/>
  </r>
  <r>
    <x v="3"/>
    <x v="128"/>
    <x v="24"/>
    <x v="12"/>
    <x v="12"/>
    <n v="0"/>
    <n v="0"/>
    <n v="0"/>
    <n v="0"/>
    <n v="0"/>
    <n v="0"/>
  </r>
  <r>
    <x v="3"/>
    <x v="128"/>
    <x v="25"/>
    <x v="12"/>
    <x v="12"/>
    <n v="0"/>
    <n v="0"/>
    <n v="0"/>
    <n v="0"/>
    <n v="0"/>
    <n v="0"/>
  </r>
  <r>
    <x v="3"/>
    <x v="128"/>
    <x v="26"/>
    <x v="12"/>
    <x v="12"/>
    <n v="0"/>
    <n v="0"/>
    <n v="0"/>
    <n v="0"/>
    <n v="0"/>
    <n v="0"/>
  </r>
  <r>
    <x v="3"/>
    <x v="128"/>
    <x v="27"/>
    <x v="12"/>
    <x v="12"/>
    <n v="0"/>
    <n v="0"/>
    <n v="0"/>
    <n v="0"/>
    <n v="0"/>
    <n v="0"/>
  </r>
  <r>
    <x v="3"/>
    <x v="128"/>
    <x v="28"/>
    <x v="12"/>
    <x v="12"/>
    <n v="0"/>
    <n v="0"/>
    <n v="0"/>
    <n v="0"/>
    <n v="0"/>
    <n v="0"/>
  </r>
  <r>
    <x v="3"/>
    <x v="128"/>
    <x v="29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30"/>
    <x v="12"/>
    <x v="12"/>
    <n v="0"/>
    <n v="0"/>
    <n v="0"/>
    <n v="0"/>
    <n v="0"/>
    <n v="0"/>
  </r>
  <r>
    <x v="3"/>
    <x v="128"/>
    <x v="31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32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33"/>
    <x v="12"/>
    <x v="12"/>
    <n v="0"/>
    <n v="0"/>
    <n v="0"/>
    <n v="0"/>
    <n v="0"/>
    <n v="0"/>
  </r>
  <r>
    <x v="3"/>
    <x v="128"/>
    <x v="34"/>
    <x v="0"/>
    <x v="0"/>
    <n v="15120"/>
    <n v="15120"/>
    <n v="15120"/>
    <n v="15120"/>
    <n v="0"/>
    <n v="0"/>
  </r>
  <r>
    <x v="3"/>
    <x v="128"/>
    <x v="7"/>
    <x v="0"/>
    <x v="0"/>
    <n v="15120"/>
    <n v="15120"/>
    <n v="15120"/>
    <n v="15120"/>
    <n v="0"/>
    <n v="0"/>
  </r>
  <r>
    <x v="3"/>
    <x v="128"/>
    <x v="8"/>
    <x v="6"/>
    <x v="6"/>
    <m/>
    <m/>
    <m/>
    <m/>
    <m/>
    <m/>
  </r>
  <r>
    <x v="3"/>
    <x v="128"/>
    <x v="35"/>
    <x v="12"/>
    <x v="12"/>
    <n v="0"/>
    <n v="0"/>
    <n v="0"/>
    <n v="0"/>
    <n v="0"/>
    <n v="0"/>
  </r>
  <r>
    <x v="3"/>
    <x v="128"/>
    <x v="36"/>
    <x v="12"/>
    <x v="12"/>
    <n v="0"/>
    <n v="0"/>
    <n v="0"/>
    <n v="0"/>
    <n v="0"/>
    <n v="0"/>
  </r>
  <r>
    <x v="3"/>
    <x v="128"/>
    <x v="37"/>
    <x v="12"/>
    <x v="12"/>
    <n v="0"/>
    <n v="0"/>
    <n v="0"/>
    <n v="0"/>
    <n v="0"/>
    <n v="0"/>
  </r>
  <r>
    <x v="3"/>
    <x v="128"/>
    <x v="38"/>
    <x v="12"/>
    <x v="12"/>
    <n v="0"/>
    <n v="0"/>
    <n v="0"/>
    <n v="0"/>
    <n v="0"/>
    <n v="0"/>
  </r>
  <r>
    <x v="3"/>
    <x v="128"/>
    <x v="7"/>
    <x v="12"/>
    <x v="12"/>
    <n v="0"/>
    <n v="0"/>
    <n v="0"/>
    <n v="0"/>
    <n v="0"/>
    <n v="0"/>
  </r>
  <r>
    <x v="3"/>
    <x v="128"/>
    <x v="8"/>
    <x v="6"/>
    <x v="6"/>
    <m/>
    <m/>
    <m/>
    <m/>
    <m/>
    <m/>
  </r>
  <r>
    <x v="3"/>
    <x v="128"/>
    <x v="39"/>
    <x v="12"/>
    <x v="12"/>
    <n v="0"/>
    <n v="0"/>
    <n v="0"/>
    <n v="0"/>
    <n v="0"/>
    <n v="0"/>
  </r>
  <r>
    <x v="3"/>
    <x v="128"/>
    <x v="40"/>
    <x v="12"/>
    <x v="12"/>
    <n v="0"/>
    <n v="0"/>
    <n v="0"/>
    <n v="0"/>
    <n v="0"/>
    <n v="0"/>
  </r>
  <r>
    <x v="3"/>
    <x v="128"/>
    <x v="41"/>
    <x v="12"/>
    <x v="12"/>
    <n v="0"/>
    <n v="0"/>
    <n v="0"/>
    <n v="0"/>
    <n v="0"/>
    <n v="0"/>
  </r>
  <r>
    <x v="3"/>
    <x v="129"/>
    <x v="0"/>
    <x v="0"/>
    <x v="0"/>
    <n v="78322"/>
    <n v="78322"/>
    <n v="78322"/>
    <n v="78322"/>
    <n v="0"/>
    <n v="0"/>
  </r>
  <r>
    <x v="3"/>
    <x v="129"/>
    <x v="1"/>
    <x v="12"/>
    <x v="12"/>
    <n v="0"/>
    <n v="0"/>
    <n v="0"/>
    <n v="0"/>
    <n v="0"/>
    <n v="0"/>
  </r>
  <r>
    <x v="3"/>
    <x v="129"/>
    <x v="2"/>
    <x v="12"/>
    <x v="12"/>
    <n v="0"/>
    <n v="0"/>
    <n v="0"/>
    <n v="0"/>
    <n v="0"/>
    <n v="0"/>
  </r>
  <r>
    <x v="3"/>
    <x v="129"/>
    <x v="3"/>
    <x v="12"/>
    <x v="12"/>
    <n v="0"/>
    <n v="0"/>
    <n v="0"/>
    <n v="0"/>
    <n v="0"/>
    <n v="0"/>
  </r>
  <r>
    <x v="3"/>
    <x v="129"/>
    <x v="4"/>
    <x v="12"/>
    <x v="12"/>
    <n v="0"/>
    <n v="0"/>
    <n v="0"/>
    <n v="0"/>
    <n v="0"/>
    <n v="0"/>
  </r>
  <r>
    <x v="3"/>
    <x v="129"/>
    <x v="5"/>
    <x v="12"/>
    <x v="12"/>
    <n v="0"/>
    <n v="0"/>
    <n v="0"/>
    <n v="0"/>
    <n v="0"/>
    <n v="0"/>
  </r>
  <r>
    <x v="3"/>
    <x v="129"/>
    <x v="6"/>
    <x v="12"/>
    <x v="12"/>
    <n v="0"/>
    <n v="0"/>
    <n v="0"/>
    <n v="0"/>
    <n v="0"/>
    <n v="0"/>
  </r>
  <r>
    <x v="3"/>
    <x v="129"/>
    <x v="7"/>
    <x v="0"/>
    <x v="0"/>
    <n v="78322"/>
    <n v="78322"/>
    <n v="78322"/>
    <n v="78322"/>
    <n v="0"/>
    <n v="0"/>
  </r>
  <r>
    <x v="3"/>
    <x v="129"/>
    <x v="8"/>
    <x v="6"/>
    <x v="6"/>
    <m/>
    <m/>
    <m/>
    <m/>
    <m/>
    <m/>
  </r>
  <r>
    <x v="3"/>
    <x v="129"/>
    <x v="9"/>
    <x v="12"/>
    <x v="12"/>
    <n v="0"/>
    <n v="0"/>
    <n v="0"/>
    <n v="0"/>
    <n v="0"/>
    <n v="0"/>
  </r>
  <r>
    <x v="3"/>
    <x v="129"/>
    <x v="10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11"/>
    <x v="168"/>
    <x v="168"/>
    <n v="26932"/>
    <n v="26932"/>
    <n v="19237.142857142859"/>
    <n v="19237.142857142859"/>
    <n v="0"/>
    <n v="0"/>
  </r>
  <r>
    <x v="3"/>
    <x v="129"/>
    <x v="12"/>
    <x v="12"/>
    <x v="12"/>
    <n v="0"/>
    <n v="0"/>
    <n v="0"/>
    <n v="0"/>
    <n v="0"/>
    <n v="0"/>
  </r>
  <r>
    <x v="3"/>
    <x v="129"/>
    <x v="13"/>
    <x v="12"/>
    <x v="12"/>
    <n v="0"/>
    <n v="0"/>
    <n v="0"/>
    <n v="0"/>
    <n v="0"/>
    <n v="0"/>
  </r>
  <r>
    <x v="3"/>
    <x v="129"/>
    <x v="14"/>
    <x v="12"/>
    <x v="12"/>
    <n v="0"/>
    <n v="0"/>
    <n v="0"/>
    <n v="0"/>
    <n v="0"/>
    <n v="0"/>
  </r>
  <r>
    <x v="3"/>
    <x v="129"/>
    <x v="7"/>
    <x v="168"/>
    <x v="168"/>
    <n v="26932"/>
    <n v="26932"/>
    <n v="19237.142857142859"/>
    <n v="19237.142857142859"/>
    <n v="0"/>
    <n v="0"/>
  </r>
  <r>
    <x v="3"/>
    <x v="129"/>
    <x v="8"/>
    <x v="6"/>
    <x v="6"/>
    <m/>
    <m/>
    <m/>
    <m/>
    <m/>
    <m/>
  </r>
  <r>
    <x v="3"/>
    <x v="129"/>
    <x v="15"/>
    <x v="12"/>
    <x v="12"/>
    <n v="0"/>
    <n v="0"/>
    <n v="0"/>
    <n v="0"/>
    <n v="0"/>
    <n v="0"/>
  </r>
  <r>
    <x v="3"/>
    <x v="129"/>
    <x v="16"/>
    <x v="12"/>
    <x v="12"/>
    <n v="0"/>
    <n v="0"/>
    <n v="0"/>
    <n v="0"/>
    <n v="0"/>
    <n v="0"/>
  </r>
  <r>
    <x v="3"/>
    <x v="129"/>
    <x v="17"/>
    <x v="0"/>
    <x v="0"/>
    <n v="29870"/>
    <n v="29870"/>
    <n v="29870"/>
    <n v="29870"/>
    <n v="0"/>
    <n v="0"/>
  </r>
  <r>
    <x v="3"/>
    <x v="129"/>
    <x v="7"/>
    <x v="0"/>
    <x v="0"/>
    <n v="29870"/>
    <n v="29870"/>
    <n v="29870"/>
    <n v="29870"/>
    <n v="0"/>
    <n v="0"/>
  </r>
  <r>
    <x v="3"/>
    <x v="129"/>
    <x v="8"/>
    <x v="6"/>
    <x v="6"/>
    <m/>
    <m/>
    <m/>
    <m/>
    <m/>
    <m/>
  </r>
  <r>
    <x v="3"/>
    <x v="129"/>
    <x v="18"/>
    <x v="12"/>
    <x v="12"/>
    <n v="0"/>
    <n v="0"/>
    <n v="0"/>
    <n v="0"/>
    <n v="0"/>
    <n v="0"/>
  </r>
  <r>
    <x v="3"/>
    <x v="129"/>
    <x v="19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20"/>
    <x v="12"/>
    <x v="12"/>
    <n v="0"/>
    <n v="0"/>
    <n v="0"/>
    <n v="0"/>
    <n v="0"/>
    <n v="0"/>
  </r>
  <r>
    <x v="3"/>
    <x v="129"/>
    <x v="21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22"/>
    <x v="12"/>
    <x v="12"/>
    <n v="0"/>
    <n v="0"/>
    <n v="0"/>
    <n v="0"/>
    <n v="0"/>
    <n v="0"/>
  </r>
  <r>
    <x v="3"/>
    <x v="129"/>
    <x v="23"/>
    <x v="12"/>
    <x v="12"/>
    <n v="0"/>
    <n v="0"/>
    <n v="0"/>
    <n v="0"/>
    <n v="0"/>
    <n v="0"/>
  </r>
  <r>
    <x v="3"/>
    <x v="129"/>
    <x v="24"/>
    <x v="12"/>
    <x v="12"/>
    <n v="0"/>
    <n v="0"/>
    <n v="0"/>
    <n v="0"/>
    <n v="0"/>
    <n v="0"/>
  </r>
  <r>
    <x v="3"/>
    <x v="129"/>
    <x v="25"/>
    <x v="12"/>
    <x v="12"/>
    <n v="0"/>
    <n v="0"/>
    <n v="0"/>
    <n v="0"/>
    <n v="0"/>
    <n v="0"/>
  </r>
  <r>
    <x v="3"/>
    <x v="129"/>
    <x v="26"/>
    <x v="12"/>
    <x v="12"/>
    <n v="0"/>
    <n v="0"/>
    <n v="0"/>
    <n v="0"/>
    <n v="0"/>
    <n v="0"/>
  </r>
  <r>
    <x v="3"/>
    <x v="129"/>
    <x v="27"/>
    <x v="12"/>
    <x v="12"/>
    <n v="0"/>
    <n v="0"/>
    <n v="0"/>
    <n v="0"/>
    <n v="0"/>
    <n v="0"/>
  </r>
  <r>
    <x v="3"/>
    <x v="129"/>
    <x v="28"/>
    <x v="12"/>
    <x v="12"/>
    <n v="0"/>
    <n v="0"/>
    <n v="0"/>
    <n v="0"/>
    <n v="0"/>
    <n v="0"/>
  </r>
  <r>
    <x v="3"/>
    <x v="129"/>
    <x v="29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30"/>
    <x v="12"/>
    <x v="12"/>
    <n v="0"/>
    <n v="0"/>
    <n v="0"/>
    <n v="0"/>
    <n v="0"/>
    <n v="0"/>
  </r>
  <r>
    <x v="3"/>
    <x v="129"/>
    <x v="31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32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33"/>
    <x v="12"/>
    <x v="12"/>
    <n v="0"/>
    <n v="0"/>
    <n v="0"/>
    <n v="0"/>
    <n v="0"/>
    <n v="0"/>
  </r>
  <r>
    <x v="3"/>
    <x v="129"/>
    <x v="34"/>
    <x v="0"/>
    <x v="0"/>
    <n v="17510"/>
    <n v="17510"/>
    <n v="17510"/>
    <n v="17510"/>
    <n v="0"/>
    <n v="0"/>
  </r>
  <r>
    <x v="3"/>
    <x v="129"/>
    <x v="7"/>
    <x v="0"/>
    <x v="0"/>
    <n v="17510"/>
    <n v="17510"/>
    <n v="17510"/>
    <n v="17510"/>
    <n v="0"/>
    <n v="0"/>
  </r>
  <r>
    <x v="3"/>
    <x v="129"/>
    <x v="8"/>
    <x v="6"/>
    <x v="6"/>
    <m/>
    <m/>
    <m/>
    <m/>
    <m/>
    <m/>
  </r>
  <r>
    <x v="3"/>
    <x v="129"/>
    <x v="35"/>
    <x v="12"/>
    <x v="12"/>
    <n v="0"/>
    <n v="0"/>
    <n v="0"/>
    <n v="0"/>
    <n v="0"/>
    <n v="0"/>
  </r>
  <r>
    <x v="3"/>
    <x v="129"/>
    <x v="36"/>
    <x v="12"/>
    <x v="12"/>
    <n v="0"/>
    <n v="0"/>
    <n v="0"/>
    <n v="0"/>
    <n v="0"/>
    <n v="0"/>
  </r>
  <r>
    <x v="3"/>
    <x v="129"/>
    <x v="37"/>
    <x v="12"/>
    <x v="12"/>
    <n v="0"/>
    <n v="0"/>
    <n v="0"/>
    <n v="0"/>
    <n v="0"/>
    <n v="0"/>
  </r>
  <r>
    <x v="3"/>
    <x v="129"/>
    <x v="38"/>
    <x v="12"/>
    <x v="12"/>
    <n v="0"/>
    <n v="0"/>
    <n v="0"/>
    <n v="0"/>
    <n v="0"/>
    <n v="0"/>
  </r>
  <r>
    <x v="3"/>
    <x v="129"/>
    <x v="7"/>
    <x v="12"/>
    <x v="12"/>
    <n v="0"/>
    <n v="0"/>
    <n v="0"/>
    <n v="0"/>
    <n v="0"/>
    <n v="0"/>
  </r>
  <r>
    <x v="3"/>
    <x v="129"/>
    <x v="8"/>
    <x v="6"/>
    <x v="6"/>
    <m/>
    <m/>
    <m/>
    <m/>
    <m/>
    <m/>
  </r>
  <r>
    <x v="3"/>
    <x v="129"/>
    <x v="39"/>
    <x v="12"/>
    <x v="12"/>
    <n v="0"/>
    <n v="0"/>
    <n v="0"/>
    <n v="0"/>
    <n v="0"/>
    <n v="0"/>
  </r>
  <r>
    <x v="3"/>
    <x v="129"/>
    <x v="40"/>
    <x v="12"/>
    <x v="12"/>
    <n v="0"/>
    <n v="0"/>
    <n v="0"/>
    <n v="0"/>
    <n v="0"/>
    <n v="0"/>
  </r>
  <r>
    <x v="3"/>
    <x v="129"/>
    <x v="41"/>
    <x v="12"/>
    <x v="12"/>
    <n v="0"/>
    <n v="0"/>
    <n v="0"/>
    <n v="0"/>
    <n v="0"/>
    <n v="0"/>
  </r>
  <r>
    <x v="3"/>
    <x v="130"/>
    <x v="0"/>
    <x v="0"/>
    <x v="0"/>
    <n v="75000"/>
    <n v="78000"/>
    <n v="75000"/>
    <n v="78000"/>
    <n v="3000"/>
    <n v="0.04"/>
  </r>
  <r>
    <x v="3"/>
    <x v="130"/>
    <x v="1"/>
    <x v="12"/>
    <x v="12"/>
    <n v="0"/>
    <n v="0"/>
    <n v="0"/>
    <n v="0"/>
    <n v="0"/>
    <n v="0"/>
  </r>
  <r>
    <x v="3"/>
    <x v="130"/>
    <x v="2"/>
    <x v="12"/>
    <x v="12"/>
    <n v="0"/>
    <n v="0"/>
    <n v="0"/>
    <n v="0"/>
    <n v="0"/>
    <n v="0"/>
  </r>
  <r>
    <x v="3"/>
    <x v="130"/>
    <x v="3"/>
    <x v="12"/>
    <x v="12"/>
    <n v="0"/>
    <n v="0"/>
    <n v="0"/>
    <n v="0"/>
    <n v="0"/>
    <n v="0"/>
  </r>
  <r>
    <x v="3"/>
    <x v="130"/>
    <x v="4"/>
    <x v="12"/>
    <x v="12"/>
    <n v="0"/>
    <n v="0"/>
    <n v="0"/>
    <n v="0"/>
    <n v="0"/>
    <n v="0"/>
  </r>
  <r>
    <x v="3"/>
    <x v="130"/>
    <x v="5"/>
    <x v="12"/>
    <x v="12"/>
    <n v="0"/>
    <n v="0"/>
    <n v="0"/>
    <n v="0"/>
    <n v="0"/>
    <n v="0"/>
  </r>
  <r>
    <x v="3"/>
    <x v="130"/>
    <x v="6"/>
    <x v="12"/>
    <x v="12"/>
    <n v="0"/>
    <n v="0"/>
    <n v="0"/>
    <n v="0"/>
    <n v="0"/>
    <n v="0"/>
  </r>
  <r>
    <x v="3"/>
    <x v="130"/>
    <x v="7"/>
    <x v="0"/>
    <x v="0"/>
    <n v="75000"/>
    <n v="78000"/>
    <n v="75000"/>
    <n v="78000"/>
    <n v="3000"/>
    <n v="0.04"/>
  </r>
  <r>
    <x v="3"/>
    <x v="130"/>
    <x v="8"/>
    <x v="6"/>
    <x v="6"/>
    <m/>
    <m/>
    <m/>
    <m/>
    <m/>
    <m/>
  </r>
  <r>
    <x v="3"/>
    <x v="130"/>
    <x v="9"/>
    <x v="12"/>
    <x v="12"/>
    <n v="0"/>
    <n v="0"/>
    <n v="0"/>
    <n v="0"/>
    <n v="0"/>
    <n v="0"/>
  </r>
  <r>
    <x v="3"/>
    <x v="130"/>
    <x v="10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11"/>
    <x v="17"/>
    <x v="17"/>
    <n v="46480"/>
    <n v="46880"/>
    <n v="23240"/>
    <n v="23440"/>
    <n v="400"/>
    <n v="8.6058519793459545E-3"/>
  </r>
  <r>
    <x v="3"/>
    <x v="130"/>
    <x v="12"/>
    <x v="12"/>
    <x v="12"/>
    <n v="0"/>
    <n v="0"/>
    <n v="0"/>
    <n v="0"/>
    <n v="0"/>
    <n v="0"/>
  </r>
  <r>
    <x v="3"/>
    <x v="130"/>
    <x v="13"/>
    <x v="12"/>
    <x v="12"/>
    <n v="0"/>
    <n v="0"/>
    <n v="0"/>
    <n v="0"/>
    <n v="0"/>
    <n v="0"/>
  </r>
  <r>
    <x v="3"/>
    <x v="130"/>
    <x v="14"/>
    <x v="12"/>
    <x v="12"/>
    <n v="0"/>
    <n v="0"/>
    <n v="0"/>
    <n v="0"/>
    <n v="0"/>
    <n v="0"/>
  </r>
  <r>
    <x v="3"/>
    <x v="130"/>
    <x v="7"/>
    <x v="17"/>
    <x v="17"/>
    <n v="46480"/>
    <n v="46880"/>
    <n v="23240"/>
    <n v="23440"/>
    <n v="400"/>
    <n v="8.6058519793459545E-3"/>
  </r>
  <r>
    <x v="3"/>
    <x v="130"/>
    <x v="8"/>
    <x v="6"/>
    <x v="6"/>
    <m/>
    <m/>
    <m/>
    <m/>
    <m/>
    <m/>
  </r>
  <r>
    <x v="3"/>
    <x v="130"/>
    <x v="15"/>
    <x v="12"/>
    <x v="12"/>
    <n v="0"/>
    <n v="0"/>
    <n v="0"/>
    <n v="0"/>
    <n v="0"/>
    <n v="0"/>
  </r>
  <r>
    <x v="3"/>
    <x v="130"/>
    <x v="16"/>
    <x v="12"/>
    <x v="12"/>
    <n v="0"/>
    <n v="0"/>
    <n v="0"/>
    <n v="0"/>
    <n v="0"/>
    <n v="0"/>
  </r>
  <r>
    <x v="3"/>
    <x v="130"/>
    <x v="17"/>
    <x v="0"/>
    <x v="0"/>
    <n v="35200"/>
    <n v="35400"/>
    <n v="35200"/>
    <n v="35400"/>
    <n v="200"/>
    <n v="5.681818181818182E-3"/>
  </r>
  <r>
    <x v="3"/>
    <x v="130"/>
    <x v="7"/>
    <x v="0"/>
    <x v="0"/>
    <n v="35200"/>
    <n v="35400"/>
    <n v="35200"/>
    <n v="35400"/>
    <n v="200"/>
    <n v="5.681818181818182E-3"/>
  </r>
  <r>
    <x v="3"/>
    <x v="130"/>
    <x v="8"/>
    <x v="6"/>
    <x v="6"/>
    <m/>
    <m/>
    <m/>
    <m/>
    <m/>
    <m/>
  </r>
  <r>
    <x v="3"/>
    <x v="130"/>
    <x v="18"/>
    <x v="12"/>
    <x v="12"/>
    <n v="0"/>
    <n v="0"/>
    <n v="0"/>
    <n v="0"/>
    <n v="0"/>
    <n v="0"/>
  </r>
  <r>
    <x v="3"/>
    <x v="130"/>
    <x v="19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20"/>
    <x v="12"/>
    <x v="12"/>
    <n v="0"/>
    <n v="0"/>
    <n v="0"/>
    <n v="0"/>
    <n v="0"/>
    <n v="0"/>
  </r>
  <r>
    <x v="3"/>
    <x v="130"/>
    <x v="21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22"/>
    <x v="12"/>
    <x v="12"/>
    <n v="0"/>
    <n v="0"/>
    <n v="0"/>
    <n v="0"/>
    <n v="0"/>
    <n v="0"/>
  </r>
  <r>
    <x v="3"/>
    <x v="130"/>
    <x v="23"/>
    <x v="12"/>
    <x v="12"/>
    <n v="0"/>
    <n v="0"/>
    <n v="0"/>
    <n v="0"/>
    <n v="0"/>
    <n v="0"/>
  </r>
  <r>
    <x v="3"/>
    <x v="130"/>
    <x v="24"/>
    <x v="12"/>
    <x v="12"/>
    <n v="0"/>
    <n v="0"/>
    <n v="0"/>
    <n v="0"/>
    <n v="0"/>
    <n v="0"/>
  </r>
  <r>
    <x v="3"/>
    <x v="130"/>
    <x v="25"/>
    <x v="12"/>
    <x v="12"/>
    <n v="0"/>
    <n v="0"/>
    <n v="0"/>
    <n v="0"/>
    <n v="0"/>
    <n v="0"/>
  </r>
  <r>
    <x v="3"/>
    <x v="130"/>
    <x v="26"/>
    <x v="12"/>
    <x v="12"/>
    <n v="0"/>
    <n v="0"/>
    <n v="0"/>
    <n v="0"/>
    <n v="0"/>
    <n v="0"/>
  </r>
  <r>
    <x v="3"/>
    <x v="130"/>
    <x v="27"/>
    <x v="12"/>
    <x v="12"/>
    <n v="0"/>
    <n v="0"/>
    <n v="0"/>
    <n v="0"/>
    <n v="0"/>
    <n v="0"/>
  </r>
  <r>
    <x v="3"/>
    <x v="130"/>
    <x v="28"/>
    <x v="12"/>
    <x v="12"/>
    <n v="0"/>
    <n v="0"/>
    <n v="0"/>
    <n v="0"/>
    <n v="0"/>
    <n v="0"/>
  </r>
  <r>
    <x v="3"/>
    <x v="130"/>
    <x v="29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30"/>
    <x v="12"/>
    <x v="12"/>
    <n v="0"/>
    <n v="0"/>
    <n v="0"/>
    <n v="0"/>
    <n v="0"/>
    <n v="0"/>
  </r>
  <r>
    <x v="3"/>
    <x v="130"/>
    <x v="31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32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33"/>
    <x v="12"/>
    <x v="12"/>
    <n v="0"/>
    <n v="0"/>
    <n v="0"/>
    <n v="0"/>
    <n v="0"/>
    <n v="0"/>
  </r>
  <r>
    <x v="3"/>
    <x v="130"/>
    <x v="34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35"/>
    <x v="12"/>
    <x v="12"/>
    <n v="0"/>
    <n v="0"/>
    <n v="0"/>
    <n v="0"/>
    <n v="0"/>
    <n v="0"/>
  </r>
  <r>
    <x v="3"/>
    <x v="130"/>
    <x v="36"/>
    <x v="12"/>
    <x v="12"/>
    <n v="0"/>
    <n v="0"/>
    <n v="0"/>
    <n v="0"/>
    <n v="0"/>
    <n v="0"/>
  </r>
  <r>
    <x v="3"/>
    <x v="130"/>
    <x v="37"/>
    <x v="12"/>
    <x v="12"/>
    <n v="0"/>
    <n v="0"/>
    <n v="0"/>
    <n v="0"/>
    <n v="0"/>
    <n v="0"/>
  </r>
  <r>
    <x v="3"/>
    <x v="130"/>
    <x v="38"/>
    <x v="12"/>
    <x v="12"/>
    <n v="0"/>
    <n v="0"/>
    <n v="0"/>
    <n v="0"/>
    <n v="0"/>
    <n v="0"/>
  </r>
  <r>
    <x v="3"/>
    <x v="130"/>
    <x v="7"/>
    <x v="12"/>
    <x v="12"/>
    <n v="0"/>
    <n v="0"/>
    <n v="0"/>
    <n v="0"/>
    <n v="0"/>
    <n v="0"/>
  </r>
  <r>
    <x v="3"/>
    <x v="130"/>
    <x v="8"/>
    <x v="6"/>
    <x v="6"/>
    <m/>
    <m/>
    <m/>
    <m/>
    <m/>
    <m/>
  </r>
  <r>
    <x v="3"/>
    <x v="130"/>
    <x v="39"/>
    <x v="12"/>
    <x v="12"/>
    <n v="0"/>
    <n v="0"/>
    <n v="0"/>
    <n v="0"/>
    <n v="0"/>
    <n v="0"/>
  </r>
  <r>
    <x v="3"/>
    <x v="130"/>
    <x v="40"/>
    <x v="12"/>
    <x v="12"/>
    <n v="0"/>
    <n v="0"/>
    <n v="0"/>
    <n v="0"/>
    <n v="0"/>
    <n v="0"/>
  </r>
  <r>
    <x v="3"/>
    <x v="130"/>
    <x v="41"/>
    <x v="12"/>
    <x v="12"/>
    <n v="0"/>
    <n v="0"/>
    <n v="0"/>
    <n v="0"/>
    <n v="0"/>
    <n v="0"/>
  </r>
  <r>
    <x v="3"/>
    <x v="131"/>
    <x v="0"/>
    <x v="0"/>
    <x v="0"/>
    <n v="85000"/>
    <n v="85000"/>
    <n v="85000"/>
    <n v="85000"/>
    <n v="0"/>
    <n v="0"/>
  </r>
  <r>
    <x v="3"/>
    <x v="131"/>
    <x v="1"/>
    <x v="12"/>
    <x v="12"/>
    <n v="0"/>
    <n v="0"/>
    <n v="0"/>
    <n v="0"/>
    <n v="0"/>
    <n v="0"/>
  </r>
  <r>
    <x v="3"/>
    <x v="131"/>
    <x v="2"/>
    <x v="12"/>
    <x v="12"/>
    <n v="0"/>
    <n v="0"/>
    <n v="0"/>
    <n v="0"/>
    <n v="0"/>
    <n v="0"/>
  </r>
  <r>
    <x v="3"/>
    <x v="131"/>
    <x v="3"/>
    <x v="12"/>
    <x v="12"/>
    <n v="0"/>
    <n v="0"/>
    <n v="0"/>
    <n v="0"/>
    <n v="0"/>
    <n v="0"/>
  </r>
  <r>
    <x v="3"/>
    <x v="131"/>
    <x v="4"/>
    <x v="12"/>
    <x v="12"/>
    <n v="0"/>
    <n v="0"/>
    <n v="0"/>
    <n v="0"/>
    <n v="0"/>
    <n v="0"/>
  </r>
  <r>
    <x v="3"/>
    <x v="131"/>
    <x v="5"/>
    <x v="12"/>
    <x v="12"/>
    <n v="0"/>
    <n v="0"/>
    <n v="0"/>
    <n v="0"/>
    <n v="0"/>
    <n v="0"/>
  </r>
  <r>
    <x v="3"/>
    <x v="131"/>
    <x v="6"/>
    <x v="12"/>
    <x v="12"/>
    <n v="0"/>
    <n v="0"/>
    <n v="0"/>
    <n v="0"/>
    <n v="0"/>
    <n v="0"/>
  </r>
  <r>
    <x v="3"/>
    <x v="131"/>
    <x v="7"/>
    <x v="0"/>
    <x v="0"/>
    <n v="85000"/>
    <n v="85000"/>
    <n v="85000"/>
    <n v="85000"/>
    <n v="0"/>
    <n v="0"/>
  </r>
  <r>
    <x v="3"/>
    <x v="131"/>
    <x v="8"/>
    <x v="6"/>
    <x v="6"/>
    <m/>
    <m/>
    <m/>
    <m/>
    <m/>
    <m/>
  </r>
  <r>
    <x v="3"/>
    <x v="131"/>
    <x v="9"/>
    <x v="12"/>
    <x v="12"/>
    <n v="0"/>
    <n v="0"/>
    <n v="0"/>
    <n v="0"/>
    <n v="0"/>
    <n v="0"/>
  </r>
  <r>
    <x v="3"/>
    <x v="131"/>
    <x v="10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11"/>
    <x v="12"/>
    <x v="12"/>
    <n v="0"/>
    <n v="0"/>
    <n v="0"/>
    <n v="0"/>
    <n v="0"/>
    <n v="0"/>
  </r>
  <r>
    <x v="3"/>
    <x v="131"/>
    <x v="12"/>
    <x v="12"/>
    <x v="12"/>
    <n v="0"/>
    <n v="0"/>
    <n v="0"/>
    <n v="0"/>
    <n v="0"/>
    <n v="0"/>
  </r>
  <r>
    <x v="3"/>
    <x v="131"/>
    <x v="13"/>
    <x v="12"/>
    <x v="12"/>
    <n v="0"/>
    <n v="0"/>
    <n v="0"/>
    <n v="0"/>
    <n v="0"/>
    <n v="0"/>
  </r>
  <r>
    <x v="3"/>
    <x v="131"/>
    <x v="14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15"/>
    <x v="0"/>
    <x v="0"/>
    <n v="64439.96"/>
    <n v="65245.46"/>
    <n v="64439.96"/>
    <n v="65245.46"/>
    <n v="805.5"/>
    <n v="1.250000775916062E-2"/>
  </r>
  <r>
    <x v="3"/>
    <x v="131"/>
    <x v="16"/>
    <x v="12"/>
    <x v="12"/>
    <n v="0"/>
    <n v="0"/>
    <n v="0"/>
    <n v="0"/>
    <n v="0"/>
    <n v="0"/>
  </r>
  <r>
    <x v="3"/>
    <x v="131"/>
    <x v="17"/>
    <x v="26"/>
    <x v="26"/>
    <n v="65806"/>
    <n v="65806"/>
    <n v="21935.333333333332"/>
    <n v="21935.333333333332"/>
    <n v="0"/>
    <n v="0"/>
  </r>
  <r>
    <x v="3"/>
    <x v="131"/>
    <x v="7"/>
    <x v="19"/>
    <x v="19"/>
    <n v="130245.95999999999"/>
    <n v="131051.45999999999"/>
    <n v="32561.489999999998"/>
    <n v="32762.864999999998"/>
    <n v="805.5"/>
    <n v="6.184452861340191E-3"/>
  </r>
  <r>
    <x v="3"/>
    <x v="131"/>
    <x v="8"/>
    <x v="6"/>
    <x v="6"/>
    <m/>
    <m/>
    <m/>
    <m/>
    <m/>
    <m/>
  </r>
  <r>
    <x v="3"/>
    <x v="131"/>
    <x v="18"/>
    <x v="12"/>
    <x v="12"/>
    <n v="0"/>
    <n v="0"/>
    <n v="0"/>
    <n v="0"/>
    <n v="0"/>
    <n v="0"/>
  </r>
  <r>
    <x v="3"/>
    <x v="131"/>
    <x v="19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20"/>
    <x v="12"/>
    <x v="12"/>
    <n v="0"/>
    <n v="0"/>
    <n v="0"/>
    <n v="0"/>
    <n v="0"/>
    <n v="0"/>
  </r>
  <r>
    <x v="3"/>
    <x v="131"/>
    <x v="21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22"/>
    <x v="12"/>
    <x v="12"/>
    <n v="0"/>
    <n v="0"/>
    <n v="0"/>
    <n v="0"/>
    <n v="0"/>
    <n v="0"/>
  </r>
  <r>
    <x v="3"/>
    <x v="131"/>
    <x v="23"/>
    <x v="12"/>
    <x v="12"/>
    <n v="0"/>
    <n v="0"/>
    <n v="0"/>
    <n v="0"/>
    <n v="0"/>
    <n v="0"/>
  </r>
  <r>
    <x v="3"/>
    <x v="131"/>
    <x v="24"/>
    <x v="12"/>
    <x v="12"/>
    <n v="0"/>
    <n v="0"/>
    <n v="0"/>
    <n v="0"/>
    <n v="0"/>
    <n v="0"/>
  </r>
  <r>
    <x v="3"/>
    <x v="131"/>
    <x v="25"/>
    <x v="12"/>
    <x v="12"/>
    <n v="0"/>
    <n v="0"/>
    <n v="0"/>
    <n v="0"/>
    <n v="0"/>
    <n v="0"/>
  </r>
  <r>
    <x v="3"/>
    <x v="131"/>
    <x v="26"/>
    <x v="12"/>
    <x v="12"/>
    <n v="0"/>
    <n v="0"/>
    <n v="0"/>
    <n v="0"/>
    <n v="0"/>
    <n v="0"/>
  </r>
  <r>
    <x v="3"/>
    <x v="131"/>
    <x v="27"/>
    <x v="12"/>
    <x v="12"/>
    <n v="0"/>
    <n v="0"/>
    <n v="0"/>
    <n v="0"/>
    <n v="0"/>
    <n v="0"/>
  </r>
  <r>
    <x v="3"/>
    <x v="131"/>
    <x v="28"/>
    <x v="12"/>
    <x v="12"/>
    <n v="0"/>
    <n v="0"/>
    <n v="0"/>
    <n v="0"/>
    <n v="0"/>
    <n v="0"/>
  </r>
  <r>
    <x v="3"/>
    <x v="131"/>
    <x v="29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30"/>
    <x v="12"/>
    <x v="12"/>
    <n v="0"/>
    <n v="0"/>
    <n v="0"/>
    <n v="0"/>
    <n v="0"/>
    <n v="0"/>
  </r>
  <r>
    <x v="3"/>
    <x v="131"/>
    <x v="31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32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33"/>
    <x v="12"/>
    <x v="12"/>
    <n v="0"/>
    <n v="0"/>
    <n v="0"/>
    <n v="0"/>
    <n v="0"/>
    <n v="0"/>
  </r>
  <r>
    <x v="3"/>
    <x v="131"/>
    <x v="34"/>
    <x v="17"/>
    <x v="17"/>
    <n v="27945"/>
    <n v="27945"/>
    <n v="13972.5"/>
    <n v="13972.5"/>
    <n v="0"/>
    <n v="0"/>
  </r>
  <r>
    <x v="3"/>
    <x v="131"/>
    <x v="7"/>
    <x v="17"/>
    <x v="17"/>
    <n v="27945"/>
    <n v="27945"/>
    <n v="13972.5"/>
    <n v="13972.5"/>
    <n v="0"/>
    <n v="0"/>
  </r>
  <r>
    <x v="3"/>
    <x v="131"/>
    <x v="8"/>
    <x v="6"/>
    <x v="6"/>
    <m/>
    <m/>
    <m/>
    <m/>
    <m/>
    <m/>
  </r>
  <r>
    <x v="3"/>
    <x v="131"/>
    <x v="35"/>
    <x v="12"/>
    <x v="12"/>
    <n v="0"/>
    <n v="0"/>
    <n v="0"/>
    <n v="0"/>
    <n v="0"/>
    <n v="0"/>
  </r>
  <r>
    <x v="3"/>
    <x v="131"/>
    <x v="36"/>
    <x v="12"/>
    <x v="12"/>
    <n v="0"/>
    <n v="0"/>
    <n v="0"/>
    <n v="0"/>
    <n v="0"/>
    <n v="0"/>
  </r>
  <r>
    <x v="3"/>
    <x v="131"/>
    <x v="37"/>
    <x v="12"/>
    <x v="12"/>
    <n v="0"/>
    <n v="0"/>
    <n v="0"/>
    <n v="0"/>
    <n v="0"/>
    <n v="0"/>
  </r>
  <r>
    <x v="3"/>
    <x v="131"/>
    <x v="38"/>
    <x v="12"/>
    <x v="12"/>
    <n v="0"/>
    <n v="0"/>
    <n v="0"/>
    <n v="0"/>
    <n v="0"/>
    <n v="0"/>
  </r>
  <r>
    <x v="3"/>
    <x v="131"/>
    <x v="7"/>
    <x v="12"/>
    <x v="12"/>
    <n v="0"/>
    <n v="0"/>
    <n v="0"/>
    <n v="0"/>
    <n v="0"/>
    <n v="0"/>
  </r>
  <r>
    <x v="3"/>
    <x v="131"/>
    <x v="8"/>
    <x v="6"/>
    <x v="6"/>
    <m/>
    <m/>
    <m/>
    <m/>
    <m/>
    <m/>
  </r>
  <r>
    <x v="3"/>
    <x v="131"/>
    <x v="39"/>
    <x v="12"/>
    <x v="12"/>
    <n v="0"/>
    <n v="0"/>
    <n v="0"/>
    <n v="0"/>
    <n v="0"/>
    <n v="0"/>
  </r>
  <r>
    <x v="3"/>
    <x v="131"/>
    <x v="40"/>
    <x v="12"/>
    <x v="12"/>
    <n v="0"/>
    <n v="0"/>
    <n v="0"/>
    <n v="0"/>
    <n v="0"/>
    <n v="0"/>
  </r>
  <r>
    <x v="3"/>
    <x v="131"/>
    <x v="41"/>
    <x v="12"/>
    <x v="12"/>
    <n v="0"/>
    <n v="0"/>
    <n v="0"/>
    <n v="0"/>
    <n v="0"/>
    <n v="0"/>
  </r>
  <r>
    <x v="8"/>
    <x v="132"/>
    <x v="0"/>
    <x v="485"/>
    <x v="485"/>
    <n v="1538"/>
    <n v="1540"/>
    <n v="76900"/>
    <n v="77000"/>
    <n v="2"/>
    <n v="1.3003901170351106E-3"/>
  </r>
  <r>
    <x v="8"/>
    <x v="132"/>
    <x v="1"/>
    <x v="12"/>
    <x v="12"/>
    <n v="0"/>
    <n v="0"/>
    <n v="0"/>
    <n v="0"/>
    <n v="0"/>
    <n v="0"/>
  </r>
  <r>
    <x v="8"/>
    <x v="132"/>
    <x v="2"/>
    <x v="12"/>
    <x v="12"/>
    <n v="0"/>
    <n v="0"/>
    <n v="0"/>
    <n v="0"/>
    <n v="0"/>
    <n v="0"/>
  </r>
  <r>
    <x v="8"/>
    <x v="132"/>
    <x v="3"/>
    <x v="12"/>
    <x v="12"/>
    <n v="0"/>
    <n v="0"/>
    <n v="0"/>
    <n v="0"/>
    <n v="0"/>
    <n v="0"/>
  </r>
  <r>
    <x v="8"/>
    <x v="132"/>
    <x v="4"/>
    <x v="12"/>
    <x v="12"/>
    <n v="0"/>
    <n v="0"/>
    <n v="0"/>
    <n v="0"/>
    <n v="0"/>
    <n v="0"/>
  </r>
  <r>
    <x v="8"/>
    <x v="132"/>
    <x v="5"/>
    <x v="12"/>
    <x v="12"/>
    <n v="0"/>
    <n v="0"/>
    <n v="0"/>
    <n v="0"/>
    <n v="0"/>
    <n v="0"/>
  </r>
  <r>
    <x v="8"/>
    <x v="132"/>
    <x v="6"/>
    <x v="12"/>
    <x v="12"/>
    <n v="0"/>
    <n v="0"/>
    <n v="0"/>
    <n v="0"/>
    <n v="0"/>
    <n v="0"/>
  </r>
  <r>
    <x v="8"/>
    <x v="132"/>
    <x v="7"/>
    <x v="485"/>
    <x v="485"/>
    <n v="1538"/>
    <n v="1540"/>
    <n v="76900"/>
    <n v="77000"/>
    <n v="2"/>
    <n v="1.3003901170351106E-3"/>
  </r>
  <r>
    <x v="8"/>
    <x v="132"/>
    <x v="8"/>
    <x v="6"/>
    <x v="6"/>
    <m/>
    <m/>
    <m/>
    <m/>
    <m/>
    <m/>
  </r>
  <r>
    <x v="8"/>
    <x v="132"/>
    <x v="9"/>
    <x v="12"/>
    <x v="12"/>
    <n v="0"/>
    <n v="0"/>
    <n v="0"/>
    <n v="0"/>
    <n v="0"/>
    <n v="0"/>
  </r>
  <r>
    <x v="8"/>
    <x v="132"/>
    <x v="10"/>
    <x v="12"/>
    <x v="12"/>
    <n v="0"/>
    <n v="0"/>
    <n v="0"/>
    <n v="0"/>
    <n v="0"/>
    <n v="0"/>
  </r>
  <r>
    <x v="8"/>
    <x v="132"/>
    <x v="7"/>
    <x v="12"/>
    <x v="12"/>
    <n v="0"/>
    <n v="0"/>
    <n v="0"/>
    <n v="0"/>
    <n v="0"/>
    <n v="0"/>
  </r>
  <r>
    <x v="8"/>
    <x v="132"/>
    <x v="8"/>
    <x v="6"/>
    <x v="6"/>
    <m/>
    <m/>
    <m/>
    <m/>
    <m/>
    <m/>
  </r>
  <r>
    <x v="8"/>
    <x v="132"/>
    <x v="11"/>
    <x v="0"/>
    <x v="0"/>
    <n v="21500"/>
    <n v="21510"/>
    <n v="21500"/>
    <n v="21510"/>
    <n v="10"/>
    <n v="4.6511627906976747E-4"/>
  </r>
  <r>
    <x v="8"/>
    <x v="132"/>
    <x v="12"/>
    <x v="12"/>
    <x v="12"/>
    <n v="0"/>
    <n v="0"/>
    <n v="0"/>
    <n v="0"/>
    <n v="0"/>
    <n v="0"/>
  </r>
  <r>
    <x v="8"/>
    <x v="132"/>
    <x v="13"/>
    <x v="12"/>
    <x v="12"/>
    <n v="0"/>
    <n v="0"/>
    <n v="0"/>
    <n v="0"/>
    <n v="0"/>
    <n v="0"/>
  </r>
  <r>
    <x v="8"/>
    <x v="132"/>
    <x v="14"/>
    <x v="12"/>
    <x v="12"/>
    <n v="0"/>
    <n v="0"/>
    <n v="0"/>
    <n v="0"/>
    <n v="0"/>
    <n v="0"/>
  </r>
  <r>
    <x v="8"/>
    <x v="132"/>
    <x v="7"/>
    <x v="0"/>
    <x v="0"/>
    <n v="21500"/>
    <n v="21510"/>
    <n v="21500"/>
    <n v="21510"/>
    <n v="10"/>
    <n v="4.6511627906976747E-4"/>
  </r>
  <r>
    <x v="8"/>
    <x v="132"/>
    <x v="8"/>
    <x v="6"/>
    <x v="6"/>
    <m/>
    <m/>
    <m/>
    <m/>
    <m/>
    <m/>
  </r>
  <r>
    <x v="8"/>
    <x v="132"/>
    <x v="15"/>
    <x v="12"/>
    <x v="12"/>
    <n v="0"/>
    <n v="0"/>
    <n v="0"/>
    <n v="0"/>
    <n v="0"/>
    <n v="0"/>
  </r>
  <r>
    <x v="8"/>
    <x v="132"/>
    <x v="16"/>
    <x v="12"/>
    <x v="12"/>
    <n v="0"/>
    <n v="0"/>
    <n v="0"/>
    <n v="0"/>
    <n v="0"/>
    <n v="0"/>
  </r>
  <r>
    <x v="8"/>
    <x v="132"/>
    <x v="17"/>
    <x v="12"/>
    <x v="12"/>
    <n v="0"/>
    <n v="0"/>
    <n v="0"/>
    <n v="0"/>
    <n v="0"/>
    <n v="0"/>
  </r>
  <r>
    <x v="8"/>
    <x v="132"/>
    <x v="7"/>
    <x v="12"/>
    <x v="12"/>
    <n v="0"/>
    <n v="0"/>
    <n v="0"/>
    <n v="0"/>
    <n v="0"/>
    <n v="0"/>
  </r>
  <r>
    <x v="8"/>
    <x v="132"/>
    <x v="8"/>
    <x v="6"/>
    <x v="6"/>
    <m/>
    <m/>
    <m/>
    <m/>
    <m/>
    <m/>
  </r>
  <r>
    <x v="8"/>
    <x v="132"/>
    <x v="18"/>
    <x v="12"/>
    <x v="12"/>
    <n v="0"/>
    <n v="0"/>
    <n v="0"/>
    <n v="0"/>
    <n v="0"/>
    <n v="0"/>
  </r>
  <r>
    <x v="8"/>
    <x v="132"/>
    <x v="19"/>
    <x v="12"/>
    <x v="12"/>
    <n v="0"/>
    <n v="0"/>
    <n v="0"/>
    <n v="0"/>
    <n v="0"/>
    <n v="0"/>
  </r>
  <r>
    <x v="8"/>
    <x v="132"/>
    <x v="7"/>
    <x v="12"/>
    <x v="12"/>
    <n v="0"/>
    <n v="0"/>
    <n v="0"/>
    <n v="0"/>
    <n v="0"/>
    <n v="0"/>
  </r>
  <r>
    <x v="8"/>
    <x v="132"/>
    <x v="8"/>
    <x v="6"/>
    <x v="6"/>
    <m/>
    <m/>
    <m/>
    <m/>
    <m/>
    <m/>
  </r>
  <r>
    <x v="8"/>
    <x v="132"/>
    <x v="20"/>
    <x v="281"/>
    <x v="281"/>
    <n v="11400"/>
    <n v="11409"/>
    <n v="14250"/>
    <n v="14261.25"/>
    <n v="9"/>
    <n v="7.894736842105263E-4"/>
  </r>
  <r>
    <x v="8"/>
    <x v="132"/>
    <x v="21"/>
    <x v="12"/>
    <x v="12"/>
    <n v="0"/>
    <n v="0"/>
    <n v="0"/>
    <n v="0"/>
    <n v="0"/>
    <n v="0"/>
  </r>
  <r>
    <x v="8"/>
    <x v="132"/>
    <x v="7"/>
    <x v="281"/>
    <x v="281"/>
    <n v="11400"/>
    <n v="11409"/>
    <n v="14250"/>
    <n v="14261.25"/>
    <n v="9"/>
    <n v="7.894736842105263E-4"/>
  </r>
  <r>
    <x v="8"/>
    <x v="132"/>
    <x v="8"/>
    <x v="6"/>
    <x v="6"/>
    <m/>
    <m/>
    <m/>
    <m/>
    <m/>
    <m/>
  </r>
  <r>
    <x v="8"/>
    <x v="132"/>
    <x v="22"/>
    <x v="486"/>
    <x v="486"/>
    <n v="1656"/>
    <n v="1656"/>
    <n v="55200"/>
    <n v="55200"/>
    <n v="0"/>
    <n v="0"/>
  </r>
  <r>
    <x v="8"/>
    <x v="132"/>
    <x v="23"/>
    <x v="12"/>
    <x v="12"/>
    <n v="0"/>
    <n v="0"/>
    <n v="0"/>
    <n v="0"/>
    <n v="0"/>
    <n v="0"/>
  </r>
  <r>
    <x v="8"/>
    <x v="132"/>
    <x v="24"/>
    <x v="12"/>
    <x v="12"/>
    <n v="0"/>
    <n v="0"/>
    <n v="0"/>
    <n v="0"/>
    <n v="0"/>
    <n v="0"/>
  </r>
  <r>
    <x v="8"/>
    <x v="132"/>
    <x v="25"/>
    <x v="12"/>
    <x v="12"/>
    <n v="0"/>
    <n v="0"/>
    <n v="0"/>
    <n v="0"/>
    <n v="0"/>
    <n v="0"/>
  </r>
  <r>
    <x v="8"/>
    <x v="132"/>
    <x v="26"/>
    <x v="12"/>
    <x v="12"/>
    <n v="0"/>
    <n v="0"/>
    <n v="0"/>
    <n v="0"/>
    <n v="0"/>
    <n v="0"/>
  </r>
  <r>
    <x v="8"/>
    <x v="132"/>
    <x v="27"/>
    <x v="12"/>
    <x v="12"/>
    <n v="0"/>
    <n v="0"/>
    <n v="0"/>
    <n v="0"/>
    <n v="0"/>
    <n v="0"/>
  </r>
  <r>
    <x v="8"/>
    <x v="132"/>
    <x v="28"/>
    <x v="12"/>
    <x v="12"/>
    <n v="0"/>
    <n v="0"/>
    <n v="0"/>
    <n v="0"/>
    <n v="0"/>
    <n v="0"/>
  </r>
  <r>
    <x v="8"/>
    <x v="132"/>
    <x v="29"/>
    <x v="12"/>
    <x v="12"/>
    <n v="0"/>
    <n v="0"/>
    <n v="0"/>
    <n v="0"/>
    <n v="0"/>
    <n v="0"/>
  </r>
  <r>
    <x v="8"/>
    <x v="132"/>
    <x v="7"/>
    <x v="486"/>
    <x v="486"/>
    <n v="1656"/>
    <n v="1656"/>
    <n v="55200"/>
    <n v="55200"/>
    <n v="0"/>
    <n v="0"/>
  </r>
  <r>
    <x v="8"/>
    <x v="132"/>
    <x v="8"/>
    <x v="6"/>
    <x v="6"/>
    <m/>
    <m/>
    <m/>
    <m/>
    <m/>
    <m/>
  </r>
  <r>
    <x v="8"/>
    <x v="132"/>
    <x v="30"/>
    <x v="12"/>
    <x v="12"/>
    <n v="0"/>
    <n v="0"/>
    <n v="0"/>
    <n v="0"/>
    <n v="0"/>
    <n v="0"/>
  </r>
  <r>
    <x v="8"/>
    <x v="132"/>
    <x v="31"/>
    <x v="12"/>
    <x v="12"/>
    <n v="0"/>
    <n v="0"/>
    <n v="0"/>
    <n v="0"/>
    <n v="0"/>
    <n v="0"/>
  </r>
  <r>
    <x v="8"/>
    <x v="132"/>
    <x v="7"/>
    <x v="12"/>
    <x v="12"/>
    <n v="0"/>
    <n v="0"/>
    <n v="0"/>
    <n v="0"/>
    <n v="0"/>
    <n v="0"/>
  </r>
  <r>
    <x v="8"/>
    <x v="132"/>
    <x v="8"/>
    <x v="6"/>
    <x v="6"/>
    <m/>
    <m/>
    <m/>
    <m/>
    <m/>
    <m/>
  </r>
  <r>
    <x v="8"/>
    <x v="132"/>
    <x v="32"/>
    <x v="12"/>
    <x v="12"/>
    <n v="0"/>
    <n v="0"/>
    <n v="0"/>
    <n v="0"/>
    <n v="0"/>
    <n v="0"/>
  </r>
  <r>
    <x v="8"/>
    <x v="132"/>
    <x v="7"/>
    <x v="12"/>
    <x v="12"/>
    <n v="0"/>
    <n v="0"/>
    <n v="0"/>
    <n v="0"/>
    <n v="0"/>
    <n v="0"/>
  </r>
  <r>
    <x v="8"/>
    <x v="132"/>
    <x v="8"/>
    <x v="6"/>
    <x v="6"/>
    <m/>
    <m/>
    <m/>
    <m/>
    <m/>
    <m/>
  </r>
  <r>
    <x v="8"/>
    <x v="132"/>
    <x v="33"/>
    <x v="12"/>
    <x v="12"/>
    <n v="0"/>
    <n v="0"/>
    <n v="0"/>
    <n v="0"/>
    <n v="0"/>
    <n v="0"/>
  </r>
  <r>
    <x v="8"/>
    <x v="132"/>
    <x v="34"/>
    <x v="447"/>
    <x v="447"/>
    <n v="2600"/>
    <n v="2626"/>
    <n v="17333.333333333336"/>
    <n v="17506.666666666668"/>
    <n v="26"/>
    <n v="0.01"/>
  </r>
  <r>
    <x v="8"/>
    <x v="132"/>
    <x v="7"/>
    <x v="447"/>
    <x v="447"/>
    <n v="2600"/>
    <n v="2626"/>
    <n v="17333.333333333336"/>
    <n v="17506.666666666668"/>
    <n v="26"/>
    <n v="0.01"/>
  </r>
  <r>
    <x v="8"/>
    <x v="132"/>
    <x v="8"/>
    <x v="6"/>
    <x v="6"/>
    <m/>
    <m/>
    <m/>
    <m/>
    <m/>
    <m/>
  </r>
  <r>
    <x v="8"/>
    <x v="132"/>
    <x v="35"/>
    <x v="487"/>
    <x v="487"/>
    <n v="3456"/>
    <n v="3459"/>
    <n v="19200"/>
    <n v="19216.666666666668"/>
    <n v="3"/>
    <n v="8.6805555555555551E-4"/>
  </r>
  <r>
    <x v="8"/>
    <x v="132"/>
    <x v="36"/>
    <x v="12"/>
    <x v="12"/>
    <n v="0"/>
    <n v="0"/>
    <n v="0"/>
    <n v="0"/>
    <n v="0"/>
    <n v="0"/>
  </r>
  <r>
    <x v="8"/>
    <x v="132"/>
    <x v="37"/>
    <x v="12"/>
    <x v="12"/>
    <n v="0"/>
    <n v="0"/>
    <n v="0"/>
    <n v="0"/>
    <n v="0"/>
    <n v="0"/>
  </r>
  <r>
    <x v="8"/>
    <x v="132"/>
    <x v="38"/>
    <x v="12"/>
    <x v="12"/>
    <n v="0"/>
    <n v="0"/>
    <n v="0"/>
    <n v="0"/>
    <n v="0"/>
    <n v="0"/>
  </r>
  <r>
    <x v="8"/>
    <x v="132"/>
    <x v="7"/>
    <x v="487"/>
    <x v="487"/>
    <n v="3456"/>
    <n v="3459"/>
    <n v="19200"/>
    <n v="19216.666666666668"/>
    <n v="3"/>
    <n v="8.6805555555555551E-4"/>
  </r>
  <r>
    <x v="8"/>
    <x v="132"/>
    <x v="8"/>
    <x v="6"/>
    <x v="6"/>
    <m/>
    <m/>
    <m/>
    <m/>
    <m/>
    <m/>
  </r>
  <r>
    <x v="8"/>
    <x v="132"/>
    <x v="39"/>
    <x v="12"/>
    <x v="12"/>
    <n v="0"/>
    <n v="0"/>
    <n v="0"/>
    <n v="0"/>
    <n v="0"/>
    <n v="0"/>
  </r>
  <r>
    <x v="8"/>
    <x v="132"/>
    <x v="40"/>
    <x v="12"/>
    <x v="12"/>
    <n v="0"/>
    <n v="0"/>
    <n v="0"/>
    <n v="0"/>
    <n v="0"/>
    <n v="0"/>
  </r>
  <r>
    <x v="8"/>
    <x v="132"/>
    <x v="41"/>
    <x v="12"/>
    <x v="12"/>
    <n v="0"/>
    <n v="0"/>
    <n v="0"/>
    <n v="0"/>
    <n v="0"/>
    <n v="0"/>
  </r>
  <r>
    <x v="1"/>
    <x v="133"/>
    <x v="0"/>
    <x v="0"/>
    <x v="0"/>
    <n v="91927.5"/>
    <n v="91927.5"/>
    <n v="91927.5"/>
    <n v="91927.5"/>
    <n v="0"/>
    <n v="0"/>
  </r>
  <r>
    <x v="1"/>
    <x v="133"/>
    <x v="1"/>
    <x v="12"/>
    <x v="12"/>
    <n v="0"/>
    <n v="0"/>
    <n v="0"/>
    <n v="0"/>
    <n v="0"/>
    <n v="0"/>
  </r>
  <r>
    <x v="1"/>
    <x v="133"/>
    <x v="2"/>
    <x v="12"/>
    <x v="12"/>
    <n v="0"/>
    <n v="0"/>
    <n v="0"/>
    <n v="0"/>
    <n v="0"/>
    <n v="0"/>
  </r>
  <r>
    <x v="1"/>
    <x v="133"/>
    <x v="3"/>
    <x v="12"/>
    <x v="12"/>
    <n v="0"/>
    <n v="0"/>
    <n v="0"/>
    <n v="0"/>
    <n v="0"/>
    <n v="0"/>
  </r>
  <r>
    <x v="1"/>
    <x v="133"/>
    <x v="4"/>
    <x v="12"/>
    <x v="12"/>
    <n v="0"/>
    <n v="0"/>
    <n v="0"/>
    <n v="0"/>
    <n v="0"/>
    <n v="0"/>
  </r>
  <r>
    <x v="1"/>
    <x v="133"/>
    <x v="5"/>
    <x v="153"/>
    <x v="153"/>
    <n v="39992.25"/>
    <n v="40386.75"/>
    <n v="31993.8"/>
    <n v="32309.4"/>
    <n v="394.5"/>
    <n v="9.8644112296757489E-3"/>
  </r>
  <r>
    <x v="1"/>
    <x v="133"/>
    <x v="6"/>
    <x v="12"/>
    <x v="12"/>
    <n v="0"/>
    <n v="0"/>
    <n v="0"/>
    <n v="0"/>
    <n v="0"/>
    <n v="0"/>
  </r>
  <r>
    <x v="1"/>
    <x v="133"/>
    <x v="7"/>
    <x v="345"/>
    <x v="345"/>
    <n v="131919.75"/>
    <n v="132314.25"/>
    <n v="58631"/>
    <n v="58806.333333333336"/>
    <n v="394.5"/>
    <n v="2.990454423996407E-3"/>
  </r>
  <r>
    <x v="1"/>
    <x v="133"/>
    <x v="8"/>
    <x v="6"/>
    <x v="6"/>
    <m/>
    <m/>
    <m/>
    <m/>
    <m/>
    <m/>
  </r>
  <r>
    <x v="1"/>
    <x v="133"/>
    <x v="9"/>
    <x v="12"/>
    <x v="12"/>
    <n v="0"/>
    <n v="0"/>
    <n v="0"/>
    <n v="0"/>
    <n v="0"/>
    <n v="0"/>
  </r>
  <r>
    <x v="1"/>
    <x v="133"/>
    <x v="10"/>
    <x v="12"/>
    <x v="12"/>
    <n v="0"/>
    <n v="0"/>
    <n v="0"/>
    <n v="0"/>
    <n v="0"/>
    <n v="0"/>
  </r>
  <r>
    <x v="1"/>
    <x v="133"/>
    <x v="7"/>
    <x v="12"/>
    <x v="12"/>
    <n v="0"/>
    <n v="0"/>
    <n v="0"/>
    <n v="0"/>
    <n v="0"/>
    <n v="0"/>
  </r>
  <r>
    <x v="1"/>
    <x v="133"/>
    <x v="8"/>
    <x v="6"/>
    <x v="6"/>
    <m/>
    <m/>
    <m/>
    <m/>
    <m/>
    <m/>
  </r>
  <r>
    <x v="1"/>
    <x v="133"/>
    <x v="11"/>
    <x v="12"/>
    <x v="12"/>
    <n v="0"/>
    <n v="0"/>
    <n v="0"/>
    <n v="0"/>
    <n v="0"/>
    <n v="0"/>
  </r>
  <r>
    <x v="1"/>
    <x v="133"/>
    <x v="12"/>
    <x v="12"/>
    <x v="12"/>
    <n v="0"/>
    <n v="0"/>
    <n v="0"/>
    <n v="0"/>
    <n v="0"/>
    <n v="0"/>
  </r>
  <r>
    <x v="1"/>
    <x v="133"/>
    <x v="13"/>
    <x v="12"/>
    <x v="12"/>
    <n v="0"/>
    <n v="0"/>
    <n v="0"/>
    <n v="0"/>
    <n v="0"/>
    <n v="0"/>
  </r>
  <r>
    <x v="1"/>
    <x v="133"/>
    <x v="14"/>
    <x v="12"/>
    <x v="12"/>
    <n v="0"/>
    <n v="0"/>
    <n v="0"/>
    <n v="0"/>
    <n v="0"/>
    <n v="0"/>
  </r>
  <r>
    <x v="1"/>
    <x v="133"/>
    <x v="7"/>
    <x v="12"/>
    <x v="12"/>
    <n v="0"/>
    <n v="0"/>
    <n v="0"/>
    <n v="0"/>
    <n v="0"/>
    <n v="0"/>
  </r>
  <r>
    <x v="1"/>
    <x v="133"/>
    <x v="8"/>
    <x v="6"/>
    <x v="6"/>
    <m/>
    <m/>
    <m/>
    <m/>
    <m/>
    <m/>
  </r>
  <r>
    <x v="1"/>
    <x v="133"/>
    <x v="15"/>
    <x v="12"/>
    <x v="12"/>
    <n v="0"/>
    <n v="0"/>
    <n v="0"/>
    <n v="0"/>
    <n v="0"/>
    <n v="0"/>
  </r>
  <r>
    <x v="1"/>
    <x v="133"/>
    <x v="16"/>
    <x v="12"/>
    <x v="12"/>
    <n v="0"/>
    <n v="0"/>
    <n v="0"/>
    <n v="0"/>
    <n v="0"/>
    <n v="0"/>
  </r>
  <r>
    <x v="1"/>
    <x v="133"/>
    <x v="17"/>
    <x v="115"/>
    <x v="115"/>
    <n v="20000"/>
    <n v="20000"/>
    <n v="40000"/>
    <n v="40000"/>
    <n v="0"/>
    <n v="0"/>
  </r>
  <r>
    <x v="1"/>
    <x v="133"/>
    <x v="7"/>
    <x v="115"/>
    <x v="115"/>
    <n v="20000"/>
    <n v="20000"/>
    <n v="40000"/>
    <n v="40000"/>
    <n v="0"/>
    <n v="0"/>
  </r>
  <r>
    <x v="1"/>
    <x v="133"/>
    <x v="8"/>
    <x v="6"/>
    <x v="6"/>
    <m/>
    <m/>
    <m/>
    <m/>
    <m/>
    <m/>
  </r>
  <r>
    <x v="1"/>
    <x v="133"/>
    <x v="18"/>
    <x v="19"/>
    <x v="19"/>
    <n v="121920.92"/>
    <n v="121921"/>
    <n v="30480.23"/>
    <n v="30480.25"/>
    <n v="8.000000000174623E-2"/>
    <n v="6.5616302765551826E-7"/>
  </r>
  <r>
    <x v="1"/>
    <x v="133"/>
    <x v="19"/>
    <x v="12"/>
    <x v="12"/>
    <n v="0"/>
    <n v="0"/>
    <n v="0"/>
    <n v="0"/>
    <n v="0"/>
    <n v="0"/>
  </r>
  <r>
    <x v="1"/>
    <x v="133"/>
    <x v="7"/>
    <x v="19"/>
    <x v="19"/>
    <n v="121920.92"/>
    <n v="121921"/>
    <n v="30480.23"/>
    <n v="30480.25"/>
    <n v="8.000000000174623E-2"/>
    <n v="6.5616302765551826E-7"/>
  </r>
  <r>
    <x v="1"/>
    <x v="133"/>
    <x v="8"/>
    <x v="6"/>
    <x v="6"/>
    <m/>
    <m/>
    <m/>
    <m/>
    <m/>
    <m/>
  </r>
  <r>
    <x v="1"/>
    <x v="133"/>
    <x v="20"/>
    <x v="12"/>
    <x v="12"/>
    <n v="0"/>
    <n v="0"/>
    <n v="0"/>
    <n v="0"/>
    <n v="0"/>
    <n v="0"/>
  </r>
  <r>
    <x v="1"/>
    <x v="133"/>
    <x v="21"/>
    <x v="12"/>
    <x v="12"/>
    <n v="0"/>
    <n v="0"/>
    <n v="0"/>
    <n v="0"/>
    <n v="0"/>
    <n v="0"/>
  </r>
  <r>
    <x v="1"/>
    <x v="133"/>
    <x v="7"/>
    <x v="12"/>
    <x v="12"/>
    <n v="0"/>
    <n v="0"/>
    <n v="0"/>
    <n v="0"/>
    <n v="0"/>
    <n v="0"/>
  </r>
  <r>
    <x v="1"/>
    <x v="133"/>
    <x v="8"/>
    <x v="6"/>
    <x v="6"/>
    <m/>
    <m/>
    <m/>
    <m/>
    <m/>
    <m/>
  </r>
  <r>
    <x v="1"/>
    <x v="133"/>
    <x v="22"/>
    <x v="12"/>
    <x v="12"/>
    <n v="0"/>
    <n v="0"/>
    <n v="0"/>
    <n v="0"/>
    <n v="0"/>
    <n v="0"/>
  </r>
  <r>
    <x v="1"/>
    <x v="133"/>
    <x v="23"/>
    <x v="12"/>
    <x v="12"/>
    <n v="0"/>
    <n v="0"/>
    <n v="0"/>
    <n v="0"/>
    <n v="0"/>
    <n v="0"/>
  </r>
  <r>
    <x v="1"/>
    <x v="133"/>
    <x v="24"/>
    <x v="12"/>
    <x v="12"/>
    <n v="0"/>
    <n v="0"/>
    <n v="0"/>
    <n v="0"/>
    <n v="0"/>
    <n v="0"/>
  </r>
  <r>
    <x v="1"/>
    <x v="133"/>
    <x v="25"/>
    <x v="12"/>
    <x v="12"/>
    <n v="0"/>
    <n v="0"/>
    <n v="0"/>
    <n v="0"/>
    <n v="0"/>
    <n v="0"/>
  </r>
  <r>
    <x v="1"/>
    <x v="133"/>
    <x v="26"/>
    <x v="0"/>
    <x v="0"/>
    <n v="32500"/>
    <n v="32500"/>
    <n v="32500"/>
    <n v="32500"/>
    <n v="0"/>
    <n v="0"/>
  </r>
  <r>
    <x v="1"/>
    <x v="133"/>
    <x v="27"/>
    <x v="12"/>
    <x v="12"/>
    <n v="0"/>
    <n v="0"/>
    <n v="0"/>
    <n v="0"/>
    <n v="0"/>
    <n v="0"/>
  </r>
  <r>
    <x v="1"/>
    <x v="133"/>
    <x v="28"/>
    <x v="12"/>
    <x v="12"/>
    <n v="0"/>
    <n v="0"/>
    <n v="0"/>
    <n v="0"/>
    <n v="0"/>
    <n v="0"/>
  </r>
  <r>
    <x v="1"/>
    <x v="133"/>
    <x v="29"/>
    <x v="12"/>
    <x v="12"/>
    <n v="0"/>
    <n v="0"/>
    <n v="0"/>
    <n v="0"/>
    <n v="0"/>
    <n v="0"/>
  </r>
  <r>
    <x v="1"/>
    <x v="133"/>
    <x v="7"/>
    <x v="0"/>
    <x v="0"/>
    <n v="32500"/>
    <n v="32500"/>
    <n v="32500"/>
    <n v="32500"/>
    <n v="0"/>
    <n v="0"/>
  </r>
  <r>
    <x v="1"/>
    <x v="133"/>
    <x v="8"/>
    <x v="6"/>
    <x v="6"/>
    <m/>
    <m/>
    <m/>
    <m/>
    <m/>
    <m/>
  </r>
  <r>
    <x v="1"/>
    <x v="133"/>
    <x v="30"/>
    <x v="12"/>
    <x v="12"/>
    <n v="0"/>
    <n v="0"/>
    <n v="0"/>
    <n v="0"/>
    <n v="0"/>
    <n v="0"/>
  </r>
  <r>
    <x v="1"/>
    <x v="133"/>
    <x v="31"/>
    <x v="12"/>
    <x v="12"/>
    <n v="0"/>
    <n v="0"/>
    <n v="0"/>
    <n v="0"/>
    <n v="0"/>
    <n v="0"/>
  </r>
  <r>
    <x v="1"/>
    <x v="133"/>
    <x v="7"/>
    <x v="12"/>
    <x v="12"/>
    <n v="0"/>
    <n v="0"/>
    <n v="0"/>
    <n v="0"/>
    <n v="0"/>
    <n v="0"/>
  </r>
  <r>
    <x v="1"/>
    <x v="133"/>
    <x v="8"/>
    <x v="6"/>
    <x v="6"/>
    <m/>
    <m/>
    <m/>
    <m/>
    <m/>
    <m/>
  </r>
  <r>
    <x v="1"/>
    <x v="133"/>
    <x v="32"/>
    <x v="12"/>
    <x v="12"/>
    <n v="0"/>
    <n v="0"/>
    <n v="0"/>
    <n v="0"/>
    <n v="0"/>
    <n v="0"/>
  </r>
  <r>
    <x v="1"/>
    <x v="133"/>
    <x v="7"/>
    <x v="12"/>
    <x v="12"/>
    <n v="0"/>
    <n v="0"/>
    <n v="0"/>
    <n v="0"/>
    <n v="0"/>
    <n v="0"/>
  </r>
  <r>
    <x v="1"/>
    <x v="133"/>
    <x v="8"/>
    <x v="6"/>
    <x v="6"/>
    <m/>
    <m/>
    <m/>
    <m/>
    <m/>
    <m/>
  </r>
  <r>
    <x v="1"/>
    <x v="133"/>
    <x v="33"/>
    <x v="12"/>
    <x v="12"/>
    <n v="0"/>
    <n v="0"/>
    <n v="0"/>
    <n v="0"/>
    <n v="0"/>
    <n v="0"/>
  </r>
  <r>
    <x v="1"/>
    <x v="133"/>
    <x v="34"/>
    <x v="12"/>
    <x v="12"/>
    <n v="0"/>
    <n v="0"/>
    <n v="0"/>
    <n v="0"/>
    <n v="0"/>
    <n v="0"/>
  </r>
  <r>
    <x v="1"/>
    <x v="133"/>
    <x v="7"/>
    <x v="12"/>
    <x v="12"/>
    <n v="0"/>
    <n v="0"/>
    <n v="0"/>
    <n v="0"/>
    <n v="0"/>
    <n v="0"/>
  </r>
  <r>
    <x v="1"/>
    <x v="133"/>
    <x v="8"/>
    <x v="6"/>
    <x v="6"/>
    <m/>
    <m/>
    <m/>
    <m/>
    <m/>
    <m/>
  </r>
  <r>
    <x v="1"/>
    <x v="133"/>
    <x v="35"/>
    <x v="462"/>
    <x v="462"/>
    <n v="11497.5"/>
    <n v="13000"/>
    <n v="17420.454545454544"/>
    <n v="19696.969696969696"/>
    <n v="1502.5"/>
    <n v="0.13068058273537725"/>
  </r>
  <r>
    <x v="1"/>
    <x v="133"/>
    <x v="36"/>
    <x v="12"/>
    <x v="12"/>
    <n v="0"/>
    <n v="0"/>
    <n v="0"/>
    <n v="0"/>
    <n v="0"/>
    <n v="0"/>
  </r>
  <r>
    <x v="1"/>
    <x v="133"/>
    <x v="37"/>
    <x v="12"/>
    <x v="12"/>
    <n v="0"/>
    <n v="0"/>
    <n v="0"/>
    <n v="0"/>
    <n v="0"/>
    <n v="0"/>
  </r>
  <r>
    <x v="1"/>
    <x v="133"/>
    <x v="38"/>
    <x v="12"/>
    <x v="12"/>
    <n v="0"/>
    <n v="0"/>
    <n v="0"/>
    <n v="0"/>
    <n v="0"/>
    <n v="0"/>
  </r>
  <r>
    <x v="1"/>
    <x v="133"/>
    <x v="7"/>
    <x v="462"/>
    <x v="462"/>
    <n v="11497.5"/>
    <n v="13000"/>
    <n v="17420.454545454544"/>
    <n v="19696.969696969696"/>
    <n v="1502.5"/>
    <n v="0.13068058273537725"/>
  </r>
  <r>
    <x v="1"/>
    <x v="133"/>
    <x v="8"/>
    <x v="6"/>
    <x v="6"/>
    <m/>
    <m/>
    <m/>
    <m/>
    <m/>
    <m/>
  </r>
  <r>
    <x v="1"/>
    <x v="133"/>
    <x v="39"/>
    <x v="12"/>
    <x v="12"/>
    <n v="0"/>
    <n v="0"/>
    <n v="0"/>
    <n v="0"/>
    <n v="0"/>
    <n v="0"/>
  </r>
  <r>
    <x v="1"/>
    <x v="133"/>
    <x v="40"/>
    <x v="12"/>
    <x v="12"/>
    <n v="0"/>
    <n v="0"/>
    <n v="0"/>
    <n v="0"/>
    <n v="0"/>
    <n v="0"/>
  </r>
  <r>
    <x v="1"/>
    <x v="133"/>
    <x v="41"/>
    <x v="12"/>
    <x v="12"/>
    <n v="0"/>
    <n v="0"/>
    <n v="0"/>
    <n v="0"/>
    <n v="0"/>
    <n v="0"/>
  </r>
  <r>
    <x v="3"/>
    <x v="134"/>
    <x v="0"/>
    <x v="0"/>
    <x v="0"/>
    <n v="102000"/>
    <n v="102561"/>
    <n v="102000"/>
    <n v="102561"/>
    <n v="561"/>
    <n v="5.4999999999999997E-3"/>
  </r>
  <r>
    <x v="3"/>
    <x v="134"/>
    <x v="1"/>
    <x v="12"/>
    <x v="12"/>
    <n v="0"/>
    <n v="0"/>
    <n v="0"/>
    <n v="0"/>
    <n v="0"/>
    <n v="0"/>
  </r>
  <r>
    <x v="3"/>
    <x v="134"/>
    <x v="2"/>
    <x v="12"/>
    <x v="12"/>
    <n v="0"/>
    <n v="0"/>
    <n v="0"/>
    <n v="0"/>
    <n v="0"/>
    <n v="0"/>
  </r>
  <r>
    <x v="3"/>
    <x v="134"/>
    <x v="3"/>
    <x v="12"/>
    <x v="12"/>
    <n v="0"/>
    <n v="0"/>
    <n v="0"/>
    <n v="0"/>
    <n v="0"/>
    <n v="0"/>
  </r>
  <r>
    <x v="3"/>
    <x v="134"/>
    <x v="4"/>
    <x v="0"/>
    <x v="0"/>
    <n v="76918"/>
    <n v="77687"/>
    <n v="76918"/>
    <n v="77687"/>
    <n v="769"/>
    <n v="9.9976598455498063E-3"/>
  </r>
  <r>
    <x v="3"/>
    <x v="134"/>
    <x v="5"/>
    <x v="0"/>
    <x v="0"/>
    <n v="50289"/>
    <n v="53607"/>
    <n v="50289"/>
    <n v="53607"/>
    <n v="3318"/>
    <n v="6.5978643440911533E-2"/>
  </r>
  <r>
    <x v="3"/>
    <x v="134"/>
    <x v="6"/>
    <x v="12"/>
    <x v="12"/>
    <n v="0"/>
    <n v="0"/>
    <n v="0"/>
    <n v="0"/>
    <n v="0"/>
    <n v="0"/>
  </r>
  <r>
    <x v="3"/>
    <x v="134"/>
    <x v="7"/>
    <x v="26"/>
    <x v="26"/>
    <n v="229207"/>
    <n v="233855"/>
    <n v="76402.333333333328"/>
    <n v="77951.666666666672"/>
    <n v="4648"/>
    <n v="2.0278612782332128E-2"/>
  </r>
  <r>
    <x v="3"/>
    <x v="134"/>
    <x v="8"/>
    <x v="6"/>
    <x v="6"/>
    <m/>
    <m/>
    <m/>
    <m/>
    <m/>
    <m/>
  </r>
  <r>
    <x v="3"/>
    <x v="134"/>
    <x v="9"/>
    <x v="12"/>
    <x v="12"/>
    <n v="0"/>
    <n v="0"/>
    <n v="0"/>
    <n v="0"/>
    <n v="0"/>
    <n v="0"/>
  </r>
  <r>
    <x v="3"/>
    <x v="134"/>
    <x v="10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11"/>
    <x v="12"/>
    <x v="12"/>
    <n v="0"/>
    <n v="0"/>
    <n v="0"/>
    <n v="0"/>
    <n v="0"/>
    <n v="0"/>
  </r>
  <r>
    <x v="3"/>
    <x v="134"/>
    <x v="12"/>
    <x v="12"/>
    <x v="12"/>
    <n v="0"/>
    <n v="0"/>
    <n v="0"/>
    <n v="0"/>
    <n v="0"/>
    <n v="0"/>
  </r>
  <r>
    <x v="3"/>
    <x v="134"/>
    <x v="13"/>
    <x v="12"/>
    <x v="12"/>
    <n v="0"/>
    <n v="0"/>
    <n v="0"/>
    <n v="0"/>
    <n v="0"/>
    <n v="0"/>
  </r>
  <r>
    <x v="3"/>
    <x v="134"/>
    <x v="14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15"/>
    <x v="0"/>
    <x v="0"/>
    <n v="76333"/>
    <n v="77463"/>
    <n v="76333"/>
    <n v="77463"/>
    <n v="1130"/>
    <n v="1.4803558094140148E-2"/>
  </r>
  <r>
    <x v="3"/>
    <x v="134"/>
    <x v="16"/>
    <x v="12"/>
    <x v="12"/>
    <n v="0"/>
    <n v="0"/>
    <n v="0"/>
    <n v="0"/>
    <n v="0"/>
    <n v="0"/>
  </r>
  <r>
    <x v="3"/>
    <x v="134"/>
    <x v="17"/>
    <x v="488"/>
    <x v="488"/>
    <n v="70053"/>
    <n v="70733"/>
    <n v="37361.599999999999"/>
    <n v="37724.26666666667"/>
    <n v="680"/>
    <n v="9.7069361768946372E-3"/>
  </r>
  <r>
    <x v="3"/>
    <x v="134"/>
    <x v="7"/>
    <x v="489"/>
    <x v="489"/>
    <n v="146386"/>
    <n v="148196"/>
    <n v="50916.869565217392"/>
    <n v="51546.434782608696"/>
    <n v="1810"/>
    <n v="1.2364570382413618E-2"/>
  </r>
  <r>
    <x v="3"/>
    <x v="134"/>
    <x v="8"/>
    <x v="6"/>
    <x v="6"/>
    <m/>
    <m/>
    <m/>
    <m/>
    <m/>
    <m/>
  </r>
  <r>
    <x v="3"/>
    <x v="134"/>
    <x v="18"/>
    <x v="12"/>
    <x v="12"/>
    <n v="0"/>
    <n v="0"/>
    <n v="0"/>
    <n v="0"/>
    <n v="0"/>
    <n v="0"/>
  </r>
  <r>
    <x v="3"/>
    <x v="134"/>
    <x v="19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20"/>
    <x v="378"/>
    <x v="378"/>
    <n v="28392"/>
    <n v="28676"/>
    <n v="37856"/>
    <n v="38234.666666666664"/>
    <n v="284"/>
    <n v="1.0002817695125387E-2"/>
  </r>
  <r>
    <x v="3"/>
    <x v="134"/>
    <x v="21"/>
    <x v="12"/>
    <x v="12"/>
    <n v="0"/>
    <n v="0"/>
    <n v="0"/>
    <n v="0"/>
    <n v="0"/>
    <n v="0"/>
  </r>
  <r>
    <x v="3"/>
    <x v="134"/>
    <x v="7"/>
    <x v="378"/>
    <x v="378"/>
    <n v="28392"/>
    <n v="28676"/>
    <n v="37856"/>
    <n v="38234.666666666664"/>
    <n v="284"/>
    <n v="1.0002817695125387E-2"/>
  </r>
  <r>
    <x v="3"/>
    <x v="134"/>
    <x v="8"/>
    <x v="6"/>
    <x v="6"/>
    <m/>
    <m/>
    <m/>
    <m/>
    <m/>
    <m/>
  </r>
  <r>
    <x v="3"/>
    <x v="134"/>
    <x v="22"/>
    <x v="12"/>
    <x v="12"/>
    <n v="0"/>
    <n v="0"/>
    <n v="0"/>
    <n v="0"/>
    <n v="0"/>
    <n v="0"/>
  </r>
  <r>
    <x v="3"/>
    <x v="134"/>
    <x v="23"/>
    <x v="12"/>
    <x v="12"/>
    <n v="0"/>
    <n v="0"/>
    <n v="0"/>
    <n v="0"/>
    <n v="0"/>
    <n v="0"/>
  </r>
  <r>
    <x v="3"/>
    <x v="134"/>
    <x v="24"/>
    <x v="12"/>
    <x v="12"/>
    <n v="0"/>
    <n v="0"/>
    <n v="0"/>
    <n v="0"/>
    <n v="0"/>
    <n v="0"/>
  </r>
  <r>
    <x v="3"/>
    <x v="134"/>
    <x v="25"/>
    <x v="12"/>
    <x v="12"/>
    <n v="0"/>
    <n v="0"/>
    <n v="0"/>
    <n v="0"/>
    <n v="0"/>
    <n v="0"/>
  </r>
  <r>
    <x v="3"/>
    <x v="134"/>
    <x v="26"/>
    <x v="12"/>
    <x v="12"/>
    <n v="0"/>
    <n v="0"/>
    <n v="0"/>
    <n v="0"/>
    <n v="0"/>
    <n v="0"/>
  </r>
  <r>
    <x v="3"/>
    <x v="134"/>
    <x v="27"/>
    <x v="12"/>
    <x v="12"/>
    <n v="0"/>
    <n v="0"/>
    <n v="0"/>
    <n v="0"/>
    <n v="0"/>
    <n v="0"/>
  </r>
  <r>
    <x v="3"/>
    <x v="134"/>
    <x v="28"/>
    <x v="12"/>
    <x v="12"/>
    <n v="0"/>
    <n v="0"/>
    <n v="0"/>
    <n v="0"/>
    <n v="0"/>
    <n v="0"/>
  </r>
  <r>
    <x v="3"/>
    <x v="134"/>
    <x v="29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30"/>
    <x v="12"/>
    <x v="12"/>
    <n v="0"/>
    <n v="0"/>
    <n v="0"/>
    <n v="0"/>
    <n v="0"/>
    <n v="0"/>
  </r>
  <r>
    <x v="3"/>
    <x v="134"/>
    <x v="31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32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33"/>
    <x v="12"/>
    <x v="12"/>
    <n v="0"/>
    <n v="0"/>
    <n v="0"/>
    <n v="0"/>
    <n v="0"/>
    <n v="0"/>
  </r>
  <r>
    <x v="3"/>
    <x v="134"/>
    <x v="34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35"/>
    <x v="12"/>
    <x v="12"/>
    <n v="0"/>
    <n v="0"/>
    <n v="0"/>
    <n v="0"/>
    <n v="0"/>
    <n v="0"/>
  </r>
  <r>
    <x v="3"/>
    <x v="134"/>
    <x v="36"/>
    <x v="12"/>
    <x v="12"/>
    <n v="0"/>
    <n v="0"/>
    <n v="0"/>
    <n v="0"/>
    <n v="0"/>
    <n v="0"/>
  </r>
  <r>
    <x v="3"/>
    <x v="134"/>
    <x v="37"/>
    <x v="12"/>
    <x v="12"/>
    <n v="0"/>
    <n v="0"/>
    <n v="0"/>
    <n v="0"/>
    <n v="0"/>
    <n v="0"/>
  </r>
  <r>
    <x v="3"/>
    <x v="134"/>
    <x v="38"/>
    <x v="12"/>
    <x v="12"/>
    <n v="0"/>
    <n v="0"/>
    <n v="0"/>
    <n v="0"/>
    <n v="0"/>
    <n v="0"/>
  </r>
  <r>
    <x v="3"/>
    <x v="134"/>
    <x v="7"/>
    <x v="12"/>
    <x v="12"/>
    <n v="0"/>
    <n v="0"/>
    <n v="0"/>
    <n v="0"/>
    <n v="0"/>
    <n v="0"/>
  </r>
  <r>
    <x v="3"/>
    <x v="134"/>
    <x v="8"/>
    <x v="6"/>
    <x v="6"/>
    <m/>
    <m/>
    <m/>
    <m/>
    <m/>
    <m/>
  </r>
  <r>
    <x v="3"/>
    <x v="134"/>
    <x v="39"/>
    <x v="12"/>
    <x v="12"/>
    <n v="0"/>
    <n v="0"/>
    <n v="0"/>
    <n v="0"/>
    <n v="0"/>
    <n v="0"/>
  </r>
  <r>
    <x v="3"/>
    <x v="134"/>
    <x v="40"/>
    <x v="12"/>
    <x v="12"/>
    <n v="0"/>
    <n v="0"/>
    <n v="0"/>
    <n v="0"/>
    <n v="0"/>
    <n v="0"/>
  </r>
  <r>
    <x v="3"/>
    <x v="134"/>
    <x v="41"/>
    <x v="490"/>
    <x v="490"/>
    <n v="26610"/>
    <n v="27020"/>
    <n v="30763.005780346823"/>
    <n v="31236.994219653181"/>
    <n v="410"/>
    <n v="1.5407741450582487E-2"/>
  </r>
  <r>
    <x v="3"/>
    <x v="135"/>
    <x v="0"/>
    <x v="0"/>
    <x v="0"/>
    <n v="100000"/>
    <n v="100000"/>
    <n v="100000"/>
    <n v="100000"/>
    <n v="0"/>
    <n v="0"/>
  </r>
  <r>
    <x v="3"/>
    <x v="135"/>
    <x v="1"/>
    <x v="12"/>
    <x v="12"/>
    <n v="0"/>
    <n v="0"/>
    <n v="0"/>
    <n v="0"/>
    <n v="0"/>
    <n v="0"/>
  </r>
  <r>
    <x v="3"/>
    <x v="135"/>
    <x v="2"/>
    <x v="12"/>
    <x v="12"/>
    <n v="0"/>
    <n v="0"/>
    <n v="0"/>
    <n v="0"/>
    <n v="0"/>
    <n v="0"/>
  </r>
  <r>
    <x v="3"/>
    <x v="135"/>
    <x v="3"/>
    <x v="12"/>
    <x v="12"/>
    <n v="0"/>
    <n v="0"/>
    <n v="0"/>
    <n v="0"/>
    <n v="0"/>
    <n v="0"/>
  </r>
  <r>
    <x v="3"/>
    <x v="135"/>
    <x v="4"/>
    <x v="12"/>
    <x v="12"/>
    <n v="0"/>
    <n v="0"/>
    <n v="0"/>
    <n v="0"/>
    <n v="0"/>
    <n v="0"/>
  </r>
  <r>
    <x v="3"/>
    <x v="135"/>
    <x v="5"/>
    <x v="12"/>
    <x v="12"/>
    <n v="0"/>
    <n v="0"/>
    <n v="0"/>
    <n v="0"/>
    <n v="0"/>
    <n v="0"/>
  </r>
  <r>
    <x v="3"/>
    <x v="135"/>
    <x v="6"/>
    <x v="12"/>
    <x v="12"/>
    <n v="0"/>
    <n v="0"/>
    <n v="0"/>
    <n v="0"/>
    <n v="0"/>
    <n v="0"/>
  </r>
  <r>
    <x v="3"/>
    <x v="135"/>
    <x v="7"/>
    <x v="0"/>
    <x v="0"/>
    <n v="100000"/>
    <n v="100000"/>
    <n v="100000"/>
    <n v="100000"/>
    <n v="0"/>
    <n v="0"/>
  </r>
  <r>
    <x v="3"/>
    <x v="135"/>
    <x v="8"/>
    <x v="6"/>
    <x v="6"/>
    <m/>
    <m/>
    <m/>
    <m/>
    <m/>
    <m/>
  </r>
  <r>
    <x v="3"/>
    <x v="135"/>
    <x v="9"/>
    <x v="12"/>
    <x v="12"/>
    <n v="0"/>
    <n v="0"/>
    <n v="0"/>
    <n v="0"/>
    <n v="0"/>
    <n v="0"/>
  </r>
  <r>
    <x v="3"/>
    <x v="135"/>
    <x v="10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11"/>
    <x v="12"/>
    <x v="12"/>
    <n v="0"/>
    <n v="0"/>
    <n v="0"/>
    <n v="0"/>
    <n v="0"/>
    <n v="0"/>
  </r>
  <r>
    <x v="3"/>
    <x v="135"/>
    <x v="12"/>
    <x v="12"/>
    <x v="12"/>
    <n v="0"/>
    <n v="0"/>
    <n v="0"/>
    <n v="0"/>
    <n v="0"/>
    <n v="0"/>
  </r>
  <r>
    <x v="3"/>
    <x v="135"/>
    <x v="13"/>
    <x v="17"/>
    <x v="17"/>
    <n v="31620"/>
    <n v="31770"/>
    <n v="15810"/>
    <n v="15885"/>
    <n v="150"/>
    <n v="4.7438330170777986E-3"/>
  </r>
  <r>
    <x v="3"/>
    <x v="135"/>
    <x v="14"/>
    <x v="12"/>
    <x v="12"/>
    <n v="0"/>
    <n v="0"/>
    <n v="0"/>
    <n v="0"/>
    <n v="0"/>
    <n v="0"/>
  </r>
  <r>
    <x v="3"/>
    <x v="135"/>
    <x v="7"/>
    <x v="17"/>
    <x v="17"/>
    <n v="31620"/>
    <n v="31770"/>
    <n v="15810"/>
    <n v="15885"/>
    <n v="150"/>
    <n v="4.7438330170777986E-3"/>
  </r>
  <r>
    <x v="3"/>
    <x v="135"/>
    <x v="8"/>
    <x v="6"/>
    <x v="6"/>
    <m/>
    <m/>
    <m/>
    <m/>
    <m/>
    <m/>
  </r>
  <r>
    <x v="3"/>
    <x v="135"/>
    <x v="15"/>
    <x v="0"/>
    <x v="0"/>
    <n v="60385"/>
    <n v="63340"/>
    <n v="60385"/>
    <n v="63340"/>
    <n v="2955"/>
    <n v="4.8935994038254535E-2"/>
  </r>
  <r>
    <x v="3"/>
    <x v="135"/>
    <x v="16"/>
    <x v="12"/>
    <x v="12"/>
    <n v="0"/>
    <n v="0"/>
    <n v="0"/>
    <n v="0"/>
    <n v="0"/>
    <n v="0"/>
  </r>
  <r>
    <x v="3"/>
    <x v="135"/>
    <x v="17"/>
    <x v="17"/>
    <x v="17"/>
    <n v="59266"/>
    <n v="66000"/>
    <n v="29633"/>
    <n v="33000"/>
    <n v="6734"/>
    <n v="0.11362332534674181"/>
  </r>
  <r>
    <x v="3"/>
    <x v="135"/>
    <x v="7"/>
    <x v="26"/>
    <x v="26"/>
    <n v="119651"/>
    <n v="129340"/>
    <n v="39883.666666666664"/>
    <n v="43113.333333333336"/>
    <n v="9689"/>
    <n v="8.0977175284786582E-2"/>
  </r>
  <r>
    <x v="3"/>
    <x v="135"/>
    <x v="8"/>
    <x v="6"/>
    <x v="6"/>
    <m/>
    <m/>
    <m/>
    <m/>
    <m/>
    <m/>
  </r>
  <r>
    <x v="3"/>
    <x v="135"/>
    <x v="18"/>
    <x v="12"/>
    <x v="12"/>
    <n v="0"/>
    <n v="0"/>
    <n v="0"/>
    <n v="0"/>
    <n v="0"/>
    <n v="0"/>
  </r>
  <r>
    <x v="3"/>
    <x v="135"/>
    <x v="19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20"/>
    <x v="0"/>
    <x v="0"/>
    <n v="33000"/>
    <n v="34000"/>
    <n v="33000"/>
    <n v="34000"/>
    <n v="1000"/>
    <n v="3.0303030303030304E-2"/>
  </r>
  <r>
    <x v="3"/>
    <x v="135"/>
    <x v="21"/>
    <x v="12"/>
    <x v="12"/>
    <n v="0"/>
    <n v="0"/>
    <n v="0"/>
    <n v="0"/>
    <n v="0"/>
    <n v="0"/>
  </r>
  <r>
    <x v="3"/>
    <x v="135"/>
    <x v="7"/>
    <x v="0"/>
    <x v="0"/>
    <n v="33000"/>
    <n v="34000"/>
    <n v="33000"/>
    <n v="34000"/>
    <n v="1000"/>
    <n v="3.0303030303030304E-2"/>
  </r>
  <r>
    <x v="3"/>
    <x v="135"/>
    <x v="8"/>
    <x v="6"/>
    <x v="6"/>
    <m/>
    <m/>
    <m/>
    <m/>
    <m/>
    <m/>
  </r>
  <r>
    <x v="3"/>
    <x v="135"/>
    <x v="22"/>
    <x v="12"/>
    <x v="12"/>
    <n v="0"/>
    <n v="0"/>
    <n v="0"/>
    <n v="0"/>
    <n v="0"/>
    <n v="0"/>
  </r>
  <r>
    <x v="3"/>
    <x v="135"/>
    <x v="23"/>
    <x v="12"/>
    <x v="12"/>
    <n v="0"/>
    <n v="0"/>
    <n v="0"/>
    <n v="0"/>
    <n v="0"/>
    <n v="0"/>
  </r>
  <r>
    <x v="3"/>
    <x v="135"/>
    <x v="24"/>
    <x v="12"/>
    <x v="12"/>
    <n v="0"/>
    <n v="0"/>
    <n v="0"/>
    <n v="0"/>
    <n v="0"/>
    <n v="0"/>
  </r>
  <r>
    <x v="3"/>
    <x v="135"/>
    <x v="25"/>
    <x v="12"/>
    <x v="12"/>
    <n v="0"/>
    <n v="0"/>
    <n v="0"/>
    <n v="0"/>
    <n v="0"/>
    <n v="0"/>
  </r>
  <r>
    <x v="3"/>
    <x v="135"/>
    <x v="26"/>
    <x v="12"/>
    <x v="12"/>
    <n v="0"/>
    <n v="0"/>
    <n v="0"/>
    <n v="0"/>
    <n v="0"/>
    <n v="0"/>
  </r>
  <r>
    <x v="3"/>
    <x v="135"/>
    <x v="27"/>
    <x v="12"/>
    <x v="12"/>
    <n v="0"/>
    <n v="0"/>
    <n v="0"/>
    <n v="0"/>
    <n v="0"/>
    <n v="0"/>
  </r>
  <r>
    <x v="3"/>
    <x v="135"/>
    <x v="28"/>
    <x v="12"/>
    <x v="12"/>
    <n v="0"/>
    <n v="0"/>
    <n v="0"/>
    <n v="0"/>
    <n v="0"/>
    <n v="0"/>
  </r>
  <r>
    <x v="3"/>
    <x v="135"/>
    <x v="29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30"/>
    <x v="12"/>
    <x v="12"/>
    <n v="0"/>
    <n v="0"/>
    <n v="0"/>
    <n v="0"/>
    <n v="0"/>
    <n v="0"/>
  </r>
  <r>
    <x v="3"/>
    <x v="135"/>
    <x v="31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32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33"/>
    <x v="12"/>
    <x v="12"/>
    <n v="0"/>
    <n v="0"/>
    <n v="0"/>
    <n v="0"/>
    <n v="0"/>
    <n v="0"/>
  </r>
  <r>
    <x v="3"/>
    <x v="135"/>
    <x v="34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35"/>
    <x v="12"/>
    <x v="12"/>
    <n v="0"/>
    <n v="0"/>
    <n v="0"/>
    <n v="0"/>
    <n v="0"/>
    <n v="0"/>
  </r>
  <r>
    <x v="3"/>
    <x v="135"/>
    <x v="36"/>
    <x v="12"/>
    <x v="12"/>
    <n v="0"/>
    <n v="0"/>
    <n v="0"/>
    <n v="0"/>
    <n v="0"/>
    <n v="0"/>
  </r>
  <r>
    <x v="3"/>
    <x v="135"/>
    <x v="37"/>
    <x v="12"/>
    <x v="12"/>
    <n v="0"/>
    <n v="0"/>
    <n v="0"/>
    <n v="0"/>
    <n v="0"/>
    <n v="0"/>
  </r>
  <r>
    <x v="3"/>
    <x v="135"/>
    <x v="38"/>
    <x v="12"/>
    <x v="12"/>
    <n v="0"/>
    <n v="0"/>
    <n v="0"/>
    <n v="0"/>
    <n v="0"/>
    <n v="0"/>
  </r>
  <r>
    <x v="3"/>
    <x v="135"/>
    <x v="7"/>
    <x v="12"/>
    <x v="12"/>
    <n v="0"/>
    <n v="0"/>
    <n v="0"/>
    <n v="0"/>
    <n v="0"/>
    <n v="0"/>
  </r>
  <r>
    <x v="3"/>
    <x v="135"/>
    <x v="8"/>
    <x v="6"/>
    <x v="6"/>
    <m/>
    <m/>
    <m/>
    <m/>
    <m/>
    <m/>
  </r>
  <r>
    <x v="3"/>
    <x v="135"/>
    <x v="39"/>
    <x v="12"/>
    <x v="12"/>
    <n v="0"/>
    <n v="0"/>
    <n v="0"/>
    <n v="0"/>
    <n v="0"/>
    <n v="0"/>
  </r>
  <r>
    <x v="3"/>
    <x v="135"/>
    <x v="40"/>
    <x v="12"/>
    <x v="12"/>
    <n v="0"/>
    <n v="0"/>
    <n v="0"/>
    <n v="0"/>
    <n v="0"/>
    <n v="0"/>
  </r>
  <r>
    <x v="3"/>
    <x v="135"/>
    <x v="41"/>
    <x v="12"/>
    <x v="12"/>
    <n v="0"/>
    <n v="0"/>
    <n v="0"/>
    <n v="0"/>
    <n v="0"/>
    <n v="0"/>
  </r>
  <r>
    <x v="3"/>
    <x v="136"/>
    <x v="0"/>
    <x v="0"/>
    <x v="0"/>
    <n v="68000"/>
    <n v="85000"/>
    <n v="68000"/>
    <n v="85000"/>
    <n v="17000"/>
    <n v="0.25"/>
  </r>
  <r>
    <x v="3"/>
    <x v="136"/>
    <x v="1"/>
    <x v="12"/>
    <x v="12"/>
    <n v="0"/>
    <n v="0"/>
    <n v="0"/>
    <n v="0"/>
    <n v="0"/>
    <n v="0"/>
  </r>
  <r>
    <x v="3"/>
    <x v="136"/>
    <x v="2"/>
    <x v="12"/>
    <x v="12"/>
    <n v="0"/>
    <n v="0"/>
    <n v="0"/>
    <n v="0"/>
    <n v="0"/>
    <n v="0"/>
  </r>
  <r>
    <x v="3"/>
    <x v="136"/>
    <x v="3"/>
    <x v="12"/>
    <x v="12"/>
    <n v="0"/>
    <n v="0"/>
    <n v="0"/>
    <n v="0"/>
    <n v="0"/>
    <n v="0"/>
  </r>
  <r>
    <x v="3"/>
    <x v="136"/>
    <x v="4"/>
    <x v="0"/>
    <x v="0"/>
    <n v="70199"/>
    <n v="70550"/>
    <n v="70199"/>
    <n v="70550"/>
    <n v="351"/>
    <n v="5.0000712260858419E-3"/>
  </r>
  <r>
    <x v="3"/>
    <x v="136"/>
    <x v="5"/>
    <x v="473"/>
    <x v="473"/>
    <n v="26041.5"/>
    <n v="26447"/>
    <n v="41335.714285714283"/>
    <n v="41979.365079365081"/>
    <n v="405.5"/>
    <n v="1.5571299656317801E-2"/>
  </r>
  <r>
    <x v="3"/>
    <x v="136"/>
    <x v="6"/>
    <x v="12"/>
    <x v="12"/>
    <n v="0"/>
    <n v="0"/>
    <n v="0"/>
    <n v="0"/>
    <n v="0"/>
    <n v="0"/>
  </r>
  <r>
    <x v="3"/>
    <x v="136"/>
    <x v="7"/>
    <x v="429"/>
    <x v="429"/>
    <n v="164240.5"/>
    <n v="181997"/>
    <n v="62448.859315589354"/>
    <n v="69200.380228136884"/>
    <n v="17756.5"/>
    <n v="0.10811279800049318"/>
  </r>
  <r>
    <x v="3"/>
    <x v="136"/>
    <x v="8"/>
    <x v="6"/>
    <x v="6"/>
    <m/>
    <m/>
    <m/>
    <m/>
    <m/>
    <m/>
  </r>
  <r>
    <x v="3"/>
    <x v="136"/>
    <x v="9"/>
    <x v="12"/>
    <x v="12"/>
    <n v="0"/>
    <n v="0"/>
    <n v="0"/>
    <n v="0"/>
    <n v="0"/>
    <n v="0"/>
  </r>
  <r>
    <x v="3"/>
    <x v="136"/>
    <x v="10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11"/>
    <x v="12"/>
    <x v="12"/>
    <n v="0"/>
    <n v="0"/>
    <n v="0"/>
    <n v="0"/>
    <n v="0"/>
    <n v="0"/>
  </r>
  <r>
    <x v="3"/>
    <x v="136"/>
    <x v="12"/>
    <x v="12"/>
    <x v="12"/>
    <n v="0"/>
    <n v="0"/>
    <n v="0"/>
    <n v="0"/>
    <n v="0"/>
    <n v="0"/>
  </r>
  <r>
    <x v="3"/>
    <x v="136"/>
    <x v="13"/>
    <x v="12"/>
    <x v="12"/>
    <n v="0"/>
    <n v="0"/>
    <n v="0"/>
    <n v="0"/>
    <n v="0"/>
    <n v="0"/>
  </r>
  <r>
    <x v="3"/>
    <x v="136"/>
    <x v="14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15"/>
    <x v="491"/>
    <x v="491"/>
    <n v="78724.800000000003"/>
    <n v="83632"/>
    <n v="48897.391304347824"/>
    <n v="51945.341614906829"/>
    <n v="4907.1999999999971"/>
    <n v="6.2333597544865109E-2"/>
  </r>
  <r>
    <x v="3"/>
    <x v="136"/>
    <x v="16"/>
    <x v="12"/>
    <x v="12"/>
    <n v="0"/>
    <n v="0"/>
    <n v="0"/>
    <n v="0"/>
    <n v="0"/>
    <n v="0"/>
  </r>
  <r>
    <x v="3"/>
    <x v="136"/>
    <x v="17"/>
    <x v="0"/>
    <x v="0"/>
    <n v="39500"/>
    <n v="39500"/>
    <n v="39500"/>
    <n v="39500"/>
    <n v="0"/>
    <n v="0"/>
  </r>
  <r>
    <x v="3"/>
    <x v="136"/>
    <x v="7"/>
    <x v="492"/>
    <x v="492"/>
    <n v="118224.8"/>
    <n v="123132"/>
    <n v="45296.858237547887"/>
    <n v="47177.011494252867"/>
    <n v="4907.1999999999971"/>
    <n v="4.1507365628869718E-2"/>
  </r>
  <r>
    <x v="3"/>
    <x v="136"/>
    <x v="8"/>
    <x v="6"/>
    <x v="6"/>
    <m/>
    <m/>
    <m/>
    <m/>
    <m/>
    <m/>
  </r>
  <r>
    <x v="3"/>
    <x v="136"/>
    <x v="18"/>
    <x v="12"/>
    <x v="12"/>
    <n v="0"/>
    <n v="0"/>
    <n v="0"/>
    <n v="0"/>
    <n v="0"/>
    <n v="0"/>
  </r>
  <r>
    <x v="3"/>
    <x v="136"/>
    <x v="19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20"/>
    <x v="12"/>
    <x v="12"/>
    <n v="0"/>
    <n v="0"/>
    <n v="0"/>
    <n v="0"/>
    <n v="0"/>
    <n v="0"/>
  </r>
  <r>
    <x v="3"/>
    <x v="136"/>
    <x v="21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22"/>
    <x v="12"/>
    <x v="12"/>
    <n v="0"/>
    <n v="0"/>
    <n v="0"/>
    <n v="0"/>
    <n v="0"/>
    <n v="0"/>
  </r>
  <r>
    <x v="3"/>
    <x v="136"/>
    <x v="23"/>
    <x v="12"/>
    <x v="12"/>
    <n v="0"/>
    <n v="0"/>
    <n v="0"/>
    <n v="0"/>
    <n v="0"/>
    <n v="0"/>
  </r>
  <r>
    <x v="3"/>
    <x v="136"/>
    <x v="24"/>
    <x v="12"/>
    <x v="12"/>
    <n v="0"/>
    <n v="0"/>
    <n v="0"/>
    <n v="0"/>
    <n v="0"/>
    <n v="0"/>
  </r>
  <r>
    <x v="3"/>
    <x v="136"/>
    <x v="25"/>
    <x v="12"/>
    <x v="12"/>
    <n v="0"/>
    <n v="0"/>
    <n v="0"/>
    <n v="0"/>
    <n v="0"/>
    <n v="0"/>
  </r>
  <r>
    <x v="3"/>
    <x v="136"/>
    <x v="26"/>
    <x v="493"/>
    <x v="493"/>
    <n v="11286"/>
    <n v="13926"/>
    <n v="34200"/>
    <n v="42200"/>
    <n v="2640"/>
    <n v="0.23391812865497075"/>
  </r>
  <r>
    <x v="3"/>
    <x v="136"/>
    <x v="27"/>
    <x v="12"/>
    <x v="12"/>
    <n v="0"/>
    <n v="0"/>
    <n v="0"/>
    <n v="0"/>
    <n v="0"/>
    <n v="0"/>
  </r>
  <r>
    <x v="3"/>
    <x v="136"/>
    <x v="28"/>
    <x v="12"/>
    <x v="12"/>
    <n v="0"/>
    <n v="0"/>
    <n v="0"/>
    <n v="0"/>
    <n v="0"/>
    <n v="0"/>
  </r>
  <r>
    <x v="3"/>
    <x v="136"/>
    <x v="29"/>
    <x v="12"/>
    <x v="12"/>
    <n v="0"/>
    <n v="0"/>
    <n v="0"/>
    <n v="0"/>
    <n v="0"/>
    <n v="0"/>
  </r>
  <r>
    <x v="3"/>
    <x v="136"/>
    <x v="7"/>
    <x v="493"/>
    <x v="493"/>
    <n v="11286"/>
    <n v="13926"/>
    <n v="34200"/>
    <n v="42200"/>
    <n v="2640"/>
    <n v="0.23391812865497075"/>
  </r>
  <r>
    <x v="3"/>
    <x v="136"/>
    <x v="8"/>
    <x v="6"/>
    <x v="6"/>
    <m/>
    <m/>
    <m/>
    <m/>
    <m/>
    <m/>
  </r>
  <r>
    <x v="3"/>
    <x v="136"/>
    <x v="30"/>
    <x v="12"/>
    <x v="12"/>
    <n v="0"/>
    <n v="0"/>
    <n v="0"/>
    <n v="0"/>
    <n v="0"/>
    <n v="0"/>
  </r>
  <r>
    <x v="3"/>
    <x v="136"/>
    <x v="31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32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33"/>
    <x v="12"/>
    <x v="12"/>
    <n v="0"/>
    <n v="0"/>
    <n v="0"/>
    <n v="0"/>
    <n v="0"/>
    <n v="0"/>
  </r>
  <r>
    <x v="3"/>
    <x v="136"/>
    <x v="34"/>
    <x v="0"/>
    <x v="0"/>
    <n v="30000"/>
    <n v="30150"/>
    <n v="30000"/>
    <n v="30150"/>
    <n v="150"/>
    <n v="5.0000000000000001E-3"/>
  </r>
  <r>
    <x v="3"/>
    <x v="136"/>
    <x v="7"/>
    <x v="0"/>
    <x v="0"/>
    <n v="30000"/>
    <n v="30150"/>
    <n v="30000"/>
    <n v="30150"/>
    <n v="150"/>
    <n v="5.0000000000000001E-3"/>
  </r>
  <r>
    <x v="3"/>
    <x v="136"/>
    <x v="8"/>
    <x v="6"/>
    <x v="6"/>
    <m/>
    <m/>
    <m/>
    <m/>
    <m/>
    <m/>
  </r>
  <r>
    <x v="3"/>
    <x v="136"/>
    <x v="35"/>
    <x v="12"/>
    <x v="12"/>
    <n v="0"/>
    <n v="0"/>
    <n v="0"/>
    <n v="0"/>
    <n v="0"/>
    <n v="0"/>
  </r>
  <r>
    <x v="3"/>
    <x v="136"/>
    <x v="36"/>
    <x v="12"/>
    <x v="12"/>
    <n v="0"/>
    <n v="0"/>
    <n v="0"/>
    <n v="0"/>
    <n v="0"/>
    <n v="0"/>
  </r>
  <r>
    <x v="3"/>
    <x v="136"/>
    <x v="37"/>
    <x v="12"/>
    <x v="12"/>
    <n v="0"/>
    <n v="0"/>
    <n v="0"/>
    <n v="0"/>
    <n v="0"/>
    <n v="0"/>
  </r>
  <r>
    <x v="3"/>
    <x v="136"/>
    <x v="38"/>
    <x v="12"/>
    <x v="12"/>
    <n v="0"/>
    <n v="0"/>
    <n v="0"/>
    <n v="0"/>
    <n v="0"/>
    <n v="0"/>
  </r>
  <r>
    <x v="3"/>
    <x v="136"/>
    <x v="7"/>
    <x v="12"/>
    <x v="12"/>
    <n v="0"/>
    <n v="0"/>
    <n v="0"/>
    <n v="0"/>
    <n v="0"/>
    <n v="0"/>
  </r>
  <r>
    <x v="3"/>
    <x v="136"/>
    <x v="8"/>
    <x v="6"/>
    <x v="6"/>
    <m/>
    <m/>
    <m/>
    <m/>
    <m/>
    <m/>
  </r>
  <r>
    <x v="3"/>
    <x v="136"/>
    <x v="39"/>
    <x v="12"/>
    <x v="12"/>
    <n v="0"/>
    <n v="0"/>
    <n v="0"/>
    <n v="0"/>
    <n v="0"/>
    <n v="0"/>
  </r>
  <r>
    <x v="3"/>
    <x v="136"/>
    <x v="40"/>
    <x v="12"/>
    <x v="12"/>
    <n v="0"/>
    <n v="0"/>
    <n v="0"/>
    <n v="0"/>
    <n v="0"/>
    <n v="0"/>
  </r>
  <r>
    <x v="3"/>
    <x v="136"/>
    <x v="41"/>
    <x v="12"/>
    <x v="12"/>
    <n v="0"/>
    <n v="0"/>
    <n v="0"/>
    <n v="0"/>
    <n v="0"/>
    <n v="0"/>
  </r>
  <r>
    <x v="9"/>
    <x v="137"/>
    <x v="0"/>
    <x v="245"/>
    <x v="245"/>
    <n v="59220.2"/>
    <n v="64838.8"/>
    <n v="91107.999999999985"/>
    <n v="99752"/>
    <n v="5618.6000000000058"/>
    <n v="9.4876410414014234E-2"/>
  </r>
  <r>
    <x v="9"/>
    <x v="137"/>
    <x v="1"/>
    <x v="12"/>
    <x v="12"/>
    <n v="0"/>
    <n v="0"/>
    <n v="0"/>
    <n v="0"/>
    <n v="0"/>
    <n v="0"/>
  </r>
  <r>
    <x v="9"/>
    <x v="137"/>
    <x v="2"/>
    <x v="12"/>
    <x v="12"/>
    <n v="0"/>
    <n v="0"/>
    <n v="0"/>
    <n v="0"/>
    <n v="0"/>
    <n v="0"/>
  </r>
  <r>
    <x v="9"/>
    <x v="137"/>
    <x v="3"/>
    <x v="12"/>
    <x v="12"/>
    <n v="0"/>
    <n v="0"/>
    <n v="0"/>
    <n v="0"/>
    <n v="0"/>
    <n v="0"/>
  </r>
  <r>
    <x v="9"/>
    <x v="137"/>
    <x v="4"/>
    <x v="0"/>
    <x v="0"/>
    <n v="85000"/>
    <n v="90427"/>
    <n v="85000"/>
    <n v="90427"/>
    <n v="5427"/>
    <n v="6.384705882352941E-2"/>
  </r>
  <r>
    <x v="9"/>
    <x v="137"/>
    <x v="5"/>
    <x v="378"/>
    <x v="378"/>
    <n v="44341.18"/>
    <n v="47479.67"/>
    <n v="59121.573333333334"/>
    <n v="63306.226666666662"/>
    <n v="3138.489999999998"/>
    <n v="7.0780479906037641E-2"/>
  </r>
  <r>
    <x v="9"/>
    <x v="137"/>
    <x v="6"/>
    <x v="12"/>
    <x v="12"/>
    <n v="0"/>
    <n v="0"/>
    <n v="0"/>
    <n v="0"/>
    <n v="0"/>
    <n v="0"/>
  </r>
  <r>
    <x v="9"/>
    <x v="137"/>
    <x v="7"/>
    <x v="494"/>
    <x v="494"/>
    <n v="188561.38"/>
    <n v="202745.46999999997"/>
    <n v="78567.241666666669"/>
    <n v="84477.27916666666"/>
    <n v="14184.089999999967"/>
    <n v="7.5222667547299282E-2"/>
  </r>
  <r>
    <x v="9"/>
    <x v="137"/>
    <x v="8"/>
    <x v="6"/>
    <x v="6"/>
    <m/>
    <m/>
    <m/>
    <m/>
    <m/>
    <m/>
  </r>
  <r>
    <x v="9"/>
    <x v="137"/>
    <x v="9"/>
    <x v="12"/>
    <x v="12"/>
    <n v="0"/>
    <n v="0"/>
    <n v="0"/>
    <n v="0"/>
    <n v="0"/>
    <n v="0"/>
  </r>
  <r>
    <x v="9"/>
    <x v="137"/>
    <x v="10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11"/>
    <x v="12"/>
    <x v="12"/>
    <n v="0"/>
    <n v="0"/>
    <n v="0"/>
    <n v="0"/>
    <n v="0"/>
    <n v="0"/>
  </r>
  <r>
    <x v="9"/>
    <x v="137"/>
    <x v="12"/>
    <x v="12"/>
    <x v="12"/>
    <n v="0"/>
    <n v="0"/>
    <n v="0"/>
    <n v="0"/>
    <n v="0"/>
    <n v="0"/>
  </r>
  <r>
    <x v="9"/>
    <x v="137"/>
    <x v="13"/>
    <x v="12"/>
    <x v="12"/>
    <n v="0"/>
    <n v="0"/>
    <n v="0"/>
    <n v="0"/>
    <n v="0"/>
    <n v="0"/>
  </r>
  <r>
    <x v="9"/>
    <x v="137"/>
    <x v="14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15"/>
    <x v="0"/>
    <x v="0"/>
    <n v="71617"/>
    <n v="75367.25"/>
    <n v="71617"/>
    <n v="75367.25"/>
    <n v="3750.25"/>
    <n v="5.2365360179845569E-2"/>
  </r>
  <r>
    <x v="9"/>
    <x v="137"/>
    <x v="16"/>
    <x v="12"/>
    <x v="12"/>
    <n v="0"/>
    <n v="0"/>
    <n v="0"/>
    <n v="0"/>
    <n v="0"/>
    <n v="0"/>
  </r>
  <r>
    <x v="9"/>
    <x v="137"/>
    <x v="17"/>
    <x v="0"/>
    <x v="0"/>
    <n v="46350"/>
    <n v="46350"/>
    <n v="46350"/>
    <n v="46350"/>
    <n v="0"/>
    <n v="0"/>
  </r>
  <r>
    <x v="9"/>
    <x v="137"/>
    <x v="7"/>
    <x v="17"/>
    <x v="17"/>
    <n v="117967"/>
    <n v="121717.25"/>
    <n v="58983.5"/>
    <n v="60858.625"/>
    <n v="3750.25"/>
    <n v="3.1790670272194767E-2"/>
  </r>
  <r>
    <x v="9"/>
    <x v="137"/>
    <x v="8"/>
    <x v="6"/>
    <x v="6"/>
    <m/>
    <m/>
    <m/>
    <m/>
    <m/>
    <m/>
  </r>
  <r>
    <x v="9"/>
    <x v="137"/>
    <x v="18"/>
    <x v="12"/>
    <x v="12"/>
    <n v="0"/>
    <n v="0"/>
    <n v="0"/>
    <n v="0"/>
    <n v="0"/>
    <n v="0"/>
  </r>
  <r>
    <x v="9"/>
    <x v="137"/>
    <x v="19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20"/>
    <x v="12"/>
    <x v="12"/>
    <n v="0"/>
    <n v="0"/>
    <n v="0"/>
    <n v="0"/>
    <n v="0"/>
    <n v="0"/>
  </r>
  <r>
    <x v="9"/>
    <x v="137"/>
    <x v="21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22"/>
    <x v="12"/>
    <x v="12"/>
    <n v="0"/>
    <n v="0"/>
    <n v="0"/>
    <n v="0"/>
    <n v="0"/>
    <n v="0"/>
  </r>
  <r>
    <x v="9"/>
    <x v="137"/>
    <x v="23"/>
    <x v="12"/>
    <x v="12"/>
    <n v="0"/>
    <n v="0"/>
    <n v="0"/>
    <n v="0"/>
    <n v="0"/>
    <n v="0"/>
  </r>
  <r>
    <x v="9"/>
    <x v="137"/>
    <x v="24"/>
    <x v="12"/>
    <x v="12"/>
    <n v="0"/>
    <n v="0"/>
    <n v="0"/>
    <n v="0"/>
    <n v="0"/>
    <n v="0"/>
  </r>
  <r>
    <x v="9"/>
    <x v="137"/>
    <x v="25"/>
    <x v="12"/>
    <x v="12"/>
    <n v="0"/>
    <n v="0"/>
    <n v="0"/>
    <n v="0"/>
    <n v="0"/>
    <n v="0"/>
  </r>
  <r>
    <x v="9"/>
    <x v="137"/>
    <x v="26"/>
    <x v="12"/>
    <x v="12"/>
    <n v="0"/>
    <n v="0"/>
    <n v="0"/>
    <n v="0"/>
    <n v="0"/>
    <n v="0"/>
  </r>
  <r>
    <x v="9"/>
    <x v="137"/>
    <x v="27"/>
    <x v="12"/>
    <x v="12"/>
    <n v="0"/>
    <n v="0"/>
    <n v="0"/>
    <n v="0"/>
    <n v="0"/>
    <n v="0"/>
  </r>
  <r>
    <x v="9"/>
    <x v="137"/>
    <x v="28"/>
    <x v="12"/>
    <x v="12"/>
    <n v="0"/>
    <n v="0"/>
    <n v="0"/>
    <n v="0"/>
    <n v="0"/>
    <n v="0"/>
  </r>
  <r>
    <x v="9"/>
    <x v="137"/>
    <x v="29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30"/>
    <x v="12"/>
    <x v="12"/>
    <n v="0"/>
    <n v="0"/>
    <n v="0"/>
    <n v="0"/>
    <n v="0"/>
    <n v="0"/>
  </r>
  <r>
    <x v="9"/>
    <x v="137"/>
    <x v="31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32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33"/>
    <x v="12"/>
    <x v="12"/>
    <n v="0"/>
    <n v="0"/>
    <n v="0"/>
    <n v="0"/>
    <n v="0"/>
    <n v="0"/>
  </r>
  <r>
    <x v="9"/>
    <x v="137"/>
    <x v="34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35"/>
    <x v="12"/>
    <x v="12"/>
    <n v="0"/>
    <n v="0"/>
    <n v="0"/>
    <n v="0"/>
    <n v="0"/>
    <n v="0"/>
  </r>
  <r>
    <x v="9"/>
    <x v="137"/>
    <x v="36"/>
    <x v="12"/>
    <x v="12"/>
    <n v="0"/>
    <n v="0"/>
    <n v="0"/>
    <n v="0"/>
    <n v="0"/>
    <n v="0"/>
  </r>
  <r>
    <x v="9"/>
    <x v="137"/>
    <x v="37"/>
    <x v="12"/>
    <x v="12"/>
    <n v="0"/>
    <n v="0"/>
    <n v="0"/>
    <n v="0"/>
    <n v="0"/>
    <n v="0"/>
  </r>
  <r>
    <x v="9"/>
    <x v="137"/>
    <x v="38"/>
    <x v="12"/>
    <x v="12"/>
    <n v="0"/>
    <n v="0"/>
    <n v="0"/>
    <n v="0"/>
    <n v="0"/>
    <n v="0"/>
  </r>
  <r>
    <x v="9"/>
    <x v="137"/>
    <x v="7"/>
    <x v="12"/>
    <x v="12"/>
    <n v="0"/>
    <n v="0"/>
    <n v="0"/>
    <n v="0"/>
    <n v="0"/>
    <n v="0"/>
  </r>
  <r>
    <x v="9"/>
    <x v="137"/>
    <x v="8"/>
    <x v="6"/>
    <x v="6"/>
    <m/>
    <m/>
    <m/>
    <m/>
    <m/>
    <m/>
  </r>
  <r>
    <x v="9"/>
    <x v="137"/>
    <x v="39"/>
    <x v="12"/>
    <x v="12"/>
    <n v="0"/>
    <n v="0"/>
    <n v="0"/>
    <n v="0"/>
    <n v="0"/>
    <n v="0"/>
  </r>
  <r>
    <x v="9"/>
    <x v="137"/>
    <x v="40"/>
    <x v="12"/>
    <x v="12"/>
    <n v="0"/>
    <n v="0"/>
    <n v="0"/>
    <n v="0"/>
    <n v="0"/>
    <n v="0"/>
  </r>
  <r>
    <x v="9"/>
    <x v="137"/>
    <x v="41"/>
    <x v="12"/>
    <x v="12"/>
    <n v="0"/>
    <n v="0"/>
    <n v="0"/>
    <n v="0"/>
    <n v="0"/>
    <n v="0"/>
  </r>
  <r>
    <x v="3"/>
    <x v="138"/>
    <x v="0"/>
    <x v="0"/>
    <x v="0"/>
    <n v="124588.8"/>
    <n v="128327"/>
    <n v="124588.8"/>
    <n v="128327"/>
    <n v="3738.1999999999971"/>
    <n v="3.0004302152360381E-2"/>
  </r>
  <r>
    <x v="3"/>
    <x v="138"/>
    <x v="1"/>
    <x v="0"/>
    <x v="0"/>
    <n v="74046"/>
    <n v="91984.52"/>
    <n v="74046"/>
    <n v="91984.52"/>
    <n v="17938.520000000004"/>
    <n v="0.24226183723631262"/>
  </r>
  <r>
    <x v="3"/>
    <x v="138"/>
    <x v="2"/>
    <x v="12"/>
    <x v="12"/>
    <n v="0"/>
    <n v="0"/>
    <n v="0"/>
    <n v="0"/>
    <n v="0"/>
    <n v="0"/>
  </r>
  <r>
    <x v="3"/>
    <x v="138"/>
    <x v="3"/>
    <x v="12"/>
    <x v="12"/>
    <n v="0"/>
    <n v="0"/>
    <n v="0"/>
    <n v="0"/>
    <n v="0"/>
    <n v="0"/>
  </r>
  <r>
    <x v="3"/>
    <x v="138"/>
    <x v="4"/>
    <x v="12"/>
    <x v="12"/>
    <n v="0"/>
    <n v="0"/>
    <n v="0"/>
    <n v="0"/>
    <n v="0"/>
    <n v="0"/>
  </r>
  <r>
    <x v="3"/>
    <x v="138"/>
    <x v="5"/>
    <x v="23"/>
    <x v="23"/>
    <n v="368901.89"/>
    <n v="388340.92"/>
    <n v="61483.648333333338"/>
    <n v="64723.486666666664"/>
    <n v="19439.02999999997"/>
    <n v="5.2694308505711288E-2"/>
  </r>
  <r>
    <x v="3"/>
    <x v="138"/>
    <x v="6"/>
    <x v="12"/>
    <x v="12"/>
    <n v="0"/>
    <n v="0"/>
    <n v="0"/>
    <n v="0"/>
    <n v="0"/>
    <n v="0"/>
  </r>
  <r>
    <x v="3"/>
    <x v="138"/>
    <x v="7"/>
    <x v="7"/>
    <x v="7"/>
    <n v="567536.68999999994"/>
    <n v="608652.43999999994"/>
    <n v="70942.086249999993"/>
    <n v="76081.554999999993"/>
    <n v="41115.75"/>
    <n v="7.2445977016922028E-2"/>
  </r>
  <r>
    <x v="3"/>
    <x v="138"/>
    <x v="8"/>
    <x v="6"/>
    <x v="6"/>
    <m/>
    <m/>
    <m/>
    <m/>
    <m/>
    <m/>
  </r>
  <r>
    <x v="3"/>
    <x v="138"/>
    <x v="9"/>
    <x v="12"/>
    <x v="12"/>
    <n v="0"/>
    <n v="0"/>
    <n v="0"/>
    <n v="0"/>
    <n v="0"/>
    <n v="0"/>
  </r>
  <r>
    <x v="3"/>
    <x v="138"/>
    <x v="10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11"/>
    <x v="12"/>
    <x v="12"/>
    <n v="0"/>
    <n v="0"/>
    <n v="0"/>
    <n v="0"/>
    <n v="0"/>
    <n v="0"/>
  </r>
  <r>
    <x v="3"/>
    <x v="138"/>
    <x v="12"/>
    <x v="12"/>
    <x v="12"/>
    <n v="0"/>
    <n v="0"/>
    <n v="0"/>
    <n v="0"/>
    <n v="0"/>
    <n v="0"/>
  </r>
  <r>
    <x v="3"/>
    <x v="138"/>
    <x v="13"/>
    <x v="12"/>
    <x v="12"/>
    <n v="0"/>
    <n v="0"/>
    <n v="0"/>
    <n v="0"/>
    <n v="0"/>
    <n v="0"/>
  </r>
  <r>
    <x v="3"/>
    <x v="138"/>
    <x v="14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15"/>
    <x v="12"/>
    <x v="12"/>
    <n v="0"/>
    <n v="0"/>
    <n v="0"/>
    <n v="0"/>
    <n v="0"/>
    <n v="0"/>
  </r>
  <r>
    <x v="3"/>
    <x v="138"/>
    <x v="16"/>
    <x v="12"/>
    <x v="12"/>
    <n v="0"/>
    <n v="0"/>
    <n v="0"/>
    <n v="0"/>
    <n v="0"/>
    <n v="0"/>
  </r>
  <r>
    <x v="3"/>
    <x v="138"/>
    <x v="17"/>
    <x v="3"/>
    <x v="3"/>
    <n v="125500"/>
    <n v="133695"/>
    <n v="25100"/>
    <n v="26739"/>
    <n v="8195"/>
    <n v="6.529880478087649E-2"/>
  </r>
  <r>
    <x v="3"/>
    <x v="138"/>
    <x v="7"/>
    <x v="3"/>
    <x v="3"/>
    <n v="125500"/>
    <n v="133695"/>
    <n v="25100"/>
    <n v="26739"/>
    <n v="8195"/>
    <n v="6.529880478087649E-2"/>
  </r>
  <r>
    <x v="3"/>
    <x v="138"/>
    <x v="8"/>
    <x v="6"/>
    <x v="6"/>
    <m/>
    <m/>
    <m/>
    <m/>
    <m/>
    <m/>
  </r>
  <r>
    <x v="3"/>
    <x v="138"/>
    <x v="18"/>
    <x v="12"/>
    <x v="12"/>
    <n v="0"/>
    <n v="0"/>
    <n v="0"/>
    <n v="0"/>
    <n v="0"/>
    <n v="0"/>
  </r>
  <r>
    <x v="3"/>
    <x v="138"/>
    <x v="19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20"/>
    <x v="12"/>
    <x v="12"/>
    <n v="0"/>
    <n v="0"/>
    <n v="0"/>
    <n v="0"/>
    <n v="0"/>
    <n v="0"/>
  </r>
  <r>
    <x v="3"/>
    <x v="138"/>
    <x v="21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22"/>
    <x v="12"/>
    <x v="12"/>
    <n v="0"/>
    <n v="0"/>
    <n v="0"/>
    <n v="0"/>
    <n v="0"/>
    <n v="0"/>
  </r>
  <r>
    <x v="3"/>
    <x v="138"/>
    <x v="23"/>
    <x v="12"/>
    <x v="12"/>
    <n v="0"/>
    <n v="0"/>
    <n v="0"/>
    <n v="0"/>
    <n v="0"/>
    <n v="0"/>
  </r>
  <r>
    <x v="3"/>
    <x v="138"/>
    <x v="24"/>
    <x v="12"/>
    <x v="12"/>
    <n v="0"/>
    <n v="0"/>
    <n v="0"/>
    <n v="0"/>
    <n v="0"/>
    <n v="0"/>
  </r>
  <r>
    <x v="3"/>
    <x v="138"/>
    <x v="25"/>
    <x v="12"/>
    <x v="12"/>
    <n v="0"/>
    <n v="0"/>
    <n v="0"/>
    <n v="0"/>
    <n v="0"/>
    <n v="0"/>
  </r>
  <r>
    <x v="3"/>
    <x v="138"/>
    <x v="26"/>
    <x v="12"/>
    <x v="12"/>
    <n v="0"/>
    <n v="0"/>
    <n v="0"/>
    <n v="0"/>
    <n v="0"/>
    <n v="0"/>
  </r>
  <r>
    <x v="3"/>
    <x v="138"/>
    <x v="27"/>
    <x v="12"/>
    <x v="12"/>
    <n v="0"/>
    <n v="0"/>
    <n v="0"/>
    <n v="0"/>
    <n v="0"/>
    <n v="0"/>
  </r>
  <r>
    <x v="3"/>
    <x v="138"/>
    <x v="28"/>
    <x v="12"/>
    <x v="12"/>
    <n v="0"/>
    <n v="0"/>
    <n v="0"/>
    <n v="0"/>
    <n v="0"/>
    <n v="0"/>
  </r>
  <r>
    <x v="3"/>
    <x v="138"/>
    <x v="29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30"/>
    <x v="12"/>
    <x v="12"/>
    <n v="0"/>
    <n v="0"/>
    <n v="0"/>
    <n v="0"/>
    <n v="0"/>
    <n v="0"/>
  </r>
  <r>
    <x v="3"/>
    <x v="138"/>
    <x v="31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32"/>
    <x v="0"/>
    <x v="0"/>
    <n v="27295"/>
    <n v="28113.85"/>
    <n v="27295"/>
    <n v="28113.85"/>
    <n v="818.84999999999854"/>
    <n v="2.9999999999999947E-2"/>
  </r>
  <r>
    <x v="3"/>
    <x v="138"/>
    <x v="7"/>
    <x v="0"/>
    <x v="0"/>
    <n v="27295"/>
    <n v="28113.85"/>
    <n v="27295"/>
    <n v="28113.85"/>
    <n v="818.84999999999854"/>
    <n v="2.9999999999999947E-2"/>
  </r>
  <r>
    <x v="3"/>
    <x v="138"/>
    <x v="8"/>
    <x v="6"/>
    <x v="6"/>
    <m/>
    <m/>
    <m/>
    <m/>
    <m/>
    <m/>
  </r>
  <r>
    <x v="3"/>
    <x v="138"/>
    <x v="33"/>
    <x v="12"/>
    <x v="12"/>
    <n v="0"/>
    <n v="0"/>
    <n v="0"/>
    <n v="0"/>
    <n v="0"/>
    <n v="0"/>
  </r>
  <r>
    <x v="3"/>
    <x v="138"/>
    <x v="34"/>
    <x v="26"/>
    <x v="26"/>
    <n v="78000"/>
    <n v="80340"/>
    <n v="26000"/>
    <n v="26780"/>
    <n v="2340"/>
    <n v="0.03"/>
  </r>
  <r>
    <x v="3"/>
    <x v="138"/>
    <x v="7"/>
    <x v="26"/>
    <x v="26"/>
    <n v="78000"/>
    <n v="80340"/>
    <n v="26000"/>
    <n v="26780"/>
    <n v="2340"/>
    <n v="0.03"/>
  </r>
  <r>
    <x v="3"/>
    <x v="138"/>
    <x v="8"/>
    <x v="6"/>
    <x v="6"/>
    <m/>
    <m/>
    <m/>
    <m/>
    <m/>
    <m/>
  </r>
  <r>
    <x v="3"/>
    <x v="138"/>
    <x v="35"/>
    <x v="12"/>
    <x v="12"/>
    <n v="0"/>
    <n v="0"/>
    <n v="0"/>
    <n v="0"/>
    <n v="0"/>
    <n v="0"/>
  </r>
  <r>
    <x v="3"/>
    <x v="138"/>
    <x v="36"/>
    <x v="12"/>
    <x v="12"/>
    <n v="0"/>
    <n v="0"/>
    <n v="0"/>
    <n v="0"/>
    <n v="0"/>
    <n v="0"/>
  </r>
  <r>
    <x v="3"/>
    <x v="138"/>
    <x v="37"/>
    <x v="12"/>
    <x v="12"/>
    <n v="0"/>
    <n v="0"/>
    <n v="0"/>
    <n v="0"/>
    <n v="0"/>
    <n v="0"/>
  </r>
  <r>
    <x v="3"/>
    <x v="138"/>
    <x v="38"/>
    <x v="12"/>
    <x v="12"/>
    <n v="0"/>
    <n v="0"/>
    <n v="0"/>
    <n v="0"/>
    <n v="0"/>
    <n v="0"/>
  </r>
  <r>
    <x v="3"/>
    <x v="138"/>
    <x v="7"/>
    <x v="12"/>
    <x v="12"/>
    <n v="0"/>
    <n v="0"/>
    <n v="0"/>
    <n v="0"/>
    <n v="0"/>
    <n v="0"/>
  </r>
  <r>
    <x v="3"/>
    <x v="138"/>
    <x v="8"/>
    <x v="6"/>
    <x v="6"/>
    <m/>
    <m/>
    <m/>
    <m/>
    <m/>
    <m/>
  </r>
  <r>
    <x v="3"/>
    <x v="138"/>
    <x v="39"/>
    <x v="12"/>
    <x v="12"/>
    <n v="0"/>
    <n v="0"/>
    <n v="0"/>
    <n v="0"/>
    <n v="0"/>
    <n v="0"/>
  </r>
  <r>
    <x v="3"/>
    <x v="138"/>
    <x v="40"/>
    <x v="12"/>
    <x v="12"/>
    <n v="0"/>
    <n v="0"/>
    <n v="0"/>
    <n v="0"/>
    <n v="0"/>
    <n v="0"/>
  </r>
  <r>
    <x v="3"/>
    <x v="138"/>
    <x v="41"/>
    <x v="12"/>
    <x v="12"/>
    <n v="0"/>
    <n v="0"/>
    <n v="0"/>
    <n v="0"/>
    <n v="0"/>
    <n v="0"/>
  </r>
  <r>
    <x v="3"/>
    <x v="139"/>
    <x v="0"/>
    <x v="0"/>
    <x v="0"/>
    <n v="90331"/>
    <n v="91104"/>
    <n v="90331"/>
    <n v="91104"/>
    <n v="773"/>
    <n v="8.5574166122372158E-3"/>
  </r>
  <r>
    <x v="3"/>
    <x v="139"/>
    <x v="1"/>
    <x v="12"/>
    <x v="12"/>
    <n v="0"/>
    <n v="0"/>
    <n v="0"/>
    <n v="0"/>
    <n v="0"/>
    <n v="0"/>
  </r>
  <r>
    <x v="3"/>
    <x v="139"/>
    <x v="2"/>
    <x v="12"/>
    <x v="12"/>
    <n v="0"/>
    <n v="0"/>
    <n v="0"/>
    <n v="0"/>
    <n v="0"/>
    <n v="0"/>
  </r>
  <r>
    <x v="3"/>
    <x v="139"/>
    <x v="3"/>
    <x v="12"/>
    <x v="12"/>
    <n v="0"/>
    <n v="0"/>
    <n v="0"/>
    <n v="0"/>
    <n v="0"/>
    <n v="0"/>
  </r>
  <r>
    <x v="3"/>
    <x v="139"/>
    <x v="4"/>
    <x v="12"/>
    <x v="12"/>
    <n v="0"/>
    <n v="0"/>
    <n v="0"/>
    <n v="0"/>
    <n v="0"/>
    <n v="0"/>
  </r>
  <r>
    <x v="3"/>
    <x v="139"/>
    <x v="5"/>
    <x v="12"/>
    <x v="12"/>
    <n v="0"/>
    <n v="0"/>
    <n v="0"/>
    <n v="0"/>
    <n v="0"/>
    <n v="0"/>
  </r>
  <r>
    <x v="3"/>
    <x v="139"/>
    <x v="6"/>
    <x v="12"/>
    <x v="12"/>
    <n v="0"/>
    <n v="0"/>
    <n v="0"/>
    <n v="0"/>
    <n v="0"/>
    <n v="0"/>
  </r>
  <r>
    <x v="3"/>
    <x v="139"/>
    <x v="7"/>
    <x v="0"/>
    <x v="0"/>
    <n v="90331"/>
    <n v="91104"/>
    <n v="90331"/>
    <n v="91104"/>
    <n v="773"/>
    <n v="8.5574166122372158E-3"/>
  </r>
  <r>
    <x v="3"/>
    <x v="139"/>
    <x v="8"/>
    <x v="6"/>
    <x v="6"/>
    <m/>
    <m/>
    <m/>
    <m/>
    <m/>
    <m/>
  </r>
  <r>
    <x v="3"/>
    <x v="139"/>
    <x v="9"/>
    <x v="12"/>
    <x v="12"/>
    <n v="0"/>
    <n v="0"/>
    <n v="0"/>
    <n v="0"/>
    <n v="0"/>
    <n v="0"/>
  </r>
  <r>
    <x v="3"/>
    <x v="139"/>
    <x v="10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11"/>
    <x v="12"/>
    <x v="12"/>
    <n v="0"/>
    <n v="0"/>
    <n v="0"/>
    <n v="0"/>
    <n v="0"/>
    <n v="0"/>
  </r>
  <r>
    <x v="3"/>
    <x v="139"/>
    <x v="12"/>
    <x v="17"/>
    <x v="17"/>
    <n v="49473"/>
    <n v="50055"/>
    <n v="24736.5"/>
    <n v="25027.5"/>
    <n v="582"/>
    <n v="1.1763992480747075E-2"/>
  </r>
  <r>
    <x v="3"/>
    <x v="139"/>
    <x v="13"/>
    <x v="12"/>
    <x v="12"/>
    <n v="0"/>
    <n v="0"/>
    <n v="0"/>
    <n v="0"/>
    <n v="0"/>
    <n v="0"/>
  </r>
  <r>
    <x v="3"/>
    <x v="139"/>
    <x v="14"/>
    <x v="12"/>
    <x v="12"/>
    <n v="0"/>
    <n v="0"/>
    <n v="0"/>
    <n v="0"/>
    <n v="0"/>
    <n v="0"/>
  </r>
  <r>
    <x v="3"/>
    <x v="139"/>
    <x v="7"/>
    <x v="17"/>
    <x v="17"/>
    <n v="49473"/>
    <n v="50055"/>
    <n v="24736.5"/>
    <n v="25027.5"/>
    <n v="582"/>
    <n v="1.1763992480747075E-2"/>
  </r>
  <r>
    <x v="3"/>
    <x v="139"/>
    <x v="8"/>
    <x v="6"/>
    <x v="6"/>
    <m/>
    <m/>
    <m/>
    <m/>
    <m/>
    <m/>
  </r>
  <r>
    <x v="3"/>
    <x v="139"/>
    <x v="15"/>
    <x v="12"/>
    <x v="12"/>
    <n v="0"/>
    <n v="0"/>
    <n v="0"/>
    <n v="0"/>
    <n v="0"/>
    <n v="0"/>
  </r>
  <r>
    <x v="3"/>
    <x v="139"/>
    <x v="16"/>
    <x v="12"/>
    <x v="12"/>
    <n v="0"/>
    <n v="0"/>
    <n v="0"/>
    <n v="0"/>
    <n v="0"/>
    <n v="0"/>
  </r>
  <r>
    <x v="3"/>
    <x v="139"/>
    <x v="17"/>
    <x v="271"/>
    <x v="271"/>
    <n v="66864"/>
    <n v="67514"/>
    <n v="44576"/>
    <n v="45009.333333333336"/>
    <n v="650"/>
    <n v="9.7212251734864804E-3"/>
  </r>
  <r>
    <x v="3"/>
    <x v="139"/>
    <x v="7"/>
    <x v="271"/>
    <x v="271"/>
    <n v="66864"/>
    <n v="67514"/>
    <n v="44576"/>
    <n v="45009.333333333336"/>
    <n v="650"/>
    <n v="9.7212251734864804E-3"/>
  </r>
  <r>
    <x v="3"/>
    <x v="139"/>
    <x v="8"/>
    <x v="6"/>
    <x v="6"/>
    <m/>
    <m/>
    <m/>
    <m/>
    <m/>
    <m/>
  </r>
  <r>
    <x v="3"/>
    <x v="139"/>
    <x v="18"/>
    <x v="12"/>
    <x v="12"/>
    <n v="0"/>
    <n v="0"/>
    <n v="0"/>
    <n v="0"/>
    <n v="0"/>
    <n v="0"/>
  </r>
  <r>
    <x v="3"/>
    <x v="139"/>
    <x v="19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20"/>
    <x v="12"/>
    <x v="12"/>
    <n v="0"/>
    <n v="0"/>
    <n v="0"/>
    <n v="0"/>
    <n v="0"/>
    <n v="0"/>
  </r>
  <r>
    <x v="3"/>
    <x v="139"/>
    <x v="21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22"/>
    <x v="12"/>
    <x v="12"/>
    <n v="0"/>
    <n v="0"/>
    <n v="0"/>
    <n v="0"/>
    <n v="0"/>
    <n v="0"/>
  </r>
  <r>
    <x v="3"/>
    <x v="139"/>
    <x v="23"/>
    <x v="12"/>
    <x v="12"/>
    <n v="0"/>
    <n v="0"/>
    <n v="0"/>
    <n v="0"/>
    <n v="0"/>
    <n v="0"/>
  </r>
  <r>
    <x v="3"/>
    <x v="139"/>
    <x v="24"/>
    <x v="12"/>
    <x v="12"/>
    <n v="0"/>
    <n v="0"/>
    <n v="0"/>
    <n v="0"/>
    <n v="0"/>
    <n v="0"/>
  </r>
  <r>
    <x v="3"/>
    <x v="139"/>
    <x v="25"/>
    <x v="12"/>
    <x v="12"/>
    <n v="0"/>
    <n v="0"/>
    <n v="0"/>
    <n v="0"/>
    <n v="0"/>
    <n v="0"/>
  </r>
  <r>
    <x v="3"/>
    <x v="139"/>
    <x v="26"/>
    <x v="12"/>
    <x v="12"/>
    <n v="0"/>
    <n v="0"/>
    <n v="0"/>
    <n v="0"/>
    <n v="0"/>
    <n v="0"/>
  </r>
  <r>
    <x v="3"/>
    <x v="139"/>
    <x v="27"/>
    <x v="12"/>
    <x v="12"/>
    <n v="0"/>
    <n v="0"/>
    <n v="0"/>
    <n v="0"/>
    <n v="0"/>
    <n v="0"/>
  </r>
  <r>
    <x v="3"/>
    <x v="139"/>
    <x v="28"/>
    <x v="12"/>
    <x v="12"/>
    <n v="0"/>
    <n v="0"/>
    <n v="0"/>
    <n v="0"/>
    <n v="0"/>
    <n v="0"/>
  </r>
  <r>
    <x v="3"/>
    <x v="139"/>
    <x v="29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30"/>
    <x v="12"/>
    <x v="12"/>
    <n v="0"/>
    <n v="0"/>
    <n v="0"/>
    <n v="0"/>
    <n v="0"/>
    <n v="0"/>
  </r>
  <r>
    <x v="3"/>
    <x v="139"/>
    <x v="31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32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33"/>
    <x v="12"/>
    <x v="12"/>
    <n v="0"/>
    <n v="0"/>
    <n v="0"/>
    <n v="0"/>
    <n v="0"/>
    <n v="0"/>
  </r>
  <r>
    <x v="3"/>
    <x v="139"/>
    <x v="34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35"/>
    <x v="12"/>
    <x v="12"/>
    <n v="0"/>
    <n v="0"/>
    <n v="0"/>
    <n v="0"/>
    <n v="0"/>
    <n v="0"/>
  </r>
  <r>
    <x v="3"/>
    <x v="139"/>
    <x v="36"/>
    <x v="12"/>
    <x v="12"/>
    <n v="0"/>
    <n v="0"/>
    <n v="0"/>
    <n v="0"/>
    <n v="0"/>
    <n v="0"/>
  </r>
  <r>
    <x v="3"/>
    <x v="139"/>
    <x v="37"/>
    <x v="12"/>
    <x v="12"/>
    <n v="0"/>
    <n v="0"/>
    <n v="0"/>
    <n v="0"/>
    <n v="0"/>
    <n v="0"/>
  </r>
  <r>
    <x v="3"/>
    <x v="139"/>
    <x v="38"/>
    <x v="12"/>
    <x v="12"/>
    <n v="0"/>
    <n v="0"/>
    <n v="0"/>
    <n v="0"/>
    <n v="0"/>
    <n v="0"/>
  </r>
  <r>
    <x v="3"/>
    <x v="139"/>
    <x v="7"/>
    <x v="12"/>
    <x v="12"/>
    <n v="0"/>
    <n v="0"/>
    <n v="0"/>
    <n v="0"/>
    <n v="0"/>
    <n v="0"/>
  </r>
  <r>
    <x v="3"/>
    <x v="139"/>
    <x v="8"/>
    <x v="6"/>
    <x v="6"/>
    <m/>
    <m/>
    <m/>
    <m/>
    <m/>
    <m/>
  </r>
  <r>
    <x v="3"/>
    <x v="139"/>
    <x v="39"/>
    <x v="12"/>
    <x v="12"/>
    <n v="0"/>
    <n v="0"/>
    <n v="0"/>
    <n v="0"/>
    <n v="0"/>
    <n v="0"/>
  </r>
  <r>
    <x v="3"/>
    <x v="139"/>
    <x v="40"/>
    <x v="12"/>
    <x v="12"/>
    <n v="0"/>
    <n v="0"/>
    <n v="0"/>
    <n v="0"/>
    <n v="0"/>
    <n v="0"/>
  </r>
  <r>
    <x v="3"/>
    <x v="139"/>
    <x v="41"/>
    <x v="12"/>
    <x v="12"/>
    <n v="0"/>
    <n v="0"/>
    <n v="0"/>
    <n v="0"/>
    <n v="0"/>
    <n v="0"/>
  </r>
  <r>
    <x v="3"/>
    <x v="140"/>
    <x v="0"/>
    <x v="281"/>
    <x v="281"/>
    <n v="80958"/>
    <n v="80958"/>
    <n v="101197.5"/>
    <n v="101197.5"/>
    <n v="0"/>
    <n v="0"/>
  </r>
  <r>
    <x v="3"/>
    <x v="140"/>
    <x v="1"/>
    <x v="12"/>
    <x v="12"/>
    <n v="0"/>
    <n v="0"/>
    <n v="0"/>
    <n v="0"/>
    <n v="0"/>
    <n v="0"/>
  </r>
  <r>
    <x v="3"/>
    <x v="140"/>
    <x v="2"/>
    <x v="12"/>
    <x v="12"/>
    <n v="0"/>
    <n v="0"/>
    <n v="0"/>
    <n v="0"/>
    <n v="0"/>
    <n v="0"/>
  </r>
  <r>
    <x v="3"/>
    <x v="140"/>
    <x v="3"/>
    <x v="12"/>
    <x v="12"/>
    <n v="0"/>
    <n v="0"/>
    <n v="0"/>
    <n v="0"/>
    <n v="0"/>
    <n v="0"/>
  </r>
  <r>
    <x v="3"/>
    <x v="140"/>
    <x v="4"/>
    <x v="245"/>
    <x v="245"/>
    <n v="65778"/>
    <n v="65778"/>
    <n v="101196.92307692308"/>
    <n v="101196.92307692308"/>
    <n v="0"/>
    <n v="0"/>
  </r>
  <r>
    <x v="3"/>
    <x v="140"/>
    <x v="5"/>
    <x v="12"/>
    <x v="12"/>
    <n v="0"/>
    <n v="0"/>
    <n v="0"/>
    <n v="0"/>
    <n v="0"/>
    <n v="0"/>
  </r>
  <r>
    <x v="3"/>
    <x v="140"/>
    <x v="6"/>
    <x v="12"/>
    <x v="12"/>
    <n v="0"/>
    <n v="0"/>
    <n v="0"/>
    <n v="0"/>
    <n v="0"/>
    <n v="0"/>
  </r>
  <r>
    <x v="3"/>
    <x v="140"/>
    <x v="7"/>
    <x v="495"/>
    <x v="495"/>
    <n v="146736"/>
    <n v="146736"/>
    <n v="101197.24137931033"/>
    <n v="101197.24137931033"/>
    <n v="0"/>
    <n v="0"/>
  </r>
  <r>
    <x v="3"/>
    <x v="140"/>
    <x v="8"/>
    <x v="6"/>
    <x v="6"/>
    <m/>
    <m/>
    <m/>
    <m/>
    <m/>
    <m/>
  </r>
  <r>
    <x v="3"/>
    <x v="140"/>
    <x v="9"/>
    <x v="12"/>
    <x v="12"/>
    <n v="0"/>
    <n v="0"/>
    <n v="0"/>
    <n v="0"/>
    <n v="0"/>
    <n v="0"/>
  </r>
  <r>
    <x v="3"/>
    <x v="140"/>
    <x v="10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11"/>
    <x v="3"/>
    <x v="3"/>
    <n v="87150"/>
    <n v="87150"/>
    <n v="17430"/>
    <n v="17430"/>
    <n v="0"/>
    <n v="0"/>
  </r>
  <r>
    <x v="3"/>
    <x v="140"/>
    <x v="12"/>
    <x v="12"/>
    <x v="12"/>
    <n v="0"/>
    <n v="0"/>
    <n v="0"/>
    <n v="0"/>
    <n v="0"/>
    <n v="0"/>
  </r>
  <r>
    <x v="3"/>
    <x v="140"/>
    <x v="13"/>
    <x v="12"/>
    <x v="12"/>
    <n v="0"/>
    <n v="0"/>
    <n v="0"/>
    <n v="0"/>
    <n v="0"/>
    <n v="0"/>
  </r>
  <r>
    <x v="3"/>
    <x v="140"/>
    <x v="14"/>
    <x v="12"/>
    <x v="12"/>
    <n v="0"/>
    <n v="0"/>
    <n v="0"/>
    <n v="0"/>
    <n v="0"/>
    <n v="0"/>
  </r>
  <r>
    <x v="3"/>
    <x v="140"/>
    <x v="7"/>
    <x v="3"/>
    <x v="3"/>
    <n v="87150"/>
    <n v="87150"/>
    <n v="17430"/>
    <n v="17430"/>
    <n v="0"/>
    <n v="0"/>
  </r>
  <r>
    <x v="3"/>
    <x v="140"/>
    <x v="8"/>
    <x v="6"/>
    <x v="6"/>
    <m/>
    <m/>
    <m/>
    <m/>
    <m/>
    <m/>
  </r>
  <r>
    <x v="3"/>
    <x v="140"/>
    <x v="15"/>
    <x v="12"/>
    <x v="12"/>
    <n v="0"/>
    <n v="0"/>
    <n v="0"/>
    <n v="0"/>
    <n v="0"/>
    <n v="0"/>
  </r>
  <r>
    <x v="3"/>
    <x v="140"/>
    <x v="16"/>
    <x v="12"/>
    <x v="12"/>
    <n v="0"/>
    <n v="0"/>
    <n v="0"/>
    <n v="0"/>
    <n v="0"/>
    <n v="0"/>
  </r>
  <r>
    <x v="3"/>
    <x v="140"/>
    <x v="17"/>
    <x v="496"/>
    <x v="496"/>
    <n v="111658"/>
    <n v="113658"/>
    <n v="43787.450980392161"/>
    <n v="44571.764705882357"/>
    <n v="2000"/>
    <n v="1.7911837933690375E-2"/>
  </r>
  <r>
    <x v="3"/>
    <x v="140"/>
    <x v="7"/>
    <x v="496"/>
    <x v="496"/>
    <n v="111658"/>
    <n v="113658"/>
    <n v="43787.450980392161"/>
    <n v="44571.764705882357"/>
    <n v="2000"/>
    <n v="1.7911837933690375E-2"/>
  </r>
  <r>
    <x v="3"/>
    <x v="140"/>
    <x v="8"/>
    <x v="6"/>
    <x v="6"/>
    <m/>
    <m/>
    <m/>
    <m/>
    <m/>
    <m/>
  </r>
  <r>
    <x v="3"/>
    <x v="140"/>
    <x v="18"/>
    <x v="12"/>
    <x v="12"/>
    <n v="0"/>
    <n v="0"/>
    <n v="0"/>
    <n v="0"/>
    <n v="0"/>
    <n v="0"/>
  </r>
  <r>
    <x v="3"/>
    <x v="140"/>
    <x v="19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20"/>
    <x v="12"/>
    <x v="12"/>
    <n v="0"/>
    <n v="0"/>
    <n v="0"/>
    <n v="0"/>
    <n v="0"/>
    <n v="0"/>
  </r>
  <r>
    <x v="3"/>
    <x v="140"/>
    <x v="21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22"/>
    <x v="12"/>
    <x v="12"/>
    <n v="0"/>
    <n v="0"/>
    <n v="0"/>
    <n v="0"/>
    <n v="0"/>
    <n v="0"/>
  </r>
  <r>
    <x v="3"/>
    <x v="140"/>
    <x v="23"/>
    <x v="12"/>
    <x v="12"/>
    <n v="0"/>
    <n v="0"/>
    <n v="0"/>
    <n v="0"/>
    <n v="0"/>
    <n v="0"/>
  </r>
  <r>
    <x v="3"/>
    <x v="140"/>
    <x v="24"/>
    <x v="12"/>
    <x v="12"/>
    <n v="0"/>
    <n v="0"/>
    <n v="0"/>
    <n v="0"/>
    <n v="0"/>
    <n v="0"/>
  </r>
  <r>
    <x v="3"/>
    <x v="140"/>
    <x v="25"/>
    <x v="12"/>
    <x v="12"/>
    <n v="0"/>
    <n v="0"/>
    <n v="0"/>
    <n v="0"/>
    <n v="0"/>
    <n v="0"/>
  </r>
  <r>
    <x v="3"/>
    <x v="140"/>
    <x v="26"/>
    <x v="12"/>
    <x v="12"/>
    <n v="0"/>
    <n v="0"/>
    <n v="0"/>
    <n v="0"/>
    <n v="0"/>
    <n v="0"/>
  </r>
  <r>
    <x v="3"/>
    <x v="140"/>
    <x v="27"/>
    <x v="12"/>
    <x v="12"/>
    <n v="0"/>
    <n v="0"/>
    <n v="0"/>
    <n v="0"/>
    <n v="0"/>
    <n v="0"/>
  </r>
  <r>
    <x v="3"/>
    <x v="140"/>
    <x v="28"/>
    <x v="12"/>
    <x v="12"/>
    <n v="0"/>
    <n v="0"/>
    <n v="0"/>
    <n v="0"/>
    <n v="0"/>
    <n v="0"/>
  </r>
  <r>
    <x v="3"/>
    <x v="140"/>
    <x v="29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30"/>
    <x v="12"/>
    <x v="12"/>
    <n v="0"/>
    <n v="0"/>
    <n v="0"/>
    <n v="0"/>
    <n v="0"/>
    <n v="0"/>
  </r>
  <r>
    <x v="3"/>
    <x v="140"/>
    <x v="31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32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33"/>
    <x v="12"/>
    <x v="12"/>
    <n v="0"/>
    <n v="0"/>
    <n v="0"/>
    <n v="0"/>
    <n v="0"/>
    <n v="0"/>
  </r>
  <r>
    <x v="3"/>
    <x v="140"/>
    <x v="34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35"/>
    <x v="12"/>
    <x v="12"/>
    <n v="0"/>
    <n v="0"/>
    <n v="0"/>
    <n v="0"/>
    <n v="0"/>
    <n v="0"/>
  </r>
  <r>
    <x v="3"/>
    <x v="140"/>
    <x v="36"/>
    <x v="12"/>
    <x v="12"/>
    <n v="0"/>
    <n v="0"/>
    <n v="0"/>
    <n v="0"/>
    <n v="0"/>
    <n v="0"/>
  </r>
  <r>
    <x v="3"/>
    <x v="140"/>
    <x v="37"/>
    <x v="12"/>
    <x v="12"/>
    <n v="0"/>
    <n v="0"/>
    <n v="0"/>
    <n v="0"/>
    <n v="0"/>
    <n v="0"/>
  </r>
  <r>
    <x v="3"/>
    <x v="140"/>
    <x v="38"/>
    <x v="12"/>
    <x v="12"/>
    <n v="0"/>
    <n v="0"/>
    <n v="0"/>
    <n v="0"/>
    <n v="0"/>
    <n v="0"/>
  </r>
  <r>
    <x v="3"/>
    <x v="140"/>
    <x v="7"/>
    <x v="12"/>
    <x v="12"/>
    <n v="0"/>
    <n v="0"/>
    <n v="0"/>
    <n v="0"/>
    <n v="0"/>
    <n v="0"/>
  </r>
  <r>
    <x v="3"/>
    <x v="140"/>
    <x v="8"/>
    <x v="6"/>
    <x v="6"/>
    <m/>
    <m/>
    <m/>
    <m/>
    <m/>
    <m/>
  </r>
  <r>
    <x v="3"/>
    <x v="140"/>
    <x v="39"/>
    <x v="12"/>
    <x v="12"/>
    <n v="0"/>
    <n v="0"/>
    <n v="0"/>
    <n v="0"/>
    <n v="0"/>
    <n v="0"/>
  </r>
  <r>
    <x v="3"/>
    <x v="140"/>
    <x v="40"/>
    <x v="12"/>
    <x v="12"/>
    <n v="0"/>
    <n v="0"/>
    <n v="0"/>
    <n v="0"/>
    <n v="0"/>
    <n v="0"/>
  </r>
  <r>
    <x v="3"/>
    <x v="140"/>
    <x v="41"/>
    <x v="12"/>
    <x v="12"/>
    <n v="0"/>
    <n v="0"/>
    <n v="0"/>
    <n v="0"/>
    <n v="0"/>
    <n v="0"/>
  </r>
  <r>
    <x v="1"/>
    <x v="141"/>
    <x v="0"/>
    <x v="0"/>
    <x v="0"/>
    <n v="87000"/>
    <n v="87000"/>
    <n v="87000"/>
    <n v="87000"/>
    <n v="0"/>
    <n v="0"/>
  </r>
  <r>
    <x v="1"/>
    <x v="141"/>
    <x v="1"/>
    <x v="12"/>
    <x v="12"/>
    <n v="0"/>
    <n v="0"/>
    <n v="0"/>
    <n v="0"/>
    <n v="0"/>
    <n v="0"/>
  </r>
  <r>
    <x v="1"/>
    <x v="141"/>
    <x v="2"/>
    <x v="12"/>
    <x v="12"/>
    <n v="0"/>
    <n v="0"/>
    <n v="0"/>
    <n v="0"/>
    <n v="0"/>
    <n v="0"/>
  </r>
  <r>
    <x v="1"/>
    <x v="141"/>
    <x v="3"/>
    <x v="12"/>
    <x v="12"/>
    <n v="0"/>
    <n v="0"/>
    <n v="0"/>
    <n v="0"/>
    <n v="0"/>
    <n v="0"/>
  </r>
  <r>
    <x v="1"/>
    <x v="141"/>
    <x v="4"/>
    <x v="0"/>
    <x v="0"/>
    <n v="71580"/>
    <n v="72300"/>
    <n v="71580"/>
    <n v="72300"/>
    <n v="720"/>
    <n v="1.0058675607711651E-2"/>
  </r>
  <r>
    <x v="1"/>
    <x v="141"/>
    <x v="5"/>
    <x v="12"/>
    <x v="12"/>
    <n v="0"/>
    <n v="0"/>
    <n v="0"/>
    <n v="0"/>
    <n v="0"/>
    <n v="0"/>
  </r>
  <r>
    <x v="1"/>
    <x v="141"/>
    <x v="6"/>
    <x v="12"/>
    <x v="12"/>
    <n v="0"/>
    <n v="0"/>
    <n v="0"/>
    <n v="0"/>
    <n v="0"/>
    <n v="0"/>
  </r>
  <r>
    <x v="1"/>
    <x v="141"/>
    <x v="7"/>
    <x v="17"/>
    <x v="17"/>
    <n v="158580"/>
    <n v="159300"/>
    <n v="79290"/>
    <n v="79650"/>
    <n v="720"/>
    <n v="4.5402951191827468E-3"/>
  </r>
  <r>
    <x v="1"/>
    <x v="141"/>
    <x v="8"/>
    <x v="6"/>
    <x v="6"/>
    <m/>
    <m/>
    <m/>
    <m/>
    <m/>
    <m/>
  </r>
  <r>
    <x v="1"/>
    <x v="141"/>
    <x v="9"/>
    <x v="12"/>
    <x v="12"/>
    <n v="0"/>
    <n v="0"/>
    <n v="0"/>
    <n v="0"/>
    <n v="0"/>
    <n v="0"/>
  </r>
  <r>
    <x v="1"/>
    <x v="141"/>
    <x v="10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11"/>
    <x v="19"/>
    <x v="19"/>
    <n v="84010"/>
    <n v="85120"/>
    <n v="21002.5"/>
    <n v="21280"/>
    <n v="1110"/>
    <n v="1.3212712772289014E-2"/>
  </r>
  <r>
    <x v="1"/>
    <x v="141"/>
    <x v="12"/>
    <x v="12"/>
    <x v="12"/>
    <n v="0"/>
    <n v="0"/>
    <n v="0"/>
    <n v="0"/>
    <n v="0"/>
    <n v="0"/>
  </r>
  <r>
    <x v="1"/>
    <x v="141"/>
    <x v="13"/>
    <x v="12"/>
    <x v="12"/>
    <n v="0"/>
    <n v="0"/>
    <n v="0"/>
    <n v="0"/>
    <n v="0"/>
    <n v="0"/>
  </r>
  <r>
    <x v="1"/>
    <x v="141"/>
    <x v="14"/>
    <x v="12"/>
    <x v="12"/>
    <n v="0"/>
    <n v="0"/>
    <n v="0"/>
    <n v="0"/>
    <n v="0"/>
    <n v="0"/>
  </r>
  <r>
    <x v="1"/>
    <x v="141"/>
    <x v="7"/>
    <x v="19"/>
    <x v="19"/>
    <n v="84010"/>
    <n v="85120"/>
    <n v="21002.5"/>
    <n v="21280"/>
    <n v="1110"/>
    <n v="1.3212712772289014E-2"/>
  </r>
  <r>
    <x v="1"/>
    <x v="141"/>
    <x v="8"/>
    <x v="6"/>
    <x v="6"/>
    <m/>
    <m/>
    <m/>
    <m/>
    <m/>
    <m/>
  </r>
  <r>
    <x v="1"/>
    <x v="141"/>
    <x v="15"/>
    <x v="12"/>
    <x v="12"/>
    <n v="0"/>
    <n v="0"/>
    <n v="0"/>
    <n v="0"/>
    <n v="0"/>
    <n v="0"/>
  </r>
  <r>
    <x v="1"/>
    <x v="141"/>
    <x v="16"/>
    <x v="12"/>
    <x v="12"/>
    <n v="0"/>
    <n v="0"/>
    <n v="0"/>
    <n v="0"/>
    <n v="0"/>
    <n v="0"/>
  </r>
  <r>
    <x v="1"/>
    <x v="141"/>
    <x v="17"/>
    <x v="0"/>
    <x v="0"/>
    <n v="49488"/>
    <n v="49982"/>
    <n v="49488"/>
    <n v="49982"/>
    <n v="494"/>
    <n v="9.9822179114128686E-3"/>
  </r>
  <r>
    <x v="1"/>
    <x v="141"/>
    <x v="7"/>
    <x v="0"/>
    <x v="0"/>
    <n v="49488"/>
    <n v="49982"/>
    <n v="49488"/>
    <n v="49982"/>
    <n v="494"/>
    <n v="9.9822179114128686E-3"/>
  </r>
  <r>
    <x v="1"/>
    <x v="141"/>
    <x v="8"/>
    <x v="6"/>
    <x v="6"/>
    <m/>
    <m/>
    <m/>
    <m/>
    <m/>
    <m/>
  </r>
  <r>
    <x v="1"/>
    <x v="141"/>
    <x v="18"/>
    <x v="12"/>
    <x v="12"/>
    <n v="0"/>
    <n v="0"/>
    <n v="0"/>
    <n v="0"/>
    <n v="0"/>
    <n v="0"/>
  </r>
  <r>
    <x v="1"/>
    <x v="141"/>
    <x v="19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20"/>
    <x v="12"/>
    <x v="12"/>
    <n v="0"/>
    <n v="0"/>
    <n v="0"/>
    <n v="0"/>
    <n v="0"/>
    <n v="0"/>
  </r>
  <r>
    <x v="1"/>
    <x v="141"/>
    <x v="21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22"/>
    <x v="12"/>
    <x v="12"/>
    <n v="0"/>
    <n v="0"/>
    <n v="0"/>
    <n v="0"/>
    <n v="0"/>
    <n v="0"/>
  </r>
  <r>
    <x v="1"/>
    <x v="141"/>
    <x v="23"/>
    <x v="12"/>
    <x v="12"/>
    <n v="0"/>
    <n v="0"/>
    <n v="0"/>
    <n v="0"/>
    <n v="0"/>
    <n v="0"/>
  </r>
  <r>
    <x v="1"/>
    <x v="141"/>
    <x v="24"/>
    <x v="12"/>
    <x v="12"/>
    <n v="0"/>
    <n v="0"/>
    <n v="0"/>
    <n v="0"/>
    <n v="0"/>
    <n v="0"/>
  </r>
  <r>
    <x v="1"/>
    <x v="141"/>
    <x v="25"/>
    <x v="12"/>
    <x v="12"/>
    <n v="0"/>
    <n v="0"/>
    <n v="0"/>
    <n v="0"/>
    <n v="0"/>
    <n v="0"/>
  </r>
  <r>
    <x v="1"/>
    <x v="141"/>
    <x v="26"/>
    <x v="12"/>
    <x v="12"/>
    <n v="0"/>
    <n v="0"/>
    <n v="0"/>
    <n v="0"/>
    <n v="0"/>
    <n v="0"/>
  </r>
  <r>
    <x v="1"/>
    <x v="141"/>
    <x v="27"/>
    <x v="12"/>
    <x v="12"/>
    <n v="0"/>
    <n v="0"/>
    <n v="0"/>
    <n v="0"/>
    <n v="0"/>
    <n v="0"/>
  </r>
  <r>
    <x v="1"/>
    <x v="141"/>
    <x v="28"/>
    <x v="12"/>
    <x v="12"/>
    <n v="0"/>
    <n v="0"/>
    <n v="0"/>
    <n v="0"/>
    <n v="0"/>
    <n v="0"/>
  </r>
  <r>
    <x v="1"/>
    <x v="141"/>
    <x v="29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30"/>
    <x v="12"/>
    <x v="12"/>
    <n v="0"/>
    <n v="0"/>
    <n v="0"/>
    <n v="0"/>
    <n v="0"/>
    <n v="0"/>
  </r>
  <r>
    <x v="1"/>
    <x v="141"/>
    <x v="31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32"/>
    <x v="497"/>
    <x v="497"/>
    <n v="3474"/>
    <n v="3510"/>
    <n v="57900"/>
    <n v="58500"/>
    <n v="36"/>
    <n v="1.0362694300518135E-2"/>
  </r>
  <r>
    <x v="1"/>
    <x v="141"/>
    <x v="7"/>
    <x v="497"/>
    <x v="497"/>
    <n v="3474"/>
    <n v="3510"/>
    <n v="57900"/>
    <n v="58500"/>
    <n v="36"/>
    <n v="1.0362694300518135E-2"/>
  </r>
  <r>
    <x v="1"/>
    <x v="141"/>
    <x v="8"/>
    <x v="6"/>
    <x v="6"/>
    <m/>
    <m/>
    <m/>
    <m/>
    <m/>
    <m/>
  </r>
  <r>
    <x v="1"/>
    <x v="141"/>
    <x v="33"/>
    <x v="12"/>
    <x v="12"/>
    <n v="0"/>
    <n v="0"/>
    <n v="0"/>
    <n v="0"/>
    <n v="0"/>
    <n v="0"/>
  </r>
  <r>
    <x v="1"/>
    <x v="141"/>
    <x v="34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35"/>
    <x v="12"/>
    <x v="12"/>
    <n v="0"/>
    <n v="0"/>
    <n v="0"/>
    <n v="0"/>
    <n v="0"/>
    <n v="0"/>
  </r>
  <r>
    <x v="1"/>
    <x v="141"/>
    <x v="36"/>
    <x v="12"/>
    <x v="12"/>
    <n v="0"/>
    <n v="0"/>
    <n v="0"/>
    <n v="0"/>
    <n v="0"/>
    <n v="0"/>
  </r>
  <r>
    <x v="1"/>
    <x v="141"/>
    <x v="37"/>
    <x v="12"/>
    <x v="12"/>
    <n v="0"/>
    <n v="0"/>
    <n v="0"/>
    <n v="0"/>
    <n v="0"/>
    <n v="0"/>
  </r>
  <r>
    <x v="1"/>
    <x v="141"/>
    <x v="38"/>
    <x v="12"/>
    <x v="12"/>
    <n v="0"/>
    <n v="0"/>
    <n v="0"/>
    <n v="0"/>
    <n v="0"/>
    <n v="0"/>
  </r>
  <r>
    <x v="1"/>
    <x v="141"/>
    <x v="7"/>
    <x v="12"/>
    <x v="12"/>
    <n v="0"/>
    <n v="0"/>
    <n v="0"/>
    <n v="0"/>
    <n v="0"/>
    <n v="0"/>
  </r>
  <r>
    <x v="1"/>
    <x v="141"/>
    <x v="8"/>
    <x v="6"/>
    <x v="6"/>
    <m/>
    <m/>
    <m/>
    <m/>
    <m/>
    <m/>
  </r>
  <r>
    <x v="1"/>
    <x v="141"/>
    <x v="39"/>
    <x v="12"/>
    <x v="12"/>
    <n v="0"/>
    <n v="0"/>
    <n v="0"/>
    <n v="0"/>
    <n v="0"/>
    <n v="0"/>
  </r>
  <r>
    <x v="1"/>
    <x v="141"/>
    <x v="40"/>
    <x v="12"/>
    <x v="12"/>
    <n v="0"/>
    <n v="0"/>
    <n v="0"/>
    <n v="0"/>
    <n v="0"/>
    <n v="0"/>
  </r>
  <r>
    <x v="1"/>
    <x v="141"/>
    <x v="41"/>
    <x v="498"/>
    <x v="498"/>
    <n v="46834"/>
    <n v="47304"/>
    <n v="33693.525179856115"/>
    <n v="34031.654676258993"/>
    <n v="470"/>
    <n v="1.0035444335311953E-2"/>
  </r>
  <r>
    <x v="10"/>
    <x v="142"/>
    <x v="0"/>
    <x v="0"/>
    <x v="0"/>
    <n v="80000"/>
    <n v="80000"/>
    <n v="80000"/>
    <n v="80000"/>
    <n v="0"/>
    <n v="0"/>
  </r>
  <r>
    <x v="10"/>
    <x v="142"/>
    <x v="1"/>
    <x v="12"/>
    <x v="12"/>
    <n v="0"/>
    <n v="0"/>
    <n v="0"/>
    <n v="0"/>
    <n v="0"/>
    <n v="0"/>
  </r>
  <r>
    <x v="10"/>
    <x v="142"/>
    <x v="2"/>
    <x v="12"/>
    <x v="12"/>
    <n v="0"/>
    <n v="0"/>
    <n v="0"/>
    <n v="0"/>
    <n v="0"/>
    <n v="0"/>
  </r>
  <r>
    <x v="10"/>
    <x v="142"/>
    <x v="3"/>
    <x v="12"/>
    <x v="12"/>
    <n v="0"/>
    <n v="0"/>
    <n v="0"/>
    <n v="0"/>
    <n v="0"/>
    <n v="0"/>
  </r>
  <r>
    <x v="10"/>
    <x v="142"/>
    <x v="4"/>
    <x v="12"/>
    <x v="12"/>
    <n v="0"/>
    <n v="0"/>
    <n v="0"/>
    <n v="0"/>
    <n v="0"/>
    <n v="0"/>
  </r>
  <r>
    <x v="10"/>
    <x v="142"/>
    <x v="5"/>
    <x v="12"/>
    <x v="12"/>
    <n v="0"/>
    <n v="0"/>
    <n v="0"/>
    <n v="0"/>
    <n v="0"/>
    <n v="0"/>
  </r>
  <r>
    <x v="10"/>
    <x v="142"/>
    <x v="6"/>
    <x v="12"/>
    <x v="12"/>
    <n v="0"/>
    <n v="0"/>
    <n v="0"/>
    <n v="0"/>
    <n v="0"/>
    <n v="0"/>
  </r>
  <r>
    <x v="10"/>
    <x v="142"/>
    <x v="7"/>
    <x v="0"/>
    <x v="0"/>
    <n v="80000"/>
    <n v="80000"/>
    <n v="80000"/>
    <n v="80000"/>
    <n v="0"/>
    <n v="0"/>
  </r>
  <r>
    <x v="10"/>
    <x v="142"/>
    <x v="8"/>
    <x v="6"/>
    <x v="6"/>
    <m/>
    <m/>
    <m/>
    <m/>
    <m/>
    <m/>
  </r>
  <r>
    <x v="10"/>
    <x v="142"/>
    <x v="9"/>
    <x v="12"/>
    <x v="12"/>
    <n v="0"/>
    <n v="0"/>
    <n v="0"/>
    <n v="0"/>
    <n v="0"/>
    <n v="0"/>
  </r>
  <r>
    <x v="10"/>
    <x v="142"/>
    <x v="10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11"/>
    <x v="12"/>
    <x v="12"/>
    <n v="0"/>
    <n v="0"/>
    <n v="0"/>
    <n v="0"/>
    <n v="0"/>
    <n v="0"/>
  </r>
  <r>
    <x v="10"/>
    <x v="142"/>
    <x v="12"/>
    <x v="0"/>
    <x v="0"/>
    <n v="14747"/>
    <n v="14747"/>
    <n v="14747"/>
    <n v="14747"/>
    <n v="0"/>
    <n v="0"/>
  </r>
  <r>
    <x v="10"/>
    <x v="142"/>
    <x v="13"/>
    <x v="12"/>
    <x v="12"/>
    <n v="0"/>
    <n v="0"/>
    <n v="0"/>
    <n v="0"/>
    <n v="0"/>
    <n v="0"/>
  </r>
  <r>
    <x v="10"/>
    <x v="142"/>
    <x v="14"/>
    <x v="12"/>
    <x v="12"/>
    <n v="0"/>
    <n v="0"/>
    <n v="0"/>
    <n v="0"/>
    <n v="0"/>
    <n v="0"/>
  </r>
  <r>
    <x v="10"/>
    <x v="142"/>
    <x v="7"/>
    <x v="0"/>
    <x v="0"/>
    <n v="14747"/>
    <n v="14747"/>
    <n v="14747"/>
    <n v="14747"/>
    <n v="0"/>
    <n v="0"/>
  </r>
  <r>
    <x v="10"/>
    <x v="142"/>
    <x v="8"/>
    <x v="6"/>
    <x v="6"/>
    <m/>
    <m/>
    <m/>
    <m/>
    <m/>
    <m/>
  </r>
  <r>
    <x v="10"/>
    <x v="142"/>
    <x v="15"/>
    <x v="12"/>
    <x v="12"/>
    <n v="0"/>
    <n v="0"/>
    <n v="0"/>
    <n v="0"/>
    <n v="0"/>
    <n v="0"/>
  </r>
  <r>
    <x v="10"/>
    <x v="142"/>
    <x v="16"/>
    <x v="12"/>
    <x v="12"/>
    <n v="0"/>
    <n v="0"/>
    <n v="0"/>
    <n v="0"/>
    <n v="0"/>
    <n v="0"/>
  </r>
  <r>
    <x v="10"/>
    <x v="142"/>
    <x v="17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18"/>
    <x v="12"/>
    <x v="12"/>
    <n v="0"/>
    <n v="0"/>
    <n v="0"/>
    <n v="0"/>
    <n v="0"/>
    <n v="0"/>
  </r>
  <r>
    <x v="10"/>
    <x v="142"/>
    <x v="19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20"/>
    <x v="0"/>
    <x v="0"/>
    <n v="35000"/>
    <n v="35000"/>
    <n v="35000"/>
    <n v="35000"/>
    <n v="0"/>
    <n v="0"/>
  </r>
  <r>
    <x v="10"/>
    <x v="142"/>
    <x v="21"/>
    <x v="12"/>
    <x v="12"/>
    <n v="0"/>
    <n v="0"/>
    <n v="0"/>
    <n v="0"/>
    <n v="0"/>
    <n v="0"/>
  </r>
  <r>
    <x v="10"/>
    <x v="142"/>
    <x v="7"/>
    <x v="0"/>
    <x v="0"/>
    <n v="35000"/>
    <n v="35000"/>
    <n v="35000"/>
    <n v="35000"/>
    <n v="0"/>
    <n v="0"/>
  </r>
  <r>
    <x v="10"/>
    <x v="142"/>
    <x v="8"/>
    <x v="6"/>
    <x v="6"/>
    <m/>
    <m/>
    <m/>
    <m/>
    <m/>
    <m/>
  </r>
  <r>
    <x v="10"/>
    <x v="142"/>
    <x v="22"/>
    <x v="12"/>
    <x v="12"/>
    <n v="0"/>
    <n v="0"/>
    <n v="0"/>
    <n v="0"/>
    <n v="0"/>
    <n v="0"/>
  </r>
  <r>
    <x v="10"/>
    <x v="142"/>
    <x v="23"/>
    <x v="12"/>
    <x v="12"/>
    <n v="0"/>
    <n v="0"/>
    <n v="0"/>
    <n v="0"/>
    <n v="0"/>
    <n v="0"/>
  </r>
  <r>
    <x v="10"/>
    <x v="142"/>
    <x v="24"/>
    <x v="12"/>
    <x v="12"/>
    <n v="0"/>
    <n v="0"/>
    <n v="0"/>
    <n v="0"/>
    <n v="0"/>
    <n v="0"/>
  </r>
  <r>
    <x v="10"/>
    <x v="142"/>
    <x v="25"/>
    <x v="12"/>
    <x v="12"/>
    <n v="0"/>
    <n v="0"/>
    <n v="0"/>
    <n v="0"/>
    <n v="0"/>
    <n v="0"/>
  </r>
  <r>
    <x v="10"/>
    <x v="142"/>
    <x v="26"/>
    <x v="12"/>
    <x v="12"/>
    <n v="0"/>
    <n v="0"/>
    <n v="0"/>
    <n v="0"/>
    <n v="0"/>
    <n v="0"/>
  </r>
  <r>
    <x v="10"/>
    <x v="142"/>
    <x v="27"/>
    <x v="12"/>
    <x v="12"/>
    <n v="0"/>
    <n v="0"/>
    <n v="0"/>
    <n v="0"/>
    <n v="0"/>
    <n v="0"/>
  </r>
  <r>
    <x v="10"/>
    <x v="142"/>
    <x v="28"/>
    <x v="12"/>
    <x v="12"/>
    <n v="0"/>
    <n v="0"/>
    <n v="0"/>
    <n v="0"/>
    <n v="0"/>
    <n v="0"/>
  </r>
  <r>
    <x v="10"/>
    <x v="142"/>
    <x v="29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30"/>
    <x v="12"/>
    <x v="12"/>
    <n v="0"/>
    <n v="0"/>
    <n v="0"/>
    <n v="0"/>
    <n v="0"/>
    <n v="0"/>
  </r>
  <r>
    <x v="10"/>
    <x v="142"/>
    <x v="31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32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33"/>
    <x v="12"/>
    <x v="12"/>
    <n v="0"/>
    <n v="0"/>
    <n v="0"/>
    <n v="0"/>
    <n v="0"/>
    <n v="0"/>
  </r>
  <r>
    <x v="10"/>
    <x v="142"/>
    <x v="34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35"/>
    <x v="12"/>
    <x v="12"/>
    <n v="0"/>
    <n v="0"/>
    <n v="0"/>
    <n v="0"/>
    <n v="0"/>
    <n v="0"/>
  </r>
  <r>
    <x v="10"/>
    <x v="142"/>
    <x v="36"/>
    <x v="12"/>
    <x v="12"/>
    <n v="0"/>
    <n v="0"/>
    <n v="0"/>
    <n v="0"/>
    <n v="0"/>
    <n v="0"/>
  </r>
  <r>
    <x v="10"/>
    <x v="142"/>
    <x v="37"/>
    <x v="12"/>
    <x v="12"/>
    <n v="0"/>
    <n v="0"/>
    <n v="0"/>
    <n v="0"/>
    <n v="0"/>
    <n v="0"/>
  </r>
  <r>
    <x v="10"/>
    <x v="142"/>
    <x v="38"/>
    <x v="12"/>
    <x v="12"/>
    <n v="0"/>
    <n v="0"/>
    <n v="0"/>
    <n v="0"/>
    <n v="0"/>
    <n v="0"/>
  </r>
  <r>
    <x v="10"/>
    <x v="142"/>
    <x v="7"/>
    <x v="12"/>
    <x v="12"/>
    <n v="0"/>
    <n v="0"/>
    <n v="0"/>
    <n v="0"/>
    <n v="0"/>
    <n v="0"/>
  </r>
  <r>
    <x v="10"/>
    <x v="142"/>
    <x v="8"/>
    <x v="6"/>
    <x v="6"/>
    <m/>
    <m/>
    <m/>
    <m/>
    <m/>
    <m/>
  </r>
  <r>
    <x v="10"/>
    <x v="142"/>
    <x v="39"/>
    <x v="12"/>
    <x v="12"/>
    <n v="0"/>
    <n v="0"/>
    <n v="0"/>
    <n v="0"/>
    <n v="0"/>
    <n v="0"/>
  </r>
  <r>
    <x v="10"/>
    <x v="142"/>
    <x v="40"/>
    <x v="12"/>
    <x v="12"/>
    <n v="0"/>
    <n v="0"/>
    <n v="0"/>
    <n v="0"/>
    <n v="0"/>
    <n v="0"/>
  </r>
  <r>
    <x v="10"/>
    <x v="142"/>
    <x v="41"/>
    <x v="12"/>
    <x v="12"/>
    <n v="0"/>
    <n v="0"/>
    <n v="0"/>
    <n v="0"/>
    <n v="0"/>
    <n v="0"/>
  </r>
  <r>
    <x v="11"/>
    <x v="143"/>
    <x v="0"/>
    <x v="307"/>
    <x v="307"/>
    <n v="73702.41"/>
    <n v="73702.91"/>
    <n v="83752.738636363647"/>
    <n v="83753.306818181823"/>
    <n v="0.5"/>
    <n v="6.7840386766185796E-6"/>
  </r>
  <r>
    <x v="11"/>
    <x v="143"/>
    <x v="1"/>
    <x v="12"/>
    <x v="12"/>
    <n v="0"/>
    <n v="0"/>
    <n v="0"/>
    <n v="0"/>
    <n v="0"/>
    <n v="0"/>
  </r>
  <r>
    <x v="11"/>
    <x v="143"/>
    <x v="2"/>
    <x v="12"/>
    <x v="12"/>
    <n v="0"/>
    <n v="0"/>
    <n v="0"/>
    <n v="0"/>
    <n v="0"/>
    <n v="0"/>
  </r>
  <r>
    <x v="11"/>
    <x v="143"/>
    <x v="3"/>
    <x v="12"/>
    <x v="12"/>
    <n v="0"/>
    <n v="0"/>
    <n v="0"/>
    <n v="0"/>
    <n v="0"/>
    <n v="0"/>
  </r>
  <r>
    <x v="11"/>
    <x v="143"/>
    <x v="4"/>
    <x v="12"/>
    <x v="12"/>
    <n v="0"/>
    <n v="0"/>
    <n v="0"/>
    <n v="0"/>
    <n v="0"/>
    <n v="0"/>
  </r>
  <r>
    <x v="11"/>
    <x v="143"/>
    <x v="5"/>
    <x v="115"/>
    <x v="115"/>
    <n v="36009.5"/>
    <n v="36010"/>
    <n v="72019"/>
    <n v="72020"/>
    <n v="0.5"/>
    <n v="1.3885224732362294E-5"/>
  </r>
  <r>
    <x v="11"/>
    <x v="143"/>
    <x v="6"/>
    <x v="12"/>
    <x v="12"/>
    <n v="0"/>
    <n v="0"/>
    <n v="0"/>
    <n v="0"/>
    <n v="0"/>
    <n v="0"/>
  </r>
  <r>
    <x v="11"/>
    <x v="143"/>
    <x v="7"/>
    <x v="499"/>
    <x v="499"/>
    <n v="109711.91"/>
    <n v="109712.91"/>
    <n v="79501.384057971023"/>
    <n v="79502.108695652176"/>
    <n v="1"/>
    <n v="9.1147807015664937E-6"/>
  </r>
  <r>
    <x v="11"/>
    <x v="143"/>
    <x v="8"/>
    <x v="6"/>
    <x v="6"/>
    <m/>
    <m/>
    <m/>
    <m/>
    <m/>
    <m/>
  </r>
  <r>
    <x v="11"/>
    <x v="143"/>
    <x v="9"/>
    <x v="12"/>
    <x v="12"/>
    <n v="0"/>
    <n v="0"/>
    <n v="0"/>
    <n v="0"/>
    <n v="0"/>
    <n v="0"/>
  </r>
  <r>
    <x v="11"/>
    <x v="143"/>
    <x v="10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11"/>
    <x v="189"/>
    <x v="189"/>
    <n v="54820.5"/>
    <n v="54824"/>
    <n v="15663"/>
    <n v="15664"/>
    <n v="3.5"/>
    <n v="6.3844729617570063E-5"/>
  </r>
  <r>
    <x v="11"/>
    <x v="143"/>
    <x v="12"/>
    <x v="12"/>
    <x v="12"/>
    <n v="0"/>
    <n v="0"/>
    <n v="0"/>
    <n v="0"/>
    <n v="0"/>
    <n v="0"/>
  </r>
  <r>
    <x v="11"/>
    <x v="143"/>
    <x v="13"/>
    <x v="12"/>
    <x v="12"/>
    <n v="0"/>
    <n v="0"/>
    <n v="0"/>
    <n v="0"/>
    <n v="0"/>
    <n v="0"/>
  </r>
  <r>
    <x v="11"/>
    <x v="143"/>
    <x v="14"/>
    <x v="12"/>
    <x v="12"/>
    <n v="0"/>
    <n v="0"/>
    <n v="0"/>
    <n v="0"/>
    <n v="0"/>
    <n v="0"/>
  </r>
  <r>
    <x v="11"/>
    <x v="143"/>
    <x v="7"/>
    <x v="189"/>
    <x v="189"/>
    <n v="54820.5"/>
    <n v="54824"/>
    <n v="15663"/>
    <n v="15664"/>
    <n v="3.5"/>
    <n v="6.3844729617570063E-5"/>
  </r>
  <r>
    <x v="11"/>
    <x v="143"/>
    <x v="8"/>
    <x v="6"/>
    <x v="6"/>
    <m/>
    <m/>
    <m/>
    <m/>
    <m/>
    <m/>
  </r>
  <r>
    <x v="11"/>
    <x v="143"/>
    <x v="15"/>
    <x v="12"/>
    <x v="12"/>
    <n v="0"/>
    <n v="0"/>
    <n v="0"/>
    <n v="0"/>
    <n v="0"/>
    <n v="0"/>
  </r>
  <r>
    <x v="11"/>
    <x v="143"/>
    <x v="16"/>
    <x v="12"/>
    <x v="12"/>
    <n v="0"/>
    <n v="0"/>
    <n v="0"/>
    <n v="0"/>
    <n v="0"/>
    <n v="0"/>
  </r>
  <r>
    <x v="11"/>
    <x v="143"/>
    <x v="17"/>
    <x v="271"/>
    <x v="271"/>
    <n v="39839.5"/>
    <n v="39841"/>
    <n v="26559.666666666668"/>
    <n v="26560.666666666668"/>
    <n v="1.5"/>
    <n v="3.7651074938189486E-5"/>
  </r>
  <r>
    <x v="11"/>
    <x v="143"/>
    <x v="7"/>
    <x v="271"/>
    <x v="271"/>
    <n v="39839.5"/>
    <n v="39841"/>
    <n v="26559.666666666668"/>
    <n v="26560.666666666668"/>
    <n v="1.5"/>
    <n v="3.7651074938189486E-5"/>
  </r>
  <r>
    <x v="11"/>
    <x v="143"/>
    <x v="8"/>
    <x v="6"/>
    <x v="6"/>
    <m/>
    <m/>
    <m/>
    <m/>
    <m/>
    <m/>
  </r>
  <r>
    <x v="11"/>
    <x v="143"/>
    <x v="18"/>
    <x v="12"/>
    <x v="12"/>
    <n v="0"/>
    <n v="0"/>
    <n v="0"/>
    <n v="0"/>
    <n v="0"/>
    <n v="0"/>
  </r>
  <r>
    <x v="11"/>
    <x v="143"/>
    <x v="19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20"/>
    <x v="12"/>
    <x v="12"/>
    <n v="0"/>
    <n v="0"/>
    <n v="0"/>
    <n v="0"/>
    <n v="0"/>
    <n v="0"/>
  </r>
  <r>
    <x v="11"/>
    <x v="143"/>
    <x v="21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22"/>
    <x v="12"/>
    <x v="12"/>
    <n v="0"/>
    <n v="0"/>
    <n v="0"/>
    <n v="0"/>
    <n v="0"/>
    <n v="0"/>
  </r>
  <r>
    <x v="11"/>
    <x v="143"/>
    <x v="23"/>
    <x v="12"/>
    <x v="12"/>
    <n v="0"/>
    <n v="0"/>
    <n v="0"/>
    <n v="0"/>
    <n v="0"/>
    <n v="0"/>
  </r>
  <r>
    <x v="11"/>
    <x v="143"/>
    <x v="24"/>
    <x v="12"/>
    <x v="12"/>
    <n v="0"/>
    <n v="0"/>
    <n v="0"/>
    <n v="0"/>
    <n v="0"/>
    <n v="0"/>
  </r>
  <r>
    <x v="11"/>
    <x v="143"/>
    <x v="25"/>
    <x v="12"/>
    <x v="12"/>
    <n v="0"/>
    <n v="0"/>
    <n v="0"/>
    <n v="0"/>
    <n v="0"/>
    <n v="0"/>
  </r>
  <r>
    <x v="11"/>
    <x v="143"/>
    <x v="26"/>
    <x v="12"/>
    <x v="12"/>
    <n v="0"/>
    <n v="0"/>
    <n v="0"/>
    <n v="0"/>
    <n v="0"/>
    <n v="0"/>
  </r>
  <r>
    <x v="11"/>
    <x v="143"/>
    <x v="27"/>
    <x v="12"/>
    <x v="12"/>
    <n v="0"/>
    <n v="0"/>
    <n v="0"/>
    <n v="0"/>
    <n v="0"/>
    <n v="0"/>
  </r>
  <r>
    <x v="11"/>
    <x v="143"/>
    <x v="28"/>
    <x v="12"/>
    <x v="12"/>
    <n v="0"/>
    <n v="0"/>
    <n v="0"/>
    <n v="0"/>
    <n v="0"/>
    <n v="0"/>
  </r>
  <r>
    <x v="11"/>
    <x v="143"/>
    <x v="29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30"/>
    <x v="12"/>
    <x v="12"/>
    <n v="0"/>
    <n v="0"/>
    <n v="0"/>
    <n v="0"/>
    <n v="0"/>
    <n v="0"/>
  </r>
  <r>
    <x v="11"/>
    <x v="143"/>
    <x v="31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32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33"/>
    <x v="12"/>
    <x v="12"/>
    <n v="0"/>
    <n v="0"/>
    <n v="0"/>
    <n v="0"/>
    <n v="0"/>
    <n v="0"/>
  </r>
  <r>
    <x v="11"/>
    <x v="143"/>
    <x v="34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35"/>
    <x v="12"/>
    <x v="12"/>
    <n v="0"/>
    <n v="0"/>
    <n v="0"/>
    <n v="0"/>
    <n v="0"/>
    <n v="0"/>
  </r>
  <r>
    <x v="11"/>
    <x v="143"/>
    <x v="36"/>
    <x v="12"/>
    <x v="12"/>
    <n v="0"/>
    <n v="0"/>
    <n v="0"/>
    <n v="0"/>
    <n v="0"/>
    <n v="0"/>
  </r>
  <r>
    <x v="11"/>
    <x v="143"/>
    <x v="37"/>
    <x v="12"/>
    <x v="12"/>
    <n v="0"/>
    <n v="0"/>
    <n v="0"/>
    <n v="0"/>
    <n v="0"/>
    <n v="0"/>
  </r>
  <r>
    <x v="11"/>
    <x v="143"/>
    <x v="38"/>
    <x v="12"/>
    <x v="12"/>
    <n v="0"/>
    <n v="0"/>
    <n v="0"/>
    <n v="0"/>
    <n v="0"/>
    <n v="0"/>
  </r>
  <r>
    <x v="11"/>
    <x v="143"/>
    <x v="7"/>
    <x v="12"/>
    <x v="12"/>
    <n v="0"/>
    <n v="0"/>
    <n v="0"/>
    <n v="0"/>
    <n v="0"/>
    <n v="0"/>
  </r>
  <r>
    <x v="11"/>
    <x v="143"/>
    <x v="8"/>
    <x v="6"/>
    <x v="6"/>
    <m/>
    <m/>
    <m/>
    <m/>
    <m/>
    <m/>
  </r>
  <r>
    <x v="11"/>
    <x v="143"/>
    <x v="39"/>
    <x v="12"/>
    <x v="12"/>
    <n v="0"/>
    <n v="0"/>
    <n v="0"/>
    <n v="0"/>
    <n v="0"/>
    <n v="0"/>
  </r>
  <r>
    <x v="11"/>
    <x v="143"/>
    <x v="40"/>
    <x v="12"/>
    <x v="12"/>
    <n v="0"/>
    <n v="0"/>
    <n v="0"/>
    <n v="0"/>
    <n v="0"/>
    <n v="0"/>
  </r>
  <r>
    <x v="11"/>
    <x v="143"/>
    <x v="41"/>
    <x v="12"/>
    <x v="12"/>
    <n v="0"/>
    <n v="0"/>
    <n v="0"/>
    <n v="0"/>
    <n v="0"/>
    <n v="0"/>
  </r>
  <r>
    <x v="1"/>
    <x v="144"/>
    <x v="0"/>
    <x v="12"/>
    <x v="12"/>
    <n v="0"/>
    <n v="0"/>
    <n v="0"/>
    <n v="0"/>
    <n v="0"/>
    <n v="0"/>
  </r>
  <r>
    <x v="1"/>
    <x v="144"/>
    <x v="1"/>
    <x v="12"/>
    <x v="12"/>
    <n v="0"/>
    <n v="0"/>
    <n v="0"/>
    <n v="0"/>
    <n v="0"/>
    <n v="0"/>
  </r>
  <r>
    <x v="1"/>
    <x v="144"/>
    <x v="2"/>
    <x v="12"/>
    <x v="12"/>
    <n v="0"/>
    <n v="0"/>
    <n v="0"/>
    <n v="0"/>
    <n v="0"/>
    <n v="0"/>
  </r>
  <r>
    <x v="1"/>
    <x v="144"/>
    <x v="3"/>
    <x v="12"/>
    <x v="12"/>
    <n v="0"/>
    <n v="0"/>
    <n v="0"/>
    <n v="0"/>
    <n v="0"/>
    <n v="0"/>
  </r>
  <r>
    <x v="1"/>
    <x v="144"/>
    <x v="4"/>
    <x v="152"/>
    <x v="152"/>
    <n v="22472"/>
    <n v="22472"/>
    <n v="89888"/>
    <n v="89888"/>
    <n v="0"/>
    <n v="0"/>
  </r>
  <r>
    <x v="1"/>
    <x v="144"/>
    <x v="5"/>
    <x v="12"/>
    <x v="12"/>
    <n v="0"/>
    <n v="0"/>
    <n v="0"/>
    <n v="0"/>
    <n v="0"/>
    <n v="0"/>
  </r>
  <r>
    <x v="1"/>
    <x v="144"/>
    <x v="6"/>
    <x v="12"/>
    <x v="12"/>
    <n v="0"/>
    <n v="0"/>
    <n v="0"/>
    <n v="0"/>
    <n v="0"/>
    <n v="0"/>
  </r>
  <r>
    <x v="1"/>
    <x v="144"/>
    <x v="7"/>
    <x v="152"/>
    <x v="152"/>
    <n v="22472"/>
    <n v="22472"/>
    <n v="89888"/>
    <n v="89888"/>
    <n v="0"/>
    <n v="0"/>
  </r>
  <r>
    <x v="1"/>
    <x v="144"/>
    <x v="8"/>
    <x v="6"/>
    <x v="6"/>
    <m/>
    <m/>
    <m/>
    <m/>
    <m/>
    <m/>
  </r>
  <r>
    <x v="1"/>
    <x v="144"/>
    <x v="9"/>
    <x v="12"/>
    <x v="12"/>
    <n v="0"/>
    <n v="0"/>
    <n v="0"/>
    <n v="0"/>
    <n v="0"/>
    <n v="0"/>
  </r>
  <r>
    <x v="1"/>
    <x v="144"/>
    <x v="10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11"/>
    <x v="0"/>
    <x v="0"/>
    <n v="21843"/>
    <n v="22071"/>
    <n v="21843"/>
    <n v="22071"/>
    <n v="228"/>
    <n v="1.0438126630957285E-2"/>
  </r>
  <r>
    <x v="1"/>
    <x v="144"/>
    <x v="12"/>
    <x v="12"/>
    <x v="12"/>
    <n v="0"/>
    <n v="0"/>
    <n v="0"/>
    <n v="0"/>
    <n v="0"/>
    <n v="0"/>
  </r>
  <r>
    <x v="1"/>
    <x v="144"/>
    <x v="13"/>
    <x v="12"/>
    <x v="12"/>
    <n v="0"/>
    <n v="0"/>
    <n v="0"/>
    <n v="0"/>
    <n v="0"/>
    <n v="0"/>
  </r>
  <r>
    <x v="1"/>
    <x v="144"/>
    <x v="14"/>
    <x v="12"/>
    <x v="12"/>
    <n v="0"/>
    <n v="0"/>
    <n v="0"/>
    <n v="0"/>
    <n v="0"/>
    <n v="0"/>
  </r>
  <r>
    <x v="1"/>
    <x v="144"/>
    <x v="7"/>
    <x v="0"/>
    <x v="0"/>
    <n v="21843"/>
    <n v="22071"/>
    <n v="21843"/>
    <n v="22071"/>
    <n v="228"/>
    <n v="1.0438126630957285E-2"/>
  </r>
  <r>
    <x v="1"/>
    <x v="144"/>
    <x v="8"/>
    <x v="6"/>
    <x v="6"/>
    <m/>
    <m/>
    <m/>
    <m/>
    <m/>
    <m/>
  </r>
  <r>
    <x v="1"/>
    <x v="144"/>
    <x v="15"/>
    <x v="12"/>
    <x v="12"/>
    <n v="0"/>
    <n v="0"/>
    <n v="0"/>
    <n v="0"/>
    <n v="0"/>
    <n v="0"/>
  </r>
  <r>
    <x v="1"/>
    <x v="144"/>
    <x v="16"/>
    <x v="12"/>
    <x v="12"/>
    <n v="0"/>
    <n v="0"/>
    <n v="0"/>
    <n v="0"/>
    <n v="0"/>
    <n v="0"/>
  </r>
  <r>
    <x v="1"/>
    <x v="144"/>
    <x v="17"/>
    <x v="17"/>
    <x v="17"/>
    <n v="55000"/>
    <n v="57000"/>
    <n v="27500"/>
    <n v="28500"/>
    <n v="2000"/>
    <n v="3.6363636363636362E-2"/>
  </r>
  <r>
    <x v="1"/>
    <x v="144"/>
    <x v="7"/>
    <x v="17"/>
    <x v="17"/>
    <n v="55000"/>
    <n v="57000"/>
    <n v="27500"/>
    <n v="28500"/>
    <n v="2000"/>
    <n v="3.6363636363636362E-2"/>
  </r>
  <r>
    <x v="1"/>
    <x v="144"/>
    <x v="8"/>
    <x v="6"/>
    <x v="6"/>
    <m/>
    <m/>
    <m/>
    <m/>
    <m/>
    <m/>
  </r>
  <r>
    <x v="1"/>
    <x v="144"/>
    <x v="18"/>
    <x v="12"/>
    <x v="12"/>
    <n v="0"/>
    <n v="0"/>
    <n v="0"/>
    <n v="0"/>
    <n v="0"/>
    <n v="0"/>
  </r>
  <r>
    <x v="1"/>
    <x v="144"/>
    <x v="19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20"/>
    <x v="12"/>
    <x v="12"/>
    <n v="0"/>
    <n v="0"/>
    <n v="0"/>
    <n v="0"/>
    <n v="0"/>
    <n v="0"/>
  </r>
  <r>
    <x v="1"/>
    <x v="144"/>
    <x v="21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22"/>
    <x v="12"/>
    <x v="12"/>
    <n v="0"/>
    <n v="0"/>
    <n v="0"/>
    <n v="0"/>
    <n v="0"/>
    <n v="0"/>
  </r>
  <r>
    <x v="1"/>
    <x v="144"/>
    <x v="23"/>
    <x v="12"/>
    <x v="12"/>
    <n v="0"/>
    <n v="0"/>
    <n v="0"/>
    <n v="0"/>
    <n v="0"/>
    <n v="0"/>
  </r>
  <r>
    <x v="1"/>
    <x v="144"/>
    <x v="24"/>
    <x v="12"/>
    <x v="12"/>
    <n v="0"/>
    <n v="0"/>
    <n v="0"/>
    <n v="0"/>
    <n v="0"/>
    <n v="0"/>
  </r>
  <r>
    <x v="1"/>
    <x v="144"/>
    <x v="25"/>
    <x v="12"/>
    <x v="12"/>
    <n v="0"/>
    <n v="0"/>
    <n v="0"/>
    <n v="0"/>
    <n v="0"/>
    <n v="0"/>
  </r>
  <r>
    <x v="1"/>
    <x v="144"/>
    <x v="26"/>
    <x v="12"/>
    <x v="12"/>
    <n v="0"/>
    <n v="0"/>
    <n v="0"/>
    <n v="0"/>
    <n v="0"/>
    <n v="0"/>
  </r>
  <r>
    <x v="1"/>
    <x v="144"/>
    <x v="27"/>
    <x v="12"/>
    <x v="12"/>
    <n v="0"/>
    <n v="0"/>
    <n v="0"/>
    <n v="0"/>
    <n v="0"/>
    <n v="0"/>
  </r>
  <r>
    <x v="1"/>
    <x v="144"/>
    <x v="28"/>
    <x v="12"/>
    <x v="12"/>
    <n v="0"/>
    <n v="0"/>
    <n v="0"/>
    <n v="0"/>
    <n v="0"/>
    <n v="0"/>
  </r>
  <r>
    <x v="1"/>
    <x v="144"/>
    <x v="29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30"/>
    <x v="12"/>
    <x v="12"/>
    <n v="0"/>
    <n v="0"/>
    <n v="0"/>
    <n v="0"/>
    <n v="0"/>
    <n v="0"/>
  </r>
  <r>
    <x v="1"/>
    <x v="144"/>
    <x v="31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32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33"/>
    <x v="12"/>
    <x v="12"/>
    <n v="0"/>
    <n v="0"/>
    <n v="0"/>
    <n v="0"/>
    <n v="0"/>
    <n v="0"/>
  </r>
  <r>
    <x v="1"/>
    <x v="144"/>
    <x v="34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35"/>
    <x v="12"/>
    <x v="12"/>
    <n v="0"/>
    <n v="0"/>
    <n v="0"/>
    <n v="0"/>
    <n v="0"/>
    <n v="0"/>
  </r>
  <r>
    <x v="1"/>
    <x v="144"/>
    <x v="36"/>
    <x v="12"/>
    <x v="12"/>
    <n v="0"/>
    <n v="0"/>
    <n v="0"/>
    <n v="0"/>
    <n v="0"/>
    <n v="0"/>
  </r>
  <r>
    <x v="1"/>
    <x v="144"/>
    <x v="37"/>
    <x v="12"/>
    <x v="12"/>
    <n v="0"/>
    <n v="0"/>
    <n v="0"/>
    <n v="0"/>
    <n v="0"/>
    <n v="0"/>
  </r>
  <r>
    <x v="1"/>
    <x v="144"/>
    <x v="38"/>
    <x v="12"/>
    <x v="12"/>
    <n v="0"/>
    <n v="0"/>
    <n v="0"/>
    <n v="0"/>
    <n v="0"/>
    <n v="0"/>
  </r>
  <r>
    <x v="1"/>
    <x v="144"/>
    <x v="7"/>
    <x v="12"/>
    <x v="12"/>
    <n v="0"/>
    <n v="0"/>
    <n v="0"/>
    <n v="0"/>
    <n v="0"/>
    <n v="0"/>
  </r>
  <r>
    <x v="1"/>
    <x v="144"/>
    <x v="8"/>
    <x v="6"/>
    <x v="6"/>
    <m/>
    <m/>
    <m/>
    <m/>
    <m/>
    <m/>
  </r>
  <r>
    <x v="1"/>
    <x v="144"/>
    <x v="39"/>
    <x v="12"/>
    <x v="12"/>
    <n v="0"/>
    <n v="0"/>
    <n v="0"/>
    <n v="0"/>
    <n v="0"/>
    <n v="0"/>
  </r>
  <r>
    <x v="1"/>
    <x v="144"/>
    <x v="40"/>
    <x v="12"/>
    <x v="12"/>
    <n v="0"/>
    <n v="0"/>
    <n v="0"/>
    <n v="0"/>
    <n v="0"/>
    <n v="0"/>
  </r>
  <r>
    <x v="1"/>
    <x v="144"/>
    <x v="41"/>
    <x v="12"/>
    <x v="12"/>
    <n v="0"/>
    <n v="0"/>
    <n v="0"/>
    <n v="0"/>
    <n v="0"/>
    <n v="0"/>
  </r>
  <r>
    <x v="1"/>
    <x v="145"/>
    <x v="0"/>
    <x v="0"/>
    <x v="0"/>
    <n v="84048"/>
    <n v="84049"/>
    <n v="84048"/>
    <n v="84049"/>
    <n v="1"/>
    <n v="1.1897963068722635E-5"/>
  </r>
  <r>
    <x v="1"/>
    <x v="145"/>
    <x v="1"/>
    <x v="12"/>
    <x v="12"/>
    <n v="0"/>
    <n v="0"/>
    <n v="0"/>
    <n v="0"/>
    <n v="0"/>
    <n v="0"/>
  </r>
  <r>
    <x v="1"/>
    <x v="145"/>
    <x v="2"/>
    <x v="12"/>
    <x v="12"/>
    <n v="0"/>
    <n v="0"/>
    <n v="0"/>
    <n v="0"/>
    <n v="0"/>
    <n v="0"/>
  </r>
  <r>
    <x v="1"/>
    <x v="145"/>
    <x v="3"/>
    <x v="12"/>
    <x v="12"/>
    <n v="0"/>
    <n v="0"/>
    <n v="0"/>
    <n v="0"/>
    <n v="0"/>
    <n v="0"/>
  </r>
  <r>
    <x v="1"/>
    <x v="145"/>
    <x v="4"/>
    <x v="12"/>
    <x v="12"/>
    <n v="0"/>
    <n v="0"/>
    <n v="0"/>
    <n v="0"/>
    <n v="0"/>
    <n v="0"/>
  </r>
  <r>
    <x v="1"/>
    <x v="145"/>
    <x v="5"/>
    <x v="415"/>
    <x v="415"/>
    <n v="273356"/>
    <n v="273356"/>
    <n v="55786.9387755102"/>
    <n v="55786.9387755102"/>
    <n v="0"/>
    <n v="0"/>
  </r>
  <r>
    <x v="1"/>
    <x v="145"/>
    <x v="6"/>
    <x v="12"/>
    <x v="12"/>
    <m/>
    <n v="0"/>
    <n v="0"/>
    <n v="0"/>
    <n v="0"/>
    <n v="0"/>
  </r>
  <r>
    <x v="1"/>
    <x v="145"/>
    <x v="7"/>
    <x v="500"/>
    <x v="500"/>
    <n v="357404"/>
    <n v="357405"/>
    <n v="60576.949152542373"/>
    <n v="60577.118644067792"/>
    <n v="1"/>
    <n v="2.7979541359358036E-6"/>
  </r>
  <r>
    <x v="1"/>
    <x v="145"/>
    <x v="8"/>
    <x v="6"/>
    <x v="6"/>
    <m/>
    <m/>
    <m/>
    <m/>
    <m/>
    <m/>
  </r>
  <r>
    <x v="1"/>
    <x v="145"/>
    <x v="9"/>
    <x v="12"/>
    <x v="12"/>
    <n v="0"/>
    <n v="0"/>
    <n v="0"/>
    <n v="0"/>
    <n v="0"/>
    <n v="0"/>
  </r>
  <r>
    <x v="1"/>
    <x v="145"/>
    <x v="10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11"/>
    <x v="3"/>
    <x v="3"/>
    <n v="136340"/>
    <n v="136370"/>
    <n v="27268"/>
    <n v="27274"/>
    <n v="30"/>
    <n v="2.2003813994425701E-4"/>
  </r>
  <r>
    <x v="1"/>
    <x v="145"/>
    <x v="12"/>
    <x v="12"/>
    <x v="12"/>
    <n v="0"/>
    <n v="0"/>
    <n v="0"/>
    <n v="0"/>
    <n v="0"/>
    <n v="0"/>
  </r>
  <r>
    <x v="1"/>
    <x v="145"/>
    <x v="13"/>
    <x v="12"/>
    <x v="12"/>
    <n v="0"/>
    <n v="0"/>
    <n v="0"/>
    <n v="0"/>
    <n v="0"/>
    <n v="0"/>
  </r>
  <r>
    <x v="1"/>
    <x v="145"/>
    <x v="14"/>
    <x v="12"/>
    <x v="12"/>
    <n v="0"/>
    <n v="0"/>
    <n v="0"/>
    <n v="0"/>
    <n v="0"/>
    <n v="0"/>
  </r>
  <r>
    <x v="1"/>
    <x v="145"/>
    <x v="7"/>
    <x v="3"/>
    <x v="3"/>
    <n v="136340"/>
    <n v="136370"/>
    <n v="27268"/>
    <n v="27274"/>
    <n v="30"/>
    <n v="2.2003813994425701E-4"/>
  </r>
  <r>
    <x v="1"/>
    <x v="145"/>
    <x v="8"/>
    <x v="6"/>
    <x v="6"/>
    <m/>
    <m/>
    <m/>
    <m/>
    <m/>
    <m/>
  </r>
  <r>
    <x v="1"/>
    <x v="145"/>
    <x v="15"/>
    <x v="12"/>
    <x v="12"/>
    <n v="0"/>
    <n v="0"/>
    <n v="0"/>
    <n v="0"/>
    <n v="0"/>
    <n v="0"/>
  </r>
  <r>
    <x v="1"/>
    <x v="145"/>
    <x v="16"/>
    <x v="12"/>
    <x v="12"/>
    <n v="0"/>
    <n v="0"/>
    <n v="0"/>
    <n v="0"/>
    <n v="0"/>
    <n v="0"/>
  </r>
  <r>
    <x v="1"/>
    <x v="145"/>
    <x v="17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18"/>
    <x v="12"/>
    <x v="12"/>
    <n v="0"/>
    <n v="0"/>
    <n v="0"/>
    <n v="0"/>
    <n v="0"/>
    <n v="0"/>
  </r>
  <r>
    <x v="1"/>
    <x v="145"/>
    <x v="19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20"/>
    <x v="12"/>
    <x v="12"/>
    <n v="0"/>
    <n v="0"/>
    <n v="0"/>
    <n v="0"/>
    <n v="0"/>
    <n v="0"/>
  </r>
  <r>
    <x v="1"/>
    <x v="145"/>
    <x v="21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22"/>
    <x v="12"/>
    <x v="12"/>
    <n v="0"/>
    <n v="0"/>
    <n v="0"/>
    <n v="0"/>
    <n v="0"/>
    <n v="0"/>
  </r>
  <r>
    <x v="1"/>
    <x v="145"/>
    <x v="23"/>
    <x v="12"/>
    <x v="12"/>
    <n v="0"/>
    <n v="0"/>
    <n v="0"/>
    <n v="0"/>
    <n v="0"/>
    <n v="0"/>
  </r>
  <r>
    <x v="1"/>
    <x v="145"/>
    <x v="24"/>
    <x v="12"/>
    <x v="12"/>
    <n v="0"/>
    <n v="0"/>
    <n v="0"/>
    <n v="0"/>
    <n v="0"/>
    <n v="0"/>
  </r>
  <r>
    <x v="1"/>
    <x v="145"/>
    <x v="25"/>
    <x v="12"/>
    <x v="12"/>
    <n v="0"/>
    <n v="0"/>
    <n v="0"/>
    <n v="0"/>
    <n v="0"/>
    <n v="0"/>
  </r>
  <r>
    <x v="1"/>
    <x v="145"/>
    <x v="26"/>
    <x v="12"/>
    <x v="12"/>
    <n v="0"/>
    <n v="0"/>
    <n v="0"/>
    <n v="0"/>
    <n v="0"/>
    <n v="0"/>
  </r>
  <r>
    <x v="1"/>
    <x v="145"/>
    <x v="27"/>
    <x v="12"/>
    <x v="12"/>
    <n v="0"/>
    <n v="0"/>
    <n v="0"/>
    <n v="0"/>
    <n v="0"/>
    <n v="0"/>
  </r>
  <r>
    <x v="1"/>
    <x v="145"/>
    <x v="28"/>
    <x v="12"/>
    <x v="12"/>
    <n v="0"/>
    <n v="0"/>
    <n v="0"/>
    <n v="0"/>
    <n v="0"/>
    <n v="0"/>
  </r>
  <r>
    <x v="1"/>
    <x v="145"/>
    <x v="29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30"/>
    <x v="12"/>
    <x v="12"/>
    <n v="0"/>
    <n v="0"/>
    <n v="0"/>
    <n v="0"/>
    <n v="0"/>
    <n v="0"/>
  </r>
  <r>
    <x v="1"/>
    <x v="145"/>
    <x v="31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32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33"/>
    <x v="12"/>
    <x v="12"/>
    <n v="0"/>
    <n v="0"/>
    <n v="0"/>
    <n v="0"/>
    <n v="0"/>
    <n v="0"/>
  </r>
  <r>
    <x v="1"/>
    <x v="145"/>
    <x v="34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35"/>
    <x v="12"/>
    <x v="12"/>
    <n v="0"/>
    <n v="0"/>
    <n v="0"/>
    <n v="0"/>
    <n v="0"/>
    <n v="0"/>
  </r>
  <r>
    <x v="1"/>
    <x v="145"/>
    <x v="36"/>
    <x v="12"/>
    <x v="12"/>
    <n v="0"/>
    <n v="0"/>
    <n v="0"/>
    <n v="0"/>
    <n v="0"/>
    <n v="0"/>
  </r>
  <r>
    <x v="1"/>
    <x v="145"/>
    <x v="37"/>
    <x v="12"/>
    <x v="12"/>
    <n v="0"/>
    <n v="0"/>
    <n v="0"/>
    <n v="0"/>
    <n v="0"/>
    <n v="0"/>
  </r>
  <r>
    <x v="1"/>
    <x v="145"/>
    <x v="38"/>
    <x v="12"/>
    <x v="12"/>
    <n v="0"/>
    <n v="0"/>
    <n v="0"/>
    <n v="0"/>
    <n v="0"/>
    <n v="0"/>
  </r>
  <r>
    <x v="1"/>
    <x v="145"/>
    <x v="7"/>
    <x v="12"/>
    <x v="12"/>
    <n v="0"/>
    <n v="0"/>
    <n v="0"/>
    <n v="0"/>
    <n v="0"/>
    <n v="0"/>
  </r>
  <r>
    <x v="1"/>
    <x v="145"/>
    <x v="8"/>
    <x v="6"/>
    <x v="6"/>
    <m/>
    <m/>
    <m/>
    <m/>
    <m/>
    <m/>
  </r>
  <r>
    <x v="1"/>
    <x v="145"/>
    <x v="39"/>
    <x v="12"/>
    <x v="12"/>
    <n v="0"/>
    <n v="0"/>
    <n v="0"/>
    <n v="0"/>
    <n v="0"/>
    <n v="0"/>
  </r>
  <r>
    <x v="1"/>
    <x v="145"/>
    <x v="40"/>
    <x v="12"/>
    <x v="12"/>
    <n v="0"/>
    <n v="0"/>
    <n v="0"/>
    <n v="0"/>
    <n v="0"/>
    <n v="0"/>
  </r>
  <r>
    <x v="1"/>
    <x v="145"/>
    <x v="41"/>
    <x v="12"/>
    <x v="12"/>
    <n v="0"/>
    <n v="0"/>
    <n v="0"/>
    <n v="0"/>
    <n v="0"/>
    <n v="0"/>
  </r>
  <r>
    <x v="3"/>
    <x v="146"/>
    <x v="0"/>
    <x v="0"/>
    <x v="0"/>
    <n v="113465"/>
    <n v="113465"/>
    <n v="113465"/>
    <n v="113465"/>
    <n v="0"/>
    <n v="0"/>
  </r>
  <r>
    <x v="3"/>
    <x v="146"/>
    <x v="1"/>
    <x v="12"/>
    <x v="12"/>
    <n v="0"/>
    <n v="0"/>
    <n v="0"/>
    <n v="0"/>
    <n v="0"/>
    <n v="0"/>
  </r>
  <r>
    <x v="3"/>
    <x v="146"/>
    <x v="2"/>
    <x v="12"/>
    <x v="12"/>
    <n v="0"/>
    <n v="0"/>
    <n v="0"/>
    <n v="0"/>
    <n v="0"/>
    <n v="0"/>
  </r>
  <r>
    <x v="3"/>
    <x v="146"/>
    <x v="3"/>
    <x v="12"/>
    <x v="12"/>
    <n v="0"/>
    <n v="0"/>
    <n v="0"/>
    <n v="0"/>
    <n v="0"/>
    <n v="0"/>
  </r>
  <r>
    <x v="3"/>
    <x v="146"/>
    <x v="4"/>
    <x v="12"/>
    <x v="12"/>
    <n v="0"/>
    <n v="0"/>
    <n v="0"/>
    <n v="0"/>
    <n v="0"/>
    <n v="0"/>
  </r>
  <r>
    <x v="3"/>
    <x v="146"/>
    <x v="5"/>
    <x v="12"/>
    <x v="12"/>
    <n v="0"/>
    <n v="0"/>
    <n v="0"/>
    <n v="0"/>
    <n v="0"/>
    <n v="0"/>
  </r>
  <r>
    <x v="3"/>
    <x v="146"/>
    <x v="6"/>
    <x v="12"/>
    <x v="12"/>
    <n v="0"/>
    <n v="0"/>
    <n v="0"/>
    <n v="0"/>
    <n v="0"/>
    <n v="0"/>
  </r>
  <r>
    <x v="3"/>
    <x v="146"/>
    <x v="7"/>
    <x v="0"/>
    <x v="0"/>
    <n v="113465"/>
    <n v="113465"/>
    <n v="113465"/>
    <n v="113465"/>
    <n v="0"/>
    <n v="0"/>
  </r>
  <r>
    <x v="3"/>
    <x v="146"/>
    <x v="8"/>
    <x v="6"/>
    <x v="6"/>
    <m/>
    <m/>
    <m/>
    <m/>
    <m/>
    <m/>
  </r>
  <r>
    <x v="3"/>
    <x v="146"/>
    <x v="9"/>
    <x v="12"/>
    <x v="12"/>
    <n v="0"/>
    <n v="0"/>
    <n v="0"/>
    <n v="0"/>
    <n v="0"/>
    <n v="0"/>
  </r>
  <r>
    <x v="3"/>
    <x v="146"/>
    <x v="10"/>
    <x v="12"/>
    <x v="12"/>
    <n v="0"/>
    <n v="0"/>
    <n v="0"/>
    <n v="0"/>
    <n v="0"/>
    <n v="0"/>
  </r>
  <r>
    <x v="3"/>
    <x v="146"/>
    <x v="7"/>
    <x v="12"/>
    <x v="12"/>
    <n v="0"/>
    <n v="0"/>
    <n v="0"/>
    <n v="0"/>
    <n v="0"/>
    <n v="0"/>
  </r>
  <r>
    <x v="3"/>
    <x v="146"/>
    <x v="8"/>
    <x v="6"/>
    <x v="6"/>
    <m/>
    <m/>
    <m/>
    <m/>
    <m/>
    <m/>
  </r>
  <r>
    <x v="3"/>
    <x v="146"/>
    <x v="11"/>
    <x v="12"/>
    <x v="12"/>
    <n v="0"/>
    <n v="0"/>
    <n v="0"/>
    <n v="0"/>
    <n v="0"/>
    <n v="0"/>
  </r>
  <r>
    <x v="3"/>
    <x v="146"/>
    <x v="12"/>
    <x v="12"/>
    <x v="12"/>
    <n v="0"/>
    <n v="0"/>
    <n v="0"/>
    <n v="0"/>
    <n v="0"/>
    <n v="0"/>
  </r>
  <r>
    <x v="3"/>
    <x v="146"/>
    <x v="13"/>
    <x v="12"/>
    <x v="12"/>
    <n v="0"/>
    <n v="0"/>
    <n v="0"/>
    <n v="0"/>
    <n v="0"/>
    <n v="0"/>
  </r>
  <r>
    <x v="3"/>
    <x v="146"/>
    <x v="14"/>
    <x v="12"/>
    <x v="12"/>
    <n v="0"/>
    <n v="0"/>
    <n v="0"/>
    <n v="0"/>
    <n v="0"/>
    <n v="0"/>
  </r>
  <r>
    <x v="3"/>
    <x v="146"/>
    <x v="7"/>
    <x v="12"/>
    <x v="12"/>
    <n v="0"/>
    <n v="0"/>
    <n v="0"/>
    <n v="0"/>
    <n v="0"/>
    <n v="0"/>
  </r>
  <r>
    <x v="3"/>
    <x v="146"/>
    <x v="8"/>
    <x v="6"/>
    <x v="6"/>
    <m/>
    <m/>
    <m/>
    <m/>
    <m/>
    <m/>
  </r>
  <r>
    <x v="3"/>
    <x v="146"/>
    <x v="15"/>
    <x v="12"/>
    <x v="12"/>
    <n v="0"/>
    <n v="0"/>
    <n v="0"/>
    <n v="0"/>
    <n v="0"/>
    <n v="0"/>
  </r>
  <r>
    <x v="3"/>
    <x v="146"/>
    <x v="16"/>
    <x v="12"/>
    <x v="12"/>
    <n v="0"/>
    <n v="0"/>
    <n v="0"/>
    <n v="0"/>
    <n v="0"/>
    <n v="0"/>
  </r>
  <r>
    <x v="3"/>
    <x v="146"/>
    <x v="17"/>
    <x v="0"/>
    <x v="0"/>
    <n v="24478.080000000002"/>
    <n v="24478.080000000002"/>
    <n v="24478.080000000002"/>
    <n v="24478.080000000002"/>
    <n v="0"/>
    <n v="0"/>
  </r>
  <r>
    <x v="3"/>
    <x v="146"/>
    <x v="7"/>
    <x v="0"/>
    <x v="0"/>
    <n v="24478.080000000002"/>
    <n v="24478.080000000002"/>
    <n v="24478.080000000002"/>
    <n v="24478.080000000002"/>
    <n v="0"/>
    <n v="0"/>
  </r>
  <r>
    <x v="3"/>
    <x v="146"/>
    <x v="8"/>
    <x v="6"/>
    <x v="6"/>
    <m/>
    <m/>
    <m/>
    <m/>
    <m/>
    <m/>
  </r>
  <r>
    <x v="3"/>
    <x v="146"/>
    <x v="18"/>
    <x v="12"/>
    <x v="12"/>
    <n v="0"/>
    <n v="0"/>
    <n v="0"/>
    <n v="0"/>
    <n v="0"/>
    <n v="0"/>
  </r>
  <r>
    <x v="3"/>
    <x v="146"/>
    <x v="19"/>
    <x v="12"/>
    <x v="12"/>
    <n v="0"/>
    <n v="0"/>
    <n v="0"/>
    <n v="0"/>
    <n v="0"/>
    <n v="0"/>
  </r>
  <r>
    <x v="3"/>
    <x v="146"/>
    <x v="7"/>
    <x v="12"/>
    <x v="12"/>
    <n v="0"/>
    <n v="0"/>
    <n v="0"/>
    <n v="0"/>
    <n v="0"/>
    <n v="0"/>
  </r>
  <r>
    <x v="3"/>
    <x v="146"/>
    <x v="8"/>
    <x v="6"/>
    <x v="6"/>
    <m/>
    <m/>
    <m/>
    <m/>
    <m/>
    <m/>
  </r>
  <r>
    <x v="3"/>
    <x v="146"/>
    <x v="20"/>
    <x v="0"/>
    <x v="0"/>
    <n v="63546"/>
    <n v="63546"/>
    <n v="63546"/>
    <n v="63546"/>
    <n v="0"/>
    <n v="0"/>
  </r>
  <r>
    <x v="3"/>
    <x v="146"/>
    <x v="21"/>
    <x v="12"/>
    <x v="12"/>
    <n v="0"/>
    <n v="0"/>
    <n v="0"/>
    <n v="0"/>
    <n v="0"/>
    <n v="0"/>
  </r>
  <r>
    <x v="3"/>
    <x v="146"/>
    <x v="7"/>
    <x v="0"/>
    <x v="0"/>
    <n v="63546"/>
    <n v="63546"/>
    <n v="63546"/>
    <n v="63546"/>
    <n v="0"/>
    <n v="0"/>
  </r>
  <r>
    <x v="3"/>
    <x v="146"/>
    <x v="8"/>
    <x v="6"/>
    <x v="6"/>
    <m/>
    <m/>
    <m/>
    <m/>
    <m/>
    <m/>
  </r>
  <r>
    <x v="3"/>
    <x v="146"/>
    <x v="22"/>
    <x v="12"/>
    <x v="12"/>
    <n v="0"/>
    <n v="0"/>
    <n v="0"/>
    <n v="0"/>
    <n v="0"/>
    <n v="0"/>
  </r>
  <r>
    <x v="3"/>
    <x v="146"/>
    <x v="23"/>
    <x v="12"/>
    <x v="12"/>
    <n v="0"/>
    <n v="0"/>
    <n v="0"/>
    <n v="0"/>
    <n v="0"/>
    <n v="0"/>
  </r>
  <r>
    <x v="3"/>
    <x v="146"/>
    <x v="24"/>
    <x v="12"/>
    <x v="12"/>
    <n v="0"/>
    <n v="0"/>
    <n v="0"/>
    <n v="0"/>
    <n v="0"/>
    <n v="0"/>
  </r>
  <r>
    <x v="3"/>
    <x v="146"/>
    <x v="25"/>
    <x v="12"/>
    <x v="12"/>
    <n v="0"/>
    <n v="0"/>
    <n v="0"/>
    <n v="0"/>
    <n v="0"/>
    <n v="0"/>
  </r>
  <r>
    <x v="3"/>
    <x v="146"/>
    <x v="26"/>
    <x v="12"/>
    <x v="12"/>
    <n v="0"/>
    <n v="0"/>
    <n v="0"/>
    <n v="0"/>
    <n v="0"/>
    <n v="0"/>
  </r>
  <r>
    <x v="3"/>
    <x v="146"/>
    <x v="27"/>
    <x v="12"/>
    <x v="12"/>
    <n v="0"/>
    <n v="0"/>
    <n v="0"/>
    <n v="0"/>
    <n v="0"/>
    <n v="0"/>
  </r>
  <r>
    <x v="3"/>
    <x v="146"/>
    <x v="28"/>
    <x v="12"/>
    <x v="12"/>
    <n v="0"/>
    <n v="0"/>
    <n v="0"/>
    <n v="0"/>
    <n v="0"/>
    <n v="0"/>
  </r>
  <r>
    <x v="3"/>
    <x v="146"/>
    <x v="29"/>
    <x v="12"/>
    <x v="12"/>
    <n v="0"/>
    <n v="0"/>
    <n v="0"/>
    <n v="0"/>
    <n v="0"/>
    <n v="0"/>
  </r>
  <r>
    <x v="3"/>
    <x v="146"/>
    <x v="7"/>
    <x v="12"/>
    <x v="12"/>
    <n v="0"/>
    <n v="0"/>
    <n v="0"/>
    <n v="0"/>
    <n v="0"/>
    <n v="0"/>
  </r>
  <r>
    <x v="3"/>
    <x v="146"/>
    <x v="8"/>
    <x v="6"/>
    <x v="6"/>
    <m/>
    <m/>
    <m/>
    <m/>
    <m/>
    <m/>
  </r>
  <r>
    <x v="3"/>
    <x v="146"/>
    <x v="30"/>
    <x v="12"/>
    <x v="12"/>
    <n v="0"/>
    <n v="0"/>
    <n v="0"/>
    <n v="0"/>
    <n v="0"/>
    <n v="0"/>
  </r>
  <r>
    <x v="3"/>
    <x v="146"/>
    <x v="31"/>
    <x v="17"/>
    <x v="17"/>
    <n v="61531.960000000006"/>
    <n v="61531.96"/>
    <n v="30765.980000000003"/>
    <n v="30765.98"/>
    <n v="0"/>
    <n v="0"/>
  </r>
  <r>
    <x v="3"/>
    <x v="146"/>
    <x v="7"/>
    <x v="17"/>
    <x v="17"/>
    <n v="61531.960000000006"/>
    <n v="61531.96"/>
    <n v="30765.980000000003"/>
    <n v="30765.98"/>
    <n v="0"/>
    <n v="0"/>
  </r>
  <r>
    <x v="3"/>
    <x v="146"/>
    <x v="8"/>
    <x v="6"/>
    <x v="6"/>
    <m/>
    <m/>
    <m/>
    <m/>
    <m/>
    <m/>
  </r>
  <r>
    <x v="3"/>
    <x v="146"/>
    <x v="32"/>
    <x v="271"/>
    <x v="271"/>
    <n v="57097.16"/>
    <n v="57151.6"/>
    <n v="38064.773333333338"/>
    <n v="38101.066666666666"/>
    <n v="54.439999999995052"/>
    <n v="9.5346248394832681E-4"/>
  </r>
  <r>
    <x v="3"/>
    <x v="146"/>
    <x v="7"/>
    <x v="271"/>
    <x v="271"/>
    <n v="57097.16"/>
    <n v="57151.6"/>
    <n v="38064.773333333338"/>
    <n v="38101.066666666666"/>
    <n v="54.439999999995052"/>
    <n v="9.5346248394832681E-4"/>
  </r>
  <r>
    <x v="3"/>
    <x v="146"/>
    <x v="8"/>
    <x v="6"/>
    <x v="6"/>
    <m/>
    <m/>
    <m/>
    <m/>
    <m/>
    <m/>
  </r>
  <r>
    <x v="3"/>
    <x v="146"/>
    <x v="33"/>
    <x v="12"/>
    <x v="12"/>
    <n v="0"/>
    <n v="0"/>
    <n v="0"/>
    <n v="0"/>
    <n v="0"/>
    <n v="0"/>
  </r>
  <r>
    <x v="3"/>
    <x v="146"/>
    <x v="34"/>
    <x v="115"/>
    <x v="115"/>
    <n v="29147.690000000002"/>
    <n v="29147.690000000002"/>
    <n v="58295.380000000005"/>
    <n v="58295.380000000005"/>
    <n v="0"/>
    <n v="0"/>
  </r>
  <r>
    <x v="3"/>
    <x v="146"/>
    <x v="7"/>
    <x v="115"/>
    <x v="115"/>
    <n v="29147.690000000002"/>
    <n v="29147.690000000002"/>
    <n v="58295.380000000005"/>
    <n v="58295.380000000005"/>
    <n v="0"/>
    <n v="0"/>
  </r>
  <r>
    <x v="3"/>
    <x v="146"/>
    <x v="8"/>
    <x v="6"/>
    <x v="6"/>
    <m/>
    <m/>
    <m/>
    <m/>
    <m/>
    <m/>
  </r>
  <r>
    <x v="3"/>
    <x v="146"/>
    <x v="35"/>
    <x v="12"/>
    <x v="12"/>
    <n v="0"/>
    <n v="0"/>
    <n v="0"/>
    <n v="0"/>
    <n v="0"/>
    <n v="0"/>
  </r>
  <r>
    <x v="3"/>
    <x v="146"/>
    <x v="36"/>
    <x v="12"/>
    <x v="12"/>
    <n v="0"/>
    <n v="0"/>
    <n v="0"/>
    <n v="0"/>
    <n v="0"/>
    <n v="0"/>
  </r>
  <r>
    <x v="3"/>
    <x v="146"/>
    <x v="37"/>
    <x v="12"/>
    <x v="12"/>
    <n v="0"/>
    <n v="0"/>
    <n v="0"/>
    <n v="0"/>
    <n v="0"/>
    <n v="0"/>
  </r>
  <r>
    <x v="3"/>
    <x v="146"/>
    <x v="38"/>
    <x v="12"/>
    <x v="12"/>
    <n v="0"/>
    <n v="0"/>
    <n v="0"/>
    <n v="0"/>
    <n v="0"/>
    <n v="0"/>
  </r>
  <r>
    <x v="3"/>
    <x v="146"/>
    <x v="7"/>
    <x v="12"/>
    <x v="12"/>
    <n v="0"/>
    <n v="0"/>
    <n v="0"/>
    <n v="0"/>
    <n v="0"/>
    <n v="0"/>
  </r>
  <r>
    <x v="3"/>
    <x v="146"/>
    <x v="8"/>
    <x v="6"/>
    <x v="6"/>
    <m/>
    <m/>
    <m/>
    <m/>
    <m/>
    <m/>
  </r>
  <r>
    <x v="3"/>
    <x v="146"/>
    <x v="39"/>
    <x v="12"/>
    <x v="12"/>
    <n v="0"/>
    <n v="0"/>
    <n v="0"/>
    <n v="0"/>
    <n v="0"/>
    <n v="0"/>
  </r>
  <r>
    <x v="3"/>
    <x v="146"/>
    <x v="40"/>
    <x v="12"/>
    <x v="12"/>
    <n v="0"/>
    <n v="0"/>
    <n v="0"/>
    <n v="0"/>
    <n v="0"/>
    <n v="0"/>
  </r>
  <r>
    <x v="3"/>
    <x v="146"/>
    <x v="41"/>
    <x v="12"/>
    <x v="12"/>
    <n v="0"/>
    <n v="0"/>
    <n v="0"/>
    <n v="0"/>
    <n v="0"/>
    <n v="0"/>
  </r>
  <r>
    <x v="3"/>
    <x v="147"/>
    <x v="0"/>
    <x v="0"/>
    <x v="0"/>
    <n v="111363.6"/>
    <n v="111363.6"/>
    <n v="111363.6"/>
    <n v="111363.6"/>
    <n v="0"/>
    <n v="0"/>
  </r>
  <r>
    <x v="3"/>
    <x v="147"/>
    <x v="1"/>
    <x v="0"/>
    <x v="0"/>
    <n v="70000"/>
    <n v="70000"/>
    <n v="70000"/>
    <n v="70000"/>
    <n v="0"/>
    <n v="0"/>
  </r>
  <r>
    <x v="3"/>
    <x v="147"/>
    <x v="2"/>
    <x v="12"/>
    <x v="12"/>
    <n v="0"/>
    <n v="0"/>
    <n v="0"/>
    <n v="0"/>
    <n v="0"/>
    <n v="0"/>
  </r>
  <r>
    <x v="3"/>
    <x v="147"/>
    <x v="3"/>
    <x v="12"/>
    <x v="12"/>
    <n v="0"/>
    <n v="0"/>
    <n v="0"/>
    <n v="0"/>
    <n v="0"/>
    <n v="0"/>
  </r>
  <r>
    <x v="3"/>
    <x v="147"/>
    <x v="4"/>
    <x v="12"/>
    <x v="12"/>
    <n v="0"/>
    <n v="0"/>
    <n v="0"/>
    <n v="0"/>
    <n v="0"/>
    <n v="0"/>
  </r>
  <r>
    <x v="3"/>
    <x v="147"/>
    <x v="5"/>
    <x v="12"/>
    <x v="12"/>
    <n v="0"/>
    <n v="0"/>
    <n v="0"/>
    <n v="0"/>
    <n v="0"/>
    <n v="0"/>
  </r>
  <r>
    <x v="3"/>
    <x v="147"/>
    <x v="6"/>
    <x v="12"/>
    <x v="12"/>
    <n v="0"/>
    <n v="0"/>
    <n v="0"/>
    <n v="0"/>
    <n v="0"/>
    <n v="0"/>
  </r>
  <r>
    <x v="3"/>
    <x v="147"/>
    <x v="7"/>
    <x v="17"/>
    <x v="17"/>
    <n v="181363.6"/>
    <n v="181363.6"/>
    <n v="90681.8"/>
    <n v="90681.8"/>
    <n v="0"/>
    <n v="0"/>
  </r>
  <r>
    <x v="3"/>
    <x v="147"/>
    <x v="8"/>
    <x v="6"/>
    <x v="6"/>
    <m/>
    <m/>
    <m/>
    <m/>
    <m/>
    <m/>
  </r>
  <r>
    <x v="3"/>
    <x v="147"/>
    <x v="9"/>
    <x v="12"/>
    <x v="12"/>
    <n v="0"/>
    <n v="0"/>
    <n v="0"/>
    <n v="0"/>
    <n v="0"/>
    <n v="0"/>
  </r>
  <r>
    <x v="3"/>
    <x v="147"/>
    <x v="10"/>
    <x v="12"/>
    <x v="12"/>
    <n v="0"/>
    <n v="0"/>
    <n v="0"/>
    <n v="0"/>
    <n v="0"/>
    <n v="0"/>
  </r>
  <r>
    <x v="3"/>
    <x v="147"/>
    <x v="7"/>
    <x v="12"/>
    <x v="12"/>
    <n v="0"/>
    <n v="0"/>
    <n v="0"/>
    <n v="0"/>
    <n v="0"/>
    <n v="0"/>
  </r>
  <r>
    <x v="3"/>
    <x v="147"/>
    <x v="8"/>
    <x v="6"/>
    <x v="6"/>
    <m/>
    <m/>
    <m/>
    <m/>
    <m/>
    <m/>
  </r>
  <r>
    <x v="3"/>
    <x v="147"/>
    <x v="11"/>
    <x v="12"/>
    <x v="12"/>
    <n v="0"/>
    <n v="0"/>
    <n v="0"/>
    <n v="0"/>
    <n v="0"/>
    <n v="0"/>
  </r>
  <r>
    <x v="3"/>
    <x v="147"/>
    <x v="12"/>
    <x v="12"/>
    <x v="12"/>
    <n v="0"/>
    <n v="0"/>
    <n v="0"/>
    <n v="0"/>
    <n v="0"/>
    <n v="0"/>
  </r>
  <r>
    <x v="3"/>
    <x v="147"/>
    <x v="13"/>
    <x v="12"/>
    <x v="12"/>
    <n v="0"/>
    <n v="0"/>
    <n v="0"/>
    <n v="0"/>
    <n v="0"/>
    <n v="0"/>
  </r>
  <r>
    <x v="3"/>
    <x v="147"/>
    <x v="14"/>
    <x v="12"/>
    <x v="12"/>
    <n v="0"/>
    <n v="0"/>
    <n v="0"/>
    <n v="0"/>
    <n v="0"/>
    <n v="0"/>
  </r>
  <r>
    <x v="3"/>
    <x v="147"/>
    <x v="7"/>
    <x v="12"/>
    <x v="12"/>
    <n v="0"/>
    <n v="0"/>
    <n v="0"/>
    <n v="0"/>
    <n v="0"/>
    <n v="0"/>
  </r>
  <r>
    <x v="3"/>
    <x v="147"/>
    <x v="8"/>
    <x v="6"/>
    <x v="6"/>
    <m/>
    <m/>
    <m/>
    <m/>
    <m/>
    <m/>
  </r>
  <r>
    <x v="3"/>
    <x v="147"/>
    <x v="15"/>
    <x v="0"/>
    <x v="0"/>
    <n v="56255"/>
    <n v="56255"/>
    <n v="56255"/>
    <n v="56255"/>
    <n v="0"/>
    <n v="0"/>
  </r>
  <r>
    <x v="3"/>
    <x v="147"/>
    <x v="16"/>
    <x v="12"/>
    <x v="12"/>
    <n v="0"/>
    <n v="0"/>
    <n v="0"/>
    <n v="0"/>
    <n v="0"/>
    <n v="0"/>
  </r>
  <r>
    <x v="3"/>
    <x v="147"/>
    <x v="17"/>
    <x v="12"/>
    <x v="12"/>
    <n v="0"/>
    <n v="0"/>
    <n v="0"/>
    <n v="0"/>
    <n v="0"/>
    <n v="0"/>
  </r>
  <r>
    <x v="3"/>
    <x v="147"/>
    <x v="7"/>
    <x v="0"/>
    <x v="0"/>
    <n v="56255"/>
    <n v="56255"/>
    <n v="56255"/>
    <n v="56255"/>
    <n v="0"/>
    <n v="0"/>
  </r>
  <r>
    <x v="3"/>
    <x v="147"/>
    <x v="8"/>
    <x v="6"/>
    <x v="6"/>
    <m/>
    <m/>
    <m/>
    <m/>
    <m/>
    <m/>
  </r>
  <r>
    <x v="3"/>
    <x v="147"/>
    <x v="18"/>
    <x v="12"/>
    <x v="12"/>
    <n v="0"/>
    <n v="0"/>
    <n v="0"/>
    <n v="0"/>
    <n v="0"/>
    <n v="0"/>
  </r>
  <r>
    <x v="3"/>
    <x v="147"/>
    <x v="19"/>
    <x v="12"/>
    <x v="12"/>
    <n v="0"/>
    <n v="0"/>
    <n v="0"/>
    <n v="0"/>
    <n v="0"/>
    <n v="0"/>
  </r>
  <r>
    <x v="3"/>
    <x v="147"/>
    <x v="7"/>
    <x v="12"/>
    <x v="12"/>
    <n v="0"/>
    <n v="0"/>
    <n v="0"/>
    <n v="0"/>
    <n v="0"/>
    <n v="0"/>
  </r>
  <r>
    <x v="3"/>
    <x v="147"/>
    <x v="8"/>
    <x v="6"/>
    <x v="6"/>
    <m/>
    <m/>
    <m/>
    <m/>
    <m/>
    <m/>
  </r>
  <r>
    <x v="3"/>
    <x v="147"/>
    <x v="20"/>
    <x v="0"/>
    <x v="0"/>
    <n v="51235.62"/>
    <n v="51235.62"/>
    <n v="51235.62"/>
    <n v="51235.62"/>
    <n v="0"/>
    <n v="0"/>
  </r>
  <r>
    <x v="3"/>
    <x v="147"/>
    <x v="21"/>
    <x v="12"/>
    <x v="12"/>
    <n v="0"/>
    <n v="0"/>
    <n v="0"/>
    <n v="0"/>
    <n v="0"/>
    <n v="0"/>
  </r>
  <r>
    <x v="3"/>
    <x v="147"/>
    <x v="7"/>
    <x v="0"/>
    <x v="0"/>
    <n v="51235.62"/>
    <n v="51235.62"/>
    <n v="51235.62"/>
    <n v="51235.62"/>
    <n v="0"/>
    <n v="0"/>
  </r>
  <r>
    <x v="3"/>
    <x v="147"/>
    <x v="8"/>
    <x v="6"/>
    <x v="6"/>
    <m/>
    <m/>
    <m/>
    <m/>
    <m/>
    <m/>
  </r>
  <r>
    <x v="3"/>
    <x v="147"/>
    <x v="22"/>
    <x v="12"/>
    <x v="12"/>
    <n v="0"/>
    <n v="0"/>
    <n v="0"/>
    <n v="0"/>
    <n v="0"/>
    <n v="0"/>
  </r>
  <r>
    <x v="3"/>
    <x v="147"/>
    <x v="23"/>
    <x v="12"/>
    <x v="12"/>
    <n v="0"/>
    <n v="0"/>
    <n v="0"/>
    <n v="0"/>
    <n v="0"/>
    <n v="0"/>
  </r>
  <r>
    <x v="3"/>
    <x v="147"/>
    <x v="24"/>
    <x v="12"/>
    <x v="12"/>
    <n v="0"/>
    <n v="0"/>
    <n v="0"/>
    <n v="0"/>
    <n v="0"/>
    <n v="0"/>
  </r>
  <r>
    <x v="3"/>
    <x v="147"/>
    <x v="25"/>
    <x v="12"/>
    <x v="12"/>
    <n v="0"/>
    <n v="0"/>
    <n v="0"/>
    <n v="0"/>
    <n v="0"/>
    <n v="0"/>
  </r>
  <r>
    <x v="3"/>
    <x v="147"/>
    <x v="26"/>
    <x v="12"/>
    <x v="12"/>
    <n v="0"/>
    <n v="0"/>
    <n v="0"/>
    <n v="0"/>
    <n v="0"/>
    <n v="0"/>
  </r>
  <r>
    <x v="3"/>
    <x v="147"/>
    <x v="27"/>
    <x v="12"/>
    <x v="12"/>
    <n v="0"/>
    <n v="0"/>
    <n v="0"/>
    <n v="0"/>
    <n v="0"/>
    <n v="0"/>
  </r>
  <r>
    <x v="3"/>
    <x v="147"/>
    <x v="28"/>
    <x v="12"/>
    <x v="12"/>
    <n v="0"/>
    <n v="0"/>
    <n v="0"/>
    <n v="0"/>
    <n v="0"/>
    <n v="0"/>
  </r>
  <r>
    <x v="3"/>
    <x v="147"/>
    <x v="29"/>
    <x v="12"/>
    <x v="12"/>
    <n v="0"/>
    <n v="0"/>
    <n v="0"/>
    <n v="0"/>
    <n v="0"/>
    <n v="0"/>
  </r>
  <r>
    <x v="3"/>
    <x v="147"/>
    <x v="7"/>
    <x v="12"/>
    <x v="12"/>
    <n v="0"/>
    <n v="0"/>
    <n v="0"/>
    <n v="0"/>
    <n v="0"/>
    <n v="0"/>
  </r>
  <r>
    <x v="3"/>
    <x v="147"/>
    <x v="8"/>
    <x v="6"/>
    <x v="6"/>
    <m/>
    <m/>
    <m/>
    <m/>
    <m/>
    <m/>
  </r>
  <r>
    <x v="3"/>
    <x v="147"/>
    <x v="30"/>
    <x v="12"/>
    <x v="12"/>
    <n v="0"/>
    <n v="0"/>
    <n v="0"/>
    <n v="0"/>
    <n v="0"/>
    <n v="0"/>
  </r>
  <r>
    <x v="3"/>
    <x v="147"/>
    <x v="31"/>
    <x v="0"/>
    <x v="0"/>
    <n v="21420.85"/>
    <n v="21420.85"/>
    <n v="21420.85"/>
    <n v="21420.85"/>
    <n v="0"/>
    <n v="0"/>
  </r>
  <r>
    <x v="3"/>
    <x v="147"/>
    <x v="7"/>
    <x v="0"/>
    <x v="0"/>
    <n v="21420.85"/>
    <n v="21420.85"/>
    <n v="21420.85"/>
    <n v="21420.85"/>
    <n v="0"/>
    <n v="0"/>
  </r>
  <r>
    <x v="3"/>
    <x v="147"/>
    <x v="8"/>
    <x v="6"/>
    <x v="6"/>
    <m/>
    <m/>
    <m/>
    <m/>
    <m/>
    <m/>
  </r>
  <r>
    <x v="3"/>
    <x v="147"/>
    <x v="32"/>
    <x v="0"/>
    <x v="0"/>
    <n v="54631.199999999997"/>
    <n v="54631.199999999997"/>
    <n v="54631.199999999997"/>
    <n v="54631.199999999997"/>
    <n v="0"/>
    <n v="0"/>
  </r>
  <r>
    <x v="3"/>
    <x v="147"/>
    <x v="7"/>
    <x v="0"/>
    <x v="0"/>
    <n v="54631.199999999997"/>
    <n v="54631.199999999997"/>
    <n v="54631.199999999997"/>
    <n v="54631.199999999997"/>
    <n v="0"/>
    <n v="0"/>
  </r>
  <r>
    <x v="3"/>
    <x v="147"/>
    <x v="8"/>
    <x v="6"/>
    <x v="6"/>
    <m/>
    <m/>
    <m/>
    <m/>
    <m/>
    <m/>
  </r>
  <r>
    <x v="3"/>
    <x v="147"/>
    <x v="33"/>
    <x v="12"/>
    <x v="12"/>
    <n v="0"/>
    <n v="0"/>
    <n v="0"/>
    <n v="0"/>
    <n v="0"/>
    <n v="0"/>
  </r>
  <r>
    <x v="3"/>
    <x v="147"/>
    <x v="34"/>
    <x v="12"/>
    <x v="12"/>
    <n v="0"/>
    <n v="0"/>
    <n v="0"/>
    <n v="0"/>
    <n v="0"/>
    <n v="0"/>
  </r>
  <r>
    <x v="3"/>
    <x v="147"/>
    <x v="7"/>
    <x v="12"/>
    <x v="12"/>
    <n v="0"/>
    <n v="0"/>
    <n v="0"/>
    <n v="0"/>
    <n v="0"/>
    <n v="0"/>
  </r>
  <r>
    <x v="3"/>
    <x v="147"/>
    <x v="8"/>
    <x v="6"/>
    <x v="6"/>
    <m/>
    <m/>
    <m/>
    <m/>
    <m/>
    <m/>
  </r>
  <r>
    <x v="3"/>
    <x v="147"/>
    <x v="35"/>
    <x v="12"/>
    <x v="12"/>
    <n v="0"/>
    <n v="0"/>
    <n v="0"/>
    <n v="0"/>
    <n v="0"/>
    <n v="0"/>
  </r>
  <r>
    <x v="3"/>
    <x v="147"/>
    <x v="36"/>
    <x v="12"/>
    <x v="12"/>
    <n v="0"/>
    <n v="0"/>
    <n v="0"/>
    <n v="0"/>
    <n v="0"/>
    <n v="0"/>
  </r>
  <r>
    <x v="3"/>
    <x v="147"/>
    <x v="37"/>
    <x v="12"/>
    <x v="12"/>
    <n v="0"/>
    <n v="0"/>
    <n v="0"/>
    <n v="0"/>
    <n v="0"/>
    <n v="0"/>
  </r>
  <r>
    <x v="3"/>
    <x v="147"/>
    <x v="38"/>
    <x v="12"/>
    <x v="12"/>
    <n v="0"/>
    <n v="0"/>
    <n v="0"/>
    <n v="0"/>
    <n v="0"/>
    <n v="0"/>
  </r>
  <r>
    <x v="3"/>
    <x v="147"/>
    <x v="7"/>
    <x v="12"/>
    <x v="12"/>
    <n v="0"/>
    <n v="0"/>
    <n v="0"/>
    <n v="0"/>
    <n v="0"/>
    <n v="0"/>
  </r>
  <r>
    <x v="3"/>
    <x v="147"/>
    <x v="8"/>
    <x v="6"/>
    <x v="6"/>
    <m/>
    <m/>
    <m/>
    <m/>
    <m/>
    <m/>
  </r>
  <r>
    <x v="3"/>
    <x v="147"/>
    <x v="39"/>
    <x v="12"/>
    <x v="12"/>
    <n v="0"/>
    <n v="0"/>
    <n v="0"/>
    <n v="0"/>
    <n v="0"/>
    <n v="0"/>
  </r>
  <r>
    <x v="3"/>
    <x v="147"/>
    <x v="40"/>
    <x v="12"/>
    <x v="12"/>
    <n v="0"/>
    <n v="0"/>
    <n v="0"/>
    <n v="0"/>
    <n v="0"/>
    <n v="0"/>
  </r>
  <r>
    <x v="3"/>
    <x v="147"/>
    <x v="41"/>
    <x v="12"/>
    <x v="12"/>
    <n v="0"/>
    <n v="0"/>
    <n v="0"/>
    <n v="0"/>
    <n v="0"/>
    <n v="0"/>
  </r>
  <r>
    <x v="3"/>
    <x v="148"/>
    <x v="0"/>
    <x v="0"/>
    <x v="0"/>
    <n v="93627"/>
    <n v="93627"/>
    <n v="93627"/>
    <n v="93627"/>
    <n v="0"/>
    <n v="0"/>
  </r>
  <r>
    <x v="3"/>
    <x v="148"/>
    <x v="1"/>
    <x v="0"/>
    <x v="0"/>
    <n v="36673"/>
    <n v="36673"/>
    <n v="36673"/>
    <n v="36673"/>
    <n v="0"/>
    <n v="0"/>
  </r>
  <r>
    <x v="3"/>
    <x v="148"/>
    <x v="2"/>
    <x v="12"/>
    <x v="12"/>
    <n v="0"/>
    <n v="0"/>
    <n v="0"/>
    <n v="0"/>
    <n v="0"/>
    <n v="0"/>
  </r>
  <r>
    <x v="3"/>
    <x v="148"/>
    <x v="3"/>
    <x v="12"/>
    <x v="12"/>
    <n v="0"/>
    <n v="0"/>
    <n v="0"/>
    <n v="0"/>
    <n v="0"/>
    <n v="0"/>
  </r>
  <r>
    <x v="3"/>
    <x v="148"/>
    <x v="4"/>
    <x v="12"/>
    <x v="12"/>
    <n v="0"/>
    <n v="0"/>
    <n v="0"/>
    <n v="0"/>
    <n v="0"/>
    <n v="0"/>
  </r>
  <r>
    <x v="3"/>
    <x v="148"/>
    <x v="5"/>
    <x v="12"/>
    <x v="12"/>
    <n v="0"/>
    <n v="0"/>
    <n v="0"/>
    <n v="0"/>
    <n v="0"/>
    <n v="0"/>
  </r>
  <r>
    <x v="3"/>
    <x v="148"/>
    <x v="6"/>
    <x v="12"/>
    <x v="12"/>
    <n v="0"/>
    <n v="0"/>
    <n v="0"/>
    <n v="0"/>
    <n v="0"/>
    <n v="0"/>
  </r>
  <r>
    <x v="3"/>
    <x v="148"/>
    <x v="7"/>
    <x v="17"/>
    <x v="17"/>
    <n v="130300"/>
    <n v="130300"/>
    <n v="65150"/>
    <n v="65150"/>
    <n v="0"/>
    <n v="0"/>
  </r>
  <r>
    <x v="3"/>
    <x v="148"/>
    <x v="8"/>
    <x v="6"/>
    <x v="6"/>
    <m/>
    <m/>
    <m/>
    <m/>
    <m/>
    <m/>
  </r>
  <r>
    <x v="3"/>
    <x v="148"/>
    <x v="9"/>
    <x v="12"/>
    <x v="12"/>
    <n v="0"/>
    <n v="0"/>
    <n v="0"/>
    <n v="0"/>
    <n v="0"/>
    <n v="0"/>
  </r>
  <r>
    <x v="3"/>
    <x v="148"/>
    <x v="10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11"/>
    <x v="12"/>
    <x v="12"/>
    <n v="0"/>
    <n v="0"/>
    <n v="0"/>
    <n v="0"/>
    <n v="0"/>
    <n v="0"/>
  </r>
  <r>
    <x v="3"/>
    <x v="148"/>
    <x v="12"/>
    <x v="12"/>
    <x v="12"/>
    <n v="0"/>
    <n v="0"/>
    <n v="0"/>
    <n v="0"/>
    <n v="0"/>
    <n v="0"/>
  </r>
  <r>
    <x v="3"/>
    <x v="148"/>
    <x v="13"/>
    <x v="12"/>
    <x v="12"/>
    <n v="0"/>
    <n v="0"/>
    <n v="0"/>
    <n v="0"/>
    <n v="0"/>
    <n v="0"/>
  </r>
  <r>
    <x v="3"/>
    <x v="148"/>
    <x v="14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15"/>
    <x v="0"/>
    <x v="0"/>
    <n v="43000"/>
    <n v="43430"/>
    <n v="43000"/>
    <n v="43430"/>
    <n v="430"/>
    <n v="0.01"/>
  </r>
  <r>
    <x v="3"/>
    <x v="148"/>
    <x v="16"/>
    <x v="12"/>
    <x v="12"/>
    <n v="0"/>
    <n v="0"/>
    <n v="0"/>
    <n v="0"/>
    <n v="0"/>
    <n v="0"/>
  </r>
  <r>
    <x v="3"/>
    <x v="148"/>
    <x v="17"/>
    <x v="17"/>
    <x v="17"/>
    <n v="58242.239999999998"/>
    <n v="61984.31"/>
    <n v="29121.119999999999"/>
    <n v="30992.154999999999"/>
    <n v="3742.0699999999997"/>
    <n v="6.4250104391589333E-2"/>
  </r>
  <r>
    <x v="3"/>
    <x v="148"/>
    <x v="7"/>
    <x v="26"/>
    <x v="26"/>
    <n v="101242.23999999999"/>
    <n v="105414.31"/>
    <n v="33747.41333333333"/>
    <n v="35138.103333333333"/>
    <n v="4172.070000000007"/>
    <n v="4.1208787952538461E-2"/>
  </r>
  <r>
    <x v="3"/>
    <x v="148"/>
    <x v="8"/>
    <x v="6"/>
    <x v="6"/>
    <m/>
    <m/>
    <m/>
    <m/>
    <m/>
    <m/>
  </r>
  <r>
    <x v="3"/>
    <x v="148"/>
    <x v="18"/>
    <x v="12"/>
    <x v="12"/>
    <n v="0"/>
    <n v="0"/>
    <n v="0"/>
    <n v="0"/>
    <n v="0"/>
    <n v="0"/>
  </r>
  <r>
    <x v="3"/>
    <x v="148"/>
    <x v="19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20"/>
    <x v="12"/>
    <x v="12"/>
    <n v="0"/>
    <n v="0"/>
    <n v="0"/>
    <n v="0"/>
    <n v="0"/>
    <n v="0"/>
  </r>
  <r>
    <x v="3"/>
    <x v="148"/>
    <x v="21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22"/>
    <x v="12"/>
    <x v="12"/>
    <n v="0"/>
    <n v="0"/>
    <n v="0"/>
    <n v="0"/>
    <n v="0"/>
    <n v="0"/>
  </r>
  <r>
    <x v="3"/>
    <x v="148"/>
    <x v="23"/>
    <x v="12"/>
    <x v="12"/>
    <n v="0"/>
    <n v="0"/>
    <n v="0"/>
    <n v="0"/>
    <n v="0"/>
    <n v="0"/>
  </r>
  <r>
    <x v="3"/>
    <x v="148"/>
    <x v="24"/>
    <x v="12"/>
    <x v="12"/>
    <n v="0"/>
    <n v="0"/>
    <n v="0"/>
    <n v="0"/>
    <n v="0"/>
    <n v="0"/>
  </r>
  <r>
    <x v="3"/>
    <x v="148"/>
    <x v="25"/>
    <x v="12"/>
    <x v="12"/>
    <n v="0"/>
    <n v="0"/>
    <n v="0"/>
    <n v="0"/>
    <n v="0"/>
    <n v="0"/>
  </r>
  <r>
    <x v="3"/>
    <x v="148"/>
    <x v="26"/>
    <x v="12"/>
    <x v="12"/>
    <n v="0"/>
    <n v="0"/>
    <n v="0"/>
    <n v="0"/>
    <n v="0"/>
    <n v="0"/>
  </r>
  <r>
    <x v="3"/>
    <x v="148"/>
    <x v="27"/>
    <x v="12"/>
    <x v="12"/>
    <n v="0"/>
    <n v="0"/>
    <n v="0"/>
    <n v="0"/>
    <n v="0"/>
    <n v="0"/>
  </r>
  <r>
    <x v="3"/>
    <x v="148"/>
    <x v="28"/>
    <x v="12"/>
    <x v="12"/>
    <n v="0"/>
    <n v="0"/>
    <n v="0"/>
    <n v="0"/>
    <n v="0"/>
    <n v="0"/>
  </r>
  <r>
    <x v="3"/>
    <x v="148"/>
    <x v="29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30"/>
    <x v="12"/>
    <x v="12"/>
    <n v="0"/>
    <n v="0"/>
    <n v="0"/>
    <n v="0"/>
    <n v="0"/>
    <n v="0"/>
  </r>
  <r>
    <x v="3"/>
    <x v="148"/>
    <x v="31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32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33"/>
    <x v="12"/>
    <x v="12"/>
    <n v="0"/>
    <n v="0"/>
    <n v="0"/>
    <n v="0"/>
    <n v="0"/>
    <n v="0"/>
  </r>
  <r>
    <x v="3"/>
    <x v="148"/>
    <x v="34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35"/>
    <x v="12"/>
    <x v="12"/>
    <n v="0"/>
    <n v="0"/>
    <n v="0"/>
    <n v="0"/>
    <n v="0"/>
    <n v="0"/>
  </r>
  <r>
    <x v="3"/>
    <x v="148"/>
    <x v="36"/>
    <x v="12"/>
    <x v="12"/>
    <n v="0"/>
    <n v="0"/>
    <n v="0"/>
    <n v="0"/>
    <n v="0"/>
    <n v="0"/>
  </r>
  <r>
    <x v="3"/>
    <x v="148"/>
    <x v="37"/>
    <x v="12"/>
    <x v="12"/>
    <n v="0"/>
    <n v="0"/>
    <n v="0"/>
    <n v="0"/>
    <n v="0"/>
    <n v="0"/>
  </r>
  <r>
    <x v="3"/>
    <x v="148"/>
    <x v="38"/>
    <x v="12"/>
    <x v="12"/>
    <n v="0"/>
    <n v="0"/>
    <n v="0"/>
    <n v="0"/>
    <n v="0"/>
    <n v="0"/>
  </r>
  <r>
    <x v="3"/>
    <x v="148"/>
    <x v="7"/>
    <x v="12"/>
    <x v="12"/>
    <n v="0"/>
    <n v="0"/>
    <n v="0"/>
    <n v="0"/>
    <n v="0"/>
    <n v="0"/>
  </r>
  <r>
    <x v="3"/>
    <x v="148"/>
    <x v="8"/>
    <x v="6"/>
    <x v="6"/>
    <m/>
    <m/>
    <m/>
    <m/>
    <m/>
    <m/>
  </r>
  <r>
    <x v="3"/>
    <x v="148"/>
    <x v="39"/>
    <x v="12"/>
    <x v="12"/>
    <n v="0"/>
    <n v="0"/>
    <n v="0"/>
    <n v="0"/>
    <n v="0"/>
    <n v="0"/>
  </r>
  <r>
    <x v="3"/>
    <x v="148"/>
    <x v="40"/>
    <x v="12"/>
    <x v="12"/>
    <n v="0"/>
    <n v="0"/>
    <n v="0"/>
    <n v="0"/>
    <n v="0"/>
    <n v="0"/>
  </r>
  <r>
    <x v="3"/>
    <x v="148"/>
    <x v="41"/>
    <x v="12"/>
    <x v="12"/>
    <n v="0"/>
    <n v="0"/>
    <n v="0"/>
    <n v="0"/>
    <n v="0"/>
    <n v="0"/>
  </r>
  <r>
    <x v="1"/>
    <x v="149"/>
    <x v="0"/>
    <x v="0"/>
    <x v="0"/>
    <n v="90000"/>
    <n v="90000"/>
    <n v="90000"/>
    <n v="90000"/>
    <n v="0"/>
    <n v="0"/>
  </r>
  <r>
    <x v="1"/>
    <x v="149"/>
    <x v="1"/>
    <x v="12"/>
    <x v="12"/>
    <n v="0"/>
    <n v="0"/>
    <n v="0"/>
    <n v="0"/>
    <n v="0"/>
    <n v="0"/>
  </r>
  <r>
    <x v="1"/>
    <x v="149"/>
    <x v="2"/>
    <x v="12"/>
    <x v="12"/>
    <n v="0"/>
    <n v="0"/>
    <n v="0"/>
    <n v="0"/>
    <n v="0"/>
    <n v="0"/>
  </r>
  <r>
    <x v="1"/>
    <x v="149"/>
    <x v="3"/>
    <x v="12"/>
    <x v="12"/>
    <n v="0"/>
    <n v="0"/>
    <n v="0"/>
    <n v="0"/>
    <n v="0"/>
    <n v="0"/>
  </r>
  <r>
    <x v="1"/>
    <x v="149"/>
    <x v="4"/>
    <x v="0"/>
    <x v="0"/>
    <n v="65000"/>
    <n v="70865"/>
    <n v="65000"/>
    <n v="70865"/>
    <n v="5865"/>
    <n v="9.0230769230769226E-2"/>
  </r>
  <r>
    <x v="1"/>
    <x v="149"/>
    <x v="5"/>
    <x v="12"/>
    <x v="12"/>
    <n v="0"/>
    <n v="0"/>
    <n v="0"/>
    <n v="0"/>
    <n v="0"/>
    <n v="0"/>
  </r>
  <r>
    <x v="1"/>
    <x v="149"/>
    <x v="6"/>
    <x v="12"/>
    <x v="12"/>
    <n v="0"/>
    <n v="0"/>
    <n v="0"/>
    <n v="0"/>
    <n v="0"/>
    <n v="0"/>
  </r>
  <r>
    <x v="1"/>
    <x v="149"/>
    <x v="7"/>
    <x v="17"/>
    <x v="17"/>
    <n v="155000"/>
    <n v="160865"/>
    <n v="77500"/>
    <n v="80432.5"/>
    <n v="5865"/>
    <n v="3.7838709677419355E-2"/>
  </r>
  <r>
    <x v="1"/>
    <x v="149"/>
    <x v="8"/>
    <x v="6"/>
    <x v="6"/>
    <m/>
    <m/>
    <m/>
    <m/>
    <m/>
    <m/>
  </r>
  <r>
    <x v="1"/>
    <x v="149"/>
    <x v="9"/>
    <x v="12"/>
    <x v="12"/>
    <n v="0"/>
    <n v="0"/>
    <n v="0"/>
    <n v="0"/>
    <n v="0"/>
    <n v="0"/>
  </r>
  <r>
    <x v="1"/>
    <x v="149"/>
    <x v="10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11"/>
    <x v="12"/>
    <x v="12"/>
    <n v="0"/>
    <n v="0"/>
    <n v="0"/>
    <n v="0"/>
    <n v="0"/>
    <n v="0"/>
  </r>
  <r>
    <x v="1"/>
    <x v="149"/>
    <x v="12"/>
    <x v="12"/>
    <x v="12"/>
    <n v="0"/>
    <n v="0"/>
    <n v="0"/>
    <n v="0"/>
    <n v="0"/>
    <n v="0"/>
  </r>
  <r>
    <x v="1"/>
    <x v="149"/>
    <x v="13"/>
    <x v="17"/>
    <x v="17"/>
    <n v="40053"/>
    <n v="40274"/>
    <n v="20026.5"/>
    <n v="20137"/>
    <n v="221"/>
    <n v="5.5176890619928597E-3"/>
  </r>
  <r>
    <x v="1"/>
    <x v="149"/>
    <x v="14"/>
    <x v="12"/>
    <x v="12"/>
    <n v="0"/>
    <n v="0"/>
    <n v="0"/>
    <n v="0"/>
    <n v="0"/>
    <n v="0"/>
  </r>
  <r>
    <x v="1"/>
    <x v="149"/>
    <x v="7"/>
    <x v="17"/>
    <x v="17"/>
    <n v="40053"/>
    <n v="40274"/>
    <n v="20026.5"/>
    <n v="20137"/>
    <n v="221"/>
    <n v="5.5176890619928597E-3"/>
  </r>
  <r>
    <x v="1"/>
    <x v="149"/>
    <x v="8"/>
    <x v="6"/>
    <x v="6"/>
    <m/>
    <m/>
    <m/>
    <m/>
    <m/>
    <m/>
  </r>
  <r>
    <x v="1"/>
    <x v="149"/>
    <x v="15"/>
    <x v="12"/>
    <x v="12"/>
    <n v="0"/>
    <n v="0"/>
    <n v="0"/>
    <n v="0"/>
    <n v="0"/>
    <n v="0"/>
  </r>
  <r>
    <x v="1"/>
    <x v="149"/>
    <x v="16"/>
    <x v="12"/>
    <x v="12"/>
    <n v="0"/>
    <n v="0"/>
    <n v="0"/>
    <n v="0"/>
    <n v="0"/>
    <n v="0"/>
  </r>
  <r>
    <x v="1"/>
    <x v="149"/>
    <x v="17"/>
    <x v="501"/>
    <x v="501"/>
    <n v="34406"/>
    <n v="34406"/>
    <n v="26466.153846153844"/>
    <n v="26466.153846153844"/>
    <n v="0"/>
    <n v="0"/>
  </r>
  <r>
    <x v="1"/>
    <x v="149"/>
    <x v="7"/>
    <x v="501"/>
    <x v="501"/>
    <n v="34406"/>
    <n v="34406"/>
    <n v="26466.153846153844"/>
    <n v="26466.153846153844"/>
    <n v="0"/>
    <n v="0"/>
  </r>
  <r>
    <x v="1"/>
    <x v="149"/>
    <x v="8"/>
    <x v="6"/>
    <x v="6"/>
    <m/>
    <m/>
    <m/>
    <m/>
    <m/>
    <m/>
  </r>
  <r>
    <x v="1"/>
    <x v="149"/>
    <x v="18"/>
    <x v="12"/>
    <x v="12"/>
    <n v="0"/>
    <n v="0"/>
    <n v="0"/>
    <n v="0"/>
    <n v="0"/>
    <n v="0"/>
  </r>
  <r>
    <x v="1"/>
    <x v="149"/>
    <x v="19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20"/>
    <x v="12"/>
    <x v="12"/>
    <n v="0"/>
    <n v="0"/>
    <n v="0"/>
    <n v="0"/>
    <n v="0"/>
    <n v="0"/>
  </r>
  <r>
    <x v="1"/>
    <x v="149"/>
    <x v="21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22"/>
    <x v="12"/>
    <x v="12"/>
    <n v="0"/>
    <n v="0"/>
    <n v="0"/>
    <n v="0"/>
    <n v="0"/>
    <n v="0"/>
  </r>
  <r>
    <x v="1"/>
    <x v="149"/>
    <x v="23"/>
    <x v="12"/>
    <x v="12"/>
    <n v="0"/>
    <n v="0"/>
    <n v="0"/>
    <n v="0"/>
    <n v="0"/>
    <n v="0"/>
  </r>
  <r>
    <x v="1"/>
    <x v="149"/>
    <x v="24"/>
    <x v="12"/>
    <x v="12"/>
    <n v="0"/>
    <n v="0"/>
    <n v="0"/>
    <n v="0"/>
    <n v="0"/>
    <n v="0"/>
  </r>
  <r>
    <x v="1"/>
    <x v="149"/>
    <x v="25"/>
    <x v="12"/>
    <x v="12"/>
    <n v="0"/>
    <n v="0"/>
    <n v="0"/>
    <n v="0"/>
    <n v="0"/>
    <n v="0"/>
  </r>
  <r>
    <x v="1"/>
    <x v="149"/>
    <x v="26"/>
    <x v="12"/>
    <x v="12"/>
    <n v="0"/>
    <n v="0"/>
    <n v="0"/>
    <n v="0"/>
    <n v="0"/>
    <n v="0"/>
  </r>
  <r>
    <x v="1"/>
    <x v="149"/>
    <x v="27"/>
    <x v="12"/>
    <x v="12"/>
    <n v="0"/>
    <n v="0"/>
    <n v="0"/>
    <n v="0"/>
    <n v="0"/>
    <n v="0"/>
  </r>
  <r>
    <x v="1"/>
    <x v="149"/>
    <x v="28"/>
    <x v="12"/>
    <x v="12"/>
    <n v="0"/>
    <n v="0"/>
    <n v="0"/>
    <n v="0"/>
    <n v="0"/>
    <n v="0"/>
  </r>
  <r>
    <x v="1"/>
    <x v="149"/>
    <x v="29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30"/>
    <x v="12"/>
    <x v="12"/>
    <n v="0"/>
    <n v="0"/>
    <n v="0"/>
    <n v="0"/>
    <n v="0"/>
    <n v="0"/>
  </r>
  <r>
    <x v="1"/>
    <x v="149"/>
    <x v="31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32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33"/>
    <x v="12"/>
    <x v="12"/>
    <n v="0"/>
    <n v="0"/>
    <n v="0"/>
    <n v="0"/>
    <n v="0"/>
    <n v="0"/>
  </r>
  <r>
    <x v="1"/>
    <x v="149"/>
    <x v="34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35"/>
    <x v="12"/>
    <x v="12"/>
    <n v="0"/>
    <n v="0"/>
    <n v="0"/>
    <n v="0"/>
    <n v="0"/>
    <n v="0"/>
  </r>
  <r>
    <x v="1"/>
    <x v="149"/>
    <x v="36"/>
    <x v="12"/>
    <x v="12"/>
    <n v="0"/>
    <n v="0"/>
    <n v="0"/>
    <n v="0"/>
    <n v="0"/>
    <n v="0"/>
  </r>
  <r>
    <x v="1"/>
    <x v="149"/>
    <x v="37"/>
    <x v="12"/>
    <x v="12"/>
    <n v="0"/>
    <n v="0"/>
    <n v="0"/>
    <n v="0"/>
    <n v="0"/>
    <n v="0"/>
  </r>
  <r>
    <x v="1"/>
    <x v="149"/>
    <x v="38"/>
    <x v="12"/>
    <x v="12"/>
    <n v="0"/>
    <n v="0"/>
    <n v="0"/>
    <n v="0"/>
    <n v="0"/>
    <n v="0"/>
  </r>
  <r>
    <x v="1"/>
    <x v="149"/>
    <x v="7"/>
    <x v="12"/>
    <x v="12"/>
    <n v="0"/>
    <n v="0"/>
    <n v="0"/>
    <n v="0"/>
    <n v="0"/>
    <n v="0"/>
  </r>
  <r>
    <x v="1"/>
    <x v="149"/>
    <x v="8"/>
    <x v="6"/>
    <x v="6"/>
    <m/>
    <m/>
    <m/>
    <m/>
    <m/>
    <m/>
  </r>
  <r>
    <x v="1"/>
    <x v="149"/>
    <x v="39"/>
    <x v="12"/>
    <x v="12"/>
    <n v="0"/>
    <n v="0"/>
    <n v="0"/>
    <n v="0"/>
    <n v="0"/>
    <n v="0"/>
  </r>
  <r>
    <x v="1"/>
    <x v="149"/>
    <x v="40"/>
    <x v="12"/>
    <x v="12"/>
    <n v="0"/>
    <n v="0"/>
    <n v="0"/>
    <n v="0"/>
    <n v="0"/>
    <n v="0"/>
  </r>
  <r>
    <x v="1"/>
    <x v="149"/>
    <x v="41"/>
    <x v="12"/>
    <x v="12"/>
    <n v="0"/>
    <n v="0"/>
    <n v="0"/>
    <n v="0"/>
    <n v="0"/>
    <n v="0"/>
  </r>
  <r>
    <x v="12"/>
    <x v="150"/>
    <x v="0"/>
    <x v="0"/>
    <x v="0"/>
    <n v="80000"/>
    <n v="85000"/>
    <n v="80000"/>
    <n v="85000"/>
    <n v="5000"/>
    <n v="6.25E-2"/>
  </r>
  <r>
    <x v="12"/>
    <x v="150"/>
    <x v="1"/>
    <x v="12"/>
    <x v="12"/>
    <n v="0"/>
    <n v="0"/>
    <n v="0"/>
    <n v="0"/>
    <n v="0"/>
    <n v="0"/>
  </r>
  <r>
    <x v="12"/>
    <x v="150"/>
    <x v="2"/>
    <x v="12"/>
    <x v="12"/>
    <n v="0"/>
    <n v="0"/>
    <n v="0"/>
    <n v="0"/>
    <n v="0"/>
    <n v="0"/>
  </r>
  <r>
    <x v="12"/>
    <x v="150"/>
    <x v="3"/>
    <x v="12"/>
    <x v="12"/>
    <n v="0"/>
    <n v="0"/>
    <n v="0"/>
    <n v="0"/>
    <n v="0"/>
    <n v="0"/>
  </r>
  <r>
    <x v="12"/>
    <x v="150"/>
    <x v="4"/>
    <x v="12"/>
    <x v="12"/>
    <n v="0"/>
    <n v="0"/>
    <n v="0"/>
    <n v="0"/>
    <n v="0"/>
    <n v="0"/>
  </r>
  <r>
    <x v="12"/>
    <x v="150"/>
    <x v="5"/>
    <x v="12"/>
    <x v="12"/>
    <n v="0"/>
    <n v="0"/>
    <n v="0"/>
    <n v="0"/>
    <n v="0"/>
    <n v="0"/>
  </r>
  <r>
    <x v="12"/>
    <x v="150"/>
    <x v="6"/>
    <x v="12"/>
    <x v="12"/>
    <n v="0"/>
    <n v="0"/>
    <n v="0"/>
    <n v="0"/>
    <n v="0"/>
    <n v="0"/>
  </r>
  <r>
    <x v="12"/>
    <x v="150"/>
    <x v="7"/>
    <x v="0"/>
    <x v="0"/>
    <n v="80000"/>
    <n v="85000"/>
    <n v="80000"/>
    <n v="85000"/>
    <n v="5000"/>
    <n v="6.25E-2"/>
  </r>
  <r>
    <x v="12"/>
    <x v="150"/>
    <x v="8"/>
    <x v="6"/>
    <x v="6"/>
    <m/>
    <m/>
    <m/>
    <m/>
    <m/>
    <m/>
  </r>
  <r>
    <x v="12"/>
    <x v="150"/>
    <x v="9"/>
    <x v="12"/>
    <x v="12"/>
    <n v="0"/>
    <n v="0"/>
    <n v="0"/>
    <n v="0"/>
    <n v="0"/>
    <n v="0"/>
  </r>
  <r>
    <x v="12"/>
    <x v="150"/>
    <x v="10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11"/>
    <x v="12"/>
    <x v="12"/>
    <n v="0"/>
    <n v="0"/>
    <n v="0"/>
    <n v="0"/>
    <n v="0"/>
    <n v="0"/>
  </r>
  <r>
    <x v="12"/>
    <x v="150"/>
    <x v="12"/>
    <x v="12"/>
    <x v="12"/>
    <n v="0"/>
    <n v="0"/>
    <n v="0"/>
    <n v="0"/>
    <n v="0"/>
    <n v="0"/>
  </r>
  <r>
    <x v="12"/>
    <x v="150"/>
    <x v="13"/>
    <x v="12"/>
    <x v="12"/>
    <n v="0"/>
    <n v="0"/>
    <n v="0"/>
    <n v="0"/>
    <n v="0"/>
    <n v="0"/>
  </r>
  <r>
    <x v="12"/>
    <x v="150"/>
    <x v="14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15"/>
    <x v="12"/>
    <x v="12"/>
    <n v="0"/>
    <n v="0"/>
    <n v="0"/>
    <n v="0"/>
    <n v="0"/>
    <n v="0"/>
  </r>
  <r>
    <x v="12"/>
    <x v="150"/>
    <x v="16"/>
    <x v="12"/>
    <x v="12"/>
    <n v="0"/>
    <n v="0"/>
    <n v="0"/>
    <n v="0"/>
    <n v="0"/>
    <n v="0"/>
  </r>
  <r>
    <x v="12"/>
    <x v="150"/>
    <x v="17"/>
    <x v="271"/>
    <x v="271"/>
    <n v="56000"/>
    <n v="56000"/>
    <n v="37333.333333333336"/>
    <n v="37333.333333333336"/>
    <n v="0"/>
    <n v="0"/>
  </r>
  <r>
    <x v="12"/>
    <x v="150"/>
    <x v="7"/>
    <x v="271"/>
    <x v="271"/>
    <n v="56000"/>
    <n v="56000"/>
    <n v="37333.333333333336"/>
    <n v="37333.333333333336"/>
    <n v="0"/>
    <n v="0"/>
  </r>
  <r>
    <x v="12"/>
    <x v="150"/>
    <x v="8"/>
    <x v="6"/>
    <x v="6"/>
    <m/>
    <m/>
    <m/>
    <m/>
    <m/>
    <m/>
  </r>
  <r>
    <x v="12"/>
    <x v="150"/>
    <x v="18"/>
    <x v="12"/>
    <x v="12"/>
    <n v="0"/>
    <n v="0"/>
    <n v="0"/>
    <n v="0"/>
    <n v="0"/>
    <n v="0"/>
  </r>
  <r>
    <x v="12"/>
    <x v="150"/>
    <x v="19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20"/>
    <x v="12"/>
    <x v="12"/>
    <n v="0"/>
    <n v="0"/>
    <n v="0"/>
    <n v="0"/>
    <n v="0"/>
    <n v="0"/>
  </r>
  <r>
    <x v="12"/>
    <x v="150"/>
    <x v="21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22"/>
    <x v="12"/>
    <x v="12"/>
    <n v="0"/>
    <n v="0"/>
    <n v="0"/>
    <n v="0"/>
    <n v="0"/>
    <n v="0"/>
  </r>
  <r>
    <x v="12"/>
    <x v="150"/>
    <x v="23"/>
    <x v="12"/>
    <x v="12"/>
    <n v="0"/>
    <n v="0"/>
    <n v="0"/>
    <n v="0"/>
    <n v="0"/>
    <n v="0"/>
  </r>
  <r>
    <x v="12"/>
    <x v="150"/>
    <x v="24"/>
    <x v="12"/>
    <x v="12"/>
    <n v="0"/>
    <n v="0"/>
    <n v="0"/>
    <n v="0"/>
    <n v="0"/>
    <n v="0"/>
  </r>
  <r>
    <x v="12"/>
    <x v="150"/>
    <x v="25"/>
    <x v="12"/>
    <x v="12"/>
    <n v="0"/>
    <n v="0"/>
    <n v="0"/>
    <n v="0"/>
    <n v="0"/>
    <n v="0"/>
  </r>
  <r>
    <x v="12"/>
    <x v="150"/>
    <x v="26"/>
    <x v="12"/>
    <x v="12"/>
    <n v="0"/>
    <n v="0"/>
    <n v="0"/>
    <n v="0"/>
    <n v="0"/>
    <n v="0"/>
  </r>
  <r>
    <x v="12"/>
    <x v="150"/>
    <x v="27"/>
    <x v="12"/>
    <x v="12"/>
    <n v="0"/>
    <n v="0"/>
    <n v="0"/>
    <n v="0"/>
    <n v="0"/>
    <n v="0"/>
  </r>
  <r>
    <x v="12"/>
    <x v="150"/>
    <x v="28"/>
    <x v="12"/>
    <x v="12"/>
    <n v="0"/>
    <n v="0"/>
    <n v="0"/>
    <n v="0"/>
    <n v="0"/>
    <n v="0"/>
  </r>
  <r>
    <x v="12"/>
    <x v="150"/>
    <x v="29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30"/>
    <x v="12"/>
    <x v="12"/>
    <n v="0"/>
    <n v="0"/>
    <n v="0"/>
    <n v="0"/>
    <n v="0"/>
    <n v="0"/>
  </r>
  <r>
    <x v="12"/>
    <x v="150"/>
    <x v="31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32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33"/>
    <x v="12"/>
    <x v="12"/>
    <n v="0"/>
    <n v="0"/>
    <n v="0"/>
    <n v="0"/>
    <n v="0"/>
    <n v="0"/>
  </r>
  <r>
    <x v="12"/>
    <x v="150"/>
    <x v="34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35"/>
    <x v="12"/>
    <x v="12"/>
    <n v="0"/>
    <n v="0"/>
    <n v="0"/>
    <n v="0"/>
    <n v="0"/>
    <n v="0"/>
  </r>
  <r>
    <x v="12"/>
    <x v="150"/>
    <x v="36"/>
    <x v="12"/>
    <x v="12"/>
    <n v="0"/>
    <n v="0"/>
    <n v="0"/>
    <n v="0"/>
    <n v="0"/>
    <n v="0"/>
  </r>
  <r>
    <x v="12"/>
    <x v="150"/>
    <x v="37"/>
    <x v="12"/>
    <x v="12"/>
    <n v="0"/>
    <n v="0"/>
    <n v="0"/>
    <n v="0"/>
    <n v="0"/>
    <n v="0"/>
  </r>
  <r>
    <x v="12"/>
    <x v="150"/>
    <x v="38"/>
    <x v="12"/>
    <x v="12"/>
    <n v="0"/>
    <n v="0"/>
    <n v="0"/>
    <n v="0"/>
    <n v="0"/>
    <n v="0"/>
  </r>
  <r>
    <x v="12"/>
    <x v="150"/>
    <x v="7"/>
    <x v="12"/>
    <x v="12"/>
    <n v="0"/>
    <n v="0"/>
    <n v="0"/>
    <n v="0"/>
    <n v="0"/>
    <n v="0"/>
  </r>
  <r>
    <x v="12"/>
    <x v="150"/>
    <x v="8"/>
    <x v="6"/>
    <x v="6"/>
    <m/>
    <m/>
    <m/>
    <m/>
    <m/>
    <m/>
  </r>
  <r>
    <x v="12"/>
    <x v="150"/>
    <x v="39"/>
    <x v="12"/>
    <x v="12"/>
    <n v="0"/>
    <n v="0"/>
    <n v="0"/>
    <n v="0"/>
    <n v="0"/>
    <n v="0"/>
  </r>
  <r>
    <x v="12"/>
    <x v="150"/>
    <x v="40"/>
    <x v="12"/>
    <x v="12"/>
    <n v="0"/>
    <n v="0"/>
    <n v="0"/>
    <n v="0"/>
    <n v="0"/>
    <n v="0"/>
  </r>
  <r>
    <x v="12"/>
    <x v="150"/>
    <x v="41"/>
    <x v="12"/>
    <x v="12"/>
    <n v="0"/>
    <n v="0"/>
    <n v="0"/>
    <n v="0"/>
    <n v="0"/>
    <n v="0"/>
  </r>
  <r>
    <x v="3"/>
    <x v="151"/>
    <x v="0"/>
    <x v="0"/>
    <x v="0"/>
    <n v="96000"/>
    <n v="96000"/>
    <n v="96000"/>
    <n v="96000"/>
    <n v="0"/>
    <n v="0"/>
  </r>
  <r>
    <x v="3"/>
    <x v="151"/>
    <x v="1"/>
    <x v="468"/>
    <x v="468"/>
    <n v="32000"/>
    <n v="32000"/>
    <n v="80000"/>
    <n v="80000"/>
    <n v="0"/>
    <n v="0"/>
  </r>
  <r>
    <x v="3"/>
    <x v="151"/>
    <x v="2"/>
    <x v="12"/>
    <x v="12"/>
    <n v="0"/>
    <n v="0"/>
    <n v="0"/>
    <n v="0"/>
    <n v="0"/>
    <n v="0"/>
  </r>
  <r>
    <x v="3"/>
    <x v="151"/>
    <x v="3"/>
    <x v="12"/>
    <x v="12"/>
    <n v="0"/>
    <n v="0"/>
    <n v="0"/>
    <n v="0"/>
    <n v="0"/>
    <n v="0"/>
  </r>
  <r>
    <x v="3"/>
    <x v="151"/>
    <x v="4"/>
    <x v="12"/>
    <x v="12"/>
    <n v="0"/>
    <n v="0"/>
    <n v="0"/>
    <n v="0"/>
    <n v="0"/>
    <n v="0"/>
  </r>
  <r>
    <x v="3"/>
    <x v="151"/>
    <x v="5"/>
    <x v="77"/>
    <x v="77"/>
    <n v="77305"/>
    <n v="77305"/>
    <n v="70277.272727272721"/>
    <n v="70277.272727272721"/>
    <n v="0"/>
    <n v="0"/>
  </r>
  <r>
    <x v="3"/>
    <x v="151"/>
    <x v="6"/>
    <x v="12"/>
    <x v="12"/>
    <n v="0"/>
    <n v="0"/>
    <n v="0"/>
    <n v="0"/>
    <n v="0"/>
    <n v="0"/>
  </r>
  <r>
    <x v="3"/>
    <x v="151"/>
    <x v="7"/>
    <x v="172"/>
    <x v="172"/>
    <n v="205305"/>
    <n v="205305"/>
    <n v="82122"/>
    <n v="82122"/>
    <n v="0"/>
    <n v="0"/>
  </r>
  <r>
    <x v="3"/>
    <x v="151"/>
    <x v="8"/>
    <x v="6"/>
    <x v="6"/>
    <m/>
    <m/>
    <m/>
    <m/>
    <m/>
    <m/>
  </r>
  <r>
    <x v="3"/>
    <x v="151"/>
    <x v="9"/>
    <x v="12"/>
    <x v="12"/>
    <n v="0"/>
    <n v="0"/>
    <n v="0"/>
    <n v="0"/>
    <n v="0"/>
    <n v="0"/>
  </r>
  <r>
    <x v="3"/>
    <x v="151"/>
    <x v="10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11"/>
    <x v="12"/>
    <x v="12"/>
    <n v="0"/>
    <n v="0"/>
    <n v="0"/>
    <n v="0"/>
    <n v="0"/>
    <n v="0"/>
  </r>
  <r>
    <x v="3"/>
    <x v="151"/>
    <x v="12"/>
    <x v="12"/>
    <x v="12"/>
    <n v="0"/>
    <n v="0"/>
    <n v="0"/>
    <n v="0"/>
    <n v="0"/>
    <n v="0"/>
  </r>
  <r>
    <x v="3"/>
    <x v="151"/>
    <x v="13"/>
    <x v="12"/>
    <x v="12"/>
    <n v="0"/>
    <n v="0"/>
    <n v="0"/>
    <n v="0"/>
    <n v="0"/>
    <n v="0"/>
  </r>
  <r>
    <x v="3"/>
    <x v="151"/>
    <x v="14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15"/>
    <x v="0"/>
    <x v="0"/>
    <n v="55774"/>
    <n v="55774"/>
    <n v="55774"/>
    <n v="55774"/>
    <n v="0"/>
    <n v="0"/>
  </r>
  <r>
    <x v="3"/>
    <x v="151"/>
    <x v="16"/>
    <x v="12"/>
    <x v="12"/>
    <n v="0"/>
    <n v="0"/>
    <n v="0"/>
    <n v="0"/>
    <n v="0"/>
    <n v="0"/>
  </r>
  <r>
    <x v="3"/>
    <x v="151"/>
    <x v="17"/>
    <x v="153"/>
    <x v="153"/>
    <n v="43432"/>
    <n v="43432"/>
    <n v="34745.599999999999"/>
    <n v="34745.599999999999"/>
    <n v="0"/>
    <n v="0"/>
  </r>
  <r>
    <x v="3"/>
    <x v="151"/>
    <x v="7"/>
    <x v="345"/>
    <x v="345"/>
    <n v="99206"/>
    <n v="99206"/>
    <n v="44091.555555555555"/>
    <n v="44091.555555555555"/>
    <n v="0"/>
    <n v="0"/>
  </r>
  <r>
    <x v="3"/>
    <x v="151"/>
    <x v="8"/>
    <x v="6"/>
    <x v="6"/>
    <m/>
    <m/>
    <m/>
    <m/>
    <m/>
    <m/>
  </r>
  <r>
    <x v="3"/>
    <x v="151"/>
    <x v="18"/>
    <x v="12"/>
    <x v="12"/>
    <n v="0"/>
    <n v="0"/>
    <n v="0"/>
    <n v="0"/>
    <n v="0"/>
    <n v="0"/>
  </r>
  <r>
    <x v="3"/>
    <x v="151"/>
    <x v="19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20"/>
    <x v="12"/>
    <x v="12"/>
    <n v="0"/>
    <n v="0"/>
    <n v="0"/>
    <n v="0"/>
    <n v="0"/>
    <n v="0"/>
  </r>
  <r>
    <x v="3"/>
    <x v="151"/>
    <x v="21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22"/>
    <x v="12"/>
    <x v="12"/>
    <n v="0"/>
    <n v="0"/>
    <n v="0"/>
    <n v="0"/>
    <n v="0"/>
    <n v="0"/>
  </r>
  <r>
    <x v="3"/>
    <x v="151"/>
    <x v="23"/>
    <x v="12"/>
    <x v="12"/>
    <n v="0"/>
    <n v="0"/>
    <n v="0"/>
    <n v="0"/>
    <n v="0"/>
    <n v="0"/>
  </r>
  <r>
    <x v="3"/>
    <x v="151"/>
    <x v="24"/>
    <x v="12"/>
    <x v="12"/>
    <n v="0"/>
    <n v="0"/>
    <n v="0"/>
    <n v="0"/>
    <n v="0"/>
    <n v="0"/>
  </r>
  <r>
    <x v="3"/>
    <x v="151"/>
    <x v="25"/>
    <x v="12"/>
    <x v="12"/>
    <n v="0"/>
    <n v="0"/>
    <n v="0"/>
    <n v="0"/>
    <n v="0"/>
    <n v="0"/>
  </r>
  <r>
    <x v="3"/>
    <x v="151"/>
    <x v="26"/>
    <x v="12"/>
    <x v="12"/>
    <n v="0"/>
    <n v="0"/>
    <n v="0"/>
    <n v="0"/>
    <n v="0"/>
    <n v="0"/>
  </r>
  <r>
    <x v="3"/>
    <x v="151"/>
    <x v="27"/>
    <x v="12"/>
    <x v="12"/>
    <n v="0"/>
    <n v="0"/>
    <n v="0"/>
    <n v="0"/>
    <n v="0"/>
    <n v="0"/>
  </r>
  <r>
    <x v="3"/>
    <x v="151"/>
    <x v="28"/>
    <x v="12"/>
    <x v="12"/>
    <n v="0"/>
    <n v="0"/>
    <n v="0"/>
    <n v="0"/>
    <n v="0"/>
    <n v="0"/>
  </r>
  <r>
    <x v="3"/>
    <x v="151"/>
    <x v="29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30"/>
    <x v="12"/>
    <x v="12"/>
    <n v="0"/>
    <n v="0"/>
    <n v="0"/>
    <n v="0"/>
    <n v="0"/>
    <n v="0"/>
  </r>
  <r>
    <x v="3"/>
    <x v="151"/>
    <x v="31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32"/>
    <x v="378"/>
    <x v="378"/>
    <n v="45000"/>
    <n v="45000"/>
    <n v="60000"/>
    <n v="60000"/>
    <n v="0"/>
    <n v="0"/>
  </r>
  <r>
    <x v="3"/>
    <x v="151"/>
    <x v="7"/>
    <x v="378"/>
    <x v="378"/>
    <n v="45000"/>
    <n v="45000"/>
    <n v="60000"/>
    <n v="60000"/>
    <n v="0"/>
    <n v="0"/>
  </r>
  <r>
    <x v="3"/>
    <x v="151"/>
    <x v="8"/>
    <x v="6"/>
    <x v="6"/>
    <m/>
    <m/>
    <m/>
    <m/>
    <m/>
    <m/>
  </r>
  <r>
    <x v="3"/>
    <x v="151"/>
    <x v="33"/>
    <x v="12"/>
    <x v="12"/>
    <n v="0"/>
    <n v="0"/>
    <n v="0"/>
    <n v="0"/>
    <n v="0"/>
    <n v="0"/>
  </r>
  <r>
    <x v="3"/>
    <x v="151"/>
    <x v="34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35"/>
    <x v="12"/>
    <x v="12"/>
    <n v="0"/>
    <n v="0"/>
    <n v="0"/>
    <n v="0"/>
    <n v="0"/>
    <n v="0"/>
  </r>
  <r>
    <x v="3"/>
    <x v="151"/>
    <x v="36"/>
    <x v="12"/>
    <x v="12"/>
    <n v="0"/>
    <n v="0"/>
    <n v="0"/>
    <n v="0"/>
    <n v="0"/>
    <n v="0"/>
  </r>
  <r>
    <x v="3"/>
    <x v="151"/>
    <x v="37"/>
    <x v="12"/>
    <x v="12"/>
    <n v="0"/>
    <n v="0"/>
    <n v="0"/>
    <n v="0"/>
    <n v="0"/>
    <n v="0"/>
  </r>
  <r>
    <x v="3"/>
    <x v="151"/>
    <x v="38"/>
    <x v="12"/>
    <x v="12"/>
    <n v="0"/>
    <n v="0"/>
    <n v="0"/>
    <n v="0"/>
    <n v="0"/>
    <n v="0"/>
  </r>
  <r>
    <x v="3"/>
    <x v="151"/>
    <x v="7"/>
    <x v="12"/>
    <x v="12"/>
    <n v="0"/>
    <n v="0"/>
    <n v="0"/>
    <n v="0"/>
    <n v="0"/>
    <n v="0"/>
  </r>
  <r>
    <x v="3"/>
    <x v="151"/>
    <x v="8"/>
    <x v="6"/>
    <x v="6"/>
    <m/>
    <m/>
    <m/>
    <m/>
    <m/>
    <m/>
  </r>
  <r>
    <x v="3"/>
    <x v="151"/>
    <x v="39"/>
    <x v="12"/>
    <x v="12"/>
    <n v="0"/>
    <n v="0"/>
    <n v="0"/>
    <n v="0"/>
    <n v="0"/>
    <n v="0"/>
  </r>
  <r>
    <x v="3"/>
    <x v="151"/>
    <x v="40"/>
    <x v="12"/>
    <x v="12"/>
    <n v="0"/>
    <n v="0"/>
    <n v="0"/>
    <n v="0"/>
    <n v="0"/>
    <n v="0"/>
  </r>
  <r>
    <x v="3"/>
    <x v="151"/>
    <x v="41"/>
    <x v="12"/>
    <x v="12"/>
    <n v="0"/>
    <n v="0"/>
    <n v="0"/>
    <n v="0"/>
    <n v="0"/>
    <n v="0"/>
  </r>
  <r>
    <x v="3"/>
    <x v="152"/>
    <x v="0"/>
    <x v="0"/>
    <x v="0"/>
    <n v="98140"/>
    <n v="98140"/>
    <n v="98140"/>
    <n v="98140"/>
    <n v="0"/>
    <n v="0"/>
  </r>
  <r>
    <x v="3"/>
    <x v="152"/>
    <x v="1"/>
    <x v="12"/>
    <x v="12"/>
    <n v="0"/>
    <n v="0"/>
    <n v="0"/>
    <n v="0"/>
    <n v="0"/>
    <n v="0"/>
  </r>
  <r>
    <x v="3"/>
    <x v="152"/>
    <x v="2"/>
    <x v="0"/>
    <x v="0"/>
    <n v="75000"/>
    <n v="75000"/>
    <n v="75000"/>
    <n v="75000"/>
    <n v="0"/>
    <n v="0"/>
  </r>
  <r>
    <x v="3"/>
    <x v="152"/>
    <x v="3"/>
    <x v="12"/>
    <x v="12"/>
    <n v="0"/>
    <n v="0"/>
    <n v="0"/>
    <n v="0"/>
    <n v="0"/>
    <n v="0"/>
  </r>
  <r>
    <x v="3"/>
    <x v="152"/>
    <x v="4"/>
    <x v="12"/>
    <x v="12"/>
    <n v="0"/>
    <n v="0"/>
    <n v="0"/>
    <n v="0"/>
    <n v="0"/>
    <n v="0"/>
  </r>
  <r>
    <x v="3"/>
    <x v="152"/>
    <x v="5"/>
    <x v="175"/>
    <x v="175"/>
    <n v="16478.400000000001"/>
    <n v="16479"/>
    <n v="54928.000000000007"/>
    <n v="54930"/>
    <n v="0.59999999999854481"/>
    <n v="3.6411302068073646E-5"/>
  </r>
  <r>
    <x v="3"/>
    <x v="152"/>
    <x v="6"/>
    <x v="12"/>
    <x v="12"/>
    <n v="0"/>
    <n v="0"/>
    <n v="0"/>
    <n v="0"/>
    <n v="0"/>
    <n v="0"/>
  </r>
  <r>
    <x v="3"/>
    <x v="152"/>
    <x v="7"/>
    <x v="176"/>
    <x v="176"/>
    <n v="189618.4"/>
    <n v="189619"/>
    <n v="82442.782608695663"/>
    <n v="82443.043478260879"/>
    <n v="0.60000000000582077"/>
    <n v="3.1642498829534516E-6"/>
  </r>
  <r>
    <x v="3"/>
    <x v="152"/>
    <x v="8"/>
    <x v="6"/>
    <x v="6"/>
    <m/>
    <m/>
    <m/>
    <m/>
    <m/>
    <m/>
  </r>
  <r>
    <x v="3"/>
    <x v="152"/>
    <x v="9"/>
    <x v="12"/>
    <x v="12"/>
    <n v="0"/>
    <n v="0"/>
    <n v="0"/>
    <n v="0"/>
    <n v="0"/>
    <n v="0"/>
  </r>
  <r>
    <x v="3"/>
    <x v="152"/>
    <x v="10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11"/>
    <x v="12"/>
    <x v="12"/>
    <n v="0"/>
    <n v="0"/>
    <n v="0"/>
    <n v="0"/>
    <n v="0"/>
    <n v="0"/>
  </r>
  <r>
    <x v="3"/>
    <x v="152"/>
    <x v="12"/>
    <x v="12"/>
    <x v="12"/>
    <n v="0"/>
    <n v="0"/>
    <n v="0"/>
    <n v="0"/>
    <n v="0"/>
    <n v="0"/>
  </r>
  <r>
    <x v="3"/>
    <x v="152"/>
    <x v="13"/>
    <x v="17"/>
    <x v="17"/>
    <n v="43468"/>
    <n v="43709"/>
    <n v="21734"/>
    <n v="21854.5"/>
    <n v="241"/>
    <n v="5.5443084567958038E-3"/>
  </r>
  <r>
    <x v="3"/>
    <x v="152"/>
    <x v="14"/>
    <x v="12"/>
    <x v="12"/>
    <n v="0"/>
    <n v="0"/>
    <n v="0"/>
    <n v="0"/>
    <n v="0"/>
    <n v="0"/>
  </r>
  <r>
    <x v="3"/>
    <x v="152"/>
    <x v="7"/>
    <x v="17"/>
    <x v="17"/>
    <n v="43468"/>
    <n v="43709"/>
    <n v="21734"/>
    <n v="21854.5"/>
    <n v="241"/>
    <n v="5.5443084567958038E-3"/>
  </r>
  <r>
    <x v="3"/>
    <x v="152"/>
    <x v="8"/>
    <x v="6"/>
    <x v="6"/>
    <m/>
    <m/>
    <m/>
    <m/>
    <m/>
    <m/>
  </r>
  <r>
    <x v="3"/>
    <x v="152"/>
    <x v="15"/>
    <x v="12"/>
    <x v="12"/>
    <n v="0"/>
    <n v="0"/>
    <n v="0"/>
    <n v="0"/>
    <n v="0"/>
    <n v="0"/>
  </r>
  <r>
    <x v="3"/>
    <x v="152"/>
    <x v="16"/>
    <x v="12"/>
    <x v="12"/>
    <n v="0"/>
    <n v="0"/>
    <n v="0"/>
    <n v="0"/>
    <n v="0"/>
    <n v="0"/>
  </r>
  <r>
    <x v="3"/>
    <x v="152"/>
    <x v="17"/>
    <x v="0"/>
    <x v="0"/>
    <n v="20928"/>
    <n v="29000"/>
    <n v="20928"/>
    <n v="29000"/>
    <n v="8072"/>
    <n v="0.3857033639143731"/>
  </r>
  <r>
    <x v="3"/>
    <x v="152"/>
    <x v="7"/>
    <x v="0"/>
    <x v="0"/>
    <n v="20928"/>
    <n v="29000"/>
    <n v="20928"/>
    <n v="29000"/>
    <n v="8072"/>
    <n v="0.3857033639143731"/>
  </r>
  <r>
    <x v="3"/>
    <x v="152"/>
    <x v="8"/>
    <x v="6"/>
    <x v="6"/>
    <m/>
    <m/>
    <m/>
    <m/>
    <m/>
    <m/>
  </r>
  <r>
    <x v="3"/>
    <x v="152"/>
    <x v="18"/>
    <x v="12"/>
    <x v="12"/>
    <n v="0"/>
    <n v="0"/>
    <n v="0"/>
    <n v="0"/>
    <n v="0"/>
    <n v="0"/>
  </r>
  <r>
    <x v="3"/>
    <x v="152"/>
    <x v="19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20"/>
    <x v="12"/>
    <x v="12"/>
    <n v="0"/>
    <n v="0"/>
    <n v="0"/>
    <n v="0"/>
    <n v="0"/>
    <n v="0"/>
  </r>
  <r>
    <x v="3"/>
    <x v="152"/>
    <x v="21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22"/>
    <x v="12"/>
    <x v="12"/>
    <n v="0"/>
    <n v="0"/>
    <n v="0"/>
    <n v="0"/>
    <n v="0"/>
    <n v="0"/>
  </r>
  <r>
    <x v="3"/>
    <x v="152"/>
    <x v="23"/>
    <x v="12"/>
    <x v="12"/>
    <n v="0"/>
    <n v="0"/>
    <n v="0"/>
    <n v="0"/>
    <n v="0"/>
    <n v="0"/>
  </r>
  <r>
    <x v="3"/>
    <x v="152"/>
    <x v="24"/>
    <x v="12"/>
    <x v="12"/>
    <n v="0"/>
    <n v="0"/>
    <n v="0"/>
    <n v="0"/>
    <n v="0"/>
    <n v="0"/>
  </r>
  <r>
    <x v="3"/>
    <x v="152"/>
    <x v="25"/>
    <x v="12"/>
    <x v="12"/>
    <n v="0"/>
    <n v="0"/>
    <n v="0"/>
    <n v="0"/>
    <n v="0"/>
    <n v="0"/>
  </r>
  <r>
    <x v="3"/>
    <x v="152"/>
    <x v="26"/>
    <x v="12"/>
    <x v="12"/>
    <n v="0"/>
    <n v="0"/>
    <n v="0"/>
    <n v="0"/>
    <n v="0"/>
    <n v="0"/>
  </r>
  <r>
    <x v="3"/>
    <x v="152"/>
    <x v="27"/>
    <x v="12"/>
    <x v="12"/>
    <n v="0"/>
    <n v="0"/>
    <n v="0"/>
    <n v="0"/>
    <n v="0"/>
    <n v="0"/>
  </r>
  <r>
    <x v="3"/>
    <x v="152"/>
    <x v="28"/>
    <x v="12"/>
    <x v="12"/>
    <n v="0"/>
    <n v="0"/>
    <n v="0"/>
    <n v="0"/>
    <n v="0"/>
    <n v="0"/>
  </r>
  <r>
    <x v="3"/>
    <x v="152"/>
    <x v="29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30"/>
    <x v="12"/>
    <x v="12"/>
    <n v="0"/>
    <n v="0"/>
    <n v="0"/>
    <n v="0"/>
    <n v="0"/>
    <n v="0"/>
  </r>
  <r>
    <x v="3"/>
    <x v="152"/>
    <x v="31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32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33"/>
    <x v="0"/>
    <x v="0"/>
    <n v="33136"/>
    <n v="33136"/>
    <n v="33136"/>
    <n v="33136"/>
    <n v="0"/>
    <n v="0"/>
  </r>
  <r>
    <x v="3"/>
    <x v="152"/>
    <x v="34"/>
    <x v="12"/>
    <x v="12"/>
    <n v="0"/>
    <n v="0"/>
    <n v="0"/>
    <n v="0"/>
    <n v="0"/>
    <n v="0"/>
  </r>
  <r>
    <x v="3"/>
    <x v="152"/>
    <x v="7"/>
    <x v="0"/>
    <x v="0"/>
    <n v="33136"/>
    <n v="33136"/>
    <n v="33136"/>
    <n v="33136"/>
    <n v="0"/>
    <n v="0"/>
  </r>
  <r>
    <x v="3"/>
    <x v="152"/>
    <x v="8"/>
    <x v="6"/>
    <x v="6"/>
    <m/>
    <m/>
    <m/>
    <m/>
    <m/>
    <m/>
  </r>
  <r>
    <x v="3"/>
    <x v="152"/>
    <x v="35"/>
    <x v="12"/>
    <x v="12"/>
    <n v="0"/>
    <n v="0"/>
    <n v="0"/>
    <n v="0"/>
    <n v="0"/>
    <n v="0"/>
  </r>
  <r>
    <x v="3"/>
    <x v="152"/>
    <x v="36"/>
    <x v="12"/>
    <x v="12"/>
    <n v="0"/>
    <n v="0"/>
    <n v="0"/>
    <n v="0"/>
    <n v="0"/>
    <n v="0"/>
  </r>
  <r>
    <x v="3"/>
    <x v="152"/>
    <x v="37"/>
    <x v="12"/>
    <x v="12"/>
    <n v="0"/>
    <n v="0"/>
    <n v="0"/>
    <n v="0"/>
    <n v="0"/>
    <n v="0"/>
  </r>
  <r>
    <x v="3"/>
    <x v="152"/>
    <x v="38"/>
    <x v="12"/>
    <x v="12"/>
    <n v="0"/>
    <n v="0"/>
    <n v="0"/>
    <n v="0"/>
    <n v="0"/>
    <n v="0"/>
  </r>
  <r>
    <x v="3"/>
    <x v="152"/>
    <x v="7"/>
    <x v="12"/>
    <x v="12"/>
    <n v="0"/>
    <n v="0"/>
    <n v="0"/>
    <n v="0"/>
    <n v="0"/>
    <n v="0"/>
  </r>
  <r>
    <x v="3"/>
    <x v="152"/>
    <x v="8"/>
    <x v="6"/>
    <x v="6"/>
    <m/>
    <m/>
    <m/>
    <m/>
    <m/>
    <m/>
  </r>
  <r>
    <x v="3"/>
    <x v="152"/>
    <x v="39"/>
    <x v="12"/>
    <x v="12"/>
    <n v="0"/>
    <n v="0"/>
    <n v="0"/>
    <n v="0"/>
    <n v="0"/>
    <n v="0"/>
  </r>
  <r>
    <x v="3"/>
    <x v="152"/>
    <x v="40"/>
    <x v="12"/>
    <x v="12"/>
    <n v="0"/>
    <n v="0"/>
    <n v="0"/>
    <n v="0"/>
    <n v="0"/>
    <n v="0"/>
  </r>
  <r>
    <x v="3"/>
    <x v="152"/>
    <x v="41"/>
    <x v="12"/>
    <x v="12"/>
    <n v="0"/>
    <n v="0"/>
    <n v="0"/>
    <n v="0"/>
    <n v="0"/>
    <n v="0"/>
  </r>
  <r>
    <x v="1"/>
    <x v="153"/>
    <x v="0"/>
    <x v="0"/>
    <x v="0"/>
    <n v="98171"/>
    <n v="100527"/>
    <n v="98171"/>
    <n v="100527"/>
    <n v="2356"/>
    <n v="2.3998940624013202E-2"/>
  </r>
  <r>
    <x v="1"/>
    <x v="153"/>
    <x v="1"/>
    <x v="0"/>
    <x v="0"/>
    <n v="72114"/>
    <n v="72835.14"/>
    <n v="72114"/>
    <n v="72835.14"/>
    <n v="721.13999999999942"/>
    <n v="9.9999999999999915E-3"/>
  </r>
  <r>
    <x v="1"/>
    <x v="153"/>
    <x v="2"/>
    <x v="12"/>
    <x v="12"/>
    <n v="0"/>
    <n v="0"/>
    <n v="0"/>
    <n v="0"/>
    <n v="0"/>
    <n v="0"/>
  </r>
  <r>
    <x v="1"/>
    <x v="153"/>
    <x v="3"/>
    <x v="12"/>
    <x v="12"/>
    <n v="0"/>
    <n v="0"/>
    <n v="0"/>
    <n v="0"/>
    <n v="0"/>
    <n v="0"/>
  </r>
  <r>
    <x v="1"/>
    <x v="153"/>
    <x v="4"/>
    <x v="12"/>
    <x v="12"/>
    <n v="0"/>
    <n v="0"/>
    <n v="0"/>
    <n v="0"/>
    <n v="0"/>
    <n v="0"/>
  </r>
  <r>
    <x v="1"/>
    <x v="153"/>
    <x v="5"/>
    <x v="12"/>
    <x v="12"/>
    <n v="0"/>
    <n v="0"/>
    <n v="0"/>
    <n v="0"/>
    <n v="0"/>
    <n v="0"/>
  </r>
  <r>
    <x v="1"/>
    <x v="153"/>
    <x v="6"/>
    <x v="12"/>
    <x v="12"/>
    <n v="0"/>
    <n v="0"/>
    <n v="0"/>
    <n v="0"/>
    <n v="0"/>
    <n v="0"/>
  </r>
  <r>
    <x v="1"/>
    <x v="153"/>
    <x v="7"/>
    <x v="17"/>
    <x v="17"/>
    <n v="170285"/>
    <n v="173362.14"/>
    <n v="85142.5"/>
    <n v="86681.07"/>
    <n v="3077.140000000014"/>
    <n v="1.8070528819332379E-2"/>
  </r>
  <r>
    <x v="1"/>
    <x v="153"/>
    <x v="8"/>
    <x v="6"/>
    <x v="6"/>
    <m/>
    <m/>
    <m/>
    <m/>
    <m/>
    <m/>
  </r>
  <r>
    <x v="1"/>
    <x v="153"/>
    <x v="9"/>
    <x v="12"/>
    <x v="12"/>
    <n v="0"/>
    <n v="0"/>
    <n v="0"/>
    <n v="0"/>
    <n v="0"/>
    <n v="0"/>
  </r>
  <r>
    <x v="1"/>
    <x v="153"/>
    <x v="10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11"/>
    <x v="12"/>
    <x v="12"/>
    <n v="0"/>
    <n v="0"/>
    <n v="0"/>
    <n v="0"/>
    <n v="0"/>
    <n v="0"/>
  </r>
  <r>
    <x v="1"/>
    <x v="153"/>
    <x v="12"/>
    <x v="0"/>
    <x v="0"/>
    <n v="19000"/>
    <n v="19095"/>
    <n v="19000"/>
    <n v="19095"/>
    <n v="95"/>
    <n v="5.0000000000000001E-3"/>
  </r>
  <r>
    <x v="1"/>
    <x v="153"/>
    <x v="13"/>
    <x v="12"/>
    <x v="12"/>
    <n v="0"/>
    <n v="0"/>
    <n v="0"/>
    <n v="0"/>
    <n v="0"/>
    <n v="0"/>
  </r>
  <r>
    <x v="1"/>
    <x v="153"/>
    <x v="14"/>
    <x v="12"/>
    <x v="12"/>
    <n v="0"/>
    <n v="0"/>
    <n v="0"/>
    <n v="0"/>
    <n v="0"/>
    <n v="0"/>
  </r>
  <r>
    <x v="1"/>
    <x v="153"/>
    <x v="7"/>
    <x v="0"/>
    <x v="0"/>
    <n v="19000"/>
    <n v="19095"/>
    <n v="19000"/>
    <n v="19095"/>
    <n v="95"/>
    <n v="5.0000000000000001E-3"/>
  </r>
  <r>
    <x v="1"/>
    <x v="153"/>
    <x v="8"/>
    <x v="6"/>
    <x v="6"/>
    <m/>
    <m/>
    <m/>
    <m/>
    <m/>
    <m/>
  </r>
  <r>
    <x v="1"/>
    <x v="153"/>
    <x v="15"/>
    <x v="0"/>
    <x v="0"/>
    <n v="57691"/>
    <n v="58268"/>
    <n v="57691"/>
    <n v="58268"/>
    <n v="577"/>
    <n v="1.0001560035360801E-2"/>
  </r>
  <r>
    <x v="1"/>
    <x v="153"/>
    <x v="16"/>
    <x v="12"/>
    <x v="12"/>
    <n v="0"/>
    <n v="0"/>
    <n v="0"/>
    <n v="0"/>
    <n v="0"/>
    <n v="0"/>
  </r>
  <r>
    <x v="1"/>
    <x v="153"/>
    <x v="17"/>
    <x v="0"/>
    <x v="0"/>
    <n v="30000"/>
    <n v="30300"/>
    <n v="30000"/>
    <n v="30300"/>
    <n v="300"/>
    <n v="0.01"/>
  </r>
  <r>
    <x v="1"/>
    <x v="153"/>
    <x v="7"/>
    <x v="17"/>
    <x v="17"/>
    <n v="87691"/>
    <n v="88568"/>
    <n v="43845.5"/>
    <n v="44284"/>
    <n v="877"/>
    <n v="1.000102633109441E-2"/>
  </r>
  <r>
    <x v="1"/>
    <x v="153"/>
    <x v="8"/>
    <x v="6"/>
    <x v="6"/>
    <m/>
    <m/>
    <m/>
    <m/>
    <m/>
    <m/>
  </r>
  <r>
    <x v="1"/>
    <x v="153"/>
    <x v="18"/>
    <x v="12"/>
    <x v="12"/>
    <n v="0"/>
    <n v="0"/>
    <n v="0"/>
    <n v="0"/>
    <n v="0"/>
    <n v="0"/>
  </r>
  <r>
    <x v="1"/>
    <x v="153"/>
    <x v="19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20"/>
    <x v="12"/>
    <x v="12"/>
    <n v="0"/>
    <n v="0"/>
    <n v="0"/>
    <n v="0"/>
    <n v="0"/>
    <n v="0"/>
  </r>
  <r>
    <x v="1"/>
    <x v="153"/>
    <x v="21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22"/>
    <x v="12"/>
    <x v="12"/>
    <n v="0"/>
    <n v="0"/>
    <n v="0"/>
    <n v="0"/>
    <n v="0"/>
    <n v="0"/>
  </r>
  <r>
    <x v="1"/>
    <x v="153"/>
    <x v="23"/>
    <x v="12"/>
    <x v="12"/>
    <n v="0"/>
    <n v="0"/>
    <n v="0"/>
    <n v="0"/>
    <n v="0"/>
    <n v="0"/>
  </r>
  <r>
    <x v="1"/>
    <x v="153"/>
    <x v="24"/>
    <x v="12"/>
    <x v="12"/>
    <n v="0"/>
    <n v="0"/>
    <n v="0"/>
    <n v="0"/>
    <n v="0"/>
    <n v="0"/>
  </r>
  <r>
    <x v="1"/>
    <x v="153"/>
    <x v="25"/>
    <x v="12"/>
    <x v="12"/>
    <n v="0"/>
    <n v="0"/>
    <n v="0"/>
    <n v="0"/>
    <n v="0"/>
    <n v="0"/>
  </r>
  <r>
    <x v="1"/>
    <x v="153"/>
    <x v="26"/>
    <x v="17"/>
    <x v="17"/>
    <n v="106600"/>
    <n v="107121"/>
    <n v="53300"/>
    <n v="53560.5"/>
    <n v="521"/>
    <n v="4.8874296435272042E-3"/>
  </r>
  <r>
    <x v="1"/>
    <x v="153"/>
    <x v="27"/>
    <x v="12"/>
    <x v="12"/>
    <n v="0"/>
    <n v="0"/>
    <n v="0"/>
    <n v="0"/>
    <n v="0"/>
    <n v="0"/>
  </r>
  <r>
    <x v="1"/>
    <x v="153"/>
    <x v="28"/>
    <x v="12"/>
    <x v="12"/>
    <n v="0"/>
    <n v="0"/>
    <n v="0"/>
    <n v="0"/>
    <n v="0"/>
    <n v="0"/>
  </r>
  <r>
    <x v="1"/>
    <x v="153"/>
    <x v="29"/>
    <x v="12"/>
    <x v="12"/>
    <n v="0"/>
    <n v="0"/>
    <n v="0"/>
    <n v="0"/>
    <n v="0"/>
    <n v="0"/>
  </r>
  <r>
    <x v="1"/>
    <x v="153"/>
    <x v="7"/>
    <x v="17"/>
    <x v="17"/>
    <n v="106600"/>
    <n v="107121"/>
    <n v="53300"/>
    <n v="53560.5"/>
    <n v="521"/>
    <n v="4.8874296435272042E-3"/>
  </r>
  <r>
    <x v="1"/>
    <x v="153"/>
    <x v="8"/>
    <x v="6"/>
    <x v="6"/>
    <m/>
    <m/>
    <m/>
    <m/>
    <m/>
    <m/>
  </r>
  <r>
    <x v="1"/>
    <x v="153"/>
    <x v="30"/>
    <x v="12"/>
    <x v="12"/>
    <n v="0"/>
    <n v="0"/>
    <n v="0"/>
    <n v="0"/>
    <n v="0"/>
    <n v="0"/>
  </r>
  <r>
    <x v="1"/>
    <x v="153"/>
    <x v="31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32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33"/>
    <x v="12"/>
    <x v="12"/>
    <n v="0"/>
    <n v="0"/>
    <n v="0"/>
    <n v="0"/>
    <n v="0"/>
    <n v="0"/>
  </r>
  <r>
    <x v="1"/>
    <x v="153"/>
    <x v="34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35"/>
    <x v="12"/>
    <x v="12"/>
    <n v="0"/>
    <n v="0"/>
    <n v="0"/>
    <n v="0"/>
    <n v="0"/>
    <n v="0"/>
  </r>
  <r>
    <x v="1"/>
    <x v="153"/>
    <x v="36"/>
    <x v="12"/>
    <x v="12"/>
    <n v="0"/>
    <n v="0"/>
    <n v="0"/>
    <n v="0"/>
    <n v="0"/>
    <n v="0"/>
  </r>
  <r>
    <x v="1"/>
    <x v="153"/>
    <x v="37"/>
    <x v="12"/>
    <x v="12"/>
    <n v="0"/>
    <n v="0"/>
    <n v="0"/>
    <n v="0"/>
    <n v="0"/>
    <n v="0"/>
  </r>
  <r>
    <x v="1"/>
    <x v="153"/>
    <x v="38"/>
    <x v="12"/>
    <x v="12"/>
    <n v="0"/>
    <n v="0"/>
    <n v="0"/>
    <n v="0"/>
    <n v="0"/>
    <n v="0"/>
  </r>
  <r>
    <x v="1"/>
    <x v="153"/>
    <x v="7"/>
    <x v="12"/>
    <x v="12"/>
    <n v="0"/>
    <n v="0"/>
    <n v="0"/>
    <n v="0"/>
    <n v="0"/>
    <n v="0"/>
  </r>
  <r>
    <x v="1"/>
    <x v="153"/>
    <x v="8"/>
    <x v="6"/>
    <x v="6"/>
    <m/>
    <m/>
    <m/>
    <m/>
    <m/>
    <m/>
  </r>
  <r>
    <x v="1"/>
    <x v="153"/>
    <x v="39"/>
    <x v="12"/>
    <x v="12"/>
    <n v="0"/>
    <n v="0"/>
    <n v="0"/>
    <n v="0"/>
    <n v="0"/>
    <n v="0"/>
  </r>
  <r>
    <x v="1"/>
    <x v="153"/>
    <x v="40"/>
    <x v="12"/>
    <x v="12"/>
    <n v="0"/>
    <n v="0"/>
    <n v="0"/>
    <n v="0"/>
    <n v="0"/>
    <n v="0"/>
  </r>
  <r>
    <x v="1"/>
    <x v="153"/>
    <x v="41"/>
    <x v="12"/>
    <x v="12"/>
    <n v="0"/>
    <n v="0"/>
    <n v="0"/>
    <n v="0"/>
    <n v="0"/>
    <n v="0"/>
  </r>
  <r>
    <x v="1"/>
    <x v="154"/>
    <x v="0"/>
    <x v="0"/>
    <x v="0"/>
    <n v="102231.78"/>
    <n v="102232.78"/>
    <n v="102231.78"/>
    <n v="102232.78"/>
    <n v="1"/>
    <n v="9.7816941072531466E-6"/>
  </r>
  <r>
    <x v="1"/>
    <x v="154"/>
    <x v="1"/>
    <x v="0"/>
    <x v="0"/>
    <n v="81000"/>
    <n v="81001"/>
    <n v="81000"/>
    <n v="81001"/>
    <n v="1"/>
    <n v="1.2345679012345678E-5"/>
  </r>
  <r>
    <x v="1"/>
    <x v="154"/>
    <x v="2"/>
    <x v="12"/>
    <x v="12"/>
    <n v="0"/>
    <n v="0"/>
    <n v="0"/>
    <n v="0"/>
    <n v="0"/>
    <n v="0"/>
  </r>
  <r>
    <x v="1"/>
    <x v="154"/>
    <x v="3"/>
    <x v="12"/>
    <x v="12"/>
    <n v="0"/>
    <n v="0"/>
    <n v="0"/>
    <n v="0"/>
    <n v="0"/>
    <n v="0"/>
  </r>
  <r>
    <x v="1"/>
    <x v="154"/>
    <x v="4"/>
    <x v="12"/>
    <x v="12"/>
    <n v="0"/>
    <n v="0"/>
    <n v="0"/>
    <n v="0"/>
    <n v="0"/>
    <n v="0"/>
  </r>
  <r>
    <x v="1"/>
    <x v="154"/>
    <x v="5"/>
    <x v="12"/>
    <x v="12"/>
    <n v="0"/>
    <n v="0"/>
    <n v="0"/>
    <n v="0"/>
    <n v="0"/>
    <n v="0"/>
  </r>
  <r>
    <x v="1"/>
    <x v="154"/>
    <x v="6"/>
    <x v="12"/>
    <x v="12"/>
    <n v="0"/>
    <n v="0"/>
    <n v="0"/>
    <n v="0"/>
    <n v="0"/>
    <n v="0"/>
  </r>
  <r>
    <x v="1"/>
    <x v="154"/>
    <x v="7"/>
    <x v="17"/>
    <x v="17"/>
    <n v="183231.78"/>
    <n v="183233.78"/>
    <n v="91615.89"/>
    <n v="91616.89"/>
    <n v="2"/>
    <n v="1.091513710121683E-5"/>
  </r>
  <r>
    <x v="1"/>
    <x v="154"/>
    <x v="8"/>
    <x v="6"/>
    <x v="6"/>
    <m/>
    <m/>
    <m/>
    <m/>
    <m/>
    <m/>
  </r>
  <r>
    <x v="1"/>
    <x v="154"/>
    <x v="9"/>
    <x v="12"/>
    <x v="12"/>
    <n v="0"/>
    <n v="0"/>
    <n v="0"/>
    <n v="0"/>
    <n v="0"/>
    <n v="0"/>
  </r>
  <r>
    <x v="1"/>
    <x v="154"/>
    <x v="10"/>
    <x v="12"/>
    <x v="12"/>
    <n v="0"/>
    <n v="0"/>
    <n v="0"/>
    <n v="0"/>
    <n v="0"/>
    <n v="0"/>
  </r>
  <r>
    <x v="1"/>
    <x v="154"/>
    <x v="7"/>
    <x v="12"/>
    <x v="12"/>
    <n v="0"/>
    <n v="0"/>
    <n v="0"/>
    <n v="0"/>
    <n v="0"/>
    <n v="0"/>
  </r>
  <r>
    <x v="1"/>
    <x v="154"/>
    <x v="8"/>
    <x v="6"/>
    <x v="6"/>
    <m/>
    <m/>
    <m/>
    <m/>
    <m/>
    <m/>
  </r>
  <r>
    <x v="1"/>
    <x v="154"/>
    <x v="11"/>
    <x v="17"/>
    <x v="17"/>
    <n v="37568.15"/>
    <n v="38293.75"/>
    <n v="18784.075000000001"/>
    <n v="19146.875"/>
    <n v="725.59999999999854"/>
    <n v="1.9314232934014543E-2"/>
  </r>
  <r>
    <x v="1"/>
    <x v="154"/>
    <x v="12"/>
    <x v="12"/>
    <x v="12"/>
    <n v="0"/>
    <n v="0"/>
    <n v="0"/>
    <n v="0"/>
    <n v="0"/>
    <n v="0"/>
  </r>
  <r>
    <x v="1"/>
    <x v="154"/>
    <x v="13"/>
    <x v="12"/>
    <x v="12"/>
    <n v="0"/>
    <n v="0"/>
    <n v="0"/>
    <n v="0"/>
    <n v="0"/>
    <n v="0"/>
  </r>
  <r>
    <x v="1"/>
    <x v="154"/>
    <x v="14"/>
    <x v="12"/>
    <x v="12"/>
    <n v="0"/>
    <n v="0"/>
    <n v="0"/>
    <n v="0"/>
    <n v="0"/>
    <n v="0"/>
  </r>
  <r>
    <x v="1"/>
    <x v="154"/>
    <x v="7"/>
    <x v="17"/>
    <x v="17"/>
    <n v="37568.15"/>
    <n v="38293.75"/>
    <n v="18784.075000000001"/>
    <n v="19146.875"/>
    <n v="725.59999999999854"/>
    <n v="1.9314232934014543E-2"/>
  </r>
  <r>
    <x v="1"/>
    <x v="154"/>
    <x v="8"/>
    <x v="6"/>
    <x v="6"/>
    <m/>
    <m/>
    <m/>
    <m/>
    <m/>
    <m/>
  </r>
  <r>
    <x v="1"/>
    <x v="154"/>
    <x v="15"/>
    <x v="0"/>
    <x v="0"/>
    <n v="58442.11"/>
    <n v="58443.11"/>
    <n v="58442.11"/>
    <n v="58443.11"/>
    <n v="1"/>
    <n v="1.7110949621771013E-5"/>
  </r>
  <r>
    <x v="1"/>
    <x v="154"/>
    <x v="16"/>
    <x v="12"/>
    <x v="12"/>
    <n v="0"/>
    <n v="0"/>
    <n v="0"/>
    <n v="0"/>
    <n v="0"/>
    <n v="0"/>
  </r>
  <r>
    <x v="1"/>
    <x v="154"/>
    <x v="17"/>
    <x v="502"/>
    <x v="502"/>
    <n v="90568.55"/>
    <n v="90571.55"/>
    <n v="33420.129151291512"/>
    <n v="33421.236162361623"/>
    <n v="3"/>
    <n v="3.3124081151790552E-5"/>
  </r>
  <r>
    <x v="1"/>
    <x v="154"/>
    <x v="7"/>
    <x v="503"/>
    <x v="503"/>
    <n v="149010.66"/>
    <n v="149014.66"/>
    <n v="40164.598382749326"/>
    <n v="40165.676549865231"/>
    <n v="4"/>
    <n v="2.6843717087086251E-5"/>
  </r>
  <r>
    <x v="1"/>
    <x v="154"/>
    <x v="8"/>
    <x v="6"/>
    <x v="6"/>
    <m/>
    <m/>
    <m/>
    <m/>
    <m/>
    <m/>
  </r>
  <r>
    <x v="1"/>
    <x v="154"/>
    <x v="18"/>
    <x v="12"/>
    <x v="12"/>
    <n v="0"/>
    <n v="0"/>
    <n v="0"/>
    <n v="0"/>
    <n v="0"/>
    <n v="0"/>
  </r>
  <r>
    <x v="1"/>
    <x v="154"/>
    <x v="19"/>
    <x v="12"/>
    <x v="12"/>
    <n v="0"/>
    <n v="0"/>
    <n v="0"/>
    <n v="0"/>
    <n v="0"/>
    <n v="0"/>
  </r>
  <r>
    <x v="1"/>
    <x v="154"/>
    <x v="7"/>
    <x v="12"/>
    <x v="12"/>
    <n v="0"/>
    <n v="0"/>
    <n v="0"/>
    <n v="0"/>
    <n v="0"/>
    <n v="0"/>
  </r>
  <r>
    <x v="1"/>
    <x v="154"/>
    <x v="8"/>
    <x v="6"/>
    <x v="6"/>
    <m/>
    <m/>
    <m/>
    <m/>
    <m/>
    <m/>
  </r>
  <r>
    <x v="1"/>
    <x v="154"/>
    <x v="20"/>
    <x v="468"/>
    <x v="468"/>
    <n v="19999"/>
    <n v="19999"/>
    <n v="49997.5"/>
    <n v="49997.5"/>
    <n v="0"/>
    <n v="0"/>
  </r>
  <r>
    <x v="1"/>
    <x v="154"/>
    <x v="21"/>
    <x v="12"/>
    <x v="12"/>
    <n v="0"/>
    <n v="0"/>
    <n v="0"/>
    <n v="0"/>
    <n v="0"/>
    <n v="0"/>
  </r>
  <r>
    <x v="1"/>
    <x v="154"/>
    <x v="7"/>
    <x v="468"/>
    <x v="468"/>
    <n v="19999"/>
    <n v="19999"/>
    <n v="49997.5"/>
    <n v="49997.5"/>
    <n v="0"/>
    <n v="0"/>
  </r>
  <r>
    <x v="1"/>
    <x v="154"/>
    <x v="8"/>
    <x v="6"/>
    <x v="6"/>
    <m/>
    <m/>
    <m/>
    <m/>
    <m/>
    <m/>
  </r>
  <r>
    <x v="1"/>
    <x v="154"/>
    <x v="22"/>
    <x v="12"/>
    <x v="12"/>
    <n v="0"/>
    <n v="0"/>
    <n v="0"/>
    <n v="0"/>
    <n v="0"/>
    <n v="0"/>
  </r>
  <r>
    <x v="1"/>
    <x v="154"/>
    <x v="23"/>
    <x v="12"/>
    <x v="12"/>
    <n v="0"/>
    <n v="0"/>
    <n v="0"/>
    <n v="0"/>
    <n v="0"/>
    <n v="0"/>
  </r>
  <r>
    <x v="1"/>
    <x v="154"/>
    <x v="24"/>
    <x v="12"/>
    <x v="12"/>
    <n v="0"/>
    <n v="0"/>
    <n v="0"/>
    <n v="0"/>
    <n v="0"/>
    <n v="0"/>
  </r>
  <r>
    <x v="1"/>
    <x v="154"/>
    <x v="25"/>
    <x v="12"/>
    <x v="12"/>
    <n v="0"/>
    <n v="0"/>
    <n v="0"/>
    <n v="0"/>
    <n v="0"/>
    <n v="0"/>
  </r>
  <r>
    <x v="1"/>
    <x v="154"/>
    <x v="26"/>
    <x v="0"/>
    <x v="0"/>
    <n v="61206"/>
    <n v="61207"/>
    <n v="61206"/>
    <n v="61207"/>
    <n v="1"/>
    <n v="1.6338267490115349E-5"/>
  </r>
  <r>
    <x v="1"/>
    <x v="154"/>
    <x v="27"/>
    <x v="12"/>
    <x v="12"/>
    <n v="0"/>
    <n v="0"/>
    <n v="0"/>
    <n v="0"/>
    <n v="0"/>
    <n v="0"/>
  </r>
  <r>
    <x v="1"/>
    <x v="154"/>
    <x v="28"/>
    <x v="12"/>
    <x v="12"/>
    <n v="0"/>
    <n v="0"/>
    <n v="0"/>
    <n v="0"/>
    <n v="0"/>
    <n v="0"/>
  </r>
  <r>
    <x v="1"/>
    <x v="154"/>
    <x v="29"/>
    <x v="12"/>
    <x v="12"/>
    <n v="0"/>
    <n v="0"/>
    <n v="0"/>
    <n v="0"/>
    <n v="0"/>
    <n v="0"/>
  </r>
  <r>
    <x v="1"/>
    <x v="154"/>
    <x v="7"/>
    <x v="0"/>
    <x v="0"/>
    <n v="61206"/>
    <n v="61207"/>
    <n v="61206"/>
    <n v="61207"/>
    <n v="1"/>
    <n v="1.6338267490115349E-5"/>
  </r>
  <r>
    <x v="1"/>
    <x v="154"/>
    <x v="8"/>
    <x v="6"/>
    <x v="6"/>
    <m/>
    <m/>
    <m/>
    <m/>
    <m/>
    <m/>
  </r>
  <r>
    <x v="1"/>
    <x v="154"/>
    <x v="30"/>
    <x v="12"/>
    <x v="12"/>
    <n v="0"/>
    <n v="0"/>
    <n v="0"/>
    <n v="0"/>
    <n v="0"/>
    <n v="0"/>
  </r>
  <r>
    <x v="1"/>
    <x v="154"/>
    <x v="31"/>
    <x v="12"/>
    <x v="12"/>
    <n v="0"/>
    <n v="0"/>
    <n v="0"/>
    <n v="0"/>
    <n v="0"/>
    <n v="0"/>
  </r>
  <r>
    <x v="1"/>
    <x v="154"/>
    <x v="7"/>
    <x v="12"/>
    <x v="12"/>
    <n v="0"/>
    <n v="0"/>
    <n v="0"/>
    <n v="0"/>
    <n v="0"/>
    <n v="0"/>
  </r>
  <r>
    <x v="1"/>
    <x v="154"/>
    <x v="8"/>
    <x v="6"/>
    <x v="6"/>
    <m/>
    <m/>
    <m/>
    <m/>
    <m/>
    <m/>
  </r>
  <r>
    <x v="1"/>
    <x v="154"/>
    <x v="32"/>
    <x v="12"/>
    <x v="12"/>
    <n v="0"/>
    <n v="0"/>
    <n v="0"/>
    <n v="0"/>
    <n v="0"/>
    <n v="0"/>
  </r>
  <r>
    <x v="1"/>
    <x v="154"/>
    <x v="7"/>
    <x v="12"/>
    <x v="12"/>
    <n v="0"/>
    <n v="0"/>
    <n v="0"/>
    <n v="0"/>
    <n v="0"/>
    <n v="0"/>
  </r>
  <r>
    <x v="1"/>
    <x v="154"/>
    <x v="8"/>
    <x v="6"/>
    <x v="6"/>
    <m/>
    <m/>
    <m/>
    <m/>
    <m/>
    <m/>
  </r>
  <r>
    <x v="1"/>
    <x v="154"/>
    <x v="33"/>
    <x v="17"/>
    <x v="17"/>
    <n v="45044"/>
    <n v="45046"/>
    <n v="22522"/>
    <n v="22523"/>
    <n v="2"/>
    <n v="4.4401030103898409E-5"/>
  </r>
  <r>
    <x v="1"/>
    <x v="154"/>
    <x v="34"/>
    <x v="12"/>
    <x v="12"/>
    <n v="0"/>
    <n v="0"/>
    <n v="0"/>
    <n v="0"/>
    <n v="0"/>
    <n v="0"/>
  </r>
  <r>
    <x v="1"/>
    <x v="154"/>
    <x v="7"/>
    <x v="17"/>
    <x v="17"/>
    <n v="45044"/>
    <n v="45046"/>
    <n v="22522"/>
    <n v="22523"/>
    <n v="2"/>
    <n v="4.4401030103898409E-5"/>
  </r>
  <r>
    <x v="1"/>
    <x v="154"/>
    <x v="8"/>
    <x v="6"/>
    <x v="6"/>
    <m/>
    <m/>
    <m/>
    <m/>
    <m/>
    <m/>
  </r>
  <r>
    <x v="1"/>
    <x v="154"/>
    <x v="35"/>
    <x v="12"/>
    <x v="12"/>
    <n v="0"/>
    <n v="0"/>
    <n v="0"/>
    <n v="0"/>
    <n v="0"/>
    <n v="0"/>
  </r>
  <r>
    <x v="1"/>
    <x v="154"/>
    <x v="36"/>
    <x v="12"/>
    <x v="12"/>
    <n v="0"/>
    <n v="0"/>
    <n v="0"/>
    <n v="0"/>
    <n v="0"/>
    <n v="0"/>
  </r>
  <r>
    <x v="1"/>
    <x v="154"/>
    <x v="37"/>
    <x v="12"/>
    <x v="12"/>
    <n v="0"/>
    <n v="0"/>
    <n v="0"/>
    <n v="0"/>
    <n v="0"/>
    <n v="0"/>
  </r>
  <r>
    <x v="1"/>
    <x v="154"/>
    <x v="38"/>
    <x v="12"/>
    <x v="12"/>
    <n v="0"/>
    <n v="0"/>
    <n v="0"/>
    <n v="0"/>
    <n v="0"/>
    <n v="0"/>
  </r>
  <r>
    <x v="1"/>
    <x v="154"/>
    <x v="7"/>
    <x v="12"/>
    <x v="12"/>
    <n v="0"/>
    <n v="0"/>
    <n v="0"/>
    <n v="0"/>
    <n v="0"/>
    <n v="0"/>
  </r>
  <r>
    <x v="1"/>
    <x v="154"/>
    <x v="8"/>
    <x v="6"/>
    <x v="6"/>
    <m/>
    <m/>
    <m/>
    <m/>
    <m/>
    <m/>
  </r>
  <r>
    <x v="1"/>
    <x v="154"/>
    <x v="39"/>
    <x v="12"/>
    <x v="12"/>
    <n v="0"/>
    <n v="0"/>
    <n v="0"/>
    <n v="0"/>
    <n v="0"/>
    <n v="0"/>
  </r>
  <r>
    <x v="1"/>
    <x v="154"/>
    <x v="40"/>
    <x v="12"/>
    <x v="12"/>
    <n v="0"/>
    <n v="0"/>
    <n v="0"/>
    <n v="0"/>
    <n v="0"/>
    <n v="0"/>
  </r>
  <r>
    <x v="1"/>
    <x v="154"/>
    <x v="41"/>
    <x v="12"/>
    <x v="12"/>
    <n v="0"/>
    <n v="0"/>
    <n v="0"/>
    <n v="0"/>
    <n v="0"/>
    <n v="0"/>
  </r>
  <r>
    <x v="7"/>
    <x v="155"/>
    <x v="0"/>
    <x v="0"/>
    <x v="0"/>
    <n v="82000"/>
    <n v="82820"/>
    <n v="82000"/>
    <n v="82820"/>
    <n v="820"/>
    <n v="0.01"/>
  </r>
  <r>
    <x v="7"/>
    <x v="155"/>
    <x v="1"/>
    <x v="12"/>
    <x v="12"/>
    <n v="0"/>
    <n v="0"/>
    <n v="0"/>
    <n v="0"/>
    <n v="0"/>
    <n v="0"/>
  </r>
  <r>
    <x v="7"/>
    <x v="155"/>
    <x v="2"/>
    <x v="12"/>
    <x v="12"/>
    <n v="0"/>
    <n v="0"/>
    <n v="0"/>
    <n v="0"/>
    <n v="0"/>
    <n v="0"/>
  </r>
  <r>
    <x v="7"/>
    <x v="155"/>
    <x v="3"/>
    <x v="12"/>
    <x v="12"/>
    <n v="0"/>
    <n v="0"/>
    <n v="0"/>
    <n v="0"/>
    <n v="0"/>
    <n v="0"/>
  </r>
  <r>
    <x v="7"/>
    <x v="155"/>
    <x v="4"/>
    <x v="0"/>
    <x v="0"/>
    <n v="55000"/>
    <n v="55550"/>
    <n v="55000"/>
    <n v="55550"/>
    <n v="550"/>
    <n v="0.01"/>
  </r>
  <r>
    <x v="7"/>
    <x v="155"/>
    <x v="5"/>
    <x v="0"/>
    <x v="0"/>
    <n v="63000"/>
    <n v="63630"/>
    <n v="63000"/>
    <n v="63630"/>
    <n v="630"/>
    <n v="0.01"/>
  </r>
  <r>
    <x v="7"/>
    <x v="155"/>
    <x v="6"/>
    <x v="12"/>
    <x v="12"/>
    <n v="0"/>
    <n v="0"/>
    <n v="0"/>
    <n v="0"/>
    <n v="0"/>
    <n v="0"/>
  </r>
  <r>
    <x v="7"/>
    <x v="155"/>
    <x v="7"/>
    <x v="26"/>
    <x v="26"/>
    <n v="200000"/>
    <n v="202000"/>
    <n v="66666.666666666672"/>
    <n v="67333.333333333328"/>
    <n v="2000"/>
    <n v="0.01"/>
  </r>
  <r>
    <x v="7"/>
    <x v="155"/>
    <x v="8"/>
    <x v="6"/>
    <x v="6"/>
    <m/>
    <m/>
    <m/>
    <m/>
    <m/>
    <m/>
  </r>
  <r>
    <x v="7"/>
    <x v="155"/>
    <x v="9"/>
    <x v="12"/>
    <x v="12"/>
    <n v="0"/>
    <n v="0"/>
    <n v="0"/>
    <n v="0"/>
    <n v="0"/>
    <n v="0"/>
  </r>
  <r>
    <x v="7"/>
    <x v="155"/>
    <x v="10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11"/>
    <x v="12"/>
    <x v="12"/>
    <n v="0"/>
    <n v="0"/>
    <n v="0"/>
    <n v="0"/>
    <n v="0"/>
    <n v="0"/>
  </r>
  <r>
    <x v="7"/>
    <x v="155"/>
    <x v="12"/>
    <x v="12"/>
    <x v="12"/>
    <n v="0"/>
    <n v="0"/>
    <n v="0"/>
    <n v="0"/>
    <n v="0"/>
    <n v="0"/>
  </r>
  <r>
    <x v="7"/>
    <x v="155"/>
    <x v="13"/>
    <x v="12"/>
    <x v="12"/>
    <n v="0"/>
    <n v="0"/>
    <n v="0"/>
    <n v="0"/>
    <n v="0"/>
    <n v="0"/>
  </r>
  <r>
    <x v="7"/>
    <x v="155"/>
    <x v="14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15"/>
    <x v="12"/>
    <x v="12"/>
    <n v="0"/>
    <n v="0"/>
    <n v="0"/>
    <n v="0"/>
    <n v="0"/>
    <n v="0"/>
  </r>
  <r>
    <x v="7"/>
    <x v="155"/>
    <x v="16"/>
    <x v="12"/>
    <x v="12"/>
    <n v="0"/>
    <n v="0"/>
    <n v="0"/>
    <n v="0"/>
    <n v="0"/>
    <n v="0"/>
  </r>
  <r>
    <x v="7"/>
    <x v="155"/>
    <x v="17"/>
    <x v="0"/>
    <x v="0"/>
    <n v="26000"/>
    <n v="26261.01"/>
    <n v="26000"/>
    <n v="26261.01"/>
    <n v="261.0099999999984"/>
    <n v="1.0038846153846093E-2"/>
  </r>
  <r>
    <x v="7"/>
    <x v="155"/>
    <x v="7"/>
    <x v="0"/>
    <x v="0"/>
    <n v="26000"/>
    <n v="26261.01"/>
    <n v="26000"/>
    <n v="26261.01"/>
    <n v="261.0099999999984"/>
    <n v="1.0038846153846093E-2"/>
  </r>
  <r>
    <x v="7"/>
    <x v="155"/>
    <x v="8"/>
    <x v="6"/>
    <x v="6"/>
    <m/>
    <m/>
    <m/>
    <m/>
    <m/>
    <m/>
  </r>
  <r>
    <x v="7"/>
    <x v="155"/>
    <x v="18"/>
    <x v="12"/>
    <x v="12"/>
    <n v="0"/>
    <n v="0"/>
    <n v="0"/>
    <n v="0"/>
    <n v="0"/>
    <n v="0"/>
  </r>
  <r>
    <x v="7"/>
    <x v="155"/>
    <x v="19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20"/>
    <x v="12"/>
    <x v="12"/>
    <n v="0"/>
    <n v="0"/>
    <n v="0"/>
    <n v="0"/>
    <n v="0"/>
    <n v="0"/>
  </r>
  <r>
    <x v="7"/>
    <x v="155"/>
    <x v="21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22"/>
    <x v="12"/>
    <x v="12"/>
    <n v="0"/>
    <n v="0"/>
    <n v="0"/>
    <n v="0"/>
    <n v="0"/>
    <n v="0"/>
  </r>
  <r>
    <x v="7"/>
    <x v="155"/>
    <x v="23"/>
    <x v="12"/>
    <x v="12"/>
    <n v="0"/>
    <n v="0"/>
    <n v="0"/>
    <n v="0"/>
    <n v="0"/>
    <n v="0"/>
  </r>
  <r>
    <x v="7"/>
    <x v="155"/>
    <x v="24"/>
    <x v="12"/>
    <x v="12"/>
    <n v="0"/>
    <n v="0"/>
    <n v="0"/>
    <n v="0"/>
    <n v="0"/>
    <n v="0"/>
  </r>
  <r>
    <x v="7"/>
    <x v="155"/>
    <x v="25"/>
    <x v="12"/>
    <x v="12"/>
    <n v="0"/>
    <n v="0"/>
    <n v="0"/>
    <n v="0"/>
    <n v="0"/>
    <n v="0"/>
  </r>
  <r>
    <x v="7"/>
    <x v="155"/>
    <x v="26"/>
    <x v="12"/>
    <x v="12"/>
    <n v="0"/>
    <n v="0"/>
    <n v="0"/>
    <n v="0"/>
    <n v="0"/>
    <n v="0"/>
  </r>
  <r>
    <x v="7"/>
    <x v="155"/>
    <x v="27"/>
    <x v="12"/>
    <x v="12"/>
    <n v="0"/>
    <n v="0"/>
    <n v="0"/>
    <n v="0"/>
    <n v="0"/>
    <n v="0"/>
  </r>
  <r>
    <x v="7"/>
    <x v="155"/>
    <x v="28"/>
    <x v="12"/>
    <x v="12"/>
    <n v="0"/>
    <n v="0"/>
    <n v="0"/>
    <n v="0"/>
    <n v="0"/>
    <n v="0"/>
  </r>
  <r>
    <x v="7"/>
    <x v="155"/>
    <x v="29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30"/>
    <x v="12"/>
    <x v="12"/>
    <n v="0"/>
    <n v="0"/>
    <n v="0"/>
    <n v="0"/>
    <n v="0"/>
    <n v="0"/>
  </r>
  <r>
    <x v="7"/>
    <x v="155"/>
    <x v="31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32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33"/>
    <x v="12"/>
    <x v="12"/>
    <n v="0"/>
    <n v="0"/>
    <n v="0"/>
    <n v="0"/>
    <n v="0"/>
    <n v="0"/>
  </r>
  <r>
    <x v="7"/>
    <x v="155"/>
    <x v="34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35"/>
    <x v="12"/>
    <x v="12"/>
    <n v="0"/>
    <n v="0"/>
    <n v="0"/>
    <n v="0"/>
    <n v="0"/>
    <n v="0"/>
  </r>
  <r>
    <x v="7"/>
    <x v="155"/>
    <x v="36"/>
    <x v="12"/>
    <x v="12"/>
    <n v="0"/>
    <n v="0"/>
    <n v="0"/>
    <n v="0"/>
    <n v="0"/>
    <n v="0"/>
  </r>
  <r>
    <x v="7"/>
    <x v="155"/>
    <x v="37"/>
    <x v="12"/>
    <x v="12"/>
    <n v="0"/>
    <n v="0"/>
    <n v="0"/>
    <n v="0"/>
    <n v="0"/>
    <n v="0"/>
  </r>
  <r>
    <x v="7"/>
    <x v="155"/>
    <x v="38"/>
    <x v="12"/>
    <x v="12"/>
    <n v="0"/>
    <n v="0"/>
    <n v="0"/>
    <n v="0"/>
    <n v="0"/>
    <n v="0"/>
  </r>
  <r>
    <x v="7"/>
    <x v="155"/>
    <x v="7"/>
    <x v="12"/>
    <x v="12"/>
    <n v="0"/>
    <n v="0"/>
    <n v="0"/>
    <n v="0"/>
    <n v="0"/>
    <n v="0"/>
  </r>
  <r>
    <x v="7"/>
    <x v="155"/>
    <x v="8"/>
    <x v="6"/>
    <x v="6"/>
    <m/>
    <m/>
    <m/>
    <m/>
    <m/>
    <m/>
  </r>
  <r>
    <x v="7"/>
    <x v="155"/>
    <x v="39"/>
    <x v="12"/>
    <x v="12"/>
    <n v="0"/>
    <n v="0"/>
    <n v="0"/>
    <n v="0"/>
    <n v="0"/>
    <n v="0"/>
  </r>
  <r>
    <x v="7"/>
    <x v="155"/>
    <x v="40"/>
    <x v="12"/>
    <x v="12"/>
    <n v="0"/>
    <n v="0"/>
    <n v="0"/>
    <n v="0"/>
    <n v="0"/>
    <n v="0"/>
  </r>
  <r>
    <x v="7"/>
    <x v="155"/>
    <x v="41"/>
    <x v="12"/>
    <x v="12"/>
    <n v="0"/>
    <n v="0"/>
    <n v="0"/>
    <n v="0"/>
    <n v="0"/>
    <n v="0"/>
  </r>
  <r>
    <x v="3"/>
    <x v="156"/>
    <x v="0"/>
    <x v="98"/>
    <x v="98"/>
    <n v="70350"/>
    <n v="70440"/>
    <n v="78166.666666666672"/>
    <n v="78266.666666666672"/>
    <n v="90"/>
    <n v="1.2793176972281451E-3"/>
  </r>
  <r>
    <x v="3"/>
    <x v="156"/>
    <x v="1"/>
    <x v="12"/>
    <x v="12"/>
    <n v="0"/>
    <n v="0"/>
    <n v="0"/>
    <n v="0"/>
    <n v="0"/>
    <n v="0"/>
  </r>
  <r>
    <x v="3"/>
    <x v="156"/>
    <x v="2"/>
    <x v="12"/>
    <x v="12"/>
    <n v="0"/>
    <n v="0"/>
    <n v="0"/>
    <n v="0"/>
    <n v="0"/>
    <n v="0"/>
  </r>
  <r>
    <x v="3"/>
    <x v="156"/>
    <x v="3"/>
    <x v="12"/>
    <x v="12"/>
    <n v="0"/>
    <n v="0"/>
    <n v="0"/>
    <n v="0"/>
    <n v="0"/>
    <n v="0"/>
  </r>
  <r>
    <x v="3"/>
    <x v="156"/>
    <x v="4"/>
    <x v="12"/>
    <x v="12"/>
    <n v="0"/>
    <n v="0"/>
    <n v="0"/>
    <n v="0"/>
    <n v="0"/>
    <n v="0"/>
  </r>
  <r>
    <x v="3"/>
    <x v="156"/>
    <x v="5"/>
    <x v="12"/>
    <x v="12"/>
    <n v="0"/>
    <n v="0"/>
    <n v="0"/>
    <n v="0"/>
    <n v="0"/>
    <n v="0"/>
  </r>
  <r>
    <x v="3"/>
    <x v="156"/>
    <x v="6"/>
    <x v="12"/>
    <x v="12"/>
    <n v="0"/>
    <n v="0"/>
    <n v="0"/>
    <n v="0"/>
    <n v="0"/>
    <n v="0"/>
  </r>
  <r>
    <x v="3"/>
    <x v="156"/>
    <x v="7"/>
    <x v="98"/>
    <x v="98"/>
    <n v="70350"/>
    <n v="70440"/>
    <n v="78166.666666666672"/>
    <n v="78266.666666666672"/>
    <n v="90"/>
    <n v="1.2793176972281451E-3"/>
  </r>
  <r>
    <x v="3"/>
    <x v="156"/>
    <x v="8"/>
    <x v="6"/>
    <x v="6"/>
    <m/>
    <m/>
    <m/>
    <m/>
    <m/>
    <m/>
  </r>
  <r>
    <x v="3"/>
    <x v="156"/>
    <x v="9"/>
    <x v="12"/>
    <x v="12"/>
    <n v="0"/>
    <n v="0"/>
    <n v="0"/>
    <n v="0"/>
    <n v="0"/>
    <n v="0"/>
  </r>
  <r>
    <x v="3"/>
    <x v="156"/>
    <x v="10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11"/>
    <x v="12"/>
    <x v="12"/>
    <n v="0"/>
    <n v="0"/>
    <n v="0"/>
    <n v="0"/>
    <n v="0"/>
    <n v="0"/>
  </r>
  <r>
    <x v="3"/>
    <x v="156"/>
    <x v="12"/>
    <x v="12"/>
    <x v="12"/>
    <n v="0"/>
    <n v="0"/>
    <n v="0"/>
    <n v="0"/>
    <n v="0"/>
    <n v="0"/>
  </r>
  <r>
    <x v="3"/>
    <x v="156"/>
    <x v="13"/>
    <x v="12"/>
    <x v="12"/>
    <n v="0"/>
    <n v="0"/>
    <n v="0"/>
    <n v="0"/>
    <n v="0"/>
    <n v="0"/>
  </r>
  <r>
    <x v="3"/>
    <x v="156"/>
    <x v="14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15"/>
    <x v="12"/>
    <x v="12"/>
    <n v="0"/>
    <n v="0"/>
    <n v="0"/>
    <n v="0"/>
    <n v="0"/>
    <n v="0"/>
  </r>
  <r>
    <x v="3"/>
    <x v="156"/>
    <x v="16"/>
    <x v="12"/>
    <x v="12"/>
    <n v="0"/>
    <n v="0"/>
    <n v="0"/>
    <n v="0"/>
    <n v="0"/>
    <n v="0"/>
  </r>
  <r>
    <x v="3"/>
    <x v="156"/>
    <x v="17"/>
    <x v="0"/>
    <x v="0"/>
    <n v="30000"/>
    <n v="30100"/>
    <n v="30000"/>
    <n v="30100"/>
    <n v="100"/>
    <n v="3.3333333333333335E-3"/>
  </r>
  <r>
    <x v="3"/>
    <x v="156"/>
    <x v="7"/>
    <x v="0"/>
    <x v="0"/>
    <n v="30000"/>
    <n v="30100"/>
    <n v="30000"/>
    <n v="30100"/>
    <n v="100"/>
    <n v="3.3333333333333335E-3"/>
  </r>
  <r>
    <x v="3"/>
    <x v="156"/>
    <x v="8"/>
    <x v="6"/>
    <x v="6"/>
    <m/>
    <m/>
    <m/>
    <m/>
    <m/>
    <m/>
  </r>
  <r>
    <x v="3"/>
    <x v="156"/>
    <x v="18"/>
    <x v="12"/>
    <x v="12"/>
    <n v="0"/>
    <n v="0"/>
    <n v="0"/>
    <n v="0"/>
    <n v="0"/>
    <n v="0"/>
  </r>
  <r>
    <x v="3"/>
    <x v="156"/>
    <x v="19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20"/>
    <x v="12"/>
    <x v="12"/>
    <n v="0"/>
    <n v="0"/>
    <n v="0"/>
    <n v="0"/>
    <n v="0"/>
    <n v="0"/>
  </r>
  <r>
    <x v="3"/>
    <x v="156"/>
    <x v="21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22"/>
    <x v="12"/>
    <x v="12"/>
    <n v="0"/>
    <n v="0"/>
    <n v="0"/>
    <n v="0"/>
    <n v="0"/>
    <n v="0"/>
  </r>
  <r>
    <x v="3"/>
    <x v="156"/>
    <x v="23"/>
    <x v="12"/>
    <x v="12"/>
    <n v="0"/>
    <n v="0"/>
    <n v="0"/>
    <n v="0"/>
    <n v="0"/>
    <n v="0"/>
  </r>
  <r>
    <x v="3"/>
    <x v="156"/>
    <x v="24"/>
    <x v="12"/>
    <x v="12"/>
    <n v="0"/>
    <n v="0"/>
    <n v="0"/>
    <n v="0"/>
    <n v="0"/>
    <n v="0"/>
  </r>
  <r>
    <x v="3"/>
    <x v="156"/>
    <x v="25"/>
    <x v="12"/>
    <x v="12"/>
    <n v="0"/>
    <n v="0"/>
    <n v="0"/>
    <n v="0"/>
    <n v="0"/>
    <n v="0"/>
  </r>
  <r>
    <x v="3"/>
    <x v="156"/>
    <x v="26"/>
    <x v="12"/>
    <x v="12"/>
    <n v="0"/>
    <n v="0"/>
    <n v="0"/>
    <n v="0"/>
    <n v="0"/>
    <n v="0"/>
  </r>
  <r>
    <x v="3"/>
    <x v="156"/>
    <x v="27"/>
    <x v="12"/>
    <x v="12"/>
    <n v="0"/>
    <n v="0"/>
    <n v="0"/>
    <n v="0"/>
    <n v="0"/>
    <n v="0"/>
  </r>
  <r>
    <x v="3"/>
    <x v="156"/>
    <x v="28"/>
    <x v="12"/>
    <x v="12"/>
    <n v="0"/>
    <n v="0"/>
    <n v="0"/>
    <n v="0"/>
    <n v="0"/>
    <n v="0"/>
  </r>
  <r>
    <x v="3"/>
    <x v="156"/>
    <x v="29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30"/>
    <x v="12"/>
    <x v="12"/>
    <n v="0"/>
    <n v="0"/>
    <n v="0"/>
    <n v="0"/>
    <n v="0"/>
    <n v="0"/>
  </r>
  <r>
    <x v="3"/>
    <x v="156"/>
    <x v="31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32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33"/>
    <x v="12"/>
    <x v="12"/>
    <n v="0"/>
    <n v="0"/>
    <n v="0"/>
    <n v="0"/>
    <n v="0"/>
    <n v="0"/>
  </r>
  <r>
    <x v="3"/>
    <x v="156"/>
    <x v="34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35"/>
    <x v="12"/>
    <x v="12"/>
    <n v="0"/>
    <n v="0"/>
    <n v="0"/>
    <n v="0"/>
    <n v="0"/>
    <n v="0"/>
  </r>
  <r>
    <x v="3"/>
    <x v="156"/>
    <x v="36"/>
    <x v="12"/>
    <x v="12"/>
    <n v="0"/>
    <n v="0"/>
    <n v="0"/>
    <n v="0"/>
    <n v="0"/>
    <n v="0"/>
  </r>
  <r>
    <x v="3"/>
    <x v="156"/>
    <x v="37"/>
    <x v="12"/>
    <x v="12"/>
    <n v="0"/>
    <n v="0"/>
    <n v="0"/>
    <n v="0"/>
    <n v="0"/>
    <n v="0"/>
  </r>
  <r>
    <x v="3"/>
    <x v="156"/>
    <x v="38"/>
    <x v="12"/>
    <x v="12"/>
    <n v="0"/>
    <n v="0"/>
    <n v="0"/>
    <n v="0"/>
    <n v="0"/>
    <n v="0"/>
  </r>
  <r>
    <x v="3"/>
    <x v="156"/>
    <x v="7"/>
    <x v="12"/>
    <x v="12"/>
    <n v="0"/>
    <n v="0"/>
    <n v="0"/>
    <n v="0"/>
    <n v="0"/>
    <n v="0"/>
  </r>
  <r>
    <x v="3"/>
    <x v="156"/>
    <x v="8"/>
    <x v="6"/>
    <x v="6"/>
    <m/>
    <m/>
    <m/>
    <m/>
    <m/>
    <m/>
  </r>
  <r>
    <x v="3"/>
    <x v="156"/>
    <x v="39"/>
    <x v="12"/>
    <x v="12"/>
    <n v="0"/>
    <n v="0"/>
    <n v="0"/>
    <n v="0"/>
    <n v="0"/>
    <n v="0"/>
  </r>
  <r>
    <x v="3"/>
    <x v="156"/>
    <x v="40"/>
    <x v="12"/>
    <x v="12"/>
    <n v="0"/>
    <n v="0"/>
    <n v="0"/>
    <n v="0"/>
    <n v="0"/>
    <n v="0"/>
  </r>
  <r>
    <x v="3"/>
    <x v="156"/>
    <x v="41"/>
    <x v="12"/>
    <x v="12"/>
    <n v="0"/>
    <n v="0"/>
    <n v="0"/>
    <n v="0"/>
    <n v="0"/>
    <n v="0"/>
  </r>
  <r>
    <x v="13"/>
    <x v="157"/>
    <x v="0"/>
    <x v="0"/>
    <x v="0"/>
    <n v="72000"/>
    <n v="72000"/>
    <n v="72000"/>
    <n v="72000"/>
    <n v="0"/>
    <n v="0"/>
  </r>
  <r>
    <x v="13"/>
    <x v="157"/>
    <x v="1"/>
    <x v="12"/>
    <x v="12"/>
    <n v="0"/>
    <n v="0"/>
    <n v="0"/>
    <n v="0"/>
    <n v="0"/>
    <n v="0"/>
  </r>
  <r>
    <x v="13"/>
    <x v="157"/>
    <x v="2"/>
    <x v="12"/>
    <x v="12"/>
    <n v="0"/>
    <n v="0"/>
    <n v="0"/>
    <n v="0"/>
    <n v="0"/>
    <n v="0"/>
  </r>
  <r>
    <x v="13"/>
    <x v="157"/>
    <x v="3"/>
    <x v="12"/>
    <x v="12"/>
    <n v="0"/>
    <n v="0"/>
    <n v="0"/>
    <n v="0"/>
    <n v="0"/>
    <n v="0"/>
  </r>
  <r>
    <x v="13"/>
    <x v="157"/>
    <x v="4"/>
    <x v="12"/>
    <x v="12"/>
    <n v="0"/>
    <n v="0"/>
    <n v="0"/>
    <n v="0"/>
    <n v="0"/>
    <n v="0"/>
  </r>
  <r>
    <x v="13"/>
    <x v="157"/>
    <x v="5"/>
    <x v="152"/>
    <x v="152"/>
    <n v="10525"/>
    <n v="10537"/>
    <n v="42100"/>
    <n v="42148"/>
    <n v="12"/>
    <n v="1.1401425178147269E-3"/>
  </r>
  <r>
    <x v="13"/>
    <x v="157"/>
    <x v="6"/>
    <x v="12"/>
    <x v="12"/>
    <n v="0"/>
    <n v="0"/>
    <n v="0"/>
    <n v="0"/>
    <n v="0"/>
    <n v="0"/>
  </r>
  <r>
    <x v="13"/>
    <x v="157"/>
    <x v="7"/>
    <x v="153"/>
    <x v="153"/>
    <n v="82525"/>
    <n v="82537"/>
    <n v="66020"/>
    <n v="66029.600000000006"/>
    <n v="12"/>
    <n v="1.4541048167222053E-4"/>
  </r>
  <r>
    <x v="13"/>
    <x v="157"/>
    <x v="8"/>
    <x v="6"/>
    <x v="6"/>
    <m/>
    <m/>
    <m/>
    <m/>
    <m/>
    <m/>
  </r>
  <r>
    <x v="13"/>
    <x v="157"/>
    <x v="9"/>
    <x v="12"/>
    <x v="12"/>
    <n v="0"/>
    <n v="0"/>
    <n v="0"/>
    <n v="0"/>
    <n v="0"/>
    <n v="0"/>
  </r>
  <r>
    <x v="13"/>
    <x v="157"/>
    <x v="10"/>
    <x v="12"/>
    <x v="12"/>
    <n v="0"/>
    <n v="0"/>
    <n v="0"/>
    <n v="0"/>
    <n v="0"/>
    <n v="0"/>
  </r>
  <r>
    <x v="13"/>
    <x v="157"/>
    <x v="7"/>
    <x v="12"/>
    <x v="12"/>
    <n v="0"/>
    <n v="0"/>
    <n v="0"/>
    <n v="0"/>
    <n v="0"/>
    <n v="0"/>
  </r>
  <r>
    <x v="13"/>
    <x v="157"/>
    <x v="8"/>
    <x v="6"/>
    <x v="6"/>
    <m/>
    <m/>
    <m/>
    <m/>
    <m/>
    <m/>
  </r>
  <r>
    <x v="13"/>
    <x v="157"/>
    <x v="11"/>
    <x v="0"/>
    <x v="0"/>
    <n v="14586"/>
    <n v="14786"/>
    <n v="14586"/>
    <n v="14786"/>
    <n v="200"/>
    <n v="1.3711778417660771E-2"/>
  </r>
  <r>
    <x v="13"/>
    <x v="157"/>
    <x v="12"/>
    <x v="0"/>
    <x v="0"/>
    <n v="16186"/>
    <n v="16386"/>
    <n v="16186"/>
    <n v="16386"/>
    <n v="200"/>
    <n v="1.2356357345854442E-2"/>
  </r>
  <r>
    <x v="13"/>
    <x v="157"/>
    <x v="13"/>
    <x v="12"/>
    <x v="12"/>
    <n v="0"/>
    <n v="0"/>
    <n v="0"/>
    <n v="0"/>
    <n v="0"/>
    <n v="0"/>
  </r>
  <r>
    <x v="13"/>
    <x v="157"/>
    <x v="14"/>
    <x v="12"/>
    <x v="12"/>
    <n v="0"/>
    <n v="0"/>
    <n v="0"/>
    <n v="0"/>
    <n v="0"/>
    <n v="0"/>
  </r>
  <r>
    <x v="13"/>
    <x v="157"/>
    <x v="7"/>
    <x v="17"/>
    <x v="17"/>
    <n v="30772"/>
    <n v="31172"/>
    <n v="15386"/>
    <n v="15586"/>
    <n v="400"/>
    <n v="1.2998830105290524E-2"/>
  </r>
  <r>
    <x v="13"/>
    <x v="157"/>
    <x v="8"/>
    <x v="6"/>
    <x v="6"/>
    <m/>
    <m/>
    <m/>
    <m/>
    <m/>
    <m/>
  </r>
  <r>
    <x v="13"/>
    <x v="157"/>
    <x v="15"/>
    <x v="12"/>
    <x v="12"/>
    <n v="0"/>
    <n v="0"/>
    <n v="0"/>
    <n v="0"/>
    <n v="0"/>
    <n v="0"/>
  </r>
  <r>
    <x v="13"/>
    <x v="157"/>
    <x v="16"/>
    <x v="12"/>
    <x v="12"/>
    <n v="0"/>
    <n v="0"/>
    <n v="0"/>
    <n v="0"/>
    <n v="0"/>
    <n v="0"/>
  </r>
  <r>
    <x v="13"/>
    <x v="157"/>
    <x v="17"/>
    <x v="12"/>
    <x v="12"/>
    <n v="0"/>
    <n v="0"/>
    <n v="0"/>
    <n v="0"/>
    <n v="0"/>
    <n v="0"/>
  </r>
  <r>
    <x v="13"/>
    <x v="157"/>
    <x v="7"/>
    <x v="12"/>
    <x v="12"/>
    <n v="0"/>
    <n v="0"/>
    <n v="0"/>
    <n v="0"/>
    <n v="0"/>
    <n v="0"/>
  </r>
  <r>
    <x v="13"/>
    <x v="157"/>
    <x v="8"/>
    <x v="6"/>
    <x v="6"/>
    <m/>
    <m/>
    <m/>
    <m/>
    <m/>
    <m/>
  </r>
  <r>
    <x v="13"/>
    <x v="157"/>
    <x v="18"/>
    <x v="12"/>
    <x v="12"/>
    <n v="0"/>
    <n v="0"/>
    <n v="0"/>
    <n v="0"/>
    <n v="0"/>
    <n v="0"/>
  </r>
  <r>
    <x v="13"/>
    <x v="157"/>
    <x v="19"/>
    <x v="12"/>
    <x v="12"/>
    <n v="0"/>
    <n v="0"/>
    <n v="0"/>
    <n v="0"/>
    <n v="0"/>
    <n v="0"/>
  </r>
  <r>
    <x v="13"/>
    <x v="157"/>
    <x v="7"/>
    <x v="12"/>
    <x v="12"/>
    <n v="0"/>
    <n v="0"/>
    <n v="0"/>
    <n v="0"/>
    <n v="0"/>
    <n v="0"/>
  </r>
  <r>
    <x v="13"/>
    <x v="157"/>
    <x v="8"/>
    <x v="6"/>
    <x v="6"/>
    <m/>
    <m/>
    <m/>
    <m/>
    <m/>
    <m/>
  </r>
  <r>
    <x v="13"/>
    <x v="157"/>
    <x v="20"/>
    <x v="12"/>
    <x v="12"/>
    <n v="0"/>
    <n v="0"/>
    <n v="0"/>
    <n v="0"/>
    <n v="0"/>
    <n v="0"/>
  </r>
  <r>
    <x v="13"/>
    <x v="157"/>
    <x v="21"/>
    <x v="12"/>
    <x v="12"/>
    <n v="0"/>
    <n v="0"/>
    <n v="0"/>
    <n v="0"/>
    <n v="0"/>
    <n v="0"/>
  </r>
  <r>
    <x v="13"/>
    <x v="157"/>
    <x v="7"/>
    <x v="12"/>
    <x v="12"/>
    <n v="0"/>
    <n v="0"/>
    <n v="0"/>
    <n v="0"/>
    <n v="0"/>
    <n v="0"/>
  </r>
  <r>
    <x v="13"/>
    <x v="157"/>
    <x v="8"/>
    <x v="6"/>
    <x v="6"/>
    <m/>
    <m/>
    <m/>
    <m/>
    <m/>
    <m/>
  </r>
  <r>
    <x v="13"/>
    <x v="157"/>
    <x v="22"/>
    <x v="12"/>
    <x v="12"/>
    <n v="0"/>
    <n v="0"/>
    <n v="0"/>
    <n v="0"/>
    <n v="0"/>
    <n v="0"/>
  </r>
  <r>
    <x v="13"/>
    <x v="157"/>
    <x v="23"/>
    <x v="12"/>
    <x v="12"/>
    <n v="0"/>
    <n v="0"/>
    <n v="0"/>
    <n v="0"/>
    <n v="0"/>
    <n v="0"/>
  </r>
  <r>
    <x v="13"/>
    <x v="157"/>
    <x v="24"/>
    <x v="12"/>
    <x v="12"/>
    <n v="0"/>
    <n v="0"/>
    <n v="0"/>
    <n v="0"/>
    <n v="0"/>
    <n v="0"/>
  </r>
  <r>
    <x v="13"/>
    <x v="157"/>
    <x v="25"/>
    <x v="12"/>
    <x v="12"/>
    <n v="0"/>
    <n v="0"/>
    <n v="0"/>
    <n v="0"/>
    <n v="0"/>
    <n v="0"/>
  </r>
  <r>
    <x v="13"/>
    <x v="157"/>
    <x v="26"/>
    <x v="12"/>
    <x v="12"/>
    <n v="0"/>
    <n v="0"/>
    <n v="0"/>
    <n v="0"/>
    <n v="0"/>
    <n v="0"/>
  </r>
  <r>
    <x v="13"/>
    <x v="157"/>
    <x v="27"/>
    <x v="12"/>
    <x v="12"/>
    <n v="0"/>
    <n v="0"/>
    <n v="0"/>
    <n v="0"/>
    <n v="0"/>
    <n v="0"/>
  </r>
  <r>
    <x v="13"/>
    <x v="157"/>
    <x v="28"/>
    <x v="12"/>
    <x v="12"/>
    <n v="0"/>
    <n v="0"/>
    <n v="0"/>
    <n v="0"/>
    <n v="0"/>
    <n v="0"/>
  </r>
  <r>
    <x v="13"/>
    <x v="157"/>
    <x v="29"/>
    <x v="12"/>
    <x v="12"/>
    <n v="0"/>
    <n v="0"/>
    <n v="0"/>
    <n v="0"/>
    <n v="0"/>
    <n v="0"/>
  </r>
  <r>
    <x v="13"/>
    <x v="157"/>
    <x v="7"/>
    <x v="12"/>
    <x v="12"/>
    <n v="0"/>
    <n v="0"/>
    <n v="0"/>
    <n v="0"/>
    <n v="0"/>
    <n v="0"/>
  </r>
  <r>
    <x v="13"/>
    <x v="157"/>
    <x v="8"/>
    <x v="6"/>
    <x v="6"/>
    <m/>
    <m/>
    <m/>
    <m/>
    <m/>
    <m/>
  </r>
  <r>
    <x v="13"/>
    <x v="157"/>
    <x v="30"/>
    <x v="12"/>
    <x v="12"/>
    <n v="0"/>
    <n v="0"/>
    <n v="0"/>
    <n v="0"/>
    <n v="0"/>
    <n v="0"/>
  </r>
  <r>
    <x v="13"/>
    <x v="157"/>
    <x v="31"/>
    <x v="12"/>
    <x v="12"/>
    <n v="0"/>
    <n v="0"/>
    <n v="0"/>
    <n v="0"/>
    <n v="0"/>
    <n v="0"/>
  </r>
  <r>
    <x v="13"/>
    <x v="157"/>
    <x v="7"/>
    <x v="12"/>
    <x v="12"/>
    <n v="0"/>
    <n v="0"/>
    <n v="0"/>
    <n v="0"/>
    <n v="0"/>
    <n v="0"/>
  </r>
  <r>
    <x v="13"/>
    <x v="157"/>
    <x v="8"/>
    <x v="6"/>
    <x v="6"/>
    <m/>
    <m/>
    <m/>
    <m/>
    <m/>
    <m/>
  </r>
  <r>
    <x v="13"/>
    <x v="157"/>
    <x v="32"/>
    <x v="0"/>
    <x v="0"/>
    <n v="25000"/>
    <n v="25000"/>
    <n v="25000"/>
    <n v="25000"/>
    <n v="0"/>
    <n v="0"/>
  </r>
  <r>
    <x v="13"/>
    <x v="157"/>
    <x v="7"/>
    <x v="0"/>
    <x v="0"/>
    <n v="25000"/>
    <n v="25000"/>
    <n v="25000"/>
    <n v="25000"/>
    <n v="0"/>
    <n v="0"/>
  </r>
  <r>
    <x v="13"/>
    <x v="157"/>
    <x v="8"/>
    <x v="6"/>
    <x v="6"/>
    <m/>
    <m/>
    <m/>
    <m/>
    <m/>
    <m/>
  </r>
  <r>
    <x v="13"/>
    <x v="157"/>
    <x v="33"/>
    <x v="12"/>
    <x v="12"/>
    <n v="0"/>
    <n v="0"/>
    <n v="0"/>
    <n v="0"/>
    <n v="0"/>
    <n v="0"/>
  </r>
  <r>
    <x v="13"/>
    <x v="157"/>
    <x v="34"/>
    <x v="280"/>
    <x v="280"/>
    <n v="9500"/>
    <n v="9500"/>
    <n v="17924.528301886792"/>
    <n v="17924.528301886792"/>
    <n v="0"/>
    <n v="0"/>
  </r>
  <r>
    <x v="13"/>
    <x v="157"/>
    <x v="7"/>
    <x v="280"/>
    <x v="280"/>
    <n v="9500"/>
    <n v="9500"/>
    <n v="17924.528301886792"/>
    <n v="17924.528301886792"/>
    <n v="0"/>
    <n v="0"/>
  </r>
  <r>
    <x v="13"/>
    <x v="157"/>
    <x v="8"/>
    <x v="6"/>
    <x v="6"/>
    <m/>
    <m/>
    <m/>
    <m/>
    <m/>
    <m/>
  </r>
  <r>
    <x v="13"/>
    <x v="157"/>
    <x v="35"/>
    <x v="468"/>
    <x v="468"/>
    <n v="5224"/>
    <n v="5226"/>
    <n v="13060"/>
    <n v="13065"/>
    <n v="2"/>
    <n v="3.8284839203675346E-4"/>
  </r>
  <r>
    <x v="13"/>
    <x v="157"/>
    <x v="36"/>
    <x v="12"/>
    <x v="12"/>
    <n v="0"/>
    <n v="0"/>
    <n v="0"/>
    <n v="0"/>
    <n v="0"/>
    <n v="0"/>
  </r>
  <r>
    <x v="13"/>
    <x v="157"/>
    <x v="37"/>
    <x v="12"/>
    <x v="12"/>
    <n v="0"/>
    <n v="0"/>
    <n v="0"/>
    <n v="0"/>
    <n v="0"/>
    <n v="0"/>
  </r>
  <r>
    <x v="13"/>
    <x v="157"/>
    <x v="38"/>
    <x v="12"/>
    <x v="12"/>
    <n v="0"/>
    <n v="0"/>
    <n v="0"/>
    <n v="0"/>
    <n v="0"/>
    <n v="0"/>
  </r>
  <r>
    <x v="13"/>
    <x v="157"/>
    <x v="7"/>
    <x v="468"/>
    <x v="468"/>
    <n v="5224"/>
    <n v="5226"/>
    <n v="13060"/>
    <n v="13065"/>
    <n v="2"/>
    <n v="3.8284839203675346E-4"/>
  </r>
  <r>
    <x v="13"/>
    <x v="157"/>
    <x v="8"/>
    <x v="6"/>
    <x v="6"/>
    <m/>
    <m/>
    <m/>
    <m/>
    <m/>
    <m/>
  </r>
  <r>
    <x v="13"/>
    <x v="157"/>
    <x v="39"/>
    <x v="12"/>
    <x v="12"/>
    <n v="0"/>
    <n v="0"/>
    <n v="0"/>
    <n v="0"/>
    <n v="0"/>
    <n v="0"/>
  </r>
  <r>
    <x v="13"/>
    <x v="157"/>
    <x v="40"/>
    <x v="12"/>
    <x v="12"/>
    <n v="0"/>
    <n v="0"/>
    <n v="0"/>
    <n v="0"/>
    <n v="0"/>
    <n v="0"/>
  </r>
  <r>
    <x v="13"/>
    <x v="157"/>
    <x v="41"/>
    <x v="12"/>
    <x v="12"/>
    <n v="0"/>
    <n v="0"/>
    <n v="0"/>
    <n v="0"/>
    <n v="0"/>
    <n v="0"/>
  </r>
  <r>
    <x v="1"/>
    <x v="158"/>
    <x v="0"/>
    <x v="12"/>
    <x v="12"/>
    <n v="0"/>
    <n v="0"/>
    <n v="0"/>
    <n v="0"/>
    <n v="0"/>
    <n v="0"/>
  </r>
  <r>
    <x v="1"/>
    <x v="158"/>
    <x v="1"/>
    <x v="0"/>
    <x v="0"/>
    <n v="96489.91"/>
    <n v="96489.91"/>
    <n v="96489.91"/>
    <n v="96489.91"/>
    <n v="0"/>
    <n v="0"/>
  </r>
  <r>
    <x v="1"/>
    <x v="158"/>
    <x v="2"/>
    <x v="0"/>
    <x v="0"/>
    <n v="56575.68"/>
    <n v="56575.68"/>
    <n v="56575.68"/>
    <n v="56575.68"/>
    <n v="0"/>
    <n v="0"/>
  </r>
  <r>
    <x v="1"/>
    <x v="158"/>
    <x v="3"/>
    <x v="12"/>
    <x v="12"/>
    <n v="0"/>
    <n v="0"/>
    <n v="0"/>
    <n v="0"/>
    <n v="0"/>
    <n v="0"/>
  </r>
  <r>
    <x v="1"/>
    <x v="158"/>
    <x v="4"/>
    <x v="330"/>
    <x v="330"/>
    <n v="68205.790000000008"/>
    <n v="71643.92"/>
    <n v="56838.15833333334"/>
    <n v="59703.26666666667"/>
    <n v="3438.1299999999901"/>
    <n v="5.0408183821344051E-2"/>
  </r>
  <r>
    <x v="1"/>
    <x v="158"/>
    <x v="5"/>
    <x v="12"/>
    <x v="12"/>
    <n v="0"/>
    <n v="0"/>
    <n v="0"/>
    <n v="0"/>
    <n v="0"/>
    <n v="0"/>
  </r>
  <r>
    <x v="1"/>
    <x v="158"/>
    <x v="6"/>
    <x v="12"/>
    <x v="12"/>
    <n v="0"/>
    <n v="0"/>
    <n v="0"/>
    <n v="0"/>
    <n v="0"/>
    <n v="0"/>
  </r>
  <r>
    <x v="1"/>
    <x v="158"/>
    <x v="7"/>
    <x v="470"/>
    <x v="470"/>
    <n v="221271.38"/>
    <n v="224709.51"/>
    <n v="69147.306249999994"/>
    <n v="70221.721875000003"/>
    <n v="3438.1300000000047"/>
    <n v="1.5538069134833455E-2"/>
  </r>
  <r>
    <x v="1"/>
    <x v="158"/>
    <x v="8"/>
    <x v="6"/>
    <x v="6"/>
    <m/>
    <m/>
    <m/>
    <m/>
    <m/>
    <m/>
  </r>
  <r>
    <x v="1"/>
    <x v="158"/>
    <x v="9"/>
    <x v="12"/>
    <x v="12"/>
    <n v="0"/>
    <n v="0"/>
    <n v="0"/>
    <n v="0"/>
    <n v="0"/>
    <n v="0"/>
  </r>
  <r>
    <x v="1"/>
    <x v="158"/>
    <x v="10"/>
    <x v="12"/>
    <x v="12"/>
    <n v="0"/>
    <n v="0"/>
    <n v="0"/>
    <n v="0"/>
    <n v="0"/>
    <n v="0"/>
  </r>
  <r>
    <x v="1"/>
    <x v="158"/>
    <x v="7"/>
    <x v="12"/>
    <x v="12"/>
    <n v="0"/>
    <n v="0"/>
    <n v="0"/>
    <n v="0"/>
    <n v="0"/>
    <n v="0"/>
  </r>
  <r>
    <x v="1"/>
    <x v="158"/>
    <x v="8"/>
    <x v="6"/>
    <x v="6"/>
    <m/>
    <m/>
    <m/>
    <m/>
    <m/>
    <m/>
  </r>
  <r>
    <x v="1"/>
    <x v="158"/>
    <x v="11"/>
    <x v="19"/>
    <x v="19"/>
    <n v="98862.32"/>
    <n v="98862.32"/>
    <n v="24715.58"/>
    <n v="24715.58"/>
    <n v="0"/>
    <n v="0"/>
  </r>
  <r>
    <x v="1"/>
    <x v="158"/>
    <x v="12"/>
    <x v="0"/>
    <x v="0"/>
    <n v="24719.439999999999"/>
    <n v="24719.439999999999"/>
    <n v="24719.439999999999"/>
    <n v="24719.439999999999"/>
    <n v="0"/>
    <n v="0"/>
  </r>
  <r>
    <x v="1"/>
    <x v="158"/>
    <x v="13"/>
    <x v="12"/>
    <x v="12"/>
    <n v="0"/>
    <n v="0"/>
    <n v="0"/>
    <n v="0"/>
    <n v="0"/>
    <n v="0"/>
  </r>
  <r>
    <x v="1"/>
    <x v="158"/>
    <x v="14"/>
    <x v="12"/>
    <x v="12"/>
    <n v="0"/>
    <n v="0"/>
    <n v="0"/>
    <n v="0"/>
    <n v="0"/>
    <n v="0"/>
  </r>
  <r>
    <x v="1"/>
    <x v="158"/>
    <x v="7"/>
    <x v="3"/>
    <x v="3"/>
    <n v="123581.76000000001"/>
    <n v="123581.76000000001"/>
    <n v="24716.352000000003"/>
    <n v="24716.352000000003"/>
    <n v="0"/>
    <n v="0"/>
  </r>
  <r>
    <x v="1"/>
    <x v="158"/>
    <x v="8"/>
    <x v="6"/>
    <x v="6"/>
    <m/>
    <m/>
    <m/>
    <m/>
    <m/>
    <m/>
  </r>
  <r>
    <x v="1"/>
    <x v="158"/>
    <x v="15"/>
    <x v="17"/>
    <x v="17"/>
    <n v="109000"/>
    <n v="109000"/>
    <n v="54500"/>
    <n v="54500"/>
    <n v="0"/>
    <n v="0"/>
  </r>
  <r>
    <x v="1"/>
    <x v="158"/>
    <x v="16"/>
    <x v="12"/>
    <x v="12"/>
    <n v="0"/>
    <n v="0"/>
    <n v="0"/>
    <n v="0"/>
    <n v="0"/>
    <n v="0"/>
  </r>
  <r>
    <x v="1"/>
    <x v="158"/>
    <x v="17"/>
    <x v="0"/>
    <x v="0"/>
    <n v="33990"/>
    <n v="33990"/>
    <n v="33990"/>
    <n v="33990"/>
    <n v="0"/>
    <n v="0"/>
  </r>
  <r>
    <x v="1"/>
    <x v="158"/>
    <x v="7"/>
    <x v="26"/>
    <x v="26"/>
    <n v="142990"/>
    <n v="142990"/>
    <n v="47663.333333333336"/>
    <n v="47663.333333333336"/>
    <n v="0"/>
    <n v="0"/>
  </r>
  <r>
    <x v="1"/>
    <x v="158"/>
    <x v="8"/>
    <x v="6"/>
    <x v="6"/>
    <m/>
    <m/>
    <m/>
    <m/>
    <m/>
    <m/>
  </r>
  <r>
    <x v="1"/>
    <x v="158"/>
    <x v="18"/>
    <x v="171"/>
    <x v="171"/>
    <n v="187938.3"/>
    <n v="187938.3"/>
    <n v="44220.776470588229"/>
    <n v="44220.776470588229"/>
    <n v="0"/>
    <n v="0"/>
  </r>
  <r>
    <x v="1"/>
    <x v="158"/>
    <x v="19"/>
    <x v="12"/>
    <x v="12"/>
    <n v="0"/>
    <n v="0"/>
    <n v="0"/>
    <n v="0"/>
    <n v="0"/>
    <n v="0"/>
  </r>
  <r>
    <x v="1"/>
    <x v="158"/>
    <x v="7"/>
    <x v="171"/>
    <x v="171"/>
    <n v="187938.3"/>
    <n v="187938.3"/>
    <n v="44220.776470588229"/>
    <n v="44220.776470588229"/>
    <n v="0"/>
    <n v="0"/>
  </r>
  <r>
    <x v="1"/>
    <x v="158"/>
    <x v="8"/>
    <x v="6"/>
    <x v="6"/>
    <m/>
    <m/>
    <m/>
    <m/>
    <m/>
    <m/>
  </r>
  <r>
    <x v="1"/>
    <x v="158"/>
    <x v="20"/>
    <x v="12"/>
    <x v="12"/>
    <n v="0"/>
    <n v="0"/>
    <n v="0"/>
    <n v="0"/>
    <n v="0"/>
    <n v="0"/>
  </r>
  <r>
    <x v="1"/>
    <x v="158"/>
    <x v="21"/>
    <x v="12"/>
    <x v="12"/>
    <n v="0"/>
    <n v="0"/>
    <n v="0"/>
    <n v="0"/>
    <n v="0"/>
    <n v="0"/>
  </r>
  <r>
    <x v="1"/>
    <x v="158"/>
    <x v="7"/>
    <x v="12"/>
    <x v="12"/>
    <n v="0"/>
    <n v="0"/>
    <n v="0"/>
    <n v="0"/>
    <n v="0"/>
    <n v="0"/>
  </r>
  <r>
    <x v="1"/>
    <x v="158"/>
    <x v="8"/>
    <x v="6"/>
    <x v="6"/>
    <m/>
    <m/>
    <m/>
    <m/>
    <m/>
    <m/>
  </r>
  <r>
    <x v="1"/>
    <x v="158"/>
    <x v="22"/>
    <x v="12"/>
    <x v="12"/>
    <n v="0"/>
    <n v="0"/>
    <n v="0"/>
    <n v="0"/>
    <n v="0"/>
    <n v="0"/>
  </r>
  <r>
    <x v="1"/>
    <x v="158"/>
    <x v="23"/>
    <x v="12"/>
    <x v="12"/>
    <n v="0"/>
    <n v="0"/>
    <n v="0"/>
    <n v="0"/>
    <n v="0"/>
    <n v="0"/>
  </r>
  <r>
    <x v="1"/>
    <x v="158"/>
    <x v="24"/>
    <x v="12"/>
    <x v="12"/>
    <n v="0"/>
    <n v="0"/>
    <n v="0"/>
    <n v="0"/>
    <n v="0"/>
    <n v="0"/>
  </r>
  <r>
    <x v="1"/>
    <x v="158"/>
    <x v="25"/>
    <x v="12"/>
    <x v="12"/>
    <n v="0"/>
    <n v="0"/>
    <n v="0"/>
    <n v="0"/>
    <n v="0"/>
    <n v="0"/>
  </r>
  <r>
    <x v="1"/>
    <x v="158"/>
    <x v="26"/>
    <x v="12"/>
    <x v="12"/>
    <n v="0"/>
    <n v="0"/>
    <n v="0"/>
    <n v="0"/>
    <n v="0"/>
    <n v="0"/>
  </r>
  <r>
    <x v="1"/>
    <x v="158"/>
    <x v="27"/>
    <x v="12"/>
    <x v="12"/>
    <n v="0"/>
    <n v="0"/>
    <n v="0"/>
    <n v="0"/>
    <n v="0"/>
    <n v="0"/>
  </r>
  <r>
    <x v="1"/>
    <x v="158"/>
    <x v="28"/>
    <x v="12"/>
    <x v="12"/>
    <n v="0"/>
    <n v="0"/>
    <n v="0"/>
    <n v="0"/>
    <n v="0"/>
    <n v="0"/>
  </r>
  <r>
    <x v="1"/>
    <x v="158"/>
    <x v="29"/>
    <x v="12"/>
    <x v="12"/>
    <n v="0"/>
    <n v="0"/>
    <n v="0"/>
    <n v="0"/>
    <n v="0"/>
    <n v="0"/>
  </r>
  <r>
    <x v="1"/>
    <x v="158"/>
    <x v="7"/>
    <x v="12"/>
    <x v="12"/>
    <n v="0"/>
    <n v="0"/>
    <n v="0"/>
    <n v="0"/>
    <n v="0"/>
    <n v="0"/>
  </r>
  <r>
    <x v="1"/>
    <x v="158"/>
    <x v="8"/>
    <x v="6"/>
    <x v="6"/>
    <m/>
    <m/>
    <m/>
    <m/>
    <m/>
    <m/>
  </r>
  <r>
    <x v="1"/>
    <x v="158"/>
    <x v="30"/>
    <x v="12"/>
    <x v="12"/>
    <n v="0"/>
    <n v="0"/>
    <n v="0"/>
    <n v="0"/>
    <n v="0"/>
    <n v="0"/>
  </r>
  <r>
    <x v="1"/>
    <x v="158"/>
    <x v="31"/>
    <x v="12"/>
    <x v="12"/>
    <n v="0"/>
    <n v="0"/>
    <n v="0"/>
    <n v="0"/>
    <n v="0"/>
    <n v="0"/>
  </r>
  <r>
    <x v="1"/>
    <x v="158"/>
    <x v="7"/>
    <x v="12"/>
    <x v="12"/>
    <n v="0"/>
    <n v="0"/>
    <n v="0"/>
    <n v="0"/>
    <n v="0"/>
    <n v="0"/>
  </r>
  <r>
    <x v="1"/>
    <x v="158"/>
    <x v="8"/>
    <x v="6"/>
    <x v="6"/>
    <m/>
    <m/>
    <m/>
    <m/>
    <m/>
    <m/>
  </r>
  <r>
    <x v="1"/>
    <x v="158"/>
    <x v="32"/>
    <x v="12"/>
    <x v="12"/>
    <n v="0"/>
    <n v="0"/>
    <n v="0"/>
    <n v="0"/>
    <n v="0"/>
    <n v="0"/>
  </r>
  <r>
    <x v="1"/>
    <x v="158"/>
    <x v="7"/>
    <x v="12"/>
    <x v="12"/>
    <n v="0"/>
    <n v="0"/>
    <n v="0"/>
    <n v="0"/>
    <n v="0"/>
    <n v="0"/>
  </r>
  <r>
    <x v="1"/>
    <x v="158"/>
    <x v="8"/>
    <x v="6"/>
    <x v="6"/>
    <m/>
    <m/>
    <m/>
    <m/>
    <m/>
    <m/>
  </r>
  <r>
    <x v="1"/>
    <x v="158"/>
    <x v="33"/>
    <x v="17"/>
    <x v="17"/>
    <n v="55330.559999999998"/>
    <n v="55330.559999999998"/>
    <n v="27665.279999999999"/>
    <n v="27665.279999999999"/>
    <n v="0"/>
    <n v="0"/>
  </r>
  <r>
    <x v="1"/>
    <x v="158"/>
    <x v="34"/>
    <x v="12"/>
    <x v="12"/>
    <n v="0"/>
    <n v="0"/>
    <n v="0"/>
    <n v="0"/>
    <n v="0"/>
    <n v="0"/>
  </r>
  <r>
    <x v="1"/>
    <x v="158"/>
    <x v="7"/>
    <x v="17"/>
    <x v="17"/>
    <n v="55330.559999999998"/>
    <n v="55330.559999999998"/>
    <n v="27665.279999999999"/>
    <n v="27665.279999999999"/>
    <n v="0"/>
    <n v="0"/>
  </r>
  <r>
    <x v="1"/>
    <x v="158"/>
    <x v="8"/>
    <x v="6"/>
    <x v="6"/>
    <m/>
    <m/>
    <m/>
    <m/>
    <m/>
    <m/>
  </r>
  <r>
    <x v="1"/>
    <x v="158"/>
    <x v="35"/>
    <x v="12"/>
    <x v="12"/>
    <n v="0"/>
    <n v="0"/>
    <n v="0"/>
    <n v="0"/>
    <n v="0"/>
    <n v="0"/>
  </r>
  <r>
    <x v="1"/>
    <x v="158"/>
    <x v="36"/>
    <x v="12"/>
    <x v="12"/>
    <n v="7500"/>
    <n v="7500"/>
    <n v="0"/>
    <n v="0"/>
    <n v="0"/>
    <n v="0"/>
  </r>
  <r>
    <x v="1"/>
    <x v="158"/>
    <x v="37"/>
    <x v="12"/>
    <x v="12"/>
    <n v="3000"/>
    <n v="3000"/>
    <n v="0"/>
    <n v="0"/>
    <n v="0"/>
    <n v="0"/>
  </r>
  <r>
    <x v="1"/>
    <x v="158"/>
    <x v="38"/>
    <x v="12"/>
    <x v="12"/>
    <n v="0"/>
    <n v="0"/>
    <n v="0"/>
    <n v="0"/>
    <n v="0"/>
    <n v="0"/>
  </r>
  <r>
    <x v="1"/>
    <x v="158"/>
    <x v="7"/>
    <x v="12"/>
    <x v="12"/>
    <n v="10500"/>
    <n v="10500"/>
    <n v="0"/>
    <n v="0"/>
    <n v="0"/>
    <n v="0"/>
  </r>
  <r>
    <x v="1"/>
    <x v="158"/>
    <x v="8"/>
    <x v="6"/>
    <x v="6"/>
    <m/>
    <m/>
    <m/>
    <m/>
    <m/>
    <m/>
  </r>
  <r>
    <x v="1"/>
    <x v="158"/>
    <x v="39"/>
    <x v="12"/>
    <x v="12"/>
    <n v="0"/>
    <n v="0"/>
    <n v="0"/>
    <n v="0"/>
    <n v="0"/>
    <n v="0"/>
  </r>
  <r>
    <x v="1"/>
    <x v="158"/>
    <x v="40"/>
    <x v="12"/>
    <x v="12"/>
    <n v="0"/>
    <n v="0"/>
    <n v="0"/>
    <n v="0"/>
    <n v="0"/>
    <n v="0"/>
  </r>
  <r>
    <x v="1"/>
    <x v="158"/>
    <x v="41"/>
    <x v="12"/>
    <x v="12"/>
    <n v="0"/>
    <n v="0"/>
    <n v="0"/>
    <n v="0"/>
    <n v="0"/>
    <n v="0"/>
  </r>
  <r>
    <x v="3"/>
    <x v="159"/>
    <x v="0"/>
    <x v="178"/>
    <x v="178"/>
    <n v="68000"/>
    <n v="68000"/>
    <n v="79069.767441860473"/>
    <n v="79069.767441860473"/>
    <n v="0"/>
    <n v="0"/>
  </r>
  <r>
    <x v="3"/>
    <x v="159"/>
    <x v="1"/>
    <x v="12"/>
    <x v="12"/>
    <n v="0"/>
    <n v="0"/>
    <n v="0"/>
    <n v="0"/>
    <n v="0"/>
    <n v="0"/>
  </r>
  <r>
    <x v="3"/>
    <x v="159"/>
    <x v="2"/>
    <x v="12"/>
    <x v="12"/>
    <n v="0"/>
    <n v="0"/>
    <n v="0"/>
    <n v="0"/>
    <n v="0"/>
    <n v="0"/>
  </r>
  <r>
    <x v="3"/>
    <x v="159"/>
    <x v="3"/>
    <x v="12"/>
    <x v="12"/>
    <n v="0"/>
    <n v="0"/>
    <n v="0"/>
    <n v="0"/>
    <n v="0"/>
    <n v="0"/>
  </r>
  <r>
    <x v="3"/>
    <x v="159"/>
    <x v="4"/>
    <x v="0"/>
    <x v="0"/>
    <n v="35000"/>
    <n v="35000"/>
    <n v="35000"/>
    <n v="35000"/>
    <n v="0"/>
    <n v="0"/>
  </r>
  <r>
    <x v="3"/>
    <x v="159"/>
    <x v="5"/>
    <x v="12"/>
    <x v="12"/>
    <n v="0"/>
    <n v="0"/>
    <n v="0"/>
    <n v="0"/>
    <n v="0"/>
    <n v="0"/>
  </r>
  <r>
    <x v="3"/>
    <x v="159"/>
    <x v="6"/>
    <x v="12"/>
    <x v="12"/>
    <n v="0"/>
    <n v="0"/>
    <n v="0"/>
    <n v="0"/>
    <n v="0"/>
    <n v="0"/>
  </r>
  <r>
    <x v="3"/>
    <x v="159"/>
    <x v="7"/>
    <x v="504"/>
    <x v="504"/>
    <n v="103000"/>
    <n v="103000"/>
    <n v="55376.344086021512"/>
    <n v="55376.344086021512"/>
    <n v="0"/>
    <n v="0"/>
  </r>
  <r>
    <x v="3"/>
    <x v="159"/>
    <x v="8"/>
    <x v="6"/>
    <x v="6"/>
    <m/>
    <m/>
    <m/>
    <m/>
    <m/>
    <m/>
  </r>
  <r>
    <x v="3"/>
    <x v="159"/>
    <x v="9"/>
    <x v="12"/>
    <x v="12"/>
    <n v="0"/>
    <n v="0"/>
    <n v="0"/>
    <n v="0"/>
    <n v="0"/>
    <n v="0"/>
  </r>
  <r>
    <x v="3"/>
    <x v="159"/>
    <x v="10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11"/>
    <x v="0"/>
    <x v="0"/>
    <n v="15841"/>
    <n v="15841"/>
    <n v="15841"/>
    <n v="15841"/>
    <n v="0"/>
    <n v="0"/>
  </r>
  <r>
    <x v="3"/>
    <x v="159"/>
    <x v="12"/>
    <x v="12"/>
    <x v="12"/>
    <n v="0"/>
    <n v="0"/>
    <n v="0"/>
    <n v="0"/>
    <n v="0"/>
    <n v="0"/>
  </r>
  <r>
    <x v="3"/>
    <x v="159"/>
    <x v="13"/>
    <x v="12"/>
    <x v="12"/>
    <n v="0"/>
    <n v="0"/>
    <n v="0"/>
    <n v="0"/>
    <n v="0"/>
    <n v="0"/>
  </r>
  <r>
    <x v="3"/>
    <x v="159"/>
    <x v="14"/>
    <x v="12"/>
    <x v="12"/>
    <n v="0"/>
    <n v="0"/>
    <n v="0"/>
    <n v="0"/>
    <n v="0"/>
    <n v="0"/>
  </r>
  <r>
    <x v="3"/>
    <x v="159"/>
    <x v="7"/>
    <x v="0"/>
    <x v="0"/>
    <n v="15841"/>
    <n v="15841"/>
    <n v="15841"/>
    <n v="15841"/>
    <n v="0"/>
    <n v="0"/>
  </r>
  <r>
    <x v="3"/>
    <x v="159"/>
    <x v="8"/>
    <x v="6"/>
    <x v="6"/>
    <m/>
    <m/>
    <m/>
    <m/>
    <m/>
    <m/>
  </r>
  <r>
    <x v="3"/>
    <x v="159"/>
    <x v="15"/>
    <x v="12"/>
    <x v="12"/>
    <n v="0"/>
    <n v="0"/>
    <n v="0"/>
    <n v="0"/>
    <n v="0"/>
    <n v="0"/>
  </r>
  <r>
    <x v="3"/>
    <x v="159"/>
    <x v="16"/>
    <x v="12"/>
    <x v="12"/>
    <n v="0"/>
    <n v="0"/>
    <n v="0"/>
    <n v="0"/>
    <n v="0"/>
    <n v="0"/>
  </r>
  <r>
    <x v="3"/>
    <x v="159"/>
    <x v="17"/>
    <x v="0"/>
    <x v="0"/>
    <n v="15000"/>
    <n v="15000"/>
    <n v="15000"/>
    <n v="15000"/>
    <n v="0"/>
    <n v="0"/>
  </r>
  <r>
    <x v="3"/>
    <x v="159"/>
    <x v="7"/>
    <x v="0"/>
    <x v="0"/>
    <n v="15000"/>
    <n v="15000"/>
    <n v="15000"/>
    <n v="15000"/>
    <n v="0"/>
    <n v="0"/>
  </r>
  <r>
    <x v="3"/>
    <x v="159"/>
    <x v="8"/>
    <x v="6"/>
    <x v="6"/>
    <m/>
    <m/>
    <m/>
    <m/>
    <m/>
    <m/>
  </r>
  <r>
    <x v="3"/>
    <x v="159"/>
    <x v="18"/>
    <x v="12"/>
    <x v="12"/>
    <n v="0"/>
    <n v="0"/>
    <n v="0"/>
    <n v="0"/>
    <n v="0"/>
    <n v="0"/>
  </r>
  <r>
    <x v="3"/>
    <x v="159"/>
    <x v="19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20"/>
    <x v="12"/>
    <x v="12"/>
    <n v="0"/>
    <n v="0"/>
    <n v="0"/>
    <n v="0"/>
    <n v="0"/>
    <n v="0"/>
  </r>
  <r>
    <x v="3"/>
    <x v="159"/>
    <x v="21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22"/>
    <x v="12"/>
    <x v="12"/>
    <n v="0"/>
    <n v="0"/>
    <n v="0"/>
    <n v="0"/>
    <n v="0"/>
    <n v="0"/>
  </r>
  <r>
    <x v="3"/>
    <x v="159"/>
    <x v="23"/>
    <x v="12"/>
    <x v="12"/>
    <n v="0"/>
    <n v="0"/>
    <n v="0"/>
    <n v="0"/>
    <n v="0"/>
    <n v="0"/>
  </r>
  <r>
    <x v="3"/>
    <x v="159"/>
    <x v="24"/>
    <x v="12"/>
    <x v="12"/>
    <n v="0"/>
    <n v="0"/>
    <n v="0"/>
    <n v="0"/>
    <n v="0"/>
    <n v="0"/>
  </r>
  <r>
    <x v="3"/>
    <x v="159"/>
    <x v="25"/>
    <x v="12"/>
    <x v="12"/>
    <n v="0"/>
    <n v="0"/>
    <n v="0"/>
    <n v="0"/>
    <n v="0"/>
    <n v="0"/>
  </r>
  <r>
    <x v="3"/>
    <x v="159"/>
    <x v="26"/>
    <x v="12"/>
    <x v="12"/>
    <n v="0"/>
    <n v="0"/>
    <n v="0"/>
    <n v="0"/>
    <n v="0"/>
    <n v="0"/>
  </r>
  <r>
    <x v="3"/>
    <x v="159"/>
    <x v="27"/>
    <x v="12"/>
    <x v="12"/>
    <n v="0"/>
    <n v="0"/>
    <n v="0"/>
    <n v="0"/>
    <n v="0"/>
    <n v="0"/>
  </r>
  <r>
    <x v="3"/>
    <x v="159"/>
    <x v="28"/>
    <x v="12"/>
    <x v="12"/>
    <n v="0"/>
    <n v="0"/>
    <n v="0"/>
    <n v="0"/>
    <n v="0"/>
    <n v="0"/>
  </r>
  <r>
    <x v="3"/>
    <x v="159"/>
    <x v="29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30"/>
    <x v="12"/>
    <x v="12"/>
    <n v="0"/>
    <n v="0"/>
    <n v="0"/>
    <n v="0"/>
    <n v="0"/>
    <n v="0"/>
  </r>
  <r>
    <x v="3"/>
    <x v="159"/>
    <x v="31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32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33"/>
    <x v="12"/>
    <x v="12"/>
    <n v="0"/>
    <n v="0"/>
    <n v="0"/>
    <n v="0"/>
    <n v="0"/>
    <n v="0"/>
  </r>
  <r>
    <x v="3"/>
    <x v="159"/>
    <x v="34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35"/>
    <x v="12"/>
    <x v="12"/>
    <n v="0"/>
    <n v="0"/>
    <n v="0"/>
    <n v="0"/>
    <n v="0"/>
    <n v="0"/>
  </r>
  <r>
    <x v="3"/>
    <x v="159"/>
    <x v="36"/>
    <x v="12"/>
    <x v="12"/>
    <n v="0"/>
    <n v="0"/>
    <n v="0"/>
    <n v="0"/>
    <n v="0"/>
    <n v="0"/>
  </r>
  <r>
    <x v="3"/>
    <x v="159"/>
    <x v="37"/>
    <x v="12"/>
    <x v="12"/>
    <n v="0"/>
    <n v="0"/>
    <n v="0"/>
    <n v="0"/>
    <n v="0"/>
    <n v="0"/>
  </r>
  <r>
    <x v="3"/>
    <x v="159"/>
    <x v="38"/>
    <x v="12"/>
    <x v="12"/>
    <n v="0"/>
    <n v="0"/>
    <n v="0"/>
    <n v="0"/>
    <n v="0"/>
    <n v="0"/>
  </r>
  <r>
    <x v="3"/>
    <x v="159"/>
    <x v="7"/>
    <x v="12"/>
    <x v="12"/>
    <n v="0"/>
    <n v="0"/>
    <n v="0"/>
    <n v="0"/>
    <n v="0"/>
    <n v="0"/>
  </r>
  <r>
    <x v="3"/>
    <x v="159"/>
    <x v="8"/>
    <x v="6"/>
    <x v="6"/>
    <m/>
    <m/>
    <m/>
    <m/>
    <m/>
    <m/>
  </r>
  <r>
    <x v="3"/>
    <x v="159"/>
    <x v="39"/>
    <x v="12"/>
    <x v="12"/>
    <n v="0"/>
    <n v="0"/>
    <n v="0"/>
    <n v="0"/>
    <n v="0"/>
    <n v="0"/>
  </r>
  <r>
    <x v="3"/>
    <x v="159"/>
    <x v="40"/>
    <x v="12"/>
    <x v="12"/>
    <n v="0"/>
    <n v="0"/>
    <n v="0"/>
    <n v="0"/>
    <n v="0"/>
    <n v="0"/>
  </r>
  <r>
    <x v="3"/>
    <x v="159"/>
    <x v="41"/>
    <x v="12"/>
    <x v="12"/>
    <n v="0"/>
    <n v="0"/>
    <n v="0"/>
    <n v="0"/>
    <n v="0"/>
    <n v="0"/>
  </r>
  <r>
    <x v="3"/>
    <x v="160"/>
    <x v="0"/>
    <x v="0"/>
    <x v="0"/>
    <n v="65000"/>
    <n v="65000"/>
    <n v="65000"/>
    <n v="65000"/>
    <n v="0"/>
    <n v="0"/>
  </r>
  <r>
    <x v="3"/>
    <x v="160"/>
    <x v="1"/>
    <x v="12"/>
    <x v="12"/>
    <n v="0"/>
    <n v="0"/>
    <n v="0"/>
    <n v="0"/>
    <n v="0"/>
    <n v="0"/>
  </r>
  <r>
    <x v="3"/>
    <x v="160"/>
    <x v="2"/>
    <x v="12"/>
    <x v="12"/>
    <n v="0"/>
    <n v="0"/>
    <n v="0"/>
    <n v="0"/>
    <n v="0"/>
    <n v="0"/>
  </r>
  <r>
    <x v="3"/>
    <x v="160"/>
    <x v="3"/>
    <x v="12"/>
    <x v="12"/>
    <n v="0"/>
    <n v="0"/>
    <n v="0"/>
    <n v="0"/>
    <n v="0"/>
    <n v="0"/>
  </r>
  <r>
    <x v="3"/>
    <x v="160"/>
    <x v="4"/>
    <x v="12"/>
    <x v="12"/>
    <n v="0"/>
    <n v="0"/>
    <n v="0"/>
    <n v="0"/>
    <n v="0"/>
    <n v="0"/>
  </r>
  <r>
    <x v="3"/>
    <x v="160"/>
    <x v="5"/>
    <x v="12"/>
    <x v="12"/>
    <n v="0"/>
    <n v="0"/>
    <n v="0"/>
    <n v="0"/>
    <n v="0"/>
    <n v="0"/>
  </r>
  <r>
    <x v="3"/>
    <x v="160"/>
    <x v="6"/>
    <x v="12"/>
    <x v="12"/>
    <n v="0"/>
    <n v="0"/>
    <n v="0"/>
    <n v="0"/>
    <n v="0"/>
    <n v="0"/>
  </r>
  <r>
    <x v="3"/>
    <x v="160"/>
    <x v="7"/>
    <x v="0"/>
    <x v="0"/>
    <n v="65000"/>
    <n v="65000"/>
    <n v="65000"/>
    <n v="65000"/>
    <n v="0"/>
    <n v="0"/>
  </r>
  <r>
    <x v="3"/>
    <x v="160"/>
    <x v="8"/>
    <x v="6"/>
    <x v="6"/>
    <m/>
    <m/>
    <m/>
    <m/>
    <m/>
    <m/>
  </r>
  <r>
    <x v="3"/>
    <x v="160"/>
    <x v="9"/>
    <x v="12"/>
    <x v="12"/>
    <n v="0"/>
    <n v="0"/>
    <n v="0"/>
    <n v="0"/>
    <n v="0"/>
    <n v="0"/>
  </r>
  <r>
    <x v="3"/>
    <x v="160"/>
    <x v="10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11"/>
    <x v="12"/>
    <x v="12"/>
    <n v="0"/>
    <n v="0"/>
    <n v="0"/>
    <n v="0"/>
    <n v="0"/>
    <n v="0"/>
  </r>
  <r>
    <x v="3"/>
    <x v="160"/>
    <x v="12"/>
    <x v="12"/>
    <x v="12"/>
    <n v="0"/>
    <n v="0"/>
    <n v="0"/>
    <n v="0"/>
    <n v="0"/>
    <n v="0"/>
  </r>
  <r>
    <x v="3"/>
    <x v="160"/>
    <x v="13"/>
    <x v="0"/>
    <x v="0"/>
    <n v="18200"/>
    <n v="18201"/>
    <n v="18200"/>
    <n v="18201"/>
    <n v="1"/>
    <n v="5.4945054945054945E-5"/>
  </r>
  <r>
    <x v="3"/>
    <x v="160"/>
    <x v="14"/>
    <x v="12"/>
    <x v="12"/>
    <n v="0"/>
    <n v="0"/>
    <n v="0"/>
    <n v="0"/>
    <n v="0"/>
    <n v="0"/>
  </r>
  <r>
    <x v="3"/>
    <x v="160"/>
    <x v="7"/>
    <x v="0"/>
    <x v="0"/>
    <n v="18200"/>
    <n v="18201"/>
    <n v="18200"/>
    <n v="18201"/>
    <n v="1"/>
    <n v="5.4945054945054945E-5"/>
  </r>
  <r>
    <x v="3"/>
    <x v="160"/>
    <x v="8"/>
    <x v="6"/>
    <x v="6"/>
    <m/>
    <m/>
    <m/>
    <m/>
    <m/>
    <m/>
  </r>
  <r>
    <x v="3"/>
    <x v="160"/>
    <x v="15"/>
    <x v="12"/>
    <x v="12"/>
    <n v="0"/>
    <n v="0"/>
    <n v="0"/>
    <n v="0"/>
    <n v="0"/>
    <n v="0"/>
  </r>
  <r>
    <x v="3"/>
    <x v="160"/>
    <x v="16"/>
    <x v="12"/>
    <x v="12"/>
    <n v="0"/>
    <n v="0"/>
    <n v="0"/>
    <n v="0"/>
    <n v="0"/>
    <n v="0"/>
  </r>
  <r>
    <x v="3"/>
    <x v="160"/>
    <x v="17"/>
    <x v="0"/>
    <x v="0"/>
    <n v="27125"/>
    <n v="27125"/>
    <n v="27125"/>
    <n v="27125"/>
    <n v="0"/>
    <n v="0"/>
  </r>
  <r>
    <x v="3"/>
    <x v="160"/>
    <x v="7"/>
    <x v="0"/>
    <x v="0"/>
    <n v="27125"/>
    <n v="27125"/>
    <n v="27125"/>
    <n v="27125"/>
    <n v="0"/>
    <n v="0"/>
  </r>
  <r>
    <x v="3"/>
    <x v="160"/>
    <x v="8"/>
    <x v="6"/>
    <x v="6"/>
    <m/>
    <m/>
    <m/>
    <m/>
    <m/>
    <m/>
  </r>
  <r>
    <x v="3"/>
    <x v="160"/>
    <x v="18"/>
    <x v="12"/>
    <x v="12"/>
    <n v="0"/>
    <n v="0"/>
    <n v="0"/>
    <n v="0"/>
    <n v="0"/>
    <n v="0"/>
  </r>
  <r>
    <x v="3"/>
    <x v="160"/>
    <x v="19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20"/>
    <x v="12"/>
    <x v="12"/>
    <n v="0"/>
    <n v="0"/>
    <n v="0"/>
    <n v="0"/>
    <n v="0"/>
    <n v="0"/>
  </r>
  <r>
    <x v="3"/>
    <x v="160"/>
    <x v="21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22"/>
    <x v="12"/>
    <x v="12"/>
    <n v="0"/>
    <n v="0"/>
    <n v="0"/>
    <n v="0"/>
    <n v="0"/>
    <n v="0"/>
  </r>
  <r>
    <x v="3"/>
    <x v="160"/>
    <x v="23"/>
    <x v="12"/>
    <x v="12"/>
    <n v="0"/>
    <n v="0"/>
    <n v="0"/>
    <n v="0"/>
    <n v="0"/>
    <n v="0"/>
  </r>
  <r>
    <x v="3"/>
    <x v="160"/>
    <x v="24"/>
    <x v="12"/>
    <x v="12"/>
    <n v="0"/>
    <n v="0"/>
    <n v="0"/>
    <n v="0"/>
    <n v="0"/>
    <n v="0"/>
  </r>
  <r>
    <x v="3"/>
    <x v="160"/>
    <x v="25"/>
    <x v="12"/>
    <x v="12"/>
    <n v="0"/>
    <n v="0"/>
    <n v="0"/>
    <n v="0"/>
    <n v="0"/>
    <n v="0"/>
  </r>
  <r>
    <x v="3"/>
    <x v="160"/>
    <x v="26"/>
    <x v="12"/>
    <x v="12"/>
    <n v="0"/>
    <n v="0"/>
    <n v="0"/>
    <n v="0"/>
    <n v="0"/>
    <n v="0"/>
  </r>
  <r>
    <x v="3"/>
    <x v="160"/>
    <x v="27"/>
    <x v="12"/>
    <x v="12"/>
    <n v="0"/>
    <n v="0"/>
    <n v="0"/>
    <n v="0"/>
    <n v="0"/>
    <n v="0"/>
  </r>
  <r>
    <x v="3"/>
    <x v="160"/>
    <x v="28"/>
    <x v="12"/>
    <x v="12"/>
    <n v="0"/>
    <n v="0"/>
    <n v="0"/>
    <n v="0"/>
    <n v="0"/>
    <n v="0"/>
  </r>
  <r>
    <x v="3"/>
    <x v="160"/>
    <x v="29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30"/>
    <x v="12"/>
    <x v="12"/>
    <n v="0"/>
    <n v="0"/>
    <n v="0"/>
    <n v="0"/>
    <n v="0"/>
    <n v="0"/>
  </r>
  <r>
    <x v="3"/>
    <x v="160"/>
    <x v="31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32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33"/>
    <x v="12"/>
    <x v="12"/>
    <n v="0"/>
    <n v="0"/>
    <n v="0"/>
    <n v="0"/>
    <n v="0"/>
    <n v="0"/>
  </r>
  <r>
    <x v="3"/>
    <x v="160"/>
    <x v="34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35"/>
    <x v="12"/>
    <x v="12"/>
    <n v="0"/>
    <n v="0"/>
    <n v="0"/>
    <n v="0"/>
    <n v="0"/>
    <n v="0"/>
  </r>
  <r>
    <x v="3"/>
    <x v="160"/>
    <x v="36"/>
    <x v="12"/>
    <x v="12"/>
    <n v="0"/>
    <n v="0"/>
    <n v="0"/>
    <n v="0"/>
    <n v="0"/>
    <n v="0"/>
  </r>
  <r>
    <x v="3"/>
    <x v="160"/>
    <x v="37"/>
    <x v="12"/>
    <x v="12"/>
    <n v="0"/>
    <n v="0"/>
    <n v="0"/>
    <n v="0"/>
    <n v="0"/>
    <n v="0"/>
  </r>
  <r>
    <x v="3"/>
    <x v="160"/>
    <x v="38"/>
    <x v="12"/>
    <x v="12"/>
    <n v="0"/>
    <n v="0"/>
    <n v="0"/>
    <n v="0"/>
    <n v="0"/>
    <n v="0"/>
  </r>
  <r>
    <x v="3"/>
    <x v="160"/>
    <x v="7"/>
    <x v="12"/>
    <x v="12"/>
    <n v="0"/>
    <n v="0"/>
    <n v="0"/>
    <n v="0"/>
    <n v="0"/>
    <n v="0"/>
  </r>
  <r>
    <x v="3"/>
    <x v="160"/>
    <x v="8"/>
    <x v="6"/>
    <x v="6"/>
    <m/>
    <m/>
    <m/>
    <m/>
    <m/>
    <m/>
  </r>
  <r>
    <x v="3"/>
    <x v="160"/>
    <x v="39"/>
    <x v="12"/>
    <x v="12"/>
    <n v="0"/>
    <n v="0"/>
    <n v="0"/>
    <n v="0"/>
    <n v="0"/>
    <n v="0"/>
  </r>
  <r>
    <x v="3"/>
    <x v="160"/>
    <x v="40"/>
    <x v="12"/>
    <x v="12"/>
    <n v="0"/>
    <n v="0"/>
    <n v="0"/>
    <n v="0"/>
    <n v="0"/>
    <n v="0"/>
  </r>
  <r>
    <x v="3"/>
    <x v="160"/>
    <x v="41"/>
    <x v="12"/>
    <x v="12"/>
    <n v="0"/>
    <n v="0"/>
    <n v="0"/>
    <n v="0"/>
    <n v="0"/>
    <n v="0"/>
  </r>
  <r>
    <x v="3"/>
    <x v="161"/>
    <x v="0"/>
    <x v="115"/>
    <x v="115"/>
    <n v="60000"/>
    <n v="60000"/>
    <n v="120000"/>
    <n v="120000"/>
    <n v="0"/>
    <n v="0"/>
  </r>
  <r>
    <x v="3"/>
    <x v="161"/>
    <x v="1"/>
    <x v="0"/>
    <x v="0"/>
    <n v="82000"/>
    <n v="83000"/>
    <n v="82000"/>
    <n v="83000"/>
    <n v="1000"/>
    <n v="1.2195121951219513E-2"/>
  </r>
  <r>
    <x v="3"/>
    <x v="161"/>
    <x v="2"/>
    <x v="12"/>
    <x v="12"/>
    <n v="0"/>
    <n v="0"/>
    <n v="0"/>
    <n v="0"/>
    <n v="0"/>
    <n v="0"/>
  </r>
  <r>
    <x v="3"/>
    <x v="161"/>
    <x v="3"/>
    <x v="12"/>
    <x v="12"/>
    <n v="0"/>
    <n v="0"/>
    <n v="0"/>
    <n v="0"/>
    <n v="0"/>
    <n v="0"/>
  </r>
  <r>
    <x v="3"/>
    <x v="161"/>
    <x v="4"/>
    <x v="12"/>
    <x v="12"/>
    <n v="0"/>
    <n v="0"/>
    <n v="0"/>
    <n v="0"/>
    <n v="0"/>
    <n v="0"/>
  </r>
  <r>
    <x v="3"/>
    <x v="161"/>
    <x v="5"/>
    <x v="12"/>
    <x v="12"/>
    <n v="0"/>
    <n v="0"/>
    <n v="0"/>
    <n v="0"/>
    <n v="0"/>
    <n v="0"/>
  </r>
  <r>
    <x v="3"/>
    <x v="161"/>
    <x v="6"/>
    <x v="12"/>
    <x v="12"/>
    <n v="0"/>
    <n v="0"/>
    <n v="0"/>
    <n v="0"/>
    <n v="0"/>
    <n v="0"/>
  </r>
  <r>
    <x v="3"/>
    <x v="161"/>
    <x v="7"/>
    <x v="271"/>
    <x v="271"/>
    <n v="142000"/>
    <n v="143000"/>
    <n v="94666.666666666672"/>
    <n v="95333.333333333328"/>
    <n v="1000"/>
    <n v="7.0422535211267607E-3"/>
  </r>
  <r>
    <x v="3"/>
    <x v="161"/>
    <x v="8"/>
    <x v="6"/>
    <x v="6"/>
    <m/>
    <m/>
    <m/>
    <m/>
    <m/>
    <m/>
  </r>
  <r>
    <x v="3"/>
    <x v="161"/>
    <x v="9"/>
    <x v="12"/>
    <x v="12"/>
    <n v="0"/>
    <n v="0"/>
    <n v="0"/>
    <n v="0"/>
    <n v="0"/>
    <n v="0"/>
  </r>
  <r>
    <x v="3"/>
    <x v="161"/>
    <x v="10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11"/>
    <x v="0"/>
    <x v="0"/>
    <n v="16600"/>
    <n v="16900"/>
    <n v="16600"/>
    <n v="16900"/>
    <n v="300"/>
    <n v="1.8072289156626505E-2"/>
  </r>
  <r>
    <x v="3"/>
    <x v="161"/>
    <x v="12"/>
    <x v="12"/>
    <x v="12"/>
    <n v="0"/>
    <n v="0"/>
    <n v="0"/>
    <n v="0"/>
    <n v="0"/>
    <n v="0"/>
  </r>
  <r>
    <x v="3"/>
    <x v="161"/>
    <x v="13"/>
    <x v="12"/>
    <x v="12"/>
    <n v="0"/>
    <n v="0"/>
    <n v="0"/>
    <n v="0"/>
    <n v="0"/>
    <n v="0"/>
  </r>
  <r>
    <x v="3"/>
    <x v="161"/>
    <x v="14"/>
    <x v="12"/>
    <x v="12"/>
    <n v="0"/>
    <n v="0"/>
    <n v="0"/>
    <n v="0"/>
    <n v="0"/>
    <n v="0"/>
  </r>
  <r>
    <x v="3"/>
    <x v="161"/>
    <x v="7"/>
    <x v="0"/>
    <x v="0"/>
    <n v="16600"/>
    <n v="16900"/>
    <n v="16600"/>
    <n v="16900"/>
    <n v="300"/>
    <n v="1.8072289156626505E-2"/>
  </r>
  <r>
    <x v="3"/>
    <x v="161"/>
    <x v="8"/>
    <x v="6"/>
    <x v="6"/>
    <m/>
    <m/>
    <m/>
    <m/>
    <m/>
    <m/>
  </r>
  <r>
    <x v="3"/>
    <x v="161"/>
    <x v="15"/>
    <x v="12"/>
    <x v="12"/>
    <n v="0"/>
    <n v="0"/>
    <n v="0"/>
    <n v="0"/>
    <n v="0"/>
    <n v="0"/>
  </r>
  <r>
    <x v="3"/>
    <x v="161"/>
    <x v="16"/>
    <x v="12"/>
    <x v="12"/>
    <n v="0"/>
    <n v="0"/>
    <n v="0"/>
    <n v="0"/>
    <n v="0"/>
    <n v="0"/>
  </r>
  <r>
    <x v="3"/>
    <x v="161"/>
    <x v="17"/>
    <x v="479"/>
    <x v="479"/>
    <n v="88600"/>
    <n v="95650"/>
    <n v="31642.857142857145"/>
    <n v="34160.71428571429"/>
    <n v="7050"/>
    <n v="7.9571106094808122E-2"/>
  </r>
  <r>
    <x v="3"/>
    <x v="161"/>
    <x v="7"/>
    <x v="479"/>
    <x v="479"/>
    <n v="88600"/>
    <n v="95650"/>
    <n v="31642.857142857145"/>
    <n v="34160.71428571429"/>
    <n v="7050"/>
    <n v="7.9571106094808122E-2"/>
  </r>
  <r>
    <x v="3"/>
    <x v="161"/>
    <x v="8"/>
    <x v="6"/>
    <x v="6"/>
    <m/>
    <m/>
    <m/>
    <m/>
    <m/>
    <m/>
  </r>
  <r>
    <x v="3"/>
    <x v="161"/>
    <x v="18"/>
    <x v="12"/>
    <x v="12"/>
    <n v="0"/>
    <n v="0"/>
    <n v="0"/>
    <n v="0"/>
    <n v="0"/>
    <n v="0"/>
  </r>
  <r>
    <x v="3"/>
    <x v="161"/>
    <x v="19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20"/>
    <x v="12"/>
    <x v="12"/>
    <n v="0"/>
    <n v="0"/>
    <n v="0"/>
    <n v="0"/>
    <n v="0"/>
    <n v="0"/>
  </r>
  <r>
    <x v="3"/>
    <x v="161"/>
    <x v="21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22"/>
    <x v="12"/>
    <x v="12"/>
    <n v="0"/>
    <n v="0"/>
    <n v="0"/>
    <n v="0"/>
    <n v="0"/>
    <n v="0"/>
  </r>
  <r>
    <x v="3"/>
    <x v="161"/>
    <x v="23"/>
    <x v="12"/>
    <x v="12"/>
    <n v="0"/>
    <n v="0"/>
    <n v="0"/>
    <n v="0"/>
    <n v="0"/>
    <n v="0"/>
  </r>
  <r>
    <x v="3"/>
    <x v="161"/>
    <x v="24"/>
    <x v="12"/>
    <x v="12"/>
    <n v="0"/>
    <n v="0"/>
    <n v="0"/>
    <n v="0"/>
    <n v="0"/>
    <n v="0"/>
  </r>
  <r>
    <x v="3"/>
    <x v="161"/>
    <x v="25"/>
    <x v="12"/>
    <x v="12"/>
    <n v="0"/>
    <n v="0"/>
    <n v="0"/>
    <n v="0"/>
    <n v="0"/>
    <n v="0"/>
  </r>
  <r>
    <x v="3"/>
    <x v="161"/>
    <x v="26"/>
    <x v="12"/>
    <x v="12"/>
    <n v="0"/>
    <n v="0"/>
    <n v="0"/>
    <n v="0"/>
    <n v="0"/>
    <n v="0"/>
  </r>
  <r>
    <x v="3"/>
    <x v="161"/>
    <x v="27"/>
    <x v="12"/>
    <x v="12"/>
    <n v="0"/>
    <n v="0"/>
    <n v="0"/>
    <n v="0"/>
    <n v="0"/>
    <n v="0"/>
  </r>
  <r>
    <x v="3"/>
    <x v="161"/>
    <x v="28"/>
    <x v="12"/>
    <x v="12"/>
    <n v="0"/>
    <n v="0"/>
    <n v="0"/>
    <n v="0"/>
    <n v="0"/>
    <n v="0"/>
  </r>
  <r>
    <x v="3"/>
    <x v="161"/>
    <x v="29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30"/>
    <x v="12"/>
    <x v="12"/>
    <n v="0"/>
    <n v="0"/>
    <n v="0"/>
    <n v="0"/>
    <n v="0"/>
    <n v="0"/>
  </r>
  <r>
    <x v="3"/>
    <x v="161"/>
    <x v="31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32"/>
    <x v="0"/>
    <x v="0"/>
    <n v="61800"/>
    <n v="76200"/>
    <n v="61800"/>
    <n v="76200"/>
    <n v="14400"/>
    <n v="0.23300970873786409"/>
  </r>
  <r>
    <x v="3"/>
    <x v="161"/>
    <x v="7"/>
    <x v="0"/>
    <x v="0"/>
    <n v="61800"/>
    <n v="76200"/>
    <n v="61800"/>
    <n v="76200"/>
    <n v="14400"/>
    <n v="0.23300970873786409"/>
  </r>
  <r>
    <x v="3"/>
    <x v="161"/>
    <x v="8"/>
    <x v="6"/>
    <x v="6"/>
    <m/>
    <m/>
    <m/>
    <m/>
    <m/>
    <m/>
  </r>
  <r>
    <x v="3"/>
    <x v="161"/>
    <x v="33"/>
    <x v="12"/>
    <x v="12"/>
    <n v="0"/>
    <n v="0"/>
    <n v="0"/>
    <n v="0"/>
    <n v="0"/>
    <n v="0"/>
  </r>
  <r>
    <x v="3"/>
    <x v="161"/>
    <x v="34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35"/>
    <x v="12"/>
    <x v="12"/>
    <n v="0"/>
    <n v="0"/>
    <n v="0"/>
    <n v="0"/>
    <n v="0"/>
    <n v="0"/>
  </r>
  <r>
    <x v="3"/>
    <x v="161"/>
    <x v="36"/>
    <x v="12"/>
    <x v="12"/>
    <n v="0"/>
    <n v="0"/>
    <n v="0"/>
    <n v="0"/>
    <n v="0"/>
    <n v="0"/>
  </r>
  <r>
    <x v="3"/>
    <x v="161"/>
    <x v="37"/>
    <x v="12"/>
    <x v="12"/>
    <n v="0"/>
    <n v="0"/>
    <n v="0"/>
    <n v="0"/>
    <n v="0"/>
    <n v="0"/>
  </r>
  <r>
    <x v="3"/>
    <x v="161"/>
    <x v="38"/>
    <x v="12"/>
    <x v="12"/>
    <n v="0"/>
    <n v="0"/>
    <n v="0"/>
    <n v="0"/>
    <n v="0"/>
    <n v="0"/>
  </r>
  <r>
    <x v="3"/>
    <x v="161"/>
    <x v="7"/>
    <x v="12"/>
    <x v="12"/>
    <n v="0"/>
    <n v="0"/>
    <n v="0"/>
    <n v="0"/>
    <n v="0"/>
    <n v="0"/>
  </r>
  <r>
    <x v="3"/>
    <x v="161"/>
    <x v="8"/>
    <x v="6"/>
    <x v="6"/>
    <m/>
    <m/>
    <m/>
    <m/>
    <m/>
    <m/>
  </r>
  <r>
    <x v="3"/>
    <x v="161"/>
    <x v="39"/>
    <x v="12"/>
    <x v="12"/>
    <n v="0"/>
    <n v="0"/>
    <n v="0"/>
    <n v="0"/>
    <n v="0"/>
    <n v="0"/>
  </r>
  <r>
    <x v="3"/>
    <x v="161"/>
    <x v="40"/>
    <x v="12"/>
    <x v="12"/>
    <n v="0"/>
    <n v="0"/>
    <n v="0"/>
    <n v="0"/>
    <n v="0"/>
    <n v="0"/>
  </r>
  <r>
    <x v="3"/>
    <x v="161"/>
    <x v="41"/>
    <x v="12"/>
    <x v="12"/>
    <n v="0"/>
    <n v="0"/>
    <n v="0"/>
    <n v="0"/>
    <n v="0"/>
    <n v="0"/>
  </r>
  <r>
    <x v="14"/>
    <x v="162"/>
    <x v="0"/>
    <x v="12"/>
    <x v="12"/>
    <n v="0"/>
    <n v="0"/>
    <n v="0"/>
    <n v="0"/>
    <n v="0"/>
    <n v="0"/>
  </r>
  <r>
    <x v="14"/>
    <x v="162"/>
    <x v="1"/>
    <x v="12"/>
    <x v="12"/>
    <n v="0"/>
    <n v="0"/>
    <n v="0"/>
    <n v="0"/>
    <n v="0"/>
    <n v="0"/>
  </r>
  <r>
    <x v="14"/>
    <x v="162"/>
    <x v="2"/>
    <x v="12"/>
    <x v="12"/>
    <n v="0"/>
    <n v="0"/>
    <n v="0"/>
    <n v="0"/>
    <n v="0"/>
    <n v="0"/>
  </r>
  <r>
    <x v="14"/>
    <x v="162"/>
    <x v="3"/>
    <x v="12"/>
    <x v="12"/>
    <n v="0"/>
    <n v="0"/>
    <n v="0"/>
    <n v="0"/>
    <n v="0"/>
    <n v="0"/>
  </r>
  <r>
    <x v="14"/>
    <x v="162"/>
    <x v="4"/>
    <x v="12"/>
    <x v="12"/>
    <n v="0"/>
    <n v="0"/>
    <n v="0"/>
    <n v="0"/>
    <n v="0"/>
    <n v="0"/>
  </r>
  <r>
    <x v="14"/>
    <x v="162"/>
    <x v="5"/>
    <x v="505"/>
    <x v="505"/>
    <n v="11850"/>
    <n v="11890"/>
    <n v="42321.428571428565"/>
    <n v="42464.28571428571"/>
    <n v="40"/>
    <n v="3.3755274261603376E-3"/>
  </r>
  <r>
    <x v="14"/>
    <x v="162"/>
    <x v="6"/>
    <x v="12"/>
    <x v="12"/>
    <n v="0"/>
    <n v="0"/>
    <n v="0"/>
    <n v="0"/>
    <n v="0"/>
    <n v="0"/>
  </r>
  <r>
    <x v="14"/>
    <x v="162"/>
    <x v="7"/>
    <x v="505"/>
    <x v="505"/>
    <n v="11850"/>
    <n v="11890"/>
    <n v="42321.428571428565"/>
    <n v="42464.28571428571"/>
    <n v="40"/>
    <n v="3.3755274261603376E-3"/>
  </r>
  <r>
    <x v="14"/>
    <x v="162"/>
    <x v="8"/>
    <x v="6"/>
    <x v="6"/>
    <m/>
    <m/>
    <m/>
    <m/>
    <m/>
    <m/>
  </r>
  <r>
    <x v="14"/>
    <x v="162"/>
    <x v="9"/>
    <x v="12"/>
    <x v="12"/>
    <n v="0"/>
    <n v="0"/>
    <n v="0"/>
    <n v="0"/>
    <n v="0"/>
    <n v="0"/>
  </r>
  <r>
    <x v="14"/>
    <x v="162"/>
    <x v="10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11"/>
    <x v="98"/>
    <x v="98"/>
    <n v="16852"/>
    <n v="16852"/>
    <n v="18724.444444444445"/>
    <n v="18724.444444444445"/>
    <n v="0"/>
    <n v="0"/>
  </r>
  <r>
    <x v="14"/>
    <x v="162"/>
    <x v="12"/>
    <x v="12"/>
    <x v="12"/>
    <n v="0"/>
    <n v="0"/>
    <n v="0"/>
    <n v="0"/>
    <n v="0"/>
    <n v="0"/>
  </r>
  <r>
    <x v="14"/>
    <x v="162"/>
    <x v="13"/>
    <x v="12"/>
    <x v="12"/>
    <n v="0"/>
    <n v="0"/>
    <n v="0"/>
    <n v="0"/>
    <n v="0"/>
    <n v="0"/>
  </r>
  <r>
    <x v="14"/>
    <x v="162"/>
    <x v="14"/>
    <x v="12"/>
    <x v="12"/>
    <n v="0"/>
    <n v="0"/>
    <n v="0"/>
    <n v="0"/>
    <n v="0"/>
    <n v="0"/>
  </r>
  <r>
    <x v="14"/>
    <x v="162"/>
    <x v="7"/>
    <x v="98"/>
    <x v="98"/>
    <n v="16852"/>
    <n v="16852"/>
    <n v="18724.444444444445"/>
    <n v="18724.444444444445"/>
    <n v="0"/>
    <n v="0"/>
  </r>
  <r>
    <x v="14"/>
    <x v="162"/>
    <x v="8"/>
    <x v="6"/>
    <x v="6"/>
    <m/>
    <m/>
    <m/>
    <m/>
    <m/>
    <m/>
  </r>
  <r>
    <x v="14"/>
    <x v="162"/>
    <x v="15"/>
    <x v="12"/>
    <x v="12"/>
    <n v="0"/>
    <n v="0"/>
    <n v="0"/>
    <n v="0"/>
    <n v="0"/>
    <n v="0"/>
  </r>
  <r>
    <x v="14"/>
    <x v="162"/>
    <x v="16"/>
    <x v="12"/>
    <x v="12"/>
    <n v="0"/>
    <n v="0"/>
    <n v="0"/>
    <n v="0"/>
    <n v="0"/>
    <n v="0"/>
  </r>
  <r>
    <x v="14"/>
    <x v="162"/>
    <x v="17"/>
    <x v="0"/>
    <x v="0"/>
    <n v="20000"/>
    <n v="20000"/>
    <n v="20000"/>
    <n v="20000"/>
    <n v="0"/>
    <n v="0"/>
  </r>
  <r>
    <x v="14"/>
    <x v="162"/>
    <x v="7"/>
    <x v="0"/>
    <x v="0"/>
    <n v="20000"/>
    <n v="20000"/>
    <n v="20000"/>
    <n v="20000"/>
    <n v="0"/>
    <n v="0"/>
  </r>
  <r>
    <x v="14"/>
    <x v="162"/>
    <x v="8"/>
    <x v="6"/>
    <x v="6"/>
    <m/>
    <m/>
    <m/>
    <m/>
    <m/>
    <m/>
  </r>
  <r>
    <x v="14"/>
    <x v="162"/>
    <x v="18"/>
    <x v="12"/>
    <x v="12"/>
    <n v="0"/>
    <n v="0"/>
    <n v="0"/>
    <n v="0"/>
    <n v="0"/>
    <n v="0"/>
  </r>
  <r>
    <x v="14"/>
    <x v="162"/>
    <x v="19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20"/>
    <x v="12"/>
    <x v="12"/>
    <n v="0"/>
    <n v="0"/>
    <n v="0"/>
    <n v="0"/>
    <n v="0"/>
    <n v="0"/>
  </r>
  <r>
    <x v="14"/>
    <x v="162"/>
    <x v="21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22"/>
    <x v="12"/>
    <x v="12"/>
    <n v="0"/>
    <n v="0"/>
    <n v="0"/>
    <n v="0"/>
    <n v="0"/>
    <n v="0"/>
  </r>
  <r>
    <x v="14"/>
    <x v="162"/>
    <x v="23"/>
    <x v="12"/>
    <x v="12"/>
    <n v="0"/>
    <n v="0"/>
    <n v="0"/>
    <n v="0"/>
    <n v="0"/>
    <n v="0"/>
  </r>
  <r>
    <x v="14"/>
    <x v="162"/>
    <x v="24"/>
    <x v="12"/>
    <x v="12"/>
    <n v="0"/>
    <n v="0"/>
    <n v="0"/>
    <n v="0"/>
    <n v="0"/>
    <n v="0"/>
  </r>
  <r>
    <x v="14"/>
    <x v="162"/>
    <x v="25"/>
    <x v="12"/>
    <x v="12"/>
    <n v="0"/>
    <n v="0"/>
    <n v="0"/>
    <n v="0"/>
    <n v="0"/>
    <n v="0"/>
  </r>
  <r>
    <x v="14"/>
    <x v="162"/>
    <x v="26"/>
    <x v="12"/>
    <x v="12"/>
    <n v="0"/>
    <n v="0"/>
    <n v="0"/>
    <n v="0"/>
    <n v="0"/>
    <n v="0"/>
  </r>
  <r>
    <x v="14"/>
    <x v="162"/>
    <x v="27"/>
    <x v="12"/>
    <x v="12"/>
    <n v="0"/>
    <n v="0"/>
    <n v="0"/>
    <n v="0"/>
    <n v="0"/>
    <n v="0"/>
  </r>
  <r>
    <x v="14"/>
    <x v="162"/>
    <x v="28"/>
    <x v="12"/>
    <x v="12"/>
    <n v="0"/>
    <n v="0"/>
    <n v="0"/>
    <n v="0"/>
    <n v="0"/>
    <n v="0"/>
  </r>
  <r>
    <x v="14"/>
    <x v="162"/>
    <x v="29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30"/>
    <x v="12"/>
    <x v="12"/>
    <n v="0"/>
    <n v="0"/>
    <n v="0"/>
    <n v="0"/>
    <n v="0"/>
    <n v="0"/>
  </r>
  <r>
    <x v="14"/>
    <x v="162"/>
    <x v="31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32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33"/>
    <x v="12"/>
    <x v="12"/>
    <n v="0"/>
    <n v="0"/>
    <n v="0"/>
    <n v="0"/>
    <n v="0"/>
    <n v="0"/>
  </r>
  <r>
    <x v="14"/>
    <x v="162"/>
    <x v="34"/>
    <x v="0"/>
    <x v="0"/>
    <n v="22000"/>
    <n v="22000"/>
    <n v="22000"/>
    <n v="22000"/>
    <n v="0"/>
    <n v="0"/>
  </r>
  <r>
    <x v="14"/>
    <x v="162"/>
    <x v="7"/>
    <x v="0"/>
    <x v="0"/>
    <n v="22000"/>
    <n v="22000"/>
    <n v="22000"/>
    <n v="22000"/>
    <n v="0"/>
    <n v="0"/>
  </r>
  <r>
    <x v="14"/>
    <x v="162"/>
    <x v="8"/>
    <x v="6"/>
    <x v="6"/>
    <m/>
    <m/>
    <m/>
    <m/>
    <m/>
    <m/>
  </r>
  <r>
    <x v="14"/>
    <x v="162"/>
    <x v="35"/>
    <x v="12"/>
    <x v="12"/>
    <n v="0"/>
    <n v="0"/>
    <n v="0"/>
    <n v="0"/>
    <n v="0"/>
    <n v="0"/>
  </r>
  <r>
    <x v="14"/>
    <x v="162"/>
    <x v="36"/>
    <x v="12"/>
    <x v="12"/>
    <n v="0"/>
    <n v="0"/>
    <n v="0"/>
    <n v="0"/>
    <n v="0"/>
    <n v="0"/>
  </r>
  <r>
    <x v="14"/>
    <x v="162"/>
    <x v="37"/>
    <x v="12"/>
    <x v="12"/>
    <n v="0"/>
    <n v="0"/>
    <n v="0"/>
    <n v="0"/>
    <n v="0"/>
    <n v="0"/>
  </r>
  <r>
    <x v="14"/>
    <x v="162"/>
    <x v="38"/>
    <x v="12"/>
    <x v="12"/>
    <n v="0"/>
    <n v="0"/>
    <n v="0"/>
    <n v="0"/>
    <n v="0"/>
    <n v="0"/>
  </r>
  <r>
    <x v="14"/>
    <x v="162"/>
    <x v="7"/>
    <x v="12"/>
    <x v="12"/>
    <n v="0"/>
    <n v="0"/>
    <n v="0"/>
    <n v="0"/>
    <n v="0"/>
    <n v="0"/>
  </r>
  <r>
    <x v="14"/>
    <x v="162"/>
    <x v="8"/>
    <x v="6"/>
    <x v="6"/>
    <m/>
    <m/>
    <m/>
    <m/>
    <m/>
    <m/>
  </r>
  <r>
    <x v="14"/>
    <x v="162"/>
    <x v="39"/>
    <x v="12"/>
    <x v="12"/>
    <n v="0"/>
    <n v="0"/>
    <n v="0"/>
    <n v="0"/>
    <n v="0"/>
    <n v="0"/>
  </r>
  <r>
    <x v="14"/>
    <x v="162"/>
    <x v="40"/>
    <x v="12"/>
    <x v="12"/>
    <n v="0"/>
    <n v="0"/>
    <n v="0"/>
    <n v="0"/>
    <n v="0"/>
    <n v="0"/>
  </r>
  <r>
    <x v="14"/>
    <x v="162"/>
    <x v="41"/>
    <x v="12"/>
    <x v="12"/>
    <n v="0"/>
    <n v="0"/>
    <n v="0"/>
    <n v="0"/>
    <n v="0"/>
    <n v="0"/>
  </r>
  <r>
    <x v="15"/>
    <x v="163"/>
    <x v="0"/>
    <x v="0"/>
    <x v="0"/>
    <n v="78198"/>
    <n v="78198"/>
    <n v="78198"/>
    <n v="78198"/>
    <n v="0"/>
    <n v="0"/>
  </r>
  <r>
    <x v="15"/>
    <x v="163"/>
    <x v="1"/>
    <x v="12"/>
    <x v="12"/>
    <n v="0"/>
    <n v="0"/>
    <n v="0"/>
    <n v="0"/>
    <n v="0"/>
    <n v="0"/>
  </r>
  <r>
    <x v="15"/>
    <x v="163"/>
    <x v="2"/>
    <x v="12"/>
    <x v="12"/>
    <n v="0"/>
    <n v="0"/>
    <n v="0"/>
    <n v="0"/>
    <n v="0"/>
    <n v="0"/>
  </r>
  <r>
    <x v="15"/>
    <x v="163"/>
    <x v="3"/>
    <x v="12"/>
    <x v="12"/>
    <n v="0"/>
    <n v="0"/>
    <n v="0"/>
    <n v="0"/>
    <n v="0"/>
    <n v="0"/>
  </r>
  <r>
    <x v="15"/>
    <x v="163"/>
    <x v="4"/>
    <x v="12"/>
    <x v="12"/>
    <n v="0"/>
    <n v="0"/>
    <n v="0"/>
    <n v="0"/>
    <n v="0"/>
    <n v="0"/>
  </r>
  <r>
    <x v="15"/>
    <x v="163"/>
    <x v="5"/>
    <x v="115"/>
    <x v="115"/>
    <n v="27447.88"/>
    <n v="27448"/>
    <n v="54895.76"/>
    <n v="54896"/>
    <n v="0.11999999999898137"/>
    <n v="4.371922348792743E-6"/>
  </r>
  <r>
    <x v="15"/>
    <x v="163"/>
    <x v="6"/>
    <x v="12"/>
    <x v="12"/>
    <n v="0"/>
    <n v="0"/>
    <n v="0"/>
    <n v="0"/>
    <n v="0"/>
    <n v="0"/>
  </r>
  <r>
    <x v="15"/>
    <x v="163"/>
    <x v="7"/>
    <x v="271"/>
    <x v="271"/>
    <n v="105645.88"/>
    <n v="105646"/>
    <n v="70430.58666666667"/>
    <n v="70430.666666666672"/>
    <n v="0.11999999999534339"/>
    <n v="1.1358701351661171E-6"/>
  </r>
  <r>
    <x v="15"/>
    <x v="163"/>
    <x v="8"/>
    <x v="6"/>
    <x v="6"/>
    <m/>
    <m/>
    <m/>
    <m/>
    <m/>
    <m/>
  </r>
  <r>
    <x v="15"/>
    <x v="163"/>
    <x v="9"/>
    <x v="12"/>
    <x v="12"/>
    <n v="0"/>
    <n v="0"/>
    <n v="0"/>
    <n v="0"/>
    <n v="0"/>
    <n v="0"/>
  </r>
  <r>
    <x v="15"/>
    <x v="163"/>
    <x v="10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11"/>
    <x v="12"/>
    <x v="12"/>
    <n v="0"/>
    <n v="0"/>
    <n v="0"/>
    <n v="0"/>
    <n v="0"/>
    <n v="0"/>
  </r>
  <r>
    <x v="15"/>
    <x v="163"/>
    <x v="12"/>
    <x v="12"/>
    <x v="12"/>
    <n v="0"/>
    <n v="0"/>
    <n v="0"/>
    <n v="0"/>
    <n v="0"/>
    <n v="0"/>
  </r>
  <r>
    <x v="15"/>
    <x v="163"/>
    <x v="13"/>
    <x v="12"/>
    <x v="12"/>
    <n v="0"/>
    <n v="0"/>
    <n v="0"/>
    <n v="0"/>
    <n v="0"/>
    <n v="0"/>
  </r>
  <r>
    <x v="15"/>
    <x v="163"/>
    <x v="14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15"/>
    <x v="12"/>
    <x v="12"/>
    <n v="0"/>
    <n v="0"/>
    <n v="0"/>
    <n v="0"/>
    <n v="0"/>
    <n v="0"/>
  </r>
  <r>
    <x v="15"/>
    <x v="163"/>
    <x v="16"/>
    <x v="12"/>
    <x v="12"/>
    <n v="0"/>
    <n v="0"/>
    <n v="0"/>
    <n v="0"/>
    <n v="0"/>
    <n v="0"/>
  </r>
  <r>
    <x v="15"/>
    <x v="163"/>
    <x v="17"/>
    <x v="0"/>
    <x v="0"/>
    <n v="22906"/>
    <n v="22907"/>
    <n v="22906"/>
    <n v="22907"/>
    <n v="1"/>
    <n v="4.3656683838295645E-5"/>
  </r>
  <r>
    <x v="15"/>
    <x v="163"/>
    <x v="7"/>
    <x v="0"/>
    <x v="0"/>
    <n v="22906"/>
    <n v="22907"/>
    <n v="22906"/>
    <n v="22907"/>
    <n v="1"/>
    <n v="4.3656683838295645E-5"/>
  </r>
  <r>
    <x v="15"/>
    <x v="163"/>
    <x v="8"/>
    <x v="6"/>
    <x v="6"/>
    <m/>
    <m/>
    <m/>
    <m/>
    <m/>
    <m/>
  </r>
  <r>
    <x v="15"/>
    <x v="163"/>
    <x v="18"/>
    <x v="12"/>
    <x v="12"/>
    <n v="0"/>
    <n v="0"/>
    <n v="0"/>
    <n v="0"/>
    <n v="0"/>
    <n v="0"/>
  </r>
  <r>
    <x v="15"/>
    <x v="163"/>
    <x v="19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20"/>
    <x v="12"/>
    <x v="12"/>
    <n v="0"/>
    <n v="0"/>
    <n v="0"/>
    <n v="0"/>
    <n v="0"/>
    <n v="0"/>
  </r>
  <r>
    <x v="15"/>
    <x v="163"/>
    <x v="21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22"/>
    <x v="12"/>
    <x v="12"/>
    <n v="0"/>
    <n v="0"/>
    <n v="0"/>
    <n v="0"/>
    <n v="0"/>
    <n v="0"/>
  </r>
  <r>
    <x v="15"/>
    <x v="163"/>
    <x v="23"/>
    <x v="12"/>
    <x v="12"/>
    <n v="0"/>
    <n v="0"/>
    <n v="0"/>
    <n v="0"/>
    <n v="0"/>
    <n v="0"/>
  </r>
  <r>
    <x v="15"/>
    <x v="163"/>
    <x v="24"/>
    <x v="12"/>
    <x v="12"/>
    <n v="0"/>
    <n v="0"/>
    <n v="0"/>
    <n v="0"/>
    <n v="0"/>
    <n v="0"/>
  </r>
  <r>
    <x v="15"/>
    <x v="163"/>
    <x v="25"/>
    <x v="12"/>
    <x v="12"/>
    <n v="0"/>
    <n v="0"/>
    <n v="0"/>
    <n v="0"/>
    <n v="0"/>
    <n v="0"/>
  </r>
  <r>
    <x v="15"/>
    <x v="163"/>
    <x v="26"/>
    <x v="12"/>
    <x v="12"/>
    <n v="0"/>
    <n v="0"/>
    <n v="0"/>
    <n v="0"/>
    <n v="0"/>
    <n v="0"/>
  </r>
  <r>
    <x v="15"/>
    <x v="163"/>
    <x v="27"/>
    <x v="12"/>
    <x v="12"/>
    <n v="0"/>
    <n v="0"/>
    <n v="0"/>
    <n v="0"/>
    <n v="0"/>
    <n v="0"/>
  </r>
  <r>
    <x v="15"/>
    <x v="163"/>
    <x v="28"/>
    <x v="12"/>
    <x v="12"/>
    <n v="0"/>
    <n v="0"/>
    <n v="0"/>
    <n v="0"/>
    <n v="0"/>
    <n v="0"/>
  </r>
  <r>
    <x v="15"/>
    <x v="163"/>
    <x v="29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30"/>
    <x v="12"/>
    <x v="12"/>
    <n v="0"/>
    <n v="0"/>
    <n v="0"/>
    <n v="0"/>
    <n v="0"/>
    <n v="0"/>
  </r>
  <r>
    <x v="15"/>
    <x v="163"/>
    <x v="31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32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33"/>
    <x v="12"/>
    <x v="12"/>
    <n v="0"/>
    <n v="0"/>
    <n v="0"/>
    <n v="0"/>
    <n v="0"/>
    <n v="0"/>
  </r>
  <r>
    <x v="15"/>
    <x v="163"/>
    <x v="34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35"/>
    <x v="12"/>
    <x v="12"/>
    <n v="0"/>
    <n v="0"/>
    <n v="0"/>
    <n v="0"/>
    <n v="0"/>
    <n v="0"/>
  </r>
  <r>
    <x v="15"/>
    <x v="163"/>
    <x v="36"/>
    <x v="12"/>
    <x v="12"/>
    <n v="0"/>
    <n v="0"/>
    <n v="0"/>
    <n v="0"/>
    <n v="0"/>
    <n v="0"/>
  </r>
  <r>
    <x v="15"/>
    <x v="163"/>
    <x v="37"/>
    <x v="12"/>
    <x v="12"/>
    <n v="0"/>
    <n v="0"/>
    <n v="0"/>
    <n v="0"/>
    <n v="0"/>
    <n v="0"/>
  </r>
  <r>
    <x v="15"/>
    <x v="163"/>
    <x v="38"/>
    <x v="12"/>
    <x v="12"/>
    <n v="0"/>
    <n v="0"/>
    <n v="0"/>
    <n v="0"/>
    <n v="0"/>
    <n v="0"/>
  </r>
  <r>
    <x v="15"/>
    <x v="163"/>
    <x v="7"/>
    <x v="12"/>
    <x v="12"/>
    <n v="0"/>
    <n v="0"/>
    <n v="0"/>
    <n v="0"/>
    <n v="0"/>
    <n v="0"/>
  </r>
  <r>
    <x v="15"/>
    <x v="163"/>
    <x v="8"/>
    <x v="6"/>
    <x v="6"/>
    <m/>
    <m/>
    <m/>
    <m/>
    <m/>
    <m/>
  </r>
  <r>
    <x v="15"/>
    <x v="163"/>
    <x v="39"/>
    <x v="12"/>
    <x v="12"/>
    <n v="0"/>
    <n v="0"/>
    <n v="0"/>
    <n v="0"/>
    <n v="0"/>
    <n v="0"/>
  </r>
  <r>
    <x v="15"/>
    <x v="163"/>
    <x v="40"/>
    <x v="12"/>
    <x v="12"/>
    <n v="0"/>
    <n v="0"/>
    <n v="0"/>
    <n v="0"/>
    <n v="0"/>
    <n v="0"/>
  </r>
  <r>
    <x v="15"/>
    <x v="163"/>
    <x v="41"/>
    <x v="12"/>
    <x v="12"/>
    <n v="0"/>
    <n v="0"/>
    <n v="0"/>
    <n v="0"/>
    <n v="0"/>
    <n v="0"/>
  </r>
  <r>
    <x v="1"/>
    <x v="164"/>
    <x v="0"/>
    <x v="506"/>
    <x v="506"/>
    <n v="38400"/>
    <n v="38400"/>
    <n v="87272.727272727279"/>
    <n v="87272.727272727279"/>
    <n v="0"/>
    <n v="0"/>
  </r>
  <r>
    <x v="1"/>
    <x v="164"/>
    <x v="1"/>
    <x v="12"/>
    <x v="12"/>
    <n v="0"/>
    <n v="0"/>
    <n v="0"/>
    <n v="0"/>
    <n v="0"/>
    <n v="0"/>
  </r>
  <r>
    <x v="1"/>
    <x v="164"/>
    <x v="2"/>
    <x v="12"/>
    <x v="12"/>
    <n v="0"/>
    <n v="0"/>
    <n v="0"/>
    <n v="0"/>
    <n v="0"/>
    <n v="0"/>
  </r>
  <r>
    <x v="1"/>
    <x v="164"/>
    <x v="3"/>
    <x v="12"/>
    <x v="12"/>
    <n v="0"/>
    <n v="0"/>
    <n v="0"/>
    <n v="0"/>
    <n v="0"/>
    <n v="0"/>
  </r>
  <r>
    <x v="1"/>
    <x v="164"/>
    <x v="4"/>
    <x v="169"/>
    <x v="169"/>
    <n v="40000"/>
    <n v="45000"/>
    <n v="66666.666666666672"/>
    <n v="75000"/>
    <n v="5000"/>
    <n v="0.125"/>
  </r>
  <r>
    <x v="1"/>
    <x v="164"/>
    <x v="5"/>
    <x v="169"/>
    <x v="169"/>
    <n v="39166"/>
    <n v="66000"/>
    <n v="65276.666666666672"/>
    <n v="110000"/>
    <n v="26834"/>
    <n v="0.68513506612878516"/>
  </r>
  <r>
    <x v="1"/>
    <x v="164"/>
    <x v="6"/>
    <x v="12"/>
    <x v="12"/>
    <n v="0"/>
    <n v="0"/>
    <n v="0"/>
    <n v="0"/>
    <n v="0"/>
    <n v="0"/>
  </r>
  <r>
    <x v="1"/>
    <x v="164"/>
    <x v="7"/>
    <x v="507"/>
    <x v="507"/>
    <n v="117566"/>
    <n v="149400"/>
    <n v="71686.585365853651"/>
    <n v="91097.560975609755"/>
    <n v="31834"/>
    <n v="0.2707755643638467"/>
  </r>
  <r>
    <x v="1"/>
    <x v="164"/>
    <x v="8"/>
    <x v="6"/>
    <x v="6"/>
    <m/>
    <m/>
    <m/>
    <m/>
    <m/>
    <m/>
  </r>
  <r>
    <x v="1"/>
    <x v="164"/>
    <x v="9"/>
    <x v="12"/>
    <x v="12"/>
    <n v="0"/>
    <n v="0"/>
    <n v="0"/>
    <n v="0"/>
    <n v="0"/>
    <n v="0"/>
  </r>
  <r>
    <x v="1"/>
    <x v="164"/>
    <x v="10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11"/>
    <x v="12"/>
    <x v="12"/>
    <n v="0"/>
    <n v="0"/>
    <n v="0"/>
    <n v="0"/>
    <n v="0"/>
    <n v="0"/>
  </r>
  <r>
    <x v="1"/>
    <x v="164"/>
    <x v="12"/>
    <x v="12"/>
    <x v="12"/>
    <n v="0"/>
    <n v="0"/>
    <n v="0"/>
    <n v="0"/>
    <n v="0"/>
    <n v="0"/>
  </r>
  <r>
    <x v="1"/>
    <x v="164"/>
    <x v="13"/>
    <x v="12"/>
    <x v="12"/>
    <n v="0"/>
    <n v="0"/>
    <n v="0"/>
    <n v="0"/>
    <n v="0"/>
    <n v="0"/>
  </r>
  <r>
    <x v="1"/>
    <x v="164"/>
    <x v="14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15"/>
    <x v="506"/>
    <x v="506"/>
    <n v="18509"/>
    <n v="18510"/>
    <n v="42065.909090909088"/>
    <n v="42068.181818181816"/>
    <n v="1"/>
    <n v="5.4027770273920795E-5"/>
  </r>
  <r>
    <x v="1"/>
    <x v="164"/>
    <x v="16"/>
    <x v="12"/>
    <x v="12"/>
    <n v="0"/>
    <n v="0"/>
    <n v="0"/>
    <n v="0"/>
    <n v="0"/>
    <n v="0"/>
  </r>
  <r>
    <x v="1"/>
    <x v="164"/>
    <x v="17"/>
    <x v="12"/>
    <x v="12"/>
    <n v="0"/>
    <n v="0"/>
    <n v="0"/>
    <n v="0"/>
    <n v="0"/>
    <n v="0"/>
  </r>
  <r>
    <x v="1"/>
    <x v="164"/>
    <x v="7"/>
    <x v="506"/>
    <x v="506"/>
    <n v="18509"/>
    <n v="18510"/>
    <n v="42065.909090909088"/>
    <n v="42068.181818181816"/>
    <n v="1"/>
    <n v="5.4027770273920795E-5"/>
  </r>
  <r>
    <x v="1"/>
    <x v="164"/>
    <x v="8"/>
    <x v="6"/>
    <x v="6"/>
    <m/>
    <m/>
    <m/>
    <m/>
    <m/>
    <m/>
  </r>
  <r>
    <x v="1"/>
    <x v="164"/>
    <x v="18"/>
    <x v="12"/>
    <x v="12"/>
    <n v="0"/>
    <n v="0"/>
    <n v="0"/>
    <n v="0"/>
    <n v="0"/>
    <n v="0"/>
  </r>
  <r>
    <x v="1"/>
    <x v="164"/>
    <x v="19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20"/>
    <x v="12"/>
    <x v="12"/>
    <n v="0"/>
    <n v="0"/>
    <n v="0"/>
    <n v="0"/>
    <n v="0"/>
    <n v="0"/>
  </r>
  <r>
    <x v="1"/>
    <x v="164"/>
    <x v="21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22"/>
    <x v="12"/>
    <x v="12"/>
    <n v="0"/>
    <n v="0"/>
    <n v="0"/>
    <n v="0"/>
    <n v="0"/>
    <n v="0"/>
  </r>
  <r>
    <x v="1"/>
    <x v="164"/>
    <x v="23"/>
    <x v="12"/>
    <x v="12"/>
    <n v="0"/>
    <n v="0"/>
    <n v="0"/>
    <n v="0"/>
    <n v="0"/>
    <n v="0"/>
  </r>
  <r>
    <x v="1"/>
    <x v="164"/>
    <x v="24"/>
    <x v="12"/>
    <x v="12"/>
    <n v="0"/>
    <n v="0"/>
    <n v="0"/>
    <n v="0"/>
    <n v="0"/>
    <n v="0"/>
  </r>
  <r>
    <x v="1"/>
    <x v="164"/>
    <x v="25"/>
    <x v="12"/>
    <x v="12"/>
    <n v="0"/>
    <n v="0"/>
    <n v="0"/>
    <n v="0"/>
    <n v="0"/>
    <n v="0"/>
  </r>
  <r>
    <x v="1"/>
    <x v="164"/>
    <x v="26"/>
    <x v="12"/>
    <x v="12"/>
    <n v="0"/>
    <n v="0"/>
    <n v="0"/>
    <n v="0"/>
    <n v="0"/>
    <n v="0"/>
  </r>
  <r>
    <x v="1"/>
    <x v="164"/>
    <x v="27"/>
    <x v="12"/>
    <x v="12"/>
    <n v="0"/>
    <n v="0"/>
    <n v="0"/>
    <n v="0"/>
    <n v="0"/>
    <n v="0"/>
  </r>
  <r>
    <x v="1"/>
    <x v="164"/>
    <x v="28"/>
    <x v="12"/>
    <x v="12"/>
    <n v="0"/>
    <n v="0"/>
    <n v="0"/>
    <n v="0"/>
    <n v="0"/>
    <n v="0"/>
  </r>
  <r>
    <x v="1"/>
    <x v="164"/>
    <x v="29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30"/>
    <x v="12"/>
    <x v="12"/>
    <n v="0"/>
    <n v="0"/>
    <n v="0"/>
    <n v="0"/>
    <n v="0"/>
    <n v="0"/>
  </r>
  <r>
    <x v="1"/>
    <x v="164"/>
    <x v="31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32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33"/>
    <x v="12"/>
    <x v="12"/>
    <n v="0"/>
    <n v="0"/>
    <n v="0"/>
    <n v="0"/>
    <n v="0"/>
    <n v="0"/>
  </r>
  <r>
    <x v="1"/>
    <x v="164"/>
    <x v="34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35"/>
    <x v="12"/>
    <x v="12"/>
    <n v="0"/>
    <n v="0"/>
    <n v="0"/>
    <n v="0"/>
    <n v="0"/>
    <n v="0"/>
  </r>
  <r>
    <x v="1"/>
    <x v="164"/>
    <x v="36"/>
    <x v="12"/>
    <x v="12"/>
    <n v="0"/>
    <n v="0"/>
    <n v="0"/>
    <n v="0"/>
    <n v="0"/>
    <n v="0"/>
  </r>
  <r>
    <x v="1"/>
    <x v="164"/>
    <x v="37"/>
    <x v="12"/>
    <x v="12"/>
    <n v="0"/>
    <n v="0"/>
    <n v="0"/>
    <n v="0"/>
    <n v="0"/>
    <n v="0"/>
  </r>
  <r>
    <x v="1"/>
    <x v="164"/>
    <x v="38"/>
    <x v="12"/>
    <x v="12"/>
    <n v="0"/>
    <n v="0"/>
    <n v="0"/>
    <n v="0"/>
    <n v="0"/>
    <n v="0"/>
  </r>
  <r>
    <x v="1"/>
    <x v="164"/>
    <x v="7"/>
    <x v="12"/>
    <x v="12"/>
    <n v="0"/>
    <n v="0"/>
    <n v="0"/>
    <n v="0"/>
    <n v="0"/>
    <n v="0"/>
  </r>
  <r>
    <x v="1"/>
    <x v="164"/>
    <x v="8"/>
    <x v="6"/>
    <x v="6"/>
    <m/>
    <m/>
    <m/>
    <m/>
    <m/>
    <m/>
  </r>
  <r>
    <x v="1"/>
    <x v="164"/>
    <x v="39"/>
    <x v="12"/>
    <x v="12"/>
    <n v="0"/>
    <n v="0"/>
    <n v="0"/>
    <n v="0"/>
    <n v="0"/>
    <n v="0"/>
  </r>
  <r>
    <x v="1"/>
    <x v="164"/>
    <x v="40"/>
    <x v="12"/>
    <x v="12"/>
    <n v="0"/>
    <n v="0"/>
    <n v="0"/>
    <n v="0"/>
    <n v="0"/>
    <n v="0"/>
  </r>
  <r>
    <x v="1"/>
    <x v="164"/>
    <x v="41"/>
    <x v="12"/>
    <x v="12"/>
    <n v="0"/>
    <n v="0"/>
    <n v="0"/>
    <n v="0"/>
    <n v="0"/>
    <n v="0"/>
  </r>
  <r>
    <x v="3"/>
    <x v="165"/>
    <x v="0"/>
    <x v="12"/>
    <x v="12"/>
    <n v="0"/>
    <n v="0"/>
    <n v="0"/>
    <n v="0"/>
    <n v="0"/>
    <n v="0"/>
  </r>
  <r>
    <x v="3"/>
    <x v="165"/>
    <x v="1"/>
    <x v="12"/>
    <x v="12"/>
    <n v="0"/>
    <n v="0"/>
    <n v="0"/>
    <n v="0"/>
    <n v="0"/>
    <n v="0"/>
  </r>
  <r>
    <x v="3"/>
    <x v="165"/>
    <x v="2"/>
    <x v="12"/>
    <x v="12"/>
    <n v="0"/>
    <n v="0"/>
    <n v="0"/>
    <n v="0"/>
    <n v="0"/>
    <n v="0"/>
  </r>
  <r>
    <x v="3"/>
    <x v="165"/>
    <x v="3"/>
    <x v="12"/>
    <x v="12"/>
    <n v="0"/>
    <n v="0"/>
    <n v="0"/>
    <n v="0"/>
    <n v="0"/>
    <n v="0"/>
  </r>
  <r>
    <x v="3"/>
    <x v="165"/>
    <x v="4"/>
    <x v="12"/>
    <x v="12"/>
    <n v="0"/>
    <n v="0"/>
    <n v="0"/>
    <n v="0"/>
    <n v="0"/>
    <n v="0"/>
  </r>
  <r>
    <x v="3"/>
    <x v="165"/>
    <x v="5"/>
    <x v="12"/>
    <x v="12"/>
    <n v="0"/>
    <n v="0"/>
    <n v="0"/>
    <n v="0"/>
    <n v="0"/>
    <n v="0"/>
  </r>
  <r>
    <x v="3"/>
    <x v="165"/>
    <x v="6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9"/>
    <x v="12"/>
    <x v="12"/>
    <n v="0"/>
    <n v="0"/>
    <n v="0"/>
    <n v="0"/>
    <n v="0"/>
    <n v="0"/>
  </r>
  <r>
    <x v="3"/>
    <x v="165"/>
    <x v="10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11"/>
    <x v="12"/>
    <x v="12"/>
    <n v="0"/>
    <n v="0"/>
    <n v="0"/>
    <n v="0"/>
    <n v="0"/>
    <n v="0"/>
  </r>
  <r>
    <x v="3"/>
    <x v="165"/>
    <x v="12"/>
    <x v="12"/>
    <x v="12"/>
    <n v="0"/>
    <n v="0"/>
    <n v="0"/>
    <n v="0"/>
    <n v="0"/>
    <n v="0"/>
  </r>
  <r>
    <x v="3"/>
    <x v="165"/>
    <x v="13"/>
    <x v="12"/>
    <x v="12"/>
    <n v="0"/>
    <n v="0"/>
    <n v="0"/>
    <n v="0"/>
    <n v="0"/>
    <n v="0"/>
  </r>
  <r>
    <x v="3"/>
    <x v="165"/>
    <x v="14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15"/>
    <x v="12"/>
    <x v="12"/>
    <n v="0"/>
    <n v="0"/>
    <n v="0"/>
    <n v="0"/>
    <n v="0"/>
    <n v="0"/>
  </r>
  <r>
    <x v="3"/>
    <x v="165"/>
    <x v="16"/>
    <x v="12"/>
    <x v="12"/>
    <n v="0"/>
    <n v="0"/>
    <n v="0"/>
    <n v="0"/>
    <n v="0"/>
    <n v="0"/>
  </r>
  <r>
    <x v="3"/>
    <x v="165"/>
    <x v="17"/>
    <x v="0"/>
    <x v="0"/>
    <n v="34240"/>
    <n v="35200"/>
    <n v="34240"/>
    <n v="35200"/>
    <n v="960"/>
    <n v="2.8037383177570093E-2"/>
  </r>
  <r>
    <x v="3"/>
    <x v="165"/>
    <x v="7"/>
    <x v="0"/>
    <x v="0"/>
    <n v="34240"/>
    <n v="35200"/>
    <n v="34240"/>
    <n v="35200"/>
    <n v="960"/>
    <n v="2.8037383177570093E-2"/>
  </r>
  <r>
    <x v="3"/>
    <x v="165"/>
    <x v="8"/>
    <x v="6"/>
    <x v="6"/>
    <m/>
    <m/>
    <m/>
    <m/>
    <m/>
    <m/>
  </r>
  <r>
    <x v="3"/>
    <x v="165"/>
    <x v="18"/>
    <x v="12"/>
    <x v="12"/>
    <n v="0"/>
    <n v="0"/>
    <n v="0"/>
    <n v="0"/>
    <n v="0"/>
    <n v="0"/>
  </r>
  <r>
    <x v="3"/>
    <x v="165"/>
    <x v="19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20"/>
    <x v="12"/>
    <x v="12"/>
    <n v="0"/>
    <n v="0"/>
    <n v="0"/>
    <n v="0"/>
    <n v="0"/>
    <n v="0"/>
  </r>
  <r>
    <x v="3"/>
    <x v="165"/>
    <x v="21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22"/>
    <x v="12"/>
    <x v="12"/>
    <n v="0"/>
    <n v="0"/>
    <n v="0"/>
    <n v="0"/>
    <n v="0"/>
    <n v="0"/>
  </r>
  <r>
    <x v="3"/>
    <x v="165"/>
    <x v="23"/>
    <x v="12"/>
    <x v="12"/>
    <n v="0"/>
    <n v="0"/>
    <n v="0"/>
    <n v="0"/>
    <n v="0"/>
    <n v="0"/>
  </r>
  <r>
    <x v="3"/>
    <x v="165"/>
    <x v="24"/>
    <x v="12"/>
    <x v="12"/>
    <n v="0"/>
    <n v="0"/>
    <n v="0"/>
    <n v="0"/>
    <n v="0"/>
    <n v="0"/>
  </r>
  <r>
    <x v="3"/>
    <x v="165"/>
    <x v="25"/>
    <x v="12"/>
    <x v="12"/>
    <n v="0"/>
    <n v="0"/>
    <n v="0"/>
    <n v="0"/>
    <n v="0"/>
    <n v="0"/>
  </r>
  <r>
    <x v="3"/>
    <x v="165"/>
    <x v="26"/>
    <x v="12"/>
    <x v="12"/>
    <n v="0"/>
    <n v="0"/>
    <n v="0"/>
    <n v="0"/>
    <n v="0"/>
    <n v="0"/>
  </r>
  <r>
    <x v="3"/>
    <x v="165"/>
    <x v="27"/>
    <x v="12"/>
    <x v="12"/>
    <n v="0"/>
    <n v="0"/>
    <n v="0"/>
    <n v="0"/>
    <n v="0"/>
    <n v="0"/>
  </r>
  <r>
    <x v="3"/>
    <x v="165"/>
    <x v="28"/>
    <x v="12"/>
    <x v="12"/>
    <n v="0"/>
    <n v="0"/>
    <n v="0"/>
    <n v="0"/>
    <n v="0"/>
    <n v="0"/>
  </r>
  <r>
    <x v="3"/>
    <x v="165"/>
    <x v="29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30"/>
    <x v="12"/>
    <x v="12"/>
    <n v="0"/>
    <n v="0"/>
    <n v="0"/>
    <n v="0"/>
    <n v="0"/>
    <n v="0"/>
  </r>
  <r>
    <x v="3"/>
    <x v="165"/>
    <x v="31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32"/>
    <x v="0"/>
    <x v="0"/>
    <n v="52000"/>
    <n v="65000"/>
    <n v="52000"/>
    <n v="65000"/>
    <n v="13000"/>
    <n v="0.25"/>
  </r>
  <r>
    <x v="3"/>
    <x v="165"/>
    <x v="7"/>
    <x v="0"/>
    <x v="0"/>
    <n v="52000"/>
    <n v="65000"/>
    <n v="52000"/>
    <n v="65000"/>
    <n v="13000"/>
    <n v="0.25"/>
  </r>
  <r>
    <x v="3"/>
    <x v="165"/>
    <x v="8"/>
    <x v="6"/>
    <x v="6"/>
    <m/>
    <m/>
    <m/>
    <m/>
    <m/>
    <m/>
  </r>
  <r>
    <x v="3"/>
    <x v="165"/>
    <x v="33"/>
    <x v="12"/>
    <x v="12"/>
    <n v="0"/>
    <n v="0"/>
    <n v="0"/>
    <n v="0"/>
    <n v="0"/>
    <n v="0"/>
  </r>
  <r>
    <x v="3"/>
    <x v="165"/>
    <x v="34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35"/>
    <x v="12"/>
    <x v="12"/>
    <n v="0"/>
    <n v="0"/>
    <n v="0"/>
    <n v="0"/>
    <n v="0"/>
    <n v="0"/>
  </r>
  <r>
    <x v="3"/>
    <x v="165"/>
    <x v="36"/>
    <x v="12"/>
    <x v="12"/>
    <n v="0"/>
    <n v="0"/>
    <n v="0"/>
    <n v="0"/>
    <n v="0"/>
    <n v="0"/>
  </r>
  <r>
    <x v="3"/>
    <x v="165"/>
    <x v="37"/>
    <x v="12"/>
    <x v="12"/>
    <n v="0"/>
    <n v="0"/>
    <n v="0"/>
    <n v="0"/>
    <n v="0"/>
    <n v="0"/>
  </r>
  <r>
    <x v="3"/>
    <x v="165"/>
    <x v="38"/>
    <x v="12"/>
    <x v="12"/>
    <n v="0"/>
    <n v="0"/>
    <n v="0"/>
    <n v="0"/>
    <n v="0"/>
    <n v="0"/>
  </r>
  <r>
    <x v="3"/>
    <x v="165"/>
    <x v="7"/>
    <x v="12"/>
    <x v="12"/>
    <n v="0"/>
    <n v="0"/>
    <n v="0"/>
    <n v="0"/>
    <n v="0"/>
    <n v="0"/>
  </r>
  <r>
    <x v="3"/>
    <x v="165"/>
    <x v="8"/>
    <x v="6"/>
    <x v="6"/>
    <m/>
    <m/>
    <m/>
    <m/>
    <m/>
    <m/>
  </r>
  <r>
    <x v="3"/>
    <x v="165"/>
    <x v="39"/>
    <x v="12"/>
    <x v="12"/>
    <n v="0"/>
    <n v="0"/>
    <n v="0"/>
    <n v="0"/>
    <n v="0"/>
    <n v="0"/>
  </r>
  <r>
    <x v="3"/>
    <x v="165"/>
    <x v="40"/>
    <x v="12"/>
    <x v="12"/>
    <n v="0"/>
    <n v="0"/>
    <n v="0"/>
    <n v="0"/>
    <n v="0"/>
    <n v="0"/>
  </r>
  <r>
    <x v="3"/>
    <x v="165"/>
    <x v="41"/>
    <x v="12"/>
    <x v="12"/>
    <n v="0"/>
    <n v="0"/>
    <n v="0"/>
    <n v="0"/>
    <n v="0"/>
    <n v="0"/>
  </r>
  <r>
    <x v="3"/>
    <x v="166"/>
    <x v="0"/>
    <x v="0"/>
    <x v="0"/>
    <n v="90279"/>
    <n v="90279"/>
    <n v="90279"/>
    <n v="90279"/>
    <n v="0"/>
    <n v="0"/>
  </r>
  <r>
    <x v="3"/>
    <x v="166"/>
    <x v="1"/>
    <x v="0"/>
    <x v="0"/>
    <n v="55000"/>
    <n v="55000"/>
    <n v="55000"/>
    <n v="55000"/>
    <n v="0"/>
    <n v="0"/>
  </r>
  <r>
    <x v="3"/>
    <x v="166"/>
    <x v="2"/>
    <x v="12"/>
    <x v="12"/>
    <n v="0"/>
    <n v="0"/>
    <n v="0"/>
    <n v="0"/>
    <n v="0"/>
    <n v="0"/>
  </r>
  <r>
    <x v="3"/>
    <x v="166"/>
    <x v="3"/>
    <x v="12"/>
    <x v="12"/>
    <n v="0"/>
    <n v="0"/>
    <n v="0"/>
    <n v="0"/>
    <n v="0"/>
    <n v="0"/>
  </r>
  <r>
    <x v="3"/>
    <x v="166"/>
    <x v="4"/>
    <x v="12"/>
    <x v="12"/>
    <n v="0"/>
    <n v="0"/>
    <n v="0"/>
    <n v="0"/>
    <n v="0"/>
    <n v="0"/>
  </r>
  <r>
    <x v="3"/>
    <x v="166"/>
    <x v="5"/>
    <x v="17"/>
    <x v="17"/>
    <n v="112584"/>
    <n v="112584"/>
    <n v="56292"/>
    <n v="56292"/>
    <n v="0"/>
    <n v="0"/>
  </r>
  <r>
    <x v="3"/>
    <x v="166"/>
    <x v="6"/>
    <x v="12"/>
    <x v="12"/>
    <n v="0"/>
    <n v="0"/>
    <n v="0"/>
    <n v="0"/>
    <n v="0"/>
    <n v="0"/>
  </r>
  <r>
    <x v="3"/>
    <x v="166"/>
    <x v="7"/>
    <x v="19"/>
    <x v="19"/>
    <n v="257863"/>
    <n v="257863"/>
    <n v="64465.75"/>
    <n v="64465.75"/>
    <n v="0"/>
    <n v="0"/>
  </r>
  <r>
    <x v="3"/>
    <x v="166"/>
    <x v="8"/>
    <x v="6"/>
    <x v="6"/>
    <m/>
    <m/>
    <m/>
    <m/>
    <m/>
    <m/>
  </r>
  <r>
    <x v="3"/>
    <x v="166"/>
    <x v="9"/>
    <x v="12"/>
    <x v="12"/>
    <n v="0"/>
    <n v="0"/>
    <n v="0"/>
    <n v="0"/>
    <n v="0"/>
    <n v="0"/>
  </r>
  <r>
    <x v="3"/>
    <x v="166"/>
    <x v="10"/>
    <x v="12"/>
    <x v="12"/>
    <n v="0"/>
    <n v="0"/>
    <n v="0"/>
    <n v="0"/>
    <n v="0"/>
    <n v="0"/>
  </r>
  <r>
    <x v="3"/>
    <x v="166"/>
    <x v="7"/>
    <x v="12"/>
    <x v="12"/>
    <n v="0"/>
    <n v="0"/>
    <n v="0"/>
    <n v="0"/>
    <n v="0"/>
    <n v="0"/>
  </r>
  <r>
    <x v="3"/>
    <x v="166"/>
    <x v="8"/>
    <x v="6"/>
    <x v="6"/>
    <m/>
    <m/>
    <m/>
    <m/>
    <m/>
    <m/>
  </r>
  <r>
    <x v="3"/>
    <x v="166"/>
    <x v="11"/>
    <x v="19"/>
    <x v="19"/>
    <n v="77186"/>
    <n v="77186"/>
    <n v="19296.5"/>
    <n v="19296.5"/>
    <n v="0"/>
    <n v="0"/>
  </r>
  <r>
    <x v="3"/>
    <x v="166"/>
    <x v="12"/>
    <x v="12"/>
    <x v="12"/>
    <n v="0"/>
    <n v="0"/>
    <n v="0"/>
    <n v="0"/>
    <n v="0"/>
    <n v="0"/>
  </r>
  <r>
    <x v="3"/>
    <x v="166"/>
    <x v="13"/>
    <x v="12"/>
    <x v="12"/>
    <n v="0"/>
    <n v="0"/>
    <n v="0"/>
    <n v="0"/>
    <n v="0"/>
    <n v="0"/>
  </r>
  <r>
    <x v="3"/>
    <x v="166"/>
    <x v="14"/>
    <x v="12"/>
    <x v="12"/>
    <n v="0"/>
    <n v="0"/>
    <n v="0"/>
    <n v="0"/>
    <n v="0"/>
    <n v="0"/>
  </r>
  <r>
    <x v="3"/>
    <x v="166"/>
    <x v="7"/>
    <x v="19"/>
    <x v="19"/>
    <n v="77186"/>
    <n v="77186"/>
    <n v="19296.5"/>
    <n v="19296.5"/>
    <n v="0"/>
    <n v="0"/>
  </r>
  <r>
    <x v="3"/>
    <x v="166"/>
    <x v="8"/>
    <x v="6"/>
    <x v="6"/>
    <m/>
    <m/>
    <m/>
    <m/>
    <m/>
    <m/>
  </r>
  <r>
    <x v="3"/>
    <x v="166"/>
    <x v="15"/>
    <x v="17"/>
    <x v="17"/>
    <n v="80275"/>
    <n v="80275"/>
    <n v="40137.5"/>
    <n v="40137.5"/>
    <n v="0"/>
    <n v="0"/>
  </r>
  <r>
    <x v="3"/>
    <x v="166"/>
    <x v="16"/>
    <x v="0"/>
    <x v="0"/>
    <n v="30000"/>
    <n v="30000"/>
    <n v="30000"/>
    <n v="30000"/>
    <n v="0"/>
    <n v="0"/>
  </r>
  <r>
    <x v="3"/>
    <x v="166"/>
    <x v="17"/>
    <x v="19"/>
    <x v="19"/>
    <n v="127000"/>
    <n v="127000"/>
    <n v="31750"/>
    <n v="31750"/>
    <n v="0"/>
    <n v="0"/>
  </r>
  <r>
    <x v="3"/>
    <x v="166"/>
    <x v="7"/>
    <x v="2"/>
    <x v="2"/>
    <n v="237275"/>
    <n v="237275"/>
    <n v="33896.428571428572"/>
    <n v="33896.428571428572"/>
    <n v="0"/>
    <n v="0"/>
  </r>
  <r>
    <x v="3"/>
    <x v="166"/>
    <x v="8"/>
    <x v="6"/>
    <x v="6"/>
    <m/>
    <m/>
    <m/>
    <m/>
    <m/>
    <m/>
  </r>
  <r>
    <x v="3"/>
    <x v="166"/>
    <x v="18"/>
    <x v="12"/>
    <x v="12"/>
    <n v="0"/>
    <n v="0"/>
    <n v="0"/>
    <n v="0"/>
    <n v="0"/>
    <n v="0"/>
  </r>
  <r>
    <x v="3"/>
    <x v="166"/>
    <x v="19"/>
    <x v="17"/>
    <x v="17"/>
    <n v="63416"/>
    <n v="63416"/>
    <n v="31708"/>
    <n v="31708"/>
    <n v="0"/>
    <n v="0"/>
  </r>
  <r>
    <x v="3"/>
    <x v="166"/>
    <x v="7"/>
    <x v="17"/>
    <x v="17"/>
    <n v="63416"/>
    <n v="63416"/>
    <n v="31708"/>
    <n v="31708"/>
    <n v="0"/>
    <n v="0"/>
  </r>
  <r>
    <x v="3"/>
    <x v="166"/>
    <x v="8"/>
    <x v="6"/>
    <x v="6"/>
    <m/>
    <m/>
    <m/>
    <m/>
    <m/>
    <m/>
  </r>
  <r>
    <x v="3"/>
    <x v="166"/>
    <x v="20"/>
    <x v="12"/>
    <x v="12"/>
    <n v="0"/>
    <n v="0"/>
    <n v="0"/>
    <n v="0"/>
    <n v="0"/>
    <n v="0"/>
  </r>
  <r>
    <x v="3"/>
    <x v="166"/>
    <x v="21"/>
    <x v="12"/>
    <x v="12"/>
    <n v="0"/>
    <n v="0"/>
    <n v="0"/>
    <n v="0"/>
    <n v="0"/>
    <n v="0"/>
  </r>
  <r>
    <x v="3"/>
    <x v="166"/>
    <x v="7"/>
    <x v="12"/>
    <x v="12"/>
    <n v="0"/>
    <n v="0"/>
    <n v="0"/>
    <n v="0"/>
    <n v="0"/>
    <n v="0"/>
  </r>
  <r>
    <x v="3"/>
    <x v="166"/>
    <x v="8"/>
    <x v="6"/>
    <x v="6"/>
    <m/>
    <m/>
    <m/>
    <m/>
    <m/>
    <m/>
  </r>
  <r>
    <x v="3"/>
    <x v="166"/>
    <x v="22"/>
    <x v="0"/>
    <x v="0"/>
    <n v="56477"/>
    <n v="56477"/>
    <n v="56477"/>
    <n v="56477"/>
    <n v="0"/>
    <n v="0"/>
  </r>
  <r>
    <x v="3"/>
    <x v="166"/>
    <x v="23"/>
    <x v="0"/>
    <x v="0"/>
    <n v="61727.87"/>
    <n v="61728"/>
    <n v="61727.87"/>
    <n v="61728"/>
    <n v="0.12999999999738066"/>
    <n v="2.1060179137459407E-6"/>
  </r>
  <r>
    <x v="3"/>
    <x v="166"/>
    <x v="24"/>
    <x v="12"/>
    <x v="12"/>
    <n v="0"/>
    <n v="0"/>
    <n v="0"/>
    <n v="0"/>
    <n v="0"/>
    <n v="0"/>
  </r>
  <r>
    <x v="3"/>
    <x v="166"/>
    <x v="25"/>
    <x v="12"/>
    <x v="12"/>
    <n v="0"/>
    <n v="0"/>
    <n v="0"/>
    <n v="0"/>
    <n v="0"/>
    <n v="0"/>
  </r>
  <r>
    <x v="3"/>
    <x v="166"/>
    <x v="26"/>
    <x v="0"/>
    <x v="0"/>
    <n v="59902"/>
    <n v="59902"/>
    <n v="59902"/>
    <n v="59902"/>
    <n v="0"/>
    <n v="0"/>
  </r>
  <r>
    <x v="3"/>
    <x v="166"/>
    <x v="27"/>
    <x v="12"/>
    <x v="12"/>
    <n v="0"/>
    <n v="0"/>
    <n v="0"/>
    <n v="0"/>
    <n v="0"/>
    <n v="0"/>
  </r>
  <r>
    <x v="3"/>
    <x v="166"/>
    <x v="28"/>
    <x v="12"/>
    <x v="12"/>
    <n v="0"/>
    <n v="0"/>
    <n v="0"/>
    <n v="0"/>
    <n v="0"/>
    <n v="0"/>
  </r>
  <r>
    <x v="3"/>
    <x v="166"/>
    <x v="29"/>
    <x v="12"/>
    <x v="12"/>
    <n v="0"/>
    <n v="0"/>
    <n v="0"/>
    <n v="0"/>
    <n v="0"/>
    <n v="0"/>
  </r>
  <r>
    <x v="3"/>
    <x v="166"/>
    <x v="7"/>
    <x v="26"/>
    <x v="26"/>
    <n v="178106.87"/>
    <n v="178107"/>
    <n v="59368.956666666665"/>
    <n v="59369"/>
    <n v="0.13000000000465661"/>
    <n v="7.2989885232757513E-7"/>
  </r>
  <r>
    <x v="3"/>
    <x v="166"/>
    <x v="8"/>
    <x v="6"/>
    <x v="6"/>
    <m/>
    <m/>
    <m/>
    <m/>
    <m/>
    <m/>
  </r>
  <r>
    <x v="3"/>
    <x v="166"/>
    <x v="30"/>
    <x v="12"/>
    <x v="12"/>
    <n v="0"/>
    <n v="0"/>
    <n v="0"/>
    <n v="0"/>
    <n v="0"/>
    <n v="0"/>
  </r>
  <r>
    <x v="3"/>
    <x v="166"/>
    <x v="31"/>
    <x v="12"/>
    <x v="12"/>
    <n v="0"/>
    <n v="0"/>
    <n v="0"/>
    <n v="0"/>
    <n v="0"/>
    <n v="0"/>
  </r>
  <r>
    <x v="3"/>
    <x v="166"/>
    <x v="7"/>
    <x v="12"/>
    <x v="12"/>
    <n v="0"/>
    <n v="0"/>
    <n v="0"/>
    <n v="0"/>
    <n v="0"/>
    <n v="0"/>
  </r>
  <r>
    <x v="3"/>
    <x v="166"/>
    <x v="8"/>
    <x v="6"/>
    <x v="6"/>
    <m/>
    <m/>
    <m/>
    <m/>
    <m/>
    <m/>
  </r>
  <r>
    <x v="3"/>
    <x v="166"/>
    <x v="32"/>
    <x v="0"/>
    <x v="0"/>
    <n v="42000"/>
    <n v="42000"/>
    <n v="42000"/>
    <n v="42000"/>
    <n v="0"/>
    <n v="0"/>
  </r>
  <r>
    <x v="3"/>
    <x v="166"/>
    <x v="7"/>
    <x v="0"/>
    <x v="0"/>
    <n v="42000"/>
    <n v="42000"/>
    <n v="42000"/>
    <n v="42000"/>
    <n v="0"/>
    <n v="0"/>
  </r>
  <r>
    <x v="3"/>
    <x v="166"/>
    <x v="8"/>
    <x v="6"/>
    <x v="6"/>
    <m/>
    <m/>
    <m/>
    <m/>
    <m/>
    <m/>
  </r>
  <r>
    <x v="3"/>
    <x v="166"/>
    <x v="33"/>
    <x v="0"/>
    <x v="0"/>
    <n v="35000"/>
    <n v="35000"/>
    <n v="35000"/>
    <n v="35000"/>
    <n v="0"/>
    <n v="0"/>
  </r>
  <r>
    <x v="3"/>
    <x v="166"/>
    <x v="34"/>
    <x v="12"/>
    <x v="12"/>
    <n v="0"/>
    <n v="0"/>
    <n v="0"/>
    <n v="0"/>
    <n v="0"/>
    <n v="0"/>
  </r>
  <r>
    <x v="3"/>
    <x v="166"/>
    <x v="7"/>
    <x v="0"/>
    <x v="0"/>
    <n v="35000"/>
    <n v="35000"/>
    <n v="35000"/>
    <n v="35000"/>
    <n v="0"/>
    <n v="0"/>
  </r>
  <r>
    <x v="3"/>
    <x v="166"/>
    <x v="8"/>
    <x v="6"/>
    <x v="6"/>
    <m/>
    <m/>
    <m/>
    <m/>
    <m/>
    <m/>
  </r>
  <r>
    <x v="3"/>
    <x v="166"/>
    <x v="35"/>
    <x v="12"/>
    <x v="12"/>
    <n v="0"/>
    <n v="0"/>
    <n v="0"/>
    <n v="0"/>
    <n v="0"/>
    <n v="0"/>
  </r>
  <r>
    <x v="3"/>
    <x v="166"/>
    <x v="36"/>
    <x v="12"/>
    <x v="12"/>
    <n v="0"/>
    <n v="0"/>
    <n v="0"/>
    <n v="0"/>
    <n v="0"/>
    <n v="0"/>
  </r>
  <r>
    <x v="3"/>
    <x v="166"/>
    <x v="37"/>
    <x v="12"/>
    <x v="12"/>
    <n v="0"/>
    <n v="0"/>
    <n v="0"/>
    <n v="0"/>
    <n v="0"/>
    <n v="0"/>
  </r>
  <r>
    <x v="3"/>
    <x v="166"/>
    <x v="38"/>
    <x v="12"/>
    <x v="12"/>
    <n v="0"/>
    <n v="0"/>
    <n v="0"/>
    <n v="0"/>
    <n v="0"/>
    <n v="0"/>
  </r>
  <r>
    <x v="3"/>
    <x v="166"/>
    <x v="7"/>
    <x v="12"/>
    <x v="12"/>
    <n v="0"/>
    <n v="0"/>
    <n v="0"/>
    <n v="0"/>
    <n v="0"/>
    <n v="0"/>
  </r>
  <r>
    <x v="3"/>
    <x v="166"/>
    <x v="8"/>
    <x v="6"/>
    <x v="6"/>
    <m/>
    <m/>
    <m/>
    <m/>
    <m/>
    <m/>
  </r>
  <r>
    <x v="3"/>
    <x v="166"/>
    <x v="39"/>
    <x v="12"/>
    <x v="12"/>
    <n v="0"/>
    <n v="0"/>
    <n v="0"/>
    <n v="0"/>
    <n v="0"/>
    <n v="0"/>
  </r>
  <r>
    <x v="3"/>
    <x v="166"/>
    <x v="40"/>
    <x v="12"/>
    <x v="12"/>
    <n v="0"/>
    <n v="0"/>
    <n v="0"/>
    <n v="0"/>
    <n v="0"/>
    <n v="0"/>
  </r>
  <r>
    <x v="3"/>
    <x v="166"/>
    <x v="41"/>
    <x v="12"/>
    <x v="12"/>
    <n v="0"/>
    <n v="0"/>
    <n v="0"/>
    <n v="0"/>
    <n v="0"/>
    <n v="0"/>
  </r>
  <r>
    <x v="1"/>
    <x v="167"/>
    <x v="0"/>
    <x v="0"/>
    <x v="0"/>
    <n v="94001"/>
    <n v="94002"/>
    <n v="94001"/>
    <n v="94002"/>
    <n v="1"/>
    <n v="1.0638184700162764E-5"/>
  </r>
  <r>
    <x v="1"/>
    <x v="167"/>
    <x v="1"/>
    <x v="12"/>
    <x v="12"/>
    <n v="0"/>
    <n v="0"/>
    <n v="0"/>
    <n v="0"/>
    <n v="0"/>
    <n v="0"/>
  </r>
  <r>
    <x v="1"/>
    <x v="167"/>
    <x v="2"/>
    <x v="12"/>
    <x v="12"/>
    <n v="0"/>
    <n v="0"/>
    <n v="0"/>
    <n v="0"/>
    <n v="0"/>
    <n v="0"/>
  </r>
  <r>
    <x v="1"/>
    <x v="167"/>
    <x v="3"/>
    <x v="12"/>
    <x v="12"/>
    <n v="0"/>
    <n v="0"/>
    <n v="0"/>
    <n v="0"/>
    <n v="0"/>
    <n v="0"/>
  </r>
  <r>
    <x v="1"/>
    <x v="167"/>
    <x v="4"/>
    <x v="0"/>
    <x v="0"/>
    <n v="60800"/>
    <n v="61200"/>
    <n v="60800"/>
    <n v="61200"/>
    <n v="400"/>
    <n v="6.5789473684210523E-3"/>
  </r>
  <r>
    <x v="1"/>
    <x v="167"/>
    <x v="5"/>
    <x v="26"/>
    <x v="26"/>
    <n v="208000"/>
    <n v="209200"/>
    <n v="69333.333333333328"/>
    <n v="69733.333333333328"/>
    <n v="1200"/>
    <n v="5.7692307692307696E-3"/>
  </r>
  <r>
    <x v="1"/>
    <x v="167"/>
    <x v="6"/>
    <x v="12"/>
    <x v="12"/>
    <n v="0"/>
    <n v="0"/>
    <n v="0"/>
    <n v="0"/>
    <n v="0"/>
    <n v="0"/>
  </r>
  <r>
    <x v="1"/>
    <x v="167"/>
    <x v="7"/>
    <x v="3"/>
    <x v="3"/>
    <n v="362801"/>
    <n v="364402"/>
    <n v="72560.2"/>
    <n v="72880.399999999994"/>
    <n v="1601"/>
    <n v="4.4128875058227516E-3"/>
  </r>
  <r>
    <x v="1"/>
    <x v="167"/>
    <x v="8"/>
    <x v="6"/>
    <x v="6"/>
    <m/>
    <m/>
    <m/>
    <m/>
    <m/>
    <m/>
  </r>
  <r>
    <x v="1"/>
    <x v="167"/>
    <x v="9"/>
    <x v="12"/>
    <x v="12"/>
    <n v="0"/>
    <n v="0"/>
    <n v="0"/>
    <n v="0"/>
    <n v="0"/>
    <n v="0"/>
  </r>
  <r>
    <x v="1"/>
    <x v="167"/>
    <x v="10"/>
    <x v="12"/>
    <x v="12"/>
    <n v="0"/>
    <n v="0"/>
    <n v="0"/>
    <n v="0"/>
    <n v="0"/>
    <n v="0"/>
  </r>
  <r>
    <x v="1"/>
    <x v="167"/>
    <x v="7"/>
    <x v="12"/>
    <x v="12"/>
    <n v="0"/>
    <n v="0"/>
    <n v="0"/>
    <n v="0"/>
    <n v="0"/>
    <n v="0"/>
  </r>
  <r>
    <x v="1"/>
    <x v="167"/>
    <x v="8"/>
    <x v="6"/>
    <x v="6"/>
    <m/>
    <m/>
    <m/>
    <m/>
    <m/>
    <m/>
  </r>
  <r>
    <x v="1"/>
    <x v="167"/>
    <x v="11"/>
    <x v="12"/>
    <x v="12"/>
    <n v="0"/>
    <n v="0"/>
    <n v="0"/>
    <n v="0"/>
    <n v="0"/>
    <n v="0"/>
  </r>
  <r>
    <x v="1"/>
    <x v="167"/>
    <x v="12"/>
    <x v="12"/>
    <x v="12"/>
    <n v="0"/>
    <n v="0"/>
    <n v="0"/>
    <n v="0"/>
    <n v="0"/>
    <n v="0"/>
  </r>
  <r>
    <x v="1"/>
    <x v="167"/>
    <x v="13"/>
    <x v="12"/>
    <x v="12"/>
    <n v="0"/>
    <n v="0"/>
    <n v="0"/>
    <n v="0"/>
    <n v="0"/>
    <n v="0"/>
  </r>
  <r>
    <x v="1"/>
    <x v="167"/>
    <x v="14"/>
    <x v="12"/>
    <x v="12"/>
    <n v="0"/>
    <n v="0"/>
    <n v="0"/>
    <n v="0"/>
    <n v="0"/>
    <n v="0"/>
  </r>
  <r>
    <x v="1"/>
    <x v="167"/>
    <x v="7"/>
    <x v="12"/>
    <x v="12"/>
    <n v="0"/>
    <n v="0"/>
    <n v="0"/>
    <n v="0"/>
    <n v="0"/>
    <n v="0"/>
  </r>
  <r>
    <x v="1"/>
    <x v="167"/>
    <x v="8"/>
    <x v="6"/>
    <x v="6"/>
    <m/>
    <m/>
    <m/>
    <m/>
    <m/>
    <m/>
  </r>
  <r>
    <x v="1"/>
    <x v="167"/>
    <x v="15"/>
    <x v="19"/>
    <x v="19"/>
    <n v="171061"/>
    <n v="171662"/>
    <n v="42765.25"/>
    <n v="42915.5"/>
    <n v="601"/>
    <n v="3.5133665768351642E-3"/>
  </r>
  <r>
    <x v="1"/>
    <x v="167"/>
    <x v="16"/>
    <x v="12"/>
    <x v="12"/>
    <n v="0"/>
    <n v="0"/>
    <n v="0"/>
    <n v="0"/>
    <n v="0"/>
    <n v="0"/>
  </r>
  <r>
    <x v="1"/>
    <x v="167"/>
    <x v="17"/>
    <x v="26"/>
    <x v="26"/>
    <n v="106924.48"/>
    <n v="107824.48"/>
    <n v="35641.493333333332"/>
    <n v="35941.493333333332"/>
    <n v="900"/>
    <n v="8.4171557345894977E-3"/>
  </r>
  <r>
    <x v="1"/>
    <x v="167"/>
    <x v="7"/>
    <x v="2"/>
    <x v="2"/>
    <n v="277985.48"/>
    <n v="279486.48"/>
    <n v="39712.211428571427"/>
    <n v="39926.639999999999"/>
    <n v="1501"/>
    <n v="5.3995625958593238E-3"/>
  </r>
  <r>
    <x v="1"/>
    <x v="167"/>
    <x v="8"/>
    <x v="6"/>
    <x v="6"/>
    <m/>
    <m/>
    <m/>
    <m/>
    <m/>
    <m/>
  </r>
  <r>
    <x v="1"/>
    <x v="167"/>
    <x v="18"/>
    <x v="0"/>
    <x v="0"/>
    <n v="20360"/>
    <n v="20560"/>
    <n v="20360"/>
    <n v="20560"/>
    <n v="200"/>
    <n v="9.823182711198428E-3"/>
  </r>
  <r>
    <x v="1"/>
    <x v="167"/>
    <x v="19"/>
    <x v="12"/>
    <x v="12"/>
    <n v="0"/>
    <n v="0"/>
    <n v="0"/>
    <n v="0"/>
    <n v="0"/>
    <n v="0"/>
  </r>
  <r>
    <x v="1"/>
    <x v="167"/>
    <x v="7"/>
    <x v="0"/>
    <x v="0"/>
    <n v="20360"/>
    <n v="20560"/>
    <n v="20360"/>
    <n v="20560"/>
    <n v="200"/>
    <n v="9.823182711198428E-3"/>
  </r>
  <r>
    <x v="1"/>
    <x v="167"/>
    <x v="8"/>
    <x v="6"/>
    <x v="6"/>
    <m/>
    <m/>
    <m/>
    <m/>
    <m/>
    <m/>
  </r>
  <r>
    <x v="1"/>
    <x v="167"/>
    <x v="20"/>
    <x v="12"/>
    <x v="12"/>
    <n v="0"/>
    <n v="0"/>
    <n v="0"/>
    <n v="0"/>
    <n v="0"/>
    <n v="0"/>
  </r>
  <r>
    <x v="1"/>
    <x v="167"/>
    <x v="21"/>
    <x v="12"/>
    <x v="12"/>
    <n v="0"/>
    <n v="0"/>
    <n v="0"/>
    <n v="0"/>
    <n v="0"/>
    <n v="0"/>
  </r>
  <r>
    <x v="1"/>
    <x v="167"/>
    <x v="7"/>
    <x v="12"/>
    <x v="12"/>
    <n v="0"/>
    <n v="0"/>
    <n v="0"/>
    <n v="0"/>
    <n v="0"/>
    <n v="0"/>
  </r>
  <r>
    <x v="1"/>
    <x v="167"/>
    <x v="8"/>
    <x v="6"/>
    <x v="6"/>
    <m/>
    <m/>
    <m/>
    <m/>
    <m/>
    <m/>
  </r>
  <r>
    <x v="1"/>
    <x v="167"/>
    <x v="22"/>
    <x v="12"/>
    <x v="12"/>
    <n v="0"/>
    <n v="0"/>
    <n v="0"/>
    <n v="0"/>
    <n v="0"/>
    <n v="0"/>
  </r>
  <r>
    <x v="1"/>
    <x v="167"/>
    <x v="23"/>
    <x v="12"/>
    <x v="12"/>
    <n v="0"/>
    <n v="0"/>
    <n v="0"/>
    <n v="0"/>
    <n v="0"/>
    <n v="0"/>
  </r>
  <r>
    <x v="1"/>
    <x v="167"/>
    <x v="24"/>
    <x v="12"/>
    <x v="12"/>
    <n v="0"/>
    <n v="0"/>
    <n v="0"/>
    <n v="0"/>
    <n v="0"/>
    <n v="0"/>
  </r>
  <r>
    <x v="1"/>
    <x v="167"/>
    <x v="25"/>
    <x v="12"/>
    <x v="12"/>
    <n v="0"/>
    <n v="0"/>
    <n v="0"/>
    <n v="0"/>
    <n v="0"/>
    <n v="0"/>
  </r>
  <r>
    <x v="1"/>
    <x v="167"/>
    <x v="26"/>
    <x v="12"/>
    <x v="12"/>
    <n v="0"/>
    <n v="0"/>
    <n v="0"/>
    <n v="0"/>
    <n v="0"/>
    <n v="0"/>
  </r>
  <r>
    <x v="1"/>
    <x v="167"/>
    <x v="27"/>
    <x v="12"/>
    <x v="12"/>
    <n v="0"/>
    <n v="0"/>
    <n v="0"/>
    <n v="0"/>
    <n v="0"/>
    <n v="0"/>
  </r>
  <r>
    <x v="1"/>
    <x v="167"/>
    <x v="28"/>
    <x v="12"/>
    <x v="12"/>
    <n v="0"/>
    <n v="0"/>
    <n v="0"/>
    <n v="0"/>
    <n v="0"/>
    <n v="0"/>
  </r>
  <r>
    <x v="1"/>
    <x v="167"/>
    <x v="29"/>
    <x v="0"/>
    <x v="0"/>
    <n v="69967.87"/>
    <n v="69968.87"/>
    <n v="69967.87"/>
    <n v="69968.87"/>
    <n v="1"/>
    <n v="1.42922744396821E-5"/>
  </r>
  <r>
    <x v="1"/>
    <x v="167"/>
    <x v="7"/>
    <x v="0"/>
    <x v="0"/>
    <n v="69967.87"/>
    <n v="69968.87"/>
    <n v="69967.87"/>
    <n v="69968.87"/>
    <n v="1"/>
    <n v="1.42922744396821E-5"/>
  </r>
  <r>
    <x v="1"/>
    <x v="167"/>
    <x v="8"/>
    <x v="6"/>
    <x v="6"/>
    <m/>
    <m/>
    <m/>
    <m/>
    <m/>
    <m/>
  </r>
  <r>
    <x v="1"/>
    <x v="167"/>
    <x v="30"/>
    <x v="12"/>
    <x v="12"/>
    <n v="0"/>
    <n v="0"/>
    <n v="0"/>
    <n v="0"/>
    <n v="0"/>
    <n v="0"/>
  </r>
  <r>
    <x v="1"/>
    <x v="167"/>
    <x v="31"/>
    <x v="12"/>
    <x v="12"/>
    <n v="0"/>
    <n v="0"/>
    <n v="0"/>
    <n v="0"/>
    <n v="0"/>
    <n v="0"/>
  </r>
  <r>
    <x v="1"/>
    <x v="167"/>
    <x v="7"/>
    <x v="12"/>
    <x v="12"/>
    <n v="0"/>
    <n v="0"/>
    <n v="0"/>
    <n v="0"/>
    <n v="0"/>
    <n v="0"/>
  </r>
  <r>
    <x v="1"/>
    <x v="167"/>
    <x v="8"/>
    <x v="6"/>
    <x v="6"/>
    <m/>
    <m/>
    <m/>
    <m/>
    <m/>
    <m/>
  </r>
  <r>
    <x v="1"/>
    <x v="167"/>
    <x v="32"/>
    <x v="0"/>
    <x v="0"/>
    <n v="38500"/>
    <n v="38800"/>
    <n v="38500"/>
    <n v="38800"/>
    <n v="300"/>
    <n v="7.7922077922077922E-3"/>
  </r>
  <r>
    <x v="1"/>
    <x v="167"/>
    <x v="7"/>
    <x v="0"/>
    <x v="0"/>
    <n v="38500"/>
    <n v="38800"/>
    <n v="38500"/>
    <n v="38800"/>
    <n v="300"/>
    <n v="7.7922077922077922E-3"/>
  </r>
  <r>
    <x v="1"/>
    <x v="167"/>
    <x v="8"/>
    <x v="6"/>
    <x v="6"/>
    <m/>
    <m/>
    <m/>
    <m/>
    <m/>
    <m/>
  </r>
  <r>
    <x v="1"/>
    <x v="167"/>
    <x v="33"/>
    <x v="0"/>
    <x v="0"/>
    <n v="28422"/>
    <n v="28722"/>
    <n v="28422"/>
    <n v="28722"/>
    <n v="300"/>
    <n v="1.0555203715431708E-2"/>
  </r>
  <r>
    <x v="1"/>
    <x v="167"/>
    <x v="34"/>
    <x v="0"/>
    <x v="0"/>
    <n v="23000"/>
    <n v="23300"/>
    <n v="23000"/>
    <n v="23300"/>
    <n v="300"/>
    <n v="1.3043478260869565E-2"/>
  </r>
  <r>
    <x v="1"/>
    <x v="167"/>
    <x v="7"/>
    <x v="17"/>
    <x v="17"/>
    <n v="51422"/>
    <n v="52022"/>
    <n v="25711"/>
    <n v="26011"/>
    <n v="600"/>
    <n v="1.1668157597915289E-2"/>
  </r>
  <r>
    <x v="1"/>
    <x v="167"/>
    <x v="8"/>
    <x v="6"/>
    <x v="6"/>
    <m/>
    <m/>
    <m/>
    <m/>
    <m/>
    <m/>
  </r>
  <r>
    <x v="1"/>
    <x v="167"/>
    <x v="35"/>
    <x v="12"/>
    <x v="12"/>
    <n v="0"/>
    <n v="0"/>
    <n v="0"/>
    <n v="0"/>
    <n v="0"/>
    <n v="0"/>
  </r>
  <r>
    <x v="1"/>
    <x v="167"/>
    <x v="36"/>
    <x v="12"/>
    <x v="12"/>
    <n v="0"/>
    <n v="0"/>
    <n v="0"/>
    <n v="0"/>
    <n v="0"/>
    <n v="0"/>
  </r>
  <r>
    <x v="1"/>
    <x v="167"/>
    <x v="37"/>
    <x v="12"/>
    <x v="12"/>
    <n v="0"/>
    <n v="0"/>
    <n v="0"/>
    <n v="0"/>
    <n v="0"/>
    <n v="0"/>
  </r>
  <r>
    <x v="1"/>
    <x v="167"/>
    <x v="38"/>
    <x v="12"/>
    <x v="12"/>
    <n v="0"/>
    <n v="0"/>
    <n v="0"/>
    <n v="0"/>
    <n v="0"/>
    <n v="0"/>
  </r>
  <r>
    <x v="1"/>
    <x v="167"/>
    <x v="7"/>
    <x v="12"/>
    <x v="12"/>
    <n v="0"/>
    <n v="0"/>
    <n v="0"/>
    <n v="0"/>
    <n v="0"/>
    <n v="0"/>
  </r>
  <r>
    <x v="1"/>
    <x v="167"/>
    <x v="8"/>
    <x v="6"/>
    <x v="6"/>
    <m/>
    <m/>
    <m/>
    <m/>
    <m/>
    <m/>
  </r>
  <r>
    <x v="1"/>
    <x v="167"/>
    <x v="39"/>
    <x v="12"/>
    <x v="12"/>
    <n v="0"/>
    <n v="0"/>
    <n v="0"/>
    <n v="0"/>
    <n v="0"/>
    <n v="0"/>
  </r>
  <r>
    <x v="1"/>
    <x v="167"/>
    <x v="40"/>
    <x v="12"/>
    <x v="12"/>
    <n v="0"/>
    <n v="0"/>
    <n v="0"/>
    <n v="0"/>
    <n v="0"/>
    <n v="0"/>
  </r>
  <r>
    <x v="1"/>
    <x v="167"/>
    <x v="41"/>
    <x v="12"/>
    <x v="12"/>
    <n v="0"/>
    <n v="0"/>
    <n v="0"/>
    <n v="0"/>
    <n v="0"/>
    <n v="0"/>
  </r>
  <r>
    <x v="3"/>
    <x v="168"/>
    <x v="0"/>
    <x v="0"/>
    <x v="0"/>
    <n v="88375"/>
    <n v="88376"/>
    <n v="88375"/>
    <n v="88376"/>
    <n v="1"/>
    <n v="1.1315417256011316E-5"/>
  </r>
  <r>
    <x v="3"/>
    <x v="168"/>
    <x v="1"/>
    <x v="12"/>
    <x v="12"/>
    <n v="0"/>
    <n v="0"/>
    <n v="0"/>
    <n v="0"/>
    <n v="0"/>
    <n v="0"/>
  </r>
  <r>
    <x v="3"/>
    <x v="168"/>
    <x v="2"/>
    <x v="12"/>
    <x v="12"/>
    <n v="0"/>
    <n v="0"/>
    <n v="0"/>
    <n v="0"/>
    <n v="0"/>
    <n v="0"/>
  </r>
  <r>
    <x v="3"/>
    <x v="168"/>
    <x v="3"/>
    <x v="12"/>
    <x v="12"/>
    <n v="0"/>
    <n v="0"/>
    <n v="0"/>
    <n v="0"/>
    <n v="0"/>
    <n v="0"/>
  </r>
  <r>
    <x v="3"/>
    <x v="168"/>
    <x v="4"/>
    <x v="12"/>
    <x v="12"/>
    <n v="0"/>
    <n v="0"/>
    <n v="0"/>
    <n v="0"/>
    <n v="0"/>
    <n v="0"/>
  </r>
  <r>
    <x v="3"/>
    <x v="168"/>
    <x v="5"/>
    <x v="12"/>
    <x v="12"/>
    <n v="0"/>
    <n v="0"/>
    <n v="0"/>
    <n v="0"/>
    <n v="0"/>
    <n v="0"/>
  </r>
  <r>
    <x v="3"/>
    <x v="168"/>
    <x v="6"/>
    <x v="12"/>
    <x v="12"/>
    <n v="0"/>
    <n v="0"/>
    <n v="0"/>
    <n v="0"/>
    <n v="0"/>
    <n v="0"/>
  </r>
  <r>
    <x v="3"/>
    <x v="168"/>
    <x v="7"/>
    <x v="0"/>
    <x v="0"/>
    <n v="88375"/>
    <n v="88376"/>
    <n v="88375"/>
    <n v="88376"/>
    <n v="1"/>
    <n v="1.1315417256011316E-5"/>
  </r>
  <r>
    <x v="3"/>
    <x v="168"/>
    <x v="8"/>
    <x v="6"/>
    <x v="6"/>
    <m/>
    <m/>
    <m/>
    <m/>
    <m/>
    <m/>
  </r>
  <r>
    <x v="3"/>
    <x v="168"/>
    <x v="9"/>
    <x v="12"/>
    <x v="12"/>
    <n v="0"/>
    <n v="0"/>
    <n v="0"/>
    <n v="0"/>
    <n v="0"/>
    <n v="0"/>
  </r>
  <r>
    <x v="3"/>
    <x v="168"/>
    <x v="10"/>
    <x v="12"/>
    <x v="12"/>
    <n v="0"/>
    <n v="0"/>
    <n v="0"/>
    <n v="0"/>
    <n v="0"/>
    <n v="0"/>
  </r>
  <r>
    <x v="3"/>
    <x v="168"/>
    <x v="7"/>
    <x v="12"/>
    <x v="12"/>
    <n v="0"/>
    <n v="0"/>
    <n v="0"/>
    <n v="0"/>
    <n v="0"/>
    <n v="0"/>
  </r>
  <r>
    <x v="3"/>
    <x v="168"/>
    <x v="8"/>
    <x v="6"/>
    <x v="6"/>
    <m/>
    <m/>
    <m/>
    <m/>
    <m/>
    <m/>
  </r>
  <r>
    <x v="3"/>
    <x v="168"/>
    <x v="11"/>
    <x v="12"/>
    <x v="12"/>
    <n v="0"/>
    <n v="0"/>
    <n v="0"/>
    <n v="0"/>
    <n v="0"/>
    <n v="0"/>
  </r>
  <r>
    <x v="3"/>
    <x v="168"/>
    <x v="12"/>
    <x v="115"/>
    <x v="115"/>
    <n v="8659"/>
    <n v="8660"/>
    <n v="17318"/>
    <n v="17320"/>
    <n v="1"/>
    <n v="1.1548677676406051E-4"/>
  </r>
  <r>
    <x v="3"/>
    <x v="168"/>
    <x v="13"/>
    <x v="12"/>
    <x v="12"/>
    <n v="0"/>
    <n v="0"/>
    <n v="0"/>
    <n v="0"/>
    <n v="0"/>
    <n v="0"/>
  </r>
  <r>
    <x v="3"/>
    <x v="168"/>
    <x v="14"/>
    <x v="12"/>
    <x v="12"/>
    <n v="0"/>
    <n v="0"/>
    <n v="0"/>
    <n v="0"/>
    <n v="0"/>
    <n v="0"/>
  </r>
  <r>
    <x v="3"/>
    <x v="168"/>
    <x v="7"/>
    <x v="115"/>
    <x v="115"/>
    <n v="8659"/>
    <n v="8660"/>
    <n v="17318"/>
    <n v="17320"/>
    <n v="1"/>
    <n v="1.1548677676406051E-4"/>
  </r>
  <r>
    <x v="3"/>
    <x v="168"/>
    <x v="8"/>
    <x v="6"/>
    <x v="6"/>
    <m/>
    <m/>
    <m/>
    <m/>
    <m/>
    <m/>
  </r>
  <r>
    <x v="3"/>
    <x v="168"/>
    <x v="15"/>
    <x v="12"/>
    <x v="12"/>
    <n v="0"/>
    <n v="0"/>
    <n v="0"/>
    <n v="0"/>
    <n v="0"/>
    <n v="0"/>
  </r>
  <r>
    <x v="3"/>
    <x v="168"/>
    <x v="16"/>
    <x v="12"/>
    <x v="12"/>
    <n v="0"/>
    <n v="0"/>
    <n v="0"/>
    <n v="0"/>
    <n v="0"/>
    <n v="0"/>
  </r>
  <r>
    <x v="3"/>
    <x v="168"/>
    <x v="17"/>
    <x v="0"/>
    <x v="0"/>
    <n v="40000"/>
    <n v="40001"/>
    <n v="40000"/>
    <n v="40001"/>
    <n v="1"/>
    <n v="2.5000000000000001E-5"/>
  </r>
  <r>
    <x v="3"/>
    <x v="168"/>
    <x v="7"/>
    <x v="0"/>
    <x v="0"/>
    <n v="40000"/>
    <n v="40001"/>
    <n v="40000"/>
    <n v="40001"/>
    <n v="1"/>
    <n v="2.5000000000000001E-5"/>
  </r>
  <r>
    <x v="3"/>
    <x v="168"/>
    <x v="8"/>
    <x v="6"/>
    <x v="6"/>
    <m/>
    <m/>
    <m/>
    <m/>
    <m/>
    <m/>
  </r>
  <r>
    <x v="3"/>
    <x v="168"/>
    <x v="18"/>
    <x v="0"/>
    <x v="0"/>
    <n v="30000"/>
    <n v="30001"/>
    <n v="30000"/>
    <n v="30001"/>
    <n v="1"/>
    <n v="3.3333333333333335E-5"/>
  </r>
  <r>
    <x v="3"/>
    <x v="168"/>
    <x v="19"/>
    <x v="12"/>
    <x v="12"/>
    <n v="0"/>
    <n v="0"/>
    <n v="0"/>
    <n v="0"/>
    <n v="0"/>
    <n v="0"/>
  </r>
  <r>
    <x v="3"/>
    <x v="168"/>
    <x v="7"/>
    <x v="0"/>
    <x v="0"/>
    <n v="30000"/>
    <n v="30001"/>
    <n v="30000"/>
    <n v="30001"/>
    <n v="1"/>
    <n v="3.3333333333333335E-5"/>
  </r>
  <r>
    <x v="3"/>
    <x v="168"/>
    <x v="8"/>
    <x v="6"/>
    <x v="6"/>
    <m/>
    <m/>
    <m/>
    <m/>
    <m/>
    <m/>
  </r>
  <r>
    <x v="3"/>
    <x v="168"/>
    <x v="20"/>
    <x v="12"/>
    <x v="12"/>
    <n v="0"/>
    <n v="0"/>
    <n v="0"/>
    <n v="0"/>
    <n v="0"/>
    <n v="0"/>
  </r>
  <r>
    <x v="3"/>
    <x v="168"/>
    <x v="21"/>
    <x v="12"/>
    <x v="12"/>
    <n v="0"/>
    <n v="0"/>
    <n v="0"/>
    <n v="0"/>
    <n v="0"/>
    <n v="0"/>
  </r>
  <r>
    <x v="3"/>
    <x v="168"/>
    <x v="7"/>
    <x v="12"/>
    <x v="12"/>
    <n v="0"/>
    <n v="0"/>
    <n v="0"/>
    <n v="0"/>
    <n v="0"/>
    <n v="0"/>
  </r>
  <r>
    <x v="3"/>
    <x v="168"/>
    <x v="8"/>
    <x v="6"/>
    <x v="6"/>
    <m/>
    <m/>
    <m/>
    <m/>
    <m/>
    <m/>
  </r>
  <r>
    <x v="3"/>
    <x v="168"/>
    <x v="22"/>
    <x v="12"/>
    <x v="12"/>
    <n v="0"/>
    <n v="0"/>
    <n v="0"/>
    <n v="0"/>
    <n v="0"/>
    <n v="0"/>
  </r>
  <r>
    <x v="3"/>
    <x v="168"/>
    <x v="23"/>
    <x v="12"/>
    <x v="12"/>
    <n v="0"/>
    <n v="0"/>
    <n v="0"/>
    <n v="0"/>
    <n v="0"/>
    <n v="0"/>
  </r>
  <r>
    <x v="3"/>
    <x v="168"/>
    <x v="24"/>
    <x v="12"/>
    <x v="12"/>
    <n v="0"/>
    <n v="0"/>
    <n v="0"/>
    <n v="0"/>
    <n v="0"/>
    <n v="0"/>
  </r>
  <r>
    <x v="3"/>
    <x v="168"/>
    <x v="25"/>
    <x v="12"/>
    <x v="12"/>
    <n v="0"/>
    <n v="0"/>
    <n v="0"/>
    <n v="0"/>
    <n v="0"/>
    <n v="0"/>
  </r>
  <r>
    <x v="3"/>
    <x v="168"/>
    <x v="26"/>
    <x v="12"/>
    <x v="12"/>
    <n v="0"/>
    <n v="0"/>
    <n v="0"/>
    <n v="0"/>
    <n v="0"/>
    <n v="0"/>
  </r>
  <r>
    <x v="3"/>
    <x v="168"/>
    <x v="27"/>
    <x v="12"/>
    <x v="12"/>
    <n v="0"/>
    <n v="0"/>
    <n v="0"/>
    <n v="0"/>
    <n v="0"/>
    <n v="0"/>
  </r>
  <r>
    <x v="3"/>
    <x v="168"/>
    <x v="28"/>
    <x v="12"/>
    <x v="12"/>
    <n v="0"/>
    <n v="0"/>
    <n v="0"/>
    <n v="0"/>
    <n v="0"/>
    <n v="0"/>
  </r>
  <r>
    <x v="3"/>
    <x v="168"/>
    <x v="29"/>
    <x v="12"/>
    <x v="12"/>
    <n v="0"/>
    <n v="0"/>
    <n v="0"/>
    <n v="0"/>
    <n v="0"/>
    <n v="0"/>
  </r>
  <r>
    <x v="3"/>
    <x v="168"/>
    <x v="7"/>
    <x v="12"/>
    <x v="12"/>
    <n v="0"/>
    <n v="0"/>
    <n v="0"/>
    <n v="0"/>
    <n v="0"/>
    <n v="0"/>
  </r>
  <r>
    <x v="3"/>
    <x v="168"/>
    <x v="8"/>
    <x v="6"/>
    <x v="6"/>
    <m/>
    <m/>
    <m/>
    <m/>
    <m/>
    <m/>
  </r>
  <r>
    <x v="3"/>
    <x v="168"/>
    <x v="30"/>
    <x v="12"/>
    <x v="12"/>
    <n v="0"/>
    <n v="0"/>
    <n v="0"/>
    <n v="0"/>
    <n v="0"/>
    <n v="0"/>
  </r>
  <r>
    <x v="3"/>
    <x v="168"/>
    <x v="31"/>
    <x v="12"/>
    <x v="12"/>
    <n v="0"/>
    <n v="0"/>
    <n v="0"/>
    <n v="0"/>
    <n v="0"/>
    <n v="0"/>
  </r>
  <r>
    <x v="3"/>
    <x v="168"/>
    <x v="7"/>
    <x v="12"/>
    <x v="12"/>
    <n v="0"/>
    <n v="0"/>
    <n v="0"/>
    <n v="0"/>
    <n v="0"/>
    <n v="0"/>
  </r>
  <r>
    <x v="3"/>
    <x v="168"/>
    <x v="8"/>
    <x v="6"/>
    <x v="6"/>
    <m/>
    <m/>
    <m/>
    <m/>
    <m/>
    <m/>
  </r>
  <r>
    <x v="3"/>
    <x v="168"/>
    <x v="32"/>
    <x v="12"/>
    <x v="12"/>
    <n v="0"/>
    <n v="0"/>
    <n v="0"/>
    <n v="0"/>
    <n v="0"/>
    <n v="0"/>
  </r>
  <r>
    <x v="3"/>
    <x v="168"/>
    <x v="7"/>
    <x v="12"/>
    <x v="12"/>
    <n v="0"/>
    <n v="0"/>
    <n v="0"/>
    <n v="0"/>
    <n v="0"/>
    <n v="0"/>
  </r>
  <r>
    <x v="3"/>
    <x v="168"/>
    <x v="8"/>
    <x v="6"/>
    <x v="6"/>
    <m/>
    <m/>
    <m/>
    <m/>
    <m/>
    <m/>
  </r>
  <r>
    <x v="3"/>
    <x v="168"/>
    <x v="33"/>
    <x v="12"/>
    <x v="12"/>
    <n v="0"/>
    <n v="0"/>
    <n v="0"/>
    <n v="0"/>
    <n v="0"/>
    <n v="0"/>
  </r>
  <r>
    <x v="3"/>
    <x v="168"/>
    <x v="34"/>
    <x v="12"/>
    <x v="12"/>
    <n v="0"/>
    <n v="0"/>
    <n v="0"/>
    <n v="0"/>
    <n v="0"/>
    <n v="0"/>
  </r>
  <r>
    <x v="3"/>
    <x v="168"/>
    <x v="7"/>
    <x v="12"/>
    <x v="12"/>
    <n v="0"/>
    <n v="0"/>
    <n v="0"/>
    <n v="0"/>
    <n v="0"/>
    <n v="0"/>
  </r>
  <r>
    <x v="3"/>
    <x v="168"/>
    <x v="8"/>
    <x v="6"/>
    <x v="6"/>
    <m/>
    <m/>
    <m/>
    <m/>
    <m/>
    <m/>
  </r>
  <r>
    <x v="3"/>
    <x v="168"/>
    <x v="35"/>
    <x v="475"/>
    <x v="475"/>
    <n v="5280"/>
    <n v="5281"/>
    <n v="13894.736842105263"/>
    <n v="13897.368421052632"/>
    <n v="1"/>
    <n v="1.8939393939393939E-4"/>
  </r>
  <r>
    <x v="3"/>
    <x v="168"/>
    <x v="36"/>
    <x v="12"/>
    <x v="12"/>
    <n v="0"/>
    <n v="0"/>
    <n v="0"/>
    <n v="0"/>
    <n v="0"/>
    <n v="0"/>
  </r>
  <r>
    <x v="3"/>
    <x v="168"/>
    <x v="37"/>
    <x v="12"/>
    <x v="12"/>
    <n v="0"/>
    <n v="0"/>
    <n v="0"/>
    <n v="0"/>
    <n v="0"/>
    <n v="0"/>
  </r>
  <r>
    <x v="3"/>
    <x v="168"/>
    <x v="38"/>
    <x v="12"/>
    <x v="12"/>
    <n v="0"/>
    <n v="0"/>
    <n v="0"/>
    <n v="0"/>
    <n v="0"/>
    <n v="0"/>
  </r>
  <r>
    <x v="3"/>
    <x v="168"/>
    <x v="7"/>
    <x v="475"/>
    <x v="475"/>
    <n v="5280"/>
    <n v="5281"/>
    <n v="13894.736842105263"/>
    <n v="13897.368421052632"/>
    <n v="1"/>
    <n v="1.8939393939393939E-4"/>
  </r>
  <r>
    <x v="3"/>
    <x v="168"/>
    <x v="8"/>
    <x v="6"/>
    <x v="6"/>
    <m/>
    <m/>
    <m/>
    <m/>
    <m/>
    <m/>
  </r>
  <r>
    <x v="3"/>
    <x v="168"/>
    <x v="39"/>
    <x v="12"/>
    <x v="12"/>
    <n v="0"/>
    <n v="0"/>
    <n v="0"/>
    <n v="0"/>
    <n v="0"/>
    <n v="0"/>
  </r>
  <r>
    <x v="3"/>
    <x v="168"/>
    <x v="40"/>
    <x v="12"/>
    <x v="12"/>
    <n v="0"/>
    <n v="0"/>
    <n v="0"/>
    <n v="0"/>
    <n v="0"/>
    <n v="0"/>
  </r>
  <r>
    <x v="3"/>
    <x v="168"/>
    <x v="41"/>
    <x v="12"/>
    <x v="12"/>
    <n v="0"/>
    <n v="0"/>
    <n v="0"/>
    <n v="0"/>
    <n v="0"/>
    <n v="0"/>
  </r>
  <r>
    <x v="3"/>
    <x v="169"/>
    <x v="0"/>
    <x v="152"/>
    <x v="152"/>
    <n v="30000"/>
    <n v="25000"/>
    <n v="120000"/>
    <n v="100000"/>
    <n v="-5000"/>
    <n v="-0.16666666666666666"/>
  </r>
  <r>
    <x v="3"/>
    <x v="169"/>
    <x v="1"/>
    <x v="12"/>
    <x v="12"/>
    <n v="0"/>
    <n v="0"/>
    <n v="0"/>
    <n v="0"/>
    <n v="0"/>
    <n v="0"/>
  </r>
  <r>
    <x v="3"/>
    <x v="169"/>
    <x v="2"/>
    <x v="12"/>
    <x v="12"/>
    <n v="0"/>
    <n v="0"/>
    <n v="0"/>
    <n v="0"/>
    <n v="0"/>
    <n v="0"/>
  </r>
  <r>
    <x v="3"/>
    <x v="169"/>
    <x v="3"/>
    <x v="12"/>
    <x v="12"/>
    <n v="0"/>
    <n v="0"/>
    <n v="0"/>
    <n v="0"/>
    <n v="0"/>
    <n v="0"/>
  </r>
  <r>
    <x v="3"/>
    <x v="169"/>
    <x v="4"/>
    <x v="12"/>
    <x v="12"/>
    <n v="0"/>
    <n v="0"/>
    <n v="0"/>
    <n v="0"/>
    <n v="0"/>
    <n v="0"/>
  </r>
  <r>
    <x v="3"/>
    <x v="169"/>
    <x v="5"/>
    <x v="12"/>
    <x v="12"/>
    <n v="0"/>
    <n v="0"/>
    <n v="0"/>
    <n v="0"/>
    <n v="0"/>
    <n v="0"/>
  </r>
  <r>
    <x v="3"/>
    <x v="169"/>
    <x v="6"/>
    <x v="12"/>
    <x v="12"/>
    <n v="0"/>
    <n v="0"/>
    <n v="0"/>
    <n v="0"/>
    <n v="0"/>
    <n v="0"/>
  </r>
  <r>
    <x v="3"/>
    <x v="169"/>
    <x v="7"/>
    <x v="152"/>
    <x v="152"/>
    <n v="30000"/>
    <n v="25000"/>
    <n v="120000"/>
    <n v="100000"/>
    <n v="-5000"/>
    <n v="-0.16666666666666666"/>
  </r>
  <r>
    <x v="3"/>
    <x v="169"/>
    <x v="8"/>
    <x v="6"/>
    <x v="6"/>
    <m/>
    <m/>
    <m/>
    <m/>
    <m/>
    <m/>
  </r>
  <r>
    <x v="3"/>
    <x v="169"/>
    <x v="9"/>
    <x v="12"/>
    <x v="12"/>
    <n v="0"/>
    <n v="0"/>
    <n v="0"/>
    <n v="0"/>
    <n v="0"/>
    <n v="0"/>
  </r>
  <r>
    <x v="3"/>
    <x v="169"/>
    <x v="10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11"/>
    <x v="17"/>
    <x v="17"/>
    <n v="37200"/>
    <n v="37800"/>
    <n v="18600"/>
    <n v="18900"/>
    <n v="600"/>
    <n v="1.6129032258064516E-2"/>
  </r>
  <r>
    <x v="3"/>
    <x v="169"/>
    <x v="12"/>
    <x v="12"/>
    <x v="12"/>
    <n v="0"/>
    <n v="0"/>
    <n v="0"/>
    <n v="0"/>
    <n v="0"/>
    <n v="0"/>
  </r>
  <r>
    <x v="3"/>
    <x v="169"/>
    <x v="13"/>
    <x v="12"/>
    <x v="12"/>
    <n v="0"/>
    <n v="0"/>
    <n v="0"/>
    <n v="0"/>
    <n v="0"/>
    <n v="0"/>
  </r>
  <r>
    <x v="3"/>
    <x v="169"/>
    <x v="14"/>
    <x v="12"/>
    <x v="12"/>
    <n v="0"/>
    <n v="0"/>
    <n v="0"/>
    <n v="0"/>
    <n v="0"/>
    <n v="0"/>
  </r>
  <r>
    <x v="3"/>
    <x v="169"/>
    <x v="7"/>
    <x v="17"/>
    <x v="17"/>
    <n v="37200"/>
    <n v="37800"/>
    <n v="18600"/>
    <n v="18900"/>
    <n v="600"/>
    <n v="1.6129032258064516E-2"/>
  </r>
  <r>
    <x v="3"/>
    <x v="169"/>
    <x v="8"/>
    <x v="6"/>
    <x v="6"/>
    <m/>
    <m/>
    <m/>
    <m/>
    <m/>
    <m/>
  </r>
  <r>
    <x v="3"/>
    <x v="169"/>
    <x v="15"/>
    <x v="12"/>
    <x v="12"/>
    <n v="0"/>
    <n v="0"/>
    <n v="0"/>
    <n v="0"/>
    <n v="0"/>
    <n v="0"/>
  </r>
  <r>
    <x v="3"/>
    <x v="169"/>
    <x v="16"/>
    <x v="12"/>
    <x v="12"/>
    <n v="0"/>
    <n v="0"/>
    <n v="0"/>
    <n v="0"/>
    <n v="0"/>
    <n v="0"/>
  </r>
  <r>
    <x v="3"/>
    <x v="169"/>
    <x v="17"/>
    <x v="0"/>
    <x v="0"/>
    <n v="26500"/>
    <n v="30500"/>
    <n v="26500"/>
    <n v="30500"/>
    <n v="4000"/>
    <n v="0.15094339622641509"/>
  </r>
  <r>
    <x v="3"/>
    <x v="169"/>
    <x v="7"/>
    <x v="0"/>
    <x v="0"/>
    <n v="26500"/>
    <n v="30500"/>
    <n v="26500"/>
    <n v="30500"/>
    <n v="4000"/>
    <n v="0.15094339622641509"/>
  </r>
  <r>
    <x v="3"/>
    <x v="169"/>
    <x v="8"/>
    <x v="6"/>
    <x v="6"/>
    <m/>
    <m/>
    <m/>
    <m/>
    <m/>
    <m/>
  </r>
  <r>
    <x v="3"/>
    <x v="169"/>
    <x v="18"/>
    <x v="12"/>
    <x v="12"/>
    <n v="0"/>
    <n v="0"/>
    <n v="0"/>
    <n v="0"/>
    <n v="0"/>
    <n v="0"/>
  </r>
  <r>
    <x v="3"/>
    <x v="169"/>
    <x v="19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20"/>
    <x v="12"/>
    <x v="12"/>
    <n v="0"/>
    <n v="0"/>
    <n v="0"/>
    <n v="0"/>
    <n v="0"/>
    <n v="0"/>
  </r>
  <r>
    <x v="3"/>
    <x v="169"/>
    <x v="21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22"/>
    <x v="12"/>
    <x v="12"/>
    <n v="0"/>
    <n v="0"/>
    <n v="0"/>
    <n v="0"/>
    <n v="0"/>
    <n v="0"/>
  </r>
  <r>
    <x v="3"/>
    <x v="169"/>
    <x v="23"/>
    <x v="12"/>
    <x v="12"/>
    <n v="0"/>
    <n v="0"/>
    <n v="0"/>
    <n v="0"/>
    <n v="0"/>
    <n v="0"/>
  </r>
  <r>
    <x v="3"/>
    <x v="169"/>
    <x v="24"/>
    <x v="12"/>
    <x v="12"/>
    <n v="0"/>
    <n v="0"/>
    <n v="0"/>
    <n v="0"/>
    <n v="0"/>
    <n v="0"/>
  </r>
  <r>
    <x v="3"/>
    <x v="169"/>
    <x v="25"/>
    <x v="12"/>
    <x v="12"/>
    <n v="0"/>
    <n v="0"/>
    <n v="0"/>
    <n v="0"/>
    <n v="0"/>
    <n v="0"/>
  </r>
  <r>
    <x v="3"/>
    <x v="169"/>
    <x v="26"/>
    <x v="12"/>
    <x v="12"/>
    <n v="0"/>
    <n v="0"/>
    <n v="0"/>
    <n v="0"/>
    <n v="0"/>
    <n v="0"/>
  </r>
  <r>
    <x v="3"/>
    <x v="169"/>
    <x v="27"/>
    <x v="12"/>
    <x v="12"/>
    <n v="0"/>
    <n v="0"/>
    <n v="0"/>
    <n v="0"/>
    <n v="0"/>
    <n v="0"/>
  </r>
  <r>
    <x v="3"/>
    <x v="169"/>
    <x v="28"/>
    <x v="12"/>
    <x v="12"/>
    <n v="0"/>
    <n v="0"/>
    <n v="0"/>
    <n v="0"/>
    <n v="0"/>
    <n v="0"/>
  </r>
  <r>
    <x v="3"/>
    <x v="169"/>
    <x v="29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30"/>
    <x v="12"/>
    <x v="12"/>
    <n v="0"/>
    <n v="0"/>
    <n v="0"/>
    <n v="0"/>
    <n v="0"/>
    <n v="0"/>
  </r>
  <r>
    <x v="3"/>
    <x v="169"/>
    <x v="31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32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33"/>
    <x v="12"/>
    <x v="12"/>
    <n v="0"/>
    <n v="0"/>
    <n v="0"/>
    <n v="0"/>
    <n v="0"/>
    <n v="0"/>
  </r>
  <r>
    <x v="3"/>
    <x v="169"/>
    <x v="34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35"/>
    <x v="12"/>
    <x v="12"/>
    <n v="0"/>
    <n v="0"/>
    <n v="0"/>
    <n v="0"/>
    <n v="0"/>
    <n v="0"/>
  </r>
  <r>
    <x v="3"/>
    <x v="169"/>
    <x v="36"/>
    <x v="12"/>
    <x v="12"/>
    <n v="0"/>
    <n v="0"/>
    <n v="0"/>
    <n v="0"/>
    <n v="0"/>
    <n v="0"/>
  </r>
  <r>
    <x v="3"/>
    <x v="169"/>
    <x v="37"/>
    <x v="12"/>
    <x v="12"/>
    <n v="0"/>
    <n v="0"/>
    <n v="0"/>
    <n v="0"/>
    <n v="0"/>
    <n v="0"/>
  </r>
  <r>
    <x v="3"/>
    <x v="169"/>
    <x v="38"/>
    <x v="12"/>
    <x v="12"/>
    <n v="0"/>
    <n v="0"/>
    <n v="0"/>
    <n v="0"/>
    <n v="0"/>
    <n v="0"/>
  </r>
  <r>
    <x v="3"/>
    <x v="169"/>
    <x v="7"/>
    <x v="12"/>
    <x v="12"/>
    <n v="0"/>
    <n v="0"/>
    <n v="0"/>
    <n v="0"/>
    <n v="0"/>
    <n v="0"/>
  </r>
  <r>
    <x v="3"/>
    <x v="169"/>
    <x v="8"/>
    <x v="6"/>
    <x v="6"/>
    <m/>
    <m/>
    <m/>
    <m/>
    <m/>
    <m/>
  </r>
  <r>
    <x v="3"/>
    <x v="169"/>
    <x v="39"/>
    <x v="12"/>
    <x v="12"/>
    <n v="0"/>
    <n v="0"/>
    <n v="0"/>
    <n v="0"/>
    <n v="0"/>
    <n v="0"/>
  </r>
  <r>
    <x v="3"/>
    <x v="169"/>
    <x v="40"/>
    <x v="12"/>
    <x v="12"/>
    <n v="0"/>
    <n v="0"/>
    <n v="0"/>
    <n v="0"/>
    <n v="0"/>
    <n v="0"/>
  </r>
  <r>
    <x v="3"/>
    <x v="169"/>
    <x v="41"/>
    <x v="12"/>
    <x v="12"/>
    <n v="0"/>
    <n v="0"/>
    <n v="0"/>
    <n v="0"/>
    <n v="0"/>
    <n v="0"/>
  </r>
  <r>
    <x v="3"/>
    <x v="170"/>
    <x v="0"/>
    <x v="115"/>
    <x v="115"/>
    <n v="60000"/>
    <n v="60000"/>
    <n v="120000"/>
    <n v="120000"/>
    <n v="0"/>
    <n v="0"/>
  </r>
  <r>
    <x v="3"/>
    <x v="170"/>
    <x v="1"/>
    <x v="12"/>
    <x v="12"/>
    <n v="0"/>
    <n v="0"/>
    <n v="0"/>
    <n v="0"/>
    <n v="0"/>
    <n v="0"/>
  </r>
  <r>
    <x v="3"/>
    <x v="170"/>
    <x v="2"/>
    <x v="12"/>
    <x v="12"/>
    <n v="0"/>
    <n v="0"/>
    <n v="0"/>
    <n v="0"/>
    <n v="0"/>
    <n v="0"/>
  </r>
  <r>
    <x v="3"/>
    <x v="170"/>
    <x v="3"/>
    <x v="12"/>
    <x v="12"/>
    <n v="0"/>
    <n v="0"/>
    <n v="0"/>
    <n v="0"/>
    <n v="0"/>
    <n v="0"/>
  </r>
  <r>
    <x v="3"/>
    <x v="170"/>
    <x v="4"/>
    <x v="12"/>
    <x v="12"/>
    <n v="0"/>
    <n v="0"/>
    <n v="0"/>
    <n v="0"/>
    <n v="0"/>
    <n v="0"/>
  </r>
  <r>
    <x v="3"/>
    <x v="170"/>
    <x v="5"/>
    <x v="12"/>
    <x v="12"/>
    <n v="0"/>
    <n v="0"/>
    <n v="0"/>
    <n v="0"/>
    <n v="0"/>
    <n v="0"/>
  </r>
  <r>
    <x v="3"/>
    <x v="170"/>
    <x v="6"/>
    <x v="12"/>
    <x v="12"/>
    <n v="0"/>
    <n v="0"/>
    <n v="0"/>
    <n v="0"/>
    <n v="0"/>
    <n v="0"/>
  </r>
  <r>
    <x v="3"/>
    <x v="170"/>
    <x v="7"/>
    <x v="115"/>
    <x v="115"/>
    <n v="60000"/>
    <n v="60000"/>
    <n v="120000"/>
    <n v="120000"/>
    <n v="0"/>
    <n v="0"/>
  </r>
  <r>
    <x v="3"/>
    <x v="170"/>
    <x v="8"/>
    <x v="6"/>
    <x v="6"/>
    <m/>
    <m/>
    <m/>
    <m/>
    <m/>
    <m/>
  </r>
  <r>
    <x v="3"/>
    <x v="170"/>
    <x v="9"/>
    <x v="12"/>
    <x v="12"/>
    <n v="0"/>
    <n v="0"/>
    <n v="0"/>
    <n v="0"/>
    <n v="0"/>
    <n v="0"/>
  </r>
  <r>
    <x v="3"/>
    <x v="170"/>
    <x v="10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11"/>
    <x v="508"/>
    <x v="508"/>
    <n v="33705"/>
    <n v="34260"/>
    <n v="18218.918918918916"/>
    <n v="18518.918918918916"/>
    <n v="555"/>
    <n v="1.6466399643969738E-2"/>
  </r>
  <r>
    <x v="3"/>
    <x v="170"/>
    <x v="12"/>
    <x v="12"/>
    <x v="12"/>
    <n v="0"/>
    <n v="0"/>
    <n v="0"/>
    <n v="0"/>
    <n v="0"/>
    <n v="0"/>
  </r>
  <r>
    <x v="3"/>
    <x v="170"/>
    <x v="13"/>
    <x v="12"/>
    <x v="12"/>
    <n v="0"/>
    <n v="0"/>
    <n v="0"/>
    <n v="0"/>
    <n v="0"/>
    <n v="0"/>
  </r>
  <r>
    <x v="3"/>
    <x v="170"/>
    <x v="14"/>
    <x v="12"/>
    <x v="12"/>
    <n v="0"/>
    <n v="0"/>
    <n v="0"/>
    <n v="0"/>
    <n v="0"/>
    <n v="0"/>
  </r>
  <r>
    <x v="3"/>
    <x v="170"/>
    <x v="7"/>
    <x v="508"/>
    <x v="508"/>
    <n v="33705"/>
    <n v="34260"/>
    <n v="18218.918918918916"/>
    <n v="18518.918918918916"/>
    <n v="555"/>
    <n v="1.6466399643969738E-2"/>
  </r>
  <r>
    <x v="3"/>
    <x v="170"/>
    <x v="8"/>
    <x v="6"/>
    <x v="6"/>
    <m/>
    <m/>
    <m/>
    <m/>
    <m/>
    <m/>
  </r>
  <r>
    <x v="3"/>
    <x v="170"/>
    <x v="15"/>
    <x v="0"/>
    <x v="0"/>
    <n v="41565"/>
    <n v="43000"/>
    <n v="41565"/>
    <n v="43000"/>
    <n v="1435"/>
    <n v="3.4524239143510167E-2"/>
  </r>
  <r>
    <x v="3"/>
    <x v="170"/>
    <x v="16"/>
    <x v="12"/>
    <x v="12"/>
    <n v="0"/>
    <n v="0"/>
    <n v="0"/>
    <n v="0"/>
    <n v="0"/>
    <n v="0"/>
  </r>
  <r>
    <x v="3"/>
    <x v="170"/>
    <x v="17"/>
    <x v="0"/>
    <x v="0"/>
    <n v="33000"/>
    <n v="31500"/>
    <n v="33000"/>
    <n v="31500"/>
    <n v="-1500"/>
    <n v="-4.5454545454545456E-2"/>
  </r>
  <r>
    <x v="3"/>
    <x v="170"/>
    <x v="7"/>
    <x v="17"/>
    <x v="17"/>
    <n v="74565"/>
    <n v="74500"/>
    <n v="37282.5"/>
    <n v="37250"/>
    <n v="-65"/>
    <n v="-8.7172265808355132E-4"/>
  </r>
  <r>
    <x v="3"/>
    <x v="170"/>
    <x v="8"/>
    <x v="6"/>
    <x v="6"/>
    <m/>
    <m/>
    <m/>
    <m/>
    <m/>
    <m/>
  </r>
  <r>
    <x v="3"/>
    <x v="170"/>
    <x v="18"/>
    <x v="12"/>
    <x v="12"/>
    <n v="0"/>
    <n v="0"/>
    <n v="0"/>
    <n v="0"/>
    <n v="0"/>
    <n v="0"/>
  </r>
  <r>
    <x v="3"/>
    <x v="170"/>
    <x v="19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20"/>
    <x v="12"/>
    <x v="12"/>
    <n v="0"/>
    <n v="0"/>
    <n v="0"/>
    <n v="0"/>
    <n v="0"/>
    <n v="0"/>
  </r>
  <r>
    <x v="3"/>
    <x v="170"/>
    <x v="21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22"/>
    <x v="12"/>
    <x v="12"/>
    <n v="0"/>
    <n v="0"/>
    <n v="0"/>
    <n v="0"/>
    <n v="0"/>
    <n v="0"/>
  </r>
  <r>
    <x v="3"/>
    <x v="170"/>
    <x v="23"/>
    <x v="12"/>
    <x v="12"/>
    <n v="0"/>
    <n v="0"/>
    <n v="0"/>
    <n v="0"/>
    <n v="0"/>
    <n v="0"/>
  </r>
  <r>
    <x v="3"/>
    <x v="170"/>
    <x v="24"/>
    <x v="12"/>
    <x v="12"/>
    <n v="0"/>
    <n v="0"/>
    <n v="0"/>
    <n v="0"/>
    <n v="0"/>
    <n v="0"/>
  </r>
  <r>
    <x v="3"/>
    <x v="170"/>
    <x v="25"/>
    <x v="12"/>
    <x v="12"/>
    <n v="0"/>
    <n v="0"/>
    <n v="0"/>
    <n v="0"/>
    <n v="0"/>
    <n v="0"/>
  </r>
  <r>
    <x v="3"/>
    <x v="170"/>
    <x v="26"/>
    <x v="12"/>
    <x v="12"/>
    <n v="0"/>
    <n v="0"/>
    <n v="0"/>
    <n v="0"/>
    <n v="0"/>
    <n v="0"/>
  </r>
  <r>
    <x v="3"/>
    <x v="170"/>
    <x v="27"/>
    <x v="12"/>
    <x v="12"/>
    <n v="0"/>
    <n v="0"/>
    <n v="0"/>
    <n v="0"/>
    <n v="0"/>
    <n v="0"/>
  </r>
  <r>
    <x v="3"/>
    <x v="170"/>
    <x v="28"/>
    <x v="12"/>
    <x v="12"/>
    <n v="0"/>
    <n v="0"/>
    <n v="0"/>
    <n v="0"/>
    <n v="0"/>
    <n v="0"/>
  </r>
  <r>
    <x v="3"/>
    <x v="170"/>
    <x v="29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30"/>
    <x v="12"/>
    <x v="12"/>
    <n v="0"/>
    <n v="0"/>
    <n v="0"/>
    <n v="0"/>
    <n v="0"/>
    <n v="0"/>
  </r>
  <r>
    <x v="3"/>
    <x v="170"/>
    <x v="31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32"/>
    <x v="0"/>
    <x v="0"/>
    <n v="79500"/>
    <n v="79500"/>
    <n v="79500"/>
    <n v="79500"/>
    <n v="0"/>
    <n v="0"/>
  </r>
  <r>
    <x v="3"/>
    <x v="170"/>
    <x v="7"/>
    <x v="0"/>
    <x v="0"/>
    <n v="79500"/>
    <n v="79500"/>
    <n v="79500"/>
    <n v="79500"/>
    <n v="0"/>
    <n v="0"/>
  </r>
  <r>
    <x v="3"/>
    <x v="170"/>
    <x v="8"/>
    <x v="6"/>
    <x v="6"/>
    <m/>
    <m/>
    <m/>
    <m/>
    <m/>
    <m/>
  </r>
  <r>
    <x v="3"/>
    <x v="170"/>
    <x v="33"/>
    <x v="12"/>
    <x v="12"/>
    <n v="0"/>
    <n v="0"/>
    <n v="0"/>
    <n v="0"/>
    <n v="0"/>
    <n v="0"/>
  </r>
  <r>
    <x v="3"/>
    <x v="170"/>
    <x v="34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35"/>
    <x v="12"/>
    <x v="12"/>
    <n v="0"/>
    <n v="0"/>
    <n v="0"/>
    <n v="0"/>
    <n v="0"/>
    <n v="0"/>
  </r>
  <r>
    <x v="3"/>
    <x v="170"/>
    <x v="36"/>
    <x v="12"/>
    <x v="12"/>
    <n v="0"/>
    <n v="0"/>
    <n v="0"/>
    <n v="0"/>
    <n v="0"/>
    <n v="0"/>
  </r>
  <r>
    <x v="3"/>
    <x v="170"/>
    <x v="37"/>
    <x v="12"/>
    <x v="12"/>
    <n v="0"/>
    <n v="0"/>
    <n v="0"/>
    <n v="0"/>
    <n v="0"/>
    <n v="0"/>
  </r>
  <r>
    <x v="3"/>
    <x v="170"/>
    <x v="38"/>
    <x v="12"/>
    <x v="12"/>
    <n v="0"/>
    <n v="0"/>
    <n v="0"/>
    <n v="0"/>
    <n v="0"/>
    <n v="0"/>
  </r>
  <r>
    <x v="3"/>
    <x v="170"/>
    <x v="7"/>
    <x v="12"/>
    <x v="12"/>
    <n v="0"/>
    <n v="0"/>
    <n v="0"/>
    <n v="0"/>
    <n v="0"/>
    <n v="0"/>
  </r>
  <r>
    <x v="3"/>
    <x v="170"/>
    <x v="8"/>
    <x v="6"/>
    <x v="6"/>
    <m/>
    <m/>
    <m/>
    <m/>
    <m/>
    <m/>
  </r>
  <r>
    <x v="3"/>
    <x v="170"/>
    <x v="39"/>
    <x v="12"/>
    <x v="12"/>
    <n v="0"/>
    <n v="0"/>
    <n v="0"/>
    <n v="0"/>
    <n v="0"/>
    <n v="0"/>
  </r>
  <r>
    <x v="3"/>
    <x v="170"/>
    <x v="40"/>
    <x v="12"/>
    <x v="12"/>
    <n v="0"/>
    <n v="0"/>
    <n v="0"/>
    <n v="0"/>
    <n v="0"/>
    <n v="0"/>
  </r>
  <r>
    <x v="3"/>
    <x v="170"/>
    <x v="41"/>
    <x v="12"/>
    <x v="12"/>
    <n v="0"/>
    <n v="0"/>
    <n v="0"/>
    <n v="0"/>
    <n v="0"/>
    <n v="0"/>
  </r>
  <r>
    <x v="3"/>
    <x v="171"/>
    <x v="0"/>
    <x v="378"/>
    <x v="378"/>
    <n v="91700"/>
    <n v="91850"/>
    <n v="122266.66666666667"/>
    <n v="122466.66666666667"/>
    <n v="150"/>
    <n v="1.6357688113413304E-3"/>
  </r>
  <r>
    <x v="3"/>
    <x v="171"/>
    <x v="1"/>
    <x v="12"/>
    <x v="12"/>
    <n v="0"/>
    <n v="0"/>
    <n v="0"/>
    <n v="0"/>
    <n v="0"/>
    <n v="0"/>
  </r>
  <r>
    <x v="3"/>
    <x v="171"/>
    <x v="2"/>
    <x v="12"/>
    <x v="12"/>
    <n v="0"/>
    <n v="0"/>
    <n v="0"/>
    <n v="0"/>
    <n v="0"/>
    <n v="0"/>
  </r>
  <r>
    <x v="3"/>
    <x v="171"/>
    <x v="3"/>
    <x v="12"/>
    <x v="12"/>
    <n v="0"/>
    <n v="0"/>
    <n v="0"/>
    <n v="0"/>
    <n v="0"/>
    <n v="0"/>
  </r>
  <r>
    <x v="3"/>
    <x v="171"/>
    <x v="4"/>
    <x v="12"/>
    <x v="12"/>
    <n v="0"/>
    <n v="0"/>
    <n v="0"/>
    <n v="0"/>
    <n v="0"/>
    <n v="0"/>
  </r>
  <r>
    <x v="3"/>
    <x v="171"/>
    <x v="5"/>
    <x v="12"/>
    <x v="12"/>
    <n v="0"/>
    <n v="0"/>
    <n v="0"/>
    <n v="0"/>
    <n v="0"/>
    <n v="0"/>
  </r>
  <r>
    <x v="3"/>
    <x v="171"/>
    <x v="6"/>
    <x v="12"/>
    <x v="12"/>
    <n v="0"/>
    <n v="0"/>
    <n v="0"/>
    <n v="0"/>
    <n v="0"/>
    <n v="0"/>
  </r>
  <r>
    <x v="3"/>
    <x v="171"/>
    <x v="7"/>
    <x v="378"/>
    <x v="378"/>
    <n v="91700"/>
    <n v="91850"/>
    <n v="122266.66666666667"/>
    <n v="122466.66666666667"/>
    <n v="150"/>
    <n v="1.6357688113413304E-3"/>
  </r>
  <r>
    <x v="3"/>
    <x v="171"/>
    <x v="8"/>
    <x v="6"/>
    <x v="6"/>
    <m/>
    <m/>
    <m/>
    <m/>
    <m/>
    <m/>
  </r>
  <r>
    <x v="3"/>
    <x v="171"/>
    <x v="9"/>
    <x v="12"/>
    <x v="12"/>
    <n v="0"/>
    <n v="0"/>
    <n v="0"/>
    <n v="0"/>
    <n v="0"/>
    <n v="0"/>
  </r>
  <r>
    <x v="3"/>
    <x v="171"/>
    <x v="10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11"/>
    <x v="509"/>
    <x v="509"/>
    <n v="9960"/>
    <n v="10039.68"/>
    <n v="31125"/>
    <n v="31374"/>
    <n v="79.680000000000291"/>
    <n v="8.0000000000000297E-3"/>
  </r>
  <r>
    <x v="3"/>
    <x v="171"/>
    <x v="12"/>
    <x v="12"/>
    <x v="12"/>
    <n v="0"/>
    <n v="0"/>
    <n v="0"/>
    <n v="0"/>
    <n v="0"/>
    <n v="0"/>
  </r>
  <r>
    <x v="3"/>
    <x v="171"/>
    <x v="13"/>
    <x v="12"/>
    <x v="12"/>
    <n v="0"/>
    <n v="0"/>
    <n v="0"/>
    <n v="0"/>
    <n v="0"/>
    <n v="0"/>
  </r>
  <r>
    <x v="3"/>
    <x v="171"/>
    <x v="14"/>
    <x v="12"/>
    <x v="12"/>
    <n v="0"/>
    <n v="0"/>
    <n v="0"/>
    <n v="0"/>
    <n v="0"/>
    <n v="0"/>
  </r>
  <r>
    <x v="3"/>
    <x v="171"/>
    <x v="7"/>
    <x v="509"/>
    <x v="509"/>
    <n v="9960"/>
    <n v="10039.68"/>
    <n v="31125"/>
    <n v="31374"/>
    <n v="79.680000000000291"/>
    <n v="8.0000000000000297E-3"/>
  </r>
  <r>
    <x v="3"/>
    <x v="171"/>
    <x v="8"/>
    <x v="6"/>
    <x v="6"/>
    <m/>
    <m/>
    <m/>
    <m/>
    <m/>
    <m/>
  </r>
  <r>
    <x v="3"/>
    <x v="171"/>
    <x v="15"/>
    <x v="0"/>
    <x v="0"/>
    <n v="53000"/>
    <n v="53200"/>
    <n v="53000"/>
    <n v="53200"/>
    <n v="200"/>
    <n v="3.7735849056603774E-3"/>
  </r>
  <r>
    <x v="3"/>
    <x v="171"/>
    <x v="16"/>
    <x v="12"/>
    <x v="12"/>
    <n v="0"/>
    <n v="0"/>
    <n v="0"/>
    <n v="0"/>
    <n v="0"/>
    <n v="0"/>
  </r>
  <r>
    <x v="3"/>
    <x v="171"/>
    <x v="17"/>
    <x v="12"/>
    <x v="12"/>
    <n v="0"/>
    <n v="0"/>
    <n v="0"/>
    <n v="0"/>
    <n v="0"/>
    <n v="0"/>
  </r>
  <r>
    <x v="3"/>
    <x v="171"/>
    <x v="7"/>
    <x v="0"/>
    <x v="0"/>
    <n v="53000"/>
    <n v="53200"/>
    <n v="53000"/>
    <n v="53200"/>
    <n v="200"/>
    <n v="3.7735849056603774E-3"/>
  </r>
  <r>
    <x v="3"/>
    <x v="171"/>
    <x v="8"/>
    <x v="6"/>
    <x v="6"/>
    <m/>
    <m/>
    <m/>
    <m/>
    <m/>
    <m/>
  </r>
  <r>
    <x v="3"/>
    <x v="171"/>
    <x v="18"/>
    <x v="12"/>
    <x v="12"/>
    <n v="0"/>
    <n v="0"/>
    <n v="0"/>
    <n v="0"/>
    <n v="0"/>
    <n v="0"/>
  </r>
  <r>
    <x v="3"/>
    <x v="171"/>
    <x v="19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20"/>
    <x v="12"/>
    <x v="12"/>
    <n v="0"/>
    <n v="0"/>
    <n v="0"/>
    <n v="0"/>
    <n v="0"/>
    <n v="0"/>
  </r>
  <r>
    <x v="3"/>
    <x v="171"/>
    <x v="21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22"/>
    <x v="12"/>
    <x v="12"/>
    <n v="0"/>
    <n v="0"/>
    <n v="0"/>
    <n v="0"/>
    <n v="0"/>
    <n v="0"/>
  </r>
  <r>
    <x v="3"/>
    <x v="171"/>
    <x v="23"/>
    <x v="12"/>
    <x v="12"/>
    <n v="0"/>
    <n v="0"/>
    <n v="0"/>
    <n v="0"/>
    <n v="0"/>
    <n v="0"/>
  </r>
  <r>
    <x v="3"/>
    <x v="171"/>
    <x v="24"/>
    <x v="12"/>
    <x v="12"/>
    <n v="0"/>
    <n v="0"/>
    <n v="0"/>
    <n v="0"/>
    <n v="0"/>
    <n v="0"/>
  </r>
  <r>
    <x v="3"/>
    <x v="171"/>
    <x v="25"/>
    <x v="12"/>
    <x v="12"/>
    <n v="0"/>
    <n v="0"/>
    <n v="0"/>
    <n v="0"/>
    <n v="0"/>
    <n v="0"/>
  </r>
  <r>
    <x v="3"/>
    <x v="171"/>
    <x v="26"/>
    <x v="12"/>
    <x v="12"/>
    <n v="0"/>
    <n v="0"/>
    <n v="0"/>
    <n v="0"/>
    <n v="0"/>
    <n v="0"/>
  </r>
  <r>
    <x v="3"/>
    <x v="171"/>
    <x v="27"/>
    <x v="12"/>
    <x v="12"/>
    <n v="0"/>
    <n v="0"/>
    <n v="0"/>
    <n v="0"/>
    <n v="0"/>
    <n v="0"/>
  </r>
  <r>
    <x v="3"/>
    <x v="171"/>
    <x v="28"/>
    <x v="12"/>
    <x v="12"/>
    <n v="0"/>
    <n v="0"/>
    <n v="0"/>
    <n v="0"/>
    <n v="0"/>
    <n v="0"/>
  </r>
  <r>
    <x v="3"/>
    <x v="171"/>
    <x v="29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30"/>
    <x v="12"/>
    <x v="12"/>
    <n v="0"/>
    <n v="0"/>
    <n v="0"/>
    <n v="0"/>
    <n v="0"/>
    <n v="0"/>
  </r>
  <r>
    <x v="3"/>
    <x v="171"/>
    <x v="31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32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33"/>
    <x v="115"/>
    <x v="115"/>
    <n v="20800"/>
    <n v="20900"/>
    <n v="41600"/>
    <n v="41800"/>
    <n v="100"/>
    <n v="4.807692307692308E-3"/>
  </r>
  <r>
    <x v="3"/>
    <x v="171"/>
    <x v="34"/>
    <x v="12"/>
    <x v="12"/>
    <n v="0"/>
    <n v="0"/>
    <n v="0"/>
    <n v="0"/>
    <n v="0"/>
    <n v="0"/>
  </r>
  <r>
    <x v="3"/>
    <x v="171"/>
    <x v="7"/>
    <x v="115"/>
    <x v="115"/>
    <n v="20800"/>
    <n v="20900"/>
    <n v="41600"/>
    <n v="41800"/>
    <n v="100"/>
    <n v="4.807692307692308E-3"/>
  </r>
  <r>
    <x v="3"/>
    <x v="171"/>
    <x v="8"/>
    <x v="6"/>
    <x v="6"/>
    <m/>
    <m/>
    <m/>
    <m/>
    <m/>
    <m/>
  </r>
  <r>
    <x v="3"/>
    <x v="171"/>
    <x v="35"/>
    <x v="12"/>
    <x v="12"/>
    <n v="0"/>
    <n v="0"/>
    <n v="0"/>
    <n v="0"/>
    <n v="0"/>
    <n v="0"/>
  </r>
  <r>
    <x v="3"/>
    <x v="171"/>
    <x v="36"/>
    <x v="12"/>
    <x v="12"/>
    <n v="0"/>
    <n v="0"/>
    <n v="0"/>
    <n v="0"/>
    <n v="0"/>
    <n v="0"/>
  </r>
  <r>
    <x v="3"/>
    <x v="171"/>
    <x v="37"/>
    <x v="12"/>
    <x v="12"/>
    <n v="0"/>
    <n v="0"/>
    <n v="0"/>
    <n v="0"/>
    <n v="0"/>
    <n v="0"/>
  </r>
  <r>
    <x v="3"/>
    <x v="171"/>
    <x v="38"/>
    <x v="12"/>
    <x v="12"/>
    <n v="0"/>
    <n v="0"/>
    <n v="0"/>
    <n v="0"/>
    <n v="0"/>
    <n v="0"/>
  </r>
  <r>
    <x v="3"/>
    <x v="171"/>
    <x v="7"/>
    <x v="12"/>
    <x v="12"/>
    <n v="0"/>
    <n v="0"/>
    <n v="0"/>
    <n v="0"/>
    <n v="0"/>
    <n v="0"/>
  </r>
  <r>
    <x v="3"/>
    <x v="171"/>
    <x v="8"/>
    <x v="6"/>
    <x v="6"/>
    <m/>
    <m/>
    <m/>
    <m/>
    <m/>
    <m/>
  </r>
  <r>
    <x v="3"/>
    <x v="171"/>
    <x v="39"/>
    <x v="12"/>
    <x v="12"/>
    <n v="0"/>
    <n v="0"/>
    <n v="0"/>
    <n v="0"/>
    <n v="0"/>
    <n v="0"/>
  </r>
  <r>
    <x v="3"/>
    <x v="171"/>
    <x v="40"/>
    <x v="12"/>
    <x v="12"/>
    <n v="0"/>
    <n v="0"/>
    <n v="0"/>
    <n v="0"/>
    <n v="0"/>
    <n v="0"/>
  </r>
  <r>
    <x v="3"/>
    <x v="171"/>
    <x v="41"/>
    <x v="12"/>
    <x v="12"/>
    <n v="0"/>
    <n v="0"/>
    <n v="0"/>
    <n v="0"/>
    <n v="0"/>
    <n v="0"/>
  </r>
  <r>
    <x v="3"/>
    <x v="172"/>
    <x v="0"/>
    <x v="0"/>
    <x v="0"/>
    <n v="75000"/>
    <n v="75000"/>
    <n v="75000"/>
    <n v="75000"/>
    <n v="0"/>
    <n v="0"/>
  </r>
  <r>
    <x v="3"/>
    <x v="172"/>
    <x v="1"/>
    <x v="12"/>
    <x v="12"/>
    <n v="0"/>
    <n v="0"/>
    <n v="0"/>
    <n v="0"/>
    <n v="0"/>
    <n v="0"/>
  </r>
  <r>
    <x v="3"/>
    <x v="172"/>
    <x v="2"/>
    <x v="12"/>
    <x v="12"/>
    <n v="0"/>
    <n v="0"/>
    <n v="0"/>
    <n v="0"/>
    <n v="0"/>
    <n v="0"/>
  </r>
  <r>
    <x v="3"/>
    <x v="172"/>
    <x v="3"/>
    <x v="12"/>
    <x v="12"/>
    <n v="0"/>
    <n v="0"/>
    <n v="0"/>
    <n v="0"/>
    <n v="0"/>
    <n v="0"/>
  </r>
  <r>
    <x v="3"/>
    <x v="172"/>
    <x v="4"/>
    <x v="12"/>
    <x v="12"/>
    <n v="0"/>
    <n v="0"/>
    <n v="0"/>
    <n v="0"/>
    <n v="0"/>
    <n v="0"/>
  </r>
  <r>
    <x v="3"/>
    <x v="172"/>
    <x v="5"/>
    <x v="12"/>
    <x v="12"/>
    <n v="0"/>
    <n v="0"/>
    <n v="0"/>
    <n v="0"/>
    <n v="0"/>
    <n v="0"/>
  </r>
  <r>
    <x v="3"/>
    <x v="172"/>
    <x v="6"/>
    <x v="12"/>
    <x v="12"/>
    <n v="0"/>
    <n v="0"/>
    <n v="0"/>
    <n v="0"/>
    <n v="0"/>
    <n v="0"/>
  </r>
  <r>
    <x v="3"/>
    <x v="172"/>
    <x v="7"/>
    <x v="0"/>
    <x v="0"/>
    <n v="75000"/>
    <n v="75000"/>
    <n v="75000"/>
    <n v="75000"/>
    <n v="0"/>
    <n v="0"/>
  </r>
  <r>
    <x v="3"/>
    <x v="172"/>
    <x v="8"/>
    <x v="6"/>
    <x v="6"/>
    <m/>
    <m/>
    <m/>
    <m/>
    <m/>
    <m/>
  </r>
  <r>
    <x v="3"/>
    <x v="172"/>
    <x v="9"/>
    <x v="12"/>
    <x v="12"/>
    <n v="0"/>
    <n v="0"/>
    <n v="0"/>
    <n v="0"/>
    <n v="0"/>
    <n v="0"/>
  </r>
  <r>
    <x v="3"/>
    <x v="172"/>
    <x v="10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11"/>
    <x v="12"/>
    <x v="12"/>
    <n v="0"/>
    <n v="0"/>
    <n v="0"/>
    <n v="0"/>
    <n v="0"/>
    <n v="0"/>
  </r>
  <r>
    <x v="3"/>
    <x v="172"/>
    <x v="12"/>
    <x v="12"/>
    <x v="12"/>
    <n v="0"/>
    <n v="0"/>
    <n v="0"/>
    <n v="0"/>
    <n v="0"/>
    <n v="0"/>
  </r>
  <r>
    <x v="3"/>
    <x v="172"/>
    <x v="13"/>
    <x v="12"/>
    <x v="12"/>
    <n v="0"/>
    <n v="0"/>
    <n v="0"/>
    <n v="0"/>
    <n v="0"/>
    <n v="0"/>
  </r>
  <r>
    <x v="3"/>
    <x v="172"/>
    <x v="14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15"/>
    <x v="12"/>
    <x v="12"/>
    <n v="0"/>
    <n v="0"/>
    <n v="0"/>
    <n v="0"/>
    <n v="0"/>
    <n v="0"/>
  </r>
  <r>
    <x v="3"/>
    <x v="172"/>
    <x v="16"/>
    <x v="12"/>
    <x v="12"/>
    <n v="0"/>
    <n v="0"/>
    <n v="0"/>
    <n v="0"/>
    <n v="0"/>
    <n v="0"/>
  </r>
  <r>
    <x v="3"/>
    <x v="172"/>
    <x v="17"/>
    <x v="0"/>
    <x v="0"/>
    <n v="24640"/>
    <n v="24840"/>
    <n v="24640"/>
    <n v="24840"/>
    <n v="200"/>
    <n v="8.1168831168831161E-3"/>
  </r>
  <r>
    <x v="3"/>
    <x v="172"/>
    <x v="7"/>
    <x v="0"/>
    <x v="0"/>
    <n v="24640"/>
    <n v="24840"/>
    <n v="24640"/>
    <n v="24840"/>
    <n v="200"/>
    <n v="8.1168831168831161E-3"/>
  </r>
  <r>
    <x v="3"/>
    <x v="172"/>
    <x v="8"/>
    <x v="6"/>
    <x v="6"/>
    <m/>
    <m/>
    <m/>
    <m/>
    <m/>
    <m/>
  </r>
  <r>
    <x v="3"/>
    <x v="172"/>
    <x v="18"/>
    <x v="12"/>
    <x v="12"/>
    <n v="0"/>
    <n v="0"/>
    <n v="0"/>
    <n v="0"/>
    <n v="0"/>
    <n v="0"/>
  </r>
  <r>
    <x v="3"/>
    <x v="172"/>
    <x v="19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20"/>
    <x v="0"/>
    <x v="0"/>
    <n v="47000"/>
    <n v="47200"/>
    <n v="47000"/>
    <n v="47200"/>
    <n v="200"/>
    <n v="4.2553191489361703E-3"/>
  </r>
  <r>
    <x v="3"/>
    <x v="172"/>
    <x v="21"/>
    <x v="12"/>
    <x v="12"/>
    <n v="0"/>
    <n v="0"/>
    <n v="0"/>
    <n v="0"/>
    <n v="0"/>
    <n v="0"/>
  </r>
  <r>
    <x v="3"/>
    <x v="172"/>
    <x v="7"/>
    <x v="0"/>
    <x v="0"/>
    <n v="47000"/>
    <n v="47200"/>
    <n v="47000"/>
    <n v="47200"/>
    <n v="200"/>
    <n v="4.2553191489361703E-3"/>
  </r>
  <r>
    <x v="3"/>
    <x v="172"/>
    <x v="8"/>
    <x v="6"/>
    <x v="6"/>
    <m/>
    <m/>
    <m/>
    <m/>
    <m/>
    <m/>
  </r>
  <r>
    <x v="3"/>
    <x v="172"/>
    <x v="22"/>
    <x v="12"/>
    <x v="12"/>
    <n v="0"/>
    <n v="0"/>
    <n v="0"/>
    <n v="0"/>
    <n v="0"/>
    <n v="0"/>
  </r>
  <r>
    <x v="3"/>
    <x v="172"/>
    <x v="23"/>
    <x v="12"/>
    <x v="12"/>
    <n v="0"/>
    <n v="0"/>
    <n v="0"/>
    <n v="0"/>
    <n v="0"/>
    <n v="0"/>
  </r>
  <r>
    <x v="3"/>
    <x v="172"/>
    <x v="24"/>
    <x v="12"/>
    <x v="12"/>
    <n v="0"/>
    <n v="0"/>
    <n v="0"/>
    <n v="0"/>
    <n v="0"/>
    <n v="0"/>
  </r>
  <r>
    <x v="3"/>
    <x v="172"/>
    <x v="25"/>
    <x v="12"/>
    <x v="12"/>
    <n v="0"/>
    <n v="0"/>
    <n v="0"/>
    <n v="0"/>
    <n v="0"/>
    <n v="0"/>
  </r>
  <r>
    <x v="3"/>
    <x v="172"/>
    <x v="26"/>
    <x v="12"/>
    <x v="12"/>
    <n v="0"/>
    <n v="0"/>
    <n v="0"/>
    <n v="0"/>
    <n v="0"/>
    <n v="0"/>
  </r>
  <r>
    <x v="3"/>
    <x v="172"/>
    <x v="27"/>
    <x v="12"/>
    <x v="12"/>
    <n v="0"/>
    <n v="0"/>
    <n v="0"/>
    <n v="0"/>
    <n v="0"/>
    <n v="0"/>
  </r>
  <r>
    <x v="3"/>
    <x v="172"/>
    <x v="28"/>
    <x v="12"/>
    <x v="12"/>
    <n v="0"/>
    <n v="0"/>
    <n v="0"/>
    <n v="0"/>
    <n v="0"/>
    <n v="0"/>
  </r>
  <r>
    <x v="3"/>
    <x v="172"/>
    <x v="29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30"/>
    <x v="12"/>
    <x v="12"/>
    <n v="0"/>
    <n v="0"/>
    <n v="0"/>
    <n v="0"/>
    <n v="0"/>
    <n v="0"/>
  </r>
  <r>
    <x v="3"/>
    <x v="172"/>
    <x v="31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32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33"/>
    <x v="12"/>
    <x v="12"/>
    <n v="0"/>
    <n v="0"/>
    <n v="0"/>
    <n v="0"/>
    <n v="0"/>
    <n v="0"/>
  </r>
  <r>
    <x v="3"/>
    <x v="172"/>
    <x v="34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35"/>
    <x v="12"/>
    <x v="12"/>
    <n v="0"/>
    <n v="0"/>
    <n v="0"/>
    <n v="0"/>
    <n v="0"/>
    <n v="0"/>
  </r>
  <r>
    <x v="3"/>
    <x v="172"/>
    <x v="36"/>
    <x v="12"/>
    <x v="12"/>
    <n v="0"/>
    <n v="0"/>
    <n v="0"/>
    <n v="0"/>
    <n v="0"/>
    <n v="0"/>
  </r>
  <r>
    <x v="3"/>
    <x v="172"/>
    <x v="37"/>
    <x v="12"/>
    <x v="12"/>
    <n v="0"/>
    <n v="0"/>
    <n v="0"/>
    <n v="0"/>
    <n v="0"/>
    <n v="0"/>
  </r>
  <r>
    <x v="3"/>
    <x v="172"/>
    <x v="38"/>
    <x v="12"/>
    <x v="12"/>
    <n v="0"/>
    <n v="0"/>
    <n v="0"/>
    <n v="0"/>
    <n v="0"/>
    <n v="0"/>
  </r>
  <r>
    <x v="3"/>
    <x v="172"/>
    <x v="7"/>
    <x v="12"/>
    <x v="12"/>
    <n v="0"/>
    <n v="0"/>
    <n v="0"/>
    <n v="0"/>
    <n v="0"/>
    <n v="0"/>
  </r>
  <r>
    <x v="3"/>
    <x v="172"/>
    <x v="8"/>
    <x v="6"/>
    <x v="6"/>
    <m/>
    <m/>
    <m/>
    <m/>
    <m/>
    <m/>
  </r>
  <r>
    <x v="3"/>
    <x v="172"/>
    <x v="39"/>
    <x v="12"/>
    <x v="12"/>
    <n v="0"/>
    <n v="0"/>
    <n v="0"/>
    <n v="0"/>
    <n v="0"/>
    <n v="0"/>
  </r>
  <r>
    <x v="3"/>
    <x v="172"/>
    <x v="40"/>
    <x v="12"/>
    <x v="12"/>
    <n v="0"/>
    <n v="0"/>
    <n v="0"/>
    <n v="0"/>
    <n v="0"/>
    <n v="0"/>
  </r>
  <r>
    <x v="3"/>
    <x v="172"/>
    <x v="41"/>
    <x v="12"/>
    <x v="12"/>
    <n v="0"/>
    <n v="0"/>
    <n v="0"/>
    <n v="0"/>
    <n v="0"/>
    <n v="0"/>
  </r>
  <r>
    <x v="3"/>
    <x v="173"/>
    <x v="0"/>
    <x v="0"/>
    <x v="0"/>
    <n v="80000"/>
    <n v="80000"/>
    <n v="80000"/>
    <n v="80000"/>
    <n v="0"/>
    <n v="0"/>
  </r>
  <r>
    <x v="3"/>
    <x v="173"/>
    <x v="1"/>
    <x v="12"/>
    <x v="12"/>
    <n v="0"/>
    <n v="0"/>
    <n v="0"/>
    <n v="0"/>
    <n v="0"/>
    <n v="0"/>
  </r>
  <r>
    <x v="3"/>
    <x v="173"/>
    <x v="2"/>
    <x v="12"/>
    <x v="12"/>
    <n v="0"/>
    <n v="0"/>
    <n v="0"/>
    <n v="0"/>
    <n v="0"/>
    <n v="0"/>
  </r>
  <r>
    <x v="3"/>
    <x v="173"/>
    <x v="3"/>
    <x v="12"/>
    <x v="12"/>
    <n v="0"/>
    <n v="0"/>
    <n v="0"/>
    <n v="0"/>
    <n v="0"/>
    <n v="0"/>
  </r>
  <r>
    <x v="3"/>
    <x v="173"/>
    <x v="4"/>
    <x v="12"/>
    <x v="12"/>
    <n v="0"/>
    <n v="0"/>
    <n v="0"/>
    <n v="0"/>
    <n v="0"/>
    <n v="0"/>
  </r>
  <r>
    <x v="3"/>
    <x v="173"/>
    <x v="5"/>
    <x v="12"/>
    <x v="12"/>
    <n v="0"/>
    <n v="0"/>
    <n v="0"/>
    <n v="0"/>
    <n v="0"/>
    <n v="0"/>
  </r>
  <r>
    <x v="3"/>
    <x v="173"/>
    <x v="6"/>
    <x v="12"/>
    <x v="12"/>
    <n v="0"/>
    <n v="0"/>
    <n v="0"/>
    <n v="0"/>
    <n v="0"/>
    <n v="0"/>
  </r>
  <r>
    <x v="3"/>
    <x v="173"/>
    <x v="7"/>
    <x v="0"/>
    <x v="0"/>
    <n v="80000"/>
    <n v="80000"/>
    <n v="80000"/>
    <n v="80000"/>
    <n v="0"/>
    <n v="0"/>
  </r>
  <r>
    <x v="3"/>
    <x v="173"/>
    <x v="8"/>
    <x v="6"/>
    <x v="6"/>
    <m/>
    <m/>
    <m/>
    <m/>
    <m/>
    <m/>
  </r>
  <r>
    <x v="3"/>
    <x v="173"/>
    <x v="9"/>
    <x v="12"/>
    <x v="12"/>
    <n v="0"/>
    <n v="0"/>
    <n v="0"/>
    <n v="0"/>
    <n v="0"/>
    <n v="0"/>
  </r>
  <r>
    <x v="3"/>
    <x v="173"/>
    <x v="10"/>
    <x v="12"/>
    <x v="12"/>
    <n v="0"/>
    <n v="0"/>
    <n v="0"/>
    <n v="0"/>
    <n v="0"/>
    <n v="0"/>
  </r>
  <r>
    <x v="3"/>
    <x v="173"/>
    <x v="7"/>
    <x v="12"/>
    <x v="12"/>
    <n v="0"/>
    <n v="0"/>
    <n v="0"/>
    <n v="0"/>
    <n v="0"/>
    <n v="0"/>
  </r>
  <r>
    <x v="3"/>
    <x v="173"/>
    <x v="8"/>
    <x v="6"/>
    <x v="6"/>
    <m/>
    <m/>
    <m/>
    <m/>
    <m/>
    <m/>
  </r>
  <r>
    <x v="3"/>
    <x v="173"/>
    <x v="11"/>
    <x v="17"/>
    <x v="17"/>
    <n v="42050"/>
    <n v="42050"/>
    <n v="21025"/>
    <n v="21025"/>
    <n v="0"/>
    <n v="0"/>
  </r>
  <r>
    <x v="3"/>
    <x v="173"/>
    <x v="12"/>
    <x v="0"/>
    <x v="0"/>
    <n v="25850"/>
    <n v="25850"/>
    <n v="25850"/>
    <n v="25850"/>
    <n v="0"/>
    <n v="0"/>
  </r>
  <r>
    <x v="3"/>
    <x v="173"/>
    <x v="13"/>
    <x v="0"/>
    <x v="0"/>
    <n v="18850"/>
    <n v="19350"/>
    <n v="18850"/>
    <n v="19350"/>
    <n v="500"/>
    <n v="2.6525198938992044E-2"/>
  </r>
  <r>
    <x v="3"/>
    <x v="173"/>
    <x v="14"/>
    <x v="12"/>
    <x v="12"/>
    <n v="0"/>
    <n v="0"/>
    <n v="0"/>
    <n v="0"/>
    <n v="0"/>
    <n v="0"/>
  </r>
  <r>
    <x v="3"/>
    <x v="173"/>
    <x v="7"/>
    <x v="19"/>
    <x v="19"/>
    <n v="86750"/>
    <n v="87250"/>
    <n v="21687.5"/>
    <n v="21812.5"/>
    <n v="500"/>
    <n v="5.763688760806916E-3"/>
  </r>
  <r>
    <x v="3"/>
    <x v="173"/>
    <x v="8"/>
    <x v="6"/>
    <x v="6"/>
    <m/>
    <m/>
    <m/>
    <m/>
    <m/>
    <m/>
  </r>
  <r>
    <x v="3"/>
    <x v="173"/>
    <x v="15"/>
    <x v="12"/>
    <x v="12"/>
    <n v="0"/>
    <n v="0"/>
    <n v="0"/>
    <n v="0"/>
    <n v="0"/>
    <n v="0"/>
  </r>
  <r>
    <x v="3"/>
    <x v="173"/>
    <x v="16"/>
    <x v="12"/>
    <x v="12"/>
    <n v="0"/>
    <n v="0"/>
    <n v="0"/>
    <n v="0"/>
    <n v="0"/>
    <n v="0"/>
  </r>
  <r>
    <x v="3"/>
    <x v="173"/>
    <x v="17"/>
    <x v="0"/>
    <x v="0"/>
    <n v="38000"/>
    <n v="40000"/>
    <n v="38000"/>
    <n v="40000"/>
    <n v="2000"/>
    <n v="5.2631578947368418E-2"/>
  </r>
  <r>
    <x v="3"/>
    <x v="173"/>
    <x v="7"/>
    <x v="0"/>
    <x v="0"/>
    <n v="38000"/>
    <n v="40000"/>
    <n v="38000"/>
    <n v="40000"/>
    <n v="2000"/>
    <n v="5.2631578947368418E-2"/>
  </r>
  <r>
    <x v="3"/>
    <x v="173"/>
    <x v="8"/>
    <x v="6"/>
    <x v="6"/>
    <m/>
    <m/>
    <m/>
    <m/>
    <m/>
    <m/>
  </r>
  <r>
    <x v="3"/>
    <x v="173"/>
    <x v="18"/>
    <x v="12"/>
    <x v="12"/>
    <n v="0"/>
    <n v="0"/>
    <n v="0"/>
    <n v="0"/>
    <n v="0"/>
    <n v="0"/>
  </r>
  <r>
    <x v="3"/>
    <x v="173"/>
    <x v="19"/>
    <x v="12"/>
    <x v="12"/>
    <n v="0"/>
    <n v="0"/>
    <n v="0"/>
    <n v="0"/>
    <n v="0"/>
    <n v="0"/>
  </r>
  <r>
    <x v="3"/>
    <x v="173"/>
    <x v="7"/>
    <x v="12"/>
    <x v="12"/>
    <n v="0"/>
    <n v="0"/>
    <n v="0"/>
    <n v="0"/>
    <n v="0"/>
    <n v="0"/>
  </r>
  <r>
    <x v="3"/>
    <x v="173"/>
    <x v="8"/>
    <x v="6"/>
    <x v="6"/>
    <m/>
    <m/>
    <m/>
    <m/>
    <m/>
    <m/>
  </r>
  <r>
    <x v="3"/>
    <x v="173"/>
    <x v="20"/>
    <x v="12"/>
    <x v="12"/>
    <n v="0"/>
    <n v="0"/>
    <n v="0"/>
    <n v="0"/>
    <n v="0"/>
    <n v="0"/>
  </r>
  <r>
    <x v="3"/>
    <x v="173"/>
    <x v="21"/>
    <x v="12"/>
    <x v="12"/>
    <n v="0"/>
    <n v="0"/>
    <n v="0"/>
    <n v="0"/>
    <n v="0"/>
    <n v="0"/>
  </r>
  <r>
    <x v="3"/>
    <x v="173"/>
    <x v="7"/>
    <x v="12"/>
    <x v="12"/>
    <n v="0"/>
    <n v="0"/>
    <n v="0"/>
    <n v="0"/>
    <n v="0"/>
    <n v="0"/>
  </r>
  <r>
    <x v="3"/>
    <x v="173"/>
    <x v="8"/>
    <x v="6"/>
    <x v="6"/>
    <m/>
    <m/>
    <m/>
    <m/>
    <m/>
    <m/>
  </r>
  <r>
    <x v="3"/>
    <x v="173"/>
    <x v="22"/>
    <x v="12"/>
    <x v="12"/>
    <n v="0"/>
    <n v="0"/>
    <n v="0"/>
    <n v="0"/>
    <n v="0"/>
    <n v="0"/>
  </r>
  <r>
    <x v="3"/>
    <x v="173"/>
    <x v="23"/>
    <x v="12"/>
    <x v="12"/>
    <n v="0"/>
    <n v="0"/>
    <n v="0"/>
    <n v="0"/>
    <n v="0"/>
    <n v="0"/>
  </r>
  <r>
    <x v="3"/>
    <x v="173"/>
    <x v="24"/>
    <x v="12"/>
    <x v="12"/>
    <n v="0"/>
    <n v="0"/>
    <n v="0"/>
    <n v="0"/>
    <n v="0"/>
    <n v="0"/>
  </r>
  <r>
    <x v="3"/>
    <x v="173"/>
    <x v="25"/>
    <x v="12"/>
    <x v="12"/>
    <n v="0"/>
    <n v="0"/>
    <n v="0"/>
    <n v="0"/>
    <n v="0"/>
    <n v="0"/>
  </r>
  <r>
    <x v="3"/>
    <x v="173"/>
    <x v="26"/>
    <x v="12"/>
    <x v="12"/>
    <n v="0"/>
    <n v="0"/>
    <n v="0"/>
    <n v="0"/>
    <n v="0"/>
    <n v="0"/>
  </r>
  <r>
    <x v="3"/>
    <x v="173"/>
    <x v="27"/>
    <x v="12"/>
    <x v="12"/>
    <n v="0"/>
    <n v="0"/>
    <n v="0"/>
    <n v="0"/>
    <n v="0"/>
    <n v="0"/>
  </r>
  <r>
    <x v="3"/>
    <x v="173"/>
    <x v="28"/>
    <x v="12"/>
    <x v="12"/>
    <n v="0"/>
    <n v="0"/>
    <n v="0"/>
    <n v="0"/>
    <n v="0"/>
    <n v="0"/>
  </r>
  <r>
    <x v="3"/>
    <x v="173"/>
    <x v="29"/>
    <x v="12"/>
    <x v="12"/>
    <n v="0"/>
    <n v="0"/>
    <n v="0"/>
    <n v="0"/>
    <n v="0"/>
    <n v="0"/>
  </r>
  <r>
    <x v="3"/>
    <x v="173"/>
    <x v="7"/>
    <x v="12"/>
    <x v="12"/>
    <n v="0"/>
    <n v="0"/>
    <n v="0"/>
    <n v="0"/>
    <n v="0"/>
    <n v="0"/>
  </r>
  <r>
    <x v="3"/>
    <x v="173"/>
    <x v="8"/>
    <x v="6"/>
    <x v="6"/>
    <m/>
    <m/>
    <m/>
    <m/>
    <m/>
    <m/>
  </r>
  <r>
    <x v="3"/>
    <x v="173"/>
    <x v="30"/>
    <x v="12"/>
    <x v="12"/>
    <n v="0"/>
    <n v="0"/>
    <n v="0"/>
    <n v="0"/>
    <n v="0"/>
    <n v="0"/>
  </r>
  <r>
    <x v="3"/>
    <x v="173"/>
    <x v="31"/>
    <x v="12"/>
    <x v="12"/>
    <n v="0"/>
    <n v="0"/>
    <n v="0"/>
    <n v="0"/>
    <n v="0"/>
    <n v="0"/>
  </r>
  <r>
    <x v="3"/>
    <x v="173"/>
    <x v="7"/>
    <x v="12"/>
    <x v="12"/>
    <n v="0"/>
    <n v="0"/>
    <n v="0"/>
    <n v="0"/>
    <n v="0"/>
    <n v="0"/>
  </r>
  <r>
    <x v="3"/>
    <x v="173"/>
    <x v="8"/>
    <x v="6"/>
    <x v="6"/>
    <m/>
    <m/>
    <m/>
    <m/>
    <m/>
    <m/>
  </r>
  <r>
    <x v="3"/>
    <x v="173"/>
    <x v="32"/>
    <x v="0"/>
    <x v="0"/>
    <n v="20000"/>
    <n v="23000"/>
    <n v="20000"/>
    <n v="23000"/>
    <n v="3000"/>
    <n v="0.15"/>
  </r>
  <r>
    <x v="3"/>
    <x v="173"/>
    <x v="7"/>
    <x v="0"/>
    <x v="0"/>
    <n v="20000"/>
    <n v="23000"/>
    <n v="20000"/>
    <n v="23000"/>
    <n v="3000"/>
    <n v="0.15"/>
  </r>
  <r>
    <x v="3"/>
    <x v="173"/>
    <x v="8"/>
    <x v="6"/>
    <x v="6"/>
    <m/>
    <m/>
    <m/>
    <m/>
    <m/>
    <m/>
  </r>
  <r>
    <x v="3"/>
    <x v="173"/>
    <x v="33"/>
    <x v="12"/>
    <x v="12"/>
    <n v="0"/>
    <n v="0"/>
    <n v="0"/>
    <n v="0"/>
    <n v="0"/>
    <n v="0"/>
  </r>
  <r>
    <x v="3"/>
    <x v="173"/>
    <x v="34"/>
    <x v="0"/>
    <x v="0"/>
    <n v="32000"/>
    <n v="36000"/>
    <n v="32000"/>
    <n v="36000"/>
    <n v="4000"/>
    <n v="0.125"/>
  </r>
  <r>
    <x v="3"/>
    <x v="173"/>
    <x v="7"/>
    <x v="0"/>
    <x v="0"/>
    <n v="32000"/>
    <n v="36000"/>
    <n v="32000"/>
    <n v="36000"/>
    <n v="4000"/>
    <n v="0.125"/>
  </r>
  <r>
    <x v="3"/>
    <x v="173"/>
    <x v="8"/>
    <x v="6"/>
    <x v="6"/>
    <m/>
    <m/>
    <m/>
    <m/>
    <m/>
    <m/>
  </r>
  <r>
    <x v="3"/>
    <x v="173"/>
    <x v="35"/>
    <x v="12"/>
    <x v="12"/>
    <n v="0"/>
    <n v="0"/>
    <n v="0"/>
    <n v="0"/>
    <n v="0"/>
    <n v="0"/>
  </r>
  <r>
    <x v="3"/>
    <x v="173"/>
    <x v="36"/>
    <x v="12"/>
    <x v="12"/>
    <n v="0"/>
    <n v="0"/>
    <n v="0"/>
    <n v="0"/>
    <n v="0"/>
    <n v="0"/>
  </r>
  <r>
    <x v="3"/>
    <x v="173"/>
    <x v="37"/>
    <x v="12"/>
    <x v="12"/>
    <n v="0"/>
    <n v="0"/>
    <n v="0"/>
    <n v="0"/>
    <n v="0"/>
    <n v="0"/>
  </r>
  <r>
    <x v="3"/>
    <x v="173"/>
    <x v="38"/>
    <x v="12"/>
    <x v="12"/>
    <n v="0"/>
    <n v="0"/>
    <n v="0"/>
    <n v="0"/>
    <n v="0"/>
    <n v="0"/>
  </r>
  <r>
    <x v="3"/>
    <x v="173"/>
    <x v="7"/>
    <x v="12"/>
    <x v="12"/>
    <n v="0"/>
    <n v="0"/>
    <n v="0"/>
    <n v="0"/>
    <n v="0"/>
    <n v="0"/>
  </r>
  <r>
    <x v="3"/>
    <x v="173"/>
    <x v="8"/>
    <x v="6"/>
    <x v="6"/>
    <m/>
    <m/>
    <m/>
    <m/>
    <m/>
    <m/>
  </r>
  <r>
    <x v="3"/>
    <x v="173"/>
    <x v="39"/>
    <x v="12"/>
    <x v="12"/>
    <n v="0"/>
    <n v="0"/>
    <n v="0"/>
    <n v="0"/>
    <n v="0"/>
    <n v="0"/>
  </r>
  <r>
    <x v="3"/>
    <x v="173"/>
    <x v="40"/>
    <x v="12"/>
    <x v="12"/>
    <n v="0"/>
    <n v="0"/>
    <n v="0"/>
    <n v="0"/>
    <n v="0"/>
    <n v="0"/>
  </r>
  <r>
    <x v="3"/>
    <x v="173"/>
    <x v="41"/>
    <x v="12"/>
    <x v="12"/>
    <n v="0"/>
    <n v="0"/>
    <n v="0"/>
    <n v="0"/>
    <n v="0"/>
    <n v="0"/>
  </r>
  <r>
    <x v="4"/>
    <x v="174"/>
    <x v="0"/>
    <x v="0"/>
    <x v="0"/>
    <n v="74900"/>
    <n v="74900"/>
    <n v="74900"/>
    <n v="74900"/>
    <n v="0"/>
    <n v="0"/>
  </r>
  <r>
    <x v="4"/>
    <x v="174"/>
    <x v="1"/>
    <x v="12"/>
    <x v="12"/>
    <n v="0"/>
    <n v="0"/>
    <n v="0"/>
    <n v="0"/>
    <n v="0"/>
    <n v="0"/>
  </r>
  <r>
    <x v="4"/>
    <x v="174"/>
    <x v="2"/>
    <x v="12"/>
    <x v="12"/>
    <n v="0"/>
    <n v="0"/>
    <n v="0"/>
    <n v="0"/>
    <n v="0"/>
    <n v="0"/>
  </r>
  <r>
    <x v="4"/>
    <x v="174"/>
    <x v="3"/>
    <x v="12"/>
    <x v="12"/>
    <n v="0"/>
    <n v="0"/>
    <n v="0"/>
    <n v="0"/>
    <n v="0"/>
    <n v="0"/>
  </r>
  <r>
    <x v="4"/>
    <x v="174"/>
    <x v="4"/>
    <x v="12"/>
    <x v="12"/>
    <n v="0"/>
    <n v="0"/>
    <n v="0"/>
    <n v="0"/>
    <n v="0"/>
    <n v="0"/>
  </r>
  <r>
    <x v="4"/>
    <x v="174"/>
    <x v="5"/>
    <x v="12"/>
    <x v="12"/>
    <n v="0"/>
    <n v="0"/>
    <n v="0"/>
    <n v="0"/>
    <n v="0"/>
    <n v="0"/>
  </r>
  <r>
    <x v="4"/>
    <x v="174"/>
    <x v="6"/>
    <x v="12"/>
    <x v="12"/>
    <n v="0"/>
    <n v="0"/>
    <n v="0"/>
    <n v="0"/>
    <n v="0"/>
    <n v="0"/>
  </r>
  <r>
    <x v="4"/>
    <x v="174"/>
    <x v="7"/>
    <x v="0"/>
    <x v="0"/>
    <n v="74900"/>
    <n v="74900"/>
    <n v="74900"/>
    <n v="74900"/>
    <n v="0"/>
    <n v="0"/>
  </r>
  <r>
    <x v="4"/>
    <x v="174"/>
    <x v="8"/>
    <x v="6"/>
    <x v="6"/>
    <m/>
    <m/>
    <m/>
    <m/>
    <m/>
    <m/>
  </r>
  <r>
    <x v="4"/>
    <x v="174"/>
    <x v="9"/>
    <x v="12"/>
    <x v="12"/>
    <n v="0"/>
    <n v="0"/>
    <n v="0"/>
    <n v="0"/>
    <n v="0"/>
    <n v="0"/>
  </r>
  <r>
    <x v="4"/>
    <x v="174"/>
    <x v="10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11"/>
    <x v="506"/>
    <x v="506"/>
    <n v="7056"/>
    <n v="7056"/>
    <n v="16036.363636363636"/>
    <n v="16036.363636363636"/>
    <n v="0"/>
    <n v="0"/>
  </r>
  <r>
    <x v="4"/>
    <x v="174"/>
    <x v="12"/>
    <x v="510"/>
    <x v="510"/>
    <n v="34099.199999999997"/>
    <n v="34099.199999999997"/>
    <n v="16393.846153846152"/>
    <n v="16393.846153846152"/>
    <n v="0"/>
    <n v="0"/>
  </r>
  <r>
    <x v="4"/>
    <x v="174"/>
    <x v="13"/>
    <x v="12"/>
    <x v="12"/>
    <n v="0"/>
    <n v="0"/>
    <n v="0"/>
    <n v="0"/>
    <n v="0"/>
    <n v="0"/>
  </r>
  <r>
    <x v="4"/>
    <x v="174"/>
    <x v="14"/>
    <x v="12"/>
    <x v="12"/>
    <n v="0"/>
    <n v="0"/>
    <n v="0"/>
    <n v="0"/>
    <n v="0"/>
    <n v="0"/>
  </r>
  <r>
    <x v="4"/>
    <x v="174"/>
    <x v="7"/>
    <x v="511"/>
    <x v="511"/>
    <n v="41155.199999999997"/>
    <n v="41155.199999999997"/>
    <n v="16331.428571428571"/>
    <n v="16331.428571428571"/>
    <n v="0"/>
    <n v="0"/>
  </r>
  <r>
    <x v="4"/>
    <x v="174"/>
    <x v="8"/>
    <x v="6"/>
    <x v="6"/>
    <m/>
    <m/>
    <m/>
    <m/>
    <m/>
    <m/>
  </r>
  <r>
    <x v="4"/>
    <x v="174"/>
    <x v="15"/>
    <x v="12"/>
    <x v="12"/>
    <n v="0"/>
    <n v="0"/>
    <n v="0"/>
    <n v="0"/>
    <n v="0"/>
    <n v="0"/>
  </r>
  <r>
    <x v="4"/>
    <x v="174"/>
    <x v="16"/>
    <x v="12"/>
    <x v="12"/>
    <n v="0"/>
    <n v="0"/>
    <n v="0"/>
    <n v="0"/>
    <n v="0"/>
    <n v="0"/>
  </r>
  <r>
    <x v="4"/>
    <x v="174"/>
    <x v="17"/>
    <x v="17"/>
    <x v="17"/>
    <n v="62800"/>
    <n v="62800"/>
    <n v="31400"/>
    <n v="31400"/>
    <n v="0"/>
    <n v="0"/>
  </r>
  <r>
    <x v="4"/>
    <x v="174"/>
    <x v="7"/>
    <x v="17"/>
    <x v="17"/>
    <n v="62800"/>
    <n v="62800"/>
    <n v="31400"/>
    <n v="31400"/>
    <n v="0"/>
    <n v="0"/>
  </r>
  <r>
    <x v="4"/>
    <x v="174"/>
    <x v="8"/>
    <x v="6"/>
    <x v="6"/>
    <m/>
    <m/>
    <m/>
    <m/>
    <m/>
    <m/>
  </r>
  <r>
    <x v="4"/>
    <x v="174"/>
    <x v="18"/>
    <x v="12"/>
    <x v="12"/>
    <n v="0"/>
    <n v="0"/>
    <n v="0"/>
    <n v="0"/>
    <n v="0"/>
    <n v="0"/>
  </r>
  <r>
    <x v="4"/>
    <x v="174"/>
    <x v="19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20"/>
    <x v="12"/>
    <x v="12"/>
    <n v="0"/>
    <n v="0"/>
    <n v="0"/>
    <n v="0"/>
    <n v="0"/>
    <n v="0"/>
  </r>
  <r>
    <x v="4"/>
    <x v="174"/>
    <x v="21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22"/>
    <x v="12"/>
    <x v="12"/>
    <n v="0"/>
    <n v="0"/>
    <n v="0"/>
    <n v="0"/>
    <n v="0"/>
    <n v="0"/>
  </r>
  <r>
    <x v="4"/>
    <x v="174"/>
    <x v="23"/>
    <x v="12"/>
    <x v="12"/>
    <n v="0"/>
    <n v="0"/>
    <n v="0"/>
    <n v="0"/>
    <n v="0"/>
    <n v="0"/>
  </r>
  <r>
    <x v="4"/>
    <x v="174"/>
    <x v="24"/>
    <x v="12"/>
    <x v="12"/>
    <n v="0"/>
    <n v="0"/>
    <n v="0"/>
    <n v="0"/>
    <n v="0"/>
    <n v="0"/>
  </r>
  <r>
    <x v="4"/>
    <x v="174"/>
    <x v="25"/>
    <x v="12"/>
    <x v="12"/>
    <n v="0"/>
    <n v="0"/>
    <n v="0"/>
    <n v="0"/>
    <n v="0"/>
    <n v="0"/>
  </r>
  <r>
    <x v="4"/>
    <x v="174"/>
    <x v="26"/>
    <x v="12"/>
    <x v="12"/>
    <n v="0"/>
    <n v="0"/>
    <n v="0"/>
    <n v="0"/>
    <n v="0"/>
    <n v="0"/>
  </r>
  <r>
    <x v="4"/>
    <x v="174"/>
    <x v="27"/>
    <x v="12"/>
    <x v="12"/>
    <n v="0"/>
    <n v="0"/>
    <n v="0"/>
    <n v="0"/>
    <n v="0"/>
    <n v="0"/>
  </r>
  <r>
    <x v="4"/>
    <x v="174"/>
    <x v="28"/>
    <x v="12"/>
    <x v="12"/>
    <n v="0"/>
    <n v="0"/>
    <n v="0"/>
    <n v="0"/>
    <n v="0"/>
    <n v="0"/>
  </r>
  <r>
    <x v="4"/>
    <x v="174"/>
    <x v="29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30"/>
    <x v="12"/>
    <x v="12"/>
    <n v="0"/>
    <n v="0"/>
    <n v="0"/>
    <n v="0"/>
    <n v="0"/>
    <n v="0"/>
  </r>
  <r>
    <x v="4"/>
    <x v="174"/>
    <x v="31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32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33"/>
    <x v="12"/>
    <x v="12"/>
    <n v="0"/>
    <n v="0"/>
    <n v="0"/>
    <n v="0"/>
    <n v="0"/>
    <n v="0"/>
  </r>
  <r>
    <x v="4"/>
    <x v="174"/>
    <x v="34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35"/>
    <x v="12"/>
    <x v="12"/>
    <n v="0"/>
    <n v="0"/>
    <n v="0"/>
    <n v="0"/>
    <n v="0"/>
    <n v="0"/>
  </r>
  <r>
    <x v="4"/>
    <x v="174"/>
    <x v="36"/>
    <x v="12"/>
    <x v="12"/>
    <n v="0"/>
    <n v="0"/>
    <n v="0"/>
    <n v="0"/>
    <n v="0"/>
    <n v="0"/>
  </r>
  <r>
    <x v="4"/>
    <x v="174"/>
    <x v="37"/>
    <x v="12"/>
    <x v="12"/>
    <n v="0"/>
    <n v="0"/>
    <n v="0"/>
    <n v="0"/>
    <n v="0"/>
    <n v="0"/>
  </r>
  <r>
    <x v="4"/>
    <x v="174"/>
    <x v="38"/>
    <x v="12"/>
    <x v="12"/>
    <n v="0"/>
    <n v="0"/>
    <n v="0"/>
    <n v="0"/>
    <n v="0"/>
    <n v="0"/>
  </r>
  <r>
    <x v="4"/>
    <x v="174"/>
    <x v="7"/>
    <x v="12"/>
    <x v="12"/>
    <n v="0"/>
    <n v="0"/>
    <n v="0"/>
    <n v="0"/>
    <n v="0"/>
    <n v="0"/>
  </r>
  <r>
    <x v="4"/>
    <x v="174"/>
    <x v="8"/>
    <x v="6"/>
    <x v="6"/>
    <m/>
    <m/>
    <m/>
    <m/>
    <m/>
    <m/>
  </r>
  <r>
    <x v="4"/>
    <x v="174"/>
    <x v="39"/>
    <x v="12"/>
    <x v="12"/>
    <n v="0"/>
    <n v="0"/>
    <n v="0"/>
    <n v="0"/>
    <n v="0"/>
    <n v="0"/>
  </r>
  <r>
    <x v="4"/>
    <x v="174"/>
    <x v="40"/>
    <x v="12"/>
    <x v="12"/>
    <n v="0"/>
    <n v="0"/>
    <n v="0"/>
    <n v="0"/>
    <n v="0"/>
    <n v="0"/>
  </r>
  <r>
    <x v="4"/>
    <x v="174"/>
    <x v="41"/>
    <x v="12"/>
    <x v="12"/>
    <n v="0"/>
    <n v="0"/>
    <n v="0"/>
    <n v="0"/>
    <n v="0"/>
    <n v="0"/>
  </r>
  <r>
    <x v="3"/>
    <x v="175"/>
    <x v="0"/>
    <x v="0"/>
    <x v="0"/>
    <n v="81600"/>
    <n v="87500"/>
    <n v="81600"/>
    <n v="87500"/>
    <n v="5900"/>
    <n v="7.2303921568627458E-2"/>
  </r>
  <r>
    <x v="3"/>
    <x v="175"/>
    <x v="1"/>
    <x v="12"/>
    <x v="12"/>
    <n v="0"/>
    <n v="0"/>
    <n v="0"/>
    <n v="0"/>
    <n v="0"/>
    <n v="0"/>
  </r>
  <r>
    <x v="3"/>
    <x v="175"/>
    <x v="2"/>
    <x v="17"/>
    <x v="17"/>
    <n v="140000"/>
    <n v="150000"/>
    <n v="70000"/>
    <n v="75000"/>
    <n v="10000"/>
    <n v="7.1428571428571425E-2"/>
  </r>
  <r>
    <x v="3"/>
    <x v="175"/>
    <x v="3"/>
    <x v="12"/>
    <x v="12"/>
    <n v="0"/>
    <n v="0"/>
    <n v="0"/>
    <n v="0"/>
    <n v="0"/>
    <n v="0"/>
  </r>
  <r>
    <x v="3"/>
    <x v="175"/>
    <x v="4"/>
    <x v="0"/>
    <x v="0"/>
    <n v="68077.740000000005"/>
    <n v="70000"/>
    <n v="68077.740000000005"/>
    <n v="70000"/>
    <n v="1922.2599999999948"/>
    <n v="2.8236248735636561E-2"/>
  </r>
  <r>
    <x v="3"/>
    <x v="175"/>
    <x v="5"/>
    <x v="0"/>
    <x v="0"/>
    <n v="70000"/>
    <n v="75000"/>
    <n v="70000"/>
    <n v="75000"/>
    <n v="5000"/>
    <n v="7.1428571428571425E-2"/>
  </r>
  <r>
    <x v="3"/>
    <x v="175"/>
    <x v="6"/>
    <x v="12"/>
    <x v="12"/>
    <n v="0"/>
    <n v="0"/>
    <n v="0"/>
    <n v="0"/>
    <n v="0"/>
    <n v="0"/>
  </r>
  <r>
    <x v="3"/>
    <x v="175"/>
    <x v="7"/>
    <x v="3"/>
    <x v="3"/>
    <n v="359677.74"/>
    <n v="382500"/>
    <n v="71935.547999999995"/>
    <n v="76500"/>
    <n v="22822.260000000009"/>
    <n v="6.3451966752237743E-2"/>
  </r>
  <r>
    <x v="3"/>
    <x v="175"/>
    <x v="8"/>
    <x v="6"/>
    <x v="6"/>
    <m/>
    <m/>
    <m/>
    <m/>
    <m/>
    <m/>
  </r>
  <r>
    <x v="3"/>
    <x v="175"/>
    <x v="9"/>
    <x v="12"/>
    <x v="12"/>
    <n v="0"/>
    <n v="0"/>
    <n v="0"/>
    <n v="0"/>
    <n v="0"/>
    <n v="0"/>
  </r>
  <r>
    <x v="3"/>
    <x v="175"/>
    <x v="10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11"/>
    <x v="12"/>
    <x v="12"/>
    <n v="0"/>
    <n v="0"/>
    <n v="0"/>
    <n v="0"/>
    <n v="0"/>
    <n v="0"/>
  </r>
  <r>
    <x v="3"/>
    <x v="175"/>
    <x v="12"/>
    <x v="12"/>
    <x v="12"/>
    <n v="0"/>
    <n v="0"/>
    <n v="0"/>
    <n v="0"/>
    <n v="0"/>
    <n v="0"/>
  </r>
  <r>
    <x v="3"/>
    <x v="175"/>
    <x v="13"/>
    <x v="12"/>
    <x v="12"/>
    <n v="0"/>
    <n v="0"/>
    <n v="0"/>
    <n v="0"/>
    <n v="0"/>
    <n v="0"/>
  </r>
  <r>
    <x v="3"/>
    <x v="175"/>
    <x v="14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15"/>
    <x v="17"/>
    <x v="17"/>
    <n v="99151"/>
    <n v="100491"/>
    <n v="49575.5"/>
    <n v="50245.5"/>
    <n v="1340"/>
    <n v="1.3514740143821041E-2"/>
  </r>
  <r>
    <x v="3"/>
    <x v="175"/>
    <x v="16"/>
    <x v="12"/>
    <x v="12"/>
    <n v="0"/>
    <n v="0"/>
    <n v="0"/>
    <n v="0"/>
    <n v="0"/>
    <n v="0"/>
  </r>
  <r>
    <x v="3"/>
    <x v="175"/>
    <x v="17"/>
    <x v="17"/>
    <x v="17"/>
    <n v="59000"/>
    <n v="61000"/>
    <n v="29500"/>
    <n v="30500"/>
    <n v="2000"/>
    <n v="3.3898305084745763E-2"/>
  </r>
  <r>
    <x v="3"/>
    <x v="175"/>
    <x v="7"/>
    <x v="19"/>
    <x v="19"/>
    <n v="158151"/>
    <n v="161491"/>
    <n v="39537.75"/>
    <n v="40372.75"/>
    <n v="3340"/>
    <n v="2.1119057103654103E-2"/>
  </r>
  <r>
    <x v="3"/>
    <x v="175"/>
    <x v="8"/>
    <x v="6"/>
    <x v="6"/>
    <m/>
    <m/>
    <m/>
    <m/>
    <m/>
    <m/>
  </r>
  <r>
    <x v="3"/>
    <x v="175"/>
    <x v="18"/>
    <x v="12"/>
    <x v="12"/>
    <n v="0"/>
    <n v="0"/>
    <n v="0"/>
    <n v="0"/>
    <n v="0"/>
    <n v="0"/>
  </r>
  <r>
    <x v="3"/>
    <x v="175"/>
    <x v="19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20"/>
    <x v="12"/>
    <x v="12"/>
    <n v="0"/>
    <n v="0"/>
    <n v="0"/>
    <n v="0"/>
    <n v="0"/>
    <n v="0"/>
  </r>
  <r>
    <x v="3"/>
    <x v="175"/>
    <x v="21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22"/>
    <x v="12"/>
    <x v="12"/>
    <n v="0"/>
    <n v="0"/>
    <n v="0"/>
    <n v="0"/>
    <n v="0"/>
    <n v="0"/>
  </r>
  <r>
    <x v="3"/>
    <x v="175"/>
    <x v="23"/>
    <x v="12"/>
    <x v="12"/>
    <n v="0"/>
    <n v="0"/>
    <n v="0"/>
    <n v="0"/>
    <n v="0"/>
    <n v="0"/>
  </r>
  <r>
    <x v="3"/>
    <x v="175"/>
    <x v="24"/>
    <x v="12"/>
    <x v="12"/>
    <n v="0"/>
    <n v="0"/>
    <n v="0"/>
    <n v="0"/>
    <n v="0"/>
    <n v="0"/>
  </r>
  <r>
    <x v="3"/>
    <x v="175"/>
    <x v="25"/>
    <x v="12"/>
    <x v="12"/>
    <n v="0"/>
    <n v="0"/>
    <n v="0"/>
    <n v="0"/>
    <n v="0"/>
    <n v="0"/>
  </r>
  <r>
    <x v="3"/>
    <x v="175"/>
    <x v="26"/>
    <x v="12"/>
    <x v="12"/>
    <n v="0"/>
    <n v="0"/>
    <n v="0"/>
    <n v="0"/>
    <n v="0"/>
    <n v="0"/>
  </r>
  <r>
    <x v="3"/>
    <x v="175"/>
    <x v="27"/>
    <x v="12"/>
    <x v="12"/>
    <n v="0"/>
    <n v="0"/>
    <n v="0"/>
    <n v="0"/>
    <n v="0"/>
    <n v="0"/>
  </r>
  <r>
    <x v="3"/>
    <x v="175"/>
    <x v="28"/>
    <x v="12"/>
    <x v="12"/>
    <n v="0"/>
    <n v="0"/>
    <n v="0"/>
    <n v="0"/>
    <n v="0"/>
    <n v="0"/>
  </r>
  <r>
    <x v="3"/>
    <x v="175"/>
    <x v="29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30"/>
    <x v="12"/>
    <x v="12"/>
    <n v="0"/>
    <n v="0"/>
    <n v="0"/>
    <n v="0"/>
    <n v="0"/>
    <n v="0"/>
  </r>
  <r>
    <x v="3"/>
    <x v="175"/>
    <x v="31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32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33"/>
    <x v="12"/>
    <x v="12"/>
    <n v="0"/>
    <n v="0"/>
    <n v="0"/>
    <n v="0"/>
    <n v="0"/>
    <n v="0"/>
  </r>
  <r>
    <x v="3"/>
    <x v="175"/>
    <x v="34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35"/>
    <x v="12"/>
    <x v="12"/>
    <n v="0"/>
    <n v="0"/>
    <n v="0"/>
    <n v="0"/>
    <n v="0"/>
    <n v="0"/>
  </r>
  <r>
    <x v="3"/>
    <x v="175"/>
    <x v="36"/>
    <x v="12"/>
    <x v="12"/>
    <n v="0"/>
    <n v="0"/>
    <n v="0"/>
    <n v="0"/>
    <n v="0"/>
    <n v="0"/>
  </r>
  <r>
    <x v="3"/>
    <x v="175"/>
    <x v="37"/>
    <x v="12"/>
    <x v="12"/>
    <n v="0"/>
    <n v="0"/>
    <n v="0"/>
    <n v="0"/>
    <n v="0"/>
    <n v="0"/>
  </r>
  <r>
    <x v="3"/>
    <x v="175"/>
    <x v="38"/>
    <x v="12"/>
    <x v="12"/>
    <n v="0"/>
    <n v="0"/>
    <n v="0"/>
    <n v="0"/>
    <n v="0"/>
    <n v="0"/>
  </r>
  <r>
    <x v="3"/>
    <x v="175"/>
    <x v="7"/>
    <x v="12"/>
    <x v="12"/>
    <n v="0"/>
    <n v="0"/>
    <n v="0"/>
    <n v="0"/>
    <n v="0"/>
    <n v="0"/>
  </r>
  <r>
    <x v="3"/>
    <x v="175"/>
    <x v="8"/>
    <x v="6"/>
    <x v="6"/>
    <m/>
    <m/>
    <m/>
    <m/>
    <m/>
    <m/>
  </r>
  <r>
    <x v="3"/>
    <x v="175"/>
    <x v="39"/>
    <x v="12"/>
    <x v="12"/>
    <n v="0"/>
    <n v="0"/>
    <n v="0"/>
    <n v="0"/>
    <n v="0"/>
    <n v="0"/>
  </r>
  <r>
    <x v="3"/>
    <x v="175"/>
    <x v="40"/>
    <x v="12"/>
    <x v="12"/>
    <n v="0"/>
    <n v="0"/>
    <n v="0"/>
    <n v="0"/>
    <n v="0"/>
    <n v="0"/>
  </r>
  <r>
    <x v="3"/>
    <x v="175"/>
    <x v="41"/>
    <x v="12"/>
    <x v="12"/>
    <n v="0"/>
    <n v="0"/>
    <n v="0"/>
    <n v="0"/>
    <n v="0"/>
    <n v="0"/>
  </r>
  <r>
    <x v="3"/>
    <x v="176"/>
    <x v="0"/>
    <x v="0"/>
    <x v="0"/>
    <n v="164912"/>
    <n v="142660"/>
    <n v="164912"/>
    <n v="142660"/>
    <n v="-22252"/>
    <n v="-0.13493257009799164"/>
  </r>
  <r>
    <x v="3"/>
    <x v="176"/>
    <x v="1"/>
    <x v="12"/>
    <x v="12"/>
    <n v="0"/>
    <n v="0"/>
    <n v="0"/>
    <n v="0"/>
    <n v="0"/>
    <n v="0"/>
  </r>
  <r>
    <x v="3"/>
    <x v="176"/>
    <x v="2"/>
    <x v="0"/>
    <x v="0"/>
    <n v="142660"/>
    <n v="132600"/>
    <n v="142660"/>
    <n v="132600"/>
    <n v="-10060"/>
    <n v="-7.0517313893172576E-2"/>
  </r>
  <r>
    <x v="3"/>
    <x v="176"/>
    <x v="3"/>
    <x v="12"/>
    <x v="12"/>
    <n v="0"/>
    <n v="0"/>
    <n v="0"/>
    <n v="0"/>
    <n v="0"/>
    <n v="0"/>
  </r>
  <r>
    <x v="3"/>
    <x v="176"/>
    <x v="4"/>
    <x v="0"/>
    <x v="0"/>
    <n v="70000"/>
    <n v="70000"/>
    <n v="70000"/>
    <n v="70000"/>
    <n v="0"/>
    <n v="0"/>
  </r>
  <r>
    <x v="3"/>
    <x v="176"/>
    <x v="5"/>
    <x v="12"/>
    <x v="12"/>
    <n v="0"/>
    <n v="0"/>
    <n v="0"/>
    <n v="0"/>
    <n v="0"/>
    <n v="0"/>
  </r>
  <r>
    <x v="3"/>
    <x v="176"/>
    <x v="6"/>
    <x v="12"/>
    <x v="12"/>
    <n v="0"/>
    <n v="0"/>
    <n v="0"/>
    <n v="0"/>
    <n v="0"/>
    <n v="0"/>
  </r>
  <r>
    <x v="3"/>
    <x v="176"/>
    <x v="7"/>
    <x v="26"/>
    <x v="26"/>
    <n v="377572"/>
    <n v="345260"/>
    <n v="125857.33333333333"/>
    <n v="115086.66666666667"/>
    <n v="-32312"/>
    <n v="-8.5578379752735897E-2"/>
  </r>
  <r>
    <x v="3"/>
    <x v="176"/>
    <x v="8"/>
    <x v="6"/>
    <x v="6"/>
    <m/>
    <m/>
    <m/>
    <m/>
    <m/>
    <m/>
  </r>
  <r>
    <x v="3"/>
    <x v="176"/>
    <x v="9"/>
    <x v="12"/>
    <x v="12"/>
    <n v="0"/>
    <n v="0"/>
    <n v="0"/>
    <n v="0"/>
    <n v="0"/>
    <n v="0"/>
  </r>
  <r>
    <x v="3"/>
    <x v="176"/>
    <x v="10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11"/>
    <x v="0"/>
    <x v="0"/>
    <n v="34848"/>
    <n v="34848"/>
    <n v="34848"/>
    <n v="34848"/>
    <n v="0"/>
    <n v="0"/>
  </r>
  <r>
    <x v="3"/>
    <x v="176"/>
    <x v="12"/>
    <x v="26"/>
    <x v="26"/>
    <n v="108416"/>
    <n v="108416"/>
    <n v="36138.666666666664"/>
    <n v="36138.666666666664"/>
    <n v="0"/>
    <n v="0"/>
  </r>
  <r>
    <x v="3"/>
    <x v="176"/>
    <x v="13"/>
    <x v="12"/>
    <x v="12"/>
    <n v="0"/>
    <n v="0"/>
    <n v="0"/>
    <n v="0"/>
    <n v="0"/>
    <n v="0"/>
  </r>
  <r>
    <x v="3"/>
    <x v="176"/>
    <x v="14"/>
    <x v="12"/>
    <x v="12"/>
    <n v="0"/>
    <n v="0"/>
    <n v="0"/>
    <n v="0"/>
    <n v="0"/>
    <n v="0"/>
  </r>
  <r>
    <x v="3"/>
    <x v="176"/>
    <x v="7"/>
    <x v="19"/>
    <x v="19"/>
    <n v="143264"/>
    <n v="143264"/>
    <n v="35816"/>
    <n v="35816"/>
    <n v="0"/>
    <n v="0"/>
  </r>
  <r>
    <x v="3"/>
    <x v="176"/>
    <x v="8"/>
    <x v="6"/>
    <x v="6"/>
    <m/>
    <m/>
    <m/>
    <m/>
    <m/>
    <m/>
  </r>
  <r>
    <x v="3"/>
    <x v="176"/>
    <x v="15"/>
    <x v="0"/>
    <x v="0"/>
    <n v="53504"/>
    <n v="53504"/>
    <n v="53504"/>
    <n v="53504"/>
    <n v="0"/>
    <n v="0"/>
  </r>
  <r>
    <x v="3"/>
    <x v="176"/>
    <x v="16"/>
    <x v="12"/>
    <x v="12"/>
    <n v="0"/>
    <n v="0"/>
    <n v="0"/>
    <n v="0"/>
    <n v="0"/>
    <n v="0"/>
  </r>
  <r>
    <x v="3"/>
    <x v="176"/>
    <x v="17"/>
    <x v="0"/>
    <x v="0"/>
    <n v="29120"/>
    <n v="29120"/>
    <n v="29120"/>
    <n v="29120"/>
    <n v="0"/>
    <n v="0"/>
  </r>
  <r>
    <x v="3"/>
    <x v="176"/>
    <x v="7"/>
    <x v="17"/>
    <x v="17"/>
    <n v="82624"/>
    <n v="82624"/>
    <n v="41312"/>
    <n v="41312"/>
    <n v="0"/>
    <n v="0"/>
  </r>
  <r>
    <x v="3"/>
    <x v="176"/>
    <x v="8"/>
    <x v="6"/>
    <x v="6"/>
    <m/>
    <m/>
    <m/>
    <m/>
    <m/>
    <m/>
  </r>
  <r>
    <x v="3"/>
    <x v="176"/>
    <x v="18"/>
    <x v="12"/>
    <x v="12"/>
    <n v="0"/>
    <n v="0"/>
    <n v="0"/>
    <n v="0"/>
    <n v="0"/>
    <n v="0"/>
  </r>
  <r>
    <x v="3"/>
    <x v="176"/>
    <x v="19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20"/>
    <x v="12"/>
    <x v="12"/>
    <n v="0"/>
    <n v="0"/>
    <n v="0"/>
    <n v="0"/>
    <n v="0"/>
    <n v="0"/>
  </r>
  <r>
    <x v="3"/>
    <x v="176"/>
    <x v="21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22"/>
    <x v="12"/>
    <x v="12"/>
    <n v="0"/>
    <n v="0"/>
    <n v="0"/>
    <n v="0"/>
    <n v="0"/>
    <n v="0"/>
  </r>
  <r>
    <x v="3"/>
    <x v="176"/>
    <x v="23"/>
    <x v="12"/>
    <x v="12"/>
    <n v="0"/>
    <n v="0"/>
    <n v="0"/>
    <n v="0"/>
    <n v="0"/>
    <n v="0"/>
  </r>
  <r>
    <x v="3"/>
    <x v="176"/>
    <x v="24"/>
    <x v="12"/>
    <x v="12"/>
    <n v="0"/>
    <n v="0"/>
    <n v="0"/>
    <n v="0"/>
    <n v="0"/>
    <n v="0"/>
  </r>
  <r>
    <x v="3"/>
    <x v="176"/>
    <x v="25"/>
    <x v="12"/>
    <x v="12"/>
    <n v="0"/>
    <n v="0"/>
    <n v="0"/>
    <n v="0"/>
    <n v="0"/>
    <n v="0"/>
  </r>
  <r>
    <x v="3"/>
    <x v="176"/>
    <x v="26"/>
    <x v="12"/>
    <x v="12"/>
    <n v="0"/>
    <n v="0"/>
    <n v="0"/>
    <n v="0"/>
    <n v="0"/>
    <n v="0"/>
  </r>
  <r>
    <x v="3"/>
    <x v="176"/>
    <x v="27"/>
    <x v="12"/>
    <x v="12"/>
    <n v="0"/>
    <n v="0"/>
    <n v="0"/>
    <n v="0"/>
    <n v="0"/>
    <n v="0"/>
  </r>
  <r>
    <x v="3"/>
    <x v="176"/>
    <x v="28"/>
    <x v="12"/>
    <x v="12"/>
    <n v="0"/>
    <n v="0"/>
    <n v="0"/>
    <n v="0"/>
    <n v="0"/>
    <n v="0"/>
  </r>
  <r>
    <x v="3"/>
    <x v="176"/>
    <x v="29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30"/>
    <x v="12"/>
    <x v="12"/>
    <n v="0"/>
    <n v="0"/>
    <n v="0"/>
    <n v="0"/>
    <n v="0"/>
    <n v="0"/>
  </r>
  <r>
    <x v="3"/>
    <x v="176"/>
    <x v="31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32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33"/>
    <x v="12"/>
    <x v="12"/>
    <n v="0"/>
    <n v="0"/>
    <n v="0"/>
    <n v="0"/>
    <n v="0"/>
    <n v="0"/>
  </r>
  <r>
    <x v="3"/>
    <x v="176"/>
    <x v="34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35"/>
    <x v="12"/>
    <x v="12"/>
    <n v="0"/>
    <n v="0"/>
    <n v="0"/>
    <n v="0"/>
    <n v="0"/>
    <n v="0"/>
  </r>
  <r>
    <x v="3"/>
    <x v="176"/>
    <x v="36"/>
    <x v="12"/>
    <x v="12"/>
    <n v="0"/>
    <n v="0"/>
    <n v="0"/>
    <n v="0"/>
    <n v="0"/>
    <n v="0"/>
  </r>
  <r>
    <x v="3"/>
    <x v="176"/>
    <x v="37"/>
    <x v="12"/>
    <x v="12"/>
    <n v="0"/>
    <n v="0"/>
    <n v="0"/>
    <n v="0"/>
    <n v="0"/>
    <n v="0"/>
  </r>
  <r>
    <x v="3"/>
    <x v="176"/>
    <x v="38"/>
    <x v="12"/>
    <x v="12"/>
    <n v="0"/>
    <n v="0"/>
    <n v="0"/>
    <n v="0"/>
    <n v="0"/>
    <n v="0"/>
  </r>
  <r>
    <x v="3"/>
    <x v="176"/>
    <x v="7"/>
    <x v="12"/>
    <x v="12"/>
    <n v="0"/>
    <n v="0"/>
    <n v="0"/>
    <n v="0"/>
    <n v="0"/>
    <n v="0"/>
  </r>
  <r>
    <x v="3"/>
    <x v="176"/>
    <x v="8"/>
    <x v="6"/>
    <x v="6"/>
    <m/>
    <m/>
    <m/>
    <m/>
    <m/>
    <m/>
  </r>
  <r>
    <x v="3"/>
    <x v="176"/>
    <x v="39"/>
    <x v="12"/>
    <x v="12"/>
    <n v="0"/>
    <n v="0"/>
    <n v="0"/>
    <n v="0"/>
    <n v="0"/>
    <n v="0"/>
  </r>
  <r>
    <x v="3"/>
    <x v="176"/>
    <x v="40"/>
    <x v="12"/>
    <x v="12"/>
    <n v="0"/>
    <n v="0"/>
    <n v="0"/>
    <n v="0"/>
    <n v="0"/>
    <n v="0"/>
  </r>
  <r>
    <x v="3"/>
    <x v="176"/>
    <x v="41"/>
    <x v="12"/>
    <x v="12"/>
    <n v="0"/>
    <n v="0"/>
    <n v="0"/>
    <n v="0"/>
    <n v="0"/>
    <n v="0"/>
  </r>
  <r>
    <x v="3"/>
    <x v="177"/>
    <x v="0"/>
    <x v="0"/>
    <x v="0"/>
    <n v="95500"/>
    <n v="95500"/>
    <n v="95500"/>
    <n v="95500"/>
    <n v="0"/>
    <n v="0"/>
  </r>
  <r>
    <x v="3"/>
    <x v="177"/>
    <x v="1"/>
    <x v="0"/>
    <x v="0"/>
    <n v="90000"/>
    <n v="90000"/>
    <n v="90000"/>
    <n v="90000"/>
    <n v="0"/>
    <n v="0"/>
  </r>
  <r>
    <x v="3"/>
    <x v="177"/>
    <x v="2"/>
    <x v="12"/>
    <x v="12"/>
    <n v="0"/>
    <n v="0"/>
    <n v="0"/>
    <n v="0"/>
    <n v="0"/>
    <n v="0"/>
  </r>
  <r>
    <x v="3"/>
    <x v="177"/>
    <x v="3"/>
    <x v="12"/>
    <x v="12"/>
    <n v="0"/>
    <n v="0"/>
    <n v="0"/>
    <n v="0"/>
    <n v="0"/>
    <n v="0"/>
  </r>
  <r>
    <x v="3"/>
    <x v="177"/>
    <x v="4"/>
    <x v="12"/>
    <x v="12"/>
    <n v="0"/>
    <n v="0"/>
    <n v="0"/>
    <n v="0"/>
    <n v="0"/>
    <n v="0"/>
  </r>
  <r>
    <x v="3"/>
    <x v="177"/>
    <x v="5"/>
    <x v="12"/>
    <x v="12"/>
    <n v="0"/>
    <n v="0"/>
    <n v="0"/>
    <n v="0"/>
    <n v="0"/>
    <n v="0"/>
  </r>
  <r>
    <x v="3"/>
    <x v="177"/>
    <x v="6"/>
    <x v="12"/>
    <x v="12"/>
    <n v="0"/>
    <n v="0"/>
    <n v="0"/>
    <n v="0"/>
    <n v="0"/>
    <n v="0"/>
  </r>
  <r>
    <x v="3"/>
    <x v="177"/>
    <x v="7"/>
    <x v="17"/>
    <x v="17"/>
    <n v="185500"/>
    <n v="185500"/>
    <n v="92750"/>
    <n v="92750"/>
    <n v="0"/>
    <n v="0"/>
  </r>
  <r>
    <x v="3"/>
    <x v="177"/>
    <x v="8"/>
    <x v="6"/>
    <x v="6"/>
    <m/>
    <m/>
    <m/>
    <m/>
    <m/>
    <m/>
  </r>
  <r>
    <x v="3"/>
    <x v="177"/>
    <x v="9"/>
    <x v="12"/>
    <x v="12"/>
    <n v="0"/>
    <n v="0"/>
    <n v="0"/>
    <n v="0"/>
    <n v="0"/>
    <n v="0"/>
  </r>
  <r>
    <x v="3"/>
    <x v="177"/>
    <x v="10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11"/>
    <x v="0"/>
    <x v="0"/>
    <n v="10374"/>
    <n v="10474"/>
    <n v="10374"/>
    <n v="10474"/>
    <n v="100"/>
    <n v="9.6394833236938503E-3"/>
  </r>
  <r>
    <x v="3"/>
    <x v="177"/>
    <x v="12"/>
    <x v="17"/>
    <x v="17"/>
    <n v="35197"/>
    <n v="35397"/>
    <n v="17598.5"/>
    <n v="17698.5"/>
    <n v="200"/>
    <n v="5.6823024689604228E-3"/>
  </r>
  <r>
    <x v="3"/>
    <x v="177"/>
    <x v="13"/>
    <x v="12"/>
    <x v="12"/>
    <n v="0"/>
    <n v="0"/>
    <n v="0"/>
    <n v="0"/>
    <n v="0"/>
    <n v="0"/>
  </r>
  <r>
    <x v="3"/>
    <x v="177"/>
    <x v="14"/>
    <x v="12"/>
    <x v="12"/>
    <n v="0"/>
    <n v="0"/>
    <n v="0"/>
    <n v="0"/>
    <n v="0"/>
    <n v="0"/>
  </r>
  <r>
    <x v="3"/>
    <x v="177"/>
    <x v="7"/>
    <x v="26"/>
    <x v="26"/>
    <n v="45571"/>
    <n v="45871"/>
    <n v="15190.333333333334"/>
    <n v="15290.333333333334"/>
    <n v="300"/>
    <n v="6.5831340106646775E-3"/>
  </r>
  <r>
    <x v="3"/>
    <x v="177"/>
    <x v="8"/>
    <x v="6"/>
    <x v="6"/>
    <m/>
    <m/>
    <m/>
    <m/>
    <m/>
    <m/>
  </r>
  <r>
    <x v="3"/>
    <x v="177"/>
    <x v="15"/>
    <x v="0"/>
    <x v="0"/>
    <n v="42000"/>
    <n v="42000"/>
    <n v="42000"/>
    <n v="42000"/>
    <n v="0"/>
    <n v="0"/>
  </r>
  <r>
    <x v="3"/>
    <x v="177"/>
    <x v="16"/>
    <x v="12"/>
    <x v="12"/>
    <n v="0"/>
    <n v="0"/>
    <n v="0"/>
    <n v="0"/>
    <n v="0"/>
    <n v="0"/>
  </r>
  <r>
    <x v="3"/>
    <x v="177"/>
    <x v="17"/>
    <x v="17"/>
    <x v="17"/>
    <n v="64662"/>
    <n v="64662"/>
    <n v="32331"/>
    <n v="32331"/>
    <n v="0"/>
    <n v="0"/>
  </r>
  <r>
    <x v="3"/>
    <x v="177"/>
    <x v="7"/>
    <x v="26"/>
    <x v="26"/>
    <n v="106662"/>
    <n v="106662"/>
    <n v="35554"/>
    <n v="35554"/>
    <n v="0"/>
    <n v="0"/>
  </r>
  <r>
    <x v="3"/>
    <x v="177"/>
    <x v="8"/>
    <x v="6"/>
    <x v="6"/>
    <m/>
    <m/>
    <m/>
    <m/>
    <m/>
    <m/>
  </r>
  <r>
    <x v="3"/>
    <x v="177"/>
    <x v="18"/>
    <x v="172"/>
    <x v="172"/>
    <n v="94000"/>
    <n v="94000"/>
    <n v="37600"/>
    <n v="37600"/>
    <n v="0"/>
    <n v="0"/>
  </r>
  <r>
    <x v="3"/>
    <x v="177"/>
    <x v="19"/>
    <x v="12"/>
    <x v="12"/>
    <n v="0"/>
    <n v="0"/>
    <n v="0"/>
    <n v="0"/>
    <n v="0"/>
    <n v="0"/>
  </r>
  <r>
    <x v="3"/>
    <x v="177"/>
    <x v="7"/>
    <x v="172"/>
    <x v="172"/>
    <n v="94000"/>
    <n v="94000"/>
    <n v="37600"/>
    <n v="37600"/>
    <n v="0"/>
    <n v="0"/>
  </r>
  <r>
    <x v="3"/>
    <x v="177"/>
    <x v="8"/>
    <x v="6"/>
    <x v="6"/>
    <m/>
    <m/>
    <m/>
    <m/>
    <m/>
    <m/>
  </r>
  <r>
    <x v="3"/>
    <x v="177"/>
    <x v="20"/>
    <x v="12"/>
    <x v="12"/>
    <n v="0"/>
    <n v="0"/>
    <n v="0"/>
    <n v="0"/>
    <n v="0"/>
    <n v="0"/>
  </r>
  <r>
    <x v="3"/>
    <x v="177"/>
    <x v="21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22"/>
    <x v="12"/>
    <x v="12"/>
    <n v="0"/>
    <n v="0"/>
    <n v="0"/>
    <n v="0"/>
    <n v="0"/>
    <n v="0"/>
  </r>
  <r>
    <x v="3"/>
    <x v="177"/>
    <x v="23"/>
    <x v="12"/>
    <x v="12"/>
    <n v="0"/>
    <n v="0"/>
    <n v="0"/>
    <n v="0"/>
    <n v="0"/>
    <n v="0"/>
  </r>
  <r>
    <x v="3"/>
    <x v="177"/>
    <x v="24"/>
    <x v="12"/>
    <x v="12"/>
    <n v="0"/>
    <n v="0"/>
    <n v="0"/>
    <n v="0"/>
    <n v="0"/>
    <n v="0"/>
  </r>
  <r>
    <x v="3"/>
    <x v="177"/>
    <x v="25"/>
    <x v="12"/>
    <x v="12"/>
    <n v="0"/>
    <n v="0"/>
    <n v="0"/>
    <n v="0"/>
    <n v="0"/>
    <n v="0"/>
  </r>
  <r>
    <x v="3"/>
    <x v="177"/>
    <x v="26"/>
    <x v="12"/>
    <x v="12"/>
    <n v="0"/>
    <n v="0"/>
    <n v="0"/>
    <n v="0"/>
    <n v="0"/>
    <n v="0"/>
  </r>
  <r>
    <x v="3"/>
    <x v="177"/>
    <x v="27"/>
    <x v="12"/>
    <x v="12"/>
    <n v="0"/>
    <n v="0"/>
    <n v="0"/>
    <n v="0"/>
    <n v="0"/>
    <n v="0"/>
  </r>
  <r>
    <x v="3"/>
    <x v="177"/>
    <x v="28"/>
    <x v="12"/>
    <x v="12"/>
    <n v="0"/>
    <n v="0"/>
    <n v="0"/>
    <n v="0"/>
    <n v="0"/>
    <n v="0"/>
  </r>
  <r>
    <x v="3"/>
    <x v="177"/>
    <x v="29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30"/>
    <x v="12"/>
    <x v="12"/>
    <n v="0"/>
    <n v="0"/>
    <n v="0"/>
    <n v="0"/>
    <n v="0"/>
    <n v="0"/>
  </r>
  <r>
    <x v="3"/>
    <x v="177"/>
    <x v="31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32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33"/>
    <x v="12"/>
    <x v="12"/>
    <n v="0"/>
    <n v="0"/>
    <n v="0"/>
    <n v="0"/>
    <n v="0"/>
    <n v="0"/>
  </r>
  <r>
    <x v="3"/>
    <x v="177"/>
    <x v="34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35"/>
    <x v="12"/>
    <x v="12"/>
    <n v="0"/>
    <n v="0"/>
    <n v="0"/>
    <n v="0"/>
    <n v="0"/>
    <n v="0"/>
  </r>
  <r>
    <x v="3"/>
    <x v="177"/>
    <x v="36"/>
    <x v="12"/>
    <x v="12"/>
    <n v="0"/>
    <n v="0"/>
    <n v="0"/>
    <n v="0"/>
    <n v="0"/>
    <n v="0"/>
  </r>
  <r>
    <x v="3"/>
    <x v="177"/>
    <x v="37"/>
    <x v="12"/>
    <x v="12"/>
    <n v="0"/>
    <n v="0"/>
    <n v="0"/>
    <n v="0"/>
    <n v="0"/>
    <n v="0"/>
  </r>
  <r>
    <x v="3"/>
    <x v="177"/>
    <x v="38"/>
    <x v="12"/>
    <x v="12"/>
    <n v="0"/>
    <n v="0"/>
    <n v="0"/>
    <n v="0"/>
    <n v="0"/>
    <n v="0"/>
  </r>
  <r>
    <x v="3"/>
    <x v="177"/>
    <x v="7"/>
    <x v="12"/>
    <x v="12"/>
    <n v="0"/>
    <n v="0"/>
    <n v="0"/>
    <n v="0"/>
    <n v="0"/>
    <n v="0"/>
  </r>
  <r>
    <x v="3"/>
    <x v="177"/>
    <x v="8"/>
    <x v="6"/>
    <x v="6"/>
    <m/>
    <m/>
    <m/>
    <m/>
    <m/>
    <m/>
  </r>
  <r>
    <x v="3"/>
    <x v="177"/>
    <x v="39"/>
    <x v="12"/>
    <x v="12"/>
    <n v="0"/>
    <n v="0"/>
    <n v="0"/>
    <n v="0"/>
    <n v="0"/>
    <n v="0"/>
  </r>
  <r>
    <x v="3"/>
    <x v="177"/>
    <x v="40"/>
    <x v="12"/>
    <x v="12"/>
    <n v="0"/>
    <n v="0"/>
    <n v="0"/>
    <n v="0"/>
    <n v="0"/>
    <n v="0"/>
  </r>
  <r>
    <x v="3"/>
    <x v="177"/>
    <x v="41"/>
    <x v="12"/>
    <x v="12"/>
    <n v="0"/>
    <n v="0"/>
    <n v="0"/>
    <n v="0"/>
    <n v="0"/>
    <n v="0"/>
  </r>
  <r>
    <x v="3"/>
    <x v="178"/>
    <x v="0"/>
    <x v="0"/>
    <x v="0"/>
    <n v="87833"/>
    <n v="98000"/>
    <n v="87833"/>
    <n v="98000"/>
    <n v="10167"/>
    <n v="0.11575375997631869"/>
  </r>
  <r>
    <x v="3"/>
    <x v="178"/>
    <x v="1"/>
    <x v="12"/>
    <x v="12"/>
    <n v="0"/>
    <n v="0"/>
    <n v="0"/>
    <n v="0"/>
    <n v="0"/>
    <n v="0"/>
  </r>
  <r>
    <x v="3"/>
    <x v="178"/>
    <x v="2"/>
    <x v="12"/>
    <x v="12"/>
    <n v="0"/>
    <n v="0"/>
    <n v="0"/>
    <n v="0"/>
    <n v="0"/>
    <n v="0"/>
  </r>
  <r>
    <x v="3"/>
    <x v="178"/>
    <x v="3"/>
    <x v="12"/>
    <x v="12"/>
    <n v="0"/>
    <n v="0"/>
    <n v="0"/>
    <n v="0"/>
    <n v="0"/>
    <n v="0"/>
  </r>
  <r>
    <x v="3"/>
    <x v="178"/>
    <x v="4"/>
    <x v="0"/>
    <x v="0"/>
    <n v="91175"/>
    <n v="91537"/>
    <n v="91175"/>
    <n v="91537"/>
    <n v="362"/>
    <n v="3.9703866191390181E-3"/>
  </r>
  <r>
    <x v="3"/>
    <x v="178"/>
    <x v="5"/>
    <x v="12"/>
    <x v="12"/>
    <n v="0"/>
    <n v="0"/>
    <n v="0"/>
    <n v="0"/>
    <n v="0"/>
    <n v="0"/>
  </r>
  <r>
    <x v="3"/>
    <x v="178"/>
    <x v="6"/>
    <x v="12"/>
    <x v="12"/>
    <n v="0"/>
    <n v="0"/>
    <n v="0"/>
    <n v="0"/>
    <n v="0"/>
    <n v="0"/>
  </r>
  <r>
    <x v="3"/>
    <x v="178"/>
    <x v="7"/>
    <x v="17"/>
    <x v="17"/>
    <n v="179008"/>
    <n v="189537"/>
    <n v="89504"/>
    <n v="94768.5"/>
    <n v="10529"/>
    <n v="5.8818600286020734E-2"/>
  </r>
  <r>
    <x v="3"/>
    <x v="178"/>
    <x v="8"/>
    <x v="6"/>
    <x v="6"/>
    <m/>
    <m/>
    <m/>
    <m/>
    <m/>
    <m/>
  </r>
  <r>
    <x v="3"/>
    <x v="178"/>
    <x v="9"/>
    <x v="12"/>
    <x v="12"/>
    <n v="0"/>
    <n v="0"/>
    <n v="0"/>
    <n v="0"/>
    <n v="0"/>
    <n v="0"/>
  </r>
  <r>
    <x v="3"/>
    <x v="178"/>
    <x v="10"/>
    <x v="12"/>
    <x v="12"/>
    <n v="0"/>
    <n v="0"/>
    <n v="0"/>
    <n v="0"/>
    <n v="0"/>
    <n v="0"/>
  </r>
  <r>
    <x v="3"/>
    <x v="178"/>
    <x v="7"/>
    <x v="12"/>
    <x v="12"/>
    <n v="0"/>
    <n v="0"/>
    <n v="0"/>
    <n v="0"/>
    <n v="0"/>
    <n v="0"/>
  </r>
  <r>
    <x v="3"/>
    <x v="178"/>
    <x v="8"/>
    <x v="6"/>
    <x v="6"/>
    <m/>
    <m/>
    <m/>
    <m/>
    <m/>
    <m/>
  </r>
  <r>
    <x v="3"/>
    <x v="178"/>
    <x v="11"/>
    <x v="271"/>
    <x v="271"/>
    <n v="52804"/>
    <n v="53316"/>
    <n v="35202.666666666664"/>
    <n v="35544"/>
    <n v="512"/>
    <n v="9.6962351337019914E-3"/>
  </r>
  <r>
    <x v="3"/>
    <x v="178"/>
    <x v="12"/>
    <x v="12"/>
    <x v="12"/>
    <n v="0"/>
    <n v="0"/>
    <n v="0"/>
    <n v="0"/>
    <n v="0"/>
    <n v="0"/>
  </r>
  <r>
    <x v="3"/>
    <x v="178"/>
    <x v="13"/>
    <x v="12"/>
    <x v="12"/>
    <n v="0"/>
    <n v="0"/>
    <n v="0"/>
    <n v="0"/>
    <n v="0"/>
    <n v="0"/>
  </r>
  <r>
    <x v="3"/>
    <x v="178"/>
    <x v="14"/>
    <x v="12"/>
    <x v="12"/>
    <n v="0"/>
    <n v="0"/>
    <n v="0"/>
    <n v="0"/>
    <n v="0"/>
    <n v="0"/>
  </r>
  <r>
    <x v="3"/>
    <x v="178"/>
    <x v="7"/>
    <x v="271"/>
    <x v="271"/>
    <n v="52804"/>
    <n v="53316"/>
    <n v="35202.666666666664"/>
    <n v="35544"/>
    <n v="512"/>
    <n v="9.6962351337019914E-3"/>
  </r>
  <r>
    <x v="3"/>
    <x v="178"/>
    <x v="8"/>
    <x v="6"/>
    <x v="6"/>
    <m/>
    <m/>
    <m/>
    <m/>
    <m/>
    <m/>
  </r>
  <r>
    <x v="3"/>
    <x v="178"/>
    <x v="15"/>
    <x v="0"/>
    <x v="0"/>
    <n v="54316"/>
    <n v="60075"/>
    <n v="54316"/>
    <n v="60075"/>
    <n v="5759"/>
    <n v="0.10602768981515576"/>
  </r>
  <r>
    <x v="3"/>
    <x v="178"/>
    <x v="16"/>
    <x v="21"/>
    <x v="21"/>
    <n v="15544"/>
    <n v="15622"/>
    <n v="77720"/>
    <n v="78110"/>
    <n v="78"/>
    <n v="5.0180133813690171E-3"/>
  </r>
  <r>
    <x v="3"/>
    <x v="178"/>
    <x v="17"/>
    <x v="12"/>
    <x v="12"/>
    <n v="0"/>
    <n v="0"/>
    <n v="0"/>
    <n v="0"/>
    <n v="0"/>
    <n v="0"/>
  </r>
  <r>
    <x v="3"/>
    <x v="178"/>
    <x v="7"/>
    <x v="330"/>
    <x v="330"/>
    <n v="69860"/>
    <n v="75697"/>
    <n v="58216.666666666672"/>
    <n v="63080.833333333336"/>
    <n v="5837"/>
    <n v="8.3552819925565416E-2"/>
  </r>
  <r>
    <x v="3"/>
    <x v="178"/>
    <x v="8"/>
    <x v="6"/>
    <x v="6"/>
    <m/>
    <m/>
    <m/>
    <m/>
    <m/>
    <m/>
  </r>
  <r>
    <x v="3"/>
    <x v="178"/>
    <x v="18"/>
    <x v="12"/>
    <x v="12"/>
    <n v="0"/>
    <n v="0"/>
    <n v="0"/>
    <n v="0"/>
    <n v="0"/>
    <n v="0"/>
  </r>
  <r>
    <x v="3"/>
    <x v="178"/>
    <x v="19"/>
    <x v="12"/>
    <x v="12"/>
    <n v="0"/>
    <n v="0"/>
    <n v="0"/>
    <n v="0"/>
    <n v="0"/>
    <n v="0"/>
  </r>
  <r>
    <x v="3"/>
    <x v="178"/>
    <x v="7"/>
    <x v="12"/>
    <x v="12"/>
    <n v="0"/>
    <n v="0"/>
    <n v="0"/>
    <n v="0"/>
    <n v="0"/>
    <n v="0"/>
  </r>
  <r>
    <x v="3"/>
    <x v="178"/>
    <x v="8"/>
    <x v="6"/>
    <x v="6"/>
    <m/>
    <m/>
    <m/>
    <m/>
    <m/>
    <m/>
  </r>
  <r>
    <x v="3"/>
    <x v="178"/>
    <x v="20"/>
    <x v="271"/>
    <x v="271"/>
    <n v="87455"/>
    <n v="87830"/>
    <n v="58303.333333333336"/>
    <n v="58553.333333333336"/>
    <n v="375"/>
    <n v="4.2879195014578928E-3"/>
  </r>
  <r>
    <x v="3"/>
    <x v="178"/>
    <x v="21"/>
    <x v="12"/>
    <x v="12"/>
    <n v="0"/>
    <n v="0"/>
    <n v="0"/>
    <n v="0"/>
    <n v="0"/>
    <n v="0"/>
  </r>
  <r>
    <x v="3"/>
    <x v="178"/>
    <x v="7"/>
    <x v="271"/>
    <x v="271"/>
    <n v="87455"/>
    <n v="87830"/>
    <n v="58303.333333333336"/>
    <n v="58553.333333333336"/>
    <n v="375"/>
    <n v="4.2879195014578928E-3"/>
  </r>
  <r>
    <x v="3"/>
    <x v="178"/>
    <x v="8"/>
    <x v="6"/>
    <x v="6"/>
    <m/>
    <m/>
    <m/>
    <m/>
    <m/>
    <m/>
  </r>
  <r>
    <x v="3"/>
    <x v="178"/>
    <x v="22"/>
    <x v="12"/>
    <x v="12"/>
    <n v="0"/>
    <n v="0"/>
    <n v="0"/>
    <n v="0"/>
    <n v="0"/>
    <n v="0"/>
  </r>
  <r>
    <x v="3"/>
    <x v="178"/>
    <x v="23"/>
    <x v="12"/>
    <x v="12"/>
    <n v="0"/>
    <n v="0"/>
    <n v="0"/>
    <n v="0"/>
    <n v="0"/>
    <n v="0"/>
  </r>
  <r>
    <x v="3"/>
    <x v="178"/>
    <x v="24"/>
    <x v="12"/>
    <x v="12"/>
    <n v="0"/>
    <n v="0"/>
    <n v="0"/>
    <n v="0"/>
    <n v="0"/>
    <n v="0"/>
  </r>
  <r>
    <x v="3"/>
    <x v="178"/>
    <x v="25"/>
    <x v="12"/>
    <x v="12"/>
    <n v="0"/>
    <n v="0"/>
    <n v="0"/>
    <n v="0"/>
    <n v="0"/>
    <n v="0"/>
  </r>
  <r>
    <x v="3"/>
    <x v="178"/>
    <x v="26"/>
    <x v="12"/>
    <x v="12"/>
    <n v="0"/>
    <n v="0"/>
    <n v="0"/>
    <n v="0"/>
    <n v="0"/>
    <n v="0"/>
  </r>
  <r>
    <x v="3"/>
    <x v="178"/>
    <x v="27"/>
    <x v="12"/>
    <x v="12"/>
    <n v="0"/>
    <n v="0"/>
    <n v="0"/>
    <n v="0"/>
    <n v="0"/>
    <n v="0"/>
  </r>
  <r>
    <x v="3"/>
    <x v="178"/>
    <x v="28"/>
    <x v="12"/>
    <x v="12"/>
    <n v="0"/>
    <n v="0"/>
    <n v="0"/>
    <n v="0"/>
    <n v="0"/>
    <n v="0"/>
  </r>
  <r>
    <x v="3"/>
    <x v="178"/>
    <x v="29"/>
    <x v="12"/>
    <x v="12"/>
    <n v="0"/>
    <n v="0"/>
    <n v="0"/>
    <n v="0"/>
    <n v="0"/>
    <n v="0"/>
  </r>
  <r>
    <x v="3"/>
    <x v="178"/>
    <x v="7"/>
    <x v="12"/>
    <x v="12"/>
    <n v="0"/>
    <n v="0"/>
    <n v="0"/>
    <n v="0"/>
    <n v="0"/>
    <n v="0"/>
  </r>
  <r>
    <x v="3"/>
    <x v="178"/>
    <x v="8"/>
    <x v="6"/>
    <x v="6"/>
    <m/>
    <m/>
    <m/>
    <m/>
    <m/>
    <m/>
  </r>
  <r>
    <x v="3"/>
    <x v="178"/>
    <x v="30"/>
    <x v="12"/>
    <x v="12"/>
    <n v="0"/>
    <n v="0"/>
    <n v="0"/>
    <n v="0"/>
    <n v="0"/>
    <n v="0"/>
  </r>
  <r>
    <x v="3"/>
    <x v="178"/>
    <x v="31"/>
    <x v="12"/>
    <x v="12"/>
    <n v="0"/>
    <n v="0"/>
    <n v="0"/>
    <n v="0"/>
    <n v="0"/>
    <n v="0"/>
  </r>
  <r>
    <x v="3"/>
    <x v="178"/>
    <x v="7"/>
    <x v="12"/>
    <x v="12"/>
    <n v="0"/>
    <n v="0"/>
    <n v="0"/>
    <n v="0"/>
    <n v="0"/>
    <n v="0"/>
  </r>
  <r>
    <x v="3"/>
    <x v="178"/>
    <x v="8"/>
    <x v="6"/>
    <x v="6"/>
    <m/>
    <m/>
    <m/>
    <m/>
    <m/>
    <m/>
  </r>
  <r>
    <x v="3"/>
    <x v="178"/>
    <x v="32"/>
    <x v="0"/>
    <x v="0"/>
    <n v="66940"/>
    <n v="67275"/>
    <n v="66940"/>
    <n v="67275"/>
    <n v="335"/>
    <n v="5.0044816253361222E-3"/>
  </r>
  <r>
    <x v="3"/>
    <x v="178"/>
    <x v="7"/>
    <x v="0"/>
    <x v="0"/>
    <n v="66940"/>
    <n v="67275"/>
    <n v="66940"/>
    <n v="67275"/>
    <n v="335"/>
    <n v="5.0044816253361222E-3"/>
  </r>
  <r>
    <x v="3"/>
    <x v="178"/>
    <x v="8"/>
    <x v="6"/>
    <x v="6"/>
    <m/>
    <m/>
    <m/>
    <m/>
    <m/>
    <m/>
  </r>
  <r>
    <x v="3"/>
    <x v="178"/>
    <x v="33"/>
    <x v="12"/>
    <x v="12"/>
    <n v="0"/>
    <n v="0"/>
    <n v="0"/>
    <n v="0"/>
    <n v="0"/>
    <n v="0"/>
  </r>
  <r>
    <x v="3"/>
    <x v="178"/>
    <x v="34"/>
    <x v="17"/>
    <x v="17"/>
    <n v="49640"/>
    <n v="50140"/>
    <n v="24820"/>
    <n v="25070"/>
    <n v="500"/>
    <n v="1.0072522159548751E-2"/>
  </r>
  <r>
    <x v="3"/>
    <x v="178"/>
    <x v="7"/>
    <x v="17"/>
    <x v="17"/>
    <n v="49640"/>
    <n v="50140"/>
    <n v="24820"/>
    <n v="25070"/>
    <n v="500"/>
    <n v="1.0072522159548751E-2"/>
  </r>
  <r>
    <x v="3"/>
    <x v="178"/>
    <x v="8"/>
    <x v="6"/>
    <x v="6"/>
    <m/>
    <m/>
    <m/>
    <m/>
    <m/>
    <m/>
  </r>
  <r>
    <x v="3"/>
    <x v="178"/>
    <x v="35"/>
    <x v="26"/>
    <x v="26"/>
    <n v="66390"/>
    <n v="67140"/>
    <n v="22130"/>
    <n v="22380"/>
    <n v="750"/>
    <n v="1.1296882060551287E-2"/>
  </r>
  <r>
    <x v="3"/>
    <x v="178"/>
    <x v="36"/>
    <x v="12"/>
    <x v="12"/>
    <n v="0"/>
    <n v="0"/>
    <n v="0"/>
    <n v="0"/>
    <n v="0"/>
    <n v="0"/>
  </r>
  <r>
    <x v="3"/>
    <x v="178"/>
    <x v="37"/>
    <x v="12"/>
    <x v="12"/>
    <n v="0"/>
    <n v="0"/>
    <n v="0"/>
    <n v="0"/>
    <n v="0"/>
    <n v="0"/>
  </r>
  <r>
    <x v="3"/>
    <x v="178"/>
    <x v="38"/>
    <x v="12"/>
    <x v="12"/>
    <n v="0"/>
    <n v="0"/>
    <n v="0"/>
    <n v="0"/>
    <n v="0"/>
    <n v="0"/>
  </r>
  <r>
    <x v="3"/>
    <x v="178"/>
    <x v="7"/>
    <x v="26"/>
    <x v="26"/>
    <n v="66390"/>
    <n v="67140"/>
    <n v="22130"/>
    <n v="22380"/>
    <n v="750"/>
    <n v="1.1296882060551287E-2"/>
  </r>
  <r>
    <x v="3"/>
    <x v="178"/>
    <x v="8"/>
    <x v="6"/>
    <x v="6"/>
    <m/>
    <m/>
    <m/>
    <m/>
    <m/>
    <m/>
  </r>
  <r>
    <x v="3"/>
    <x v="178"/>
    <x v="39"/>
    <x v="12"/>
    <x v="12"/>
    <n v="0"/>
    <n v="0"/>
    <n v="0"/>
    <n v="0"/>
    <n v="0"/>
    <n v="0"/>
  </r>
  <r>
    <x v="3"/>
    <x v="178"/>
    <x v="40"/>
    <x v="12"/>
    <x v="12"/>
    <n v="0"/>
    <n v="0"/>
    <n v="0"/>
    <n v="0"/>
    <n v="0"/>
    <n v="0"/>
  </r>
  <r>
    <x v="3"/>
    <x v="178"/>
    <x v="41"/>
    <x v="12"/>
    <x v="12"/>
    <n v="0"/>
    <n v="0"/>
    <n v="0"/>
    <n v="0"/>
    <n v="0"/>
    <n v="0"/>
  </r>
  <r>
    <x v="3"/>
    <x v="179"/>
    <x v="0"/>
    <x v="0"/>
    <x v="0"/>
    <n v="86012"/>
    <n v="86635"/>
    <n v="86012"/>
    <n v="86635"/>
    <n v="623"/>
    <n v="7.2431753708784817E-3"/>
  </r>
  <r>
    <x v="3"/>
    <x v="179"/>
    <x v="1"/>
    <x v="12"/>
    <x v="12"/>
    <n v="0"/>
    <n v="0"/>
    <n v="0"/>
    <n v="0"/>
    <n v="0"/>
    <n v="0"/>
  </r>
  <r>
    <x v="3"/>
    <x v="179"/>
    <x v="2"/>
    <x v="12"/>
    <x v="12"/>
    <n v="0"/>
    <n v="0"/>
    <n v="0"/>
    <n v="0"/>
    <n v="0"/>
    <n v="0"/>
  </r>
  <r>
    <x v="3"/>
    <x v="179"/>
    <x v="3"/>
    <x v="12"/>
    <x v="12"/>
    <n v="0"/>
    <n v="0"/>
    <n v="0"/>
    <n v="0"/>
    <n v="0"/>
    <n v="0"/>
  </r>
  <r>
    <x v="3"/>
    <x v="179"/>
    <x v="4"/>
    <x v="0"/>
    <x v="0"/>
    <n v="76150"/>
    <n v="76769"/>
    <n v="76150"/>
    <n v="76769"/>
    <n v="619"/>
    <n v="8.1286933683519368E-3"/>
  </r>
  <r>
    <x v="3"/>
    <x v="179"/>
    <x v="5"/>
    <x v="12"/>
    <x v="12"/>
    <n v="0"/>
    <n v="0"/>
    <n v="0"/>
    <n v="0"/>
    <n v="0"/>
    <n v="0"/>
  </r>
  <r>
    <x v="3"/>
    <x v="179"/>
    <x v="6"/>
    <x v="281"/>
    <x v="281"/>
    <n v="38344"/>
    <n v="38349"/>
    <n v="47930"/>
    <n v="47936.25"/>
    <n v="5"/>
    <n v="1.3039849780930525E-4"/>
  </r>
  <r>
    <x v="3"/>
    <x v="179"/>
    <x v="7"/>
    <x v="479"/>
    <x v="479"/>
    <n v="200506"/>
    <n v="201753"/>
    <n v="71609.285714285725"/>
    <n v="72054.642857142855"/>
    <n v="1247"/>
    <n v="6.2192652588949956E-3"/>
  </r>
  <r>
    <x v="3"/>
    <x v="179"/>
    <x v="8"/>
    <x v="6"/>
    <x v="6"/>
    <m/>
    <m/>
    <m/>
    <m/>
    <m/>
    <m/>
  </r>
  <r>
    <x v="3"/>
    <x v="179"/>
    <x v="9"/>
    <x v="12"/>
    <x v="12"/>
    <n v="0"/>
    <n v="0"/>
    <n v="0"/>
    <n v="0"/>
    <n v="0"/>
    <n v="0"/>
  </r>
  <r>
    <x v="3"/>
    <x v="179"/>
    <x v="10"/>
    <x v="12"/>
    <x v="12"/>
    <n v="0"/>
    <n v="0"/>
    <n v="0"/>
    <n v="0"/>
    <n v="0"/>
    <n v="0"/>
  </r>
  <r>
    <x v="3"/>
    <x v="179"/>
    <x v="7"/>
    <x v="12"/>
    <x v="12"/>
    <n v="0"/>
    <n v="0"/>
    <n v="0"/>
    <n v="0"/>
    <n v="0"/>
    <n v="0"/>
  </r>
  <r>
    <x v="3"/>
    <x v="179"/>
    <x v="8"/>
    <x v="6"/>
    <x v="6"/>
    <m/>
    <m/>
    <m/>
    <m/>
    <m/>
    <m/>
  </r>
  <r>
    <x v="3"/>
    <x v="179"/>
    <x v="11"/>
    <x v="12"/>
    <x v="12"/>
    <n v="0"/>
    <n v="0"/>
    <n v="0"/>
    <n v="0"/>
    <n v="0"/>
    <n v="0"/>
  </r>
  <r>
    <x v="3"/>
    <x v="179"/>
    <x v="12"/>
    <x v="479"/>
    <x v="479"/>
    <n v="58362"/>
    <n v="58797"/>
    <n v="20843.571428571431"/>
    <n v="20998.928571428572"/>
    <n v="435"/>
    <n v="7.4534800041122645E-3"/>
  </r>
  <r>
    <x v="3"/>
    <x v="179"/>
    <x v="13"/>
    <x v="174"/>
    <x v="174"/>
    <n v="33702"/>
    <n v="34167"/>
    <n v="17737.894736842107"/>
    <n v="17982.63157894737"/>
    <n v="465"/>
    <n v="1.3797400747730105E-2"/>
  </r>
  <r>
    <x v="3"/>
    <x v="179"/>
    <x v="14"/>
    <x v="17"/>
    <x v="17"/>
    <n v="40051"/>
    <n v="42424"/>
    <n v="20025.5"/>
    <n v="21212"/>
    <n v="2373"/>
    <n v="5.9249456942398443E-2"/>
  </r>
  <r>
    <x v="3"/>
    <x v="179"/>
    <x v="7"/>
    <x v="512"/>
    <x v="512"/>
    <n v="132115"/>
    <n v="135388"/>
    <n v="19718.656716417914"/>
    <n v="20207.164179104479"/>
    <n v="3273"/>
    <n v="2.4773871248533474E-2"/>
  </r>
  <r>
    <x v="3"/>
    <x v="179"/>
    <x v="8"/>
    <x v="6"/>
    <x v="6"/>
    <m/>
    <m/>
    <m/>
    <m/>
    <m/>
    <m/>
  </r>
  <r>
    <x v="3"/>
    <x v="179"/>
    <x v="15"/>
    <x v="281"/>
    <x v="281"/>
    <n v="44612"/>
    <n v="44622"/>
    <n v="55765"/>
    <n v="55777.5"/>
    <n v="10"/>
    <n v="2.2415493589168835E-4"/>
  </r>
  <r>
    <x v="3"/>
    <x v="179"/>
    <x v="16"/>
    <x v="0"/>
    <x v="0"/>
    <n v="47925"/>
    <n v="47930"/>
    <n v="47925"/>
    <n v="47930"/>
    <n v="5"/>
    <n v="1.0432968179447053E-4"/>
  </r>
  <r>
    <x v="3"/>
    <x v="179"/>
    <x v="17"/>
    <x v="168"/>
    <x v="168"/>
    <n v="28839"/>
    <n v="29334"/>
    <n v="20599.285714285717"/>
    <n v="20952.857142857145"/>
    <n v="495"/>
    <n v="1.7164256735670447E-2"/>
  </r>
  <r>
    <x v="3"/>
    <x v="179"/>
    <x v="7"/>
    <x v="470"/>
    <x v="470"/>
    <n v="121376"/>
    <n v="121886"/>
    <n v="37930"/>
    <n v="38089.375"/>
    <n v="510"/>
    <n v="4.201819140522014E-3"/>
  </r>
  <r>
    <x v="3"/>
    <x v="179"/>
    <x v="8"/>
    <x v="6"/>
    <x v="6"/>
    <m/>
    <m/>
    <m/>
    <m/>
    <m/>
    <m/>
  </r>
  <r>
    <x v="3"/>
    <x v="179"/>
    <x v="18"/>
    <x v="12"/>
    <x v="12"/>
    <n v="0"/>
    <n v="0"/>
    <n v="0"/>
    <n v="0"/>
    <n v="0"/>
    <n v="0"/>
  </r>
  <r>
    <x v="3"/>
    <x v="179"/>
    <x v="19"/>
    <x v="12"/>
    <x v="12"/>
    <n v="0"/>
    <n v="0"/>
    <n v="0"/>
    <n v="0"/>
    <n v="0"/>
    <n v="0"/>
  </r>
  <r>
    <x v="3"/>
    <x v="179"/>
    <x v="7"/>
    <x v="12"/>
    <x v="12"/>
    <n v="0"/>
    <n v="0"/>
    <n v="0"/>
    <n v="0"/>
    <n v="0"/>
    <n v="0"/>
  </r>
  <r>
    <x v="3"/>
    <x v="179"/>
    <x v="8"/>
    <x v="6"/>
    <x v="6"/>
    <m/>
    <m/>
    <m/>
    <m/>
    <m/>
    <m/>
  </r>
  <r>
    <x v="3"/>
    <x v="179"/>
    <x v="20"/>
    <x v="0"/>
    <x v="0"/>
    <n v="36865"/>
    <n v="37175"/>
    <n v="36865"/>
    <n v="37175"/>
    <n v="310"/>
    <n v="8.4090600840906003E-3"/>
  </r>
  <r>
    <x v="3"/>
    <x v="179"/>
    <x v="21"/>
    <x v="12"/>
    <x v="12"/>
    <n v="0"/>
    <n v="0"/>
    <n v="0"/>
    <n v="0"/>
    <n v="0"/>
    <n v="0"/>
  </r>
  <r>
    <x v="3"/>
    <x v="179"/>
    <x v="7"/>
    <x v="0"/>
    <x v="0"/>
    <n v="36865"/>
    <n v="37175"/>
    <n v="36865"/>
    <n v="37175"/>
    <n v="310"/>
    <n v="8.4090600840906003E-3"/>
  </r>
  <r>
    <x v="3"/>
    <x v="179"/>
    <x v="8"/>
    <x v="6"/>
    <x v="6"/>
    <m/>
    <m/>
    <m/>
    <m/>
    <m/>
    <m/>
  </r>
  <r>
    <x v="3"/>
    <x v="179"/>
    <x v="22"/>
    <x v="12"/>
    <x v="12"/>
    <n v="0"/>
    <n v="0"/>
    <n v="0"/>
    <n v="0"/>
    <n v="0"/>
    <n v="0"/>
  </r>
  <r>
    <x v="3"/>
    <x v="179"/>
    <x v="23"/>
    <x v="12"/>
    <x v="12"/>
    <n v="0"/>
    <n v="0"/>
    <n v="0"/>
    <n v="0"/>
    <n v="0"/>
    <n v="0"/>
  </r>
  <r>
    <x v="3"/>
    <x v="179"/>
    <x v="24"/>
    <x v="12"/>
    <x v="12"/>
    <n v="0"/>
    <n v="0"/>
    <n v="0"/>
    <n v="0"/>
    <n v="0"/>
    <n v="0"/>
  </r>
  <r>
    <x v="3"/>
    <x v="179"/>
    <x v="25"/>
    <x v="12"/>
    <x v="12"/>
    <n v="0"/>
    <n v="0"/>
    <n v="0"/>
    <n v="0"/>
    <n v="0"/>
    <n v="0"/>
  </r>
  <r>
    <x v="3"/>
    <x v="179"/>
    <x v="26"/>
    <x v="12"/>
    <x v="12"/>
    <n v="0"/>
    <n v="0"/>
    <n v="0"/>
    <n v="0"/>
    <n v="0"/>
    <n v="0"/>
  </r>
  <r>
    <x v="3"/>
    <x v="179"/>
    <x v="27"/>
    <x v="12"/>
    <x v="12"/>
    <n v="0"/>
    <n v="0"/>
    <n v="0"/>
    <n v="0"/>
    <n v="0"/>
    <n v="0"/>
  </r>
  <r>
    <x v="3"/>
    <x v="179"/>
    <x v="28"/>
    <x v="12"/>
    <x v="12"/>
    <n v="0"/>
    <n v="0"/>
    <n v="0"/>
    <n v="0"/>
    <n v="0"/>
    <n v="0"/>
  </r>
  <r>
    <x v="3"/>
    <x v="179"/>
    <x v="29"/>
    <x v="12"/>
    <x v="12"/>
    <n v="0"/>
    <n v="0"/>
    <n v="0"/>
    <n v="0"/>
    <n v="0"/>
    <n v="0"/>
  </r>
  <r>
    <x v="3"/>
    <x v="179"/>
    <x v="7"/>
    <x v="12"/>
    <x v="12"/>
    <n v="0"/>
    <n v="0"/>
    <n v="0"/>
    <n v="0"/>
    <n v="0"/>
    <n v="0"/>
  </r>
  <r>
    <x v="3"/>
    <x v="179"/>
    <x v="8"/>
    <x v="6"/>
    <x v="6"/>
    <m/>
    <m/>
    <m/>
    <m/>
    <m/>
    <m/>
  </r>
  <r>
    <x v="3"/>
    <x v="179"/>
    <x v="30"/>
    <x v="12"/>
    <x v="12"/>
    <n v="0"/>
    <n v="0"/>
    <n v="0"/>
    <n v="0"/>
    <n v="0"/>
    <n v="0"/>
  </r>
  <r>
    <x v="3"/>
    <x v="179"/>
    <x v="31"/>
    <x v="12"/>
    <x v="12"/>
    <n v="0"/>
    <n v="0"/>
    <n v="0"/>
    <n v="0"/>
    <n v="0"/>
    <n v="0"/>
  </r>
  <r>
    <x v="3"/>
    <x v="179"/>
    <x v="7"/>
    <x v="12"/>
    <x v="12"/>
    <n v="0"/>
    <n v="0"/>
    <n v="0"/>
    <n v="0"/>
    <n v="0"/>
    <n v="0"/>
  </r>
  <r>
    <x v="3"/>
    <x v="179"/>
    <x v="8"/>
    <x v="6"/>
    <x v="6"/>
    <m/>
    <m/>
    <m/>
    <m/>
    <m/>
    <m/>
  </r>
  <r>
    <x v="3"/>
    <x v="179"/>
    <x v="32"/>
    <x v="0"/>
    <x v="0"/>
    <n v="67756"/>
    <n v="68093"/>
    <n v="67756"/>
    <n v="68093"/>
    <n v="337"/>
    <n v="4.9737292638290338E-3"/>
  </r>
  <r>
    <x v="3"/>
    <x v="179"/>
    <x v="7"/>
    <x v="0"/>
    <x v="0"/>
    <n v="67756"/>
    <n v="68093"/>
    <n v="67756"/>
    <n v="68093"/>
    <n v="337"/>
    <n v="4.9737292638290338E-3"/>
  </r>
  <r>
    <x v="3"/>
    <x v="179"/>
    <x v="8"/>
    <x v="6"/>
    <x v="6"/>
    <m/>
    <m/>
    <m/>
    <m/>
    <m/>
    <m/>
  </r>
  <r>
    <x v="3"/>
    <x v="179"/>
    <x v="33"/>
    <x v="0"/>
    <x v="0"/>
    <n v="54714"/>
    <n v="55613"/>
    <n v="54714"/>
    <n v="55613"/>
    <n v="899"/>
    <n v="1.643089520049713E-2"/>
  </r>
  <r>
    <x v="3"/>
    <x v="179"/>
    <x v="34"/>
    <x v="26"/>
    <x v="26"/>
    <n v="77485"/>
    <n v="78877"/>
    <n v="25828.333333333332"/>
    <n v="26292.333333333332"/>
    <n v="1392"/>
    <n v="1.7964767374330514E-2"/>
  </r>
  <r>
    <x v="3"/>
    <x v="179"/>
    <x v="7"/>
    <x v="19"/>
    <x v="19"/>
    <n v="132199"/>
    <n v="134490"/>
    <n v="33049.75"/>
    <n v="33622.5"/>
    <n v="2291"/>
    <n v="1.7329934417053078E-2"/>
  </r>
  <r>
    <x v="3"/>
    <x v="179"/>
    <x v="8"/>
    <x v="6"/>
    <x v="6"/>
    <m/>
    <m/>
    <m/>
    <m/>
    <m/>
    <m/>
  </r>
  <r>
    <x v="3"/>
    <x v="179"/>
    <x v="35"/>
    <x v="12"/>
    <x v="12"/>
    <n v="0"/>
    <n v="0"/>
    <n v="0"/>
    <n v="0"/>
    <n v="0"/>
    <n v="0"/>
  </r>
  <r>
    <x v="3"/>
    <x v="179"/>
    <x v="36"/>
    <x v="12"/>
    <x v="12"/>
    <n v="0"/>
    <n v="0"/>
    <n v="0"/>
    <n v="0"/>
    <n v="0"/>
    <n v="0"/>
  </r>
  <r>
    <x v="3"/>
    <x v="179"/>
    <x v="37"/>
    <x v="12"/>
    <x v="12"/>
    <n v="0"/>
    <n v="0"/>
    <n v="0"/>
    <n v="0"/>
    <n v="0"/>
    <n v="0"/>
  </r>
  <r>
    <x v="3"/>
    <x v="179"/>
    <x v="38"/>
    <x v="12"/>
    <x v="12"/>
    <n v="0"/>
    <n v="0"/>
    <n v="0"/>
    <n v="0"/>
    <n v="0"/>
    <n v="0"/>
  </r>
  <r>
    <x v="3"/>
    <x v="179"/>
    <x v="7"/>
    <x v="12"/>
    <x v="12"/>
    <n v="0"/>
    <n v="0"/>
    <n v="0"/>
    <n v="0"/>
    <n v="0"/>
    <n v="0"/>
  </r>
  <r>
    <x v="3"/>
    <x v="179"/>
    <x v="8"/>
    <x v="6"/>
    <x v="6"/>
    <m/>
    <m/>
    <m/>
    <m/>
    <m/>
    <m/>
  </r>
  <r>
    <x v="3"/>
    <x v="179"/>
    <x v="39"/>
    <x v="12"/>
    <x v="12"/>
    <n v="0"/>
    <n v="0"/>
    <n v="0"/>
    <n v="0"/>
    <n v="0"/>
    <n v="0"/>
  </r>
  <r>
    <x v="3"/>
    <x v="179"/>
    <x v="40"/>
    <x v="12"/>
    <x v="12"/>
    <n v="0"/>
    <n v="0"/>
    <n v="0"/>
    <n v="0"/>
    <n v="0"/>
    <n v="0"/>
  </r>
  <r>
    <x v="3"/>
    <x v="179"/>
    <x v="41"/>
    <x v="12"/>
    <x v="12"/>
    <n v="0"/>
    <n v="0"/>
    <n v="0"/>
    <n v="0"/>
    <n v="0"/>
    <n v="0"/>
  </r>
  <r>
    <x v="1"/>
    <x v="180"/>
    <x v="0"/>
    <x v="355"/>
    <x v="355"/>
    <n v="63000"/>
    <n v="63000"/>
    <n v="90000"/>
    <n v="90000"/>
    <n v="0"/>
    <n v="0"/>
  </r>
  <r>
    <x v="1"/>
    <x v="180"/>
    <x v="1"/>
    <x v="12"/>
    <x v="12"/>
    <n v="0"/>
    <n v="0"/>
    <n v="0"/>
    <n v="0"/>
    <n v="0"/>
    <n v="0"/>
  </r>
  <r>
    <x v="1"/>
    <x v="180"/>
    <x v="2"/>
    <x v="0"/>
    <x v="0"/>
    <n v="60000"/>
    <n v="60000"/>
    <n v="60000"/>
    <n v="60000"/>
    <n v="0"/>
    <n v="0"/>
  </r>
  <r>
    <x v="1"/>
    <x v="180"/>
    <x v="3"/>
    <x v="12"/>
    <x v="12"/>
    <n v="0"/>
    <n v="0"/>
    <n v="0"/>
    <n v="0"/>
    <n v="0"/>
    <n v="0"/>
  </r>
  <r>
    <x v="1"/>
    <x v="180"/>
    <x v="4"/>
    <x v="12"/>
    <x v="12"/>
    <n v="0"/>
    <n v="0"/>
    <n v="0"/>
    <n v="0"/>
    <n v="0"/>
    <n v="0"/>
  </r>
  <r>
    <x v="1"/>
    <x v="180"/>
    <x v="5"/>
    <x v="12"/>
    <x v="12"/>
    <n v="0"/>
    <n v="0"/>
    <n v="0"/>
    <n v="0"/>
    <n v="0"/>
    <n v="0"/>
  </r>
  <r>
    <x v="1"/>
    <x v="180"/>
    <x v="6"/>
    <x v="12"/>
    <x v="12"/>
    <n v="0"/>
    <n v="0"/>
    <n v="0"/>
    <n v="0"/>
    <n v="0"/>
    <n v="0"/>
  </r>
  <r>
    <x v="1"/>
    <x v="180"/>
    <x v="7"/>
    <x v="127"/>
    <x v="127"/>
    <n v="123000"/>
    <n v="123000"/>
    <n v="72352.941176470587"/>
    <n v="72352.941176470587"/>
    <n v="0"/>
    <n v="0"/>
  </r>
  <r>
    <x v="1"/>
    <x v="180"/>
    <x v="8"/>
    <x v="6"/>
    <x v="6"/>
    <m/>
    <m/>
    <m/>
    <m/>
    <m/>
    <m/>
  </r>
  <r>
    <x v="1"/>
    <x v="180"/>
    <x v="9"/>
    <x v="12"/>
    <x v="12"/>
    <n v="0"/>
    <n v="0"/>
    <n v="0"/>
    <n v="0"/>
    <n v="0"/>
    <n v="0"/>
  </r>
  <r>
    <x v="1"/>
    <x v="180"/>
    <x v="10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11"/>
    <x v="12"/>
    <x v="12"/>
    <n v="0"/>
    <n v="0"/>
    <n v="0"/>
    <n v="0"/>
    <n v="0"/>
    <n v="0"/>
  </r>
  <r>
    <x v="1"/>
    <x v="180"/>
    <x v="12"/>
    <x v="12"/>
    <x v="12"/>
    <n v="0"/>
    <n v="0"/>
    <n v="0"/>
    <n v="0"/>
    <n v="0"/>
    <n v="0"/>
  </r>
  <r>
    <x v="1"/>
    <x v="180"/>
    <x v="13"/>
    <x v="12"/>
    <x v="12"/>
    <n v="0"/>
    <n v="0"/>
    <n v="0"/>
    <n v="0"/>
    <n v="0"/>
    <n v="0"/>
  </r>
  <r>
    <x v="1"/>
    <x v="180"/>
    <x v="14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15"/>
    <x v="17"/>
    <x v="17"/>
    <n v="78850"/>
    <n v="79150"/>
    <n v="39425"/>
    <n v="39575"/>
    <n v="300"/>
    <n v="3.8046924540266328E-3"/>
  </r>
  <r>
    <x v="1"/>
    <x v="180"/>
    <x v="16"/>
    <x v="12"/>
    <x v="12"/>
    <n v="0"/>
    <n v="0"/>
    <n v="0"/>
    <n v="0"/>
    <n v="0"/>
    <n v="0"/>
  </r>
  <r>
    <x v="1"/>
    <x v="180"/>
    <x v="17"/>
    <x v="12"/>
    <x v="12"/>
    <n v="0"/>
    <n v="0"/>
    <n v="0"/>
    <n v="0"/>
    <n v="0"/>
    <n v="0"/>
  </r>
  <r>
    <x v="1"/>
    <x v="180"/>
    <x v="7"/>
    <x v="17"/>
    <x v="17"/>
    <n v="78850"/>
    <n v="79150"/>
    <n v="39425"/>
    <n v="39575"/>
    <n v="300"/>
    <n v="3.8046924540266328E-3"/>
  </r>
  <r>
    <x v="1"/>
    <x v="180"/>
    <x v="8"/>
    <x v="6"/>
    <x v="6"/>
    <m/>
    <m/>
    <m/>
    <m/>
    <m/>
    <m/>
  </r>
  <r>
    <x v="1"/>
    <x v="180"/>
    <x v="18"/>
    <x v="12"/>
    <x v="12"/>
    <n v="0"/>
    <n v="0"/>
    <n v="0"/>
    <n v="0"/>
    <n v="0"/>
    <n v="0"/>
  </r>
  <r>
    <x v="1"/>
    <x v="180"/>
    <x v="19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20"/>
    <x v="12"/>
    <x v="12"/>
    <n v="0"/>
    <n v="0"/>
    <n v="0"/>
    <n v="0"/>
    <n v="0"/>
    <n v="0"/>
  </r>
  <r>
    <x v="1"/>
    <x v="180"/>
    <x v="21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22"/>
    <x v="12"/>
    <x v="12"/>
    <n v="0"/>
    <n v="0"/>
    <n v="0"/>
    <n v="0"/>
    <n v="0"/>
    <n v="0"/>
  </r>
  <r>
    <x v="1"/>
    <x v="180"/>
    <x v="23"/>
    <x v="12"/>
    <x v="12"/>
    <n v="0"/>
    <n v="0"/>
    <n v="0"/>
    <n v="0"/>
    <n v="0"/>
    <n v="0"/>
  </r>
  <r>
    <x v="1"/>
    <x v="180"/>
    <x v="24"/>
    <x v="12"/>
    <x v="12"/>
    <n v="0"/>
    <n v="0"/>
    <n v="0"/>
    <n v="0"/>
    <n v="0"/>
    <n v="0"/>
  </r>
  <r>
    <x v="1"/>
    <x v="180"/>
    <x v="25"/>
    <x v="12"/>
    <x v="12"/>
    <n v="0"/>
    <n v="0"/>
    <n v="0"/>
    <n v="0"/>
    <n v="0"/>
    <n v="0"/>
  </r>
  <r>
    <x v="1"/>
    <x v="180"/>
    <x v="26"/>
    <x v="12"/>
    <x v="12"/>
    <n v="0"/>
    <n v="0"/>
    <n v="0"/>
    <n v="0"/>
    <n v="0"/>
    <n v="0"/>
  </r>
  <r>
    <x v="1"/>
    <x v="180"/>
    <x v="27"/>
    <x v="12"/>
    <x v="12"/>
    <n v="0"/>
    <n v="0"/>
    <n v="0"/>
    <n v="0"/>
    <n v="0"/>
    <n v="0"/>
  </r>
  <r>
    <x v="1"/>
    <x v="180"/>
    <x v="28"/>
    <x v="12"/>
    <x v="12"/>
    <n v="0"/>
    <n v="0"/>
    <n v="0"/>
    <n v="0"/>
    <n v="0"/>
    <n v="0"/>
  </r>
  <r>
    <x v="1"/>
    <x v="180"/>
    <x v="29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30"/>
    <x v="12"/>
    <x v="12"/>
    <n v="0"/>
    <n v="0"/>
    <n v="0"/>
    <n v="0"/>
    <n v="0"/>
    <n v="0"/>
  </r>
  <r>
    <x v="1"/>
    <x v="180"/>
    <x v="31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32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33"/>
    <x v="12"/>
    <x v="12"/>
    <n v="0"/>
    <n v="0"/>
    <n v="0"/>
    <n v="0"/>
    <n v="0"/>
    <n v="0"/>
  </r>
  <r>
    <x v="1"/>
    <x v="180"/>
    <x v="34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35"/>
    <x v="12"/>
    <x v="12"/>
    <n v="0"/>
    <n v="0"/>
    <n v="0"/>
    <n v="0"/>
    <n v="0"/>
    <n v="0"/>
  </r>
  <r>
    <x v="1"/>
    <x v="180"/>
    <x v="36"/>
    <x v="12"/>
    <x v="12"/>
    <n v="0"/>
    <n v="0"/>
    <n v="0"/>
    <n v="0"/>
    <n v="0"/>
    <n v="0"/>
  </r>
  <r>
    <x v="1"/>
    <x v="180"/>
    <x v="37"/>
    <x v="12"/>
    <x v="12"/>
    <n v="0"/>
    <n v="0"/>
    <n v="0"/>
    <n v="0"/>
    <n v="0"/>
    <n v="0"/>
  </r>
  <r>
    <x v="1"/>
    <x v="180"/>
    <x v="38"/>
    <x v="12"/>
    <x v="12"/>
    <n v="0"/>
    <n v="0"/>
    <n v="0"/>
    <n v="0"/>
    <n v="0"/>
    <n v="0"/>
  </r>
  <r>
    <x v="1"/>
    <x v="180"/>
    <x v="7"/>
    <x v="12"/>
    <x v="12"/>
    <n v="0"/>
    <n v="0"/>
    <n v="0"/>
    <n v="0"/>
    <n v="0"/>
    <n v="0"/>
  </r>
  <r>
    <x v="1"/>
    <x v="180"/>
    <x v="8"/>
    <x v="6"/>
    <x v="6"/>
    <m/>
    <m/>
    <m/>
    <m/>
    <m/>
    <m/>
  </r>
  <r>
    <x v="1"/>
    <x v="180"/>
    <x v="39"/>
    <x v="12"/>
    <x v="12"/>
    <n v="0"/>
    <n v="0"/>
    <n v="0"/>
    <n v="0"/>
    <n v="0"/>
    <n v="0"/>
  </r>
  <r>
    <x v="1"/>
    <x v="180"/>
    <x v="40"/>
    <x v="12"/>
    <x v="12"/>
    <n v="0"/>
    <n v="0"/>
    <n v="0"/>
    <n v="0"/>
    <n v="0"/>
    <n v="0"/>
  </r>
  <r>
    <x v="1"/>
    <x v="180"/>
    <x v="41"/>
    <x v="12"/>
    <x v="12"/>
    <n v="0"/>
    <n v="0"/>
    <n v="0"/>
    <n v="0"/>
    <n v="0"/>
    <n v="0"/>
  </r>
  <r>
    <x v="4"/>
    <x v="181"/>
    <x v="0"/>
    <x v="0"/>
    <x v="0"/>
    <n v="88740"/>
    <n v="90515"/>
    <n v="88740"/>
    <n v="90515"/>
    <n v="1775"/>
    <n v="2.0002253775073246E-2"/>
  </r>
  <r>
    <x v="4"/>
    <x v="181"/>
    <x v="1"/>
    <x v="12"/>
    <x v="12"/>
    <n v="0"/>
    <n v="0"/>
    <n v="0"/>
    <n v="0"/>
    <n v="0"/>
    <n v="0"/>
  </r>
  <r>
    <x v="4"/>
    <x v="181"/>
    <x v="2"/>
    <x v="12"/>
    <x v="12"/>
    <n v="0"/>
    <n v="0"/>
    <n v="0"/>
    <n v="0"/>
    <n v="0"/>
    <n v="0"/>
  </r>
  <r>
    <x v="4"/>
    <x v="181"/>
    <x v="3"/>
    <x v="12"/>
    <x v="12"/>
    <n v="0"/>
    <n v="0"/>
    <n v="0"/>
    <n v="0"/>
    <n v="0"/>
    <n v="0"/>
  </r>
  <r>
    <x v="4"/>
    <x v="181"/>
    <x v="4"/>
    <x v="12"/>
    <x v="12"/>
    <n v="0"/>
    <n v="0"/>
    <n v="0"/>
    <n v="0"/>
    <n v="0"/>
    <n v="0"/>
  </r>
  <r>
    <x v="4"/>
    <x v="181"/>
    <x v="5"/>
    <x v="12"/>
    <x v="12"/>
    <n v="0"/>
    <n v="0"/>
    <n v="0"/>
    <n v="0"/>
    <n v="0"/>
    <n v="0"/>
  </r>
  <r>
    <x v="4"/>
    <x v="181"/>
    <x v="6"/>
    <x v="12"/>
    <x v="12"/>
    <n v="0"/>
    <n v="0"/>
    <n v="0"/>
    <n v="0"/>
    <n v="0"/>
    <n v="0"/>
  </r>
  <r>
    <x v="4"/>
    <x v="181"/>
    <x v="7"/>
    <x v="0"/>
    <x v="0"/>
    <n v="88740"/>
    <n v="90515"/>
    <n v="88740"/>
    <n v="90515"/>
    <n v="1775"/>
    <n v="2.0002253775073246E-2"/>
  </r>
  <r>
    <x v="4"/>
    <x v="181"/>
    <x v="8"/>
    <x v="6"/>
    <x v="6"/>
    <m/>
    <m/>
    <m/>
    <m/>
    <m/>
    <m/>
  </r>
  <r>
    <x v="4"/>
    <x v="181"/>
    <x v="9"/>
    <x v="12"/>
    <x v="12"/>
    <n v="0"/>
    <n v="0"/>
    <n v="0"/>
    <n v="0"/>
    <n v="0"/>
    <n v="0"/>
  </r>
  <r>
    <x v="4"/>
    <x v="181"/>
    <x v="10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11"/>
    <x v="12"/>
    <x v="12"/>
    <n v="0"/>
    <n v="0"/>
    <n v="0"/>
    <n v="0"/>
    <n v="0"/>
    <n v="0"/>
  </r>
  <r>
    <x v="4"/>
    <x v="181"/>
    <x v="12"/>
    <x v="12"/>
    <x v="12"/>
    <n v="0"/>
    <n v="0"/>
    <n v="0"/>
    <n v="0"/>
    <n v="0"/>
    <n v="0"/>
  </r>
  <r>
    <x v="4"/>
    <x v="181"/>
    <x v="13"/>
    <x v="12"/>
    <x v="12"/>
    <n v="0"/>
    <n v="0"/>
    <n v="0"/>
    <n v="0"/>
    <n v="0"/>
    <n v="0"/>
  </r>
  <r>
    <x v="4"/>
    <x v="181"/>
    <x v="14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15"/>
    <x v="0"/>
    <x v="0"/>
    <n v="43600"/>
    <n v="43850"/>
    <n v="43600"/>
    <n v="43850"/>
    <n v="250"/>
    <n v="5.7339449541284407E-3"/>
  </r>
  <r>
    <x v="4"/>
    <x v="181"/>
    <x v="16"/>
    <x v="12"/>
    <x v="12"/>
    <n v="0"/>
    <n v="0"/>
    <n v="0"/>
    <n v="0"/>
    <n v="0"/>
    <n v="0"/>
  </r>
  <r>
    <x v="4"/>
    <x v="181"/>
    <x v="17"/>
    <x v="0"/>
    <x v="0"/>
    <n v="36500"/>
    <n v="36650"/>
    <n v="36500"/>
    <n v="36650"/>
    <n v="150"/>
    <n v="4.10958904109589E-3"/>
  </r>
  <r>
    <x v="4"/>
    <x v="181"/>
    <x v="7"/>
    <x v="17"/>
    <x v="17"/>
    <n v="80100"/>
    <n v="80500"/>
    <n v="40050"/>
    <n v="40250"/>
    <n v="400"/>
    <n v="4.9937578027465668E-3"/>
  </r>
  <r>
    <x v="4"/>
    <x v="181"/>
    <x v="8"/>
    <x v="6"/>
    <x v="6"/>
    <m/>
    <m/>
    <m/>
    <m/>
    <m/>
    <m/>
  </r>
  <r>
    <x v="4"/>
    <x v="181"/>
    <x v="18"/>
    <x v="12"/>
    <x v="12"/>
    <n v="0"/>
    <n v="0"/>
    <n v="0"/>
    <n v="0"/>
    <n v="0"/>
    <n v="0"/>
  </r>
  <r>
    <x v="4"/>
    <x v="181"/>
    <x v="19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20"/>
    <x v="0"/>
    <x v="0"/>
    <n v="32536"/>
    <n v="32736"/>
    <n v="32536"/>
    <n v="32736"/>
    <n v="200"/>
    <n v="6.1470371281042539E-3"/>
  </r>
  <r>
    <x v="4"/>
    <x v="181"/>
    <x v="21"/>
    <x v="12"/>
    <x v="12"/>
    <n v="0"/>
    <n v="0"/>
    <n v="0"/>
    <n v="0"/>
    <n v="0"/>
    <n v="0"/>
  </r>
  <r>
    <x v="4"/>
    <x v="181"/>
    <x v="7"/>
    <x v="0"/>
    <x v="0"/>
    <n v="32536"/>
    <n v="32736"/>
    <n v="32536"/>
    <n v="32736"/>
    <n v="200"/>
    <n v="6.1470371281042539E-3"/>
  </r>
  <r>
    <x v="4"/>
    <x v="181"/>
    <x v="8"/>
    <x v="6"/>
    <x v="6"/>
    <m/>
    <m/>
    <m/>
    <m/>
    <m/>
    <m/>
  </r>
  <r>
    <x v="4"/>
    <x v="181"/>
    <x v="22"/>
    <x v="12"/>
    <x v="12"/>
    <n v="0"/>
    <n v="0"/>
    <n v="0"/>
    <n v="0"/>
    <n v="0"/>
    <n v="0"/>
  </r>
  <r>
    <x v="4"/>
    <x v="181"/>
    <x v="23"/>
    <x v="12"/>
    <x v="12"/>
    <n v="0"/>
    <n v="0"/>
    <n v="0"/>
    <n v="0"/>
    <n v="0"/>
    <n v="0"/>
  </r>
  <r>
    <x v="4"/>
    <x v="181"/>
    <x v="24"/>
    <x v="12"/>
    <x v="12"/>
    <n v="0"/>
    <n v="0"/>
    <n v="0"/>
    <n v="0"/>
    <n v="0"/>
    <n v="0"/>
  </r>
  <r>
    <x v="4"/>
    <x v="181"/>
    <x v="25"/>
    <x v="12"/>
    <x v="12"/>
    <n v="0"/>
    <n v="0"/>
    <n v="0"/>
    <n v="0"/>
    <n v="0"/>
    <n v="0"/>
  </r>
  <r>
    <x v="4"/>
    <x v="181"/>
    <x v="26"/>
    <x v="12"/>
    <x v="12"/>
    <n v="0"/>
    <n v="0"/>
    <n v="0"/>
    <n v="0"/>
    <n v="0"/>
    <n v="0"/>
  </r>
  <r>
    <x v="4"/>
    <x v="181"/>
    <x v="27"/>
    <x v="12"/>
    <x v="12"/>
    <n v="0"/>
    <n v="0"/>
    <n v="0"/>
    <n v="0"/>
    <n v="0"/>
    <n v="0"/>
  </r>
  <r>
    <x v="4"/>
    <x v="181"/>
    <x v="28"/>
    <x v="12"/>
    <x v="12"/>
    <n v="0"/>
    <n v="0"/>
    <n v="0"/>
    <n v="0"/>
    <n v="0"/>
    <n v="0"/>
  </r>
  <r>
    <x v="4"/>
    <x v="181"/>
    <x v="29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30"/>
    <x v="12"/>
    <x v="12"/>
    <n v="0"/>
    <n v="0"/>
    <n v="0"/>
    <n v="0"/>
    <n v="0"/>
    <n v="0"/>
  </r>
  <r>
    <x v="4"/>
    <x v="181"/>
    <x v="31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32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33"/>
    <x v="12"/>
    <x v="12"/>
    <n v="0"/>
    <n v="0"/>
    <n v="0"/>
    <n v="0"/>
    <n v="0"/>
    <n v="0"/>
  </r>
  <r>
    <x v="4"/>
    <x v="181"/>
    <x v="34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35"/>
    <x v="12"/>
    <x v="12"/>
    <n v="0"/>
    <n v="0"/>
    <n v="0"/>
    <n v="0"/>
    <n v="0"/>
    <n v="0"/>
  </r>
  <r>
    <x v="4"/>
    <x v="181"/>
    <x v="36"/>
    <x v="12"/>
    <x v="12"/>
    <n v="0"/>
    <n v="0"/>
    <n v="0"/>
    <n v="0"/>
    <n v="0"/>
    <n v="0"/>
  </r>
  <r>
    <x v="4"/>
    <x v="181"/>
    <x v="37"/>
    <x v="12"/>
    <x v="12"/>
    <n v="0"/>
    <n v="0"/>
    <n v="0"/>
    <n v="0"/>
    <n v="0"/>
    <n v="0"/>
  </r>
  <r>
    <x v="4"/>
    <x v="181"/>
    <x v="38"/>
    <x v="12"/>
    <x v="12"/>
    <n v="0"/>
    <n v="0"/>
    <n v="0"/>
    <n v="0"/>
    <n v="0"/>
    <n v="0"/>
  </r>
  <r>
    <x v="4"/>
    <x v="181"/>
    <x v="7"/>
    <x v="12"/>
    <x v="12"/>
    <n v="0"/>
    <n v="0"/>
    <n v="0"/>
    <n v="0"/>
    <n v="0"/>
    <n v="0"/>
  </r>
  <r>
    <x v="4"/>
    <x v="181"/>
    <x v="8"/>
    <x v="6"/>
    <x v="6"/>
    <m/>
    <m/>
    <m/>
    <m/>
    <m/>
    <m/>
  </r>
  <r>
    <x v="4"/>
    <x v="181"/>
    <x v="39"/>
    <x v="12"/>
    <x v="12"/>
    <n v="0"/>
    <n v="0"/>
    <n v="0"/>
    <n v="0"/>
    <n v="0"/>
    <n v="0"/>
  </r>
  <r>
    <x v="4"/>
    <x v="181"/>
    <x v="40"/>
    <x v="12"/>
    <x v="12"/>
    <n v="0"/>
    <n v="0"/>
    <n v="0"/>
    <n v="0"/>
    <n v="0"/>
    <n v="0"/>
  </r>
  <r>
    <x v="4"/>
    <x v="181"/>
    <x v="41"/>
    <x v="12"/>
    <x v="12"/>
    <n v="0"/>
    <n v="0"/>
    <n v="0"/>
    <n v="0"/>
    <n v="0"/>
    <n v="0"/>
  </r>
  <r>
    <x v="3"/>
    <x v="182"/>
    <x v="0"/>
    <x v="0"/>
    <x v="0"/>
    <n v="80002"/>
    <n v="80003"/>
    <n v="80002"/>
    <n v="80003"/>
    <n v="1"/>
    <n v="1.2499687507812304E-5"/>
  </r>
  <r>
    <x v="3"/>
    <x v="182"/>
    <x v="1"/>
    <x v="12"/>
    <x v="12"/>
    <n v="0"/>
    <n v="0"/>
    <n v="0"/>
    <n v="0"/>
    <n v="0"/>
    <n v="0"/>
  </r>
  <r>
    <x v="3"/>
    <x v="182"/>
    <x v="2"/>
    <x v="12"/>
    <x v="12"/>
    <n v="0"/>
    <n v="0"/>
    <n v="0"/>
    <n v="0"/>
    <n v="0"/>
    <n v="0"/>
  </r>
  <r>
    <x v="3"/>
    <x v="182"/>
    <x v="3"/>
    <x v="12"/>
    <x v="12"/>
    <n v="0"/>
    <n v="0"/>
    <n v="0"/>
    <n v="0"/>
    <n v="0"/>
    <n v="0"/>
  </r>
  <r>
    <x v="3"/>
    <x v="182"/>
    <x v="4"/>
    <x v="0"/>
    <x v="0"/>
    <n v="52555"/>
    <n v="52556"/>
    <n v="52555"/>
    <n v="52556"/>
    <n v="1"/>
    <n v="1.9027685282085434E-5"/>
  </r>
  <r>
    <x v="3"/>
    <x v="182"/>
    <x v="5"/>
    <x v="0"/>
    <x v="0"/>
    <n v="40040"/>
    <n v="40040"/>
    <n v="40040"/>
    <n v="40040"/>
    <n v="0"/>
    <n v="0"/>
  </r>
  <r>
    <x v="3"/>
    <x v="182"/>
    <x v="6"/>
    <x v="12"/>
    <x v="12"/>
    <n v="0"/>
    <n v="0"/>
    <n v="0"/>
    <n v="0"/>
    <n v="0"/>
    <n v="0"/>
  </r>
  <r>
    <x v="3"/>
    <x v="182"/>
    <x v="7"/>
    <x v="26"/>
    <x v="26"/>
    <n v="172597"/>
    <n v="172599"/>
    <n v="57532.333333333336"/>
    <n v="57533"/>
    <n v="2"/>
    <n v="1.1587686923874691E-5"/>
  </r>
  <r>
    <x v="3"/>
    <x v="182"/>
    <x v="8"/>
    <x v="6"/>
    <x v="6"/>
    <m/>
    <m/>
    <m/>
    <m/>
    <m/>
    <m/>
  </r>
  <r>
    <x v="3"/>
    <x v="182"/>
    <x v="9"/>
    <x v="12"/>
    <x v="12"/>
    <n v="0"/>
    <n v="0"/>
    <n v="0"/>
    <n v="0"/>
    <n v="0"/>
    <n v="0"/>
  </r>
  <r>
    <x v="3"/>
    <x v="182"/>
    <x v="10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11"/>
    <x v="12"/>
    <x v="12"/>
    <n v="0"/>
    <n v="0"/>
    <n v="0"/>
    <n v="0"/>
    <n v="0"/>
    <n v="0"/>
  </r>
  <r>
    <x v="3"/>
    <x v="182"/>
    <x v="12"/>
    <x v="12"/>
    <x v="12"/>
    <n v="0"/>
    <n v="0"/>
    <n v="0"/>
    <n v="0"/>
    <n v="0"/>
    <n v="0"/>
  </r>
  <r>
    <x v="3"/>
    <x v="182"/>
    <x v="13"/>
    <x v="12"/>
    <x v="12"/>
    <n v="0"/>
    <n v="0"/>
    <n v="0"/>
    <n v="0"/>
    <n v="0"/>
    <n v="0"/>
  </r>
  <r>
    <x v="3"/>
    <x v="182"/>
    <x v="14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15"/>
    <x v="12"/>
    <x v="12"/>
    <n v="0"/>
    <n v="0"/>
    <n v="0"/>
    <n v="0"/>
    <n v="0"/>
    <n v="0"/>
  </r>
  <r>
    <x v="3"/>
    <x v="182"/>
    <x v="16"/>
    <x v="12"/>
    <x v="12"/>
    <n v="0"/>
    <n v="0"/>
    <n v="0"/>
    <n v="0"/>
    <n v="0"/>
    <n v="0"/>
  </r>
  <r>
    <x v="3"/>
    <x v="182"/>
    <x v="17"/>
    <x v="0"/>
    <x v="0"/>
    <n v="24885"/>
    <n v="24886"/>
    <n v="24885"/>
    <n v="24886"/>
    <n v="1"/>
    <n v="4.0184850311432587E-5"/>
  </r>
  <r>
    <x v="3"/>
    <x v="182"/>
    <x v="7"/>
    <x v="0"/>
    <x v="0"/>
    <n v="24885"/>
    <n v="24886"/>
    <n v="24885"/>
    <n v="24886"/>
    <n v="1"/>
    <n v="4.0184850311432587E-5"/>
  </r>
  <r>
    <x v="3"/>
    <x v="182"/>
    <x v="8"/>
    <x v="6"/>
    <x v="6"/>
    <m/>
    <m/>
    <m/>
    <m/>
    <m/>
    <m/>
  </r>
  <r>
    <x v="3"/>
    <x v="182"/>
    <x v="18"/>
    <x v="12"/>
    <x v="12"/>
    <n v="0"/>
    <n v="0"/>
    <n v="0"/>
    <n v="0"/>
    <n v="0"/>
    <n v="0"/>
  </r>
  <r>
    <x v="3"/>
    <x v="182"/>
    <x v="19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20"/>
    <x v="12"/>
    <x v="12"/>
    <n v="0"/>
    <n v="0"/>
    <n v="0"/>
    <n v="0"/>
    <n v="0"/>
    <n v="0"/>
  </r>
  <r>
    <x v="3"/>
    <x v="182"/>
    <x v="21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22"/>
    <x v="12"/>
    <x v="12"/>
    <n v="0"/>
    <n v="0"/>
    <n v="0"/>
    <n v="0"/>
    <n v="0"/>
    <n v="0"/>
  </r>
  <r>
    <x v="3"/>
    <x v="182"/>
    <x v="23"/>
    <x v="12"/>
    <x v="12"/>
    <n v="0"/>
    <n v="0"/>
    <n v="0"/>
    <n v="0"/>
    <n v="0"/>
    <n v="0"/>
  </r>
  <r>
    <x v="3"/>
    <x v="182"/>
    <x v="24"/>
    <x v="12"/>
    <x v="12"/>
    <n v="0"/>
    <n v="0"/>
    <n v="0"/>
    <n v="0"/>
    <n v="0"/>
    <n v="0"/>
  </r>
  <r>
    <x v="3"/>
    <x v="182"/>
    <x v="25"/>
    <x v="12"/>
    <x v="12"/>
    <n v="0"/>
    <n v="0"/>
    <n v="0"/>
    <n v="0"/>
    <n v="0"/>
    <n v="0"/>
  </r>
  <r>
    <x v="3"/>
    <x v="182"/>
    <x v="26"/>
    <x v="12"/>
    <x v="12"/>
    <n v="0"/>
    <n v="0"/>
    <n v="0"/>
    <n v="0"/>
    <n v="0"/>
    <n v="0"/>
  </r>
  <r>
    <x v="3"/>
    <x v="182"/>
    <x v="27"/>
    <x v="12"/>
    <x v="12"/>
    <n v="0"/>
    <n v="0"/>
    <n v="0"/>
    <n v="0"/>
    <n v="0"/>
    <n v="0"/>
  </r>
  <r>
    <x v="3"/>
    <x v="182"/>
    <x v="28"/>
    <x v="12"/>
    <x v="12"/>
    <n v="0"/>
    <n v="0"/>
    <n v="0"/>
    <n v="0"/>
    <n v="0"/>
    <n v="0"/>
  </r>
  <r>
    <x v="3"/>
    <x v="182"/>
    <x v="29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30"/>
    <x v="12"/>
    <x v="12"/>
    <n v="0"/>
    <n v="0"/>
    <n v="0"/>
    <n v="0"/>
    <n v="0"/>
    <n v="0"/>
  </r>
  <r>
    <x v="3"/>
    <x v="182"/>
    <x v="31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32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33"/>
    <x v="12"/>
    <x v="12"/>
    <n v="0"/>
    <n v="0"/>
    <n v="0"/>
    <n v="0"/>
    <n v="0"/>
    <n v="0"/>
  </r>
  <r>
    <x v="3"/>
    <x v="182"/>
    <x v="34"/>
    <x v="115"/>
    <x v="115"/>
    <n v="10566"/>
    <n v="10567"/>
    <n v="21132"/>
    <n v="21134"/>
    <n v="1"/>
    <n v="9.4643195154268405E-5"/>
  </r>
  <r>
    <x v="3"/>
    <x v="182"/>
    <x v="7"/>
    <x v="115"/>
    <x v="115"/>
    <n v="10566"/>
    <n v="10567"/>
    <n v="21132"/>
    <n v="21134"/>
    <n v="1"/>
    <n v="9.4643195154268405E-5"/>
  </r>
  <r>
    <x v="3"/>
    <x v="182"/>
    <x v="8"/>
    <x v="6"/>
    <x v="6"/>
    <m/>
    <m/>
    <m/>
    <m/>
    <m/>
    <m/>
  </r>
  <r>
    <x v="3"/>
    <x v="182"/>
    <x v="35"/>
    <x v="12"/>
    <x v="12"/>
    <n v="0"/>
    <n v="0"/>
    <n v="0"/>
    <n v="0"/>
    <n v="0"/>
    <n v="0"/>
  </r>
  <r>
    <x v="3"/>
    <x v="182"/>
    <x v="36"/>
    <x v="12"/>
    <x v="12"/>
    <n v="0"/>
    <n v="0"/>
    <n v="0"/>
    <n v="0"/>
    <n v="0"/>
    <n v="0"/>
  </r>
  <r>
    <x v="3"/>
    <x v="182"/>
    <x v="37"/>
    <x v="12"/>
    <x v="12"/>
    <n v="0"/>
    <n v="0"/>
    <n v="0"/>
    <n v="0"/>
    <n v="0"/>
    <n v="0"/>
  </r>
  <r>
    <x v="3"/>
    <x v="182"/>
    <x v="38"/>
    <x v="12"/>
    <x v="12"/>
    <n v="0"/>
    <n v="0"/>
    <n v="0"/>
    <n v="0"/>
    <n v="0"/>
    <n v="0"/>
  </r>
  <r>
    <x v="3"/>
    <x v="182"/>
    <x v="7"/>
    <x v="12"/>
    <x v="12"/>
    <n v="0"/>
    <n v="0"/>
    <n v="0"/>
    <n v="0"/>
    <n v="0"/>
    <n v="0"/>
  </r>
  <r>
    <x v="3"/>
    <x v="182"/>
    <x v="8"/>
    <x v="6"/>
    <x v="6"/>
    <m/>
    <m/>
    <m/>
    <m/>
    <m/>
    <m/>
  </r>
  <r>
    <x v="3"/>
    <x v="182"/>
    <x v="39"/>
    <x v="12"/>
    <x v="12"/>
    <n v="0"/>
    <n v="0"/>
    <n v="0"/>
    <n v="0"/>
    <n v="0"/>
    <n v="0"/>
  </r>
  <r>
    <x v="3"/>
    <x v="182"/>
    <x v="40"/>
    <x v="12"/>
    <x v="12"/>
    <n v="0"/>
    <n v="0"/>
    <n v="0"/>
    <n v="0"/>
    <n v="0"/>
    <n v="0"/>
  </r>
  <r>
    <x v="3"/>
    <x v="182"/>
    <x v="41"/>
    <x v="12"/>
    <x v="12"/>
    <n v="0"/>
    <n v="0"/>
    <n v="0"/>
    <n v="0"/>
    <n v="0"/>
    <n v="0"/>
  </r>
  <r>
    <x v="3"/>
    <x v="183"/>
    <x v="0"/>
    <x v="0"/>
    <x v="0"/>
    <n v="66811"/>
    <n v="70152"/>
    <n v="66811"/>
    <n v="70152"/>
    <n v="3341"/>
    <n v="5.0006735417820421E-2"/>
  </r>
  <r>
    <x v="3"/>
    <x v="183"/>
    <x v="1"/>
    <x v="12"/>
    <x v="12"/>
    <n v="0"/>
    <n v="0"/>
    <n v="0"/>
    <n v="0"/>
    <n v="0"/>
    <n v="0"/>
  </r>
  <r>
    <x v="3"/>
    <x v="183"/>
    <x v="2"/>
    <x v="12"/>
    <x v="12"/>
    <n v="0"/>
    <n v="0"/>
    <n v="0"/>
    <n v="0"/>
    <n v="0"/>
    <n v="0"/>
  </r>
  <r>
    <x v="3"/>
    <x v="183"/>
    <x v="3"/>
    <x v="12"/>
    <x v="12"/>
    <n v="0"/>
    <n v="0"/>
    <n v="0"/>
    <n v="0"/>
    <n v="0"/>
    <n v="0"/>
  </r>
  <r>
    <x v="3"/>
    <x v="183"/>
    <x v="4"/>
    <x v="12"/>
    <x v="12"/>
    <n v="0"/>
    <n v="0"/>
    <n v="0"/>
    <n v="0"/>
    <n v="0"/>
    <n v="0"/>
  </r>
  <r>
    <x v="3"/>
    <x v="183"/>
    <x v="5"/>
    <x v="12"/>
    <x v="12"/>
    <n v="0"/>
    <n v="0"/>
    <n v="0"/>
    <n v="0"/>
    <n v="0"/>
    <n v="0"/>
  </r>
  <r>
    <x v="3"/>
    <x v="183"/>
    <x v="6"/>
    <x v="12"/>
    <x v="12"/>
    <n v="0"/>
    <n v="0"/>
    <n v="0"/>
    <n v="0"/>
    <n v="0"/>
    <n v="0"/>
  </r>
  <r>
    <x v="3"/>
    <x v="183"/>
    <x v="7"/>
    <x v="0"/>
    <x v="0"/>
    <n v="66811"/>
    <n v="70152"/>
    <n v="66811"/>
    <n v="70152"/>
    <n v="3341"/>
    <n v="5.0006735417820421E-2"/>
  </r>
  <r>
    <x v="3"/>
    <x v="183"/>
    <x v="8"/>
    <x v="6"/>
    <x v="6"/>
    <m/>
    <m/>
    <m/>
    <m/>
    <m/>
    <m/>
  </r>
  <r>
    <x v="3"/>
    <x v="183"/>
    <x v="9"/>
    <x v="12"/>
    <x v="12"/>
    <n v="0"/>
    <n v="0"/>
    <n v="0"/>
    <n v="0"/>
    <n v="0"/>
    <n v="0"/>
  </r>
  <r>
    <x v="3"/>
    <x v="183"/>
    <x v="10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11"/>
    <x v="12"/>
    <x v="12"/>
    <n v="0"/>
    <n v="0"/>
    <n v="0"/>
    <n v="0"/>
    <n v="0"/>
    <n v="0"/>
  </r>
  <r>
    <x v="3"/>
    <x v="183"/>
    <x v="12"/>
    <x v="12"/>
    <x v="12"/>
    <n v="0"/>
    <n v="0"/>
    <n v="0"/>
    <n v="0"/>
    <n v="0"/>
    <n v="0"/>
  </r>
  <r>
    <x v="3"/>
    <x v="183"/>
    <x v="13"/>
    <x v="12"/>
    <x v="12"/>
    <n v="0"/>
    <n v="0"/>
    <n v="0"/>
    <n v="0"/>
    <n v="0"/>
    <n v="0"/>
  </r>
  <r>
    <x v="3"/>
    <x v="183"/>
    <x v="14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15"/>
    <x v="12"/>
    <x v="12"/>
    <n v="0"/>
    <n v="0"/>
    <n v="0"/>
    <n v="0"/>
    <n v="0"/>
    <n v="0"/>
  </r>
  <r>
    <x v="3"/>
    <x v="183"/>
    <x v="16"/>
    <x v="12"/>
    <x v="12"/>
    <n v="0"/>
    <n v="0"/>
    <n v="0"/>
    <n v="0"/>
    <n v="0"/>
    <n v="0"/>
  </r>
  <r>
    <x v="3"/>
    <x v="183"/>
    <x v="17"/>
    <x v="0"/>
    <x v="0"/>
    <n v="27830"/>
    <n v="29222"/>
    <n v="27830"/>
    <n v="29222"/>
    <n v="1392"/>
    <n v="5.001796622349982E-2"/>
  </r>
  <r>
    <x v="3"/>
    <x v="183"/>
    <x v="7"/>
    <x v="0"/>
    <x v="0"/>
    <n v="27830"/>
    <n v="29222"/>
    <n v="27830"/>
    <n v="29222"/>
    <n v="1392"/>
    <n v="5.001796622349982E-2"/>
  </r>
  <r>
    <x v="3"/>
    <x v="183"/>
    <x v="8"/>
    <x v="6"/>
    <x v="6"/>
    <m/>
    <m/>
    <m/>
    <m/>
    <m/>
    <m/>
  </r>
  <r>
    <x v="3"/>
    <x v="183"/>
    <x v="18"/>
    <x v="12"/>
    <x v="12"/>
    <n v="0"/>
    <n v="0"/>
    <n v="0"/>
    <n v="0"/>
    <n v="0"/>
    <n v="0"/>
  </r>
  <r>
    <x v="3"/>
    <x v="183"/>
    <x v="19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20"/>
    <x v="12"/>
    <x v="12"/>
    <n v="0"/>
    <n v="0"/>
    <n v="0"/>
    <n v="0"/>
    <n v="0"/>
    <n v="0"/>
  </r>
  <r>
    <x v="3"/>
    <x v="183"/>
    <x v="21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22"/>
    <x v="12"/>
    <x v="12"/>
    <n v="0"/>
    <n v="0"/>
    <n v="0"/>
    <n v="0"/>
    <n v="0"/>
    <n v="0"/>
  </r>
  <r>
    <x v="3"/>
    <x v="183"/>
    <x v="23"/>
    <x v="12"/>
    <x v="12"/>
    <n v="0"/>
    <n v="0"/>
    <n v="0"/>
    <n v="0"/>
    <n v="0"/>
    <n v="0"/>
  </r>
  <r>
    <x v="3"/>
    <x v="183"/>
    <x v="24"/>
    <x v="12"/>
    <x v="12"/>
    <n v="0"/>
    <n v="0"/>
    <n v="0"/>
    <n v="0"/>
    <n v="0"/>
    <n v="0"/>
  </r>
  <r>
    <x v="3"/>
    <x v="183"/>
    <x v="25"/>
    <x v="12"/>
    <x v="12"/>
    <n v="0"/>
    <n v="0"/>
    <n v="0"/>
    <n v="0"/>
    <n v="0"/>
    <n v="0"/>
  </r>
  <r>
    <x v="3"/>
    <x v="183"/>
    <x v="26"/>
    <x v="12"/>
    <x v="12"/>
    <n v="0"/>
    <n v="0"/>
    <n v="0"/>
    <n v="0"/>
    <n v="0"/>
    <n v="0"/>
  </r>
  <r>
    <x v="3"/>
    <x v="183"/>
    <x v="27"/>
    <x v="12"/>
    <x v="12"/>
    <n v="0"/>
    <n v="0"/>
    <n v="0"/>
    <n v="0"/>
    <n v="0"/>
    <n v="0"/>
  </r>
  <r>
    <x v="3"/>
    <x v="183"/>
    <x v="28"/>
    <x v="12"/>
    <x v="12"/>
    <n v="0"/>
    <n v="0"/>
    <n v="0"/>
    <n v="0"/>
    <n v="0"/>
    <n v="0"/>
  </r>
  <r>
    <x v="3"/>
    <x v="183"/>
    <x v="29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30"/>
    <x v="12"/>
    <x v="12"/>
    <n v="0"/>
    <n v="0"/>
    <n v="0"/>
    <n v="0"/>
    <n v="0"/>
    <n v="0"/>
  </r>
  <r>
    <x v="3"/>
    <x v="183"/>
    <x v="31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32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33"/>
    <x v="12"/>
    <x v="12"/>
    <n v="0"/>
    <n v="0"/>
    <n v="0"/>
    <n v="0"/>
    <n v="0"/>
    <n v="0"/>
  </r>
  <r>
    <x v="3"/>
    <x v="183"/>
    <x v="34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35"/>
    <x v="12"/>
    <x v="12"/>
    <n v="0"/>
    <n v="0"/>
    <n v="0"/>
    <n v="0"/>
    <n v="0"/>
    <n v="0"/>
  </r>
  <r>
    <x v="3"/>
    <x v="183"/>
    <x v="36"/>
    <x v="12"/>
    <x v="12"/>
    <n v="0"/>
    <n v="0"/>
    <n v="0"/>
    <n v="0"/>
    <n v="0"/>
    <n v="0"/>
  </r>
  <r>
    <x v="3"/>
    <x v="183"/>
    <x v="37"/>
    <x v="12"/>
    <x v="12"/>
    <n v="0"/>
    <n v="0"/>
    <n v="0"/>
    <n v="0"/>
    <n v="0"/>
    <n v="0"/>
  </r>
  <r>
    <x v="3"/>
    <x v="183"/>
    <x v="38"/>
    <x v="12"/>
    <x v="12"/>
    <n v="0"/>
    <n v="0"/>
    <n v="0"/>
    <n v="0"/>
    <n v="0"/>
    <n v="0"/>
  </r>
  <r>
    <x v="3"/>
    <x v="183"/>
    <x v="7"/>
    <x v="12"/>
    <x v="12"/>
    <n v="0"/>
    <n v="0"/>
    <n v="0"/>
    <n v="0"/>
    <n v="0"/>
    <n v="0"/>
  </r>
  <r>
    <x v="3"/>
    <x v="183"/>
    <x v="8"/>
    <x v="6"/>
    <x v="6"/>
    <m/>
    <m/>
    <m/>
    <m/>
    <m/>
    <m/>
  </r>
  <r>
    <x v="3"/>
    <x v="183"/>
    <x v="39"/>
    <x v="12"/>
    <x v="12"/>
    <n v="0"/>
    <n v="0"/>
    <n v="0"/>
    <n v="0"/>
    <n v="0"/>
    <n v="0"/>
  </r>
  <r>
    <x v="3"/>
    <x v="183"/>
    <x v="40"/>
    <x v="12"/>
    <x v="12"/>
    <n v="0"/>
    <n v="0"/>
    <n v="0"/>
    <n v="0"/>
    <n v="0"/>
    <n v="0"/>
  </r>
  <r>
    <x v="3"/>
    <x v="183"/>
    <x v="41"/>
    <x v="12"/>
    <x v="12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F1028" firstHeaderRow="0" firstDataRow="1" firstDataCol="2" rowPageCount="1" colPageCount="1"/>
  <pivotFields count="11">
    <pivotField axis="axisPage" compact="0" outline="0" subtotalTop="0" multipleItemSelectionAllowed="1" showAll="0">
      <items count="17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  <item t="default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 defaultSubtotal="0">
      <items count="42">
        <item h="1" x="0"/>
        <item h="1" x="1"/>
        <item h="1" x="2"/>
        <item h="1" x="3"/>
        <item h="1" x="4"/>
        <item h="1" x="5"/>
        <item h="1" x="6"/>
        <item x="9"/>
        <item h="1" x="15"/>
        <item h="1" x="16"/>
        <item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x="11"/>
        <item x="12"/>
        <item x="13"/>
        <item x="14"/>
        <item h="1" x="7"/>
        <item h="1" x="8"/>
      </items>
    </pivotField>
    <pivotField dataField="1" compact="0" outline="0" subtotalTop="0" showAll="0" defaultSubtotal="0">
      <items count="513">
        <item x="12"/>
        <item x="485"/>
        <item x="486"/>
        <item x="497"/>
        <item x="76"/>
        <item x="331"/>
        <item x="436"/>
        <item x="184"/>
        <item x="447"/>
        <item x="448"/>
        <item x="457"/>
        <item x="487"/>
        <item x="431"/>
        <item x="21"/>
        <item x="152"/>
        <item x="142"/>
        <item x="419"/>
        <item x="505"/>
        <item x="437"/>
        <item x="175"/>
        <item x="509"/>
        <item x="493"/>
        <item x="210"/>
        <item x="475"/>
        <item x="467"/>
        <item x="468"/>
        <item x="434"/>
        <item x="506"/>
        <item x="274"/>
        <item x="482"/>
        <item x="115"/>
        <item x="352"/>
        <item x="476"/>
        <item x="280"/>
        <item x="150"/>
        <item x="463"/>
        <item x="453"/>
        <item x="169"/>
        <item x="206"/>
        <item x="131"/>
        <item x="473"/>
        <item x="245"/>
        <item x="462"/>
        <item x="292"/>
        <item x="439"/>
        <item x="355"/>
        <item x="445"/>
        <item x="378"/>
        <item x="423"/>
        <item x="433"/>
        <item x="119"/>
        <item x="309"/>
        <item x="281"/>
        <item x="450"/>
        <item x="102"/>
        <item x="243"/>
        <item x="194"/>
        <item x="178"/>
        <item x="490"/>
        <item x="341"/>
        <item x="307"/>
        <item x="98"/>
        <item x="446"/>
        <item x="399"/>
        <item x="432"/>
        <item x="428"/>
        <item x="420"/>
        <item x="0"/>
        <item x="187"/>
        <item x="343"/>
        <item x="316"/>
        <item x="77"/>
        <item x="314"/>
        <item x="195"/>
        <item x="330"/>
        <item x="421"/>
        <item x="153"/>
        <item x="501"/>
        <item x="443"/>
        <item x="499"/>
        <item x="498"/>
        <item x="168"/>
        <item x="495"/>
        <item x="483"/>
        <item x="271"/>
        <item x="471"/>
        <item x="283"/>
        <item x="491"/>
        <item x="474"/>
        <item x="507"/>
        <item x="97"/>
        <item x="127"/>
        <item x="315"/>
        <item x="146"/>
        <item x="120"/>
        <item x="336"/>
        <item x="103"/>
        <item x="508"/>
        <item x="504"/>
        <item x="311"/>
        <item x="451"/>
        <item x="488"/>
        <item x="376"/>
        <item x="174"/>
        <item x="478"/>
        <item x="17"/>
        <item x="188"/>
        <item x="126"/>
        <item x="510"/>
        <item x="190"/>
        <item x="404"/>
        <item x="469"/>
        <item x="465"/>
        <item x="320"/>
        <item x="472"/>
        <item x="345"/>
        <item x="176"/>
        <item x="444"/>
        <item x="114"/>
        <item x="334"/>
        <item x="494"/>
        <item x="440"/>
        <item x="172"/>
        <item x="511"/>
        <item x="496"/>
        <item x="492"/>
        <item x="429"/>
        <item x="458"/>
        <item x="403"/>
        <item x="250"/>
        <item x="502"/>
        <item x="185"/>
        <item x="151"/>
        <item x="129"/>
        <item x="310"/>
        <item x="479"/>
        <item x="455"/>
        <item x="489"/>
        <item x="82"/>
        <item x="125"/>
        <item x="294"/>
        <item x="163"/>
        <item x="26"/>
        <item x="454"/>
        <item x="191"/>
        <item x="235"/>
        <item x="207"/>
        <item x="193"/>
        <item x="470"/>
        <item x="422"/>
        <item x="346"/>
        <item x="452"/>
        <item x="369"/>
        <item x="74"/>
        <item x="435"/>
        <item x="275"/>
        <item x="189"/>
        <item x="4"/>
        <item x="426"/>
        <item x="93"/>
        <item x="503"/>
        <item x="170"/>
        <item x="211"/>
        <item x="442"/>
        <item x="481"/>
        <item x="438"/>
        <item x="441"/>
        <item x="456"/>
        <item x="247"/>
        <item x="459"/>
        <item x="325"/>
        <item x="73"/>
        <item x="19"/>
        <item x="424"/>
        <item x="133"/>
        <item x="244"/>
        <item x="466"/>
        <item x="171"/>
        <item x="94"/>
        <item x="464"/>
        <item x="20"/>
        <item x="380"/>
        <item x="173"/>
        <item x="477"/>
        <item x="318"/>
        <item x="375"/>
        <item x="208"/>
        <item x="342"/>
        <item x="379"/>
        <item x="480"/>
        <item x="415"/>
        <item x="161"/>
        <item x="3"/>
        <item x="326"/>
        <item x="460"/>
        <item x="351"/>
        <item x="164"/>
        <item x="192"/>
        <item x="249"/>
        <item x="484"/>
        <item x="272"/>
        <item x="154"/>
        <item x="401"/>
        <item x="276"/>
        <item x="246"/>
        <item x="312"/>
        <item x="251"/>
        <item x="344"/>
        <item x="212"/>
        <item x="209"/>
        <item x="248"/>
        <item x="500"/>
        <item x="23"/>
        <item x="333"/>
        <item x="347"/>
        <item x="128"/>
        <item x="430"/>
        <item x="332"/>
        <item x="112"/>
        <item x="99"/>
        <item x="70"/>
        <item x="427"/>
        <item x="512"/>
        <item x="148"/>
        <item x="364"/>
        <item x="2"/>
        <item x="328"/>
        <item x="327"/>
        <item x="349"/>
        <item x="313"/>
        <item x="155"/>
        <item x="278"/>
        <item x="213"/>
        <item x="385"/>
        <item x="298"/>
        <item x="182"/>
        <item x="308"/>
        <item x="7"/>
        <item x="132"/>
        <item x="350"/>
        <item x="365"/>
        <item x="166"/>
        <item x="221"/>
        <item x="229"/>
        <item x="402"/>
        <item x="265"/>
        <item x="183"/>
        <item x="322"/>
        <item x="335"/>
        <item x="18"/>
        <item x="348"/>
        <item x="165"/>
        <item x="397"/>
        <item x="55"/>
        <item x="449"/>
        <item x="63"/>
        <item x="141"/>
        <item x="130"/>
        <item x="337"/>
        <item x="89"/>
        <item x="354"/>
        <item x="113"/>
        <item x="196"/>
        <item x="377"/>
        <item x="200"/>
        <item x="412"/>
        <item x="64"/>
        <item x="279"/>
        <item x="22"/>
        <item x="203"/>
        <item x="28"/>
        <item x="290"/>
        <item x="79"/>
        <item x="167"/>
        <item x="105"/>
        <item x="277"/>
        <item x="291"/>
        <item x="236"/>
        <item x="68"/>
        <item x="461"/>
        <item x="253"/>
        <item x="140"/>
        <item x="413"/>
        <item x="293"/>
        <item x="9"/>
        <item x="286"/>
        <item x="147"/>
        <item x="363"/>
        <item x="416"/>
        <item x="14"/>
        <item x="317"/>
        <item x="295"/>
        <item x="78"/>
        <item x="302"/>
        <item x="388"/>
        <item x="237"/>
        <item x="8"/>
        <item x="394"/>
        <item x="266"/>
        <item x="381"/>
        <item x="273"/>
        <item x="71"/>
        <item x="353"/>
        <item x="85"/>
        <item x="65"/>
        <item x="106"/>
        <item x="1"/>
        <item x="49"/>
        <item x="303"/>
        <item x="338"/>
        <item x="406"/>
        <item x="382"/>
        <item x="80"/>
        <item x="218"/>
        <item x="339"/>
        <item x="323"/>
        <item x="407"/>
        <item x="30"/>
        <item x="90"/>
        <item x="149"/>
        <item x="108"/>
        <item x="180"/>
        <item x="405"/>
        <item x="61"/>
        <item x="107"/>
        <item x="177"/>
        <item x="417"/>
        <item x="383"/>
        <item x="263"/>
        <item x="414"/>
        <item x="11"/>
        <item x="204"/>
        <item x="261"/>
        <item x="66"/>
        <item x="319"/>
        <item x="296"/>
        <item x="54"/>
        <item x="72"/>
        <item x="230"/>
        <item x="75"/>
        <item x="362"/>
        <item x="84"/>
        <item x="418"/>
        <item x="284"/>
        <item x="139"/>
        <item x="329"/>
        <item x="100"/>
        <item x="116"/>
        <item x="234"/>
        <item x="45"/>
        <item x="390"/>
        <item x="34"/>
        <item x="389"/>
        <item x="228"/>
        <item x="324"/>
        <item x="95"/>
        <item x="268"/>
        <item x="83"/>
        <item x="282"/>
        <item x="10"/>
        <item x="135"/>
        <item x="231"/>
        <item x="340"/>
        <item x="156"/>
        <item x="81"/>
        <item x="96"/>
        <item x="143"/>
        <item x="62"/>
        <item x="86"/>
        <item x="262"/>
        <item x="69"/>
        <item x="5"/>
        <item x="425"/>
        <item x="87"/>
        <item x="288"/>
        <item x="101"/>
        <item x="300"/>
        <item x="321"/>
        <item x="121"/>
        <item x="104"/>
        <item x="117"/>
        <item x="222"/>
        <item x="186"/>
        <item x="179"/>
        <item x="408"/>
        <item x="198"/>
        <item x="410"/>
        <item x="110"/>
        <item x="67"/>
        <item x="91"/>
        <item x="159"/>
        <item x="88"/>
        <item x="181"/>
        <item x="393"/>
        <item x="299"/>
        <item x="24"/>
        <item x="264"/>
        <item x="356"/>
        <item x="57"/>
        <item x="134"/>
        <item x="384"/>
        <item x="217"/>
        <item x="285"/>
        <item x="305"/>
        <item x="15"/>
        <item x="109"/>
        <item x="118"/>
        <item x="297"/>
        <item x="197"/>
        <item x="225"/>
        <item x="201"/>
        <item x="136"/>
        <item x="289"/>
        <item x="123"/>
        <item x="157"/>
        <item x="53"/>
        <item x="162"/>
        <item x="255"/>
        <item x="25"/>
        <item x="48"/>
        <item x="398"/>
        <item x="370"/>
        <item x="400"/>
        <item x="138"/>
        <item x="92"/>
        <item x="371"/>
        <item x="301"/>
        <item x="13"/>
        <item x="29"/>
        <item x="242"/>
        <item x="386"/>
        <item x="144"/>
        <item x="111"/>
        <item x="366"/>
        <item x="122"/>
        <item x="160"/>
        <item x="158"/>
        <item x="252"/>
        <item x="16"/>
        <item x="258"/>
        <item x="306"/>
        <item x="124"/>
        <item x="214"/>
        <item x="31"/>
        <item x="50"/>
        <item x="374"/>
        <item x="238"/>
        <item x="373"/>
        <item x="226"/>
        <item x="51"/>
        <item x="223"/>
        <item x="52"/>
        <item x="304"/>
        <item x="287"/>
        <item x="367"/>
        <item x="409"/>
        <item x="145"/>
        <item x="357"/>
        <item x="202"/>
        <item x="205"/>
        <item x="240"/>
        <item x="395"/>
        <item x="32"/>
        <item x="239"/>
        <item x="219"/>
        <item x="42"/>
        <item x="267"/>
        <item x="232"/>
        <item x="254"/>
        <item x="137"/>
        <item x="368"/>
        <item x="372"/>
        <item x="241"/>
        <item x="215"/>
        <item x="35"/>
        <item x="391"/>
        <item x="411"/>
        <item x="224"/>
        <item x="387"/>
        <item x="259"/>
        <item x="233"/>
        <item x="227"/>
        <item x="199"/>
        <item x="46"/>
        <item x="360"/>
        <item x="396"/>
        <item x="36"/>
        <item x="37"/>
        <item x="269"/>
        <item x="220"/>
        <item x="256"/>
        <item x="47"/>
        <item x="358"/>
        <item x="216"/>
        <item x="58"/>
        <item x="361"/>
        <item x="392"/>
        <item x="260"/>
        <item x="270"/>
        <item x="27"/>
        <item x="359"/>
        <item x="56"/>
        <item x="39"/>
        <item x="41"/>
        <item x="257"/>
        <item x="33"/>
        <item x="59"/>
        <item x="43"/>
        <item x="60"/>
        <item x="38"/>
        <item x="44"/>
        <item x="40"/>
        <item x="6"/>
      </items>
    </pivotField>
    <pivotField dataField="1" compact="0" outline="0" subtotalTop="0" showAll="0">
      <items count="514">
        <item x="12"/>
        <item x="485"/>
        <item x="486"/>
        <item x="497"/>
        <item x="76"/>
        <item x="331"/>
        <item x="436"/>
        <item x="184"/>
        <item x="447"/>
        <item x="448"/>
        <item x="457"/>
        <item x="487"/>
        <item x="431"/>
        <item x="21"/>
        <item x="152"/>
        <item x="142"/>
        <item x="419"/>
        <item x="505"/>
        <item x="437"/>
        <item x="175"/>
        <item x="509"/>
        <item x="493"/>
        <item x="210"/>
        <item x="475"/>
        <item x="467"/>
        <item x="468"/>
        <item x="434"/>
        <item x="506"/>
        <item x="274"/>
        <item x="482"/>
        <item x="115"/>
        <item x="352"/>
        <item x="476"/>
        <item x="280"/>
        <item x="150"/>
        <item x="463"/>
        <item x="453"/>
        <item x="169"/>
        <item x="206"/>
        <item x="131"/>
        <item x="473"/>
        <item x="245"/>
        <item x="462"/>
        <item x="292"/>
        <item x="439"/>
        <item x="355"/>
        <item x="445"/>
        <item x="378"/>
        <item x="423"/>
        <item x="433"/>
        <item x="119"/>
        <item x="309"/>
        <item x="281"/>
        <item x="450"/>
        <item x="102"/>
        <item x="243"/>
        <item x="194"/>
        <item x="178"/>
        <item x="490"/>
        <item x="341"/>
        <item x="307"/>
        <item x="98"/>
        <item x="446"/>
        <item x="399"/>
        <item x="432"/>
        <item x="428"/>
        <item x="420"/>
        <item x="0"/>
        <item x="187"/>
        <item x="343"/>
        <item x="316"/>
        <item x="77"/>
        <item x="314"/>
        <item x="195"/>
        <item x="330"/>
        <item x="421"/>
        <item x="153"/>
        <item x="501"/>
        <item x="443"/>
        <item x="499"/>
        <item x="498"/>
        <item x="168"/>
        <item x="495"/>
        <item x="483"/>
        <item x="271"/>
        <item x="471"/>
        <item x="283"/>
        <item x="491"/>
        <item x="474"/>
        <item x="507"/>
        <item x="97"/>
        <item x="127"/>
        <item x="315"/>
        <item x="146"/>
        <item x="120"/>
        <item x="336"/>
        <item x="103"/>
        <item x="508"/>
        <item x="504"/>
        <item x="311"/>
        <item x="451"/>
        <item x="488"/>
        <item x="376"/>
        <item x="174"/>
        <item x="478"/>
        <item x="17"/>
        <item x="188"/>
        <item x="126"/>
        <item x="510"/>
        <item x="190"/>
        <item x="404"/>
        <item x="469"/>
        <item x="465"/>
        <item x="320"/>
        <item x="472"/>
        <item x="345"/>
        <item x="176"/>
        <item x="444"/>
        <item x="114"/>
        <item x="334"/>
        <item x="494"/>
        <item x="440"/>
        <item x="172"/>
        <item x="511"/>
        <item x="496"/>
        <item x="492"/>
        <item x="429"/>
        <item x="458"/>
        <item x="403"/>
        <item x="250"/>
        <item x="502"/>
        <item x="185"/>
        <item x="151"/>
        <item x="129"/>
        <item x="310"/>
        <item x="479"/>
        <item x="455"/>
        <item x="489"/>
        <item x="82"/>
        <item x="125"/>
        <item x="294"/>
        <item x="163"/>
        <item x="26"/>
        <item x="454"/>
        <item x="191"/>
        <item x="235"/>
        <item x="207"/>
        <item x="193"/>
        <item x="470"/>
        <item x="422"/>
        <item x="346"/>
        <item x="452"/>
        <item x="369"/>
        <item x="74"/>
        <item x="435"/>
        <item x="275"/>
        <item x="189"/>
        <item x="4"/>
        <item x="426"/>
        <item x="93"/>
        <item x="503"/>
        <item x="170"/>
        <item x="211"/>
        <item x="442"/>
        <item x="481"/>
        <item x="438"/>
        <item x="441"/>
        <item x="456"/>
        <item x="247"/>
        <item x="459"/>
        <item x="325"/>
        <item x="73"/>
        <item x="19"/>
        <item x="133"/>
        <item x="244"/>
        <item x="466"/>
        <item x="171"/>
        <item x="424"/>
        <item x="94"/>
        <item x="464"/>
        <item x="20"/>
        <item x="380"/>
        <item x="173"/>
        <item x="477"/>
        <item x="318"/>
        <item x="375"/>
        <item x="208"/>
        <item x="342"/>
        <item x="379"/>
        <item x="480"/>
        <item x="415"/>
        <item x="161"/>
        <item x="3"/>
        <item x="326"/>
        <item x="460"/>
        <item x="351"/>
        <item x="164"/>
        <item x="192"/>
        <item x="249"/>
        <item x="484"/>
        <item x="272"/>
        <item x="154"/>
        <item x="401"/>
        <item x="276"/>
        <item x="246"/>
        <item x="312"/>
        <item x="251"/>
        <item x="344"/>
        <item x="212"/>
        <item x="209"/>
        <item x="248"/>
        <item x="500"/>
        <item x="23"/>
        <item x="333"/>
        <item x="347"/>
        <item x="128"/>
        <item x="430"/>
        <item x="332"/>
        <item x="112"/>
        <item x="99"/>
        <item x="70"/>
        <item x="427"/>
        <item x="512"/>
        <item x="148"/>
        <item x="364"/>
        <item x="2"/>
        <item x="328"/>
        <item x="327"/>
        <item x="349"/>
        <item x="313"/>
        <item x="155"/>
        <item x="278"/>
        <item x="213"/>
        <item x="385"/>
        <item x="298"/>
        <item x="182"/>
        <item x="308"/>
        <item x="7"/>
        <item x="132"/>
        <item x="350"/>
        <item x="365"/>
        <item x="166"/>
        <item x="221"/>
        <item x="229"/>
        <item x="402"/>
        <item x="265"/>
        <item x="183"/>
        <item x="322"/>
        <item x="335"/>
        <item x="18"/>
        <item x="348"/>
        <item x="165"/>
        <item x="397"/>
        <item x="55"/>
        <item x="449"/>
        <item x="63"/>
        <item x="141"/>
        <item x="130"/>
        <item x="337"/>
        <item x="89"/>
        <item x="354"/>
        <item x="113"/>
        <item x="196"/>
        <item x="377"/>
        <item x="200"/>
        <item x="412"/>
        <item x="64"/>
        <item x="279"/>
        <item x="22"/>
        <item x="203"/>
        <item x="28"/>
        <item x="290"/>
        <item x="79"/>
        <item x="167"/>
        <item x="105"/>
        <item x="277"/>
        <item x="291"/>
        <item x="236"/>
        <item x="68"/>
        <item x="461"/>
        <item x="253"/>
        <item x="140"/>
        <item x="413"/>
        <item x="293"/>
        <item x="9"/>
        <item x="286"/>
        <item x="147"/>
        <item x="363"/>
        <item x="416"/>
        <item x="14"/>
        <item x="317"/>
        <item x="295"/>
        <item x="78"/>
        <item x="302"/>
        <item x="388"/>
        <item x="237"/>
        <item x="8"/>
        <item x="394"/>
        <item x="266"/>
        <item x="381"/>
        <item x="273"/>
        <item x="71"/>
        <item x="353"/>
        <item x="85"/>
        <item x="65"/>
        <item x="106"/>
        <item x="1"/>
        <item x="49"/>
        <item x="303"/>
        <item x="338"/>
        <item x="406"/>
        <item x="382"/>
        <item x="80"/>
        <item x="218"/>
        <item x="339"/>
        <item x="323"/>
        <item x="407"/>
        <item x="30"/>
        <item x="90"/>
        <item x="149"/>
        <item x="108"/>
        <item x="180"/>
        <item x="405"/>
        <item x="61"/>
        <item x="107"/>
        <item x="177"/>
        <item x="417"/>
        <item x="383"/>
        <item x="263"/>
        <item x="414"/>
        <item x="11"/>
        <item x="204"/>
        <item x="261"/>
        <item x="66"/>
        <item x="319"/>
        <item x="296"/>
        <item x="54"/>
        <item x="72"/>
        <item x="230"/>
        <item x="75"/>
        <item x="362"/>
        <item x="84"/>
        <item x="418"/>
        <item x="284"/>
        <item x="139"/>
        <item x="329"/>
        <item x="100"/>
        <item x="116"/>
        <item x="234"/>
        <item x="45"/>
        <item x="390"/>
        <item x="34"/>
        <item x="389"/>
        <item x="228"/>
        <item x="324"/>
        <item x="95"/>
        <item x="268"/>
        <item x="83"/>
        <item x="282"/>
        <item x="10"/>
        <item x="135"/>
        <item x="231"/>
        <item x="340"/>
        <item x="156"/>
        <item x="81"/>
        <item x="96"/>
        <item x="143"/>
        <item x="62"/>
        <item x="86"/>
        <item x="262"/>
        <item x="69"/>
        <item x="5"/>
        <item x="425"/>
        <item x="87"/>
        <item x="288"/>
        <item x="101"/>
        <item x="300"/>
        <item x="321"/>
        <item x="121"/>
        <item x="104"/>
        <item x="117"/>
        <item x="222"/>
        <item x="186"/>
        <item x="179"/>
        <item x="408"/>
        <item x="198"/>
        <item x="410"/>
        <item x="110"/>
        <item x="67"/>
        <item x="91"/>
        <item x="159"/>
        <item x="88"/>
        <item x="181"/>
        <item x="393"/>
        <item x="299"/>
        <item x="24"/>
        <item x="264"/>
        <item x="356"/>
        <item x="57"/>
        <item x="134"/>
        <item x="384"/>
        <item x="217"/>
        <item x="285"/>
        <item x="305"/>
        <item x="15"/>
        <item x="109"/>
        <item x="118"/>
        <item x="297"/>
        <item x="197"/>
        <item x="225"/>
        <item x="201"/>
        <item x="136"/>
        <item x="289"/>
        <item x="123"/>
        <item x="157"/>
        <item x="53"/>
        <item x="162"/>
        <item x="255"/>
        <item x="25"/>
        <item x="48"/>
        <item x="398"/>
        <item x="370"/>
        <item x="400"/>
        <item x="138"/>
        <item x="92"/>
        <item x="371"/>
        <item x="301"/>
        <item x="13"/>
        <item x="29"/>
        <item x="242"/>
        <item x="386"/>
        <item x="144"/>
        <item x="111"/>
        <item x="366"/>
        <item x="122"/>
        <item x="160"/>
        <item x="158"/>
        <item x="252"/>
        <item x="16"/>
        <item x="258"/>
        <item x="306"/>
        <item x="124"/>
        <item x="214"/>
        <item x="31"/>
        <item x="50"/>
        <item x="374"/>
        <item x="238"/>
        <item x="373"/>
        <item x="226"/>
        <item x="51"/>
        <item x="223"/>
        <item x="52"/>
        <item x="304"/>
        <item x="287"/>
        <item x="367"/>
        <item x="409"/>
        <item x="145"/>
        <item x="357"/>
        <item x="202"/>
        <item x="205"/>
        <item x="240"/>
        <item x="395"/>
        <item x="32"/>
        <item x="239"/>
        <item x="219"/>
        <item x="42"/>
        <item x="267"/>
        <item x="232"/>
        <item x="254"/>
        <item x="137"/>
        <item x="368"/>
        <item x="372"/>
        <item x="241"/>
        <item x="215"/>
        <item x="35"/>
        <item x="391"/>
        <item x="411"/>
        <item x="224"/>
        <item x="387"/>
        <item x="259"/>
        <item x="233"/>
        <item x="227"/>
        <item x="199"/>
        <item x="46"/>
        <item x="360"/>
        <item x="396"/>
        <item x="36"/>
        <item x="37"/>
        <item x="269"/>
        <item x="220"/>
        <item x="256"/>
        <item x="47"/>
        <item x="358"/>
        <item x="216"/>
        <item x="58"/>
        <item x="361"/>
        <item x="392"/>
        <item x="260"/>
        <item x="270"/>
        <item x="27"/>
        <item x="359"/>
        <item x="56"/>
        <item x="39"/>
        <item x="41"/>
        <item x="257"/>
        <item x="33"/>
        <item x="59"/>
        <item x="43"/>
        <item x="60"/>
        <item x="38"/>
        <item x="44"/>
        <item x="40"/>
        <item x="6"/>
        <item t="default"/>
      </items>
    </pivotField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023">
    <i>
      <x v="1"/>
      <x v="7"/>
    </i>
    <i r="1">
      <x v="10"/>
    </i>
    <i r="1">
      <x v="36"/>
    </i>
    <i r="1">
      <x v="37"/>
    </i>
    <i r="1">
      <x v="38"/>
    </i>
    <i r="1">
      <x v="39"/>
    </i>
    <i t="default">
      <x v="1"/>
    </i>
    <i>
      <x v="2"/>
      <x v="7"/>
    </i>
    <i r="1">
      <x v="10"/>
    </i>
    <i r="1">
      <x v="36"/>
    </i>
    <i r="1">
      <x v="37"/>
    </i>
    <i r="1">
      <x v="38"/>
    </i>
    <i r="1">
      <x v="39"/>
    </i>
    <i t="default">
      <x v="2"/>
    </i>
    <i>
      <x v="3"/>
      <x v="7"/>
    </i>
    <i r="1">
      <x v="10"/>
    </i>
    <i r="1">
      <x v="36"/>
    </i>
    <i r="1">
      <x v="37"/>
    </i>
    <i r="1">
      <x v="38"/>
    </i>
    <i r="1">
      <x v="39"/>
    </i>
    <i t="default">
      <x v="3"/>
    </i>
    <i>
      <x v="4"/>
      <x v="7"/>
    </i>
    <i r="1">
      <x v="10"/>
    </i>
    <i r="1">
      <x v="36"/>
    </i>
    <i r="1">
      <x v="37"/>
    </i>
    <i r="1">
      <x v="38"/>
    </i>
    <i r="1">
      <x v="39"/>
    </i>
    <i t="default">
      <x v="4"/>
    </i>
    <i>
      <x v="6"/>
      <x v="7"/>
    </i>
    <i r="1">
      <x v="10"/>
    </i>
    <i r="1">
      <x v="36"/>
    </i>
    <i r="1">
      <x v="37"/>
    </i>
    <i r="1">
      <x v="38"/>
    </i>
    <i r="1">
      <x v="39"/>
    </i>
    <i t="default">
      <x v="6"/>
    </i>
    <i>
      <x v="7"/>
      <x v="7"/>
    </i>
    <i r="1">
      <x v="10"/>
    </i>
    <i r="1">
      <x v="36"/>
    </i>
    <i r="1">
      <x v="37"/>
    </i>
    <i r="1">
      <x v="38"/>
    </i>
    <i r="1">
      <x v="39"/>
    </i>
    <i t="default">
      <x v="7"/>
    </i>
    <i>
      <x v="8"/>
      <x v="7"/>
    </i>
    <i r="1">
      <x v="10"/>
    </i>
    <i r="1">
      <x v="36"/>
    </i>
    <i r="1">
      <x v="37"/>
    </i>
    <i r="1">
      <x v="38"/>
    </i>
    <i r="1">
      <x v="39"/>
    </i>
    <i t="default">
      <x v="8"/>
    </i>
    <i>
      <x v="10"/>
      <x v="7"/>
    </i>
    <i r="1">
      <x v="10"/>
    </i>
    <i r="1">
      <x v="36"/>
    </i>
    <i r="1">
      <x v="37"/>
    </i>
    <i r="1">
      <x v="38"/>
    </i>
    <i r="1">
      <x v="39"/>
    </i>
    <i t="default">
      <x v="10"/>
    </i>
    <i>
      <x v="12"/>
      <x v="7"/>
    </i>
    <i r="1">
      <x v="10"/>
    </i>
    <i r="1">
      <x v="36"/>
    </i>
    <i r="1">
      <x v="37"/>
    </i>
    <i r="1">
      <x v="38"/>
    </i>
    <i r="1">
      <x v="39"/>
    </i>
    <i t="default">
      <x v="12"/>
    </i>
    <i>
      <x v="13"/>
      <x v="7"/>
    </i>
    <i r="1">
      <x v="10"/>
    </i>
    <i r="1">
      <x v="36"/>
    </i>
    <i r="1">
      <x v="37"/>
    </i>
    <i r="1">
      <x v="38"/>
    </i>
    <i r="1">
      <x v="39"/>
    </i>
    <i t="default">
      <x v="13"/>
    </i>
    <i>
      <x v="15"/>
      <x v="7"/>
    </i>
    <i r="1">
      <x v="10"/>
    </i>
    <i r="1">
      <x v="36"/>
    </i>
    <i r="1">
      <x v="37"/>
    </i>
    <i r="1">
      <x v="38"/>
    </i>
    <i r="1">
      <x v="39"/>
    </i>
    <i t="default">
      <x v="15"/>
    </i>
    <i>
      <x v="16"/>
      <x v="7"/>
    </i>
    <i r="1">
      <x v="10"/>
    </i>
    <i r="1">
      <x v="36"/>
    </i>
    <i r="1">
      <x v="37"/>
    </i>
    <i r="1">
      <x v="38"/>
    </i>
    <i r="1">
      <x v="39"/>
    </i>
    <i t="default">
      <x v="16"/>
    </i>
    <i>
      <x v="17"/>
      <x v="7"/>
    </i>
    <i r="1">
      <x v="10"/>
    </i>
    <i r="1">
      <x v="36"/>
    </i>
    <i r="1">
      <x v="37"/>
    </i>
    <i r="1">
      <x v="38"/>
    </i>
    <i r="1">
      <x v="39"/>
    </i>
    <i t="default">
      <x v="17"/>
    </i>
    <i>
      <x v="18"/>
      <x v="7"/>
    </i>
    <i r="1">
      <x v="10"/>
    </i>
    <i r="1">
      <x v="36"/>
    </i>
    <i r="1">
      <x v="37"/>
    </i>
    <i r="1">
      <x v="38"/>
    </i>
    <i r="1">
      <x v="39"/>
    </i>
    <i t="default">
      <x v="18"/>
    </i>
    <i>
      <x v="19"/>
      <x v="7"/>
    </i>
    <i r="1">
      <x v="10"/>
    </i>
    <i r="1">
      <x v="36"/>
    </i>
    <i r="1">
      <x v="37"/>
    </i>
    <i r="1">
      <x v="38"/>
    </i>
    <i r="1">
      <x v="39"/>
    </i>
    <i t="default">
      <x v="19"/>
    </i>
    <i>
      <x v="20"/>
      <x v="7"/>
    </i>
    <i r="1">
      <x v="10"/>
    </i>
    <i r="1">
      <x v="36"/>
    </i>
    <i r="1">
      <x v="37"/>
    </i>
    <i r="1">
      <x v="38"/>
    </i>
    <i r="1">
      <x v="39"/>
    </i>
    <i t="default">
      <x v="20"/>
    </i>
    <i>
      <x v="21"/>
      <x v="7"/>
    </i>
    <i r="1">
      <x v="10"/>
    </i>
    <i r="1">
      <x v="36"/>
    </i>
    <i r="1">
      <x v="37"/>
    </i>
    <i r="1">
      <x v="38"/>
    </i>
    <i r="1">
      <x v="39"/>
    </i>
    <i t="default">
      <x v="21"/>
    </i>
    <i>
      <x v="22"/>
      <x v="7"/>
    </i>
    <i r="1">
      <x v="10"/>
    </i>
    <i r="1">
      <x v="36"/>
    </i>
    <i r="1">
      <x v="37"/>
    </i>
    <i r="1">
      <x v="38"/>
    </i>
    <i r="1">
      <x v="39"/>
    </i>
    <i t="default">
      <x v="22"/>
    </i>
    <i>
      <x v="23"/>
      <x v="7"/>
    </i>
    <i r="1">
      <x v="10"/>
    </i>
    <i r="1">
      <x v="36"/>
    </i>
    <i r="1">
      <x v="37"/>
    </i>
    <i r="1">
      <x v="38"/>
    </i>
    <i r="1">
      <x v="39"/>
    </i>
    <i t="default">
      <x v="23"/>
    </i>
    <i>
      <x v="24"/>
      <x v="7"/>
    </i>
    <i r="1">
      <x v="10"/>
    </i>
    <i r="1">
      <x v="36"/>
    </i>
    <i r="1">
      <x v="37"/>
    </i>
    <i r="1">
      <x v="38"/>
    </i>
    <i r="1">
      <x v="39"/>
    </i>
    <i t="default">
      <x v="24"/>
    </i>
    <i>
      <x v="25"/>
      <x v="7"/>
    </i>
    <i r="1">
      <x v="10"/>
    </i>
    <i r="1">
      <x v="36"/>
    </i>
    <i r="1">
      <x v="37"/>
    </i>
    <i r="1">
      <x v="38"/>
    </i>
    <i r="1">
      <x v="39"/>
    </i>
    <i t="default">
      <x v="25"/>
    </i>
    <i>
      <x v="26"/>
      <x v="7"/>
    </i>
    <i r="1">
      <x v="10"/>
    </i>
    <i r="1">
      <x v="36"/>
    </i>
    <i r="1">
      <x v="37"/>
    </i>
    <i r="1">
      <x v="38"/>
    </i>
    <i r="1">
      <x v="39"/>
    </i>
    <i t="default">
      <x v="26"/>
    </i>
    <i>
      <x v="28"/>
      <x v="7"/>
    </i>
    <i r="1">
      <x v="10"/>
    </i>
    <i r="1">
      <x v="36"/>
    </i>
    <i r="1">
      <x v="37"/>
    </i>
    <i r="1">
      <x v="38"/>
    </i>
    <i r="1">
      <x v="39"/>
    </i>
    <i t="default">
      <x v="28"/>
    </i>
    <i>
      <x v="30"/>
      <x v="7"/>
    </i>
    <i r="1">
      <x v="10"/>
    </i>
    <i r="1">
      <x v="36"/>
    </i>
    <i r="1">
      <x v="37"/>
    </i>
    <i r="1">
      <x v="38"/>
    </i>
    <i r="1">
      <x v="39"/>
    </i>
    <i t="default">
      <x v="30"/>
    </i>
    <i>
      <x v="31"/>
      <x v="7"/>
    </i>
    <i r="1">
      <x v="10"/>
    </i>
    <i r="1">
      <x v="36"/>
    </i>
    <i r="1">
      <x v="37"/>
    </i>
    <i r="1">
      <x v="38"/>
    </i>
    <i r="1">
      <x v="39"/>
    </i>
    <i t="default">
      <x v="31"/>
    </i>
    <i>
      <x v="32"/>
      <x v="7"/>
    </i>
    <i r="1">
      <x v="10"/>
    </i>
    <i r="1">
      <x v="36"/>
    </i>
    <i r="1">
      <x v="37"/>
    </i>
    <i r="1">
      <x v="38"/>
    </i>
    <i r="1">
      <x v="39"/>
    </i>
    <i t="default">
      <x v="32"/>
    </i>
    <i>
      <x v="33"/>
      <x v="7"/>
    </i>
    <i r="1">
      <x v="10"/>
    </i>
    <i r="1">
      <x v="36"/>
    </i>
    <i r="1">
      <x v="37"/>
    </i>
    <i r="1">
      <x v="38"/>
    </i>
    <i r="1">
      <x v="39"/>
    </i>
    <i t="default">
      <x v="33"/>
    </i>
    <i>
      <x v="34"/>
      <x v="7"/>
    </i>
    <i r="1">
      <x v="10"/>
    </i>
    <i r="1">
      <x v="36"/>
    </i>
    <i r="1">
      <x v="37"/>
    </i>
    <i r="1">
      <x v="38"/>
    </i>
    <i r="1">
      <x v="39"/>
    </i>
    <i t="default">
      <x v="34"/>
    </i>
    <i>
      <x v="35"/>
      <x v="7"/>
    </i>
    <i r="1">
      <x v="10"/>
    </i>
    <i r="1">
      <x v="36"/>
    </i>
    <i r="1">
      <x v="37"/>
    </i>
    <i r="1">
      <x v="38"/>
    </i>
    <i r="1">
      <x v="39"/>
    </i>
    <i t="default">
      <x v="35"/>
    </i>
    <i>
      <x v="36"/>
      <x v="7"/>
    </i>
    <i r="1">
      <x v="10"/>
    </i>
    <i r="1">
      <x v="36"/>
    </i>
    <i r="1">
      <x v="37"/>
    </i>
    <i r="1">
      <x v="38"/>
    </i>
    <i r="1">
      <x v="39"/>
    </i>
    <i t="default">
      <x v="36"/>
    </i>
    <i>
      <x v="37"/>
      <x v="7"/>
    </i>
    <i r="1">
      <x v="10"/>
    </i>
    <i r="1">
      <x v="36"/>
    </i>
    <i r="1">
      <x v="37"/>
    </i>
    <i r="1">
      <x v="38"/>
    </i>
    <i r="1">
      <x v="39"/>
    </i>
    <i t="default">
      <x v="37"/>
    </i>
    <i>
      <x v="39"/>
      <x v="7"/>
    </i>
    <i r="1">
      <x v="10"/>
    </i>
    <i r="1">
      <x v="36"/>
    </i>
    <i r="1">
      <x v="37"/>
    </i>
    <i r="1">
      <x v="38"/>
    </i>
    <i r="1">
      <x v="39"/>
    </i>
    <i t="default">
      <x v="39"/>
    </i>
    <i>
      <x v="41"/>
      <x v="7"/>
    </i>
    <i r="1">
      <x v="10"/>
    </i>
    <i r="1">
      <x v="36"/>
    </i>
    <i r="1">
      <x v="37"/>
    </i>
    <i r="1">
      <x v="38"/>
    </i>
    <i r="1">
      <x v="39"/>
    </i>
    <i t="default">
      <x v="41"/>
    </i>
    <i>
      <x v="42"/>
      <x v="7"/>
    </i>
    <i r="1">
      <x v="10"/>
    </i>
    <i r="1">
      <x v="36"/>
    </i>
    <i r="1">
      <x v="37"/>
    </i>
    <i r="1">
      <x v="38"/>
    </i>
    <i r="1">
      <x v="39"/>
    </i>
    <i t="default">
      <x v="42"/>
    </i>
    <i>
      <x v="43"/>
      <x v="7"/>
    </i>
    <i r="1">
      <x v="10"/>
    </i>
    <i r="1">
      <x v="36"/>
    </i>
    <i r="1">
      <x v="37"/>
    </i>
    <i r="1">
      <x v="38"/>
    </i>
    <i r="1">
      <x v="39"/>
    </i>
    <i t="default">
      <x v="43"/>
    </i>
    <i>
      <x v="45"/>
      <x v="7"/>
    </i>
    <i r="1">
      <x v="10"/>
    </i>
    <i r="1">
      <x v="36"/>
    </i>
    <i r="1">
      <x v="37"/>
    </i>
    <i r="1">
      <x v="38"/>
    </i>
    <i r="1">
      <x v="39"/>
    </i>
    <i t="default">
      <x v="45"/>
    </i>
    <i>
      <x v="46"/>
      <x v="7"/>
    </i>
    <i r="1">
      <x v="10"/>
    </i>
    <i r="1">
      <x v="36"/>
    </i>
    <i r="1">
      <x v="37"/>
    </i>
    <i r="1">
      <x v="38"/>
    </i>
    <i r="1">
      <x v="39"/>
    </i>
    <i t="default">
      <x v="46"/>
    </i>
    <i>
      <x v="48"/>
      <x v="7"/>
    </i>
    <i r="1">
      <x v="10"/>
    </i>
    <i r="1">
      <x v="36"/>
    </i>
    <i r="1">
      <x v="37"/>
    </i>
    <i r="1">
      <x v="38"/>
    </i>
    <i r="1">
      <x v="39"/>
    </i>
    <i t="default">
      <x v="48"/>
    </i>
    <i>
      <x v="49"/>
      <x v="7"/>
    </i>
    <i r="1">
      <x v="10"/>
    </i>
    <i r="1">
      <x v="36"/>
    </i>
    <i r="1">
      <x v="37"/>
    </i>
    <i r="1">
      <x v="38"/>
    </i>
    <i r="1">
      <x v="39"/>
    </i>
    <i t="default">
      <x v="49"/>
    </i>
    <i>
      <x v="50"/>
      <x v="7"/>
    </i>
    <i r="1">
      <x v="10"/>
    </i>
    <i r="1">
      <x v="36"/>
    </i>
    <i r="1">
      <x v="37"/>
    </i>
    <i r="1">
      <x v="38"/>
    </i>
    <i r="1">
      <x v="39"/>
    </i>
    <i t="default">
      <x v="50"/>
    </i>
    <i>
      <x v="53"/>
      <x v="7"/>
    </i>
    <i r="1">
      <x v="10"/>
    </i>
    <i r="1">
      <x v="36"/>
    </i>
    <i r="1">
      <x v="37"/>
    </i>
    <i r="1">
      <x v="38"/>
    </i>
    <i r="1">
      <x v="39"/>
    </i>
    <i t="default">
      <x v="53"/>
    </i>
    <i>
      <x v="54"/>
      <x v="7"/>
    </i>
    <i r="1">
      <x v="10"/>
    </i>
    <i r="1">
      <x v="36"/>
    </i>
    <i r="1">
      <x v="37"/>
    </i>
    <i r="1">
      <x v="38"/>
    </i>
    <i r="1">
      <x v="39"/>
    </i>
    <i t="default">
      <x v="54"/>
    </i>
    <i>
      <x v="55"/>
      <x v="7"/>
    </i>
    <i r="1">
      <x v="10"/>
    </i>
    <i r="1">
      <x v="36"/>
    </i>
    <i r="1">
      <x v="37"/>
    </i>
    <i r="1">
      <x v="38"/>
    </i>
    <i r="1">
      <x v="39"/>
    </i>
    <i t="default">
      <x v="55"/>
    </i>
    <i>
      <x v="56"/>
      <x v="7"/>
    </i>
    <i r="1">
      <x v="10"/>
    </i>
    <i r="1">
      <x v="36"/>
    </i>
    <i r="1">
      <x v="37"/>
    </i>
    <i r="1">
      <x v="38"/>
    </i>
    <i r="1">
      <x v="39"/>
    </i>
    <i t="default">
      <x v="56"/>
    </i>
    <i>
      <x v="57"/>
      <x v="7"/>
    </i>
    <i r="1">
      <x v="10"/>
    </i>
    <i r="1">
      <x v="36"/>
    </i>
    <i r="1">
      <x v="37"/>
    </i>
    <i r="1">
      <x v="38"/>
    </i>
    <i r="1">
      <x v="39"/>
    </i>
    <i t="default">
      <x v="57"/>
    </i>
    <i>
      <x v="58"/>
      <x v="7"/>
    </i>
    <i r="1">
      <x v="10"/>
    </i>
    <i r="1">
      <x v="36"/>
    </i>
    <i r="1">
      <x v="37"/>
    </i>
    <i r="1">
      <x v="38"/>
    </i>
    <i r="1">
      <x v="39"/>
    </i>
    <i t="default">
      <x v="58"/>
    </i>
    <i>
      <x v="59"/>
      <x v="7"/>
    </i>
    <i r="1">
      <x v="10"/>
    </i>
    <i r="1">
      <x v="36"/>
    </i>
    <i r="1">
      <x v="37"/>
    </i>
    <i r="1">
      <x v="38"/>
    </i>
    <i r="1">
      <x v="39"/>
    </i>
    <i t="default">
      <x v="59"/>
    </i>
    <i>
      <x v="60"/>
      <x v="7"/>
    </i>
    <i r="1">
      <x v="10"/>
    </i>
    <i r="1">
      <x v="36"/>
    </i>
    <i r="1">
      <x v="37"/>
    </i>
    <i r="1">
      <x v="38"/>
    </i>
    <i r="1">
      <x v="39"/>
    </i>
    <i t="default">
      <x v="60"/>
    </i>
    <i>
      <x v="61"/>
      <x v="7"/>
    </i>
    <i r="1">
      <x v="10"/>
    </i>
    <i r="1">
      <x v="36"/>
    </i>
    <i r="1">
      <x v="37"/>
    </i>
    <i r="1">
      <x v="38"/>
    </i>
    <i r="1">
      <x v="39"/>
    </i>
    <i t="default">
      <x v="61"/>
    </i>
    <i>
      <x v="62"/>
      <x v="7"/>
    </i>
    <i r="1">
      <x v="10"/>
    </i>
    <i r="1">
      <x v="36"/>
    </i>
    <i r="1">
      <x v="37"/>
    </i>
    <i r="1">
      <x v="38"/>
    </i>
    <i r="1">
      <x v="39"/>
    </i>
    <i t="default">
      <x v="62"/>
    </i>
    <i>
      <x v="63"/>
      <x v="7"/>
    </i>
    <i r="1">
      <x v="10"/>
    </i>
    <i r="1">
      <x v="36"/>
    </i>
    <i r="1">
      <x v="37"/>
    </i>
    <i r="1">
      <x v="38"/>
    </i>
    <i r="1">
      <x v="39"/>
    </i>
    <i t="default">
      <x v="63"/>
    </i>
    <i>
      <x v="64"/>
      <x v="7"/>
    </i>
    <i r="1">
      <x v="10"/>
    </i>
    <i r="1">
      <x v="36"/>
    </i>
    <i r="1">
      <x v="37"/>
    </i>
    <i r="1">
      <x v="38"/>
    </i>
    <i r="1">
      <x v="39"/>
    </i>
    <i t="default">
      <x v="64"/>
    </i>
    <i>
      <x v="66"/>
      <x v="7"/>
    </i>
    <i r="1">
      <x v="10"/>
    </i>
    <i r="1">
      <x v="36"/>
    </i>
    <i r="1">
      <x v="37"/>
    </i>
    <i r="1">
      <x v="38"/>
    </i>
    <i r="1">
      <x v="39"/>
    </i>
    <i t="default">
      <x v="66"/>
    </i>
    <i>
      <x v="67"/>
      <x v="7"/>
    </i>
    <i r="1">
      <x v="10"/>
    </i>
    <i r="1">
      <x v="36"/>
    </i>
    <i r="1">
      <x v="37"/>
    </i>
    <i r="1">
      <x v="38"/>
    </i>
    <i r="1">
      <x v="39"/>
    </i>
    <i t="default">
      <x v="67"/>
    </i>
    <i>
      <x v="68"/>
      <x v="7"/>
    </i>
    <i r="1">
      <x v="10"/>
    </i>
    <i r="1">
      <x v="36"/>
    </i>
    <i r="1">
      <x v="37"/>
    </i>
    <i r="1">
      <x v="38"/>
    </i>
    <i r="1">
      <x v="39"/>
    </i>
    <i t="default">
      <x v="68"/>
    </i>
    <i>
      <x v="69"/>
      <x v="7"/>
    </i>
    <i r="1">
      <x v="10"/>
    </i>
    <i r="1">
      <x v="36"/>
    </i>
    <i r="1">
      <x v="37"/>
    </i>
    <i r="1">
      <x v="38"/>
    </i>
    <i r="1">
      <x v="39"/>
    </i>
    <i t="default">
      <x v="69"/>
    </i>
    <i>
      <x v="70"/>
      <x v="7"/>
    </i>
    <i r="1">
      <x v="10"/>
    </i>
    <i r="1">
      <x v="36"/>
    </i>
    <i r="1">
      <x v="37"/>
    </i>
    <i r="1">
      <x v="38"/>
    </i>
    <i r="1">
      <x v="39"/>
    </i>
    <i t="default">
      <x v="70"/>
    </i>
    <i>
      <x v="71"/>
      <x v="7"/>
    </i>
    <i r="1">
      <x v="10"/>
    </i>
    <i r="1">
      <x v="36"/>
    </i>
    <i r="1">
      <x v="37"/>
    </i>
    <i r="1">
      <x v="38"/>
    </i>
    <i r="1">
      <x v="39"/>
    </i>
    <i t="default">
      <x v="71"/>
    </i>
    <i>
      <x v="72"/>
      <x v="7"/>
    </i>
    <i r="1">
      <x v="10"/>
    </i>
    <i r="1">
      <x v="36"/>
    </i>
    <i r="1">
      <x v="37"/>
    </i>
    <i r="1">
      <x v="38"/>
    </i>
    <i r="1">
      <x v="39"/>
    </i>
    <i t="default">
      <x v="72"/>
    </i>
    <i>
      <x v="73"/>
      <x v="7"/>
    </i>
    <i r="1">
      <x v="10"/>
    </i>
    <i r="1">
      <x v="36"/>
    </i>
    <i r="1">
      <x v="37"/>
    </i>
    <i r="1">
      <x v="38"/>
    </i>
    <i r="1">
      <x v="39"/>
    </i>
    <i t="default">
      <x v="73"/>
    </i>
    <i>
      <x v="74"/>
      <x v="7"/>
    </i>
    <i r="1">
      <x v="10"/>
    </i>
    <i r="1">
      <x v="36"/>
    </i>
    <i r="1">
      <x v="37"/>
    </i>
    <i r="1">
      <x v="38"/>
    </i>
    <i r="1">
      <x v="39"/>
    </i>
    <i t="default">
      <x v="74"/>
    </i>
    <i>
      <x v="75"/>
      <x v="7"/>
    </i>
    <i r="1">
      <x v="10"/>
    </i>
    <i r="1">
      <x v="36"/>
    </i>
    <i r="1">
      <x v="37"/>
    </i>
    <i r="1">
      <x v="38"/>
    </i>
    <i r="1">
      <x v="39"/>
    </i>
    <i t="default">
      <x v="75"/>
    </i>
    <i>
      <x v="77"/>
      <x v="7"/>
    </i>
    <i r="1">
      <x v="10"/>
    </i>
    <i r="1">
      <x v="36"/>
    </i>
    <i r="1">
      <x v="37"/>
    </i>
    <i r="1">
      <x v="38"/>
    </i>
    <i r="1">
      <x v="39"/>
    </i>
    <i t="default">
      <x v="77"/>
    </i>
    <i>
      <x v="78"/>
      <x v="7"/>
    </i>
    <i r="1">
      <x v="10"/>
    </i>
    <i r="1">
      <x v="36"/>
    </i>
    <i r="1">
      <x v="37"/>
    </i>
    <i r="1">
      <x v="38"/>
    </i>
    <i r="1">
      <x v="39"/>
    </i>
    <i t="default">
      <x v="78"/>
    </i>
    <i>
      <x v="80"/>
      <x v="7"/>
    </i>
    <i r="1">
      <x v="10"/>
    </i>
    <i r="1">
      <x v="36"/>
    </i>
    <i r="1">
      <x v="37"/>
    </i>
    <i r="1">
      <x v="38"/>
    </i>
    <i r="1">
      <x v="39"/>
    </i>
    <i t="default">
      <x v="80"/>
    </i>
    <i>
      <x v="81"/>
      <x v="7"/>
    </i>
    <i r="1">
      <x v="10"/>
    </i>
    <i r="1">
      <x v="36"/>
    </i>
    <i r="1">
      <x v="37"/>
    </i>
    <i r="1">
      <x v="38"/>
    </i>
    <i r="1">
      <x v="39"/>
    </i>
    <i t="default">
      <x v="81"/>
    </i>
    <i>
      <x v="83"/>
      <x v="7"/>
    </i>
    <i r="1">
      <x v="10"/>
    </i>
    <i r="1">
      <x v="36"/>
    </i>
    <i r="1">
      <x v="37"/>
    </i>
    <i r="1">
      <x v="38"/>
    </i>
    <i r="1">
      <x v="39"/>
    </i>
    <i t="default">
      <x v="83"/>
    </i>
    <i>
      <x v="84"/>
      <x v="7"/>
    </i>
    <i r="1">
      <x v="10"/>
    </i>
    <i r="1">
      <x v="36"/>
    </i>
    <i r="1">
      <x v="37"/>
    </i>
    <i r="1">
      <x v="38"/>
    </i>
    <i r="1">
      <x v="39"/>
    </i>
    <i t="default">
      <x v="84"/>
    </i>
    <i>
      <x v="85"/>
      <x v="7"/>
    </i>
    <i r="1">
      <x v="10"/>
    </i>
    <i r="1">
      <x v="36"/>
    </i>
    <i r="1">
      <x v="37"/>
    </i>
    <i r="1">
      <x v="38"/>
    </i>
    <i r="1">
      <x v="39"/>
    </i>
    <i t="default">
      <x v="85"/>
    </i>
    <i>
      <x v="86"/>
      <x v="7"/>
    </i>
    <i r="1">
      <x v="10"/>
    </i>
    <i r="1">
      <x v="36"/>
    </i>
    <i r="1">
      <x v="37"/>
    </i>
    <i r="1">
      <x v="38"/>
    </i>
    <i r="1">
      <x v="39"/>
    </i>
    <i t="default">
      <x v="86"/>
    </i>
    <i>
      <x v="87"/>
      <x v="7"/>
    </i>
    <i r="1">
      <x v="10"/>
    </i>
    <i r="1">
      <x v="36"/>
    </i>
    <i r="1">
      <x v="37"/>
    </i>
    <i r="1">
      <x v="38"/>
    </i>
    <i r="1">
      <x v="39"/>
    </i>
    <i t="default">
      <x v="87"/>
    </i>
    <i>
      <x v="88"/>
      <x v="7"/>
    </i>
    <i r="1">
      <x v="10"/>
    </i>
    <i r="1">
      <x v="36"/>
    </i>
    <i r="1">
      <x v="37"/>
    </i>
    <i r="1">
      <x v="38"/>
    </i>
    <i r="1">
      <x v="39"/>
    </i>
    <i t="default">
      <x v="88"/>
    </i>
    <i>
      <x v="89"/>
      <x v="7"/>
    </i>
    <i r="1">
      <x v="10"/>
    </i>
    <i r="1">
      <x v="36"/>
    </i>
    <i r="1">
      <x v="37"/>
    </i>
    <i r="1">
      <x v="38"/>
    </i>
    <i r="1">
      <x v="39"/>
    </i>
    <i t="default">
      <x v="89"/>
    </i>
    <i>
      <x v="90"/>
      <x v="7"/>
    </i>
    <i r="1">
      <x v="10"/>
    </i>
    <i r="1">
      <x v="36"/>
    </i>
    <i r="1">
      <x v="37"/>
    </i>
    <i r="1">
      <x v="38"/>
    </i>
    <i r="1">
      <x v="39"/>
    </i>
    <i t="default">
      <x v="90"/>
    </i>
    <i>
      <x v="92"/>
      <x v="7"/>
    </i>
    <i r="1">
      <x v="10"/>
    </i>
    <i r="1">
      <x v="36"/>
    </i>
    <i r="1">
      <x v="37"/>
    </i>
    <i r="1">
      <x v="38"/>
    </i>
    <i r="1">
      <x v="39"/>
    </i>
    <i t="default">
      <x v="92"/>
    </i>
    <i>
      <x v="93"/>
      <x v="7"/>
    </i>
    <i r="1">
      <x v="10"/>
    </i>
    <i r="1">
      <x v="36"/>
    </i>
    <i r="1">
      <x v="37"/>
    </i>
    <i r="1">
      <x v="38"/>
    </i>
    <i r="1">
      <x v="39"/>
    </i>
    <i t="default">
      <x v="93"/>
    </i>
    <i>
      <x v="94"/>
      <x v="7"/>
    </i>
    <i r="1">
      <x v="10"/>
    </i>
    <i r="1">
      <x v="36"/>
    </i>
    <i r="1">
      <x v="37"/>
    </i>
    <i r="1">
      <x v="38"/>
    </i>
    <i r="1">
      <x v="39"/>
    </i>
    <i t="default">
      <x v="94"/>
    </i>
    <i>
      <x v="95"/>
      <x v="7"/>
    </i>
    <i r="1">
      <x v="10"/>
    </i>
    <i r="1">
      <x v="36"/>
    </i>
    <i r="1">
      <x v="37"/>
    </i>
    <i r="1">
      <x v="38"/>
    </i>
    <i r="1">
      <x v="39"/>
    </i>
    <i t="default">
      <x v="95"/>
    </i>
    <i>
      <x v="97"/>
      <x v="7"/>
    </i>
    <i r="1">
      <x v="10"/>
    </i>
    <i r="1">
      <x v="36"/>
    </i>
    <i r="1">
      <x v="37"/>
    </i>
    <i r="1">
      <x v="38"/>
    </i>
    <i r="1">
      <x v="39"/>
    </i>
    <i t="default">
      <x v="97"/>
    </i>
    <i>
      <x v="98"/>
      <x v="7"/>
    </i>
    <i r="1">
      <x v="10"/>
    </i>
    <i r="1">
      <x v="36"/>
    </i>
    <i r="1">
      <x v="37"/>
    </i>
    <i r="1">
      <x v="38"/>
    </i>
    <i r="1">
      <x v="39"/>
    </i>
    <i t="default">
      <x v="98"/>
    </i>
    <i>
      <x v="99"/>
      <x v="7"/>
    </i>
    <i r="1">
      <x v="10"/>
    </i>
    <i r="1">
      <x v="36"/>
    </i>
    <i r="1">
      <x v="37"/>
    </i>
    <i r="1">
      <x v="38"/>
    </i>
    <i r="1">
      <x v="39"/>
    </i>
    <i t="default">
      <x v="99"/>
    </i>
    <i>
      <x v="100"/>
      <x v="7"/>
    </i>
    <i r="1">
      <x v="10"/>
    </i>
    <i r="1">
      <x v="36"/>
    </i>
    <i r="1">
      <x v="37"/>
    </i>
    <i r="1">
      <x v="38"/>
    </i>
    <i r="1">
      <x v="39"/>
    </i>
    <i t="default">
      <x v="100"/>
    </i>
    <i>
      <x v="101"/>
      <x v="7"/>
    </i>
    <i r="1">
      <x v="10"/>
    </i>
    <i r="1">
      <x v="36"/>
    </i>
    <i r="1">
      <x v="37"/>
    </i>
    <i r="1">
      <x v="38"/>
    </i>
    <i r="1">
      <x v="39"/>
    </i>
    <i t="default">
      <x v="101"/>
    </i>
    <i>
      <x v="102"/>
      <x v="7"/>
    </i>
    <i r="1">
      <x v="10"/>
    </i>
    <i r="1">
      <x v="36"/>
    </i>
    <i r="1">
      <x v="37"/>
    </i>
    <i r="1">
      <x v="38"/>
    </i>
    <i r="1">
      <x v="39"/>
    </i>
    <i t="default">
      <x v="102"/>
    </i>
    <i>
      <x v="103"/>
      <x v="7"/>
    </i>
    <i r="1">
      <x v="10"/>
    </i>
    <i r="1">
      <x v="36"/>
    </i>
    <i r="1">
      <x v="37"/>
    </i>
    <i r="1">
      <x v="38"/>
    </i>
    <i r="1">
      <x v="39"/>
    </i>
    <i t="default">
      <x v="103"/>
    </i>
    <i>
      <x v="104"/>
      <x v="7"/>
    </i>
    <i r="1">
      <x v="10"/>
    </i>
    <i r="1">
      <x v="36"/>
    </i>
    <i r="1">
      <x v="37"/>
    </i>
    <i r="1">
      <x v="38"/>
    </i>
    <i r="1">
      <x v="39"/>
    </i>
    <i t="default">
      <x v="104"/>
    </i>
    <i>
      <x v="105"/>
      <x v="7"/>
    </i>
    <i r="1">
      <x v="10"/>
    </i>
    <i r="1">
      <x v="36"/>
    </i>
    <i r="1">
      <x v="37"/>
    </i>
    <i r="1">
      <x v="38"/>
    </i>
    <i r="1">
      <x v="39"/>
    </i>
    <i t="default">
      <x v="105"/>
    </i>
    <i>
      <x v="107"/>
      <x v="7"/>
    </i>
    <i r="1">
      <x v="10"/>
    </i>
    <i r="1">
      <x v="36"/>
    </i>
    <i r="1">
      <x v="37"/>
    </i>
    <i r="1">
      <x v="38"/>
    </i>
    <i r="1">
      <x v="39"/>
    </i>
    <i t="default">
      <x v="107"/>
    </i>
    <i>
      <x v="108"/>
      <x v="7"/>
    </i>
    <i r="1">
      <x v="10"/>
    </i>
    <i r="1">
      <x v="36"/>
    </i>
    <i r="1">
      <x v="37"/>
    </i>
    <i r="1">
      <x v="38"/>
    </i>
    <i r="1">
      <x v="39"/>
    </i>
    <i t="default">
      <x v="108"/>
    </i>
    <i>
      <x v="109"/>
      <x v="7"/>
    </i>
    <i r="1">
      <x v="10"/>
    </i>
    <i r="1">
      <x v="36"/>
    </i>
    <i r="1">
      <x v="37"/>
    </i>
    <i r="1">
      <x v="38"/>
    </i>
    <i r="1">
      <x v="39"/>
    </i>
    <i t="default">
      <x v="109"/>
    </i>
    <i>
      <x v="111"/>
      <x v="7"/>
    </i>
    <i r="1">
      <x v="10"/>
    </i>
    <i r="1">
      <x v="36"/>
    </i>
    <i r="1">
      <x v="37"/>
    </i>
    <i r="1">
      <x v="38"/>
    </i>
    <i r="1">
      <x v="39"/>
    </i>
    <i t="default">
      <x v="111"/>
    </i>
    <i>
      <x v="113"/>
      <x v="7"/>
    </i>
    <i r="1">
      <x v="10"/>
    </i>
    <i r="1">
      <x v="36"/>
    </i>
    <i r="1">
      <x v="37"/>
    </i>
    <i r="1">
      <x v="38"/>
    </i>
    <i r="1">
      <x v="39"/>
    </i>
    <i t="default">
      <x v="113"/>
    </i>
    <i>
      <x v="115"/>
      <x v="7"/>
    </i>
    <i r="1">
      <x v="10"/>
    </i>
    <i r="1">
      <x v="36"/>
    </i>
    <i r="1">
      <x v="37"/>
    </i>
    <i r="1">
      <x v="38"/>
    </i>
    <i r="1">
      <x v="39"/>
    </i>
    <i t="default">
      <x v="115"/>
    </i>
    <i>
      <x v="117"/>
      <x v="7"/>
    </i>
    <i r="1">
      <x v="10"/>
    </i>
    <i r="1">
      <x v="36"/>
    </i>
    <i r="1">
      <x v="37"/>
    </i>
    <i r="1">
      <x v="38"/>
    </i>
    <i r="1">
      <x v="39"/>
    </i>
    <i t="default">
      <x v="117"/>
    </i>
    <i>
      <x v="119"/>
      <x v="7"/>
    </i>
    <i r="1">
      <x v="10"/>
    </i>
    <i r="1">
      <x v="36"/>
    </i>
    <i r="1">
      <x v="37"/>
    </i>
    <i r="1">
      <x v="38"/>
    </i>
    <i r="1">
      <x v="39"/>
    </i>
    <i t="default">
      <x v="119"/>
    </i>
    <i>
      <x v="120"/>
      <x v="7"/>
    </i>
    <i r="1">
      <x v="10"/>
    </i>
    <i r="1">
      <x v="36"/>
    </i>
    <i r="1">
      <x v="37"/>
    </i>
    <i r="1">
      <x v="38"/>
    </i>
    <i r="1">
      <x v="39"/>
    </i>
    <i t="default">
      <x v="120"/>
    </i>
    <i>
      <x v="121"/>
      <x v="7"/>
    </i>
    <i r="1">
      <x v="10"/>
    </i>
    <i r="1">
      <x v="36"/>
    </i>
    <i r="1">
      <x v="37"/>
    </i>
    <i r="1">
      <x v="38"/>
    </i>
    <i r="1">
      <x v="39"/>
    </i>
    <i t="default">
      <x v="121"/>
    </i>
    <i>
      <x v="123"/>
      <x v="7"/>
    </i>
    <i r="1">
      <x v="10"/>
    </i>
    <i r="1">
      <x v="36"/>
    </i>
    <i r="1">
      <x v="37"/>
    </i>
    <i r="1">
      <x v="38"/>
    </i>
    <i r="1">
      <x v="39"/>
    </i>
    <i t="default">
      <x v="123"/>
    </i>
    <i>
      <x v="125"/>
      <x v="7"/>
    </i>
    <i r="1">
      <x v="10"/>
    </i>
    <i r="1">
      <x v="36"/>
    </i>
    <i r="1">
      <x v="37"/>
    </i>
    <i r="1">
      <x v="38"/>
    </i>
    <i r="1">
      <x v="39"/>
    </i>
    <i t="default">
      <x v="125"/>
    </i>
    <i>
      <x v="127"/>
      <x v="7"/>
    </i>
    <i r="1">
      <x v="10"/>
    </i>
    <i r="1">
      <x v="36"/>
    </i>
    <i r="1">
      <x v="37"/>
    </i>
    <i r="1">
      <x v="38"/>
    </i>
    <i r="1">
      <x v="39"/>
    </i>
    <i t="default">
      <x v="127"/>
    </i>
    <i>
      <x v="129"/>
      <x v="7"/>
    </i>
    <i r="1">
      <x v="10"/>
    </i>
    <i r="1">
      <x v="36"/>
    </i>
    <i r="1">
      <x v="37"/>
    </i>
    <i r="1">
      <x v="38"/>
    </i>
    <i r="1">
      <x v="39"/>
    </i>
    <i t="default">
      <x v="129"/>
    </i>
    <i>
      <x v="130"/>
      <x v="7"/>
    </i>
    <i r="1">
      <x v="10"/>
    </i>
    <i r="1">
      <x v="36"/>
    </i>
    <i r="1">
      <x v="37"/>
    </i>
    <i r="1">
      <x v="38"/>
    </i>
    <i r="1">
      <x v="39"/>
    </i>
    <i t="default">
      <x v="130"/>
    </i>
    <i>
      <x v="131"/>
      <x v="7"/>
    </i>
    <i r="1">
      <x v="10"/>
    </i>
    <i r="1">
      <x v="36"/>
    </i>
    <i r="1">
      <x v="37"/>
    </i>
    <i r="1">
      <x v="38"/>
    </i>
    <i r="1">
      <x v="39"/>
    </i>
    <i t="default">
      <x v="131"/>
    </i>
    <i>
      <x v="133"/>
      <x v="7"/>
    </i>
    <i r="1">
      <x v="10"/>
    </i>
    <i r="1">
      <x v="36"/>
    </i>
    <i r="1">
      <x v="37"/>
    </i>
    <i r="1">
      <x v="38"/>
    </i>
    <i r="1">
      <x v="39"/>
    </i>
    <i t="default">
      <x v="133"/>
    </i>
    <i>
      <x v="134"/>
      <x v="7"/>
    </i>
    <i r="1">
      <x v="10"/>
    </i>
    <i r="1">
      <x v="36"/>
    </i>
    <i r="1">
      <x v="37"/>
    </i>
    <i r="1">
      <x v="38"/>
    </i>
    <i r="1">
      <x v="39"/>
    </i>
    <i t="default">
      <x v="134"/>
    </i>
    <i>
      <x v="135"/>
      <x v="7"/>
    </i>
    <i r="1">
      <x v="10"/>
    </i>
    <i r="1">
      <x v="36"/>
    </i>
    <i r="1">
      <x v="37"/>
    </i>
    <i r="1">
      <x v="38"/>
    </i>
    <i r="1">
      <x v="39"/>
    </i>
    <i t="default">
      <x v="135"/>
    </i>
    <i>
      <x v="136"/>
      <x v="7"/>
    </i>
    <i r="1">
      <x v="10"/>
    </i>
    <i r="1">
      <x v="36"/>
    </i>
    <i r="1">
      <x v="37"/>
    </i>
    <i r="1">
      <x v="38"/>
    </i>
    <i r="1">
      <x v="39"/>
    </i>
    <i t="default">
      <x v="136"/>
    </i>
    <i>
      <x v="137"/>
      <x v="7"/>
    </i>
    <i r="1">
      <x v="10"/>
    </i>
    <i r="1">
      <x v="36"/>
    </i>
    <i r="1">
      <x v="37"/>
    </i>
    <i r="1">
      <x v="38"/>
    </i>
    <i r="1">
      <x v="39"/>
    </i>
    <i t="default">
      <x v="137"/>
    </i>
    <i>
      <x v="139"/>
      <x v="7"/>
    </i>
    <i r="1">
      <x v="10"/>
    </i>
    <i r="1">
      <x v="36"/>
    </i>
    <i r="1">
      <x v="37"/>
    </i>
    <i r="1">
      <x v="38"/>
    </i>
    <i r="1">
      <x v="39"/>
    </i>
    <i t="default">
      <x v="139"/>
    </i>
    <i>
      <x v="141"/>
      <x v="7"/>
    </i>
    <i r="1">
      <x v="10"/>
    </i>
    <i r="1">
      <x v="36"/>
    </i>
    <i r="1">
      <x v="37"/>
    </i>
    <i r="1">
      <x v="38"/>
    </i>
    <i r="1">
      <x v="39"/>
    </i>
    <i t="default">
      <x v="141"/>
    </i>
    <i>
      <x v="142"/>
      <x v="7"/>
    </i>
    <i r="1">
      <x v="10"/>
    </i>
    <i r="1">
      <x v="36"/>
    </i>
    <i r="1">
      <x v="37"/>
    </i>
    <i r="1">
      <x v="38"/>
    </i>
    <i r="1">
      <x v="39"/>
    </i>
    <i t="default">
      <x v="142"/>
    </i>
    <i>
      <x v="143"/>
      <x v="7"/>
    </i>
    <i r="1">
      <x v="10"/>
    </i>
    <i r="1">
      <x v="36"/>
    </i>
    <i r="1">
      <x v="37"/>
    </i>
    <i r="1">
      <x v="38"/>
    </i>
    <i r="1">
      <x v="39"/>
    </i>
    <i t="default">
      <x v="143"/>
    </i>
    <i>
      <x v="144"/>
      <x v="7"/>
    </i>
    <i r="1">
      <x v="10"/>
    </i>
    <i r="1">
      <x v="36"/>
    </i>
    <i r="1">
      <x v="37"/>
    </i>
    <i r="1">
      <x v="38"/>
    </i>
    <i r="1">
      <x v="39"/>
    </i>
    <i t="default">
      <x v="144"/>
    </i>
    <i>
      <x v="146"/>
      <x v="7"/>
    </i>
    <i r="1">
      <x v="10"/>
    </i>
    <i r="1">
      <x v="36"/>
    </i>
    <i r="1">
      <x v="37"/>
    </i>
    <i r="1">
      <x v="38"/>
    </i>
    <i r="1">
      <x v="39"/>
    </i>
    <i t="default">
      <x v="146"/>
    </i>
    <i>
      <x v="147"/>
      <x v="7"/>
    </i>
    <i r="1">
      <x v="10"/>
    </i>
    <i r="1">
      <x v="36"/>
    </i>
    <i r="1">
      <x v="37"/>
    </i>
    <i r="1">
      <x v="38"/>
    </i>
    <i r="1">
      <x v="39"/>
    </i>
    <i t="default">
      <x v="147"/>
    </i>
    <i>
      <x v="148"/>
      <x v="7"/>
    </i>
    <i r="1">
      <x v="10"/>
    </i>
    <i r="1">
      <x v="36"/>
    </i>
    <i r="1">
      <x v="37"/>
    </i>
    <i r="1">
      <x v="38"/>
    </i>
    <i r="1">
      <x v="39"/>
    </i>
    <i t="default">
      <x v="148"/>
    </i>
    <i>
      <x v="149"/>
      <x v="7"/>
    </i>
    <i r="1">
      <x v="10"/>
    </i>
    <i r="1">
      <x v="36"/>
    </i>
    <i r="1">
      <x v="37"/>
    </i>
    <i r="1">
      <x v="38"/>
    </i>
    <i r="1">
      <x v="39"/>
    </i>
    <i t="default">
      <x v="149"/>
    </i>
    <i>
      <x v="150"/>
      <x v="7"/>
    </i>
    <i r="1">
      <x v="10"/>
    </i>
    <i r="1">
      <x v="36"/>
    </i>
    <i r="1">
      <x v="37"/>
    </i>
    <i r="1">
      <x v="38"/>
    </i>
    <i r="1">
      <x v="39"/>
    </i>
    <i t="default">
      <x v="150"/>
    </i>
    <i>
      <x v="153"/>
      <x v="7"/>
    </i>
    <i r="1">
      <x v="10"/>
    </i>
    <i r="1">
      <x v="36"/>
    </i>
    <i r="1">
      <x v="37"/>
    </i>
    <i r="1">
      <x v="38"/>
    </i>
    <i r="1">
      <x v="39"/>
    </i>
    <i t="default">
      <x v="153"/>
    </i>
    <i>
      <x v="154"/>
      <x v="7"/>
    </i>
    <i r="1">
      <x v="10"/>
    </i>
    <i r="1">
      <x v="36"/>
    </i>
    <i r="1">
      <x v="37"/>
    </i>
    <i r="1">
      <x v="38"/>
    </i>
    <i r="1">
      <x v="39"/>
    </i>
    <i t="default">
      <x v="154"/>
    </i>
    <i>
      <x v="155"/>
      <x v="7"/>
    </i>
    <i r="1">
      <x v="10"/>
    </i>
    <i r="1">
      <x v="36"/>
    </i>
    <i r="1">
      <x v="37"/>
    </i>
    <i r="1">
      <x v="38"/>
    </i>
    <i r="1">
      <x v="39"/>
    </i>
    <i t="default">
      <x v="155"/>
    </i>
    <i>
      <x v="157"/>
      <x v="7"/>
    </i>
    <i r="1">
      <x v="10"/>
    </i>
    <i r="1">
      <x v="36"/>
    </i>
    <i r="1">
      <x v="37"/>
    </i>
    <i r="1">
      <x v="38"/>
    </i>
    <i r="1">
      <x v="39"/>
    </i>
    <i t="default">
      <x v="157"/>
    </i>
    <i>
      <x v="158"/>
      <x v="7"/>
    </i>
    <i r="1">
      <x v="10"/>
    </i>
    <i r="1">
      <x v="36"/>
    </i>
    <i r="1">
      <x v="37"/>
    </i>
    <i r="1">
      <x v="38"/>
    </i>
    <i r="1">
      <x v="39"/>
    </i>
    <i t="default">
      <x v="158"/>
    </i>
    <i>
      <x v="159"/>
      <x v="7"/>
    </i>
    <i r="1">
      <x v="10"/>
    </i>
    <i r="1">
      <x v="36"/>
    </i>
    <i r="1">
      <x v="37"/>
    </i>
    <i r="1">
      <x v="38"/>
    </i>
    <i r="1">
      <x v="39"/>
    </i>
    <i t="default">
      <x v="159"/>
    </i>
    <i>
      <x v="160"/>
      <x v="7"/>
    </i>
    <i r="1">
      <x v="10"/>
    </i>
    <i r="1">
      <x v="36"/>
    </i>
    <i r="1">
      <x v="37"/>
    </i>
    <i r="1">
      <x v="38"/>
    </i>
    <i r="1">
      <x v="39"/>
    </i>
    <i t="default">
      <x v="160"/>
    </i>
    <i>
      <x v="161"/>
      <x v="7"/>
    </i>
    <i r="1">
      <x v="10"/>
    </i>
    <i r="1">
      <x v="36"/>
    </i>
    <i r="1">
      <x v="37"/>
    </i>
    <i r="1">
      <x v="38"/>
    </i>
    <i r="1">
      <x v="39"/>
    </i>
    <i t="default">
      <x v="161"/>
    </i>
    <i>
      <x v="162"/>
      <x v="7"/>
    </i>
    <i r="1">
      <x v="10"/>
    </i>
    <i r="1">
      <x v="36"/>
    </i>
    <i r="1">
      <x v="37"/>
    </i>
    <i r="1">
      <x v="38"/>
    </i>
    <i r="1">
      <x v="39"/>
    </i>
    <i t="default">
      <x v="162"/>
    </i>
    <i>
      <x v="163"/>
      <x v="7"/>
    </i>
    <i r="1">
      <x v="10"/>
    </i>
    <i r="1">
      <x v="36"/>
    </i>
    <i r="1">
      <x v="37"/>
    </i>
    <i r="1">
      <x v="38"/>
    </i>
    <i r="1">
      <x v="39"/>
    </i>
    <i t="default">
      <x v="163"/>
    </i>
    <i>
      <x v="164"/>
      <x v="7"/>
    </i>
    <i r="1">
      <x v="10"/>
    </i>
    <i r="1">
      <x v="36"/>
    </i>
    <i r="1">
      <x v="37"/>
    </i>
    <i r="1">
      <x v="38"/>
    </i>
    <i r="1">
      <x v="39"/>
    </i>
    <i t="default">
      <x v="164"/>
    </i>
    <i>
      <x v="165"/>
      <x v="7"/>
    </i>
    <i r="1">
      <x v="10"/>
    </i>
    <i r="1">
      <x v="36"/>
    </i>
    <i r="1">
      <x v="37"/>
    </i>
    <i r="1">
      <x v="38"/>
    </i>
    <i r="1">
      <x v="39"/>
    </i>
    <i t="default">
      <x v="165"/>
    </i>
    <i>
      <x v="166"/>
      <x v="7"/>
    </i>
    <i r="1">
      <x v="10"/>
    </i>
    <i r="1">
      <x v="36"/>
    </i>
    <i r="1">
      <x v="37"/>
    </i>
    <i r="1">
      <x v="38"/>
    </i>
    <i r="1">
      <x v="39"/>
    </i>
    <i t="default">
      <x v="166"/>
    </i>
    <i>
      <x v="168"/>
      <x v="7"/>
    </i>
    <i r="1">
      <x v="10"/>
    </i>
    <i r="1">
      <x v="36"/>
    </i>
    <i r="1">
      <x v="37"/>
    </i>
    <i r="1">
      <x v="38"/>
    </i>
    <i r="1">
      <x v="39"/>
    </i>
    <i t="default">
      <x v="168"/>
    </i>
    <i>
      <x v="169"/>
      <x v="7"/>
    </i>
    <i r="1">
      <x v="10"/>
    </i>
    <i r="1">
      <x v="36"/>
    </i>
    <i r="1">
      <x v="37"/>
    </i>
    <i r="1">
      <x v="38"/>
    </i>
    <i r="1">
      <x v="39"/>
    </i>
    <i t="default">
      <x v="169"/>
    </i>
    <i>
      <x v="170"/>
      <x v="7"/>
    </i>
    <i r="1">
      <x v="10"/>
    </i>
    <i r="1">
      <x v="36"/>
    </i>
    <i r="1">
      <x v="37"/>
    </i>
    <i r="1">
      <x v="38"/>
    </i>
    <i r="1">
      <x v="39"/>
    </i>
    <i t="default">
      <x v="170"/>
    </i>
    <i>
      <x v="171"/>
      <x v="7"/>
    </i>
    <i r="1">
      <x v="10"/>
    </i>
    <i r="1">
      <x v="36"/>
    </i>
    <i r="1">
      <x v="37"/>
    </i>
    <i r="1">
      <x v="38"/>
    </i>
    <i r="1">
      <x v="39"/>
    </i>
    <i t="default">
      <x v="171"/>
    </i>
    <i>
      <x v="172"/>
      <x v="7"/>
    </i>
    <i r="1">
      <x v="10"/>
    </i>
    <i r="1">
      <x v="36"/>
    </i>
    <i r="1">
      <x v="37"/>
    </i>
    <i r="1">
      <x v="38"/>
    </i>
    <i r="1">
      <x v="39"/>
    </i>
    <i t="default">
      <x v="172"/>
    </i>
    <i>
      <x v="173"/>
      <x v="7"/>
    </i>
    <i r="1">
      <x v="10"/>
    </i>
    <i r="1">
      <x v="36"/>
    </i>
    <i r="1">
      <x v="37"/>
    </i>
    <i r="1">
      <x v="38"/>
    </i>
    <i r="1">
      <x v="39"/>
    </i>
    <i t="default">
      <x v="173"/>
    </i>
    <i>
      <x v="174"/>
      <x v="7"/>
    </i>
    <i r="1">
      <x v="10"/>
    </i>
    <i r="1">
      <x v="36"/>
    </i>
    <i r="1">
      <x v="37"/>
    </i>
    <i r="1">
      <x v="38"/>
    </i>
    <i r="1">
      <x v="39"/>
    </i>
    <i t="default">
      <x v="174"/>
    </i>
    <i>
      <x v="175"/>
      <x v="7"/>
    </i>
    <i r="1">
      <x v="10"/>
    </i>
    <i r="1">
      <x v="36"/>
    </i>
    <i r="1">
      <x v="37"/>
    </i>
    <i r="1">
      <x v="38"/>
    </i>
    <i r="1">
      <x v="39"/>
    </i>
    <i t="default">
      <x v="175"/>
    </i>
    <i>
      <x v="177"/>
      <x v="7"/>
    </i>
    <i r="1">
      <x v="10"/>
    </i>
    <i r="1">
      <x v="36"/>
    </i>
    <i r="1">
      <x v="37"/>
    </i>
    <i r="1">
      <x v="38"/>
    </i>
    <i r="1">
      <x v="39"/>
    </i>
    <i t="default">
      <x v="177"/>
    </i>
    <i>
      <x v="179"/>
      <x v="7"/>
    </i>
    <i r="1">
      <x v="10"/>
    </i>
    <i r="1">
      <x v="36"/>
    </i>
    <i r="1">
      <x v="37"/>
    </i>
    <i r="1">
      <x v="38"/>
    </i>
    <i r="1">
      <x v="39"/>
    </i>
    <i t="default">
      <x v="179"/>
    </i>
    <i>
      <x v="180"/>
      <x v="7"/>
    </i>
    <i r="1">
      <x v="10"/>
    </i>
    <i r="1">
      <x v="36"/>
    </i>
    <i r="1">
      <x v="37"/>
    </i>
    <i r="1">
      <x v="38"/>
    </i>
    <i r="1">
      <x v="39"/>
    </i>
    <i t="default">
      <x v="180"/>
    </i>
    <i>
      <x v="181"/>
      <x v="7"/>
    </i>
    <i r="1">
      <x v="10"/>
    </i>
    <i r="1">
      <x v="36"/>
    </i>
    <i r="1">
      <x v="37"/>
    </i>
    <i r="1">
      <x v="38"/>
    </i>
    <i r="1">
      <x v="39"/>
    </i>
    <i t="default">
      <x v="181"/>
    </i>
    <i>
      <x v="182"/>
      <x v="7"/>
    </i>
    <i r="1">
      <x v="10"/>
    </i>
    <i r="1">
      <x v="36"/>
    </i>
    <i r="1">
      <x v="37"/>
    </i>
    <i r="1">
      <x v="38"/>
    </i>
    <i r="1">
      <x v="39"/>
    </i>
    <i t="default">
      <x v="182"/>
    </i>
    <i>
      <x v="183"/>
      <x v="7"/>
    </i>
    <i r="1">
      <x v="10"/>
    </i>
    <i r="1">
      <x v="36"/>
    </i>
    <i r="1">
      <x v="37"/>
    </i>
    <i r="1">
      <x v="38"/>
    </i>
    <i r="1">
      <x v="39"/>
    </i>
    <i t="default">
      <x v="183"/>
    </i>
    <i>
      <x v="184"/>
      <x v="7"/>
    </i>
    <i r="1">
      <x v="10"/>
    </i>
    <i r="1">
      <x v="36"/>
    </i>
    <i r="1">
      <x v="37"/>
    </i>
    <i r="1">
      <x v="38"/>
    </i>
    <i r="1">
      <x v="39"/>
    </i>
    <i t="default">
      <x v="18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7" numFmtId="4"/>
    <dataField name="Sum of TOTAL ANNUAL SALARIES OPER. &amp; OTHER FUNDS 2016-2017*" fld="5" baseField="2" baseItem="37" numFmtId="165"/>
    <dataField name="Sum of FTE OPER. &amp; OTHER FUNDS 2017-2018" fld="4" baseField="2" baseItem="7" numFmtId="4"/>
    <dataField name="Sum of TOTAL ANNUAL SALARIES OPER. &amp; OTHER FUNDS 2017-2018" fld="6" baseField="2" baseItem="37" numFmtId="165"/>
  </dataFields>
  <formats count="9">
    <format dxfId="4844">
      <pivotArea field="3" type="button" dataOnly="0" labelOnly="1" outline="0"/>
    </format>
    <format dxfId="4843">
      <pivotArea field="4" type="button" dataOnly="0" labelOnly="1" outline="0"/>
    </format>
    <format dxfId="4842">
      <pivotArea outline="0" fieldPosition="0">
        <references count="1">
          <reference field="4294967294" count="1">
            <x v="0"/>
          </reference>
        </references>
      </pivotArea>
    </format>
    <format dxfId="4841">
      <pivotArea outline="0" fieldPosition="0">
        <references count="1">
          <reference field="4294967294" count="1">
            <x v="2"/>
          </reference>
        </references>
      </pivotArea>
    </format>
    <format dxfId="4840">
      <pivotArea outline="0" fieldPosition="0">
        <references count="1">
          <reference field="4294967294" count="1">
            <x v="0"/>
          </reference>
        </references>
      </pivotArea>
    </format>
    <format dxfId="4839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4838">
      <pivotArea outline="0" fieldPosition="0">
        <references count="1">
          <reference field="4294967294" count="1">
            <x v="1"/>
          </reference>
        </references>
      </pivotArea>
    </format>
    <format dxfId="4837">
      <pivotArea outline="0" fieldPosition="0">
        <references count="1">
          <reference field="4294967294" count="1">
            <x v="3"/>
          </reference>
        </references>
      </pivotArea>
    </format>
    <format dxfId="483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S7:X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6"/>
    </i>
    <i>
      <x v="2"/>
      <x v="6"/>
    </i>
    <i>
      <x v="3"/>
      <x v="6"/>
    </i>
    <i>
      <x v="4"/>
      <x v="6"/>
    </i>
    <i>
      <x v="6"/>
      <x v="6"/>
    </i>
    <i>
      <x v="7"/>
      <x v="6"/>
    </i>
    <i>
      <x v="8"/>
      <x v="6"/>
    </i>
    <i>
      <x v="10"/>
      <x v="6"/>
    </i>
    <i>
      <x v="12"/>
      <x v="6"/>
    </i>
    <i>
      <x v="13"/>
      <x v="6"/>
    </i>
    <i>
      <x v="15"/>
      <x v="6"/>
    </i>
    <i>
      <x v="16"/>
      <x v="6"/>
    </i>
    <i>
      <x v="17"/>
      <x v="6"/>
    </i>
    <i>
      <x v="18"/>
      <x v="6"/>
    </i>
    <i>
      <x v="19"/>
      <x v="6"/>
    </i>
    <i>
      <x v="20"/>
      <x v="6"/>
    </i>
    <i>
      <x v="21"/>
      <x v="6"/>
    </i>
    <i>
      <x v="22"/>
      <x v="6"/>
    </i>
    <i>
      <x v="23"/>
      <x v="6"/>
    </i>
    <i>
      <x v="24"/>
      <x v="6"/>
    </i>
    <i>
      <x v="25"/>
      <x v="6"/>
    </i>
    <i>
      <x v="26"/>
      <x v="6"/>
    </i>
    <i>
      <x v="28"/>
      <x v="6"/>
    </i>
    <i>
      <x v="30"/>
      <x v="6"/>
    </i>
    <i>
      <x v="31"/>
      <x v="6"/>
    </i>
    <i>
      <x v="32"/>
      <x v="6"/>
    </i>
    <i>
      <x v="33"/>
      <x v="6"/>
    </i>
    <i>
      <x v="34"/>
      <x v="6"/>
    </i>
    <i>
      <x v="35"/>
      <x v="6"/>
    </i>
    <i>
      <x v="36"/>
      <x v="6"/>
    </i>
    <i>
      <x v="37"/>
      <x v="6"/>
    </i>
    <i>
      <x v="39"/>
      <x v="6"/>
    </i>
    <i>
      <x v="41"/>
      <x v="6"/>
    </i>
    <i>
      <x v="42"/>
      <x v="6"/>
    </i>
    <i>
      <x v="43"/>
      <x v="6"/>
    </i>
    <i>
      <x v="45"/>
      <x v="6"/>
    </i>
    <i>
      <x v="46"/>
      <x v="6"/>
    </i>
    <i>
      <x v="48"/>
      <x v="6"/>
    </i>
    <i>
      <x v="49"/>
      <x v="6"/>
    </i>
    <i>
      <x v="50"/>
      <x v="6"/>
    </i>
    <i>
      <x v="53"/>
      <x v="6"/>
    </i>
    <i>
      <x v="54"/>
      <x v="6"/>
    </i>
    <i>
      <x v="55"/>
      <x v="6"/>
    </i>
    <i>
      <x v="56"/>
      <x v="6"/>
    </i>
    <i>
      <x v="57"/>
      <x v="6"/>
    </i>
    <i>
      <x v="58"/>
      <x v="6"/>
    </i>
    <i>
      <x v="59"/>
      <x v="6"/>
    </i>
    <i>
      <x v="60"/>
      <x v="6"/>
    </i>
    <i>
      <x v="61"/>
      <x v="6"/>
    </i>
    <i>
      <x v="62"/>
      <x v="6"/>
    </i>
    <i>
      <x v="63"/>
      <x v="6"/>
    </i>
    <i>
      <x v="64"/>
      <x v="6"/>
    </i>
    <i>
      <x v="66"/>
      <x v="6"/>
    </i>
    <i>
      <x v="67"/>
      <x v="6"/>
    </i>
    <i>
      <x v="68"/>
      <x v="6"/>
    </i>
    <i>
      <x v="69"/>
      <x v="6"/>
    </i>
    <i>
      <x v="70"/>
      <x v="6"/>
    </i>
    <i>
      <x v="71"/>
      <x v="6"/>
    </i>
    <i>
      <x v="72"/>
      <x v="6"/>
    </i>
    <i>
      <x v="73"/>
      <x v="6"/>
    </i>
    <i>
      <x v="74"/>
      <x v="6"/>
    </i>
    <i>
      <x v="75"/>
      <x v="6"/>
    </i>
    <i>
      <x v="77"/>
      <x v="6"/>
    </i>
    <i>
      <x v="78"/>
      <x v="6"/>
    </i>
    <i>
      <x v="80"/>
      <x v="6"/>
    </i>
    <i>
      <x v="81"/>
      <x v="6"/>
    </i>
    <i>
      <x v="83"/>
      <x v="6"/>
    </i>
    <i>
      <x v="84"/>
      <x v="6"/>
    </i>
    <i>
      <x v="85"/>
      <x v="6"/>
    </i>
    <i>
      <x v="86"/>
      <x v="6"/>
    </i>
    <i>
      <x v="87"/>
      <x v="6"/>
    </i>
    <i>
      <x v="88"/>
      <x v="6"/>
    </i>
    <i>
      <x v="89"/>
      <x v="6"/>
    </i>
    <i>
      <x v="90"/>
      <x v="6"/>
    </i>
    <i>
      <x v="92"/>
      <x v="6"/>
    </i>
    <i>
      <x v="93"/>
      <x v="6"/>
    </i>
    <i>
      <x v="94"/>
      <x v="6"/>
    </i>
    <i>
      <x v="95"/>
      <x v="6"/>
    </i>
    <i>
      <x v="97"/>
      <x v="6"/>
    </i>
    <i>
      <x v="98"/>
      <x v="6"/>
    </i>
    <i>
      <x v="99"/>
      <x v="6"/>
    </i>
    <i>
      <x v="100"/>
      <x v="6"/>
    </i>
    <i>
      <x v="101"/>
      <x v="6"/>
    </i>
    <i>
      <x v="102"/>
      <x v="6"/>
    </i>
    <i>
      <x v="103"/>
      <x v="6"/>
    </i>
    <i>
      <x v="104"/>
      <x v="6"/>
    </i>
    <i>
      <x v="105"/>
      <x v="6"/>
    </i>
    <i>
      <x v="107"/>
      <x v="6"/>
    </i>
    <i>
      <x v="108"/>
      <x v="6"/>
    </i>
    <i>
      <x v="109"/>
      <x v="6"/>
    </i>
    <i>
      <x v="111"/>
      <x v="6"/>
    </i>
    <i>
      <x v="113"/>
      <x v="6"/>
    </i>
    <i>
      <x v="115"/>
      <x v="6"/>
    </i>
    <i>
      <x v="117"/>
      <x v="6"/>
    </i>
    <i>
      <x v="119"/>
      <x v="6"/>
    </i>
    <i>
      <x v="120"/>
      <x v="6"/>
    </i>
    <i>
      <x v="121"/>
      <x v="6"/>
    </i>
    <i>
      <x v="123"/>
      <x v="6"/>
    </i>
    <i>
      <x v="125"/>
      <x v="6"/>
    </i>
    <i>
      <x v="127"/>
      <x v="6"/>
    </i>
    <i>
      <x v="129"/>
      <x v="6"/>
    </i>
    <i>
      <x v="130"/>
      <x v="6"/>
    </i>
    <i>
      <x v="131"/>
      <x v="6"/>
    </i>
    <i>
      <x v="133"/>
      <x v="6"/>
    </i>
    <i>
      <x v="134"/>
      <x v="6"/>
    </i>
    <i>
      <x v="135"/>
      <x v="6"/>
    </i>
    <i>
      <x v="136"/>
      <x v="6"/>
    </i>
    <i>
      <x v="137"/>
      <x v="6"/>
    </i>
    <i>
      <x v="139"/>
      <x v="6"/>
    </i>
    <i>
      <x v="141"/>
      <x v="6"/>
    </i>
    <i>
      <x v="142"/>
      <x v="6"/>
    </i>
    <i>
      <x v="143"/>
      <x v="6"/>
    </i>
    <i>
      <x v="144"/>
      <x v="6"/>
    </i>
    <i>
      <x v="146"/>
      <x v="6"/>
    </i>
    <i>
      <x v="147"/>
      <x v="6"/>
    </i>
    <i>
      <x v="148"/>
      <x v="6"/>
    </i>
    <i>
      <x v="149"/>
      <x v="6"/>
    </i>
    <i>
      <x v="150"/>
      <x v="6"/>
    </i>
    <i>
      <x v="153"/>
      <x v="6"/>
    </i>
    <i>
      <x v="154"/>
      <x v="6"/>
    </i>
    <i>
      <x v="155"/>
      <x v="6"/>
    </i>
    <i>
      <x v="157"/>
      <x v="6"/>
    </i>
    <i>
      <x v="158"/>
      <x v="6"/>
    </i>
    <i>
      <x v="159"/>
      <x v="6"/>
    </i>
    <i>
      <x v="160"/>
      <x v="6"/>
    </i>
    <i>
      <x v="161"/>
      <x v="6"/>
    </i>
    <i>
      <x v="162"/>
      <x v="6"/>
    </i>
    <i>
      <x v="163"/>
      <x v="6"/>
    </i>
    <i>
      <x v="164"/>
      <x v="6"/>
    </i>
    <i>
      <x v="165"/>
      <x v="6"/>
    </i>
    <i>
      <x v="166"/>
      <x v="6"/>
    </i>
    <i>
      <x v="168"/>
      <x v="6"/>
    </i>
    <i>
      <x v="169"/>
      <x v="6"/>
    </i>
    <i>
      <x v="170"/>
      <x v="6"/>
    </i>
    <i>
      <x v="171"/>
      <x v="6"/>
    </i>
    <i>
      <x v="172"/>
      <x v="6"/>
    </i>
    <i>
      <x v="173"/>
      <x v="6"/>
    </i>
    <i>
      <x v="174"/>
      <x v="6"/>
    </i>
    <i>
      <x v="175"/>
      <x v="6"/>
    </i>
    <i>
      <x v="177"/>
      <x v="6"/>
    </i>
    <i>
      <x v="179"/>
      <x v="6"/>
    </i>
    <i>
      <x v="180"/>
      <x v="6"/>
    </i>
    <i>
      <x v="181"/>
      <x v="6"/>
    </i>
    <i>
      <x v="182"/>
      <x v="6"/>
    </i>
    <i>
      <x v="183"/>
      <x v="6"/>
    </i>
    <i>
      <x v="184"/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6" numFmtId="4"/>
    <dataField name="Sum of TOTAL ANNUAL SALARIES OPER. &amp; OTHER FUNDS 2016-2017*" fld="5" baseField="2" baseItem="6" numFmtId="165"/>
    <dataField name="Sum of FTE OPER. &amp; OTHER FUNDS 2017-2018" fld="4" baseField="2" baseItem="6" numFmtId="165"/>
    <dataField name="Sum of TOTAL ANNUAL SALARIES OPER. &amp; OTHER FUNDS 2017-2018" fld="6" baseField="2" baseItem="6" numFmtId="4"/>
  </dataFields>
  <formats count="385">
    <format dxfId="4045">
      <pivotArea field="1" type="button" dataOnly="0" labelOnly="1" outline="0" axis="axisRow" fieldPosition="0"/>
    </format>
    <format dxfId="4044">
      <pivotArea field="2" type="button" dataOnly="0" labelOnly="1" outline="0" axis="axisRow" fieldPosition="1"/>
    </format>
    <format dxfId="4043">
      <pivotArea field="1" type="button" dataOnly="0" labelOnly="1" outline="0" axis="axisRow" fieldPosition="0"/>
    </format>
    <format dxfId="4042">
      <pivotArea field="2" type="button" dataOnly="0" labelOnly="1" outline="0" axis="axisRow" fieldPosition="1"/>
    </format>
    <format dxfId="4041">
      <pivotArea field="0" type="button" dataOnly="0" labelOnly="1" outline="0" axis="axisPage" fieldPosition="0"/>
    </format>
    <format dxfId="4040">
      <pivotArea field="0" type="button" dataOnly="0" labelOnly="1" outline="0" axis="axisPage" fieldPosition="0"/>
    </format>
    <format dxfId="4039">
      <pivotArea outline="0" fieldPosition="0">
        <references count="1">
          <reference field="4294967294" count="1">
            <x v="0"/>
          </reference>
        </references>
      </pivotArea>
    </format>
    <format dxfId="4038">
      <pivotArea outline="0" fieldPosition="0">
        <references count="1">
          <reference field="4294967294" count="1">
            <x v="1"/>
          </reference>
        </references>
      </pivotArea>
    </format>
    <format dxfId="4037">
      <pivotArea outline="0" fieldPosition="0">
        <references count="1">
          <reference field="4294967294" count="1">
            <x v="2"/>
          </reference>
        </references>
      </pivotArea>
    </format>
    <format dxfId="4036">
      <pivotArea outline="0" fieldPosition="0">
        <references count="1">
          <reference field="4294967294" count="1">
            <x v="3"/>
          </reference>
        </references>
      </pivotArea>
    </format>
    <format dxfId="40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33">
      <pivotArea type="all" dataOnly="0" outline="0" fieldPosition="0"/>
    </format>
    <format dxfId="4032">
      <pivotArea outline="0" collapsedLevelsAreSubtotals="1" fieldPosition="0"/>
    </format>
    <format dxfId="4031">
      <pivotArea field="1" type="button" dataOnly="0" labelOnly="1" outline="0" axis="axisRow" fieldPosition="0"/>
    </format>
    <format dxfId="4030">
      <pivotArea field="2" type="button" dataOnly="0" labelOnly="1" outline="0" axis="axisRow" fieldPosition="1"/>
    </format>
    <format dxfId="4029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028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4027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4026">
      <pivotArea dataOnly="0" labelOnly="1" grandRow="1" outline="0" fieldPosition="0"/>
    </format>
    <format dxfId="402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4024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4023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4022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4021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4020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4019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4018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4017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4016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4015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4014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4013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4012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4011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401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4009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4008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4007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4006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4005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4004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4003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4002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4001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4000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3999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3998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3997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3996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3995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3994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3993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3992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3991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399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3989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3988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3987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3986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3985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3984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3983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3982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3981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3980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3979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3978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3977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3976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3975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3974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3973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3972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3971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397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3969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3968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3967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3966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3965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3964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3963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3962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3961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3960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3959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3958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3957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3956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3955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3954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3953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3952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3951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395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3949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3948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3947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3946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3945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3944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3943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3942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3941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3940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3939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3938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3937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3936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3935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3934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3933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3932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3931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393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3929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3928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3927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3926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3925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3924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3923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3922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3921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3920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3919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3918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3917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3916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3915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3914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3913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3912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3911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391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3909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3908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3907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3906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3905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3904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3903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3902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3901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3900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3899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3898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3897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3896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3895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3894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3893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3892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3891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389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3889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3888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3887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3886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3885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3884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3883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3882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3881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3880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38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78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3877">
      <pivotArea dataOnly="0" labelOnly="1" outline="0" fieldPosition="0">
        <references count="1">
          <reference field="1" count="1">
            <x v="2"/>
          </reference>
        </references>
      </pivotArea>
    </format>
    <format dxfId="3876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3875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3874">
      <pivotArea dataOnly="0" labelOnly="1" outline="0" fieldPosition="0">
        <references count="1">
          <reference field="1" count="1">
            <x v="4"/>
          </reference>
        </references>
      </pivotArea>
    </format>
    <format dxfId="3873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3872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3871">
      <pivotArea dataOnly="0" labelOnly="1" outline="0" fieldPosition="0">
        <references count="1">
          <reference field="1" count="1">
            <x v="7"/>
          </reference>
        </references>
      </pivotArea>
    </format>
    <format dxfId="3870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3869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3868">
      <pivotArea dataOnly="0" labelOnly="1" outline="0" fieldPosition="0">
        <references count="1">
          <reference field="1" count="1">
            <x v="10"/>
          </reference>
        </references>
      </pivotArea>
    </format>
    <format dxfId="3867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3866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3865">
      <pivotArea dataOnly="0" labelOnly="1" outline="0" fieldPosition="0">
        <references count="1">
          <reference field="1" count="1">
            <x v="13"/>
          </reference>
        </references>
      </pivotArea>
    </format>
    <format dxfId="3864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3863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3862">
      <pivotArea dataOnly="0" labelOnly="1" outline="0" fieldPosition="0">
        <references count="1">
          <reference field="1" count="1">
            <x v="16"/>
          </reference>
        </references>
      </pivotArea>
    </format>
    <format dxfId="3861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3860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3859">
      <pivotArea dataOnly="0" labelOnly="1" outline="0" fieldPosition="0">
        <references count="1">
          <reference field="1" count="1">
            <x v="18"/>
          </reference>
        </references>
      </pivotArea>
    </format>
    <format dxfId="3858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3857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3856">
      <pivotArea dataOnly="0" labelOnly="1" outline="0" fieldPosition="0">
        <references count="1">
          <reference field="1" count="1">
            <x v="20"/>
          </reference>
        </references>
      </pivotArea>
    </format>
    <format dxfId="3855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3854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3853">
      <pivotArea dataOnly="0" labelOnly="1" outline="0" fieldPosition="0">
        <references count="1">
          <reference field="1" count="1">
            <x v="22"/>
          </reference>
        </references>
      </pivotArea>
    </format>
    <format dxfId="3852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3851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3850">
      <pivotArea dataOnly="0" labelOnly="1" outline="0" fieldPosition="0">
        <references count="1">
          <reference field="1" count="1">
            <x v="24"/>
          </reference>
        </references>
      </pivotArea>
    </format>
    <format dxfId="3849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3848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3847">
      <pivotArea dataOnly="0" labelOnly="1" outline="0" fieldPosition="0">
        <references count="1">
          <reference field="1" count="1">
            <x v="26"/>
          </reference>
        </references>
      </pivotArea>
    </format>
    <format dxfId="3846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3845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3844">
      <pivotArea dataOnly="0" labelOnly="1" outline="0" fieldPosition="0">
        <references count="1">
          <reference field="1" count="1">
            <x v="28"/>
          </reference>
        </references>
      </pivotArea>
    </format>
    <format dxfId="3843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3842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3841">
      <pivotArea dataOnly="0" labelOnly="1" outline="0" fieldPosition="0">
        <references count="1">
          <reference field="1" count="1">
            <x v="31"/>
          </reference>
        </references>
      </pivotArea>
    </format>
    <format dxfId="3840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3839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3838">
      <pivotArea dataOnly="0" labelOnly="1" outline="0" fieldPosition="0">
        <references count="1">
          <reference field="1" count="1">
            <x v="33"/>
          </reference>
        </references>
      </pivotArea>
    </format>
    <format dxfId="3837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3836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3835">
      <pivotArea dataOnly="0" labelOnly="1" outline="0" fieldPosition="0">
        <references count="1">
          <reference field="1" count="1">
            <x v="35"/>
          </reference>
        </references>
      </pivotArea>
    </format>
    <format dxfId="3834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3833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3832">
      <pivotArea dataOnly="0" labelOnly="1" outline="0" fieldPosition="0">
        <references count="1">
          <reference field="1" count="1">
            <x v="37"/>
          </reference>
        </references>
      </pivotArea>
    </format>
    <format dxfId="3831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3830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3829">
      <pivotArea dataOnly="0" labelOnly="1" outline="0" fieldPosition="0">
        <references count="1">
          <reference field="1" count="1">
            <x v="41"/>
          </reference>
        </references>
      </pivotArea>
    </format>
    <format dxfId="3828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3827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3826">
      <pivotArea dataOnly="0" labelOnly="1" outline="0" fieldPosition="0">
        <references count="1">
          <reference field="1" count="1">
            <x v="43"/>
          </reference>
        </references>
      </pivotArea>
    </format>
    <format dxfId="3825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3824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3823">
      <pivotArea dataOnly="0" labelOnly="1" outline="0" fieldPosition="0">
        <references count="1">
          <reference field="1" count="1">
            <x v="46"/>
          </reference>
        </references>
      </pivotArea>
    </format>
    <format dxfId="3822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3821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3820">
      <pivotArea dataOnly="0" labelOnly="1" outline="0" fieldPosition="0">
        <references count="1">
          <reference field="1" count="1">
            <x v="49"/>
          </reference>
        </references>
      </pivotArea>
    </format>
    <format dxfId="3819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3818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3817">
      <pivotArea dataOnly="0" labelOnly="1" outline="0" fieldPosition="0">
        <references count="1">
          <reference field="1" count="1">
            <x v="53"/>
          </reference>
        </references>
      </pivotArea>
    </format>
    <format dxfId="3816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3815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3814">
      <pivotArea dataOnly="0" labelOnly="1" outline="0" fieldPosition="0">
        <references count="1">
          <reference field="1" count="1">
            <x v="55"/>
          </reference>
        </references>
      </pivotArea>
    </format>
    <format dxfId="3813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3812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3811">
      <pivotArea dataOnly="0" labelOnly="1" outline="0" fieldPosition="0">
        <references count="1">
          <reference field="1" count="1">
            <x v="57"/>
          </reference>
        </references>
      </pivotArea>
    </format>
    <format dxfId="3810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3809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3808">
      <pivotArea dataOnly="0" labelOnly="1" outline="0" fieldPosition="0">
        <references count="1">
          <reference field="1" count="1">
            <x v="59"/>
          </reference>
        </references>
      </pivotArea>
    </format>
    <format dxfId="3807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3806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3805">
      <pivotArea dataOnly="0" labelOnly="1" outline="0" fieldPosition="0">
        <references count="1">
          <reference field="1" count="1">
            <x v="61"/>
          </reference>
        </references>
      </pivotArea>
    </format>
    <format dxfId="3804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3803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3802">
      <pivotArea dataOnly="0" labelOnly="1" outline="0" fieldPosition="0">
        <references count="1">
          <reference field="1" count="1">
            <x v="63"/>
          </reference>
        </references>
      </pivotArea>
    </format>
    <format dxfId="3801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3800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3799">
      <pivotArea dataOnly="0" labelOnly="1" outline="0" fieldPosition="0">
        <references count="1">
          <reference field="1" count="1">
            <x v="66"/>
          </reference>
        </references>
      </pivotArea>
    </format>
    <format dxfId="3798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3797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3796">
      <pivotArea dataOnly="0" labelOnly="1" outline="0" fieldPosition="0">
        <references count="1">
          <reference field="1" count="1">
            <x v="68"/>
          </reference>
        </references>
      </pivotArea>
    </format>
    <format dxfId="3795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3794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3793">
      <pivotArea dataOnly="0" labelOnly="1" outline="0" fieldPosition="0">
        <references count="1">
          <reference field="1" count="1">
            <x v="70"/>
          </reference>
        </references>
      </pivotArea>
    </format>
    <format dxfId="3792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3791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3790">
      <pivotArea dataOnly="0" labelOnly="1" outline="0" fieldPosition="0">
        <references count="1">
          <reference field="1" count="1">
            <x v="72"/>
          </reference>
        </references>
      </pivotArea>
    </format>
    <format dxfId="3789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3788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3787">
      <pivotArea dataOnly="0" labelOnly="1" outline="0" fieldPosition="0">
        <references count="1">
          <reference field="1" count="1">
            <x v="74"/>
          </reference>
        </references>
      </pivotArea>
    </format>
    <format dxfId="3786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3785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3784">
      <pivotArea dataOnly="0" labelOnly="1" outline="0" fieldPosition="0">
        <references count="1">
          <reference field="1" count="1">
            <x v="77"/>
          </reference>
        </references>
      </pivotArea>
    </format>
    <format dxfId="3783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3782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3781">
      <pivotArea dataOnly="0" labelOnly="1" outline="0" fieldPosition="0">
        <references count="1">
          <reference field="1" count="1">
            <x v="80"/>
          </reference>
        </references>
      </pivotArea>
    </format>
    <format dxfId="3780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3779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3778">
      <pivotArea dataOnly="0" labelOnly="1" outline="0" fieldPosition="0">
        <references count="1">
          <reference field="1" count="1">
            <x v="83"/>
          </reference>
        </references>
      </pivotArea>
    </format>
    <format dxfId="3777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3776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3775">
      <pivotArea dataOnly="0" labelOnly="1" outline="0" fieldPosition="0">
        <references count="1">
          <reference field="1" count="1">
            <x v="85"/>
          </reference>
        </references>
      </pivotArea>
    </format>
    <format dxfId="3774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3773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3772">
      <pivotArea dataOnly="0" labelOnly="1" outline="0" fieldPosition="0">
        <references count="1">
          <reference field="1" count="1">
            <x v="87"/>
          </reference>
        </references>
      </pivotArea>
    </format>
    <format dxfId="3771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3770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3769">
      <pivotArea dataOnly="0" labelOnly="1" outline="0" fieldPosition="0">
        <references count="1">
          <reference field="1" count="1">
            <x v="89"/>
          </reference>
        </references>
      </pivotArea>
    </format>
    <format dxfId="3768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3767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3766">
      <pivotArea dataOnly="0" labelOnly="1" outline="0" fieldPosition="0">
        <references count="1">
          <reference field="1" count="1">
            <x v="92"/>
          </reference>
        </references>
      </pivotArea>
    </format>
    <format dxfId="3765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3764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3763">
      <pivotArea dataOnly="0" labelOnly="1" outline="0" fieldPosition="0">
        <references count="1">
          <reference field="1" count="1">
            <x v="94"/>
          </reference>
        </references>
      </pivotArea>
    </format>
    <format dxfId="3762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3761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3760">
      <pivotArea dataOnly="0" labelOnly="1" outline="0" fieldPosition="0">
        <references count="1">
          <reference field="1" count="1">
            <x v="97"/>
          </reference>
        </references>
      </pivotArea>
    </format>
    <format dxfId="3759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3758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3757">
      <pivotArea dataOnly="0" labelOnly="1" outline="0" fieldPosition="0">
        <references count="1">
          <reference field="1" count="1">
            <x v="99"/>
          </reference>
        </references>
      </pivotArea>
    </format>
    <format dxfId="3756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3755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3754">
      <pivotArea dataOnly="0" labelOnly="1" outline="0" fieldPosition="0">
        <references count="1">
          <reference field="1" count="1">
            <x v="101"/>
          </reference>
        </references>
      </pivotArea>
    </format>
    <format dxfId="3753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3752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3751">
      <pivotArea dataOnly="0" labelOnly="1" outline="0" fieldPosition="0">
        <references count="1">
          <reference field="1" count="1">
            <x v="103"/>
          </reference>
        </references>
      </pivotArea>
    </format>
    <format dxfId="3750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3749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3748">
      <pivotArea dataOnly="0" labelOnly="1" outline="0" fieldPosition="0">
        <references count="1">
          <reference field="1" count="1">
            <x v="105"/>
          </reference>
        </references>
      </pivotArea>
    </format>
    <format dxfId="3747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3746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3745">
      <pivotArea dataOnly="0" labelOnly="1" outline="0" fieldPosition="0">
        <references count="1">
          <reference field="1" count="1">
            <x v="108"/>
          </reference>
        </references>
      </pivotArea>
    </format>
    <format dxfId="3744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3743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3742">
      <pivotArea dataOnly="0" labelOnly="1" outline="0" fieldPosition="0">
        <references count="1">
          <reference field="1" count="1">
            <x v="111"/>
          </reference>
        </references>
      </pivotArea>
    </format>
    <format dxfId="3741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3740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3739">
      <pivotArea dataOnly="0" labelOnly="1" outline="0" fieldPosition="0">
        <references count="1">
          <reference field="1" count="1">
            <x v="115"/>
          </reference>
        </references>
      </pivotArea>
    </format>
    <format dxfId="3738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3737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3736">
      <pivotArea dataOnly="0" labelOnly="1" outline="0" fieldPosition="0">
        <references count="1">
          <reference field="1" count="1">
            <x v="119"/>
          </reference>
        </references>
      </pivotArea>
    </format>
    <format dxfId="3735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3734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3733">
      <pivotArea dataOnly="0" labelOnly="1" outline="0" fieldPosition="0">
        <references count="1">
          <reference field="1" count="1">
            <x v="121"/>
          </reference>
        </references>
      </pivotArea>
    </format>
    <format dxfId="3732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3731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3730">
      <pivotArea dataOnly="0" labelOnly="1" outline="0" fieldPosition="0">
        <references count="1">
          <reference field="1" count="1">
            <x v="125"/>
          </reference>
        </references>
      </pivotArea>
    </format>
    <format dxfId="3729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3728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3727">
      <pivotArea dataOnly="0" labelOnly="1" outline="0" fieldPosition="0">
        <references count="1">
          <reference field="1" count="1">
            <x v="129"/>
          </reference>
        </references>
      </pivotArea>
    </format>
    <format dxfId="3726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3725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3724">
      <pivotArea dataOnly="0" labelOnly="1" outline="0" fieldPosition="0">
        <references count="1">
          <reference field="1" count="1">
            <x v="131"/>
          </reference>
        </references>
      </pivotArea>
    </format>
    <format dxfId="3723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3722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3721">
      <pivotArea dataOnly="0" labelOnly="1" outline="0" fieldPosition="0">
        <references count="1">
          <reference field="1" count="1">
            <x v="134"/>
          </reference>
        </references>
      </pivotArea>
    </format>
    <format dxfId="3720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3719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3718">
      <pivotArea dataOnly="0" labelOnly="1" outline="0" fieldPosition="0">
        <references count="1">
          <reference field="1" count="1">
            <x v="136"/>
          </reference>
        </references>
      </pivotArea>
    </format>
    <format dxfId="3717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3716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3715">
      <pivotArea dataOnly="0" labelOnly="1" outline="0" fieldPosition="0">
        <references count="1">
          <reference field="1" count="1">
            <x v="139"/>
          </reference>
        </references>
      </pivotArea>
    </format>
    <format dxfId="3714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3713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3712">
      <pivotArea dataOnly="0" labelOnly="1" outline="0" fieldPosition="0">
        <references count="1">
          <reference field="1" count="1">
            <x v="142"/>
          </reference>
        </references>
      </pivotArea>
    </format>
    <format dxfId="3711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3710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3709">
      <pivotArea dataOnly="0" labelOnly="1" outline="0" fieldPosition="0">
        <references count="1">
          <reference field="1" count="1">
            <x v="144"/>
          </reference>
        </references>
      </pivotArea>
    </format>
    <format dxfId="3708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3707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3706">
      <pivotArea dataOnly="0" labelOnly="1" outline="0" fieldPosition="0">
        <references count="1">
          <reference field="1" count="1">
            <x v="147"/>
          </reference>
        </references>
      </pivotArea>
    </format>
    <format dxfId="3705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3704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3703">
      <pivotArea dataOnly="0" labelOnly="1" outline="0" fieldPosition="0">
        <references count="1">
          <reference field="1" count="1">
            <x v="149"/>
          </reference>
        </references>
      </pivotArea>
    </format>
    <format dxfId="3702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3701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3700">
      <pivotArea dataOnly="0" labelOnly="1" outline="0" fieldPosition="0">
        <references count="1">
          <reference field="1" count="1">
            <x v="153"/>
          </reference>
        </references>
      </pivotArea>
    </format>
    <format dxfId="3699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3698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3697">
      <pivotArea dataOnly="0" labelOnly="1" outline="0" fieldPosition="0">
        <references count="1">
          <reference field="1" count="1">
            <x v="155"/>
          </reference>
        </references>
      </pivotArea>
    </format>
    <format dxfId="3696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3695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3694">
      <pivotArea dataOnly="0" labelOnly="1" outline="0" fieldPosition="0">
        <references count="1">
          <reference field="1" count="1">
            <x v="158"/>
          </reference>
        </references>
      </pivotArea>
    </format>
    <format dxfId="3693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3692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3691">
      <pivotArea dataOnly="0" labelOnly="1" outline="0" fieldPosition="0">
        <references count="1">
          <reference field="1" count="1">
            <x v="160"/>
          </reference>
        </references>
      </pivotArea>
    </format>
    <format dxfId="3690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3689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3688">
      <pivotArea dataOnly="0" labelOnly="1" outline="0" fieldPosition="0">
        <references count="1">
          <reference field="1" count="1">
            <x v="162"/>
          </reference>
        </references>
      </pivotArea>
    </format>
    <format dxfId="3687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3686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3685">
      <pivotArea dataOnly="0" labelOnly="1" outline="0" fieldPosition="0">
        <references count="1">
          <reference field="1" count="1">
            <x v="164"/>
          </reference>
        </references>
      </pivotArea>
    </format>
    <format dxfId="3684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3683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3682">
      <pivotArea dataOnly="0" labelOnly="1" outline="0" fieldPosition="0">
        <references count="1">
          <reference field="1" count="1">
            <x v="166"/>
          </reference>
        </references>
      </pivotArea>
    </format>
    <format dxfId="3681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3680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3679">
      <pivotArea dataOnly="0" labelOnly="1" outline="0" fieldPosition="0">
        <references count="1">
          <reference field="1" count="1">
            <x v="169"/>
          </reference>
        </references>
      </pivotArea>
    </format>
    <format dxfId="3678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3677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3676">
      <pivotArea dataOnly="0" labelOnly="1" outline="0" fieldPosition="0">
        <references count="1">
          <reference field="1" count="1">
            <x v="171"/>
          </reference>
        </references>
      </pivotArea>
    </format>
    <format dxfId="3675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3674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3673">
      <pivotArea dataOnly="0" labelOnly="1" outline="0" fieldPosition="0">
        <references count="1">
          <reference field="1" count="1">
            <x v="173"/>
          </reference>
        </references>
      </pivotArea>
    </format>
    <format dxfId="3672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3671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3670">
      <pivotArea dataOnly="0" labelOnly="1" outline="0" fieldPosition="0">
        <references count="1">
          <reference field="1" count="1">
            <x v="175"/>
          </reference>
        </references>
      </pivotArea>
    </format>
    <format dxfId="3669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3668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3667">
      <pivotArea dataOnly="0" labelOnly="1" outline="0" fieldPosition="0">
        <references count="1">
          <reference field="1" count="1">
            <x v="179"/>
          </reference>
        </references>
      </pivotArea>
    </format>
    <format dxfId="3666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3665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3664">
      <pivotArea dataOnly="0" labelOnly="1" outline="0" fieldPosition="0">
        <references count="1">
          <reference field="1" count="1">
            <x v="181"/>
          </reference>
        </references>
      </pivotArea>
    </format>
    <format dxfId="3663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3662">
      <pivotArea outline="0" collapsedLevelsAreSubtotals="1" fieldPosition="0"/>
    </format>
    <format dxfId="36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T7:AY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11"/>
    </i>
    <i>
      <x v="2"/>
      <x v="11"/>
    </i>
    <i>
      <x v="3"/>
      <x v="11"/>
    </i>
    <i>
      <x v="4"/>
      <x v="11"/>
    </i>
    <i>
      <x v="6"/>
      <x v="11"/>
    </i>
    <i>
      <x v="7"/>
      <x v="11"/>
    </i>
    <i>
      <x v="8"/>
      <x v="11"/>
    </i>
    <i>
      <x v="10"/>
      <x v="11"/>
    </i>
    <i>
      <x v="12"/>
      <x v="11"/>
    </i>
    <i>
      <x v="13"/>
      <x v="11"/>
    </i>
    <i>
      <x v="15"/>
      <x v="11"/>
    </i>
    <i>
      <x v="16"/>
      <x v="11"/>
    </i>
    <i>
      <x v="17"/>
      <x v="11"/>
    </i>
    <i>
      <x v="18"/>
      <x v="11"/>
    </i>
    <i>
      <x v="19"/>
      <x v="11"/>
    </i>
    <i>
      <x v="20"/>
      <x v="11"/>
    </i>
    <i>
      <x v="21"/>
      <x v="11"/>
    </i>
    <i>
      <x v="22"/>
      <x v="11"/>
    </i>
    <i>
      <x v="23"/>
      <x v="11"/>
    </i>
    <i>
      <x v="24"/>
      <x v="11"/>
    </i>
    <i>
      <x v="25"/>
      <x v="11"/>
    </i>
    <i>
      <x v="26"/>
      <x v="11"/>
    </i>
    <i>
      <x v="28"/>
      <x v="11"/>
    </i>
    <i>
      <x v="30"/>
      <x v="11"/>
    </i>
    <i>
      <x v="31"/>
      <x v="11"/>
    </i>
    <i>
      <x v="32"/>
      <x v="11"/>
    </i>
    <i>
      <x v="33"/>
      <x v="11"/>
    </i>
    <i>
      <x v="34"/>
      <x v="11"/>
    </i>
    <i>
      <x v="35"/>
      <x v="11"/>
    </i>
    <i>
      <x v="36"/>
      <x v="11"/>
    </i>
    <i>
      <x v="37"/>
      <x v="11"/>
    </i>
    <i>
      <x v="39"/>
      <x v="11"/>
    </i>
    <i>
      <x v="41"/>
      <x v="11"/>
    </i>
    <i>
      <x v="42"/>
      <x v="11"/>
    </i>
    <i>
      <x v="43"/>
      <x v="11"/>
    </i>
    <i>
      <x v="45"/>
      <x v="11"/>
    </i>
    <i>
      <x v="46"/>
      <x v="11"/>
    </i>
    <i>
      <x v="48"/>
      <x v="11"/>
    </i>
    <i>
      <x v="49"/>
      <x v="11"/>
    </i>
    <i>
      <x v="50"/>
      <x v="11"/>
    </i>
    <i>
      <x v="53"/>
      <x v="11"/>
    </i>
    <i>
      <x v="54"/>
      <x v="11"/>
    </i>
    <i>
      <x v="55"/>
      <x v="11"/>
    </i>
    <i>
      <x v="56"/>
      <x v="11"/>
    </i>
    <i>
      <x v="57"/>
      <x v="11"/>
    </i>
    <i>
      <x v="58"/>
      <x v="11"/>
    </i>
    <i>
      <x v="59"/>
      <x v="11"/>
    </i>
    <i>
      <x v="60"/>
      <x v="11"/>
    </i>
    <i>
      <x v="61"/>
      <x v="11"/>
    </i>
    <i>
      <x v="62"/>
      <x v="11"/>
    </i>
    <i>
      <x v="63"/>
      <x v="11"/>
    </i>
    <i>
      <x v="64"/>
      <x v="11"/>
    </i>
    <i>
      <x v="66"/>
      <x v="11"/>
    </i>
    <i>
      <x v="67"/>
      <x v="11"/>
    </i>
    <i>
      <x v="68"/>
      <x v="11"/>
    </i>
    <i>
      <x v="69"/>
      <x v="11"/>
    </i>
    <i>
      <x v="70"/>
      <x v="11"/>
    </i>
    <i>
      <x v="71"/>
      <x v="11"/>
    </i>
    <i>
      <x v="72"/>
      <x v="11"/>
    </i>
    <i>
      <x v="73"/>
      <x v="11"/>
    </i>
    <i>
      <x v="74"/>
      <x v="11"/>
    </i>
    <i>
      <x v="75"/>
      <x v="11"/>
    </i>
    <i>
      <x v="77"/>
      <x v="11"/>
    </i>
    <i>
      <x v="78"/>
      <x v="11"/>
    </i>
    <i>
      <x v="80"/>
      <x v="11"/>
    </i>
    <i>
      <x v="81"/>
      <x v="11"/>
    </i>
    <i>
      <x v="83"/>
      <x v="11"/>
    </i>
    <i>
      <x v="84"/>
      <x v="11"/>
    </i>
    <i>
      <x v="85"/>
      <x v="11"/>
    </i>
    <i>
      <x v="86"/>
      <x v="11"/>
    </i>
    <i>
      <x v="87"/>
      <x v="11"/>
    </i>
    <i>
      <x v="88"/>
      <x v="11"/>
    </i>
    <i>
      <x v="89"/>
      <x v="11"/>
    </i>
    <i>
      <x v="90"/>
      <x v="11"/>
    </i>
    <i>
      <x v="92"/>
      <x v="11"/>
    </i>
    <i>
      <x v="93"/>
      <x v="11"/>
    </i>
    <i>
      <x v="94"/>
      <x v="11"/>
    </i>
    <i>
      <x v="95"/>
      <x v="11"/>
    </i>
    <i>
      <x v="97"/>
      <x v="11"/>
    </i>
    <i>
      <x v="98"/>
      <x v="11"/>
    </i>
    <i>
      <x v="99"/>
      <x v="11"/>
    </i>
    <i>
      <x v="100"/>
      <x v="11"/>
    </i>
    <i>
      <x v="101"/>
      <x v="11"/>
    </i>
    <i>
      <x v="102"/>
      <x v="11"/>
    </i>
    <i>
      <x v="103"/>
      <x v="11"/>
    </i>
    <i>
      <x v="104"/>
      <x v="11"/>
    </i>
    <i>
      <x v="105"/>
      <x v="11"/>
    </i>
    <i>
      <x v="107"/>
      <x v="11"/>
    </i>
    <i>
      <x v="108"/>
      <x v="11"/>
    </i>
    <i>
      <x v="109"/>
      <x v="11"/>
    </i>
    <i>
      <x v="111"/>
      <x v="11"/>
    </i>
    <i>
      <x v="113"/>
      <x v="11"/>
    </i>
    <i>
      <x v="115"/>
      <x v="11"/>
    </i>
    <i>
      <x v="117"/>
      <x v="11"/>
    </i>
    <i>
      <x v="119"/>
      <x v="11"/>
    </i>
    <i>
      <x v="120"/>
      <x v="11"/>
    </i>
    <i>
      <x v="121"/>
      <x v="11"/>
    </i>
    <i>
      <x v="123"/>
      <x v="11"/>
    </i>
    <i>
      <x v="125"/>
      <x v="11"/>
    </i>
    <i>
      <x v="127"/>
      <x v="11"/>
    </i>
    <i>
      <x v="129"/>
      <x v="11"/>
    </i>
    <i>
      <x v="130"/>
      <x v="11"/>
    </i>
    <i>
      <x v="131"/>
      <x v="11"/>
    </i>
    <i>
      <x v="133"/>
      <x v="11"/>
    </i>
    <i>
      <x v="134"/>
      <x v="11"/>
    </i>
    <i>
      <x v="135"/>
      <x v="11"/>
    </i>
    <i>
      <x v="136"/>
      <x v="11"/>
    </i>
    <i>
      <x v="137"/>
      <x v="11"/>
    </i>
    <i>
      <x v="139"/>
      <x v="11"/>
    </i>
    <i>
      <x v="141"/>
      <x v="11"/>
    </i>
    <i>
      <x v="142"/>
      <x v="11"/>
    </i>
    <i>
      <x v="143"/>
      <x v="11"/>
    </i>
    <i>
      <x v="144"/>
      <x v="11"/>
    </i>
    <i>
      <x v="146"/>
      <x v="11"/>
    </i>
    <i>
      <x v="147"/>
      <x v="11"/>
    </i>
    <i>
      <x v="148"/>
      <x v="11"/>
    </i>
    <i>
      <x v="149"/>
      <x v="11"/>
    </i>
    <i>
      <x v="150"/>
      <x v="11"/>
    </i>
    <i>
      <x v="153"/>
      <x v="11"/>
    </i>
    <i>
      <x v="154"/>
      <x v="11"/>
    </i>
    <i>
      <x v="155"/>
      <x v="11"/>
    </i>
    <i>
      <x v="157"/>
      <x v="11"/>
    </i>
    <i>
      <x v="158"/>
      <x v="11"/>
    </i>
    <i>
      <x v="159"/>
      <x v="11"/>
    </i>
    <i>
      <x v="160"/>
      <x v="11"/>
    </i>
    <i>
      <x v="161"/>
      <x v="11"/>
    </i>
    <i>
      <x v="162"/>
      <x v="11"/>
    </i>
    <i>
      <x v="163"/>
      <x v="11"/>
    </i>
    <i>
      <x v="164"/>
      <x v="11"/>
    </i>
    <i>
      <x v="165"/>
      <x v="11"/>
    </i>
    <i>
      <x v="166"/>
      <x v="11"/>
    </i>
    <i>
      <x v="168"/>
      <x v="11"/>
    </i>
    <i>
      <x v="169"/>
      <x v="11"/>
    </i>
    <i>
      <x v="170"/>
      <x v="11"/>
    </i>
    <i>
      <x v="171"/>
      <x v="11"/>
    </i>
    <i>
      <x v="172"/>
      <x v="11"/>
    </i>
    <i>
      <x v="173"/>
      <x v="11"/>
    </i>
    <i>
      <x v="174"/>
      <x v="11"/>
    </i>
    <i>
      <x v="175"/>
      <x v="11"/>
    </i>
    <i>
      <x v="177"/>
      <x v="11"/>
    </i>
    <i>
      <x v="179"/>
      <x v="11"/>
    </i>
    <i>
      <x v="180"/>
      <x v="11"/>
    </i>
    <i>
      <x v="181"/>
      <x v="11"/>
    </i>
    <i>
      <x v="182"/>
      <x v="11"/>
    </i>
    <i>
      <x v="183"/>
      <x v="11"/>
    </i>
    <i>
      <x v="184"/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9" numFmtId="4"/>
    <dataField name="Sum of TOTAL ANNUAL SALARIES OPER. &amp; OTHER FUNDS 2016-2017*" fld="5" baseField="2" baseItem="9" numFmtId="165"/>
    <dataField name="Sum of FTE OPER. &amp; OTHER FUNDS 2017-2018" fld="4" baseField="2" baseItem="9" numFmtId="4"/>
    <dataField name="Sum of TOTAL ANNUAL SALARIES OPER. &amp; OTHER FUNDS 2017-2018" fld="6" baseField="2" baseItem="9" numFmtId="165"/>
  </dataFields>
  <formats count="390">
    <format dxfId="4435">
      <pivotArea field="1" type="button" dataOnly="0" labelOnly="1" outline="0" axis="axisRow" fieldPosition="0"/>
    </format>
    <format dxfId="4434">
      <pivotArea field="2" type="button" dataOnly="0" labelOnly="1" outline="0" axis="axisRow" fieldPosition="1"/>
    </format>
    <format dxfId="4433">
      <pivotArea field="1" type="button" dataOnly="0" labelOnly="1" outline="0" axis="axisRow" fieldPosition="0"/>
    </format>
    <format dxfId="4432">
      <pivotArea field="2" type="button" dataOnly="0" labelOnly="1" outline="0" axis="axisRow" fieldPosition="1"/>
    </format>
    <format dxfId="4431">
      <pivotArea field="0" type="button" dataOnly="0" labelOnly="1" outline="0" axis="axisPage" fieldPosition="0"/>
    </format>
    <format dxfId="4430">
      <pivotArea field="0" type="button" dataOnly="0" labelOnly="1" outline="0" axis="axisPage" fieldPosition="0"/>
    </format>
    <format dxfId="4429">
      <pivotArea type="all" dataOnly="0" outline="0" fieldPosition="0"/>
    </format>
    <format dxfId="4428">
      <pivotArea outline="0" collapsedLevelsAreSubtotals="1" fieldPosition="0"/>
    </format>
    <format dxfId="4427">
      <pivotArea field="1" type="button" dataOnly="0" labelOnly="1" outline="0" axis="axisRow" fieldPosition="0"/>
    </format>
    <format dxfId="4426">
      <pivotArea field="2" type="button" dataOnly="0" labelOnly="1" outline="0" axis="axisRow" fieldPosition="1"/>
    </format>
    <format dxfId="4425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424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4423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4422">
      <pivotArea dataOnly="0" labelOnly="1" grandRow="1" outline="0" fieldPosition="0"/>
    </format>
    <format dxfId="4421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4420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4419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4418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4417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4416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4415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4414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4413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4412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4411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4410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4409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4408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4407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4406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4405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4404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4403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4402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4401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4400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4399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4398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4397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4396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4395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4394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4393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4392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4391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4390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4389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4388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4387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4386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4385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4384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4383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4382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4381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4380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4379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4378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4377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4376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4375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4374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4373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4372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4371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4370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4369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4368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4367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4366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4365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4364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4363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4362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4361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4360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4359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4358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4357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4356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4355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4354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4353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4352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4351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4350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4349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4348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4347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4346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4345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4344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4343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4342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4341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4340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4339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4338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4337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4336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4335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4334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4333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4332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4331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4330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4329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4328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4327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4326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4325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4324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4323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4322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4321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4320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4319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4318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4317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4316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4315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4314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4313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4312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4311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4310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4309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4308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4307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4306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4305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4304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4303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4302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4301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4300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4299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4298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4297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4296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4295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4294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4293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4292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4291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4290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4289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4288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4287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4286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4285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4284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4283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4282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4281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4280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4279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4278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4277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4276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4275">
      <pivotArea outline="0" fieldPosition="0">
        <references count="1">
          <reference field="4294967294" count="1">
            <x v="0"/>
          </reference>
        </references>
      </pivotArea>
    </format>
    <format dxfId="4274">
      <pivotArea outline="0" fieldPosition="0">
        <references count="1">
          <reference field="4294967294" count="1">
            <x v="2"/>
          </reference>
        </references>
      </pivotArea>
    </format>
    <format dxfId="4273">
      <pivotArea outline="0" fieldPosition="0">
        <references count="1">
          <reference field="4294967294" count="1">
            <x v="1"/>
          </reference>
        </references>
      </pivotArea>
    </format>
    <format dxfId="4272">
      <pivotArea outline="0" fieldPosition="0">
        <references count="1">
          <reference field="4294967294" count="1">
            <x v="3"/>
          </reference>
        </references>
      </pivotArea>
    </format>
    <format dxfId="427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69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4268">
      <pivotArea dataOnly="0" labelOnly="1" outline="0" fieldPosition="0">
        <references count="1">
          <reference field="1" count="1">
            <x v="2"/>
          </reference>
        </references>
      </pivotArea>
    </format>
    <format dxfId="4267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4266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4265">
      <pivotArea dataOnly="0" labelOnly="1" outline="0" fieldPosition="0">
        <references count="1">
          <reference field="1" count="1">
            <x v="4"/>
          </reference>
        </references>
      </pivotArea>
    </format>
    <format dxfId="4264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4263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4262">
      <pivotArea dataOnly="0" labelOnly="1" outline="0" fieldPosition="0">
        <references count="1">
          <reference field="1" count="1">
            <x v="7"/>
          </reference>
        </references>
      </pivotArea>
    </format>
    <format dxfId="4261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4260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4259">
      <pivotArea dataOnly="0" labelOnly="1" outline="0" fieldPosition="0">
        <references count="1">
          <reference field="1" count="1">
            <x v="10"/>
          </reference>
        </references>
      </pivotArea>
    </format>
    <format dxfId="4258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4257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4256">
      <pivotArea dataOnly="0" labelOnly="1" outline="0" fieldPosition="0">
        <references count="1">
          <reference field="1" count="1">
            <x v="13"/>
          </reference>
        </references>
      </pivotArea>
    </format>
    <format dxfId="4255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4254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4253">
      <pivotArea dataOnly="0" labelOnly="1" outline="0" fieldPosition="0">
        <references count="1">
          <reference field="1" count="1">
            <x v="16"/>
          </reference>
        </references>
      </pivotArea>
    </format>
    <format dxfId="4252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4251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4250">
      <pivotArea dataOnly="0" labelOnly="1" outline="0" fieldPosition="0">
        <references count="1">
          <reference field="1" count="1">
            <x v="18"/>
          </reference>
        </references>
      </pivotArea>
    </format>
    <format dxfId="4249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4248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4247">
      <pivotArea dataOnly="0" labelOnly="1" outline="0" fieldPosition="0">
        <references count="1">
          <reference field="1" count="1">
            <x v="20"/>
          </reference>
        </references>
      </pivotArea>
    </format>
    <format dxfId="4246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4245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4244">
      <pivotArea dataOnly="0" labelOnly="1" outline="0" fieldPosition="0">
        <references count="1">
          <reference field="1" count="1">
            <x v="22"/>
          </reference>
        </references>
      </pivotArea>
    </format>
    <format dxfId="4243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4242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4241">
      <pivotArea dataOnly="0" labelOnly="1" outline="0" fieldPosition="0">
        <references count="1">
          <reference field="1" count="1">
            <x v="24"/>
          </reference>
        </references>
      </pivotArea>
    </format>
    <format dxfId="4240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4239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4238">
      <pivotArea dataOnly="0" labelOnly="1" outline="0" fieldPosition="0">
        <references count="1">
          <reference field="1" count="1">
            <x v="26"/>
          </reference>
        </references>
      </pivotArea>
    </format>
    <format dxfId="4237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4236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4235">
      <pivotArea dataOnly="0" labelOnly="1" outline="0" fieldPosition="0">
        <references count="1">
          <reference field="1" count="1">
            <x v="28"/>
          </reference>
        </references>
      </pivotArea>
    </format>
    <format dxfId="4234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4233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4232">
      <pivotArea dataOnly="0" labelOnly="1" outline="0" fieldPosition="0">
        <references count="1">
          <reference field="1" count="1">
            <x v="31"/>
          </reference>
        </references>
      </pivotArea>
    </format>
    <format dxfId="4231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4230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4229">
      <pivotArea dataOnly="0" labelOnly="1" outline="0" fieldPosition="0">
        <references count="1">
          <reference field="1" count="1">
            <x v="33"/>
          </reference>
        </references>
      </pivotArea>
    </format>
    <format dxfId="4228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4227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4226">
      <pivotArea dataOnly="0" labelOnly="1" outline="0" fieldPosition="0">
        <references count="1">
          <reference field="1" count="1">
            <x v="35"/>
          </reference>
        </references>
      </pivotArea>
    </format>
    <format dxfId="4225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4224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4223">
      <pivotArea dataOnly="0" labelOnly="1" outline="0" fieldPosition="0">
        <references count="1">
          <reference field="1" count="1">
            <x v="37"/>
          </reference>
        </references>
      </pivotArea>
    </format>
    <format dxfId="4222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4221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4220">
      <pivotArea dataOnly="0" labelOnly="1" outline="0" fieldPosition="0">
        <references count="1">
          <reference field="1" count="1">
            <x v="41"/>
          </reference>
        </references>
      </pivotArea>
    </format>
    <format dxfId="4219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4218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4217">
      <pivotArea dataOnly="0" labelOnly="1" outline="0" fieldPosition="0">
        <references count="1">
          <reference field="1" count="1">
            <x v="43"/>
          </reference>
        </references>
      </pivotArea>
    </format>
    <format dxfId="4216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4215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4214">
      <pivotArea dataOnly="0" labelOnly="1" outline="0" fieldPosition="0">
        <references count="1">
          <reference field="1" count="1">
            <x v="46"/>
          </reference>
        </references>
      </pivotArea>
    </format>
    <format dxfId="4213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4212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4211">
      <pivotArea dataOnly="0" labelOnly="1" outline="0" fieldPosition="0">
        <references count="1">
          <reference field="1" count="1">
            <x v="49"/>
          </reference>
        </references>
      </pivotArea>
    </format>
    <format dxfId="4210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4209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4208">
      <pivotArea dataOnly="0" labelOnly="1" outline="0" fieldPosition="0">
        <references count="1">
          <reference field="1" count="1">
            <x v="53"/>
          </reference>
        </references>
      </pivotArea>
    </format>
    <format dxfId="4207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4206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4205">
      <pivotArea dataOnly="0" labelOnly="1" outline="0" fieldPosition="0">
        <references count="1">
          <reference field="1" count="1">
            <x v="55"/>
          </reference>
        </references>
      </pivotArea>
    </format>
    <format dxfId="4204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4203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4202">
      <pivotArea dataOnly="0" labelOnly="1" outline="0" fieldPosition="0">
        <references count="1">
          <reference field="1" count="1">
            <x v="57"/>
          </reference>
        </references>
      </pivotArea>
    </format>
    <format dxfId="4201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4200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4199">
      <pivotArea dataOnly="0" labelOnly="1" outline="0" fieldPosition="0">
        <references count="1">
          <reference field="1" count="1">
            <x v="59"/>
          </reference>
        </references>
      </pivotArea>
    </format>
    <format dxfId="4198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4197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4196">
      <pivotArea dataOnly="0" labelOnly="1" outline="0" fieldPosition="0">
        <references count="1">
          <reference field="1" count="1">
            <x v="61"/>
          </reference>
        </references>
      </pivotArea>
    </format>
    <format dxfId="4195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4194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4193">
      <pivotArea dataOnly="0" labelOnly="1" outline="0" fieldPosition="0">
        <references count="1">
          <reference field="1" count="1">
            <x v="63"/>
          </reference>
        </references>
      </pivotArea>
    </format>
    <format dxfId="4192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4191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4190">
      <pivotArea dataOnly="0" labelOnly="1" outline="0" fieldPosition="0">
        <references count="1">
          <reference field="1" count="1">
            <x v="66"/>
          </reference>
        </references>
      </pivotArea>
    </format>
    <format dxfId="4189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4188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4187">
      <pivotArea dataOnly="0" labelOnly="1" outline="0" fieldPosition="0">
        <references count="1">
          <reference field="1" count="1">
            <x v="68"/>
          </reference>
        </references>
      </pivotArea>
    </format>
    <format dxfId="4186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4185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4184">
      <pivotArea dataOnly="0" labelOnly="1" outline="0" fieldPosition="0">
        <references count="1">
          <reference field="1" count="1">
            <x v="70"/>
          </reference>
        </references>
      </pivotArea>
    </format>
    <format dxfId="4183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4182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4181">
      <pivotArea dataOnly="0" labelOnly="1" outline="0" fieldPosition="0">
        <references count="1">
          <reference field="1" count="1">
            <x v="72"/>
          </reference>
        </references>
      </pivotArea>
    </format>
    <format dxfId="4180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4179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4178">
      <pivotArea dataOnly="0" labelOnly="1" outline="0" fieldPosition="0">
        <references count="1">
          <reference field="1" count="1">
            <x v="74"/>
          </reference>
        </references>
      </pivotArea>
    </format>
    <format dxfId="4177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4176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4175">
      <pivotArea dataOnly="0" labelOnly="1" outline="0" fieldPosition="0">
        <references count="1">
          <reference field="1" count="1">
            <x v="77"/>
          </reference>
        </references>
      </pivotArea>
    </format>
    <format dxfId="4174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4173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4172">
      <pivotArea dataOnly="0" labelOnly="1" outline="0" fieldPosition="0">
        <references count="1">
          <reference field="1" count="1">
            <x v="80"/>
          </reference>
        </references>
      </pivotArea>
    </format>
    <format dxfId="4171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4170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4169">
      <pivotArea dataOnly="0" labelOnly="1" outline="0" fieldPosition="0">
        <references count="1">
          <reference field="1" count="1">
            <x v="83"/>
          </reference>
        </references>
      </pivotArea>
    </format>
    <format dxfId="4168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4167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4166">
      <pivotArea dataOnly="0" labelOnly="1" outline="0" fieldPosition="0">
        <references count="1">
          <reference field="1" count="1">
            <x v="85"/>
          </reference>
        </references>
      </pivotArea>
    </format>
    <format dxfId="4165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4164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4163">
      <pivotArea dataOnly="0" labelOnly="1" outline="0" fieldPosition="0">
        <references count="1">
          <reference field="1" count="1">
            <x v="87"/>
          </reference>
        </references>
      </pivotArea>
    </format>
    <format dxfId="4162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4161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4160">
      <pivotArea dataOnly="0" labelOnly="1" outline="0" fieldPosition="0">
        <references count="1">
          <reference field="1" count="1">
            <x v="89"/>
          </reference>
        </references>
      </pivotArea>
    </format>
    <format dxfId="4159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4158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4157">
      <pivotArea dataOnly="0" labelOnly="1" outline="0" fieldPosition="0">
        <references count="1">
          <reference field="1" count="1">
            <x v="92"/>
          </reference>
        </references>
      </pivotArea>
    </format>
    <format dxfId="4156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4155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4154">
      <pivotArea dataOnly="0" labelOnly="1" outline="0" fieldPosition="0">
        <references count="1">
          <reference field="1" count="1">
            <x v="94"/>
          </reference>
        </references>
      </pivotArea>
    </format>
    <format dxfId="4153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4152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4151">
      <pivotArea dataOnly="0" labelOnly="1" outline="0" fieldPosition="0">
        <references count="1">
          <reference field="1" count="1">
            <x v="97"/>
          </reference>
        </references>
      </pivotArea>
    </format>
    <format dxfId="4150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4149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4148">
      <pivotArea dataOnly="0" labelOnly="1" outline="0" fieldPosition="0">
        <references count="1">
          <reference field="1" count="1">
            <x v="99"/>
          </reference>
        </references>
      </pivotArea>
    </format>
    <format dxfId="4147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4146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4145">
      <pivotArea dataOnly="0" labelOnly="1" outline="0" fieldPosition="0">
        <references count="1">
          <reference field="1" count="1">
            <x v="101"/>
          </reference>
        </references>
      </pivotArea>
    </format>
    <format dxfId="4144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4143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4142">
      <pivotArea dataOnly="0" labelOnly="1" outline="0" fieldPosition="0">
        <references count="1">
          <reference field="1" count="1">
            <x v="103"/>
          </reference>
        </references>
      </pivotArea>
    </format>
    <format dxfId="4141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4140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4139">
      <pivotArea dataOnly="0" labelOnly="1" outline="0" fieldPosition="0">
        <references count="1">
          <reference field="1" count="1">
            <x v="105"/>
          </reference>
        </references>
      </pivotArea>
    </format>
    <format dxfId="4138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4137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4136">
      <pivotArea dataOnly="0" labelOnly="1" outline="0" fieldPosition="0">
        <references count="1">
          <reference field="1" count="1">
            <x v="108"/>
          </reference>
        </references>
      </pivotArea>
    </format>
    <format dxfId="4135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4134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4133">
      <pivotArea dataOnly="0" labelOnly="1" outline="0" fieldPosition="0">
        <references count="1">
          <reference field="1" count="1">
            <x v="111"/>
          </reference>
        </references>
      </pivotArea>
    </format>
    <format dxfId="4132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4131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4130">
      <pivotArea dataOnly="0" labelOnly="1" outline="0" fieldPosition="0">
        <references count="1">
          <reference field="1" count="1">
            <x v="115"/>
          </reference>
        </references>
      </pivotArea>
    </format>
    <format dxfId="4129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4128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4127">
      <pivotArea dataOnly="0" labelOnly="1" outline="0" fieldPosition="0">
        <references count="1">
          <reference field="1" count="1">
            <x v="119"/>
          </reference>
        </references>
      </pivotArea>
    </format>
    <format dxfId="4126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4125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4124">
      <pivotArea dataOnly="0" labelOnly="1" outline="0" fieldPosition="0">
        <references count="1">
          <reference field="1" count="1">
            <x v="121"/>
          </reference>
        </references>
      </pivotArea>
    </format>
    <format dxfId="4123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4122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4121">
      <pivotArea dataOnly="0" labelOnly="1" outline="0" fieldPosition="0">
        <references count="1">
          <reference field="1" count="1">
            <x v="125"/>
          </reference>
        </references>
      </pivotArea>
    </format>
    <format dxfId="4120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4119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4118">
      <pivotArea dataOnly="0" labelOnly="1" outline="0" fieldPosition="0">
        <references count="1">
          <reference field="1" count="1">
            <x v="129"/>
          </reference>
        </references>
      </pivotArea>
    </format>
    <format dxfId="4117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4116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4115">
      <pivotArea dataOnly="0" labelOnly="1" outline="0" fieldPosition="0">
        <references count="1">
          <reference field="1" count="1">
            <x v="131"/>
          </reference>
        </references>
      </pivotArea>
    </format>
    <format dxfId="4114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4113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4112">
      <pivotArea dataOnly="0" labelOnly="1" outline="0" fieldPosition="0">
        <references count="1">
          <reference field="1" count="1">
            <x v="134"/>
          </reference>
        </references>
      </pivotArea>
    </format>
    <format dxfId="4111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4110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4109">
      <pivotArea dataOnly="0" labelOnly="1" outline="0" fieldPosition="0">
        <references count="1">
          <reference field="1" count="1">
            <x v="136"/>
          </reference>
        </references>
      </pivotArea>
    </format>
    <format dxfId="4108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4107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4106">
      <pivotArea dataOnly="0" labelOnly="1" outline="0" fieldPosition="0">
        <references count="1">
          <reference field="1" count="1">
            <x v="139"/>
          </reference>
        </references>
      </pivotArea>
    </format>
    <format dxfId="4105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4104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4103">
      <pivotArea dataOnly="0" labelOnly="1" outline="0" fieldPosition="0">
        <references count="1">
          <reference field="1" count="1">
            <x v="142"/>
          </reference>
        </references>
      </pivotArea>
    </format>
    <format dxfId="4102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4101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4100">
      <pivotArea dataOnly="0" labelOnly="1" outline="0" fieldPosition="0">
        <references count="1">
          <reference field="1" count="1">
            <x v="144"/>
          </reference>
        </references>
      </pivotArea>
    </format>
    <format dxfId="4099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4098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4097">
      <pivotArea dataOnly="0" labelOnly="1" outline="0" fieldPosition="0">
        <references count="1">
          <reference field="1" count="1">
            <x v="147"/>
          </reference>
        </references>
      </pivotArea>
    </format>
    <format dxfId="4096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4095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4094">
      <pivotArea dataOnly="0" labelOnly="1" outline="0" fieldPosition="0">
        <references count="1">
          <reference field="1" count="1">
            <x v="149"/>
          </reference>
        </references>
      </pivotArea>
    </format>
    <format dxfId="4093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4092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4091">
      <pivotArea dataOnly="0" labelOnly="1" outline="0" fieldPosition="0">
        <references count="1">
          <reference field="1" count="1">
            <x v="153"/>
          </reference>
        </references>
      </pivotArea>
    </format>
    <format dxfId="4090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4089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4088">
      <pivotArea dataOnly="0" labelOnly="1" outline="0" fieldPosition="0">
        <references count="1">
          <reference field="1" count="1">
            <x v="155"/>
          </reference>
        </references>
      </pivotArea>
    </format>
    <format dxfId="4087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4086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4085">
      <pivotArea dataOnly="0" labelOnly="1" outline="0" fieldPosition="0">
        <references count="1">
          <reference field="1" count="1">
            <x v="158"/>
          </reference>
        </references>
      </pivotArea>
    </format>
    <format dxfId="4084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4083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4082">
      <pivotArea dataOnly="0" labelOnly="1" outline="0" fieldPosition="0">
        <references count="1">
          <reference field="1" count="1">
            <x v="160"/>
          </reference>
        </references>
      </pivotArea>
    </format>
    <format dxfId="4081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4080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4079">
      <pivotArea dataOnly="0" labelOnly="1" outline="0" fieldPosition="0">
        <references count="1">
          <reference field="1" count="1">
            <x v="162"/>
          </reference>
        </references>
      </pivotArea>
    </format>
    <format dxfId="4078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4077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4076">
      <pivotArea dataOnly="0" labelOnly="1" outline="0" fieldPosition="0">
        <references count="1">
          <reference field="1" count="1">
            <x v="164"/>
          </reference>
        </references>
      </pivotArea>
    </format>
    <format dxfId="4075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4074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4073">
      <pivotArea dataOnly="0" labelOnly="1" outline="0" fieldPosition="0">
        <references count="1">
          <reference field="1" count="1">
            <x v="166"/>
          </reference>
        </references>
      </pivotArea>
    </format>
    <format dxfId="4072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4071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4070">
      <pivotArea dataOnly="0" labelOnly="1" outline="0" fieldPosition="0">
        <references count="1">
          <reference field="1" count="1">
            <x v="169"/>
          </reference>
        </references>
      </pivotArea>
    </format>
    <format dxfId="4069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4068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4067">
      <pivotArea dataOnly="0" labelOnly="1" outline="0" fieldPosition="0">
        <references count="1">
          <reference field="1" count="1">
            <x v="171"/>
          </reference>
        </references>
      </pivotArea>
    </format>
    <format dxfId="4066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4065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4064">
      <pivotArea dataOnly="0" labelOnly="1" outline="0" fieldPosition="0">
        <references count="1">
          <reference field="1" count="1">
            <x v="173"/>
          </reference>
        </references>
      </pivotArea>
    </format>
    <format dxfId="4063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4062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4061">
      <pivotArea dataOnly="0" labelOnly="1" outline="0" fieldPosition="0">
        <references count="1">
          <reference field="1" count="1">
            <x v="175"/>
          </reference>
        </references>
      </pivotArea>
    </format>
    <format dxfId="4060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4059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4058">
      <pivotArea dataOnly="0" labelOnly="1" outline="0" fieldPosition="0">
        <references count="1">
          <reference field="1" count="1">
            <x v="179"/>
          </reference>
        </references>
      </pivotArea>
    </format>
    <format dxfId="4057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4056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4055">
      <pivotArea dataOnly="0" labelOnly="1" outline="0" fieldPosition="0">
        <references count="1">
          <reference field="1" count="1">
            <x v="181"/>
          </reference>
        </references>
      </pivotArea>
    </format>
    <format dxfId="4054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4053">
      <pivotArea outline="0" fieldPosition="0">
        <references count="1">
          <reference field="4294967294" count="1" selected="0">
            <x v="3"/>
          </reference>
        </references>
      </pivotArea>
    </format>
    <format dxfId="405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051">
      <pivotArea outline="0" fieldPosition="0">
        <references count="1">
          <reference field="4294967294" count="1" selected="0">
            <x v="2"/>
          </reference>
        </references>
      </pivotArea>
    </format>
    <format dxfId="40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049">
      <pivotArea outline="0" fieldPosition="0">
        <references count="1">
          <reference field="4294967294" count="1" selected="0">
            <x v="1"/>
          </reference>
        </references>
      </pivotArea>
    </format>
    <format dxfId="40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47">
      <pivotArea outline="0" fieldPosition="0">
        <references count="1">
          <reference field="4294967294" count="1" selected="0">
            <x v="0"/>
          </reference>
        </references>
      </pivotArea>
    </format>
    <format dxfId="404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CD7:CI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4"/>
    </i>
    <i>
      <x v="2"/>
      <x v="4"/>
    </i>
    <i>
      <x v="3"/>
      <x v="4"/>
    </i>
    <i>
      <x v="4"/>
      <x v="4"/>
    </i>
    <i>
      <x v="6"/>
      <x v="4"/>
    </i>
    <i>
      <x v="7"/>
      <x v="4"/>
    </i>
    <i>
      <x v="8"/>
      <x v="4"/>
    </i>
    <i>
      <x v="10"/>
      <x v="4"/>
    </i>
    <i>
      <x v="12"/>
      <x v="4"/>
    </i>
    <i>
      <x v="13"/>
      <x v="4"/>
    </i>
    <i>
      <x v="15"/>
      <x v="4"/>
    </i>
    <i>
      <x v="16"/>
      <x v="4"/>
    </i>
    <i>
      <x v="17"/>
      <x v="4"/>
    </i>
    <i>
      <x v="18"/>
      <x v="4"/>
    </i>
    <i>
      <x v="19"/>
      <x v="4"/>
    </i>
    <i>
      <x v="20"/>
      <x v="4"/>
    </i>
    <i>
      <x v="21"/>
      <x v="4"/>
    </i>
    <i>
      <x v="22"/>
      <x v="4"/>
    </i>
    <i>
      <x v="23"/>
      <x v="4"/>
    </i>
    <i>
      <x v="24"/>
      <x v="4"/>
    </i>
    <i>
      <x v="25"/>
      <x v="4"/>
    </i>
    <i>
      <x v="26"/>
      <x v="4"/>
    </i>
    <i>
      <x v="28"/>
      <x v="4"/>
    </i>
    <i>
      <x v="30"/>
      <x v="4"/>
    </i>
    <i>
      <x v="31"/>
      <x v="4"/>
    </i>
    <i>
      <x v="32"/>
      <x v="4"/>
    </i>
    <i>
      <x v="33"/>
      <x v="4"/>
    </i>
    <i>
      <x v="34"/>
      <x v="4"/>
    </i>
    <i>
      <x v="35"/>
      <x v="4"/>
    </i>
    <i>
      <x v="36"/>
      <x v="4"/>
    </i>
    <i>
      <x v="37"/>
      <x v="4"/>
    </i>
    <i>
      <x v="39"/>
      <x v="4"/>
    </i>
    <i>
      <x v="41"/>
      <x v="4"/>
    </i>
    <i>
      <x v="42"/>
      <x v="4"/>
    </i>
    <i>
      <x v="43"/>
      <x v="4"/>
    </i>
    <i>
      <x v="45"/>
      <x v="4"/>
    </i>
    <i>
      <x v="46"/>
      <x v="4"/>
    </i>
    <i>
      <x v="48"/>
      <x v="4"/>
    </i>
    <i>
      <x v="49"/>
      <x v="4"/>
    </i>
    <i>
      <x v="50"/>
      <x v="4"/>
    </i>
    <i>
      <x v="53"/>
      <x v="4"/>
    </i>
    <i>
      <x v="54"/>
      <x v="4"/>
    </i>
    <i>
      <x v="55"/>
      <x v="4"/>
    </i>
    <i>
      <x v="56"/>
      <x v="4"/>
    </i>
    <i>
      <x v="57"/>
      <x v="4"/>
    </i>
    <i>
      <x v="58"/>
      <x v="4"/>
    </i>
    <i>
      <x v="59"/>
      <x v="4"/>
    </i>
    <i>
      <x v="60"/>
      <x v="4"/>
    </i>
    <i>
      <x v="61"/>
      <x v="4"/>
    </i>
    <i>
      <x v="62"/>
      <x v="4"/>
    </i>
    <i>
      <x v="63"/>
      <x v="4"/>
    </i>
    <i>
      <x v="64"/>
      <x v="4"/>
    </i>
    <i>
      <x v="66"/>
      <x v="4"/>
    </i>
    <i>
      <x v="67"/>
      <x v="4"/>
    </i>
    <i>
      <x v="68"/>
      <x v="4"/>
    </i>
    <i>
      <x v="69"/>
      <x v="4"/>
    </i>
    <i>
      <x v="70"/>
      <x v="4"/>
    </i>
    <i>
      <x v="71"/>
      <x v="4"/>
    </i>
    <i>
      <x v="72"/>
      <x v="4"/>
    </i>
    <i>
      <x v="73"/>
      <x v="4"/>
    </i>
    <i>
      <x v="74"/>
      <x v="4"/>
    </i>
    <i>
      <x v="75"/>
      <x v="4"/>
    </i>
    <i>
      <x v="77"/>
      <x v="4"/>
    </i>
    <i>
      <x v="78"/>
      <x v="4"/>
    </i>
    <i>
      <x v="80"/>
      <x v="4"/>
    </i>
    <i>
      <x v="81"/>
      <x v="4"/>
    </i>
    <i>
      <x v="83"/>
      <x v="4"/>
    </i>
    <i>
      <x v="84"/>
      <x v="4"/>
    </i>
    <i>
      <x v="85"/>
      <x v="4"/>
    </i>
    <i>
      <x v="86"/>
      <x v="4"/>
    </i>
    <i>
      <x v="87"/>
      <x v="4"/>
    </i>
    <i>
      <x v="88"/>
      <x v="4"/>
    </i>
    <i>
      <x v="89"/>
      <x v="4"/>
    </i>
    <i>
      <x v="90"/>
      <x v="4"/>
    </i>
    <i>
      <x v="92"/>
      <x v="4"/>
    </i>
    <i>
      <x v="93"/>
      <x v="4"/>
    </i>
    <i>
      <x v="94"/>
      <x v="4"/>
    </i>
    <i>
      <x v="95"/>
      <x v="4"/>
    </i>
    <i>
      <x v="97"/>
      <x v="4"/>
    </i>
    <i>
      <x v="98"/>
      <x v="4"/>
    </i>
    <i>
      <x v="99"/>
      <x v="4"/>
    </i>
    <i>
      <x v="100"/>
      <x v="4"/>
    </i>
    <i>
      <x v="101"/>
      <x v="4"/>
    </i>
    <i>
      <x v="102"/>
      <x v="4"/>
    </i>
    <i>
      <x v="103"/>
      <x v="4"/>
    </i>
    <i>
      <x v="104"/>
      <x v="4"/>
    </i>
    <i>
      <x v="105"/>
      <x v="4"/>
    </i>
    <i>
      <x v="107"/>
      <x v="4"/>
    </i>
    <i>
      <x v="108"/>
      <x v="4"/>
    </i>
    <i>
      <x v="109"/>
      <x v="4"/>
    </i>
    <i>
      <x v="111"/>
      <x v="4"/>
    </i>
    <i>
      <x v="113"/>
      <x v="4"/>
    </i>
    <i>
      <x v="115"/>
      <x v="4"/>
    </i>
    <i>
      <x v="117"/>
      <x v="4"/>
    </i>
    <i>
      <x v="119"/>
      <x v="4"/>
    </i>
    <i>
      <x v="120"/>
      <x v="4"/>
    </i>
    <i>
      <x v="121"/>
      <x v="4"/>
    </i>
    <i>
      <x v="123"/>
      <x v="4"/>
    </i>
    <i>
      <x v="125"/>
      <x v="4"/>
    </i>
    <i>
      <x v="127"/>
      <x v="4"/>
    </i>
    <i>
      <x v="129"/>
      <x v="4"/>
    </i>
    <i>
      <x v="130"/>
      <x v="4"/>
    </i>
    <i>
      <x v="131"/>
      <x v="4"/>
    </i>
    <i>
      <x v="133"/>
      <x v="4"/>
    </i>
    <i>
      <x v="134"/>
      <x v="4"/>
    </i>
    <i>
      <x v="135"/>
      <x v="4"/>
    </i>
    <i>
      <x v="136"/>
      <x v="4"/>
    </i>
    <i>
      <x v="137"/>
      <x v="4"/>
    </i>
    <i>
      <x v="139"/>
      <x v="4"/>
    </i>
    <i>
      <x v="141"/>
      <x v="4"/>
    </i>
    <i>
      <x v="142"/>
      <x v="4"/>
    </i>
    <i>
      <x v="143"/>
      <x v="4"/>
    </i>
    <i>
      <x v="144"/>
      <x v="4"/>
    </i>
    <i>
      <x v="146"/>
      <x v="4"/>
    </i>
    <i>
      <x v="147"/>
      <x v="4"/>
    </i>
    <i>
      <x v="148"/>
      <x v="4"/>
    </i>
    <i>
      <x v="149"/>
      <x v="4"/>
    </i>
    <i>
      <x v="150"/>
      <x v="4"/>
    </i>
    <i>
      <x v="153"/>
      <x v="4"/>
    </i>
    <i>
      <x v="154"/>
      <x v="4"/>
    </i>
    <i>
      <x v="155"/>
      <x v="4"/>
    </i>
    <i>
      <x v="157"/>
      <x v="4"/>
    </i>
    <i>
      <x v="158"/>
      <x v="4"/>
    </i>
    <i>
      <x v="159"/>
      <x v="4"/>
    </i>
    <i>
      <x v="160"/>
      <x v="4"/>
    </i>
    <i>
      <x v="161"/>
      <x v="4"/>
    </i>
    <i>
      <x v="162"/>
      <x v="4"/>
    </i>
    <i>
      <x v="163"/>
      <x v="4"/>
    </i>
    <i>
      <x v="164"/>
      <x v="4"/>
    </i>
    <i>
      <x v="165"/>
      <x v="4"/>
    </i>
    <i>
      <x v="166"/>
      <x v="4"/>
    </i>
    <i>
      <x v="168"/>
      <x v="4"/>
    </i>
    <i>
      <x v="169"/>
      <x v="4"/>
    </i>
    <i>
      <x v="170"/>
      <x v="4"/>
    </i>
    <i>
      <x v="171"/>
      <x v="4"/>
    </i>
    <i>
      <x v="172"/>
      <x v="4"/>
    </i>
    <i>
      <x v="173"/>
      <x v="4"/>
    </i>
    <i>
      <x v="174"/>
      <x v="4"/>
    </i>
    <i>
      <x v="175"/>
      <x v="4"/>
    </i>
    <i>
      <x v="177"/>
      <x v="4"/>
    </i>
    <i>
      <x v="179"/>
      <x v="4"/>
    </i>
    <i>
      <x v="180"/>
      <x v="4"/>
    </i>
    <i>
      <x v="181"/>
      <x v="4"/>
    </i>
    <i>
      <x v="182"/>
      <x v="4"/>
    </i>
    <i>
      <x v="183"/>
      <x v="4"/>
    </i>
    <i>
      <x v="184"/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9" numFmtId="4"/>
    <dataField name="Sum of TOTAL ANNUAL SALARIES OPER. &amp; OTHER FUNDS 2016-2017*" fld="5" baseField="2" baseItem="9" numFmtId="165"/>
    <dataField name="Sum of FTE OPER. &amp; OTHER FUNDS 2017-2018" fld="4" baseField="2" baseItem="9" numFmtId="4"/>
    <dataField name="Sum of TOTAL ANNUAL SALARIES OPER. &amp; OTHER FUNDS 2017-2018" fld="6" baseField="2" baseItem="9" numFmtId="165"/>
  </dataFields>
  <formats count="390">
    <format dxfId="4825">
      <pivotArea field="1" type="button" dataOnly="0" labelOnly="1" outline="0" axis="axisRow" fieldPosition="0"/>
    </format>
    <format dxfId="4824">
      <pivotArea field="2" type="button" dataOnly="0" labelOnly="1" outline="0" axis="axisRow" fieldPosition="1"/>
    </format>
    <format dxfId="4823">
      <pivotArea field="1" type="button" dataOnly="0" labelOnly="1" outline="0" axis="axisRow" fieldPosition="0"/>
    </format>
    <format dxfId="4822">
      <pivotArea field="2" type="button" dataOnly="0" labelOnly="1" outline="0" axis="axisRow" fieldPosition="1"/>
    </format>
    <format dxfId="4821">
      <pivotArea field="0" type="button" dataOnly="0" labelOnly="1" outline="0" axis="axisPage" fieldPosition="0"/>
    </format>
    <format dxfId="4820">
      <pivotArea field="0" type="button" dataOnly="0" labelOnly="1" outline="0" axis="axisPage" fieldPosition="0"/>
    </format>
    <format dxfId="4819">
      <pivotArea type="all" dataOnly="0" outline="0" fieldPosition="0"/>
    </format>
    <format dxfId="4818">
      <pivotArea outline="0" collapsedLevelsAreSubtotals="1" fieldPosition="0"/>
    </format>
    <format dxfId="4817">
      <pivotArea field="1" type="button" dataOnly="0" labelOnly="1" outline="0" axis="axisRow" fieldPosition="0"/>
    </format>
    <format dxfId="4816">
      <pivotArea field="2" type="button" dataOnly="0" labelOnly="1" outline="0" axis="axisRow" fieldPosition="1"/>
    </format>
    <format dxfId="4815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814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4813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4812">
      <pivotArea dataOnly="0" labelOnly="1" grandRow="1" outline="0" fieldPosition="0"/>
    </format>
    <format dxfId="4811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4810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4809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4808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4807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4806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4805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4804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4803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4802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4801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4800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4799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4798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4797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4796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4795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4794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4793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4792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4791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4790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4789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4788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4787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4786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4785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4784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4783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4782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4781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4780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4779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4778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4777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4776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4775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4774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4773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4772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4771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4770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4769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4768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4767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4766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4765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4764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4763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4762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4761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4760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4759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4758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4757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4756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4755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4754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4753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4752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4751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4750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4749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4748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4747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4746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4745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4744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4743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4742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4741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4740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4739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4738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4737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4736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4735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4734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4733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4732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4731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4730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4729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4728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4727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4726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4725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4724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4723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4722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4721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4720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4719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4718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4717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4716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4715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4714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4713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4712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4711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4710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4709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4708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4707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4706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4705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4704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4703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4702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4701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4700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4699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4698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4697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4696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4695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4694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4693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4692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4691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4690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4689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4688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4687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4686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4685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4684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4683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4682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4681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4680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4679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4678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4677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4676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4675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4674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4673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4672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4671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4670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4669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4668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4667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4666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4665">
      <pivotArea outline="0" fieldPosition="0">
        <references count="1">
          <reference field="4294967294" count="1">
            <x v="0"/>
          </reference>
        </references>
      </pivotArea>
    </format>
    <format dxfId="4664">
      <pivotArea outline="0" fieldPosition="0">
        <references count="1">
          <reference field="4294967294" count="1">
            <x v="2"/>
          </reference>
        </references>
      </pivotArea>
    </format>
    <format dxfId="4663">
      <pivotArea outline="0" fieldPosition="0">
        <references count="1">
          <reference field="4294967294" count="1">
            <x v="1"/>
          </reference>
        </references>
      </pivotArea>
    </format>
    <format dxfId="4662">
      <pivotArea outline="0" fieldPosition="0">
        <references count="1">
          <reference field="4294967294" count="1">
            <x v="3"/>
          </reference>
        </references>
      </pivotArea>
    </format>
    <format dxfId="46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6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659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4658">
      <pivotArea dataOnly="0" labelOnly="1" outline="0" fieldPosition="0">
        <references count="1">
          <reference field="1" count="1">
            <x v="2"/>
          </reference>
        </references>
      </pivotArea>
    </format>
    <format dxfId="4657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4656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4655">
      <pivotArea dataOnly="0" labelOnly="1" outline="0" fieldPosition="0">
        <references count="1">
          <reference field="1" count="1">
            <x v="4"/>
          </reference>
        </references>
      </pivotArea>
    </format>
    <format dxfId="4654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4653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4652">
      <pivotArea dataOnly="0" labelOnly="1" outline="0" fieldPosition="0">
        <references count="1">
          <reference field="1" count="1">
            <x v="7"/>
          </reference>
        </references>
      </pivotArea>
    </format>
    <format dxfId="4651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4650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4649">
      <pivotArea dataOnly="0" labelOnly="1" outline="0" fieldPosition="0">
        <references count="1">
          <reference field="1" count="1">
            <x v="10"/>
          </reference>
        </references>
      </pivotArea>
    </format>
    <format dxfId="4648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4647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4646">
      <pivotArea dataOnly="0" labelOnly="1" outline="0" fieldPosition="0">
        <references count="1">
          <reference field="1" count="1">
            <x v="13"/>
          </reference>
        </references>
      </pivotArea>
    </format>
    <format dxfId="4645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4644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4643">
      <pivotArea dataOnly="0" labelOnly="1" outline="0" fieldPosition="0">
        <references count="1">
          <reference field="1" count="1">
            <x v="16"/>
          </reference>
        </references>
      </pivotArea>
    </format>
    <format dxfId="4642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4641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4640">
      <pivotArea dataOnly="0" labelOnly="1" outline="0" fieldPosition="0">
        <references count="1">
          <reference field="1" count="1">
            <x v="18"/>
          </reference>
        </references>
      </pivotArea>
    </format>
    <format dxfId="4639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4638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4637">
      <pivotArea dataOnly="0" labelOnly="1" outline="0" fieldPosition="0">
        <references count="1">
          <reference field="1" count="1">
            <x v="20"/>
          </reference>
        </references>
      </pivotArea>
    </format>
    <format dxfId="4636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4635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4634">
      <pivotArea dataOnly="0" labelOnly="1" outline="0" fieldPosition="0">
        <references count="1">
          <reference field="1" count="1">
            <x v="22"/>
          </reference>
        </references>
      </pivotArea>
    </format>
    <format dxfId="4633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4632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4631">
      <pivotArea dataOnly="0" labelOnly="1" outline="0" fieldPosition="0">
        <references count="1">
          <reference field="1" count="1">
            <x v="24"/>
          </reference>
        </references>
      </pivotArea>
    </format>
    <format dxfId="4630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4629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4628">
      <pivotArea dataOnly="0" labelOnly="1" outline="0" fieldPosition="0">
        <references count="1">
          <reference field="1" count="1">
            <x v="26"/>
          </reference>
        </references>
      </pivotArea>
    </format>
    <format dxfId="4627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4626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4625">
      <pivotArea dataOnly="0" labelOnly="1" outline="0" fieldPosition="0">
        <references count="1">
          <reference field="1" count="1">
            <x v="28"/>
          </reference>
        </references>
      </pivotArea>
    </format>
    <format dxfId="4624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4623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4622">
      <pivotArea dataOnly="0" labelOnly="1" outline="0" fieldPosition="0">
        <references count="1">
          <reference field="1" count="1">
            <x v="31"/>
          </reference>
        </references>
      </pivotArea>
    </format>
    <format dxfId="4621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4620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4619">
      <pivotArea dataOnly="0" labelOnly="1" outline="0" fieldPosition="0">
        <references count="1">
          <reference field="1" count="1">
            <x v="33"/>
          </reference>
        </references>
      </pivotArea>
    </format>
    <format dxfId="4618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4617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4616">
      <pivotArea dataOnly="0" labelOnly="1" outline="0" fieldPosition="0">
        <references count="1">
          <reference field="1" count="1">
            <x v="35"/>
          </reference>
        </references>
      </pivotArea>
    </format>
    <format dxfId="4615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4614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4613">
      <pivotArea dataOnly="0" labelOnly="1" outline="0" fieldPosition="0">
        <references count="1">
          <reference field="1" count="1">
            <x v="37"/>
          </reference>
        </references>
      </pivotArea>
    </format>
    <format dxfId="4612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4611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4610">
      <pivotArea dataOnly="0" labelOnly="1" outline="0" fieldPosition="0">
        <references count="1">
          <reference field="1" count="1">
            <x v="41"/>
          </reference>
        </references>
      </pivotArea>
    </format>
    <format dxfId="4609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4608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4607">
      <pivotArea dataOnly="0" labelOnly="1" outline="0" fieldPosition="0">
        <references count="1">
          <reference field="1" count="1">
            <x v="43"/>
          </reference>
        </references>
      </pivotArea>
    </format>
    <format dxfId="4606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4605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4604">
      <pivotArea dataOnly="0" labelOnly="1" outline="0" fieldPosition="0">
        <references count="1">
          <reference field="1" count="1">
            <x v="46"/>
          </reference>
        </references>
      </pivotArea>
    </format>
    <format dxfId="4603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4602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4601">
      <pivotArea dataOnly="0" labelOnly="1" outline="0" fieldPosition="0">
        <references count="1">
          <reference field="1" count="1">
            <x v="49"/>
          </reference>
        </references>
      </pivotArea>
    </format>
    <format dxfId="4600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4599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4598">
      <pivotArea dataOnly="0" labelOnly="1" outline="0" fieldPosition="0">
        <references count="1">
          <reference field="1" count="1">
            <x v="53"/>
          </reference>
        </references>
      </pivotArea>
    </format>
    <format dxfId="4597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4596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4595">
      <pivotArea dataOnly="0" labelOnly="1" outline="0" fieldPosition="0">
        <references count="1">
          <reference field="1" count="1">
            <x v="55"/>
          </reference>
        </references>
      </pivotArea>
    </format>
    <format dxfId="4594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4593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4592">
      <pivotArea dataOnly="0" labelOnly="1" outline="0" fieldPosition="0">
        <references count="1">
          <reference field="1" count="1">
            <x v="57"/>
          </reference>
        </references>
      </pivotArea>
    </format>
    <format dxfId="4591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4590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4589">
      <pivotArea dataOnly="0" labelOnly="1" outline="0" fieldPosition="0">
        <references count="1">
          <reference field="1" count="1">
            <x v="59"/>
          </reference>
        </references>
      </pivotArea>
    </format>
    <format dxfId="4588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4587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4586">
      <pivotArea dataOnly="0" labelOnly="1" outline="0" fieldPosition="0">
        <references count="1">
          <reference field="1" count="1">
            <x v="61"/>
          </reference>
        </references>
      </pivotArea>
    </format>
    <format dxfId="4585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4584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4583">
      <pivotArea dataOnly="0" labelOnly="1" outline="0" fieldPosition="0">
        <references count="1">
          <reference field="1" count="1">
            <x v="63"/>
          </reference>
        </references>
      </pivotArea>
    </format>
    <format dxfId="4582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4581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4580">
      <pivotArea dataOnly="0" labelOnly="1" outline="0" fieldPosition="0">
        <references count="1">
          <reference field="1" count="1">
            <x v="66"/>
          </reference>
        </references>
      </pivotArea>
    </format>
    <format dxfId="4579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4578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4577">
      <pivotArea dataOnly="0" labelOnly="1" outline="0" fieldPosition="0">
        <references count="1">
          <reference field="1" count="1">
            <x v="68"/>
          </reference>
        </references>
      </pivotArea>
    </format>
    <format dxfId="4576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4575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4574">
      <pivotArea dataOnly="0" labelOnly="1" outline="0" fieldPosition="0">
        <references count="1">
          <reference field="1" count="1">
            <x v="70"/>
          </reference>
        </references>
      </pivotArea>
    </format>
    <format dxfId="4573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4572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4571">
      <pivotArea dataOnly="0" labelOnly="1" outline="0" fieldPosition="0">
        <references count="1">
          <reference field="1" count="1">
            <x v="72"/>
          </reference>
        </references>
      </pivotArea>
    </format>
    <format dxfId="4570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4569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4568">
      <pivotArea dataOnly="0" labelOnly="1" outline="0" fieldPosition="0">
        <references count="1">
          <reference field="1" count="1">
            <x v="74"/>
          </reference>
        </references>
      </pivotArea>
    </format>
    <format dxfId="4567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4566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4565">
      <pivotArea dataOnly="0" labelOnly="1" outline="0" fieldPosition="0">
        <references count="1">
          <reference field="1" count="1">
            <x v="77"/>
          </reference>
        </references>
      </pivotArea>
    </format>
    <format dxfId="4564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4563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4562">
      <pivotArea dataOnly="0" labelOnly="1" outline="0" fieldPosition="0">
        <references count="1">
          <reference field="1" count="1">
            <x v="80"/>
          </reference>
        </references>
      </pivotArea>
    </format>
    <format dxfId="4561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4560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4559">
      <pivotArea dataOnly="0" labelOnly="1" outline="0" fieldPosition="0">
        <references count="1">
          <reference field="1" count="1">
            <x v="83"/>
          </reference>
        </references>
      </pivotArea>
    </format>
    <format dxfId="4558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4557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4556">
      <pivotArea dataOnly="0" labelOnly="1" outline="0" fieldPosition="0">
        <references count="1">
          <reference field="1" count="1">
            <x v="85"/>
          </reference>
        </references>
      </pivotArea>
    </format>
    <format dxfId="4555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4554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4553">
      <pivotArea dataOnly="0" labelOnly="1" outline="0" fieldPosition="0">
        <references count="1">
          <reference field="1" count="1">
            <x v="87"/>
          </reference>
        </references>
      </pivotArea>
    </format>
    <format dxfId="4552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4551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4550">
      <pivotArea dataOnly="0" labelOnly="1" outline="0" fieldPosition="0">
        <references count="1">
          <reference field="1" count="1">
            <x v="89"/>
          </reference>
        </references>
      </pivotArea>
    </format>
    <format dxfId="4549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4548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4547">
      <pivotArea dataOnly="0" labelOnly="1" outline="0" fieldPosition="0">
        <references count="1">
          <reference field="1" count="1">
            <x v="92"/>
          </reference>
        </references>
      </pivotArea>
    </format>
    <format dxfId="4546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4545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4544">
      <pivotArea dataOnly="0" labelOnly="1" outline="0" fieldPosition="0">
        <references count="1">
          <reference field="1" count="1">
            <x v="94"/>
          </reference>
        </references>
      </pivotArea>
    </format>
    <format dxfId="4543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4542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4541">
      <pivotArea dataOnly="0" labelOnly="1" outline="0" fieldPosition="0">
        <references count="1">
          <reference field="1" count="1">
            <x v="97"/>
          </reference>
        </references>
      </pivotArea>
    </format>
    <format dxfId="4540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4539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4538">
      <pivotArea dataOnly="0" labelOnly="1" outline="0" fieldPosition="0">
        <references count="1">
          <reference field="1" count="1">
            <x v="99"/>
          </reference>
        </references>
      </pivotArea>
    </format>
    <format dxfId="4537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4536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4535">
      <pivotArea dataOnly="0" labelOnly="1" outline="0" fieldPosition="0">
        <references count="1">
          <reference field="1" count="1">
            <x v="101"/>
          </reference>
        </references>
      </pivotArea>
    </format>
    <format dxfId="4534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4533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4532">
      <pivotArea dataOnly="0" labelOnly="1" outline="0" fieldPosition="0">
        <references count="1">
          <reference field="1" count="1">
            <x v="103"/>
          </reference>
        </references>
      </pivotArea>
    </format>
    <format dxfId="4531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4530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4529">
      <pivotArea dataOnly="0" labelOnly="1" outline="0" fieldPosition="0">
        <references count="1">
          <reference field="1" count="1">
            <x v="105"/>
          </reference>
        </references>
      </pivotArea>
    </format>
    <format dxfId="4528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4527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4526">
      <pivotArea dataOnly="0" labelOnly="1" outline="0" fieldPosition="0">
        <references count="1">
          <reference field="1" count="1">
            <x v="108"/>
          </reference>
        </references>
      </pivotArea>
    </format>
    <format dxfId="4525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4524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4523">
      <pivotArea dataOnly="0" labelOnly="1" outline="0" fieldPosition="0">
        <references count="1">
          <reference field="1" count="1">
            <x v="111"/>
          </reference>
        </references>
      </pivotArea>
    </format>
    <format dxfId="4522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4521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4520">
      <pivotArea dataOnly="0" labelOnly="1" outline="0" fieldPosition="0">
        <references count="1">
          <reference field="1" count="1">
            <x v="115"/>
          </reference>
        </references>
      </pivotArea>
    </format>
    <format dxfId="4519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4518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4517">
      <pivotArea dataOnly="0" labelOnly="1" outline="0" fieldPosition="0">
        <references count="1">
          <reference field="1" count="1">
            <x v="119"/>
          </reference>
        </references>
      </pivotArea>
    </format>
    <format dxfId="4516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4515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4514">
      <pivotArea dataOnly="0" labelOnly="1" outline="0" fieldPosition="0">
        <references count="1">
          <reference field="1" count="1">
            <x v="121"/>
          </reference>
        </references>
      </pivotArea>
    </format>
    <format dxfId="4513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4512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4511">
      <pivotArea dataOnly="0" labelOnly="1" outline="0" fieldPosition="0">
        <references count="1">
          <reference field="1" count="1">
            <x v="125"/>
          </reference>
        </references>
      </pivotArea>
    </format>
    <format dxfId="4510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4509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4508">
      <pivotArea dataOnly="0" labelOnly="1" outline="0" fieldPosition="0">
        <references count="1">
          <reference field="1" count="1">
            <x v="129"/>
          </reference>
        </references>
      </pivotArea>
    </format>
    <format dxfId="4507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4506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4505">
      <pivotArea dataOnly="0" labelOnly="1" outline="0" fieldPosition="0">
        <references count="1">
          <reference field="1" count="1">
            <x v="131"/>
          </reference>
        </references>
      </pivotArea>
    </format>
    <format dxfId="4504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4503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4502">
      <pivotArea dataOnly="0" labelOnly="1" outline="0" fieldPosition="0">
        <references count="1">
          <reference field="1" count="1">
            <x v="134"/>
          </reference>
        </references>
      </pivotArea>
    </format>
    <format dxfId="4501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4500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4499">
      <pivotArea dataOnly="0" labelOnly="1" outline="0" fieldPosition="0">
        <references count="1">
          <reference field="1" count="1">
            <x v="136"/>
          </reference>
        </references>
      </pivotArea>
    </format>
    <format dxfId="4498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4497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4496">
      <pivotArea dataOnly="0" labelOnly="1" outline="0" fieldPosition="0">
        <references count="1">
          <reference field="1" count="1">
            <x v="139"/>
          </reference>
        </references>
      </pivotArea>
    </format>
    <format dxfId="4495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4494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4493">
      <pivotArea dataOnly="0" labelOnly="1" outline="0" fieldPosition="0">
        <references count="1">
          <reference field="1" count="1">
            <x v="142"/>
          </reference>
        </references>
      </pivotArea>
    </format>
    <format dxfId="4492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4491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4490">
      <pivotArea dataOnly="0" labelOnly="1" outline="0" fieldPosition="0">
        <references count="1">
          <reference field="1" count="1">
            <x v="144"/>
          </reference>
        </references>
      </pivotArea>
    </format>
    <format dxfId="4489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4488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4487">
      <pivotArea dataOnly="0" labelOnly="1" outline="0" fieldPosition="0">
        <references count="1">
          <reference field="1" count="1">
            <x v="147"/>
          </reference>
        </references>
      </pivotArea>
    </format>
    <format dxfId="4486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4485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4484">
      <pivotArea dataOnly="0" labelOnly="1" outline="0" fieldPosition="0">
        <references count="1">
          <reference field="1" count="1">
            <x v="149"/>
          </reference>
        </references>
      </pivotArea>
    </format>
    <format dxfId="4483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4482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4481">
      <pivotArea dataOnly="0" labelOnly="1" outline="0" fieldPosition="0">
        <references count="1">
          <reference field="1" count="1">
            <x v="153"/>
          </reference>
        </references>
      </pivotArea>
    </format>
    <format dxfId="4480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4479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4478">
      <pivotArea dataOnly="0" labelOnly="1" outline="0" fieldPosition="0">
        <references count="1">
          <reference field="1" count="1">
            <x v="155"/>
          </reference>
        </references>
      </pivotArea>
    </format>
    <format dxfId="4477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4476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4475">
      <pivotArea dataOnly="0" labelOnly="1" outline="0" fieldPosition="0">
        <references count="1">
          <reference field="1" count="1">
            <x v="158"/>
          </reference>
        </references>
      </pivotArea>
    </format>
    <format dxfId="4474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4473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4472">
      <pivotArea dataOnly="0" labelOnly="1" outline="0" fieldPosition="0">
        <references count="1">
          <reference field="1" count="1">
            <x v="160"/>
          </reference>
        </references>
      </pivotArea>
    </format>
    <format dxfId="4471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4470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4469">
      <pivotArea dataOnly="0" labelOnly="1" outline="0" fieldPosition="0">
        <references count="1">
          <reference field="1" count="1">
            <x v="162"/>
          </reference>
        </references>
      </pivotArea>
    </format>
    <format dxfId="4468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4467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4466">
      <pivotArea dataOnly="0" labelOnly="1" outline="0" fieldPosition="0">
        <references count="1">
          <reference field="1" count="1">
            <x v="164"/>
          </reference>
        </references>
      </pivotArea>
    </format>
    <format dxfId="4465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4464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4463">
      <pivotArea dataOnly="0" labelOnly="1" outline="0" fieldPosition="0">
        <references count="1">
          <reference field="1" count="1">
            <x v="166"/>
          </reference>
        </references>
      </pivotArea>
    </format>
    <format dxfId="4462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4461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4460">
      <pivotArea dataOnly="0" labelOnly="1" outline="0" fieldPosition="0">
        <references count="1">
          <reference field="1" count="1">
            <x v="169"/>
          </reference>
        </references>
      </pivotArea>
    </format>
    <format dxfId="4459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4458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4457">
      <pivotArea dataOnly="0" labelOnly="1" outline="0" fieldPosition="0">
        <references count="1">
          <reference field="1" count="1">
            <x v="171"/>
          </reference>
        </references>
      </pivotArea>
    </format>
    <format dxfId="4456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4455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4454">
      <pivotArea dataOnly="0" labelOnly="1" outline="0" fieldPosition="0">
        <references count="1">
          <reference field="1" count="1">
            <x v="173"/>
          </reference>
        </references>
      </pivotArea>
    </format>
    <format dxfId="4453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4452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4451">
      <pivotArea dataOnly="0" labelOnly="1" outline="0" fieldPosition="0">
        <references count="1">
          <reference field="1" count="1">
            <x v="175"/>
          </reference>
        </references>
      </pivotArea>
    </format>
    <format dxfId="4450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4449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4448">
      <pivotArea dataOnly="0" labelOnly="1" outline="0" fieldPosition="0">
        <references count="1">
          <reference field="1" count="1">
            <x v="179"/>
          </reference>
        </references>
      </pivotArea>
    </format>
    <format dxfId="4447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4446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4445">
      <pivotArea dataOnly="0" labelOnly="1" outline="0" fieldPosition="0">
        <references count="1">
          <reference field="1" count="1">
            <x v="181"/>
          </reference>
        </references>
      </pivotArea>
    </format>
    <format dxfId="4444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4443">
      <pivotArea outline="0" fieldPosition="0">
        <references count="1">
          <reference field="4294967294" count="1" selected="0">
            <x v="0"/>
          </reference>
        </references>
      </pivotArea>
    </format>
    <format dxfId="44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41">
      <pivotArea outline="0" fieldPosition="0">
        <references count="1">
          <reference field="4294967294" count="1" selected="0">
            <x v="1"/>
          </reference>
        </references>
      </pivotArea>
    </format>
    <format dxfId="44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39">
      <pivotArea outline="0" fieldPosition="0">
        <references count="1">
          <reference field="4294967294" count="1" selected="0">
            <x v="2"/>
          </reference>
        </references>
      </pivotArea>
    </format>
    <format dxfId="44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437">
      <pivotArea outline="0" fieldPosition="0">
        <references count="1">
          <reference field="4294967294" count="1" selected="0">
            <x v="3"/>
          </reference>
        </references>
      </pivotArea>
    </format>
    <format dxfId="4436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2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S5:BY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2"/>
    </i>
    <i r="1">
      <x v="9"/>
      <x v="2"/>
    </i>
    <i r="1">
      <x v="11"/>
      <x v="2"/>
    </i>
    <i r="1">
      <x v="29"/>
      <x v="2"/>
    </i>
    <i r="1">
      <x v="38"/>
      <x v="2"/>
    </i>
    <i r="1">
      <x v="47"/>
      <x v="2"/>
    </i>
    <i r="1">
      <x v="51"/>
      <x v="2"/>
    </i>
    <i r="1">
      <x v="52"/>
      <x v="2"/>
    </i>
    <i r="1">
      <x v="65"/>
      <x v="2"/>
    </i>
    <i r="1">
      <x v="76"/>
      <x v="2"/>
    </i>
    <i r="1">
      <x v="82"/>
      <x v="2"/>
    </i>
    <i r="1">
      <x v="96"/>
      <x v="2"/>
    </i>
    <i r="1">
      <x v="110"/>
      <x v="2"/>
    </i>
    <i r="1">
      <x v="116"/>
      <x v="2"/>
    </i>
    <i r="1">
      <x v="118"/>
      <x v="2"/>
    </i>
    <i r="1">
      <x v="122"/>
      <x v="2"/>
    </i>
    <i r="1">
      <x v="126"/>
      <x v="2"/>
    </i>
    <i r="1">
      <x v="132"/>
      <x v="2"/>
    </i>
    <i r="1">
      <x v="140"/>
      <x v="2"/>
    </i>
    <i r="1">
      <x v="152"/>
      <x v="2"/>
    </i>
    <i r="1">
      <x v="156"/>
      <x v="2"/>
    </i>
    <i r="1">
      <x v="176"/>
      <x v="2"/>
    </i>
    <i>
      <x v="1"/>
      <x v="114"/>
      <x v="2"/>
    </i>
    <i>
      <x v="2"/>
      <x v="79"/>
      <x v="2"/>
    </i>
    <i r="1">
      <x v="128"/>
      <x v="2"/>
    </i>
    <i>
      <x v="3"/>
      <x v="112"/>
      <x v="2"/>
    </i>
    <i>
      <x v="5"/>
      <x v="44"/>
      <x v="2"/>
    </i>
    <i>
      <x v="6"/>
      <x v="124"/>
      <x v="2"/>
    </i>
    <i>
      <x v="7"/>
      <x v="106"/>
      <x v="2"/>
    </i>
    <i>
      <x v="8"/>
      <x v="91"/>
      <x v="2"/>
    </i>
    <i>
      <x v="9"/>
      <x v="145"/>
      <x v="2"/>
    </i>
    <i>
      <x v="10"/>
      <x v="151"/>
      <x v="2"/>
    </i>
    <i>
      <x v="11"/>
      <x/>
      <x v="2"/>
    </i>
    <i>
      <x v="13"/>
      <x v="40"/>
      <x v="2"/>
    </i>
    <i>
      <x v="14"/>
      <x v="14"/>
      <x v="2"/>
    </i>
    <i r="1">
      <x v="167"/>
      <x v="2"/>
    </i>
    <i r="1">
      <x v="178"/>
      <x v="2"/>
    </i>
    <i>
      <x v="15"/>
      <x v="138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4">
    <format dxfId="173">
      <pivotArea field="0" type="button" dataOnly="0" labelOnly="1" outline="0" axis="axisRow" fieldPosition="0"/>
    </format>
    <format dxfId="172">
      <pivotArea field="1" type="button" dataOnly="0" labelOnly="1" outline="0" axis="axisRow" fieldPosition="1"/>
    </format>
    <format dxfId="171">
      <pivotArea field="2" type="button" dataOnly="0" labelOnly="1" outline="0" axis="axisRow" fieldPosition="2"/>
    </format>
    <format dxfId="170">
      <pivotArea field="0" type="button" dataOnly="0" labelOnly="1" outline="0" axis="axisRow" fieldPosition="0"/>
    </format>
    <format dxfId="169">
      <pivotArea field="1" type="button" dataOnly="0" labelOnly="1" outline="0" axis="axisRow" fieldPosition="1"/>
    </format>
    <format dxfId="168">
      <pivotArea field="2" type="button" dataOnly="0" labelOnly="1" outline="0" axis="axisRow" fieldPosition="2"/>
    </format>
    <format dxfId="167">
      <pivotArea outline="0" fieldPosition="0">
        <references count="1">
          <reference field="4294967294" count="1">
            <x v="0"/>
          </reference>
        </references>
      </pivotArea>
    </format>
    <format dxfId="166">
      <pivotArea outline="0" fieldPosition="0">
        <references count="1">
          <reference field="4294967294" count="1">
            <x v="1"/>
          </reference>
        </references>
      </pivotArea>
    </format>
    <format dxfId="165">
      <pivotArea outline="0" fieldPosition="0">
        <references count="1">
          <reference field="4294967294" count="1">
            <x v="2"/>
          </reference>
        </references>
      </pivotArea>
    </format>
    <format dxfId="164">
      <pivotArea outline="0" fieldPosition="0">
        <references count="1">
          <reference field="4294967294" count="1">
            <x v="3"/>
          </reference>
        </references>
      </pivotArea>
    </format>
    <format dxfId="1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1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160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157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156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153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152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149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148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147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145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144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143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141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140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139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137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136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133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132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129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128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125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124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121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120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117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116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113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112">
      <pivotArea dataOnly="0" labelOnly="1" outline="0" fieldPosition="0">
        <references count="1">
          <reference field="0" count="1">
            <x v="3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109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108">
      <pivotArea dataOnly="0" labelOnly="1" outline="0" fieldPosition="0">
        <references count="1">
          <reference field="0" count="1">
            <x v="6"/>
          </reference>
        </references>
      </pivotArea>
    </format>
    <format dxfId="107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105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104">
      <pivotArea dataOnly="0" labelOnly="1" outline="0" fieldPosition="0">
        <references count="1">
          <reference field="0" count="1">
            <x v="8"/>
          </reference>
        </references>
      </pivotArea>
    </format>
    <format dxfId="103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101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100">
      <pivotArea dataOnly="0" labelOnly="1" outline="0" fieldPosition="0">
        <references count="1">
          <reference field="0" count="1">
            <x v="10"/>
          </reference>
        </references>
      </pivotArea>
    </format>
    <format dxfId="99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97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96">
      <pivotArea dataOnly="0" labelOnly="1" outline="0" fieldPosition="0">
        <references count="1">
          <reference field="0" count="1">
            <x v="13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93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92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2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U5:AA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6"/>
    </i>
    <i r="1">
      <x v="9"/>
      <x v="6"/>
    </i>
    <i r="1">
      <x v="11"/>
      <x v="6"/>
    </i>
    <i r="1">
      <x v="29"/>
      <x v="6"/>
    </i>
    <i r="1">
      <x v="38"/>
      <x v="6"/>
    </i>
    <i r="1">
      <x v="47"/>
      <x v="6"/>
    </i>
    <i r="1">
      <x v="51"/>
      <x v="6"/>
    </i>
    <i r="1">
      <x v="52"/>
      <x v="6"/>
    </i>
    <i r="1">
      <x v="65"/>
      <x v="6"/>
    </i>
    <i r="1">
      <x v="76"/>
      <x v="6"/>
    </i>
    <i r="1">
      <x v="82"/>
      <x v="6"/>
    </i>
    <i r="1">
      <x v="96"/>
      <x v="6"/>
    </i>
    <i r="1">
      <x v="110"/>
      <x v="6"/>
    </i>
    <i r="1">
      <x v="116"/>
      <x v="6"/>
    </i>
    <i r="1">
      <x v="118"/>
      <x v="6"/>
    </i>
    <i r="1">
      <x v="122"/>
      <x v="6"/>
    </i>
    <i r="1">
      <x v="126"/>
      <x v="6"/>
    </i>
    <i r="1">
      <x v="132"/>
      <x v="6"/>
    </i>
    <i r="1">
      <x v="140"/>
      <x v="6"/>
    </i>
    <i r="1">
      <x v="152"/>
      <x v="6"/>
    </i>
    <i r="1">
      <x v="156"/>
      <x v="6"/>
    </i>
    <i r="1">
      <x v="176"/>
      <x v="6"/>
    </i>
    <i>
      <x v="1"/>
      <x v="114"/>
      <x v="6"/>
    </i>
    <i>
      <x v="2"/>
      <x v="79"/>
      <x v="6"/>
    </i>
    <i r="1">
      <x v="128"/>
      <x v="6"/>
    </i>
    <i>
      <x v="3"/>
      <x v="112"/>
      <x v="6"/>
    </i>
    <i>
      <x v="5"/>
      <x v="44"/>
      <x v="6"/>
    </i>
    <i>
      <x v="6"/>
      <x v="124"/>
      <x v="6"/>
    </i>
    <i>
      <x v="7"/>
      <x v="106"/>
      <x v="6"/>
    </i>
    <i>
      <x v="8"/>
      <x v="91"/>
      <x v="6"/>
    </i>
    <i>
      <x v="9"/>
      <x v="145"/>
      <x v="6"/>
    </i>
    <i>
      <x v="10"/>
      <x v="151"/>
      <x v="6"/>
    </i>
    <i>
      <x v="11"/>
      <x/>
      <x v="6"/>
    </i>
    <i>
      <x v="13"/>
      <x v="40"/>
      <x v="6"/>
    </i>
    <i>
      <x v="14"/>
      <x v="14"/>
      <x v="6"/>
    </i>
    <i r="1">
      <x v="167"/>
      <x v="6"/>
    </i>
    <i r="1">
      <x v="178"/>
      <x v="6"/>
    </i>
    <i>
      <x v="15"/>
      <x v="138"/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259">
      <pivotArea field="0" type="button" dataOnly="0" labelOnly="1" outline="0" axis="axisRow" fieldPosition="0"/>
    </format>
    <format dxfId="258">
      <pivotArea field="1" type="button" dataOnly="0" labelOnly="1" outline="0" axis="axisRow" fieldPosition="1"/>
    </format>
    <format dxfId="257">
      <pivotArea field="2" type="button" dataOnly="0" labelOnly="1" outline="0" axis="axisRow" fieldPosition="2"/>
    </format>
    <format dxfId="256">
      <pivotArea field="0" type="button" dataOnly="0" labelOnly="1" outline="0" axis="axisRow" fieldPosition="0"/>
    </format>
    <format dxfId="255">
      <pivotArea field="1" type="button" dataOnly="0" labelOnly="1" outline="0" axis="axisRow" fieldPosition="1"/>
    </format>
    <format dxfId="254">
      <pivotArea field="2" type="button" dataOnly="0" labelOnly="1" outline="0" axis="axisRow" fieldPosition="2"/>
    </format>
    <format dxfId="253">
      <pivotArea outline="0" fieldPosition="0">
        <references count="1">
          <reference field="4294967294" count="1">
            <x v="0"/>
          </reference>
        </references>
      </pivotArea>
    </format>
    <format dxfId="252">
      <pivotArea outline="0" fieldPosition="0">
        <references count="1">
          <reference field="4294967294" count="1">
            <x v="1"/>
          </reference>
        </references>
      </pivotArea>
    </format>
    <format dxfId="251">
      <pivotArea outline="0" fieldPosition="0">
        <references count="1">
          <reference field="4294967294" count="1">
            <x v="2"/>
          </reference>
        </references>
      </pivotArea>
    </format>
    <format dxfId="250">
      <pivotArea outline="0" fieldPosition="0">
        <references count="1">
          <reference field="4294967294" count="1">
            <x v="3"/>
          </reference>
        </references>
      </pivotArea>
    </format>
    <format dxfId="2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7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246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243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242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239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238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235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234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231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230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227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226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223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222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219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218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215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214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211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210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207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206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203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202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199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198">
      <pivotArea dataOnly="0" labelOnly="1" outline="0" fieldPosition="0">
        <references count="1">
          <reference field="0" count="1">
            <x v="3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195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194">
      <pivotArea dataOnly="0" labelOnly="1" outline="0" fieldPosition="0">
        <references count="1">
          <reference field="0" count="1">
            <x v="6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191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190">
      <pivotArea dataOnly="0" labelOnly="1" outline="0" fieldPosition="0">
        <references count="1">
          <reference field="0" count="1">
            <x v="8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187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186">
      <pivotArea dataOnly="0" labelOnly="1" outline="0" fieldPosition="0">
        <references count="1">
          <reference field="0" count="1">
            <x v="10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183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182">
      <pivotArea dataOnly="0" labelOnly="1" outline="0" fieldPosition="0">
        <references count="1">
          <reference field="0" count="1">
            <x v="13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179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178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175">
      <pivotArea outline="0" collapsedLevelsAreSubtotals="1" fieldPosition="0"/>
    </format>
    <format dxfId="1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1"/>
    </i>
    <i r="1">
      <x v="9"/>
      <x v="1"/>
    </i>
    <i r="1">
      <x v="11"/>
      <x v="1"/>
    </i>
    <i r="1">
      <x v="29"/>
      <x v="1"/>
    </i>
    <i r="1">
      <x v="38"/>
      <x v="1"/>
    </i>
    <i r="1">
      <x v="47"/>
      <x v="1"/>
    </i>
    <i r="1">
      <x v="51"/>
      <x v="1"/>
    </i>
    <i r="1">
      <x v="52"/>
      <x v="1"/>
    </i>
    <i r="1">
      <x v="65"/>
      <x v="1"/>
    </i>
    <i r="1">
      <x v="76"/>
      <x v="1"/>
    </i>
    <i r="1">
      <x v="82"/>
      <x v="1"/>
    </i>
    <i r="1">
      <x v="96"/>
      <x v="1"/>
    </i>
    <i r="1">
      <x v="110"/>
      <x v="1"/>
    </i>
    <i r="1">
      <x v="116"/>
      <x v="1"/>
    </i>
    <i r="1">
      <x v="118"/>
      <x v="1"/>
    </i>
    <i r="1">
      <x v="122"/>
      <x v="1"/>
    </i>
    <i r="1">
      <x v="126"/>
      <x v="1"/>
    </i>
    <i r="1">
      <x v="132"/>
      <x v="1"/>
    </i>
    <i r="1">
      <x v="140"/>
      <x v="1"/>
    </i>
    <i r="1">
      <x v="152"/>
      <x v="1"/>
    </i>
    <i r="1">
      <x v="156"/>
      <x v="1"/>
    </i>
    <i r="1">
      <x v="176"/>
      <x v="1"/>
    </i>
    <i>
      <x v="1"/>
      <x v="114"/>
      <x v="1"/>
    </i>
    <i>
      <x v="2"/>
      <x v="79"/>
      <x v="1"/>
    </i>
    <i r="1">
      <x v="128"/>
      <x v="1"/>
    </i>
    <i>
      <x v="3"/>
      <x v="112"/>
      <x v="1"/>
    </i>
    <i>
      <x v="5"/>
      <x v="44"/>
      <x v="1"/>
    </i>
    <i>
      <x v="6"/>
      <x v="124"/>
      <x v="1"/>
    </i>
    <i>
      <x v="7"/>
      <x v="106"/>
      <x v="1"/>
    </i>
    <i>
      <x v="8"/>
      <x v="91"/>
      <x v="1"/>
    </i>
    <i>
      <x v="9"/>
      <x v="145"/>
      <x v="1"/>
    </i>
    <i>
      <x v="10"/>
      <x v="151"/>
      <x v="1"/>
    </i>
    <i>
      <x v="11"/>
      <x/>
      <x v="1"/>
    </i>
    <i>
      <x v="13"/>
      <x v="40"/>
      <x v="1"/>
    </i>
    <i>
      <x v="14"/>
      <x v="14"/>
      <x v="1"/>
    </i>
    <i r="1">
      <x v="167"/>
      <x v="1"/>
    </i>
    <i r="1">
      <x v="178"/>
      <x v="1"/>
    </i>
    <i>
      <x v="15"/>
      <x v="138"/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4">
    <format dxfId="343">
      <pivotArea field="0" type="button" dataOnly="0" labelOnly="1" outline="0" axis="axisRow" fieldPosition="0"/>
    </format>
    <format dxfId="342">
      <pivotArea field="1" type="button" dataOnly="0" labelOnly="1" outline="0" axis="axisRow" fieldPosition="1"/>
    </format>
    <format dxfId="341">
      <pivotArea field="2" type="button" dataOnly="0" labelOnly="1" outline="0" axis="axisRow" fieldPosition="2"/>
    </format>
    <format dxfId="340">
      <pivotArea field="0" type="button" dataOnly="0" labelOnly="1" outline="0" axis="axisRow" fieldPosition="0"/>
    </format>
    <format dxfId="339">
      <pivotArea field="1" type="button" dataOnly="0" labelOnly="1" outline="0" axis="axisRow" fieldPosition="1"/>
    </format>
    <format dxfId="338">
      <pivotArea field="2" type="button" dataOnly="0" labelOnly="1" outline="0" axis="axisRow" fieldPosition="2"/>
    </format>
    <format dxfId="337">
      <pivotArea outline="0" fieldPosition="0">
        <references count="1">
          <reference field="4294967294" count="1">
            <x v="0"/>
          </reference>
        </references>
      </pivotArea>
    </format>
    <format dxfId="336">
      <pivotArea outline="0" fieldPosition="0">
        <references count="1">
          <reference field="4294967294" count="1">
            <x v="1"/>
          </reference>
        </references>
      </pivotArea>
    </format>
    <format dxfId="335">
      <pivotArea outline="0" fieldPosition="0">
        <references count="1">
          <reference field="4294967294" count="1">
            <x v="2"/>
          </reference>
        </references>
      </pivotArea>
    </format>
    <format dxfId="334">
      <pivotArea outline="0" fieldPosition="0">
        <references count="1">
          <reference field="4294967294" count="1">
            <x v="3"/>
          </reference>
        </references>
      </pivotArea>
    </format>
    <format dxfId="3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1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330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327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326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323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322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319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318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315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314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311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310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307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306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303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302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30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299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298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29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295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294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29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291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290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287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286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28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283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282">
      <pivotArea dataOnly="0" labelOnly="1" outline="0" fieldPosition="0">
        <references count="1">
          <reference field="0" count="1">
            <x v="3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28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279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278">
      <pivotArea dataOnly="0" labelOnly="1" outline="0" fieldPosition="0">
        <references count="1">
          <reference field="0" count="1">
            <x v="6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27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275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274">
      <pivotArea dataOnly="0" labelOnly="1" outline="0" fieldPosition="0">
        <references count="1">
          <reference field="0" count="1">
            <x v="8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27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271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270">
      <pivotArea dataOnly="0" labelOnly="1" outline="0" fieldPosition="0">
        <references count="1">
          <reference field="0" count="1">
            <x v="10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267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266">
      <pivotArea dataOnly="0" labelOnly="1" outline="0" fieldPosition="0">
        <references count="1">
          <reference field="0" count="1">
            <x v="13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26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263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262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26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2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K5:Q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5"/>
    </i>
    <i r="1">
      <x v="9"/>
      <x v="5"/>
    </i>
    <i r="1">
      <x v="11"/>
      <x v="5"/>
    </i>
    <i r="1">
      <x v="29"/>
      <x v="5"/>
    </i>
    <i r="1">
      <x v="38"/>
      <x v="5"/>
    </i>
    <i r="1">
      <x v="47"/>
      <x v="5"/>
    </i>
    <i r="1">
      <x v="51"/>
      <x v="5"/>
    </i>
    <i r="1">
      <x v="52"/>
      <x v="5"/>
    </i>
    <i r="1">
      <x v="65"/>
      <x v="5"/>
    </i>
    <i r="1">
      <x v="76"/>
      <x v="5"/>
    </i>
    <i r="1">
      <x v="82"/>
      <x v="5"/>
    </i>
    <i r="1">
      <x v="96"/>
      <x v="5"/>
    </i>
    <i r="1">
      <x v="110"/>
      <x v="5"/>
    </i>
    <i r="1">
      <x v="116"/>
      <x v="5"/>
    </i>
    <i r="1">
      <x v="118"/>
      <x v="5"/>
    </i>
    <i r="1">
      <x v="122"/>
      <x v="5"/>
    </i>
    <i r="1">
      <x v="126"/>
      <x v="5"/>
    </i>
    <i r="1">
      <x v="132"/>
      <x v="5"/>
    </i>
    <i r="1">
      <x v="140"/>
      <x v="5"/>
    </i>
    <i r="1">
      <x v="152"/>
      <x v="5"/>
    </i>
    <i r="1">
      <x v="156"/>
      <x v="5"/>
    </i>
    <i r="1">
      <x v="176"/>
      <x v="5"/>
    </i>
    <i>
      <x v="1"/>
      <x v="114"/>
      <x v="5"/>
    </i>
    <i>
      <x v="2"/>
      <x v="79"/>
      <x v="5"/>
    </i>
    <i r="1">
      <x v="128"/>
      <x v="5"/>
    </i>
    <i>
      <x v="3"/>
      <x v="112"/>
      <x v="5"/>
    </i>
    <i>
      <x v="5"/>
      <x v="44"/>
      <x v="5"/>
    </i>
    <i>
      <x v="6"/>
      <x v="124"/>
      <x v="5"/>
    </i>
    <i>
      <x v="7"/>
      <x v="106"/>
      <x v="5"/>
    </i>
    <i>
      <x v="8"/>
      <x v="91"/>
      <x v="5"/>
    </i>
    <i>
      <x v="9"/>
      <x v="145"/>
      <x v="5"/>
    </i>
    <i>
      <x v="10"/>
      <x v="151"/>
      <x v="5"/>
    </i>
    <i>
      <x v="11"/>
      <x/>
      <x v="5"/>
    </i>
    <i>
      <x v="13"/>
      <x v="40"/>
      <x v="5"/>
    </i>
    <i>
      <x v="14"/>
      <x v="14"/>
      <x v="5"/>
    </i>
    <i r="1">
      <x v="167"/>
      <x v="5"/>
    </i>
    <i r="1">
      <x v="178"/>
      <x v="5"/>
    </i>
    <i>
      <x v="15"/>
      <x v="138"/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429">
      <pivotArea field="0" type="button" dataOnly="0" labelOnly="1" outline="0" axis="axisRow" fieldPosition="0"/>
    </format>
    <format dxfId="428">
      <pivotArea field="1" type="button" dataOnly="0" labelOnly="1" outline="0" axis="axisRow" fieldPosition="1"/>
    </format>
    <format dxfId="427">
      <pivotArea field="2" type="button" dataOnly="0" labelOnly="1" outline="0" axis="axisRow" fieldPosition="2"/>
    </format>
    <format dxfId="426">
      <pivotArea field="0" type="button" dataOnly="0" labelOnly="1" outline="0" axis="axisRow" fieldPosition="0"/>
    </format>
    <format dxfId="425">
      <pivotArea field="1" type="button" dataOnly="0" labelOnly="1" outline="0" axis="axisRow" fieldPosition="1"/>
    </format>
    <format dxfId="424">
      <pivotArea field="2" type="button" dataOnly="0" labelOnly="1" outline="0" axis="axisRow" fieldPosition="2"/>
    </format>
    <format dxfId="423">
      <pivotArea outline="0" fieldPosition="0">
        <references count="1">
          <reference field="4294967294" count="1">
            <x v="0"/>
          </reference>
        </references>
      </pivotArea>
    </format>
    <format dxfId="422">
      <pivotArea outline="0" fieldPosition="0">
        <references count="1">
          <reference field="4294967294" count="1">
            <x v="1"/>
          </reference>
        </references>
      </pivotArea>
    </format>
    <format dxfId="421">
      <pivotArea outline="0" fieldPosition="0">
        <references count="1">
          <reference field="4294967294" count="1">
            <x v="2"/>
          </reference>
        </references>
      </pivotArea>
    </format>
    <format dxfId="420">
      <pivotArea outline="0" fieldPosition="0">
        <references count="1">
          <reference field="4294967294" count="1">
            <x v="3"/>
          </reference>
        </references>
      </pivotArea>
    </format>
    <format dxfId="4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7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416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41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413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412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41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409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408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40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405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404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40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401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400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39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397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396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39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393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392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39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389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388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38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385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384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381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380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37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377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376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37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373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372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37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369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368">
      <pivotArea dataOnly="0" labelOnly="1" outline="0" fieldPosition="0">
        <references count="1">
          <reference field="0" count="1">
            <x v="3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36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365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364">
      <pivotArea dataOnly="0" labelOnly="1" outline="0" fieldPosition="0">
        <references count="1">
          <reference field="0" count="1">
            <x v="6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36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361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360">
      <pivotArea dataOnly="0" labelOnly="1" outline="0" fieldPosition="0">
        <references count="1">
          <reference field="0" count="1">
            <x v="8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35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357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356">
      <pivotArea dataOnly="0" labelOnly="1" outline="0" fieldPosition="0">
        <references count="1">
          <reference field="0" count="1">
            <x v="10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35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353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352">
      <pivotArea dataOnly="0" labelOnly="1" outline="0" fieldPosition="0">
        <references count="1">
          <reference field="0" count="1">
            <x v="13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35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349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348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34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345">
      <pivotArea outline="0" collapsedLevelsAreSubtotals="1" fieldPosition="0"/>
    </format>
    <format dxfId="3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2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CC5:CI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3"/>
    </i>
    <i r="1">
      <x v="9"/>
      <x v="3"/>
    </i>
    <i r="1">
      <x v="11"/>
      <x v="3"/>
    </i>
    <i r="1">
      <x v="29"/>
      <x v="3"/>
    </i>
    <i r="1">
      <x v="38"/>
      <x v="3"/>
    </i>
    <i r="1">
      <x v="47"/>
      <x v="3"/>
    </i>
    <i r="1">
      <x v="51"/>
      <x v="3"/>
    </i>
    <i r="1">
      <x v="52"/>
      <x v="3"/>
    </i>
    <i r="1">
      <x v="65"/>
      <x v="3"/>
    </i>
    <i r="1">
      <x v="76"/>
      <x v="3"/>
    </i>
    <i r="1">
      <x v="82"/>
      <x v="3"/>
    </i>
    <i r="1">
      <x v="96"/>
      <x v="3"/>
    </i>
    <i r="1">
      <x v="110"/>
      <x v="3"/>
    </i>
    <i r="1">
      <x v="116"/>
      <x v="3"/>
    </i>
    <i r="1">
      <x v="118"/>
      <x v="3"/>
    </i>
    <i r="1">
      <x v="122"/>
      <x v="3"/>
    </i>
    <i r="1">
      <x v="126"/>
      <x v="3"/>
    </i>
    <i r="1">
      <x v="132"/>
      <x v="3"/>
    </i>
    <i r="1">
      <x v="140"/>
      <x v="3"/>
    </i>
    <i r="1">
      <x v="152"/>
      <x v="3"/>
    </i>
    <i r="1">
      <x v="156"/>
      <x v="3"/>
    </i>
    <i r="1">
      <x v="176"/>
      <x v="3"/>
    </i>
    <i>
      <x v="1"/>
      <x v="114"/>
      <x v="3"/>
    </i>
    <i>
      <x v="2"/>
      <x v="79"/>
      <x v="3"/>
    </i>
    <i r="1">
      <x v="128"/>
      <x v="3"/>
    </i>
    <i>
      <x v="3"/>
      <x v="112"/>
      <x v="3"/>
    </i>
    <i>
      <x v="5"/>
      <x v="44"/>
      <x v="3"/>
    </i>
    <i>
      <x v="6"/>
      <x v="124"/>
      <x v="3"/>
    </i>
    <i>
      <x v="7"/>
      <x v="106"/>
      <x v="3"/>
    </i>
    <i>
      <x v="8"/>
      <x v="91"/>
      <x v="3"/>
    </i>
    <i>
      <x v="9"/>
      <x v="145"/>
      <x v="3"/>
    </i>
    <i>
      <x v="10"/>
      <x v="151"/>
      <x v="3"/>
    </i>
    <i>
      <x v="11"/>
      <x/>
      <x v="3"/>
    </i>
    <i>
      <x v="13"/>
      <x v="40"/>
      <x v="3"/>
    </i>
    <i>
      <x v="14"/>
      <x v="14"/>
      <x v="3"/>
    </i>
    <i r="1">
      <x v="167"/>
      <x v="3"/>
    </i>
    <i r="1">
      <x v="178"/>
      <x v="3"/>
    </i>
    <i>
      <x v="15"/>
      <x v="138"/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515">
      <pivotArea field="0" type="button" dataOnly="0" labelOnly="1" outline="0" axis="axisRow" fieldPosition="0"/>
    </format>
    <format dxfId="514">
      <pivotArea field="1" type="button" dataOnly="0" labelOnly="1" outline="0" axis="axisRow" fieldPosition="1"/>
    </format>
    <format dxfId="513">
      <pivotArea field="2" type="button" dataOnly="0" labelOnly="1" outline="0" axis="axisRow" fieldPosition="2"/>
    </format>
    <format dxfId="512">
      <pivotArea field="0" type="button" dataOnly="0" labelOnly="1" outline="0" axis="axisRow" fieldPosition="0"/>
    </format>
    <format dxfId="511">
      <pivotArea field="1" type="button" dataOnly="0" labelOnly="1" outline="0" axis="axisRow" fieldPosition="1"/>
    </format>
    <format dxfId="510">
      <pivotArea field="2" type="button" dataOnly="0" labelOnly="1" outline="0" axis="axisRow" fieldPosition="2"/>
    </format>
    <format dxfId="509">
      <pivotArea outline="0" fieldPosition="0">
        <references count="1">
          <reference field="4294967294" count="1">
            <x v="0"/>
          </reference>
        </references>
      </pivotArea>
    </format>
    <format dxfId="508">
      <pivotArea outline="0" fieldPosition="0">
        <references count="1">
          <reference field="4294967294" count="1">
            <x v="1"/>
          </reference>
        </references>
      </pivotArea>
    </format>
    <format dxfId="507">
      <pivotArea outline="0" fieldPosition="0">
        <references count="1">
          <reference field="4294967294" count="1">
            <x v="2"/>
          </reference>
        </references>
      </pivotArea>
    </format>
    <format dxfId="506">
      <pivotArea outline="0" fieldPosition="0">
        <references count="1">
          <reference field="4294967294" count="1">
            <x v="3"/>
          </reference>
        </references>
      </pivotArea>
    </format>
    <format dxfId="5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03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502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499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498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49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495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494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49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491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490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487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486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48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483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482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479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478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475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474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47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471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470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467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466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463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462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459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458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45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455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454">
      <pivotArea dataOnly="0" labelOnly="1" outline="0" fieldPosition="0">
        <references count="1">
          <reference field="0" count="1">
            <x v="3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45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451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450">
      <pivotArea dataOnly="0" labelOnly="1" outline="0" fieldPosition="0">
        <references count="1">
          <reference field="0" count="1">
            <x v="6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44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447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446">
      <pivotArea dataOnly="0" labelOnly="1" outline="0" fieldPosition="0">
        <references count="1">
          <reference field="0" count="1">
            <x v="8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443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442">
      <pivotArea dataOnly="0" labelOnly="1" outline="0" fieldPosition="0">
        <references count="1">
          <reference field="0" count="1">
            <x v="10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44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439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438">
      <pivotArea dataOnly="0" labelOnly="1" outline="0" fieldPosition="0">
        <references count="1">
          <reference field="0" count="1">
            <x v="13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43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435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434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43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431">
      <pivotArea outline="0" collapsedLevelsAreSubtotals="1" fieldPosition="0"/>
    </format>
    <format dxfId="4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2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O5:AU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9"/>
    </i>
    <i r="1">
      <x v="9"/>
      <x v="9"/>
    </i>
    <i r="1">
      <x v="11"/>
      <x v="9"/>
    </i>
    <i r="1">
      <x v="29"/>
      <x v="9"/>
    </i>
    <i r="1">
      <x v="38"/>
      <x v="9"/>
    </i>
    <i r="1">
      <x v="47"/>
      <x v="9"/>
    </i>
    <i r="1">
      <x v="51"/>
      <x v="9"/>
    </i>
    <i r="1">
      <x v="52"/>
      <x v="9"/>
    </i>
    <i r="1">
      <x v="65"/>
      <x v="9"/>
    </i>
    <i r="1">
      <x v="76"/>
      <x v="9"/>
    </i>
    <i r="1">
      <x v="82"/>
      <x v="9"/>
    </i>
    <i r="1">
      <x v="96"/>
      <x v="9"/>
    </i>
    <i r="1">
      <x v="110"/>
      <x v="9"/>
    </i>
    <i r="1">
      <x v="116"/>
      <x v="9"/>
    </i>
    <i r="1">
      <x v="118"/>
      <x v="9"/>
    </i>
    <i r="1">
      <x v="122"/>
      <x v="9"/>
    </i>
    <i r="1">
      <x v="126"/>
      <x v="9"/>
    </i>
    <i r="1">
      <x v="132"/>
      <x v="9"/>
    </i>
    <i r="1">
      <x v="140"/>
      <x v="9"/>
    </i>
    <i r="1">
      <x v="152"/>
      <x v="9"/>
    </i>
    <i r="1">
      <x v="156"/>
      <x v="9"/>
    </i>
    <i r="1">
      <x v="176"/>
      <x v="9"/>
    </i>
    <i>
      <x v="1"/>
      <x v="114"/>
      <x v="9"/>
    </i>
    <i>
      <x v="2"/>
      <x v="79"/>
      <x v="9"/>
    </i>
    <i r="1">
      <x v="128"/>
      <x v="9"/>
    </i>
    <i>
      <x v="3"/>
      <x v="112"/>
      <x v="9"/>
    </i>
    <i>
      <x v="5"/>
      <x v="44"/>
      <x v="9"/>
    </i>
    <i>
      <x v="6"/>
      <x v="124"/>
      <x v="9"/>
    </i>
    <i>
      <x v="7"/>
      <x v="106"/>
      <x v="9"/>
    </i>
    <i>
      <x v="8"/>
      <x v="91"/>
      <x v="9"/>
    </i>
    <i>
      <x v="9"/>
      <x v="145"/>
      <x v="9"/>
    </i>
    <i>
      <x v="10"/>
      <x v="151"/>
      <x v="9"/>
    </i>
    <i>
      <x v="11"/>
      <x/>
      <x v="9"/>
    </i>
    <i>
      <x v="13"/>
      <x v="40"/>
      <x v="9"/>
    </i>
    <i>
      <x v="14"/>
      <x v="14"/>
      <x v="9"/>
    </i>
    <i r="1">
      <x v="167"/>
      <x v="9"/>
    </i>
    <i r="1">
      <x v="178"/>
      <x v="9"/>
    </i>
    <i>
      <x v="15"/>
      <x v="138"/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601">
      <pivotArea field="0" type="button" dataOnly="0" labelOnly="1" outline="0" axis="axisRow" fieldPosition="0"/>
    </format>
    <format dxfId="600">
      <pivotArea field="1" type="button" dataOnly="0" labelOnly="1" outline="0" axis="axisRow" fieldPosition="1"/>
    </format>
    <format dxfId="599">
      <pivotArea field="2" type="button" dataOnly="0" labelOnly="1" outline="0" axis="axisRow" fieldPosition="2"/>
    </format>
    <format dxfId="598">
      <pivotArea field="0" type="button" dataOnly="0" labelOnly="1" outline="0" axis="axisRow" fieldPosition="0"/>
    </format>
    <format dxfId="597">
      <pivotArea field="1" type="button" dataOnly="0" labelOnly="1" outline="0" axis="axisRow" fieldPosition="1"/>
    </format>
    <format dxfId="596">
      <pivotArea field="2" type="button" dataOnly="0" labelOnly="1" outline="0" axis="axisRow" fieldPosition="2"/>
    </format>
    <format dxfId="595">
      <pivotArea outline="0" fieldPosition="0">
        <references count="1">
          <reference field="4294967294" count="1">
            <x v="0"/>
          </reference>
        </references>
      </pivotArea>
    </format>
    <format dxfId="594">
      <pivotArea outline="0" fieldPosition="0">
        <references count="1">
          <reference field="4294967294" count="1">
            <x v="1"/>
          </reference>
        </references>
      </pivotArea>
    </format>
    <format dxfId="593">
      <pivotArea outline="0" fieldPosition="0">
        <references count="1">
          <reference field="4294967294" count="1">
            <x v="2"/>
          </reference>
        </references>
      </pivotArea>
    </format>
    <format dxfId="592">
      <pivotArea outline="0" fieldPosition="0">
        <references count="1">
          <reference field="4294967294" count="1">
            <x v="3"/>
          </reference>
        </references>
      </pivotArea>
    </format>
    <format dxfId="59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89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588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58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585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584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58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581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580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57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577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576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57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573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572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57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569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568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56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565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564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56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561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560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559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55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557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556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555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55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553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552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55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549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548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54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545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544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54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541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540">
      <pivotArea dataOnly="0" labelOnly="1" outline="0" fieldPosition="0">
        <references count="1">
          <reference field="0" count="1">
            <x v="3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53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537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536">
      <pivotArea dataOnly="0" labelOnly="1" outline="0" fieldPosition="0">
        <references count="1">
          <reference field="0" count="1">
            <x v="6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53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533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532">
      <pivotArea dataOnly="0" labelOnly="1" outline="0" fieldPosition="0">
        <references count="1">
          <reference field="0" count="1">
            <x v="8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53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529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528">
      <pivotArea dataOnly="0" labelOnly="1" outline="0" fieldPosition="0">
        <references count="1">
          <reference field="0" count="1">
            <x v="10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52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525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524">
      <pivotArea dataOnly="0" labelOnly="1" outline="0" fieldPosition="0">
        <references count="1">
          <reference field="0" count="1">
            <x v="13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52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521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520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51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517">
      <pivotArea outline="0" collapsedLevelsAreSubtotals="1" fieldPosition="0"/>
    </format>
    <format dxfId="5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2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I5:BO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24"/>
    </i>
    <i r="1">
      <x v="9"/>
      <x v="24"/>
    </i>
    <i r="1">
      <x v="11"/>
      <x v="24"/>
    </i>
    <i r="1">
      <x v="29"/>
      <x v="24"/>
    </i>
    <i r="1">
      <x v="38"/>
      <x v="24"/>
    </i>
    <i r="1">
      <x v="47"/>
      <x v="24"/>
    </i>
    <i r="1">
      <x v="51"/>
      <x v="24"/>
    </i>
    <i r="1">
      <x v="52"/>
      <x v="24"/>
    </i>
    <i r="1">
      <x v="65"/>
      <x v="24"/>
    </i>
    <i r="1">
      <x v="76"/>
      <x v="24"/>
    </i>
    <i r="1">
      <x v="82"/>
      <x v="24"/>
    </i>
    <i r="1">
      <x v="96"/>
      <x v="24"/>
    </i>
    <i r="1">
      <x v="110"/>
      <x v="24"/>
    </i>
    <i r="1">
      <x v="116"/>
      <x v="24"/>
    </i>
    <i r="1">
      <x v="118"/>
      <x v="24"/>
    </i>
    <i r="1">
      <x v="122"/>
      <x v="24"/>
    </i>
    <i r="1">
      <x v="126"/>
      <x v="24"/>
    </i>
    <i r="1">
      <x v="132"/>
      <x v="24"/>
    </i>
    <i r="1">
      <x v="140"/>
      <x v="24"/>
    </i>
    <i r="1">
      <x v="152"/>
      <x v="24"/>
    </i>
    <i r="1">
      <x v="156"/>
      <x v="24"/>
    </i>
    <i r="1">
      <x v="176"/>
      <x v="24"/>
    </i>
    <i>
      <x v="1"/>
      <x v="114"/>
      <x v="24"/>
    </i>
    <i>
      <x v="2"/>
      <x v="79"/>
      <x v="24"/>
    </i>
    <i r="1">
      <x v="128"/>
      <x v="24"/>
    </i>
    <i>
      <x v="3"/>
      <x v="112"/>
      <x v="24"/>
    </i>
    <i>
      <x v="5"/>
      <x v="44"/>
      <x v="24"/>
    </i>
    <i>
      <x v="6"/>
      <x v="124"/>
      <x v="24"/>
    </i>
    <i>
      <x v="7"/>
      <x v="106"/>
      <x v="24"/>
    </i>
    <i>
      <x v="8"/>
      <x v="91"/>
      <x v="24"/>
    </i>
    <i>
      <x v="9"/>
      <x v="145"/>
      <x v="24"/>
    </i>
    <i>
      <x v="10"/>
      <x v="151"/>
      <x v="24"/>
    </i>
    <i>
      <x v="11"/>
      <x/>
      <x v="24"/>
    </i>
    <i>
      <x v="13"/>
      <x v="40"/>
      <x v="24"/>
    </i>
    <i>
      <x v="14"/>
      <x v="14"/>
      <x v="24"/>
    </i>
    <i r="1">
      <x v="167"/>
      <x v="24"/>
    </i>
    <i r="1">
      <x v="178"/>
      <x v="24"/>
    </i>
    <i>
      <x v="15"/>
      <x v="138"/>
      <x v="2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687">
      <pivotArea field="0" type="button" dataOnly="0" labelOnly="1" outline="0" axis="axisRow" fieldPosition="0"/>
    </format>
    <format dxfId="686">
      <pivotArea field="1" type="button" dataOnly="0" labelOnly="1" outline="0" axis="axisRow" fieldPosition="1"/>
    </format>
    <format dxfId="685">
      <pivotArea field="2" type="button" dataOnly="0" labelOnly="1" outline="0" axis="axisRow" fieldPosition="2"/>
    </format>
    <format dxfId="684">
      <pivotArea field="0" type="button" dataOnly="0" labelOnly="1" outline="0" axis="axisRow" fieldPosition="0"/>
    </format>
    <format dxfId="683">
      <pivotArea field="1" type="button" dataOnly="0" labelOnly="1" outline="0" axis="axisRow" fieldPosition="1"/>
    </format>
    <format dxfId="682">
      <pivotArea field="2" type="button" dataOnly="0" labelOnly="1" outline="0" axis="axisRow" fieldPosition="2"/>
    </format>
    <format dxfId="681">
      <pivotArea outline="0" fieldPosition="0">
        <references count="1">
          <reference field="4294967294" count="1">
            <x v="0"/>
          </reference>
        </references>
      </pivotArea>
    </format>
    <format dxfId="680">
      <pivotArea outline="0" fieldPosition="0">
        <references count="1">
          <reference field="4294967294" count="1">
            <x v="1"/>
          </reference>
        </references>
      </pivotArea>
    </format>
    <format dxfId="679">
      <pivotArea outline="0" fieldPosition="0">
        <references count="1">
          <reference field="4294967294" count="1">
            <x v="2"/>
          </reference>
        </references>
      </pivotArea>
    </format>
    <format dxfId="678">
      <pivotArea outline="0" fieldPosition="0">
        <references count="1">
          <reference field="4294967294" count="1">
            <x v="3"/>
          </reference>
        </references>
      </pivotArea>
    </format>
    <format dxfId="6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75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674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673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671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670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669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667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666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665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66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663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662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661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659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658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657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655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654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653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651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650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649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647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646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645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643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642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641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639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638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637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635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634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633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631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630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629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627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626">
      <pivotArea dataOnly="0" labelOnly="1" outline="0" fieldPosition="0">
        <references count="1">
          <reference field="0" count="1">
            <x v="3"/>
          </reference>
        </references>
      </pivotArea>
    </format>
    <format dxfId="625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623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622">
      <pivotArea dataOnly="0" labelOnly="1" outline="0" fieldPosition="0">
        <references count="1">
          <reference field="0" count="1">
            <x v="6"/>
          </reference>
        </references>
      </pivotArea>
    </format>
    <format dxfId="621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619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618">
      <pivotArea dataOnly="0" labelOnly="1" outline="0" fieldPosition="0">
        <references count="1">
          <reference field="0" count="1">
            <x v="8"/>
          </reference>
        </references>
      </pivotArea>
    </format>
    <format dxfId="617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615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614">
      <pivotArea dataOnly="0" labelOnly="1" outline="0" fieldPosition="0">
        <references count="1">
          <reference field="0" count="1">
            <x v="10"/>
          </reference>
        </references>
      </pivotArea>
    </format>
    <format dxfId="613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611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610">
      <pivotArea dataOnly="0" labelOnly="1" outline="0" fieldPosition="0">
        <references count="1">
          <reference field="0" count="1">
            <x v="13"/>
          </reference>
        </references>
      </pivotArea>
    </format>
    <format dxfId="609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607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606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605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603">
      <pivotArea outline="0" collapsedLevelsAreSubtotals="1" fieldPosition="0"/>
    </format>
    <format dxfId="60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272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x="9"/>
        <item h="1" x="15"/>
        <item h="1" x="16"/>
        <item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x="11"/>
        <item x="12"/>
        <item x="13"/>
        <item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267">
    <i>
      <x/>
      <x v="5"/>
      <x v="7"/>
    </i>
    <i r="2">
      <x v="10"/>
    </i>
    <i r="2">
      <x v="36"/>
    </i>
    <i r="2">
      <x v="37"/>
    </i>
    <i r="2">
      <x v="38"/>
    </i>
    <i r="2">
      <x v="39"/>
    </i>
    <i t="default" r="1">
      <x v="5"/>
    </i>
    <i r="1">
      <x v="9"/>
      <x v="7"/>
    </i>
    <i r="2">
      <x v="10"/>
    </i>
    <i r="2">
      <x v="36"/>
    </i>
    <i r="2">
      <x v="37"/>
    </i>
    <i r="2">
      <x v="38"/>
    </i>
    <i r="2">
      <x v="39"/>
    </i>
    <i t="default" r="1">
      <x v="9"/>
    </i>
    <i r="1">
      <x v="11"/>
      <x v="7"/>
    </i>
    <i r="2">
      <x v="10"/>
    </i>
    <i r="2">
      <x v="36"/>
    </i>
    <i r="2">
      <x v="37"/>
    </i>
    <i r="2">
      <x v="38"/>
    </i>
    <i r="2">
      <x v="39"/>
    </i>
    <i t="default" r="1">
      <x v="11"/>
    </i>
    <i r="1">
      <x v="29"/>
      <x v="7"/>
    </i>
    <i r="2">
      <x v="10"/>
    </i>
    <i r="2">
      <x v="36"/>
    </i>
    <i r="2">
      <x v="37"/>
    </i>
    <i r="2">
      <x v="38"/>
    </i>
    <i r="2">
      <x v="39"/>
    </i>
    <i t="default" r="1">
      <x v="29"/>
    </i>
    <i r="1">
      <x v="38"/>
      <x v="7"/>
    </i>
    <i r="2">
      <x v="10"/>
    </i>
    <i r="2">
      <x v="36"/>
    </i>
    <i r="2">
      <x v="37"/>
    </i>
    <i r="2">
      <x v="38"/>
    </i>
    <i r="2">
      <x v="39"/>
    </i>
    <i t="default" r="1">
      <x v="38"/>
    </i>
    <i r="1">
      <x v="47"/>
      <x v="7"/>
    </i>
    <i r="2">
      <x v="10"/>
    </i>
    <i r="2">
      <x v="36"/>
    </i>
    <i r="2">
      <x v="37"/>
    </i>
    <i r="2">
      <x v="38"/>
    </i>
    <i r="2">
      <x v="39"/>
    </i>
    <i t="default" r="1">
      <x v="47"/>
    </i>
    <i r="1">
      <x v="51"/>
      <x v="7"/>
    </i>
    <i r="2">
      <x v="10"/>
    </i>
    <i r="2">
      <x v="36"/>
    </i>
    <i r="2">
      <x v="37"/>
    </i>
    <i r="2">
      <x v="38"/>
    </i>
    <i r="2">
      <x v="39"/>
    </i>
    <i t="default" r="1">
      <x v="51"/>
    </i>
    <i r="1">
      <x v="52"/>
      <x v="7"/>
    </i>
    <i r="2">
      <x v="10"/>
    </i>
    <i r="2">
      <x v="36"/>
    </i>
    <i r="2">
      <x v="37"/>
    </i>
    <i r="2">
      <x v="38"/>
    </i>
    <i r="2">
      <x v="39"/>
    </i>
    <i t="default" r="1">
      <x v="52"/>
    </i>
    <i r="1">
      <x v="65"/>
      <x v="7"/>
    </i>
    <i r="2">
      <x v="10"/>
    </i>
    <i r="2">
      <x v="36"/>
    </i>
    <i r="2">
      <x v="37"/>
    </i>
    <i r="2">
      <x v="38"/>
    </i>
    <i r="2">
      <x v="39"/>
    </i>
    <i t="default" r="1">
      <x v="65"/>
    </i>
    <i r="1">
      <x v="76"/>
      <x v="7"/>
    </i>
    <i r="2">
      <x v="10"/>
    </i>
    <i r="2">
      <x v="36"/>
    </i>
    <i r="2">
      <x v="37"/>
    </i>
    <i r="2">
      <x v="38"/>
    </i>
    <i r="2">
      <x v="39"/>
    </i>
    <i t="default" r="1">
      <x v="76"/>
    </i>
    <i r="1">
      <x v="82"/>
      <x v="7"/>
    </i>
    <i r="2">
      <x v="10"/>
    </i>
    <i r="2">
      <x v="36"/>
    </i>
    <i r="2">
      <x v="37"/>
    </i>
    <i r="2">
      <x v="38"/>
    </i>
    <i r="2">
      <x v="39"/>
    </i>
    <i t="default" r="1">
      <x v="82"/>
    </i>
    <i r="1">
      <x v="96"/>
      <x v="7"/>
    </i>
    <i r="2">
      <x v="10"/>
    </i>
    <i r="2">
      <x v="36"/>
    </i>
    <i r="2">
      <x v="37"/>
    </i>
    <i r="2">
      <x v="38"/>
    </i>
    <i r="2">
      <x v="39"/>
    </i>
    <i t="default" r="1">
      <x v="96"/>
    </i>
    <i r="1">
      <x v="110"/>
      <x v="7"/>
    </i>
    <i r="2">
      <x v="10"/>
    </i>
    <i r="2">
      <x v="36"/>
    </i>
    <i r="2">
      <x v="37"/>
    </i>
    <i r="2">
      <x v="38"/>
    </i>
    <i r="2">
      <x v="39"/>
    </i>
    <i t="default" r="1">
      <x v="110"/>
    </i>
    <i r="1">
      <x v="116"/>
      <x v="7"/>
    </i>
    <i r="2">
      <x v="10"/>
    </i>
    <i r="2">
      <x v="36"/>
    </i>
    <i r="2">
      <x v="37"/>
    </i>
    <i r="2">
      <x v="38"/>
    </i>
    <i r="2">
      <x v="39"/>
    </i>
    <i t="default" r="1">
      <x v="116"/>
    </i>
    <i r="1">
      <x v="118"/>
      <x v="7"/>
    </i>
    <i r="2">
      <x v="10"/>
    </i>
    <i r="2">
      <x v="36"/>
    </i>
    <i r="2">
      <x v="37"/>
    </i>
    <i r="2">
      <x v="38"/>
    </i>
    <i r="2">
      <x v="39"/>
    </i>
    <i t="default" r="1">
      <x v="118"/>
    </i>
    <i r="1">
      <x v="122"/>
      <x v="7"/>
    </i>
    <i r="2">
      <x v="10"/>
    </i>
    <i r="2">
      <x v="36"/>
    </i>
    <i r="2">
      <x v="37"/>
    </i>
    <i r="2">
      <x v="38"/>
    </i>
    <i r="2">
      <x v="39"/>
    </i>
    <i t="default" r="1">
      <x v="122"/>
    </i>
    <i r="1">
      <x v="126"/>
      <x v="7"/>
    </i>
    <i r="2">
      <x v="10"/>
    </i>
    <i r="2">
      <x v="36"/>
    </i>
    <i r="2">
      <x v="37"/>
    </i>
    <i r="2">
      <x v="38"/>
    </i>
    <i r="2">
      <x v="39"/>
    </i>
    <i t="default" r="1">
      <x v="126"/>
    </i>
    <i r="1">
      <x v="132"/>
      <x v="7"/>
    </i>
    <i r="2">
      <x v="10"/>
    </i>
    <i r="2">
      <x v="36"/>
    </i>
    <i r="2">
      <x v="37"/>
    </i>
    <i r="2">
      <x v="38"/>
    </i>
    <i r="2">
      <x v="39"/>
    </i>
    <i t="default" r="1">
      <x v="132"/>
    </i>
    <i r="1">
      <x v="140"/>
      <x v="7"/>
    </i>
    <i r="2">
      <x v="10"/>
    </i>
    <i r="2">
      <x v="36"/>
    </i>
    <i r="2">
      <x v="37"/>
    </i>
    <i r="2">
      <x v="38"/>
    </i>
    <i r="2">
      <x v="39"/>
    </i>
    <i t="default" r="1">
      <x v="140"/>
    </i>
    <i r="1">
      <x v="152"/>
      <x v="7"/>
    </i>
    <i r="2">
      <x v="10"/>
    </i>
    <i r="2">
      <x v="36"/>
    </i>
    <i r="2">
      <x v="37"/>
    </i>
    <i r="2">
      <x v="38"/>
    </i>
    <i r="2">
      <x v="39"/>
    </i>
    <i t="default" r="1">
      <x v="152"/>
    </i>
    <i r="1">
      <x v="156"/>
      <x v="7"/>
    </i>
    <i r="2">
      <x v="10"/>
    </i>
    <i r="2">
      <x v="36"/>
    </i>
    <i r="2">
      <x v="37"/>
    </i>
    <i r="2">
      <x v="38"/>
    </i>
    <i r="2">
      <x v="39"/>
    </i>
    <i t="default" r="1">
      <x v="156"/>
    </i>
    <i r="1">
      <x v="176"/>
      <x v="7"/>
    </i>
    <i r="2">
      <x v="10"/>
    </i>
    <i r="2">
      <x v="36"/>
    </i>
    <i r="2">
      <x v="37"/>
    </i>
    <i r="2">
      <x v="38"/>
    </i>
    <i r="2">
      <x v="39"/>
    </i>
    <i t="default" r="1">
      <x v="176"/>
    </i>
    <i>
      <x v="1"/>
      <x v="114"/>
      <x v="7"/>
    </i>
    <i r="2">
      <x v="10"/>
    </i>
    <i r="2">
      <x v="36"/>
    </i>
    <i r="2">
      <x v="37"/>
    </i>
    <i r="2">
      <x v="38"/>
    </i>
    <i r="2">
      <x v="39"/>
    </i>
    <i t="default" r="1">
      <x v="114"/>
    </i>
    <i>
      <x v="2"/>
      <x v="79"/>
      <x v="7"/>
    </i>
    <i r="2">
      <x v="10"/>
    </i>
    <i r="2">
      <x v="36"/>
    </i>
    <i r="2">
      <x v="37"/>
    </i>
    <i r="2">
      <x v="38"/>
    </i>
    <i r="2">
      <x v="39"/>
    </i>
    <i t="default" r="1">
      <x v="79"/>
    </i>
    <i r="1">
      <x v="128"/>
      <x v="7"/>
    </i>
    <i r="2">
      <x v="10"/>
    </i>
    <i r="2">
      <x v="36"/>
    </i>
    <i r="2">
      <x v="37"/>
    </i>
    <i r="2">
      <x v="38"/>
    </i>
    <i r="2">
      <x v="39"/>
    </i>
    <i t="default" r="1">
      <x v="128"/>
    </i>
    <i>
      <x v="3"/>
      <x v="112"/>
      <x v="7"/>
    </i>
    <i r="2">
      <x v="10"/>
    </i>
    <i r="2">
      <x v="36"/>
    </i>
    <i r="2">
      <x v="37"/>
    </i>
    <i r="2">
      <x v="38"/>
    </i>
    <i r="2">
      <x v="39"/>
    </i>
    <i t="default" r="1">
      <x v="112"/>
    </i>
    <i>
      <x v="5"/>
      <x v="44"/>
      <x v="7"/>
    </i>
    <i r="2">
      <x v="10"/>
    </i>
    <i r="2">
      <x v="36"/>
    </i>
    <i r="2">
      <x v="37"/>
    </i>
    <i r="2">
      <x v="38"/>
    </i>
    <i r="2">
      <x v="39"/>
    </i>
    <i t="default" r="1">
      <x v="44"/>
    </i>
    <i>
      <x v="6"/>
      <x v="124"/>
      <x v="7"/>
    </i>
    <i r="2">
      <x v="10"/>
    </i>
    <i r="2">
      <x v="36"/>
    </i>
    <i r="2">
      <x v="37"/>
    </i>
    <i r="2">
      <x v="38"/>
    </i>
    <i r="2">
      <x v="39"/>
    </i>
    <i t="default" r="1">
      <x v="124"/>
    </i>
    <i>
      <x v="7"/>
      <x v="106"/>
      <x v="7"/>
    </i>
    <i r="2">
      <x v="10"/>
    </i>
    <i r="2">
      <x v="36"/>
    </i>
    <i r="2">
      <x v="37"/>
    </i>
    <i r="2">
      <x v="38"/>
    </i>
    <i r="2">
      <x v="39"/>
    </i>
    <i t="default" r="1">
      <x v="106"/>
    </i>
    <i>
      <x v="8"/>
      <x v="91"/>
      <x v="7"/>
    </i>
    <i r="2">
      <x v="10"/>
    </i>
    <i r="2">
      <x v="36"/>
    </i>
    <i r="2">
      <x v="37"/>
    </i>
    <i r="2">
      <x v="38"/>
    </i>
    <i r="2">
      <x v="39"/>
    </i>
    <i t="default" r="1">
      <x v="91"/>
    </i>
    <i>
      <x v="9"/>
      <x v="145"/>
      <x v="7"/>
    </i>
    <i r="2">
      <x v="10"/>
    </i>
    <i r="2">
      <x v="36"/>
    </i>
    <i r="2">
      <x v="37"/>
    </i>
    <i r="2">
      <x v="38"/>
    </i>
    <i r="2">
      <x v="39"/>
    </i>
    <i t="default" r="1">
      <x v="145"/>
    </i>
    <i>
      <x v="10"/>
      <x v="151"/>
      <x v="7"/>
    </i>
    <i r="2">
      <x v="10"/>
    </i>
    <i r="2">
      <x v="36"/>
    </i>
    <i r="2">
      <x v="37"/>
    </i>
    <i r="2">
      <x v="38"/>
    </i>
    <i r="2">
      <x v="39"/>
    </i>
    <i t="default" r="1">
      <x v="151"/>
    </i>
    <i>
      <x v="11"/>
      <x/>
      <x v="7"/>
    </i>
    <i r="2">
      <x v="10"/>
    </i>
    <i r="2">
      <x v="36"/>
    </i>
    <i r="2">
      <x v="37"/>
    </i>
    <i r="2">
      <x v="38"/>
    </i>
    <i r="2">
      <x v="39"/>
    </i>
    <i t="default" r="1">
      <x/>
    </i>
    <i>
      <x v="13"/>
      <x v="40"/>
      <x v="7"/>
    </i>
    <i r="2">
      <x v="10"/>
    </i>
    <i r="2">
      <x v="36"/>
    </i>
    <i r="2">
      <x v="37"/>
    </i>
    <i r="2">
      <x v="38"/>
    </i>
    <i r="2">
      <x v="39"/>
    </i>
    <i t="default" r="1">
      <x v="40"/>
    </i>
    <i>
      <x v="14"/>
      <x v="14"/>
      <x v="7"/>
    </i>
    <i r="2">
      <x v="10"/>
    </i>
    <i r="2">
      <x v="36"/>
    </i>
    <i r="2">
      <x v="37"/>
    </i>
    <i r="2">
      <x v="38"/>
    </i>
    <i r="2">
      <x v="39"/>
    </i>
    <i t="default" r="1">
      <x v="14"/>
    </i>
    <i r="1">
      <x v="167"/>
      <x v="7"/>
    </i>
    <i r="2">
      <x v="10"/>
    </i>
    <i r="2">
      <x v="36"/>
    </i>
    <i r="2">
      <x v="37"/>
    </i>
    <i r="2">
      <x v="38"/>
    </i>
    <i r="2">
      <x v="39"/>
    </i>
    <i t="default" r="1">
      <x v="167"/>
    </i>
    <i r="1">
      <x v="178"/>
      <x v="7"/>
    </i>
    <i r="2">
      <x v="10"/>
    </i>
    <i r="2">
      <x v="36"/>
    </i>
    <i r="2">
      <x v="37"/>
    </i>
    <i r="2">
      <x v="38"/>
    </i>
    <i r="2">
      <x v="39"/>
    </i>
    <i t="default" r="1">
      <x v="178"/>
    </i>
    <i>
      <x v="15"/>
      <x v="138"/>
      <x v="7"/>
    </i>
    <i r="2">
      <x v="10"/>
    </i>
    <i r="2">
      <x v="36"/>
    </i>
    <i r="2">
      <x v="37"/>
    </i>
    <i r="2">
      <x v="38"/>
    </i>
    <i r="2">
      <x v="39"/>
    </i>
    <i t="default" r="1">
      <x v="1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7" numFmtId="4"/>
    <dataField name="Sum of TOTAL ANNUAL SALARIES OPER. &amp; OTHER FUNDS 2016-2017*" fld="5" baseField="2" baseItem="7" numFmtId="165"/>
    <dataField name="Sum of FTE OPER. &amp; OTHER FUNDS 2017-2018" fld="4" baseField="2" baseItem="7" numFmtId="4"/>
    <dataField name="Sum of TOTAL ANNUAL SALARIES OPER. &amp; OTHER FUNDS 2017-2018" fld="6" baseField="2" baseItem="7" numFmtId="165"/>
  </dataFields>
  <formats count="10">
    <format dxfId="4835">
      <pivotArea field="0" type="button" dataOnly="0" labelOnly="1" outline="0" axis="axisRow" fieldPosition="0"/>
    </format>
    <format dxfId="4834">
      <pivotArea field="1" type="button" dataOnly="0" labelOnly="1" outline="0" axis="axisRow" fieldPosition="1"/>
    </format>
    <format dxfId="4833">
      <pivotArea field="2" type="button" dataOnly="0" labelOnly="1" outline="0" axis="axisRow" fieldPosition="2"/>
    </format>
    <format dxfId="4832">
      <pivotArea outline="0" fieldPosition="0">
        <references count="1">
          <reference field="4294967294" count="1">
            <x v="0"/>
          </reference>
        </references>
      </pivotArea>
    </format>
    <format dxfId="4831">
      <pivotArea outline="0" fieldPosition="0">
        <references count="1">
          <reference field="4294967294" count="1">
            <x v="1"/>
          </reference>
        </references>
      </pivotArea>
    </format>
    <format dxfId="4830">
      <pivotArea outline="0" fieldPosition="0">
        <references count="1">
          <reference field="4294967294" count="1">
            <x v="2"/>
          </reference>
        </references>
      </pivotArea>
    </format>
    <format dxfId="4829">
      <pivotArea outline="0" fieldPosition="0">
        <references count="1">
          <reference field="4294967294" count="1">
            <x v="3"/>
          </reference>
        </references>
      </pivotArea>
    </format>
    <format dxfId="48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82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8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2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E5:AK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8"/>
    </i>
    <i r="1">
      <x v="9"/>
      <x v="8"/>
    </i>
    <i r="1">
      <x v="11"/>
      <x v="8"/>
    </i>
    <i r="1">
      <x v="29"/>
      <x v="8"/>
    </i>
    <i r="1">
      <x v="38"/>
      <x v="8"/>
    </i>
    <i r="1">
      <x v="47"/>
      <x v="8"/>
    </i>
    <i r="1">
      <x v="51"/>
      <x v="8"/>
    </i>
    <i r="1">
      <x v="52"/>
      <x v="8"/>
    </i>
    <i r="1">
      <x v="65"/>
      <x v="8"/>
    </i>
    <i r="1">
      <x v="76"/>
      <x v="8"/>
    </i>
    <i r="1">
      <x v="82"/>
      <x v="8"/>
    </i>
    <i r="1">
      <x v="96"/>
      <x v="8"/>
    </i>
    <i r="1">
      <x v="110"/>
      <x v="8"/>
    </i>
    <i r="1">
      <x v="116"/>
      <x v="8"/>
    </i>
    <i r="1">
      <x v="118"/>
      <x v="8"/>
    </i>
    <i r="1">
      <x v="122"/>
      <x v="8"/>
    </i>
    <i r="1">
      <x v="126"/>
      <x v="8"/>
    </i>
    <i r="1">
      <x v="132"/>
      <x v="8"/>
    </i>
    <i r="1">
      <x v="140"/>
      <x v="8"/>
    </i>
    <i r="1">
      <x v="152"/>
      <x v="8"/>
    </i>
    <i r="1">
      <x v="156"/>
      <x v="8"/>
    </i>
    <i r="1">
      <x v="176"/>
      <x v="8"/>
    </i>
    <i>
      <x v="1"/>
      <x v="114"/>
      <x v="8"/>
    </i>
    <i>
      <x v="2"/>
      <x v="79"/>
      <x v="8"/>
    </i>
    <i r="1">
      <x v="128"/>
      <x v="8"/>
    </i>
    <i>
      <x v="3"/>
      <x v="112"/>
      <x v="8"/>
    </i>
    <i>
      <x v="5"/>
      <x v="44"/>
      <x v="8"/>
    </i>
    <i>
      <x v="6"/>
      <x v="124"/>
      <x v="8"/>
    </i>
    <i>
      <x v="7"/>
      <x v="106"/>
      <x v="8"/>
    </i>
    <i>
      <x v="8"/>
      <x v="91"/>
      <x v="8"/>
    </i>
    <i>
      <x v="9"/>
      <x v="145"/>
      <x v="8"/>
    </i>
    <i>
      <x v="10"/>
      <x v="151"/>
      <x v="8"/>
    </i>
    <i>
      <x v="11"/>
      <x/>
      <x v="8"/>
    </i>
    <i>
      <x v="13"/>
      <x v="40"/>
      <x v="8"/>
    </i>
    <i>
      <x v="14"/>
      <x v="14"/>
      <x v="8"/>
    </i>
    <i r="1">
      <x v="167"/>
      <x v="8"/>
    </i>
    <i r="1">
      <x v="178"/>
      <x v="8"/>
    </i>
    <i>
      <x v="15"/>
      <x v="138"/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773">
      <pivotArea field="0" type="button" dataOnly="0" labelOnly="1" outline="0" axis="axisRow" fieldPosition="0"/>
    </format>
    <format dxfId="772">
      <pivotArea field="1" type="button" dataOnly="0" labelOnly="1" outline="0" axis="axisRow" fieldPosition="1"/>
    </format>
    <format dxfId="771">
      <pivotArea field="2" type="button" dataOnly="0" labelOnly="1" outline="0" axis="axisRow" fieldPosition="2"/>
    </format>
    <format dxfId="770">
      <pivotArea field="0" type="button" dataOnly="0" labelOnly="1" outline="0" axis="axisRow" fieldPosition="0"/>
    </format>
    <format dxfId="769">
      <pivotArea field="1" type="button" dataOnly="0" labelOnly="1" outline="0" axis="axisRow" fieldPosition="1"/>
    </format>
    <format dxfId="768">
      <pivotArea field="2" type="button" dataOnly="0" labelOnly="1" outline="0" axis="axisRow" fieldPosition="2"/>
    </format>
    <format dxfId="767">
      <pivotArea outline="0" fieldPosition="0">
        <references count="1">
          <reference field="4294967294" count="1">
            <x v="0"/>
          </reference>
        </references>
      </pivotArea>
    </format>
    <format dxfId="766">
      <pivotArea outline="0" fieldPosition="0">
        <references count="1">
          <reference field="4294967294" count="1">
            <x v="1"/>
          </reference>
        </references>
      </pivotArea>
    </format>
    <format dxfId="765">
      <pivotArea outline="0" fieldPosition="0">
        <references count="1">
          <reference field="4294967294" count="1">
            <x v="2"/>
          </reference>
        </references>
      </pivotArea>
    </format>
    <format dxfId="764">
      <pivotArea outline="0" fieldPosition="0">
        <references count="1">
          <reference field="4294967294" count="1">
            <x v="3"/>
          </reference>
        </references>
      </pivotArea>
    </format>
    <format dxfId="7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1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760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759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75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757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756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755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75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753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752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751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75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749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748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747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74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745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744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74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741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740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73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737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736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733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732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731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729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728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727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725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724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723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721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720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719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71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717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716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715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71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713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712">
      <pivotArea dataOnly="0" labelOnly="1" outline="0" fieldPosition="0">
        <references count="1">
          <reference field="0" count="1">
            <x v="3"/>
          </reference>
        </references>
      </pivotArea>
    </format>
    <format dxfId="711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709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708">
      <pivotArea dataOnly="0" labelOnly="1" outline="0" fieldPosition="0">
        <references count="1">
          <reference field="0" count="1">
            <x v="6"/>
          </reference>
        </references>
      </pivotArea>
    </format>
    <format dxfId="707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70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705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704">
      <pivotArea dataOnly="0" labelOnly="1" outline="0" fieldPosition="0">
        <references count="1">
          <reference field="0" count="1">
            <x v="8"/>
          </reference>
        </references>
      </pivotArea>
    </format>
    <format dxfId="703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701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700">
      <pivotArea dataOnly="0" labelOnly="1" outline="0" fieldPosition="0">
        <references count="1">
          <reference field="0" count="1">
            <x v="10"/>
          </reference>
        </references>
      </pivotArea>
    </format>
    <format dxfId="699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697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696">
      <pivotArea dataOnly="0" labelOnly="1" outline="0" fieldPosition="0">
        <references count="1">
          <reference field="0" count="1">
            <x v="13"/>
          </reference>
        </references>
      </pivotArea>
    </format>
    <format dxfId="695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693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692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691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689">
      <pivotArea outline="0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68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29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CM5:CS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4"/>
    </i>
    <i r="1">
      <x v="9"/>
      <x v="4"/>
    </i>
    <i r="1">
      <x v="11"/>
      <x v="4"/>
    </i>
    <i r="1">
      <x v="29"/>
      <x v="4"/>
    </i>
    <i r="1">
      <x v="38"/>
      <x v="4"/>
    </i>
    <i r="1">
      <x v="47"/>
      <x v="4"/>
    </i>
    <i r="1">
      <x v="51"/>
      <x v="4"/>
    </i>
    <i r="1">
      <x v="52"/>
      <x v="4"/>
    </i>
    <i r="1">
      <x v="65"/>
      <x v="4"/>
    </i>
    <i r="1">
      <x v="76"/>
      <x v="4"/>
    </i>
    <i r="1">
      <x v="82"/>
      <x v="4"/>
    </i>
    <i r="1">
      <x v="96"/>
      <x v="4"/>
    </i>
    <i r="1">
      <x v="110"/>
      <x v="4"/>
    </i>
    <i r="1">
      <x v="116"/>
      <x v="4"/>
    </i>
    <i r="1">
      <x v="118"/>
      <x v="4"/>
    </i>
    <i r="1">
      <x v="122"/>
      <x v="4"/>
    </i>
    <i r="1">
      <x v="126"/>
      <x v="4"/>
    </i>
    <i r="1">
      <x v="132"/>
      <x v="4"/>
    </i>
    <i r="1">
      <x v="140"/>
      <x v="4"/>
    </i>
    <i r="1">
      <x v="152"/>
      <x v="4"/>
    </i>
    <i r="1">
      <x v="156"/>
      <x v="4"/>
    </i>
    <i r="1">
      <x v="176"/>
      <x v="4"/>
    </i>
    <i>
      <x v="1"/>
      <x v="114"/>
      <x v="4"/>
    </i>
    <i>
      <x v="2"/>
      <x v="79"/>
      <x v="4"/>
    </i>
    <i r="1">
      <x v="128"/>
      <x v="4"/>
    </i>
    <i>
      <x v="3"/>
      <x v="112"/>
      <x v="4"/>
    </i>
    <i>
      <x v="5"/>
      <x v="44"/>
      <x v="4"/>
    </i>
    <i>
      <x v="6"/>
      <x v="124"/>
      <x v="4"/>
    </i>
    <i>
      <x v="7"/>
      <x v="106"/>
      <x v="4"/>
    </i>
    <i>
      <x v="8"/>
      <x v="91"/>
      <x v="4"/>
    </i>
    <i>
      <x v="9"/>
      <x v="145"/>
      <x v="4"/>
    </i>
    <i>
      <x v="10"/>
      <x v="151"/>
      <x v="4"/>
    </i>
    <i>
      <x v="11"/>
      <x/>
      <x v="4"/>
    </i>
    <i>
      <x v="13"/>
      <x v="40"/>
      <x v="4"/>
    </i>
    <i>
      <x v="14"/>
      <x v="14"/>
      <x v="4"/>
    </i>
    <i r="1">
      <x v="167"/>
      <x v="4"/>
    </i>
    <i r="1">
      <x v="178"/>
      <x v="4"/>
    </i>
    <i>
      <x v="15"/>
      <x v="138"/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859">
      <pivotArea field="0" type="button" dataOnly="0" labelOnly="1" outline="0" axis="axisRow" fieldPosition="0"/>
    </format>
    <format dxfId="858">
      <pivotArea field="1" type="button" dataOnly="0" labelOnly="1" outline="0" axis="axisRow" fieldPosition="1"/>
    </format>
    <format dxfId="857">
      <pivotArea field="2" type="button" dataOnly="0" labelOnly="1" outline="0" axis="axisRow" fieldPosition="2"/>
    </format>
    <format dxfId="856">
      <pivotArea field="0" type="button" dataOnly="0" labelOnly="1" outline="0" axis="axisRow" fieldPosition="0"/>
    </format>
    <format dxfId="855">
      <pivotArea field="1" type="button" dataOnly="0" labelOnly="1" outline="0" axis="axisRow" fieldPosition="1"/>
    </format>
    <format dxfId="854">
      <pivotArea field="2" type="button" dataOnly="0" labelOnly="1" outline="0" axis="axisRow" fieldPosition="2"/>
    </format>
    <format dxfId="853">
      <pivotArea outline="0" fieldPosition="0">
        <references count="1">
          <reference field="4294967294" count="1">
            <x v="0"/>
          </reference>
        </references>
      </pivotArea>
    </format>
    <format dxfId="852">
      <pivotArea outline="0" fieldPosition="0">
        <references count="1">
          <reference field="4294967294" count="1">
            <x v="1"/>
          </reference>
        </references>
      </pivotArea>
    </format>
    <format dxfId="851">
      <pivotArea outline="0" fieldPosition="0">
        <references count="1">
          <reference field="4294967294" count="1">
            <x v="2"/>
          </reference>
        </references>
      </pivotArea>
    </format>
    <format dxfId="850">
      <pivotArea outline="0" fieldPosition="0">
        <references count="1">
          <reference field="4294967294" count="1">
            <x v="3"/>
          </reference>
        </references>
      </pivotArea>
    </format>
    <format dxfId="8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47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846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845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843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842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841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84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839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838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837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835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834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833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831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830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829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8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827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826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825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82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823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822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821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82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819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818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817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81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815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814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813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81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811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810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809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80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807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806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805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80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803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802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801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80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799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798">
      <pivotArea dataOnly="0" labelOnly="1" outline="0" fieldPosition="0">
        <references count="1">
          <reference field="0" count="1">
            <x v="3"/>
          </reference>
        </references>
      </pivotArea>
    </format>
    <format dxfId="797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79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795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794">
      <pivotArea dataOnly="0" labelOnly="1" outline="0" fieldPosition="0">
        <references count="1">
          <reference field="0" count="1">
            <x v="6"/>
          </reference>
        </references>
      </pivotArea>
    </format>
    <format dxfId="793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79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791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790">
      <pivotArea dataOnly="0" labelOnly="1" outline="0" fieldPosition="0">
        <references count="1">
          <reference field="0" count="1">
            <x v="8"/>
          </reference>
        </references>
      </pivotArea>
    </format>
    <format dxfId="789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78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787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786">
      <pivotArea dataOnly="0" labelOnly="1" outline="0" fieldPosition="0">
        <references count="1">
          <reference field="0" count="1">
            <x v="10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78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783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782">
      <pivotArea dataOnly="0" labelOnly="1" outline="0" fieldPosition="0">
        <references count="1">
          <reference field="0" count="1">
            <x v="13"/>
          </reference>
        </references>
      </pivotArea>
    </format>
    <format dxfId="781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78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779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778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777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77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775">
      <pivotArea outline="0" collapsedLevelsAreSubtotals="1" fieldPosition="0"/>
    </format>
    <format dxfId="7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2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Y5:BE44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9">
    <i>
      <x/>
      <x v="5"/>
      <x v="11"/>
    </i>
    <i r="1">
      <x v="9"/>
      <x v="11"/>
    </i>
    <i r="1">
      <x v="11"/>
      <x v="11"/>
    </i>
    <i r="1">
      <x v="29"/>
      <x v="11"/>
    </i>
    <i r="1">
      <x v="38"/>
      <x v="11"/>
    </i>
    <i r="1">
      <x v="47"/>
      <x v="11"/>
    </i>
    <i r="1">
      <x v="51"/>
      <x v="11"/>
    </i>
    <i r="1">
      <x v="52"/>
      <x v="11"/>
    </i>
    <i r="1">
      <x v="65"/>
      <x v="11"/>
    </i>
    <i r="1">
      <x v="76"/>
      <x v="11"/>
    </i>
    <i r="1">
      <x v="82"/>
      <x v="11"/>
    </i>
    <i r="1">
      <x v="96"/>
      <x v="11"/>
    </i>
    <i r="1">
      <x v="110"/>
      <x v="11"/>
    </i>
    <i r="1">
      <x v="116"/>
      <x v="11"/>
    </i>
    <i r="1">
      <x v="118"/>
      <x v="11"/>
    </i>
    <i r="1">
      <x v="122"/>
      <x v="11"/>
    </i>
    <i r="1">
      <x v="126"/>
      <x v="11"/>
    </i>
    <i r="1">
      <x v="132"/>
      <x v="11"/>
    </i>
    <i r="1">
      <x v="140"/>
      <x v="11"/>
    </i>
    <i r="1">
      <x v="152"/>
      <x v="11"/>
    </i>
    <i r="1">
      <x v="156"/>
      <x v="11"/>
    </i>
    <i r="1">
      <x v="176"/>
      <x v="11"/>
    </i>
    <i>
      <x v="1"/>
      <x v="114"/>
      <x v="11"/>
    </i>
    <i>
      <x v="2"/>
      <x v="79"/>
      <x v="11"/>
    </i>
    <i r="1">
      <x v="128"/>
      <x v="11"/>
    </i>
    <i>
      <x v="3"/>
      <x v="112"/>
      <x v="11"/>
    </i>
    <i>
      <x v="5"/>
      <x v="44"/>
      <x v="11"/>
    </i>
    <i>
      <x v="6"/>
      <x v="124"/>
      <x v="11"/>
    </i>
    <i>
      <x v="7"/>
      <x v="106"/>
      <x v="11"/>
    </i>
    <i>
      <x v="8"/>
      <x v="91"/>
      <x v="11"/>
    </i>
    <i>
      <x v="9"/>
      <x v="145"/>
      <x v="11"/>
    </i>
    <i>
      <x v="10"/>
      <x v="151"/>
      <x v="11"/>
    </i>
    <i>
      <x v="11"/>
      <x/>
      <x v="11"/>
    </i>
    <i>
      <x v="13"/>
      <x v="40"/>
      <x v="11"/>
    </i>
    <i>
      <x v="14"/>
      <x v="14"/>
      <x v="11"/>
    </i>
    <i r="1">
      <x v="167"/>
      <x v="11"/>
    </i>
    <i r="1">
      <x v="178"/>
      <x v="11"/>
    </i>
    <i>
      <x v="15"/>
      <x v="138"/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86">
    <format dxfId="945">
      <pivotArea field="0" type="button" dataOnly="0" labelOnly="1" outline="0" axis="axisRow" fieldPosition="0"/>
    </format>
    <format dxfId="944">
      <pivotArea field="1" type="button" dataOnly="0" labelOnly="1" outline="0" axis="axisRow" fieldPosition="1"/>
    </format>
    <format dxfId="943">
      <pivotArea field="2" type="button" dataOnly="0" labelOnly="1" outline="0" axis="axisRow" fieldPosition="2"/>
    </format>
    <format dxfId="942">
      <pivotArea field="0" type="button" dataOnly="0" labelOnly="1" outline="0" axis="axisRow" fieldPosition="0"/>
    </format>
    <format dxfId="941">
      <pivotArea field="1" type="button" dataOnly="0" labelOnly="1" outline="0" axis="axisRow" fieldPosition="1"/>
    </format>
    <format dxfId="940">
      <pivotArea field="2" type="button" dataOnly="0" labelOnly="1" outline="0" axis="axisRow" fieldPosition="2"/>
    </format>
    <format dxfId="939">
      <pivotArea outline="0" fieldPosition="0">
        <references count="1">
          <reference field="4294967294" count="1">
            <x v="0"/>
          </reference>
        </references>
      </pivotArea>
    </format>
    <format dxfId="938">
      <pivotArea outline="0" fieldPosition="0">
        <references count="1">
          <reference field="4294967294" count="1">
            <x v="1"/>
          </reference>
        </references>
      </pivotArea>
    </format>
    <format dxfId="937">
      <pivotArea outline="0" fieldPosition="0">
        <references count="1">
          <reference field="4294967294" count="1">
            <x v="2"/>
          </reference>
        </references>
      </pivotArea>
    </format>
    <format dxfId="936">
      <pivotArea outline="0" fieldPosition="0">
        <references count="1">
          <reference field="4294967294" count="1">
            <x v="3"/>
          </reference>
        </references>
      </pivotArea>
    </format>
    <format dxfId="9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33">
      <pivotArea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 selected="0"/>
        </references>
      </pivotArea>
    </format>
    <format dxfId="932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0"/>
          </reference>
          <reference field="1" count="1">
            <x v="9"/>
          </reference>
        </references>
      </pivotArea>
    </format>
    <format dxfId="93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0"/>
        </references>
      </pivotArea>
    </format>
    <format dxfId="929">
      <pivotArea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 selected="0"/>
        </references>
      </pivotArea>
    </format>
    <format dxfId="928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927">
      <pivotArea dataOnly="0" labelOnly="1" outline="0" fieldPosition="0">
        <references count="2">
          <reference field="0" count="1" selected="0">
            <x v="0"/>
          </reference>
          <reference field="1" count="1">
            <x v="29"/>
          </reference>
        </references>
      </pivotArea>
    </format>
    <format dxfId="92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9"/>
          </reference>
          <reference field="2" count="0"/>
        </references>
      </pivotArea>
    </format>
    <format dxfId="925">
      <pivotArea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 selected="0"/>
        </references>
      </pivotArea>
    </format>
    <format dxfId="924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923">
      <pivotArea dataOnly="0" labelOnly="1" outline="0" fieldPosition="0">
        <references count="2">
          <reference field="0" count="1" selected="0">
            <x v="0"/>
          </reference>
          <reference field="1" count="1">
            <x v="47"/>
          </reference>
        </references>
      </pivotArea>
    </format>
    <format dxfId="92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7"/>
          </reference>
          <reference field="2" count="0"/>
        </references>
      </pivotArea>
    </format>
    <format dxfId="921">
      <pivotArea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 selected="0"/>
        </references>
      </pivotArea>
    </format>
    <format dxfId="920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919">
      <pivotArea dataOnly="0" labelOnly="1" outline="0" fieldPosition="0">
        <references count="2">
          <reference field="0" count="1" selected="0">
            <x v="0"/>
          </reference>
          <reference field="1" count="1">
            <x v="52"/>
          </reference>
        </references>
      </pivotArea>
    </format>
    <format dxfId="91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2"/>
          </reference>
          <reference field="2" count="0"/>
        </references>
      </pivotArea>
    </format>
    <format dxfId="917">
      <pivotArea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 selected="0"/>
        </references>
      </pivotArea>
    </format>
    <format dxfId="916">
      <pivotArea dataOnly="0" labelOnly="1" outline="0" offset="IV10" fieldPosition="0">
        <references count="1">
          <reference field="0" count="1">
            <x v="0"/>
          </reference>
        </references>
      </pivotArea>
    </format>
    <format dxfId="915">
      <pivotArea dataOnly="0" labelOnly="1" outline="0" fieldPosition="0">
        <references count="2">
          <reference field="0" count="1" selected="0">
            <x v="0"/>
          </reference>
          <reference field="1" count="1">
            <x v="76"/>
          </reference>
        </references>
      </pivotArea>
    </format>
    <format dxfId="91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6"/>
          </reference>
          <reference field="2" count="0"/>
        </references>
      </pivotArea>
    </format>
    <format dxfId="913">
      <pivotArea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 selected="0"/>
        </references>
      </pivotArea>
    </format>
    <format dxfId="912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911">
      <pivotArea dataOnly="0" labelOnly="1" outline="0" fieldPosition="0">
        <references count="2">
          <reference field="0" count="1" selected="0">
            <x v="0"/>
          </reference>
          <reference field="1" count="1">
            <x v="96"/>
          </reference>
        </references>
      </pivotArea>
    </format>
    <format dxfId="91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6"/>
          </reference>
          <reference field="2" count="0"/>
        </references>
      </pivotArea>
    </format>
    <format dxfId="909">
      <pivotArea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 selected="0"/>
        </references>
      </pivotArea>
    </format>
    <format dxfId="908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907">
      <pivotArea dataOnly="0" labelOnly="1" outline="0" fieldPosition="0">
        <references count="2">
          <reference field="0" count="1" selected="0">
            <x v="0"/>
          </reference>
          <reference field="1" count="1">
            <x v="116"/>
          </reference>
        </references>
      </pivotArea>
    </format>
    <format dxfId="90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6"/>
          </reference>
          <reference field="2" count="0"/>
        </references>
      </pivotArea>
    </format>
    <format dxfId="905">
      <pivotArea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 selected="0"/>
        </references>
      </pivotArea>
    </format>
    <format dxfId="904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903">
      <pivotArea dataOnly="0" labelOnly="1" outline="0" fieldPosition="0">
        <references count="2">
          <reference field="0" count="1" selected="0">
            <x v="0"/>
          </reference>
          <reference field="1" count="1">
            <x v="122"/>
          </reference>
        </references>
      </pivotArea>
    </format>
    <format dxfId="90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2"/>
          </reference>
          <reference field="2" count="0"/>
        </references>
      </pivotArea>
    </format>
    <format dxfId="901">
      <pivotArea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 selected="0"/>
        </references>
      </pivotArea>
    </format>
    <format dxfId="900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899">
      <pivotArea dataOnly="0" labelOnly="1" outline="0" fieldPosition="0">
        <references count="2">
          <reference field="0" count="1" selected="0">
            <x v="0"/>
          </reference>
          <reference field="1" count="1">
            <x v="132"/>
          </reference>
        </references>
      </pivotArea>
    </format>
    <format dxfId="89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2"/>
          </reference>
          <reference field="2" count="0"/>
        </references>
      </pivotArea>
    </format>
    <format dxfId="897">
      <pivotArea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 selected="0"/>
        </references>
      </pivotArea>
    </format>
    <format dxfId="896">
      <pivotArea dataOnly="0" labelOnly="1" outline="0" offset="IV20" fieldPosition="0">
        <references count="1">
          <reference field="0" count="1">
            <x v="0"/>
          </reference>
        </references>
      </pivotArea>
    </format>
    <format dxfId="895">
      <pivotArea dataOnly="0" labelOnly="1" outline="0" fieldPosition="0">
        <references count="2">
          <reference field="0" count="1" selected="0">
            <x v="0"/>
          </reference>
          <reference field="1" count="1">
            <x v="152"/>
          </reference>
        </references>
      </pivotArea>
    </format>
    <format dxfId="89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52"/>
          </reference>
          <reference field="2" count="0"/>
        </references>
      </pivotArea>
    </format>
    <format dxfId="893">
      <pivotArea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 selected="0"/>
        </references>
      </pivotArea>
    </format>
    <format dxfId="892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891">
      <pivotArea dataOnly="0" labelOnly="1" outline="0" fieldPosition="0">
        <references count="2">
          <reference field="0" count="1" selected="0">
            <x v="0"/>
          </reference>
          <reference field="1" count="1">
            <x v="176"/>
          </reference>
        </references>
      </pivotArea>
    </format>
    <format dxfId="89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76"/>
          </reference>
          <reference field="2" count="0"/>
        </references>
      </pivotArea>
    </format>
    <format dxfId="889">
      <pivotArea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 selected="0"/>
        </references>
      </pivotArea>
    </format>
    <format dxfId="888">
      <pivotArea dataOnly="0" labelOnly="1" outline="0" offset="IV1" fieldPosition="0">
        <references count="1">
          <reference field="0" count="1">
            <x v="2"/>
          </reference>
        </references>
      </pivotArea>
    </format>
    <format dxfId="887">
      <pivotArea dataOnly="0" labelOnly="1" outline="0" fieldPosition="0">
        <references count="2">
          <reference field="0" count="1" selected="0">
            <x v="2"/>
          </reference>
          <reference field="1" count="1">
            <x v="79"/>
          </reference>
        </references>
      </pivotArea>
    </format>
    <format dxfId="88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9"/>
          </reference>
          <reference field="2" count="0"/>
        </references>
      </pivotArea>
    </format>
    <format dxfId="885">
      <pivotArea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 selected="0"/>
        </references>
      </pivotArea>
    </format>
    <format dxfId="884">
      <pivotArea dataOnly="0" labelOnly="1" outline="0" fieldPosition="0">
        <references count="1">
          <reference field="0" count="1">
            <x v="3"/>
          </reference>
        </references>
      </pivotArea>
    </format>
    <format dxfId="883">
      <pivotArea dataOnly="0" labelOnly="1" outline="0" fieldPosition="0">
        <references count="2">
          <reference field="0" count="1" selected="0">
            <x v="3"/>
          </reference>
          <reference field="1" count="1">
            <x v="112"/>
          </reference>
        </references>
      </pivotArea>
    </format>
    <format dxfId="88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2"/>
          </reference>
          <reference field="2" count="0"/>
        </references>
      </pivotArea>
    </format>
    <format dxfId="881">
      <pivotArea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 selected="0"/>
        </references>
      </pivotArea>
    </format>
    <format dxfId="880">
      <pivotArea dataOnly="0" labelOnly="1" outline="0" fieldPosition="0">
        <references count="1">
          <reference field="0" count="1">
            <x v="6"/>
          </reference>
        </references>
      </pivotArea>
    </format>
    <format dxfId="879">
      <pivotArea dataOnly="0" labelOnly="1" outline="0" fieldPosition="0">
        <references count="2">
          <reference field="0" count="1" selected="0">
            <x v="6"/>
          </reference>
          <reference field="1" count="1">
            <x v="124"/>
          </reference>
        </references>
      </pivotArea>
    </format>
    <format dxfId="87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4"/>
          </reference>
          <reference field="2" count="0"/>
        </references>
      </pivotArea>
    </format>
    <format dxfId="877">
      <pivotArea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 selected="0"/>
        </references>
      </pivotArea>
    </format>
    <format dxfId="876">
      <pivotArea dataOnly="0" labelOnly="1" outline="0" fieldPosition="0">
        <references count="1">
          <reference field="0" count="1">
            <x v="8"/>
          </reference>
        </references>
      </pivotArea>
    </format>
    <format dxfId="875">
      <pivotArea dataOnly="0" labelOnly="1" outline="0" fieldPosition="0">
        <references count="2">
          <reference field="0" count="1" selected="0">
            <x v="8"/>
          </reference>
          <reference field="1" count="1">
            <x v="91"/>
          </reference>
        </references>
      </pivotArea>
    </format>
    <format dxfId="87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91"/>
          </reference>
          <reference field="2" count="0"/>
        </references>
      </pivotArea>
    </format>
    <format dxfId="873">
      <pivotArea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 selected="0"/>
        </references>
      </pivotArea>
    </format>
    <format dxfId="872">
      <pivotArea dataOnly="0" labelOnly="1" outline="0" fieldPosition="0">
        <references count="1">
          <reference field="0" count="1">
            <x v="10"/>
          </reference>
        </references>
      </pivotArea>
    </format>
    <format dxfId="871">
      <pivotArea dataOnly="0" labelOnly="1" outline="0" fieldPosition="0">
        <references count="2">
          <reference field="0" count="1" selected="0">
            <x v="10"/>
          </reference>
          <reference field="1" count="1">
            <x v="151"/>
          </reference>
        </references>
      </pivotArea>
    </format>
    <format dxfId="87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1"/>
          </reference>
          <reference field="2" count="0"/>
        </references>
      </pivotArea>
    </format>
    <format dxfId="869">
      <pivotArea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 selected="0"/>
        </references>
      </pivotArea>
    </format>
    <format dxfId="868">
      <pivotArea dataOnly="0" labelOnly="1" outline="0" fieldPosition="0">
        <references count="1">
          <reference field="0" count="1">
            <x v="13"/>
          </reference>
        </references>
      </pivotArea>
    </format>
    <format dxfId="867">
      <pivotArea dataOnly="0" labelOnly="1" outline="0" fieldPosition="0">
        <references count="2">
          <reference field="0" count="1" selected="0">
            <x v="13"/>
          </reference>
          <reference field="1" count="1">
            <x v="40"/>
          </reference>
        </references>
      </pivotArea>
    </format>
    <format dxfId="86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40"/>
          </reference>
          <reference field="2" count="0"/>
        </references>
      </pivotArea>
    </format>
    <format dxfId="865">
      <pivotArea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 selected="0"/>
        </references>
      </pivotArea>
    </format>
    <format dxfId="864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863">
      <pivotArea dataOnly="0" labelOnly="1" outline="0" fieldPosition="0">
        <references count="2">
          <reference field="0" count="1" selected="0">
            <x v="14"/>
          </reference>
          <reference field="1" count="1">
            <x v="167"/>
          </reference>
        </references>
      </pivotArea>
    </format>
    <format dxfId="86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67"/>
          </reference>
          <reference field="2" count="0"/>
        </references>
      </pivotArea>
    </format>
    <format dxfId="861">
      <pivotArea outline="0" collapsedLevelsAreSubtotals="1" fieldPosition="0"/>
    </format>
    <format dxfId="8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F444" firstHeaderRow="0" firstDataRow="1" firstDataCol="2" rowPageCount="1" colPageCount="1"/>
  <pivotFields count="11">
    <pivotField axis="axisPage" compact="0" outline="0" subtotalTop="0" multipleItemSelectionAllowed="1" showAll="0">
      <items count="17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  <item t="default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x="18"/>
        <item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439">
    <i>
      <x v="1"/>
      <x v="12"/>
    </i>
    <i r="1">
      <x v="13"/>
    </i>
    <i t="default">
      <x v="1"/>
    </i>
    <i>
      <x v="2"/>
      <x v="12"/>
    </i>
    <i r="1">
      <x v="13"/>
    </i>
    <i t="default">
      <x v="2"/>
    </i>
    <i>
      <x v="3"/>
      <x v="12"/>
    </i>
    <i r="1">
      <x v="13"/>
    </i>
    <i t="default">
      <x v="3"/>
    </i>
    <i>
      <x v="4"/>
      <x v="12"/>
    </i>
    <i r="1">
      <x v="13"/>
    </i>
    <i t="default">
      <x v="4"/>
    </i>
    <i>
      <x v="6"/>
      <x v="12"/>
    </i>
    <i r="1">
      <x v="13"/>
    </i>
    <i t="default">
      <x v="6"/>
    </i>
    <i>
      <x v="7"/>
      <x v="12"/>
    </i>
    <i r="1">
      <x v="13"/>
    </i>
    <i t="default">
      <x v="7"/>
    </i>
    <i>
      <x v="8"/>
      <x v="12"/>
    </i>
    <i r="1">
      <x v="13"/>
    </i>
    <i t="default">
      <x v="8"/>
    </i>
    <i>
      <x v="10"/>
      <x v="12"/>
    </i>
    <i r="1">
      <x v="13"/>
    </i>
    <i t="default">
      <x v="10"/>
    </i>
    <i>
      <x v="12"/>
      <x v="12"/>
    </i>
    <i r="1">
      <x v="13"/>
    </i>
    <i t="default">
      <x v="12"/>
    </i>
    <i>
      <x v="13"/>
      <x v="12"/>
    </i>
    <i r="1">
      <x v="13"/>
    </i>
    <i t="default">
      <x v="13"/>
    </i>
    <i>
      <x v="15"/>
      <x v="12"/>
    </i>
    <i r="1">
      <x v="13"/>
    </i>
    <i t="default">
      <x v="15"/>
    </i>
    <i>
      <x v="16"/>
      <x v="12"/>
    </i>
    <i r="1">
      <x v="13"/>
    </i>
    <i t="default">
      <x v="16"/>
    </i>
    <i>
      <x v="17"/>
      <x v="12"/>
    </i>
    <i r="1">
      <x v="13"/>
    </i>
    <i t="default">
      <x v="17"/>
    </i>
    <i>
      <x v="18"/>
      <x v="12"/>
    </i>
    <i r="1">
      <x v="13"/>
    </i>
    <i t="default">
      <x v="18"/>
    </i>
    <i>
      <x v="19"/>
      <x v="12"/>
    </i>
    <i r="1">
      <x v="13"/>
    </i>
    <i t="default">
      <x v="19"/>
    </i>
    <i>
      <x v="20"/>
      <x v="12"/>
    </i>
    <i r="1">
      <x v="13"/>
    </i>
    <i t="default">
      <x v="20"/>
    </i>
    <i>
      <x v="21"/>
      <x v="12"/>
    </i>
    <i r="1">
      <x v="13"/>
    </i>
    <i t="default">
      <x v="21"/>
    </i>
    <i>
      <x v="22"/>
      <x v="12"/>
    </i>
    <i r="1">
      <x v="13"/>
    </i>
    <i t="default">
      <x v="22"/>
    </i>
    <i>
      <x v="23"/>
      <x v="12"/>
    </i>
    <i r="1">
      <x v="13"/>
    </i>
    <i t="default">
      <x v="23"/>
    </i>
    <i>
      <x v="24"/>
      <x v="12"/>
    </i>
    <i r="1">
      <x v="13"/>
    </i>
    <i t="default">
      <x v="24"/>
    </i>
    <i>
      <x v="25"/>
      <x v="12"/>
    </i>
    <i r="1">
      <x v="13"/>
    </i>
    <i t="default">
      <x v="25"/>
    </i>
    <i>
      <x v="26"/>
      <x v="12"/>
    </i>
    <i r="1">
      <x v="13"/>
    </i>
    <i t="default">
      <x v="26"/>
    </i>
    <i>
      <x v="28"/>
      <x v="12"/>
    </i>
    <i r="1">
      <x v="13"/>
    </i>
    <i t="default">
      <x v="28"/>
    </i>
    <i>
      <x v="30"/>
      <x v="12"/>
    </i>
    <i r="1">
      <x v="13"/>
    </i>
    <i t="default">
      <x v="30"/>
    </i>
    <i>
      <x v="31"/>
      <x v="12"/>
    </i>
    <i r="1">
      <x v="13"/>
    </i>
    <i t="default">
      <x v="31"/>
    </i>
    <i>
      <x v="32"/>
      <x v="12"/>
    </i>
    <i r="1">
      <x v="13"/>
    </i>
    <i t="default">
      <x v="32"/>
    </i>
    <i>
      <x v="33"/>
      <x v="12"/>
    </i>
    <i r="1">
      <x v="13"/>
    </i>
    <i t="default">
      <x v="33"/>
    </i>
    <i>
      <x v="34"/>
      <x v="12"/>
    </i>
    <i r="1">
      <x v="13"/>
    </i>
    <i t="default">
      <x v="34"/>
    </i>
    <i>
      <x v="35"/>
      <x v="12"/>
    </i>
    <i r="1">
      <x v="13"/>
    </i>
    <i t="default">
      <x v="35"/>
    </i>
    <i>
      <x v="36"/>
      <x v="12"/>
    </i>
    <i r="1">
      <x v="13"/>
    </i>
    <i t="default">
      <x v="36"/>
    </i>
    <i>
      <x v="37"/>
      <x v="12"/>
    </i>
    <i r="1">
      <x v="13"/>
    </i>
    <i t="default">
      <x v="37"/>
    </i>
    <i>
      <x v="39"/>
      <x v="12"/>
    </i>
    <i r="1">
      <x v="13"/>
    </i>
    <i t="default">
      <x v="39"/>
    </i>
    <i>
      <x v="41"/>
      <x v="12"/>
    </i>
    <i r="1">
      <x v="13"/>
    </i>
    <i t="default">
      <x v="41"/>
    </i>
    <i>
      <x v="42"/>
      <x v="12"/>
    </i>
    <i r="1">
      <x v="13"/>
    </i>
    <i t="default">
      <x v="42"/>
    </i>
    <i>
      <x v="43"/>
      <x v="12"/>
    </i>
    <i r="1">
      <x v="13"/>
    </i>
    <i t="default">
      <x v="43"/>
    </i>
    <i>
      <x v="45"/>
      <x v="12"/>
    </i>
    <i r="1">
      <x v="13"/>
    </i>
    <i t="default">
      <x v="45"/>
    </i>
    <i>
      <x v="46"/>
      <x v="12"/>
    </i>
    <i r="1">
      <x v="13"/>
    </i>
    <i t="default">
      <x v="46"/>
    </i>
    <i>
      <x v="48"/>
      <x v="12"/>
    </i>
    <i r="1">
      <x v="13"/>
    </i>
    <i t="default">
      <x v="48"/>
    </i>
    <i>
      <x v="49"/>
      <x v="12"/>
    </i>
    <i r="1">
      <x v="13"/>
    </i>
    <i t="default">
      <x v="49"/>
    </i>
    <i>
      <x v="50"/>
      <x v="12"/>
    </i>
    <i r="1">
      <x v="13"/>
    </i>
    <i t="default">
      <x v="50"/>
    </i>
    <i>
      <x v="53"/>
      <x v="12"/>
    </i>
    <i r="1">
      <x v="13"/>
    </i>
    <i t="default">
      <x v="53"/>
    </i>
    <i>
      <x v="54"/>
      <x v="12"/>
    </i>
    <i r="1">
      <x v="13"/>
    </i>
    <i t="default">
      <x v="54"/>
    </i>
    <i>
      <x v="55"/>
      <x v="12"/>
    </i>
    <i r="1">
      <x v="13"/>
    </i>
    <i t="default">
      <x v="55"/>
    </i>
    <i>
      <x v="56"/>
      <x v="12"/>
    </i>
    <i r="1">
      <x v="13"/>
    </i>
    <i t="default">
      <x v="56"/>
    </i>
    <i>
      <x v="57"/>
      <x v="12"/>
    </i>
    <i r="1">
      <x v="13"/>
    </i>
    <i t="default">
      <x v="57"/>
    </i>
    <i>
      <x v="58"/>
      <x v="12"/>
    </i>
    <i r="1">
      <x v="13"/>
    </i>
    <i t="default">
      <x v="58"/>
    </i>
    <i>
      <x v="59"/>
      <x v="12"/>
    </i>
    <i r="1">
      <x v="13"/>
    </i>
    <i t="default">
      <x v="59"/>
    </i>
    <i>
      <x v="60"/>
      <x v="12"/>
    </i>
    <i r="1">
      <x v="13"/>
    </i>
    <i t="default">
      <x v="60"/>
    </i>
    <i>
      <x v="61"/>
      <x v="12"/>
    </i>
    <i r="1">
      <x v="13"/>
    </i>
    <i t="default">
      <x v="61"/>
    </i>
    <i>
      <x v="62"/>
      <x v="12"/>
    </i>
    <i r="1">
      <x v="13"/>
    </i>
    <i t="default">
      <x v="62"/>
    </i>
    <i>
      <x v="63"/>
      <x v="12"/>
    </i>
    <i r="1">
      <x v="13"/>
    </i>
    <i t="default">
      <x v="63"/>
    </i>
    <i>
      <x v="64"/>
      <x v="12"/>
    </i>
    <i r="1">
      <x v="13"/>
    </i>
    <i t="default">
      <x v="64"/>
    </i>
    <i>
      <x v="66"/>
      <x v="12"/>
    </i>
    <i r="1">
      <x v="13"/>
    </i>
    <i t="default">
      <x v="66"/>
    </i>
    <i>
      <x v="67"/>
      <x v="12"/>
    </i>
    <i r="1">
      <x v="13"/>
    </i>
    <i t="default">
      <x v="67"/>
    </i>
    <i>
      <x v="68"/>
      <x v="12"/>
    </i>
    <i r="1">
      <x v="13"/>
    </i>
    <i t="default">
      <x v="68"/>
    </i>
    <i>
      <x v="69"/>
      <x v="12"/>
    </i>
    <i r="1">
      <x v="13"/>
    </i>
    <i t="default">
      <x v="69"/>
    </i>
    <i>
      <x v="70"/>
      <x v="12"/>
    </i>
    <i r="1">
      <x v="13"/>
    </i>
    <i t="default">
      <x v="70"/>
    </i>
    <i>
      <x v="71"/>
      <x v="12"/>
    </i>
    <i r="1">
      <x v="13"/>
    </i>
    <i t="default">
      <x v="71"/>
    </i>
    <i>
      <x v="72"/>
      <x v="12"/>
    </i>
    <i r="1">
      <x v="13"/>
    </i>
    <i t="default">
      <x v="72"/>
    </i>
    <i>
      <x v="73"/>
      <x v="12"/>
    </i>
    <i r="1">
      <x v="13"/>
    </i>
    <i t="default">
      <x v="73"/>
    </i>
    <i>
      <x v="74"/>
      <x v="12"/>
    </i>
    <i r="1">
      <x v="13"/>
    </i>
    <i t="default">
      <x v="74"/>
    </i>
    <i>
      <x v="75"/>
      <x v="12"/>
    </i>
    <i r="1">
      <x v="13"/>
    </i>
    <i t="default">
      <x v="75"/>
    </i>
    <i>
      <x v="77"/>
      <x v="12"/>
    </i>
    <i r="1">
      <x v="13"/>
    </i>
    <i t="default">
      <x v="77"/>
    </i>
    <i>
      <x v="78"/>
      <x v="12"/>
    </i>
    <i r="1">
      <x v="13"/>
    </i>
    <i t="default">
      <x v="78"/>
    </i>
    <i>
      <x v="80"/>
      <x v="12"/>
    </i>
    <i r="1">
      <x v="13"/>
    </i>
    <i t="default">
      <x v="80"/>
    </i>
    <i>
      <x v="81"/>
      <x v="12"/>
    </i>
    <i r="1">
      <x v="13"/>
    </i>
    <i t="default">
      <x v="81"/>
    </i>
    <i>
      <x v="83"/>
      <x v="12"/>
    </i>
    <i r="1">
      <x v="13"/>
    </i>
    <i t="default">
      <x v="83"/>
    </i>
    <i>
      <x v="84"/>
      <x v="12"/>
    </i>
    <i r="1">
      <x v="13"/>
    </i>
    <i t="default">
      <x v="84"/>
    </i>
    <i>
      <x v="85"/>
      <x v="12"/>
    </i>
    <i r="1">
      <x v="13"/>
    </i>
    <i t="default">
      <x v="85"/>
    </i>
    <i>
      <x v="86"/>
      <x v="12"/>
    </i>
    <i r="1">
      <x v="13"/>
    </i>
    <i t="default">
      <x v="86"/>
    </i>
    <i>
      <x v="87"/>
      <x v="12"/>
    </i>
    <i r="1">
      <x v="13"/>
    </i>
    <i t="default">
      <x v="87"/>
    </i>
    <i>
      <x v="88"/>
      <x v="12"/>
    </i>
    <i r="1">
      <x v="13"/>
    </i>
    <i t="default">
      <x v="88"/>
    </i>
    <i>
      <x v="89"/>
      <x v="12"/>
    </i>
    <i r="1">
      <x v="13"/>
    </i>
    <i t="default">
      <x v="89"/>
    </i>
    <i>
      <x v="90"/>
      <x v="12"/>
    </i>
    <i r="1">
      <x v="13"/>
    </i>
    <i t="default">
      <x v="90"/>
    </i>
    <i>
      <x v="92"/>
      <x v="12"/>
    </i>
    <i r="1">
      <x v="13"/>
    </i>
    <i t="default">
      <x v="92"/>
    </i>
    <i>
      <x v="93"/>
      <x v="12"/>
    </i>
    <i r="1">
      <x v="13"/>
    </i>
    <i t="default">
      <x v="93"/>
    </i>
    <i>
      <x v="94"/>
      <x v="12"/>
    </i>
    <i r="1">
      <x v="13"/>
    </i>
    <i t="default">
      <x v="94"/>
    </i>
    <i>
      <x v="95"/>
      <x v="12"/>
    </i>
    <i r="1">
      <x v="13"/>
    </i>
    <i t="default">
      <x v="95"/>
    </i>
    <i>
      <x v="97"/>
      <x v="12"/>
    </i>
    <i r="1">
      <x v="13"/>
    </i>
    <i t="default">
      <x v="97"/>
    </i>
    <i>
      <x v="98"/>
      <x v="12"/>
    </i>
    <i r="1">
      <x v="13"/>
    </i>
    <i t="default">
      <x v="98"/>
    </i>
    <i>
      <x v="99"/>
      <x v="12"/>
    </i>
    <i r="1">
      <x v="13"/>
    </i>
    <i t="default">
      <x v="99"/>
    </i>
    <i>
      <x v="100"/>
      <x v="12"/>
    </i>
    <i r="1">
      <x v="13"/>
    </i>
    <i t="default">
      <x v="100"/>
    </i>
    <i>
      <x v="101"/>
      <x v="12"/>
    </i>
    <i r="1">
      <x v="13"/>
    </i>
    <i t="default">
      <x v="101"/>
    </i>
    <i>
      <x v="102"/>
      <x v="12"/>
    </i>
    <i r="1">
      <x v="13"/>
    </i>
    <i t="default">
      <x v="102"/>
    </i>
    <i>
      <x v="103"/>
      <x v="12"/>
    </i>
    <i r="1">
      <x v="13"/>
    </i>
    <i t="default">
      <x v="103"/>
    </i>
    <i>
      <x v="104"/>
      <x v="12"/>
    </i>
    <i r="1">
      <x v="13"/>
    </i>
    <i t="default">
      <x v="104"/>
    </i>
    <i>
      <x v="105"/>
      <x v="12"/>
    </i>
    <i r="1">
      <x v="13"/>
    </i>
    <i t="default">
      <x v="105"/>
    </i>
    <i>
      <x v="107"/>
      <x v="12"/>
    </i>
    <i r="1">
      <x v="13"/>
    </i>
    <i t="default">
      <x v="107"/>
    </i>
    <i>
      <x v="108"/>
      <x v="12"/>
    </i>
    <i r="1">
      <x v="13"/>
    </i>
    <i t="default">
      <x v="108"/>
    </i>
    <i>
      <x v="109"/>
      <x v="12"/>
    </i>
    <i r="1">
      <x v="13"/>
    </i>
    <i t="default">
      <x v="109"/>
    </i>
    <i>
      <x v="111"/>
      <x v="12"/>
    </i>
    <i r="1">
      <x v="13"/>
    </i>
    <i t="default">
      <x v="111"/>
    </i>
    <i>
      <x v="113"/>
      <x v="12"/>
    </i>
    <i r="1">
      <x v="13"/>
    </i>
    <i t="default">
      <x v="113"/>
    </i>
    <i>
      <x v="115"/>
      <x v="12"/>
    </i>
    <i r="1">
      <x v="13"/>
    </i>
    <i t="default">
      <x v="115"/>
    </i>
    <i>
      <x v="117"/>
      <x v="12"/>
    </i>
    <i r="1">
      <x v="13"/>
    </i>
    <i t="default">
      <x v="117"/>
    </i>
    <i>
      <x v="119"/>
      <x v="12"/>
    </i>
    <i r="1">
      <x v="13"/>
    </i>
    <i t="default">
      <x v="119"/>
    </i>
    <i>
      <x v="120"/>
      <x v="12"/>
    </i>
    <i r="1">
      <x v="13"/>
    </i>
    <i t="default">
      <x v="120"/>
    </i>
    <i>
      <x v="121"/>
      <x v="12"/>
    </i>
    <i r="1">
      <x v="13"/>
    </i>
    <i t="default">
      <x v="121"/>
    </i>
    <i>
      <x v="123"/>
      <x v="12"/>
    </i>
    <i r="1">
      <x v="13"/>
    </i>
    <i t="default">
      <x v="123"/>
    </i>
    <i>
      <x v="125"/>
      <x v="12"/>
    </i>
    <i r="1">
      <x v="13"/>
    </i>
    <i t="default">
      <x v="125"/>
    </i>
    <i>
      <x v="127"/>
      <x v="12"/>
    </i>
    <i r="1">
      <x v="13"/>
    </i>
    <i t="default">
      <x v="127"/>
    </i>
    <i>
      <x v="129"/>
      <x v="12"/>
    </i>
    <i r="1">
      <x v="13"/>
    </i>
    <i t="default">
      <x v="129"/>
    </i>
    <i>
      <x v="130"/>
      <x v="12"/>
    </i>
    <i r="1">
      <x v="13"/>
    </i>
    <i t="default">
      <x v="130"/>
    </i>
    <i>
      <x v="131"/>
      <x v="12"/>
    </i>
    <i r="1">
      <x v="13"/>
    </i>
    <i t="default">
      <x v="131"/>
    </i>
    <i>
      <x v="133"/>
      <x v="12"/>
    </i>
    <i r="1">
      <x v="13"/>
    </i>
    <i t="default">
      <x v="133"/>
    </i>
    <i>
      <x v="134"/>
      <x v="12"/>
    </i>
    <i r="1">
      <x v="13"/>
    </i>
    <i t="default">
      <x v="134"/>
    </i>
    <i>
      <x v="135"/>
      <x v="12"/>
    </i>
    <i r="1">
      <x v="13"/>
    </i>
    <i t="default">
      <x v="135"/>
    </i>
    <i>
      <x v="136"/>
      <x v="12"/>
    </i>
    <i r="1">
      <x v="13"/>
    </i>
    <i t="default">
      <x v="136"/>
    </i>
    <i>
      <x v="137"/>
      <x v="12"/>
    </i>
    <i r="1">
      <x v="13"/>
    </i>
    <i t="default">
      <x v="137"/>
    </i>
    <i>
      <x v="139"/>
      <x v="12"/>
    </i>
    <i r="1">
      <x v="13"/>
    </i>
    <i t="default">
      <x v="139"/>
    </i>
    <i>
      <x v="141"/>
      <x v="12"/>
    </i>
    <i r="1">
      <x v="13"/>
    </i>
    <i t="default">
      <x v="141"/>
    </i>
    <i>
      <x v="142"/>
      <x v="12"/>
    </i>
    <i r="1">
      <x v="13"/>
    </i>
    <i t="default">
      <x v="142"/>
    </i>
    <i>
      <x v="143"/>
      <x v="12"/>
    </i>
    <i r="1">
      <x v="13"/>
    </i>
    <i t="default">
      <x v="143"/>
    </i>
    <i>
      <x v="144"/>
      <x v="12"/>
    </i>
    <i r="1">
      <x v="13"/>
    </i>
    <i t="default">
      <x v="144"/>
    </i>
    <i>
      <x v="146"/>
      <x v="12"/>
    </i>
    <i r="1">
      <x v="13"/>
    </i>
    <i t="default">
      <x v="146"/>
    </i>
    <i>
      <x v="147"/>
      <x v="12"/>
    </i>
    <i r="1">
      <x v="13"/>
    </i>
    <i t="default">
      <x v="147"/>
    </i>
    <i>
      <x v="148"/>
      <x v="12"/>
    </i>
    <i r="1">
      <x v="13"/>
    </i>
    <i t="default">
      <x v="148"/>
    </i>
    <i>
      <x v="149"/>
      <x v="12"/>
    </i>
    <i r="1">
      <x v="13"/>
    </i>
    <i t="default">
      <x v="149"/>
    </i>
    <i>
      <x v="150"/>
      <x v="12"/>
    </i>
    <i r="1">
      <x v="13"/>
    </i>
    <i t="default">
      <x v="150"/>
    </i>
    <i>
      <x v="153"/>
      <x v="12"/>
    </i>
    <i r="1">
      <x v="13"/>
    </i>
    <i t="default">
      <x v="153"/>
    </i>
    <i>
      <x v="154"/>
      <x v="12"/>
    </i>
    <i r="1">
      <x v="13"/>
    </i>
    <i t="default">
      <x v="154"/>
    </i>
    <i>
      <x v="155"/>
      <x v="12"/>
    </i>
    <i r="1">
      <x v="13"/>
    </i>
    <i t="default">
      <x v="155"/>
    </i>
    <i>
      <x v="157"/>
      <x v="12"/>
    </i>
    <i r="1">
      <x v="13"/>
    </i>
    <i t="default">
      <x v="157"/>
    </i>
    <i>
      <x v="158"/>
      <x v="12"/>
    </i>
    <i r="1">
      <x v="13"/>
    </i>
    <i t="default">
      <x v="158"/>
    </i>
    <i>
      <x v="159"/>
      <x v="12"/>
    </i>
    <i r="1">
      <x v="13"/>
    </i>
    <i t="default">
      <x v="159"/>
    </i>
    <i>
      <x v="160"/>
      <x v="12"/>
    </i>
    <i r="1">
      <x v="13"/>
    </i>
    <i t="default">
      <x v="160"/>
    </i>
    <i>
      <x v="161"/>
      <x v="12"/>
    </i>
    <i r="1">
      <x v="13"/>
    </i>
    <i t="default">
      <x v="161"/>
    </i>
    <i>
      <x v="162"/>
      <x v="12"/>
    </i>
    <i r="1">
      <x v="13"/>
    </i>
    <i t="default">
      <x v="162"/>
    </i>
    <i>
      <x v="163"/>
      <x v="12"/>
    </i>
    <i r="1">
      <x v="13"/>
    </i>
    <i t="default">
      <x v="163"/>
    </i>
    <i>
      <x v="164"/>
      <x v="12"/>
    </i>
    <i r="1">
      <x v="13"/>
    </i>
    <i t="default">
      <x v="164"/>
    </i>
    <i>
      <x v="165"/>
      <x v="12"/>
    </i>
    <i r="1">
      <x v="13"/>
    </i>
    <i t="default">
      <x v="165"/>
    </i>
    <i>
      <x v="166"/>
      <x v="12"/>
    </i>
    <i r="1">
      <x v="13"/>
    </i>
    <i t="default">
      <x v="166"/>
    </i>
    <i>
      <x v="168"/>
      <x v="12"/>
    </i>
    <i r="1">
      <x v="13"/>
    </i>
    <i t="default">
      <x v="168"/>
    </i>
    <i>
      <x v="169"/>
      <x v="12"/>
    </i>
    <i r="1">
      <x v="13"/>
    </i>
    <i t="default">
      <x v="169"/>
    </i>
    <i>
      <x v="170"/>
      <x v="12"/>
    </i>
    <i r="1">
      <x v="13"/>
    </i>
    <i t="default">
      <x v="170"/>
    </i>
    <i>
      <x v="171"/>
      <x v="12"/>
    </i>
    <i r="1">
      <x v="13"/>
    </i>
    <i t="default">
      <x v="171"/>
    </i>
    <i>
      <x v="172"/>
      <x v="12"/>
    </i>
    <i r="1">
      <x v="13"/>
    </i>
    <i t="default">
      <x v="172"/>
    </i>
    <i>
      <x v="173"/>
      <x v="12"/>
    </i>
    <i r="1">
      <x v="13"/>
    </i>
    <i t="default">
      <x v="173"/>
    </i>
    <i>
      <x v="174"/>
      <x v="12"/>
    </i>
    <i r="1">
      <x v="13"/>
    </i>
    <i t="default">
      <x v="174"/>
    </i>
    <i>
      <x v="175"/>
      <x v="12"/>
    </i>
    <i r="1">
      <x v="13"/>
    </i>
    <i t="default">
      <x v="175"/>
    </i>
    <i>
      <x v="177"/>
      <x v="12"/>
    </i>
    <i r="1">
      <x v="13"/>
    </i>
    <i t="default">
      <x v="177"/>
    </i>
    <i>
      <x v="179"/>
      <x v="12"/>
    </i>
    <i r="1">
      <x v="13"/>
    </i>
    <i t="default">
      <x v="179"/>
    </i>
    <i>
      <x v="180"/>
      <x v="12"/>
    </i>
    <i r="1">
      <x v="13"/>
    </i>
    <i t="default">
      <x v="180"/>
    </i>
    <i>
      <x v="181"/>
      <x v="12"/>
    </i>
    <i r="1">
      <x v="13"/>
    </i>
    <i t="default">
      <x v="181"/>
    </i>
    <i>
      <x v="182"/>
      <x v="12"/>
    </i>
    <i r="1">
      <x v="13"/>
    </i>
    <i t="default">
      <x v="182"/>
    </i>
    <i>
      <x v="183"/>
      <x v="12"/>
    </i>
    <i r="1">
      <x v="13"/>
    </i>
    <i t="default">
      <x v="183"/>
    </i>
    <i>
      <x v="184"/>
      <x v="12"/>
    </i>
    <i r="1">
      <x v="13"/>
    </i>
    <i t="default">
      <x v="18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12" numFmtId="4"/>
    <dataField name="Sum of TOTAL ANNUAL SALARIES OPER. &amp; OTHER FUNDS 2016-2017*" fld="5" baseField="2" baseItem="12" numFmtId="165"/>
    <dataField name="Sum of FTE OPER. &amp; OTHER FUNDS 2017-2018" fld="4" baseField="2" baseItem="13" numFmtId="4"/>
    <dataField name="Sum of TOTAL ANNUAL SALARIES OPER. &amp; OTHER FUNDS 2017-2018" fld="6" baseField="2" baseItem="13" numFmtId="165"/>
  </dataFields>
  <formats count="8">
    <format dxfId="89">
      <pivotArea field="1" type="button" dataOnly="0" labelOnly="1" outline="0" axis="axisRow" fieldPosition="0"/>
    </format>
    <format dxfId="88">
      <pivotArea field="2" type="button" dataOnly="0" labelOnly="1" outline="0" axis="axisRow" fieldPosition="1"/>
    </format>
    <format dxfId="87">
      <pivotArea outline="0" fieldPosition="0">
        <references count="1">
          <reference field="4294967294" count="1">
            <x v="0"/>
          </reference>
        </references>
      </pivotArea>
    </format>
    <format dxfId="86">
      <pivotArea outline="0" fieldPosition="0">
        <references count="1">
          <reference field="4294967294" count="1">
            <x v="1"/>
          </reference>
        </references>
      </pivotArea>
    </format>
    <format dxfId="85">
      <pivotArea outline="0" fieldPosition="0">
        <references count="1">
          <reference field="4294967294" count="1">
            <x v="2"/>
          </reference>
        </references>
      </pivotArea>
    </format>
    <format dxfId="84">
      <pivotArea outline="0" fieldPosition="0">
        <references count="1">
          <reference field="4294967294" count="1">
            <x v="3"/>
          </reference>
        </references>
      </pivotArea>
    </format>
    <format dxfId="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120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x="18"/>
        <item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115">
    <i>
      <x/>
      <x v="5"/>
      <x v="12"/>
    </i>
    <i r="2">
      <x v="13"/>
    </i>
    <i t="default" r="1">
      <x v="5"/>
    </i>
    <i r="1">
      <x v="9"/>
      <x v="12"/>
    </i>
    <i r="2">
      <x v="13"/>
    </i>
    <i t="default" r="1">
      <x v="9"/>
    </i>
    <i r="1">
      <x v="11"/>
      <x v="12"/>
    </i>
    <i r="2">
      <x v="13"/>
    </i>
    <i t="default" r="1">
      <x v="11"/>
    </i>
    <i r="1">
      <x v="29"/>
      <x v="12"/>
    </i>
    <i r="2">
      <x v="13"/>
    </i>
    <i t="default" r="1">
      <x v="29"/>
    </i>
    <i r="1">
      <x v="38"/>
      <x v="12"/>
    </i>
    <i r="2">
      <x v="13"/>
    </i>
    <i t="default" r="1">
      <x v="38"/>
    </i>
    <i r="1">
      <x v="47"/>
      <x v="12"/>
    </i>
    <i r="2">
      <x v="13"/>
    </i>
    <i t="default" r="1">
      <x v="47"/>
    </i>
    <i r="1">
      <x v="51"/>
      <x v="12"/>
    </i>
    <i r="2">
      <x v="13"/>
    </i>
    <i t="default" r="1">
      <x v="51"/>
    </i>
    <i r="1">
      <x v="52"/>
      <x v="12"/>
    </i>
    <i r="2">
      <x v="13"/>
    </i>
    <i t="default" r="1">
      <x v="52"/>
    </i>
    <i r="1">
      <x v="65"/>
      <x v="12"/>
    </i>
    <i r="2">
      <x v="13"/>
    </i>
    <i t="default" r="1">
      <x v="65"/>
    </i>
    <i r="1">
      <x v="76"/>
      <x v="12"/>
    </i>
    <i r="2">
      <x v="13"/>
    </i>
    <i t="default" r="1">
      <x v="76"/>
    </i>
    <i r="1">
      <x v="82"/>
      <x v="12"/>
    </i>
    <i r="2">
      <x v="13"/>
    </i>
    <i t="default" r="1">
      <x v="82"/>
    </i>
    <i r="1">
      <x v="96"/>
      <x v="12"/>
    </i>
    <i r="2">
      <x v="13"/>
    </i>
    <i t="default" r="1">
      <x v="96"/>
    </i>
    <i r="1">
      <x v="110"/>
      <x v="12"/>
    </i>
    <i r="2">
      <x v="13"/>
    </i>
    <i t="default" r="1">
      <x v="110"/>
    </i>
    <i r="1">
      <x v="116"/>
      <x v="12"/>
    </i>
    <i r="2">
      <x v="13"/>
    </i>
    <i t="default" r="1">
      <x v="116"/>
    </i>
    <i r="1">
      <x v="118"/>
      <x v="12"/>
    </i>
    <i r="2">
      <x v="13"/>
    </i>
    <i t="default" r="1">
      <x v="118"/>
    </i>
    <i r="1">
      <x v="122"/>
      <x v="12"/>
    </i>
    <i r="2">
      <x v="13"/>
    </i>
    <i t="default" r="1">
      <x v="122"/>
    </i>
    <i r="1">
      <x v="126"/>
      <x v="12"/>
    </i>
    <i r="2">
      <x v="13"/>
    </i>
    <i t="default" r="1">
      <x v="126"/>
    </i>
    <i r="1">
      <x v="132"/>
      <x v="12"/>
    </i>
    <i r="2">
      <x v="13"/>
    </i>
    <i t="default" r="1">
      <x v="132"/>
    </i>
    <i r="1">
      <x v="140"/>
      <x v="12"/>
    </i>
    <i r="2">
      <x v="13"/>
    </i>
    <i t="default" r="1">
      <x v="140"/>
    </i>
    <i r="1">
      <x v="152"/>
      <x v="12"/>
    </i>
    <i r="2">
      <x v="13"/>
    </i>
    <i t="default" r="1">
      <x v="152"/>
    </i>
    <i r="1">
      <x v="156"/>
      <x v="12"/>
    </i>
    <i r="2">
      <x v="13"/>
    </i>
    <i t="default" r="1">
      <x v="156"/>
    </i>
    <i r="1">
      <x v="176"/>
      <x v="12"/>
    </i>
    <i r="2">
      <x v="13"/>
    </i>
    <i t="default" r="1">
      <x v="176"/>
    </i>
    <i>
      <x v="1"/>
      <x v="114"/>
      <x v="12"/>
    </i>
    <i r="2">
      <x v="13"/>
    </i>
    <i t="default" r="1">
      <x v="114"/>
    </i>
    <i>
      <x v="2"/>
      <x v="79"/>
      <x v="12"/>
    </i>
    <i r="2">
      <x v="13"/>
    </i>
    <i t="default" r="1">
      <x v="79"/>
    </i>
    <i r="1">
      <x v="128"/>
      <x v="12"/>
    </i>
    <i r="2">
      <x v="13"/>
    </i>
    <i t="default" r="1">
      <x v="128"/>
    </i>
    <i>
      <x v="3"/>
      <x v="112"/>
      <x v="12"/>
    </i>
    <i r="2">
      <x v="13"/>
    </i>
    <i t="default" r="1">
      <x v="112"/>
    </i>
    <i>
      <x v="5"/>
      <x v="44"/>
      <x v="12"/>
    </i>
    <i r="2">
      <x v="13"/>
    </i>
    <i t="default" r="1">
      <x v="44"/>
    </i>
    <i>
      <x v="6"/>
      <x v="124"/>
      <x v="12"/>
    </i>
    <i r="2">
      <x v="13"/>
    </i>
    <i t="default" r="1">
      <x v="124"/>
    </i>
    <i>
      <x v="7"/>
      <x v="106"/>
      <x v="12"/>
    </i>
    <i r="2">
      <x v="13"/>
    </i>
    <i t="default" r="1">
      <x v="106"/>
    </i>
    <i>
      <x v="8"/>
      <x v="91"/>
      <x v="12"/>
    </i>
    <i r="2">
      <x v="13"/>
    </i>
    <i t="default" r="1">
      <x v="91"/>
    </i>
    <i>
      <x v="9"/>
      <x v="145"/>
      <x v="12"/>
    </i>
    <i r="2">
      <x v="13"/>
    </i>
    <i t="default" r="1">
      <x v="145"/>
    </i>
    <i>
      <x v="10"/>
      <x v="151"/>
      <x v="12"/>
    </i>
    <i r="2">
      <x v="13"/>
    </i>
    <i t="default" r="1">
      <x v="151"/>
    </i>
    <i>
      <x v="11"/>
      <x/>
      <x v="12"/>
    </i>
    <i r="2">
      <x v="13"/>
    </i>
    <i t="default" r="1">
      <x/>
    </i>
    <i>
      <x v="13"/>
      <x v="40"/>
      <x v="12"/>
    </i>
    <i r="2">
      <x v="13"/>
    </i>
    <i t="default" r="1">
      <x v="40"/>
    </i>
    <i>
      <x v="14"/>
      <x v="14"/>
      <x v="12"/>
    </i>
    <i r="2">
      <x v="13"/>
    </i>
    <i t="default" r="1">
      <x v="14"/>
    </i>
    <i r="1">
      <x v="167"/>
      <x v="12"/>
    </i>
    <i r="2">
      <x v="13"/>
    </i>
    <i t="default" r="1">
      <x v="167"/>
    </i>
    <i r="1">
      <x v="178"/>
      <x v="12"/>
    </i>
    <i r="2">
      <x v="13"/>
    </i>
    <i t="default" r="1">
      <x v="178"/>
    </i>
    <i>
      <x v="15"/>
      <x v="138"/>
      <x v="12"/>
    </i>
    <i r="2">
      <x v="13"/>
    </i>
    <i t="default" r="1">
      <x v="1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2" numFmtId="4"/>
    <dataField name="Sum of TOTAL ANNUAL SALARIES OPER. &amp; OTHER FUNDS 2016-2017*" fld="5" baseField="2" baseItem="12" numFmtId="165"/>
    <dataField name="Sum of FTE OPER. &amp; OTHER FUNDS 2017-2018" fld="4" baseField="2" baseItem="12" numFmtId="4"/>
    <dataField name="Sum of TOTAL ANNUAL SALARIES OPER. &amp; OTHER FUNDS 2017-2018" fld="6" baseField="2" baseItem="12" numFmtId="165"/>
  </dataFields>
  <formats count="9">
    <format dxfId="81">
      <pivotArea field="0" type="button" dataOnly="0" labelOnly="1" outline="0" axis="axisRow" fieldPosition="0"/>
    </format>
    <format dxfId="80">
      <pivotArea field="1" type="button" dataOnly="0" labelOnly="1" outline="0" axis="axisRow" fieldPosition="1"/>
    </format>
    <format dxfId="79">
      <pivotArea field="2" type="button" dataOnly="0" labelOnly="1" outline="0" axis="axisRow" fieldPosition="2"/>
    </format>
    <format dxfId="78">
      <pivotArea outline="0" fieldPosition="0">
        <references count="1">
          <reference field="4294967294" count="1">
            <x v="0"/>
          </reference>
        </references>
      </pivotArea>
    </format>
    <format dxfId="77">
      <pivotArea outline="0" fieldPosition="0">
        <references count="1">
          <reference field="4294967294" count="1">
            <x v="1"/>
          </reference>
        </references>
      </pivotArea>
    </format>
    <format dxfId="76">
      <pivotArea outline="0" fieldPosition="0">
        <references count="1">
          <reference field="4294967294" count="1">
            <x v="2"/>
          </reference>
        </references>
      </pivotArea>
    </format>
    <format dxfId="75">
      <pivotArea outline="0" fieldPosition="0">
        <references count="1">
          <reference field="4294967294" count="1">
            <x v="3"/>
          </reference>
        </references>
      </pivotArea>
    </format>
    <format dxfId="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F1320" firstHeaderRow="0" firstDataRow="1" firstDataCol="2" rowPageCount="1" colPageCount="1"/>
  <pivotFields count="11">
    <pivotField axis="axisPage" compact="0" outline="0" subtotalTop="0" multipleItemSelectionAllowed="1" showAll="0">
      <items count="17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  <item t="default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x="22"/>
        <item x="23"/>
        <item x="24"/>
        <item x="25"/>
        <item x="26"/>
        <item x="27"/>
        <item x="28"/>
        <item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315">
    <i>
      <x v="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"/>
    </i>
    <i>
      <x v="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"/>
    </i>
    <i>
      <x v="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"/>
    </i>
    <i>
      <x v="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"/>
    </i>
    <i>
      <x v="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"/>
    </i>
    <i>
      <x v="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"/>
    </i>
    <i>
      <x v="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"/>
    </i>
    <i>
      <x v="1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"/>
    </i>
    <i>
      <x v="1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"/>
    </i>
    <i>
      <x v="1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"/>
    </i>
    <i>
      <x v="1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"/>
    </i>
    <i>
      <x v="1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"/>
    </i>
    <i>
      <x v="1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"/>
    </i>
    <i>
      <x v="1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8"/>
    </i>
    <i>
      <x v="1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9"/>
    </i>
    <i>
      <x v="2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0"/>
    </i>
    <i>
      <x v="2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1"/>
    </i>
    <i>
      <x v="2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2"/>
    </i>
    <i>
      <x v="2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3"/>
    </i>
    <i>
      <x v="2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4"/>
    </i>
    <i>
      <x v="2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5"/>
    </i>
    <i>
      <x v="2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6"/>
    </i>
    <i>
      <x v="2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28"/>
    </i>
    <i>
      <x v="3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0"/>
    </i>
    <i>
      <x v="3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1"/>
    </i>
    <i>
      <x v="3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2"/>
    </i>
    <i>
      <x v="3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3"/>
    </i>
    <i>
      <x v="3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4"/>
    </i>
    <i>
      <x v="3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5"/>
    </i>
    <i>
      <x v="3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6"/>
    </i>
    <i>
      <x v="3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7"/>
    </i>
    <i>
      <x v="3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9"/>
    </i>
    <i>
      <x v="4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1"/>
    </i>
    <i>
      <x v="4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2"/>
    </i>
    <i>
      <x v="4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3"/>
    </i>
    <i>
      <x v="4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5"/>
    </i>
    <i>
      <x v="4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6"/>
    </i>
    <i>
      <x v="4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8"/>
    </i>
    <i>
      <x v="4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49"/>
    </i>
    <i>
      <x v="5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0"/>
    </i>
    <i>
      <x v="5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3"/>
    </i>
    <i>
      <x v="5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4"/>
    </i>
    <i>
      <x v="5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5"/>
    </i>
    <i>
      <x v="5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6"/>
    </i>
    <i>
      <x v="5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7"/>
    </i>
    <i>
      <x v="5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8"/>
    </i>
    <i>
      <x v="5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59"/>
    </i>
    <i>
      <x v="6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0"/>
    </i>
    <i>
      <x v="6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1"/>
    </i>
    <i>
      <x v="6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2"/>
    </i>
    <i>
      <x v="6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3"/>
    </i>
    <i>
      <x v="6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4"/>
    </i>
    <i>
      <x v="6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6"/>
    </i>
    <i>
      <x v="6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7"/>
    </i>
    <i>
      <x v="6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8"/>
    </i>
    <i>
      <x v="6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69"/>
    </i>
    <i>
      <x v="7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0"/>
    </i>
    <i>
      <x v="7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1"/>
    </i>
    <i>
      <x v="7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2"/>
    </i>
    <i>
      <x v="7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3"/>
    </i>
    <i>
      <x v="7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4"/>
    </i>
    <i>
      <x v="7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5"/>
    </i>
    <i>
      <x v="7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7"/>
    </i>
    <i>
      <x v="7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78"/>
    </i>
    <i>
      <x v="8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0"/>
    </i>
    <i>
      <x v="8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1"/>
    </i>
    <i>
      <x v="8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3"/>
    </i>
    <i>
      <x v="8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4"/>
    </i>
    <i>
      <x v="8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5"/>
    </i>
    <i>
      <x v="8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6"/>
    </i>
    <i>
      <x v="8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7"/>
    </i>
    <i>
      <x v="8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8"/>
    </i>
    <i>
      <x v="8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89"/>
    </i>
    <i>
      <x v="9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0"/>
    </i>
    <i>
      <x v="9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2"/>
    </i>
    <i>
      <x v="9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3"/>
    </i>
    <i>
      <x v="9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4"/>
    </i>
    <i>
      <x v="9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5"/>
    </i>
    <i>
      <x v="9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7"/>
    </i>
    <i>
      <x v="9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8"/>
    </i>
    <i>
      <x v="9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99"/>
    </i>
    <i>
      <x v="10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0"/>
    </i>
    <i>
      <x v="10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1"/>
    </i>
    <i>
      <x v="10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2"/>
    </i>
    <i>
      <x v="10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3"/>
    </i>
    <i>
      <x v="10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4"/>
    </i>
    <i>
      <x v="10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5"/>
    </i>
    <i>
      <x v="10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7"/>
    </i>
    <i>
      <x v="10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8"/>
    </i>
    <i>
      <x v="10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09"/>
    </i>
    <i>
      <x v="11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11"/>
    </i>
    <i>
      <x v="11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13"/>
    </i>
    <i>
      <x v="11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15"/>
    </i>
    <i>
      <x v="11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17"/>
    </i>
    <i>
      <x v="11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19"/>
    </i>
    <i>
      <x v="12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0"/>
    </i>
    <i>
      <x v="12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1"/>
    </i>
    <i>
      <x v="12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3"/>
    </i>
    <i>
      <x v="12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5"/>
    </i>
    <i>
      <x v="12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7"/>
    </i>
    <i>
      <x v="12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29"/>
    </i>
    <i>
      <x v="13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0"/>
    </i>
    <i>
      <x v="13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1"/>
    </i>
    <i>
      <x v="13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3"/>
    </i>
    <i>
      <x v="13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4"/>
    </i>
    <i>
      <x v="13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5"/>
    </i>
    <i>
      <x v="13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6"/>
    </i>
    <i>
      <x v="13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7"/>
    </i>
    <i>
      <x v="13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39"/>
    </i>
    <i>
      <x v="14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1"/>
    </i>
    <i>
      <x v="14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2"/>
    </i>
    <i>
      <x v="14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3"/>
    </i>
    <i>
      <x v="14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4"/>
    </i>
    <i>
      <x v="14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6"/>
    </i>
    <i>
      <x v="14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7"/>
    </i>
    <i>
      <x v="14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8"/>
    </i>
    <i>
      <x v="14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49"/>
    </i>
    <i>
      <x v="15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0"/>
    </i>
    <i>
      <x v="15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3"/>
    </i>
    <i>
      <x v="15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4"/>
    </i>
    <i>
      <x v="15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5"/>
    </i>
    <i>
      <x v="15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7"/>
    </i>
    <i>
      <x v="15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8"/>
    </i>
    <i>
      <x v="15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59"/>
    </i>
    <i>
      <x v="16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0"/>
    </i>
    <i>
      <x v="16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1"/>
    </i>
    <i>
      <x v="16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2"/>
    </i>
    <i>
      <x v="16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3"/>
    </i>
    <i>
      <x v="16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4"/>
    </i>
    <i>
      <x v="16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5"/>
    </i>
    <i>
      <x v="166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6"/>
    </i>
    <i>
      <x v="168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8"/>
    </i>
    <i>
      <x v="16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69"/>
    </i>
    <i>
      <x v="17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0"/>
    </i>
    <i>
      <x v="17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1"/>
    </i>
    <i>
      <x v="17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2"/>
    </i>
    <i>
      <x v="17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3"/>
    </i>
    <i>
      <x v="17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4"/>
    </i>
    <i>
      <x v="175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5"/>
    </i>
    <i>
      <x v="177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7"/>
    </i>
    <i>
      <x v="179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79"/>
    </i>
    <i>
      <x v="180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80"/>
    </i>
    <i>
      <x v="181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81"/>
    </i>
    <i>
      <x v="182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82"/>
    </i>
    <i>
      <x v="183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83"/>
    </i>
    <i>
      <x v="184"/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8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15" numFmtId="4"/>
    <dataField name="Sum of TOTAL ANNUAL SALARIES OPER. &amp; OTHER FUNDS 2016-2017*" fld="5" baseField="2" baseItem="15" numFmtId="165"/>
    <dataField name="Sum of FTE OPER. &amp; OTHER FUNDS 2017-2018" fld="4" baseField="2" baseItem="15" numFmtId="4"/>
    <dataField name="Sum of TOTAL ANNUAL SALARIES OPER. &amp; OTHER FUNDS 2017-2018" fld="6" baseField="2" baseItem="15" numFmtId="165"/>
  </dataFields>
  <formats count="8">
    <format dxfId="72">
      <pivotArea field="1" type="button" dataOnly="0" labelOnly="1" outline="0" axis="axisRow" fieldPosition="0"/>
    </format>
    <format dxfId="71">
      <pivotArea field="2" type="button" dataOnly="0" labelOnly="1" outline="0" axis="axisRow" fieldPosition="1"/>
    </format>
    <format dxfId="70">
      <pivotArea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1"/>
          </reference>
        </references>
      </pivotArea>
    </format>
    <format dxfId="68">
      <pivotArea outline="0" fieldPosition="0">
        <references count="1">
          <reference field="4294967294" count="1">
            <x v="2"/>
          </reference>
        </references>
      </pivotArea>
    </format>
    <format dxfId="67">
      <pivotArea outline="0" fieldPosition="0">
        <references count="1">
          <reference field="4294967294" count="1">
            <x v="3"/>
          </reference>
        </references>
      </pivotArea>
    </format>
    <format dxfId="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348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x="22"/>
        <item x="23"/>
        <item x="24"/>
        <item x="25"/>
        <item x="26"/>
        <item x="27"/>
        <item x="28"/>
        <item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343">
    <i>
      <x/>
      <x v="5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5"/>
    </i>
    <i r="1">
      <x v="9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9"/>
    </i>
    <i r="1">
      <x v="11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1"/>
    </i>
    <i r="1">
      <x v="29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29"/>
    </i>
    <i r="1">
      <x v="38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38"/>
    </i>
    <i r="1">
      <x v="4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47"/>
    </i>
    <i r="1">
      <x v="51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51"/>
    </i>
    <i r="1">
      <x v="52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52"/>
    </i>
    <i r="1">
      <x v="65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65"/>
    </i>
    <i r="1">
      <x v="7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76"/>
    </i>
    <i r="1">
      <x v="82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82"/>
    </i>
    <i r="1">
      <x v="9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96"/>
    </i>
    <i r="1">
      <x v="110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10"/>
    </i>
    <i r="1">
      <x v="11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16"/>
    </i>
    <i r="1">
      <x v="118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18"/>
    </i>
    <i r="1">
      <x v="122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22"/>
    </i>
    <i r="1">
      <x v="12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26"/>
    </i>
    <i r="1">
      <x v="132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32"/>
    </i>
    <i r="1">
      <x v="140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40"/>
    </i>
    <i r="1">
      <x v="152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52"/>
    </i>
    <i r="1">
      <x v="15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56"/>
    </i>
    <i r="1">
      <x v="17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76"/>
    </i>
    <i>
      <x v="1"/>
      <x v="114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14"/>
    </i>
    <i>
      <x v="2"/>
      <x v="79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79"/>
    </i>
    <i r="1">
      <x v="128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28"/>
    </i>
    <i>
      <x v="3"/>
      <x v="112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12"/>
    </i>
    <i>
      <x v="5"/>
      <x v="44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44"/>
    </i>
    <i>
      <x v="6"/>
      <x v="124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24"/>
    </i>
    <i>
      <x v="7"/>
      <x v="10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06"/>
    </i>
    <i>
      <x v="8"/>
      <x v="91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91"/>
    </i>
    <i>
      <x v="9"/>
      <x v="145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45"/>
    </i>
    <i>
      <x v="10"/>
      <x v="151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51"/>
    </i>
    <i>
      <x v="11"/>
      <x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/>
    </i>
    <i>
      <x v="13"/>
      <x v="40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40"/>
    </i>
    <i>
      <x v="14"/>
      <x v="14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4"/>
    </i>
    <i r="1">
      <x v="16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67"/>
    </i>
    <i r="1">
      <x v="178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78"/>
    </i>
    <i>
      <x v="15"/>
      <x v="138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15" numFmtId="4"/>
    <dataField name="Sum of TOTAL ANNUAL SALARIES OPER. &amp; OTHER FUNDS 2016-2017*" fld="5" baseField="2" baseItem="15" numFmtId="165"/>
    <dataField name="Sum of FTE OPER. &amp; OTHER FUNDS 2017-2018" fld="4" baseField="2" baseItem="15" numFmtId="4"/>
    <dataField name="Sum of TOTAL ANNUAL SALARIES OPER. &amp; OTHER FUNDS 2017-2018" fld="6" baseField="2" baseItem="15" numFmtId="165"/>
  </dataFields>
  <formats count="10">
    <format dxfId="64">
      <pivotArea field="0" type="button" dataOnly="0" labelOnly="1" outline="0" axis="axisRow" fieldPosition="0"/>
    </format>
    <format dxfId="63">
      <pivotArea field="1" type="button" dataOnly="0" labelOnly="1" outline="0" axis="axisRow" fieldPosition="1"/>
    </format>
    <format dxfId="62">
      <pivotArea field="2" type="button" dataOnly="0" labelOnly="1" outline="0" axis="axisRow" fieldPosition="2"/>
    </format>
    <format dxfId="61">
      <pivotArea outline="0" fieldPosition="0">
        <references count="1">
          <reference field="4294967294" count="1">
            <x v="0"/>
          </reference>
        </references>
      </pivotArea>
    </format>
    <format dxfId="60">
      <pivotArea outline="0" fieldPosition="0">
        <references count="1">
          <reference field="4294967294" count="1">
            <x v="1"/>
          </reference>
        </references>
      </pivotArea>
    </format>
    <format dxfId="59">
      <pivotArea outline="0" fieldPosition="0">
        <references count="1">
          <reference field="4294967294" count="1">
            <x v="2"/>
          </reference>
        </references>
      </pivotArea>
    </format>
    <format dxfId="58">
      <pivotArea outline="0" fieldPosition="0">
        <references count="1">
          <reference field="4294967294" count="1">
            <x v="3"/>
          </reference>
        </references>
      </pivotArea>
    </format>
    <format dxfId="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F444" firstHeaderRow="0" firstDataRow="1" firstDataCol="2" rowPageCount="1" colPageCount="1"/>
  <pivotFields count="11">
    <pivotField axis="axisPage" compact="0" outline="0" subtotalTop="0" multipleItemSelectionAllowed="1" showAll="0">
      <items count="17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  <item t="default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439">
    <i>
      <x v="1"/>
      <x v="23"/>
    </i>
    <i r="1">
      <x v="34"/>
    </i>
    <i t="default">
      <x v="1"/>
    </i>
    <i>
      <x v="2"/>
      <x v="23"/>
    </i>
    <i r="1">
      <x v="34"/>
    </i>
    <i t="default">
      <x v="2"/>
    </i>
    <i>
      <x v="3"/>
      <x v="23"/>
    </i>
    <i r="1">
      <x v="34"/>
    </i>
    <i t="default">
      <x v="3"/>
    </i>
    <i>
      <x v="4"/>
      <x v="23"/>
    </i>
    <i r="1">
      <x v="34"/>
    </i>
    <i t="default">
      <x v="4"/>
    </i>
    <i>
      <x v="6"/>
      <x v="23"/>
    </i>
    <i r="1">
      <x v="34"/>
    </i>
    <i t="default">
      <x v="6"/>
    </i>
    <i>
      <x v="7"/>
      <x v="23"/>
    </i>
    <i r="1">
      <x v="34"/>
    </i>
    <i t="default">
      <x v="7"/>
    </i>
    <i>
      <x v="8"/>
      <x v="23"/>
    </i>
    <i r="1">
      <x v="34"/>
    </i>
    <i t="default">
      <x v="8"/>
    </i>
    <i>
      <x v="10"/>
      <x v="23"/>
    </i>
    <i r="1">
      <x v="34"/>
    </i>
    <i t="default">
      <x v="10"/>
    </i>
    <i>
      <x v="12"/>
      <x v="23"/>
    </i>
    <i r="1">
      <x v="34"/>
    </i>
    <i t="default">
      <x v="12"/>
    </i>
    <i>
      <x v="13"/>
      <x v="23"/>
    </i>
    <i r="1">
      <x v="34"/>
    </i>
    <i t="default">
      <x v="13"/>
    </i>
    <i>
      <x v="15"/>
      <x v="23"/>
    </i>
    <i r="1">
      <x v="34"/>
    </i>
    <i t="default">
      <x v="15"/>
    </i>
    <i>
      <x v="16"/>
      <x v="23"/>
    </i>
    <i r="1">
      <x v="34"/>
    </i>
    <i t="default">
      <x v="16"/>
    </i>
    <i>
      <x v="17"/>
      <x v="23"/>
    </i>
    <i r="1">
      <x v="34"/>
    </i>
    <i t="default">
      <x v="17"/>
    </i>
    <i>
      <x v="18"/>
      <x v="23"/>
    </i>
    <i r="1">
      <x v="34"/>
    </i>
    <i t="default">
      <x v="18"/>
    </i>
    <i>
      <x v="19"/>
      <x v="23"/>
    </i>
    <i r="1">
      <x v="34"/>
    </i>
    <i t="default">
      <x v="19"/>
    </i>
    <i>
      <x v="20"/>
      <x v="23"/>
    </i>
    <i r="1">
      <x v="34"/>
    </i>
    <i t="default">
      <x v="20"/>
    </i>
    <i>
      <x v="21"/>
      <x v="23"/>
    </i>
    <i r="1">
      <x v="34"/>
    </i>
    <i t="default">
      <x v="21"/>
    </i>
    <i>
      <x v="22"/>
      <x v="23"/>
    </i>
    <i r="1">
      <x v="34"/>
    </i>
    <i t="default">
      <x v="22"/>
    </i>
    <i>
      <x v="23"/>
      <x v="23"/>
    </i>
    <i r="1">
      <x v="34"/>
    </i>
    <i t="default">
      <x v="23"/>
    </i>
    <i>
      <x v="24"/>
      <x v="23"/>
    </i>
    <i r="1">
      <x v="34"/>
    </i>
    <i t="default">
      <x v="24"/>
    </i>
    <i>
      <x v="25"/>
      <x v="23"/>
    </i>
    <i r="1">
      <x v="34"/>
    </i>
    <i t="default">
      <x v="25"/>
    </i>
    <i>
      <x v="26"/>
      <x v="23"/>
    </i>
    <i r="1">
      <x v="34"/>
    </i>
    <i t="default">
      <x v="26"/>
    </i>
    <i>
      <x v="28"/>
      <x v="23"/>
    </i>
    <i r="1">
      <x v="34"/>
    </i>
    <i t="default">
      <x v="28"/>
    </i>
    <i>
      <x v="30"/>
      <x v="23"/>
    </i>
    <i r="1">
      <x v="34"/>
    </i>
    <i t="default">
      <x v="30"/>
    </i>
    <i>
      <x v="31"/>
      <x v="23"/>
    </i>
    <i r="1">
      <x v="34"/>
    </i>
    <i t="default">
      <x v="31"/>
    </i>
    <i>
      <x v="32"/>
      <x v="23"/>
    </i>
    <i r="1">
      <x v="34"/>
    </i>
    <i t="default">
      <x v="32"/>
    </i>
    <i>
      <x v="33"/>
      <x v="23"/>
    </i>
    <i r="1">
      <x v="34"/>
    </i>
    <i t="default">
      <x v="33"/>
    </i>
    <i>
      <x v="34"/>
      <x v="23"/>
    </i>
    <i r="1">
      <x v="34"/>
    </i>
    <i t="default">
      <x v="34"/>
    </i>
    <i>
      <x v="35"/>
      <x v="23"/>
    </i>
    <i r="1">
      <x v="34"/>
    </i>
    <i t="default">
      <x v="35"/>
    </i>
    <i>
      <x v="36"/>
      <x v="23"/>
    </i>
    <i r="1">
      <x v="34"/>
    </i>
    <i t="default">
      <x v="36"/>
    </i>
    <i>
      <x v="37"/>
      <x v="23"/>
    </i>
    <i r="1">
      <x v="34"/>
    </i>
    <i t="default">
      <x v="37"/>
    </i>
    <i>
      <x v="39"/>
      <x v="23"/>
    </i>
    <i r="1">
      <x v="34"/>
    </i>
    <i t="default">
      <x v="39"/>
    </i>
    <i>
      <x v="41"/>
      <x v="23"/>
    </i>
    <i r="1">
      <x v="34"/>
    </i>
    <i t="default">
      <x v="41"/>
    </i>
    <i>
      <x v="42"/>
      <x v="23"/>
    </i>
    <i r="1">
      <x v="34"/>
    </i>
    <i t="default">
      <x v="42"/>
    </i>
    <i>
      <x v="43"/>
      <x v="23"/>
    </i>
    <i r="1">
      <x v="34"/>
    </i>
    <i t="default">
      <x v="43"/>
    </i>
    <i>
      <x v="45"/>
      <x v="23"/>
    </i>
    <i r="1">
      <x v="34"/>
    </i>
    <i t="default">
      <x v="45"/>
    </i>
    <i>
      <x v="46"/>
      <x v="23"/>
    </i>
    <i r="1">
      <x v="34"/>
    </i>
    <i t="default">
      <x v="46"/>
    </i>
    <i>
      <x v="48"/>
      <x v="23"/>
    </i>
    <i r="1">
      <x v="34"/>
    </i>
    <i t="default">
      <x v="48"/>
    </i>
    <i>
      <x v="49"/>
      <x v="23"/>
    </i>
    <i r="1">
      <x v="34"/>
    </i>
    <i t="default">
      <x v="49"/>
    </i>
    <i>
      <x v="50"/>
      <x v="23"/>
    </i>
    <i r="1">
      <x v="34"/>
    </i>
    <i t="default">
      <x v="50"/>
    </i>
    <i>
      <x v="53"/>
      <x v="23"/>
    </i>
    <i r="1">
      <x v="34"/>
    </i>
    <i t="default">
      <x v="53"/>
    </i>
    <i>
      <x v="54"/>
      <x v="23"/>
    </i>
    <i r="1">
      <x v="34"/>
    </i>
    <i t="default">
      <x v="54"/>
    </i>
    <i>
      <x v="55"/>
      <x v="23"/>
    </i>
    <i r="1">
      <x v="34"/>
    </i>
    <i t="default">
      <x v="55"/>
    </i>
    <i>
      <x v="56"/>
      <x v="23"/>
    </i>
    <i r="1">
      <x v="34"/>
    </i>
    <i t="default">
      <x v="56"/>
    </i>
    <i>
      <x v="57"/>
      <x v="23"/>
    </i>
    <i r="1">
      <x v="34"/>
    </i>
    <i t="default">
      <x v="57"/>
    </i>
    <i>
      <x v="58"/>
      <x v="23"/>
    </i>
    <i r="1">
      <x v="34"/>
    </i>
    <i t="default">
      <x v="58"/>
    </i>
    <i>
      <x v="59"/>
      <x v="23"/>
    </i>
    <i r="1">
      <x v="34"/>
    </i>
    <i t="default">
      <x v="59"/>
    </i>
    <i>
      <x v="60"/>
      <x v="23"/>
    </i>
    <i r="1">
      <x v="34"/>
    </i>
    <i t="default">
      <x v="60"/>
    </i>
    <i>
      <x v="61"/>
      <x v="23"/>
    </i>
    <i r="1">
      <x v="34"/>
    </i>
    <i t="default">
      <x v="61"/>
    </i>
    <i>
      <x v="62"/>
      <x v="23"/>
    </i>
    <i r="1">
      <x v="34"/>
    </i>
    <i t="default">
      <x v="62"/>
    </i>
    <i>
      <x v="63"/>
      <x v="23"/>
    </i>
    <i r="1">
      <x v="34"/>
    </i>
    <i t="default">
      <x v="63"/>
    </i>
    <i>
      <x v="64"/>
      <x v="23"/>
    </i>
    <i r="1">
      <x v="34"/>
    </i>
    <i t="default">
      <x v="64"/>
    </i>
    <i>
      <x v="66"/>
      <x v="23"/>
    </i>
    <i r="1">
      <x v="34"/>
    </i>
    <i t="default">
      <x v="66"/>
    </i>
    <i>
      <x v="67"/>
      <x v="23"/>
    </i>
    <i r="1">
      <x v="34"/>
    </i>
    <i t="default">
      <x v="67"/>
    </i>
    <i>
      <x v="68"/>
      <x v="23"/>
    </i>
    <i r="1">
      <x v="34"/>
    </i>
    <i t="default">
      <x v="68"/>
    </i>
    <i>
      <x v="69"/>
      <x v="23"/>
    </i>
    <i r="1">
      <x v="34"/>
    </i>
    <i t="default">
      <x v="69"/>
    </i>
    <i>
      <x v="70"/>
      <x v="23"/>
    </i>
    <i r="1">
      <x v="34"/>
    </i>
    <i t="default">
      <x v="70"/>
    </i>
    <i>
      <x v="71"/>
      <x v="23"/>
    </i>
    <i r="1">
      <x v="34"/>
    </i>
    <i t="default">
      <x v="71"/>
    </i>
    <i>
      <x v="72"/>
      <x v="23"/>
    </i>
    <i r="1">
      <x v="34"/>
    </i>
    <i t="default">
      <x v="72"/>
    </i>
    <i>
      <x v="73"/>
      <x v="23"/>
    </i>
    <i r="1">
      <x v="34"/>
    </i>
    <i t="default">
      <x v="73"/>
    </i>
    <i>
      <x v="74"/>
      <x v="23"/>
    </i>
    <i r="1">
      <x v="34"/>
    </i>
    <i t="default">
      <x v="74"/>
    </i>
    <i>
      <x v="75"/>
      <x v="23"/>
    </i>
    <i r="1">
      <x v="34"/>
    </i>
    <i t="default">
      <x v="75"/>
    </i>
    <i>
      <x v="77"/>
      <x v="23"/>
    </i>
    <i r="1">
      <x v="34"/>
    </i>
    <i t="default">
      <x v="77"/>
    </i>
    <i>
      <x v="78"/>
      <x v="23"/>
    </i>
    <i r="1">
      <x v="34"/>
    </i>
    <i t="default">
      <x v="78"/>
    </i>
    <i>
      <x v="80"/>
      <x v="23"/>
    </i>
    <i r="1">
      <x v="34"/>
    </i>
    <i t="default">
      <x v="80"/>
    </i>
    <i>
      <x v="81"/>
      <x v="23"/>
    </i>
    <i r="1">
      <x v="34"/>
    </i>
    <i t="default">
      <x v="81"/>
    </i>
    <i>
      <x v="83"/>
      <x v="23"/>
    </i>
    <i r="1">
      <x v="34"/>
    </i>
    <i t="default">
      <x v="83"/>
    </i>
    <i>
      <x v="84"/>
      <x v="23"/>
    </i>
    <i r="1">
      <x v="34"/>
    </i>
    <i t="default">
      <x v="84"/>
    </i>
    <i>
      <x v="85"/>
      <x v="23"/>
    </i>
    <i r="1">
      <x v="34"/>
    </i>
    <i t="default">
      <x v="85"/>
    </i>
    <i>
      <x v="86"/>
      <x v="23"/>
    </i>
    <i r="1">
      <x v="34"/>
    </i>
    <i t="default">
      <x v="86"/>
    </i>
    <i>
      <x v="87"/>
      <x v="23"/>
    </i>
    <i r="1">
      <x v="34"/>
    </i>
    <i t="default">
      <x v="87"/>
    </i>
    <i>
      <x v="88"/>
      <x v="23"/>
    </i>
    <i r="1">
      <x v="34"/>
    </i>
    <i t="default">
      <x v="88"/>
    </i>
    <i>
      <x v="89"/>
      <x v="23"/>
    </i>
    <i r="1">
      <x v="34"/>
    </i>
    <i t="default">
      <x v="89"/>
    </i>
    <i>
      <x v="90"/>
      <x v="23"/>
    </i>
    <i r="1">
      <x v="34"/>
    </i>
    <i t="default">
      <x v="90"/>
    </i>
    <i>
      <x v="92"/>
      <x v="23"/>
    </i>
    <i r="1">
      <x v="34"/>
    </i>
    <i t="default">
      <x v="92"/>
    </i>
    <i>
      <x v="93"/>
      <x v="23"/>
    </i>
    <i r="1">
      <x v="34"/>
    </i>
    <i t="default">
      <x v="93"/>
    </i>
    <i>
      <x v="94"/>
      <x v="23"/>
    </i>
    <i r="1">
      <x v="34"/>
    </i>
    <i t="default">
      <x v="94"/>
    </i>
    <i>
      <x v="95"/>
      <x v="23"/>
    </i>
    <i r="1">
      <x v="34"/>
    </i>
    <i t="default">
      <x v="95"/>
    </i>
    <i>
      <x v="97"/>
      <x v="23"/>
    </i>
    <i r="1">
      <x v="34"/>
    </i>
    <i t="default">
      <x v="97"/>
    </i>
    <i>
      <x v="98"/>
      <x v="23"/>
    </i>
    <i r="1">
      <x v="34"/>
    </i>
    <i t="default">
      <x v="98"/>
    </i>
    <i>
      <x v="99"/>
      <x v="23"/>
    </i>
    <i r="1">
      <x v="34"/>
    </i>
    <i t="default">
      <x v="99"/>
    </i>
    <i>
      <x v="100"/>
      <x v="23"/>
    </i>
    <i r="1">
      <x v="34"/>
    </i>
    <i t="default">
      <x v="100"/>
    </i>
    <i>
      <x v="101"/>
      <x v="23"/>
    </i>
    <i r="1">
      <x v="34"/>
    </i>
    <i t="default">
      <x v="101"/>
    </i>
    <i>
      <x v="102"/>
      <x v="23"/>
    </i>
    <i r="1">
      <x v="34"/>
    </i>
    <i t="default">
      <x v="102"/>
    </i>
    <i>
      <x v="103"/>
      <x v="23"/>
    </i>
    <i r="1">
      <x v="34"/>
    </i>
    <i t="default">
      <x v="103"/>
    </i>
    <i>
      <x v="104"/>
      <x v="23"/>
    </i>
    <i r="1">
      <x v="34"/>
    </i>
    <i t="default">
      <x v="104"/>
    </i>
    <i>
      <x v="105"/>
      <x v="23"/>
    </i>
    <i r="1">
      <x v="34"/>
    </i>
    <i t="default">
      <x v="105"/>
    </i>
    <i>
      <x v="107"/>
      <x v="23"/>
    </i>
    <i r="1">
      <x v="34"/>
    </i>
    <i t="default">
      <x v="107"/>
    </i>
    <i>
      <x v="108"/>
      <x v="23"/>
    </i>
    <i r="1">
      <x v="34"/>
    </i>
    <i t="default">
      <x v="108"/>
    </i>
    <i>
      <x v="109"/>
      <x v="23"/>
    </i>
    <i r="1">
      <x v="34"/>
    </i>
    <i t="default">
      <x v="109"/>
    </i>
    <i>
      <x v="111"/>
      <x v="23"/>
    </i>
    <i r="1">
      <x v="34"/>
    </i>
    <i t="default">
      <x v="111"/>
    </i>
    <i>
      <x v="113"/>
      <x v="23"/>
    </i>
    <i r="1">
      <x v="34"/>
    </i>
    <i t="default">
      <x v="113"/>
    </i>
    <i>
      <x v="115"/>
      <x v="23"/>
    </i>
    <i r="1">
      <x v="34"/>
    </i>
    <i t="default">
      <x v="115"/>
    </i>
    <i>
      <x v="117"/>
      <x v="23"/>
    </i>
    <i r="1">
      <x v="34"/>
    </i>
    <i t="default">
      <x v="117"/>
    </i>
    <i>
      <x v="119"/>
      <x v="23"/>
    </i>
    <i r="1">
      <x v="34"/>
    </i>
    <i t="default">
      <x v="119"/>
    </i>
    <i>
      <x v="120"/>
      <x v="23"/>
    </i>
    <i r="1">
      <x v="34"/>
    </i>
    <i t="default">
      <x v="120"/>
    </i>
    <i>
      <x v="121"/>
      <x v="23"/>
    </i>
    <i r="1">
      <x v="34"/>
    </i>
    <i t="default">
      <x v="121"/>
    </i>
    <i>
      <x v="123"/>
      <x v="23"/>
    </i>
    <i r="1">
      <x v="34"/>
    </i>
    <i t="default">
      <x v="123"/>
    </i>
    <i>
      <x v="125"/>
      <x v="23"/>
    </i>
    <i r="1">
      <x v="34"/>
    </i>
    <i t="default">
      <x v="125"/>
    </i>
    <i>
      <x v="127"/>
      <x v="23"/>
    </i>
    <i r="1">
      <x v="34"/>
    </i>
    <i t="default">
      <x v="127"/>
    </i>
    <i>
      <x v="129"/>
      <x v="23"/>
    </i>
    <i r="1">
      <x v="34"/>
    </i>
    <i t="default">
      <x v="129"/>
    </i>
    <i>
      <x v="130"/>
      <x v="23"/>
    </i>
    <i r="1">
      <x v="34"/>
    </i>
    <i t="default">
      <x v="130"/>
    </i>
    <i>
      <x v="131"/>
      <x v="23"/>
    </i>
    <i r="1">
      <x v="34"/>
    </i>
    <i t="default">
      <x v="131"/>
    </i>
    <i>
      <x v="133"/>
      <x v="23"/>
    </i>
    <i r="1">
      <x v="34"/>
    </i>
    <i t="default">
      <x v="133"/>
    </i>
    <i>
      <x v="134"/>
      <x v="23"/>
    </i>
    <i r="1">
      <x v="34"/>
    </i>
    <i t="default">
      <x v="134"/>
    </i>
    <i>
      <x v="135"/>
      <x v="23"/>
    </i>
    <i r="1">
      <x v="34"/>
    </i>
    <i t="default">
      <x v="135"/>
    </i>
    <i>
      <x v="136"/>
      <x v="23"/>
    </i>
    <i r="1">
      <x v="34"/>
    </i>
    <i t="default">
      <x v="136"/>
    </i>
    <i>
      <x v="137"/>
      <x v="23"/>
    </i>
    <i r="1">
      <x v="34"/>
    </i>
    <i t="default">
      <x v="137"/>
    </i>
    <i>
      <x v="139"/>
      <x v="23"/>
    </i>
    <i r="1">
      <x v="34"/>
    </i>
    <i t="default">
      <x v="139"/>
    </i>
    <i>
      <x v="141"/>
      <x v="23"/>
    </i>
    <i r="1">
      <x v="34"/>
    </i>
    <i t="default">
      <x v="141"/>
    </i>
    <i>
      <x v="142"/>
      <x v="23"/>
    </i>
    <i r="1">
      <x v="34"/>
    </i>
    <i t="default">
      <x v="142"/>
    </i>
    <i>
      <x v="143"/>
      <x v="23"/>
    </i>
    <i r="1">
      <x v="34"/>
    </i>
    <i t="default">
      <x v="143"/>
    </i>
    <i>
      <x v="144"/>
      <x v="23"/>
    </i>
    <i r="1">
      <x v="34"/>
    </i>
    <i t="default">
      <x v="144"/>
    </i>
    <i>
      <x v="146"/>
      <x v="23"/>
    </i>
    <i r="1">
      <x v="34"/>
    </i>
    <i t="default">
      <x v="146"/>
    </i>
    <i>
      <x v="147"/>
      <x v="23"/>
    </i>
    <i r="1">
      <x v="34"/>
    </i>
    <i t="default">
      <x v="147"/>
    </i>
    <i>
      <x v="148"/>
      <x v="23"/>
    </i>
    <i r="1">
      <x v="34"/>
    </i>
    <i t="default">
      <x v="148"/>
    </i>
    <i>
      <x v="149"/>
      <x v="23"/>
    </i>
    <i r="1">
      <x v="34"/>
    </i>
    <i t="default">
      <x v="149"/>
    </i>
    <i>
      <x v="150"/>
      <x v="23"/>
    </i>
    <i r="1">
      <x v="34"/>
    </i>
    <i t="default">
      <x v="150"/>
    </i>
    <i>
      <x v="153"/>
      <x v="23"/>
    </i>
    <i r="1">
      <x v="34"/>
    </i>
    <i t="default">
      <x v="153"/>
    </i>
    <i>
      <x v="154"/>
      <x v="23"/>
    </i>
    <i r="1">
      <x v="34"/>
    </i>
    <i t="default">
      <x v="154"/>
    </i>
    <i>
      <x v="155"/>
      <x v="23"/>
    </i>
    <i r="1">
      <x v="34"/>
    </i>
    <i t="default">
      <x v="155"/>
    </i>
    <i>
      <x v="157"/>
      <x v="23"/>
    </i>
    <i r="1">
      <x v="34"/>
    </i>
    <i t="default">
      <x v="157"/>
    </i>
    <i>
      <x v="158"/>
      <x v="23"/>
    </i>
    <i r="1">
      <x v="34"/>
    </i>
    <i t="default">
      <x v="158"/>
    </i>
    <i>
      <x v="159"/>
      <x v="23"/>
    </i>
    <i r="1">
      <x v="34"/>
    </i>
    <i t="default">
      <x v="159"/>
    </i>
    <i>
      <x v="160"/>
      <x v="23"/>
    </i>
    <i r="1">
      <x v="34"/>
    </i>
    <i t="default">
      <x v="160"/>
    </i>
    <i>
      <x v="161"/>
      <x v="23"/>
    </i>
    <i r="1">
      <x v="34"/>
    </i>
    <i t="default">
      <x v="161"/>
    </i>
    <i>
      <x v="162"/>
      <x v="23"/>
    </i>
    <i r="1">
      <x v="34"/>
    </i>
    <i t="default">
      <x v="162"/>
    </i>
    <i>
      <x v="163"/>
      <x v="23"/>
    </i>
    <i r="1">
      <x v="34"/>
    </i>
    <i t="default">
      <x v="163"/>
    </i>
    <i>
      <x v="164"/>
      <x v="23"/>
    </i>
    <i r="1">
      <x v="34"/>
    </i>
    <i t="default">
      <x v="164"/>
    </i>
    <i>
      <x v="165"/>
      <x v="23"/>
    </i>
    <i r="1">
      <x v="34"/>
    </i>
    <i t="default">
      <x v="165"/>
    </i>
    <i>
      <x v="166"/>
      <x v="23"/>
    </i>
    <i r="1">
      <x v="34"/>
    </i>
    <i t="default">
      <x v="166"/>
    </i>
    <i>
      <x v="168"/>
      <x v="23"/>
    </i>
    <i r="1">
      <x v="34"/>
    </i>
    <i t="default">
      <x v="168"/>
    </i>
    <i>
      <x v="169"/>
      <x v="23"/>
    </i>
    <i r="1">
      <x v="34"/>
    </i>
    <i t="default">
      <x v="169"/>
    </i>
    <i>
      <x v="170"/>
      <x v="23"/>
    </i>
    <i r="1">
      <x v="34"/>
    </i>
    <i t="default">
      <x v="170"/>
    </i>
    <i>
      <x v="171"/>
      <x v="23"/>
    </i>
    <i r="1">
      <x v="34"/>
    </i>
    <i t="default">
      <x v="171"/>
    </i>
    <i>
      <x v="172"/>
      <x v="23"/>
    </i>
    <i r="1">
      <x v="34"/>
    </i>
    <i t="default">
      <x v="172"/>
    </i>
    <i>
      <x v="173"/>
      <x v="23"/>
    </i>
    <i r="1">
      <x v="34"/>
    </i>
    <i t="default">
      <x v="173"/>
    </i>
    <i>
      <x v="174"/>
      <x v="23"/>
    </i>
    <i r="1">
      <x v="34"/>
    </i>
    <i t="default">
      <x v="174"/>
    </i>
    <i>
      <x v="175"/>
      <x v="23"/>
    </i>
    <i r="1">
      <x v="34"/>
    </i>
    <i t="default">
      <x v="175"/>
    </i>
    <i>
      <x v="177"/>
      <x v="23"/>
    </i>
    <i r="1">
      <x v="34"/>
    </i>
    <i t="default">
      <x v="177"/>
    </i>
    <i>
      <x v="179"/>
      <x v="23"/>
    </i>
    <i r="1">
      <x v="34"/>
    </i>
    <i t="default">
      <x v="179"/>
    </i>
    <i>
      <x v="180"/>
      <x v="23"/>
    </i>
    <i r="1">
      <x v="34"/>
    </i>
    <i t="default">
      <x v="180"/>
    </i>
    <i>
      <x v="181"/>
      <x v="23"/>
    </i>
    <i r="1">
      <x v="34"/>
    </i>
    <i t="default">
      <x v="181"/>
    </i>
    <i>
      <x v="182"/>
      <x v="23"/>
    </i>
    <i r="1">
      <x v="34"/>
    </i>
    <i t="default">
      <x v="182"/>
    </i>
    <i>
      <x v="183"/>
      <x v="23"/>
    </i>
    <i r="1">
      <x v="34"/>
    </i>
    <i t="default">
      <x v="183"/>
    </i>
    <i>
      <x v="184"/>
      <x v="23"/>
    </i>
    <i r="1">
      <x v="34"/>
    </i>
    <i t="default">
      <x v="18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23" numFmtId="4"/>
    <dataField name="Sum of TOTAL ANNUAL SALARIES OPER. &amp; OTHER FUNDS 2016-2017*" fld="5" baseField="2" baseItem="23" numFmtId="165"/>
    <dataField name="Sum of FTE OPER. &amp; OTHER FUNDS 2017-2018" fld="4" baseField="2" baseItem="23" numFmtId="4"/>
    <dataField name="Sum of TOTAL ANNUAL SALARIES OPER. &amp; OTHER FUNDS 2017-2018" fld="6" baseField="2" baseItem="23" numFmtId="165"/>
  </dataFields>
  <formats count="8">
    <format dxfId="54">
      <pivotArea field="1" type="button" dataOnly="0" labelOnly="1" outline="0" axis="axisRow" fieldPosition="0"/>
    </format>
    <format dxfId="53">
      <pivotArea field="2" type="button" dataOnly="0" labelOnly="1" outline="0" axis="axisRow" fieldPosition="1"/>
    </format>
    <format dxfId="52">
      <pivotArea outline="0" fieldPosition="0">
        <references count="1">
          <reference field="4294967294" count="1">
            <x v="0"/>
          </reference>
        </references>
      </pivotArea>
    </format>
    <format dxfId="51">
      <pivotArea outline="0" fieldPosition="0">
        <references count="1">
          <reference field="4294967294" count="1">
            <x v="1"/>
          </reference>
        </references>
      </pivotArea>
    </format>
    <format dxfId="50">
      <pivotArea outline="0" fieldPosition="0">
        <references count="1">
          <reference field="4294967294" count="1">
            <x v="2"/>
          </reference>
        </references>
      </pivotArea>
    </format>
    <format dxfId="49">
      <pivotArea outline="0" fieldPosition="0">
        <references count="1">
          <reference field="4294967294" count="1">
            <x v="3"/>
          </reference>
        </references>
      </pivotArea>
    </format>
    <format dxfId="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120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115">
    <i>
      <x/>
      <x v="5"/>
      <x v="23"/>
    </i>
    <i r="2">
      <x v="34"/>
    </i>
    <i t="default" r="1">
      <x v="5"/>
    </i>
    <i r="1">
      <x v="9"/>
      <x v="23"/>
    </i>
    <i r="2">
      <x v="34"/>
    </i>
    <i t="default" r="1">
      <x v="9"/>
    </i>
    <i r="1">
      <x v="11"/>
      <x v="23"/>
    </i>
    <i r="2">
      <x v="34"/>
    </i>
    <i t="default" r="1">
      <x v="11"/>
    </i>
    <i r="1">
      <x v="29"/>
      <x v="23"/>
    </i>
    <i r="2">
      <x v="34"/>
    </i>
    <i t="default" r="1">
      <x v="29"/>
    </i>
    <i r="1">
      <x v="38"/>
      <x v="23"/>
    </i>
    <i r="2">
      <x v="34"/>
    </i>
    <i t="default" r="1">
      <x v="38"/>
    </i>
    <i r="1">
      <x v="47"/>
      <x v="23"/>
    </i>
    <i r="2">
      <x v="34"/>
    </i>
    <i t="default" r="1">
      <x v="47"/>
    </i>
    <i r="1">
      <x v="51"/>
      <x v="23"/>
    </i>
    <i r="2">
      <x v="34"/>
    </i>
    <i t="default" r="1">
      <x v="51"/>
    </i>
    <i r="1">
      <x v="52"/>
      <x v="23"/>
    </i>
    <i r="2">
      <x v="34"/>
    </i>
    <i t="default" r="1">
      <x v="52"/>
    </i>
    <i r="1">
      <x v="65"/>
      <x v="23"/>
    </i>
    <i r="2">
      <x v="34"/>
    </i>
    <i t="default" r="1">
      <x v="65"/>
    </i>
    <i r="1">
      <x v="76"/>
      <x v="23"/>
    </i>
    <i r="2">
      <x v="34"/>
    </i>
    <i t="default" r="1">
      <x v="76"/>
    </i>
    <i r="1">
      <x v="82"/>
      <x v="23"/>
    </i>
    <i r="2">
      <x v="34"/>
    </i>
    <i t="default" r="1">
      <x v="82"/>
    </i>
    <i r="1">
      <x v="96"/>
      <x v="23"/>
    </i>
    <i r="2">
      <x v="34"/>
    </i>
    <i t="default" r="1">
      <x v="96"/>
    </i>
    <i r="1">
      <x v="110"/>
      <x v="23"/>
    </i>
    <i r="2">
      <x v="34"/>
    </i>
    <i t="default" r="1">
      <x v="110"/>
    </i>
    <i r="1">
      <x v="116"/>
      <x v="23"/>
    </i>
    <i r="2">
      <x v="34"/>
    </i>
    <i t="default" r="1">
      <x v="116"/>
    </i>
    <i r="1">
      <x v="118"/>
      <x v="23"/>
    </i>
    <i r="2">
      <x v="34"/>
    </i>
    <i t="default" r="1">
      <x v="118"/>
    </i>
    <i r="1">
      <x v="122"/>
      <x v="23"/>
    </i>
    <i r="2">
      <x v="34"/>
    </i>
    <i t="default" r="1">
      <x v="122"/>
    </i>
    <i r="1">
      <x v="126"/>
      <x v="23"/>
    </i>
    <i r="2">
      <x v="34"/>
    </i>
    <i t="default" r="1">
      <x v="126"/>
    </i>
    <i r="1">
      <x v="132"/>
      <x v="23"/>
    </i>
    <i r="2">
      <x v="34"/>
    </i>
    <i t="default" r="1">
      <x v="132"/>
    </i>
    <i r="1">
      <x v="140"/>
      <x v="23"/>
    </i>
    <i r="2">
      <x v="34"/>
    </i>
    <i t="default" r="1">
      <x v="140"/>
    </i>
    <i r="1">
      <x v="152"/>
      <x v="23"/>
    </i>
    <i r="2">
      <x v="34"/>
    </i>
    <i t="default" r="1">
      <x v="152"/>
    </i>
    <i r="1">
      <x v="156"/>
      <x v="23"/>
    </i>
    <i r="2">
      <x v="34"/>
    </i>
    <i t="default" r="1">
      <x v="156"/>
    </i>
    <i r="1">
      <x v="176"/>
      <x v="23"/>
    </i>
    <i r="2">
      <x v="34"/>
    </i>
    <i t="default" r="1">
      <x v="176"/>
    </i>
    <i>
      <x v="1"/>
      <x v="114"/>
      <x v="23"/>
    </i>
    <i r="2">
      <x v="34"/>
    </i>
    <i t="default" r="1">
      <x v="114"/>
    </i>
    <i>
      <x v="2"/>
      <x v="79"/>
      <x v="23"/>
    </i>
    <i r="2">
      <x v="34"/>
    </i>
    <i t="default" r="1">
      <x v="79"/>
    </i>
    <i r="1">
      <x v="128"/>
      <x v="23"/>
    </i>
    <i r="2">
      <x v="34"/>
    </i>
    <i t="default" r="1">
      <x v="128"/>
    </i>
    <i>
      <x v="3"/>
      <x v="112"/>
      <x v="23"/>
    </i>
    <i r="2">
      <x v="34"/>
    </i>
    <i t="default" r="1">
      <x v="112"/>
    </i>
    <i>
      <x v="5"/>
      <x v="44"/>
      <x v="23"/>
    </i>
    <i r="2">
      <x v="34"/>
    </i>
    <i t="default" r="1">
      <x v="44"/>
    </i>
    <i>
      <x v="6"/>
      <x v="124"/>
      <x v="23"/>
    </i>
    <i r="2">
      <x v="34"/>
    </i>
    <i t="default" r="1">
      <x v="124"/>
    </i>
    <i>
      <x v="7"/>
      <x v="106"/>
      <x v="23"/>
    </i>
    <i r="2">
      <x v="34"/>
    </i>
    <i t="default" r="1">
      <x v="106"/>
    </i>
    <i>
      <x v="8"/>
      <x v="91"/>
      <x v="23"/>
    </i>
    <i r="2">
      <x v="34"/>
    </i>
    <i t="default" r="1">
      <x v="91"/>
    </i>
    <i>
      <x v="9"/>
      <x v="145"/>
      <x v="23"/>
    </i>
    <i r="2">
      <x v="34"/>
    </i>
    <i t="default" r="1">
      <x v="145"/>
    </i>
    <i>
      <x v="10"/>
      <x v="151"/>
      <x v="23"/>
    </i>
    <i r="2">
      <x v="34"/>
    </i>
    <i t="default" r="1">
      <x v="151"/>
    </i>
    <i>
      <x v="11"/>
      <x/>
      <x v="23"/>
    </i>
    <i r="2">
      <x v="34"/>
    </i>
    <i t="default" r="1">
      <x/>
    </i>
    <i>
      <x v="13"/>
      <x v="40"/>
      <x v="23"/>
    </i>
    <i r="2">
      <x v="34"/>
    </i>
    <i t="default" r="1">
      <x v="40"/>
    </i>
    <i>
      <x v="14"/>
      <x v="14"/>
      <x v="23"/>
    </i>
    <i r="2">
      <x v="34"/>
    </i>
    <i t="default" r="1">
      <x v="14"/>
    </i>
    <i r="1">
      <x v="167"/>
      <x v="23"/>
    </i>
    <i r="2">
      <x v="34"/>
    </i>
    <i t="default" r="1">
      <x v="167"/>
    </i>
    <i r="1">
      <x v="178"/>
      <x v="23"/>
    </i>
    <i r="2">
      <x v="34"/>
    </i>
    <i t="default" r="1">
      <x v="178"/>
    </i>
    <i>
      <x v="15"/>
      <x v="138"/>
      <x v="23"/>
    </i>
    <i r="2">
      <x v="34"/>
    </i>
    <i t="default" r="1">
      <x v="1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23" numFmtId="4"/>
    <dataField name="Sum of TOTAL ANNUAL SALARIES OPER. &amp; OTHER FUNDS 2016-2017*" fld="5" baseField="2" baseItem="23" numFmtId="165"/>
    <dataField name="Sum of FTE OPER. &amp; OTHER FUNDS 2017-2018" fld="4" baseField="2" baseItem="23" numFmtId="4"/>
    <dataField name="Sum of TOTAL ANNUAL SALARIES OPER. &amp; OTHER FUNDS 2017-2018" fld="6" baseField="2" baseItem="23" numFmtId="165"/>
  </dataFields>
  <formats count="10"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2" type="button" dataOnly="0" labelOnly="1" outline="0" axis="axisRow" fieldPosition="2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outline="0" fieldPosition="0">
        <references count="1">
          <reference field="4294967294" count="1">
            <x v="2"/>
          </reference>
        </references>
      </pivotArea>
    </format>
    <format dxfId="40">
      <pivotArea outline="0" fieldPosition="0">
        <references count="1">
          <reference field="4294967294" count="1">
            <x v="3"/>
          </reference>
        </references>
      </pivotArea>
    </format>
    <format dxfId="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F444" firstHeaderRow="0" firstDataRow="1" firstDataCol="2" rowPageCount="1" colPageCount="1"/>
  <pivotFields count="11">
    <pivotField axis="axisPage" compact="0" outline="0" subtotalTop="0" multipleItemSelectionAllowed="1" showAll="0">
      <items count="17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  <item t="default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439">
    <i>
      <x v="1"/>
      <x v="14"/>
    </i>
    <i r="1">
      <x v="27"/>
    </i>
    <i t="default">
      <x v="1"/>
    </i>
    <i>
      <x v="2"/>
      <x v="14"/>
    </i>
    <i r="1">
      <x v="27"/>
    </i>
    <i t="default">
      <x v="2"/>
    </i>
    <i>
      <x v="3"/>
      <x v="14"/>
    </i>
    <i r="1">
      <x v="27"/>
    </i>
    <i t="default">
      <x v="3"/>
    </i>
    <i>
      <x v="4"/>
      <x v="14"/>
    </i>
    <i r="1">
      <x v="27"/>
    </i>
    <i t="default">
      <x v="4"/>
    </i>
    <i>
      <x v="6"/>
      <x v="14"/>
    </i>
    <i r="1">
      <x v="27"/>
    </i>
    <i t="default">
      <x v="6"/>
    </i>
    <i>
      <x v="7"/>
      <x v="14"/>
    </i>
    <i r="1">
      <x v="27"/>
    </i>
    <i t="default">
      <x v="7"/>
    </i>
    <i>
      <x v="8"/>
      <x v="14"/>
    </i>
    <i r="1">
      <x v="27"/>
    </i>
    <i t="default">
      <x v="8"/>
    </i>
    <i>
      <x v="10"/>
      <x v="14"/>
    </i>
    <i r="1">
      <x v="27"/>
    </i>
    <i t="default">
      <x v="10"/>
    </i>
    <i>
      <x v="12"/>
      <x v="14"/>
    </i>
    <i r="1">
      <x v="27"/>
    </i>
    <i t="default">
      <x v="12"/>
    </i>
    <i>
      <x v="13"/>
      <x v="14"/>
    </i>
    <i r="1">
      <x v="27"/>
    </i>
    <i t="default">
      <x v="13"/>
    </i>
    <i>
      <x v="15"/>
      <x v="14"/>
    </i>
    <i r="1">
      <x v="27"/>
    </i>
    <i t="default">
      <x v="15"/>
    </i>
    <i>
      <x v="16"/>
      <x v="14"/>
    </i>
    <i r="1">
      <x v="27"/>
    </i>
    <i t="default">
      <x v="16"/>
    </i>
    <i>
      <x v="17"/>
      <x v="14"/>
    </i>
    <i r="1">
      <x v="27"/>
    </i>
    <i t="default">
      <x v="17"/>
    </i>
    <i>
      <x v="18"/>
      <x v="14"/>
    </i>
    <i r="1">
      <x v="27"/>
    </i>
    <i t="default">
      <x v="18"/>
    </i>
    <i>
      <x v="19"/>
      <x v="14"/>
    </i>
    <i r="1">
      <x v="27"/>
    </i>
    <i t="default">
      <x v="19"/>
    </i>
    <i>
      <x v="20"/>
      <x v="14"/>
    </i>
    <i r="1">
      <x v="27"/>
    </i>
    <i t="default">
      <x v="20"/>
    </i>
    <i>
      <x v="21"/>
      <x v="14"/>
    </i>
    <i r="1">
      <x v="27"/>
    </i>
    <i t="default">
      <x v="21"/>
    </i>
    <i>
      <x v="22"/>
      <x v="14"/>
    </i>
    <i r="1">
      <x v="27"/>
    </i>
    <i t="default">
      <x v="22"/>
    </i>
    <i>
      <x v="23"/>
      <x v="14"/>
    </i>
    <i r="1">
      <x v="27"/>
    </i>
    <i t="default">
      <x v="23"/>
    </i>
    <i>
      <x v="24"/>
      <x v="14"/>
    </i>
    <i r="1">
      <x v="27"/>
    </i>
    <i t="default">
      <x v="24"/>
    </i>
    <i>
      <x v="25"/>
      <x v="14"/>
    </i>
    <i r="1">
      <x v="27"/>
    </i>
    <i t="default">
      <x v="25"/>
    </i>
    <i>
      <x v="26"/>
      <x v="14"/>
    </i>
    <i r="1">
      <x v="27"/>
    </i>
    <i t="default">
      <x v="26"/>
    </i>
    <i>
      <x v="28"/>
      <x v="14"/>
    </i>
    <i r="1">
      <x v="27"/>
    </i>
    <i t="default">
      <x v="28"/>
    </i>
    <i>
      <x v="30"/>
      <x v="14"/>
    </i>
    <i r="1">
      <x v="27"/>
    </i>
    <i t="default">
      <x v="30"/>
    </i>
    <i>
      <x v="31"/>
      <x v="14"/>
    </i>
    <i r="1">
      <x v="27"/>
    </i>
    <i t="default">
      <x v="31"/>
    </i>
    <i>
      <x v="32"/>
      <x v="14"/>
    </i>
    <i r="1">
      <x v="27"/>
    </i>
    <i t="default">
      <x v="32"/>
    </i>
    <i>
      <x v="33"/>
      <x v="14"/>
    </i>
    <i r="1">
      <x v="27"/>
    </i>
    <i t="default">
      <x v="33"/>
    </i>
    <i>
      <x v="34"/>
      <x v="14"/>
    </i>
    <i r="1">
      <x v="27"/>
    </i>
    <i t="default">
      <x v="34"/>
    </i>
    <i>
      <x v="35"/>
      <x v="14"/>
    </i>
    <i r="1">
      <x v="27"/>
    </i>
    <i t="default">
      <x v="35"/>
    </i>
    <i>
      <x v="36"/>
      <x v="14"/>
    </i>
    <i r="1">
      <x v="27"/>
    </i>
    <i t="default">
      <x v="36"/>
    </i>
    <i>
      <x v="37"/>
      <x v="14"/>
    </i>
    <i r="1">
      <x v="27"/>
    </i>
    <i t="default">
      <x v="37"/>
    </i>
    <i>
      <x v="39"/>
      <x v="14"/>
    </i>
    <i r="1">
      <x v="27"/>
    </i>
    <i t="default">
      <x v="39"/>
    </i>
    <i>
      <x v="41"/>
      <x v="14"/>
    </i>
    <i r="1">
      <x v="27"/>
    </i>
    <i t="default">
      <x v="41"/>
    </i>
    <i>
      <x v="42"/>
      <x v="14"/>
    </i>
    <i r="1">
      <x v="27"/>
    </i>
    <i t="default">
      <x v="42"/>
    </i>
    <i>
      <x v="43"/>
      <x v="14"/>
    </i>
    <i r="1">
      <x v="27"/>
    </i>
    <i t="default">
      <x v="43"/>
    </i>
    <i>
      <x v="45"/>
      <x v="14"/>
    </i>
    <i r="1">
      <x v="27"/>
    </i>
    <i t="default">
      <x v="45"/>
    </i>
    <i>
      <x v="46"/>
      <x v="14"/>
    </i>
    <i r="1">
      <x v="27"/>
    </i>
    <i t="default">
      <x v="46"/>
    </i>
    <i>
      <x v="48"/>
      <x v="14"/>
    </i>
    <i r="1">
      <x v="27"/>
    </i>
    <i t="default">
      <x v="48"/>
    </i>
    <i>
      <x v="49"/>
      <x v="14"/>
    </i>
    <i r="1">
      <x v="27"/>
    </i>
    <i t="default">
      <x v="49"/>
    </i>
    <i>
      <x v="50"/>
      <x v="14"/>
    </i>
    <i r="1">
      <x v="27"/>
    </i>
    <i t="default">
      <x v="50"/>
    </i>
    <i>
      <x v="53"/>
      <x v="14"/>
    </i>
    <i r="1">
      <x v="27"/>
    </i>
    <i t="default">
      <x v="53"/>
    </i>
    <i>
      <x v="54"/>
      <x v="14"/>
    </i>
    <i r="1">
      <x v="27"/>
    </i>
    <i t="default">
      <x v="54"/>
    </i>
    <i>
      <x v="55"/>
      <x v="14"/>
    </i>
    <i r="1">
      <x v="27"/>
    </i>
    <i t="default">
      <x v="55"/>
    </i>
    <i>
      <x v="56"/>
      <x v="14"/>
    </i>
    <i r="1">
      <x v="27"/>
    </i>
    <i t="default">
      <x v="56"/>
    </i>
    <i>
      <x v="57"/>
      <x v="14"/>
    </i>
    <i r="1">
      <x v="27"/>
    </i>
    <i t="default">
      <x v="57"/>
    </i>
    <i>
      <x v="58"/>
      <x v="14"/>
    </i>
    <i r="1">
      <x v="27"/>
    </i>
    <i t="default">
      <x v="58"/>
    </i>
    <i>
      <x v="59"/>
      <x v="14"/>
    </i>
    <i r="1">
      <x v="27"/>
    </i>
    <i t="default">
      <x v="59"/>
    </i>
    <i>
      <x v="60"/>
      <x v="14"/>
    </i>
    <i r="1">
      <x v="27"/>
    </i>
    <i t="default">
      <x v="60"/>
    </i>
    <i>
      <x v="61"/>
      <x v="14"/>
    </i>
    <i r="1">
      <x v="27"/>
    </i>
    <i t="default">
      <x v="61"/>
    </i>
    <i>
      <x v="62"/>
      <x v="14"/>
    </i>
    <i r="1">
      <x v="27"/>
    </i>
    <i t="default">
      <x v="62"/>
    </i>
    <i>
      <x v="63"/>
      <x v="14"/>
    </i>
    <i r="1">
      <x v="27"/>
    </i>
    <i t="default">
      <x v="63"/>
    </i>
    <i>
      <x v="64"/>
      <x v="14"/>
    </i>
    <i r="1">
      <x v="27"/>
    </i>
    <i t="default">
      <x v="64"/>
    </i>
    <i>
      <x v="66"/>
      <x v="14"/>
    </i>
    <i r="1">
      <x v="27"/>
    </i>
    <i t="default">
      <x v="66"/>
    </i>
    <i>
      <x v="67"/>
      <x v="14"/>
    </i>
    <i r="1">
      <x v="27"/>
    </i>
    <i t="default">
      <x v="67"/>
    </i>
    <i>
      <x v="68"/>
      <x v="14"/>
    </i>
    <i r="1">
      <x v="27"/>
    </i>
    <i t="default">
      <x v="68"/>
    </i>
    <i>
      <x v="69"/>
      <x v="14"/>
    </i>
    <i r="1">
      <x v="27"/>
    </i>
    <i t="default">
      <x v="69"/>
    </i>
    <i>
      <x v="70"/>
      <x v="14"/>
    </i>
    <i r="1">
      <x v="27"/>
    </i>
    <i t="default">
      <x v="70"/>
    </i>
    <i>
      <x v="71"/>
      <x v="14"/>
    </i>
    <i r="1">
      <x v="27"/>
    </i>
    <i t="default">
      <x v="71"/>
    </i>
    <i>
      <x v="72"/>
      <x v="14"/>
    </i>
    <i r="1">
      <x v="27"/>
    </i>
    <i t="default">
      <x v="72"/>
    </i>
    <i>
      <x v="73"/>
      <x v="14"/>
    </i>
    <i r="1">
      <x v="27"/>
    </i>
    <i t="default">
      <x v="73"/>
    </i>
    <i>
      <x v="74"/>
      <x v="14"/>
    </i>
    <i r="1">
      <x v="27"/>
    </i>
    <i t="default">
      <x v="74"/>
    </i>
    <i>
      <x v="75"/>
      <x v="14"/>
    </i>
    <i r="1">
      <x v="27"/>
    </i>
    <i t="default">
      <x v="75"/>
    </i>
    <i>
      <x v="77"/>
      <x v="14"/>
    </i>
    <i r="1">
      <x v="27"/>
    </i>
    <i t="default">
      <x v="77"/>
    </i>
    <i>
      <x v="78"/>
      <x v="14"/>
    </i>
    <i r="1">
      <x v="27"/>
    </i>
    <i t="default">
      <x v="78"/>
    </i>
    <i>
      <x v="80"/>
      <x v="14"/>
    </i>
    <i r="1">
      <x v="27"/>
    </i>
    <i t="default">
      <x v="80"/>
    </i>
    <i>
      <x v="81"/>
      <x v="14"/>
    </i>
    <i r="1">
      <x v="27"/>
    </i>
    <i t="default">
      <x v="81"/>
    </i>
    <i>
      <x v="83"/>
      <x v="14"/>
    </i>
    <i r="1">
      <x v="27"/>
    </i>
    <i t="default">
      <x v="83"/>
    </i>
    <i>
      <x v="84"/>
      <x v="14"/>
    </i>
    <i r="1">
      <x v="27"/>
    </i>
    <i t="default">
      <x v="84"/>
    </i>
    <i>
      <x v="85"/>
      <x v="14"/>
    </i>
    <i r="1">
      <x v="27"/>
    </i>
    <i t="default">
      <x v="85"/>
    </i>
    <i>
      <x v="86"/>
      <x v="14"/>
    </i>
    <i r="1">
      <x v="27"/>
    </i>
    <i t="default">
      <x v="86"/>
    </i>
    <i>
      <x v="87"/>
      <x v="14"/>
    </i>
    <i r="1">
      <x v="27"/>
    </i>
    <i t="default">
      <x v="87"/>
    </i>
    <i>
      <x v="88"/>
      <x v="14"/>
    </i>
    <i r="1">
      <x v="27"/>
    </i>
    <i t="default">
      <x v="88"/>
    </i>
    <i>
      <x v="89"/>
      <x v="14"/>
    </i>
    <i r="1">
      <x v="27"/>
    </i>
    <i t="default">
      <x v="89"/>
    </i>
    <i>
      <x v="90"/>
      <x v="14"/>
    </i>
    <i r="1">
      <x v="27"/>
    </i>
    <i t="default">
      <x v="90"/>
    </i>
    <i>
      <x v="92"/>
      <x v="14"/>
    </i>
    <i r="1">
      <x v="27"/>
    </i>
    <i t="default">
      <x v="92"/>
    </i>
    <i>
      <x v="93"/>
      <x v="14"/>
    </i>
    <i r="1">
      <x v="27"/>
    </i>
    <i t="default">
      <x v="93"/>
    </i>
    <i>
      <x v="94"/>
      <x v="14"/>
    </i>
    <i r="1">
      <x v="27"/>
    </i>
    <i t="default">
      <x v="94"/>
    </i>
    <i>
      <x v="95"/>
      <x v="14"/>
    </i>
    <i r="1">
      <x v="27"/>
    </i>
    <i t="default">
      <x v="95"/>
    </i>
    <i>
      <x v="97"/>
      <x v="14"/>
    </i>
    <i r="1">
      <x v="27"/>
    </i>
    <i t="default">
      <x v="97"/>
    </i>
    <i>
      <x v="98"/>
      <x v="14"/>
    </i>
    <i r="1">
      <x v="27"/>
    </i>
    <i t="default">
      <x v="98"/>
    </i>
    <i>
      <x v="99"/>
      <x v="14"/>
    </i>
    <i r="1">
      <x v="27"/>
    </i>
    <i t="default">
      <x v="99"/>
    </i>
    <i>
      <x v="100"/>
      <x v="14"/>
    </i>
    <i r="1">
      <x v="27"/>
    </i>
    <i t="default">
      <x v="100"/>
    </i>
    <i>
      <x v="101"/>
      <x v="14"/>
    </i>
    <i r="1">
      <x v="27"/>
    </i>
    <i t="default">
      <x v="101"/>
    </i>
    <i>
      <x v="102"/>
      <x v="14"/>
    </i>
    <i r="1">
      <x v="27"/>
    </i>
    <i t="default">
      <x v="102"/>
    </i>
    <i>
      <x v="103"/>
      <x v="14"/>
    </i>
    <i r="1">
      <x v="27"/>
    </i>
    <i t="default">
      <x v="103"/>
    </i>
    <i>
      <x v="104"/>
      <x v="14"/>
    </i>
    <i r="1">
      <x v="27"/>
    </i>
    <i t="default">
      <x v="104"/>
    </i>
    <i>
      <x v="105"/>
      <x v="14"/>
    </i>
    <i r="1">
      <x v="27"/>
    </i>
    <i t="default">
      <x v="105"/>
    </i>
    <i>
      <x v="107"/>
      <x v="14"/>
    </i>
    <i r="1">
      <x v="27"/>
    </i>
    <i t="default">
      <x v="107"/>
    </i>
    <i>
      <x v="108"/>
      <x v="14"/>
    </i>
    <i r="1">
      <x v="27"/>
    </i>
    <i t="default">
      <x v="108"/>
    </i>
    <i>
      <x v="109"/>
      <x v="14"/>
    </i>
    <i r="1">
      <x v="27"/>
    </i>
    <i t="default">
      <x v="109"/>
    </i>
    <i>
      <x v="111"/>
      <x v="14"/>
    </i>
    <i r="1">
      <x v="27"/>
    </i>
    <i t="default">
      <x v="111"/>
    </i>
    <i>
      <x v="113"/>
      <x v="14"/>
    </i>
    <i r="1">
      <x v="27"/>
    </i>
    <i t="default">
      <x v="113"/>
    </i>
    <i>
      <x v="115"/>
      <x v="14"/>
    </i>
    <i r="1">
      <x v="27"/>
    </i>
    <i t="default">
      <x v="115"/>
    </i>
    <i>
      <x v="117"/>
      <x v="14"/>
    </i>
    <i r="1">
      <x v="27"/>
    </i>
    <i t="default">
      <x v="117"/>
    </i>
    <i>
      <x v="119"/>
      <x v="14"/>
    </i>
    <i r="1">
      <x v="27"/>
    </i>
    <i t="default">
      <x v="119"/>
    </i>
    <i>
      <x v="120"/>
      <x v="14"/>
    </i>
    <i r="1">
      <x v="27"/>
    </i>
    <i t="default">
      <x v="120"/>
    </i>
    <i>
      <x v="121"/>
      <x v="14"/>
    </i>
    <i r="1">
      <x v="27"/>
    </i>
    <i t="default">
      <x v="121"/>
    </i>
    <i>
      <x v="123"/>
      <x v="14"/>
    </i>
    <i r="1">
      <x v="27"/>
    </i>
    <i t="default">
      <x v="123"/>
    </i>
    <i>
      <x v="125"/>
      <x v="14"/>
    </i>
    <i r="1">
      <x v="27"/>
    </i>
    <i t="default">
      <x v="125"/>
    </i>
    <i>
      <x v="127"/>
      <x v="14"/>
    </i>
    <i r="1">
      <x v="27"/>
    </i>
    <i t="default">
      <x v="127"/>
    </i>
    <i>
      <x v="129"/>
      <x v="14"/>
    </i>
    <i r="1">
      <x v="27"/>
    </i>
    <i t="default">
      <x v="129"/>
    </i>
    <i>
      <x v="130"/>
      <x v="14"/>
    </i>
    <i r="1">
      <x v="27"/>
    </i>
    <i t="default">
      <x v="130"/>
    </i>
    <i>
      <x v="131"/>
      <x v="14"/>
    </i>
    <i r="1">
      <x v="27"/>
    </i>
    <i t="default">
      <x v="131"/>
    </i>
    <i>
      <x v="133"/>
      <x v="14"/>
    </i>
    <i r="1">
      <x v="27"/>
    </i>
    <i t="default">
      <x v="133"/>
    </i>
    <i>
      <x v="134"/>
      <x v="14"/>
    </i>
    <i r="1">
      <x v="27"/>
    </i>
    <i t="default">
      <x v="134"/>
    </i>
    <i>
      <x v="135"/>
      <x v="14"/>
    </i>
    <i r="1">
      <x v="27"/>
    </i>
    <i t="default">
      <x v="135"/>
    </i>
    <i>
      <x v="136"/>
      <x v="14"/>
    </i>
    <i r="1">
      <x v="27"/>
    </i>
    <i t="default">
      <x v="136"/>
    </i>
    <i>
      <x v="137"/>
      <x v="14"/>
    </i>
    <i r="1">
      <x v="27"/>
    </i>
    <i t="default">
      <x v="137"/>
    </i>
    <i>
      <x v="139"/>
      <x v="14"/>
    </i>
    <i r="1">
      <x v="27"/>
    </i>
    <i t="default">
      <x v="139"/>
    </i>
    <i>
      <x v="141"/>
      <x v="14"/>
    </i>
    <i r="1">
      <x v="27"/>
    </i>
    <i t="default">
      <x v="141"/>
    </i>
    <i>
      <x v="142"/>
      <x v="14"/>
    </i>
    <i r="1">
      <x v="27"/>
    </i>
    <i t="default">
      <x v="142"/>
    </i>
    <i>
      <x v="143"/>
      <x v="14"/>
    </i>
    <i r="1">
      <x v="27"/>
    </i>
    <i t="default">
      <x v="143"/>
    </i>
    <i>
      <x v="144"/>
      <x v="14"/>
    </i>
    <i r="1">
      <x v="27"/>
    </i>
    <i t="default">
      <x v="144"/>
    </i>
    <i>
      <x v="146"/>
      <x v="14"/>
    </i>
    <i r="1">
      <x v="27"/>
    </i>
    <i t="default">
      <x v="146"/>
    </i>
    <i>
      <x v="147"/>
      <x v="14"/>
    </i>
    <i r="1">
      <x v="27"/>
    </i>
    <i t="default">
      <x v="147"/>
    </i>
    <i>
      <x v="148"/>
      <x v="14"/>
    </i>
    <i r="1">
      <x v="27"/>
    </i>
    <i t="default">
      <x v="148"/>
    </i>
    <i>
      <x v="149"/>
      <x v="14"/>
    </i>
    <i r="1">
      <x v="27"/>
    </i>
    <i t="default">
      <x v="149"/>
    </i>
    <i>
      <x v="150"/>
      <x v="14"/>
    </i>
    <i r="1">
      <x v="27"/>
    </i>
    <i t="default">
      <x v="150"/>
    </i>
    <i>
      <x v="153"/>
      <x v="14"/>
    </i>
    <i r="1">
      <x v="27"/>
    </i>
    <i t="default">
      <x v="153"/>
    </i>
    <i>
      <x v="154"/>
      <x v="14"/>
    </i>
    <i r="1">
      <x v="27"/>
    </i>
    <i t="default">
      <x v="154"/>
    </i>
    <i>
      <x v="155"/>
      <x v="14"/>
    </i>
    <i r="1">
      <x v="27"/>
    </i>
    <i t="default">
      <x v="155"/>
    </i>
    <i>
      <x v="157"/>
      <x v="14"/>
    </i>
    <i r="1">
      <x v="27"/>
    </i>
    <i t="default">
      <x v="157"/>
    </i>
    <i>
      <x v="158"/>
      <x v="14"/>
    </i>
    <i r="1">
      <x v="27"/>
    </i>
    <i t="default">
      <x v="158"/>
    </i>
    <i>
      <x v="159"/>
      <x v="14"/>
    </i>
    <i r="1">
      <x v="27"/>
    </i>
    <i t="default">
      <x v="159"/>
    </i>
    <i>
      <x v="160"/>
      <x v="14"/>
    </i>
    <i r="1">
      <x v="27"/>
    </i>
    <i t="default">
      <x v="160"/>
    </i>
    <i>
      <x v="161"/>
      <x v="14"/>
    </i>
    <i r="1">
      <x v="27"/>
    </i>
    <i t="default">
      <x v="161"/>
    </i>
    <i>
      <x v="162"/>
      <x v="14"/>
    </i>
    <i r="1">
      <x v="27"/>
    </i>
    <i t="default">
      <x v="162"/>
    </i>
    <i>
      <x v="163"/>
      <x v="14"/>
    </i>
    <i r="1">
      <x v="27"/>
    </i>
    <i t="default">
      <x v="163"/>
    </i>
    <i>
      <x v="164"/>
      <x v="14"/>
    </i>
    <i r="1">
      <x v="27"/>
    </i>
    <i t="default">
      <x v="164"/>
    </i>
    <i>
      <x v="165"/>
      <x v="14"/>
    </i>
    <i r="1">
      <x v="27"/>
    </i>
    <i t="default">
      <x v="165"/>
    </i>
    <i>
      <x v="166"/>
      <x v="14"/>
    </i>
    <i r="1">
      <x v="27"/>
    </i>
    <i t="default">
      <x v="166"/>
    </i>
    <i>
      <x v="168"/>
      <x v="14"/>
    </i>
    <i r="1">
      <x v="27"/>
    </i>
    <i t="default">
      <x v="168"/>
    </i>
    <i>
      <x v="169"/>
      <x v="14"/>
    </i>
    <i r="1">
      <x v="27"/>
    </i>
    <i t="default">
      <x v="169"/>
    </i>
    <i>
      <x v="170"/>
      <x v="14"/>
    </i>
    <i r="1">
      <x v="27"/>
    </i>
    <i t="default">
      <x v="170"/>
    </i>
    <i>
      <x v="171"/>
      <x v="14"/>
    </i>
    <i r="1">
      <x v="27"/>
    </i>
    <i t="default">
      <x v="171"/>
    </i>
    <i>
      <x v="172"/>
      <x v="14"/>
    </i>
    <i r="1">
      <x v="27"/>
    </i>
    <i t="default">
      <x v="172"/>
    </i>
    <i>
      <x v="173"/>
      <x v="14"/>
    </i>
    <i r="1">
      <x v="27"/>
    </i>
    <i t="default">
      <x v="173"/>
    </i>
    <i>
      <x v="174"/>
      <x v="14"/>
    </i>
    <i r="1">
      <x v="27"/>
    </i>
    <i t="default">
      <x v="174"/>
    </i>
    <i>
      <x v="175"/>
      <x v="14"/>
    </i>
    <i r="1">
      <x v="27"/>
    </i>
    <i t="default">
      <x v="175"/>
    </i>
    <i>
      <x v="177"/>
      <x v="14"/>
    </i>
    <i r="1">
      <x v="27"/>
    </i>
    <i t="default">
      <x v="177"/>
    </i>
    <i>
      <x v="179"/>
      <x v="14"/>
    </i>
    <i r="1">
      <x v="27"/>
    </i>
    <i t="default">
      <x v="179"/>
    </i>
    <i>
      <x v="180"/>
      <x v="14"/>
    </i>
    <i r="1">
      <x v="27"/>
    </i>
    <i t="default">
      <x v="180"/>
    </i>
    <i>
      <x v="181"/>
      <x v="14"/>
    </i>
    <i r="1">
      <x v="27"/>
    </i>
    <i t="default">
      <x v="181"/>
    </i>
    <i>
      <x v="182"/>
      <x v="14"/>
    </i>
    <i r="1">
      <x v="27"/>
    </i>
    <i t="default">
      <x v="182"/>
    </i>
    <i>
      <x v="183"/>
      <x v="14"/>
    </i>
    <i r="1">
      <x v="27"/>
    </i>
    <i t="default">
      <x v="183"/>
    </i>
    <i>
      <x v="184"/>
      <x v="14"/>
    </i>
    <i r="1">
      <x v="27"/>
    </i>
    <i t="default">
      <x v="18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14" numFmtId="4"/>
    <dataField name="Sum of TOTAL ANNUAL SALARIES OPER. &amp; OTHER FUNDS 2016-2017*" fld="5" baseField="2" baseItem="14" numFmtId="165"/>
    <dataField name="Sum of FTE OPER. &amp; OTHER FUNDS 2017-2018" fld="4" baseField="2" baseItem="14" numFmtId="4"/>
    <dataField name="Sum of TOTAL ANNUAL SALARIES OPER. &amp; OTHER FUNDS 2017-2018" fld="6" baseField="2" baseItem="14" numFmtId="165"/>
  </dataFields>
  <formats count="8">
    <format dxfId="36">
      <pivotArea field="1" type="button" dataOnly="0" labelOnly="1" outline="0" axis="axisRow" fieldPosition="0"/>
    </format>
    <format dxfId="35">
      <pivotArea field="2" type="button" dataOnly="0" labelOnly="1" outline="0" axis="axisRow" fieldPosition="1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outline="0" fieldPosition="0">
        <references count="1">
          <reference field="4294967294" count="1">
            <x v="2"/>
          </reference>
        </references>
      </pivotArea>
    </format>
    <format dxfId="31">
      <pivotArea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U7:BZ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3"/>
    </i>
    <i>
      <x v="2"/>
      <x v="3"/>
    </i>
    <i>
      <x v="3"/>
      <x v="3"/>
    </i>
    <i>
      <x v="4"/>
      <x v="3"/>
    </i>
    <i>
      <x v="6"/>
      <x v="3"/>
    </i>
    <i>
      <x v="7"/>
      <x v="3"/>
    </i>
    <i>
      <x v="8"/>
      <x v="3"/>
    </i>
    <i>
      <x v="10"/>
      <x v="3"/>
    </i>
    <i>
      <x v="12"/>
      <x v="3"/>
    </i>
    <i>
      <x v="13"/>
      <x v="3"/>
    </i>
    <i>
      <x v="15"/>
      <x v="3"/>
    </i>
    <i>
      <x v="16"/>
      <x v="3"/>
    </i>
    <i>
      <x v="17"/>
      <x v="3"/>
    </i>
    <i>
      <x v="18"/>
      <x v="3"/>
    </i>
    <i>
      <x v="19"/>
      <x v="3"/>
    </i>
    <i>
      <x v="20"/>
      <x v="3"/>
    </i>
    <i>
      <x v="21"/>
      <x v="3"/>
    </i>
    <i>
      <x v="22"/>
      <x v="3"/>
    </i>
    <i>
      <x v="23"/>
      <x v="3"/>
    </i>
    <i>
      <x v="24"/>
      <x v="3"/>
    </i>
    <i>
      <x v="25"/>
      <x v="3"/>
    </i>
    <i>
      <x v="26"/>
      <x v="3"/>
    </i>
    <i>
      <x v="28"/>
      <x v="3"/>
    </i>
    <i>
      <x v="30"/>
      <x v="3"/>
    </i>
    <i>
      <x v="31"/>
      <x v="3"/>
    </i>
    <i>
      <x v="32"/>
      <x v="3"/>
    </i>
    <i>
      <x v="33"/>
      <x v="3"/>
    </i>
    <i>
      <x v="34"/>
      <x v="3"/>
    </i>
    <i>
      <x v="35"/>
      <x v="3"/>
    </i>
    <i>
      <x v="36"/>
      <x v="3"/>
    </i>
    <i>
      <x v="37"/>
      <x v="3"/>
    </i>
    <i>
      <x v="39"/>
      <x v="3"/>
    </i>
    <i>
      <x v="41"/>
      <x v="3"/>
    </i>
    <i>
      <x v="42"/>
      <x v="3"/>
    </i>
    <i>
      <x v="43"/>
      <x v="3"/>
    </i>
    <i>
      <x v="45"/>
      <x v="3"/>
    </i>
    <i>
      <x v="46"/>
      <x v="3"/>
    </i>
    <i>
      <x v="48"/>
      <x v="3"/>
    </i>
    <i>
      <x v="49"/>
      <x v="3"/>
    </i>
    <i>
      <x v="50"/>
      <x v="3"/>
    </i>
    <i>
      <x v="53"/>
      <x v="3"/>
    </i>
    <i>
      <x v="54"/>
      <x v="3"/>
    </i>
    <i>
      <x v="55"/>
      <x v="3"/>
    </i>
    <i>
      <x v="56"/>
      <x v="3"/>
    </i>
    <i>
      <x v="57"/>
      <x v="3"/>
    </i>
    <i>
      <x v="58"/>
      <x v="3"/>
    </i>
    <i>
      <x v="59"/>
      <x v="3"/>
    </i>
    <i>
      <x v="60"/>
      <x v="3"/>
    </i>
    <i>
      <x v="61"/>
      <x v="3"/>
    </i>
    <i>
      <x v="62"/>
      <x v="3"/>
    </i>
    <i>
      <x v="63"/>
      <x v="3"/>
    </i>
    <i>
      <x v="64"/>
      <x v="3"/>
    </i>
    <i>
      <x v="66"/>
      <x v="3"/>
    </i>
    <i>
      <x v="67"/>
      <x v="3"/>
    </i>
    <i>
      <x v="68"/>
      <x v="3"/>
    </i>
    <i>
      <x v="69"/>
      <x v="3"/>
    </i>
    <i>
      <x v="70"/>
      <x v="3"/>
    </i>
    <i>
      <x v="71"/>
      <x v="3"/>
    </i>
    <i>
      <x v="72"/>
      <x v="3"/>
    </i>
    <i>
      <x v="73"/>
      <x v="3"/>
    </i>
    <i>
      <x v="74"/>
      <x v="3"/>
    </i>
    <i>
      <x v="75"/>
      <x v="3"/>
    </i>
    <i>
      <x v="77"/>
      <x v="3"/>
    </i>
    <i>
      <x v="78"/>
      <x v="3"/>
    </i>
    <i>
      <x v="80"/>
      <x v="3"/>
    </i>
    <i>
      <x v="81"/>
      <x v="3"/>
    </i>
    <i>
      <x v="83"/>
      <x v="3"/>
    </i>
    <i>
      <x v="84"/>
      <x v="3"/>
    </i>
    <i>
      <x v="85"/>
      <x v="3"/>
    </i>
    <i>
      <x v="86"/>
      <x v="3"/>
    </i>
    <i>
      <x v="87"/>
      <x v="3"/>
    </i>
    <i>
      <x v="88"/>
      <x v="3"/>
    </i>
    <i>
      <x v="89"/>
      <x v="3"/>
    </i>
    <i>
      <x v="90"/>
      <x v="3"/>
    </i>
    <i>
      <x v="92"/>
      <x v="3"/>
    </i>
    <i>
      <x v="93"/>
      <x v="3"/>
    </i>
    <i>
      <x v="94"/>
      <x v="3"/>
    </i>
    <i>
      <x v="95"/>
      <x v="3"/>
    </i>
    <i>
      <x v="97"/>
      <x v="3"/>
    </i>
    <i>
      <x v="98"/>
      <x v="3"/>
    </i>
    <i>
      <x v="99"/>
      <x v="3"/>
    </i>
    <i>
      <x v="100"/>
      <x v="3"/>
    </i>
    <i>
      <x v="101"/>
      <x v="3"/>
    </i>
    <i>
      <x v="102"/>
      <x v="3"/>
    </i>
    <i>
      <x v="103"/>
      <x v="3"/>
    </i>
    <i>
      <x v="104"/>
      <x v="3"/>
    </i>
    <i>
      <x v="105"/>
      <x v="3"/>
    </i>
    <i>
      <x v="107"/>
      <x v="3"/>
    </i>
    <i>
      <x v="108"/>
      <x v="3"/>
    </i>
    <i>
      <x v="109"/>
      <x v="3"/>
    </i>
    <i>
      <x v="111"/>
      <x v="3"/>
    </i>
    <i>
      <x v="113"/>
      <x v="3"/>
    </i>
    <i>
      <x v="115"/>
      <x v="3"/>
    </i>
    <i>
      <x v="117"/>
      <x v="3"/>
    </i>
    <i>
      <x v="119"/>
      <x v="3"/>
    </i>
    <i>
      <x v="120"/>
      <x v="3"/>
    </i>
    <i>
      <x v="121"/>
      <x v="3"/>
    </i>
    <i>
      <x v="123"/>
      <x v="3"/>
    </i>
    <i>
      <x v="125"/>
      <x v="3"/>
    </i>
    <i>
      <x v="127"/>
      <x v="3"/>
    </i>
    <i>
      <x v="129"/>
      <x v="3"/>
    </i>
    <i>
      <x v="130"/>
      <x v="3"/>
    </i>
    <i>
      <x v="131"/>
      <x v="3"/>
    </i>
    <i>
      <x v="133"/>
      <x v="3"/>
    </i>
    <i>
      <x v="134"/>
      <x v="3"/>
    </i>
    <i>
      <x v="135"/>
      <x v="3"/>
    </i>
    <i>
      <x v="136"/>
      <x v="3"/>
    </i>
    <i>
      <x v="137"/>
      <x v="3"/>
    </i>
    <i>
      <x v="139"/>
      <x v="3"/>
    </i>
    <i>
      <x v="141"/>
      <x v="3"/>
    </i>
    <i>
      <x v="142"/>
      <x v="3"/>
    </i>
    <i>
      <x v="143"/>
      <x v="3"/>
    </i>
    <i>
      <x v="144"/>
      <x v="3"/>
    </i>
    <i>
      <x v="146"/>
      <x v="3"/>
    </i>
    <i>
      <x v="147"/>
      <x v="3"/>
    </i>
    <i>
      <x v="148"/>
      <x v="3"/>
    </i>
    <i>
      <x v="149"/>
      <x v="3"/>
    </i>
    <i>
      <x v="150"/>
      <x v="3"/>
    </i>
    <i>
      <x v="153"/>
      <x v="3"/>
    </i>
    <i>
      <x v="154"/>
      <x v="3"/>
    </i>
    <i>
      <x v="155"/>
      <x v="3"/>
    </i>
    <i>
      <x v="157"/>
      <x v="3"/>
    </i>
    <i>
      <x v="158"/>
      <x v="3"/>
    </i>
    <i>
      <x v="159"/>
      <x v="3"/>
    </i>
    <i>
      <x v="160"/>
      <x v="3"/>
    </i>
    <i>
      <x v="161"/>
      <x v="3"/>
    </i>
    <i>
      <x v="162"/>
      <x v="3"/>
    </i>
    <i>
      <x v="163"/>
      <x v="3"/>
    </i>
    <i>
      <x v="164"/>
      <x v="3"/>
    </i>
    <i>
      <x v="165"/>
      <x v="3"/>
    </i>
    <i>
      <x v="166"/>
      <x v="3"/>
    </i>
    <i>
      <x v="168"/>
      <x v="3"/>
    </i>
    <i>
      <x v="169"/>
      <x v="3"/>
    </i>
    <i>
      <x v="170"/>
      <x v="3"/>
    </i>
    <i>
      <x v="171"/>
      <x v="3"/>
    </i>
    <i>
      <x v="172"/>
      <x v="3"/>
    </i>
    <i>
      <x v="173"/>
      <x v="3"/>
    </i>
    <i>
      <x v="174"/>
      <x v="3"/>
    </i>
    <i>
      <x v="175"/>
      <x v="3"/>
    </i>
    <i>
      <x v="177"/>
      <x v="3"/>
    </i>
    <i>
      <x v="179"/>
      <x v="3"/>
    </i>
    <i>
      <x v="180"/>
      <x v="3"/>
    </i>
    <i>
      <x v="181"/>
      <x v="3"/>
    </i>
    <i>
      <x v="182"/>
      <x v="3"/>
    </i>
    <i>
      <x v="183"/>
      <x v="3"/>
    </i>
    <i>
      <x v="184"/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9" numFmtId="4"/>
    <dataField name="Sum of TOTAL ANNUAL SALARIES OPER. &amp; OTHER FUNDS 2016-2017*" fld="5" baseField="2" baseItem="9" numFmtId="165"/>
    <dataField name="Sum of FTE OPER. &amp; OTHER FUNDS 2017-2018" fld="4" baseField="2" baseItem="9" numFmtId="4"/>
    <dataField name="Sum of TOTAL ANNUAL SALARIES OPER. &amp; OTHER FUNDS 2017-2018" fld="6" baseField="2" baseItem="9" numFmtId="165"/>
  </dataFields>
  <formats count="384">
    <format dxfId="1329">
      <pivotArea field="1" type="button" dataOnly="0" labelOnly="1" outline="0" axis="axisRow" fieldPosition="0"/>
    </format>
    <format dxfId="1328">
      <pivotArea field="2" type="button" dataOnly="0" labelOnly="1" outline="0" axis="axisRow" fieldPosition="1"/>
    </format>
    <format dxfId="1327">
      <pivotArea field="1" type="button" dataOnly="0" labelOnly="1" outline="0" axis="axisRow" fieldPosition="0"/>
    </format>
    <format dxfId="1326">
      <pivotArea field="2" type="button" dataOnly="0" labelOnly="1" outline="0" axis="axisRow" fieldPosition="1"/>
    </format>
    <format dxfId="1325">
      <pivotArea field="0" type="button" dataOnly="0" labelOnly="1" outline="0" axis="axisPage" fieldPosition="0"/>
    </format>
    <format dxfId="1324">
      <pivotArea field="0" type="button" dataOnly="0" labelOnly="1" outline="0" axis="axisPage" fieldPosition="0"/>
    </format>
    <format dxfId="1323">
      <pivotArea type="all" dataOnly="0" outline="0" fieldPosition="0"/>
    </format>
    <format dxfId="1322">
      <pivotArea outline="0" collapsedLevelsAreSubtotals="1" fieldPosition="0"/>
    </format>
    <format dxfId="1321">
      <pivotArea field="1" type="button" dataOnly="0" labelOnly="1" outline="0" axis="axisRow" fieldPosition="0"/>
    </format>
    <format dxfId="1320">
      <pivotArea field="2" type="button" dataOnly="0" labelOnly="1" outline="0" axis="axisRow" fieldPosition="1"/>
    </format>
    <format dxfId="1319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318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1317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1316">
      <pivotArea dataOnly="0" labelOnly="1" grandRow="1" outline="0" fieldPosition="0"/>
    </format>
    <format dxfId="131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1314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1313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1312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1311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1310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1309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1308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1307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1306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1305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1304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1303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1302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1301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130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1299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1298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1297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1296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1295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1294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1293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1292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1291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1290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1289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1288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1287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1286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1285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1284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1283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1282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1281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128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1279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1278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1277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1276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1275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1274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1273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1272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1271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1270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1269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1268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1267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1266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1265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1264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1263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1262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1261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126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1259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1258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1257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1256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1255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1254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1253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1252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1251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1250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1249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1248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1247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1246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1245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1244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1243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1242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1241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124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1239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1238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1237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1236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1235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1234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1233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1232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1231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1230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1229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1228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1227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1226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1225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1224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1223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1222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1221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122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1219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1218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1217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1216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1215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1214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1213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1212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1211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1210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1209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1208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1207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1206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1205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1204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1203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1202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1201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120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1199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1198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1197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1196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1195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1194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1193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1192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1191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1190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1189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1188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1187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1186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1185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1184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1183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1182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1181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118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1179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1178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1177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1176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1175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1174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1173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1172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1171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1170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1169">
      <pivotArea outline="0" fieldPosition="0">
        <references count="1">
          <reference field="4294967294" count="1">
            <x v="0"/>
          </reference>
        </references>
      </pivotArea>
    </format>
    <format dxfId="1168">
      <pivotArea outline="0" fieldPosition="0">
        <references count="1">
          <reference field="4294967294" count="1">
            <x v="2"/>
          </reference>
        </references>
      </pivotArea>
    </format>
    <format dxfId="1167">
      <pivotArea outline="0" fieldPosition="0">
        <references count="1">
          <reference field="4294967294" count="1">
            <x v="1"/>
          </reference>
        </references>
      </pivotArea>
    </format>
    <format dxfId="1166">
      <pivotArea outline="0" fieldPosition="0">
        <references count="1">
          <reference field="4294967294" count="1">
            <x v="3"/>
          </reference>
        </references>
      </pivotArea>
    </format>
    <format dxfId="11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63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1162">
      <pivotArea dataOnly="0" labelOnly="1" outline="0" fieldPosition="0">
        <references count="1">
          <reference field="1" count="1">
            <x v="2"/>
          </reference>
        </references>
      </pivotArea>
    </format>
    <format dxfId="1161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1160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1159">
      <pivotArea dataOnly="0" labelOnly="1" outline="0" fieldPosition="0">
        <references count="1">
          <reference field="1" count="1">
            <x v="4"/>
          </reference>
        </references>
      </pivotArea>
    </format>
    <format dxfId="1158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1157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1156">
      <pivotArea dataOnly="0" labelOnly="1" outline="0" fieldPosition="0">
        <references count="1">
          <reference field="1" count="1">
            <x v="7"/>
          </reference>
        </references>
      </pivotArea>
    </format>
    <format dxfId="1155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1154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1153">
      <pivotArea dataOnly="0" labelOnly="1" outline="0" fieldPosition="0">
        <references count="1">
          <reference field="1" count="1">
            <x v="10"/>
          </reference>
        </references>
      </pivotArea>
    </format>
    <format dxfId="1152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1151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1150">
      <pivotArea dataOnly="0" labelOnly="1" outline="0" fieldPosition="0">
        <references count="1">
          <reference field="1" count="1">
            <x v="13"/>
          </reference>
        </references>
      </pivotArea>
    </format>
    <format dxfId="1149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1148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1147">
      <pivotArea dataOnly="0" labelOnly="1" outline="0" fieldPosition="0">
        <references count="1">
          <reference field="1" count="1">
            <x v="16"/>
          </reference>
        </references>
      </pivotArea>
    </format>
    <format dxfId="1146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1145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1144">
      <pivotArea dataOnly="0" labelOnly="1" outline="0" fieldPosition="0">
        <references count="1">
          <reference field="1" count="1">
            <x v="18"/>
          </reference>
        </references>
      </pivotArea>
    </format>
    <format dxfId="1143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1142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1141">
      <pivotArea dataOnly="0" labelOnly="1" outline="0" fieldPosition="0">
        <references count="1">
          <reference field="1" count="1">
            <x v="20"/>
          </reference>
        </references>
      </pivotArea>
    </format>
    <format dxfId="114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1139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1138">
      <pivotArea dataOnly="0" labelOnly="1" outline="0" fieldPosition="0">
        <references count="1">
          <reference field="1" count="1">
            <x v="22"/>
          </reference>
        </references>
      </pivotArea>
    </format>
    <format dxfId="1137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1136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1135">
      <pivotArea dataOnly="0" labelOnly="1" outline="0" fieldPosition="0">
        <references count="1">
          <reference field="1" count="1">
            <x v="24"/>
          </reference>
        </references>
      </pivotArea>
    </format>
    <format dxfId="1134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1133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1132">
      <pivotArea dataOnly="0" labelOnly="1" outline="0" fieldPosition="0">
        <references count="1">
          <reference field="1" count="1">
            <x v="26"/>
          </reference>
        </references>
      </pivotArea>
    </format>
    <format dxfId="1131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1130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1129">
      <pivotArea dataOnly="0" labelOnly="1" outline="0" fieldPosition="0">
        <references count="1">
          <reference field="1" count="1">
            <x v="28"/>
          </reference>
        </references>
      </pivotArea>
    </format>
    <format dxfId="1128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1127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1126">
      <pivotArea dataOnly="0" labelOnly="1" outline="0" fieldPosition="0">
        <references count="1">
          <reference field="1" count="1">
            <x v="31"/>
          </reference>
        </references>
      </pivotArea>
    </format>
    <format dxfId="1125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1124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1123">
      <pivotArea dataOnly="0" labelOnly="1" outline="0" fieldPosition="0">
        <references count="1">
          <reference field="1" count="1">
            <x v="33"/>
          </reference>
        </references>
      </pivotArea>
    </format>
    <format dxfId="1122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1121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1120">
      <pivotArea dataOnly="0" labelOnly="1" outline="0" fieldPosition="0">
        <references count="1">
          <reference field="1" count="1">
            <x v="35"/>
          </reference>
        </references>
      </pivotArea>
    </format>
    <format dxfId="1119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1118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1117">
      <pivotArea dataOnly="0" labelOnly="1" outline="0" fieldPosition="0">
        <references count="1">
          <reference field="1" count="1">
            <x v="37"/>
          </reference>
        </references>
      </pivotArea>
    </format>
    <format dxfId="1116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1115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1114">
      <pivotArea dataOnly="0" labelOnly="1" outline="0" fieldPosition="0">
        <references count="1">
          <reference field="1" count="1">
            <x v="41"/>
          </reference>
        </references>
      </pivotArea>
    </format>
    <format dxfId="1113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1112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1111">
      <pivotArea dataOnly="0" labelOnly="1" outline="0" fieldPosition="0">
        <references count="1">
          <reference field="1" count="1">
            <x v="43"/>
          </reference>
        </references>
      </pivotArea>
    </format>
    <format dxfId="111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1109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1108">
      <pivotArea dataOnly="0" labelOnly="1" outline="0" fieldPosition="0">
        <references count="1">
          <reference field="1" count="1">
            <x v="46"/>
          </reference>
        </references>
      </pivotArea>
    </format>
    <format dxfId="1107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1106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1105">
      <pivotArea dataOnly="0" labelOnly="1" outline="0" fieldPosition="0">
        <references count="1">
          <reference field="1" count="1">
            <x v="49"/>
          </reference>
        </references>
      </pivotArea>
    </format>
    <format dxfId="1104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1103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1102">
      <pivotArea dataOnly="0" labelOnly="1" outline="0" fieldPosition="0">
        <references count="1">
          <reference field="1" count="1">
            <x v="53"/>
          </reference>
        </references>
      </pivotArea>
    </format>
    <format dxfId="1101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1100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1099">
      <pivotArea dataOnly="0" labelOnly="1" outline="0" fieldPosition="0">
        <references count="1">
          <reference field="1" count="1">
            <x v="55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1097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1096">
      <pivotArea dataOnly="0" labelOnly="1" outline="0" fieldPosition="0">
        <references count="1">
          <reference field="1" count="1">
            <x v="57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1094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1093">
      <pivotArea dataOnly="0" labelOnly="1" outline="0" fieldPosition="0">
        <references count="1">
          <reference field="1" count="1">
            <x v="59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1091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1090">
      <pivotArea dataOnly="0" labelOnly="1" outline="0" fieldPosition="0">
        <references count="1">
          <reference field="1" count="1">
            <x v="61"/>
          </reference>
        </references>
      </pivotArea>
    </format>
    <format dxfId="1089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1088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1087">
      <pivotArea dataOnly="0" labelOnly="1" outline="0" fieldPosition="0">
        <references count="1">
          <reference field="1" count="1">
            <x v="63"/>
          </reference>
        </references>
      </pivotArea>
    </format>
    <format dxfId="1086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1085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1084">
      <pivotArea dataOnly="0" labelOnly="1" outline="0" fieldPosition="0">
        <references count="1">
          <reference field="1" count="1">
            <x v="66"/>
          </reference>
        </references>
      </pivotArea>
    </format>
    <format dxfId="1083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1082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1081">
      <pivotArea dataOnly="0" labelOnly="1" outline="0" fieldPosition="0">
        <references count="1">
          <reference field="1" count="1">
            <x v="68"/>
          </reference>
        </references>
      </pivotArea>
    </format>
    <format dxfId="108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1079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1078">
      <pivotArea dataOnly="0" labelOnly="1" outline="0" fieldPosition="0">
        <references count="1">
          <reference field="1" count="1">
            <x v="70"/>
          </reference>
        </references>
      </pivotArea>
    </format>
    <format dxfId="1077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1076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1075">
      <pivotArea dataOnly="0" labelOnly="1" outline="0" fieldPosition="0">
        <references count="1">
          <reference field="1" count="1">
            <x v="72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1073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1072">
      <pivotArea dataOnly="0" labelOnly="1" outline="0" fieldPosition="0">
        <references count="1">
          <reference field="1" count="1">
            <x v="74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1070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1069">
      <pivotArea dataOnly="0" labelOnly="1" outline="0" fieldPosition="0">
        <references count="1">
          <reference field="1" count="1">
            <x v="77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1067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1066">
      <pivotArea dataOnly="0" labelOnly="1" outline="0" fieldPosition="0">
        <references count="1">
          <reference field="1" count="1">
            <x v="80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1064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1063">
      <pivotArea dataOnly="0" labelOnly="1" outline="0" fieldPosition="0">
        <references count="1">
          <reference field="1" count="1">
            <x v="83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1061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1060">
      <pivotArea dataOnly="0" labelOnly="1" outline="0" fieldPosition="0">
        <references count="1">
          <reference field="1" count="1">
            <x v="85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1058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1057">
      <pivotArea dataOnly="0" labelOnly="1" outline="0" fieldPosition="0">
        <references count="1">
          <reference field="1" count="1">
            <x v="87"/>
          </reference>
        </references>
      </pivotArea>
    </format>
    <format dxfId="1056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1055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1054">
      <pivotArea dataOnly="0" labelOnly="1" outline="0" fieldPosition="0">
        <references count="1">
          <reference field="1" count="1">
            <x v="89"/>
          </reference>
        </references>
      </pivotArea>
    </format>
    <format dxfId="1053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1052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1051">
      <pivotArea dataOnly="0" labelOnly="1" outline="0" fieldPosition="0">
        <references count="1">
          <reference field="1" count="1">
            <x v="92"/>
          </reference>
        </references>
      </pivotArea>
    </format>
    <format dxfId="105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1049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1048">
      <pivotArea dataOnly="0" labelOnly="1" outline="0" fieldPosition="0">
        <references count="1">
          <reference field="1" count="1">
            <x v="94"/>
          </reference>
        </references>
      </pivotArea>
    </format>
    <format dxfId="1047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1046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1045">
      <pivotArea dataOnly="0" labelOnly="1" outline="0" fieldPosition="0">
        <references count="1">
          <reference field="1" count="1">
            <x v="97"/>
          </reference>
        </references>
      </pivotArea>
    </format>
    <format dxfId="1044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1043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1042">
      <pivotArea dataOnly="0" labelOnly="1" outline="0" fieldPosition="0">
        <references count="1">
          <reference field="1" count="1">
            <x v="99"/>
          </reference>
        </references>
      </pivotArea>
    </format>
    <format dxfId="1041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1040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1039">
      <pivotArea dataOnly="0" labelOnly="1" outline="0" fieldPosition="0">
        <references count="1">
          <reference field="1" count="1">
            <x v="101"/>
          </reference>
        </references>
      </pivotArea>
    </format>
    <format dxfId="1038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1037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1036">
      <pivotArea dataOnly="0" labelOnly="1" outline="0" fieldPosition="0">
        <references count="1">
          <reference field="1" count="1">
            <x v="103"/>
          </reference>
        </references>
      </pivotArea>
    </format>
    <format dxfId="1035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1034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1033">
      <pivotArea dataOnly="0" labelOnly="1" outline="0" fieldPosition="0">
        <references count="1">
          <reference field="1" count="1">
            <x v="105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1031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1030">
      <pivotArea dataOnly="0" labelOnly="1" outline="0" fieldPosition="0">
        <references count="1">
          <reference field="1" count="1">
            <x v="108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1028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1027">
      <pivotArea dataOnly="0" labelOnly="1" outline="0" fieldPosition="0">
        <references count="1">
          <reference field="1" count="1">
            <x v="111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1025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1024">
      <pivotArea dataOnly="0" labelOnly="1" outline="0" fieldPosition="0">
        <references count="1">
          <reference field="1" count="1">
            <x v="115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1022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1021">
      <pivotArea dataOnly="0" labelOnly="1" outline="0" fieldPosition="0">
        <references count="1">
          <reference field="1" count="1">
            <x v="119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1019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1018">
      <pivotArea dataOnly="0" labelOnly="1" outline="0" fieldPosition="0">
        <references count="1">
          <reference field="1" count="1">
            <x v="121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1016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1015">
      <pivotArea dataOnly="0" labelOnly="1" outline="0" fieldPosition="0">
        <references count="1">
          <reference field="1" count="1">
            <x v="125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1013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1012">
      <pivotArea dataOnly="0" labelOnly="1" outline="0" fieldPosition="0">
        <references count="1">
          <reference field="1" count="1">
            <x v="129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1010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1009">
      <pivotArea dataOnly="0" labelOnly="1" outline="0" fieldPosition="0">
        <references count="1">
          <reference field="1" count="1">
            <x v="131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1007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1006">
      <pivotArea dataOnly="0" labelOnly="1" outline="0" fieldPosition="0">
        <references count="1">
          <reference field="1" count="1">
            <x v="134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1004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1003">
      <pivotArea dataOnly="0" labelOnly="1" outline="0" fieldPosition="0">
        <references count="1">
          <reference field="1" count="1">
            <x v="136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1001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1000">
      <pivotArea dataOnly="0" labelOnly="1" outline="0" fieldPosition="0">
        <references count="1">
          <reference field="1" count="1">
            <x v="139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998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997">
      <pivotArea dataOnly="0" labelOnly="1" outline="0" fieldPosition="0">
        <references count="1">
          <reference field="1" count="1">
            <x v="142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995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994">
      <pivotArea dataOnly="0" labelOnly="1" outline="0" fieldPosition="0">
        <references count="1">
          <reference field="1" count="1">
            <x v="144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992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991">
      <pivotArea dataOnly="0" labelOnly="1" outline="0" fieldPosition="0">
        <references count="1">
          <reference field="1" count="1">
            <x v="147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989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988">
      <pivotArea dataOnly="0" labelOnly="1" outline="0" fieldPosition="0">
        <references count="1">
          <reference field="1" count="1">
            <x v="149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986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985">
      <pivotArea dataOnly="0" labelOnly="1" outline="0" fieldPosition="0">
        <references count="1">
          <reference field="1" count="1">
            <x v="153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983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982">
      <pivotArea dataOnly="0" labelOnly="1" outline="0" fieldPosition="0">
        <references count="1">
          <reference field="1" count="1">
            <x v="155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980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979">
      <pivotArea dataOnly="0" labelOnly="1" outline="0" fieldPosition="0">
        <references count="1">
          <reference field="1" count="1">
            <x v="158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977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976">
      <pivotArea dataOnly="0" labelOnly="1" outline="0" fieldPosition="0">
        <references count="1">
          <reference field="1" count="1">
            <x v="160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974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973">
      <pivotArea dataOnly="0" labelOnly="1" outline="0" fieldPosition="0">
        <references count="1">
          <reference field="1" count="1">
            <x v="162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971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970">
      <pivotArea dataOnly="0" labelOnly="1" outline="0" fieldPosition="0">
        <references count="1">
          <reference field="1" count="1">
            <x v="164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968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967">
      <pivotArea dataOnly="0" labelOnly="1" outline="0" fieldPosition="0">
        <references count="1">
          <reference field="1" count="1">
            <x v="166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965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964">
      <pivotArea dataOnly="0" labelOnly="1" outline="0" fieldPosition="0">
        <references count="1">
          <reference field="1" count="1">
            <x v="169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962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961">
      <pivotArea dataOnly="0" labelOnly="1" outline="0" fieldPosition="0">
        <references count="1">
          <reference field="1" count="1">
            <x v="171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959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958">
      <pivotArea dataOnly="0" labelOnly="1" outline="0" fieldPosition="0">
        <references count="1">
          <reference field="1" count="1">
            <x v="173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956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955">
      <pivotArea dataOnly="0" labelOnly="1" outline="0" fieldPosition="0">
        <references count="1">
          <reference field="1" count="1">
            <x v="175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953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952">
      <pivotArea dataOnly="0" labelOnly="1" outline="0" fieldPosition="0">
        <references count="1">
          <reference field="1" count="1">
            <x v="179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950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949">
      <pivotArea dataOnly="0" labelOnly="1" outline="0" fieldPosition="0">
        <references count="1">
          <reference field="1" count="1">
            <x v="181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947">
      <pivotArea outline="0" collapsedLevelsAreSubtotals="1" fieldPosition="0"/>
    </format>
    <format dxfId="9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120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115">
    <i>
      <x/>
      <x v="5"/>
      <x v="14"/>
    </i>
    <i r="2">
      <x v="27"/>
    </i>
    <i t="default" r="1">
      <x v="5"/>
    </i>
    <i r="1">
      <x v="9"/>
      <x v="14"/>
    </i>
    <i r="2">
      <x v="27"/>
    </i>
    <i t="default" r="1">
      <x v="9"/>
    </i>
    <i r="1">
      <x v="11"/>
      <x v="14"/>
    </i>
    <i r="2">
      <x v="27"/>
    </i>
    <i t="default" r="1">
      <x v="11"/>
    </i>
    <i r="1">
      <x v="29"/>
      <x v="14"/>
    </i>
    <i r="2">
      <x v="27"/>
    </i>
    <i t="default" r="1">
      <x v="29"/>
    </i>
    <i r="1">
      <x v="38"/>
      <x v="14"/>
    </i>
    <i r="2">
      <x v="27"/>
    </i>
    <i t="default" r="1">
      <x v="38"/>
    </i>
    <i r="1">
      <x v="47"/>
      <x v="14"/>
    </i>
    <i r="2">
      <x v="27"/>
    </i>
    <i t="default" r="1">
      <x v="47"/>
    </i>
    <i r="1">
      <x v="51"/>
      <x v="14"/>
    </i>
    <i r="2">
      <x v="27"/>
    </i>
    <i t="default" r="1">
      <x v="51"/>
    </i>
    <i r="1">
      <x v="52"/>
      <x v="14"/>
    </i>
    <i r="2">
      <x v="27"/>
    </i>
    <i t="default" r="1">
      <x v="52"/>
    </i>
    <i r="1">
      <x v="65"/>
      <x v="14"/>
    </i>
    <i r="2">
      <x v="27"/>
    </i>
    <i t="default" r="1">
      <x v="65"/>
    </i>
    <i r="1">
      <x v="76"/>
      <x v="14"/>
    </i>
    <i r="2">
      <x v="27"/>
    </i>
    <i t="default" r="1">
      <x v="76"/>
    </i>
    <i r="1">
      <x v="82"/>
      <x v="14"/>
    </i>
    <i r="2">
      <x v="27"/>
    </i>
    <i t="default" r="1">
      <x v="82"/>
    </i>
    <i r="1">
      <x v="96"/>
      <x v="14"/>
    </i>
    <i r="2">
      <x v="27"/>
    </i>
    <i t="default" r="1">
      <x v="96"/>
    </i>
    <i r="1">
      <x v="110"/>
      <x v="14"/>
    </i>
    <i r="2">
      <x v="27"/>
    </i>
    <i t="default" r="1">
      <x v="110"/>
    </i>
    <i r="1">
      <x v="116"/>
      <x v="14"/>
    </i>
    <i r="2">
      <x v="27"/>
    </i>
    <i t="default" r="1">
      <x v="116"/>
    </i>
    <i r="1">
      <x v="118"/>
      <x v="14"/>
    </i>
    <i r="2">
      <x v="27"/>
    </i>
    <i t="default" r="1">
      <x v="118"/>
    </i>
    <i r="1">
      <x v="122"/>
      <x v="14"/>
    </i>
    <i r="2">
      <x v="27"/>
    </i>
    <i t="default" r="1">
      <x v="122"/>
    </i>
    <i r="1">
      <x v="126"/>
      <x v="14"/>
    </i>
    <i r="2">
      <x v="27"/>
    </i>
    <i t="default" r="1">
      <x v="126"/>
    </i>
    <i r="1">
      <x v="132"/>
      <x v="14"/>
    </i>
    <i r="2">
      <x v="27"/>
    </i>
    <i t="default" r="1">
      <x v="132"/>
    </i>
    <i r="1">
      <x v="140"/>
      <x v="14"/>
    </i>
    <i r="2">
      <x v="27"/>
    </i>
    <i t="default" r="1">
      <x v="140"/>
    </i>
    <i r="1">
      <x v="152"/>
      <x v="14"/>
    </i>
    <i r="2">
      <x v="27"/>
    </i>
    <i t="default" r="1">
      <x v="152"/>
    </i>
    <i r="1">
      <x v="156"/>
      <x v="14"/>
    </i>
    <i r="2">
      <x v="27"/>
    </i>
    <i t="default" r="1">
      <x v="156"/>
    </i>
    <i r="1">
      <x v="176"/>
      <x v="14"/>
    </i>
    <i r="2">
      <x v="27"/>
    </i>
    <i t="default" r="1">
      <x v="176"/>
    </i>
    <i>
      <x v="1"/>
      <x v="114"/>
      <x v="14"/>
    </i>
    <i r="2">
      <x v="27"/>
    </i>
    <i t="default" r="1">
      <x v="114"/>
    </i>
    <i>
      <x v="2"/>
      <x v="79"/>
      <x v="14"/>
    </i>
    <i r="2">
      <x v="27"/>
    </i>
    <i t="default" r="1">
      <x v="79"/>
    </i>
    <i r="1">
      <x v="128"/>
      <x v="14"/>
    </i>
    <i r="2">
      <x v="27"/>
    </i>
    <i t="default" r="1">
      <x v="128"/>
    </i>
    <i>
      <x v="3"/>
      <x v="112"/>
      <x v="14"/>
    </i>
    <i r="2">
      <x v="27"/>
    </i>
    <i t="default" r="1">
      <x v="112"/>
    </i>
    <i>
      <x v="5"/>
      <x v="44"/>
      <x v="14"/>
    </i>
    <i r="2">
      <x v="27"/>
    </i>
    <i t="default" r="1">
      <x v="44"/>
    </i>
    <i>
      <x v="6"/>
      <x v="124"/>
      <x v="14"/>
    </i>
    <i r="2">
      <x v="27"/>
    </i>
    <i t="default" r="1">
      <x v="124"/>
    </i>
    <i>
      <x v="7"/>
      <x v="106"/>
      <x v="14"/>
    </i>
    <i r="2">
      <x v="27"/>
    </i>
    <i t="default" r="1">
      <x v="106"/>
    </i>
    <i>
      <x v="8"/>
      <x v="91"/>
      <x v="14"/>
    </i>
    <i r="2">
      <x v="27"/>
    </i>
    <i t="default" r="1">
      <x v="91"/>
    </i>
    <i>
      <x v="9"/>
      <x v="145"/>
      <x v="14"/>
    </i>
    <i r="2">
      <x v="27"/>
    </i>
    <i t="default" r="1">
      <x v="145"/>
    </i>
    <i>
      <x v="10"/>
      <x v="151"/>
      <x v="14"/>
    </i>
    <i r="2">
      <x v="27"/>
    </i>
    <i t="default" r="1">
      <x v="151"/>
    </i>
    <i>
      <x v="11"/>
      <x/>
      <x v="14"/>
    </i>
    <i r="2">
      <x v="27"/>
    </i>
    <i t="default" r="1">
      <x/>
    </i>
    <i>
      <x v="13"/>
      <x v="40"/>
      <x v="14"/>
    </i>
    <i r="2">
      <x v="27"/>
    </i>
    <i t="default" r="1">
      <x v="40"/>
    </i>
    <i>
      <x v="14"/>
      <x v="14"/>
      <x v="14"/>
    </i>
    <i r="2">
      <x v="27"/>
    </i>
    <i t="default" r="1">
      <x v="14"/>
    </i>
    <i r="1">
      <x v="167"/>
      <x v="14"/>
    </i>
    <i r="2">
      <x v="27"/>
    </i>
    <i t="default" r="1">
      <x v="167"/>
    </i>
    <i r="1">
      <x v="178"/>
      <x v="14"/>
    </i>
    <i r="2">
      <x v="27"/>
    </i>
    <i t="default" r="1">
      <x v="178"/>
    </i>
    <i>
      <x v="15"/>
      <x v="138"/>
      <x v="14"/>
    </i>
    <i r="2">
      <x v="27"/>
    </i>
    <i t="default" r="1">
      <x v="1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27" numFmtId="4"/>
    <dataField name="Sum of TOTAL ANNUAL SALARIES OPER. &amp; OTHER FUNDS 2016-2017*" fld="5" baseField="2" baseItem="27" numFmtId="165"/>
    <dataField name="Sum of FTE OPER. &amp; OTHER FUNDS 2017-2018" fld="4" baseField="2" baseItem="27" numFmtId="4"/>
    <dataField name="Sum of TOTAL ANNUAL SALARIES OPER. &amp; OTHER FUNDS 2017-2018" fld="6" baseField="2" baseItem="27" numFmtId="165"/>
  </dataFields>
  <formats count="11"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">
      <pivotArea dataOnly="0" labelOnly="1" outline="0" offset="A256" fieldPosition="0">
        <references count="2">
          <reference field="0" count="1" selected="0">
            <x v="0"/>
          </reference>
          <reference field="1" count="1" defaultSubtotal="1">
            <x v="5"/>
          </reference>
        </references>
      </pivotArea>
    </format>
    <format dxfId="18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F444" firstHeaderRow="0" firstDataRow="1" firstDataCol="2" rowPageCount="1" colPageCount="1"/>
  <pivotFields count="11">
    <pivotField axis="axisPage" compact="0" outline="0" subtotalTop="0" multipleItemSelectionAllowed="1" showAll="0">
      <items count="17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  <item t="default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x="33"/>
        <item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439">
    <i>
      <x v="1"/>
      <x v="25"/>
    </i>
    <i r="1">
      <x v="26"/>
    </i>
    <i t="default">
      <x v="1"/>
    </i>
    <i>
      <x v="2"/>
      <x v="25"/>
    </i>
    <i r="1">
      <x v="26"/>
    </i>
    <i t="default">
      <x v="2"/>
    </i>
    <i>
      <x v="3"/>
      <x v="25"/>
    </i>
    <i r="1">
      <x v="26"/>
    </i>
    <i t="default">
      <x v="3"/>
    </i>
    <i>
      <x v="4"/>
      <x v="25"/>
    </i>
    <i r="1">
      <x v="26"/>
    </i>
    <i t="default">
      <x v="4"/>
    </i>
    <i>
      <x v="6"/>
      <x v="25"/>
    </i>
    <i r="1">
      <x v="26"/>
    </i>
    <i t="default">
      <x v="6"/>
    </i>
    <i>
      <x v="7"/>
      <x v="25"/>
    </i>
    <i r="1">
      <x v="26"/>
    </i>
    <i t="default">
      <x v="7"/>
    </i>
    <i>
      <x v="8"/>
      <x v="25"/>
    </i>
    <i r="1">
      <x v="26"/>
    </i>
    <i t="default">
      <x v="8"/>
    </i>
    <i>
      <x v="10"/>
      <x v="25"/>
    </i>
    <i r="1">
      <x v="26"/>
    </i>
    <i t="default">
      <x v="10"/>
    </i>
    <i>
      <x v="12"/>
      <x v="25"/>
    </i>
    <i r="1">
      <x v="26"/>
    </i>
    <i t="default">
      <x v="12"/>
    </i>
    <i>
      <x v="13"/>
      <x v="25"/>
    </i>
    <i r="1">
      <x v="26"/>
    </i>
    <i t="default">
      <x v="13"/>
    </i>
    <i>
      <x v="15"/>
      <x v="25"/>
    </i>
    <i r="1">
      <x v="26"/>
    </i>
    <i t="default">
      <x v="15"/>
    </i>
    <i>
      <x v="16"/>
      <x v="25"/>
    </i>
    <i r="1">
      <x v="26"/>
    </i>
    <i t="default">
      <x v="16"/>
    </i>
    <i>
      <x v="17"/>
      <x v="25"/>
    </i>
    <i r="1">
      <x v="26"/>
    </i>
    <i t="default">
      <x v="17"/>
    </i>
    <i>
      <x v="18"/>
      <x v="25"/>
    </i>
    <i r="1">
      <x v="26"/>
    </i>
    <i t="default">
      <x v="18"/>
    </i>
    <i>
      <x v="19"/>
      <x v="25"/>
    </i>
    <i r="1">
      <x v="26"/>
    </i>
    <i t="default">
      <x v="19"/>
    </i>
    <i>
      <x v="20"/>
      <x v="25"/>
    </i>
    <i r="1">
      <x v="26"/>
    </i>
    <i t="default">
      <x v="20"/>
    </i>
    <i>
      <x v="21"/>
      <x v="25"/>
    </i>
    <i r="1">
      <x v="26"/>
    </i>
    <i t="default">
      <x v="21"/>
    </i>
    <i>
      <x v="22"/>
      <x v="25"/>
    </i>
    <i r="1">
      <x v="26"/>
    </i>
    <i t="default">
      <x v="22"/>
    </i>
    <i>
      <x v="23"/>
      <x v="25"/>
    </i>
    <i r="1">
      <x v="26"/>
    </i>
    <i t="default">
      <x v="23"/>
    </i>
    <i>
      <x v="24"/>
      <x v="25"/>
    </i>
    <i r="1">
      <x v="26"/>
    </i>
    <i t="default">
      <x v="24"/>
    </i>
    <i>
      <x v="25"/>
      <x v="25"/>
    </i>
    <i r="1">
      <x v="26"/>
    </i>
    <i t="default">
      <x v="25"/>
    </i>
    <i>
      <x v="26"/>
      <x v="25"/>
    </i>
    <i r="1">
      <x v="26"/>
    </i>
    <i t="default">
      <x v="26"/>
    </i>
    <i>
      <x v="28"/>
      <x v="25"/>
    </i>
    <i r="1">
      <x v="26"/>
    </i>
    <i t="default">
      <x v="28"/>
    </i>
    <i>
      <x v="30"/>
      <x v="25"/>
    </i>
    <i r="1">
      <x v="26"/>
    </i>
    <i t="default">
      <x v="30"/>
    </i>
    <i>
      <x v="31"/>
      <x v="25"/>
    </i>
    <i r="1">
      <x v="26"/>
    </i>
    <i t="default">
      <x v="31"/>
    </i>
    <i>
      <x v="32"/>
      <x v="25"/>
    </i>
    <i r="1">
      <x v="26"/>
    </i>
    <i t="default">
      <x v="32"/>
    </i>
    <i>
      <x v="33"/>
      <x v="25"/>
    </i>
    <i r="1">
      <x v="26"/>
    </i>
    <i t="default">
      <x v="33"/>
    </i>
    <i>
      <x v="34"/>
      <x v="25"/>
    </i>
    <i r="1">
      <x v="26"/>
    </i>
    <i t="default">
      <x v="34"/>
    </i>
    <i>
      <x v="35"/>
      <x v="25"/>
    </i>
    <i r="1">
      <x v="26"/>
    </i>
    <i t="default">
      <x v="35"/>
    </i>
    <i>
      <x v="36"/>
      <x v="25"/>
    </i>
    <i r="1">
      <x v="26"/>
    </i>
    <i t="default">
      <x v="36"/>
    </i>
    <i>
      <x v="37"/>
      <x v="25"/>
    </i>
    <i r="1">
      <x v="26"/>
    </i>
    <i t="default">
      <x v="37"/>
    </i>
    <i>
      <x v="39"/>
      <x v="25"/>
    </i>
    <i r="1">
      <x v="26"/>
    </i>
    <i t="default">
      <x v="39"/>
    </i>
    <i>
      <x v="41"/>
      <x v="25"/>
    </i>
    <i r="1">
      <x v="26"/>
    </i>
    <i t="default">
      <x v="41"/>
    </i>
    <i>
      <x v="42"/>
      <x v="25"/>
    </i>
    <i r="1">
      <x v="26"/>
    </i>
    <i t="default">
      <x v="42"/>
    </i>
    <i>
      <x v="43"/>
      <x v="25"/>
    </i>
    <i r="1">
      <x v="26"/>
    </i>
    <i t="default">
      <x v="43"/>
    </i>
    <i>
      <x v="45"/>
      <x v="25"/>
    </i>
    <i r="1">
      <x v="26"/>
    </i>
    <i t="default">
      <x v="45"/>
    </i>
    <i>
      <x v="46"/>
      <x v="25"/>
    </i>
    <i r="1">
      <x v="26"/>
    </i>
    <i t="default">
      <x v="46"/>
    </i>
    <i>
      <x v="48"/>
      <x v="25"/>
    </i>
    <i r="1">
      <x v="26"/>
    </i>
    <i t="default">
      <x v="48"/>
    </i>
    <i>
      <x v="49"/>
      <x v="25"/>
    </i>
    <i r="1">
      <x v="26"/>
    </i>
    <i t="default">
      <x v="49"/>
    </i>
    <i>
      <x v="50"/>
      <x v="25"/>
    </i>
    <i r="1">
      <x v="26"/>
    </i>
    <i t="default">
      <x v="50"/>
    </i>
    <i>
      <x v="53"/>
      <x v="25"/>
    </i>
    <i r="1">
      <x v="26"/>
    </i>
    <i t="default">
      <x v="53"/>
    </i>
    <i>
      <x v="54"/>
      <x v="25"/>
    </i>
    <i r="1">
      <x v="26"/>
    </i>
    <i t="default">
      <x v="54"/>
    </i>
    <i>
      <x v="55"/>
      <x v="25"/>
    </i>
    <i r="1">
      <x v="26"/>
    </i>
    <i t="default">
      <x v="55"/>
    </i>
    <i>
      <x v="56"/>
      <x v="25"/>
    </i>
    <i r="1">
      <x v="26"/>
    </i>
    <i t="default">
      <x v="56"/>
    </i>
    <i>
      <x v="57"/>
      <x v="25"/>
    </i>
    <i r="1">
      <x v="26"/>
    </i>
    <i t="default">
      <x v="57"/>
    </i>
    <i>
      <x v="58"/>
      <x v="25"/>
    </i>
    <i r="1">
      <x v="26"/>
    </i>
    <i t="default">
      <x v="58"/>
    </i>
    <i>
      <x v="59"/>
      <x v="25"/>
    </i>
    <i r="1">
      <x v="26"/>
    </i>
    <i t="default">
      <x v="59"/>
    </i>
    <i>
      <x v="60"/>
      <x v="25"/>
    </i>
    <i r="1">
      <x v="26"/>
    </i>
    <i t="default">
      <x v="60"/>
    </i>
    <i>
      <x v="61"/>
      <x v="25"/>
    </i>
    <i r="1">
      <x v="26"/>
    </i>
    <i t="default">
      <x v="61"/>
    </i>
    <i>
      <x v="62"/>
      <x v="25"/>
    </i>
    <i r="1">
      <x v="26"/>
    </i>
    <i t="default">
      <x v="62"/>
    </i>
    <i>
      <x v="63"/>
      <x v="25"/>
    </i>
    <i r="1">
      <x v="26"/>
    </i>
    <i t="default">
      <x v="63"/>
    </i>
    <i>
      <x v="64"/>
      <x v="25"/>
    </i>
    <i r="1">
      <x v="26"/>
    </i>
    <i t="default">
      <x v="64"/>
    </i>
    <i>
      <x v="66"/>
      <x v="25"/>
    </i>
    <i r="1">
      <x v="26"/>
    </i>
    <i t="default">
      <x v="66"/>
    </i>
    <i>
      <x v="67"/>
      <x v="25"/>
    </i>
    <i r="1">
      <x v="26"/>
    </i>
    <i t="default">
      <x v="67"/>
    </i>
    <i>
      <x v="68"/>
      <x v="25"/>
    </i>
    <i r="1">
      <x v="26"/>
    </i>
    <i t="default">
      <x v="68"/>
    </i>
    <i>
      <x v="69"/>
      <x v="25"/>
    </i>
    <i r="1">
      <x v="26"/>
    </i>
    <i t="default">
      <x v="69"/>
    </i>
    <i>
      <x v="70"/>
      <x v="25"/>
    </i>
    <i r="1">
      <x v="26"/>
    </i>
    <i t="default">
      <x v="70"/>
    </i>
    <i>
      <x v="71"/>
      <x v="25"/>
    </i>
    <i r="1">
      <x v="26"/>
    </i>
    <i t="default">
      <x v="71"/>
    </i>
    <i>
      <x v="72"/>
      <x v="25"/>
    </i>
    <i r="1">
      <x v="26"/>
    </i>
    <i t="default">
      <x v="72"/>
    </i>
    <i>
      <x v="73"/>
      <x v="25"/>
    </i>
    <i r="1">
      <x v="26"/>
    </i>
    <i t="default">
      <x v="73"/>
    </i>
    <i>
      <x v="74"/>
      <x v="25"/>
    </i>
    <i r="1">
      <x v="26"/>
    </i>
    <i t="default">
      <x v="74"/>
    </i>
    <i>
      <x v="75"/>
      <x v="25"/>
    </i>
    <i r="1">
      <x v="26"/>
    </i>
    <i t="default">
      <x v="75"/>
    </i>
    <i>
      <x v="77"/>
      <x v="25"/>
    </i>
    <i r="1">
      <x v="26"/>
    </i>
    <i t="default">
      <x v="77"/>
    </i>
    <i>
      <x v="78"/>
      <x v="25"/>
    </i>
    <i r="1">
      <x v="26"/>
    </i>
    <i t="default">
      <x v="78"/>
    </i>
    <i>
      <x v="80"/>
      <x v="25"/>
    </i>
    <i r="1">
      <x v="26"/>
    </i>
    <i t="default">
      <x v="80"/>
    </i>
    <i>
      <x v="81"/>
      <x v="25"/>
    </i>
    <i r="1">
      <x v="26"/>
    </i>
    <i t="default">
      <x v="81"/>
    </i>
    <i>
      <x v="83"/>
      <x v="25"/>
    </i>
    <i r="1">
      <x v="26"/>
    </i>
    <i t="default">
      <x v="83"/>
    </i>
    <i>
      <x v="84"/>
      <x v="25"/>
    </i>
    <i r="1">
      <x v="26"/>
    </i>
    <i t="default">
      <x v="84"/>
    </i>
    <i>
      <x v="85"/>
      <x v="25"/>
    </i>
    <i r="1">
      <x v="26"/>
    </i>
    <i t="default">
      <x v="85"/>
    </i>
    <i>
      <x v="86"/>
      <x v="25"/>
    </i>
    <i r="1">
      <x v="26"/>
    </i>
    <i t="default">
      <x v="86"/>
    </i>
    <i>
      <x v="87"/>
      <x v="25"/>
    </i>
    <i r="1">
      <x v="26"/>
    </i>
    <i t="default">
      <x v="87"/>
    </i>
    <i>
      <x v="88"/>
      <x v="25"/>
    </i>
    <i r="1">
      <x v="26"/>
    </i>
    <i t="default">
      <x v="88"/>
    </i>
    <i>
      <x v="89"/>
      <x v="25"/>
    </i>
    <i r="1">
      <x v="26"/>
    </i>
    <i t="default">
      <x v="89"/>
    </i>
    <i>
      <x v="90"/>
      <x v="25"/>
    </i>
    <i r="1">
      <x v="26"/>
    </i>
    <i t="default">
      <x v="90"/>
    </i>
    <i>
      <x v="92"/>
      <x v="25"/>
    </i>
    <i r="1">
      <x v="26"/>
    </i>
    <i t="default">
      <x v="92"/>
    </i>
    <i>
      <x v="93"/>
      <x v="25"/>
    </i>
    <i r="1">
      <x v="26"/>
    </i>
    <i t="default">
      <x v="93"/>
    </i>
    <i>
      <x v="94"/>
      <x v="25"/>
    </i>
    <i r="1">
      <x v="26"/>
    </i>
    <i t="default">
      <x v="94"/>
    </i>
    <i>
      <x v="95"/>
      <x v="25"/>
    </i>
    <i r="1">
      <x v="26"/>
    </i>
    <i t="default">
      <x v="95"/>
    </i>
    <i>
      <x v="97"/>
      <x v="25"/>
    </i>
    <i r="1">
      <x v="26"/>
    </i>
    <i t="default">
      <x v="97"/>
    </i>
    <i>
      <x v="98"/>
      <x v="25"/>
    </i>
    <i r="1">
      <x v="26"/>
    </i>
    <i t="default">
      <x v="98"/>
    </i>
    <i>
      <x v="99"/>
      <x v="25"/>
    </i>
    <i r="1">
      <x v="26"/>
    </i>
    <i t="default">
      <x v="99"/>
    </i>
    <i>
      <x v="100"/>
      <x v="25"/>
    </i>
    <i r="1">
      <x v="26"/>
    </i>
    <i t="default">
      <x v="100"/>
    </i>
    <i>
      <x v="101"/>
      <x v="25"/>
    </i>
    <i r="1">
      <x v="26"/>
    </i>
    <i t="default">
      <x v="101"/>
    </i>
    <i>
      <x v="102"/>
      <x v="25"/>
    </i>
    <i r="1">
      <x v="26"/>
    </i>
    <i t="default">
      <x v="102"/>
    </i>
    <i>
      <x v="103"/>
      <x v="25"/>
    </i>
    <i r="1">
      <x v="26"/>
    </i>
    <i t="default">
      <x v="103"/>
    </i>
    <i>
      <x v="104"/>
      <x v="25"/>
    </i>
    <i r="1">
      <x v="26"/>
    </i>
    <i t="default">
      <x v="104"/>
    </i>
    <i>
      <x v="105"/>
      <x v="25"/>
    </i>
    <i r="1">
      <x v="26"/>
    </i>
    <i t="default">
      <x v="105"/>
    </i>
    <i>
      <x v="107"/>
      <x v="25"/>
    </i>
    <i r="1">
      <x v="26"/>
    </i>
    <i t="default">
      <x v="107"/>
    </i>
    <i>
      <x v="108"/>
      <x v="25"/>
    </i>
    <i r="1">
      <x v="26"/>
    </i>
    <i t="default">
      <x v="108"/>
    </i>
    <i>
      <x v="109"/>
      <x v="25"/>
    </i>
    <i r="1">
      <x v="26"/>
    </i>
    <i t="default">
      <x v="109"/>
    </i>
    <i>
      <x v="111"/>
      <x v="25"/>
    </i>
    <i r="1">
      <x v="26"/>
    </i>
    <i t="default">
      <x v="111"/>
    </i>
    <i>
      <x v="113"/>
      <x v="25"/>
    </i>
    <i r="1">
      <x v="26"/>
    </i>
    <i t="default">
      <x v="113"/>
    </i>
    <i>
      <x v="115"/>
      <x v="25"/>
    </i>
    <i r="1">
      <x v="26"/>
    </i>
    <i t="default">
      <x v="115"/>
    </i>
    <i>
      <x v="117"/>
      <x v="25"/>
    </i>
    <i r="1">
      <x v="26"/>
    </i>
    <i t="default">
      <x v="117"/>
    </i>
    <i>
      <x v="119"/>
      <x v="25"/>
    </i>
    <i r="1">
      <x v="26"/>
    </i>
    <i t="default">
      <x v="119"/>
    </i>
    <i>
      <x v="120"/>
      <x v="25"/>
    </i>
    <i r="1">
      <x v="26"/>
    </i>
    <i t="default">
      <x v="120"/>
    </i>
    <i>
      <x v="121"/>
      <x v="25"/>
    </i>
    <i r="1">
      <x v="26"/>
    </i>
    <i t="default">
      <x v="121"/>
    </i>
    <i>
      <x v="123"/>
      <x v="25"/>
    </i>
    <i r="1">
      <x v="26"/>
    </i>
    <i t="default">
      <x v="123"/>
    </i>
    <i>
      <x v="125"/>
      <x v="25"/>
    </i>
    <i r="1">
      <x v="26"/>
    </i>
    <i t="default">
      <x v="125"/>
    </i>
    <i>
      <x v="127"/>
      <x v="25"/>
    </i>
    <i r="1">
      <x v="26"/>
    </i>
    <i t="default">
      <x v="127"/>
    </i>
    <i>
      <x v="129"/>
      <x v="25"/>
    </i>
    <i r="1">
      <x v="26"/>
    </i>
    <i t="default">
      <x v="129"/>
    </i>
    <i>
      <x v="130"/>
      <x v="25"/>
    </i>
    <i r="1">
      <x v="26"/>
    </i>
    <i t="default">
      <x v="130"/>
    </i>
    <i>
      <x v="131"/>
      <x v="25"/>
    </i>
    <i r="1">
      <x v="26"/>
    </i>
    <i t="default">
      <x v="131"/>
    </i>
    <i>
      <x v="133"/>
      <x v="25"/>
    </i>
    <i r="1">
      <x v="26"/>
    </i>
    <i t="default">
      <x v="133"/>
    </i>
    <i>
      <x v="134"/>
      <x v="25"/>
    </i>
    <i r="1">
      <x v="26"/>
    </i>
    <i t="default">
      <x v="134"/>
    </i>
    <i>
      <x v="135"/>
      <x v="25"/>
    </i>
    <i r="1">
      <x v="26"/>
    </i>
    <i t="default">
      <x v="135"/>
    </i>
    <i>
      <x v="136"/>
      <x v="25"/>
    </i>
    <i r="1">
      <x v="26"/>
    </i>
    <i t="default">
      <x v="136"/>
    </i>
    <i>
      <x v="137"/>
      <x v="25"/>
    </i>
    <i r="1">
      <x v="26"/>
    </i>
    <i t="default">
      <x v="137"/>
    </i>
    <i>
      <x v="139"/>
      <x v="25"/>
    </i>
    <i r="1">
      <x v="26"/>
    </i>
    <i t="default">
      <x v="139"/>
    </i>
    <i>
      <x v="141"/>
      <x v="25"/>
    </i>
    <i r="1">
      <x v="26"/>
    </i>
    <i t="default">
      <x v="141"/>
    </i>
    <i>
      <x v="142"/>
      <x v="25"/>
    </i>
    <i r="1">
      <x v="26"/>
    </i>
    <i t="default">
      <x v="142"/>
    </i>
    <i>
      <x v="143"/>
      <x v="25"/>
    </i>
    <i r="1">
      <x v="26"/>
    </i>
    <i t="default">
      <x v="143"/>
    </i>
    <i>
      <x v="144"/>
      <x v="25"/>
    </i>
    <i r="1">
      <x v="26"/>
    </i>
    <i t="default">
      <x v="144"/>
    </i>
    <i>
      <x v="146"/>
      <x v="25"/>
    </i>
    <i r="1">
      <x v="26"/>
    </i>
    <i t="default">
      <x v="146"/>
    </i>
    <i>
      <x v="147"/>
      <x v="25"/>
    </i>
    <i r="1">
      <x v="26"/>
    </i>
    <i t="default">
      <x v="147"/>
    </i>
    <i>
      <x v="148"/>
      <x v="25"/>
    </i>
    <i r="1">
      <x v="26"/>
    </i>
    <i t="default">
      <x v="148"/>
    </i>
    <i>
      <x v="149"/>
      <x v="25"/>
    </i>
    <i r="1">
      <x v="26"/>
    </i>
    <i t="default">
      <x v="149"/>
    </i>
    <i>
      <x v="150"/>
      <x v="25"/>
    </i>
    <i r="1">
      <x v="26"/>
    </i>
    <i t="default">
      <x v="150"/>
    </i>
    <i>
      <x v="153"/>
      <x v="25"/>
    </i>
    <i r="1">
      <x v="26"/>
    </i>
    <i t="default">
      <x v="153"/>
    </i>
    <i>
      <x v="154"/>
      <x v="25"/>
    </i>
    <i r="1">
      <x v="26"/>
    </i>
    <i t="default">
      <x v="154"/>
    </i>
    <i>
      <x v="155"/>
      <x v="25"/>
    </i>
    <i r="1">
      <x v="26"/>
    </i>
    <i t="default">
      <x v="155"/>
    </i>
    <i>
      <x v="157"/>
      <x v="25"/>
    </i>
    <i r="1">
      <x v="26"/>
    </i>
    <i t="default">
      <x v="157"/>
    </i>
    <i>
      <x v="158"/>
      <x v="25"/>
    </i>
    <i r="1">
      <x v="26"/>
    </i>
    <i t="default">
      <x v="158"/>
    </i>
    <i>
      <x v="159"/>
      <x v="25"/>
    </i>
    <i r="1">
      <x v="26"/>
    </i>
    <i t="default">
      <x v="159"/>
    </i>
    <i>
      <x v="160"/>
      <x v="25"/>
    </i>
    <i r="1">
      <x v="26"/>
    </i>
    <i t="default">
      <x v="160"/>
    </i>
    <i>
      <x v="161"/>
      <x v="25"/>
    </i>
    <i r="1">
      <x v="26"/>
    </i>
    <i t="default">
      <x v="161"/>
    </i>
    <i>
      <x v="162"/>
      <x v="25"/>
    </i>
    <i r="1">
      <x v="26"/>
    </i>
    <i t="default">
      <x v="162"/>
    </i>
    <i>
      <x v="163"/>
      <x v="25"/>
    </i>
    <i r="1">
      <x v="26"/>
    </i>
    <i t="default">
      <x v="163"/>
    </i>
    <i>
      <x v="164"/>
      <x v="25"/>
    </i>
    <i r="1">
      <x v="26"/>
    </i>
    <i t="default">
      <x v="164"/>
    </i>
    <i>
      <x v="165"/>
      <x v="25"/>
    </i>
    <i r="1">
      <x v="26"/>
    </i>
    <i t="default">
      <x v="165"/>
    </i>
    <i>
      <x v="166"/>
      <x v="25"/>
    </i>
    <i r="1">
      <x v="26"/>
    </i>
    <i t="default">
      <x v="166"/>
    </i>
    <i>
      <x v="168"/>
      <x v="25"/>
    </i>
    <i r="1">
      <x v="26"/>
    </i>
    <i t="default">
      <x v="168"/>
    </i>
    <i>
      <x v="169"/>
      <x v="25"/>
    </i>
    <i r="1">
      <x v="26"/>
    </i>
    <i t="default">
      <x v="169"/>
    </i>
    <i>
      <x v="170"/>
      <x v="25"/>
    </i>
    <i r="1">
      <x v="26"/>
    </i>
    <i t="default">
      <x v="170"/>
    </i>
    <i>
      <x v="171"/>
      <x v="25"/>
    </i>
    <i r="1">
      <x v="26"/>
    </i>
    <i t="default">
      <x v="171"/>
    </i>
    <i>
      <x v="172"/>
      <x v="25"/>
    </i>
    <i r="1">
      <x v="26"/>
    </i>
    <i t="default">
      <x v="172"/>
    </i>
    <i>
      <x v="173"/>
      <x v="25"/>
    </i>
    <i r="1">
      <x v="26"/>
    </i>
    <i t="default">
      <x v="173"/>
    </i>
    <i>
      <x v="174"/>
      <x v="25"/>
    </i>
    <i r="1">
      <x v="26"/>
    </i>
    <i t="default">
      <x v="174"/>
    </i>
    <i>
      <x v="175"/>
      <x v="25"/>
    </i>
    <i r="1">
      <x v="26"/>
    </i>
    <i t="default">
      <x v="175"/>
    </i>
    <i>
      <x v="177"/>
      <x v="25"/>
    </i>
    <i r="1">
      <x v="26"/>
    </i>
    <i t="default">
      <x v="177"/>
    </i>
    <i>
      <x v="179"/>
      <x v="25"/>
    </i>
    <i r="1">
      <x v="26"/>
    </i>
    <i t="default">
      <x v="179"/>
    </i>
    <i>
      <x v="180"/>
      <x v="25"/>
    </i>
    <i r="1">
      <x v="26"/>
    </i>
    <i t="default">
      <x v="180"/>
    </i>
    <i>
      <x v="181"/>
      <x v="25"/>
    </i>
    <i r="1">
      <x v="26"/>
    </i>
    <i t="default">
      <x v="181"/>
    </i>
    <i>
      <x v="182"/>
      <x v="25"/>
    </i>
    <i r="1">
      <x v="26"/>
    </i>
    <i t="default">
      <x v="182"/>
    </i>
    <i>
      <x v="183"/>
      <x v="25"/>
    </i>
    <i r="1">
      <x v="26"/>
    </i>
    <i t="default">
      <x v="183"/>
    </i>
    <i>
      <x v="184"/>
      <x v="25"/>
    </i>
    <i r="1">
      <x v="26"/>
    </i>
    <i t="default">
      <x v="18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25" numFmtId="4"/>
    <dataField name="Sum of TOTAL ANNUAL SALARIES OPER. &amp; OTHER FUNDS 2016-2017*" fld="5" baseField="2" baseItem="25" numFmtId="165"/>
    <dataField name="Sum of FTE OPER. &amp; OTHER FUNDS 2017-2018" fld="4" baseField="2" baseItem="25" numFmtId="4"/>
    <dataField name="Sum of TOTAL ANNUAL SALARIES OPER. &amp; OTHER FUNDS 2017-2018" fld="6" baseField="2" baseItem="25" numFmtId="165"/>
  </dataFields>
  <formats count="8">
    <format dxfId="17">
      <pivotArea field="1" type="button" dataOnly="0" labelOnly="1" outline="0" axis="axisRow" fieldPosition="0"/>
    </format>
    <format dxfId="16">
      <pivotArea field="2" type="button" dataOnly="0" labelOnly="1" outline="0" axis="axisRow" fieldPosition="1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G120" firstHeaderRow="0" firstDataRow="1" firstDataCol="3"/>
  <pivotFields count="11">
    <pivotField axis="axisRow" compact="0" outline="0" subtotalTop="0" multipleItemSelectionAllowed="1" showAll="0" defaultSubtotal="0">
      <items count="16">
        <item x="1"/>
        <item x="11"/>
        <item x="7"/>
        <item x="10"/>
        <item h="1" x="0"/>
        <item x="6"/>
        <item x="12"/>
        <item x="9"/>
        <item x="8"/>
        <item x="14"/>
        <item x="15"/>
        <item x="2"/>
        <item h="1" x="3"/>
        <item x="5"/>
        <item x="4"/>
        <item x="13"/>
      </items>
    </pivotField>
    <pivotField axis="axisRow" compact="0" outline="0" subtotalTop="0" showAll="0">
      <items count="186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  <item t="default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x="33"/>
        <item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0"/>
    <field x="1"/>
    <field x="2"/>
  </rowFields>
  <rowItems count="115">
    <i>
      <x/>
      <x v="5"/>
      <x v="25"/>
    </i>
    <i r="2">
      <x v="26"/>
    </i>
    <i t="default" r="1">
      <x v="5"/>
    </i>
    <i r="1">
      <x v="9"/>
      <x v="25"/>
    </i>
    <i r="2">
      <x v="26"/>
    </i>
    <i t="default" r="1">
      <x v="9"/>
    </i>
    <i r="1">
      <x v="11"/>
      <x v="25"/>
    </i>
    <i r="2">
      <x v="26"/>
    </i>
    <i t="default" r="1">
      <x v="11"/>
    </i>
    <i r="1">
      <x v="29"/>
      <x v="25"/>
    </i>
    <i r="2">
      <x v="26"/>
    </i>
    <i t="default" r="1">
      <x v="29"/>
    </i>
    <i r="1">
      <x v="38"/>
      <x v="25"/>
    </i>
    <i r="2">
      <x v="26"/>
    </i>
    <i t="default" r="1">
      <x v="38"/>
    </i>
    <i r="1">
      <x v="47"/>
      <x v="25"/>
    </i>
    <i r="2">
      <x v="26"/>
    </i>
    <i t="default" r="1">
      <x v="47"/>
    </i>
    <i r="1">
      <x v="51"/>
      <x v="25"/>
    </i>
    <i r="2">
      <x v="26"/>
    </i>
    <i t="default" r="1">
      <x v="51"/>
    </i>
    <i r="1">
      <x v="52"/>
      <x v="25"/>
    </i>
    <i r="2">
      <x v="26"/>
    </i>
    <i t="default" r="1">
      <x v="52"/>
    </i>
    <i r="1">
      <x v="65"/>
      <x v="25"/>
    </i>
    <i r="2">
      <x v="26"/>
    </i>
    <i t="default" r="1">
      <x v="65"/>
    </i>
    <i r="1">
      <x v="76"/>
      <x v="25"/>
    </i>
    <i r="2">
      <x v="26"/>
    </i>
    <i t="default" r="1">
      <x v="76"/>
    </i>
    <i r="1">
      <x v="82"/>
      <x v="25"/>
    </i>
    <i r="2">
      <x v="26"/>
    </i>
    <i t="default" r="1">
      <x v="82"/>
    </i>
    <i r="1">
      <x v="96"/>
      <x v="25"/>
    </i>
    <i r="2">
      <x v="26"/>
    </i>
    <i t="default" r="1">
      <x v="96"/>
    </i>
    <i r="1">
      <x v="110"/>
      <x v="25"/>
    </i>
    <i r="2">
      <x v="26"/>
    </i>
    <i t="default" r="1">
      <x v="110"/>
    </i>
    <i r="1">
      <x v="116"/>
      <x v="25"/>
    </i>
    <i r="2">
      <x v="26"/>
    </i>
    <i t="default" r="1">
      <x v="116"/>
    </i>
    <i r="1">
      <x v="118"/>
      <x v="25"/>
    </i>
    <i r="2">
      <x v="26"/>
    </i>
    <i t="default" r="1">
      <x v="118"/>
    </i>
    <i r="1">
      <x v="122"/>
      <x v="25"/>
    </i>
    <i r="2">
      <x v="26"/>
    </i>
    <i t="default" r="1">
      <x v="122"/>
    </i>
    <i r="1">
      <x v="126"/>
      <x v="25"/>
    </i>
    <i r="2">
      <x v="26"/>
    </i>
    <i t="default" r="1">
      <x v="126"/>
    </i>
    <i r="1">
      <x v="132"/>
      <x v="25"/>
    </i>
    <i r="2">
      <x v="26"/>
    </i>
    <i t="default" r="1">
      <x v="132"/>
    </i>
    <i r="1">
      <x v="140"/>
      <x v="25"/>
    </i>
    <i r="2">
      <x v="26"/>
    </i>
    <i t="default" r="1">
      <x v="140"/>
    </i>
    <i r="1">
      <x v="152"/>
      <x v="25"/>
    </i>
    <i r="2">
      <x v="26"/>
    </i>
    <i t="default" r="1">
      <x v="152"/>
    </i>
    <i r="1">
      <x v="156"/>
      <x v="25"/>
    </i>
    <i r="2">
      <x v="26"/>
    </i>
    <i t="default" r="1">
      <x v="156"/>
    </i>
    <i r="1">
      <x v="176"/>
      <x v="25"/>
    </i>
    <i r="2">
      <x v="26"/>
    </i>
    <i t="default" r="1">
      <x v="176"/>
    </i>
    <i>
      <x v="1"/>
      <x v="114"/>
      <x v="25"/>
    </i>
    <i r="2">
      <x v="26"/>
    </i>
    <i t="default" r="1">
      <x v="114"/>
    </i>
    <i>
      <x v="2"/>
      <x v="79"/>
      <x v="25"/>
    </i>
    <i r="2">
      <x v="26"/>
    </i>
    <i t="default" r="1">
      <x v="79"/>
    </i>
    <i r="1">
      <x v="128"/>
      <x v="25"/>
    </i>
    <i r="2">
      <x v="26"/>
    </i>
    <i t="default" r="1">
      <x v="128"/>
    </i>
    <i>
      <x v="3"/>
      <x v="112"/>
      <x v="25"/>
    </i>
    <i r="2">
      <x v="26"/>
    </i>
    <i t="default" r="1">
      <x v="112"/>
    </i>
    <i>
      <x v="5"/>
      <x v="44"/>
      <x v="25"/>
    </i>
    <i r="2">
      <x v="26"/>
    </i>
    <i t="default" r="1">
      <x v="44"/>
    </i>
    <i>
      <x v="6"/>
      <x v="124"/>
      <x v="25"/>
    </i>
    <i r="2">
      <x v="26"/>
    </i>
    <i t="default" r="1">
      <x v="124"/>
    </i>
    <i>
      <x v="7"/>
      <x v="106"/>
      <x v="25"/>
    </i>
    <i r="2">
      <x v="26"/>
    </i>
    <i t="default" r="1">
      <x v="106"/>
    </i>
    <i>
      <x v="8"/>
      <x v="91"/>
      <x v="25"/>
    </i>
    <i r="2">
      <x v="26"/>
    </i>
    <i t="default" r="1">
      <x v="91"/>
    </i>
    <i>
      <x v="9"/>
      <x v="145"/>
      <x v="25"/>
    </i>
    <i r="2">
      <x v="26"/>
    </i>
    <i t="default" r="1">
      <x v="145"/>
    </i>
    <i>
      <x v="10"/>
      <x v="151"/>
      <x v="25"/>
    </i>
    <i r="2">
      <x v="26"/>
    </i>
    <i t="default" r="1">
      <x v="151"/>
    </i>
    <i>
      <x v="11"/>
      <x/>
      <x v="25"/>
    </i>
    <i r="2">
      <x v="26"/>
    </i>
    <i t="default" r="1">
      <x/>
    </i>
    <i>
      <x v="13"/>
      <x v="40"/>
      <x v="25"/>
    </i>
    <i r="2">
      <x v="26"/>
    </i>
    <i t="default" r="1">
      <x v="40"/>
    </i>
    <i>
      <x v="14"/>
      <x v="14"/>
      <x v="25"/>
    </i>
    <i r="2">
      <x v="26"/>
    </i>
    <i t="default" r="1">
      <x v="14"/>
    </i>
    <i r="1">
      <x v="167"/>
      <x v="25"/>
    </i>
    <i r="2">
      <x v="26"/>
    </i>
    <i t="default" r="1">
      <x v="167"/>
    </i>
    <i r="1">
      <x v="178"/>
      <x v="25"/>
    </i>
    <i r="2">
      <x v="26"/>
    </i>
    <i t="default" r="1">
      <x v="178"/>
    </i>
    <i>
      <x v="15"/>
      <x v="138"/>
      <x v="25"/>
    </i>
    <i r="2">
      <x v="26"/>
    </i>
    <i t="default" r="1">
      <x v="1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FTE OPER. &amp; OTHER FUNDS 2016-2017*" fld="3" baseField="2" baseItem="26" numFmtId="4"/>
    <dataField name="Sum of TOTAL ANNUAL SALARIES OPER. &amp; OTHER FUNDS 2016-2017*" fld="5" baseField="2" baseItem="26" numFmtId="165"/>
    <dataField name="Sum of FTE OPER. &amp; OTHER FUNDS 2017-2018" fld="4" baseField="2" baseItem="26" numFmtId="4"/>
    <dataField name="Sum of TOTAL ANNUAL SALARIES OPER. &amp; OTHER FUNDS 2017-2018" fld="6" baseField="2" baseItem="26" numFmtId="165"/>
  </dataFields>
  <formats count="10">
    <format dxfId="9">
      <pivotArea field="0" type="button" dataOnly="0" labelOnly="1" outline="0" axis="axisRow" fieldPosition="0"/>
    </format>
    <format dxfId="8">
      <pivotArea field="1" type="button" dataOnly="0" labelOnly="1" outline="0" axis="axisRow" fieldPosition="1"/>
    </format>
    <format dxfId="7">
      <pivotArea field="2" type="button" dataOnly="0" labelOnly="1" outline="0" axis="axisRow" fieldPosition="2"/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0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J7:O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5"/>
    </i>
    <i>
      <x v="2"/>
      <x v="5"/>
    </i>
    <i>
      <x v="3"/>
      <x v="5"/>
    </i>
    <i>
      <x v="4"/>
      <x v="5"/>
    </i>
    <i>
      <x v="6"/>
      <x v="5"/>
    </i>
    <i>
      <x v="7"/>
      <x v="5"/>
    </i>
    <i>
      <x v="8"/>
      <x v="5"/>
    </i>
    <i>
      <x v="10"/>
      <x v="5"/>
    </i>
    <i>
      <x v="12"/>
      <x v="5"/>
    </i>
    <i>
      <x v="13"/>
      <x v="5"/>
    </i>
    <i>
      <x v="15"/>
      <x v="5"/>
    </i>
    <i>
      <x v="16"/>
      <x v="5"/>
    </i>
    <i>
      <x v="17"/>
      <x v="5"/>
    </i>
    <i>
      <x v="18"/>
      <x v="5"/>
    </i>
    <i>
      <x v="19"/>
      <x v="5"/>
    </i>
    <i>
      <x v="20"/>
      <x v="5"/>
    </i>
    <i>
      <x v="21"/>
      <x v="5"/>
    </i>
    <i>
      <x v="22"/>
      <x v="5"/>
    </i>
    <i>
      <x v="23"/>
      <x v="5"/>
    </i>
    <i>
      <x v="24"/>
      <x v="5"/>
    </i>
    <i>
      <x v="25"/>
      <x v="5"/>
    </i>
    <i>
      <x v="26"/>
      <x v="5"/>
    </i>
    <i>
      <x v="28"/>
      <x v="5"/>
    </i>
    <i>
      <x v="30"/>
      <x v="5"/>
    </i>
    <i>
      <x v="31"/>
      <x v="5"/>
    </i>
    <i>
      <x v="32"/>
      <x v="5"/>
    </i>
    <i>
      <x v="33"/>
      <x v="5"/>
    </i>
    <i>
      <x v="34"/>
      <x v="5"/>
    </i>
    <i>
      <x v="35"/>
      <x v="5"/>
    </i>
    <i>
      <x v="36"/>
      <x v="5"/>
    </i>
    <i>
      <x v="37"/>
      <x v="5"/>
    </i>
    <i>
      <x v="39"/>
      <x v="5"/>
    </i>
    <i>
      <x v="41"/>
      <x v="5"/>
    </i>
    <i>
      <x v="42"/>
      <x v="5"/>
    </i>
    <i>
      <x v="43"/>
      <x v="5"/>
    </i>
    <i>
      <x v="45"/>
      <x v="5"/>
    </i>
    <i>
      <x v="46"/>
      <x v="5"/>
    </i>
    <i>
      <x v="48"/>
      <x v="5"/>
    </i>
    <i>
      <x v="49"/>
      <x v="5"/>
    </i>
    <i>
      <x v="50"/>
      <x v="5"/>
    </i>
    <i>
      <x v="53"/>
      <x v="5"/>
    </i>
    <i>
      <x v="54"/>
      <x v="5"/>
    </i>
    <i>
      <x v="55"/>
      <x v="5"/>
    </i>
    <i>
      <x v="56"/>
      <x v="5"/>
    </i>
    <i>
      <x v="57"/>
      <x v="5"/>
    </i>
    <i>
      <x v="58"/>
      <x v="5"/>
    </i>
    <i>
      <x v="59"/>
      <x v="5"/>
    </i>
    <i>
      <x v="60"/>
      <x v="5"/>
    </i>
    <i>
      <x v="61"/>
      <x v="5"/>
    </i>
    <i>
      <x v="62"/>
      <x v="5"/>
    </i>
    <i>
      <x v="63"/>
      <x v="5"/>
    </i>
    <i>
      <x v="64"/>
      <x v="5"/>
    </i>
    <i>
      <x v="66"/>
      <x v="5"/>
    </i>
    <i>
      <x v="67"/>
      <x v="5"/>
    </i>
    <i>
      <x v="68"/>
      <x v="5"/>
    </i>
    <i>
      <x v="69"/>
      <x v="5"/>
    </i>
    <i>
      <x v="70"/>
      <x v="5"/>
    </i>
    <i>
      <x v="71"/>
      <x v="5"/>
    </i>
    <i>
      <x v="72"/>
      <x v="5"/>
    </i>
    <i>
      <x v="73"/>
      <x v="5"/>
    </i>
    <i>
      <x v="74"/>
      <x v="5"/>
    </i>
    <i>
      <x v="75"/>
      <x v="5"/>
    </i>
    <i>
      <x v="77"/>
      <x v="5"/>
    </i>
    <i>
      <x v="78"/>
      <x v="5"/>
    </i>
    <i>
      <x v="80"/>
      <x v="5"/>
    </i>
    <i>
      <x v="81"/>
      <x v="5"/>
    </i>
    <i>
      <x v="83"/>
      <x v="5"/>
    </i>
    <i>
      <x v="84"/>
      <x v="5"/>
    </i>
    <i>
      <x v="85"/>
      <x v="5"/>
    </i>
    <i>
      <x v="86"/>
      <x v="5"/>
    </i>
    <i>
      <x v="87"/>
      <x v="5"/>
    </i>
    <i>
      <x v="88"/>
      <x v="5"/>
    </i>
    <i>
      <x v="89"/>
      <x v="5"/>
    </i>
    <i>
      <x v="90"/>
      <x v="5"/>
    </i>
    <i>
      <x v="92"/>
      <x v="5"/>
    </i>
    <i>
      <x v="93"/>
      <x v="5"/>
    </i>
    <i>
      <x v="94"/>
      <x v="5"/>
    </i>
    <i>
      <x v="95"/>
      <x v="5"/>
    </i>
    <i>
      <x v="97"/>
      <x v="5"/>
    </i>
    <i>
      <x v="98"/>
      <x v="5"/>
    </i>
    <i>
      <x v="99"/>
      <x v="5"/>
    </i>
    <i>
      <x v="100"/>
      <x v="5"/>
    </i>
    <i>
      <x v="101"/>
      <x v="5"/>
    </i>
    <i>
      <x v="102"/>
      <x v="5"/>
    </i>
    <i>
      <x v="103"/>
      <x v="5"/>
    </i>
    <i>
      <x v="104"/>
      <x v="5"/>
    </i>
    <i>
      <x v="105"/>
      <x v="5"/>
    </i>
    <i>
      <x v="107"/>
      <x v="5"/>
    </i>
    <i>
      <x v="108"/>
      <x v="5"/>
    </i>
    <i>
      <x v="109"/>
      <x v="5"/>
    </i>
    <i>
      <x v="111"/>
      <x v="5"/>
    </i>
    <i>
      <x v="113"/>
      <x v="5"/>
    </i>
    <i>
      <x v="115"/>
      <x v="5"/>
    </i>
    <i>
      <x v="117"/>
      <x v="5"/>
    </i>
    <i>
      <x v="119"/>
      <x v="5"/>
    </i>
    <i>
      <x v="120"/>
      <x v="5"/>
    </i>
    <i>
      <x v="121"/>
      <x v="5"/>
    </i>
    <i>
      <x v="123"/>
      <x v="5"/>
    </i>
    <i>
      <x v="125"/>
      <x v="5"/>
    </i>
    <i>
      <x v="127"/>
      <x v="5"/>
    </i>
    <i>
      <x v="129"/>
      <x v="5"/>
    </i>
    <i>
      <x v="130"/>
      <x v="5"/>
    </i>
    <i>
      <x v="131"/>
      <x v="5"/>
    </i>
    <i>
      <x v="133"/>
      <x v="5"/>
    </i>
    <i>
      <x v="134"/>
      <x v="5"/>
    </i>
    <i>
      <x v="135"/>
      <x v="5"/>
    </i>
    <i>
      <x v="136"/>
      <x v="5"/>
    </i>
    <i>
      <x v="137"/>
      <x v="5"/>
    </i>
    <i>
      <x v="139"/>
      <x v="5"/>
    </i>
    <i>
      <x v="141"/>
      <x v="5"/>
    </i>
    <i>
      <x v="142"/>
      <x v="5"/>
    </i>
    <i>
      <x v="143"/>
      <x v="5"/>
    </i>
    <i>
      <x v="144"/>
      <x v="5"/>
    </i>
    <i>
      <x v="146"/>
      <x v="5"/>
    </i>
    <i>
      <x v="147"/>
      <x v="5"/>
    </i>
    <i>
      <x v="148"/>
      <x v="5"/>
    </i>
    <i>
      <x v="149"/>
      <x v="5"/>
    </i>
    <i>
      <x v="150"/>
      <x v="5"/>
    </i>
    <i>
      <x v="153"/>
      <x v="5"/>
    </i>
    <i>
      <x v="154"/>
      <x v="5"/>
    </i>
    <i>
      <x v="155"/>
      <x v="5"/>
    </i>
    <i>
      <x v="157"/>
      <x v="5"/>
    </i>
    <i>
      <x v="158"/>
      <x v="5"/>
    </i>
    <i>
      <x v="159"/>
      <x v="5"/>
    </i>
    <i>
      <x v="160"/>
      <x v="5"/>
    </i>
    <i>
      <x v="161"/>
      <x v="5"/>
    </i>
    <i>
      <x v="162"/>
      <x v="5"/>
    </i>
    <i>
      <x v="163"/>
      <x v="5"/>
    </i>
    <i>
      <x v="164"/>
      <x v="5"/>
    </i>
    <i>
      <x v="165"/>
      <x v="5"/>
    </i>
    <i>
      <x v="166"/>
      <x v="5"/>
    </i>
    <i>
      <x v="168"/>
      <x v="5"/>
    </i>
    <i>
      <x v="169"/>
      <x v="5"/>
    </i>
    <i>
      <x v="170"/>
      <x v="5"/>
    </i>
    <i>
      <x v="171"/>
      <x v="5"/>
    </i>
    <i>
      <x v="172"/>
      <x v="5"/>
    </i>
    <i>
      <x v="173"/>
      <x v="5"/>
    </i>
    <i>
      <x v="174"/>
      <x v="5"/>
    </i>
    <i>
      <x v="175"/>
      <x v="5"/>
    </i>
    <i>
      <x v="177"/>
      <x v="5"/>
    </i>
    <i>
      <x v="179"/>
      <x v="5"/>
    </i>
    <i>
      <x v="180"/>
      <x v="5"/>
    </i>
    <i>
      <x v="181"/>
      <x v="5"/>
    </i>
    <i>
      <x v="182"/>
      <x v="5"/>
    </i>
    <i>
      <x v="183"/>
      <x v="5"/>
    </i>
    <i>
      <x v="184"/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5" numFmtId="4"/>
    <dataField name="Sum of TOTAL ANNUAL SALARIES OPER. &amp; OTHER FUNDS 2016-2017*" fld="5" baseField="2" baseItem="5" numFmtId="165"/>
    <dataField name="Sum of FTE OPER. &amp; OTHER FUNDS 2017-2018" fld="4" baseField="2" baseItem="5" numFmtId="4"/>
    <dataField name="Sum of TOTAL ANNUAL SALARIES OPER. &amp; OTHER FUNDS 2017-2018" fld="6" baseField="2" baseItem="5" numFmtId="165"/>
  </dataFields>
  <formats count="385">
    <format dxfId="1714">
      <pivotArea field="1" type="button" dataOnly="0" labelOnly="1" outline="0" axis="axisRow" fieldPosition="0"/>
    </format>
    <format dxfId="1713">
      <pivotArea field="2" type="button" dataOnly="0" labelOnly="1" outline="0" axis="axisRow" fieldPosition="1"/>
    </format>
    <format dxfId="1712">
      <pivotArea field="1" type="button" dataOnly="0" labelOnly="1" outline="0" axis="axisRow" fieldPosition="0"/>
    </format>
    <format dxfId="1711">
      <pivotArea field="2" type="button" dataOnly="0" labelOnly="1" outline="0" axis="axisRow" fieldPosition="1"/>
    </format>
    <format dxfId="1710">
      <pivotArea field="0" type="button" dataOnly="0" labelOnly="1" outline="0" axis="axisPage" fieldPosition="0"/>
    </format>
    <format dxfId="1709">
      <pivotArea field="0" type="button" dataOnly="0" labelOnly="1" outline="0" axis="axisPage" fieldPosition="0"/>
    </format>
    <format dxfId="1708">
      <pivotArea outline="0" fieldPosition="0">
        <references count="1">
          <reference field="4294967294" count="1">
            <x v="0"/>
          </reference>
        </references>
      </pivotArea>
    </format>
    <format dxfId="1707">
      <pivotArea outline="0" fieldPosition="0">
        <references count="1">
          <reference field="4294967294" count="1">
            <x v="1"/>
          </reference>
        </references>
      </pivotArea>
    </format>
    <format dxfId="1706">
      <pivotArea outline="0" fieldPosition="0">
        <references count="1">
          <reference field="4294967294" count="1">
            <x v="2"/>
          </reference>
        </references>
      </pivotArea>
    </format>
    <format dxfId="1705">
      <pivotArea outline="0" fieldPosition="0">
        <references count="1">
          <reference field="4294967294" count="1">
            <x v="3"/>
          </reference>
        </references>
      </pivotArea>
    </format>
    <format dxfId="17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02">
      <pivotArea type="all" dataOnly="0" outline="0" fieldPosition="0"/>
    </format>
    <format dxfId="1701">
      <pivotArea outline="0" collapsedLevelsAreSubtotals="1" fieldPosition="0"/>
    </format>
    <format dxfId="1700">
      <pivotArea field="1" type="button" dataOnly="0" labelOnly="1" outline="0" axis="axisRow" fieldPosition="0"/>
    </format>
    <format dxfId="1699">
      <pivotArea field="2" type="button" dataOnly="0" labelOnly="1" outline="0" axis="axisRow" fieldPosition="1"/>
    </format>
    <format dxfId="1698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697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1696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1695">
      <pivotArea dataOnly="0" labelOnly="1" grandRow="1" outline="0" fieldPosition="0"/>
    </format>
    <format dxfId="1694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1693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1692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1691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1690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1689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1688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1687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1686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1685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1684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1683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1682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1681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1680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1679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1678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1677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1676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1675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1674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1673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1672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1671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1670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1669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1668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1667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1666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1665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1664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1663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1662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1661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1660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1659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1658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1657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1656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1655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1654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1653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1652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1651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1650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1649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1648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1647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1646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1645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1644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1643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1642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1641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1640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1639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1638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1637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1636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1635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1634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1633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1632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1631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1630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1629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1628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1627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1626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1625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1624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1623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1622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1621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1620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1619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1618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1617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1616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1615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1614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1613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1612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1611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1610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1609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1608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1607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1606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1605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1604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1603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1602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1601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1600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1599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1598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1597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1596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1595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1594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1593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1592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1591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1590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1589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1588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1587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1586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1585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1584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1583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1582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1581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1580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1579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1578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1577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1576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1575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1574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1573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1572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1571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1570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1569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1568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1567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1566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1565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1564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1563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1562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1561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1560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1559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1558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1557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1556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1555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1554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1553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1552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1551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1550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1549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15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47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1546">
      <pivotArea dataOnly="0" labelOnly="1" outline="0" fieldPosition="0">
        <references count="1">
          <reference field="1" count="1">
            <x v="2"/>
          </reference>
        </references>
      </pivotArea>
    </format>
    <format dxfId="1545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1544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1543">
      <pivotArea dataOnly="0" labelOnly="1" outline="0" fieldPosition="0">
        <references count="1">
          <reference field="1" count="1">
            <x v="4"/>
          </reference>
        </references>
      </pivotArea>
    </format>
    <format dxfId="1542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1541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1540">
      <pivotArea dataOnly="0" labelOnly="1" outline="0" fieldPosition="0">
        <references count="1">
          <reference field="1" count="1">
            <x v="7"/>
          </reference>
        </references>
      </pivotArea>
    </format>
    <format dxfId="1539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1538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1537">
      <pivotArea dataOnly="0" labelOnly="1" outline="0" fieldPosition="0">
        <references count="1">
          <reference field="1" count="1">
            <x v="10"/>
          </reference>
        </references>
      </pivotArea>
    </format>
    <format dxfId="1536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1535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1534">
      <pivotArea dataOnly="0" labelOnly="1" outline="0" fieldPosition="0">
        <references count="1">
          <reference field="1" count="1">
            <x v="13"/>
          </reference>
        </references>
      </pivotArea>
    </format>
    <format dxfId="1533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1532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1531">
      <pivotArea dataOnly="0" labelOnly="1" outline="0" fieldPosition="0">
        <references count="1">
          <reference field="1" count="1">
            <x v="16"/>
          </reference>
        </references>
      </pivotArea>
    </format>
    <format dxfId="1530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1529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1528">
      <pivotArea dataOnly="0" labelOnly="1" outline="0" fieldPosition="0">
        <references count="1">
          <reference field="1" count="1">
            <x v="18"/>
          </reference>
        </references>
      </pivotArea>
    </format>
    <format dxfId="1527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1526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1525">
      <pivotArea dataOnly="0" labelOnly="1" outline="0" fieldPosition="0">
        <references count="1">
          <reference field="1" count="1">
            <x v="20"/>
          </reference>
        </references>
      </pivotArea>
    </format>
    <format dxfId="1524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1523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1522">
      <pivotArea dataOnly="0" labelOnly="1" outline="0" fieldPosition="0">
        <references count="1">
          <reference field="1" count="1">
            <x v="22"/>
          </reference>
        </references>
      </pivotArea>
    </format>
    <format dxfId="1521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1520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1519">
      <pivotArea dataOnly="0" labelOnly="1" outline="0" fieldPosition="0">
        <references count="1">
          <reference field="1" count="1">
            <x v="24"/>
          </reference>
        </references>
      </pivotArea>
    </format>
    <format dxfId="1518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1517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1516">
      <pivotArea dataOnly="0" labelOnly="1" outline="0" fieldPosition="0">
        <references count="1">
          <reference field="1" count="1">
            <x v="26"/>
          </reference>
        </references>
      </pivotArea>
    </format>
    <format dxfId="1515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1514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1513">
      <pivotArea dataOnly="0" labelOnly="1" outline="0" fieldPosition="0">
        <references count="1">
          <reference field="1" count="1">
            <x v="28"/>
          </reference>
        </references>
      </pivotArea>
    </format>
    <format dxfId="1512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1511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1510">
      <pivotArea dataOnly="0" labelOnly="1" outline="0" fieldPosition="0">
        <references count="1">
          <reference field="1" count="1">
            <x v="31"/>
          </reference>
        </references>
      </pivotArea>
    </format>
    <format dxfId="1509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1508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1507">
      <pivotArea dataOnly="0" labelOnly="1" outline="0" fieldPosition="0">
        <references count="1">
          <reference field="1" count="1">
            <x v="33"/>
          </reference>
        </references>
      </pivotArea>
    </format>
    <format dxfId="1506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1505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1504">
      <pivotArea dataOnly="0" labelOnly="1" outline="0" fieldPosition="0">
        <references count="1">
          <reference field="1" count="1">
            <x v="35"/>
          </reference>
        </references>
      </pivotArea>
    </format>
    <format dxfId="1503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1502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1501">
      <pivotArea dataOnly="0" labelOnly="1" outline="0" fieldPosition="0">
        <references count="1">
          <reference field="1" count="1">
            <x v="37"/>
          </reference>
        </references>
      </pivotArea>
    </format>
    <format dxfId="1500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1499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1498">
      <pivotArea dataOnly="0" labelOnly="1" outline="0" fieldPosition="0">
        <references count="1">
          <reference field="1" count="1">
            <x v="41"/>
          </reference>
        </references>
      </pivotArea>
    </format>
    <format dxfId="1497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1496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1495">
      <pivotArea dataOnly="0" labelOnly="1" outline="0" fieldPosition="0">
        <references count="1">
          <reference field="1" count="1">
            <x v="43"/>
          </reference>
        </references>
      </pivotArea>
    </format>
    <format dxfId="1494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1493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1492">
      <pivotArea dataOnly="0" labelOnly="1" outline="0" fieldPosition="0">
        <references count="1">
          <reference field="1" count="1">
            <x v="46"/>
          </reference>
        </references>
      </pivotArea>
    </format>
    <format dxfId="1491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1490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1489">
      <pivotArea dataOnly="0" labelOnly="1" outline="0" fieldPosition="0">
        <references count="1">
          <reference field="1" count="1">
            <x v="49"/>
          </reference>
        </references>
      </pivotArea>
    </format>
    <format dxfId="1488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1487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1486">
      <pivotArea dataOnly="0" labelOnly="1" outline="0" fieldPosition="0">
        <references count="1">
          <reference field="1" count="1">
            <x v="53"/>
          </reference>
        </references>
      </pivotArea>
    </format>
    <format dxfId="1485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1484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1483">
      <pivotArea dataOnly="0" labelOnly="1" outline="0" fieldPosition="0">
        <references count="1">
          <reference field="1" count="1">
            <x v="55"/>
          </reference>
        </references>
      </pivotArea>
    </format>
    <format dxfId="1482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1481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1480">
      <pivotArea dataOnly="0" labelOnly="1" outline="0" fieldPosition="0">
        <references count="1">
          <reference field="1" count="1">
            <x v="57"/>
          </reference>
        </references>
      </pivotArea>
    </format>
    <format dxfId="1479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1478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1477">
      <pivotArea dataOnly="0" labelOnly="1" outline="0" fieldPosition="0">
        <references count="1">
          <reference field="1" count="1">
            <x v="59"/>
          </reference>
        </references>
      </pivotArea>
    </format>
    <format dxfId="1476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1475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1474">
      <pivotArea dataOnly="0" labelOnly="1" outline="0" fieldPosition="0">
        <references count="1">
          <reference field="1" count="1">
            <x v="61"/>
          </reference>
        </references>
      </pivotArea>
    </format>
    <format dxfId="1473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1472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1471">
      <pivotArea dataOnly="0" labelOnly="1" outline="0" fieldPosition="0">
        <references count="1">
          <reference field="1" count="1">
            <x v="63"/>
          </reference>
        </references>
      </pivotArea>
    </format>
    <format dxfId="1470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1469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1468">
      <pivotArea dataOnly="0" labelOnly="1" outline="0" fieldPosition="0">
        <references count="1">
          <reference field="1" count="1">
            <x v="66"/>
          </reference>
        </references>
      </pivotArea>
    </format>
    <format dxfId="1467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1466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1465">
      <pivotArea dataOnly="0" labelOnly="1" outline="0" fieldPosition="0">
        <references count="1">
          <reference field="1" count="1">
            <x v="68"/>
          </reference>
        </references>
      </pivotArea>
    </format>
    <format dxfId="1464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1463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1462">
      <pivotArea dataOnly="0" labelOnly="1" outline="0" fieldPosition="0">
        <references count="1">
          <reference field="1" count="1">
            <x v="70"/>
          </reference>
        </references>
      </pivotArea>
    </format>
    <format dxfId="1461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1460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1459">
      <pivotArea dataOnly="0" labelOnly="1" outline="0" fieldPosition="0">
        <references count="1">
          <reference field="1" count="1">
            <x v="72"/>
          </reference>
        </references>
      </pivotArea>
    </format>
    <format dxfId="1458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1457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1456">
      <pivotArea dataOnly="0" labelOnly="1" outline="0" fieldPosition="0">
        <references count="1">
          <reference field="1" count="1">
            <x v="74"/>
          </reference>
        </references>
      </pivotArea>
    </format>
    <format dxfId="1455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1454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1453">
      <pivotArea dataOnly="0" labelOnly="1" outline="0" fieldPosition="0">
        <references count="1">
          <reference field="1" count="1">
            <x v="77"/>
          </reference>
        </references>
      </pivotArea>
    </format>
    <format dxfId="1452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1451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1450">
      <pivotArea dataOnly="0" labelOnly="1" outline="0" fieldPosition="0">
        <references count="1">
          <reference field="1" count="1">
            <x v="80"/>
          </reference>
        </references>
      </pivotArea>
    </format>
    <format dxfId="1449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1448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1447">
      <pivotArea dataOnly="0" labelOnly="1" outline="0" fieldPosition="0">
        <references count="1">
          <reference field="1" count="1">
            <x v="83"/>
          </reference>
        </references>
      </pivotArea>
    </format>
    <format dxfId="1446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1445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1444">
      <pivotArea dataOnly="0" labelOnly="1" outline="0" fieldPosition="0">
        <references count="1">
          <reference field="1" count="1">
            <x v="85"/>
          </reference>
        </references>
      </pivotArea>
    </format>
    <format dxfId="1443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1442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1441">
      <pivotArea dataOnly="0" labelOnly="1" outline="0" fieldPosition="0">
        <references count="1">
          <reference field="1" count="1">
            <x v="87"/>
          </reference>
        </references>
      </pivotArea>
    </format>
    <format dxfId="1440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1439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1438">
      <pivotArea dataOnly="0" labelOnly="1" outline="0" fieldPosition="0">
        <references count="1">
          <reference field="1" count="1">
            <x v="89"/>
          </reference>
        </references>
      </pivotArea>
    </format>
    <format dxfId="1437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1436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1435">
      <pivotArea dataOnly="0" labelOnly="1" outline="0" fieldPosition="0">
        <references count="1">
          <reference field="1" count="1">
            <x v="92"/>
          </reference>
        </references>
      </pivotArea>
    </format>
    <format dxfId="1434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1433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1432">
      <pivotArea dataOnly="0" labelOnly="1" outline="0" fieldPosition="0">
        <references count="1">
          <reference field="1" count="1">
            <x v="94"/>
          </reference>
        </references>
      </pivotArea>
    </format>
    <format dxfId="1431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1430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1429">
      <pivotArea dataOnly="0" labelOnly="1" outline="0" fieldPosition="0">
        <references count="1">
          <reference field="1" count="1">
            <x v="97"/>
          </reference>
        </references>
      </pivotArea>
    </format>
    <format dxfId="1428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1427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1426">
      <pivotArea dataOnly="0" labelOnly="1" outline="0" fieldPosition="0">
        <references count="1">
          <reference field="1" count="1">
            <x v="99"/>
          </reference>
        </references>
      </pivotArea>
    </format>
    <format dxfId="1425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1424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1423">
      <pivotArea dataOnly="0" labelOnly="1" outline="0" fieldPosition="0">
        <references count="1">
          <reference field="1" count="1">
            <x v="101"/>
          </reference>
        </references>
      </pivotArea>
    </format>
    <format dxfId="1422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1421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1420">
      <pivotArea dataOnly="0" labelOnly="1" outline="0" fieldPosition="0">
        <references count="1">
          <reference field="1" count="1">
            <x v="103"/>
          </reference>
        </references>
      </pivotArea>
    </format>
    <format dxfId="1419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1418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1417">
      <pivotArea dataOnly="0" labelOnly="1" outline="0" fieldPosition="0">
        <references count="1">
          <reference field="1" count="1">
            <x v="105"/>
          </reference>
        </references>
      </pivotArea>
    </format>
    <format dxfId="1416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1415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1414">
      <pivotArea dataOnly="0" labelOnly="1" outline="0" fieldPosition="0">
        <references count="1">
          <reference field="1" count="1">
            <x v="108"/>
          </reference>
        </references>
      </pivotArea>
    </format>
    <format dxfId="1413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1412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1411">
      <pivotArea dataOnly="0" labelOnly="1" outline="0" fieldPosition="0">
        <references count="1">
          <reference field="1" count="1">
            <x v="111"/>
          </reference>
        </references>
      </pivotArea>
    </format>
    <format dxfId="1410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1409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1408">
      <pivotArea dataOnly="0" labelOnly="1" outline="0" fieldPosition="0">
        <references count="1">
          <reference field="1" count="1">
            <x v="115"/>
          </reference>
        </references>
      </pivotArea>
    </format>
    <format dxfId="1407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1406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1405">
      <pivotArea dataOnly="0" labelOnly="1" outline="0" fieldPosition="0">
        <references count="1">
          <reference field="1" count="1">
            <x v="119"/>
          </reference>
        </references>
      </pivotArea>
    </format>
    <format dxfId="1404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1403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1402">
      <pivotArea dataOnly="0" labelOnly="1" outline="0" fieldPosition="0">
        <references count="1">
          <reference field="1" count="1">
            <x v="121"/>
          </reference>
        </references>
      </pivotArea>
    </format>
    <format dxfId="1401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1400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1399">
      <pivotArea dataOnly="0" labelOnly="1" outline="0" fieldPosition="0">
        <references count="1">
          <reference field="1" count="1">
            <x v="125"/>
          </reference>
        </references>
      </pivotArea>
    </format>
    <format dxfId="1398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1397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1396">
      <pivotArea dataOnly="0" labelOnly="1" outline="0" fieldPosition="0">
        <references count="1">
          <reference field="1" count="1">
            <x v="129"/>
          </reference>
        </references>
      </pivotArea>
    </format>
    <format dxfId="1395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1394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1393">
      <pivotArea dataOnly="0" labelOnly="1" outline="0" fieldPosition="0">
        <references count="1">
          <reference field="1" count="1">
            <x v="131"/>
          </reference>
        </references>
      </pivotArea>
    </format>
    <format dxfId="1392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1391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1390">
      <pivotArea dataOnly="0" labelOnly="1" outline="0" fieldPosition="0">
        <references count="1">
          <reference field="1" count="1">
            <x v="134"/>
          </reference>
        </references>
      </pivotArea>
    </format>
    <format dxfId="1389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1388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1387">
      <pivotArea dataOnly="0" labelOnly="1" outline="0" fieldPosition="0">
        <references count="1">
          <reference field="1" count="1">
            <x v="136"/>
          </reference>
        </references>
      </pivotArea>
    </format>
    <format dxfId="1386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1385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1384">
      <pivotArea dataOnly="0" labelOnly="1" outline="0" fieldPosition="0">
        <references count="1">
          <reference field="1" count="1">
            <x v="139"/>
          </reference>
        </references>
      </pivotArea>
    </format>
    <format dxfId="1383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1382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1381">
      <pivotArea dataOnly="0" labelOnly="1" outline="0" fieldPosition="0">
        <references count="1">
          <reference field="1" count="1">
            <x v="142"/>
          </reference>
        </references>
      </pivotArea>
    </format>
    <format dxfId="1380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1379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1378">
      <pivotArea dataOnly="0" labelOnly="1" outline="0" fieldPosition="0">
        <references count="1">
          <reference field="1" count="1">
            <x v="144"/>
          </reference>
        </references>
      </pivotArea>
    </format>
    <format dxfId="1377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1376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1375">
      <pivotArea dataOnly="0" labelOnly="1" outline="0" fieldPosition="0">
        <references count="1">
          <reference field="1" count="1">
            <x v="147"/>
          </reference>
        </references>
      </pivotArea>
    </format>
    <format dxfId="1374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1373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1372">
      <pivotArea dataOnly="0" labelOnly="1" outline="0" fieldPosition="0">
        <references count="1">
          <reference field="1" count="1">
            <x v="149"/>
          </reference>
        </references>
      </pivotArea>
    </format>
    <format dxfId="1371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1370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1369">
      <pivotArea dataOnly="0" labelOnly="1" outline="0" fieldPosition="0">
        <references count="1">
          <reference field="1" count="1">
            <x v="153"/>
          </reference>
        </references>
      </pivotArea>
    </format>
    <format dxfId="1368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1367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1366">
      <pivotArea dataOnly="0" labelOnly="1" outline="0" fieldPosition="0">
        <references count="1">
          <reference field="1" count="1">
            <x v="155"/>
          </reference>
        </references>
      </pivotArea>
    </format>
    <format dxfId="1365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1364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1363">
      <pivotArea dataOnly="0" labelOnly="1" outline="0" fieldPosition="0">
        <references count="1">
          <reference field="1" count="1">
            <x v="158"/>
          </reference>
        </references>
      </pivotArea>
    </format>
    <format dxfId="1362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1361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1360">
      <pivotArea dataOnly="0" labelOnly="1" outline="0" fieldPosition="0">
        <references count="1">
          <reference field="1" count="1">
            <x v="160"/>
          </reference>
        </references>
      </pivotArea>
    </format>
    <format dxfId="1359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1358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1357">
      <pivotArea dataOnly="0" labelOnly="1" outline="0" fieldPosition="0">
        <references count="1">
          <reference field="1" count="1">
            <x v="162"/>
          </reference>
        </references>
      </pivotArea>
    </format>
    <format dxfId="1356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1355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1354">
      <pivotArea dataOnly="0" labelOnly="1" outline="0" fieldPosition="0">
        <references count="1">
          <reference field="1" count="1">
            <x v="164"/>
          </reference>
        </references>
      </pivotArea>
    </format>
    <format dxfId="1353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1352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1351">
      <pivotArea dataOnly="0" labelOnly="1" outline="0" fieldPosition="0">
        <references count="1">
          <reference field="1" count="1">
            <x v="166"/>
          </reference>
        </references>
      </pivotArea>
    </format>
    <format dxfId="1350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1349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1348">
      <pivotArea dataOnly="0" labelOnly="1" outline="0" fieldPosition="0">
        <references count="1">
          <reference field="1" count="1">
            <x v="169"/>
          </reference>
        </references>
      </pivotArea>
    </format>
    <format dxfId="1347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1346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1345">
      <pivotArea dataOnly="0" labelOnly="1" outline="0" fieldPosition="0">
        <references count="1">
          <reference field="1" count="1">
            <x v="171"/>
          </reference>
        </references>
      </pivotArea>
    </format>
    <format dxfId="1344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1343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1342">
      <pivotArea dataOnly="0" labelOnly="1" outline="0" fieldPosition="0">
        <references count="1">
          <reference field="1" count="1">
            <x v="173"/>
          </reference>
        </references>
      </pivotArea>
    </format>
    <format dxfId="1341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1340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1339">
      <pivotArea dataOnly="0" labelOnly="1" outline="0" fieldPosition="0">
        <references count="1">
          <reference field="1" count="1">
            <x v="175"/>
          </reference>
        </references>
      </pivotArea>
    </format>
    <format dxfId="1338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1337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1336">
      <pivotArea dataOnly="0" labelOnly="1" outline="0" fieldPosition="0">
        <references count="1">
          <reference field="1" count="1">
            <x v="179"/>
          </reference>
        </references>
      </pivotArea>
    </format>
    <format dxfId="1335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1334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1333">
      <pivotArea dataOnly="0" labelOnly="1" outline="0" fieldPosition="0">
        <references count="1">
          <reference field="1" count="1">
            <x v="181"/>
          </reference>
        </references>
      </pivotArea>
    </format>
    <format dxfId="1332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1331">
      <pivotArea outline="0" collapsedLevelsAreSubtotals="1" fieldPosition="0"/>
    </format>
    <format dxfId="13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K7:AP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9"/>
    </i>
    <i>
      <x v="2"/>
      <x v="9"/>
    </i>
    <i>
      <x v="3"/>
      <x v="9"/>
    </i>
    <i>
      <x v="4"/>
      <x v="9"/>
    </i>
    <i>
      <x v="6"/>
      <x v="9"/>
    </i>
    <i>
      <x v="7"/>
      <x v="9"/>
    </i>
    <i>
      <x v="8"/>
      <x v="9"/>
    </i>
    <i>
      <x v="10"/>
      <x v="9"/>
    </i>
    <i>
      <x v="12"/>
      <x v="9"/>
    </i>
    <i>
      <x v="13"/>
      <x v="9"/>
    </i>
    <i>
      <x v="15"/>
      <x v="9"/>
    </i>
    <i>
      <x v="16"/>
      <x v="9"/>
    </i>
    <i>
      <x v="17"/>
      <x v="9"/>
    </i>
    <i>
      <x v="18"/>
      <x v="9"/>
    </i>
    <i>
      <x v="19"/>
      <x v="9"/>
    </i>
    <i>
      <x v="20"/>
      <x v="9"/>
    </i>
    <i>
      <x v="21"/>
      <x v="9"/>
    </i>
    <i>
      <x v="22"/>
      <x v="9"/>
    </i>
    <i>
      <x v="23"/>
      <x v="9"/>
    </i>
    <i>
      <x v="24"/>
      <x v="9"/>
    </i>
    <i>
      <x v="25"/>
      <x v="9"/>
    </i>
    <i>
      <x v="26"/>
      <x v="9"/>
    </i>
    <i>
      <x v="28"/>
      <x v="9"/>
    </i>
    <i>
      <x v="30"/>
      <x v="9"/>
    </i>
    <i>
      <x v="31"/>
      <x v="9"/>
    </i>
    <i>
      <x v="32"/>
      <x v="9"/>
    </i>
    <i>
      <x v="33"/>
      <x v="9"/>
    </i>
    <i>
      <x v="34"/>
      <x v="9"/>
    </i>
    <i>
      <x v="35"/>
      <x v="9"/>
    </i>
    <i>
      <x v="36"/>
      <x v="9"/>
    </i>
    <i>
      <x v="37"/>
      <x v="9"/>
    </i>
    <i>
      <x v="39"/>
      <x v="9"/>
    </i>
    <i>
      <x v="41"/>
      <x v="9"/>
    </i>
    <i>
      <x v="42"/>
      <x v="9"/>
    </i>
    <i>
      <x v="43"/>
      <x v="9"/>
    </i>
    <i>
      <x v="45"/>
      <x v="9"/>
    </i>
    <i>
      <x v="46"/>
      <x v="9"/>
    </i>
    <i>
      <x v="48"/>
      <x v="9"/>
    </i>
    <i>
      <x v="49"/>
      <x v="9"/>
    </i>
    <i>
      <x v="50"/>
      <x v="9"/>
    </i>
    <i>
      <x v="53"/>
      <x v="9"/>
    </i>
    <i>
      <x v="54"/>
      <x v="9"/>
    </i>
    <i>
      <x v="55"/>
      <x v="9"/>
    </i>
    <i>
      <x v="56"/>
      <x v="9"/>
    </i>
    <i>
      <x v="57"/>
      <x v="9"/>
    </i>
    <i>
      <x v="58"/>
      <x v="9"/>
    </i>
    <i>
      <x v="59"/>
      <x v="9"/>
    </i>
    <i>
      <x v="60"/>
      <x v="9"/>
    </i>
    <i>
      <x v="61"/>
      <x v="9"/>
    </i>
    <i>
      <x v="62"/>
      <x v="9"/>
    </i>
    <i>
      <x v="63"/>
      <x v="9"/>
    </i>
    <i>
      <x v="64"/>
      <x v="9"/>
    </i>
    <i>
      <x v="66"/>
      <x v="9"/>
    </i>
    <i>
      <x v="67"/>
      <x v="9"/>
    </i>
    <i>
      <x v="68"/>
      <x v="9"/>
    </i>
    <i>
      <x v="69"/>
      <x v="9"/>
    </i>
    <i>
      <x v="70"/>
      <x v="9"/>
    </i>
    <i>
      <x v="71"/>
      <x v="9"/>
    </i>
    <i>
      <x v="72"/>
      <x v="9"/>
    </i>
    <i>
      <x v="73"/>
      <x v="9"/>
    </i>
    <i>
      <x v="74"/>
      <x v="9"/>
    </i>
    <i>
      <x v="75"/>
      <x v="9"/>
    </i>
    <i>
      <x v="77"/>
      <x v="9"/>
    </i>
    <i>
      <x v="78"/>
      <x v="9"/>
    </i>
    <i>
      <x v="80"/>
      <x v="9"/>
    </i>
    <i>
      <x v="81"/>
      <x v="9"/>
    </i>
    <i>
      <x v="83"/>
      <x v="9"/>
    </i>
    <i>
      <x v="84"/>
      <x v="9"/>
    </i>
    <i>
      <x v="85"/>
      <x v="9"/>
    </i>
    <i>
      <x v="86"/>
      <x v="9"/>
    </i>
    <i>
      <x v="87"/>
      <x v="9"/>
    </i>
    <i>
      <x v="88"/>
      <x v="9"/>
    </i>
    <i>
      <x v="89"/>
      <x v="9"/>
    </i>
    <i>
      <x v="90"/>
      <x v="9"/>
    </i>
    <i>
      <x v="92"/>
      <x v="9"/>
    </i>
    <i>
      <x v="93"/>
      <x v="9"/>
    </i>
    <i>
      <x v="94"/>
      <x v="9"/>
    </i>
    <i>
      <x v="95"/>
      <x v="9"/>
    </i>
    <i>
      <x v="97"/>
      <x v="9"/>
    </i>
    <i>
      <x v="98"/>
      <x v="9"/>
    </i>
    <i>
      <x v="99"/>
      <x v="9"/>
    </i>
    <i>
      <x v="100"/>
      <x v="9"/>
    </i>
    <i>
      <x v="101"/>
      <x v="9"/>
    </i>
    <i>
      <x v="102"/>
      <x v="9"/>
    </i>
    <i>
      <x v="103"/>
      <x v="9"/>
    </i>
    <i>
      <x v="104"/>
      <x v="9"/>
    </i>
    <i>
      <x v="105"/>
      <x v="9"/>
    </i>
    <i>
      <x v="107"/>
      <x v="9"/>
    </i>
    <i>
      <x v="108"/>
      <x v="9"/>
    </i>
    <i>
      <x v="109"/>
      <x v="9"/>
    </i>
    <i>
      <x v="111"/>
      <x v="9"/>
    </i>
    <i>
      <x v="113"/>
      <x v="9"/>
    </i>
    <i>
      <x v="115"/>
      <x v="9"/>
    </i>
    <i>
      <x v="117"/>
      <x v="9"/>
    </i>
    <i>
      <x v="119"/>
      <x v="9"/>
    </i>
    <i>
      <x v="120"/>
      <x v="9"/>
    </i>
    <i>
      <x v="121"/>
      <x v="9"/>
    </i>
    <i>
      <x v="123"/>
      <x v="9"/>
    </i>
    <i>
      <x v="125"/>
      <x v="9"/>
    </i>
    <i>
      <x v="127"/>
      <x v="9"/>
    </i>
    <i>
      <x v="129"/>
      <x v="9"/>
    </i>
    <i>
      <x v="130"/>
      <x v="9"/>
    </i>
    <i>
      <x v="131"/>
      <x v="9"/>
    </i>
    <i>
      <x v="133"/>
      <x v="9"/>
    </i>
    <i>
      <x v="134"/>
      <x v="9"/>
    </i>
    <i>
      <x v="135"/>
      <x v="9"/>
    </i>
    <i>
      <x v="136"/>
      <x v="9"/>
    </i>
    <i>
      <x v="137"/>
      <x v="9"/>
    </i>
    <i>
      <x v="139"/>
      <x v="9"/>
    </i>
    <i>
      <x v="141"/>
      <x v="9"/>
    </i>
    <i>
      <x v="142"/>
      <x v="9"/>
    </i>
    <i>
      <x v="143"/>
      <x v="9"/>
    </i>
    <i>
      <x v="144"/>
      <x v="9"/>
    </i>
    <i>
      <x v="146"/>
      <x v="9"/>
    </i>
    <i>
      <x v="147"/>
      <x v="9"/>
    </i>
    <i>
      <x v="148"/>
      <x v="9"/>
    </i>
    <i>
      <x v="149"/>
      <x v="9"/>
    </i>
    <i>
      <x v="150"/>
      <x v="9"/>
    </i>
    <i>
      <x v="153"/>
      <x v="9"/>
    </i>
    <i>
      <x v="154"/>
      <x v="9"/>
    </i>
    <i>
      <x v="155"/>
      <x v="9"/>
    </i>
    <i>
      <x v="157"/>
      <x v="9"/>
    </i>
    <i>
      <x v="158"/>
      <x v="9"/>
    </i>
    <i>
      <x v="159"/>
      <x v="9"/>
    </i>
    <i>
      <x v="160"/>
      <x v="9"/>
    </i>
    <i>
      <x v="161"/>
      <x v="9"/>
    </i>
    <i>
      <x v="162"/>
      <x v="9"/>
    </i>
    <i>
      <x v="163"/>
      <x v="9"/>
    </i>
    <i>
      <x v="164"/>
      <x v="9"/>
    </i>
    <i>
      <x v="165"/>
      <x v="9"/>
    </i>
    <i>
      <x v="166"/>
      <x v="9"/>
    </i>
    <i>
      <x v="168"/>
      <x v="9"/>
    </i>
    <i>
      <x v="169"/>
      <x v="9"/>
    </i>
    <i>
      <x v="170"/>
      <x v="9"/>
    </i>
    <i>
      <x v="171"/>
      <x v="9"/>
    </i>
    <i>
      <x v="172"/>
      <x v="9"/>
    </i>
    <i>
      <x v="173"/>
      <x v="9"/>
    </i>
    <i>
      <x v="174"/>
      <x v="9"/>
    </i>
    <i>
      <x v="175"/>
      <x v="9"/>
    </i>
    <i>
      <x v="177"/>
      <x v="9"/>
    </i>
    <i>
      <x v="179"/>
      <x v="9"/>
    </i>
    <i>
      <x v="180"/>
      <x v="9"/>
    </i>
    <i>
      <x v="181"/>
      <x v="9"/>
    </i>
    <i>
      <x v="182"/>
      <x v="9"/>
    </i>
    <i>
      <x v="183"/>
      <x v="9"/>
    </i>
    <i>
      <x v="184"/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9" numFmtId="4"/>
    <dataField name="Sum of TOTAL ANNUAL SALARIES OPER. &amp; OTHER FUNDS 2016-2017*" fld="5" baseField="2" baseItem="9" numFmtId="165"/>
    <dataField name="Sum of FTE OPER. &amp; OTHER FUNDS 2017-2018" fld="4" baseField="2" baseItem="9" numFmtId="4"/>
    <dataField name="Sum of TOTAL ANNUAL SALARIES OPER. &amp; OTHER FUNDS 2017-2018" fld="6" baseField="2" baseItem="9" numFmtId="165"/>
  </dataFields>
  <formats count="390">
    <format dxfId="2104">
      <pivotArea field="1" type="button" dataOnly="0" labelOnly="1" outline="0" axis="axisRow" fieldPosition="0"/>
    </format>
    <format dxfId="2103">
      <pivotArea field="2" type="button" dataOnly="0" labelOnly="1" outline="0" axis="axisRow" fieldPosition="1"/>
    </format>
    <format dxfId="2102">
      <pivotArea field="1" type="button" dataOnly="0" labelOnly="1" outline="0" axis="axisRow" fieldPosition="0"/>
    </format>
    <format dxfId="2101">
      <pivotArea field="2" type="button" dataOnly="0" labelOnly="1" outline="0" axis="axisRow" fieldPosition="1"/>
    </format>
    <format dxfId="2100">
      <pivotArea field="0" type="button" dataOnly="0" labelOnly="1" outline="0" axis="axisPage" fieldPosition="0"/>
    </format>
    <format dxfId="2099">
      <pivotArea field="0" type="button" dataOnly="0" labelOnly="1" outline="0" axis="axisPage" fieldPosition="0"/>
    </format>
    <format dxfId="2098">
      <pivotArea type="all" dataOnly="0" outline="0" fieldPosition="0"/>
    </format>
    <format dxfId="2097">
      <pivotArea outline="0" collapsedLevelsAreSubtotals="1" fieldPosition="0"/>
    </format>
    <format dxfId="2096">
      <pivotArea field="1" type="button" dataOnly="0" labelOnly="1" outline="0" axis="axisRow" fieldPosition="0"/>
    </format>
    <format dxfId="2095">
      <pivotArea field="2" type="button" dataOnly="0" labelOnly="1" outline="0" axis="axisRow" fieldPosition="1"/>
    </format>
    <format dxfId="2094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093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2092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2091">
      <pivotArea dataOnly="0" labelOnly="1" grandRow="1" outline="0" fieldPosition="0"/>
    </format>
    <format dxfId="2090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2089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2088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2087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2086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2085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2084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2083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2082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2081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2080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2079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2078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2077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2076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2075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2074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2073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2072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2071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2070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2069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2068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2067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2066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2065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2064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2063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2062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2061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2060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2059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2058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2057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2056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2055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2054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2053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2052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2051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2050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2049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2048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2047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2046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2045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2044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2043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2042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2041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2040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2039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2038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2037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2036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2035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2034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2033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2032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2031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2030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2029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2028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2027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2026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2025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2024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2023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2022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2021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2020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2019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2018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2017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2016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2015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2014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2013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2012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2011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2010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2009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2008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2007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2006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2005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2004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2003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2002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2001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2000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1999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1998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1997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1996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1995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1994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1993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1992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1991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1990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1989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1988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1987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1986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1985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1984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1983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1982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1981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1980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1979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1978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1977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1976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1975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1974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1973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1972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1971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1970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1969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1968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1967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1966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1965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1964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1963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1962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1961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1960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1959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1958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1957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1956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1955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1954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1953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1952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1951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1950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1949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1948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1947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1946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1945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1944">
      <pivotArea outline="0" fieldPosition="0">
        <references count="1">
          <reference field="4294967294" count="1">
            <x v="0"/>
          </reference>
        </references>
      </pivotArea>
    </format>
    <format dxfId="1943">
      <pivotArea outline="0" fieldPosition="0">
        <references count="1">
          <reference field="4294967294" count="1">
            <x v="2"/>
          </reference>
        </references>
      </pivotArea>
    </format>
    <format dxfId="1942">
      <pivotArea outline="0" fieldPosition="0">
        <references count="1">
          <reference field="4294967294" count="1">
            <x v="1"/>
          </reference>
        </references>
      </pivotArea>
    </format>
    <format dxfId="1941">
      <pivotArea outline="0" fieldPosition="0">
        <references count="1">
          <reference field="4294967294" count="1">
            <x v="3"/>
          </reference>
        </references>
      </pivotArea>
    </format>
    <format dxfId="19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38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1937">
      <pivotArea dataOnly="0" labelOnly="1" outline="0" fieldPosition="0">
        <references count="1">
          <reference field="1" count="1">
            <x v="2"/>
          </reference>
        </references>
      </pivotArea>
    </format>
    <format dxfId="1936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1935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1934">
      <pivotArea dataOnly="0" labelOnly="1" outline="0" fieldPosition="0">
        <references count="1">
          <reference field="1" count="1">
            <x v="4"/>
          </reference>
        </references>
      </pivotArea>
    </format>
    <format dxfId="1933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1932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1931">
      <pivotArea dataOnly="0" labelOnly="1" outline="0" fieldPosition="0">
        <references count="1">
          <reference field="1" count="1">
            <x v="7"/>
          </reference>
        </references>
      </pivotArea>
    </format>
    <format dxfId="1930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1929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1928">
      <pivotArea dataOnly="0" labelOnly="1" outline="0" fieldPosition="0">
        <references count="1">
          <reference field="1" count="1">
            <x v="10"/>
          </reference>
        </references>
      </pivotArea>
    </format>
    <format dxfId="1927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1926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1925">
      <pivotArea dataOnly="0" labelOnly="1" outline="0" fieldPosition="0">
        <references count="1">
          <reference field="1" count="1">
            <x v="13"/>
          </reference>
        </references>
      </pivotArea>
    </format>
    <format dxfId="1924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1923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1922">
      <pivotArea dataOnly="0" labelOnly="1" outline="0" fieldPosition="0">
        <references count="1">
          <reference field="1" count="1">
            <x v="16"/>
          </reference>
        </references>
      </pivotArea>
    </format>
    <format dxfId="1921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1920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1919">
      <pivotArea dataOnly="0" labelOnly="1" outline="0" fieldPosition="0">
        <references count="1">
          <reference field="1" count="1">
            <x v="18"/>
          </reference>
        </references>
      </pivotArea>
    </format>
    <format dxfId="1918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1917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1916">
      <pivotArea dataOnly="0" labelOnly="1" outline="0" fieldPosition="0">
        <references count="1">
          <reference field="1" count="1">
            <x v="20"/>
          </reference>
        </references>
      </pivotArea>
    </format>
    <format dxfId="1915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1914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1913">
      <pivotArea dataOnly="0" labelOnly="1" outline="0" fieldPosition="0">
        <references count="1">
          <reference field="1" count="1">
            <x v="22"/>
          </reference>
        </references>
      </pivotArea>
    </format>
    <format dxfId="1912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1911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1910">
      <pivotArea dataOnly="0" labelOnly="1" outline="0" fieldPosition="0">
        <references count="1">
          <reference field="1" count="1">
            <x v="24"/>
          </reference>
        </references>
      </pivotArea>
    </format>
    <format dxfId="1909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1908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1907">
      <pivotArea dataOnly="0" labelOnly="1" outline="0" fieldPosition="0">
        <references count="1">
          <reference field="1" count="1">
            <x v="26"/>
          </reference>
        </references>
      </pivotArea>
    </format>
    <format dxfId="1906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1905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1904">
      <pivotArea dataOnly="0" labelOnly="1" outline="0" fieldPosition="0">
        <references count="1">
          <reference field="1" count="1">
            <x v="28"/>
          </reference>
        </references>
      </pivotArea>
    </format>
    <format dxfId="1903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1902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1901">
      <pivotArea dataOnly="0" labelOnly="1" outline="0" fieldPosition="0">
        <references count="1">
          <reference field="1" count="1">
            <x v="31"/>
          </reference>
        </references>
      </pivotArea>
    </format>
    <format dxfId="1900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1899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1898">
      <pivotArea dataOnly="0" labelOnly="1" outline="0" fieldPosition="0">
        <references count="1">
          <reference field="1" count="1">
            <x v="33"/>
          </reference>
        </references>
      </pivotArea>
    </format>
    <format dxfId="1897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1896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1895">
      <pivotArea dataOnly="0" labelOnly="1" outline="0" fieldPosition="0">
        <references count="1">
          <reference field="1" count="1">
            <x v="35"/>
          </reference>
        </references>
      </pivotArea>
    </format>
    <format dxfId="1894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1893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1892">
      <pivotArea dataOnly="0" labelOnly="1" outline="0" fieldPosition="0">
        <references count="1">
          <reference field="1" count="1">
            <x v="37"/>
          </reference>
        </references>
      </pivotArea>
    </format>
    <format dxfId="1891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1890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1889">
      <pivotArea dataOnly="0" labelOnly="1" outline="0" fieldPosition="0">
        <references count="1">
          <reference field="1" count="1">
            <x v="41"/>
          </reference>
        </references>
      </pivotArea>
    </format>
    <format dxfId="1888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1887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1886">
      <pivotArea dataOnly="0" labelOnly="1" outline="0" fieldPosition="0">
        <references count="1">
          <reference field="1" count="1">
            <x v="43"/>
          </reference>
        </references>
      </pivotArea>
    </format>
    <format dxfId="1885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1884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1883">
      <pivotArea dataOnly="0" labelOnly="1" outline="0" fieldPosition="0">
        <references count="1">
          <reference field="1" count="1">
            <x v="46"/>
          </reference>
        </references>
      </pivotArea>
    </format>
    <format dxfId="1882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1881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1880">
      <pivotArea dataOnly="0" labelOnly="1" outline="0" fieldPosition="0">
        <references count="1">
          <reference field="1" count="1">
            <x v="49"/>
          </reference>
        </references>
      </pivotArea>
    </format>
    <format dxfId="1879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1878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1877">
      <pivotArea dataOnly="0" labelOnly="1" outline="0" fieldPosition="0">
        <references count="1">
          <reference field="1" count="1">
            <x v="53"/>
          </reference>
        </references>
      </pivotArea>
    </format>
    <format dxfId="1876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1875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1874">
      <pivotArea dataOnly="0" labelOnly="1" outline="0" fieldPosition="0">
        <references count="1">
          <reference field="1" count="1">
            <x v="55"/>
          </reference>
        </references>
      </pivotArea>
    </format>
    <format dxfId="1873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1872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1871">
      <pivotArea dataOnly="0" labelOnly="1" outline="0" fieldPosition="0">
        <references count="1">
          <reference field="1" count="1">
            <x v="57"/>
          </reference>
        </references>
      </pivotArea>
    </format>
    <format dxfId="1870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1869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1868">
      <pivotArea dataOnly="0" labelOnly="1" outline="0" fieldPosition="0">
        <references count="1">
          <reference field="1" count="1">
            <x v="59"/>
          </reference>
        </references>
      </pivotArea>
    </format>
    <format dxfId="1867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1866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1865">
      <pivotArea dataOnly="0" labelOnly="1" outline="0" fieldPosition="0">
        <references count="1">
          <reference field="1" count="1">
            <x v="61"/>
          </reference>
        </references>
      </pivotArea>
    </format>
    <format dxfId="1864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1863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1862">
      <pivotArea dataOnly="0" labelOnly="1" outline="0" fieldPosition="0">
        <references count="1">
          <reference field="1" count="1">
            <x v="63"/>
          </reference>
        </references>
      </pivotArea>
    </format>
    <format dxfId="1861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1860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1859">
      <pivotArea dataOnly="0" labelOnly="1" outline="0" fieldPosition="0">
        <references count="1">
          <reference field="1" count="1">
            <x v="66"/>
          </reference>
        </references>
      </pivotArea>
    </format>
    <format dxfId="1858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1857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1856">
      <pivotArea dataOnly="0" labelOnly="1" outline="0" fieldPosition="0">
        <references count="1">
          <reference field="1" count="1">
            <x v="68"/>
          </reference>
        </references>
      </pivotArea>
    </format>
    <format dxfId="1855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1854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1853">
      <pivotArea dataOnly="0" labelOnly="1" outline="0" fieldPosition="0">
        <references count="1">
          <reference field="1" count="1">
            <x v="70"/>
          </reference>
        </references>
      </pivotArea>
    </format>
    <format dxfId="1852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1851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1850">
      <pivotArea dataOnly="0" labelOnly="1" outline="0" fieldPosition="0">
        <references count="1">
          <reference field="1" count="1">
            <x v="72"/>
          </reference>
        </references>
      </pivotArea>
    </format>
    <format dxfId="1849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1848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1847">
      <pivotArea dataOnly="0" labelOnly="1" outline="0" fieldPosition="0">
        <references count="1">
          <reference field="1" count="1">
            <x v="74"/>
          </reference>
        </references>
      </pivotArea>
    </format>
    <format dxfId="1846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1845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1844">
      <pivotArea dataOnly="0" labelOnly="1" outline="0" fieldPosition="0">
        <references count="1">
          <reference field="1" count="1">
            <x v="77"/>
          </reference>
        </references>
      </pivotArea>
    </format>
    <format dxfId="1843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1842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1841">
      <pivotArea dataOnly="0" labelOnly="1" outline="0" fieldPosition="0">
        <references count="1">
          <reference field="1" count="1">
            <x v="80"/>
          </reference>
        </references>
      </pivotArea>
    </format>
    <format dxfId="1840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1839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1838">
      <pivotArea dataOnly="0" labelOnly="1" outline="0" fieldPosition="0">
        <references count="1">
          <reference field="1" count="1">
            <x v="83"/>
          </reference>
        </references>
      </pivotArea>
    </format>
    <format dxfId="1837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1836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1835">
      <pivotArea dataOnly="0" labelOnly="1" outline="0" fieldPosition="0">
        <references count="1">
          <reference field="1" count="1">
            <x v="85"/>
          </reference>
        </references>
      </pivotArea>
    </format>
    <format dxfId="1834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1833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1832">
      <pivotArea dataOnly="0" labelOnly="1" outline="0" fieldPosition="0">
        <references count="1">
          <reference field="1" count="1">
            <x v="87"/>
          </reference>
        </references>
      </pivotArea>
    </format>
    <format dxfId="1831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1830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1829">
      <pivotArea dataOnly="0" labelOnly="1" outline="0" fieldPosition="0">
        <references count="1">
          <reference field="1" count="1">
            <x v="89"/>
          </reference>
        </references>
      </pivotArea>
    </format>
    <format dxfId="1828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1827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1826">
      <pivotArea dataOnly="0" labelOnly="1" outline="0" fieldPosition="0">
        <references count="1">
          <reference field="1" count="1">
            <x v="92"/>
          </reference>
        </references>
      </pivotArea>
    </format>
    <format dxfId="1825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1824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1823">
      <pivotArea dataOnly="0" labelOnly="1" outline="0" fieldPosition="0">
        <references count="1">
          <reference field="1" count="1">
            <x v="94"/>
          </reference>
        </references>
      </pivotArea>
    </format>
    <format dxfId="1822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1821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1820">
      <pivotArea dataOnly="0" labelOnly="1" outline="0" fieldPosition="0">
        <references count="1">
          <reference field="1" count="1">
            <x v="97"/>
          </reference>
        </references>
      </pivotArea>
    </format>
    <format dxfId="1819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1818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1817">
      <pivotArea dataOnly="0" labelOnly="1" outline="0" fieldPosition="0">
        <references count="1">
          <reference field="1" count="1">
            <x v="99"/>
          </reference>
        </references>
      </pivotArea>
    </format>
    <format dxfId="1816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1815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1814">
      <pivotArea dataOnly="0" labelOnly="1" outline="0" fieldPosition="0">
        <references count="1">
          <reference field="1" count="1">
            <x v="101"/>
          </reference>
        </references>
      </pivotArea>
    </format>
    <format dxfId="1813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1812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1811">
      <pivotArea dataOnly="0" labelOnly="1" outline="0" fieldPosition="0">
        <references count="1">
          <reference field="1" count="1">
            <x v="103"/>
          </reference>
        </references>
      </pivotArea>
    </format>
    <format dxfId="1810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1809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1808">
      <pivotArea dataOnly="0" labelOnly="1" outline="0" fieldPosition="0">
        <references count="1">
          <reference field="1" count="1">
            <x v="105"/>
          </reference>
        </references>
      </pivotArea>
    </format>
    <format dxfId="1807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1806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1805">
      <pivotArea dataOnly="0" labelOnly="1" outline="0" fieldPosition="0">
        <references count="1">
          <reference field="1" count="1">
            <x v="108"/>
          </reference>
        </references>
      </pivotArea>
    </format>
    <format dxfId="1804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1803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1802">
      <pivotArea dataOnly="0" labelOnly="1" outline="0" fieldPosition="0">
        <references count="1">
          <reference field="1" count="1">
            <x v="111"/>
          </reference>
        </references>
      </pivotArea>
    </format>
    <format dxfId="1801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1800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1799">
      <pivotArea dataOnly="0" labelOnly="1" outline="0" fieldPosition="0">
        <references count="1">
          <reference field="1" count="1">
            <x v="115"/>
          </reference>
        </references>
      </pivotArea>
    </format>
    <format dxfId="1798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1797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1796">
      <pivotArea dataOnly="0" labelOnly="1" outline="0" fieldPosition="0">
        <references count="1">
          <reference field="1" count="1">
            <x v="119"/>
          </reference>
        </references>
      </pivotArea>
    </format>
    <format dxfId="1795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1794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1793">
      <pivotArea dataOnly="0" labelOnly="1" outline="0" fieldPosition="0">
        <references count="1">
          <reference field="1" count="1">
            <x v="121"/>
          </reference>
        </references>
      </pivotArea>
    </format>
    <format dxfId="1792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1791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1790">
      <pivotArea dataOnly="0" labelOnly="1" outline="0" fieldPosition="0">
        <references count="1">
          <reference field="1" count="1">
            <x v="125"/>
          </reference>
        </references>
      </pivotArea>
    </format>
    <format dxfId="1789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1788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1787">
      <pivotArea dataOnly="0" labelOnly="1" outline="0" fieldPosition="0">
        <references count="1">
          <reference field="1" count="1">
            <x v="129"/>
          </reference>
        </references>
      </pivotArea>
    </format>
    <format dxfId="1786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1785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1784">
      <pivotArea dataOnly="0" labelOnly="1" outline="0" fieldPosition="0">
        <references count="1">
          <reference field="1" count="1">
            <x v="131"/>
          </reference>
        </references>
      </pivotArea>
    </format>
    <format dxfId="1783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1782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1781">
      <pivotArea dataOnly="0" labelOnly="1" outline="0" fieldPosition="0">
        <references count="1">
          <reference field="1" count="1">
            <x v="134"/>
          </reference>
        </references>
      </pivotArea>
    </format>
    <format dxfId="1780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1779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1778">
      <pivotArea dataOnly="0" labelOnly="1" outline="0" fieldPosition="0">
        <references count="1">
          <reference field="1" count="1">
            <x v="136"/>
          </reference>
        </references>
      </pivotArea>
    </format>
    <format dxfId="1777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1776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1775">
      <pivotArea dataOnly="0" labelOnly="1" outline="0" fieldPosition="0">
        <references count="1">
          <reference field="1" count="1">
            <x v="139"/>
          </reference>
        </references>
      </pivotArea>
    </format>
    <format dxfId="1774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1773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1772">
      <pivotArea dataOnly="0" labelOnly="1" outline="0" fieldPosition="0">
        <references count="1">
          <reference field="1" count="1">
            <x v="142"/>
          </reference>
        </references>
      </pivotArea>
    </format>
    <format dxfId="1771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1770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1769">
      <pivotArea dataOnly="0" labelOnly="1" outline="0" fieldPosition="0">
        <references count="1">
          <reference field="1" count="1">
            <x v="144"/>
          </reference>
        </references>
      </pivotArea>
    </format>
    <format dxfId="1768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1767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1766">
      <pivotArea dataOnly="0" labelOnly="1" outline="0" fieldPosition="0">
        <references count="1">
          <reference field="1" count="1">
            <x v="147"/>
          </reference>
        </references>
      </pivotArea>
    </format>
    <format dxfId="1765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1764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1763">
      <pivotArea dataOnly="0" labelOnly="1" outline="0" fieldPosition="0">
        <references count="1">
          <reference field="1" count="1">
            <x v="149"/>
          </reference>
        </references>
      </pivotArea>
    </format>
    <format dxfId="1762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1761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1760">
      <pivotArea dataOnly="0" labelOnly="1" outline="0" fieldPosition="0">
        <references count="1">
          <reference field="1" count="1">
            <x v="153"/>
          </reference>
        </references>
      </pivotArea>
    </format>
    <format dxfId="1759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1758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1757">
      <pivotArea dataOnly="0" labelOnly="1" outline="0" fieldPosition="0">
        <references count="1">
          <reference field="1" count="1">
            <x v="155"/>
          </reference>
        </references>
      </pivotArea>
    </format>
    <format dxfId="1756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1755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1754">
      <pivotArea dataOnly="0" labelOnly="1" outline="0" fieldPosition="0">
        <references count="1">
          <reference field="1" count="1">
            <x v="158"/>
          </reference>
        </references>
      </pivotArea>
    </format>
    <format dxfId="1753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1752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1751">
      <pivotArea dataOnly="0" labelOnly="1" outline="0" fieldPosition="0">
        <references count="1">
          <reference field="1" count="1">
            <x v="160"/>
          </reference>
        </references>
      </pivotArea>
    </format>
    <format dxfId="1750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1749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1748">
      <pivotArea dataOnly="0" labelOnly="1" outline="0" fieldPosition="0">
        <references count="1">
          <reference field="1" count="1">
            <x v="162"/>
          </reference>
        </references>
      </pivotArea>
    </format>
    <format dxfId="1747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1746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1745">
      <pivotArea dataOnly="0" labelOnly="1" outline="0" fieldPosition="0">
        <references count="1">
          <reference field="1" count="1">
            <x v="164"/>
          </reference>
        </references>
      </pivotArea>
    </format>
    <format dxfId="1744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1743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1742">
      <pivotArea dataOnly="0" labelOnly="1" outline="0" fieldPosition="0">
        <references count="1">
          <reference field="1" count="1">
            <x v="166"/>
          </reference>
        </references>
      </pivotArea>
    </format>
    <format dxfId="1741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1740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1739">
      <pivotArea dataOnly="0" labelOnly="1" outline="0" fieldPosition="0">
        <references count="1">
          <reference field="1" count="1">
            <x v="169"/>
          </reference>
        </references>
      </pivotArea>
    </format>
    <format dxfId="1738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1737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1736">
      <pivotArea dataOnly="0" labelOnly="1" outline="0" fieldPosition="0">
        <references count="1">
          <reference field="1" count="1">
            <x v="171"/>
          </reference>
        </references>
      </pivotArea>
    </format>
    <format dxfId="1735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1734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1733">
      <pivotArea dataOnly="0" labelOnly="1" outline="0" fieldPosition="0">
        <references count="1">
          <reference field="1" count="1">
            <x v="173"/>
          </reference>
        </references>
      </pivotArea>
    </format>
    <format dxfId="1732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1731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1730">
      <pivotArea dataOnly="0" labelOnly="1" outline="0" fieldPosition="0">
        <references count="1">
          <reference field="1" count="1">
            <x v="175"/>
          </reference>
        </references>
      </pivotArea>
    </format>
    <format dxfId="1729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1728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1727">
      <pivotArea dataOnly="0" labelOnly="1" outline="0" fieldPosition="0">
        <references count="1">
          <reference field="1" count="1">
            <x v="179"/>
          </reference>
        </references>
      </pivotArea>
    </format>
    <format dxfId="1726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1725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1724">
      <pivotArea dataOnly="0" labelOnly="1" outline="0" fieldPosition="0">
        <references count="1">
          <reference field="1" count="1">
            <x v="181"/>
          </reference>
        </references>
      </pivotArea>
    </format>
    <format dxfId="1723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1722">
      <pivotArea outline="0" fieldPosition="0">
        <references count="1">
          <reference field="4294967294" count="1" selected="0">
            <x v="3"/>
          </reference>
        </references>
      </pivotArea>
    </format>
    <format dxfId="172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20">
      <pivotArea outline="0" fieldPosition="0">
        <references count="1">
          <reference field="4294967294" count="1" selected="0">
            <x v="2"/>
          </reference>
        </references>
      </pivotArea>
    </format>
    <format dxfId="17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18">
      <pivotArea outline="0" fieldPosition="0">
        <references count="1">
          <reference field="4294967294" count="1" selected="0">
            <x v="1"/>
          </reference>
        </references>
      </pivotArea>
    </format>
    <format dxfId="17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16">
      <pivotArea outline="0" fieldPosition="0">
        <references count="1">
          <reference field="4294967294" count="1" selected="0">
            <x v="0"/>
          </reference>
        </references>
      </pivotArea>
    </format>
    <format dxfId="171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7:F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1"/>
    </i>
    <i>
      <x v="2"/>
      <x v="1"/>
    </i>
    <i>
      <x v="3"/>
      <x v="1"/>
    </i>
    <i>
      <x v="4"/>
      <x v="1"/>
    </i>
    <i>
      <x v="6"/>
      <x v="1"/>
    </i>
    <i>
      <x v="7"/>
      <x v="1"/>
    </i>
    <i>
      <x v="8"/>
      <x v="1"/>
    </i>
    <i>
      <x v="10"/>
      <x v="1"/>
    </i>
    <i>
      <x v="12"/>
      <x v="1"/>
    </i>
    <i>
      <x v="13"/>
      <x v="1"/>
    </i>
    <i>
      <x v="15"/>
      <x v="1"/>
    </i>
    <i>
      <x v="16"/>
      <x v="1"/>
    </i>
    <i>
      <x v="17"/>
      <x v="1"/>
    </i>
    <i>
      <x v="18"/>
      <x v="1"/>
    </i>
    <i>
      <x v="19"/>
      <x v="1"/>
    </i>
    <i>
      <x v="20"/>
      <x v="1"/>
    </i>
    <i>
      <x v="21"/>
      <x v="1"/>
    </i>
    <i>
      <x v="22"/>
      <x v="1"/>
    </i>
    <i>
      <x v="23"/>
      <x v="1"/>
    </i>
    <i>
      <x v="24"/>
      <x v="1"/>
    </i>
    <i>
      <x v="25"/>
      <x v="1"/>
    </i>
    <i>
      <x v="26"/>
      <x v="1"/>
    </i>
    <i>
      <x v="28"/>
      <x v="1"/>
    </i>
    <i>
      <x v="30"/>
      <x v="1"/>
    </i>
    <i>
      <x v="31"/>
      <x v="1"/>
    </i>
    <i>
      <x v="32"/>
      <x v="1"/>
    </i>
    <i>
      <x v="33"/>
      <x v="1"/>
    </i>
    <i>
      <x v="34"/>
      <x v="1"/>
    </i>
    <i>
      <x v="35"/>
      <x v="1"/>
    </i>
    <i>
      <x v="36"/>
      <x v="1"/>
    </i>
    <i>
      <x v="37"/>
      <x v="1"/>
    </i>
    <i>
      <x v="39"/>
      <x v="1"/>
    </i>
    <i>
      <x v="41"/>
      <x v="1"/>
    </i>
    <i>
      <x v="42"/>
      <x v="1"/>
    </i>
    <i>
      <x v="43"/>
      <x v="1"/>
    </i>
    <i>
      <x v="45"/>
      <x v="1"/>
    </i>
    <i>
      <x v="46"/>
      <x v="1"/>
    </i>
    <i>
      <x v="48"/>
      <x v="1"/>
    </i>
    <i>
      <x v="49"/>
      <x v="1"/>
    </i>
    <i>
      <x v="50"/>
      <x v="1"/>
    </i>
    <i>
      <x v="53"/>
      <x v="1"/>
    </i>
    <i>
      <x v="54"/>
      <x v="1"/>
    </i>
    <i>
      <x v="55"/>
      <x v="1"/>
    </i>
    <i>
      <x v="56"/>
      <x v="1"/>
    </i>
    <i>
      <x v="57"/>
      <x v="1"/>
    </i>
    <i>
      <x v="58"/>
      <x v="1"/>
    </i>
    <i>
      <x v="59"/>
      <x v="1"/>
    </i>
    <i>
      <x v="60"/>
      <x v="1"/>
    </i>
    <i>
      <x v="61"/>
      <x v="1"/>
    </i>
    <i>
      <x v="62"/>
      <x v="1"/>
    </i>
    <i>
      <x v="63"/>
      <x v="1"/>
    </i>
    <i>
      <x v="64"/>
      <x v="1"/>
    </i>
    <i>
      <x v="66"/>
      <x v="1"/>
    </i>
    <i>
      <x v="67"/>
      <x v="1"/>
    </i>
    <i>
      <x v="68"/>
      <x v="1"/>
    </i>
    <i>
      <x v="69"/>
      <x v="1"/>
    </i>
    <i>
      <x v="70"/>
      <x v="1"/>
    </i>
    <i>
      <x v="71"/>
      <x v="1"/>
    </i>
    <i>
      <x v="72"/>
      <x v="1"/>
    </i>
    <i>
      <x v="73"/>
      <x v="1"/>
    </i>
    <i>
      <x v="74"/>
      <x v="1"/>
    </i>
    <i>
      <x v="75"/>
      <x v="1"/>
    </i>
    <i>
      <x v="77"/>
      <x v="1"/>
    </i>
    <i>
      <x v="78"/>
      <x v="1"/>
    </i>
    <i>
      <x v="80"/>
      <x v="1"/>
    </i>
    <i>
      <x v="81"/>
      <x v="1"/>
    </i>
    <i>
      <x v="83"/>
      <x v="1"/>
    </i>
    <i>
      <x v="84"/>
      <x v="1"/>
    </i>
    <i>
      <x v="85"/>
      <x v="1"/>
    </i>
    <i>
      <x v="86"/>
      <x v="1"/>
    </i>
    <i>
      <x v="87"/>
      <x v="1"/>
    </i>
    <i>
      <x v="88"/>
      <x v="1"/>
    </i>
    <i>
      <x v="89"/>
      <x v="1"/>
    </i>
    <i>
      <x v="90"/>
      <x v="1"/>
    </i>
    <i>
      <x v="92"/>
      <x v="1"/>
    </i>
    <i>
      <x v="93"/>
      <x v="1"/>
    </i>
    <i>
      <x v="94"/>
      <x v="1"/>
    </i>
    <i>
      <x v="95"/>
      <x v="1"/>
    </i>
    <i>
      <x v="97"/>
      <x v="1"/>
    </i>
    <i>
      <x v="98"/>
      <x v="1"/>
    </i>
    <i>
      <x v="99"/>
      <x v="1"/>
    </i>
    <i>
      <x v="100"/>
      <x v="1"/>
    </i>
    <i>
      <x v="101"/>
      <x v="1"/>
    </i>
    <i>
      <x v="102"/>
      <x v="1"/>
    </i>
    <i>
      <x v="103"/>
      <x v="1"/>
    </i>
    <i>
      <x v="104"/>
      <x v="1"/>
    </i>
    <i>
      <x v="105"/>
      <x v="1"/>
    </i>
    <i>
      <x v="107"/>
      <x v="1"/>
    </i>
    <i>
      <x v="108"/>
      <x v="1"/>
    </i>
    <i>
      <x v="109"/>
      <x v="1"/>
    </i>
    <i>
      <x v="111"/>
      <x v="1"/>
    </i>
    <i>
      <x v="113"/>
      <x v="1"/>
    </i>
    <i>
      <x v="115"/>
      <x v="1"/>
    </i>
    <i>
      <x v="117"/>
      <x v="1"/>
    </i>
    <i>
      <x v="119"/>
      <x v="1"/>
    </i>
    <i>
      <x v="120"/>
      <x v="1"/>
    </i>
    <i>
      <x v="121"/>
      <x v="1"/>
    </i>
    <i>
      <x v="123"/>
      <x v="1"/>
    </i>
    <i>
      <x v="125"/>
      <x v="1"/>
    </i>
    <i>
      <x v="127"/>
      <x v="1"/>
    </i>
    <i>
      <x v="129"/>
      <x v="1"/>
    </i>
    <i>
      <x v="130"/>
      <x v="1"/>
    </i>
    <i>
      <x v="131"/>
      <x v="1"/>
    </i>
    <i>
      <x v="133"/>
      <x v="1"/>
    </i>
    <i>
      <x v="134"/>
      <x v="1"/>
    </i>
    <i>
      <x v="135"/>
      <x v="1"/>
    </i>
    <i>
      <x v="136"/>
      <x v="1"/>
    </i>
    <i>
      <x v="137"/>
      <x v="1"/>
    </i>
    <i>
      <x v="139"/>
      <x v="1"/>
    </i>
    <i>
      <x v="141"/>
      <x v="1"/>
    </i>
    <i>
      <x v="142"/>
      <x v="1"/>
    </i>
    <i>
      <x v="143"/>
      <x v="1"/>
    </i>
    <i>
      <x v="144"/>
      <x v="1"/>
    </i>
    <i>
      <x v="146"/>
      <x v="1"/>
    </i>
    <i>
      <x v="147"/>
      <x v="1"/>
    </i>
    <i>
      <x v="148"/>
      <x v="1"/>
    </i>
    <i>
      <x v="149"/>
      <x v="1"/>
    </i>
    <i>
      <x v="150"/>
      <x v="1"/>
    </i>
    <i>
      <x v="153"/>
      <x v="1"/>
    </i>
    <i>
      <x v="154"/>
      <x v="1"/>
    </i>
    <i>
      <x v="155"/>
      <x v="1"/>
    </i>
    <i>
      <x v="157"/>
      <x v="1"/>
    </i>
    <i>
      <x v="158"/>
      <x v="1"/>
    </i>
    <i>
      <x v="159"/>
      <x v="1"/>
    </i>
    <i>
      <x v="160"/>
      <x v="1"/>
    </i>
    <i>
      <x v="161"/>
      <x v="1"/>
    </i>
    <i>
      <x v="162"/>
      <x v="1"/>
    </i>
    <i>
      <x v="163"/>
      <x v="1"/>
    </i>
    <i>
      <x v="164"/>
      <x v="1"/>
    </i>
    <i>
      <x v="165"/>
      <x v="1"/>
    </i>
    <i>
      <x v="166"/>
      <x v="1"/>
    </i>
    <i>
      <x v="168"/>
      <x v="1"/>
    </i>
    <i>
      <x v="169"/>
      <x v="1"/>
    </i>
    <i>
      <x v="170"/>
      <x v="1"/>
    </i>
    <i>
      <x v="171"/>
      <x v="1"/>
    </i>
    <i>
      <x v="172"/>
      <x v="1"/>
    </i>
    <i>
      <x v="173"/>
      <x v="1"/>
    </i>
    <i>
      <x v="174"/>
      <x v="1"/>
    </i>
    <i>
      <x v="175"/>
      <x v="1"/>
    </i>
    <i>
      <x v="177"/>
      <x v="1"/>
    </i>
    <i>
      <x v="179"/>
      <x v="1"/>
    </i>
    <i>
      <x v="180"/>
      <x v="1"/>
    </i>
    <i>
      <x v="181"/>
      <x v="1"/>
    </i>
    <i>
      <x v="182"/>
      <x v="1"/>
    </i>
    <i>
      <x v="183"/>
      <x v="1"/>
    </i>
    <i>
      <x v="184"/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1" numFmtId="4"/>
    <dataField name="Sum of TOTAL ANNUAL SALARIES OPER. &amp; OTHER FUNDS 2016-2017*" fld="5" baseField="2" baseItem="1" numFmtId="165"/>
    <dataField name="Sum of FTE OPER. &amp; OTHER FUNDS 2017-2018" fld="4" baseField="2" baseItem="1" numFmtId="4"/>
    <dataField name="Sum of TOTAL ANNUAL SALARIES OPER. &amp; OTHER FUNDS 2017-2018" fld="6" baseField="2" baseItem="1" numFmtId="165"/>
  </dataFields>
  <formats count="385">
    <format dxfId="2489">
      <pivotArea field="1" type="button" dataOnly="0" labelOnly="1" outline="0" axis="axisRow" fieldPosition="0"/>
    </format>
    <format dxfId="2488">
      <pivotArea field="2" type="button" dataOnly="0" labelOnly="1" outline="0" axis="axisRow" fieldPosition="1"/>
    </format>
    <format dxfId="2487">
      <pivotArea field="1" type="button" dataOnly="0" labelOnly="1" outline="0" axis="axisRow" fieldPosition="0"/>
    </format>
    <format dxfId="2486">
      <pivotArea field="2" type="button" dataOnly="0" labelOnly="1" outline="0" axis="axisRow" fieldPosition="1"/>
    </format>
    <format dxfId="2485">
      <pivotArea field="0" type="button" dataOnly="0" labelOnly="1" outline="0" axis="axisPage" fieldPosition="0"/>
    </format>
    <format dxfId="2484">
      <pivotArea field="0" type="button" dataOnly="0" labelOnly="1" outline="0" axis="axisPage" fieldPosition="0"/>
    </format>
    <format dxfId="2483">
      <pivotArea outline="0" fieldPosition="0">
        <references count="1">
          <reference field="4294967294" count="1">
            <x v="0"/>
          </reference>
        </references>
      </pivotArea>
    </format>
    <format dxfId="2482">
      <pivotArea outline="0" fieldPosition="0">
        <references count="1">
          <reference field="4294967294" count="1">
            <x v="1"/>
          </reference>
        </references>
      </pivotArea>
    </format>
    <format dxfId="2481">
      <pivotArea outline="0" fieldPosition="0">
        <references count="1">
          <reference field="4294967294" count="1">
            <x v="2"/>
          </reference>
        </references>
      </pivotArea>
    </format>
    <format dxfId="2480">
      <pivotArea outline="0" fieldPosition="0">
        <references count="1">
          <reference field="4294967294" count="1">
            <x v="3"/>
          </reference>
        </references>
      </pivotArea>
    </format>
    <format dxfId="24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7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77">
      <pivotArea type="all" dataOnly="0" outline="0" fieldPosition="0"/>
    </format>
    <format dxfId="2476">
      <pivotArea outline="0" collapsedLevelsAreSubtotals="1" fieldPosition="0"/>
    </format>
    <format dxfId="2475">
      <pivotArea field="1" type="button" dataOnly="0" labelOnly="1" outline="0" axis="axisRow" fieldPosition="0"/>
    </format>
    <format dxfId="2474">
      <pivotArea field="2" type="button" dataOnly="0" labelOnly="1" outline="0" axis="axisRow" fieldPosition="1"/>
    </format>
    <format dxfId="2473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472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2471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2470">
      <pivotArea dataOnly="0" labelOnly="1" grandRow="1" outline="0" fieldPosition="0"/>
    </format>
    <format dxfId="2469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2468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2467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2466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2465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2464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2463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2462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2461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2460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2459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2458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2457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2456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2455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2454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2453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2452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2451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2450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2449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2448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2447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2446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2445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2444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2443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2442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2441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2440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2439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2438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2437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2436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2435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2434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2433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2432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2431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2430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2429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2428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2427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2426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2425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2424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2423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2422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2421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2420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2419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2418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2417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2416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2415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2414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2413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2412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2411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2410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2409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2408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2407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2406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2405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2404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2403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2402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2401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2400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2399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2398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2397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2396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2395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2394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2393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2392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2391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2390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2389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2388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2387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2386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2385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2384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2383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2382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2381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2380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2379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2378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2377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2376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2375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2374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2373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2372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2371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2370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2369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2368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2367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2366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2365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2364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2363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2362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2361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2360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2359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2358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2357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2356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2355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2354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2353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2352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2351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2350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2349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2348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2347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2346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2345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2344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2343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2342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2341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2340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2339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2338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2337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2336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2335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2334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2333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2332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2331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2330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2329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2328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2327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2326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2325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2324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23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22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2321">
      <pivotArea dataOnly="0" labelOnly="1" outline="0" fieldPosition="0">
        <references count="1">
          <reference field="1" count="1">
            <x v="2"/>
          </reference>
        </references>
      </pivotArea>
    </format>
    <format dxfId="2320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2319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2318">
      <pivotArea dataOnly="0" labelOnly="1" outline="0" fieldPosition="0">
        <references count="1">
          <reference field="1" count="1">
            <x v="4"/>
          </reference>
        </references>
      </pivotArea>
    </format>
    <format dxfId="2317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2316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2315">
      <pivotArea dataOnly="0" labelOnly="1" outline="0" fieldPosition="0">
        <references count="1">
          <reference field="1" count="1">
            <x v="7"/>
          </reference>
        </references>
      </pivotArea>
    </format>
    <format dxfId="2314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2313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2312">
      <pivotArea dataOnly="0" labelOnly="1" outline="0" fieldPosition="0">
        <references count="1">
          <reference field="1" count="1">
            <x v="10"/>
          </reference>
        </references>
      </pivotArea>
    </format>
    <format dxfId="2311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2310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2309">
      <pivotArea dataOnly="0" labelOnly="1" outline="0" fieldPosition="0">
        <references count="1">
          <reference field="1" count="1">
            <x v="13"/>
          </reference>
        </references>
      </pivotArea>
    </format>
    <format dxfId="2308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2307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2306">
      <pivotArea dataOnly="0" labelOnly="1" outline="0" fieldPosition="0">
        <references count="1">
          <reference field="1" count="1">
            <x v="16"/>
          </reference>
        </references>
      </pivotArea>
    </format>
    <format dxfId="2305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2304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2303">
      <pivotArea dataOnly="0" labelOnly="1" outline="0" fieldPosition="0">
        <references count="1">
          <reference field="1" count="1">
            <x v="18"/>
          </reference>
        </references>
      </pivotArea>
    </format>
    <format dxfId="2302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2301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2300">
      <pivotArea dataOnly="0" labelOnly="1" outline="0" fieldPosition="0">
        <references count="1">
          <reference field="1" count="1">
            <x v="20"/>
          </reference>
        </references>
      </pivotArea>
    </format>
    <format dxfId="2299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2298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2297">
      <pivotArea dataOnly="0" labelOnly="1" outline="0" fieldPosition="0">
        <references count="1">
          <reference field="1" count="1">
            <x v="22"/>
          </reference>
        </references>
      </pivotArea>
    </format>
    <format dxfId="2296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2295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2294">
      <pivotArea dataOnly="0" labelOnly="1" outline="0" fieldPosition="0">
        <references count="1">
          <reference field="1" count="1">
            <x v="24"/>
          </reference>
        </references>
      </pivotArea>
    </format>
    <format dxfId="2293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2292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2291">
      <pivotArea dataOnly="0" labelOnly="1" outline="0" fieldPosition="0">
        <references count="1">
          <reference field="1" count="1">
            <x v="26"/>
          </reference>
        </references>
      </pivotArea>
    </format>
    <format dxfId="2290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2289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2288">
      <pivotArea dataOnly="0" labelOnly="1" outline="0" fieldPosition="0">
        <references count="1">
          <reference field="1" count="1">
            <x v="28"/>
          </reference>
        </references>
      </pivotArea>
    </format>
    <format dxfId="2287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2286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2285">
      <pivotArea dataOnly="0" labelOnly="1" outline="0" fieldPosition="0">
        <references count="1">
          <reference field="1" count="1">
            <x v="31"/>
          </reference>
        </references>
      </pivotArea>
    </format>
    <format dxfId="2284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2283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2282">
      <pivotArea dataOnly="0" labelOnly="1" outline="0" fieldPosition="0">
        <references count="1">
          <reference field="1" count="1">
            <x v="33"/>
          </reference>
        </references>
      </pivotArea>
    </format>
    <format dxfId="2281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2280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2279">
      <pivotArea dataOnly="0" labelOnly="1" outline="0" fieldPosition="0">
        <references count="1">
          <reference field="1" count="1">
            <x v="35"/>
          </reference>
        </references>
      </pivotArea>
    </format>
    <format dxfId="2278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2277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2276">
      <pivotArea dataOnly="0" labelOnly="1" outline="0" fieldPosition="0">
        <references count="1">
          <reference field="1" count="1">
            <x v="37"/>
          </reference>
        </references>
      </pivotArea>
    </format>
    <format dxfId="2275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2274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2273">
      <pivotArea dataOnly="0" labelOnly="1" outline="0" fieldPosition="0">
        <references count="1">
          <reference field="1" count="1">
            <x v="41"/>
          </reference>
        </references>
      </pivotArea>
    </format>
    <format dxfId="2272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2271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2270">
      <pivotArea dataOnly="0" labelOnly="1" outline="0" fieldPosition="0">
        <references count="1">
          <reference field="1" count="1">
            <x v="43"/>
          </reference>
        </references>
      </pivotArea>
    </format>
    <format dxfId="2269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2268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2267">
      <pivotArea dataOnly="0" labelOnly="1" outline="0" fieldPosition="0">
        <references count="1">
          <reference field="1" count="1">
            <x v="46"/>
          </reference>
        </references>
      </pivotArea>
    </format>
    <format dxfId="2266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2265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2264">
      <pivotArea dataOnly="0" labelOnly="1" outline="0" fieldPosition="0">
        <references count="1">
          <reference field="1" count="1">
            <x v="49"/>
          </reference>
        </references>
      </pivotArea>
    </format>
    <format dxfId="2263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2262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2261">
      <pivotArea dataOnly="0" labelOnly="1" outline="0" fieldPosition="0">
        <references count="1">
          <reference field="1" count="1">
            <x v="53"/>
          </reference>
        </references>
      </pivotArea>
    </format>
    <format dxfId="2260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2259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2258">
      <pivotArea dataOnly="0" labelOnly="1" outline="0" fieldPosition="0">
        <references count="1">
          <reference field="1" count="1">
            <x v="55"/>
          </reference>
        </references>
      </pivotArea>
    </format>
    <format dxfId="2257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2256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2255">
      <pivotArea dataOnly="0" labelOnly="1" outline="0" fieldPosition="0">
        <references count="1">
          <reference field="1" count="1">
            <x v="57"/>
          </reference>
        </references>
      </pivotArea>
    </format>
    <format dxfId="2254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2253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2252">
      <pivotArea dataOnly="0" labelOnly="1" outline="0" fieldPosition="0">
        <references count="1">
          <reference field="1" count="1">
            <x v="59"/>
          </reference>
        </references>
      </pivotArea>
    </format>
    <format dxfId="2251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2250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2249">
      <pivotArea dataOnly="0" labelOnly="1" outline="0" fieldPosition="0">
        <references count="1">
          <reference field="1" count="1">
            <x v="61"/>
          </reference>
        </references>
      </pivotArea>
    </format>
    <format dxfId="2248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2247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2246">
      <pivotArea dataOnly="0" labelOnly="1" outline="0" fieldPosition="0">
        <references count="1">
          <reference field="1" count="1">
            <x v="63"/>
          </reference>
        </references>
      </pivotArea>
    </format>
    <format dxfId="2245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2244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2243">
      <pivotArea dataOnly="0" labelOnly="1" outline="0" fieldPosition="0">
        <references count="1">
          <reference field="1" count="1">
            <x v="66"/>
          </reference>
        </references>
      </pivotArea>
    </format>
    <format dxfId="2242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2241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2240">
      <pivotArea dataOnly="0" labelOnly="1" outline="0" fieldPosition="0">
        <references count="1">
          <reference field="1" count="1">
            <x v="68"/>
          </reference>
        </references>
      </pivotArea>
    </format>
    <format dxfId="2239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2238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2237">
      <pivotArea dataOnly="0" labelOnly="1" outline="0" fieldPosition="0">
        <references count="1">
          <reference field="1" count="1">
            <x v="70"/>
          </reference>
        </references>
      </pivotArea>
    </format>
    <format dxfId="2236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2235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2234">
      <pivotArea dataOnly="0" labelOnly="1" outline="0" fieldPosition="0">
        <references count="1">
          <reference field="1" count="1">
            <x v="72"/>
          </reference>
        </references>
      </pivotArea>
    </format>
    <format dxfId="2233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2232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2231">
      <pivotArea dataOnly="0" labelOnly="1" outline="0" fieldPosition="0">
        <references count="1">
          <reference field="1" count="1">
            <x v="74"/>
          </reference>
        </references>
      </pivotArea>
    </format>
    <format dxfId="2230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2229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2228">
      <pivotArea dataOnly="0" labelOnly="1" outline="0" fieldPosition="0">
        <references count="1">
          <reference field="1" count="1">
            <x v="77"/>
          </reference>
        </references>
      </pivotArea>
    </format>
    <format dxfId="2227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2226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2225">
      <pivotArea dataOnly="0" labelOnly="1" outline="0" fieldPosition="0">
        <references count="1">
          <reference field="1" count="1">
            <x v="80"/>
          </reference>
        </references>
      </pivotArea>
    </format>
    <format dxfId="2224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2223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2222">
      <pivotArea dataOnly="0" labelOnly="1" outline="0" fieldPosition="0">
        <references count="1">
          <reference field="1" count="1">
            <x v="83"/>
          </reference>
        </references>
      </pivotArea>
    </format>
    <format dxfId="2221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2220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2219">
      <pivotArea dataOnly="0" labelOnly="1" outline="0" fieldPosition="0">
        <references count="1">
          <reference field="1" count="1">
            <x v="85"/>
          </reference>
        </references>
      </pivotArea>
    </format>
    <format dxfId="2218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2217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2216">
      <pivotArea dataOnly="0" labelOnly="1" outline="0" fieldPosition="0">
        <references count="1">
          <reference field="1" count="1">
            <x v="87"/>
          </reference>
        </references>
      </pivotArea>
    </format>
    <format dxfId="2215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2214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2213">
      <pivotArea dataOnly="0" labelOnly="1" outline="0" fieldPosition="0">
        <references count="1">
          <reference field="1" count="1">
            <x v="89"/>
          </reference>
        </references>
      </pivotArea>
    </format>
    <format dxfId="2212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2211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2210">
      <pivotArea dataOnly="0" labelOnly="1" outline="0" fieldPosition="0">
        <references count="1">
          <reference field="1" count="1">
            <x v="92"/>
          </reference>
        </references>
      </pivotArea>
    </format>
    <format dxfId="2209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2208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2207">
      <pivotArea dataOnly="0" labelOnly="1" outline="0" fieldPosition="0">
        <references count="1">
          <reference field="1" count="1">
            <x v="94"/>
          </reference>
        </references>
      </pivotArea>
    </format>
    <format dxfId="2206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2205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2204">
      <pivotArea dataOnly="0" labelOnly="1" outline="0" fieldPosition="0">
        <references count="1">
          <reference field="1" count="1">
            <x v="97"/>
          </reference>
        </references>
      </pivotArea>
    </format>
    <format dxfId="2203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2202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2201">
      <pivotArea dataOnly="0" labelOnly="1" outline="0" fieldPosition="0">
        <references count="1">
          <reference field="1" count="1">
            <x v="99"/>
          </reference>
        </references>
      </pivotArea>
    </format>
    <format dxfId="2200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2199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2198">
      <pivotArea dataOnly="0" labelOnly="1" outline="0" fieldPosition="0">
        <references count="1">
          <reference field="1" count="1">
            <x v="101"/>
          </reference>
        </references>
      </pivotArea>
    </format>
    <format dxfId="2197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2196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2195">
      <pivotArea dataOnly="0" labelOnly="1" outline="0" fieldPosition="0">
        <references count="1">
          <reference field="1" count="1">
            <x v="103"/>
          </reference>
        </references>
      </pivotArea>
    </format>
    <format dxfId="2194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2193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2192">
      <pivotArea dataOnly="0" labelOnly="1" outline="0" fieldPosition="0">
        <references count="1">
          <reference field="1" count="1">
            <x v="105"/>
          </reference>
        </references>
      </pivotArea>
    </format>
    <format dxfId="2191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2190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2189">
      <pivotArea dataOnly="0" labelOnly="1" outline="0" fieldPosition="0">
        <references count="1">
          <reference field="1" count="1">
            <x v="108"/>
          </reference>
        </references>
      </pivotArea>
    </format>
    <format dxfId="2188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2187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2186">
      <pivotArea dataOnly="0" labelOnly="1" outline="0" fieldPosition="0">
        <references count="1">
          <reference field="1" count="1">
            <x v="111"/>
          </reference>
        </references>
      </pivotArea>
    </format>
    <format dxfId="2185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2184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2183">
      <pivotArea dataOnly="0" labelOnly="1" outline="0" fieldPosition="0">
        <references count="1">
          <reference field="1" count="1">
            <x v="115"/>
          </reference>
        </references>
      </pivotArea>
    </format>
    <format dxfId="2182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2181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2180">
      <pivotArea dataOnly="0" labelOnly="1" outline="0" fieldPosition="0">
        <references count="1">
          <reference field="1" count="1">
            <x v="119"/>
          </reference>
        </references>
      </pivotArea>
    </format>
    <format dxfId="2179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2178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2177">
      <pivotArea dataOnly="0" labelOnly="1" outline="0" fieldPosition="0">
        <references count="1">
          <reference field="1" count="1">
            <x v="121"/>
          </reference>
        </references>
      </pivotArea>
    </format>
    <format dxfId="2176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2175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2174">
      <pivotArea dataOnly="0" labelOnly="1" outline="0" fieldPosition="0">
        <references count="1">
          <reference field="1" count="1">
            <x v="125"/>
          </reference>
        </references>
      </pivotArea>
    </format>
    <format dxfId="2173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2172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2171">
      <pivotArea dataOnly="0" labelOnly="1" outline="0" fieldPosition="0">
        <references count="1">
          <reference field="1" count="1">
            <x v="129"/>
          </reference>
        </references>
      </pivotArea>
    </format>
    <format dxfId="2170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2169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2168">
      <pivotArea dataOnly="0" labelOnly="1" outline="0" fieldPosition="0">
        <references count="1">
          <reference field="1" count="1">
            <x v="131"/>
          </reference>
        </references>
      </pivotArea>
    </format>
    <format dxfId="2167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2166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2165">
      <pivotArea dataOnly="0" labelOnly="1" outline="0" fieldPosition="0">
        <references count="1">
          <reference field="1" count="1">
            <x v="134"/>
          </reference>
        </references>
      </pivotArea>
    </format>
    <format dxfId="2164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2163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2162">
      <pivotArea dataOnly="0" labelOnly="1" outline="0" fieldPosition="0">
        <references count="1">
          <reference field="1" count="1">
            <x v="136"/>
          </reference>
        </references>
      </pivotArea>
    </format>
    <format dxfId="2161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2160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2159">
      <pivotArea dataOnly="0" labelOnly="1" outline="0" fieldPosition="0">
        <references count="1">
          <reference field="1" count="1">
            <x v="139"/>
          </reference>
        </references>
      </pivotArea>
    </format>
    <format dxfId="2158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2157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2156">
      <pivotArea dataOnly="0" labelOnly="1" outline="0" fieldPosition="0">
        <references count="1">
          <reference field="1" count="1">
            <x v="142"/>
          </reference>
        </references>
      </pivotArea>
    </format>
    <format dxfId="2155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2154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2153">
      <pivotArea dataOnly="0" labelOnly="1" outline="0" fieldPosition="0">
        <references count="1">
          <reference field="1" count="1">
            <x v="144"/>
          </reference>
        </references>
      </pivotArea>
    </format>
    <format dxfId="2152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2151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2150">
      <pivotArea dataOnly="0" labelOnly="1" outline="0" fieldPosition="0">
        <references count="1">
          <reference field="1" count="1">
            <x v="147"/>
          </reference>
        </references>
      </pivotArea>
    </format>
    <format dxfId="2149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2148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2147">
      <pivotArea dataOnly="0" labelOnly="1" outline="0" fieldPosition="0">
        <references count="1">
          <reference field="1" count="1">
            <x v="149"/>
          </reference>
        </references>
      </pivotArea>
    </format>
    <format dxfId="2146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2145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2144">
      <pivotArea dataOnly="0" labelOnly="1" outline="0" fieldPosition="0">
        <references count="1">
          <reference field="1" count="1">
            <x v="153"/>
          </reference>
        </references>
      </pivotArea>
    </format>
    <format dxfId="2143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2142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2141">
      <pivotArea dataOnly="0" labelOnly="1" outline="0" fieldPosition="0">
        <references count="1">
          <reference field="1" count="1">
            <x v="155"/>
          </reference>
        </references>
      </pivotArea>
    </format>
    <format dxfId="2140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2139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2138">
      <pivotArea dataOnly="0" labelOnly="1" outline="0" fieldPosition="0">
        <references count="1">
          <reference field="1" count="1">
            <x v="158"/>
          </reference>
        </references>
      </pivotArea>
    </format>
    <format dxfId="2137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2136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2135">
      <pivotArea dataOnly="0" labelOnly="1" outline="0" fieldPosition="0">
        <references count="1">
          <reference field="1" count="1">
            <x v="160"/>
          </reference>
        </references>
      </pivotArea>
    </format>
    <format dxfId="2134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2133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2132">
      <pivotArea dataOnly="0" labelOnly="1" outline="0" fieldPosition="0">
        <references count="1">
          <reference field="1" count="1">
            <x v="162"/>
          </reference>
        </references>
      </pivotArea>
    </format>
    <format dxfId="2131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2130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2129">
      <pivotArea dataOnly="0" labelOnly="1" outline="0" fieldPosition="0">
        <references count="1">
          <reference field="1" count="1">
            <x v="164"/>
          </reference>
        </references>
      </pivotArea>
    </format>
    <format dxfId="2128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2127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2126">
      <pivotArea dataOnly="0" labelOnly="1" outline="0" fieldPosition="0">
        <references count="1">
          <reference field="1" count="1">
            <x v="166"/>
          </reference>
        </references>
      </pivotArea>
    </format>
    <format dxfId="2125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2124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2123">
      <pivotArea dataOnly="0" labelOnly="1" outline="0" fieldPosition="0">
        <references count="1">
          <reference field="1" count="1">
            <x v="169"/>
          </reference>
        </references>
      </pivotArea>
    </format>
    <format dxfId="2122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2121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2120">
      <pivotArea dataOnly="0" labelOnly="1" outline="0" fieldPosition="0">
        <references count="1">
          <reference field="1" count="1">
            <x v="171"/>
          </reference>
        </references>
      </pivotArea>
    </format>
    <format dxfId="2119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2118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2117">
      <pivotArea dataOnly="0" labelOnly="1" outline="0" fieldPosition="0">
        <references count="1">
          <reference field="1" count="1">
            <x v="173"/>
          </reference>
        </references>
      </pivotArea>
    </format>
    <format dxfId="2116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2115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2114">
      <pivotArea dataOnly="0" labelOnly="1" outline="0" fieldPosition="0">
        <references count="1">
          <reference field="1" count="1">
            <x v="175"/>
          </reference>
        </references>
      </pivotArea>
    </format>
    <format dxfId="2113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2112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2111">
      <pivotArea dataOnly="0" labelOnly="1" outline="0" fieldPosition="0">
        <references count="1">
          <reference field="1" count="1">
            <x v="179"/>
          </reference>
        </references>
      </pivotArea>
    </format>
    <format dxfId="2110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2109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2108">
      <pivotArea dataOnly="0" labelOnly="1" outline="0" fieldPosition="0">
        <references count="1">
          <reference field="1" count="1">
            <x v="181"/>
          </reference>
        </references>
      </pivotArea>
    </format>
    <format dxfId="2107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2106">
      <pivotArea outline="0" collapsedLevelsAreSubtotals="1" fieldPosition="0"/>
    </format>
    <format dxfId="21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C7:BH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24"/>
    </i>
    <i>
      <x v="2"/>
      <x v="24"/>
    </i>
    <i>
      <x v="3"/>
      <x v="24"/>
    </i>
    <i>
      <x v="4"/>
      <x v="24"/>
    </i>
    <i>
      <x v="6"/>
      <x v="24"/>
    </i>
    <i>
      <x v="7"/>
      <x v="24"/>
    </i>
    <i>
      <x v="8"/>
      <x v="24"/>
    </i>
    <i>
      <x v="10"/>
      <x v="24"/>
    </i>
    <i>
      <x v="12"/>
      <x v="24"/>
    </i>
    <i>
      <x v="13"/>
      <x v="24"/>
    </i>
    <i>
      <x v="15"/>
      <x v="24"/>
    </i>
    <i>
      <x v="16"/>
      <x v="24"/>
    </i>
    <i>
      <x v="17"/>
      <x v="24"/>
    </i>
    <i>
      <x v="18"/>
      <x v="24"/>
    </i>
    <i>
      <x v="19"/>
      <x v="24"/>
    </i>
    <i>
      <x v="20"/>
      <x v="24"/>
    </i>
    <i>
      <x v="21"/>
      <x v="24"/>
    </i>
    <i>
      <x v="22"/>
      <x v="24"/>
    </i>
    <i>
      <x v="23"/>
      <x v="24"/>
    </i>
    <i>
      <x v="24"/>
      <x v="24"/>
    </i>
    <i>
      <x v="25"/>
      <x v="24"/>
    </i>
    <i>
      <x v="26"/>
      <x v="24"/>
    </i>
    <i>
      <x v="28"/>
      <x v="24"/>
    </i>
    <i>
      <x v="30"/>
      <x v="24"/>
    </i>
    <i>
      <x v="31"/>
      <x v="24"/>
    </i>
    <i>
      <x v="32"/>
      <x v="24"/>
    </i>
    <i>
      <x v="33"/>
      <x v="24"/>
    </i>
    <i>
      <x v="34"/>
      <x v="24"/>
    </i>
    <i>
      <x v="35"/>
      <x v="24"/>
    </i>
    <i>
      <x v="36"/>
      <x v="24"/>
    </i>
    <i>
      <x v="37"/>
      <x v="24"/>
    </i>
    <i>
      <x v="39"/>
      <x v="24"/>
    </i>
    <i>
      <x v="41"/>
      <x v="24"/>
    </i>
    <i>
      <x v="42"/>
      <x v="24"/>
    </i>
    <i>
      <x v="43"/>
      <x v="24"/>
    </i>
    <i>
      <x v="45"/>
      <x v="24"/>
    </i>
    <i>
      <x v="46"/>
      <x v="24"/>
    </i>
    <i>
      <x v="48"/>
      <x v="24"/>
    </i>
    <i>
      <x v="49"/>
      <x v="24"/>
    </i>
    <i>
      <x v="50"/>
      <x v="24"/>
    </i>
    <i>
      <x v="53"/>
      <x v="24"/>
    </i>
    <i>
      <x v="54"/>
      <x v="24"/>
    </i>
    <i>
      <x v="55"/>
      <x v="24"/>
    </i>
    <i>
      <x v="56"/>
      <x v="24"/>
    </i>
    <i>
      <x v="57"/>
      <x v="24"/>
    </i>
    <i>
      <x v="58"/>
      <x v="24"/>
    </i>
    <i>
      <x v="59"/>
      <x v="24"/>
    </i>
    <i>
      <x v="60"/>
      <x v="24"/>
    </i>
    <i>
      <x v="61"/>
      <x v="24"/>
    </i>
    <i>
      <x v="62"/>
      <x v="24"/>
    </i>
    <i>
      <x v="63"/>
      <x v="24"/>
    </i>
    <i>
      <x v="64"/>
      <x v="24"/>
    </i>
    <i>
      <x v="66"/>
      <x v="24"/>
    </i>
    <i>
      <x v="67"/>
      <x v="24"/>
    </i>
    <i>
      <x v="68"/>
      <x v="24"/>
    </i>
    <i>
      <x v="69"/>
      <x v="24"/>
    </i>
    <i>
      <x v="70"/>
      <x v="24"/>
    </i>
    <i>
      <x v="71"/>
      <x v="24"/>
    </i>
    <i>
      <x v="72"/>
      <x v="24"/>
    </i>
    <i>
      <x v="73"/>
      <x v="24"/>
    </i>
    <i>
      <x v="74"/>
      <x v="24"/>
    </i>
    <i>
      <x v="75"/>
      <x v="24"/>
    </i>
    <i>
      <x v="77"/>
      <x v="24"/>
    </i>
    <i>
      <x v="78"/>
      <x v="24"/>
    </i>
    <i>
      <x v="80"/>
      <x v="24"/>
    </i>
    <i>
      <x v="81"/>
      <x v="24"/>
    </i>
    <i>
      <x v="83"/>
      <x v="24"/>
    </i>
    <i>
      <x v="84"/>
      <x v="24"/>
    </i>
    <i>
      <x v="85"/>
      <x v="24"/>
    </i>
    <i>
      <x v="86"/>
      <x v="24"/>
    </i>
    <i>
      <x v="87"/>
      <x v="24"/>
    </i>
    <i>
      <x v="88"/>
      <x v="24"/>
    </i>
    <i>
      <x v="89"/>
      <x v="24"/>
    </i>
    <i>
      <x v="90"/>
      <x v="24"/>
    </i>
    <i>
      <x v="92"/>
      <x v="24"/>
    </i>
    <i>
      <x v="93"/>
      <x v="24"/>
    </i>
    <i>
      <x v="94"/>
      <x v="24"/>
    </i>
    <i>
      <x v="95"/>
      <x v="24"/>
    </i>
    <i>
      <x v="97"/>
      <x v="24"/>
    </i>
    <i>
      <x v="98"/>
      <x v="24"/>
    </i>
    <i>
      <x v="99"/>
      <x v="24"/>
    </i>
    <i>
      <x v="100"/>
      <x v="24"/>
    </i>
    <i>
      <x v="101"/>
      <x v="24"/>
    </i>
    <i>
      <x v="102"/>
      <x v="24"/>
    </i>
    <i>
      <x v="103"/>
      <x v="24"/>
    </i>
    <i>
      <x v="104"/>
      <x v="24"/>
    </i>
    <i>
      <x v="105"/>
      <x v="24"/>
    </i>
    <i>
      <x v="107"/>
      <x v="24"/>
    </i>
    <i>
      <x v="108"/>
      <x v="24"/>
    </i>
    <i>
      <x v="109"/>
      <x v="24"/>
    </i>
    <i>
      <x v="111"/>
      <x v="24"/>
    </i>
    <i>
      <x v="113"/>
      <x v="24"/>
    </i>
    <i>
      <x v="115"/>
      <x v="24"/>
    </i>
    <i>
      <x v="117"/>
      <x v="24"/>
    </i>
    <i>
      <x v="119"/>
      <x v="24"/>
    </i>
    <i>
      <x v="120"/>
      <x v="24"/>
    </i>
    <i>
      <x v="121"/>
      <x v="24"/>
    </i>
    <i>
      <x v="123"/>
      <x v="24"/>
    </i>
    <i>
      <x v="125"/>
      <x v="24"/>
    </i>
    <i>
      <x v="127"/>
      <x v="24"/>
    </i>
    <i>
      <x v="129"/>
      <x v="24"/>
    </i>
    <i>
      <x v="130"/>
      <x v="24"/>
    </i>
    <i>
      <x v="131"/>
      <x v="24"/>
    </i>
    <i>
      <x v="133"/>
      <x v="24"/>
    </i>
    <i>
      <x v="134"/>
      <x v="24"/>
    </i>
    <i>
      <x v="135"/>
      <x v="24"/>
    </i>
    <i>
      <x v="136"/>
      <x v="24"/>
    </i>
    <i>
      <x v="137"/>
      <x v="24"/>
    </i>
    <i>
      <x v="139"/>
      <x v="24"/>
    </i>
    <i>
      <x v="141"/>
      <x v="24"/>
    </i>
    <i>
      <x v="142"/>
      <x v="24"/>
    </i>
    <i>
      <x v="143"/>
      <x v="24"/>
    </i>
    <i>
      <x v="144"/>
      <x v="24"/>
    </i>
    <i>
      <x v="146"/>
      <x v="24"/>
    </i>
    <i>
      <x v="147"/>
      <x v="24"/>
    </i>
    <i>
      <x v="148"/>
      <x v="24"/>
    </i>
    <i>
      <x v="149"/>
      <x v="24"/>
    </i>
    <i>
      <x v="150"/>
      <x v="24"/>
    </i>
    <i>
      <x v="153"/>
      <x v="24"/>
    </i>
    <i>
      <x v="154"/>
      <x v="24"/>
    </i>
    <i>
      <x v="155"/>
      <x v="24"/>
    </i>
    <i>
      <x v="157"/>
      <x v="24"/>
    </i>
    <i>
      <x v="158"/>
      <x v="24"/>
    </i>
    <i>
      <x v="159"/>
      <x v="24"/>
    </i>
    <i>
      <x v="160"/>
      <x v="24"/>
    </i>
    <i>
      <x v="161"/>
      <x v="24"/>
    </i>
    <i>
      <x v="162"/>
      <x v="24"/>
    </i>
    <i>
      <x v="163"/>
      <x v="24"/>
    </i>
    <i>
      <x v="164"/>
      <x v="24"/>
    </i>
    <i>
      <x v="165"/>
      <x v="24"/>
    </i>
    <i>
      <x v="166"/>
      <x v="24"/>
    </i>
    <i>
      <x v="168"/>
      <x v="24"/>
    </i>
    <i>
      <x v="169"/>
      <x v="24"/>
    </i>
    <i>
      <x v="170"/>
      <x v="24"/>
    </i>
    <i>
      <x v="171"/>
      <x v="24"/>
    </i>
    <i>
      <x v="172"/>
      <x v="24"/>
    </i>
    <i>
      <x v="173"/>
      <x v="24"/>
    </i>
    <i>
      <x v="174"/>
      <x v="24"/>
    </i>
    <i>
      <x v="175"/>
      <x v="24"/>
    </i>
    <i>
      <x v="177"/>
      <x v="24"/>
    </i>
    <i>
      <x v="179"/>
      <x v="24"/>
    </i>
    <i>
      <x v="180"/>
      <x v="24"/>
    </i>
    <i>
      <x v="181"/>
      <x v="24"/>
    </i>
    <i>
      <x v="182"/>
      <x v="24"/>
    </i>
    <i>
      <x v="183"/>
      <x v="24"/>
    </i>
    <i>
      <x v="184"/>
      <x v="2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9" numFmtId="4"/>
    <dataField name="Sum of TOTAL ANNUAL SALARIES OPER. &amp; OTHER FUNDS 2016-2017*" fld="5" baseField="2" baseItem="9" numFmtId="165"/>
    <dataField name="Sum of FTE OPER. &amp; OTHER FUNDS 2017-2018" fld="4" baseField="2" baseItem="9" numFmtId="4"/>
    <dataField name="Sum of TOTAL ANNUAL SALARIES OPER. &amp; OTHER FUNDS 2017-2018" fld="6" baseField="2" baseItem="9" numFmtId="165"/>
  </dataFields>
  <formats count="390">
    <format dxfId="2879">
      <pivotArea field="1" type="button" dataOnly="0" labelOnly="1" outline="0" axis="axisRow" fieldPosition="0"/>
    </format>
    <format dxfId="2878">
      <pivotArea field="2" type="button" dataOnly="0" labelOnly="1" outline="0" axis="axisRow" fieldPosition="1"/>
    </format>
    <format dxfId="2877">
      <pivotArea field="1" type="button" dataOnly="0" labelOnly="1" outline="0" axis="axisRow" fieldPosition="0"/>
    </format>
    <format dxfId="2876">
      <pivotArea field="2" type="button" dataOnly="0" labelOnly="1" outline="0" axis="axisRow" fieldPosition="1"/>
    </format>
    <format dxfId="2875">
      <pivotArea field="0" type="button" dataOnly="0" labelOnly="1" outline="0" axis="axisPage" fieldPosition="0"/>
    </format>
    <format dxfId="2874">
      <pivotArea field="0" type="button" dataOnly="0" labelOnly="1" outline="0" axis="axisPage" fieldPosition="0"/>
    </format>
    <format dxfId="2873">
      <pivotArea type="all" dataOnly="0" outline="0" fieldPosition="0"/>
    </format>
    <format dxfId="2872">
      <pivotArea outline="0" collapsedLevelsAreSubtotals="1" fieldPosition="0"/>
    </format>
    <format dxfId="2871">
      <pivotArea field="1" type="button" dataOnly="0" labelOnly="1" outline="0" axis="axisRow" fieldPosition="0"/>
    </format>
    <format dxfId="2870">
      <pivotArea field="2" type="button" dataOnly="0" labelOnly="1" outline="0" axis="axisRow" fieldPosition="1"/>
    </format>
    <format dxfId="2869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868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2867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2866">
      <pivotArea dataOnly="0" labelOnly="1" grandRow="1" outline="0" fieldPosition="0"/>
    </format>
    <format dxfId="286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2864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2863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2862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2861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2860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2859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2858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2857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2856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2855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2854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2853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2852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2851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285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2849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2848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2847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2846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2845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2844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2843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2842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2841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2840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2839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2838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2837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2836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2835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2834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2833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2832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2831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283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2829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2828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2827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2826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2825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2824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2823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2822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2821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2820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2819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2818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2817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2816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2815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2814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2813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2812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2811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281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2809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2808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2807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2806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2805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2804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2803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2802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2801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2800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2799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2798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2797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2796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2795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2794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2793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2792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2791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279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2789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2788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2787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2786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2785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2784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2783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2782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2781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2780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2779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2778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2777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2776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2775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2774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2773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2772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2771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277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2769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2768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2767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2766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2765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2764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2763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2762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2761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2760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2759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2758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2757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2756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2755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2754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2753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2752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2751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275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2749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2748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2747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2746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2745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2744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2743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2742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2741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2740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2739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2738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2737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2736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2735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2734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2733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2732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2731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273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2729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2728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2727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2726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2725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2724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2723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2722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2721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2720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2719">
      <pivotArea outline="0" fieldPosition="0">
        <references count="1">
          <reference field="4294967294" count="1">
            <x v="0"/>
          </reference>
        </references>
      </pivotArea>
    </format>
    <format dxfId="2718">
      <pivotArea outline="0" fieldPosition="0">
        <references count="1">
          <reference field="4294967294" count="1">
            <x v="2"/>
          </reference>
        </references>
      </pivotArea>
    </format>
    <format dxfId="2717">
      <pivotArea outline="0" fieldPosition="0">
        <references count="1">
          <reference field="4294967294" count="1">
            <x v="1"/>
          </reference>
        </references>
      </pivotArea>
    </format>
    <format dxfId="2716">
      <pivotArea outline="0" fieldPosition="0">
        <references count="1">
          <reference field="4294967294" count="1">
            <x v="3"/>
          </reference>
        </references>
      </pivotArea>
    </format>
    <format dxfId="27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1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13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2712">
      <pivotArea dataOnly="0" labelOnly="1" outline="0" fieldPosition="0">
        <references count="1">
          <reference field="1" count="1">
            <x v="2"/>
          </reference>
        </references>
      </pivotArea>
    </format>
    <format dxfId="2711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2710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2709">
      <pivotArea dataOnly="0" labelOnly="1" outline="0" fieldPosition="0">
        <references count="1">
          <reference field="1" count="1">
            <x v="4"/>
          </reference>
        </references>
      </pivotArea>
    </format>
    <format dxfId="2708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2707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2706">
      <pivotArea dataOnly="0" labelOnly="1" outline="0" fieldPosition="0">
        <references count="1">
          <reference field="1" count="1">
            <x v="7"/>
          </reference>
        </references>
      </pivotArea>
    </format>
    <format dxfId="2705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2704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2703">
      <pivotArea dataOnly="0" labelOnly="1" outline="0" fieldPosition="0">
        <references count="1">
          <reference field="1" count="1">
            <x v="10"/>
          </reference>
        </references>
      </pivotArea>
    </format>
    <format dxfId="2702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2701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2700">
      <pivotArea dataOnly="0" labelOnly="1" outline="0" fieldPosition="0">
        <references count="1">
          <reference field="1" count="1">
            <x v="13"/>
          </reference>
        </references>
      </pivotArea>
    </format>
    <format dxfId="2699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2698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2697">
      <pivotArea dataOnly="0" labelOnly="1" outline="0" fieldPosition="0">
        <references count="1">
          <reference field="1" count="1">
            <x v="16"/>
          </reference>
        </references>
      </pivotArea>
    </format>
    <format dxfId="2696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2695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2694">
      <pivotArea dataOnly="0" labelOnly="1" outline="0" fieldPosition="0">
        <references count="1">
          <reference field="1" count="1">
            <x v="18"/>
          </reference>
        </references>
      </pivotArea>
    </format>
    <format dxfId="2693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2692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2691">
      <pivotArea dataOnly="0" labelOnly="1" outline="0" fieldPosition="0">
        <references count="1">
          <reference field="1" count="1">
            <x v="20"/>
          </reference>
        </references>
      </pivotArea>
    </format>
    <format dxfId="269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2689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2688">
      <pivotArea dataOnly="0" labelOnly="1" outline="0" fieldPosition="0">
        <references count="1">
          <reference field="1" count="1">
            <x v="22"/>
          </reference>
        </references>
      </pivotArea>
    </format>
    <format dxfId="2687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2686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2685">
      <pivotArea dataOnly="0" labelOnly="1" outline="0" fieldPosition="0">
        <references count="1">
          <reference field="1" count="1">
            <x v="24"/>
          </reference>
        </references>
      </pivotArea>
    </format>
    <format dxfId="2684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2683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2682">
      <pivotArea dataOnly="0" labelOnly="1" outline="0" fieldPosition="0">
        <references count="1">
          <reference field="1" count="1">
            <x v="26"/>
          </reference>
        </references>
      </pivotArea>
    </format>
    <format dxfId="2681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2680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2679">
      <pivotArea dataOnly="0" labelOnly="1" outline="0" fieldPosition="0">
        <references count="1">
          <reference field="1" count="1">
            <x v="28"/>
          </reference>
        </references>
      </pivotArea>
    </format>
    <format dxfId="2678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2677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2676">
      <pivotArea dataOnly="0" labelOnly="1" outline="0" fieldPosition="0">
        <references count="1">
          <reference field="1" count="1">
            <x v="31"/>
          </reference>
        </references>
      </pivotArea>
    </format>
    <format dxfId="2675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2674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2673">
      <pivotArea dataOnly="0" labelOnly="1" outline="0" fieldPosition="0">
        <references count="1">
          <reference field="1" count="1">
            <x v="33"/>
          </reference>
        </references>
      </pivotArea>
    </format>
    <format dxfId="2672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2671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2670">
      <pivotArea dataOnly="0" labelOnly="1" outline="0" fieldPosition="0">
        <references count="1">
          <reference field="1" count="1">
            <x v="35"/>
          </reference>
        </references>
      </pivotArea>
    </format>
    <format dxfId="2669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2668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2667">
      <pivotArea dataOnly="0" labelOnly="1" outline="0" fieldPosition="0">
        <references count="1">
          <reference field="1" count="1">
            <x v="37"/>
          </reference>
        </references>
      </pivotArea>
    </format>
    <format dxfId="2666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2665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2664">
      <pivotArea dataOnly="0" labelOnly="1" outline="0" fieldPosition="0">
        <references count="1">
          <reference field="1" count="1">
            <x v="41"/>
          </reference>
        </references>
      </pivotArea>
    </format>
    <format dxfId="2663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2662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2661">
      <pivotArea dataOnly="0" labelOnly="1" outline="0" fieldPosition="0">
        <references count="1">
          <reference field="1" count="1">
            <x v="43"/>
          </reference>
        </references>
      </pivotArea>
    </format>
    <format dxfId="266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2659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2658">
      <pivotArea dataOnly="0" labelOnly="1" outline="0" fieldPosition="0">
        <references count="1">
          <reference field="1" count="1">
            <x v="46"/>
          </reference>
        </references>
      </pivotArea>
    </format>
    <format dxfId="2657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2656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2655">
      <pivotArea dataOnly="0" labelOnly="1" outline="0" fieldPosition="0">
        <references count="1">
          <reference field="1" count="1">
            <x v="49"/>
          </reference>
        </references>
      </pivotArea>
    </format>
    <format dxfId="2654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2653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2652">
      <pivotArea dataOnly="0" labelOnly="1" outline="0" fieldPosition="0">
        <references count="1">
          <reference field="1" count="1">
            <x v="53"/>
          </reference>
        </references>
      </pivotArea>
    </format>
    <format dxfId="2651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2650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2649">
      <pivotArea dataOnly="0" labelOnly="1" outline="0" fieldPosition="0">
        <references count="1">
          <reference field="1" count="1">
            <x v="55"/>
          </reference>
        </references>
      </pivotArea>
    </format>
    <format dxfId="2648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2647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2646">
      <pivotArea dataOnly="0" labelOnly="1" outline="0" fieldPosition="0">
        <references count="1">
          <reference field="1" count="1">
            <x v="57"/>
          </reference>
        </references>
      </pivotArea>
    </format>
    <format dxfId="2645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2644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2643">
      <pivotArea dataOnly="0" labelOnly="1" outline="0" fieldPosition="0">
        <references count="1">
          <reference field="1" count="1">
            <x v="59"/>
          </reference>
        </references>
      </pivotArea>
    </format>
    <format dxfId="2642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2641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2640">
      <pivotArea dataOnly="0" labelOnly="1" outline="0" fieldPosition="0">
        <references count="1">
          <reference field="1" count="1">
            <x v="61"/>
          </reference>
        </references>
      </pivotArea>
    </format>
    <format dxfId="2639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2638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2637">
      <pivotArea dataOnly="0" labelOnly="1" outline="0" fieldPosition="0">
        <references count="1">
          <reference field="1" count="1">
            <x v="63"/>
          </reference>
        </references>
      </pivotArea>
    </format>
    <format dxfId="2636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2635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2634">
      <pivotArea dataOnly="0" labelOnly="1" outline="0" fieldPosition="0">
        <references count="1">
          <reference field="1" count="1">
            <x v="66"/>
          </reference>
        </references>
      </pivotArea>
    </format>
    <format dxfId="2633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2632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2631">
      <pivotArea dataOnly="0" labelOnly="1" outline="0" fieldPosition="0">
        <references count="1">
          <reference field="1" count="1">
            <x v="68"/>
          </reference>
        </references>
      </pivotArea>
    </format>
    <format dxfId="263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2629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2628">
      <pivotArea dataOnly="0" labelOnly="1" outline="0" fieldPosition="0">
        <references count="1">
          <reference field="1" count="1">
            <x v="70"/>
          </reference>
        </references>
      </pivotArea>
    </format>
    <format dxfId="2627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2626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2625">
      <pivotArea dataOnly="0" labelOnly="1" outline="0" fieldPosition="0">
        <references count="1">
          <reference field="1" count="1">
            <x v="72"/>
          </reference>
        </references>
      </pivotArea>
    </format>
    <format dxfId="2624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2623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2622">
      <pivotArea dataOnly="0" labelOnly="1" outline="0" fieldPosition="0">
        <references count="1">
          <reference field="1" count="1">
            <x v="74"/>
          </reference>
        </references>
      </pivotArea>
    </format>
    <format dxfId="2621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2620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2619">
      <pivotArea dataOnly="0" labelOnly="1" outline="0" fieldPosition="0">
        <references count="1">
          <reference field="1" count="1">
            <x v="77"/>
          </reference>
        </references>
      </pivotArea>
    </format>
    <format dxfId="2618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2617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2616">
      <pivotArea dataOnly="0" labelOnly="1" outline="0" fieldPosition="0">
        <references count="1">
          <reference field="1" count="1">
            <x v="80"/>
          </reference>
        </references>
      </pivotArea>
    </format>
    <format dxfId="2615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2614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2613">
      <pivotArea dataOnly="0" labelOnly="1" outline="0" fieldPosition="0">
        <references count="1">
          <reference field="1" count="1">
            <x v="83"/>
          </reference>
        </references>
      </pivotArea>
    </format>
    <format dxfId="2612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2611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2610">
      <pivotArea dataOnly="0" labelOnly="1" outline="0" fieldPosition="0">
        <references count="1">
          <reference field="1" count="1">
            <x v="85"/>
          </reference>
        </references>
      </pivotArea>
    </format>
    <format dxfId="2609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2608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2607">
      <pivotArea dataOnly="0" labelOnly="1" outline="0" fieldPosition="0">
        <references count="1">
          <reference field="1" count="1">
            <x v="87"/>
          </reference>
        </references>
      </pivotArea>
    </format>
    <format dxfId="2606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2605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2604">
      <pivotArea dataOnly="0" labelOnly="1" outline="0" fieldPosition="0">
        <references count="1">
          <reference field="1" count="1">
            <x v="89"/>
          </reference>
        </references>
      </pivotArea>
    </format>
    <format dxfId="2603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2602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2601">
      <pivotArea dataOnly="0" labelOnly="1" outline="0" fieldPosition="0">
        <references count="1">
          <reference field="1" count="1">
            <x v="92"/>
          </reference>
        </references>
      </pivotArea>
    </format>
    <format dxfId="260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2599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2598">
      <pivotArea dataOnly="0" labelOnly="1" outline="0" fieldPosition="0">
        <references count="1">
          <reference field="1" count="1">
            <x v="94"/>
          </reference>
        </references>
      </pivotArea>
    </format>
    <format dxfId="2597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2596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2595">
      <pivotArea dataOnly="0" labelOnly="1" outline="0" fieldPosition="0">
        <references count="1">
          <reference field="1" count="1">
            <x v="97"/>
          </reference>
        </references>
      </pivotArea>
    </format>
    <format dxfId="2594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2593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2592">
      <pivotArea dataOnly="0" labelOnly="1" outline="0" fieldPosition="0">
        <references count="1">
          <reference field="1" count="1">
            <x v="99"/>
          </reference>
        </references>
      </pivotArea>
    </format>
    <format dxfId="2591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2590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2589">
      <pivotArea dataOnly="0" labelOnly="1" outline="0" fieldPosition="0">
        <references count="1">
          <reference field="1" count="1">
            <x v="101"/>
          </reference>
        </references>
      </pivotArea>
    </format>
    <format dxfId="2588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2587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2586">
      <pivotArea dataOnly="0" labelOnly="1" outline="0" fieldPosition="0">
        <references count="1">
          <reference field="1" count="1">
            <x v="103"/>
          </reference>
        </references>
      </pivotArea>
    </format>
    <format dxfId="2585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2584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2583">
      <pivotArea dataOnly="0" labelOnly="1" outline="0" fieldPosition="0">
        <references count="1">
          <reference field="1" count="1">
            <x v="105"/>
          </reference>
        </references>
      </pivotArea>
    </format>
    <format dxfId="2582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2581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2580">
      <pivotArea dataOnly="0" labelOnly="1" outline="0" fieldPosition="0">
        <references count="1">
          <reference field="1" count="1">
            <x v="108"/>
          </reference>
        </references>
      </pivotArea>
    </format>
    <format dxfId="2579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2578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2577">
      <pivotArea dataOnly="0" labelOnly="1" outline="0" fieldPosition="0">
        <references count="1">
          <reference field="1" count="1">
            <x v="111"/>
          </reference>
        </references>
      </pivotArea>
    </format>
    <format dxfId="2576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2575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2574">
      <pivotArea dataOnly="0" labelOnly="1" outline="0" fieldPosition="0">
        <references count="1">
          <reference field="1" count="1">
            <x v="115"/>
          </reference>
        </references>
      </pivotArea>
    </format>
    <format dxfId="2573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2572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2571">
      <pivotArea dataOnly="0" labelOnly="1" outline="0" fieldPosition="0">
        <references count="1">
          <reference field="1" count="1">
            <x v="119"/>
          </reference>
        </references>
      </pivotArea>
    </format>
    <format dxfId="257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2569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2568">
      <pivotArea dataOnly="0" labelOnly="1" outline="0" fieldPosition="0">
        <references count="1">
          <reference field="1" count="1">
            <x v="121"/>
          </reference>
        </references>
      </pivotArea>
    </format>
    <format dxfId="2567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2566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2565">
      <pivotArea dataOnly="0" labelOnly="1" outline="0" fieldPosition="0">
        <references count="1">
          <reference field="1" count="1">
            <x v="125"/>
          </reference>
        </references>
      </pivotArea>
    </format>
    <format dxfId="2564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2563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2562">
      <pivotArea dataOnly="0" labelOnly="1" outline="0" fieldPosition="0">
        <references count="1">
          <reference field="1" count="1">
            <x v="129"/>
          </reference>
        </references>
      </pivotArea>
    </format>
    <format dxfId="2561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2560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2559">
      <pivotArea dataOnly="0" labelOnly="1" outline="0" fieldPosition="0">
        <references count="1">
          <reference field="1" count="1">
            <x v="131"/>
          </reference>
        </references>
      </pivotArea>
    </format>
    <format dxfId="2558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2557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2556">
      <pivotArea dataOnly="0" labelOnly="1" outline="0" fieldPosition="0">
        <references count="1">
          <reference field="1" count="1">
            <x v="134"/>
          </reference>
        </references>
      </pivotArea>
    </format>
    <format dxfId="2555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2554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2553">
      <pivotArea dataOnly="0" labelOnly="1" outline="0" fieldPosition="0">
        <references count="1">
          <reference field="1" count="1">
            <x v="136"/>
          </reference>
        </references>
      </pivotArea>
    </format>
    <format dxfId="2552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2551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2550">
      <pivotArea dataOnly="0" labelOnly="1" outline="0" fieldPosition="0">
        <references count="1">
          <reference field="1" count="1">
            <x v="139"/>
          </reference>
        </references>
      </pivotArea>
    </format>
    <format dxfId="2549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2548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2547">
      <pivotArea dataOnly="0" labelOnly="1" outline="0" fieldPosition="0">
        <references count="1">
          <reference field="1" count="1">
            <x v="142"/>
          </reference>
        </references>
      </pivotArea>
    </format>
    <format dxfId="2546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2545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2544">
      <pivotArea dataOnly="0" labelOnly="1" outline="0" fieldPosition="0">
        <references count="1">
          <reference field="1" count="1">
            <x v="144"/>
          </reference>
        </references>
      </pivotArea>
    </format>
    <format dxfId="2543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2542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2541">
      <pivotArea dataOnly="0" labelOnly="1" outline="0" fieldPosition="0">
        <references count="1">
          <reference field="1" count="1">
            <x v="147"/>
          </reference>
        </references>
      </pivotArea>
    </format>
    <format dxfId="254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2539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2538">
      <pivotArea dataOnly="0" labelOnly="1" outline="0" fieldPosition="0">
        <references count="1">
          <reference field="1" count="1">
            <x v="149"/>
          </reference>
        </references>
      </pivotArea>
    </format>
    <format dxfId="2537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2536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2535">
      <pivotArea dataOnly="0" labelOnly="1" outline="0" fieldPosition="0">
        <references count="1">
          <reference field="1" count="1">
            <x v="153"/>
          </reference>
        </references>
      </pivotArea>
    </format>
    <format dxfId="2534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2533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2532">
      <pivotArea dataOnly="0" labelOnly="1" outline="0" fieldPosition="0">
        <references count="1">
          <reference field="1" count="1">
            <x v="155"/>
          </reference>
        </references>
      </pivotArea>
    </format>
    <format dxfId="2531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2530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2529">
      <pivotArea dataOnly="0" labelOnly="1" outline="0" fieldPosition="0">
        <references count="1">
          <reference field="1" count="1">
            <x v="158"/>
          </reference>
        </references>
      </pivotArea>
    </format>
    <format dxfId="2528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2527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2526">
      <pivotArea dataOnly="0" labelOnly="1" outline="0" fieldPosition="0">
        <references count="1">
          <reference field="1" count="1">
            <x v="160"/>
          </reference>
        </references>
      </pivotArea>
    </format>
    <format dxfId="2525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2524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2523">
      <pivotArea dataOnly="0" labelOnly="1" outline="0" fieldPosition="0">
        <references count="1">
          <reference field="1" count="1">
            <x v="162"/>
          </reference>
        </references>
      </pivotArea>
    </format>
    <format dxfId="2522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2521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2520">
      <pivotArea dataOnly="0" labelOnly="1" outline="0" fieldPosition="0">
        <references count="1">
          <reference field="1" count="1">
            <x v="164"/>
          </reference>
        </references>
      </pivotArea>
    </format>
    <format dxfId="2519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2518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2517">
      <pivotArea dataOnly="0" labelOnly="1" outline="0" fieldPosition="0">
        <references count="1">
          <reference field="1" count="1">
            <x v="166"/>
          </reference>
        </references>
      </pivotArea>
    </format>
    <format dxfId="2516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2515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2514">
      <pivotArea dataOnly="0" labelOnly="1" outline="0" fieldPosition="0">
        <references count="1">
          <reference field="1" count="1">
            <x v="169"/>
          </reference>
        </references>
      </pivotArea>
    </format>
    <format dxfId="2513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2512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2511">
      <pivotArea dataOnly="0" labelOnly="1" outline="0" fieldPosition="0">
        <references count="1">
          <reference field="1" count="1">
            <x v="171"/>
          </reference>
        </references>
      </pivotArea>
    </format>
    <format dxfId="251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2509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2508">
      <pivotArea dataOnly="0" labelOnly="1" outline="0" fieldPosition="0">
        <references count="1">
          <reference field="1" count="1">
            <x v="173"/>
          </reference>
        </references>
      </pivotArea>
    </format>
    <format dxfId="2507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2506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2505">
      <pivotArea dataOnly="0" labelOnly="1" outline="0" fieldPosition="0">
        <references count="1">
          <reference field="1" count="1">
            <x v="175"/>
          </reference>
        </references>
      </pivotArea>
    </format>
    <format dxfId="2504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2503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2502">
      <pivotArea dataOnly="0" labelOnly="1" outline="0" fieldPosition="0">
        <references count="1">
          <reference field="1" count="1">
            <x v="179"/>
          </reference>
        </references>
      </pivotArea>
    </format>
    <format dxfId="2501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2500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2499">
      <pivotArea dataOnly="0" labelOnly="1" outline="0" fieldPosition="0">
        <references count="1">
          <reference field="1" count="1">
            <x v="181"/>
          </reference>
        </references>
      </pivotArea>
    </format>
    <format dxfId="2498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2497">
      <pivotArea outline="0" fieldPosition="0">
        <references count="1">
          <reference field="4294967294" count="1" selected="0">
            <x v="0"/>
          </reference>
        </references>
      </pivotArea>
    </format>
    <format dxfId="24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95">
      <pivotArea outline="0" fieldPosition="0">
        <references count="1">
          <reference field="4294967294" count="1" selected="0">
            <x v="1"/>
          </reference>
        </references>
      </pivotArea>
    </format>
    <format dxfId="24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93">
      <pivotArea outline="0" fieldPosition="0">
        <references count="1">
          <reference field="4294967294" count="1" selected="0">
            <x v="2"/>
          </reference>
        </references>
      </pivotArea>
    </format>
    <format dxfId="24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91">
      <pivotArea outline="0" fieldPosition="0">
        <references count="1">
          <reference field="4294967294" count="1" selected="0">
            <x v="3"/>
          </reference>
        </references>
      </pivotArea>
    </format>
    <format dxfId="249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L7:BQ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x="2"/>
        <item h="1" x="3"/>
        <item h="1" x="4"/>
        <item h="1" x="5"/>
        <item h="1" x="6"/>
        <item h="1" x="9"/>
        <item h="1"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2"/>
    </i>
    <i>
      <x v="2"/>
      <x v="2"/>
    </i>
    <i>
      <x v="3"/>
      <x v="2"/>
    </i>
    <i>
      <x v="4"/>
      <x v="2"/>
    </i>
    <i>
      <x v="6"/>
      <x v="2"/>
    </i>
    <i>
      <x v="7"/>
      <x v="2"/>
    </i>
    <i>
      <x v="8"/>
      <x v="2"/>
    </i>
    <i>
      <x v="10"/>
      <x v="2"/>
    </i>
    <i>
      <x v="12"/>
      <x v="2"/>
    </i>
    <i>
      <x v="13"/>
      <x v="2"/>
    </i>
    <i>
      <x v="15"/>
      <x v="2"/>
    </i>
    <i>
      <x v="16"/>
      <x v="2"/>
    </i>
    <i>
      <x v="17"/>
      <x v="2"/>
    </i>
    <i>
      <x v="18"/>
      <x v="2"/>
    </i>
    <i>
      <x v="19"/>
      <x v="2"/>
    </i>
    <i>
      <x v="20"/>
      <x v="2"/>
    </i>
    <i>
      <x v="21"/>
      <x v="2"/>
    </i>
    <i>
      <x v="22"/>
      <x v="2"/>
    </i>
    <i>
      <x v="23"/>
      <x v="2"/>
    </i>
    <i>
      <x v="24"/>
      <x v="2"/>
    </i>
    <i>
      <x v="25"/>
      <x v="2"/>
    </i>
    <i>
      <x v="26"/>
      <x v="2"/>
    </i>
    <i>
      <x v="28"/>
      <x v="2"/>
    </i>
    <i>
      <x v="30"/>
      <x v="2"/>
    </i>
    <i>
      <x v="31"/>
      <x v="2"/>
    </i>
    <i>
      <x v="32"/>
      <x v="2"/>
    </i>
    <i>
      <x v="33"/>
      <x v="2"/>
    </i>
    <i>
      <x v="34"/>
      <x v="2"/>
    </i>
    <i>
      <x v="35"/>
      <x v="2"/>
    </i>
    <i>
      <x v="36"/>
      <x v="2"/>
    </i>
    <i>
      <x v="37"/>
      <x v="2"/>
    </i>
    <i>
      <x v="39"/>
      <x v="2"/>
    </i>
    <i>
      <x v="41"/>
      <x v="2"/>
    </i>
    <i>
      <x v="42"/>
      <x v="2"/>
    </i>
    <i>
      <x v="43"/>
      <x v="2"/>
    </i>
    <i>
      <x v="45"/>
      <x v="2"/>
    </i>
    <i>
      <x v="46"/>
      <x v="2"/>
    </i>
    <i>
      <x v="48"/>
      <x v="2"/>
    </i>
    <i>
      <x v="49"/>
      <x v="2"/>
    </i>
    <i>
      <x v="50"/>
      <x v="2"/>
    </i>
    <i>
      <x v="53"/>
      <x v="2"/>
    </i>
    <i>
      <x v="54"/>
      <x v="2"/>
    </i>
    <i>
      <x v="55"/>
      <x v="2"/>
    </i>
    <i>
      <x v="56"/>
      <x v="2"/>
    </i>
    <i>
      <x v="57"/>
      <x v="2"/>
    </i>
    <i>
      <x v="58"/>
      <x v="2"/>
    </i>
    <i>
      <x v="59"/>
      <x v="2"/>
    </i>
    <i>
      <x v="60"/>
      <x v="2"/>
    </i>
    <i>
      <x v="61"/>
      <x v="2"/>
    </i>
    <i>
      <x v="62"/>
      <x v="2"/>
    </i>
    <i>
      <x v="63"/>
      <x v="2"/>
    </i>
    <i>
      <x v="64"/>
      <x v="2"/>
    </i>
    <i>
      <x v="66"/>
      <x v="2"/>
    </i>
    <i>
      <x v="67"/>
      <x v="2"/>
    </i>
    <i>
      <x v="68"/>
      <x v="2"/>
    </i>
    <i>
      <x v="69"/>
      <x v="2"/>
    </i>
    <i>
      <x v="70"/>
      <x v="2"/>
    </i>
    <i>
      <x v="71"/>
      <x v="2"/>
    </i>
    <i>
      <x v="72"/>
      <x v="2"/>
    </i>
    <i>
      <x v="73"/>
      <x v="2"/>
    </i>
    <i>
      <x v="74"/>
      <x v="2"/>
    </i>
    <i>
      <x v="75"/>
      <x v="2"/>
    </i>
    <i>
      <x v="77"/>
      <x v="2"/>
    </i>
    <i>
      <x v="78"/>
      <x v="2"/>
    </i>
    <i>
      <x v="80"/>
      <x v="2"/>
    </i>
    <i>
      <x v="81"/>
      <x v="2"/>
    </i>
    <i>
      <x v="83"/>
      <x v="2"/>
    </i>
    <i>
      <x v="84"/>
      <x v="2"/>
    </i>
    <i>
      <x v="85"/>
      <x v="2"/>
    </i>
    <i>
      <x v="86"/>
      <x v="2"/>
    </i>
    <i>
      <x v="87"/>
      <x v="2"/>
    </i>
    <i>
      <x v="88"/>
      <x v="2"/>
    </i>
    <i>
      <x v="89"/>
      <x v="2"/>
    </i>
    <i>
      <x v="90"/>
      <x v="2"/>
    </i>
    <i>
      <x v="92"/>
      <x v="2"/>
    </i>
    <i>
      <x v="93"/>
      <x v="2"/>
    </i>
    <i>
      <x v="94"/>
      <x v="2"/>
    </i>
    <i>
      <x v="95"/>
      <x v="2"/>
    </i>
    <i>
      <x v="97"/>
      <x v="2"/>
    </i>
    <i>
      <x v="98"/>
      <x v="2"/>
    </i>
    <i>
      <x v="99"/>
      <x v="2"/>
    </i>
    <i>
      <x v="100"/>
      <x v="2"/>
    </i>
    <i>
      <x v="101"/>
      <x v="2"/>
    </i>
    <i>
      <x v="102"/>
      <x v="2"/>
    </i>
    <i>
      <x v="103"/>
      <x v="2"/>
    </i>
    <i>
      <x v="104"/>
      <x v="2"/>
    </i>
    <i>
      <x v="105"/>
      <x v="2"/>
    </i>
    <i>
      <x v="107"/>
      <x v="2"/>
    </i>
    <i>
      <x v="108"/>
      <x v="2"/>
    </i>
    <i>
      <x v="109"/>
      <x v="2"/>
    </i>
    <i>
      <x v="111"/>
      <x v="2"/>
    </i>
    <i>
      <x v="113"/>
      <x v="2"/>
    </i>
    <i>
      <x v="115"/>
      <x v="2"/>
    </i>
    <i>
      <x v="117"/>
      <x v="2"/>
    </i>
    <i>
      <x v="119"/>
      <x v="2"/>
    </i>
    <i>
      <x v="120"/>
      <x v="2"/>
    </i>
    <i>
      <x v="121"/>
      <x v="2"/>
    </i>
    <i>
      <x v="123"/>
      <x v="2"/>
    </i>
    <i>
      <x v="125"/>
      <x v="2"/>
    </i>
    <i>
      <x v="127"/>
      <x v="2"/>
    </i>
    <i>
      <x v="129"/>
      <x v="2"/>
    </i>
    <i>
      <x v="130"/>
      <x v="2"/>
    </i>
    <i>
      <x v="131"/>
      <x v="2"/>
    </i>
    <i>
      <x v="133"/>
      <x v="2"/>
    </i>
    <i>
      <x v="134"/>
      <x v="2"/>
    </i>
    <i>
      <x v="135"/>
      <x v="2"/>
    </i>
    <i>
      <x v="136"/>
      <x v="2"/>
    </i>
    <i>
      <x v="137"/>
      <x v="2"/>
    </i>
    <i>
      <x v="139"/>
      <x v="2"/>
    </i>
    <i>
      <x v="141"/>
      <x v="2"/>
    </i>
    <i>
      <x v="142"/>
      <x v="2"/>
    </i>
    <i>
      <x v="143"/>
      <x v="2"/>
    </i>
    <i>
      <x v="144"/>
      <x v="2"/>
    </i>
    <i>
      <x v="146"/>
      <x v="2"/>
    </i>
    <i>
      <x v="147"/>
      <x v="2"/>
    </i>
    <i>
      <x v="148"/>
      <x v="2"/>
    </i>
    <i>
      <x v="149"/>
      <x v="2"/>
    </i>
    <i>
      <x v="150"/>
      <x v="2"/>
    </i>
    <i>
      <x v="153"/>
      <x v="2"/>
    </i>
    <i>
      <x v="154"/>
      <x v="2"/>
    </i>
    <i>
      <x v="155"/>
      <x v="2"/>
    </i>
    <i>
      <x v="157"/>
      <x v="2"/>
    </i>
    <i>
      <x v="158"/>
      <x v="2"/>
    </i>
    <i>
      <x v="159"/>
      <x v="2"/>
    </i>
    <i>
      <x v="160"/>
      <x v="2"/>
    </i>
    <i>
      <x v="161"/>
      <x v="2"/>
    </i>
    <i>
      <x v="162"/>
      <x v="2"/>
    </i>
    <i>
      <x v="163"/>
      <x v="2"/>
    </i>
    <i>
      <x v="164"/>
      <x v="2"/>
    </i>
    <i>
      <x v="165"/>
      <x v="2"/>
    </i>
    <i>
      <x v="166"/>
      <x v="2"/>
    </i>
    <i>
      <x v="168"/>
      <x v="2"/>
    </i>
    <i>
      <x v="169"/>
      <x v="2"/>
    </i>
    <i>
      <x v="170"/>
      <x v="2"/>
    </i>
    <i>
      <x v="171"/>
      <x v="2"/>
    </i>
    <i>
      <x v="172"/>
      <x v="2"/>
    </i>
    <i>
      <x v="173"/>
      <x v="2"/>
    </i>
    <i>
      <x v="174"/>
      <x v="2"/>
    </i>
    <i>
      <x v="175"/>
      <x v="2"/>
    </i>
    <i>
      <x v="177"/>
      <x v="2"/>
    </i>
    <i>
      <x v="179"/>
      <x v="2"/>
    </i>
    <i>
      <x v="180"/>
      <x v="2"/>
    </i>
    <i>
      <x v="181"/>
      <x v="2"/>
    </i>
    <i>
      <x v="182"/>
      <x v="2"/>
    </i>
    <i>
      <x v="183"/>
      <x v="2"/>
    </i>
    <i>
      <x v="184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9" numFmtId="4"/>
    <dataField name="Sum of TOTAL ANNUAL SALARIES OPER. &amp; OTHER FUNDS 2016-2017*" fld="5" baseField="2" baseItem="9" numFmtId="165"/>
    <dataField name="Sum of FTE OPER. &amp; OTHER FUNDS 2017-2018" fld="4" baseField="2" baseItem="9" numFmtId="4"/>
    <dataField name="Sum of TOTAL ANNUAL SALARIES OPER. &amp; OTHER FUNDS 2017-2018" fld="6" baseField="2" baseItem="9" numFmtId="165"/>
  </dataFields>
  <formats count="390">
    <format dxfId="3269">
      <pivotArea field="1" type="button" dataOnly="0" labelOnly="1" outline="0" axis="axisRow" fieldPosition="0"/>
    </format>
    <format dxfId="3268">
      <pivotArea field="2" type="button" dataOnly="0" labelOnly="1" outline="0" axis="axisRow" fieldPosition="1"/>
    </format>
    <format dxfId="3267">
      <pivotArea field="1" type="button" dataOnly="0" labelOnly="1" outline="0" axis="axisRow" fieldPosition="0"/>
    </format>
    <format dxfId="3266">
      <pivotArea field="2" type="button" dataOnly="0" labelOnly="1" outline="0" axis="axisRow" fieldPosition="1"/>
    </format>
    <format dxfId="3265">
      <pivotArea field="0" type="button" dataOnly="0" labelOnly="1" outline="0" axis="axisPage" fieldPosition="0"/>
    </format>
    <format dxfId="3264">
      <pivotArea field="0" type="button" dataOnly="0" labelOnly="1" outline="0" axis="axisPage" fieldPosition="0"/>
    </format>
    <format dxfId="3263">
      <pivotArea type="all" dataOnly="0" outline="0" fieldPosition="0"/>
    </format>
    <format dxfId="3262">
      <pivotArea outline="0" collapsedLevelsAreSubtotals="1" fieldPosition="0"/>
    </format>
    <format dxfId="3261">
      <pivotArea field="1" type="button" dataOnly="0" labelOnly="1" outline="0" axis="axisRow" fieldPosition="0"/>
    </format>
    <format dxfId="3260">
      <pivotArea field="2" type="button" dataOnly="0" labelOnly="1" outline="0" axis="axisRow" fieldPosition="1"/>
    </format>
    <format dxfId="3259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3258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3257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3256">
      <pivotArea dataOnly="0" labelOnly="1" grandRow="1" outline="0" fieldPosition="0"/>
    </format>
    <format dxfId="325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3254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3253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3252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3251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3250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3249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3248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3247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3246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3245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3244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3243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3242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3241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324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3239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3238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3237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3236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3235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3234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3233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3232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3231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3230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3229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3228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3227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3226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3225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3224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3223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3222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3221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322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3219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3218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3217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3216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3215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3214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3213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3212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3211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3210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3209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3208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3207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3206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3205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3204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3203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3202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3201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320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3199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3198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3197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3196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3195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3194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3193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3192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3191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3190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3189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3188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3187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3186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3185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3184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3183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3182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3181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318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3179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3178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3177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3176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3175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3174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3173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3172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3171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3170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3169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3168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3167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3166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3165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3164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3163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3162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3161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316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3159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3158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3157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3156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3155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3154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3153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3152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3151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3150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3149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3148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3147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3146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3145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3144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3143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3142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3141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314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3139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3138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3137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3136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3135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3134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3133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3132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3131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3130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3129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3128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3127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3126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3125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3124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3123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3122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3121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312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3119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3118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3117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3116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3115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3114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3113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3112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3111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3110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3109">
      <pivotArea outline="0" fieldPosition="0">
        <references count="1">
          <reference field="4294967294" count="1">
            <x v="0"/>
          </reference>
        </references>
      </pivotArea>
    </format>
    <format dxfId="3108">
      <pivotArea outline="0" fieldPosition="0">
        <references count="1">
          <reference field="4294967294" count="1">
            <x v="2"/>
          </reference>
        </references>
      </pivotArea>
    </format>
    <format dxfId="3107">
      <pivotArea outline="0" fieldPosition="0">
        <references count="1">
          <reference field="4294967294" count="1">
            <x v="1"/>
          </reference>
        </references>
      </pivotArea>
    </format>
    <format dxfId="3106">
      <pivotArea outline="0" fieldPosition="0">
        <references count="1">
          <reference field="4294967294" count="1">
            <x v="3"/>
          </reference>
        </references>
      </pivotArea>
    </format>
    <format dxfId="31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03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3102">
      <pivotArea dataOnly="0" labelOnly="1" outline="0" fieldPosition="0">
        <references count="1">
          <reference field="1" count="1">
            <x v="2"/>
          </reference>
        </references>
      </pivotArea>
    </format>
    <format dxfId="3101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3100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3099">
      <pivotArea dataOnly="0" labelOnly="1" outline="0" fieldPosition="0">
        <references count="1">
          <reference field="1" count="1">
            <x v="4"/>
          </reference>
        </references>
      </pivotArea>
    </format>
    <format dxfId="3098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3097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3096">
      <pivotArea dataOnly="0" labelOnly="1" outline="0" fieldPosition="0">
        <references count="1">
          <reference field="1" count="1">
            <x v="7"/>
          </reference>
        </references>
      </pivotArea>
    </format>
    <format dxfId="3095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3094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3093">
      <pivotArea dataOnly="0" labelOnly="1" outline="0" fieldPosition="0">
        <references count="1">
          <reference field="1" count="1">
            <x v="10"/>
          </reference>
        </references>
      </pivotArea>
    </format>
    <format dxfId="3092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3091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3090">
      <pivotArea dataOnly="0" labelOnly="1" outline="0" fieldPosition="0">
        <references count="1">
          <reference field="1" count="1">
            <x v="13"/>
          </reference>
        </references>
      </pivotArea>
    </format>
    <format dxfId="3089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3088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3087">
      <pivotArea dataOnly="0" labelOnly="1" outline="0" fieldPosition="0">
        <references count="1">
          <reference field="1" count="1">
            <x v="16"/>
          </reference>
        </references>
      </pivotArea>
    </format>
    <format dxfId="3086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3085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3084">
      <pivotArea dataOnly="0" labelOnly="1" outline="0" fieldPosition="0">
        <references count="1">
          <reference field="1" count="1">
            <x v="18"/>
          </reference>
        </references>
      </pivotArea>
    </format>
    <format dxfId="3083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3082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3081">
      <pivotArea dataOnly="0" labelOnly="1" outline="0" fieldPosition="0">
        <references count="1">
          <reference field="1" count="1">
            <x v="20"/>
          </reference>
        </references>
      </pivotArea>
    </format>
    <format dxfId="308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3079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3078">
      <pivotArea dataOnly="0" labelOnly="1" outline="0" fieldPosition="0">
        <references count="1">
          <reference field="1" count="1">
            <x v="22"/>
          </reference>
        </references>
      </pivotArea>
    </format>
    <format dxfId="3077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3076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3075">
      <pivotArea dataOnly="0" labelOnly="1" outline="0" fieldPosition="0">
        <references count="1">
          <reference field="1" count="1">
            <x v="24"/>
          </reference>
        </references>
      </pivotArea>
    </format>
    <format dxfId="3074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3073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3072">
      <pivotArea dataOnly="0" labelOnly="1" outline="0" fieldPosition="0">
        <references count="1">
          <reference field="1" count="1">
            <x v="26"/>
          </reference>
        </references>
      </pivotArea>
    </format>
    <format dxfId="3071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3070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3069">
      <pivotArea dataOnly="0" labelOnly="1" outline="0" fieldPosition="0">
        <references count="1">
          <reference field="1" count="1">
            <x v="28"/>
          </reference>
        </references>
      </pivotArea>
    </format>
    <format dxfId="3068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3067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3066">
      <pivotArea dataOnly="0" labelOnly="1" outline="0" fieldPosition="0">
        <references count="1">
          <reference field="1" count="1">
            <x v="31"/>
          </reference>
        </references>
      </pivotArea>
    </format>
    <format dxfId="3065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3064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3063">
      <pivotArea dataOnly="0" labelOnly="1" outline="0" fieldPosition="0">
        <references count="1">
          <reference field="1" count="1">
            <x v="33"/>
          </reference>
        </references>
      </pivotArea>
    </format>
    <format dxfId="3062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3061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3060">
      <pivotArea dataOnly="0" labelOnly="1" outline="0" fieldPosition="0">
        <references count="1">
          <reference field="1" count="1">
            <x v="35"/>
          </reference>
        </references>
      </pivotArea>
    </format>
    <format dxfId="3059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3058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3057">
      <pivotArea dataOnly="0" labelOnly="1" outline="0" fieldPosition="0">
        <references count="1">
          <reference field="1" count="1">
            <x v="37"/>
          </reference>
        </references>
      </pivotArea>
    </format>
    <format dxfId="3056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3055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3054">
      <pivotArea dataOnly="0" labelOnly="1" outline="0" fieldPosition="0">
        <references count="1">
          <reference field="1" count="1">
            <x v="41"/>
          </reference>
        </references>
      </pivotArea>
    </format>
    <format dxfId="3053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3052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3051">
      <pivotArea dataOnly="0" labelOnly="1" outline="0" fieldPosition="0">
        <references count="1">
          <reference field="1" count="1">
            <x v="43"/>
          </reference>
        </references>
      </pivotArea>
    </format>
    <format dxfId="305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3049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3048">
      <pivotArea dataOnly="0" labelOnly="1" outline="0" fieldPosition="0">
        <references count="1">
          <reference field="1" count="1">
            <x v="46"/>
          </reference>
        </references>
      </pivotArea>
    </format>
    <format dxfId="3047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3046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3045">
      <pivotArea dataOnly="0" labelOnly="1" outline="0" fieldPosition="0">
        <references count="1">
          <reference field="1" count="1">
            <x v="49"/>
          </reference>
        </references>
      </pivotArea>
    </format>
    <format dxfId="3044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3043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3042">
      <pivotArea dataOnly="0" labelOnly="1" outline="0" fieldPosition="0">
        <references count="1">
          <reference field="1" count="1">
            <x v="53"/>
          </reference>
        </references>
      </pivotArea>
    </format>
    <format dxfId="3041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3040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3039">
      <pivotArea dataOnly="0" labelOnly="1" outline="0" fieldPosition="0">
        <references count="1">
          <reference field="1" count="1">
            <x v="55"/>
          </reference>
        </references>
      </pivotArea>
    </format>
    <format dxfId="3038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3037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3036">
      <pivotArea dataOnly="0" labelOnly="1" outline="0" fieldPosition="0">
        <references count="1">
          <reference field="1" count="1">
            <x v="57"/>
          </reference>
        </references>
      </pivotArea>
    </format>
    <format dxfId="3035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3034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3033">
      <pivotArea dataOnly="0" labelOnly="1" outline="0" fieldPosition="0">
        <references count="1">
          <reference field="1" count="1">
            <x v="59"/>
          </reference>
        </references>
      </pivotArea>
    </format>
    <format dxfId="3032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3031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3030">
      <pivotArea dataOnly="0" labelOnly="1" outline="0" fieldPosition="0">
        <references count="1">
          <reference field="1" count="1">
            <x v="61"/>
          </reference>
        </references>
      </pivotArea>
    </format>
    <format dxfId="3029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3028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3027">
      <pivotArea dataOnly="0" labelOnly="1" outline="0" fieldPosition="0">
        <references count="1">
          <reference field="1" count="1">
            <x v="63"/>
          </reference>
        </references>
      </pivotArea>
    </format>
    <format dxfId="3026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3025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3024">
      <pivotArea dataOnly="0" labelOnly="1" outline="0" fieldPosition="0">
        <references count="1">
          <reference field="1" count="1">
            <x v="66"/>
          </reference>
        </references>
      </pivotArea>
    </format>
    <format dxfId="3023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3022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3021">
      <pivotArea dataOnly="0" labelOnly="1" outline="0" fieldPosition="0">
        <references count="1">
          <reference field="1" count="1">
            <x v="68"/>
          </reference>
        </references>
      </pivotArea>
    </format>
    <format dxfId="302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3019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3018">
      <pivotArea dataOnly="0" labelOnly="1" outline="0" fieldPosition="0">
        <references count="1">
          <reference field="1" count="1">
            <x v="70"/>
          </reference>
        </references>
      </pivotArea>
    </format>
    <format dxfId="3017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3016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3015">
      <pivotArea dataOnly="0" labelOnly="1" outline="0" fieldPosition="0">
        <references count="1">
          <reference field="1" count="1">
            <x v="72"/>
          </reference>
        </references>
      </pivotArea>
    </format>
    <format dxfId="3014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3013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3012">
      <pivotArea dataOnly="0" labelOnly="1" outline="0" fieldPosition="0">
        <references count="1">
          <reference field="1" count="1">
            <x v="74"/>
          </reference>
        </references>
      </pivotArea>
    </format>
    <format dxfId="3011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3010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3009">
      <pivotArea dataOnly="0" labelOnly="1" outline="0" fieldPosition="0">
        <references count="1">
          <reference field="1" count="1">
            <x v="77"/>
          </reference>
        </references>
      </pivotArea>
    </format>
    <format dxfId="3008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3007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3006">
      <pivotArea dataOnly="0" labelOnly="1" outline="0" fieldPosition="0">
        <references count="1">
          <reference field="1" count="1">
            <x v="80"/>
          </reference>
        </references>
      </pivotArea>
    </format>
    <format dxfId="3005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3004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3003">
      <pivotArea dataOnly="0" labelOnly="1" outline="0" fieldPosition="0">
        <references count="1">
          <reference field="1" count="1">
            <x v="83"/>
          </reference>
        </references>
      </pivotArea>
    </format>
    <format dxfId="3002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3001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3000">
      <pivotArea dataOnly="0" labelOnly="1" outline="0" fieldPosition="0">
        <references count="1">
          <reference field="1" count="1">
            <x v="85"/>
          </reference>
        </references>
      </pivotArea>
    </format>
    <format dxfId="2999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2998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2997">
      <pivotArea dataOnly="0" labelOnly="1" outline="0" fieldPosition="0">
        <references count="1">
          <reference field="1" count="1">
            <x v="87"/>
          </reference>
        </references>
      </pivotArea>
    </format>
    <format dxfId="2996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2995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2994">
      <pivotArea dataOnly="0" labelOnly="1" outline="0" fieldPosition="0">
        <references count="1">
          <reference field="1" count="1">
            <x v="89"/>
          </reference>
        </references>
      </pivotArea>
    </format>
    <format dxfId="2993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2992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2991">
      <pivotArea dataOnly="0" labelOnly="1" outline="0" fieldPosition="0">
        <references count="1">
          <reference field="1" count="1">
            <x v="92"/>
          </reference>
        </references>
      </pivotArea>
    </format>
    <format dxfId="299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2989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2988">
      <pivotArea dataOnly="0" labelOnly="1" outline="0" fieldPosition="0">
        <references count="1">
          <reference field="1" count="1">
            <x v="94"/>
          </reference>
        </references>
      </pivotArea>
    </format>
    <format dxfId="2987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2986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2985">
      <pivotArea dataOnly="0" labelOnly="1" outline="0" fieldPosition="0">
        <references count="1">
          <reference field="1" count="1">
            <x v="97"/>
          </reference>
        </references>
      </pivotArea>
    </format>
    <format dxfId="2984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2983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2982">
      <pivotArea dataOnly="0" labelOnly="1" outline="0" fieldPosition="0">
        <references count="1">
          <reference field="1" count="1">
            <x v="99"/>
          </reference>
        </references>
      </pivotArea>
    </format>
    <format dxfId="2981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2980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2979">
      <pivotArea dataOnly="0" labelOnly="1" outline="0" fieldPosition="0">
        <references count="1">
          <reference field="1" count="1">
            <x v="101"/>
          </reference>
        </references>
      </pivotArea>
    </format>
    <format dxfId="2978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2977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2976">
      <pivotArea dataOnly="0" labelOnly="1" outline="0" fieldPosition="0">
        <references count="1">
          <reference field="1" count="1">
            <x v="103"/>
          </reference>
        </references>
      </pivotArea>
    </format>
    <format dxfId="2975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2974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2973">
      <pivotArea dataOnly="0" labelOnly="1" outline="0" fieldPosition="0">
        <references count="1">
          <reference field="1" count="1">
            <x v="105"/>
          </reference>
        </references>
      </pivotArea>
    </format>
    <format dxfId="2972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2971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2970">
      <pivotArea dataOnly="0" labelOnly="1" outline="0" fieldPosition="0">
        <references count="1">
          <reference field="1" count="1">
            <x v="108"/>
          </reference>
        </references>
      </pivotArea>
    </format>
    <format dxfId="2969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2968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2967">
      <pivotArea dataOnly="0" labelOnly="1" outline="0" fieldPosition="0">
        <references count="1">
          <reference field="1" count="1">
            <x v="111"/>
          </reference>
        </references>
      </pivotArea>
    </format>
    <format dxfId="2966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2965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2964">
      <pivotArea dataOnly="0" labelOnly="1" outline="0" fieldPosition="0">
        <references count="1">
          <reference field="1" count="1">
            <x v="115"/>
          </reference>
        </references>
      </pivotArea>
    </format>
    <format dxfId="2963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2962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2961">
      <pivotArea dataOnly="0" labelOnly="1" outline="0" fieldPosition="0">
        <references count="1">
          <reference field="1" count="1">
            <x v="119"/>
          </reference>
        </references>
      </pivotArea>
    </format>
    <format dxfId="296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2959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2958">
      <pivotArea dataOnly="0" labelOnly="1" outline="0" fieldPosition="0">
        <references count="1">
          <reference field="1" count="1">
            <x v="121"/>
          </reference>
        </references>
      </pivotArea>
    </format>
    <format dxfId="2957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2956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2955">
      <pivotArea dataOnly="0" labelOnly="1" outline="0" fieldPosition="0">
        <references count="1">
          <reference field="1" count="1">
            <x v="125"/>
          </reference>
        </references>
      </pivotArea>
    </format>
    <format dxfId="2954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2953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2952">
      <pivotArea dataOnly="0" labelOnly="1" outline="0" fieldPosition="0">
        <references count="1">
          <reference field="1" count="1">
            <x v="129"/>
          </reference>
        </references>
      </pivotArea>
    </format>
    <format dxfId="2951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2950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2949">
      <pivotArea dataOnly="0" labelOnly="1" outline="0" fieldPosition="0">
        <references count="1">
          <reference field="1" count="1">
            <x v="131"/>
          </reference>
        </references>
      </pivotArea>
    </format>
    <format dxfId="2948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2947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2946">
      <pivotArea dataOnly="0" labelOnly="1" outline="0" fieldPosition="0">
        <references count="1">
          <reference field="1" count="1">
            <x v="134"/>
          </reference>
        </references>
      </pivotArea>
    </format>
    <format dxfId="2945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2944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2943">
      <pivotArea dataOnly="0" labelOnly="1" outline="0" fieldPosition="0">
        <references count="1">
          <reference field="1" count="1">
            <x v="136"/>
          </reference>
        </references>
      </pivotArea>
    </format>
    <format dxfId="2942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2941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2940">
      <pivotArea dataOnly="0" labelOnly="1" outline="0" fieldPosition="0">
        <references count="1">
          <reference field="1" count="1">
            <x v="139"/>
          </reference>
        </references>
      </pivotArea>
    </format>
    <format dxfId="2939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2938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2937">
      <pivotArea dataOnly="0" labelOnly="1" outline="0" fieldPosition="0">
        <references count="1">
          <reference field="1" count="1">
            <x v="142"/>
          </reference>
        </references>
      </pivotArea>
    </format>
    <format dxfId="2936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2935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2934">
      <pivotArea dataOnly="0" labelOnly="1" outline="0" fieldPosition="0">
        <references count="1">
          <reference field="1" count="1">
            <x v="144"/>
          </reference>
        </references>
      </pivotArea>
    </format>
    <format dxfId="2933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2932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2931">
      <pivotArea dataOnly="0" labelOnly="1" outline="0" fieldPosition="0">
        <references count="1">
          <reference field="1" count="1">
            <x v="147"/>
          </reference>
        </references>
      </pivotArea>
    </format>
    <format dxfId="293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2929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2928">
      <pivotArea dataOnly="0" labelOnly="1" outline="0" fieldPosition="0">
        <references count="1">
          <reference field="1" count="1">
            <x v="149"/>
          </reference>
        </references>
      </pivotArea>
    </format>
    <format dxfId="2927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2926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2925">
      <pivotArea dataOnly="0" labelOnly="1" outline="0" fieldPosition="0">
        <references count="1">
          <reference field="1" count="1">
            <x v="153"/>
          </reference>
        </references>
      </pivotArea>
    </format>
    <format dxfId="2924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2923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2922">
      <pivotArea dataOnly="0" labelOnly="1" outline="0" fieldPosition="0">
        <references count="1">
          <reference field="1" count="1">
            <x v="155"/>
          </reference>
        </references>
      </pivotArea>
    </format>
    <format dxfId="2921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2920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2919">
      <pivotArea dataOnly="0" labelOnly="1" outline="0" fieldPosition="0">
        <references count="1">
          <reference field="1" count="1">
            <x v="158"/>
          </reference>
        </references>
      </pivotArea>
    </format>
    <format dxfId="2918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2917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2916">
      <pivotArea dataOnly="0" labelOnly="1" outline="0" fieldPosition="0">
        <references count="1">
          <reference field="1" count="1">
            <x v="160"/>
          </reference>
        </references>
      </pivotArea>
    </format>
    <format dxfId="2915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2914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2913">
      <pivotArea dataOnly="0" labelOnly="1" outline="0" fieldPosition="0">
        <references count="1">
          <reference field="1" count="1">
            <x v="162"/>
          </reference>
        </references>
      </pivotArea>
    </format>
    <format dxfId="2912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2911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2910">
      <pivotArea dataOnly="0" labelOnly="1" outline="0" fieldPosition="0">
        <references count="1">
          <reference field="1" count="1">
            <x v="164"/>
          </reference>
        </references>
      </pivotArea>
    </format>
    <format dxfId="2909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2908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2907">
      <pivotArea dataOnly="0" labelOnly="1" outline="0" fieldPosition="0">
        <references count="1">
          <reference field="1" count="1">
            <x v="166"/>
          </reference>
        </references>
      </pivotArea>
    </format>
    <format dxfId="2906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2905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2904">
      <pivotArea dataOnly="0" labelOnly="1" outline="0" fieldPosition="0">
        <references count="1">
          <reference field="1" count="1">
            <x v="169"/>
          </reference>
        </references>
      </pivotArea>
    </format>
    <format dxfId="2903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2902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2901">
      <pivotArea dataOnly="0" labelOnly="1" outline="0" fieldPosition="0">
        <references count="1">
          <reference field="1" count="1">
            <x v="171"/>
          </reference>
        </references>
      </pivotArea>
    </format>
    <format dxfId="290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2899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2898">
      <pivotArea dataOnly="0" labelOnly="1" outline="0" fieldPosition="0">
        <references count="1">
          <reference field="1" count="1">
            <x v="173"/>
          </reference>
        </references>
      </pivotArea>
    </format>
    <format dxfId="2897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2896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2895">
      <pivotArea dataOnly="0" labelOnly="1" outline="0" fieldPosition="0">
        <references count="1">
          <reference field="1" count="1">
            <x v="175"/>
          </reference>
        </references>
      </pivotArea>
    </format>
    <format dxfId="2894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2893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2892">
      <pivotArea dataOnly="0" labelOnly="1" outline="0" fieldPosition="0">
        <references count="1">
          <reference field="1" count="1">
            <x v="179"/>
          </reference>
        </references>
      </pivotArea>
    </format>
    <format dxfId="2891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2890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2889">
      <pivotArea dataOnly="0" labelOnly="1" outline="0" fieldPosition="0">
        <references count="1">
          <reference field="1" count="1">
            <x v="181"/>
          </reference>
        </references>
      </pivotArea>
    </format>
    <format dxfId="2888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2887">
      <pivotArea outline="0" fieldPosition="0">
        <references count="1">
          <reference field="4294967294" count="1" selected="0">
            <x v="0"/>
          </reference>
        </references>
      </pivotArea>
    </format>
    <format dxfId="28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85">
      <pivotArea outline="0" fieldPosition="0">
        <references count="1">
          <reference field="4294967294" count="1" selected="0">
            <x v="1"/>
          </reference>
        </references>
      </pivotArea>
    </format>
    <format dxfId="28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83">
      <pivotArea outline="0" fieldPosition="0">
        <references count="1">
          <reference field="4294967294" count="1" selected="0">
            <x v="2"/>
          </reference>
        </references>
      </pivotArea>
    </format>
    <format dxfId="28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81">
      <pivotArea outline="0" fieldPosition="0">
        <references count="1">
          <reference field="4294967294" count="1" selected="0">
            <x v="3"/>
          </reference>
        </references>
      </pivotArea>
    </format>
    <format dxfId="288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B7:AG154" firstHeaderRow="0" firstDataRow="1" firstDataCol="2" rowPageCount="1" colPageCount="1"/>
  <pivotFields count="11">
    <pivotField axis="axisPage" compact="0" outline="0" subtotalTop="0" multipleItemSelectionAllowed="1" showAll="0" defaultSubtotal="0">
      <items count="16">
        <item h="1" x="1"/>
        <item h="1" x="11"/>
        <item h="1" x="7"/>
        <item h="1" x="10"/>
        <item x="0"/>
        <item h="1" x="6"/>
        <item h="1" x="12"/>
        <item h="1" x="9"/>
        <item h="1" x="8"/>
        <item h="1" x="14"/>
        <item h="1" x="15"/>
        <item h="1" x="2"/>
        <item x="3"/>
        <item h="1" x="5"/>
        <item h="1" x="4"/>
        <item h="1" x="13"/>
      </items>
    </pivotField>
    <pivotField axis="axisRow" compact="0" outline="0" subtotalTop="0" showAll="0" defaultSubtotal="0">
      <items count="185">
        <item x="89"/>
        <item x="90"/>
        <item x="91"/>
        <item x="0"/>
        <item x="1"/>
        <item x="88"/>
        <item x="93"/>
        <item x="94"/>
        <item x="96"/>
        <item x="95"/>
        <item x="97"/>
        <item x="98"/>
        <item x="99"/>
        <item x="100"/>
        <item x="92"/>
        <item x="2"/>
        <item x="101"/>
        <item x="3"/>
        <item x="102"/>
        <item x="4"/>
        <item x="5"/>
        <item x="6"/>
        <item x="7"/>
        <item x="103"/>
        <item x="8"/>
        <item x="9"/>
        <item x="10"/>
        <item m="1" x="184"/>
        <item x="11"/>
        <item x="105"/>
        <item x="106"/>
        <item x="12"/>
        <item x="13"/>
        <item x="14"/>
        <item x="15"/>
        <item x="16"/>
        <item x="107"/>
        <item x="17"/>
        <item x="108"/>
        <item x="109"/>
        <item x="110"/>
        <item x="18"/>
        <item x="112"/>
        <item x="19"/>
        <item x="113"/>
        <item x="20"/>
        <item x="21"/>
        <item x="111"/>
        <item x="22"/>
        <item x="114"/>
        <item x="23"/>
        <item x="115"/>
        <item x="116"/>
        <item x="24"/>
        <item x="25"/>
        <item x="26"/>
        <item x="117"/>
        <item x="27"/>
        <item x="118"/>
        <item x="28"/>
        <item x="29"/>
        <item x="30"/>
        <item x="31"/>
        <item x="32"/>
        <item x="119"/>
        <item x="120"/>
        <item x="33"/>
        <item x="34"/>
        <item x="176"/>
        <item x="35"/>
        <item x="36"/>
        <item x="121"/>
        <item x="37"/>
        <item x="38"/>
        <item x="122"/>
        <item x="39"/>
        <item x="123"/>
        <item x="124"/>
        <item x="40"/>
        <item x="125"/>
        <item x="41"/>
        <item x="42"/>
        <item x="126"/>
        <item x="127"/>
        <item x="128"/>
        <item x="129"/>
        <item x="130"/>
        <item x="43"/>
        <item x="44"/>
        <item x="131"/>
        <item x="45"/>
        <item x="132"/>
        <item x="46"/>
        <item x="47"/>
        <item x="48"/>
        <item x="49"/>
        <item x="133"/>
        <item x="50"/>
        <item x="51"/>
        <item x="52"/>
        <item x="134"/>
        <item x="53"/>
        <item x="135"/>
        <item x="136"/>
        <item x="54"/>
        <item x="55"/>
        <item x="137"/>
        <item x="138"/>
        <item x="139"/>
        <item x="140"/>
        <item x="141"/>
        <item x="56"/>
        <item x="142"/>
        <item x="57"/>
        <item x="143"/>
        <item x="58"/>
        <item x="144"/>
        <item x="59"/>
        <item x="145"/>
        <item x="147"/>
        <item x="146"/>
        <item x="148"/>
        <item x="149"/>
        <item x="151"/>
        <item x="150"/>
        <item x="152"/>
        <item x="153"/>
        <item x="60"/>
        <item x="155"/>
        <item x="61"/>
        <item x="62"/>
        <item x="63"/>
        <item x="154"/>
        <item x="64"/>
        <item x="65"/>
        <item x="66"/>
        <item x="156"/>
        <item x="67"/>
        <item x="157"/>
        <item x="68"/>
        <item x="158"/>
        <item x="159"/>
        <item x="69"/>
        <item x="70"/>
        <item x="71"/>
        <item x="162"/>
        <item x="72"/>
        <item x="160"/>
        <item x="73"/>
        <item x="74"/>
        <item x="166"/>
        <item x="163"/>
        <item x="164"/>
        <item x="75"/>
        <item x="165"/>
        <item x="76"/>
        <item x="167"/>
        <item x="168"/>
        <item x="161"/>
        <item x="169"/>
        <item x="170"/>
        <item x="77"/>
        <item x="78"/>
        <item x="79"/>
        <item x="171"/>
        <item x="172"/>
        <item x="173"/>
        <item x="174"/>
        <item x="80"/>
        <item x="175"/>
        <item x="81"/>
        <item x="177"/>
        <item x="178"/>
        <item x="82"/>
        <item x="83"/>
        <item x="179"/>
        <item x="180"/>
        <item x="84"/>
        <item x="181"/>
        <item x="85"/>
        <item x="182"/>
        <item x="86"/>
        <item x="183"/>
        <item x="87"/>
        <item x="104"/>
      </items>
    </pivotField>
    <pivotField axis="axisRow" compact="0" outline="0" subtotalTop="0" multipleItemSelectionAllowed="1" showAll="0">
      <items count="43">
        <item h="1" x="0"/>
        <item h="1" x="1"/>
        <item h="1" x="2"/>
        <item h="1" x="3"/>
        <item h="1" x="4"/>
        <item h="1" x="5"/>
        <item h="1" x="6"/>
        <item h="1" x="9"/>
        <item x="15"/>
        <item h="1" x="16"/>
        <item h="1" x="10"/>
        <item h="1" x="17"/>
        <item h="1" x="18"/>
        <item h="1" x="19"/>
        <item h="1" x="20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21"/>
        <item h="1" x="35"/>
        <item h="1" x="36"/>
        <item h="1" x="39"/>
        <item h="1" x="40"/>
        <item h="1" x="41"/>
        <item h="1" x="37"/>
        <item h="1" x="31"/>
        <item h="1" x="38"/>
        <item h="1" x="11"/>
        <item h="1" x="12"/>
        <item h="1" x="13"/>
        <item h="1" x="14"/>
        <item h="1" x="7"/>
        <item h="1" x="8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2">
    <field x="1"/>
    <field x="2"/>
  </rowFields>
  <rowItems count="147">
    <i>
      <x v="1"/>
      <x v="8"/>
    </i>
    <i>
      <x v="2"/>
      <x v="8"/>
    </i>
    <i>
      <x v="3"/>
      <x v="8"/>
    </i>
    <i>
      <x v="4"/>
      <x v="8"/>
    </i>
    <i>
      <x v="6"/>
      <x v="8"/>
    </i>
    <i>
      <x v="7"/>
      <x v="8"/>
    </i>
    <i>
      <x v="8"/>
      <x v="8"/>
    </i>
    <i>
      <x v="10"/>
      <x v="8"/>
    </i>
    <i>
      <x v="12"/>
      <x v="8"/>
    </i>
    <i>
      <x v="13"/>
      <x v="8"/>
    </i>
    <i>
      <x v="15"/>
      <x v="8"/>
    </i>
    <i>
      <x v="16"/>
      <x v="8"/>
    </i>
    <i>
      <x v="17"/>
      <x v="8"/>
    </i>
    <i>
      <x v="18"/>
      <x v="8"/>
    </i>
    <i>
      <x v="19"/>
      <x v="8"/>
    </i>
    <i>
      <x v="20"/>
      <x v="8"/>
    </i>
    <i>
      <x v="21"/>
      <x v="8"/>
    </i>
    <i>
      <x v="22"/>
      <x v="8"/>
    </i>
    <i>
      <x v="23"/>
      <x v="8"/>
    </i>
    <i>
      <x v="24"/>
      <x v="8"/>
    </i>
    <i>
      <x v="25"/>
      <x v="8"/>
    </i>
    <i>
      <x v="26"/>
      <x v="8"/>
    </i>
    <i>
      <x v="28"/>
      <x v="8"/>
    </i>
    <i>
      <x v="30"/>
      <x v="8"/>
    </i>
    <i>
      <x v="31"/>
      <x v="8"/>
    </i>
    <i>
      <x v="32"/>
      <x v="8"/>
    </i>
    <i>
      <x v="33"/>
      <x v="8"/>
    </i>
    <i>
      <x v="34"/>
      <x v="8"/>
    </i>
    <i>
      <x v="35"/>
      <x v="8"/>
    </i>
    <i>
      <x v="36"/>
      <x v="8"/>
    </i>
    <i>
      <x v="37"/>
      <x v="8"/>
    </i>
    <i>
      <x v="39"/>
      <x v="8"/>
    </i>
    <i>
      <x v="41"/>
      <x v="8"/>
    </i>
    <i>
      <x v="42"/>
      <x v="8"/>
    </i>
    <i>
      <x v="43"/>
      <x v="8"/>
    </i>
    <i>
      <x v="45"/>
      <x v="8"/>
    </i>
    <i>
      <x v="46"/>
      <x v="8"/>
    </i>
    <i>
      <x v="48"/>
      <x v="8"/>
    </i>
    <i>
      <x v="49"/>
      <x v="8"/>
    </i>
    <i>
      <x v="50"/>
      <x v="8"/>
    </i>
    <i>
      <x v="53"/>
      <x v="8"/>
    </i>
    <i>
      <x v="54"/>
      <x v="8"/>
    </i>
    <i>
      <x v="55"/>
      <x v="8"/>
    </i>
    <i>
      <x v="56"/>
      <x v="8"/>
    </i>
    <i>
      <x v="57"/>
      <x v="8"/>
    </i>
    <i>
      <x v="58"/>
      <x v="8"/>
    </i>
    <i>
      <x v="59"/>
      <x v="8"/>
    </i>
    <i>
      <x v="60"/>
      <x v="8"/>
    </i>
    <i>
      <x v="61"/>
      <x v="8"/>
    </i>
    <i>
      <x v="62"/>
      <x v="8"/>
    </i>
    <i>
      <x v="63"/>
      <x v="8"/>
    </i>
    <i>
      <x v="64"/>
      <x v="8"/>
    </i>
    <i>
      <x v="66"/>
      <x v="8"/>
    </i>
    <i>
      <x v="67"/>
      <x v="8"/>
    </i>
    <i>
      <x v="68"/>
      <x v="8"/>
    </i>
    <i>
      <x v="69"/>
      <x v="8"/>
    </i>
    <i>
      <x v="70"/>
      <x v="8"/>
    </i>
    <i>
      <x v="71"/>
      <x v="8"/>
    </i>
    <i>
      <x v="72"/>
      <x v="8"/>
    </i>
    <i>
      <x v="73"/>
      <x v="8"/>
    </i>
    <i>
      <x v="74"/>
      <x v="8"/>
    </i>
    <i>
      <x v="75"/>
      <x v="8"/>
    </i>
    <i>
      <x v="77"/>
      <x v="8"/>
    </i>
    <i>
      <x v="78"/>
      <x v="8"/>
    </i>
    <i>
      <x v="80"/>
      <x v="8"/>
    </i>
    <i>
      <x v="81"/>
      <x v="8"/>
    </i>
    <i>
      <x v="83"/>
      <x v="8"/>
    </i>
    <i>
      <x v="84"/>
      <x v="8"/>
    </i>
    <i>
      <x v="85"/>
      <x v="8"/>
    </i>
    <i>
      <x v="86"/>
      <x v="8"/>
    </i>
    <i>
      <x v="87"/>
      <x v="8"/>
    </i>
    <i>
      <x v="88"/>
      <x v="8"/>
    </i>
    <i>
      <x v="89"/>
      <x v="8"/>
    </i>
    <i>
      <x v="90"/>
      <x v="8"/>
    </i>
    <i>
      <x v="92"/>
      <x v="8"/>
    </i>
    <i>
      <x v="93"/>
      <x v="8"/>
    </i>
    <i>
      <x v="94"/>
      <x v="8"/>
    </i>
    <i>
      <x v="95"/>
      <x v="8"/>
    </i>
    <i>
      <x v="97"/>
      <x v="8"/>
    </i>
    <i>
      <x v="98"/>
      <x v="8"/>
    </i>
    <i>
      <x v="99"/>
      <x v="8"/>
    </i>
    <i>
      <x v="100"/>
      <x v="8"/>
    </i>
    <i>
      <x v="101"/>
      <x v="8"/>
    </i>
    <i>
      <x v="102"/>
      <x v="8"/>
    </i>
    <i>
      <x v="103"/>
      <x v="8"/>
    </i>
    <i>
      <x v="104"/>
      <x v="8"/>
    </i>
    <i>
      <x v="105"/>
      <x v="8"/>
    </i>
    <i>
      <x v="107"/>
      <x v="8"/>
    </i>
    <i>
      <x v="108"/>
      <x v="8"/>
    </i>
    <i>
      <x v="109"/>
      <x v="8"/>
    </i>
    <i>
      <x v="111"/>
      <x v="8"/>
    </i>
    <i>
      <x v="113"/>
      <x v="8"/>
    </i>
    <i>
      <x v="115"/>
      <x v="8"/>
    </i>
    <i>
      <x v="117"/>
      <x v="8"/>
    </i>
    <i>
      <x v="119"/>
      <x v="8"/>
    </i>
    <i>
      <x v="120"/>
      <x v="8"/>
    </i>
    <i>
      <x v="121"/>
      <x v="8"/>
    </i>
    <i>
      <x v="123"/>
      <x v="8"/>
    </i>
    <i>
      <x v="125"/>
      <x v="8"/>
    </i>
    <i>
      <x v="127"/>
      <x v="8"/>
    </i>
    <i>
      <x v="129"/>
      <x v="8"/>
    </i>
    <i>
      <x v="130"/>
      <x v="8"/>
    </i>
    <i>
      <x v="131"/>
      <x v="8"/>
    </i>
    <i>
      <x v="133"/>
      <x v="8"/>
    </i>
    <i>
      <x v="134"/>
      <x v="8"/>
    </i>
    <i>
      <x v="135"/>
      <x v="8"/>
    </i>
    <i>
      <x v="136"/>
      <x v="8"/>
    </i>
    <i>
      <x v="137"/>
      <x v="8"/>
    </i>
    <i>
      <x v="139"/>
      <x v="8"/>
    </i>
    <i>
      <x v="141"/>
      <x v="8"/>
    </i>
    <i>
      <x v="142"/>
      <x v="8"/>
    </i>
    <i>
      <x v="143"/>
      <x v="8"/>
    </i>
    <i>
      <x v="144"/>
      <x v="8"/>
    </i>
    <i>
      <x v="146"/>
      <x v="8"/>
    </i>
    <i>
      <x v="147"/>
      <x v="8"/>
    </i>
    <i>
      <x v="148"/>
      <x v="8"/>
    </i>
    <i>
      <x v="149"/>
      <x v="8"/>
    </i>
    <i>
      <x v="150"/>
      <x v="8"/>
    </i>
    <i>
      <x v="153"/>
      <x v="8"/>
    </i>
    <i>
      <x v="154"/>
      <x v="8"/>
    </i>
    <i>
      <x v="155"/>
      <x v="8"/>
    </i>
    <i>
      <x v="157"/>
      <x v="8"/>
    </i>
    <i>
      <x v="158"/>
      <x v="8"/>
    </i>
    <i>
      <x v="159"/>
      <x v="8"/>
    </i>
    <i>
      <x v="160"/>
      <x v="8"/>
    </i>
    <i>
      <x v="161"/>
      <x v="8"/>
    </i>
    <i>
      <x v="162"/>
      <x v="8"/>
    </i>
    <i>
      <x v="163"/>
      <x v="8"/>
    </i>
    <i>
      <x v="164"/>
      <x v="8"/>
    </i>
    <i>
      <x v="165"/>
      <x v="8"/>
    </i>
    <i>
      <x v="166"/>
      <x v="8"/>
    </i>
    <i>
      <x v="168"/>
      <x v="8"/>
    </i>
    <i>
      <x v="169"/>
      <x v="8"/>
    </i>
    <i>
      <x v="170"/>
      <x v="8"/>
    </i>
    <i>
      <x v="171"/>
      <x v="8"/>
    </i>
    <i>
      <x v="172"/>
      <x v="8"/>
    </i>
    <i>
      <x v="173"/>
      <x v="8"/>
    </i>
    <i>
      <x v="174"/>
      <x v="8"/>
    </i>
    <i>
      <x v="175"/>
      <x v="8"/>
    </i>
    <i>
      <x v="177"/>
      <x v="8"/>
    </i>
    <i>
      <x v="179"/>
      <x v="8"/>
    </i>
    <i>
      <x v="180"/>
      <x v="8"/>
    </i>
    <i>
      <x v="181"/>
      <x v="8"/>
    </i>
    <i>
      <x v="182"/>
      <x v="8"/>
    </i>
    <i>
      <x v="183"/>
      <x v="8"/>
    </i>
    <i>
      <x v="184"/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Sum of FTE OPER. &amp; OTHER FUNDS 2016-2017*" fld="3" baseField="2" baseItem="8" numFmtId="4"/>
    <dataField name="Sum of TOTAL ANNUAL SALARIES OPER. &amp; OTHER FUNDS 2016-2017*" fld="5" baseField="2" baseItem="8" numFmtId="165"/>
    <dataField name="Sum of FTE OPER. &amp; OTHER FUNDS 2017-2018" fld="4" baseField="2" baseItem="8" numFmtId="4"/>
    <dataField name="Sum of TOTAL ANNUAL SALARIES OPER. &amp; OTHER FUNDS 2017-2018" fld="6" baseField="2" baseItem="8" numFmtId="165"/>
  </dataFields>
  <formats count="391">
    <format dxfId="3660">
      <pivotArea field="1" type="button" dataOnly="0" labelOnly="1" outline="0" axis="axisRow" fieldPosition="0"/>
    </format>
    <format dxfId="3659">
      <pivotArea field="2" type="button" dataOnly="0" labelOnly="1" outline="0" axis="axisRow" fieldPosition="1"/>
    </format>
    <format dxfId="3658">
      <pivotArea field="1" type="button" dataOnly="0" labelOnly="1" outline="0" axis="axisRow" fieldPosition="0"/>
    </format>
    <format dxfId="3657">
      <pivotArea field="2" type="button" dataOnly="0" labelOnly="1" outline="0" axis="axisRow" fieldPosition="1"/>
    </format>
    <format dxfId="3656">
      <pivotArea field="0" type="button" dataOnly="0" labelOnly="1" outline="0" axis="axisPage" fieldPosition="0"/>
    </format>
    <format dxfId="3655">
      <pivotArea field="0" type="button" dataOnly="0" labelOnly="1" outline="0" axis="axisPage" fieldPosition="0"/>
    </format>
    <format dxfId="3654">
      <pivotArea outline="0" fieldPosition="0">
        <references count="1">
          <reference field="4294967294" count="1">
            <x v="0"/>
          </reference>
        </references>
      </pivotArea>
    </format>
    <format dxfId="3653">
      <pivotArea outline="0" fieldPosition="0">
        <references count="1">
          <reference field="4294967294" count="1">
            <x v="1"/>
          </reference>
        </references>
      </pivotArea>
    </format>
    <format dxfId="3652">
      <pivotArea outline="0" fieldPosition="0">
        <references count="1">
          <reference field="4294967294" count="1">
            <x v="2"/>
          </reference>
        </references>
      </pivotArea>
    </format>
    <format dxfId="3651">
      <pivotArea outline="0" fieldPosition="0">
        <references count="1">
          <reference field="4294967294" count="1">
            <x v="3"/>
          </reference>
        </references>
      </pivotArea>
    </format>
    <format dxfId="36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48">
      <pivotArea type="all" dataOnly="0" outline="0" fieldPosition="0"/>
    </format>
    <format dxfId="3647">
      <pivotArea outline="0" collapsedLevelsAreSubtotals="1" fieldPosition="0"/>
    </format>
    <format dxfId="3646">
      <pivotArea field="1" type="button" dataOnly="0" labelOnly="1" outline="0" axis="axisRow" fieldPosition="0"/>
    </format>
    <format dxfId="3645">
      <pivotArea field="2" type="button" dataOnly="0" labelOnly="1" outline="0" axis="axisRow" fieldPosition="1"/>
    </format>
    <format dxfId="3644">
      <pivotArea dataOnly="0" labelOnly="1" outline="0" fieldPosition="0">
        <references count="1">
          <reference field="1" count="50">
            <x v="1"/>
            <x v="2"/>
            <x v="3"/>
            <x v="4"/>
            <x v="6"/>
            <x v="7"/>
            <x v="8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9"/>
            <x v="41"/>
            <x v="42"/>
            <x v="43"/>
            <x v="45"/>
            <x v="46"/>
            <x v="48"/>
            <x v="49"/>
            <x v="50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3643">
      <pivotArea dataOnly="0" labelOnly="1" outline="0" fieldPosition="0">
        <references count="1">
          <reference field="1" count="50"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09"/>
            <x v="111"/>
            <x v="113"/>
            <x v="115"/>
            <x v="117"/>
            <x v="119"/>
            <x v="120"/>
            <x v="121"/>
            <x v="123"/>
            <x v="125"/>
          </reference>
        </references>
      </pivotArea>
    </format>
    <format dxfId="3642">
      <pivotArea dataOnly="0" labelOnly="1" outline="0" fieldPosition="0">
        <references count="1">
          <reference field="1" count="46">
            <x v="127"/>
            <x v="129"/>
            <x v="130"/>
            <x v="131"/>
            <x v="133"/>
            <x v="134"/>
            <x v="135"/>
            <x v="136"/>
            <x v="137"/>
            <x v="139"/>
            <x v="141"/>
            <x v="142"/>
            <x v="143"/>
            <x v="144"/>
            <x v="146"/>
            <x v="147"/>
            <x v="148"/>
            <x v="149"/>
            <x v="150"/>
            <x v="153"/>
            <x v="154"/>
            <x v="155"/>
            <x v="157"/>
            <x v="158"/>
            <x v="159"/>
            <x v="160"/>
            <x v="161"/>
            <x v="162"/>
            <x v="163"/>
            <x v="164"/>
            <x v="165"/>
            <x v="166"/>
            <x v="168"/>
            <x v="169"/>
            <x v="170"/>
            <x v="171"/>
            <x v="172"/>
            <x v="173"/>
            <x v="174"/>
            <x v="175"/>
            <x v="177"/>
            <x v="179"/>
            <x v="180"/>
            <x v="181"/>
            <x v="182"/>
            <x v="183"/>
          </reference>
        </references>
      </pivotArea>
    </format>
    <format dxfId="3641">
      <pivotArea dataOnly="0" labelOnly="1" grandRow="1" outline="0" fieldPosition="0"/>
    </format>
    <format dxfId="3640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3639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3638">
      <pivotArea dataOnly="0" labelOnly="1" outline="0" fieldPosition="0">
        <references count="2">
          <reference field="1" count="1" selected="0">
            <x v="3"/>
          </reference>
          <reference field="2" count="0"/>
        </references>
      </pivotArea>
    </format>
    <format dxfId="3637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3636">
      <pivotArea dataOnly="0" labelOnly="1" outline="0" fieldPosition="0">
        <references count="2">
          <reference field="1" count="1" selected="0">
            <x v="6"/>
          </reference>
          <reference field="2" count="0"/>
        </references>
      </pivotArea>
    </format>
    <format dxfId="3635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3634">
      <pivotArea dataOnly="0" labelOnly="1" outline="0" fieldPosition="0">
        <references count="2">
          <reference field="1" count="1" selected="0">
            <x v="8"/>
          </reference>
          <reference field="2" count="0"/>
        </references>
      </pivotArea>
    </format>
    <format dxfId="3633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3632">
      <pivotArea dataOnly="0" labelOnly="1" outline="0" fieldPosition="0">
        <references count="2">
          <reference field="1" count="1" selected="0">
            <x v="12"/>
          </reference>
          <reference field="2" count="0"/>
        </references>
      </pivotArea>
    </format>
    <format dxfId="3631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3630">
      <pivotArea dataOnly="0" labelOnly="1" outline="0" fieldPosition="0">
        <references count="2">
          <reference field="1" count="1" selected="0">
            <x v="15"/>
          </reference>
          <reference field="2" count="0"/>
        </references>
      </pivotArea>
    </format>
    <format dxfId="3629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3628">
      <pivotArea dataOnly="0" labelOnly="1" outline="0" fieldPosition="0">
        <references count="2">
          <reference field="1" count="1" selected="0">
            <x v="17"/>
          </reference>
          <reference field="2" count="0"/>
        </references>
      </pivotArea>
    </format>
    <format dxfId="3627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3626">
      <pivotArea dataOnly="0" labelOnly="1" outline="0" fieldPosition="0">
        <references count="2">
          <reference field="1" count="1" selected="0">
            <x v="19"/>
          </reference>
          <reference field="2" count="0"/>
        </references>
      </pivotArea>
    </format>
    <format dxfId="3625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3624">
      <pivotArea dataOnly="0" labelOnly="1" outline="0" fieldPosition="0">
        <references count="2">
          <reference field="1" count="1" selected="0">
            <x v="21"/>
          </reference>
          <reference field="2" count="0"/>
        </references>
      </pivotArea>
    </format>
    <format dxfId="3623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3622">
      <pivotArea dataOnly="0" labelOnly="1" outline="0" fieldPosition="0">
        <references count="2">
          <reference field="1" count="1" selected="0">
            <x v="23"/>
          </reference>
          <reference field="2" count="0"/>
        </references>
      </pivotArea>
    </format>
    <format dxfId="3621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3620">
      <pivotArea dataOnly="0" labelOnly="1" outline="0" fieldPosition="0">
        <references count="2">
          <reference field="1" count="1" selected="0">
            <x v="25"/>
          </reference>
          <reference field="2" count="0"/>
        </references>
      </pivotArea>
    </format>
    <format dxfId="3619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3618">
      <pivotArea dataOnly="0" labelOnly="1" outline="0" fieldPosition="0">
        <references count="2">
          <reference field="1" count="1" selected="0">
            <x v="27"/>
          </reference>
          <reference field="2" count="0"/>
        </references>
      </pivotArea>
    </format>
    <format dxfId="3617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3616">
      <pivotArea dataOnly="0" labelOnly="1" outline="0" fieldPosition="0">
        <references count="2">
          <reference field="1" count="1" selected="0">
            <x v="30"/>
          </reference>
          <reference field="2" count="0"/>
        </references>
      </pivotArea>
    </format>
    <format dxfId="3615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3614">
      <pivotArea dataOnly="0" labelOnly="1" outline="0" fieldPosition="0">
        <references count="2">
          <reference field="1" count="1" selected="0">
            <x v="32"/>
          </reference>
          <reference field="2" count="0"/>
        </references>
      </pivotArea>
    </format>
    <format dxfId="3613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3612">
      <pivotArea dataOnly="0" labelOnly="1" outline="0" fieldPosition="0">
        <references count="2">
          <reference field="1" count="1" selected="0">
            <x v="34"/>
          </reference>
          <reference field="2" count="0"/>
        </references>
      </pivotArea>
    </format>
    <format dxfId="3611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3610">
      <pivotArea dataOnly="0" labelOnly="1" outline="0" fieldPosition="0">
        <references count="2">
          <reference field="1" count="1" selected="0">
            <x v="36"/>
          </reference>
          <reference field="2" count="0"/>
        </references>
      </pivotArea>
    </format>
    <format dxfId="3609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3608">
      <pivotArea dataOnly="0" labelOnly="1" outline="0" fieldPosition="0">
        <references count="2">
          <reference field="1" count="1" selected="0">
            <x v="39"/>
          </reference>
          <reference field="2" count="0"/>
        </references>
      </pivotArea>
    </format>
    <format dxfId="3607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3606">
      <pivotArea dataOnly="0" labelOnly="1" outline="0" fieldPosition="0">
        <references count="2">
          <reference field="1" count="1" selected="0">
            <x v="42"/>
          </reference>
          <reference field="2" count="0"/>
        </references>
      </pivotArea>
    </format>
    <format dxfId="3605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3604">
      <pivotArea dataOnly="0" labelOnly="1" outline="0" fieldPosition="0">
        <references count="2">
          <reference field="1" count="1" selected="0">
            <x v="45"/>
          </reference>
          <reference field="2" count="0"/>
        </references>
      </pivotArea>
    </format>
    <format dxfId="3603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3602">
      <pivotArea dataOnly="0" labelOnly="1" outline="0" fieldPosition="0">
        <references count="2">
          <reference field="1" count="1" selected="0">
            <x v="48"/>
          </reference>
          <reference field="2" count="0"/>
        </references>
      </pivotArea>
    </format>
    <format dxfId="3601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3600">
      <pivotArea dataOnly="0" labelOnly="1" outline="0" fieldPosition="0">
        <references count="2">
          <reference field="1" count="1" selected="0">
            <x v="50"/>
          </reference>
          <reference field="2" count="0"/>
        </references>
      </pivotArea>
    </format>
    <format dxfId="3599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3598">
      <pivotArea dataOnly="0" labelOnly="1" outline="0" fieldPosition="0">
        <references count="2">
          <reference field="1" count="1" selected="0">
            <x v="54"/>
          </reference>
          <reference field="2" count="0"/>
        </references>
      </pivotArea>
    </format>
    <format dxfId="3597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3596">
      <pivotArea dataOnly="0" labelOnly="1" outline="0" fieldPosition="0">
        <references count="2">
          <reference field="1" count="1" selected="0">
            <x v="56"/>
          </reference>
          <reference field="2" count="0"/>
        </references>
      </pivotArea>
    </format>
    <format dxfId="3595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3594">
      <pivotArea dataOnly="0" labelOnly="1" outline="0" fieldPosition="0">
        <references count="2">
          <reference field="1" count="1" selected="0">
            <x v="58"/>
          </reference>
          <reference field="2" count="0"/>
        </references>
      </pivotArea>
    </format>
    <format dxfId="3593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3592">
      <pivotArea dataOnly="0" labelOnly="1" outline="0" fieldPosition="0">
        <references count="2">
          <reference field="1" count="1" selected="0">
            <x v="60"/>
          </reference>
          <reference field="2" count="0"/>
        </references>
      </pivotArea>
    </format>
    <format dxfId="3591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3590">
      <pivotArea dataOnly="0" labelOnly="1" outline="0" fieldPosition="0">
        <references count="2">
          <reference field="1" count="1" selected="0">
            <x v="62"/>
          </reference>
          <reference field="2" count="0"/>
        </references>
      </pivotArea>
    </format>
    <format dxfId="3589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3588">
      <pivotArea dataOnly="0" labelOnly="1" outline="0" fieldPosition="0">
        <references count="2">
          <reference field="1" count="1" selected="0">
            <x v="64"/>
          </reference>
          <reference field="2" count="0"/>
        </references>
      </pivotArea>
    </format>
    <format dxfId="3587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3586">
      <pivotArea dataOnly="0" labelOnly="1" outline="0" fieldPosition="0">
        <references count="2">
          <reference field="1" count="1" selected="0">
            <x v="67"/>
          </reference>
          <reference field="2" count="0"/>
        </references>
      </pivotArea>
    </format>
    <format dxfId="3585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3584">
      <pivotArea dataOnly="0" labelOnly="1" outline="0" fieldPosition="0">
        <references count="2">
          <reference field="1" count="1" selected="0">
            <x v="69"/>
          </reference>
          <reference field="2" count="0"/>
        </references>
      </pivotArea>
    </format>
    <format dxfId="3583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3582">
      <pivotArea dataOnly="0" labelOnly="1" outline="0" fieldPosition="0">
        <references count="2">
          <reference field="1" count="1" selected="0">
            <x v="71"/>
          </reference>
          <reference field="2" count="0"/>
        </references>
      </pivotArea>
    </format>
    <format dxfId="3581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3580">
      <pivotArea dataOnly="0" labelOnly="1" outline="0" fieldPosition="0">
        <references count="2">
          <reference field="1" count="1" selected="0">
            <x v="73"/>
          </reference>
          <reference field="2" count="0"/>
        </references>
      </pivotArea>
    </format>
    <format dxfId="3579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3578">
      <pivotArea dataOnly="0" labelOnly="1" outline="0" fieldPosition="0">
        <references count="2">
          <reference field="1" count="1" selected="0">
            <x v="75"/>
          </reference>
          <reference field="2" count="0"/>
        </references>
      </pivotArea>
    </format>
    <format dxfId="3577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3576">
      <pivotArea dataOnly="0" labelOnly="1" outline="0" fieldPosition="0">
        <references count="2">
          <reference field="1" count="1" selected="0">
            <x v="78"/>
          </reference>
          <reference field="2" count="0"/>
        </references>
      </pivotArea>
    </format>
    <format dxfId="3575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3574">
      <pivotArea dataOnly="0" labelOnly="1" outline="0" fieldPosition="0">
        <references count="2">
          <reference field="1" count="1" selected="0">
            <x v="81"/>
          </reference>
          <reference field="2" count="0"/>
        </references>
      </pivotArea>
    </format>
    <format dxfId="3573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3572">
      <pivotArea dataOnly="0" labelOnly="1" outline="0" fieldPosition="0">
        <references count="2">
          <reference field="1" count="1" selected="0">
            <x v="84"/>
          </reference>
          <reference field="2" count="0"/>
        </references>
      </pivotArea>
    </format>
    <format dxfId="3571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3570">
      <pivotArea dataOnly="0" labelOnly="1" outline="0" fieldPosition="0">
        <references count="2">
          <reference field="1" count="1" selected="0">
            <x v="86"/>
          </reference>
          <reference field="2" count="0"/>
        </references>
      </pivotArea>
    </format>
    <format dxfId="3569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3568">
      <pivotArea dataOnly="0" labelOnly="1" outline="0" fieldPosition="0">
        <references count="2">
          <reference field="1" count="1" selected="0">
            <x v="88"/>
          </reference>
          <reference field="2" count="0"/>
        </references>
      </pivotArea>
    </format>
    <format dxfId="3567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3566">
      <pivotArea dataOnly="0" labelOnly="1" outline="0" fieldPosition="0">
        <references count="2">
          <reference field="1" count="1" selected="0">
            <x v="90"/>
          </reference>
          <reference field="2" count="0"/>
        </references>
      </pivotArea>
    </format>
    <format dxfId="3565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3564">
      <pivotArea dataOnly="0" labelOnly="1" outline="0" fieldPosition="0">
        <references count="2">
          <reference field="1" count="1" selected="0">
            <x v="93"/>
          </reference>
          <reference field="2" count="0"/>
        </references>
      </pivotArea>
    </format>
    <format dxfId="3563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3562">
      <pivotArea dataOnly="0" labelOnly="1" outline="0" fieldPosition="0">
        <references count="2">
          <reference field="1" count="1" selected="0">
            <x v="95"/>
          </reference>
          <reference field="2" count="0"/>
        </references>
      </pivotArea>
    </format>
    <format dxfId="3561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3560">
      <pivotArea dataOnly="0" labelOnly="1" outline="0" fieldPosition="0">
        <references count="2">
          <reference field="1" count="1" selected="0">
            <x v="98"/>
          </reference>
          <reference field="2" count="0"/>
        </references>
      </pivotArea>
    </format>
    <format dxfId="3559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3558">
      <pivotArea dataOnly="0" labelOnly="1" outline="0" fieldPosition="0">
        <references count="2">
          <reference field="1" count="1" selected="0">
            <x v="100"/>
          </reference>
          <reference field="2" count="0"/>
        </references>
      </pivotArea>
    </format>
    <format dxfId="3557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3556">
      <pivotArea dataOnly="0" labelOnly="1" outline="0" fieldPosition="0">
        <references count="2">
          <reference field="1" count="1" selected="0">
            <x v="102"/>
          </reference>
          <reference field="2" count="0"/>
        </references>
      </pivotArea>
    </format>
    <format dxfId="3555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3554">
      <pivotArea dataOnly="0" labelOnly="1" outline="0" fieldPosition="0">
        <references count="2">
          <reference field="1" count="1" selected="0">
            <x v="104"/>
          </reference>
          <reference field="2" count="0"/>
        </references>
      </pivotArea>
    </format>
    <format dxfId="3553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3552">
      <pivotArea dataOnly="0" labelOnly="1" outline="0" fieldPosition="0">
        <references count="2">
          <reference field="1" count="1" selected="0">
            <x v="107"/>
          </reference>
          <reference field="2" count="0"/>
        </references>
      </pivotArea>
    </format>
    <format dxfId="3551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3550">
      <pivotArea dataOnly="0" labelOnly="1" outline="0" fieldPosition="0">
        <references count="2">
          <reference field="1" count="1" selected="0">
            <x v="109"/>
          </reference>
          <reference field="2" count="0"/>
        </references>
      </pivotArea>
    </format>
    <format dxfId="3549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3548">
      <pivotArea dataOnly="0" labelOnly="1" outline="0" fieldPosition="0">
        <references count="2">
          <reference field="1" count="1" selected="0">
            <x v="113"/>
          </reference>
          <reference field="2" count="0"/>
        </references>
      </pivotArea>
    </format>
    <format dxfId="3547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3546">
      <pivotArea dataOnly="0" labelOnly="1" outline="0" fieldPosition="0">
        <references count="2">
          <reference field="1" count="1" selected="0">
            <x v="117"/>
          </reference>
          <reference field="2" count="0"/>
        </references>
      </pivotArea>
    </format>
    <format dxfId="3545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3544">
      <pivotArea dataOnly="0" labelOnly="1" outline="0" fieldPosition="0">
        <references count="2">
          <reference field="1" count="1" selected="0">
            <x v="120"/>
          </reference>
          <reference field="2" count="0"/>
        </references>
      </pivotArea>
    </format>
    <format dxfId="3543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3542">
      <pivotArea dataOnly="0" labelOnly="1" outline="0" fieldPosition="0">
        <references count="2">
          <reference field="1" count="1" selected="0">
            <x v="123"/>
          </reference>
          <reference field="2" count="0"/>
        </references>
      </pivotArea>
    </format>
    <format dxfId="3541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3540">
      <pivotArea dataOnly="0" labelOnly="1" outline="0" fieldPosition="0">
        <references count="2">
          <reference field="1" count="1" selected="0">
            <x v="127"/>
          </reference>
          <reference field="2" count="0"/>
        </references>
      </pivotArea>
    </format>
    <format dxfId="3539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3538">
      <pivotArea dataOnly="0" labelOnly="1" outline="0" fieldPosition="0">
        <references count="2">
          <reference field="1" count="1" selected="0">
            <x v="130"/>
          </reference>
          <reference field="2" count="0"/>
        </references>
      </pivotArea>
    </format>
    <format dxfId="3537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3536">
      <pivotArea dataOnly="0" labelOnly="1" outline="0" fieldPosition="0">
        <references count="2">
          <reference field="1" count="1" selected="0">
            <x v="133"/>
          </reference>
          <reference field="2" count="0"/>
        </references>
      </pivotArea>
    </format>
    <format dxfId="3535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3534">
      <pivotArea dataOnly="0" labelOnly="1" outline="0" fieldPosition="0">
        <references count="2">
          <reference field="1" count="1" selected="0">
            <x v="135"/>
          </reference>
          <reference field="2" count="0"/>
        </references>
      </pivotArea>
    </format>
    <format dxfId="3533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3532">
      <pivotArea dataOnly="0" labelOnly="1" outline="0" fieldPosition="0">
        <references count="2">
          <reference field="1" count="1" selected="0">
            <x v="137"/>
          </reference>
          <reference field="2" count="0"/>
        </references>
      </pivotArea>
    </format>
    <format dxfId="3531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3530">
      <pivotArea dataOnly="0" labelOnly="1" outline="0" fieldPosition="0">
        <references count="2">
          <reference field="1" count="1" selected="0">
            <x v="141"/>
          </reference>
          <reference field="2" count="0"/>
        </references>
      </pivotArea>
    </format>
    <format dxfId="3529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3528">
      <pivotArea dataOnly="0" labelOnly="1" outline="0" fieldPosition="0">
        <references count="2">
          <reference field="1" count="1" selected="0">
            <x v="143"/>
          </reference>
          <reference field="2" count="0"/>
        </references>
      </pivotArea>
    </format>
    <format dxfId="3527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3526">
      <pivotArea dataOnly="0" labelOnly="1" outline="0" fieldPosition="0">
        <references count="2">
          <reference field="1" count="1" selected="0">
            <x v="146"/>
          </reference>
          <reference field="2" count="0"/>
        </references>
      </pivotArea>
    </format>
    <format dxfId="3525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3524">
      <pivotArea dataOnly="0" labelOnly="1" outline="0" fieldPosition="0">
        <references count="2">
          <reference field="1" count="1" selected="0">
            <x v="148"/>
          </reference>
          <reference field="2" count="0"/>
        </references>
      </pivotArea>
    </format>
    <format dxfId="3523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3522">
      <pivotArea dataOnly="0" labelOnly="1" outline="0" fieldPosition="0">
        <references count="2">
          <reference field="1" count="1" selected="0">
            <x v="150"/>
          </reference>
          <reference field="2" count="0"/>
        </references>
      </pivotArea>
    </format>
    <format dxfId="3521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3520">
      <pivotArea dataOnly="0" labelOnly="1" outline="0" fieldPosition="0">
        <references count="2">
          <reference field="1" count="1" selected="0">
            <x v="154"/>
          </reference>
          <reference field="2" count="0"/>
        </references>
      </pivotArea>
    </format>
    <format dxfId="3519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3518">
      <pivotArea dataOnly="0" labelOnly="1" outline="0" fieldPosition="0">
        <references count="2">
          <reference field="1" count="1" selected="0">
            <x v="157"/>
          </reference>
          <reference field="2" count="0"/>
        </references>
      </pivotArea>
    </format>
    <format dxfId="3517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3516">
      <pivotArea dataOnly="0" labelOnly="1" outline="0" fieldPosition="0">
        <references count="2">
          <reference field="1" count="1" selected="0">
            <x v="159"/>
          </reference>
          <reference field="2" count="0"/>
        </references>
      </pivotArea>
    </format>
    <format dxfId="3515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3514">
      <pivotArea dataOnly="0" labelOnly="1" outline="0" fieldPosition="0">
        <references count="2">
          <reference field="1" count="1" selected="0">
            <x v="161"/>
          </reference>
          <reference field="2" count="0"/>
        </references>
      </pivotArea>
    </format>
    <format dxfId="3513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3512">
      <pivotArea dataOnly="0" labelOnly="1" outline="0" fieldPosition="0">
        <references count="2">
          <reference field="1" count="1" selected="0">
            <x v="163"/>
          </reference>
          <reference field="2" count="0"/>
        </references>
      </pivotArea>
    </format>
    <format dxfId="3511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3510">
      <pivotArea dataOnly="0" labelOnly="1" outline="0" fieldPosition="0">
        <references count="2">
          <reference field="1" count="1" selected="0">
            <x v="165"/>
          </reference>
          <reference field="2" count="0"/>
        </references>
      </pivotArea>
    </format>
    <format dxfId="3509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3508">
      <pivotArea dataOnly="0" labelOnly="1" outline="0" fieldPosition="0">
        <references count="2">
          <reference field="1" count="1" selected="0">
            <x v="168"/>
          </reference>
          <reference field="2" count="0"/>
        </references>
      </pivotArea>
    </format>
    <format dxfId="3507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3506">
      <pivotArea dataOnly="0" labelOnly="1" outline="0" fieldPosition="0">
        <references count="2">
          <reference field="1" count="1" selected="0">
            <x v="170"/>
          </reference>
          <reference field="2" count="0"/>
        </references>
      </pivotArea>
    </format>
    <format dxfId="3505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3504">
      <pivotArea dataOnly="0" labelOnly="1" outline="0" fieldPosition="0">
        <references count="2">
          <reference field="1" count="1" selected="0">
            <x v="172"/>
          </reference>
          <reference field="2" count="0"/>
        </references>
      </pivotArea>
    </format>
    <format dxfId="3503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3502">
      <pivotArea dataOnly="0" labelOnly="1" outline="0" fieldPosition="0">
        <references count="2">
          <reference field="1" count="1" selected="0">
            <x v="174"/>
          </reference>
          <reference field="2" count="0"/>
        </references>
      </pivotArea>
    </format>
    <format dxfId="3501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3500">
      <pivotArea dataOnly="0" labelOnly="1" outline="0" fieldPosition="0">
        <references count="2">
          <reference field="1" count="1" selected="0">
            <x v="177"/>
          </reference>
          <reference field="2" count="0"/>
        </references>
      </pivotArea>
    </format>
    <format dxfId="3499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3498">
      <pivotArea dataOnly="0" labelOnly="1" outline="0" fieldPosition="0">
        <references count="2">
          <reference field="1" count="1" selected="0">
            <x v="180"/>
          </reference>
          <reference field="2" count="0"/>
        </references>
      </pivotArea>
    </format>
    <format dxfId="3497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3496">
      <pivotArea dataOnly="0" labelOnly="1" outline="0" fieldPosition="0">
        <references count="2">
          <reference field="1" count="1" selected="0">
            <x v="182"/>
          </reference>
          <reference field="2" count="0"/>
        </references>
      </pivotArea>
    </format>
    <format dxfId="3495">
      <pivotArea dataOnly="0" labelOnly="1" outline="0" fieldPosition="0">
        <references count="2">
          <reference field="1" count="1" selected="0">
            <x v="183"/>
          </reference>
          <reference field="2" count="0"/>
        </references>
      </pivotArea>
    </format>
    <format dxfId="349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93">
      <pivotArea outline="0" fieldPosition="0">
        <references count="2">
          <reference field="1" count="1" selected="0">
            <x v="2"/>
          </reference>
          <reference field="2" count="0" selected="0"/>
        </references>
      </pivotArea>
    </format>
    <format dxfId="3492">
      <pivotArea dataOnly="0" labelOnly="1" outline="0" fieldPosition="0">
        <references count="1">
          <reference field="1" count="1">
            <x v="2"/>
          </reference>
        </references>
      </pivotArea>
    </format>
    <format dxfId="3491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3490">
      <pivotArea outline="0" fieldPosition="0">
        <references count="2">
          <reference field="1" count="1" selected="0">
            <x v="4"/>
          </reference>
          <reference field="2" count="0" selected="0"/>
        </references>
      </pivotArea>
    </format>
    <format dxfId="3489">
      <pivotArea dataOnly="0" labelOnly="1" outline="0" fieldPosition="0">
        <references count="1">
          <reference field="1" count="1">
            <x v="4"/>
          </reference>
        </references>
      </pivotArea>
    </format>
    <format dxfId="3488">
      <pivotArea dataOnly="0" labelOnly="1" outline="0" fieldPosition="0">
        <references count="2">
          <reference field="1" count="1" selected="0">
            <x v="4"/>
          </reference>
          <reference field="2" count="0"/>
        </references>
      </pivotArea>
    </format>
    <format dxfId="3487">
      <pivotArea outline="0" fieldPosition="0">
        <references count="2">
          <reference field="1" count="1" selected="0">
            <x v="7"/>
          </reference>
          <reference field="2" count="0" selected="0"/>
        </references>
      </pivotArea>
    </format>
    <format dxfId="3486">
      <pivotArea dataOnly="0" labelOnly="1" outline="0" fieldPosition="0">
        <references count="1">
          <reference field="1" count="1">
            <x v="7"/>
          </reference>
        </references>
      </pivotArea>
    </format>
    <format dxfId="3485">
      <pivotArea dataOnly="0" labelOnly="1" outline="0" fieldPosition="0">
        <references count="2">
          <reference field="1" count="1" selected="0">
            <x v="7"/>
          </reference>
          <reference field="2" count="0"/>
        </references>
      </pivotArea>
    </format>
    <format dxfId="3484">
      <pivotArea outline="0" fieldPosition="0">
        <references count="2">
          <reference field="1" count="1" selected="0">
            <x v="10"/>
          </reference>
          <reference field="2" count="0" selected="0"/>
        </references>
      </pivotArea>
    </format>
    <format dxfId="3483">
      <pivotArea dataOnly="0" labelOnly="1" outline="0" fieldPosition="0">
        <references count="1">
          <reference field="1" count="1">
            <x v="10"/>
          </reference>
        </references>
      </pivotArea>
    </format>
    <format dxfId="3482">
      <pivotArea dataOnly="0" labelOnly="1" outline="0" fieldPosition="0">
        <references count="2">
          <reference field="1" count="1" selected="0">
            <x v="10"/>
          </reference>
          <reference field="2" count="0"/>
        </references>
      </pivotArea>
    </format>
    <format dxfId="3481">
      <pivotArea outline="0" fieldPosition="0">
        <references count="2">
          <reference field="1" count="1" selected="0">
            <x v="13"/>
          </reference>
          <reference field="2" count="0" selected="0"/>
        </references>
      </pivotArea>
    </format>
    <format dxfId="3480">
      <pivotArea dataOnly="0" labelOnly="1" outline="0" fieldPosition="0">
        <references count="1">
          <reference field="1" count="1">
            <x v="13"/>
          </reference>
        </references>
      </pivotArea>
    </format>
    <format dxfId="3479">
      <pivotArea dataOnly="0" labelOnly="1" outline="0" fieldPosition="0">
        <references count="2">
          <reference field="1" count="1" selected="0">
            <x v="13"/>
          </reference>
          <reference field="2" count="0"/>
        </references>
      </pivotArea>
    </format>
    <format dxfId="3478">
      <pivotArea outline="0" fieldPosition="0">
        <references count="2">
          <reference field="1" count="1" selected="0">
            <x v="16"/>
          </reference>
          <reference field="2" count="0" selected="0"/>
        </references>
      </pivotArea>
    </format>
    <format dxfId="3477">
      <pivotArea dataOnly="0" labelOnly="1" outline="0" fieldPosition="0">
        <references count="1">
          <reference field="1" count="1">
            <x v="16"/>
          </reference>
        </references>
      </pivotArea>
    </format>
    <format dxfId="3476">
      <pivotArea dataOnly="0" labelOnly="1" outline="0" fieldPosition="0">
        <references count="2">
          <reference field="1" count="1" selected="0">
            <x v="16"/>
          </reference>
          <reference field="2" count="0"/>
        </references>
      </pivotArea>
    </format>
    <format dxfId="3475">
      <pivotArea outline="0" fieldPosition="0">
        <references count="2">
          <reference field="1" count="1" selected="0">
            <x v="18"/>
          </reference>
          <reference field="2" count="0" selected="0"/>
        </references>
      </pivotArea>
    </format>
    <format dxfId="3474">
      <pivotArea dataOnly="0" labelOnly="1" outline="0" fieldPosition="0">
        <references count="1">
          <reference field="1" count="1">
            <x v="18"/>
          </reference>
        </references>
      </pivotArea>
    </format>
    <format dxfId="3473">
      <pivotArea dataOnly="0" labelOnly="1" outline="0" fieldPosition="0">
        <references count="2">
          <reference field="1" count="1" selected="0">
            <x v="18"/>
          </reference>
          <reference field="2" count="0"/>
        </references>
      </pivotArea>
    </format>
    <format dxfId="3472">
      <pivotArea outline="0" fieldPosition="0">
        <references count="2">
          <reference field="1" count="1" selected="0">
            <x v="20"/>
          </reference>
          <reference field="2" count="0" selected="0"/>
        </references>
      </pivotArea>
    </format>
    <format dxfId="3471">
      <pivotArea dataOnly="0" labelOnly="1" outline="0" fieldPosition="0">
        <references count="1">
          <reference field="1" count="1">
            <x v="20"/>
          </reference>
        </references>
      </pivotArea>
    </format>
    <format dxfId="3470">
      <pivotArea dataOnly="0" labelOnly="1" outline="0" fieldPosition="0">
        <references count="2">
          <reference field="1" count="1" selected="0">
            <x v="20"/>
          </reference>
          <reference field="2" count="0"/>
        </references>
      </pivotArea>
    </format>
    <format dxfId="3469">
      <pivotArea outline="0" fieldPosition="0">
        <references count="2">
          <reference field="1" count="1" selected="0">
            <x v="22"/>
          </reference>
          <reference field="2" count="0" selected="0"/>
        </references>
      </pivotArea>
    </format>
    <format dxfId="3468">
      <pivotArea dataOnly="0" labelOnly="1" outline="0" fieldPosition="0">
        <references count="1">
          <reference field="1" count="1">
            <x v="22"/>
          </reference>
        </references>
      </pivotArea>
    </format>
    <format dxfId="3467">
      <pivotArea dataOnly="0" labelOnly="1" outline="0" fieldPosition="0">
        <references count="2">
          <reference field="1" count="1" selected="0">
            <x v="22"/>
          </reference>
          <reference field="2" count="0"/>
        </references>
      </pivotArea>
    </format>
    <format dxfId="3466">
      <pivotArea outline="0" fieldPosition="0">
        <references count="2">
          <reference field="1" count="1" selected="0">
            <x v="24"/>
          </reference>
          <reference field="2" count="0" selected="0"/>
        </references>
      </pivotArea>
    </format>
    <format dxfId="3465">
      <pivotArea dataOnly="0" labelOnly="1" outline="0" fieldPosition="0">
        <references count="1">
          <reference field="1" count="1">
            <x v="24"/>
          </reference>
        </references>
      </pivotArea>
    </format>
    <format dxfId="3464">
      <pivotArea dataOnly="0" labelOnly="1" outline="0" fieldPosition="0">
        <references count="2">
          <reference field="1" count="1" selected="0">
            <x v="24"/>
          </reference>
          <reference field="2" count="0"/>
        </references>
      </pivotArea>
    </format>
    <format dxfId="3463">
      <pivotArea outline="0" fieldPosition="0">
        <references count="2">
          <reference field="1" count="1" selected="0">
            <x v="26"/>
          </reference>
          <reference field="2" count="0" selected="0"/>
        </references>
      </pivotArea>
    </format>
    <format dxfId="3462">
      <pivotArea dataOnly="0" labelOnly="1" outline="0" fieldPosition="0">
        <references count="1">
          <reference field="1" count="1">
            <x v="26"/>
          </reference>
        </references>
      </pivotArea>
    </format>
    <format dxfId="3461">
      <pivotArea dataOnly="0" labelOnly="1" outline="0" fieldPosition="0">
        <references count="2">
          <reference field="1" count="1" selected="0">
            <x v="26"/>
          </reference>
          <reference field="2" count="0"/>
        </references>
      </pivotArea>
    </format>
    <format dxfId="3460">
      <pivotArea outline="0" fieldPosition="0">
        <references count="2">
          <reference field="1" count="1" selected="0">
            <x v="28"/>
          </reference>
          <reference field="2" count="0" selected="0"/>
        </references>
      </pivotArea>
    </format>
    <format dxfId="3459">
      <pivotArea dataOnly="0" labelOnly="1" outline="0" fieldPosition="0">
        <references count="1">
          <reference field="1" count="1">
            <x v="28"/>
          </reference>
        </references>
      </pivotArea>
    </format>
    <format dxfId="3458">
      <pivotArea dataOnly="0" labelOnly="1" outline="0" fieldPosition="0">
        <references count="2">
          <reference field="1" count="1" selected="0">
            <x v="28"/>
          </reference>
          <reference field="2" count="0"/>
        </references>
      </pivotArea>
    </format>
    <format dxfId="3457">
      <pivotArea outline="0" fieldPosition="0">
        <references count="2">
          <reference field="1" count="1" selected="0">
            <x v="31"/>
          </reference>
          <reference field="2" count="0" selected="0"/>
        </references>
      </pivotArea>
    </format>
    <format dxfId="3456">
      <pivotArea dataOnly="0" labelOnly="1" outline="0" fieldPosition="0">
        <references count="1">
          <reference field="1" count="1">
            <x v="31"/>
          </reference>
        </references>
      </pivotArea>
    </format>
    <format dxfId="3455">
      <pivotArea dataOnly="0" labelOnly="1" outline="0" fieldPosition="0">
        <references count="2">
          <reference field="1" count="1" selected="0">
            <x v="31"/>
          </reference>
          <reference field="2" count="0"/>
        </references>
      </pivotArea>
    </format>
    <format dxfId="3454">
      <pivotArea outline="0" fieldPosition="0">
        <references count="2">
          <reference field="1" count="1" selected="0">
            <x v="33"/>
          </reference>
          <reference field="2" count="0" selected="0"/>
        </references>
      </pivotArea>
    </format>
    <format dxfId="3453">
      <pivotArea dataOnly="0" labelOnly="1" outline="0" fieldPosition="0">
        <references count="1">
          <reference field="1" count="1">
            <x v="33"/>
          </reference>
        </references>
      </pivotArea>
    </format>
    <format dxfId="3452">
      <pivotArea dataOnly="0" labelOnly="1" outline="0" fieldPosition="0">
        <references count="2">
          <reference field="1" count="1" selected="0">
            <x v="33"/>
          </reference>
          <reference field="2" count="0"/>
        </references>
      </pivotArea>
    </format>
    <format dxfId="3451">
      <pivotArea outline="0" fieldPosition="0">
        <references count="2">
          <reference field="1" count="1" selected="0">
            <x v="35"/>
          </reference>
          <reference field="2" count="0" selected="0"/>
        </references>
      </pivotArea>
    </format>
    <format dxfId="3450">
      <pivotArea dataOnly="0" labelOnly="1" outline="0" fieldPosition="0">
        <references count="1">
          <reference field="1" count="1">
            <x v="35"/>
          </reference>
        </references>
      </pivotArea>
    </format>
    <format dxfId="3449">
      <pivotArea dataOnly="0" labelOnly="1" outline="0" fieldPosition="0">
        <references count="2">
          <reference field="1" count="1" selected="0">
            <x v="35"/>
          </reference>
          <reference field="2" count="0"/>
        </references>
      </pivotArea>
    </format>
    <format dxfId="3448">
      <pivotArea outline="0" fieldPosition="0">
        <references count="2">
          <reference field="1" count="1" selected="0">
            <x v="37"/>
          </reference>
          <reference field="2" count="0" selected="0"/>
        </references>
      </pivotArea>
    </format>
    <format dxfId="3447">
      <pivotArea dataOnly="0" labelOnly="1" outline="0" fieldPosition="0">
        <references count="1">
          <reference field="1" count="1">
            <x v="37"/>
          </reference>
        </references>
      </pivotArea>
    </format>
    <format dxfId="3446">
      <pivotArea dataOnly="0" labelOnly="1" outline="0" fieldPosition="0">
        <references count="2">
          <reference field="1" count="1" selected="0">
            <x v="37"/>
          </reference>
          <reference field="2" count="0"/>
        </references>
      </pivotArea>
    </format>
    <format dxfId="3445">
      <pivotArea outline="0" fieldPosition="0">
        <references count="2">
          <reference field="1" count="1" selected="0">
            <x v="41"/>
          </reference>
          <reference field="2" count="0" selected="0"/>
        </references>
      </pivotArea>
    </format>
    <format dxfId="3444">
      <pivotArea dataOnly="0" labelOnly="1" outline="0" fieldPosition="0">
        <references count="1">
          <reference field="1" count="1">
            <x v="41"/>
          </reference>
        </references>
      </pivotArea>
    </format>
    <format dxfId="3443">
      <pivotArea dataOnly="0" labelOnly="1" outline="0" fieldPosition="0">
        <references count="2">
          <reference field="1" count="1" selected="0">
            <x v="41"/>
          </reference>
          <reference field="2" count="0"/>
        </references>
      </pivotArea>
    </format>
    <format dxfId="3442">
      <pivotArea outline="0" fieldPosition="0">
        <references count="2">
          <reference field="1" count="1" selected="0">
            <x v="43"/>
          </reference>
          <reference field="2" count="0" selected="0"/>
        </references>
      </pivotArea>
    </format>
    <format dxfId="3441">
      <pivotArea dataOnly="0" labelOnly="1" outline="0" fieldPosition="0">
        <references count="1">
          <reference field="1" count="1">
            <x v="43"/>
          </reference>
        </references>
      </pivotArea>
    </format>
    <format dxfId="3440">
      <pivotArea dataOnly="0" labelOnly="1" outline="0" fieldPosition="0">
        <references count="2">
          <reference field="1" count="1" selected="0">
            <x v="43"/>
          </reference>
          <reference field="2" count="0"/>
        </references>
      </pivotArea>
    </format>
    <format dxfId="3439">
      <pivotArea outline="0" fieldPosition="0">
        <references count="2">
          <reference field="1" count="1" selected="0">
            <x v="46"/>
          </reference>
          <reference field="2" count="0" selected="0"/>
        </references>
      </pivotArea>
    </format>
    <format dxfId="3438">
      <pivotArea dataOnly="0" labelOnly="1" outline="0" fieldPosition="0">
        <references count="1">
          <reference field="1" count="1">
            <x v="46"/>
          </reference>
        </references>
      </pivotArea>
    </format>
    <format dxfId="3437">
      <pivotArea dataOnly="0" labelOnly="1" outline="0" fieldPosition="0">
        <references count="2">
          <reference field="1" count="1" selected="0">
            <x v="46"/>
          </reference>
          <reference field="2" count="0"/>
        </references>
      </pivotArea>
    </format>
    <format dxfId="3436">
      <pivotArea outline="0" fieldPosition="0">
        <references count="2">
          <reference field="1" count="1" selected="0">
            <x v="49"/>
          </reference>
          <reference field="2" count="0" selected="0"/>
        </references>
      </pivotArea>
    </format>
    <format dxfId="3435">
      <pivotArea dataOnly="0" labelOnly="1" outline="0" fieldPosition="0">
        <references count="1">
          <reference field="1" count="1">
            <x v="49"/>
          </reference>
        </references>
      </pivotArea>
    </format>
    <format dxfId="3434">
      <pivotArea dataOnly="0" labelOnly="1" outline="0" fieldPosition="0">
        <references count="2">
          <reference field="1" count="1" selected="0">
            <x v="49"/>
          </reference>
          <reference field="2" count="0"/>
        </references>
      </pivotArea>
    </format>
    <format dxfId="3433">
      <pivotArea outline="0" fieldPosition="0">
        <references count="2">
          <reference field="1" count="1" selected="0">
            <x v="53"/>
          </reference>
          <reference field="2" count="0" selected="0"/>
        </references>
      </pivotArea>
    </format>
    <format dxfId="3432">
      <pivotArea dataOnly="0" labelOnly="1" outline="0" fieldPosition="0">
        <references count="1">
          <reference field="1" count="1">
            <x v="53"/>
          </reference>
        </references>
      </pivotArea>
    </format>
    <format dxfId="3431">
      <pivotArea dataOnly="0" labelOnly="1" outline="0" fieldPosition="0">
        <references count="2">
          <reference field="1" count="1" selected="0">
            <x v="53"/>
          </reference>
          <reference field="2" count="0"/>
        </references>
      </pivotArea>
    </format>
    <format dxfId="3430">
      <pivotArea outline="0" fieldPosition="0">
        <references count="2">
          <reference field="1" count="1" selected="0">
            <x v="55"/>
          </reference>
          <reference field="2" count="0" selected="0"/>
        </references>
      </pivotArea>
    </format>
    <format dxfId="3429">
      <pivotArea dataOnly="0" labelOnly="1" outline="0" fieldPosition="0">
        <references count="1">
          <reference field="1" count="1">
            <x v="55"/>
          </reference>
        </references>
      </pivotArea>
    </format>
    <format dxfId="3428">
      <pivotArea dataOnly="0" labelOnly="1" outline="0" fieldPosition="0">
        <references count="2">
          <reference field="1" count="1" selected="0">
            <x v="55"/>
          </reference>
          <reference field="2" count="0"/>
        </references>
      </pivotArea>
    </format>
    <format dxfId="3427">
      <pivotArea outline="0" fieldPosition="0">
        <references count="2">
          <reference field="1" count="1" selected="0">
            <x v="57"/>
          </reference>
          <reference field="2" count="0" selected="0"/>
        </references>
      </pivotArea>
    </format>
    <format dxfId="3426">
      <pivotArea dataOnly="0" labelOnly="1" outline="0" fieldPosition="0">
        <references count="1">
          <reference field="1" count="1">
            <x v="57"/>
          </reference>
        </references>
      </pivotArea>
    </format>
    <format dxfId="3425">
      <pivotArea dataOnly="0" labelOnly="1" outline="0" fieldPosition="0">
        <references count="2">
          <reference field="1" count="1" selected="0">
            <x v="57"/>
          </reference>
          <reference field="2" count="0"/>
        </references>
      </pivotArea>
    </format>
    <format dxfId="3424">
      <pivotArea outline="0" fieldPosition="0">
        <references count="2">
          <reference field="1" count="1" selected="0">
            <x v="59"/>
          </reference>
          <reference field="2" count="0" selected="0"/>
        </references>
      </pivotArea>
    </format>
    <format dxfId="3423">
      <pivotArea dataOnly="0" labelOnly="1" outline="0" fieldPosition="0">
        <references count="1">
          <reference field="1" count="1">
            <x v="59"/>
          </reference>
        </references>
      </pivotArea>
    </format>
    <format dxfId="3422">
      <pivotArea dataOnly="0" labelOnly="1" outline="0" fieldPosition="0">
        <references count="2">
          <reference field="1" count="1" selected="0">
            <x v="59"/>
          </reference>
          <reference field="2" count="0"/>
        </references>
      </pivotArea>
    </format>
    <format dxfId="3421">
      <pivotArea outline="0" fieldPosition="0">
        <references count="2">
          <reference field="1" count="1" selected="0">
            <x v="61"/>
          </reference>
          <reference field="2" count="0" selected="0"/>
        </references>
      </pivotArea>
    </format>
    <format dxfId="3420">
      <pivotArea dataOnly="0" labelOnly="1" outline="0" fieldPosition="0">
        <references count="1">
          <reference field="1" count="1">
            <x v="61"/>
          </reference>
        </references>
      </pivotArea>
    </format>
    <format dxfId="3419">
      <pivotArea dataOnly="0" labelOnly="1" outline="0" fieldPosition="0">
        <references count="2">
          <reference field="1" count="1" selected="0">
            <x v="61"/>
          </reference>
          <reference field="2" count="0"/>
        </references>
      </pivotArea>
    </format>
    <format dxfId="3418">
      <pivotArea outline="0" fieldPosition="0">
        <references count="2">
          <reference field="1" count="1" selected="0">
            <x v="63"/>
          </reference>
          <reference field="2" count="0" selected="0"/>
        </references>
      </pivotArea>
    </format>
    <format dxfId="3417">
      <pivotArea dataOnly="0" labelOnly="1" outline="0" fieldPosition="0">
        <references count="1">
          <reference field="1" count="1">
            <x v="63"/>
          </reference>
        </references>
      </pivotArea>
    </format>
    <format dxfId="3416">
      <pivotArea dataOnly="0" labelOnly="1" outline="0" fieldPosition="0">
        <references count="2">
          <reference field="1" count="1" selected="0">
            <x v="63"/>
          </reference>
          <reference field="2" count="0"/>
        </references>
      </pivotArea>
    </format>
    <format dxfId="3415">
      <pivotArea outline="0" fieldPosition="0">
        <references count="2">
          <reference field="1" count="1" selected="0">
            <x v="66"/>
          </reference>
          <reference field="2" count="0" selected="0"/>
        </references>
      </pivotArea>
    </format>
    <format dxfId="3414">
      <pivotArea dataOnly="0" labelOnly="1" outline="0" fieldPosition="0">
        <references count="1">
          <reference field="1" count="1">
            <x v="66"/>
          </reference>
        </references>
      </pivotArea>
    </format>
    <format dxfId="3413">
      <pivotArea dataOnly="0" labelOnly="1" outline="0" fieldPosition="0">
        <references count="2">
          <reference field="1" count="1" selected="0">
            <x v="66"/>
          </reference>
          <reference field="2" count="0"/>
        </references>
      </pivotArea>
    </format>
    <format dxfId="3412">
      <pivotArea outline="0" fieldPosition="0">
        <references count="2">
          <reference field="1" count="1" selected="0">
            <x v="68"/>
          </reference>
          <reference field="2" count="0" selected="0"/>
        </references>
      </pivotArea>
    </format>
    <format dxfId="3411">
      <pivotArea dataOnly="0" labelOnly="1" outline="0" fieldPosition="0">
        <references count="1">
          <reference field="1" count="1">
            <x v="68"/>
          </reference>
        </references>
      </pivotArea>
    </format>
    <format dxfId="3410">
      <pivotArea dataOnly="0" labelOnly="1" outline="0" fieldPosition="0">
        <references count="2">
          <reference field="1" count="1" selected="0">
            <x v="68"/>
          </reference>
          <reference field="2" count="0"/>
        </references>
      </pivotArea>
    </format>
    <format dxfId="3409">
      <pivotArea outline="0" fieldPosition="0">
        <references count="2">
          <reference field="1" count="1" selected="0">
            <x v="70"/>
          </reference>
          <reference field="2" count="0" selected="0"/>
        </references>
      </pivotArea>
    </format>
    <format dxfId="3408">
      <pivotArea dataOnly="0" labelOnly="1" outline="0" fieldPosition="0">
        <references count="1">
          <reference field="1" count="1">
            <x v="70"/>
          </reference>
        </references>
      </pivotArea>
    </format>
    <format dxfId="3407">
      <pivotArea dataOnly="0" labelOnly="1" outline="0" fieldPosition="0">
        <references count="2">
          <reference field="1" count="1" selected="0">
            <x v="70"/>
          </reference>
          <reference field="2" count="0"/>
        </references>
      </pivotArea>
    </format>
    <format dxfId="3406">
      <pivotArea outline="0" fieldPosition="0">
        <references count="2">
          <reference field="1" count="1" selected="0">
            <x v="72"/>
          </reference>
          <reference field="2" count="0" selected="0"/>
        </references>
      </pivotArea>
    </format>
    <format dxfId="3405">
      <pivotArea dataOnly="0" labelOnly="1" outline="0" fieldPosition="0">
        <references count="1">
          <reference field="1" count="1">
            <x v="72"/>
          </reference>
        </references>
      </pivotArea>
    </format>
    <format dxfId="3404">
      <pivotArea dataOnly="0" labelOnly="1" outline="0" fieldPosition="0">
        <references count="2">
          <reference field="1" count="1" selected="0">
            <x v="72"/>
          </reference>
          <reference field="2" count="0"/>
        </references>
      </pivotArea>
    </format>
    <format dxfId="3403">
      <pivotArea outline="0" fieldPosition="0">
        <references count="2">
          <reference field="1" count="1" selected="0">
            <x v="74"/>
          </reference>
          <reference field="2" count="0" selected="0"/>
        </references>
      </pivotArea>
    </format>
    <format dxfId="3402">
      <pivotArea dataOnly="0" labelOnly="1" outline="0" fieldPosition="0">
        <references count="1">
          <reference field="1" count="1">
            <x v="74"/>
          </reference>
        </references>
      </pivotArea>
    </format>
    <format dxfId="3401">
      <pivotArea dataOnly="0" labelOnly="1" outline="0" fieldPosition="0">
        <references count="2">
          <reference field="1" count="1" selected="0">
            <x v="74"/>
          </reference>
          <reference field="2" count="0"/>
        </references>
      </pivotArea>
    </format>
    <format dxfId="3400">
      <pivotArea outline="0" fieldPosition="0">
        <references count="2">
          <reference field="1" count="1" selected="0">
            <x v="77"/>
          </reference>
          <reference field="2" count="0" selected="0"/>
        </references>
      </pivotArea>
    </format>
    <format dxfId="3399">
      <pivotArea dataOnly="0" labelOnly="1" outline="0" fieldPosition="0">
        <references count="1">
          <reference field="1" count="1">
            <x v="77"/>
          </reference>
        </references>
      </pivotArea>
    </format>
    <format dxfId="3398">
      <pivotArea dataOnly="0" labelOnly="1" outline="0" fieldPosition="0">
        <references count="2">
          <reference field="1" count="1" selected="0">
            <x v="77"/>
          </reference>
          <reference field="2" count="0"/>
        </references>
      </pivotArea>
    </format>
    <format dxfId="3397">
      <pivotArea outline="0" fieldPosition="0">
        <references count="2">
          <reference field="1" count="1" selected="0">
            <x v="80"/>
          </reference>
          <reference field="2" count="0" selected="0"/>
        </references>
      </pivotArea>
    </format>
    <format dxfId="3396">
      <pivotArea dataOnly="0" labelOnly="1" outline="0" fieldPosition="0">
        <references count="1">
          <reference field="1" count="1">
            <x v="80"/>
          </reference>
        </references>
      </pivotArea>
    </format>
    <format dxfId="3395">
      <pivotArea dataOnly="0" labelOnly="1" outline="0" fieldPosition="0">
        <references count="2">
          <reference field="1" count="1" selected="0">
            <x v="80"/>
          </reference>
          <reference field="2" count="0"/>
        </references>
      </pivotArea>
    </format>
    <format dxfId="3394">
      <pivotArea outline="0" fieldPosition="0">
        <references count="2">
          <reference field="1" count="1" selected="0">
            <x v="83"/>
          </reference>
          <reference field="2" count="0" selected="0"/>
        </references>
      </pivotArea>
    </format>
    <format dxfId="3393">
      <pivotArea dataOnly="0" labelOnly="1" outline="0" fieldPosition="0">
        <references count="1">
          <reference field="1" count="1">
            <x v="83"/>
          </reference>
        </references>
      </pivotArea>
    </format>
    <format dxfId="3392">
      <pivotArea dataOnly="0" labelOnly="1" outline="0" fieldPosition="0">
        <references count="2">
          <reference field="1" count="1" selected="0">
            <x v="83"/>
          </reference>
          <reference field="2" count="0"/>
        </references>
      </pivotArea>
    </format>
    <format dxfId="3391">
      <pivotArea outline="0" fieldPosition="0">
        <references count="2">
          <reference field="1" count="1" selected="0">
            <x v="85"/>
          </reference>
          <reference field="2" count="0" selected="0"/>
        </references>
      </pivotArea>
    </format>
    <format dxfId="3390">
      <pivotArea dataOnly="0" labelOnly="1" outline="0" fieldPosition="0">
        <references count="1">
          <reference field="1" count="1">
            <x v="85"/>
          </reference>
        </references>
      </pivotArea>
    </format>
    <format dxfId="3389">
      <pivotArea dataOnly="0" labelOnly="1" outline="0" fieldPosition="0">
        <references count="2">
          <reference field="1" count="1" selected="0">
            <x v="85"/>
          </reference>
          <reference field="2" count="0"/>
        </references>
      </pivotArea>
    </format>
    <format dxfId="3388">
      <pivotArea outline="0" fieldPosition="0">
        <references count="2">
          <reference field="1" count="1" selected="0">
            <x v="87"/>
          </reference>
          <reference field="2" count="0" selected="0"/>
        </references>
      </pivotArea>
    </format>
    <format dxfId="3387">
      <pivotArea dataOnly="0" labelOnly="1" outline="0" fieldPosition="0">
        <references count="1">
          <reference field="1" count="1">
            <x v="87"/>
          </reference>
        </references>
      </pivotArea>
    </format>
    <format dxfId="3386">
      <pivotArea dataOnly="0" labelOnly="1" outline="0" fieldPosition="0">
        <references count="2">
          <reference field="1" count="1" selected="0">
            <x v="87"/>
          </reference>
          <reference field="2" count="0"/>
        </references>
      </pivotArea>
    </format>
    <format dxfId="3385">
      <pivotArea outline="0" fieldPosition="0">
        <references count="2">
          <reference field="1" count="1" selected="0">
            <x v="89"/>
          </reference>
          <reference field="2" count="0" selected="0"/>
        </references>
      </pivotArea>
    </format>
    <format dxfId="3384">
      <pivotArea dataOnly="0" labelOnly="1" outline="0" fieldPosition="0">
        <references count="1">
          <reference field="1" count="1">
            <x v="89"/>
          </reference>
        </references>
      </pivotArea>
    </format>
    <format dxfId="3383">
      <pivotArea dataOnly="0" labelOnly="1" outline="0" fieldPosition="0">
        <references count="2">
          <reference field="1" count="1" selected="0">
            <x v="89"/>
          </reference>
          <reference field="2" count="0"/>
        </references>
      </pivotArea>
    </format>
    <format dxfId="3382">
      <pivotArea outline="0" fieldPosition="0">
        <references count="2">
          <reference field="1" count="1" selected="0">
            <x v="92"/>
          </reference>
          <reference field="2" count="0" selected="0"/>
        </references>
      </pivotArea>
    </format>
    <format dxfId="3381">
      <pivotArea dataOnly="0" labelOnly="1" outline="0" fieldPosition="0">
        <references count="1">
          <reference field="1" count="1">
            <x v="92"/>
          </reference>
        </references>
      </pivotArea>
    </format>
    <format dxfId="3380">
      <pivotArea dataOnly="0" labelOnly="1" outline="0" fieldPosition="0">
        <references count="2">
          <reference field="1" count="1" selected="0">
            <x v="92"/>
          </reference>
          <reference field="2" count="0"/>
        </references>
      </pivotArea>
    </format>
    <format dxfId="3379">
      <pivotArea outline="0" fieldPosition="0">
        <references count="2">
          <reference field="1" count="1" selected="0">
            <x v="94"/>
          </reference>
          <reference field="2" count="0" selected="0"/>
        </references>
      </pivotArea>
    </format>
    <format dxfId="3378">
      <pivotArea dataOnly="0" labelOnly="1" outline="0" fieldPosition="0">
        <references count="1">
          <reference field="1" count="1">
            <x v="94"/>
          </reference>
        </references>
      </pivotArea>
    </format>
    <format dxfId="3377">
      <pivotArea dataOnly="0" labelOnly="1" outline="0" fieldPosition="0">
        <references count="2">
          <reference field="1" count="1" selected="0">
            <x v="94"/>
          </reference>
          <reference field="2" count="0"/>
        </references>
      </pivotArea>
    </format>
    <format dxfId="3376">
      <pivotArea outline="0" fieldPosition="0">
        <references count="2">
          <reference field="1" count="1" selected="0">
            <x v="97"/>
          </reference>
          <reference field="2" count="0" selected="0"/>
        </references>
      </pivotArea>
    </format>
    <format dxfId="3375">
      <pivotArea dataOnly="0" labelOnly="1" outline="0" fieldPosition="0">
        <references count="1">
          <reference field="1" count="1">
            <x v="97"/>
          </reference>
        </references>
      </pivotArea>
    </format>
    <format dxfId="3374">
      <pivotArea dataOnly="0" labelOnly="1" outline="0" fieldPosition="0">
        <references count="2">
          <reference field="1" count="1" selected="0">
            <x v="97"/>
          </reference>
          <reference field="2" count="0"/>
        </references>
      </pivotArea>
    </format>
    <format dxfId="3373">
      <pivotArea outline="0" fieldPosition="0">
        <references count="2">
          <reference field="1" count="1" selected="0">
            <x v="99"/>
          </reference>
          <reference field="2" count="0" selected="0"/>
        </references>
      </pivotArea>
    </format>
    <format dxfId="3372">
      <pivotArea dataOnly="0" labelOnly="1" outline="0" fieldPosition="0">
        <references count="1">
          <reference field="1" count="1">
            <x v="99"/>
          </reference>
        </references>
      </pivotArea>
    </format>
    <format dxfId="3371">
      <pivotArea dataOnly="0" labelOnly="1" outline="0" fieldPosition="0">
        <references count="2">
          <reference field="1" count="1" selected="0">
            <x v="99"/>
          </reference>
          <reference field="2" count="0"/>
        </references>
      </pivotArea>
    </format>
    <format dxfId="3370">
      <pivotArea outline="0" fieldPosition="0">
        <references count="2">
          <reference field="1" count="1" selected="0">
            <x v="101"/>
          </reference>
          <reference field="2" count="0" selected="0"/>
        </references>
      </pivotArea>
    </format>
    <format dxfId="3369">
      <pivotArea dataOnly="0" labelOnly="1" outline="0" fieldPosition="0">
        <references count="1">
          <reference field="1" count="1">
            <x v="101"/>
          </reference>
        </references>
      </pivotArea>
    </format>
    <format dxfId="3368">
      <pivotArea dataOnly="0" labelOnly="1" outline="0" fieldPosition="0">
        <references count="2">
          <reference field="1" count="1" selected="0">
            <x v="101"/>
          </reference>
          <reference field="2" count="0"/>
        </references>
      </pivotArea>
    </format>
    <format dxfId="3367">
      <pivotArea outline="0" fieldPosition="0">
        <references count="2">
          <reference field="1" count="1" selected="0">
            <x v="103"/>
          </reference>
          <reference field="2" count="0" selected="0"/>
        </references>
      </pivotArea>
    </format>
    <format dxfId="3366">
      <pivotArea dataOnly="0" labelOnly="1" outline="0" fieldPosition="0">
        <references count="1">
          <reference field="1" count="1">
            <x v="103"/>
          </reference>
        </references>
      </pivotArea>
    </format>
    <format dxfId="3365">
      <pivotArea dataOnly="0" labelOnly="1" outline="0" fieldPosition="0">
        <references count="2">
          <reference field="1" count="1" selected="0">
            <x v="103"/>
          </reference>
          <reference field="2" count="0"/>
        </references>
      </pivotArea>
    </format>
    <format dxfId="3364">
      <pivotArea outline="0" fieldPosition="0">
        <references count="2">
          <reference field="1" count="1" selected="0">
            <x v="105"/>
          </reference>
          <reference field="2" count="0" selected="0"/>
        </references>
      </pivotArea>
    </format>
    <format dxfId="3363">
      <pivotArea dataOnly="0" labelOnly="1" outline="0" fieldPosition="0">
        <references count="1">
          <reference field="1" count="1">
            <x v="105"/>
          </reference>
        </references>
      </pivotArea>
    </format>
    <format dxfId="3362">
      <pivotArea dataOnly="0" labelOnly="1" outline="0" fieldPosition="0">
        <references count="2">
          <reference field="1" count="1" selected="0">
            <x v="105"/>
          </reference>
          <reference field="2" count="0"/>
        </references>
      </pivotArea>
    </format>
    <format dxfId="3361">
      <pivotArea outline="0" fieldPosition="0">
        <references count="2">
          <reference field="1" count="1" selected="0">
            <x v="108"/>
          </reference>
          <reference field="2" count="0" selected="0"/>
        </references>
      </pivotArea>
    </format>
    <format dxfId="3360">
      <pivotArea dataOnly="0" labelOnly="1" outline="0" fieldPosition="0">
        <references count="1">
          <reference field="1" count="1">
            <x v="108"/>
          </reference>
        </references>
      </pivotArea>
    </format>
    <format dxfId="3359">
      <pivotArea dataOnly="0" labelOnly="1" outline="0" fieldPosition="0">
        <references count="2">
          <reference field="1" count="1" selected="0">
            <x v="108"/>
          </reference>
          <reference field="2" count="0"/>
        </references>
      </pivotArea>
    </format>
    <format dxfId="3358">
      <pivotArea outline="0" fieldPosition="0">
        <references count="2">
          <reference field="1" count="1" selected="0">
            <x v="111"/>
          </reference>
          <reference field="2" count="0" selected="0"/>
        </references>
      </pivotArea>
    </format>
    <format dxfId="3357">
      <pivotArea dataOnly="0" labelOnly="1" outline="0" fieldPosition="0">
        <references count="1">
          <reference field="1" count="1">
            <x v="111"/>
          </reference>
        </references>
      </pivotArea>
    </format>
    <format dxfId="3356">
      <pivotArea dataOnly="0" labelOnly="1" outline="0" fieldPosition="0">
        <references count="2">
          <reference field="1" count="1" selected="0">
            <x v="111"/>
          </reference>
          <reference field="2" count="0"/>
        </references>
      </pivotArea>
    </format>
    <format dxfId="3355">
      <pivotArea outline="0" fieldPosition="0">
        <references count="2">
          <reference field="1" count="1" selected="0">
            <x v="115"/>
          </reference>
          <reference field="2" count="0" selected="0"/>
        </references>
      </pivotArea>
    </format>
    <format dxfId="3354">
      <pivotArea dataOnly="0" labelOnly="1" outline="0" fieldPosition="0">
        <references count="1">
          <reference field="1" count="1">
            <x v="115"/>
          </reference>
        </references>
      </pivotArea>
    </format>
    <format dxfId="3353">
      <pivotArea dataOnly="0" labelOnly="1" outline="0" fieldPosition="0">
        <references count="2">
          <reference field="1" count="1" selected="0">
            <x v="115"/>
          </reference>
          <reference field="2" count="0"/>
        </references>
      </pivotArea>
    </format>
    <format dxfId="3352">
      <pivotArea outline="0" fieldPosition="0">
        <references count="2">
          <reference field="1" count="1" selected="0">
            <x v="119"/>
          </reference>
          <reference field="2" count="0" selected="0"/>
        </references>
      </pivotArea>
    </format>
    <format dxfId="3351">
      <pivotArea dataOnly="0" labelOnly="1" outline="0" fieldPosition="0">
        <references count="1">
          <reference field="1" count="1">
            <x v="119"/>
          </reference>
        </references>
      </pivotArea>
    </format>
    <format dxfId="3350">
      <pivotArea dataOnly="0" labelOnly="1" outline="0" fieldPosition="0">
        <references count="2">
          <reference field="1" count="1" selected="0">
            <x v="119"/>
          </reference>
          <reference field="2" count="0"/>
        </references>
      </pivotArea>
    </format>
    <format dxfId="3349">
      <pivotArea outline="0" fieldPosition="0">
        <references count="2">
          <reference field="1" count="1" selected="0">
            <x v="121"/>
          </reference>
          <reference field="2" count="0" selected="0"/>
        </references>
      </pivotArea>
    </format>
    <format dxfId="3348">
      <pivotArea dataOnly="0" labelOnly="1" outline="0" fieldPosition="0">
        <references count="1">
          <reference field="1" count="1">
            <x v="121"/>
          </reference>
        </references>
      </pivotArea>
    </format>
    <format dxfId="3347">
      <pivotArea dataOnly="0" labelOnly="1" outline="0" fieldPosition="0">
        <references count="2">
          <reference field="1" count="1" selected="0">
            <x v="121"/>
          </reference>
          <reference field="2" count="0"/>
        </references>
      </pivotArea>
    </format>
    <format dxfId="3346">
      <pivotArea outline="0" fieldPosition="0">
        <references count="2">
          <reference field="1" count="1" selected="0">
            <x v="125"/>
          </reference>
          <reference field="2" count="0" selected="0"/>
        </references>
      </pivotArea>
    </format>
    <format dxfId="3345">
      <pivotArea dataOnly="0" labelOnly="1" outline="0" fieldPosition="0">
        <references count="1">
          <reference field="1" count="1">
            <x v="125"/>
          </reference>
        </references>
      </pivotArea>
    </format>
    <format dxfId="3344">
      <pivotArea dataOnly="0" labelOnly="1" outline="0" fieldPosition="0">
        <references count="2">
          <reference field="1" count="1" selected="0">
            <x v="125"/>
          </reference>
          <reference field="2" count="0"/>
        </references>
      </pivotArea>
    </format>
    <format dxfId="3343">
      <pivotArea outline="0" fieldPosition="0">
        <references count="2">
          <reference field="1" count="1" selected="0">
            <x v="129"/>
          </reference>
          <reference field="2" count="0" selected="0"/>
        </references>
      </pivotArea>
    </format>
    <format dxfId="3342">
      <pivotArea dataOnly="0" labelOnly="1" outline="0" fieldPosition="0">
        <references count="1">
          <reference field="1" count="1">
            <x v="129"/>
          </reference>
        </references>
      </pivotArea>
    </format>
    <format dxfId="3341">
      <pivotArea dataOnly="0" labelOnly="1" outline="0" fieldPosition="0">
        <references count="2">
          <reference field="1" count="1" selected="0">
            <x v="129"/>
          </reference>
          <reference field="2" count="0"/>
        </references>
      </pivotArea>
    </format>
    <format dxfId="3340">
      <pivotArea outline="0" fieldPosition="0">
        <references count="2">
          <reference field="1" count="1" selected="0">
            <x v="131"/>
          </reference>
          <reference field="2" count="0" selected="0"/>
        </references>
      </pivotArea>
    </format>
    <format dxfId="3339">
      <pivotArea dataOnly="0" labelOnly="1" outline="0" fieldPosition="0">
        <references count="1">
          <reference field="1" count="1">
            <x v="131"/>
          </reference>
        </references>
      </pivotArea>
    </format>
    <format dxfId="3338">
      <pivotArea dataOnly="0" labelOnly="1" outline="0" fieldPosition="0">
        <references count="2">
          <reference field="1" count="1" selected="0">
            <x v="131"/>
          </reference>
          <reference field="2" count="0"/>
        </references>
      </pivotArea>
    </format>
    <format dxfId="3337">
      <pivotArea outline="0" fieldPosition="0">
        <references count="2">
          <reference field="1" count="1" selected="0">
            <x v="134"/>
          </reference>
          <reference field="2" count="0" selected="0"/>
        </references>
      </pivotArea>
    </format>
    <format dxfId="3336">
      <pivotArea dataOnly="0" labelOnly="1" outline="0" fieldPosition="0">
        <references count="1">
          <reference field="1" count="1">
            <x v="134"/>
          </reference>
        </references>
      </pivotArea>
    </format>
    <format dxfId="3335">
      <pivotArea dataOnly="0" labelOnly="1" outline="0" fieldPosition="0">
        <references count="2">
          <reference field="1" count="1" selected="0">
            <x v="134"/>
          </reference>
          <reference field="2" count="0"/>
        </references>
      </pivotArea>
    </format>
    <format dxfId="3334">
      <pivotArea outline="0" fieldPosition="0">
        <references count="2">
          <reference field="1" count="1" selected="0">
            <x v="136"/>
          </reference>
          <reference field="2" count="0" selected="0"/>
        </references>
      </pivotArea>
    </format>
    <format dxfId="3333">
      <pivotArea dataOnly="0" labelOnly="1" outline="0" fieldPosition="0">
        <references count="1">
          <reference field="1" count="1">
            <x v="136"/>
          </reference>
        </references>
      </pivotArea>
    </format>
    <format dxfId="3332">
      <pivotArea dataOnly="0" labelOnly="1" outline="0" fieldPosition="0">
        <references count="2">
          <reference field="1" count="1" selected="0">
            <x v="136"/>
          </reference>
          <reference field="2" count="0"/>
        </references>
      </pivotArea>
    </format>
    <format dxfId="3331">
      <pivotArea outline="0" fieldPosition="0">
        <references count="2">
          <reference field="1" count="1" selected="0">
            <x v="139"/>
          </reference>
          <reference field="2" count="0" selected="0"/>
        </references>
      </pivotArea>
    </format>
    <format dxfId="3330">
      <pivotArea dataOnly="0" labelOnly="1" outline="0" fieldPosition="0">
        <references count="1">
          <reference field="1" count="1">
            <x v="139"/>
          </reference>
        </references>
      </pivotArea>
    </format>
    <format dxfId="3329">
      <pivotArea dataOnly="0" labelOnly="1" outline="0" fieldPosition="0">
        <references count="2">
          <reference field="1" count="1" selected="0">
            <x v="139"/>
          </reference>
          <reference field="2" count="0"/>
        </references>
      </pivotArea>
    </format>
    <format dxfId="3328">
      <pivotArea outline="0" fieldPosition="0">
        <references count="2">
          <reference field="1" count="1" selected="0">
            <x v="142"/>
          </reference>
          <reference field="2" count="0" selected="0"/>
        </references>
      </pivotArea>
    </format>
    <format dxfId="3327">
      <pivotArea dataOnly="0" labelOnly="1" outline="0" fieldPosition="0">
        <references count="1">
          <reference field="1" count="1">
            <x v="142"/>
          </reference>
        </references>
      </pivotArea>
    </format>
    <format dxfId="3326">
      <pivotArea dataOnly="0" labelOnly="1" outline="0" fieldPosition="0">
        <references count="2">
          <reference field="1" count="1" selected="0">
            <x v="142"/>
          </reference>
          <reference field="2" count="0"/>
        </references>
      </pivotArea>
    </format>
    <format dxfId="3325">
      <pivotArea outline="0" fieldPosition="0">
        <references count="2">
          <reference field="1" count="1" selected="0">
            <x v="144"/>
          </reference>
          <reference field="2" count="0" selected="0"/>
        </references>
      </pivotArea>
    </format>
    <format dxfId="3324">
      <pivotArea dataOnly="0" labelOnly="1" outline="0" fieldPosition="0">
        <references count="1">
          <reference field="1" count="1">
            <x v="144"/>
          </reference>
        </references>
      </pivotArea>
    </format>
    <format dxfId="3323">
      <pivotArea dataOnly="0" labelOnly="1" outline="0" fieldPosition="0">
        <references count="2">
          <reference field="1" count="1" selected="0">
            <x v="144"/>
          </reference>
          <reference field="2" count="0"/>
        </references>
      </pivotArea>
    </format>
    <format dxfId="3322">
      <pivotArea outline="0" fieldPosition="0">
        <references count="2">
          <reference field="1" count="1" selected="0">
            <x v="147"/>
          </reference>
          <reference field="2" count="0" selected="0"/>
        </references>
      </pivotArea>
    </format>
    <format dxfId="3321">
      <pivotArea dataOnly="0" labelOnly="1" outline="0" fieldPosition="0">
        <references count="1">
          <reference field="1" count="1">
            <x v="147"/>
          </reference>
        </references>
      </pivotArea>
    </format>
    <format dxfId="3320">
      <pivotArea dataOnly="0" labelOnly="1" outline="0" fieldPosition="0">
        <references count="2">
          <reference field="1" count="1" selected="0">
            <x v="147"/>
          </reference>
          <reference field="2" count="0"/>
        </references>
      </pivotArea>
    </format>
    <format dxfId="3319">
      <pivotArea outline="0" fieldPosition="0">
        <references count="2">
          <reference field="1" count="1" selected="0">
            <x v="149"/>
          </reference>
          <reference field="2" count="0" selected="0"/>
        </references>
      </pivotArea>
    </format>
    <format dxfId="3318">
      <pivotArea dataOnly="0" labelOnly="1" outline="0" fieldPosition="0">
        <references count="1">
          <reference field="1" count="1">
            <x v="149"/>
          </reference>
        </references>
      </pivotArea>
    </format>
    <format dxfId="3317">
      <pivotArea dataOnly="0" labelOnly="1" outline="0" fieldPosition="0">
        <references count="2">
          <reference field="1" count="1" selected="0">
            <x v="149"/>
          </reference>
          <reference field="2" count="0"/>
        </references>
      </pivotArea>
    </format>
    <format dxfId="3316">
      <pivotArea outline="0" fieldPosition="0">
        <references count="2">
          <reference field="1" count="1" selected="0">
            <x v="153"/>
          </reference>
          <reference field="2" count="0" selected="0"/>
        </references>
      </pivotArea>
    </format>
    <format dxfId="3315">
      <pivotArea dataOnly="0" labelOnly="1" outline="0" fieldPosition="0">
        <references count="1">
          <reference field="1" count="1">
            <x v="153"/>
          </reference>
        </references>
      </pivotArea>
    </format>
    <format dxfId="3314">
      <pivotArea dataOnly="0" labelOnly="1" outline="0" fieldPosition="0">
        <references count="2">
          <reference field="1" count="1" selected="0">
            <x v="153"/>
          </reference>
          <reference field="2" count="0"/>
        </references>
      </pivotArea>
    </format>
    <format dxfId="3313">
      <pivotArea outline="0" fieldPosition="0">
        <references count="2">
          <reference field="1" count="1" selected="0">
            <x v="155"/>
          </reference>
          <reference field="2" count="0" selected="0"/>
        </references>
      </pivotArea>
    </format>
    <format dxfId="3312">
      <pivotArea dataOnly="0" labelOnly="1" outline="0" fieldPosition="0">
        <references count="1">
          <reference field="1" count="1">
            <x v="155"/>
          </reference>
        </references>
      </pivotArea>
    </format>
    <format dxfId="3311">
      <pivotArea dataOnly="0" labelOnly="1" outline="0" fieldPosition="0">
        <references count="2">
          <reference field="1" count="1" selected="0">
            <x v="155"/>
          </reference>
          <reference field="2" count="0"/>
        </references>
      </pivotArea>
    </format>
    <format dxfId="3310">
      <pivotArea outline="0" fieldPosition="0">
        <references count="2">
          <reference field="1" count="1" selected="0">
            <x v="158"/>
          </reference>
          <reference field="2" count="0" selected="0"/>
        </references>
      </pivotArea>
    </format>
    <format dxfId="3309">
      <pivotArea dataOnly="0" labelOnly="1" outline="0" fieldPosition="0">
        <references count="1">
          <reference field="1" count="1">
            <x v="158"/>
          </reference>
        </references>
      </pivotArea>
    </format>
    <format dxfId="3308">
      <pivotArea dataOnly="0" labelOnly="1" outline="0" fieldPosition="0">
        <references count="2">
          <reference field="1" count="1" selected="0">
            <x v="158"/>
          </reference>
          <reference field="2" count="0"/>
        </references>
      </pivotArea>
    </format>
    <format dxfId="3307">
      <pivotArea outline="0" fieldPosition="0">
        <references count="2">
          <reference field="1" count="1" selected="0">
            <x v="160"/>
          </reference>
          <reference field="2" count="0" selected="0"/>
        </references>
      </pivotArea>
    </format>
    <format dxfId="3306">
      <pivotArea dataOnly="0" labelOnly="1" outline="0" fieldPosition="0">
        <references count="1">
          <reference field="1" count="1">
            <x v="160"/>
          </reference>
        </references>
      </pivotArea>
    </format>
    <format dxfId="3305">
      <pivotArea dataOnly="0" labelOnly="1" outline="0" fieldPosition="0">
        <references count="2">
          <reference field="1" count="1" selected="0">
            <x v="160"/>
          </reference>
          <reference field="2" count="0"/>
        </references>
      </pivotArea>
    </format>
    <format dxfId="3304">
      <pivotArea outline="0" fieldPosition="0">
        <references count="2">
          <reference field="1" count="1" selected="0">
            <x v="162"/>
          </reference>
          <reference field="2" count="0" selected="0"/>
        </references>
      </pivotArea>
    </format>
    <format dxfId="3303">
      <pivotArea dataOnly="0" labelOnly="1" outline="0" fieldPosition="0">
        <references count="1">
          <reference field="1" count="1">
            <x v="162"/>
          </reference>
        </references>
      </pivotArea>
    </format>
    <format dxfId="3302">
      <pivotArea dataOnly="0" labelOnly="1" outline="0" fieldPosition="0">
        <references count="2">
          <reference field="1" count="1" selected="0">
            <x v="162"/>
          </reference>
          <reference field="2" count="0"/>
        </references>
      </pivotArea>
    </format>
    <format dxfId="3301">
      <pivotArea outline="0" fieldPosition="0">
        <references count="2">
          <reference field="1" count="1" selected="0">
            <x v="164"/>
          </reference>
          <reference field="2" count="0" selected="0"/>
        </references>
      </pivotArea>
    </format>
    <format dxfId="3300">
      <pivotArea dataOnly="0" labelOnly="1" outline="0" fieldPosition="0">
        <references count="1">
          <reference field="1" count="1">
            <x v="164"/>
          </reference>
        </references>
      </pivotArea>
    </format>
    <format dxfId="3299">
      <pivotArea dataOnly="0" labelOnly="1" outline="0" fieldPosition="0">
        <references count="2">
          <reference field="1" count="1" selected="0">
            <x v="164"/>
          </reference>
          <reference field="2" count="0"/>
        </references>
      </pivotArea>
    </format>
    <format dxfId="3298">
      <pivotArea outline="0" fieldPosition="0">
        <references count="2">
          <reference field="1" count="1" selected="0">
            <x v="166"/>
          </reference>
          <reference field="2" count="0" selected="0"/>
        </references>
      </pivotArea>
    </format>
    <format dxfId="3297">
      <pivotArea dataOnly="0" labelOnly="1" outline="0" fieldPosition="0">
        <references count="1">
          <reference field="1" count="1">
            <x v="166"/>
          </reference>
        </references>
      </pivotArea>
    </format>
    <format dxfId="3296">
      <pivotArea dataOnly="0" labelOnly="1" outline="0" fieldPosition="0">
        <references count="2">
          <reference field="1" count="1" selected="0">
            <x v="166"/>
          </reference>
          <reference field="2" count="0"/>
        </references>
      </pivotArea>
    </format>
    <format dxfId="3295">
      <pivotArea outline="0" fieldPosition="0">
        <references count="2">
          <reference field="1" count="1" selected="0">
            <x v="169"/>
          </reference>
          <reference field="2" count="0" selected="0"/>
        </references>
      </pivotArea>
    </format>
    <format dxfId="3294">
      <pivotArea dataOnly="0" labelOnly="1" outline="0" fieldPosition="0">
        <references count="1">
          <reference field="1" count="1">
            <x v="169"/>
          </reference>
        </references>
      </pivotArea>
    </format>
    <format dxfId="3293">
      <pivotArea dataOnly="0" labelOnly="1" outline="0" fieldPosition="0">
        <references count="2">
          <reference field="1" count="1" selected="0">
            <x v="169"/>
          </reference>
          <reference field="2" count="0"/>
        </references>
      </pivotArea>
    </format>
    <format dxfId="3292">
      <pivotArea outline="0" fieldPosition="0">
        <references count="2">
          <reference field="1" count="1" selected="0">
            <x v="171"/>
          </reference>
          <reference field="2" count="0" selected="0"/>
        </references>
      </pivotArea>
    </format>
    <format dxfId="3291">
      <pivotArea dataOnly="0" labelOnly="1" outline="0" fieldPosition="0">
        <references count="1">
          <reference field="1" count="1">
            <x v="171"/>
          </reference>
        </references>
      </pivotArea>
    </format>
    <format dxfId="3290">
      <pivotArea dataOnly="0" labelOnly="1" outline="0" fieldPosition="0">
        <references count="2">
          <reference field="1" count="1" selected="0">
            <x v="171"/>
          </reference>
          <reference field="2" count="0"/>
        </references>
      </pivotArea>
    </format>
    <format dxfId="3289">
      <pivotArea outline="0" fieldPosition="0">
        <references count="2">
          <reference field="1" count="1" selected="0">
            <x v="173"/>
          </reference>
          <reference field="2" count="0" selected="0"/>
        </references>
      </pivotArea>
    </format>
    <format dxfId="3288">
      <pivotArea dataOnly="0" labelOnly="1" outline="0" fieldPosition="0">
        <references count="1">
          <reference field="1" count="1">
            <x v="173"/>
          </reference>
        </references>
      </pivotArea>
    </format>
    <format dxfId="3287">
      <pivotArea dataOnly="0" labelOnly="1" outline="0" fieldPosition="0">
        <references count="2">
          <reference field="1" count="1" selected="0">
            <x v="173"/>
          </reference>
          <reference field="2" count="0"/>
        </references>
      </pivotArea>
    </format>
    <format dxfId="3286">
      <pivotArea outline="0" fieldPosition="0">
        <references count="2">
          <reference field="1" count="1" selected="0">
            <x v="175"/>
          </reference>
          <reference field="2" count="0" selected="0"/>
        </references>
      </pivotArea>
    </format>
    <format dxfId="3285">
      <pivotArea dataOnly="0" labelOnly="1" outline="0" fieldPosition="0">
        <references count="1">
          <reference field="1" count="1">
            <x v="175"/>
          </reference>
        </references>
      </pivotArea>
    </format>
    <format dxfId="3284">
      <pivotArea dataOnly="0" labelOnly="1" outline="0" fieldPosition="0">
        <references count="2">
          <reference field="1" count="1" selected="0">
            <x v="175"/>
          </reference>
          <reference field="2" count="0"/>
        </references>
      </pivotArea>
    </format>
    <format dxfId="3283">
      <pivotArea outline="0" fieldPosition="0">
        <references count="2">
          <reference field="1" count="1" selected="0">
            <x v="179"/>
          </reference>
          <reference field="2" count="0" selected="0"/>
        </references>
      </pivotArea>
    </format>
    <format dxfId="3282">
      <pivotArea dataOnly="0" labelOnly="1" outline="0" fieldPosition="0">
        <references count="1">
          <reference field="1" count="1">
            <x v="179"/>
          </reference>
        </references>
      </pivotArea>
    </format>
    <format dxfId="3281">
      <pivotArea dataOnly="0" labelOnly="1" outline="0" fieldPosition="0">
        <references count="2">
          <reference field="1" count="1" selected="0">
            <x v="179"/>
          </reference>
          <reference field="2" count="0"/>
        </references>
      </pivotArea>
    </format>
    <format dxfId="3280">
      <pivotArea outline="0" fieldPosition="0">
        <references count="2">
          <reference field="1" count="1" selected="0">
            <x v="181"/>
          </reference>
          <reference field="2" count="0" selected="0"/>
        </references>
      </pivotArea>
    </format>
    <format dxfId="3279">
      <pivotArea dataOnly="0" labelOnly="1" outline="0" fieldPosition="0">
        <references count="1">
          <reference field="1" count="1">
            <x v="181"/>
          </reference>
        </references>
      </pivotArea>
    </format>
    <format dxfId="3278">
      <pivotArea dataOnly="0" labelOnly="1" outline="0" fieldPosition="0">
        <references count="2">
          <reference field="1" count="1" selected="0">
            <x v="181"/>
          </reference>
          <reference field="2" count="0"/>
        </references>
      </pivotArea>
    </format>
    <format dxfId="3277">
      <pivotArea outline="0" fieldPosition="0">
        <references count="1">
          <reference field="4294967294" count="1" selected="0">
            <x v="0"/>
          </reference>
        </references>
      </pivotArea>
    </format>
    <format dxfId="32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75">
      <pivotArea outline="0" fieldPosition="0">
        <references count="1">
          <reference field="4294967294" count="1" selected="0">
            <x v="1"/>
          </reference>
        </references>
      </pivotArea>
    </format>
    <format dxfId="32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73">
      <pivotArea outline="0" fieldPosition="0">
        <references count="1">
          <reference field="4294967294" count="1" selected="0">
            <x v="2"/>
          </reference>
        </references>
      </pivotArea>
    </format>
    <format dxfId="32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71">
      <pivotArea outline="0" fieldPosition="0">
        <references count="1">
          <reference field="4294967294" count="1" selected="0">
            <x v="3"/>
          </reference>
        </references>
      </pivotArea>
    </format>
    <format dxfId="327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2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3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3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3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11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7.xml"/><Relationship Id="rId10" Type="http://schemas.openxmlformats.org/officeDocument/2006/relationships/pivotTable" Target="../pivotTables/pivotTable12.xml"/><Relationship Id="rId4" Type="http://schemas.openxmlformats.org/officeDocument/2006/relationships/pivotTable" Target="../pivotTables/pivotTable6.xml"/><Relationship Id="rId9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0.xml"/><Relationship Id="rId3" Type="http://schemas.openxmlformats.org/officeDocument/2006/relationships/pivotTable" Target="../pivotTables/pivotTable15.xml"/><Relationship Id="rId7" Type="http://schemas.openxmlformats.org/officeDocument/2006/relationships/pivotTable" Target="../pivotTables/pivotTable19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11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17.xml"/><Relationship Id="rId10" Type="http://schemas.openxmlformats.org/officeDocument/2006/relationships/pivotTable" Target="../pivotTables/pivotTable22.xml"/><Relationship Id="rId4" Type="http://schemas.openxmlformats.org/officeDocument/2006/relationships/pivotTable" Target="../pivotTables/pivotTable16.xml"/><Relationship Id="rId9" Type="http://schemas.openxmlformats.org/officeDocument/2006/relationships/pivotTable" Target="../pivotTables/pivotTable2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5"/>
  <sheetViews>
    <sheetView topLeftCell="G1" workbookViewId="0">
      <selection activeCell="C11" sqref="C11"/>
    </sheetView>
  </sheetViews>
  <sheetFormatPr defaultRowHeight="15"/>
  <cols>
    <col min="1" max="1" width="55.42578125" style="174" customWidth="1"/>
    <col min="2" max="2" width="13.5703125" style="89" customWidth="1"/>
    <col min="3" max="3" width="13.28515625" style="120" customWidth="1"/>
    <col min="4" max="4" width="12.42578125" style="112" customWidth="1"/>
    <col min="5" max="5" width="13.28515625" style="89" customWidth="1"/>
    <col min="6" max="6" width="12.42578125" style="120" customWidth="1"/>
    <col min="7" max="8" width="12.42578125" style="112" customWidth="1"/>
    <col min="9" max="9" width="12.42578125" style="121" customWidth="1"/>
    <col min="10" max="10" width="12.42578125" style="89" hidden="1" customWidth="1"/>
    <col min="11" max="11" width="13.28515625" style="120" hidden="1" customWidth="1"/>
    <col min="12" max="12" width="12.42578125" style="112" hidden="1" customWidth="1"/>
    <col min="13" max="13" width="12.42578125" style="89" hidden="1" customWidth="1"/>
    <col min="14" max="14" width="12.42578125" style="120" hidden="1" customWidth="1"/>
    <col min="15" max="15" width="10.42578125" style="112" hidden="1" customWidth="1"/>
    <col min="16" max="16" width="9" style="112" hidden="1" customWidth="1"/>
    <col min="17" max="17" width="12.42578125" style="121" hidden="1" customWidth="1"/>
    <col min="18" max="18" width="0" hidden="1" customWidth="1"/>
    <col min="19" max="19" width="18.7109375" customWidth="1"/>
    <col min="20" max="20" width="14.140625" bestFit="1" customWidth="1"/>
    <col min="22" max="22" width="14.28515625" bestFit="1" customWidth="1"/>
    <col min="23" max="24" width="11.5703125" bestFit="1" customWidth="1"/>
    <col min="26" max="27" width="9.85546875" bestFit="1" customWidth="1"/>
    <col min="30" max="30" width="4.28515625" customWidth="1"/>
    <col min="35" max="35" width="15.28515625" bestFit="1" customWidth="1"/>
    <col min="37" max="37" width="9.85546875" bestFit="1" customWidth="1"/>
  </cols>
  <sheetData>
    <row r="1" spans="1:40">
      <c r="A1" s="81"/>
      <c r="B1" s="82"/>
      <c r="C1" s="83"/>
      <c r="D1" s="500" t="s">
        <v>439</v>
      </c>
      <c r="E1" s="500"/>
      <c r="F1" s="500"/>
      <c r="G1" s="500"/>
      <c r="H1" s="500"/>
      <c r="I1" s="501"/>
      <c r="J1" s="84"/>
      <c r="K1" s="85"/>
      <c r="L1" s="500" t="s">
        <v>440</v>
      </c>
      <c r="M1" s="500"/>
      <c r="N1" s="500"/>
      <c r="O1" s="500"/>
      <c r="P1" s="500"/>
      <c r="Q1" s="501"/>
    </row>
    <row r="2" spans="1:40">
      <c r="A2" s="86"/>
      <c r="B2" s="87"/>
      <c r="C2" s="88"/>
      <c r="D2" s="502" t="s">
        <v>441</v>
      </c>
      <c r="E2" s="503"/>
      <c r="F2" s="503"/>
      <c r="G2" s="503"/>
      <c r="H2" s="503"/>
      <c r="I2" s="504"/>
      <c r="K2" s="90"/>
      <c r="L2" s="502">
        <v>1112</v>
      </c>
      <c r="M2" s="502"/>
      <c r="N2" s="502"/>
      <c r="O2" s="502"/>
      <c r="P2" s="502"/>
      <c r="Q2" s="505"/>
    </row>
    <row r="3" spans="1:40">
      <c r="A3" s="86"/>
      <c r="B3" s="91"/>
      <c r="C3" s="92"/>
      <c r="D3" s="93"/>
      <c r="E3" s="94"/>
      <c r="F3" s="90"/>
      <c r="G3" s="95"/>
      <c r="H3" s="95"/>
      <c r="I3" s="96"/>
      <c r="J3" s="94"/>
      <c r="K3" s="90"/>
      <c r="L3" s="95"/>
      <c r="M3" s="94"/>
      <c r="N3" s="90"/>
      <c r="O3" s="95"/>
      <c r="P3" s="95"/>
      <c r="Q3" s="96"/>
    </row>
    <row r="4" spans="1:40" ht="15.75" thickBot="1">
      <c r="A4" s="97"/>
      <c r="B4" s="98" t="s">
        <v>442</v>
      </c>
      <c r="C4" s="99" t="s">
        <v>442</v>
      </c>
      <c r="D4" s="100"/>
      <c r="E4" s="101" t="s">
        <v>442</v>
      </c>
      <c r="F4" s="102" t="s">
        <v>442</v>
      </c>
      <c r="G4" s="100"/>
      <c r="H4" s="100"/>
      <c r="I4" s="103"/>
      <c r="J4" s="101" t="s">
        <v>442</v>
      </c>
      <c r="K4" s="102" t="s">
        <v>442</v>
      </c>
      <c r="L4" s="100"/>
      <c r="M4" s="101" t="s">
        <v>442</v>
      </c>
      <c r="N4" s="102" t="s">
        <v>442</v>
      </c>
      <c r="O4" s="100"/>
      <c r="P4" s="100"/>
      <c r="Q4" s="103"/>
    </row>
    <row r="5" spans="1:40" ht="15.75" thickBot="1">
      <c r="A5" s="104"/>
      <c r="B5" s="105" t="str">
        <f>D5</f>
        <v>2015-2016</v>
      </c>
      <c r="C5" s="106" t="str">
        <f>D5</f>
        <v>2015-2016</v>
      </c>
      <c r="D5" s="95" t="s">
        <v>443</v>
      </c>
      <c r="E5" s="107" t="str">
        <f>G5</f>
        <v>2016-2017</v>
      </c>
      <c r="F5" s="95" t="str">
        <f>G5</f>
        <v>2016-2017</v>
      </c>
      <c r="G5" s="95" t="s">
        <v>444</v>
      </c>
      <c r="H5" s="95"/>
      <c r="I5" s="96" t="s">
        <v>445</v>
      </c>
      <c r="J5" s="108" t="str">
        <f>D5</f>
        <v>2015-2016</v>
      </c>
      <c r="K5" s="109" t="str">
        <f>L5</f>
        <v>2015-2016</v>
      </c>
      <c r="L5" s="95" t="str">
        <f>D5</f>
        <v>2015-2016</v>
      </c>
      <c r="M5" s="108" t="str">
        <f>O5</f>
        <v>2016-2017</v>
      </c>
      <c r="N5" s="109" t="str">
        <f>O5</f>
        <v>2016-2017</v>
      </c>
      <c r="O5" s="95" t="str">
        <f>G5</f>
        <v>2016-2017</v>
      </c>
      <c r="P5" s="95"/>
      <c r="Q5" s="96" t="s">
        <v>445</v>
      </c>
      <c r="T5" s="493" t="s">
        <v>669</v>
      </c>
      <c r="U5" s="494"/>
      <c r="V5" s="494"/>
      <c r="W5" s="494"/>
      <c r="X5" s="494"/>
      <c r="Y5" s="494"/>
      <c r="Z5" s="494"/>
      <c r="AA5" s="494"/>
      <c r="AB5" s="494"/>
      <c r="AC5" s="494"/>
      <c r="AD5" s="494"/>
      <c r="AE5" s="494"/>
      <c r="AF5" s="494"/>
      <c r="AG5" s="494"/>
      <c r="AH5" s="494"/>
      <c r="AI5" s="494"/>
      <c r="AJ5" s="494"/>
      <c r="AK5" s="494"/>
      <c r="AL5" s="494"/>
      <c r="AM5" s="494"/>
      <c r="AN5" s="495"/>
    </row>
    <row r="6" spans="1:40">
      <c r="A6" s="110" t="s">
        <v>446</v>
      </c>
      <c r="B6" s="105" t="s">
        <v>9</v>
      </c>
      <c r="C6" s="111" t="s">
        <v>447</v>
      </c>
      <c r="D6" s="112" t="s">
        <v>448</v>
      </c>
      <c r="E6" s="107" t="s">
        <v>9</v>
      </c>
      <c r="F6" s="112" t="s">
        <v>447</v>
      </c>
      <c r="G6" s="95" t="s">
        <v>448</v>
      </c>
      <c r="H6" s="95" t="s">
        <v>449</v>
      </c>
      <c r="I6" s="96" t="s">
        <v>450</v>
      </c>
      <c r="J6" s="108" t="s">
        <v>9</v>
      </c>
      <c r="K6" s="111" t="s">
        <v>447</v>
      </c>
      <c r="L6" s="112" t="s">
        <v>448</v>
      </c>
      <c r="M6" s="108" t="s">
        <v>9</v>
      </c>
      <c r="N6" s="111" t="s">
        <v>447</v>
      </c>
      <c r="O6" s="95" t="s">
        <v>448</v>
      </c>
      <c r="P6" s="95" t="s">
        <v>449</v>
      </c>
      <c r="Q6" s="96" t="s">
        <v>450</v>
      </c>
      <c r="T6" s="233"/>
      <c r="U6" s="234"/>
      <c r="V6" s="234"/>
      <c r="W6" s="234"/>
      <c r="X6" s="234"/>
      <c r="Y6" s="234"/>
      <c r="Z6" s="234"/>
      <c r="AA6" s="234"/>
      <c r="AB6" s="234"/>
      <c r="AC6" s="235"/>
      <c r="AD6" s="213"/>
      <c r="AE6" s="233"/>
      <c r="AF6" s="234"/>
      <c r="AG6" s="234"/>
      <c r="AH6" s="234"/>
      <c r="AI6" s="234"/>
      <c r="AJ6" s="234"/>
      <c r="AK6" s="234"/>
      <c r="AL6" s="234"/>
      <c r="AM6" s="234"/>
      <c r="AN6" s="235"/>
    </row>
    <row r="7" spans="1:40" ht="120.75" thickBot="1">
      <c r="A7" s="113"/>
      <c r="B7" s="228" t="s">
        <v>670</v>
      </c>
      <c r="C7" s="229" t="s">
        <v>671</v>
      </c>
      <c r="D7" s="116"/>
      <c r="E7" s="114"/>
      <c r="F7" s="115"/>
      <c r="G7" s="116"/>
      <c r="H7" s="116"/>
      <c r="I7" s="117"/>
      <c r="J7" s="114"/>
      <c r="K7" s="115"/>
      <c r="L7" s="116"/>
      <c r="M7" s="114"/>
      <c r="N7" s="115"/>
      <c r="O7" s="116"/>
      <c r="P7" s="116"/>
      <c r="Q7" s="117"/>
      <c r="T7" s="214" t="s">
        <v>17</v>
      </c>
      <c r="U7" s="215" t="s">
        <v>659</v>
      </c>
      <c r="V7" s="216" t="s">
        <v>660</v>
      </c>
      <c r="W7" s="216" t="s">
        <v>661</v>
      </c>
      <c r="X7" s="216" t="s">
        <v>662</v>
      </c>
      <c r="Y7" s="216" t="s">
        <v>663</v>
      </c>
      <c r="Z7" s="216" t="s">
        <v>664</v>
      </c>
      <c r="AA7" s="216" t="s">
        <v>665</v>
      </c>
      <c r="AB7" s="216" t="s">
        <v>666</v>
      </c>
      <c r="AC7" s="217" t="s">
        <v>667</v>
      </c>
      <c r="AD7" s="232"/>
      <c r="AE7" s="214" t="s">
        <v>17</v>
      </c>
      <c r="AF7" s="215" t="s">
        <v>659</v>
      </c>
      <c r="AG7" s="216" t="s">
        <v>660</v>
      </c>
      <c r="AH7" s="216" t="s">
        <v>661</v>
      </c>
      <c r="AI7" s="216" t="s">
        <v>662</v>
      </c>
      <c r="AJ7" s="216" t="s">
        <v>663</v>
      </c>
      <c r="AK7" s="216" t="s">
        <v>664</v>
      </c>
      <c r="AL7" s="216" t="s">
        <v>665</v>
      </c>
      <c r="AM7" s="216" t="s">
        <v>666</v>
      </c>
      <c r="AN7" s="217" t="s">
        <v>667</v>
      </c>
    </row>
    <row r="8" spans="1:40">
      <c r="A8" s="118"/>
      <c r="C8" s="119"/>
      <c r="L8" s="122"/>
      <c r="T8" s="80" t="s">
        <v>668</v>
      </c>
      <c r="U8" t="s">
        <v>18</v>
      </c>
      <c r="V8" s="2">
        <v>1</v>
      </c>
      <c r="W8" s="3">
        <v>1</v>
      </c>
      <c r="X8" s="4">
        <v>120000</v>
      </c>
      <c r="Y8" s="5">
        <v>120000</v>
      </c>
      <c r="Z8" s="6">
        <v>120000</v>
      </c>
      <c r="AA8" s="7">
        <v>120000</v>
      </c>
      <c r="AB8" s="8">
        <v>0</v>
      </c>
      <c r="AC8" s="9">
        <v>0</v>
      </c>
      <c r="AE8" s="80" t="s">
        <v>672</v>
      </c>
      <c r="AF8" t="s">
        <v>18</v>
      </c>
      <c r="AG8">
        <v>1</v>
      </c>
      <c r="AH8">
        <v>1</v>
      </c>
      <c r="AI8">
        <v>240000</v>
      </c>
      <c r="AJ8">
        <v>240000</v>
      </c>
      <c r="AK8">
        <v>240000</v>
      </c>
      <c r="AL8">
        <v>240000</v>
      </c>
      <c r="AM8">
        <v>0</v>
      </c>
      <c r="AN8">
        <v>0</v>
      </c>
    </row>
    <row r="9" spans="1:40">
      <c r="A9" s="123" t="s">
        <v>451</v>
      </c>
      <c r="B9" s="124">
        <v>0</v>
      </c>
      <c r="C9" s="125">
        <v>0</v>
      </c>
      <c r="D9" s="126" t="str">
        <f t="shared" ref="D9:D72" si="0">IF(B9=0,"N/A",C9/B9)</f>
        <v>N/A</v>
      </c>
      <c r="E9" s="127">
        <v>0</v>
      </c>
      <c r="F9" s="128">
        <v>0</v>
      </c>
      <c r="G9" s="126" t="str">
        <f>IF(E9=0,"N/A",F9/E9)</f>
        <v>N/A</v>
      </c>
      <c r="H9" s="129" t="e">
        <f>IF(D9=0,"N/A",G9-D9)</f>
        <v>#VALUE!</v>
      </c>
      <c r="I9" s="130" t="e">
        <f>IF(D9=0,"N/A",H9/D9)</f>
        <v>#VALUE!</v>
      </c>
      <c r="J9" s="127">
        <v>1</v>
      </c>
      <c r="K9" s="128">
        <v>95468</v>
      </c>
      <c r="L9" s="131">
        <f t="shared" ref="L9:L72" si="1">IF(J9=0,"N/A",K9/J9)</f>
        <v>95468</v>
      </c>
      <c r="M9" s="127">
        <v>1</v>
      </c>
      <c r="N9" s="128">
        <v>96854</v>
      </c>
      <c r="O9" s="126">
        <f>IF(M9=0,"N/A",N9/M9)</f>
        <v>96854</v>
      </c>
      <c r="P9" s="129">
        <f>IF(L9=0,"N/A",O9-L9)</f>
        <v>1386</v>
      </c>
      <c r="Q9" s="130">
        <f>IF(L9=0,"N/A",P9/L9)</f>
        <v>1.4517953659865086E-2</v>
      </c>
      <c r="T9" s="80" t="s">
        <v>668</v>
      </c>
      <c r="U9" t="s">
        <v>19</v>
      </c>
      <c r="V9" s="2">
        <v>18</v>
      </c>
      <c r="W9" s="3">
        <v>18</v>
      </c>
      <c r="X9" s="10">
        <v>1206091</v>
      </c>
      <c r="Y9" s="5">
        <v>1206091</v>
      </c>
      <c r="Z9" s="11">
        <v>67005.055555555562</v>
      </c>
      <c r="AA9" s="7">
        <v>67005.055555555562</v>
      </c>
      <c r="AB9" s="8">
        <v>0</v>
      </c>
      <c r="AC9" s="9">
        <v>0</v>
      </c>
      <c r="AE9" s="80" t="s">
        <v>672</v>
      </c>
      <c r="AF9" t="s">
        <v>19</v>
      </c>
      <c r="AG9">
        <v>266.75</v>
      </c>
      <c r="AH9">
        <v>266.75</v>
      </c>
      <c r="AI9">
        <v>18101360.600000001</v>
      </c>
      <c r="AJ9">
        <v>18101360.600000001</v>
      </c>
      <c r="AK9">
        <v>67858.89634489223</v>
      </c>
      <c r="AL9">
        <v>67858.89634489223</v>
      </c>
      <c r="AM9">
        <v>0</v>
      </c>
      <c r="AN9">
        <v>0</v>
      </c>
    </row>
    <row r="10" spans="1:40">
      <c r="A10" s="123" t="s">
        <v>452</v>
      </c>
      <c r="B10" s="124">
        <v>0</v>
      </c>
      <c r="C10" s="125">
        <v>0</v>
      </c>
      <c r="D10" s="126" t="str">
        <f t="shared" si="0"/>
        <v>N/A</v>
      </c>
      <c r="E10" s="127">
        <v>0</v>
      </c>
      <c r="F10" s="128">
        <v>0</v>
      </c>
      <c r="G10" s="126" t="str">
        <f t="shared" ref="G10:G73" si="2">IF(E10=0,"N/A",F10/E10)</f>
        <v>N/A</v>
      </c>
      <c r="H10" s="129" t="e">
        <f t="shared" ref="H10:H73" si="3">IF(D10=0,"N/A",G10-D10)</f>
        <v>#VALUE!</v>
      </c>
      <c r="I10" s="130" t="e">
        <f t="shared" ref="I10:I73" si="4">IF(D10=0,"N/A",H10/D10)</f>
        <v>#VALUE!</v>
      </c>
      <c r="J10" s="127">
        <v>1</v>
      </c>
      <c r="K10" s="128">
        <v>92000</v>
      </c>
      <c r="L10" s="131">
        <f t="shared" si="1"/>
        <v>92000</v>
      </c>
      <c r="M10" s="127">
        <v>1</v>
      </c>
      <c r="N10" s="128">
        <v>92000</v>
      </c>
      <c r="O10" s="126">
        <f t="shared" ref="O10:O73" si="5">IF(M10=0,"N/A",N10/M10)</f>
        <v>92000</v>
      </c>
      <c r="P10" s="129">
        <f t="shared" ref="P10:P73" si="6">IF(L10=0,"N/A",O10-L10)</f>
        <v>0</v>
      </c>
      <c r="Q10" s="130">
        <f t="shared" ref="Q10:Q73" si="7">IF(L10=0,"N/A",P10/L10)</f>
        <v>0</v>
      </c>
      <c r="T10" s="80" t="s">
        <v>668</v>
      </c>
      <c r="U10" t="s">
        <v>20</v>
      </c>
      <c r="V10" s="2">
        <v>7</v>
      </c>
      <c r="W10" s="3">
        <v>7</v>
      </c>
      <c r="X10" s="10">
        <v>595671.01</v>
      </c>
      <c r="Y10" s="5">
        <v>595671.01</v>
      </c>
      <c r="Z10" s="11">
        <v>85095.858571428573</v>
      </c>
      <c r="AA10" s="7">
        <v>85095.858571428573</v>
      </c>
      <c r="AB10" s="8">
        <v>0</v>
      </c>
      <c r="AC10" s="9">
        <v>0</v>
      </c>
      <c r="AE10" s="80" t="s">
        <v>672</v>
      </c>
      <c r="AF10" t="s">
        <v>20</v>
      </c>
      <c r="AG10">
        <v>10</v>
      </c>
      <c r="AH10">
        <v>10</v>
      </c>
      <c r="AI10">
        <v>1246290</v>
      </c>
      <c r="AJ10">
        <v>1246290</v>
      </c>
      <c r="AK10">
        <v>124629</v>
      </c>
      <c r="AL10">
        <v>124629</v>
      </c>
      <c r="AM10">
        <v>0</v>
      </c>
      <c r="AN10">
        <v>0</v>
      </c>
    </row>
    <row r="11" spans="1:40">
      <c r="A11" s="132" t="s">
        <v>453</v>
      </c>
      <c r="B11" s="124">
        <v>86.5</v>
      </c>
      <c r="C11" s="125">
        <v>1370527.67</v>
      </c>
      <c r="D11" s="126">
        <f>IF(B11=0,"N/A",C11/B11)</f>
        <v>15844.250520231213</v>
      </c>
      <c r="E11" s="127">
        <v>86.5</v>
      </c>
      <c r="F11" s="128">
        <v>1370527.67</v>
      </c>
      <c r="G11" s="126">
        <f>IF(E11=0,"N/A",F11/E11)</f>
        <v>15844.250520231213</v>
      </c>
      <c r="H11" s="129">
        <f t="shared" si="3"/>
        <v>0</v>
      </c>
      <c r="I11" s="130">
        <f t="shared" si="4"/>
        <v>0</v>
      </c>
      <c r="J11" s="127">
        <v>18</v>
      </c>
      <c r="K11" s="128">
        <v>1206091</v>
      </c>
      <c r="L11" s="131">
        <f t="shared" si="1"/>
        <v>67005.055555555562</v>
      </c>
      <c r="M11" s="127">
        <v>18</v>
      </c>
      <c r="N11" s="128">
        <v>1206091</v>
      </c>
      <c r="O11" s="126">
        <f t="shared" si="5"/>
        <v>67005.055555555562</v>
      </c>
      <c r="P11" s="129">
        <f t="shared" si="6"/>
        <v>0</v>
      </c>
      <c r="Q11" s="130">
        <f t="shared" si="7"/>
        <v>0</v>
      </c>
      <c r="T11" s="80" t="s">
        <v>668</v>
      </c>
      <c r="U11" t="s">
        <v>21</v>
      </c>
      <c r="V11" s="2">
        <v>5</v>
      </c>
      <c r="W11" s="3">
        <v>5</v>
      </c>
      <c r="X11" s="10">
        <v>313645.59999999998</v>
      </c>
      <c r="Y11" s="5">
        <v>313645.59999999998</v>
      </c>
      <c r="Z11" s="11">
        <v>62729.119999999995</v>
      </c>
      <c r="AA11" s="7">
        <v>62729.119999999995</v>
      </c>
      <c r="AB11" s="8">
        <v>0</v>
      </c>
      <c r="AC11" s="9">
        <v>0</v>
      </c>
      <c r="AE11" s="80" t="s">
        <v>672</v>
      </c>
      <c r="AF11" t="s">
        <v>21</v>
      </c>
      <c r="AG11">
        <v>68.849999999999994</v>
      </c>
      <c r="AH11">
        <v>68.849999999999994</v>
      </c>
      <c r="AI11">
        <v>4560738</v>
      </c>
      <c r="AJ11">
        <v>4560738</v>
      </c>
      <c r="AK11">
        <v>66241.655773420483</v>
      </c>
      <c r="AL11">
        <v>66241.655773420483</v>
      </c>
      <c r="AM11">
        <v>0</v>
      </c>
      <c r="AN11">
        <v>0</v>
      </c>
    </row>
    <row r="12" spans="1:40">
      <c r="A12" s="133" t="s">
        <v>454</v>
      </c>
      <c r="B12" s="124">
        <v>1753.903</v>
      </c>
      <c r="C12" s="125">
        <v>29128135</v>
      </c>
      <c r="D12" s="126">
        <f t="shared" si="0"/>
        <v>16607.608858642696</v>
      </c>
      <c r="E12" s="127">
        <v>1753.903</v>
      </c>
      <c r="F12" s="128">
        <v>29128135</v>
      </c>
      <c r="G12" s="126">
        <f t="shared" si="2"/>
        <v>16607.608858642696</v>
      </c>
      <c r="H12" s="129">
        <f t="shared" si="3"/>
        <v>0</v>
      </c>
      <c r="I12" s="130">
        <f t="shared" si="4"/>
        <v>0</v>
      </c>
      <c r="J12" s="127">
        <v>266.75</v>
      </c>
      <c r="K12" s="128">
        <v>18101360.600000001</v>
      </c>
      <c r="L12" s="131">
        <f t="shared" si="1"/>
        <v>67858.89634489223</v>
      </c>
      <c r="M12" s="127">
        <v>266.75</v>
      </c>
      <c r="N12" s="128">
        <v>18101360.600000001</v>
      </c>
      <c r="O12" s="126">
        <f t="shared" si="5"/>
        <v>67858.89634489223</v>
      </c>
      <c r="P12" s="129">
        <f t="shared" si="6"/>
        <v>0</v>
      </c>
      <c r="Q12" s="130">
        <f t="shared" si="7"/>
        <v>0</v>
      </c>
      <c r="T12" s="80" t="s">
        <v>668</v>
      </c>
      <c r="U12" t="s">
        <v>22</v>
      </c>
      <c r="V12" s="2">
        <v>1</v>
      </c>
      <c r="W12" s="3">
        <v>1</v>
      </c>
      <c r="X12" s="10">
        <v>88406</v>
      </c>
      <c r="Y12" s="5">
        <v>88406</v>
      </c>
      <c r="Z12" s="11">
        <v>88406</v>
      </c>
      <c r="AA12" s="7">
        <v>88406</v>
      </c>
      <c r="AB12" s="8">
        <v>0</v>
      </c>
      <c r="AC12" s="9">
        <v>0</v>
      </c>
      <c r="AE12" s="80" t="s">
        <v>672</v>
      </c>
      <c r="AF12" t="s">
        <v>22</v>
      </c>
      <c r="AG12">
        <v>23</v>
      </c>
      <c r="AH12">
        <v>23</v>
      </c>
      <c r="AI12">
        <v>1752165</v>
      </c>
      <c r="AJ12">
        <v>1752165</v>
      </c>
      <c r="AK12">
        <v>76181.086956521744</v>
      </c>
      <c r="AL12">
        <v>76181.086956521744</v>
      </c>
      <c r="AM12">
        <v>0</v>
      </c>
      <c r="AN12">
        <v>0</v>
      </c>
    </row>
    <row r="13" spans="1:40">
      <c r="A13" s="133" t="s">
        <v>455</v>
      </c>
      <c r="B13" s="124">
        <v>2</v>
      </c>
      <c r="C13" s="125">
        <v>75732</v>
      </c>
      <c r="D13" s="126">
        <f t="shared" si="0"/>
        <v>37866</v>
      </c>
      <c r="E13" s="127">
        <v>2</v>
      </c>
      <c r="F13" s="128">
        <v>82768</v>
      </c>
      <c r="G13" s="126">
        <f t="shared" si="2"/>
        <v>41384</v>
      </c>
      <c r="H13" s="129">
        <f t="shared" si="3"/>
        <v>3518</v>
      </c>
      <c r="I13" s="130">
        <f t="shared" si="4"/>
        <v>9.2906565256430568E-2</v>
      </c>
      <c r="J13" s="127">
        <v>1.5</v>
      </c>
      <c r="K13" s="128">
        <v>144701</v>
      </c>
      <c r="L13" s="131">
        <f t="shared" si="1"/>
        <v>96467.333333333328</v>
      </c>
      <c r="M13" s="127">
        <v>1.5</v>
      </c>
      <c r="N13" s="128">
        <v>146149</v>
      </c>
      <c r="O13" s="126">
        <f t="shared" si="5"/>
        <v>97432.666666666672</v>
      </c>
      <c r="P13" s="129">
        <f t="shared" si="6"/>
        <v>965.33333333334303</v>
      </c>
      <c r="Q13" s="130">
        <f t="shared" si="7"/>
        <v>1.0006841694252387E-2</v>
      </c>
      <c r="T13" s="80" t="s">
        <v>668</v>
      </c>
      <c r="U13" t="s">
        <v>23</v>
      </c>
      <c r="V13" s="2">
        <v>1</v>
      </c>
      <c r="W13" s="3">
        <v>1</v>
      </c>
      <c r="X13" s="10">
        <v>56057</v>
      </c>
      <c r="Y13" s="5">
        <v>56058</v>
      </c>
      <c r="Z13" s="11">
        <v>56057</v>
      </c>
      <c r="AA13" s="7">
        <v>56058</v>
      </c>
      <c r="AB13" s="8">
        <v>1</v>
      </c>
      <c r="AC13" s="9">
        <v>1.7838985318515083E-5</v>
      </c>
      <c r="AE13" s="80" t="s">
        <v>672</v>
      </c>
      <c r="AF13" t="s">
        <v>23</v>
      </c>
      <c r="AG13">
        <v>198.7</v>
      </c>
      <c r="AH13">
        <v>198.7</v>
      </c>
      <c r="AI13">
        <v>11340159</v>
      </c>
      <c r="AJ13">
        <v>11340159</v>
      </c>
      <c r="AK13">
        <v>57071.761449421239</v>
      </c>
      <c r="AL13">
        <v>57071.761449421239</v>
      </c>
      <c r="AM13">
        <v>0</v>
      </c>
      <c r="AN13">
        <v>0</v>
      </c>
    </row>
    <row r="14" spans="1:40">
      <c r="A14" s="134" t="s">
        <v>456</v>
      </c>
      <c r="B14" s="124">
        <v>1</v>
      </c>
      <c r="C14" s="125">
        <v>25182</v>
      </c>
      <c r="D14" s="126">
        <f t="shared" si="0"/>
        <v>25182</v>
      </c>
      <c r="E14" s="127">
        <v>1</v>
      </c>
      <c r="F14" s="128">
        <v>25937</v>
      </c>
      <c r="G14" s="126">
        <f t="shared" si="2"/>
        <v>25937</v>
      </c>
      <c r="H14" s="129">
        <f t="shared" si="3"/>
        <v>755</v>
      </c>
      <c r="I14" s="130">
        <f t="shared" si="4"/>
        <v>2.9981732983877372E-2</v>
      </c>
      <c r="J14" s="127">
        <v>1</v>
      </c>
      <c r="K14" s="128">
        <v>79000</v>
      </c>
      <c r="L14" s="131">
        <f t="shared" si="1"/>
        <v>79000</v>
      </c>
      <c r="M14" s="127">
        <v>1</v>
      </c>
      <c r="N14" s="128">
        <v>79000</v>
      </c>
      <c r="O14" s="126">
        <f t="shared" si="5"/>
        <v>79000</v>
      </c>
      <c r="P14" s="129">
        <f t="shared" si="6"/>
        <v>0</v>
      </c>
      <c r="Q14" s="130">
        <f t="shared" si="7"/>
        <v>0</v>
      </c>
      <c r="T14" s="80" t="s">
        <v>668</v>
      </c>
      <c r="U14" t="s">
        <v>24</v>
      </c>
      <c r="V14" s="12">
        <v>3.6</v>
      </c>
      <c r="W14" s="3">
        <v>3.6</v>
      </c>
      <c r="X14" s="10">
        <v>175887.28</v>
      </c>
      <c r="Y14" s="5">
        <v>175890.88</v>
      </c>
      <c r="Z14" s="11">
        <v>48857.577777777777</v>
      </c>
      <c r="AA14" s="7">
        <v>48858.577777777777</v>
      </c>
      <c r="AB14" s="8">
        <v>3.6000000000058208</v>
      </c>
      <c r="AC14" s="9">
        <v>2.0467654056653902E-5</v>
      </c>
      <c r="AE14" s="80" t="s">
        <v>672</v>
      </c>
      <c r="AF14" t="s">
        <v>24</v>
      </c>
      <c r="AG14">
        <v>100.6</v>
      </c>
      <c r="AH14">
        <v>100.6</v>
      </c>
      <c r="AI14">
        <v>4747283</v>
      </c>
      <c r="AJ14">
        <v>4747283</v>
      </c>
      <c r="AK14">
        <v>47189.691848906565</v>
      </c>
      <c r="AL14">
        <v>47189.691848906565</v>
      </c>
      <c r="AM14">
        <v>0</v>
      </c>
      <c r="AN14">
        <v>0</v>
      </c>
    </row>
    <row r="15" spans="1:40">
      <c r="A15" s="132" t="s">
        <v>457</v>
      </c>
      <c r="B15" s="124">
        <v>5.6400000000000006</v>
      </c>
      <c r="C15" s="125">
        <v>107325.4</v>
      </c>
      <c r="D15" s="126">
        <f t="shared" si="0"/>
        <v>19029.32624113475</v>
      </c>
      <c r="E15" s="127">
        <v>5.6400000000000006</v>
      </c>
      <c r="F15" s="128">
        <v>107433.46</v>
      </c>
      <c r="G15" s="126">
        <f t="shared" si="2"/>
        <v>19048.485815602835</v>
      </c>
      <c r="H15" s="129">
        <f t="shared" si="3"/>
        <v>19.159574468085339</v>
      </c>
      <c r="I15" s="130">
        <f t="shared" si="4"/>
        <v>1.0068446052845022E-3</v>
      </c>
      <c r="J15" s="127">
        <v>0</v>
      </c>
      <c r="K15" s="128">
        <v>0</v>
      </c>
      <c r="L15" s="131" t="str">
        <f t="shared" si="1"/>
        <v>N/A</v>
      </c>
      <c r="M15" s="127">
        <v>0</v>
      </c>
      <c r="N15" s="128">
        <v>0</v>
      </c>
      <c r="O15" s="126" t="str">
        <f t="shared" si="5"/>
        <v>N/A</v>
      </c>
      <c r="P15" s="129" t="e">
        <f t="shared" si="6"/>
        <v>#VALUE!</v>
      </c>
      <c r="Q15" s="130" t="e">
        <f t="shared" si="7"/>
        <v>#VALUE!</v>
      </c>
      <c r="T15" s="230" t="s">
        <v>668</v>
      </c>
      <c r="U15" s="218" t="s">
        <v>26</v>
      </c>
      <c r="V15" s="219">
        <v>8</v>
      </c>
      <c r="W15" s="220">
        <v>8</v>
      </c>
      <c r="X15" s="221">
        <v>130059.93</v>
      </c>
      <c r="Y15" s="222">
        <v>130059.93</v>
      </c>
      <c r="Z15" s="223">
        <v>16257.491249999999</v>
      </c>
      <c r="AA15" s="224">
        <v>16257.491249999999</v>
      </c>
      <c r="AB15" s="225">
        <v>0</v>
      </c>
      <c r="AC15" s="226">
        <v>0</v>
      </c>
      <c r="AD15" s="218"/>
      <c r="AE15" s="230" t="s">
        <v>672</v>
      </c>
      <c r="AF15" s="218" t="s">
        <v>26</v>
      </c>
      <c r="AG15" s="218">
        <v>26</v>
      </c>
      <c r="AH15" s="218">
        <v>26</v>
      </c>
      <c r="AI15" s="231">
        <v>462984</v>
      </c>
      <c r="AJ15" s="218">
        <v>462984</v>
      </c>
      <c r="AK15" s="218">
        <v>17807.076923076922</v>
      </c>
      <c r="AL15" s="218">
        <v>17807.076923076922</v>
      </c>
      <c r="AM15" s="218">
        <v>0</v>
      </c>
      <c r="AN15" s="218">
        <v>0</v>
      </c>
    </row>
    <row r="16" spans="1:40">
      <c r="A16" s="134" t="s">
        <v>458</v>
      </c>
      <c r="B16" s="124">
        <v>3</v>
      </c>
      <c r="C16" s="125">
        <v>43834</v>
      </c>
      <c r="D16" s="126">
        <f t="shared" si="0"/>
        <v>14611.333333333334</v>
      </c>
      <c r="E16" s="127">
        <v>3</v>
      </c>
      <c r="F16" s="128">
        <v>44036</v>
      </c>
      <c r="G16" s="126">
        <f t="shared" si="2"/>
        <v>14678.666666666666</v>
      </c>
      <c r="H16" s="129">
        <f t="shared" si="3"/>
        <v>67.333333333332121</v>
      </c>
      <c r="I16" s="130">
        <f t="shared" si="4"/>
        <v>4.6082949308754928E-3</v>
      </c>
      <c r="J16" s="127">
        <v>0</v>
      </c>
      <c r="K16" s="128">
        <v>0</v>
      </c>
      <c r="L16" s="131" t="str">
        <f t="shared" si="1"/>
        <v>N/A</v>
      </c>
      <c r="M16" s="127">
        <v>0</v>
      </c>
      <c r="N16" s="128">
        <v>0</v>
      </c>
      <c r="O16" s="126" t="str">
        <f t="shared" si="5"/>
        <v>N/A</v>
      </c>
      <c r="P16" s="129" t="e">
        <f t="shared" si="6"/>
        <v>#VALUE!</v>
      </c>
      <c r="Q16" s="130" t="e">
        <f t="shared" si="7"/>
        <v>#VALUE!</v>
      </c>
      <c r="T16" s="230" t="s">
        <v>668</v>
      </c>
      <c r="U16" s="218" t="s">
        <v>27</v>
      </c>
      <c r="V16" s="219">
        <v>7</v>
      </c>
      <c r="W16" s="220">
        <v>7</v>
      </c>
      <c r="X16" s="221">
        <v>103402.32</v>
      </c>
      <c r="Y16" s="222">
        <v>103402.32</v>
      </c>
      <c r="Z16" s="223">
        <v>14771.76</v>
      </c>
      <c r="AA16" s="224">
        <v>14771.76</v>
      </c>
      <c r="AB16" s="225">
        <v>0</v>
      </c>
      <c r="AC16" s="226">
        <v>0</v>
      </c>
      <c r="AD16" s="218"/>
      <c r="AE16" s="230" t="s">
        <v>672</v>
      </c>
      <c r="AF16" s="218" t="s">
        <v>27</v>
      </c>
      <c r="AG16" s="218">
        <v>127</v>
      </c>
      <c r="AH16" s="218">
        <v>127</v>
      </c>
      <c r="AI16" s="231">
        <v>2118112</v>
      </c>
      <c r="AJ16" s="218">
        <v>2118112</v>
      </c>
      <c r="AK16" s="218">
        <v>16678.047244094487</v>
      </c>
      <c r="AL16" s="218">
        <v>16678.047244094487</v>
      </c>
      <c r="AM16" s="218">
        <v>0</v>
      </c>
      <c r="AN16" s="218">
        <v>0</v>
      </c>
    </row>
    <row r="17" spans="1:40">
      <c r="A17" s="134" t="s">
        <v>459</v>
      </c>
      <c r="B17" s="124">
        <v>4</v>
      </c>
      <c r="C17" s="125">
        <v>84663.8</v>
      </c>
      <c r="D17" s="126">
        <f t="shared" si="0"/>
        <v>21165.95</v>
      </c>
      <c r="E17" s="127">
        <v>4</v>
      </c>
      <c r="F17" s="128">
        <v>84663.8</v>
      </c>
      <c r="G17" s="126">
        <f t="shared" si="2"/>
        <v>21165.95</v>
      </c>
      <c r="H17" s="129">
        <f t="shared" si="3"/>
        <v>0</v>
      </c>
      <c r="I17" s="130">
        <f t="shared" si="4"/>
        <v>0</v>
      </c>
      <c r="J17" s="127">
        <v>0</v>
      </c>
      <c r="K17" s="128">
        <v>0</v>
      </c>
      <c r="L17" s="131" t="str">
        <f t="shared" si="1"/>
        <v>N/A</v>
      </c>
      <c r="M17" s="127">
        <v>0</v>
      </c>
      <c r="N17" s="128">
        <v>0</v>
      </c>
      <c r="O17" s="126" t="str">
        <f t="shared" si="5"/>
        <v>N/A</v>
      </c>
      <c r="P17" s="129" t="e">
        <f t="shared" si="6"/>
        <v>#VALUE!</v>
      </c>
      <c r="Q17" s="130" t="e">
        <f t="shared" si="7"/>
        <v>#VALUE!</v>
      </c>
      <c r="T17" s="230" t="s">
        <v>668</v>
      </c>
      <c r="U17" s="218" t="s">
        <v>28</v>
      </c>
      <c r="V17" s="219">
        <v>14.5</v>
      </c>
      <c r="W17" s="220">
        <v>14.5</v>
      </c>
      <c r="X17" s="221">
        <v>237523.37</v>
      </c>
      <c r="Y17" s="222">
        <v>237523.37</v>
      </c>
      <c r="Z17" s="223">
        <v>16380.922068965518</v>
      </c>
      <c r="AA17" s="224">
        <v>16380.922068965518</v>
      </c>
      <c r="AB17" s="225">
        <v>0</v>
      </c>
      <c r="AC17" s="227">
        <v>0</v>
      </c>
      <c r="AD17" s="218"/>
      <c r="AE17" s="230" t="s">
        <v>672</v>
      </c>
      <c r="AF17" s="218" t="s">
        <v>28</v>
      </c>
      <c r="AG17" s="218">
        <v>216.803</v>
      </c>
      <c r="AH17" s="218">
        <v>216.803</v>
      </c>
      <c r="AI17" s="231">
        <v>3666996</v>
      </c>
      <c r="AJ17" s="218">
        <v>3666996</v>
      </c>
      <c r="AK17" s="218">
        <v>16913.954142700979</v>
      </c>
      <c r="AL17" s="218">
        <v>16913.954142700979</v>
      </c>
      <c r="AM17" s="218">
        <v>0</v>
      </c>
      <c r="AN17" s="218">
        <v>0</v>
      </c>
    </row>
    <row r="18" spans="1:40">
      <c r="A18" s="134" t="s">
        <v>460</v>
      </c>
      <c r="B18" s="124">
        <v>1</v>
      </c>
      <c r="C18" s="125">
        <v>15913.42</v>
      </c>
      <c r="D18" s="126">
        <f t="shared" si="0"/>
        <v>15913.42</v>
      </c>
      <c r="E18" s="127">
        <v>1</v>
      </c>
      <c r="F18" s="128">
        <v>15913.42</v>
      </c>
      <c r="G18" s="126">
        <f t="shared" si="2"/>
        <v>15913.42</v>
      </c>
      <c r="H18" s="129">
        <f t="shared" si="3"/>
        <v>0</v>
      </c>
      <c r="I18" s="130">
        <f t="shared" si="4"/>
        <v>0</v>
      </c>
      <c r="J18" s="127">
        <v>2</v>
      </c>
      <c r="K18" s="128">
        <v>152489.54</v>
      </c>
      <c r="L18" s="131">
        <f t="shared" si="1"/>
        <v>76244.77</v>
      </c>
      <c r="M18" s="127">
        <v>2</v>
      </c>
      <c r="N18" s="128">
        <v>152489.54</v>
      </c>
      <c r="O18" s="126">
        <f t="shared" si="5"/>
        <v>76244.77</v>
      </c>
      <c r="P18" s="129">
        <f t="shared" si="6"/>
        <v>0</v>
      </c>
      <c r="Q18" s="130">
        <f t="shared" si="7"/>
        <v>0</v>
      </c>
      <c r="T18" s="230" t="s">
        <v>668</v>
      </c>
      <c r="U18" s="218" t="s">
        <v>29</v>
      </c>
      <c r="V18" s="219">
        <v>35</v>
      </c>
      <c r="W18" s="220">
        <v>35</v>
      </c>
      <c r="X18" s="221">
        <v>539242.62</v>
      </c>
      <c r="Y18" s="222">
        <v>539242.62</v>
      </c>
      <c r="Z18" s="223">
        <v>15406.932000000001</v>
      </c>
      <c r="AA18" s="224">
        <v>15406.932000000001</v>
      </c>
      <c r="AB18" s="225">
        <v>0</v>
      </c>
      <c r="AC18" s="227">
        <v>0</v>
      </c>
      <c r="AD18" s="218"/>
      <c r="AE18" s="230" t="s">
        <v>672</v>
      </c>
      <c r="AF18" s="218" t="s">
        <v>29</v>
      </c>
      <c r="AG18" s="218">
        <v>1007.35</v>
      </c>
      <c r="AH18" s="218">
        <v>1007.35</v>
      </c>
      <c r="AI18" s="231">
        <v>16608734</v>
      </c>
      <c r="AJ18" s="218">
        <v>16608734</v>
      </c>
      <c r="AK18" s="218">
        <v>16487.550503797091</v>
      </c>
      <c r="AL18" s="218">
        <v>16487.550503797091</v>
      </c>
      <c r="AM18" s="218">
        <v>0</v>
      </c>
      <c r="AN18" s="218">
        <v>0</v>
      </c>
    </row>
    <row r="19" spans="1:40">
      <c r="A19" s="134" t="s">
        <v>461</v>
      </c>
      <c r="B19" s="124">
        <v>1</v>
      </c>
      <c r="C19" s="125">
        <v>20117</v>
      </c>
      <c r="D19" s="126">
        <f t="shared" si="0"/>
        <v>20117</v>
      </c>
      <c r="E19" s="127">
        <v>1</v>
      </c>
      <c r="F19" s="128">
        <v>20318</v>
      </c>
      <c r="G19" s="126">
        <f t="shared" si="2"/>
        <v>20318</v>
      </c>
      <c r="H19" s="129">
        <f t="shared" si="3"/>
        <v>201</v>
      </c>
      <c r="I19" s="130">
        <f t="shared" si="4"/>
        <v>9.9915494358005664E-3</v>
      </c>
      <c r="J19" s="127">
        <v>1</v>
      </c>
      <c r="K19" s="128">
        <v>96000</v>
      </c>
      <c r="L19" s="131">
        <f t="shared" si="1"/>
        <v>96000</v>
      </c>
      <c r="M19" s="127">
        <v>1</v>
      </c>
      <c r="N19" s="128">
        <v>96960</v>
      </c>
      <c r="O19" s="126">
        <f t="shared" si="5"/>
        <v>96960</v>
      </c>
      <c r="P19" s="129">
        <f t="shared" si="6"/>
        <v>960</v>
      </c>
      <c r="Q19" s="130">
        <f t="shared" si="7"/>
        <v>0.01</v>
      </c>
      <c r="T19" s="230" t="s">
        <v>668</v>
      </c>
      <c r="U19" s="218" t="s">
        <v>30</v>
      </c>
      <c r="V19" s="219">
        <v>22</v>
      </c>
      <c r="W19" s="220">
        <v>22</v>
      </c>
      <c r="X19" s="221">
        <v>360299.43</v>
      </c>
      <c r="Y19" s="222">
        <v>360299.43</v>
      </c>
      <c r="Z19" s="223">
        <v>16377.246818181819</v>
      </c>
      <c r="AA19" s="224">
        <v>16377.246818181819</v>
      </c>
      <c r="AB19" s="225">
        <v>0</v>
      </c>
      <c r="AC19" s="227">
        <v>0</v>
      </c>
      <c r="AD19" s="218"/>
      <c r="AE19" s="230" t="s">
        <v>672</v>
      </c>
      <c r="AF19" s="218" t="s">
        <v>30</v>
      </c>
      <c r="AG19" s="218">
        <v>348.75</v>
      </c>
      <c r="AH19" s="218">
        <v>348.75</v>
      </c>
      <c r="AI19" s="231">
        <v>5796061</v>
      </c>
      <c r="AJ19" s="218">
        <v>5796061</v>
      </c>
      <c r="AK19" s="218">
        <v>16619.529749103942</v>
      </c>
      <c r="AL19" s="218">
        <v>16619.529749103942</v>
      </c>
      <c r="AM19" s="218">
        <v>0</v>
      </c>
      <c r="AN19" s="218">
        <v>0</v>
      </c>
    </row>
    <row r="20" spans="1:40">
      <c r="A20" s="135" t="s">
        <v>462</v>
      </c>
      <c r="B20" s="124">
        <v>6.2</v>
      </c>
      <c r="C20" s="125">
        <v>137588</v>
      </c>
      <c r="D20" s="126">
        <f t="shared" si="0"/>
        <v>22191.612903225807</v>
      </c>
      <c r="E20" s="127">
        <v>6.2</v>
      </c>
      <c r="F20" s="128">
        <v>139358</v>
      </c>
      <c r="G20" s="126">
        <f t="shared" si="2"/>
        <v>22477.096774193549</v>
      </c>
      <c r="H20" s="129">
        <f t="shared" si="3"/>
        <v>285.4838709677424</v>
      </c>
      <c r="I20" s="130">
        <f t="shared" si="4"/>
        <v>1.286449399656949E-2</v>
      </c>
      <c r="J20" s="127">
        <v>1</v>
      </c>
      <c r="K20" s="128">
        <v>104522</v>
      </c>
      <c r="L20" s="131">
        <f t="shared" si="1"/>
        <v>104522</v>
      </c>
      <c r="M20" s="127">
        <v>1</v>
      </c>
      <c r="N20" s="128">
        <v>106000</v>
      </c>
      <c r="O20" s="126">
        <f t="shared" si="5"/>
        <v>106000</v>
      </c>
      <c r="P20" s="129">
        <f t="shared" si="6"/>
        <v>1478</v>
      </c>
      <c r="Q20" s="130">
        <f t="shared" si="7"/>
        <v>1.4140563709075602E-2</v>
      </c>
      <c r="T20" s="230" t="s">
        <v>668</v>
      </c>
      <c r="U20" s="218" t="s">
        <v>31</v>
      </c>
      <c r="V20" s="219">
        <v>0</v>
      </c>
      <c r="W20" s="220">
        <v>0</v>
      </c>
      <c r="X20" s="221">
        <v>0</v>
      </c>
      <c r="Y20" s="222">
        <v>0</v>
      </c>
      <c r="Z20" s="223">
        <v>0</v>
      </c>
      <c r="AA20" s="224">
        <v>0</v>
      </c>
      <c r="AB20" s="225">
        <v>0</v>
      </c>
      <c r="AC20" s="227">
        <v>0</v>
      </c>
      <c r="AD20" s="218"/>
      <c r="AE20" s="230" t="s">
        <v>672</v>
      </c>
      <c r="AF20" s="218" t="s">
        <v>31</v>
      </c>
      <c r="AG20" s="218">
        <v>28</v>
      </c>
      <c r="AH20" s="218">
        <v>28</v>
      </c>
      <c r="AI20" s="231">
        <v>475248</v>
      </c>
      <c r="AJ20" s="218">
        <v>475248</v>
      </c>
      <c r="AK20" s="218">
        <v>16973.142857142859</v>
      </c>
      <c r="AL20" s="218">
        <v>16973.142857142859</v>
      </c>
      <c r="AM20" s="218">
        <v>0</v>
      </c>
      <c r="AN20" s="218">
        <v>0</v>
      </c>
    </row>
    <row r="21" spans="1:40">
      <c r="A21" s="135" t="s">
        <v>463</v>
      </c>
      <c r="B21" s="124">
        <v>0</v>
      </c>
      <c r="C21" s="125">
        <v>0</v>
      </c>
      <c r="D21" s="126" t="str">
        <f t="shared" si="0"/>
        <v>N/A</v>
      </c>
      <c r="E21" s="127">
        <v>0</v>
      </c>
      <c r="F21" s="128">
        <v>0</v>
      </c>
      <c r="G21" s="126" t="str">
        <f t="shared" si="2"/>
        <v>N/A</v>
      </c>
      <c r="H21" s="129" t="e">
        <f t="shared" si="3"/>
        <v>#VALUE!</v>
      </c>
      <c r="I21" s="130" t="e">
        <f t="shared" si="4"/>
        <v>#VALUE!</v>
      </c>
      <c r="J21" s="127">
        <v>1</v>
      </c>
      <c r="K21" s="128">
        <v>108452</v>
      </c>
      <c r="L21" s="131">
        <f t="shared" si="1"/>
        <v>108452</v>
      </c>
      <c r="M21" s="127">
        <v>1</v>
      </c>
      <c r="N21" s="128">
        <v>108452</v>
      </c>
      <c r="O21" s="126">
        <f t="shared" si="5"/>
        <v>108452</v>
      </c>
      <c r="P21" s="129">
        <f t="shared" si="6"/>
        <v>0</v>
      </c>
      <c r="Q21" s="130">
        <f t="shared" si="7"/>
        <v>0</v>
      </c>
      <c r="T21" s="80" t="s">
        <v>668</v>
      </c>
      <c r="U21" t="s">
        <v>32</v>
      </c>
      <c r="V21" s="2">
        <v>14</v>
      </c>
      <c r="W21" s="3">
        <v>14</v>
      </c>
      <c r="X21" s="10">
        <v>723169.34</v>
      </c>
      <c r="Y21" s="5">
        <v>723183.49</v>
      </c>
      <c r="Z21" s="11">
        <v>51654.952857142853</v>
      </c>
      <c r="AA21" s="7">
        <v>51655.963571428569</v>
      </c>
      <c r="AB21" s="8">
        <v>14.150000000023283</v>
      </c>
      <c r="AC21" s="9">
        <v>1.9566648110418071E-5</v>
      </c>
      <c r="AE21" s="80" t="s">
        <v>672</v>
      </c>
      <c r="AF21" t="s">
        <v>32</v>
      </c>
      <c r="AG21">
        <v>333.98</v>
      </c>
      <c r="AH21">
        <v>333.98</v>
      </c>
      <c r="AI21">
        <v>16435815</v>
      </c>
      <c r="AJ21">
        <v>16435815</v>
      </c>
      <c r="AK21">
        <v>49211.973770884484</v>
      </c>
      <c r="AL21">
        <v>49211.973770884484</v>
      </c>
      <c r="AM21">
        <v>0</v>
      </c>
      <c r="AN21">
        <v>0</v>
      </c>
    </row>
    <row r="22" spans="1:40">
      <c r="A22" s="136" t="s">
        <v>464</v>
      </c>
      <c r="B22" s="124">
        <v>11</v>
      </c>
      <c r="C22" s="125">
        <v>267364</v>
      </c>
      <c r="D22" s="126">
        <f t="shared" si="0"/>
        <v>24305.81818181818</v>
      </c>
      <c r="E22" s="127">
        <v>11</v>
      </c>
      <c r="F22" s="128">
        <v>272712</v>
      </c>
      <c r="G22" s="126">
        <f t="shared" si="2"/>
        <v>24792</v>
      </c>
      <c r="H22" s="129">
        <f t="shared" si="3"/>
        <v>486.18181818181984</v>
      </c>
      <c r="I22" s="130">
        <f t="shared" si="4"/>
        <v>2.0002692957915121E-2</v>
      </c>
      <c r="J22" s="127">
        <v>1</v>
      </c>
      <c r="K22" s="128">
        <v>102068</v>
      </c>
      <c r="L22" s="131">
        <f t="shared" si="1"/>
        <v>102068</v>
      </c>
      <c r="M22" s="127">
        <v>1</v>
      </c>
      <c r="N22" s="128">
        <v>104109</v>
      </c>
      <c r="O22" s="126">
        <f t="shared" si="5"/>
        <v>104109</v>
      </c>
      <c r="P22" s="129">
        <f t="shared" si="6"/>
        <v>2041</v>
      </c>
      <c r="Q22" s="130">
        <f t="shared" si="7"/>
        <v>1.9996472939608888E-2</v>
      </c>
      <c r="T22" s="80" t="s">
        <v>668</v>
      </c>
      <c r="U22" t="s">
        <v>33</v>
      </c>
      <c r="V22" s="2">
        <v>12</v>
      </c>
      <c r="W22" s="3">
        <v>12</v>
      </c>
      <c r="X22" s="10">
        <v>539430</v>
      </c>
      <c r="Y22" s="5">
        <v>539442</v>
      </c>
      <c r="Z22" s="11">
        <v>44952.5</v>
      </c>
      <c r="AA22" s="7">
        <v>44953.5</v>
      </c>
      <c r="AB22" s="8">
        <v>12</v>
      </c>
      <c r="AC22" s="9">
        <v>2.2245703798453925E-5</v>
      </c>
      <c r="AE22" s="80" t="s">
        <v>672</v>
      </c>
      <c r="AF22" t="s">
        <v>33</v>
      </c>
      <c r="AG22">
        <v>125.95</v>
      </c>
      <c r="AH22">
        <v>125.95</v>
      </c>
      <c r="AI22">
        <v>5983249</v>
      </c>
      <c r="AJ22">
        <v>5983249</v>
      </c>
      <c r="AK22">
        <v>47504.954346963081</v>
      </c>
      <c r="AL22">
        <v>47504.954346963081</v>
      </c>
      <c r="AM22">
        <v>0</v>
      </c>
      <c r="AN22">
        <v>0</v>
      </c>
    </row>
    <row r="23" spans="1:40">
      <c r="A23" s="123" t="s">
        <v>465</v>
      </c>
      <c r="B23" s="124">
        <v>0</v>
      </c>
      <c r="C23" s="125">
        <v>0</v>
      </c>
      <c r="D23" s="126" t="str">
        <f t="shared" si="0"/>
        <v>N/A</v>
      </c>
      <c r="E23" s="127">
        <v>0</v>
      </c>
      <c r="F23" s="128">
        <v>0</v>
      </c>
      <c r="G23" s="126" t="str">
        <f t="shared" si="2"/>
        <v>N/A</v>
      </c>
      <c r="H23" s="129" t="e">
        <f t="shared" si="3"/>
        <v>#VALUE!</v>
      </c>
      <c r="I23" s="130" t="e">
        <f t="shared" si="4"/>
        <v>#VALUE!</v>
      </c>
      <c r="J23" s="127">
        <v>1</v>
      </c>
      <c r="K23" s="128">
        <v>80000</v>
      </c>
      <c r="L23" s="131">
        <f t="shared" si="1"/>
        <v>80000</v>
      </c>
      <c r="M23" s="127">
        <v>1</v>
      </c>
      <c r="N23" s="128">
        <v>91927.5</v>
      </c>
      <c r="O23" s="126">
        <f t="shared" si="5"/>
        <v>91927.5</v>
      </c>
      <c r="P23" s="129">
        <f t="shared" si="6"/>
        <v>11927.5</v>
      </c>
      <c r="Q23" s="130">
        <f t="shared" si="7"/>
        <v>0.14909375</v>
      </c>
      <c r="T23" s="80" t="s">
        <v>668</v>
      </c>
      <c r="U23" t="s">
        <v>34</v>
      </c>
      <c r="V23" s="2">
        <v>50.25</v>
      </c>
      <c r="W23" s="3">
        <v>50.25</v>
      </c>
      <c r="X23" s="10">
        <v>1215877.75</v>
      </c>
      <c r="Y23" s="5">
        <v>1215877.75</v>
      </c>
      <c r="Z23" s="11">
        <v>24196.572139303484</v>
      </c>
      <c r="AA23" s="7">
        <v>24196.572139303484</v>
      </c>
      <c r="AB23" s="8">
        <v>0</v>
      </c>
      <c r="AC23" s="9">
        <v>0</v>
      </c>
      <c r="AE23" s="80" t="s">
        <v>672</v>
      </c>
      <c r="AF23" t="s">
        <v>34</v>
      </c>
      <c r="AG23">
        <v>706.58299999999997</v>
      </c>
      <c r="AH23">
        <v>706.58299999999997</v>
      </c>
      <c r="AI23">
        <v>18422630.600000001</v>
      </c>
      <c r="AJ23">
        <v>18422630.600000001</v>
      </c>
      <c r="AK23">
        <v>26072.847209740401</v>
      </c>
      <c r="AL23">
        <v>26072.847209740401</v>
      </c>
      <c r="AM23">
        <v>0</v>
      </c>
      <c r="AN23">
        <v>0</v>
      </c>
    </row>
    <row r="24" spans="1:40">
      <c r="A24" s="134" t="s">
        <v>466</v>
      </c>
      <c r="B24" s="124">
        <v>9</v>
      </c>
      <c r="C24" s="125">
        <v>172806</v>
      </c>
      <c r="D24" s="126">
        <f t="shared" si="0"/>
        <v>19200.666666666668</v>
      </c>
      <c r="E24" s="127">
        <v>9</v>
      </c>
      <c r="F24" s="128">
        <v>175450</v>
      </c>
      <c r="G24" s="126">
        <f t="shared" si="2"/>
        <v>19494.444444444445</v>
      </c>
      <c r="H24" s="129">
        <f t="shared" si="3"/>
        <v>293.77777777777737</v>
      </c>
      <c r="I24" s="130">
        <f t="shared" si="4"/>
        <v>1.5300394662222355E-2</v>
      </c>
      <c r="J24" s="127">
        <v>1</v>
      </c>
      <c r="K24" s="128">
        <v>96213</v>
      </c>
      <c r="L24" s="131">
        <f t="shared" si="1"/>
        <v>96213</v>
      </c>
      <c r="M24" s="127">
        <v>1</v>
      </c>
      <c r="N24" s="128">
        <v>100919</v>
      </c>
      <c r="O24" s="126">
        <f t="shared" si="5"/>
        <v>100919</v>
      </c>
      <c r="P24" s="129">
        <f t="shared" si="6"/>
        <v>4706</v>
      </c>
      <c r="Q24" s="130">
        <f t="shared" si="7"/>
        <v>4.8912309147412514E-2</v>
      </c>
      <c r="T24" s="80" t="s">
        <v>668</v>
      </c>
      <c r="U24" t="s">
        <v>35</v>
      </c>
      <c r="V24" s="2">
        <v>3</v>
      </c>
      <c r="W24" s="3">
        <v>3</v>
      </c>
      <c r="X24" s="10">
        <v>101509.44</v>
      </c>
      <c r="Y24" s="5">
        <v>101509.44</v>
      </c>
      <c r="Z24" s="11">
        <v>33836.480000000003</v>
      </c>
      <c r="AA24" s="7">
        <v>33836.480000000003</v>
      </c>
      <c r="AB24" s="8">
        <v>0</v>
      </c>
      <c r="AC24" s="9">
        <v>0</v>
      </c>
      <c r="AE24" s="80" t="s">
        <v>672</v>
      </c>
      <c r="AF24" t="s">
        <v>35</v>
      </c>
      <c r="AG24">
        <v>105.639</v>
      </c>
      <c r="AH24">
        <v>105.639</v>
      </c>
      <c r="AI24">
        <v>3108039</v>
      </c>
      <c r="AJ24">
        <v>3108039</v>
      </c>
      <c r="AK24">
        <v>29421.32167097379</v>
      </c>
      <c r="AL24">
        <v>29421.32167097379</v>
      </c>
      <c r="AM24">
        <v>0</v>
      </c>
      <c r="AN24">
        <v>0</v>
      </c>
    </row>
    <row r="25" spans="1:40">
      <c r="A25" s="135" t="s">
        <v>467</v>
      </c>
      <c r="B25" s="124">
        <v>5.24</v>
      </c>
      <c r="C25" s="125">
        <v>103344</v>
      </c>
      <c r="D25" s="126">
        <f t="shared" si="0"/>
        <v>19722.137404580153</v>
      </c>
      <c r="E25" s="127">
        <v>5.24</v>
      </c>
      <c r="F25" s="128">
        <v>104863</v>
      </c>
      <c r="G25" s="126">
        <f t="shared" si="2"/>
        <v>20012.022900763357</v>
      </c>
      <c r="H25" s="129">
        <f t="shared" si="3"/>
        <v>289.88549618320394</v>
      </c>
      <c r="I25" s="130">
        <f t="shared" si="4"/>
        <v>1.4698482737265721E-2</v>
      </c>
      <c r="J25" s="127">
        <v>1</v>
      </c>
      <c r="K25" s="128">
        <v>72822</v>
      </c>
      <c r="L25" s="131">
        <f t="shared" si="1"/>
        <v>72822</v>
      </c>
      <c r="M25" s="127">
        <v>1</v>
      </c>
      <c r="N25" s="128">
        <v>72822</v>
      </c>
      <c r="O25" s="126">
        <f t="shared" si="5"/>
        <v>72822</v>
      </c>
      <c r="P25" s="129">
        <f t="shared" si="6"/>
        <v>0</v>
      </c>
      <c r="Q25" s="130">
        <f t="shared" si="7"/>
        <v>0</v>
      </c>
      <c r="T25" s="80" t="s">
        <v>668</v>
      </c>
      <c r="U25" t="s">
        <v>36</v>
      </c>
      <c r="V25" s="2">
        <v>0</v>
      </c>
      <c r="W25" s="3">
        <v>0</v>
      </c>
      <c r="X25" s="10">
        <v>0</v>
      </c>
      <c r="Y25" s="5">
        <v>0</v>
      </c>
      <c r="Z25" s="11">
        <v>0</v>
      </c>
      <c r="AA25" s="7">
        <v>0</v>
      </c>
      <c r="AB25" s="8">
        <v>0</v>
      </c>
      <c r="AC25" s="9">
        <v>0</v>
      </c>
      <c r="AE25" s="80" t="s">
        <v>672</v>
      </c>
      <c r="AF25" t="s">
        <v>36</v>
      </c>
      <c r="AG25">
        <v>155.5</v>
      </c>
      <c r="AH25">
        <v>155.5</v>
      </c>
      <c r="AI25">
        <v>3934923</v>
      </c>
      <c r="AJ25">
        <v>3934923</v>
      </c>
      <c r="AK25">
        <v>25304.971061093249</v>
      </c>
      <c r="AL25">
        <v>25304.971061093249</v>
      </c>
      <c r="AM25">
        <v>0</v>
      </c>
      <c r="AN25">
        <v>0</v>
      </c>
    </row>
    <row r="26" spans="1:40">
      <c r="A26" s="133" t="s">
        <v>468</v>
      </c>
      <c r="B26" s="124">
        <v>0</v>
      </c>
      <c r="C26" s="125">
        <v>0</v>
      </c>
      <c r="D26" s="126" t="str">
        <f t="shared" si="0"/>
        <v>N/A</v>
      </c>
      <c r="E26" s="127">
        <v>0</v>
      </c>
      <c r="F26" s="128">
        <v>0</v>
      </c>
      <c r="G26" s="126" t="str">
        <f t="shared" si="2"/>
        <v>N/A</v>
      </c>
      <c r="H26" s="129" t="e">
        <f t="shared" si="3"/>
        <v>#VALUE!</v>
      </c>
      <c r="I26" s="130" t="e">
        <f t="shared" si="4"/>
        <v>#VALUE!</v>
      </c>
      <c r="J26" s="127">
        <v>0</v>
      </c>
      <c r="K26" s="128">
        <v>0</v>
      </c>
      <c r="L26" s="131" t="str">
        <f t="shared" si="1"/>
        <v>N/A</v>
      </c>
      <c r="M26" s="127">
        <v>0</v>
      </c>
      <c r="N26" s="128">
        <v>0</v>
      </c>
      <c r="O26" s="126" t="str">
        <f t="shared" si="5"/>
        <v>N/A</v>
      </c>
      <c r="P26" s="129" t="e">
        <f t="shared" si="6"/>
        <v>#VALUE!</v>
      </c>
      <c r="Q26" s="130" t="e">
        <f t="shared" si="7"/>
        <v>#VALUE!</v>
      </c>
      <c r="T26" s="80" t="s">
        <v>668</v>
      </c>
      <c r="U26" t="s">
        <v>37</v>
      </c>
      <c r="V26" s="2">
        <v>9</v>
      </c>
      <c r="W26" s="3">
        <v>9</v>
      </c>
      <c r="X26" s="10">
        <v>261737.88</v>
      </c>
      <c r="Y26" s="5">
        <v>261737.88</v>
      </c>
      <c r="Z26" s="11">
        <v>29081.986666666668</v>
      </c>
      <c r="AA26" s="7">
        <v>29081.986666666668</v>
      </c>
      <c r="AB26" s="8">
        <v>0</v>
      </c>
      <c r="AC26" s="9">
        <v>0</v>
      </c>
      <c r="AE26" s="80" t="s">
        <v>672</v>
      </c>
      <c r="AF26" t="s">
        <v>37</v>
      </c>
      <c r="AG26">
        <v>68.5</v>
      </c>
      <c r="AH26">
        <v>68.5</v>
      </c>
      <c r="AI26">
        <v>2769722</v>
      </c>
      <c r="AJ26">
        <v>2769722</v>
      </c>
      <c r="AK26">
        <v>40433.897810218979</v>
      </c>
      <c r="AL26">
        <v>40433.897810218979</v>
      </c>
      <c r="AM26">
        <v>0</v>
      </c>
      <c r="AN26">
        <v>0</v>
      </c>
    </row>
    <row r="27" spans="1:40">
      <c r="A27" s="135" t="s">
        <v>469</v>
      </c>
      <c r="B27" s="124">
        <v>0</v>
      </c>
      <c r="C27" s="125">
        <v>0</v>
      </c>
      <c r="D27" s="126" t="str">
        <f t="shared" si="0"/>
        <v>N/A</v>
      </c>
      <c r="E27" s="127">
        <v>0</v>
      </c>
      <c r="F27" s="128">
        <v>0</v>
      </c>
      <c r="G27" s="126" t="str">
        <f t="shared" si="2"/>
        <v>N/A</v>
      </c>
      <c r="H27" s="129" t="e">
        <f t="shared" si="3"/>
        <v>#VALUE!</v>
      </c>
      <c r="I27" s="130" t="e">
        <f t="shared" si="4"/>
        <v>#VALUE!</v>
      </c>
      <c r="J27" s="127">
        <v>2</v>
      </c>
      <c r="K27" s="128">
        <v>166757</v>
      </c>
      <c r="L27" s="131">
        <f t="shared" si="1"/>
        <v>83378.5</v>
      </c>
      <c r="M27" s="127">
        <v>2</v>
      </c>
      <c r="N27" s="128">
        <v>170285</v>
      </c>
      <c r="O27" s="126">
        <f t="shared" si="5"/>
        <v>85142.5</v>
      </c>
      <c r="P27" s="129">
        <f t="shared" si="6"/>
        <v>1764</v>
      </c>
      <c r="Q27" s="130">
        <f t="shared" si="7"/>
        <v>2.1156533159027806E-2</v>
      </c>
      <c r="T27" s="80" t="s">
        <v>668</v>
      </c>
      <c r="U27" t="s">
        <v>38</v>
      </c>
      <c r="V27" s="2">
        <v>4</v>
      </c>
      <c r="W27" s="3">
        <v>4</v>
      </c>
      <c r="X27" s="10">
        <v>111004.08</v>
      </c>
      <c r="Y27" s="5">
        <v>111004.08</v>
      </c>
      <c r="Z27" s="11">
        <v>27751.02</v>
      </c>
      <c r="AA27" s="7">
        <v>27751.02</v>
      </c>
      <c r="AB27" s="8">
        <v>0</v>
      </c>
      <c r="AC27" s="9">
        <v>0</v>
      </c>
      <c r="AE27" s="80" t="s">
        <v>672</v>
      </c>
      <c r="AF27" t="s">
        <v>38</v>
      </c>
      <c r="AG27">
        <v>40</v>
      </c>
      <c r="AH27">
        <v>40</v>
      </c>
      <c r="AI27">
        <v>1334355</v>
      </c>
      <c r="AJ27">
        <v>1334355</v>
      </c>
      <c r="AK27">
        <v>33358.875</v>
      </c>
      <c r="AL27">
        <v>33358.875</v>
      </c>
      <c r="AM27">
        <v>0</v>
      </c>
      <c r="AN27">
        <v>0</v>
      </c>
    </row>
    <row r="28" spans="1:40">
      <c r="A28" s="134" t="s">
        <v>470</v>
      </c>
      <c r="B28" s="124">
        <v>1</v>
      </c>
      <c r="C28" s="125">
        <v>16916</v>
      </c>
      <c r="D28" s="126">
        <f t="shared" si="0"/>
        <v>16916</v>
      </c>
      <c r="E28" s="127">
        <v>1</v>
      </c>
      <c r="F28" s="128">
        <v>17853</v>
      </c>
      <c r="G28" s="126">
        <f t="shared" si="2"/>
        <v>17853</v>
      </c>
      <c r="H28" s="129">
        <f t="shared" si="3"/>
        <v>937</v>
      </c>
      <c r="I28" s="130">
        <f t="shared" si="4"/>
        <v>5.539134547174273E-2</v>
      </c>
      <c r="J28" s="127">
        <v>2</v>
      </c>
      <c r="K28" s="128">
        <v>175227</v>
      </c>
      <c r="L28" s="131">
        <f t="shared" si="1"/>
        <v>87613.5</v>
      </c>
      <c r="M28" s="127">
        <v>2</v>
      </c>
      <c r="N28" s="128">
        <v>183232</v>
      </c>
      <c r="O28" s="126">
        <f t="shared" si="5"/>
        <v>91616</v>
      </c>
      <c r="P28" s="129">
        <f t="shared" si="6"/>
        <v>4002.5</v>
      </c>
      <c r="Q28" s="130">
        <f t="shared" si="7"/>
        <v>4.5683598988740318E-2</v>
      </c>
      <c r="T28" s="80" t="s">
        <v>668</v>
      </c>
      <c r="U28" t="s">
        <v>39</v>
      </c>
      <c r="V28" s="51">
        <v>2</v>
      </c>
      <c r="W28" s="52">
        <v>2</v>
      </c>
      <c r="X28" s="53">
        <v>108915.33</v>
      </c>
      <c r="Y28" s="54">
        <v>108917.33</v>
      </c>
      <c r="Z28" s="55">
        <v>54457.665000000001</v>
      </c>
      <c r="AA28" s="56">
        <v>54458.665000000001</v>
      </c>
      <c r="AB28" s="8">
        <v>2</v>
      </c>
      <c r="AC28" s="9">
        <v>1.8362887942404433E-5</v>
      </c>
      <c r="AE28" s="80" t="s">
        <v>672</v>
      </c>
      <c r="AF28" t="s">
        <v>39</v>
      </c>
      <c r="AG28">
        <v>84.3</v>
      </c>
      <c r="AH28">
        <v>84.3</v>
      </c>
      <c r="AI28">
        <v>5296608</v>
      </c>
      <c r="AJ28">
        <v>5296608</v>
      </c>
      <c r="AK28">
        <v>62830.462633451956</v>
      </c>
      <c r="AL28">
        <v>62830.462633451956</v>
      </c>
      <c r="AM28">
        <v>0</v>
      </c>
      <c r="AN28">
        <v>0</v>
      </c>
    </row>
    <row r="29" spans="1:40">
      <c r="A29" s="135" t="s">
        <v>471</v>
      </c>
      <c r="B29" s="124">
        <v>7.5</v>
      </c>
      <c r="C29" s="125">
        <v>189542.88</v>
      </c>
      <c r="D29" s="126">
        <f t="shared" si="0"/>
        <v>25272.384000000002</v>
      </c>
      <c r="E29" s="127">
        <v>7.5</v>
      </c>
      <c r="F29" s="128">
        <v>189542.88</v>
      </c>
      <c r="G29" s="126">
        <f t="shared" si="2"/>
        <v>25272.384000000002</v>
      </c>
      <c r="H29" s="129">
        <f t="shared" si="3"/>
        <v>0</v>
      </c>
      <c r="I29" s="130">
        <f t="shared" si="4"/>
        <v>0</v>
      </c>
      <c r="J29" s="127">
        <v>0.6</v>
      </c>
      <c r="K29" s="128">
        <v>57893.95</v>
      </c>
      <c r="L29" s="131">
        <f t="shared" si="1"/>
        <v>96489.916666666672</v>
      </c>
      <c r="M29" s="127">
        <v>0.6</v>
      </c>
      <c r="N29" s="128">
        <v>57893.95</v>
      </c>
      <c r="O29" s="126">
        <f t="shared" si="5"/>
        <v>96489.916666666672</v>
      </c>
      <c r="P29" s="129">
        <f t="shared" si="6"/>
        <v>0</v>
      </c>
      <c r="Q29" s="130">
        <f t="shared" si="7"/>
        <v>0</v>
      </c>
      <c r="T29" s="80" t="s">
        <v>668</v>
      </c>
      <c r="U29" t="s">
        <v>40</v>
      </c>
      <c r="V29" s="51">
        <v>5.8</v>
      </c>
      <c r="W29" s="52">
        <v>5.8</v>
      </c>
      <c r="X29" s="53">
        <v>339007.86</v>
      </c>
      <c r="Y29" s="54">
        <v>339013.7</v>
      </c>
      <c r="Z29" s="55">
        <v>58449.631034482758</v>
      </c>
      <c r="AA29" s="56">
        <v>58450.637931034486</v>
      </c>
      <c r="AB29" s="8">
        <v>5.8400000000256114</v>
      </c>
      <c r="AC29" s="9">
        <v>1.7226739226711769E-5</v>
      </c>
      <c r="AE29" s="80" t="s">
        <v>672</v>
      </c>
      <c r="AF29" t="s">
        <v>40</v>
      </c>
      <c r="AG29">
        <v>103.3</v>
      </c>
      <c r="AH29">
        <v>103.3</v>
      </c>
      <c r="AI29">
        <v>5660731</v>
      </c>
      <c r="AJ29">
        <v>5660731</v>
      </c>
      <c r="AK29">
        <v>54798.944820909972</v>
      </c>
      <c r="AL29">
        <v>54798.944820909972</v>
      </c>
      <c r="AM29">
        <v>0</v>
      </c>
      <c r="AN29">
        <v>0</v>
      </c>
    </row>
    <row r="30" spans="1:40">
      <c r="A30" s="132" t="s">
        <v>472</v>
      </c>
      <c r="B30" s="124">
        <v>1</v>
      </c>
      <c r="C30" s="125">
        <v>25909.65</v>
      </c>
      <c r="D30" s="126">
        <f t="shared" si="0"/>
        <v>25909.65</v>
      </c>
      <c r="E30" s="127">
        <v>1</v>
      </c>
      <c r="F30" s="128">
        <v>25909.65</v>
      </c>
      <c r="G30" s="126">
        <f t="shared" si="2"/>
        <v>25909.65</v>
      </c>
      <c r="H30" s="129">
        <f t="shared" si="3"/>
        <v>0</v>
      </c>
      <c r="I30" s="130">
        <f t="shared" si="4"/>
        <v>0</v>
      </c>
      <c r="J30" s="127">
        <v>1</v>
      </c>
      <c r="K30" s="128">
        <v>94000</v>
      </c>
      <c r="L30" s="131">
        <f t="shared" si="1"/>
        <v>94000</v>
      </c>
      <c r="M30" s="127">
        <v>1</v>
      </c>
      <c r="N30" s="128">
        <v>94001</v>
      </c>
      <c r="O30" s="126">
        <f t="shared" si="5"/>
        <v>94001</v>
      </c>
      <c r="P30" s="129">
        <f t="shared" si="6"/>
        <v>1</v>
      </c>
      <c r="Q30" s="130">
        <f t="shared" si="7"/>
        <v>1.0638297872340426E-5</v>
      </c>
      <c r="T30" s="80" t="s">
        <v>668</v>
      </c>
      <c r="U30" t="s">
        <v>41</v>
      </c>
      <c r="V30" s="51">
        <v>1</v>
      </c>
      <c r="W30" s="52">
        <v>1</v>
      </c>
      <c r="X30" s="53">
        <v>48227.97</v>
      </c>
      <c r="Y30" s="54">
        <v>48228.97</v>
      </c>
      <c r="Z30" s="55">
        <v>48227.97</v>
      </c>
      <c r="AA30" s="56">
        <v>48228.97</v>
      </c>
      <c r="AB30" s="8">
        <v>1</v>
      </c>
      <c r="AC30" s="9">
        <v>2.0734855727910588E-5</v>
      </c>
      <c r="AE30" s="80" t="s">
        <v>672</v>
      </c>
      <c r="AF30" t="s">
        <v>41</v>
      </c>
      <c r="AG30">
        <v>65.05</v>
      </c>
      <c r="AH30">
        <v>65.05</v>
      </c>
      <c r="AI30">
        <v>3236380</v>
      </c>
      <c r="AJ30">
        <v>3236380</v>
      </c>
      <c r="AK30">
        <v>49752.190622598006</v>
      </c>
      <c r="AL30">
        <v>49752.190622598006</v>
      </c>
      <c r="AM30">
        <v>0</v>
      </c>
      <c r="AN30">
        <v>0</v>
      </c>
    </row>
    <row r="31" spans="1:40">
      <c r="A31" s="132" t="s">
        <v>473</v>
      </c>
      <c r="B31" s="124">
        <v>1</v>
      </c>
      <c r="C31" s="125">
        <v>28030</v>
      </c>
      <c r="D31" s="126">
        <f t="shared" si="0"/>
        <v>28030</v>
      </c>
      <c r="E31" s="127">
        <v>1</v>
      </c>
      <c r="F31" s="128">
        <v>28230</v>
      </c>
      <c r="G31" s="126">
        <f t="shared" si="2"/>
        <v>28230</v>
      </c>
      <c r="H31" s="129">
        <f t="shared" si="3"/>
        <v>200</v>
      </c>
      <c r="I31" s="130">
        <f t="shared" si="4"/>
        <v>7.1352122725651087E-3</v>
      </c>
      <c r="J31" s="127">
        <v>0.7</v>
      </c>
      <c r="K31" s="128">
        <v>63000</v>
      </c>
      <c r="L31" s="131">
        <f t="shared" si="1"/>
        <v>90000</v>
      </c>
      <c r="M31" s="127">
        <v>0.7</v>
      </c>
      <c r="N31" s="128">
        <v>63000</v>
      </c>
      <c r="O31" s="126">
        <f t="shared" si="5"/>
        <v>90000</v>
      </c>
      <c r="P31" s="129">
        <f t="shared" si="6"/>
        <v>0</v>
      </c>
      <c r="Q31" s="130">
        <f t="shared" si="7"/>
        <v>0</v>
      </c>
      <c r="T31" s="80" t="s">
        <v>668</v>
      </c>
      <c r="U31" t="s">
        <v>42</v>
      </c>
      <c r="V31" s="51">
        <v>0</v>
      </c>
      <c r="W31" s="52">
        <v>0</v>
      </c>
      <c r="X31" s="53">
        <v>0</v>
      </c>
      <c r="Y31" s="54">
        <v>0</v>
      </c>
      <c r="Z31" s="55">
        <v>0</v>
      </c>
      <c r="AA31" s="56">
        <v>0</v>
      </c>
      <c r="AB31" s="8">
        <v>0</v>
      </c>
      <c r="AC31" s="9">
        <v>0</v>
      </c>
      <c r="AE31" s="80" t="s">
        <v>672</v>
      </c>
      <c r="AF31" t="s">
        <v>42</v>
      </c>
      <c r="AG31">
        <v>28.1</v>
      </c>
      <c r="AH31">
        <v>28.1</v>
      </c>
      <c r="AI31">
        <v>1539989</v>
      </c>
      <c r="AJ31">
        <v>1539989</v>
      </c>
      <c r="AK31">
        <v>54803.879003558715</v>
      </c>
      <c r="AL31">
        <v>54803.879003558715</v>
      </c>
      <c r="AM31">
        <v>0</v>
      </c>
      <c r="AN31">
        <v>0</v>
      </c>
    </row>
    <row r="32" spans="1:40">
      <c r="A32" s="137" t="s">
        <v>474</v>
      </c>
      <c r="B32" s="138">
        <f>SUBTOTAL(9,B12:B31)</f>
        <v>1813.4830000000002</v>
      </c>
      <c r="C32" s="139">
        <f>SUBTOTAL(9,C12:C31)</f>
        <v>30442403.149999999</v>
      </c>
      <c r="D32" s="140">
        <f t="shared" si="0"/>
        <v>16786.704452150912</v>
      </c>
      <c r="E32" s="138">
        <f>SUBTOTAL(9,E12:E31)</f>
        <v>1813.4830000000002</v>
      </c>
      <c r="F32" s="141">
        <f>SUBTOTAL(9,F12:F31)</f>
        <v>30463123.210000001</v>
      </c>
      <c r="G32" s="140">
        <f t="shared" si="2"/>
        <v>16798.130012798574</v>
      </c>
      <c r="H32" s="142">
        <f t="shared" si="3"/>
        <v>11.425560647661769</v>
      </c>
      <c r="I32" s="143">
        <f t="shared" si="4"/>
        <v>6.8063154863001057E-4</v>
      </c>
      <c r="J32" s="138">
        <f>SUBTOTAL(9,J12:J31)</f>
        <v>284.55</v>
      </c>
      <c r="K32" s="139">
        <f>SUBTOTAL(9,K12:K31)</f>
        <v>19694506.09</v>
      </c>
      <c r="L32" s="140">
        <f t="shared" si="1"/>
        <v>69212.813530135303</v>
      </c>
      <c r="M32" s="138">
        <f>SUBTOTAL(9,M12:M31)</f>
        <v>284.55</v>
      </c>
      <c r="N32" s="141">
        <f>SUBTOTAL(9,N12:N31)</f>
        <v>19728600.59</v>
      </c>
      <c r="O32" s="140">
        <f t="shared" si="5"/>
        <v>69332.632542611143</v>
      </c>
      <c r="P32" s="142">
        <f t="shared" si="6"/>
        <v>119.81901247584028</v>
      </c>
      <c r="Q32" s="143">
        <f t="shared" si="7"/>
        <v>1.7311680650530267E-3</v>
      </c>
      <c r="T32" s="80" t="s">
        <v>668</v>
      </c>
      <c r="U32" t="s">
        <v>43</v>
      </c>
      <c r="V32" s="51">
        <v>2</v>
      </c>
      <c r="W32" s="52">
        <v>2</v>
      </c>
      <c r="X32" s="53">
        <v>152096</v>
      </c>
      <c r="Y32" s="54">
        <v>152098</v>
      </c>
      <c r="Z32" s="55">
        <v>76048</v>
      </c>
      <c r="AA32" s="56">
        <v>76049</v>
      </c>
      <c r="AB32" s="8">
        <v>2</v>
      </c>
      <c r="AC32" s="9">
        <v>1.3149589732800336E-5</v>
      </c>
      <c r="AE32" s="80" t="s">
        <v>672</v>
      </c>
      <c r="AF32" t="s">
        <v>43</v>
      </c>
      <c r="AG32">
        <v>19.7</v>
      </c>
      <c r="AH32">
        <v>19.7</v>
      </c>
      <c r="AI32">
        <v>1315282</v>
      </c>
      <c r="AJ32">
        <v>1315282</v>
      </c>
      <c r="AK32">
        <v>66765.583756345179</v>
      </c>
      <c r="AL32">
        <v>66765.583756345179</v>
      </c>
      <c r="AM32">
        <v>0</v>
      </c>
      <c r="AN32">
        <v>0</v>
      </c>
    </row>
    <row r="33" spans="1:40">
      <c r="A33" s="123" t="s">
        <v>475</v>
      </c>
      <c r="B33" s="124">
        <v>1</v>
      </c>
      <c r="C33" s="125">
        <v>35987</v>
      </c>
      <c r="D33" s="126">
        <f t="shared" si="0"/>
        <v>35987</v>
      </c>
      <c r="E33" s="127">
        <v>1</v>
      </c>
      <c r="F33" s="128">
        <v>36347</v>
      </c>
      <c r="G33" s="126">
        <f t="shared" si="2"/>
        <v>36347</v>
      </c>
      <c r="H33" s="129">
        <f t="shared" si="3"/>
        <v>360</v>
      </c>
      <c r="I33" s="130">
        <f t="shared" si="4"/>
        <v>1.0003612415594521E-2</v>
      </c>
      <c r="J33" s="127">
        <v>2</v>
      </c>
      <c r="K33" s="128">
        <v>233750</v>
      </c>
      <c r="L33" s="131">
        <f t="shared" si="1"/>
        <v>116875</v>
      </c>
      <c r="M33" s="127">
        <v>2</v>
      </c>
      <c r="N33" s="128">
        <v>236088</v>
      </c>
      <c r="O33" s="126">
        <f t="shared" si="5"/>
        <v>118044</v>
      </c>
      <c r="P33" s="129">
        <f t="shared" si="6"/>
        <v>1169</v>
      </c>
      <c r="Q33" s="130">
        <f t="shared" si="7"/>
        <v>1.0002139037433156E-2</v>
      </c>
      <c r="T33" s="80" t="s">
        <v>668</v>
      </c>
      <c r="U33" t="s">
        <v>44</v>
      </c>
      <c r="V33" s="51">
        <v>0.2</v>
      </c>
      <c r="W33" s="52">
        <v>0.2</v>
      </c>
      <c r="X33" s="53">
        <v>13068.8</v>
      </c>
      <c r="Y33" s="54">
        <v>13069</v>
      </c>
      <c r="Z33" s="55">
        <v>65343.999999999993</v>
      </c>
      <c r="AA33" s="56">
        <v>65345</v>
      </c>
      <c r="AB33" s="8">
        <v>0.2000000000007276</v>
      </c>
      <c r="AC33" s="9">
        <v>1.5303623898194754E-5</v>
      </c>
      <c r="AE33" s="80" t="s">
        <v>672</v>
      </c>
      <c r="AF33" t="s">
        <v>44</v>
      </c>
      <c r="AG33">
        <v>10.199999999999999</v>
      </c>
      <c r="AH33">
        <v>10.199999999999999</v>
      </c>
      <c r="AI33">
        <v>572503</v>
      </c>
      <c r="AJ33">
        <v>572503</v>
      </c>
      <c r="AK33">
        <v>56127.745098039217</v>
      </c>
      <c r="AL33">
        <v>56127.745098039217</v>
      </c>
      <c r="AM33">
        <v>0</v>
      </c>
      <c r="AN33">
        <v>0</v>
      </c>
    </row>
    <row r="34" spans="1:40">
      <c r="A34" s="123" t="s">
        <v>476</v>
      </c>
      <c r="B34" s="124">
        <v>3</v>
      </c>
      <c r="C34" s="125">
        <v>44280</v>
      </c>
      <c r="D34" s="126">
        <f t="shared" si="0"/>
        <v>14760</v>
      </c>
      <c r="E34" s="127">
        <v>3</v>
      </c>
      <c r="F34" s="128">
        <v>47576</v>
      </c>
      <c r="G34" s="126">
        <f t="shared" si="2"/>
        <v>15858.666666666666</v>
      </c>
      <c r="H34" s="129">
        <f t="shared" si="3"/>
        <v>1098.6666666666661</v>
      </c>
      <c r="I34" s="130">
        <f t="shared" si="4"/>
        <v>7.4435411020776832E-2</v>
      </c>
      <c r="J34" s="127">
        <v>2</v>
      </c>
      <c r="K34" s="128">
        <v>168714</v>
      </c>
      <c r="L34" s="131">
        <f t="shared" si="1"/>
        <v>84357</v>
      </c>
      <c r="M34" s="127">
        <v>2</v>
      </c>
      <c r="N34" s="128">
        <v>176764</v>
      </c>
      <c r="O34" s="126">
        <f t="shared" si="5"/>
        <v>88382</v>
      </c>
      <c r="P34" s="129">
        <f t="shared" si="6"/>
        <v>4025</v>
      </c>
      <c r="Q34" s="130">
        <f t="shared" si="7"/>
        <v>4.7713882665338977E-2</v>
      </c>
      <c r="T34" s="80" t="s">
        <v>668</v>
      </c>
      <c r="U34" t="s">
        <v>45</v>
      </c>
      <c r="V34" s="51">
        <v>0</v>
      </c>
      <c r="W34" s="52">
        <v>0</v>
      </c>
      <c r="X34" s="53">
        <v>0</v>
      </c>
      <c r="Y34" s="54">
        <v>0</v>
      </c>
      <c r="Z34" s="55">
        <v>0</v>
      </c>
      <c r="AA34" s="56">
        <v>0</v>
      </c>
      <c r="AB34" s="8">
        <v>0</v>
      </c>
      <c r="AC34" s="9">
        <v>0</v>
      </c>
      <c r="AE34" s="80" t="s">
        <v>672</v>
      </c>
      <c r="AF34" t="s">
        <v>45</v>
      </c>
      <c r="AG34">
        <v>19.100000000000001</v>
      </c>
      <c r="AH34">
        <v>19.100000000000001</v>
      </c>
      <c r="AI34">
        <v>905735</v>
      </c>
      <c r="AJ34">
        <v>905735</v>
      </c>
      <c r="AK34">
        <v>47420.680628272246</v>
      </c>
      <c r="AL34">
        <v>47420.680628272246</v>
      </c>
      <c r="AM34">
        <v>0</v>
      </c>
      <c r="AN34">
        <v>0</v>
      </c>
    </row>
    <row r="35" spans="1:40">
      <c r="A35" s="123" t="s">
        <v>477</v>
      </c>
      <c r="B35" s="124">
        <v>10.88</v>
      </c>
      <c r="C35" s="125">
        <v>202388.75</v>
      </c>
      <c r="D35" s="126">
        <f t="shared" si="0"/>
        <v>18601.907169117647</v>
      </c>
      <c r="E35" s="127">
        <v>10.88</v>
      </c>
      <c r="F35" s="128">
        <v>206167.21</v>
      </c>
      <c r="G35" s="126">
        <f t="shared" si="2"/>
        <v>18949.192095588234</v>
      </c>
      <c r="H35" s="129">
        <f t="shared" si="3"/>
        <v>347.28492647058738</v>
      </c>
      <c r="I35" s="130">
        <f t="shared" si="4"/>
        <v>1.8669318329205504E-2</v>
      </c>
      <c r="J35" s="127">
        <v>2</v>
      </c>
      <c r="K35" s="128">
        <v>169172</v>
      </c>
      <c r="L35" s="131">
        <f t="shared" si="1"/>
        <v>84586</v>
      </c>
      <c r="M35" s="127">
        <v>2</v>
      </c>
      <c r="N35" s="128">
        <v>170863.72</v>
      </c>
      <c r="O35" s="126">
        <f t="shared" si="5"/>
        <v>85431.86</v>
      </c>
      <c r="P35" s="129">
        <f t="shared" si="6"/>
        <v>845.86000000000058</v>
      </c>
      <c r="Q35" s="130">
        <f t="shared" si="7"/>
        <v>1.0000000000000007E-2</v>
      </c>
      <c r="T35" s="80" t="s">
        <v>668</v>
      </c>
      <c r="U35" t="s">
        <v>46</v>
      </c>
      <c r="V35" s="51">
        <v>3</v>
      </c>
      <c r="W35" s="52">
        <v>3</v>
      </c>
      <c r="X35" s="53">
        <v>147440.91</v>
      </c>
      <c r="Y35" s="54">
        <v>147440.91</v>
      </c>
      <c r="Z35" s="55">
        <v>49146.97</v>
      </c>
      <c r="AA35" s="56">
        <v>49146.97</v>
      </c>
      <c r="AB35" s="8">
        <v>0</v>
      </c>
      <c r="AC35" s="9">
        <v>0</v>
      </c>
      <c r="AE35" s="80" t="s">
        <v>672</v>
      </c>
      <c r="AF35" t="s">
        <v>46</v>
      </c>
      <c r="AG35">
        <v>2</v>
      </c>
      <c r="AH35">
        <v>2</v>
      </c>
      <c r="AI35">
        <v>98119</v>
      </c>
      <c r="AJ35">
        <v>98119</v>
      </c>
      <c r="AK35">
        <v>49059.5</v>
      </c>
      <c r="AL35">
        <v>49059.5</v>
      </c>
      <c r="AM35">
        <v>0</v>
      </c>
      <c r="AN35">
        <v>0</v>
      </c>
    </row>
    <row r="36" spans="1:40">
      <c r="A36" s="123" t="s">
        <v>478</v>
      </c>
      <c r="B36" s="124">
        <v>2.75</v>
      </c>
      <c r="C36" s="125">
        <v>43940</v>
      </c>
      <c r="D36" s="126">
        <f t="shared" si="0"/>
        <v>15978.181818181818</v>
      </c>
      <c r="E36" s="127">
        <v>2.75</v>
      </c>
      <c r="F36" s="128">
        <v>45258</v>
      </c>
      <c r="G36" s="126">
        <f t="shared" si="2"/>
        <v>16457.454545454544</v>
      </c>
      <c r="H36" s="129">
        <f t="shared" si="3"/>
        <v>479.27272727272612</v>
      </c>
      <c r="I36" s="130">
        <f t="shared" si="4"/>
        <v>2.9995448338643534E-2</v>
      </c>
      <c r="J36" s="127">
        <v>0.5</v>
      </c>
      <c r="K36" s="128">
        <v>35450</v>
      </c>
      <c r="L36" s="131">
        <f t="shared" si="1"/>
        <v>70900</v>
      </c>
      <c r="M36" s="127">
        <v>0.5</v>
      </c>
      <c r="N36" s="128">
        <v>36514</v>
      </c>
      <c r="O36" s="126">
        <f t="shared" si="5"/>
        <v>73028</v>
      </c>
      <c r="P36" s="129">
        <f t="shared" si="6"/>
        <v>2128</v>
      </c>
      <c r="Q36" s="130">
        <f t="shared" si="7"/>
        <v>3.0014104372355431E-2</v>
      </c>
      <c r="T36" s="80" t="s">
        <v>668</v>
      </c>
      <c r="U36" t="s">
        <v>47</v>
      </c>
      <c r="V36" s="51">
        <v>2</v>
      </c>
      <c r="W36" s="52">
        <v>2</v>
      </c>
      <c r="X36" s="53">
        <v>77783.360000000001</v>
      </c>
      <c r="Y36" s="54">
        <v>77783.360000000001</v>
      </c>
      <c r="Z36" s="55">
        <v>38891.68</v>
      </c>
      <c r="AA36" s="56">
        <v>38891.68</v>
      </c>
      <c r="AB36" s="8">
        <v>0</v>
      </c>
      <c r="AC36" s="9">
        <v>0</v>
      </c>
      <c r="AE36" s="80" t="s">
        <v>672</v>
      </c>
      <c r="AF36" t="s">
        <v>47</v>
      </c>
      <c r="AG36">
        <v>23.5</v>
      </c>
      <c r="AH36">
        <v>23.5</v>
      </c>
      <c r="AI36">
        <v>391306</v>
      </c>
      <c r="AJ36">
        <v>391306</v>
      </c>
      <c r="AK36">
        <v>16651.319148936171</v>
      </c>
      <c r="AL36">
        <v>16651.319148936171</v>
      </c>
      <c r="AM36">
        <v>0</v>
      </c>
      <c r="AN36">
        <v>0</v>
      </c>
    </row>
    <row r="37" spans="1:40">
      <c r="A37" s="132" t="s">
        <v>479</v>
      </c>
      <c r="B37" s="124">
        <v>0</v>
      </c>
      <c r="C37" s="125">
        <v>0</v>
      </c>
      <c r="D37" s="126" t="str">
        <f t="shared" si="0"/>
        <v>N/A</v>
      </c>
      <c r="E37" s="127">
        <v>0</v>
      </c>
      <c r="F37" s="128">
        <v>0</v>
      </c>
      <c r="G37" s="126" t="str">
        <f t="shared" si="2"/>
        <v>N/A</v>
      </c>
      <c r="H37" s="129" t="e">
        <f t="shared" si="3"/>
        <v>#VALUE!</v>
      </c>
      <c r="I37" s="130" t="e">
        <f t="shared" si="4"/>
        <v>#VALUE!</v>
      </c>
      <c r="J37" s="127">
        <v>1</v>
      </c>
      <c r="K37" s="128">
        <v>92000</v>
      </c>
      <c r="L37" s="131">
        <f t="shared" si="1"/>
        <v>92000</v>
      </c>
      <c r="M37" s="127">
        <v>1</v>
      </c>
      <c r="N37" s="128">
        <v>92000</v>
      </c>
      <c r="O37" s="126">
        <f t="shared" si="5"/>
        <v>92000</v>
      </c>
      <c r="P37" s="129">
        <f t="shared" si="6"/>
        <v>0</v>
      </c>
      <c r="Q37" s="130">
        <f t="shared" si="7"/>
        <v>0</v>
      </c>
      <c r="T37" s="80" t="s">
        <v>668</v>
      </c>
      <c r="U37" t="s">
        <v>48</v>
      </c>
      <c r="V37" s="51">
        <v>6</v>
      </c>
      <c r="W37" s="52">
        <v>6</v>
      </c>
      <c r="X37" s="53">
        <v>118967.03999999999</v>
      </c>
      <c r="Y37" s="54">
        <v>118967.03999999999</v>
      </c>
      <c r="Z37" s="55">
        <v>19827.84</v>
      </c>
      <c r="AA37" s="56">
        <v>19827.84</v>
      </c>
      <c r="AB37" s="8">
        <v>0</v>
      </c>
      <c r="AC37" s="9">
        <v>0</v>
      </c>
      <c r="AE37" s="80" t="s">
        <v>672</v>
      </c>
      <c r="AF37" t="s">
        <v>48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</row>
    <row r="38" spans="1:40">
      <c r="A38" s="134" t="s">
        <v>480</v>
      </c>
      <c r="B38" s="124">
        <v>0.73</v>
      </c>
      <c r="C38" s="125">
        <v>17000</v>
      </c>
      <c r="D38" s="126">
        <f t="shared" si="0"/>
        <v>23287.671232876713</v>
      </c>
      <c r="E38" s="127">
        <v>0.73</v>
      </c>
      <c r="F38" s="128">
        <v>17647</v>
      </c>
      <c r="G38" s="126">
        <f t="shared" si="2"/>
        <v>24173.972602739726</v>
      </c>
      <c r="H38" s="129">
        <f t="shared" si="3"/>
        <v>886.30136986301295</v>
      </c>
      <c r="I38" s="130">
        <f t="shared" si="4"/>
        <v>3.8058823529411728E-2</v>
      </c>
      <c r="J38" s="127">
        <v>0.5</v>
      </c>
      <c r="K38" s="128">
        <v>41000</v>
      </c>
      <c r="L38" s="131">
        <f t="shared" si="1"/>
        <v>82000</v>
      </c>
      <c r="M38" s="127">
        <v>0.5</v>
      </c>
      <c r="N38" s="128">
        <v>41000</v>
      </c>
      <c r="O38" s="126">
        <f t="shared" si="5"/>
        <v>82000</v>
      </c>
      <c r="P38" s="129">
        <f t="shared" si="6"/>
        <v>0</v>
      </c>
      <c r="Q38" s="130">
        <f t="shared" si="7"/>
        <v>0</v>
      </c>
      <c r="T38" s="80" t="s">
        <v>668</v>
      </c>
      <c r="U38" t="s">
        <v>49</v>
      </c>
      <c r="V38" s="51">
        <v>2</v>
      </c>
      <c r="W38" s="52">
        <v>2</v>
      </c>
      <c r="X38" s="53">
        <v>87205</v>
      </c>
      <c r="Y38" s="54">
        <v>87205</v>
      </c>
      <c r="Z38" s="55">
        <v>43602.5</v>
      </c>
      <c r="AA38" s="56">
        <v>43602.5</v>
      </c>
      <c r="AB38" s="8">
        <v>0</v>
      </c>
      <c r="AC38" s="9">
        <v>0</v>
      </c>
      <c r="AE38" s="80" t="s">
        <v>672</v>
      </c>
      <c r="AF38" t="s">
        <v>49</v>
      </c>
      <c r="AG38">
        <v>58</v>
      </c>
      <c r="AH38">
        <v>58</v>
      </c>
      <c r="AI38">
        <v>2806805</v>
      </c>
      <c r="AJ38">
        <v>2806805</v>
      </c>
      <c r="AK38">
        <v>48393.189655172413</v>
      </c>
      <c r="AL38">
        <v>48393.189655172413</v>
      </c>
      <c r="AM38">
        <v>0</v>
      </c>
      <c r="AN38">
        <v>0</v>
      </c>
    </row>
    <row r="39" spans="1:40">
      <c r="A39" s="132" t="s">
        <v>481</v>
      </c>
      <c r="B39" s="124">
        <v>0</v>
      </c>
      <c r="C39" s="125">
        <v>0</v>
      </c>
      <c r="D39" s="126" t="str">
        <f t="shared" si="0"/>
        <v>N/A</v>
      </c>
      <c r="E39" s="127">
        <v>0</v>
      </c>
      <c r="F39" s="128">
        <v>0</v>
      </c>
      <c r="G39" s="126" t="str">
        <f t="shared" si="2"/>
        <v>N/A</v>
      </c>
      <c r="H39" s="129" t="e">
        <f t="shared" si="3"/>
        <v>#VALUE!</v>
      </c>
      <c r="I39" s="130" t="e">
        <f t="shared" si="4"/>
        <v>#VALUE!</v>
      </c>
      <c r="J39" s="127">
        <v>0</v>
      </c>
      <c r="K39" s="128">
        <v>0</v>
      </c>
      <c r="L39" s="131" t="str">
        <f t="shared" si="1"/>
        <v>N/A</v>
      </c>
      <c r="M39" s="127">
        <v>0</v>
      </c>
      <c r="N39" s="128">
        <v>0</v>
      </c>
      <c r="O39" s="126" t="str">
        <f t="shared" si="5"/>
        <v>N/A</v>
      </c>
      <c r="P39" s="129" t="e">
        <f t="shared" si="6"/>
        <v>#VALUE!</v>
      </c>
      <c r="Q39" s="130" t="e">
        <f t="shared" si="7"/>
        <v>#VALUE!</v>
      </c>
      <c r="T39" s="80" t="s">
        <v>668</v>
      </c>
      <c r="U39" t="s">
        <v>50</v>
      </c>
      <c r="V39" s="51">
        <v>15</v>
      </c>
      <c r="W39" s="52">
        <v>15</v>
      </c>
      <c r="X39" s="53">
        <v>577520.88</v>
      </c>
      <c r="Y39" s="54">
        <v>577520.88</v>
      </c>
      <c r="Z39" s="55">
        <v>38501.392</v>
      </c>
      <c r="AA39" s="56">
        <v>38501.392</v>
      </c>
      <c r="AB39" s="8">
        <v>0</v>
      </c>
      <c r="AC39" s="9">
        <v>0</v>
      </c>
      <c r="AE39" s="80" t="s">
        <v>672</v>
      </c>
      <c r="AF39" t="s">
        <v>50</v>
      </c>
      <c r="AG39">
        <v>256.75</v>
      </c>
      <c r="AH39">
        <v>256.75</v>
      </c>
      <c r="AI39">
        <v>10384797</v>
      </c>
      <c r="AJ39">
        <v>10384797</v>
      </c>
      <c r="AK39">
        <v>40447.115871470305</v>
      </c>
      <c r="AL39">
        <v>40447.115871470305</v>
      </c>
      <c r="AM39">
        <v>0</v>
      </c>
      <c r="AN39">
        <v>0</v>
      </c>
    </row>
    <row r="40" spans="1:40">
      <c r="A40" s="144" t="s">
        <v>482</v>
      </c>
      <c r="B40" s="124">
        <v>0</v>
      </c>
      <c r="C40" s="125">
        <v>0</v>
      </c>
      <c r="D40" s="126" t="str">
        <f t="shared" si="0"/>
        <v>N/A</v>
      </c>
      <c r="E40" s="127">
        <v>0</v>
      </c>
      <c r="F40" s="128">
        <v>0</v>
      </c>
      <c r="G40" s="126" t="str">
        <f t="shared" si="2"/>
        <v>N/A</v>
      </c>
      <c r="H40" s="129" t="e">
        <f t="shared" si="3"/>
        <v>#VALUE!</v>
      </c>
      <c r="I40" s="130" t="e">
        <f t="shared" si="4"/>
        <v>#VALUE!</v>
      </c>
      <c r="J40" s="127">
        <v>1</v>
      </c>
      <c r="K40" s="128">
        <v>100000</v>
      </c>
      <c r="L40" s="131">
        <f t="shared" si="1"/>
        <v>100000</v>
      </c>
      <c r="M40" s="127">
        <v>1</v>
      </c>
      <c r="N40" s="128">
        <v>100000</v>
      </c>
      <c r="O40" s="126">
        <f t="shared" si="5"/>
        <v>100000</v>
      </c>
      <c r="P40" s="129">
        <f t="shared" si="6"/>
        <v>0</v>
      </c>
      <c r="Q40" s="130">
        <f t="shared" si="7"/>
        <v>0</v>
      </c>
      <c r="T40" s="80" t="s">
        <v>668</v>
      </c>
      <c r="U40" t="s">
        <v>51</v>
      </c>
      <c r="V40" s="51">
        <v>48</v>
      </c>
      <c r="W40" s="52">
        <v>48</v>
      </c>
      <c r="X40" s="53">
        <v>922989.6</v>
      </c>
      <c r="Y40" s="54">
        <v>922989.6</v>
      </c>
      <c r="Z40" s="55">
        <v>19228.95</v>
      </c>
      <c r="AA40" s="56">
        <v>19228.95</v>
      </c>
      <c r="AB40" s="8">
        <v>0</v>
      </c>
      <c r="AC40" s="9">
        <v>0</v>
      </c>
      <c r="AE40" s="80" t="s">
        <v>672</v>
      </c>
      <c r="AF40" t="s">
        <v>51</v>
      </c>
      <c r="AG40">
        <v>550</v>
      </c>
      <c r="AH40">
        <v>550</v>
      </c>
      <c r="AI40">
        <v>14180809</v>
      </c>
      <c r="AJ40">
        <v>14180809</v>
      </c>
      <c r="AK40">
        <v>25783.289090909089</v>
      </c>
      <c r="AL40">
        <v>25783.289090909089</v>
      </c>
      <c r="AM40">
        <v>0</v>
      </c>
      <c r="AN40">
        <v>0</v>
      </c>
    </row>
    <row r="41" spans="1:40">
      <c r="A41" s="132" t="s">
        <v>483</v>
      </c>
      <c r="B41" s="124">
        <v>41.5</v>
      </c>
      <c r="C41" s="125">
        <v>807390</v>
      </c>
      <c r="D41" s="126">
        <f t="shared" si="0"/>
        <v>19455.180722891568</v>
      </c>
      <c r="E41" s="145">
        <v>41.5</v>
      </c>
      <c r="F41" s="146">
        <v>808168</v>
      </c>
      <c r="G41" s="126">
        <f t="shared" si="2"/>
        <v>19473.927710843374</v>
      </c>
      <c r="H41" s="129">
        <f t="shared" si="3"/>
        <v>18.746987951806659</v>
      </c>
      <c r="I41" s="130">
        <f t="shared" si="4"/>
        <v>9.6359875648692245E-4</v>
      </c>
      <c r="J41" s="145">
        <v>13</v>
      </c>
      <c r="K41" s="146">
        <v>1204792</v>
      </c>
      <c r="L41" s="131">
        <f t="shared" si="1"/>
        <v>92676.307692307688</v>
      </c>
      <c r="M41" s="145">
        <v>13</v>
      </c>
      <c r="N41" s="146">
        <v>1204857</v>
      </c>
      <c r="O41" s="126">
        <f t="shared" si="5"/>
        <v>92681.307692307688</v>
      </c>
      <c r="P41" s="129">
        <f t="shared" si="6"/>
        <v>5</v>
      </c>
      <c r="Q41" s="130">
        <f t="shared" si="7"/>
        <v>5.3951221455653761E-5</v>
      </c>
      <c r="T41" s="80" t="s">
        <v>668</v>
      </c>
      <c r="U41" t="s">
        <v>52</v>
      </c>
      <c r="V41" s="51">
        <v>0</v>
      </c>
      <c r="W41" s="52">
        <v>0</v>
      </c>
      <c r="X41" s="53">
        <v>0</v>
      </c>
      <c r="Y41" s="54">
        <v>0</v>
      </c>
      <c r="Z41" s="55">
        <v>0</v>
      </c>
      <c r="AA41" s="56">
        <v>0</v>
      </c>
      <c r="AB41" s="8">
        <v>0</v>
      </c>
      <c r="AC41" s="9">
        <v>0</v>
      </c>
      <c r="AE41" s="80" t="s">
        <v>672</v>
      </c>
      <c r="AF41" t="s">
        <v>52</v>
      </c>
      <c r="AG41">
        <v>421.47</v>
      </c>
      <c r="AH41">
        <v>421.47</v>
      </c>
      <c r="AI41">
        <v>8506571</v>
      </c>
      <c r="AJ41">
        <v>8506571</v>
      </c>
      <c r="AK41">
        <v>20183.099627494244</v>
      </c>
      <c r="AL41">
        <v>20183.099627494244</v>
      </c>
      <c r="AM41">
        <v>0</v>
      </c>
      <c r="AN41">
        <v>0</v>
      </c>
    </row>
    <row r="42" spans="1:40">
      <c r="A42" s="132" t="s">
        <v>484</v>
      </c>
      <c r="B42" s="124">
        <v>0</v>
      </c>
      <c r="C42" s="125">
        <v>0</v>
      </c>
      <c r="D42" s="126" t="str">
        <f t="shared" si="0"/>
        <v>N/A</v>
      </c>
      <c r="E42" s="127">
        <v>0</v>
      </c>
      <c r="F42" s="128">
        <v>0</v>
      </c>
      <c r="G42" s="126" t="str">
        <f t="shared" si="2"/>
        <v>N/A</v>
      </c>
      <c r="H42" s="129" t="e">
        <f t="shared" si="3"/>
        <v>#VALUE!</v>
      </c>
      <c r="I42" s="130" t="e">
        <f t="shared" si="4"/>
        <v>#VALUE!</v>
      </c>
      <c r="J42" s="127">
        <v>1</v>
      </c>
      <c r="K42" s="128">
        <v>90000</v>
      </c>
      <c r="L42" s="131">
        <f t="shared" si="1"/>
        <v>90000</v>
      </c>
      <c r="M42" s="127">
        <v>1</v>
      </c>
      <c r="N42" s="128">
        <v>90000</v>
      </c>
      <c r="O42" s="126">
        <f t="shared" si="5"/>
        <v>90000</v>
      </c>
      <c r="P42" s="129">
        <f t="shared" si="6"/>
        <v>0</v>
      </c>
      <c r="Q42" s="130">
        <f t="shared" si="7"/>
        <v>0</v>
      </c>
      <c r="T42" s="80" t="s">
        <v>668</v>
      </c>
      <c r="U42" t="s">
        <v>53</v>
      </c>
      <c r="V42" s="51">
        <v>1</v>
      </c>
      <c r="W42" s="52">
        <v>1</v>
      </c>
      <c r="X42" s="53">
        <v>44955</v>
      </c>
      <c r="Y42" s="54">
        <v>44955</v>
      </c>
      <c r="Z42" s="55">
        <v>44955</v>
      </c>
      <c r="AA42" s="56">
        <v>44955</v>
      </c>
      <c r="AB42" s="8">
        <v>0</v>
      </c>
      <c r="AC42" s="9">
        <v>0</v>
      </c>
      <c r="AE42" s="80" t="s">
        <v>672</v>
      </c>
      <c r="AF42" t="s">
        <v>53</v>
      </c>
      <c r="AG42">
        <v>28.55</v>
      </c>
      <c r="AH42">
        <v>28.55</v>
      </c>
      <c r="AI42">
        <v>1337092</v>
      </c>
      <c r="AJ42">
        <v>1337092</v>
      </c>
      <c r="AK42">
        <v>46833.345008756565</v>
      </c>
      <c r="AL42">
        <v>46833.345008756565</v>
      </c>
      <c r="AM42">
        <v>0</v>
      </c>
      <c r="AN42">
        <v>0</v>
      </c>
    </row>
    <row r="43" spans="1:40">
      <c r="A43" s="132" t="s">
        <v>485</v>
      </c>
      <c r="B43" s="124">
        <v>27</v>
      </c>
      <c r="C43" s="125">
        <v>439307.63999999996</v>
      </c>
      <c r="D43" s="126">
        <f t="shared" si="0"/>
        <v>16270.653333333332</v>
      </c>
      <c r="E43" s="127">
        <v>27</v>
      </c>
      <c r="F43" s="128">
        <v>439307.63999999996</v>
      </c>
      <c r="G43" s="126">
        <f t="shared" si="2"/>
        <v>16270.653333333332</v>
      </c>
      <c r="H43" s="129">
        <f t="shared" si="3"/>
        <v>0</v>
      </c>
      <c r="I43" s="130">
        <f t="shared" si="4"/>
        <v>0</v>
      </c>
      <c r="J43" s="127">
        <v>13</v>
      </c>
      <c r="K43" s="128">
        <v>886999.39999999991</v>
      </c>
      <c r="L43" s="131">
        <f t="shared" si="1"/>
        <v>68230.723076923066</v>
      </c>
      <c r="M43" s="127">
        <v>13</v>
      </c>
      <c r="N43" s="128">
        <v>886999.39999999991</v>
      </c>
      <c r="O43" s="126">
        <f t="shared" si="5"/>
        <v>68230.723076923066</v>
      </c>
      <c r="P43" s="129">
        <f t="shared" si="6"/>
        <v>0</v>
      </c>
      <c r="Q43" s="130">
        <f t="shared" si="7"/>
        <v>0</v>
      </c>
      <c r="T43" s="80" t="s">
        <v>668</v>
      </c>
      <c r="U43" t="s">
        <v>54</v>
      </c>
      <c r="V43" s="51">
        <v>2</v>
      </c>
      <c r="W43" s="52">
        <v>2</v>
      </c>
      <c r="X43" s="53">
        <v>39802.879999999997</v>
      </c>
      <c r="Y43" s="54">
        <v>39802.879999999997</v>
      </c>
      <c r="Z43" s="55">
        <v>19901.439999999999</v>
      </c>
      <c r="AA43" s="56">
        <v>19901.439999999999</v>
      </c>
      <c r="AB43" s="8">
        <v>0</v>
      </c>
      <c r="AC43" s="9">
        <v>0</v>
      </c>
      <c r="AE43" s="80" t="s">
        <v>672</v>
      </c>
      <c r="AF43" t="s">
        <v>54</v>
      </c>
      <c r="AG43">
        <v>93.5</v>
      </c>
      <c r="AH43">
        <v>93.5</v>
      </c>
      <c r="AI43">
        <v>1885899</v>
      </c>
      <c r="AJ43">
        <v>1885899</v>
      </c>
      <c r="AK43">
        <v>20170.042780748663</v>
      </c>
      <c r="AL43">
        <v>20170.042780748663</v>
      </c>
      <c r="AM43">
        <v>0</v>
      </c>
      <c r="AN43">
        <v>0</v>
      </c>
    </row>
    <row r="44" spans="1:40">
      <c r="A44" s="132" t="s">
        <v>486</v>
      </c>
      <c r="B44" s="124">
        <v>2</v>
      </c>
      <c r="C44" s="125">
        <v>27652</v>
      </c>
      <c r="D44" s="126">
        <f t="shared" si="0"/>
        <v>13826</v>
      </c>
      <c r="E44" s="127">
        <v>2</v>
      </c>
      <c r="F44" s="128">
        <v>28207</v>
      </c>
      <c r="G44" s="126">
        <f t="shared" si="2"/>
        <v>14103.5</v>
      </c>
      <c r="H44" s="129">
        <f t="shared" si="3"/>
        <v>277.5</v>
      </c>
      <c r="I44" s="130">
        <f t="shared" si="4"/>
        <v>2.0070880948936786E-2</v>
      </c>
      <c r="J44" s="127">
        <v>1</v>
      </c>
      <c r="K44" s="128">
        <v>80000</v>
      </c>
      <c r="L44" s="131">
        <f t="shared" si="1"/>
        <v>80000</v>
      </c>
      <c r="M44" s="127">
        <v>1</v>
      </c>
      <c r="N44" s="128">
        <v>80800</v>
      </c>
      <c r="O44" s="126">
        <f t="shared" si="5"/>
        <v>80800</v>
      </c>
      <c r="P44" s="129">
        <f t="shared" si="6"/>
        <v>800</v>
      </c>
      <c r="Q44" s="130">
        <f t="shared" si="7"/>
        <v>0.01</v>
      </c>
      <c r="T44" s="80" t="s">
        <v>668</v>
      </c>
      <c r="U44" t="s">
        <v>55</v>
      </c>
      <c r="V44" s="51">
        <v>0</v>
      </c>
      <c r="W44" s="52">
        <v>0</v>
      </c>
      <c r="X44" s="53">
        <v>0</v>
      </c>
      <c r="Y44" s="54">
        <v>0</v>
      </c>
      <c r="Z44" s="55">
        <v>0</v>
      </c>
      <c r="AA44" s="56">
        <v>0</v>
      </c>
      <c r="AB44" s="8">
        <v>0</v>
      </c>
      <c r="AC44" s="9">
        <v>0</v>
      </c>
      <c r="AE44" s="80" t="s">
        <v>672</v>
      </c>
      <c r="AF44" t="s">
        <v>55</v>
      </c>
      <c r="AG44">
        <v>13.1</v>
      </c>
      <c r="AH44">
        <v>13.1</v>
      </c>
      <c r="AI44">
        <v>622314</v>
      </c>
      <c r="AJ44">
        <v>622314</v>
      </c>
      <c r="AK44">
        <v>47504.885496183204</v>
      </c>
      <c r="AL44">
        <v>47504.885496183204</v>
      </c>
      <c r="AM44">
        <v>0</v>
      </c>
      <c r="AN44">
        <v>0</v>
      </c>
    </row>
    <row r="45" spans="1:40">
      <c r="A45" s="137" t="s">
        <v>487</v>
      </c>
      <c r="B45" s="138">
        <f>SUBTOTAL(9,B43:B44)</f>
        <v>29</v>
      </c>
      <c r="C45" s="139">
        <f>SUBTOTAL(9,C43:C44)</f>
        <v>466959.63999999996</v>
      </c>
      <c r="D45" s="140">
        <f t="shared" si="0"/>
        <v>16102.056551724136</v>
      </c>
      <c r="E45" s="138">
        <f>SUBTOTAL(9,E43:E44)</f>
        <v>29</v>
      </c>
      <c r="F45" s="141">
        <f>SUBTOTAL(9,F43:F44)</f>
        <v>467514.63999999996</v>
      </c>
      <c r="G45" s="140">
        <f t="shared" si="2"/>
        <v>16121.194482758619</v>
      </c>
      <c r="H45" s="142">
        <f t="shared" si="3"/>
        <v>19.137931034483699</v>
      </c>
      <c r="I45" s="143">
        <f t="shared" si="4"/>
        <v>1.1885395491568122E-3</v>
      </c>
      <c r="J45" s="138">
        <f>SUBTOTAL(9,J43:J44)</f>
        <v>14</v>
      </c>
      <c r="K45" s="139">
        <f>SUBTOTAL(9,K43:K44)</f>
        <v>966999.39999999991</v>
      </c>
      <c r="L45" s="140">
        <f t="shared" si="1"/>
        <v>69071.385714285701</v>
      </c>
      <c r="M45" s="138">
        <f>SUBTOTAL(9,M43:M44)</f>
        <v>14</v>
      </c>
      <c r="N45" s="141">
        <f>SUBTOTAL(9,N43:N44)</f>
        <v>967799.39999999991</v>
      </c>
      <c r="O45" s="140">
        <f t="shared" si="5"/>
        <v>69128.528571428571</v>
      </c>
      <c r="P45" s="142">
        <f t="shared" si="6"/>
        <v>57.142857142869616</v>
      </c>
      <c r="Q45" s="143">
        <f t="shared" si="7"/>
        <v>8.2730144403416871E-4</v>
      </c>
      <c r="T45" s="80" t="s">
        <v>668</v>
      </c>
      <c r="U45" t="s">
        <v>56</v>
      </c>
      <c r="V45" s="51">
        <v>0</v>
      </c>
      <c r="W45" s="52">
        <v>0</v>
      </c>
      <c r="X45" s="53">
        <v>0</v>
      </c>
      <c r="Y45" s="54">
        <v>0</v>
      </c>
      <c r="Z45" s="55">
        <v>0</v>
      </c>
      <c r="AA45" s="56">
        <v>0</v>
      </c>
      <c r="AB45" s="8">
        <v>0</v>
      </c>
      <c r="AC45" s="9">
        <v>0</v>
      </c>
      <c r="AE45" s="80" t="s">
        <v>672</v>
      </c>
      <c r="AF45" t="s">
        <v>56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</row>
    <row r="46" spans="1:40">
      <c r="A46" s="132" t="s">
        <v>488</v>
      </c>
      <c r="B46" s="124">
        <v>35</v>
      </c>
      <c r="C46" s="125">
        <v>538474</v>
      </c>
      <c r="D46" s="126">
        <f t="shared" si="0"/>
        <v>15384.971428571429</v>
      </c>
      <c r="E46" s="127">
        <v>35</v>
      </c>
      <c r="F46" s="128">
        <v>538474</v>
      </c>
      <c r="G46" s="126">
        <f t="shared" si="2"/>
        <v>15384.971428571429</v>
      </c>
      <c r="H46" s="129">
        <f t="shared" si="3"/>
        <v>0</v>
      </c>
      <c r="I46" s="130">
        <f t="shared" si="4"/>
        <v>0</v>
      </c>
      <c r="J46" s="127">
        <v>14</v>
      </c>
      <c r="K46" s="128">
        <v>936710</v>
      </c>
      <c r="L46" s="131">
        <f t="shared" si="1"/>
        <v>66907.857142857145</v>
      </c>
      <c r="M46" s="127">
        <v>14</v>
      </c>
      <c r="N46" s="128">
        <v>936710</v>
      </c>
      <c r="O46" s="126">
        <f t="shared" si="5"/>
        <v>66907.857142857145</v>
      </c>
      <c r="P46" s="129">
        <f t="shared" si="6"/>
        <v>0</v>
      </c>
      <c r="Q46" s="130">
        <f t="shared" si="7"/>
        <v>0</v>
      </c>
      <c r="T46" s="80" t="s">
        <v>668</v>
      </c>
      <c r="U46" t="s">
        <v>57</v>
      </c>
      <c r="V46" s="51">
        <v>0</v>
      </c>
      <c r="W46" s="52">
        <v>0</v>
      </c>
      <c r="X46" s="53">
        <v>0</v>
      </c>
      <c r="Y46" s="54">
        <v>0</v>
      </c>
      <c r="Z46" s="55">
        <v>0</v>
      </c>
      <c r="AA46" s="56">
        <v>0</v>
      </c>
      <c r="AB46" s="8">
        <v>0</v>
      </c>
      <c r="AC46" s="9">
        <v>0</v>
      </c>
      <c r="AE46" s="80" t="s">
        <v>672</v>
      </c>
      <c r="AF46" t="s">
        <v>57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</row>
    <row r="47" spans="1:40">
      <c r="A47" s="132" t="s">
        <v>489</v>
      </c>
      <c r="B47" s="124">
        <v>61</v>
      </c>
      <c r="C47" s="125">
        <v>1212030</v>
      </c>
      <c r="D47" s="126">
        <f t="shared" si="0"/>
        <v>19869.344262295082</v>
      </c>
      <c r="E47" s="127">
        <v>61</v>
      </c>
      <c r="F47" s="128">
        <v>1212030</v>
      </c>
      <c r="G47" s="126">
        <f t="shared" si="2"/>
        <v>19869.344262295082</v>
      </c>
      <c r="H47" s="129">
        <f t="shared" si="3"/>
        <v>0</v>
      </c>
      <c r="I47" s="130">
        <f t="shared" si="4"/>
        <v>0</v>
      </c>
      <c r="J47" s="127">
        <v>12</v>
      </c>
      <c r="K47" s="128">
        <v>855513</v>
      </c>
      <c r="L47" s="131">
        <f t="shared" si="1"/>
        <v>71292.75</v>
      </c>
      <c r="M47" s="127">
        <v>12</v>
      </c>
      <c r="N47" s="128">
        <v>855513</v>
      </c>
      <c r="O47" s="126">
        <f t="shared" si="5"/>
        <v>71292.75</v>
      </c>
      <c r="P47" s="129">
        <f t="shared" si="6"/>
        <v>0</v>
      </c>
      <c r="Q47" s="130">
        <f t="shared" si="7"/>
        <v>0</v>
      </c>
      <c r="T47" s="80" t="s">
        <v>668</v>
      </c>
      <c r="U47" t="s">
        <v>58</v>
      </c>
      <c r="V47" s="51">
        <v>0</v>
      </c>
      <c r="W47" s="52">
        <v>0</v>
      </c>
      <c r="X47" s="53">
        <v>0</v>
      </c>
      <c r="Y47" s="54">
        <v>0</v>
      </c>
      <c r="Z47" s="55">
        <v>0</v>
      </c>
      <c r="AA47" s="56">
        <v>0</v>
      </c>
      <c r="AB47" s="8">
        <v>0</v>
      </c>
      <c r="AC47" s="9">
        <v>0</v>
      </c>
      <c r="AE47" s="80" t="s">
        <v>672</v>
      </c>
      <c r="AF47" t="s">
        <v>58</v>
      </c>
      <c r="AG47">
        <v>1</v>
      </c>
      <c r="AH47">
        <v>1</v>
      </c>
      <c r="AI47">
        <v>25561</v>
      </c>
      <c r="AJ47">
        <v>25561</v>
      </c>
      <c r="AK47">
        <v>25561</v>
      </c>
      <c r="AL47">
        <v>25561</v>
      </c>
      <c r="AM47">
        <v>0</v>
      </c>
      <c r="AN47">
        <v>0</v>
      </c>
    </row>
    <row r="48" spans="1:40">
      <c r="A48" s="132" t="s">
        <v>490</v>
      </c>
      <c r="B48" s="124">
        <v>37</v>
      </c>
      <c r="C48" s="125">
        <v>549705.64</v>
      </c>
      <c r="D48" s="126">
        <f t="shared" si="0"/>
        <v>14856.909189189189</v>
      </c>
      <c r="E48" s="127">
        <v>37</v>
      </c>
      <c r="F48" s="128">
        <v>549705.64</v>
      </c>
      <c r="G48" s="126">
        <f t="shared" si="2"/>
        <v>14856.909189189189</v>
      </c>
      <c r="H48" s="129">
        <f t="shared" si="3"/>
        <v>0</v>
      </c>
      <c r="I48" s="130">
        <f t="shared" si="4"/>
        <v>0</v>
      </c>
      <c r="J48" s="127">
        <v>13.5</v>
      </c>
      <c r="K48" s="128">
        <v>976606.98</v>
      </c>
      <c r="L48" s="131">
        <f t="shared" si="1"/>
        <v>72341.257777777777</v>
      </c>
      <c r="M48" s="127">
        <v>13.5</v>
      </c>
      <c r="N48" s="128">
        <v>976606.98</v>
      </c>
      <c r="O48" s="126">
        <f t="shared" si="5"/>
        <v>72341.257777777777</v>
      </c>
      <c r="P48" s="129">
        <f t="shared" si="6"/>
        <v>0</v>
      </c>
      <c r="Q48" s="130">
        <f t="shared" si="7"/>
        <v>0</v>
      </c>
    </row>
    <row r="49" spans="1:38">
      <c r="A49" s="132" t="s">
        <v>491</v>
      </c>
      <c r="B49" s="124">
        <v>1</v>
      </c>
      <c r="C49" s="125">
        <v>14193</v>
      </c>
      <c r="D49" s="126">
        <f t="shared" si="0"/>
        <v>14193</v>
      </c>
      <c r="E49" s="127">
        <v>1</v>
      </c>
      <c r="F49" s="128">
        <v>14194</v>
      </c>
      <c r="G49" s="126">
        <f t="shared" si="2"/>
        <v>14194</v>
      </c>
      <c r="H49" s="129">
        <f t="shared" si="3"/>
        <v>1</v>
      </c>
      <c r="I49" s="130">
        <f t="shared" si="4"/>
        <v>7.0457267667159873E-5</v>
      </c>
      <c r="J49" s="127">
        <v>2</v>
      </c>
      <c r="K49" s="128">
        <v>149023</v>
      </c>
      <c r="L49" s="131">
        <f t="shared" si="1"/>
        <v>74511.5</v>
      </c>
      <c r="M49" s="127">
        <v>2</v>
      </c>
      <c r="N49" s="128">
        <v>149025</v>
      </c>
      <c r="O49" s="126">
        <f t="shared" si="5"/>
        <v>74512.5</v>
      </c>
      <c r="P49" s="129">
        <f t="shared" si="6"/>
        <v>1</v>
      </c>
      <c r="Q49" s="130">
        <f t="shared" si="7"/>
        <v>1.3420747132992894E-5</v>
      </c>
      <c r="T49" s="80" t="s">
        <v>719</v>
      </c>
      <c r="V49" s="376">
        <f>SUM(V$9:V$19)+SUM(V$21:V$24)+SUM(V$26:V$30)+SUM(V$32:V$33)+SUM(V$35:V$40)+SUM(V$42:V$43)</f>
        <v>304.35000000000002</v>
      </c>
      <c r="Z49" s="376">
        <f>SUM(Z$9:Z$19)+SUM(Z$21:Z$24)+SUM(Z$26:Z$30)+SUM(Z$32:Z$33)+SUM(Z$35:Z$40)+SUM(Z$42:Z$43)</f>
        <v>1275401.5137395051</v>
      </c>
      <c r="AA49" s="376">
        <f>Z49/V49</f>
        <v>4190.5750410366518</v>
      </c>
      <c r="AG49" s="376">
        <f>SUM(AG9:AG36)+SUM(AG38:AG44)+SUM(AG47)</f>
        <v>5735.5750000000007</v>
      </c>
      <c r="AK49" s="376">
        <f>SUM(AK$9:AK$36)+SUM(AK$38:AK$44)+AK$47</f>
        <v>1525046.5079057985</v>
      </c>
      <c r="AL49" s="376">
        <f>AK49/AG49</f>
        <v>265.89252305231793</v>
      </c>
    </row>
    <row r="50" spans="1:38">
      <c r="A50" s="132" t="s">
        <v>492</v>
      </c>
      <c r="B50" s="124">
        <v>79</v>
      </c>
      <c r="C50" s="125">
        <v>1588639.85</v>
      </c>
      <c r="D50" s="126">
        <f t="shared" si="0"/>
        <v>20109.365189873421</v>
      </c>
      <c r="E50" s="127">
        <v>79</v>
      </c>
      <c r="F50" s="128">
        <v>1588639.85</v>
      </c>
      <c r="G50" s="126">
        <f t="shared" si="2"/>
        <v>20109.365189873421</v>
      </c>
      <c r="H50" s="129">
        <f t="shared" si="3"/>
        <v>0</v>
      </c>
      <c r="I50" s="130">
        <f t="shared" si="4"/>
        <v>0</v>
      </c>
      <c r="J50" s="127">
        <v>23</v>
      </c>
      <c r="K50" s="128">
        <v>2150937</v>
      </c>
      <c r="L50" s="131">
        <f t="shared" si="1"/>
        <v>93519</v>
      </c>
      <c r="M50" s="127">
        <v>23</v>
      </c>
      <c r="N50" s="128">
        <v>2150937</v>
      </c>
      <c r="O50" s="126">
        <f t="shared" si="5"/>
        <v>93519</v>
      </c>
      <c r="P50" s="129">
        <f t="shared" si="6"/>
        <v>0</v>
      </c>
      <c r="Q50" s="130">
        <f t="shared" si="7"/>
        <v>0</v>
      </c>
      <c r="T50" s="80" t="s">
        <v>720</v>
      </c>
      <c r="Z50" s="376">
        <f>AVERAGE(Z$9:Z$19,Z$21:Z$24,Z$26:Z$30,Z$32:Z$33,Z$35:Z$40,Z$42:Z$43)</f>
        <v>42513.383791316839</v>
      </c>
      <c r="AK50" s="376">
        <f>AVERAGE(AK$9:AK$36,AK$38:AK$44,K$47)</f>
        <v>65416.625219605514</v>
      </c>
    </row>
    <row r="51" spans="1:38">
      <c r="A51" s="132" t="s">
        <v>493</v>
      </c>
      <c r="B51" s="124">
        <v>6</v>
      </c>
      <c r="C51" s="125">
        <v>155139.09</v>
      </c>
      <c r="D51" s="126">
        <f t="shared" si="0"/>
        <v>25856.514999999999</v>
      </c>
      <c r="E51" s="127">
        <v>6</v>
      </c>
      <c r="F51" s="128">
        <v>155145.09</v>
      </c>
      <c r="G51" s="126">
        <f t="shared" si="2"/>
        <v>25857.514999999999</v>
      </c>
      <c r="H51" s="129">
        <f t="shared" si="3"/>
        <v>1</v>
      </c>
      <c r="I51" s="130">
        <f t="shared" si="4"/>
        <v>3.8674972245873046E-5</v>
      </c>
      <c r="J51" s="127">
        <v>1</v>
      </c>
      <c r="K51" s="128">
        <v>90000</v>
      </c>
      <c r="L51" s="131">
        <f t="shared" si="1"/>
        <v>90000</v>
      </c>
      <c r="M51" s="127">
        <v>1</v>
      </c>
      <c r="N51" s="128">
        <v>90000</v>
      </c>
      <c r="O51" s="126">
        <f t="shared" si="5"/>
        <v>90000</v>
      </c>
      <c r="P51" s="129">
        <f t="shared" si="6"/>
        <v>0</v>
      </c>
      <c r="Q51" s="130">
        <f t="shared" si="7"/>
        <v>0</v>
      </c>
    </row>
    <row r="52" spans="1:38">
      <c r="A52" s="137" t="s">
        <v>494</v>
      </c>
      <c r="B52" s="138">
        <f>SUBTOTAL(9,B50:B51)</f>
        <v>85</v>
      </c>
      <c r="C52" s="139">
        <f>SUBTOTAL(9,C50:C51)</f>
        <v>1743778.9400000002</v>
      </c>
      <c r="D52" s="140">
        <f t="shared" si="0"/>
        <v>20515.046352941179</v>
      </c>
      <c r="E52" s="138">
        <f>SUBTOTAL(9,E50:E51)</f>
        <v>85</v>
      </c>
      <c r="F52" s="141">
        <f>SUBTOTAL(9,F50:F51)</f>
        <v>1743784.9400000002</v>
      </c>
      <c r="G52" s="140">
        <f t="shared" si="2"/>
        <v>20515.116941176471</v>
      </c>
      <c r="H52" s="142">
        <f t="shared" si="3"/>
        <v>7.0588235292234458E-2</v>
      </c>
      <c r="I52" s="143">
        <f t="shared" si="4"/>
        <v>3.4408031099629684E-6</v>
      </c>
      <c r="J52" s="138">
        <f>SUBTOTAL(9,J50:J51)</f>
        <v>24</v>
      </c>
      <c r="K52" s="139">
        <f>SUBTOTAL(9,K50:K51)</f>
        <v>2240937</v>
      </c>
      <c r="L52" s="140">
        <f t="shared" si="1"/>
        <v>93372.375</v>
      </c>
      <c r="M52" s="138">
        <f>SUBTOTAL(9,M50:M51)</f>
        <v>24</v>
      </c>
      <c r="N52" s="141">
        <f>SUBTOTAL(9,N50:N51)</f>
        <v>2240937</v>
      </c>
      <c r="O52" s="140">
        <f t="shared" si="5"/>
        <v>93372.375</v>
      </c>
      <c r="P52" s="142">
        <f t="shared" si="6"/>
        <v>0</v>
      </c>
      <c r="Q52" s="143">
        <f t="shared" si="7"/>
        <v>0</v>
      </c>
    </row>
    <row r="53" spans="1:38">
      <c r="A53" s="132" t="s">
        <v>495</v>
      </c>
      <c r="B53" s="124">
        <v>1</v>
      </c>
      <c r="C53" s="125">
        <v>16755</v>
      </c>
      <c r="D53" s="126">
        <f t="shared" si="0"/>
        <v>16755</v>
      </c>
      <c r="E53" s="127">
        <v>1</v>
      </c>
      <c r="F53" s="128">
        <v>16755</v>
      </c>
      <c r="G53" s="126">
        <f t="shared" si="2"/>
        <v>16755</v>
      </c>
      <c r="H53" s="129">
        <f t="shared" si="3"/>
        <v>0</v>
      </c>
      <c r="I53" s="130">
        <f t="shared" si="4"/>
        <v>0</v>
      </c>
      <c r="J53" s="127">
        <v>0</v>
      </c>
      <c r="K53" s="128">
        <v>0</v>
      </c>
      <c r="L53" s="131" t="str">
        <f t="shared" si="1"/>
        <v>N/A</v>
      </c>
      <c r="M53" s="127">
        <v>0</v>
      </c>
      <c r="N53" s="128">
        <v>0</v>
      </c>
      <c r="O53" s="126" t="str">
        <f t="shared" si="5"/>
        <v>N/A</v>
      </c>
      <c r="P53" s="129" t="e">
        <f t="shared" si="6"/>
        <v>#VALUE!</v>
      </c>
      <c r="Q53" s="130" t="e">
        <f t="shared" si="7"/>
        <v>#VALUE!</v>
      </c>
    </row>
    <row r="54" spans="1:38">
      <c r="A54" s="132" t="s">
        <v>496</v>
      </c>
      <c r="B54" s="124">
        <v>66</v>
      </c>
      <c r="C54" s="125">
        <v>1349983.48</v>
      </c>
      <c r="D54" s="126">
        <f t="shared" si="0"/>
        <v>20454.295151515151</v>
      </c>
      <c r="E54" s="127">
        <v>66</v>
      </c>
      <c r="F54" s="128">
        <v>1349983.48</v>
      </c>
      <c r="G54" s="126">
        <f t="shared" si="2"/>
        <v>20454.295151515151</v>
      </c>
      <c r="H54" s="129">
        <f t="shared" si="3"/>
        <v>0</v>
      </c>
      <c r="I54" s="130">
        <f t="shared" si="4"/>
        <v>0</v>
      </c>
      <c r="J54" s="127">
        <v>24</v>
      </c>
      <c r="K54" s="128">
        <v>1717227</v>
      </c>
      <c r="L54" s="131">
        <f t="shared" si="1"/>
        <v>71551.125</v>
      </c>
      <c r="M54" s="127">
        <v>24</v>
      </c>
      <c r="N54" s="128">
        <v>1717227</v>
      </c>
      <c r="O54" s="126">
        <f t="shared" si="5"/>
        <v>71551.125</v>
      </c>
      <c r="P54" s="129">
        <f t="shared" si="6"/>
        <v>0</v>
      </c>
      <c r="Q54" s="130">
        <f t="shared" si="7"/>
        <v>0</v>
      </c>
    </row>
    <row r="55" spans="1:38" ht="23.25">
      <c r="A55" s="132" t="s">
        <v>497</v>
      </c>
      <c r="B55" s="124">
        <v>1.1499999999999999</v>
      </c>
      <c r="C55" s="125">
        <v>27578.85</v>
      </c>
      <c r="D55" s="126">
        <f t="shared" si="0"/>
        <v>23981.608695652176</v>
      </c>
      <c r="E55" s="147">
        <v>1.1499999999999999</v>
      </c>
      <c r="F55" s="148">
        <v>28670.85</v>
      </c>
      <c r="G55" s="126">
        <f t="shared" si="2"/>
        <v>24931.17391304348</v>
      </c>
      <c r="H55" s="129">
        <f t="shared" si="3"/>
        <v>949.56521739130403</v>
      </c>
      <c r="I55" s="130">
        <f t="shared" si="4"/>
        <v>3.9595559640811691E-2</v>
      </c>
      <c r="J55" s="149">
        <v>1</v>
      </c>
      <c r="K55" s="150">
        <v>88000</v>
      </c>
      <c r="L55" s="131">
        <f t="shared" si="1"/>
        <v>88000</v>
      </c>
      <c r="M55" s="149">
        <v>1</v>
      </c>
      <c r="N55" s="150">
        <v>88000</v>
      </c>
      <c r="O55" s="126">
        <f t="shared" si="5"/>
        <v>88000</v>
      </c>
      <c r="P55" s="129">
        <f t="shared" si="6"/>
        <v>0</v>
      </c>
      <c r="Q55" s="130">
        <f t="shared" si="7"/>
        <v>0</v>
      </c>
      <c r="U55" s="394" t="s">
        <v>9</v>
      </c>
      <c r="V55" s="395" t="s">
        <v>721</v>
      </c>
      <c r="W55" s="395" t="s">
        <v>722</v>
      </c>
      <c r="X55" s="395" t="s">
        <v>723</v>
      </c>
      <c r="Y55" s="395" t="s">
        <v>724</v>
      </c>
      <c r="Z55" s="401"/>
      <c r="AA55" s="402"/>
      <c r="AB55" s="403"/>
    </row>
    <row r="56" spans="1:38">
      <c r="A56" s="132" t="s">
        <v>498</v>
      </c>
      <c r="B56" s="124">
        <v>6</v>
      </c>
      <c r="C56" s="125">
        <v>92961</v>
      </c>
      <c r="D56" s="126">
        <f t="shared" si="0"/>
        <v>15493.5</v>
      </c>
      <c r="E56" s="147">
        <v>6</v>
      </c>
      <c r="F56" s="148">
        <v>92967</v>
      </c>
      <c r="G56" s="126">
        <f t="shared" si="2"/>
        <v>15494.5</v>
      </c>
      <c r="H56" s="129">
        <f t="shared" si="3"/>
        <v>1</v>
      </c>
      <c r="I56" s="130">
        <f t="shared" si="4"/>
        <v>6.4543195533610864E-5</v>
      </c>
      <c r="J56" s="147">
        <v>2.75</v>
      </c>
      <c r="K56" s="148">
        <v>220002</v>
      </c>
      <c r="L56" s="131">
        <f t="shared" si="1"/>
        <v>80000.727272727279</v>
      </c>
      <c r="M56" s="147">
        <v>2.75</v>
      </c>
      <c r="N56" s="148">
        <v>220005</v>
      </c>
      <c r="O56" s="126">
        <f t="shared" si="5"/>
        <v>80001.818181818177</v>
      </c>
      <c r="P56" s="129">
        <f t="shared" si="6"/>
        <v>1.0909090908971848</v>
      </c>
      <c r="Q56" s="130">
        <f t="shared" si="7"/>
        <v>1.3636239670399623E-5</v>
      </c>
      <c r="S56" s="496" t="s">
        <v>725</v>
      </c>
      <c r="T56" s="400" t="s">
        <v>668</v>
      </c>
      <c r="U56" s="397">
        <f>B11</f>
        <v>86.5</v>
      </c>
      <c r="V56" s="398">
        <f t="shared" ref="U56:W57" si="8">C11</f>
        <v>1370527.67</v>
      </c>
      <c r="W56" s="398">
        <f t="shared" si="8"/>
        <v>15844.250520231213</v>
      </c>
      <c r="X56" s="398">
        <f>AVERAGE(Z15:Z19)</f>
        <v>15838.870427429467</v>
      </c>
      <c r="Y56" s="399">
        <f>X56-W56</f>
        <v>-5.3800928017462866</v>
      </c>
      <c r="Z56" s="405"/>
      <c r="AA56" s="404"/>
      <c r="AB56" s="404"/>
    </row>
    <row r="57" spans="1:38">
      <c r="A57" s="123" t="s">
        <v>499</v>
      </c>
      <c r="B57" s="124">
        <v>6</v>
      </c>
      <c r="C57" s="125">
        <v>108380.25</v>
      </c>
      <c r="D57" s="126">
        <f t="shared" si="0"/>
        <v>18063.375</v>
      </c>
      <c r="E57" s="147">
        <v>6</v>
      </c>
      <c r="F57" s="148">
        <v>120000</v>
      </c>
      <c r="G57" s="126">
        <f t="shared" si="2"/>
        <v>20000</v>
      </c>
      <c r="H57" s="129">
        <f t="shared" si="3"/>
        <v>1936.625</v>
      </c>
      <c r="I57" s="130">
        <f t="shared" si="4"/>
        <v>0.10721279937996084</v>
      </c>
      <c r="J57" s="147">
        <v>0</v>
      </c>
      <c r="K57" s="148">
        <v>0</v>
      </c>
      <c r="L57" s="131" t="str">
        <f t="shared" si="1"/>
        <v>N/A</v>
      </c>
      <c r="M57" s="147">
        <v>0</v>
      </c>
      <c r="N57" s="148">
        <v>0</v>
      </c>
      <c r="O57" s="126" t="str">
        <f t="shared" si="5"/>
        <v>N/A</v>
      </c>
      <c r="P57" s="129" t="e">
        <f t="shared" si="6"/>
        <v>#VALUE!</v>
      </c>
      <c r="Q57" s="130" t="e">
        <f t="shared" si="7"/>
        <v>#VALUE!</v>
      </c>
      <c r="S57" s="497"/>
      <c r="T57" s="400" t="s">
        <v>672</v>
      </c>
      <c r="U57" s="397">
        <f t="shared" si="8"/>
        <v>1753.903</v>
      </c>
      <c r="V57" s="398">
        <f t="shared" si="8"/>
        <v>29128135</v>
      </c>
      <c r="W57" s="398">
        <f t="shared" si="8"/>
        <v>16607.608858642696</v>
      </c>
      <c r="X57" s="398">
        <f>AVERAGE(AK15:AK20)</f>
        <v>16913.216903319379</v>
      </c>
      <c r="Y57" s="399">
        <f>X57-W57</f>
        <v>305.60804467668277</v>
      </c>
      <c r="Z57" s="405"/>
      <c r="AA57" s="404"/>
      <c r="AB57" s="404"/>
    </row>
    <row r="58" spans="1:38">
      <c r="A58" s="132" t="s">
        <v>500</v>
      </c>
      <c r="B58" s="124">
        <v>5.5</v>
      </c>
      <c r="C58" s="125">
        <v>133152</v>
      </c>
      <c r="D58" s="126">
        <f t="shared" si="0"/>
        <v>24209.454545454544</v>
      </c>
      <c r="E58" s="147">
        <v>5.5</v>
      </c>
      <c r="F58" s="148">
        <v>133152</v>
      </c>
      <c r="G58" s="126">
        <f t="shared" si="2"/>
        <v>24209.454545454544</v>
      </c>
      <c r="H58" s="129">
        <f t="shared" si="3"/>
        <v>0</v>
      </c>
      <c r="I58" s="130">
        <f t="shared" si="4"/>
        <v>0</v>
      </c>
      <c r="J58" s="147">
        <v>2</v>
      </c>
      <c r="K58" s="148">
        <v>160777</v>
      </c>
      <c r="L58" s="131">
        <f t="shared" si="1"/>
        <v>80388.5</v>
      </c>
      <c r="M58" s="147">
        <v>2</v>
      </c>
      <c r="N58" s="148">
        <v>160777</v>
      </c>
      <c r="O58" s="126">
        <f t="shared" si="5"/>
        <v>80388.5</v>
      </c>
      <c r="P58" s="129">
        <f t="shared" si="6"/>
        <v>0</v>
      </c>
      <c r="Q58" s="130">
        <f t="shared" si="7"/>
        <v>0</v>
      </c>
      <c r="U58" s="396"/>
      <c r="V58" s="396"/>
      <c r="W58" s="396"/>
      <c r="X58" s="396"/>
      <c r="Y58" s="396"/>
      <c r="Z58" s="406"/>
      <c r="AA58" s="213"/>
      <c r="AB58" s="213"/>
    </row>
    <row r="59" spans="1:38" ht="23.25" customHeight="1">
      <c r="A59" s="132" t="s">
        <v>501</v>
      </c>
      <c r="B59" s="124">
        <v>0</v>
      </c>
      <c r="C59" s="125">
        <v>0</v>
      </c>
      <c r="D59" s="126" t="str">
        <f t="shared" si="0"/>
        <v>N/A</v>
      </c>
      <c r="E59" s="147">
        <v>0</v>
      </c>
      <c r="F59" s="148">
        <v>0</v>
      </c>
      <c r="G59" s="126" t="str">
        <f t="shared" si="2"/>
        <v>N/A</v>
      </c>
      <c r="H59" s="129" t="e">
        <f t="shared" si="3"/>
        <v>#VALUE!</v>
      </c>
      <c r="I59" s="130" t="e">
        <f t="shared" si="4"/>
        <v>#VALUE!</v>
      </c>
      <c r="J59" s="147">
        <v>1</v>
      </c>
      <c r="K59" s="148">
        <v>80000</v>
      </c>
      <c r="L59" s="131">
        <f t="shared" si="1"/>
        <v>80000</v>
      </c>
      <c r="M59" s="147">
        <v>1</v>
      </c>
      <c r="N59" s="148">
        <v>80000</v>
      </c>
      <c r="O59" s="126">
        <f t="shared" si="5"/>
        <v>80000</v>
      </c>
      <c r="P59" s="129">
        <f t="shared" si="6"/>
        <v>0</v>
      </c>
      <c r="Q59" s="130">
        <f t="shared" si="7"/>
        <v>0</v>
      </c>
      <c r="S59" s="498" t="s">
        <v>726</v>
      </c>
      <c r="T59" s="400" t="s">
        <v>668</v>
      </c>
      <c r="U59" s="397">
        <f>V49</f>
        <v>304.35000000000002</v>
      </c>
      <c r="V59" s="398">
        <f>Z49</f>
        <v>1275401.5137395051</v>
      </c>
      <c r="W59" s="398">
        <f>'full example'!EW11</f>
        <v>46196.631004320836</v>
      </c>
      <c r="X59" s="398">
        <f>Z50</f>
        <v>42513.383791316839</v>
      </c>
      <c r="Y59" s="399">
        <f>X59-W59</f>
        <v>-3683.2472130039969</v>
      </c>
    </row>
    <row r="60" spans="1:38">
      <c r="A60" s="137" t="s">
        <v>502</v>
      </c>
      <c r="B60" s="151">
        <f>SUBTOTAL(9,B58:B59)</f>
        <v>5.5</v>
      </c>
      <c r="C60" s="139">
        <f>SUBTOTAL(9,C58:C59)</f>
        <v>133152</v>
      </c>
      <c r="D60" s="140">
        <f t="shared" si="0"/>
        <v>24209.454545454544</v>
      </c>
      <c r="E60" s="151">
        <f>SUBTOTAL(9,E58:E59)</f>
        <v>5.5</v>
      </c>
      <c r="F60" s="139">
        <f>SUBTOTAL(9,F58:F59)</f>
        <v>133152</v>
      </c>
      <c r="G60" s="140">
        <f t="shared" si="2"/>
        <v>24209.454545454544</v>
      </c>
      <c r="H60" s="142">
        <f t="shared" si="3"/>
        <v>0</v>
      </c>
      <c r="I60" s="143">
        <f t="shared" si="4"/>
        <v>0</v>
      </c>
      <c r="J60" s="151">
        <f>SUBTOTAL(9,J58:J59)</f>
        <v>3</v>
      </c>
      <c r="K60" s="139">
        <f>SUBTOTAL(9,K58:K59)</f>
        <v>240777</v>
      </c>
      <c r="L60" s="140">
        <f t="shared" si="1"/>
        <v>80259</v>
      </c>
      <c r="M60" s="151">
        <f>SUBTOTAL(9,M58:M59)</f>
        <v>3</v>
      </c>
      <c r="N60" s="139">
        <f>SUBTOTAL(9,N58:N59)</f>
        <v>240777</v>
      </c>
      <c r="O60" s="140">
        <f t="shared" si="5"/>
        <v>80259</v>
      </c>
      <c r="P60" s="142">
        <f t="shared" si="6"/>
        <v>0</v>
      </c>
      <c r="Q60" s="143">
        <f t="shared" si="7"/>
        <v>0</v>
      </c>
      <c r="S60" s="499"/>
      <c r="T60" s="400" t="s">
        <v>672</v>
      </c>
      <c r="U60" s="397">
        <f>AG49</f>
        <v>5735.5750000000007</v>
      </c>
      <c r="V60" s="398">
        <f>AK49</f>
        <v>1525046.5079057985</v>
      </c>
      <c r="W60" s="398">
        <f>'full example'!EW12</f>
        <v>46819.689338065131</v>
      </c>
      <c r="X60" s="398">
        <f>AK50</f>
        <v>65416.625219605514</v>
      </c>
      <c r="Y60" s="399">
        <f>X60-W60</f>
        <v>18596.935881540383</v>
      </c>
    </row>
    <row r="61" spans="1:38">
      <c r="A61" s="132" t="s">
        <v>503</v>
      </c>
      <c r="B61" s="152">
        <v>4</v>
      </c>
      <c r="C61" s="125">
        <v>85766</v>
      </c>
      <c r="D61" s="126">
        <f t="shared" si="0"/>
        <v>21441.5</v>
      </c>
      <c r="E61" s="147">
        <v>4</v>
      </c>
      <c r="F61" s="148">
        <v>86624</v>
      </c>
      <c r="G61" s="126">
        <f t="shared" si="2"/>
        <v>21656</v>
      </c>
      <c r="H61" s="129">
        <f t="shared" si="3"/>
        <v>214.5</v>
      </c>
      <c r="I61" s="130">
        <f t="shared" si="4"/>
        <v>1.0003964274887485E-2</v>
      </c>
      <c r="J61" s="147">
        <v>3</v>
      </c>
      <c r="K61" s="148">
        <v>210000</v>
      </c>
      <c r="L61" s="131">
        <f t="shared" si="1"/>
        <v>70000</v>
      </c>
      <c r="M61" s="147">
        <v>3</v>
      </c>
      <c r="N61" s="148">
        <v>212100</v>
      </c>
      <c r="O61" s="126">
        <f t="shared" si="5"/>
        <v>70700</v>
      </c>
      <c r="P61" s="129">
        <f t="shared" si="6"/>
        <v>700</v>
      </c>
      <c r="Q61" s="130">
        <f t="shared" si="7"/>
        <v>0.01</v>
      </c>
    </row>
    <row r="62" spans="1:38">
      <c r="A62" s="153" t="s">
        <v>504</v>
      </c>
      <c r="B62" s="154">
        <v>6</v>
      </c>
      <c r="C62" s="155">
        <v>102428.54000000001</v>
      </c>
      <c r="D62" s="156">
        <f t="shared" si="0"/>
        <v>17071.423333333336</v>
      </c>
      <c r="E62" s="157">
        <v>6</v>
      </c>
      <c r="F62" s="158">
        <v>102429</v>
      </c>
      <c r="G62" s="156">
        <f t="shared" si="2"/>
        <v>17071.5</v>
      </c>
      <c r="H62" s="159">
        <f t="shared" si="3"/>
        <v>7.6666666664095828E-2</v>
      </c>
      <c r="I62" s="160">
        <f t="shared" si="4"/>
        <v>4.4909358269147928E-6</v>
      </c>
      <c r="J62" s="161">
        <v>2</v>
      </c>
      <c r="K62" s="162">
        <v>155221</v>
      </c>
      <c r="L62" s="163">
        <f t="shared" si="1"/>
        <v>77610.5</v>
      </c>
      <c r="M62" s="161">
        <v>2</v>
      </c>
      <c r="N62" s="162">
        <v>155221</v>
      </c>
      <c r="O62" s="156">
        <f t="shared" si="5"/>
        <v>77610.5</v>
      </c>
      <c r="P62" s="159">
        <f t="shared" si="6"/>
        <v>0</v>
      </c>
      <c r="Q62" s="160">
        <f t="shared" si="7"/>
        <v>0</v>
      </c>
    </row>
    <row r="63" spans="1:38">
      <c r="A63" s="132" t="s">
        <v>505</v>
      </c>
      <c r="B63" s="152">
        <v>129</v>
      </c>
      <c r="C63" s="125">
        <v>2039453.4699999997</v>
      </c>
      <c r="D63" s="126">
        <f t="shared" si="0"/>
        <v>15809.716821705424</v>
      </c>
      <c r="E63" s="147">
        <v>129</v>
      </c>
      <c r="F63" s="148">
        <v>2060880.46</v>
      </c>
      <c r="G63" s="126">
        <f t="shared" si="2"/>
        <v>15975.817519379845</v>
      </c>
      <c r="H63" s="129">
        <f t="shared" si="3"/>
        <v>166.1006976744211</v>
      </c>
      <c r="I63" s="130">
        <f t="shared" si="4"/>
        <v>1.0506241164698072E-2</v>
      </c>
      <c r="J63" s="147">
        <v>27</v>
      </c>
      <c r="K63" s="148">
        <v>1922099</v>
      </c>
      <c r="L63" s="131">
        <f t="shared" si="1"/>
        <v>71188.851851851854</v>
      </c>
      <c r="M63" s="147">
        <v>27</v>
      </c>
      <c r="N63" s="148">
        <v>1930423</v>
      </c>
      <c r="O63" s="126">
        <f t="shared" si="5"/>
        <v>71497.148148148146</v>
      </c>
      <c r="P63" s="129">
        <f t="shared" si="6"/>
        <v>308.29629629629198</v>
      </c>
      <c r="Q63" s="130">
        <f t="shared" si="7"/>
        <v>4.3306822385318772E-3</v>
      </c>
    </row>
    <row r="64" spans="1:38">
      <c r="A64" s="132" t="s">
        <v>506</v>
      </c>
      <c r="B64" s="124">
        <v>15</v>
      </c>
      <c r="C64" s="125">
        <v>212613</v>
      </c>
      <c r="D64" s="126">
        <f t="shared" si="0"/>
        <v>14174.2</v>
      </c>
      <c r="E64" s="127">
        <v>15</v>
      </c>
      <c r="F64" s="128">
        <v>212613</v>
      </c>
      <c r="G64" s="126">
        <f t="shared" si="2"/>
        <v>14174.2</v>
      </c>
      <c r="H64" s="129">
        <f t="shared" si="3"/>
        <v>0</v>
      </c>
      <c r="I64" s="130">
        <f t="shared" si="4"/>
        <v>0</v>
      </c>
      <c r="J64" s="127">
        <v>6</v>
      </c>
      <c r="K64" s="128">
        <v>535538</v>
      </c>
      <c r="L64" s="131">
        <f t="shared" si="1"/>
        <v>89256.333333333328</v>
      </c>
      <c r="M64" s="127">
        <v>6</v>
      </c>
      <c r="N64" s="128">
        <v>535538</v>
      </c>
      <c r="O64" s="126">
        <f t="shared" si="5"/>
        <v>89256.333333333328</v>
      </c>
      <c r="P64" s="129">
        <f t="shared" si="6"/>
        <v>0</v>
      </c>
      <c r="Q64" s="130">
        <f t="shared" si="7"/>
        <v>0</v>
      </c>
    </row>
    <row r="65" spans="1:17">
      <c r="A65" s="144" t="s">
        <v>507</v>
      </c>
      <c r="B65" s="124">
        <v>0.75</v>
      </c>
      <c r="C65" s="125">
        <v>13962</v>
      </c>
      <c r="D65" s="126">
        <f t="shared" si="0"/>
        <v>18616</v>
      </c>
      <c r="E65" s="127">
        <v>0.75</v>
      </c>
      <c r="F65" s="128">
        <v>13962</v>
      </c>
      <c r="G65" s="126">
        <f t="shared" si="2"/>
        <v>18616</v>
      </c>
      <c r="H65" s="129">
        <f t="shared" si="3"/>
        <v>0</v>
      </c>
      <c r="I65" s="130">
        <f t="shared" si="4"/>
        <v>0</v>
      </c>
      <c r="J65" s="127">
        <v>0.7</v>
      </c>
      <c r="K65" s="128">
        <v>60777</v>
      </c>
      <c r="L65" s="131">
        <f t="shared" si="1"/>
        <v>86824.285714285725</v>
      </c>
      <c r="M65" s="127">
        <v>0.7</v>
      </c>
      <c r="N65" s="128">
        <v>60777</v>
      </c>
      <c r="O65" s="126">
        <f t="shared" si="5"/>
        <v>86824.285714285725</v>
      </c>
      <c r="P65" s="129">
        <f t="shared" si="6"/>
        <v>0</v>
      </c>
      <c r="Q65" s="130">
        <f t="shared" si="7"/>
        <v>0</v>
      </c>
    </row>
    <row r="66" spans="1:17">
      <c r="A66" s="132" t="s">
        <v>508</v>
      </c>
      <c r="B66" s="124">
        <v>1.5</v>
      </c>
      <c r="C66" s="125">
        <v>22018</v>
      </c>
      <c r="D66" s="126">
        <f t="shared" si="0"/>
        <v>14678.666666666666</v>
      </c>
      <c r="E66" s="127">
        <v>1.5</v>
      </c>
      <c r="F66" s="128">
        <v>22020</v>
      </c>
      <c r="G66" s="126">
        <f t="shared" si="2"/>
        <v>14680</v>
      </c>
      <c r="H66" s="129">
        <f t="shared" si="3"/>
        <v>1.3333333333339397</v>
      </c>
      <c r="I66" s="130">
        <f t="shared" si="4"/>
        <v>9.0834771550590864E-5</v>
      </c>
      <c r="J66" s="127">
        <v>0.55000000000000004</v>
      </c>
      <c r="K66" s="128">
        <v>45774</v>
      </c>
      <c r="L66" s="131">
        <f t="shared" si="1"/>
        <v>83225.454545454544</v>
      </c>
      <c r="M66" s="127">
        <v>0.55000000000000004</v>
      </c>
      <c r="N66" s="128">
        <v>45774</v>
      </c>
      <c r="O66" s="126">
        <f t="shared" si="5"/>
        <v>83225.454545454544</v>
      </c>
      <c r="P66" s="129">
        <f t="shared" si="6"/>
        <v>0</v>
      </c>
      <c r="Q66" s="130">
        <f t="shared" si="7"/>
        <v>0</v>
      </c>
    </row>
    <row r="67" spans="1:17">
      <c r="A67" s="132" t="s">
        <v>509</v>
      </c>
      <c r="B67" s="124">
        <v>1</v>
      </c>
      <c r="C67" s="125">
        <v>24800</v>
      </c>
      <c r="D67" s="126">
        <f t="shared" si="0"/>
        <v>24800</v>
      </c>
      <c r="E67" s="127">
        <v>1</v>
      </c>
      <c r="F67" s="128">
        <v>25048</v>
      </c>
      <c r="G67" s="126">
        <f t="shared" si="2"/>
        <v>25048</v>
      </c>
      <c r="H67" s="129">
        <f t="shared" si="3"/>
        <v>248</v>
      </c>
      <c r="I67" s="130">
        <f t="shared" si="4"/>
        <v>0.01</v>
      </c>
      <c r="J67" s="127">
        <v>1</v>
      </c>
      <c r="K67" s="128">
        <v>96000</v>
      </c>
      <c r="L67" s="131">
        <f t="shared" si="1"/>
        <v>96000</v>
      </c>
      <c r="M67" s="127">
        <v>1</v>
      </c>
      <c r="N67" s="128">
        <v>100000</v>
      </c>
      <c r="O67" s="126">
        <f t="shared" si="5"/>
        <v>100000</v>
      </c>
      <c r="P67" s="129">
        <f t="shared" si="6"/>
        <v>4000</v>
      </c>
      <c r="Q67" s="130">
        <f t="shared" si="7"/>
        <v>4.1666666666666664E-2</v>
      </c>
    </row>
    <row r="68" spans="1:17">
      <c r="A68" s="134" t="s">
        <v>510</v>
      </c>
      <c r="B68" s="124">
        <v>3</v>
      </c>
      <c r="C68" s="125">
        <v>57258</v>
      </c>
      <c r="D68" s="126">
        <f t="shared" si="0"/>
        <v>19086</v>
      </c>
      <c r="E68" s="127">
        <v>3</v>
      </c>
      <c r="F68" s="128">
        <v>58976.69</v>
      </c>
      <c r="G68" s="126">
        <f t="shared" si="2"/>
        <v>19658.896666666667</v>
      </c>
      <c r="H68" s="129">
        <f t="shared" si="3"/>
        <v>572.89666666666744</v>
      </c>
      <c r="I68" s="130">
        <f t="shared" si="4"/>
        <v>3.0016591567990539E-2</v>
      </c>
      <c r="J68" s="127">
        <v>3</v>
      </c>
      <c r="K68" s="128">
        <v>232159</v>
      </c>
      <c r="L68" s="131">
        <f t="shared" si="1"/>
        <v>77386.333333333328</v>
      </c>
      <c r="M68" s="127">
        <v>3</v>
      </c>
      <c r="N68" s="128">
        <v>239123.77000000002</v>
      </c>
      <c r="O68" s="126">
        <f t="shared" si="5"/>
        <v>79707.92333333334</v>
      </c>
      <c r="P68" s="129">
        <f t="shared" si="6"/>
        <v>2321.5900000000111</v>
      </c>
      <c r="Q68" s="130">
        <f t="shared" si="7"/>
        <v>3.0000000000000145E-2</v>
      </c>
    </row>
    <row r="69" spans="1:17">
      <c r="A69" s="132" t="s">
        <v>511</v>
      </c>
      <c r="B69" s="124">
        <v>88</v>
      </c>
      <c r="C69" s="125">
        <v>1540469.94</v>
      </c>
      <c r="D69" s="126">
        <f t="shared" si="0"/>
        <v>17505.340227272725</v>
      </c>
      <c r="E69" s="127">
        <v>88</v>
      </c>
      <c r="F69" s="128">
        <v>1540470.94</v>
      </c>
      <c r="G69" s="126">
        <f t="shared" si="2"/>
        <v>17505.351590909089</v>
      </c>
      <c r="H69" s="129">
        <f t="shared" si="3"/>
        <v>1.1363636363967089E-2</v>
      </c>
      <c r="I69" s="130">
        <f t="shared" si="4"/>
        <v>6.4915255667313054E-7</v>
      </c>
      <c r="J69" s="127">
        <v>14</v>
      </c>
      <c r="K69" s="128">
        <v>1194344</v>
      </c>
      <c r="L69" s="131">
        <f t="shared" si="1"/>
        <v>85310.28571428571</v>
      </c>
      <c r="M69" s="127">
        <v>14</v>
      </c>
      <c r="N69" s="128">
        <v>1194344</v>
      </c>
      <c r="O69" s="126">
        <f t="shared" si="5"/>
        <v>85310.28571428571</v>
      </c>
      <c r="P69" s="129">
        <f t="shared" si="6"/>
        <v>0</v>
      </c>
      <c r="Q69" s="130">
        <f t="shared" si="7"/>
        <v>0</v>
      </c>
    </row>
    <row r="70" spans="1:17">
      <c r="A70" s="132" t="s">
        <v>512</v>
      </c>
      <c r="B70" s="124">
        <v>4</v>
      </c>
      <c r="C70" s="125">
        <v>87145</v>
      </c>
      <c r="D70" s="126">
        <f t="shared" si="0"/>
        <v>21786.25</v>
      </c>
      <c r="E70" s="127">
        <v>4</v>
      </c>
      <c r="F70" s="128">
        <v>90345</v>
      </c>
      <c r="G70" s="126">
        <f t="shared" si="2"/>
        <v>22586.25</v>
      </c>
      <c r="H70" s="129">
        <f t="shared" si="3"/>
        <v>800</v>
      </c>
      <c r="I70" s="130">
        <f t="shared" si="4"/>
        <v>3.6720408514544722E-2</v>
      </c>
      <c r="J70" s="127">
        <v>2</v>
      </c>
      <c r="K70" s="128">
        <v>163000</v>
      </c>
      <c r="L70" s="131">
        <f t="shared" si="1"/>
        <v>81500</v>
      </c>
      <c r="M70" s="127">
        <v>2</v>
      </c>
      <c r="N70" s="128">
        <v>172780</v>
      </c>
      <c r="O70" s="126">
        <f t="shared" si="5"/>
        <v>86390</v>
      </c>
      <c r="P70" s="129">
        <f t="shared" si="6"/>
        <v>4890</v>
      </c>
      <c r="Q70" s="130">
        <f t="shared" si="7"/>
        <v>0.06</v>
      </c>
    </row>
    <row r="71" spans="1:17">
      <c r="A71" s="137" t="s">
        <v>513</v>
      </c>
      <c r="B71" s="138">
        <f>SUBTOTAL(9,B69:B70)</f>
        <v>92</v>
      </c>
      <c r="C71" s="139">
        <f>SUBTOTAL(9,C69:C70)</f>
        <v>1627614.94</v>
      </c>
      <c r="D71" s="140">
        <f t="shared" si="0"/>
        <v>17691.466739130436</v>
      </c>
      <c r="E71" s="138">
        <f>SUBTOTAL(9,E69:E70)</f>
        <v>92</v>
      </c>
      <c r="F71" s="141">
        <f>SUBTOTAL(9,F69:F70)</f>
        <v>1630815.94</v>
      </c>
      <c r="G71" s="140">
        <f t="shared" si="2"/>
        <v>17726.260217391304</v>
      </c>
      <c r="H71" s="142">
        <f t="shared" si="3"/>
        <v>34.793478260868142</v>
      </c>
      <c r="I71" s="143">
        <f t="shared" si="4"/>
        <v>1.9666813822683815E-3</v>
      </c>
      <c r="J71" s="138">
        <f>SUBTOTAL(9,J69:J70)</f>
        <v>16</v>
      </c>
      <c r="K71" s="139">
        <f>SUBTOTAL(9,K69:K70)</f>
        <v>1357344</v>
      </c>
      <c r="L71" s="140">
        <f t="shared" si="1"/>
        <v>84834</v>
      </c>
      <c r="M71" s="138">
        <f>SUBTOTAL(9,M69:M70)</f>
        <v>16</v>
      </c>
      <c r="N71" s="141">
        <f>SUBTOTAL(9,N69:N70)</f>
        <v>1367124</v>
      </c>
      <c r="O71" s="140">
        <f t="shared" si="5"/>
        <v>85445.25</v>
      </c>
      <c r="P71" s="142">
        <f t="shared" si="6"/>
        <v>611.25</v>
      </c>
      <c r="Q71" s="143">
        <f t="shared" si="7"/>
        <v>7.2052478958907987E-3</v>
      </c>
    </row>
    <row r="72" spans="1:17">
      <c r="A72" s="132" t="s">
        <v>514</v>
      </c>
      <c r="B72" s="124">
        <v>0</v>
      </c>
      <c r="C72" s="125">
        <v>0</v>
      </c>
      <c r="D72" s="126" t="str">
        <f t="shared" si="0"/>
        <v>N/A</v>
      </c>
      <c r="E72" s="127">
        <v>0</v>
      </c>
      <c r="F72" s="128">
        <v>0</v>
      </c>
      <c r="G72" s="126" t="str">
        <f t="shared" si="2"/>
        <v>N/A</v>
      </c>
      <c r="H72" s="129" t="e">
        <f t="shared" si="3"/>
        <v>#VALUE!</v>
      </c>
      <c r="I72" s="130" t="e">
        <f t="shared" si="4"/>
        <v>#VALUE!</v>
      </c>
      <c r="J72" s="127">
        <v>1</v>
      </c>
      <c r="K72" s="128">
        <v>70001</v>
      </c>
      <c r="L72" s="131">
        <f t="shared" si="1"/>
        <v>70001</v>
      </c>
      <c r="M72" s="127">
        <v>1</v>
      </c>
      <c r="N72" s="128">
        <v>70001</v>
      </c>
      <c r="O72" s="126">
        <f t="shared" si="5"/>
        <v>70001</v>
      </c>
      <c r="P72" s="129">
        <f t="shared" si="6"/>
        <v>0</v>
      </c>
      <c r="Q72" s="130">
        <f t="shared" si="7"/>
        <v>0</v>
      </c>
    </row>
    <row r="73" spans="1:17">
      <c r="A73" s="132" t="s">
        <v>515</v>
      </c>
      <c r="B73" s="124">
        <v>7</v>
      </c>
      <c r="C73" s="125">
        <v>128359</v>
      </c>
      <c r="D73" s="126">
        <f t="shared" ref="D73:D136" si="9">IF(B73=0,"N/A",C73/B73)</f>
        <v>18337</v>
      </c>
      <c r="E73" s="127">
        <v>7</v>
      </c>
      <c r="F73" s="128">
        <v>128359</v>
      </c>
      <c r="G73" s="126">
        <f t="shared" si="2"/>
        <v>18337</v>
      </c>
      <c r="H73" s="129">
        <f t="shared" si="3"/>
        <v>0</v>
      </c>
      <c r="I73" s="130">
        <f t="shared" si="4"/>
        <v>0</v>
      </c>
      <c r="J73" s="127">
        <v>3</v>
      </c>
      <c r="K73" s="128">
        <v>248943</v>
      </c>
      <c r="L73" s="131">
        <f t="shared" ref="L73:L136" si="10">IF(J73=0,"N/A",K73/J73)</f>
        <v>82981</v>
      </c>
      <c r="M73" s="127">
        <v>3</v>
      </c>
      <c r="N73" s="128">
        <v>248943</v>
      </c>
      <c r="O73" s="126">
        <f t="shared" si="5"/>
        <v>82981</v>
      </c>
      <c r="P73" s="129">
        <f t="shared" si="6"/>
        <v>0</v>
      </c>
      <c r="Q73" s="130">
        <f t="shared" si="7"/>
        <v>0</v>
      </c>
    </row>
    <row r="74" spans="1:17">
      <c r="A74" s="132" t="s">
        <v>516</v>
      </c>
      <c r="B74" s="124">
        <v>6</v>
      </c>
      <c r="C74" s="125">
        <v>96263</v>
      </c>
      <c r="D74" s="126">
        <f t="shared" si="9"/>
        <v>16043.833333333334</v>
      </c>
      <c r="E74" s="127">
        <v>6</v>
      </c>
      <c r="F74" s="128">
        <v>98192.22</v>
      </c>
      <c r="G74" s="126">
        <f t="shared" ref="G74:G137" si="11">IF(E74=0,"N/A",F74/E74)</f>
        <v>16365.37</v>
      </c>
      <c r="H74" s="129">
        <f t="shared" ref="H74:H137" si="12">IF(D74=0,"N/A",G74-D74)</f>
        <v>321.53666666666686</v>
      </c>
      <c r="I74" s="130">
        <f t="shared" ref="I74:I137" si="13">IF(D74=0,"N/A",H74/D74)</f>
        <v>2.0041137300935988E-2</v>
      </c>
      <c r="J74" s="127">
        <v>1.93</v>
      </c>
      <c r="K74" s="128">
        <v>135241.65</v>
      </c>
      <c r="L74" s="131">
        <f t="shared" si="10"/>
        <v>70073.393782383413</v>
      </c>
      <c r="M74" s="127">
        <v>1.93</v>
      </c>
      <c r="N74" s="128">
        <v>137946.48000000001</v>
      </c>
      <c r="O74" s="126">
        <f t="shared" ref="O74:O137" si="14">IF(M74=0,"N/A",N74/M74)</f>
        <v>71474.860103626954</v>
      </c>
      <c r="P74" s="129">
        <f t="shared" ref="P74:P137" si="15">IF(L74=0,"N/A",O74-L74)</f>
        <v>1401.4663212435407</v>
      </c>
      <c r="Q74" s="130">
        <f t="shared" ref="Q74:Q137" si="16">IF(L74=0,"N/A",P74/L74)</f>
        <v>1.9999977817484731E-2</v>
      </c>
    </row>
    <row r="75" spans="1:17">
      <c r="A75" s="164" t="s">
        <v>517</v>
      </c>
      <c r="B75" s="124">
        <v>2</v>
      </c>
      <c r="C75" s="125">
        <v>37500</v>
      </c>
      <c r="D75" s="126">
        <f t="shared" si="9"/>
        <v>18750</v>
      </c>
      <c r="E75" s="127">
        <v>2</v>
      </c>
      <c r="F75" s="128">
        <v>37500</v>
      </c>
      <c r="G75" s="126">
        <f t="shared" si="11"/>
        <v>18750</v>
      </c>
      <c r="H75" s="129">
        <f t="shared" si="12"/>
        <v>0</v>
      </c>
      <c r="I75" s="130">
        <f t="shared" si="13"/>
        <v>0</v>
      </c>
      <c r="J75" s="127">
        <v>0</v>
      </c>
      <c r="K75" s="128">
        <v>0</v>
      </c>
      <c r="L75" s="131" t="str">
        <f t="shared" si="10"/>
        <v>N/A</v>
      </c>
      <c r="M75" s="127">
        <v>0</v>
      </c>
      <c r="N75" s="128">
        <v>0</v>
      </c>
      <c r="O75" s="126" t="str">
        <f t="shared" si="14"/>
        <v>N/A</v>
      </c>
      <c r="P75" s="129" t="e">
        <f t="shared" si="15"/>
        <v>#VALUE!</v>
      </c>
      <c r="Q75" s="130" t="e">
        <f t="shared" si="16"/>
        <v>#VALUE!</v>
      </c>
    </row>
    <row r="76" spans="1:17">
      <c r="A76" s="132" t="s">
        <v>518</v>
      </c>
      <c r="B76" s="124">
        <v>1</v>
      </c>
      <c r="C76" s="125">
        <v>28500</v>
      </c>
      <c r="D76" s="126">
        <f t="shared" si="9"/>
        <v>28500</v>
      </c>
      <c r="E76" s="127">
        <v>1</v>
      </c>
      <c r="F76" s="128">
        <v>29000</v>
      </c>
      <c r="G76" s="126">
        <f t="shared" si="11"/>
        <v>29000</v>
      </c>
      <c r="H76" s="129">
        <f t="shared" si="12"/>
        <v>500</v>
      </c>
      <c r="I76" s="130">
        <f t="shared" si="13"/>
        <v>1.7543859649122806E-2</v>
      </c>
      <c r="J76" s="127">
        <v>1</v>
      </c>
      <c r="K76" s="128">
        <v>89500</v>
      </c>
      <c r="L76" s="131">
        <f t="shared" si="10"/>
        <v>89500</v>
      </c>
      <c r="M76" s="127">
        <v>1</v>
      </c>
      <c r="N76" s="128">
        <v>90500</v>
      </c>
      <c r="O76" s="126">
        <f t="shared" si="14"/>
        <v>90500</v>
      </c>
      <c r="P76" s="129">
        <f t="shared" si="15"/>
        <v>1000</v>
      </c>
      <c r="Q76" s="130">
        <f t="shared" si="16"/>
        <v>1.11731843575419E-2</v>
      </c>
    </row>
    <row r="77" spans="1:17">
      <c r="A77" s="132" t="s">
        <v>519</v>
      </c>
      <c r="B77" s="165">
        <v>0</v>
      </c>
      <c r="C77" s="166">
        <v>0</v>
      </c>
      <c r="D77" s="126" t="str">
        <f t="shared" si="9"/>
        <v>N/A</v>
      </c>
      <c r="E77" s="167">
        <v>0</v>
      </c>
      <c r="F77" s="168">
        <v>0</v>
      </c>
      <c r="G77" s="126" t="str">
        <f>IF(E77=0,"N/A",F77/E77)</f>
        <v>N/A</v>
      </c>
      <c r="H77" s="129" t="e">
        <f>IF(D77=0,"N/A",G77-D77)</f>
        <v>#VALUE!</v>
      </c>
      <c r="I77" s="130" t="e">
        <f>IF(D77=0,"N/A",H77/D77)</f>
        <v>#VALUE!</v>
      </c>
      <c r="J77" s="167">
        <v>0</v>
      </c>
      <c r="K77" s="168">
        <v>0</v>
      </c>
      <c r="L77" s="131" t="str">
        <f t="shared" si="10"/>
        <v>N/A</v>
      </c>
      <c r="M77" s="167">
        <v>0</v>
      </c>
      <c r="N77" s="168">
        <v>0</v>
      </c>
      <c r="O77" s="126" t="str">
        <f>IF(M77=0,"N/A",N77/M77)</f>
        <v>N/A</v>
      </c>
      <c r="P77" s="129" t="e">
        <f>IF(L77=0,"N/A",O77-L77)</f>
        <v>#VALUE!</v>
      </c>
      <c r="Q77" s="130" t="e">
        <f>IF(L77=0,"N/A",P77/L77)</f>
        <v>#VALUE!</v>
      </c>
    </row>
    <row r="78" spans="1:17">
      <c r="A78" s="132" t="s">
        <v>520</v>
      </c>
      <c r="B78" s="124">
        <v>0</v>
      </c>
      <c r="C78" s="125">
        <v>0</v>
      </c>
      <c r="D78" s="126" t="str">
        <f t="shared" si="9"/>
        <v>N/A</v>
      </c>
      <c r="E78" s="147">
        <v>0</v>
      </c>
      <c r="F78" s="148">
        <v>0</v>
      </c>
      <c r="G78" s="126" t="str">
        <f t="shared" si="11"/>
        <v>N/A</v>
      </c>
      <c r="H78" s="129" t="e">
        <f t="shared" si="12"/>
        <v>#VALUE!</v>
      </c>
      <c r="I78" s="130" t="e">
        <f t="shared" si="13"/>
        <v>#VALUE!</v>
      </c>
      <c r="J78" s="147">
        <v>1</v>
      </c>
      <c r="K78" s="148">
        <v>72821</v>
      </c>
      <c r="L78" s="131">
        <f t="shared" si="10"/>
        <v>72821</v>
      </c>
      <c r="M78" s="147">
        <v>1</v>
      </c>
      <c r="N78" s="148">
        <v>75005.63</v>
      </c>
      <c r="O78" s="126">
        <f t="shared" si="14"/>
        <v>75005.63</v>
      </c>
      <c r="P78" s="129">
        <f t="shared" si="15"/>
        <v>2184.6300000000047</v>
      </c>
      <c r="Q78" s="130">
        <f t="shared" si="16"/>
        <v>3.0000000000000065E-2</v>
      </c>
    </row>
    <row r="79" spans="1:17">
      <c r="A79" s="132" t="s">
        <v>521</v>
      </c>
      <c r="B79" s="124">
        <v>49.9</v>
      </c>
      <c r="C79" s="125">
        <v>683555</v>
      </c>
      <c r="D79" s="126">
        <f t="shared" si="9"/>
        <v>13698.496993987976</v>
      </c>
      <c r="E79" s="127">
        <v>49.9</v>
      </c>
      <c r="F79" s="128">
        <v>683555</v>
      </c>
      <c r="G79" s="126">
        <f t="shared" si="11"/>
        <v>13698.496993987976</v>
      </c>
      <c r="H79" s="129">
        <f t="shared" si="12"/>
        <v>0</v>
      </c>
      <c r="I79" s="130">
        <f t="shared" si="13"/>
        <v>0</v>
      </c>
      <c r="J79" s="127">
        <v>12</v>
      </c>
      <c r="K79" s="128">
        <v>868121</v>
      </c>
      <c r="L79" s="131">
        <f t="shared" si="10"/>
        <v>72343.416666666672</v>
      </c>
      <c r="M79" s="127">
        <v>12</v>
      </c>
      <c r="N79" s="128">
        <v>868121</v>
      </c>
      <c r="O79" s="126">
        <f t="shared" si="14"/>
        <v>72343.416666666672</v>
      </c>
      <c r="P79" s="129">
        <f t="shared" si="15"/>
        <v>0</v>
      </c>
      <c r="Q79" s="130">
        <f t="shared" si="16"/>
        <v>0</v>
      </c>
    </row>
    <row r="80" spans="1:17">
      <c r="A80" s="132" t="s">
        <v>522</v>
      </c>
      <c r="B80" s="124">
        <v>1</v>
      </c>
      <c r="C80" s="125">
        <v>23960.3</v>
      </c>
      <c r="D80" s="126">
        <f t="shared" si="9"/>
        <v>23960.3</v>
      </c>
      <c r="E80" s="127">
        <v>1</v>
      </c>
      <c r="F80" s="128">
        <v>24200</v>
      </c>
      <c r="G80" s="126">
        <f t="shared" si="11"/>
        <v>24200</v>
      </c>
      <c r="H80" s="129">
        <f t="shared" si="12"/>
        <v>239.70000000000073</v>
      </c>
      <c r="I80" s="130">
        <f t="shared" si="13"/>
        <v>1.000404836333438E-2</v>
      </c>
      <c r="J80" s="127">
        <v>0.4</v>
      </c>
      <c r="K80" s="128">
        <v>37040.400000000001</v>
      </c>
      <c r="L80" s="131">
        <f t="shared" si="10"/>
        <v>92601</v>
      </c>
      <c r="M80" s="127">
        <v>0.4</v>
      </c>
      <c r="N80" s="128">
        <v>37040.400000000001</v>
      </c>
      <c r="O80" s="126">
        <f t="shared" si="14"/>
        <v>92601</v>
      </c>
      <c r="P80" s="129">
        <f t="shared" si="15"/>
        <v>0</v>
      </c>
      <c r="Q80" s="130">
        <f t="shared" si="16"/>
        <v>0</v>
      </c>
    </row>
    <row r="81" spans="1:17">
      <c r="A81" s="137" t="s">
        <v>523</v>
      </c>
      <c r="B81" s="138">
        <f>SUBTOTAL(9,B79:B80)</f>
        <v>50.9</v>
      </c>
      <c r="C81" s="139">
        <f>SUBTOTAL(9,C79:C80)</f>
        <v>707515.3</v>
      </c>
      <c r="D81" s="140">
        <f t="shared" si="9"/>
        <v>13900.10412573674</v>
      </c>
      <c r="E81" s="138">
        <f>SUBTOTAL(9,E79:E80)</f>
        <v>50.9</v>
      </c>
      <c r="F81" s="141">
        <f>SUBTOTAL(9,F79:F80)</f>
        <v>707755</v>
      </c>
      <c r="G81" s="140">
        <f t="shared" si="11"/>
        <v>13904.813359528487</v>
      </c>
      <c r="H81" s="142">
        <f t="shared" si="12"/>
        <v>4.7092337917474651</v>
      </c>
      <c r="I81" s="143">
        <f t="shared" si="13"/>
        <v>3.3879126006172017E-4</v>
      </c>
      <c r="J81" s="138">
        <f>SUBTOTAL(9,J79:J80)</f>
        <v>12.4</v>
      </c>
      <c r="K81" s="139">
        <f>SUBTOTAL(9,K79:K80)</f>
        <v>905161.4</v>
      </c>
      <c r="L81" s="140">
        <f t="shared" si="10"/>
        <v>72996.887096774197</v>
      </c>
      <c r="M81" s="138">
        <f>SUBTOTAL(9,M79:M80)</f>
        <v>12.4</v>
      </c>
      <c r="N81" s="141">
        <f>SUBTOTAL(9,N79:N80)</f>
        <v>905161.4</v>
      </c>
      <c r="O81" s="140">
        <f t="shared" si="14"/>
        <v>72996.887096774197</v>
      </c>
      <c r="P81" s="142">
        <f t="shared" si="15"/>
        <v>0</v>
      </c>
      <c r="Q81" s="143">
        <f t="shared" si="16"/>
        <v>0</v>
      </c>
    </row>
    <row r="82" spans="1:17">
      <c r="A82" s="132" t="s">
        <v>524</v>
      </c>
      <c r="B82" s="124">
        <v>5.03</v>
      </c>
      <c r="C82" s="125">
        <v>76785.11</v>
      </c>
      <c r="D82" s="126">
        <f t="shared" si="9"/>
        <v>15265.429423459243</v>
      </c>
      <c r="E82" s="147">
        <v>5.03</v>
      </c>
      <c r="F82" s="148">
        <v>76785.11</v>
      </c>
      <c r="G82" s="126">
        <f t="shared" si="11"/>
        <v>15265.429423459243</v>
      </c>
      <c r="H82" s="129">
        <f t="shared" si="12"/>
        <v>0</v>
      </c>
      <c r="I82" s="130">
        <f t="shared" si="13"/>
        <v>0</v>
      </c>
      <c r="J82" s="145">
        <v>4</v>
      </c>
      <c r="K82" s="146">
        <v>294196.84000000003</v>
      </c>
      <c r="L82" s="131">
        <f t="shared" si="10"/>
        <v>73549.210000000006</v>
      </c>
      <c r="M82" s="145">
        <v>4</v>
      </c>
      <c r="N82" s="146">
        <v>294196.84000000003</v>
      </c>
      <c r="O82" s="126">
        <f t="shared" si="14"/>
        <v>73549.210000000006</v>
      </c>
      <c r="P82" s="129">
        <f t="shared" si="15"/>
        <v>0</v>
      </c>
      <c r="Q82" s="130">
        <f t="shared" si="16"/>
        <v>0</v>
      </c>
    </row>
    <row r="83" spans="1:17">
      <c r="A83" s="144" t="s">
        <v>525</v>
      </c>
      <c r="B83" s="124">
        <v>5</v>
      </c>
      <c r="C83" s="125">
        <v>77643.929999999993</v>
      </c>
      <c r="D83" s="126">
        <f t="shared" si="9"/>
        <v>15528.785999999998</v>
      </c>
      <c r="E83" s="147">
        <v>5</v>
      </c>
      <c r="F83" s="148">
        <v>79981</v>
      </c>
      <c r="G83" s="126">
        <f t="shared" si="11"/>
        <v>15996.2</v>
      </c>
      <c r="H83" s="129">
        <f t="shared" si="12"/>
        <v>467.41400000000249</v>
      </c>
      <c r="I83" s="130">
        <f t="shared" si="13"/>
        <v>3.009984167468098E-2</v>
      </c>
      <c r="J83" s="145">
        <v>1</v>
      </c>
      <c r="K83" s="146">
        <v>80000</v>
      </c>
      <c r="L83" s="131">
        <f t="shared" si="10"/>
        <v>80000</v>
      </c>
      <c r="M83" s="145">
        <v>1</v>
      </c>
      <c r="N83" s="146">
        <v>80001</v>
      </c>
      <c r="O83" s="126">
        <f t="shared" si="14"/>
        <v>80001</v>
      </c>
      <c r="P83" s="129">
        <f t="shared" si="15"/>
        <v>1</v>
      </c>
      <c r="Q83" s="130">
        <f t="shared" si="16"/>
        <v>1.2500000000000001E-5</v>
      </c>
    </row>
    <row r="84" spans="1:17">
      <c r="A84" s="132" t="s">
        <v>526</v>
      </c>
      <c r="B84" s="124">
        <v>14</v>
      </c>
      <c r="C84" s="125">
        <v>208283</v>
      </c>
      <c r="D84" s="126">
        <f t="shared" si="9"/>
        <v>14877.357142857143</v>
      </c>
      <c r="E84" s="147">
        <v>14</v>
      </c>
      <c r="F84" s="148">
        <v>217099</v>
      </c>
      <c r="G84" s="126">
        <f t="shared" si="11"/>
        <v>15507.071428571429</v>
      </c>
      <c r="H84" s="129">
        <f t="shared" si="12"/>
        <v>629.71428571428623</v>
      </c>
      <c r="I84" s="130">
        <f t="shared" si="13"/>
        <v>4.2327026209532256E-2</v>
      </c>
      <c r="J84" s="147">
        <v>3.14</v>
      </c>
      <c r="K84" s="148">
        <v>257144</v>
      </c>
      <c r="L84" s="131">
        <f t="shared" si="10"/>
        <v>81892.993630573241</v>
      </c>
      <c r="M84" s="147">
        <v>3.14</v>
      </c>
      <c r="N84" s="148">
        <v>257144</v>
      </c>
      <c r="O84" s="126">
        <f t="shared" si="14"/>
        <v>81892.993630573241</v>
      </c>
      <c r="P84" s="129">
        <f t="shared" si="15"/>
        <v>0</v>
      </c>
      <c r="Q84" s="130">
        <f t="shared" si="16"/>
        <v>0</v>
      </c>
    </row>
    <row r="85" spans="1:17">
      <c r="A85" s="164" t="s">
        <v>527</v>
      </c>
      <c r="B85" s="124">
        <v>0</v>
      </c>
      <c r="C85" s="125">
        <v>0</v>
      </c>
      <c r="D85" s="126" t="str">
        <f t="shared" si="9"/>
        <v>N/A</v>
      </c>
      <c r="E85" s="147">
        <v>0</v>
      </c>
      <c r="F85" s="148">
        <v>0</v>
      </c>
      <c r="G85" s="126" t="str">
        <f t="shared" si="11"/>
        <v>N/A</v>
      </c>
      <c r="H85" s="129" t="e">
        <f t="shared" si="12"/>
        <v>#VALUE!</v>
      </c>
      <c r="I85" s="130" t="e">
        <f t="shared" si="13"/>
        <v>#VALUE!</v>
      </c>
      <c r="J85" s="147">
        <v>0</v>
      </c>
      <c r="K85" s="148">
        <v>0</v>
      </c>
      <c r="L85" s="131" t="str">
        <f t="shared" si="10"/>
        <v>N/A</v>
      </c>
      <c r="M85" s="147">
        <v>0</v>
      </c>
      <c r="N85" s="148">
        <v>0</v>
      </c>
      <c r="O85" s="126" t="str">
        <f t="shared" si="14"/>
        <v>N/A</v>
      </c>
      <c r="P85" s="129" t="e">
        <f t="shared" si="15"/>
        <v>#VALUE!</v>
      </c>
      <c r="Q85" s="130" t="e">
        <f t="shared" si="16"/>
        <v>#VALUE!</v>
      </c>
    </row>
    <row r="86" spans="1:17">
      <c r="A86" s="132" t="s">
        <v>528</v>
      </c>
      <c r="B86" s="124">
        <v>162.77000000000001</v>
      </c>
      <c r="C86" s="125">
        <v>2569698.96</v>
      </c>
      <c r="D86" s="126">
        <f t="shared" si="9"/>
        <v>15787.300853965717</v>
      </c>
      <c r="E86" s="127">
        <v>162.77000000000001</v>
      </c>
      <c r="F86" s="128">
        <v>2569698.96</v>
      </c>
      <c r="G86" s="126">
        <f t="shared" si="11"/>
        <v>15787.300853965717</v>
      </c>
      <c r="H86" s="129">
        <f t="shared" si="12"/>
        <v>0</v>
      </c>
      <c r="I86" s="130">
        <f t="shared" si="13"/>
        <v>0</v>
      </c>
      <c r="J86" s="127">
        <v>33</v>
      </c>
      <c r="K86" s="128">
        <v>2368760</v>
      </c>
      <c r="L86" s="131">
        <f t="shared" si="10"/>
        <v>71780.606060606064</v>
      </c>
      <c r="M86" s="127">
        <v>33</v>
      </c>
      <c r="N86" s="128">
        <v>2368760</v>
      </c>
      <c r="O86" s="126">
        <f t="shared" si="14"/>
        <v>71780.606060606064</v>
      </c>
      <c r="P86" s="129">
        <f t="shared" si="15"/>
        <v>0</v>
      </c>
      <c r="Q86" s="130">
        <f t="shared" si="16"/>
        <v>0</v>
      </c>
    </row>
    <row r="87" spans="1:17">
      <c r="A87" s="144" t="s">
        <v>529</v>
      </c>
      <c r="B87" s="124">
        <v>0</v>
      </c>
      <c r="C87" s="125">
        <v>0</v>
      </c>
      <c r="D87" s="126" t="str">
        <f t="shared" si="9"/>
        <v>N/A</v>
      </c>
      <c r="E87" s="127">
        <v>0</v>
      </c>
      <c r="F87" s="128">
        <v>0</v>
      </c>
      <c r="G87" s="126" t="str">
        <f t="shared" si="11"/>
        <v>N/A</v>
      </c>
      <c r="H87" s="129" t="e">
        <f t="shared" si="12"/>
        <v>#VALUE!</v>
      </c>
      <c r="I87" s="130" t="e">
        <f t="shared" si="13"/>
        <v>#VALUE!</v>
      </c>
      <c r="J87" s="127">
        <v>1</v>
      </c>
      <c r="K87" s="128">
        <v>85000</v>
      </c>
      <c r="L87" s="131">
        <f t="shared" si="10"/>
        <v>85000</v>
      </c>
      <c r="M87" s="127">
        <v>1</v>
      </c>
      <c r="N87" s="128">
        <v>85000</v>
      </c>
      <c r="O87" s="126">
        <f t="shared" si="14"/>
        <v>85000</v>
      </c>
      <c r="P87" s="129">
        <f t="shared" si="15"/>
        <v>0</v>
      </c>
      <c r="Q87" s="130">
        <f t="shared" si="16"/>
        <v>0</v>
      </c>
    </row>
    <row r="88" spans="1:17">
      <c r="A88" s="137" t="s">
        <v>530</v>
      </c>
      <c r="B88" s="138">
        <f>SUBTOTAL(9,B86:B87)</f>
        <v>162.77000000000001</v>
      </c>
      <c r="C88" s="139">
        <f>SUBTOTAL(9,C86:C87)</f>
        <v>2569698.96</v>
      </c>
      <c r="D88" s="140">
        <f t="shared" si="9"/>
        <v>15787.300853965717</v>
      </c>
      <c r="E88" s="138">
        <f>SUBTOTAL(9,E86:E87)</f>
        <v>162.77000000000001</v>
      </c>
      <c r="F88" s="141">
        <f>SUBTOTAL(9,F86:F87)</f>
        <v>2569698.96</v>
      </c>
      <c r="G88" s="140">
        <f t="shared" si="11"/>
        <v>15787.300853965717</v>
      </c>
      <c r="H88" s="142">
        <f t="shared" si="12"/>
        <v>0</v>
      </c>
      <c r="I88" s="143">
        <f t="shared" si="13"/>
        <v>0</v>
      </c>
      <c r="J88" s="138">
        <f>SUBTOTAL(9,J86:J87)</f>
        <v>34</v>
      </c>
      <c r="K88" s="139">
        <f>SUBTOTAL(9,K86:K87)</f>
        <v>2453760</v>
      </c>
      <c r="L88" s="140">
        <f t="shared" si="10"/>
        <v>72169.411764705888</v>
      </c>
      <c r="M88" s="138">
        <f>SUBTOTAL(9,M86:M87)</f>
        <v>34</v>
      </c>
      <c r="N88" s="141">
        <f>SUBTOTAL(9,N86:N87)</f>
        <v>2453760</v>
      </c>
      <c r="O88" s="140">
        <f t="shared" si="14"/>
        <v>72169.411764705888</v>
      </c>
      <c r="P88" s="142">
        <f t="shared" si="15"/>
        <v>0</v>
      </c>
      <c r="Q88" s="143">
        <f t="shared" si="16"/>
        <v>0</v>
      </c>
    </row>
    <row r="89" spans="1:17">
      <c r="A89" s="132" t="s">
        <v>531</v>
      </c>
      <c r="B89" s="124">
        <v>6</v>
      </c>
      <c r="C89" s="125">
        <v>98215</v>
      </c>
      <c r="D89" s="126">
        <f t="shared" si="9"/>
        <v>16369.166666666666</v>
      </c>
      <c r="E89" s="127">
        <v>6</v>
      </c>
      <c r="F89" s="128">
        <v>98221</v>
      </c>
      <c r="G89" s="126">
        <f t="shared" si="11"/>
        <v>16370.166666666666</v>
      </c>
      <c r="H89" s="129">
        <f t="shared" si="12"/>
        <v>1</v>
      </c>
      <c r="I89" s="130">
        <f t="shared" si="13"/>
        <v>6.1090464796619663E-5</v>
      </c>
      <c r="J89" s="127">
        <v>0.5</v>
      </c>
      <c r="K89" s="128">
        <v>37500</v>
      </c>
      <c r="L89" s="131">
        <f t="shared" si="10"/>
        <v>75000</v>
      </c>
      <c r="M89" s="127">
        <v>0.5</v>
      </c>
      <c r="N89" s="128">
        <v>37501</v>
      </c>
      <c r="O89" s="126">
        <f t="shared" si="14"/>
        <v>75002</v>
      </c>
      <c r="P89" s="129">
        <f t="shared" si="15"/>
        <v>2</v>
      </c>
      <c r="Q89" s="130">
        <f t="shared" si="16"/>
        <v>2.6666666666666667E-5</v>
      </c>
    </row>
    <row r="90" spans="1:17">
      <c r="A90" s="132" t="s">
        <v>532</v>
      </c>
      <c r="B90" s="124">
        <v>5</v>
      </c>
      <c r="C90" s="125">
        <v>83601</v>
      </c>
      <c r="D90" s="126">
        <f t="shared" si="9"/>
        <v>16720.2</v>
      </c>
      <c r="E90" s="127">
        <v>5</v>
      </c>
      <c r="F90" s="128">
        <v>86601</v>
      </c>
      <c r="G90" s="126">
        <f t="shared" si="11"/>
        <v>17320.2</v>
      </c>
      <c r="H90" s="129">
        <f t="shared" si="12"/>
        <v>600</v>
      </c>
      <c r="I90" s="130">
        <f t="shared" si="13"/>
        <v>3.5884738220834676E-2</v>
      </c>
      <c r="J90" s="127">
        <v>2</v>
      </c>
      <c r="K90" s="128">
        <v>141200</v>
      </c>
      <c r="L90" s="131">
        <f t="shared" si="10"/>
        <v>70600</v>
      </c>
      <c r="M90" s="127">
        <v>2</v>
      </c>
      <c r="N90" s="128">
        <v>142400</v>
      </c>
      <c r="O90" s="126">
        <f t="shared" si="14"/>
        <v>71200</v>
      </c>
      <c r="P90" s="129">
        <f t="shared" si="15"/>
        <v>600</v>
      </c>
      <c r="Q90" s="130">
        <f t="shared" si="16"/>
        <v>8.4985835694051E-3</v>
      </c>
    </row>
    <row r="91" spans="1:17">
      <c r="A91" s="132" t="s">
        <v>533</v>
      </c>
      <c r="B91" s="124">
        <v>242.5</v>
      </c>
      <c r="C91" s="125">
        <v>4142945</v>
      </c>
      <c r="D91" s="126">
        <f t="shared" si="9"/>
        <v>17084.309278350516</v>
      </c>
      <c r="E91" s="127">
        <v>242.5</v>
      </c>
      <c r="F91" s="128">
        <v>4225803</v>
      </c>
      <c r="G91" s="126">
        <f t="shared" si="11"/>
        <v>17425.99175257732</v>
      </c>
      <c r="H91" s="129">
        <f t="shared" si="12"/>
        <v>341.68247422680361</v>
      </c>
      <c r="I91" s="130">
        <f t="shared" si="13"/>
        <v>1.9999782763227576E-2</v>
      </c>
      <c r="J91" s="127">
        <v>50.25</v>
      </c>
      <c r="K91" s="128">
        <v>3348223</v>
      </c>
      <c r="L91" s="131">
        <f t="shared" si="10"/>
        <v>66631.303482587071</v>
      </c>
      <c r="M91" s="127">
        <v>50.25</v>
      </c>
      <c r="N91" s="128">
        <v>3381708</v>
      </c>
      <c r="O91" s="126">
        <f t="shared" si="14"/>
        <v>67297.67164179105</v>
      </c>
      <c r="P91" s="129">
        <f t="shared" si="15"/>
        <v>666.3681592039793</v>
      </c>
      <c r="Q91" s="130">
        <f t="shared" si="16"/>
        <v>1.0000827304513456E-2</v>
      </c>
    </row>
    <row r="92" spans="1:17">
      <c r="A92" s="132" t="s">
        <v>534</v>
      </c>
      <c r="B92" s="124">
        <v>172.5</v>
      </c>
      <c r="C92" s="125">
        <v>2867813.5</v>
      </c>
      <c r="D92" s="126">
        <f t="shared" si="9"/>
        <v>16625.00579710145</v>
      </c>
      <c r="E92" s="127">
        <v>172.5</v>
      </c>
      <c r="F92" s="128">
        <v>2872638.5</v>
      </c>
      <c r="G92" s="126">
        <f t="shared" si="11"/>
        <v>16652.976811594202</v>
      </c>
      <c r="H92" s="129">
        <f t="shared" si="12"/>
        <v>27.971014492752147</v>
      </c>
      <c r="I92" s="130">
        <f t="shared" si="13"/>
        <v>1.6824664504856209E-3</v>
      </c>
      <c r="J92" s="127">
        <v>41</v>
      </c>
      <c r="K92" s="128">
        <v>2822418</v>
      </c>
      <c r="L92" s="131">
        <f t="shared" si="10"/>
        <v>68839.463414634141</v>
      </c>
      <c r="M92" s="127">
        <v>41</v>
      </c>
      <c r="N92" s="128">
        <v>2824996</v>
      </c>
      <c r="O92" s="126">
        <f t="shared" si="14"/>
        <v>68902.341463414632</v>
      </c>
      <c r="P92" s="129">
        <f t="shared" si="15"/>
        <v>62.878048780490644</v>
      </c>
      <c r="Q92" s="130">
        <f t="shared" si="16"/>
        <v>9.1340120421571735E-4</v>
      </c>
    </row>
    <row r="93" spans="1:17">
      <c r="A93" s="132" t="s">
        <v>535</v>
      </c>
      <c r="B93" s="124">
        <v>0</v>
      </c>
      <c r="C93" s="125">
        <v>0</v>
      </c>
      <c r="D93" s="126" t="str">
        <f t="shared" si="9"/>
        <v>N/A</v>
      </c>
      <c r="E93" s="127">
        <v>0</v>
      </c>
      <c r="F93" s="128">
        <v>0</v>
      </c>
      <c r="G93" s="126" t="str">
        <f t="shared" si="11"/>
        <v>N/A</v>
      </c>
      <c r="H93" s="129" t="e">
        <f t="shared" si="12"/>
        <v>#VALUE!</v>
      </c>
      <c r="I93" s="130" t="e">
        <f t="shared" si="13"/>
        <v>#VALUE!</v>
      </c>
      <c r="J93" s="145">
        <v>1.5</v>
      </c>
      <c r="K93" s="146">
        <v>122546.5</v>
      </c>
      <c r="L93" s="131">
        <f t="shared" si="10"/>
        <v>81697.666666666672</v>
      </c>
      <c r="M93" s="145">
        <v>1.5</v>
      </c>
      <c r="N93" s="146">
        <v>129694</v>
      </c>
      <c r="O93" s="126">
        <f t="shared" si="14"/>
        <v>86462.666666666672</v>
      </c>
      <c r="P93" s="129">
        <f t="shared" si="15"/>
        <v>4765</v>
      </c>
      <c r="Q93" s="130">
        <f t="shared" si="16"/>
        <v>5.8324799157870685E-2</v>
      </c>
    </row>
    <row r="94" spans="1:17">
      <c r="A94" s="137" t="s">
        <v>536</v>
      </c>
      <c r="B94" s="138">
        <f>SUBTOTAL(9,B92:B93)</f>
        <v>172.5</v>
      </c>
      <c r="C94" s="139">
        <f>SUBTOTAL(9,C92:C93)</f>
        <v>2867813.5</v>
      </c>
      <c r="D94" s="140">
        <f t="shared" si="9"/>
        <v>16625.00579710145</v>
      </c>
      <c r="E94" s="138">
        <f>SUBTOTAL(9,E92:E93)</f>
        <v>172.5</v>
      </c>
      <c r="F94" s="141">
        <f>SUBTOTAL(9,F92:F93)</f>
        <v>2872638.5</v>
      </c>
      <c r="G94" s="140">
        <f t="shared" si="11"/>
        <v>16652.976811594202</v>
      </c>
      <c r="H94" s="142">
        <f t="shared" si="12"/>
        <v>27.971014492752147</v>
      </c>
      <c r="I94" s="143">
        <f t="shared" si="13"/>
        <v>1.6824664504856209E-3</v>
      </c>
      <c r="J94" s="138">
        <f>SUBTOTAL(9,J92:J93)</f>
        <v>42.5</v>
      </c>
      <c r="K94" s="139">
        <f>SUBTOTAL(9,K92:K93)</f>
        <v>2944964.5</v>
      </c>
      <c r="L94" s="140">
        <f t="shared" si="10"/>
        <v>69293.282352941183</v>
      </c>
      <c r="M94" s="138">
        <f>SUBTOTAL(9,M92:M93)</f>
        <v>42.5</v>
      </c>
      <c r="N94" s="141">
        <f>SUBTOTAL(9,N92:N93)</f>
        <v>2954690</v>
      </c>
      <c r="O94" s="140">
        <f t="shared" si="14"/>
        <v>69522.117647058825</v>
      </c>
      <c r="P94" s="142">
        <f t="shared" si="15"/>
        <v>228.83529411764175</v>
      </c>
      <c r="Q94" s="143">
        <f t="shared" si="16"/>
        <v>3.3024167184357478E-3</v>
      </c>
    </row>
    <row r="95" spans="1:17">
      <c r="A95" s="132" t="s">
        <v>537</v>
      </c>
      <c r="B95" s="124">
        <v>1</v>
      </c>
      <c r="C95" s="125">
        <v>27758.880000000001</v>
      </c>
      <c r="D95" s="126">
        <f t="shared" si="9"/>
        <v>27758.880000000001</v>
      </c>
      <c r="E95" s="127">
        <v>1</v>
      </c>
      <c r="F95" s="128">
        <v>27892</v>
      </c>
      <c r="G95" s="126">
        <f t="shared" si="11"/>
        <v>27892</v>
      </c>
      <c r="H95" s="129">
        <f t="shared" si="12"/>
        <v>133.11999999999898</v>
      </c>
      <c r="I95" s="130">
        <f t="shared" si="13"/>
        <v>4.7955825307072538E-3</v>
      </c>
      <c r="J95" s="127">
        <v>1</v>
      </c>
      <c r="K95" s="128">
        <v>92000</v>
      </c>
      <c r="L95" s="131">
        <f t="shared" si="10"/>
        <v>92000</v>
      </c>
      <c r="M95" s="127">
        <v>1</v>
      </c>
      <c r="N95" s="128">
        <v>93000</v>
      </c>
      <c r="O95" s="126">
        <f t="shared" si="14"/>
        <v>93000</v>
      </c>
      <c r="P95" s="129">
        <f t="shared" si="15"/>
        <v>1000</v>
      </c>
      <c r="Q95" s="130">
        <f t="shared" si="16"/>
        <v>1.0869565217391304E-2</v>
      </c>
    </row>
    <row r="96" spans="1:17">
      <c r="A96" s="132" t="s">
        <v>538</v>
      </c>
      <c r="B96" s="124">
        <v>1</v>
      </c>
      <c r="C96" s="125">
        <v>13000</v>
      </c>
      <c r="D96" s="126">
        <f t="shared" si="9"/>
        <v>13000</v>
      </c>
      <c r="E96" s="127">
        <v>1</v>
      </c>
      <c r="F96" s="128">
        <v>13000</v>
      </c>
      <c r="G96" s="126">
        <f t="shared" si="11"/>
        <v>13000</v>
      </c>
      <c r="H96" s="129">
        <f t="shared" si="12"/>
        <v>0</v>
      </c>
      <c r="I96" s="130">
        <f t="shared" si="13"/>
        <v>0</v>
      </c>
      <c r="J96" s="127">
        <v>1</v>
      </c>
      <c r="K96" s="128">
        <v>70000</v>
      </c>
      <c r="L96" s="131">
        <f t="shared" si="10"/>
        <v>70000</v>
      </c>
      <c r="M96" s="127">
        <v>1</v>
      </c>
      <c r="N96" s="128">
        <v>70001</v>
      </c>
      <c r="O96" s="126">
        <f t="shared" si="14"/>
        <v>70001</v>
      </c>
      <c r="P96" s="129">
        <f t="shared" si="15"/>
        <v>1</v>
      </c>
      <c r="Q96" s="130">
        <f t="shared" si="16"/>
        <v>1.4285714285714285E-5</v>
      </c>
    </row>
    <row r="97" spans="1:17">
      <c r="A97" s="132" t="s">
        <v>539</v>
      </c>
      <c r="B97" s="124">
        <v>47</v>
      </c>
      <c r="C97" s="125">
        <v>758539</v>
      </c>
      <c r="D97" s="126">
        <f t="shared" si="9"/>
        <v>16139.127659574468</v>
      </c>
      <c r="E97" s="127">
        <v>47</v>
      </c>
      <c r="F97" s="128">
        <v>758539</v>
      </c>
      <c r="G97" s="126">
        <f t="shared" si="11"/>
        <v>16139.127659574468</v>
      </c>
      <c r="H97" s="129">
        <f t="shared" si="12"/>
        <v>0</v>
      </c>
      <c r="I97" s="130">
        <f t="shared" si="13"/>
        <v>0</v>
      </c>
      <c r="J97" s="127">
        <v>12</v>
      </c>
      <c r="K97" s="128">
        <v>936035.7</v>
      </c>
      <c r="L97" s="131">
        <f t="shared" si="10"/>
        <v>78002.974999999991</v>
      </c>
      <c r="M97" s="127">
        <v>12</v>
      </c>
      <c r="N97" s="128">
        <v>936035.7</v>
      </c>
      <c r="O97" s="126">
        <f t="shared" si="14"/>
        <v>78002.974999999991</v>
      </c>
      <c r="P97" s="129">
        <f t="shared" si="15"/>
        <v>0</v>
      </c>
      <c r="Q97" s="130">
        <f t="shared" si="16"/>
        <v>0</v>
      </c>
    </row>
    <row r="98" spans="1:17">
      <c r="A98" s="132" t="s">
        <v>540</v>
      </c>
      <c r="B98" s="124">
        <v>3</v>
      </c>
      <c r="C98" s="125">
        <v>95040</v>
      </c>
      <c r="D98" s="126">
        <f t="shared" si="9"/>
        <v>31680</v>
      </c>
      <c r="E98" s="127">
        <v>3</v>
      </c>
      <c r="F98" s="128">
        <v>98208</v>
      </c>
      <c r="G98" s="126">
        <f t="shared" si="11"/>
        <v>32736</v>
      </c>
      <c r="H98" s="129">
        <f t="shared" si="12"/>
        <v>1056</v>
      </c>
      <c r="I98" s="130">
        <f t="shared" si="13"/>
        <v>3.3333333333333333E-2</v>
      </c>
      <c r="J98" s="127">
        <v>1</v>
      </c>
      <c r="K98" s="128">
        <v>140000</v>
      </c>
      <c r="L98" s="131">
        <f t="shared" si="10"/>
        <v>140000</v>
      </c>
      <c r="M98" s="127">
        <v>1</v>
      </c>
      <c r="N98" s="128">
        <v>144300</v>
      </c>
      <c r="O98" s="126">
        <f t="shared" si="14"/>
        <v>144300</v>
      </c>
      <c r="P98" s="129">
        <f t="shared" si="15"/>
        <v>4300</v>
      </c>
      <c r="Q98" s="130">
        <f t="shared" si="16"/>
        <v>3.0714285714285715E-2</v>
      </c>
    </row>
    <row r="99" spans="1:17">
      <c r="A99" s="132" t="s">
        <v>541</v>
      </c>
      <c r="B99" s="124">
        <v>4</v>
      </c>
      <c r="C99" s="125">
        <v>74918</v>
      </c>
      <c r="D99" s="126">
        <f t="shared" si="9"/>
        <v>18729.5</v>
      </c>
      <c r="E99" s="127">
        <v>4</v>
      </c>
      <c r="F99" s="128">
        <v>74918</v>
      </c>
      <c r="G99" s="126">
        <f t="shared" si="11"/>
        <v>18729.5</v>
      </c>
      <c r="H99" s="129">
        <f t="shared" si="12"/>
        <v>0</v>
      </c>
      <c r="I99" s="130">
        <f t="shared" si="13"/>
        <v>0</v>
      </c>
      <c r="J99" s="127">
        <v>2</v>
      </c>
      <c r="K99" s="128">
        <v>149820</v>
      </c>
      <c r="L99" s="131">
        <f t="shared" si="10"/>
        <v>74910</v>
      </c>
      <c r="M99" s="127">
        <v>2</v>
      </c>
      <c r="N99" s="128">
        <v>149820</v>
      </c>
      <c r="O99" s="126">
        <f t="shared" si="14"/>
        <v>74910</v>
      </c>
      <c r="P99" s="129">
        <f t="shared" si="15"/>
        <v>0</v>
      </c>
      <c r="Q99" s="130">
        <f t="shared" si="16"/>
        <v>0</v>
      </c>
    </row>
    <row r="100" spans="1:17">
      <c r="A100" s="132" t="s">
        <v>542</v>
      </c>
      <c r="B100" s="124">
        <v>15</v>
      </c>
      <c r="C100" s="125">
        <v>269045.5</v>
      </c>
      <c r="D100" s="126">
        <f t="shared" si="9"/>
        <v>17936.366666666665</v>
      </c>
      <c r="E100" s="127">
        <v>15</v>
      </c>
      <c r="F100" s="128">
        <v>269046</v>
      </c>
      <c r="G100" s="126">
        <f t="shared" si="11"/>
        <v>17936.400000000001</v>
      </c>
      <c r="H100" s="129">
        <f t="shared" si="12"/>
        <v>3.3333333336486248E-2</v>
      </c>
      <c r="I100" s="130">
        <f t="shared" si="13"/>
        <v>1.8584217169485971E-6</v>
      </c>
      <c r="J100" s="127">
        <v>5</v>
      </c>
      <c r="K100" s="128">
        <v>366269</v>
      </c>
      <c r="L100" s="131">
        <f t="shared" si="10"/>
        <v>73253.8</v>
      </c>
      <c r="M100" s="127">
        <v>5</v>
      </c>
      <c r="N100" s="128">
        <v>366269</v>
      </c>
      <c r="O100" s="126">
        <f t="shared" si="14"/>
        <v>73253.8</v>
      </c>
      <c r="P100" s="129">
        <f t="shared" si="15"/>
        <v>0</v>
      </c>
      <c r="Q100" s="130">
        <f t="shared" si="16"/>
        <v>0</v>
      </c>
    </row>
    <row r="101" spans="1:17">
      <c r="A101" s="132" t="s">
        <v>543</v>
      </c>
      <c r="B101" s="124">
        <v>0</v>
      </c>
      <c r="C101" s="125">
        <v>0</v>
      </c>
      <c r="D101" s="126" t="str">
        <f t="shared" si="9"/>
        <v>N/A</v>
      </c>
      <c r="E101" s="127">
        <v>0</v>
      </c>
      <c r="F101" s="128">
        <v>0</v>
      </c>
      <c r="G101" s="126" t="str">
        <f t="shared" si="11"/>
        <v>N/A</v>
      </c>
      <c r="H101" s="129" t="e">
        <f t="shared" si="12"/>
        <v>#VALUE!</v>
      </c>
      <c r="I101" s="130" t="e">
        <f t="shared" si="13"/>
        <v>#VALUE!</v>
      </c>
      <c r="J101" s="127">
        <v>1</v>
      </c>
      <c r="K101" s="128">
        <v>90900</v>
      </c>
      <c r="L101" s="131">
        <f t="shared" si="10"/>
        <v>90900</v>
      </c>
      <c r="M101" s="127">
        <v>1</v>
      </c>
      <c r="N101" s="128">
        <v>91809</v>
      </c>
      <c r="O101" s="126">
        <f t="shared" si="14"/>
        <v>91809</v>
      </c>
      <c r="P101" s="129">
        <f t="shared" si="15"/>
        <v>909</v>
      </c>
      <c r="Q101" s="130">
        <f t="shared" si="16"/>
        <v>0.01</v>
      </c>
    </row>
    <row r="102" spans="1:17">
      <c r="A102" s="134" t="s">
        <v>544</v>
      </c>
      <c r="B102" s="124">
        <v>135</v>
      </c>
      <c r="C102" s="125">
        <v>2185970.2000000002</v>
      </c>
      <c r="D102" s="126">
        <f t="shared" si="9"/>
        <v>16192.371851851853</v>
      </c>
      <c r="E102" s="127">
        <v>135</v>
      </c>
      <c r="F102" s="128">
        <v>2216973.5</v>
      </c>
      <c r="G102" s="126">
        <f t="shared" si="11"/>
        <v>16422.025925925926</v>
      </c>
      <c r="H102" s="129">
        <f t="shared" si="12"/>
        <v>229.65407407407292</v>
      </c>
      <c r="I102" s="130">
        <f t="shared" si="13"/>
        <v>1.4182855740668306E-2</v>
      </c>
      <c r="J102" s="127">
        <v>24</v>
      </c>
      <c r="K102" s="128">
        <v>1937737</v>
      </c>
      <c r="L102" s="131">
        <f t="shared" si="10"/>
        <v>80739.041666666672</v>
      </c>
      <c r="M102" s="127">
        <v>24</v>
      </c>
      <c r="N102" s="128">
        <v>1959311</v>
      </c>
      <c r="O102" s="126">
        <f t="shared" si="14"/>
        <v>81637.958333333328</v>
      </c>
      <c r="P102" s="129">
        <f t="shared" si="15"/>
        <v>898.91666666665697</v>
      </c>
      <c r="Q102" s="130">
        <f t="shared" si="16"/>
        <v>1.1133605850535839E-2</v>
      </c>
    </row>
    <row r="103" spans="1:17">
      <c r="A103" s="134" t="s">
        <v>545</v>
      </c>
      <c r="B103" s="124">
        <v>2</v>
      </c>
      <c r="C103" s="125">
        <v>26002</v>
      </c>
      <c r="D103" s="126">
        <f t="shared" si="9"/>
        <v>13001</v>
      </c>
      <c r="E103" s="127">
        <v>2</v>
      </c>
      <c r="F103" s="128">
        <v>26004</v>
      </c>
      <c r="G103" s="126">
        <f t="shared" si="11"/>
        <v>13002</v>
      </c>
      <c r="H103" s="129">
        <f t="shared" si="12"/>
        <v>1</v>
      </c>
      <c r="I103" s="130">
        <f t="shared" si="13"/>
        <v>7.6917160218444735E-5</v>
      </c>
      <c r="J103" s="127">
        <v>0</v>
      </c>
      <c r="K103" s="128">
        <v>0</v>
      </c>
      <c r="L103" s="131" t="str">
        <f t="shared" si="10"/>
        <v>N/A</v>
      </c>
      <c r="M103" s="127">
        <v>0</v>
      </c>
      <c r="N103" s="128">
        <v>0</v>
      </c>
      <c r="O103" s="126" t="str">
        <f t="shared" si="14"/>
        <v>N/A</v>
      </c>
      <c r="P103" s="129" t="e">
        <f t="shared" si="15"/>
        <v>#VALUE!</v>
      </c>
      <c r="Q103" s="130" t="e">
        <f t="shared" si="16"/>
        <v>#VALUE!</v>
      </c>
    </row>
    <row r="104" spans="1:17">
      <c r="A104" s="136" t="s">
        <v>546</v>
      </c>
      <c r="B104" s="124">
        <v>7</v>
      </c>
      <c r="C104" s="125">
        <v>115560</v>
      </c>
      <c r="D104" s="126">
        <f t="shared" si="9"/>
        <v>16508.571428571428</v>
      </c>
      <c r="E104" s="127">
        <v>7</v>
      </c>
      <c r="F104" s="128">
        <v>117870</v>
      </c>
      <c r="G104" s="126">
        <f t="shared" si="11"/>
        <v>16838.571428571428</v>
      </c>
      <c r="H104" s="129">
        <f t="shared" si="12"/>
        <v>330</v>
      </c>
      <c r="I104" s="130">
        <f t="shared" si="13"/>
        <v>1.9989615784008308E-2</v>
      </c>
      <c r="J104" s="127">
        <v>1</v>
      </c>
      <c r="K104" s="128">
        <v>90000</v>
      </c>
      <c r="L104" s="131">
        <f t="shared" si="10"/>
        <v>90000</v>
      </c>
      <c r="M104" s="127">
        <v>1</v>
      </c>
      <c r="N104" s="128">
        <v>91800</v>
      </c>
      <c r="O104" s="126">
        <f t="shared" si="14"/>
        <v>91800</v>
      </c>
      <c r="P104" s="129">
        <f t="shared" si="15"/>
        <v>1800</v>
      </c>
      <c r="Q104" s="130">
        <f t="shared" si="16"/>
        <v>0.02</v>
      </c>
    </row>
    <row r="105" spans="1:17">
      <c r="A105" s="133" t="s">
        <v>547</v>
      </c>
      <c r="B105" s="124">
        <v>4</v>
      </c>
      <c r="C105" s="125">
        <v>72433</v>
      </c>
      <c r="D105" s="126">
        <f t="shared" si="9"/>
        <v>18108.25</v>
      </c>
      <c r="E105" s="127">
        <v>4</v>
      </c>
      <c r="F105" s="128">
        <v>72437</v>
      </c>
      <c r="G105" s="126">
        <f t="shared" si="11"/>
        <v>18109.25</v>
      </c>
      <c r="H105" s="129">
        <f t="shared" si="12"/>
        <v>1</v>
      </c>
      <c r="I105" s="130">
        <f t="shared" si="13"/>
        <v>5.5223447875968134E-5</v>
      </c>
      <c r="J105" s="127">
        <v>0</v>
      </c>
      <c r="K105" s="128">
        <v>0</v>
      </c>
      <c r="L105" s="131" t="str">
        <f t="shared" si="10"/>
        <v>N/A</v>
      </c>
      <c r="M105" s="127">
        <v>0</v>
      </c>
      <c r="N105" s="128">
        <v>0</v>
      </c>
      <c r="O105" s="126" t="str">
        <f t="shared" si="14"/>
        <v>N/A</v>
      </c>
      <c r="P105" s="129" t="e">
        <f t="shared" si="15"/>
        <v>#VALUE!</v>
      </c>
      <c r="Q105" s="130" t="e">
        <f t="shared" si="16"/>
        <v>#VALUE!</v>
      </c>
    </row>
    <row r="106" spans="1:17">
      <c r="A106" s="123" t="s">
        <v>548</v>
      </c>
      <c r="B106" s="124">
        <v>1</v>
      </c>
      <c r="C106" s="125">
        <v>16717</v>
      </c>
      <c r="D106" s="126">
        <f t="shared" si="9"/>
        <v>16717</v>
      </c>
      <c r="E106" s="127">
        <v>1</v>
      </c>
      <c r="F106" s="128">
        <v>16717</v>
      </c>
      <c r="G106" s="126">
        <f t="shared" si="11"/>
        <v>16717</v>
      </c>
      <c r="H106" s="129">
        <f t="shared" si="12"/>
        <v>0</v>
      </c>
      <c r="I106" s="130">
        <f t="shared" si="13"/>
        <v>0</v>
      </c>
      <c r="J106" s="127">
        <v>3</v>
      </c>
      <c r="K106" s="128">
        <v>218425</v>
      </c>
      <c r="L106" s="131">
        <f t="shared" si="10"/>
        <v>72808.333333333328</v>
      </c>
      <c r="M106" s="127">
        <v>3</v>
      </c>
      <c r="N106" s="128">
        <v>218425</v>
      </c>
      <c r="O106" s="126">
        <f t="shared" si="14"/>
        <v>72808.333333333328</v>
      </c>
      <c r="P106" s="129">
        <f t="shared" si="15"/>
        <v>0</v>
      </c>
      <c r="Q106" s="130">
        <f t="shared" si="16"/>
        <v>0</v>
      </c>
    </row>
    <row r="107" spans="1:17">
      <c r="A107" s="123" t="s">
        <v>549</v>
      </c>
      <c r="B107" s="124">
        <v>2</v>
      </c>
      <c r="C107" s="125">
        <v>41820</v>
      </c>
      <c r="D107" s="126">
        <f t="shared" si="9"/>
        <v>20910</v>
      </c>
      <c r="E107" s="127">
        <v>2</v>
      </c>
      <c r="F107" s="128">
        <v>41820</v>
      </c>
      <c r="G107" s="126">
        <f t="shared" si="11"/>
        <v>20910</v>
      </c>
      <c r="H107" s="129">
        <f t="shared" si="12"/>
        <v>0</v>
      </c>
      <c r="I107" s="130">
        <f t="shared" si="13"/>
        <v>0</v>
      </c>
      <c r="J107" s="127">
        <v>1</v>
      </c>
      <c r="K107" s="128">
        <v>82500</v>
      </c>
      <c r="L107" s="131">
        <f t="shared" si="10"/>
        <v>82500</v>
      </c>
      <c r="M107" s="127">
        <v>1</v>
      </c>
      <c r="N107" s="128">
        <v>82500</v>
      </c>
      <c r="O107" s="126">
        <f t="shared" si="14"/>
        <v>82500</v>
      </c>
      <c r="P107" s="129">
        <f t="shared" si="15"/>
        <v>0</v>
      </c>
      <c r="Q107" s="130">
        <f t="shared" si="16"/>
        <v>0</v>
      </c>
    </row>
    <row r="108" spans="1:17">
      <c r="A108" s="132" t="s">
        <v>550</v>
      </c>
      <c r="B108" s="124">
        <v>12</v>
      </c>
      <c r="C108" s="125">
        <v>192890</v>
      </c>
      <c r="D108" s="126">
        <f t="shared" si="9"/>
        <v>16074.166666666666</v>
      </c>
      <c r="E108" s="147">
        <v>12</v>
      </c>
      <c r="F108" s="148">
        <v>195350</v>
      </c>
      <c r="G108" s="126">
        <f t="shared" si="11"/>
        <v>16279.166666666666</v>
      </c>
      <c r="H108" s="129">
        <f t="shared" si="12"/>
        <v>205</v>
      </c>
      <c r="I108" s="130">
        <f t="shared" si="13"/>
        <v>1.2753382757011768E-2</v>
      </c>
      <c r="J108" s="147">
        <v>2</v>
      </c>
      <c r="K108" s="148">
        <v>153000</v>
      </c>
      <c r="L108" s="131">
        <f t="shared" si="10"/>
        <v>76500</v>
      </c>
      <c r="M108" s="147">
        <v>2</v>
      </c>
      <c r="N108" s="148">
        <v>154000</v>
      </c>
      <c r="O108" s="126">
        <f t="shared" si="14"/>
        <v>77000</v>
      </c>
      <c r="P108" s="129">
        <f t="shared" si="15"/>
        <v>500</v>
      </c>
      <c r="Q108" s="130">
        <f t="shared" si="16"/>
        <v>6.5359477124183009E-3</v>
      </c>
    </row>
    <row r="109" spans="1:17">
      <c r="A109" s="132" t="s">
        <v>551</v>
      </c>
      <c r="B109" s="124">
        <v>2</v>
      </c>
      <c r="C109" s="125">
        <v>35051</v>
      </c>
      <c r="D109" s="126">
        <f t="shared" si="9"/>
        <v>17525.5</v>
      </c>
      <c r="E109" s="147">
        <v>2</v>
      </c>
      <c r="F109" s="148">
        <v>35053</v>
      </c>
      <c r="G109" s="126">
        <f t="shared" si="11"/>
        <v>17526.5</v>
      </c>
      <c r="H109" s="129">
        <f t="shared" si="12"/>
        <v>1</v>
      </c>
      <c r="I109" s="130">
        <f t="shared" si="13"/>
        <v>5.7059712989643661E-5</v>
      </c>
      <c r="J109" s="147">
        <v>1.75</v>
      </c>
      <c r="K109" s="148">
        <v>126802.5</v>
      </c>
      <c r="L109" s="131">
        <f t="shared" si="10"/>
        <v>72458.571428571435</v>
      </c>
      <c r="M109" s="147">
        <v>1.75</v>
      </c>
      <c r="N109" s="148">
        <v>126804.25</v>
      </c>
      <c r="O109" s="126">
        <f t="shared" si="14"/>
        <v>72459.571428571435</v>
      </c>
      <c r="P109" s="129">
        <f t="shared" si="15"/>
        <v>1</v>
      </c>
      <c r="Q109" s="130">
        <f t="shared" si="16"/>
        <v>1.3800989728120501E-5</v>
      </c>
    </row>
    <row r="110" spans="1:17">
      <c r="A110" s="132" t="s">
        <v>552</v>
      </c>
      <c r="B110" s="124">
        <v>1</v>
      </c>
      <c r="C110" s="125">
        <v>21000</v>
      </c>
      <c r="D110" s="126">
        <f t="shared" si="9"/>
        <v>21000</v>
      </c>
      <c r="E110" s="147">
        <v>1</v>
      </c>
      <c r="F110" s="148">
        <v>21500</v>
      </c>
      <c r="G110" s="126">
        <f t="shared" si="11"/>
        <v>21500</v>
      </c>
      <c r="H110" s="129">
        <f t="shared" si="12"/>
        <v>500</v>
      </c>
      <c r="I110" s="130">
        <f t="shared" si="13"/>
        <v>2.3809523809523808E-2</v>
      </c>
      <c r="J110" s="147">
        <v>0.02</v>
      </c>
      <c r="K110" s="148">
        <v>1516</v>
      </c>
      <c r="L110" s="131">
        <f t="shared" si="10"/>
        <v>75800</v>
      </c>
      <c r="M110" s="147">
        <v>0.02</v>
      </c>
      <c r="N110" s="148">
        <v>1538</v>
      </c>
      <c r="O110" s="126">
        <f t="shared" si="14"/>
        <v>76900</v>
      </c>
      <c r="P110" s="129">
        <f t="shared" si="15"/>
        <v>1100</v>
      </c>
      <c r="Q110" s="130">
        <f t="shared" si="16"/>
        <v>1.4511873350923483E-2</v>
      </c>
    </row>
    <row r="111" spans="1:17">
      <c r="A111" s="137" t="s">
        <v>553</v>
      </c>
      <c r="B111" s="151">
        <f>SUBTOTAL(9,B109:B110)</f>
        <v>3</v>
      </c>
      <c r="C111" s="139">
        <f>SUBTOTAL(9,C109:C110)</f>
        <v>56051</v>
      </c>
      <c r="D111" s="140">
        <f t="shared" si="9"/>
        <v>18683.666666666668</v>
      </c>
      <c r="E111" s="151">
        <f>SUBTOTAL(9,E109:E110)</f>
        <v>3</v>
      </c>
      <c r="F111" s="139">
        <f>SUBTOTAL(9,F109:F110)</f>
        <v>56553</v>
      </c>
      <c r="G111" s="140">
        <f t="shared" si="11"/>
        <v>18851</v>
      </c>
      <c r="H111" s="142">
        <f t="shared" si="12"/>
        <v>167.33333333333212</v>
      </c>
      <c r="I111" s="143">
        <f t="shared" si="13"/>
        <v>8.9561292394425857E-3</v>
      </c>
      <c r="J111" s="151">
        <f>SUBTOTAL(9,J109:J110)</f>
        <v>1.77</v>
      </c>
      <c r="K111" s="139">
        <f>SUBTOTAL(9,K109:K110)</f>
        <v>128318.5</v>
      </c>
      <c r="L111" s="140">
        <f t="shared" si="10"/>
        <v>72496.327683615818</v>
      </c>
      <c r="M111" s="151">
        <f>SUBTOTAL(9,M109:M110)</f>
        <v>1.77</v>
      </c>
      <c r="N111" s="139">
        <f>SUBTOTAL(9,N109:N110)</f>
        <v>128342.25</v>
      </c>
      <c r="O111" s="140">
        <f t="shared" si="14"/>
        <v>72509.745762711857</v>
      </c>
      <c r="P111" s="142">
        <f t="shared" si="15"/>
        <v>13.418079096038127</v>
      </c>
      <c r="Q111" s="143">
        <f t="shared" si="16"/>
        <v>1.8508632815991059E-4</v>
      </c>
    </row>
    <row r="112" spans="1:17">
      <c r="A112" s="133" t="s">
        <v>554</v>
      </c>
      <c r="B112" s="124">
        <v>8.4</v>
      </c>
      <c r="C112" s="125">
        <v>204204</v>
      </c>
      <c r="D112" s="126">
        <f t="shared" si="9"/>
        <v>24310</v>
      </c>
      <c r="E112" s="147">
        <v>8.4</v>
      </c>
      <c r="F112" s="148">
        <v>204204</v>
      </c>
      <c r="G112" s="126">
        <f t="shared" si="11"/>
        <v>24310</v>
      </c>
      <c r="H112" s="129">
        <f t="shared" si="12"/>
        <v>0</v>
      </c>
      <c r="I112" s="130">
        <f t="shared" si="13"/>
        <v>0</v>
      </c>
      <c r="J112" s="147">
        <v>3</v>
      </c>
      <c r="K112" s="148">
        <v>232557</v>
      </c>
      <c r="L112" s="131">
        <f t="shared" si="10"/>
        <v>77519</v>
      </c>
      <c r="M112" s="147">
        <v>3</v>
      </c>
      <c r="N112" s="148">
        <v>232557</v>
      </c>
      <c r="O112" s="126">
        <f t="shared" si="14"/>
        <v>77519</v>
      </c>
      <c r="P112" s="129">
        <f t="shared" si="15"/>
        <v>0</v>
      </c>
      <c r="Q112" s="130">
        <f t="shared" si="16"/>
        <v>0</v>
      </c>
    </row>
    <row r="113" spans="1:17">
      <c r="A113" s="132" t="s">
        <v>555</v>
      </c>
      <c r="B113" s="152">
        <v>0</v>
      </c>
      <c r="C113" s="125">
        <v>0</v>
      </c>
      <c r="D113" s="126" t="str">
        <f t="shared" si="9"/>
        <v>N/A</v>
      </c>
      <c r="E113" s="147">
        <v>0</v>
      </c>
      <c r="F113" s="148">
        <v>0</v>
      </c>
      <c r="G113" s="126" t="str">
        <f t="shared" si="11"/>
        <v>N/A</v>
      </c>
      <c r="H113" s="129" t="e">
        <f t="shared" si="12"/>
        <v>#VALUE!</v>
      </c>
      <c r="I113" s="130" t="e">
        <f t="shared" si="13"/>
        <v>#VALUE!</v>
      </c>
      <c r="J113" s="149">
        <v>1</v>
      </c>
      <c r="K113" s="150">
        <v>72100</v>
      </c>
      <c r="L113" s="131">
        <f t="shared" si="10"/>
        <v>72100</v>
      </c>
      <c r="M113" s="149">
        <v>1</v>
      </c>
      <c r="N113" s="150">
        <v>72100</v>
      </c>
      <c r="O113" s="126">
        <f t="shared" si="14"/>
        <v>72100</v>
      </c>
      <c r="P113" s="129">
        <f t="shared" si="15"/>
        <v>0</v>
      </c>
      <c r="Q113" s="130">
        <f t="shared" si="16"/>
        <v>0</v>
      </c>
    </row>
    <row r="114" spans="1:17">
      <c r="A114" s="137" t="s">
        <v>556</v>
      </c>
      <c r="B114" s="138">
        <f>SUBTOTAL(9,B112:B113)</f>
        <v>8.4</v>
      </c>
      <c r="C114" s="139">
        <f>SUBTOTAL(9,C112:C113)</f>
        <v>204204</v>
      </c>
      <c r="D114" s="140">
        <f t="shared" si="9"/>
        <v>24310</v>
      </c>
      <c r="E114" s="138">
        <f>SUBTOTAL(9,E112:E113)</f>
        <v>8.4</v>
      </c>
      <c r="F114" s="141">
        <f>SUBTOTAL(9,F112:F113)</f>
        <v>204204</v>
      </c>
      <c r="G114" s="140">
        <f t="shared" si="11"/>
        <v>24310</v>
      </c>
      <c r="H114" s="142">
        <f t="shared" si="12"/>
        <v>0</v>
      </c>
      <c r="I114" s="143">
        <f t="shared" si="13"/>
        <v>0</v>
      </c>
      <c r="J114" s="138">
        <f>SUBTOTAL(9,J112:J113)</f>
        <v>4</v>
      </c>
      <c r="K114" s="139">
        <f>SUBTOTAL(9,K112:K113)</f>
        <v>304657</v>
      </c>
      <c r="L114" s="140">
        <f t="shared" si="10"/>
        <v>76164.25</v>
      </c>
      <c r="M114" s="138">
        <f>SUBTOTAL(9,M112:M113)</f>
        <v>4</v>
      </c>
      <c r="N114" s="141">
        <f>SUBTOTAL(9,N112:N113)</f>
        <v>304657</v>
      </c>
      <c r="O114" s="140">
        <f t="shared" si="14"/>
        <v>76164.25</v>
      </c>
      <c r="P114" s="142">
        <f t="shared" si="15"/>
        <v>0</v>
      </c>
      <c r="Q114" s="143">
        <f t="shared" si="16"/>
        <v>0</v>
      </c>
    </row>
    <row r="115" spans="1:17">
      <c r="A115" s="169" t="s">
        <v>557</v>
      </c>
      <c r="B115" s="154">
        <v>4</v>
      </c>
      <c r="C115" s="155">
        <v>104576</v>
      </c>
      <c r="D115" s="156">
        <f t="shared" si="9"/>
        <v>26144</v>
      </c>
      <c r="E115" s="157">
        <v>4</v>
      </c>
      <c r="F115" s="158">
        <v>104576</v>
      </c>
      <c r="G115" s="156">
        <f t="shared" si="11"/>
        <v>26144</v>
      </c>
      <c r="H115" s="159">
        <f t="shared" si="12"/>
        <v>0</v>
      </c>
      <c r="I115" s="160">
        <f t="shared" si="13"/>
        <v>0</v>
      </c>
      <c r="J115" s="157">
        <v>1</v>
      </c>
      <c r="K115" s="158">
        <v>82500</v>
      </c>
      <c r="L115" s="163">
        <f t="shared" si="10"/>
        <v>82500</v>
      </c>
      <c r="M115" s="157">
        <v>1</v>
      </c>
      <c r="N115" s="158">
        <v>82500</v>
      </c>
      <c r="O115" s="156">
        <f t="shared" si="14"/>
        <v>82500</v>
      </c>
      <c r="P115" s="159">
        <f t="shared" si="15"/>
        <v>0</v>
      </c>
      <c r="Q115" s="160">
        <f t="shared" si="16"/>
        <v>0</v>
      </c>
    </row>
    <row r="116" spans="1:17">
      <c r="A116" s="134" t="s">
        <v>558</v>
      </c>
      <c r="B116" s="152">
        <v>7</v>
      </c>
      <c r="C116" s="125">
        <v>128058</v>
      </c>
      <c r="D116" s="126">
        <f t="shared" si="9"/>
        <v>18294</v>
      </c>
      <c r="E116" s="147">
        <v>7</v>
      </c>
      <c r="F116" s="148">
        <v>129458</v>
      </c>
      <c r="G116" s="126">
        <f t="shared" si="11"/>
        <v>18494</v>
      </c>
      <c r="H116" s="129">
        <f t="shared" si="12"/>
        <v>200</v>
      </c>
      <c r="I116" s="130">
        <f t="shared" si="13"/>
        <v>1.0932546190007653E-2</v>
      </c>
      <c r="J116" s="147">
        <v>1</v>
      </c>
      <c r="K116" s="148">
        <v>100320</v>
      </c>
      <c r="L116" s="131">
        <f t="shared" si="10"/>
        <v>100320</v>
      </c>
      <c r="M116" s="147">
        <v>1</v>
      </c>
      <c r="N116" s="148">
        <v>100320</v>
      </c>
      <c r="O116" s="126">
        <f t="shared" si="14"/>
        <v>100320</v>
      </c>
      <c r="P116" s="129">
        <f t="shared" si="15"/>
        <v>0</v>
      </c>
      <c r="Q116" s="130">
        <f t="shared" si="16"/>
        <v>0</v>
      </c>
    </row>
    <row r="117" spans="1:17">
      <c r="A117" s="134" t="s">
        <v>559</v>
      </c>
      <c r="B117" s="124">
        <v>0</v>
      </c>
      <c r="C117" s="125">
        <v>0</v>
      </c>
      <c r="D117" s="126" t="str">
        <f t="shared" si="9"/>
        <v>N/A</v>
      </c>
      <c r="E117" s="127">
        <v>0</v>
      </c>
      <c r="F117" s="128">
        <v>0</v>
      </c>
      <c r="G117" s="126" t="str">
        <f t="shared" si="11"/>
        <v>N/A</v>
      </c>
      <c r="H117" s="129" t="e">
        <f t="shared" si="12"/>
        <v>#VALUE!</v>
      </c>
      <c r="I117" s="130" t="e">
        <f t="shared" si="13"/>
        <v>#VALUE!</v>
      </c>
      <c r="J117" s="127">
        <v>1</v>
      </c>
      <c r="K117" s="128">
        <v>78322</v>
      </c>
      <c r="L117" s="131">
        <f t="shared" si="10"/>
        <v>78322</v>
      </c>
      <c r="M117" s="127">
        <v>1</v>
      </c>
      <c r="N117" s="128">
        <v>78322</v>
      </c>
      <c r="O117" s="126">
        <f t="shared" si="14"/>
        <v>78322</v>
      </c>
      <c r="P117" s="129">
        <f t="shared" si="15"/>
        <v>0</v>
      </c>
      <c r="Q117" s="130">
        <f t="shared" si="16"/>
        <v>0</v>
      </c>
    </row>
    <row r="118" spans="1:17">
      <c r="A118" s="144" t="s">
        <v>560</v>
      </c>
      <c r="B118" s="124">
        <v>0</v>
      </c>
      <c r="C118" s="125">
        <v>0</v>
      </c>
      <c r="D118" s="126" t="str">
        <f t="shared" si="9"/>
        <v>N/A</v>
      </c>
      <c r="E118" s="127">
        <v>0</v>
      </c>
      <c r="F118" s="128">
        <v>0</v>
      </c>
      <c r="G118" s="126" t="str">
        <f t="shared" si="11"/>
        <v>N/A</v>
      </c>
      <c r="H118" s="129" t="e">
        <f t="shared" si="12"/>
        <v>#VALUE!</v>
      </c>
      <c r="I118" s="130" t="e">
        <f t="shared" si="13"/>
        <v>#VALUE!</v>
      </c>
      <c r="J118" s="127">
        <v>1</v>
      </c>
      <c r="K118" s="128">
        <v>67500</v>
      </c>
      <c r="L118" s="131">
        <f t="shared" si="10"/>
        <v>67500</v>
      </c>
      <c r="M118" s="127">
        <v>1</v>
      </c>
      <c r="N118" s="128">
        <v>70000</v>
      </c>
      <c r="O118" s="126">
        <f t="shared" si="14"/>
        <v>70000</v>
      </c>
      <c r="P118" s="129">
        <f t="shared" si="15"/>
        <v>2500</v>
      </c>
      <c r="Q118" s="130">
        <f t="shared" si="16"/>
        <v>3.7037037037037035E-2</v>
      </c>
    </row>
    <row r="119" spans="1:17">
      <c r="A119" s="132" t="s">
        <v>561</v>
      </c>
      <c r="B119" s="124">
        <v>2</v>
      </c>
      <c r="C119" s="125">
        <v>30457</v>
      </c>
      <c r="D119" s="126">
        <f t="shared" si="9"/>
        <v>15228.5</v>
      </c>
      <c r="E119" s="127">
        <v>2</v>
      </c>
      <c r="F119" s="128">
        <v>30593</v>
      </c>
      <c r="G119" s="126">
        <f t="shared" si="11"/>
        <v>15296.5</v>
      </c>
      <c r="H119" s="129">
        <f t="shared" si="12"/>
        <v>68</v>
      </c>
      <c r="I119" s="130">
        <f t="shared" si="13"/>
        <v>4.4653117509932038E-3</v>
      </c>
      <c r="J119" s="145">
        <v>1</v>
      </c>
      <c r="K119" s="146">
        <v>72960</v>
      </c>
      <c r="L119" s="131">
        <f t="shared" si="10"/>
        <v>72960</v>
      </c>
      <c r="M119" s="145">
        <v>1</v>
      </c>
      <c r="N119" s="146">
        <v>73260</v>
      </c>
      <c r="O119" s="126">
        <f t="shared" si="14"/>
        <v>73260</v>
      </c>
      <c r="P119" s="129">
        <f t="shared" si="15"/>
        <v>300</v>
      </c>
      <c r="Q119" s="130">
        <f t="shared" si="16"/>
        <v>4.1118421052631577E-3</v>
      </c>
    </row>
    <row r="120" spans="1:17">
      <c r="A120" s="132" t="s">
        <v>562</v>
      </c>
      <c r="B120" s="124">
        <v>364</v>
      </c>
      <c r="C120" s="125">
        <v>6067524.4800000004</v>
      </c>
      <c r="D120" s="126">
        <f t="shared" si="9"/>
        <v>16669.023296703297</v>
      </c>
      <c r="E120" s="127">
        <v>364</v>
      </c>
      <c r="F120" s="128">
        <v>6067524.4800000004</v>
      </c>
      <c r="G120" s="126">
        <f t="shared" si="11"/>
        <v>16669.023296703297</v>
      </c>
      <c r="H120" s="129">
        <f t="shared" si="12"/>
        <v>0</v>
      </c>
      <c r="I120" s="130">
        <f t="shared" si="13"/>
        <v>0</v>
      </c>
      <c r="J120" s="127">
        <v>85</v>
      </c>
      <c r="K120" s="128">
        <v>6167654.4800000004</v>
      </c>
      <c r="L120" s="131">
        <f t="shared" si="10"/>
        <v>72560.640941176476</v>
      </c>
      <c r="M120" s="127">
        <v>85</v>
      </c>
      <c r="N120" s="128">
        <v>6167654.4800000004</v>
      </c>
      <c r="O120" s="126">
        <f t="shared" si="14"/>
        <v>72560.640941176476</v>
      </c>
      <c r="P120" s="129">
        <f t="shared" si="15"/>
        <v>0</v>
      </c>
      <c r="Q120" s="130">
        <f t="shared" si="16"/>
        <v>0</v>
      </c>
    </row>
    <row r="121" spans="1:17">
      <c r="A121" s="132" t="s">
        <v>563</v>
      </c>
      <c r="B121" s="170">
        <v>0</v>
      </c>
      <c r="C121" s="171">
        <v>0</v>
      </c>
      <c r="D121" s="126" t="str">
        <f t="shared" si="9"/>
        <v>N/A</v>
      </c>
      <c r="E121" s="170">
        <v>0</v>
      </c>
      <c r="F121" s="172">
        <v>0</v>
      </c>
      <c r="G121" s="126" t="str">
        <f>IF(E121=0,"N/A",F121/E121)</f>
        <v>N/A</v>
      </c>
      <c r="H121" s="129" t="e">
        <f>IF(D121=0,"N/A",G121-D121)</f>
        <v>#VALUE!</v>
      </c>
      <c r="I121" s="130" t="e">
        <f>IF(D121=0,"N/A",H121/D121)</f>
        <v>#VALUE!</v>
      </c>
      <c r="J121" s="170">
        <v>1</v>
      </c>
      <c r="K121" s="172">
        <v>98822.03</v>
      </c>
      <c r="L121" s="131">
        <f t="shared" si="10"/>
        <v>98822.03</v>
      </c>
      <c r="M121" s="170">
        <v>1</v>
      </c>
      <c r="N121" s="172">
        <v>98822.03</v>
      </c>
      <c r="O121" s="126">
        <f t="shared" si="14"/>
        <v>98822.03</v>
      </c>
      <c r="P121" s="129">
        <f t="shared" si="15"/>
        <v>0</v>
      </c>
      <c r="Q121" s="130">
        <f t="shared" si="16"/>
        <v>0</v>
      </c>
    </row>
    <row r="122" spans="1:17">
      <c r="A122" s="132" t="s">
        <v>564</v>
      </c>
      <c r="B122" s="124">
        <v>7</v>
      </c>
      <c r="C122" s="125">
        <v>113985</v>
      </c>
      <c r="D122" s="126">
        <f t="shared" si="9"/>
        <v>16283.571428571429</v>
      </c>
      <c r="E122" s="127">
        <v>7</v>
      </c>
      <c r="F122" s="128">
        <v>113992</v>
      </c>
      <c r="G122" s="126">
        <f t="shared" si="11"/>
        <v>16284.571428571429</v>
      </c>
      <c r="H122" s="129">
        <f t="shared" si="12"/>
        <v>1</v>
      </c>
      <c r="I122" s="130">
        <f t="shared" si="13"/>
        <v>6.1411589244198789E-5</v>
      </c>
      <c r="J122" s="127">
        <v>5</v>
      </c>
      <c r="K122" s="128">
        <v>376859</v>
      </c>
      <c r="L122" s="131">
        <f t="shared" si="10"/>
        <v>75371.8</v>
      </c>
      <c r="M122" s="127">
        <v>5</v>
      </c>
      <c r="N122" s="128">
        <v>376864</v>
      </c>
      <c r="O122" s="126">
        <f t="shared" si="14"/>
        <v>75372.800000000003</v>
      </c>
      <c r="P122" s="129">
        <f t="shared" si="15"/>
        <v>1</v>
      </c>
      <c r="Q122" s="130">
        <f t="shared" si="16"/>
        <v>1.3267561607922326E-5</v>
      </c>
    </row>
    <row r="123" spans="1:17">
      <c r="A123" s="132" t="s">
        <v>565</v>
      </c>
      <c r="B123" s="124">
        <v>0</v>
      </c>
      <c r="C123" s="125">
        <v>0</v>
      </c>
      <c r="D123" s="126" t="str">
        <f t="shared" si="9"/>
        <v>N/A</v>
      </c>
      <c r="E123" s="127">
        <v>0</v>
      </c>
      <c r="F123" s="128">
        <v>0</v>
      </c>
      <c r="G123" s="126" t="str">
        <f t="shared" si="11"/>
        <v>N/A</v>
      </c>
      <c r="H123" s="129" t="e">
        <f t="shared" si="12"/>
        <v>#VALUE!</v>
      </c>
      <c r="I123" s="130" t="e">
        <f t="shared" si="13"/>
        <v>#VALUE!</v>
      </c>
      <c r="J123" s="127">
        <v>1</v>
      </c>
      <c r="K123" s="128">
        <v>80000</v>
      </c>
      <c r="L123" s="131">
        <f t="shared" si="10"/>
        <v>80000</v>
      </c>
      <c r="M123" s="127">
        <v>1</v>
      </c>
      <c r="N123" s="128">
        <v>80000</v>
      </c>
      <c r="O123" s="126">
        <f t="shared" si="14"/>
        <v>80000</v>
      </c>
      <c r="P123" s="129">
        <f t="shared" si="15"/>
        <v>0</v>
      </c>
      <c r="Q123" s="130">
        <f t="shared" si="16"/>
        <v>0</v>
      </c>
    </row>
    <row r="124" spans="1:17">
      <c r="A124" s="132" t="s">
        <v>566</v>
      </c>
      <c r="B124" s="124">
        <v>11.56</v>
      </c>
      <c r="C124" s="125">
        <v>190007</v>
      </c>
      <c r="D124" s="126">
        <f t="shared" si="9"/>
        <v>16436.591695501731</v>
      </c>
      <c r="E124" s="127">
        <v>11.56</v>
      </c>
      <c r="F124" s="128">
        <v>190007</v>
      </c>
      <c r="G124" s="126">
        <f t="shared" si="11"/>
        <v>16436.591695501731</v>
      </c>
      <c r="H124" s="129">
        <f t="shared" si="12"/>
        <v>0</v>
      </c>
      <c r="I124" s="130">
        <f t="shared" si="13"/>
        <v>0</v>
      </c>
      <c r="J124" s="127">
        <v>3</v>
      </c>
      <c r="K124" s="128">
        <v>234238</v>
      </c>
      <c r="L124" s="131">
        <f t="shared" si="10"/>
        <v>78079.333333333328</v>
      </c>
      <c r="M124" s="127">
        <v>3</v>
      </c>
      <c r="N124" s="128">
        <v>234238</v>
      </c>
      <c r="O124" s="126">
        <f t="shared" si="14"/>
        <v>78079.333333333328</v>
      </c>
      <c r="P124" s="129">
        <f t="shared" si="15"/>
        <v>0</v>
      </c>
      <c r="Q124" s="130">
        <f t="shared" si="16"/>
        <v>0</v>
      </c>
    </row>
    <row r="125" spans="1:17">
      <c r="A125" s="132" t="s">
        <v>567</v>
      </c>
      <c r="B125" s="124">
        <v>101.59999999999998</v>
      </c>
      <c r="C125" s="125">
        <v>1614143.59</v>
      </c>
      <c r="D125" s="126">
        <f t="shared" si="9"/>
        <v>15887.240059055122</v>
      </c>
      <c r="E125" s="127">
        <v>101.59999999999998</v>
      </c>
      <c r="F125" s="128">
        <v>1614143.59</v>
      </c>
      <c r="G125" s="126">
        <f t="shared" si="11"/>
        <v>15887.240059055122</v>
      </c>
      <c r="H125" s="129">
        <f t="shared" si="12"/>
        <v>0</v>
      </c>
      <c r="I125" s="130">
        <f t="shared" si="13"/>
        <v>0</v>
      </c>
      <c r="J125" s="127">
        <v>11</v>
      </c>
      <c r="K125" s="128">
        <v>918744.52</v>
      </c>
      <c r="L125" s="131">
        <f t="shared" si="10"/>
        <v>83522.229090909095</v>
      </c>
      <c r="M125" s="127">
        <v>11</v>
      </c>
      <c r="N125" s="128">
        <v>937278.5</v>
      </c>
      <c r="O125" s="126">
        <f t="shared" si="14"/>
        <v>85207.136363636368</v>
      </c>
      <c r="P125" s="129">
        <f t="shared" si="15"/>
        <v>1684.9072727272724</v>
      </c>
      <c r="Q125" s="130">
        <f t="shared" si="16"/>
        <v>2.017315978113262E-2</v>
      </c>
    </row>
    <row r="126" spans="1:17">
      <c r="A126" s="132" t="s">
        <v>568</v>
      </c>
      <c r="B126" s="124">
        <v>116</v>
      </c>
      <c r="C126" s="125">
        <v>1861061.2</v>
      </c>
      <c r="D126" s="126">
        <f t="shared" si="9"/>
        <v>16043.631034482758</v>
      </c>
      <c r="E126" s="127">
        <v>116</v>
      </c>
      <c r="F126" s="128">
        <v>1861061.2</v>
      </c>
      <c r="G126" s="126">
        <f t="shared" si="11"/>
        <v>16043.631034482758</v>
      </c>
      <c r="H126" s="129">
        <f t="shared" si="12"/>
        <v>0</v>
      </c>
      <c r="I126" s="130">
        <f t="shared" si="13"/>
        <v>0</v>
      </c>
      <c r="J126" s="127">
        <v>29</v>
      </c>
      <c r="K126" s="128">
        <v>2011434</v>
      </c>
      <c r="L126" s="131">
        <f t="shared" si="10"/>
        <v>69359.793103448275</v>
      </c>
      <c r="M126" s="127">
        <v>29</v>
      </c>
      <c r="N126" s="128">
        <v>2011434</v>
      </c>
      <c r="O126" s="126">
        <f t="shared" si="14"/>
        <v>69359.793103448275</v>
      </c>
      <c r="P126" s="129">
        <f t="shared" si="15"/>
        <v>0</v>
      </c>
      <c r="Q126" s="130">
        <f t="shared" si="16"/>
        <v>0</v>
      </c>
    </row>
    <row r="127" spans="1:17">
      <c r="A127" s="132" t="s">
        <v>569</v>
      </c>
      <c r="B127" s="124">
        <v>4</v>
      </c>
      <c r="C127" s="125">
        <v>55871</v>
      </c>
      <c r="D127" s="126">
        <f t="shared" si="9"/>
        <v>13967.75</v>
      </c>
      <c r="E127" s="127">
        <v>4</v>
      </c>
      <c r="F127" s="128">
        <v>55871</v>
      </c>
      <c r="G127" s="126">
        <f t="shared" si="11"/>
        <v>13967.75</v>
      </c>
      <c r="H127" s="129">
        <f t="shared" si="12"/>
        <v>0</v>
      </c>
      <c r="I127" s="130">
        <f t="shared" si="13"/>
        <v>0</v>
      </c>
      <c r="J127" s="127">
        <v>3</v>
      </c>
      <c r="K127" s="128">
        <v>234491</v>
      </c>
      <c r="L127" s="131">
        <f t="shared" si="10"/>
        <v>78163.666666666672</v>
      </c>
      <c r="M127" s="127">
        <v>3</v>
      </c>
      <c r="N127" s="128">
        <v>234491</v>
      </c>
      <c r="O127" s="126">
        <f t="shared" si="14"/>
        <v>78163.666666666672</v>
      </c>
      <c r="P127" s="129">
        <f t="shared" si="15"/>
        <v>0</v>
      </c>
      <c r="Q127" s="130">
        <f t="shared" si="16"/>
        <v>0</v>
      </c>
    </row>
    <row r="128" spans="1:17">
      <c r="A128" s="132" t="s">
        <v>570</v>
      </c>
      <c r="B128" s="124">
        <v>84.83</v>
      </c>
      <c r="C128" s="125">
        <v>1313983</v>
      </c>
      <c r="D128" s="126">
        <f t="shared" si="9"/>
        <v>15489.602734881528</v>
      </c>
      <c r="E128" s="127">
        <v>84.83</v>
      </c>
      <c r="F128" s="128">
        <v>1340848</v>
      </c>
      <c r="G128" s="126">
        <f t="shared" si="11"/>
        <v>15806.294942826831</v>
      </c>
      <c r="H128" s="129">
        <f t="shared" si="12"/>
        <v>316.69220794530338</v>
      </c>
      <c r="I128" s="130">
        <f t="shared" si="13"/>
        <v>2.0445469994665139E-2</v>
      </c>
      <c r="J128" s="127">
        <v>12</v>
      </c>
      <c r="K128" s="128">
        <v>1011586</v>
      </c>
      <c r="L128" s="131">
        <f t="shared" si="10"/>
        <v>84298.833333333328</v>
      </c>
      <c r="M128" s="127">
        <v>12</v>
      </c>
      <c r="N128" s="128">
        <v>1011586</v>
      </c>
      <c r="O128" s="126">
        <f t="shared" si="14"/>
        <v>84298.833333333328</v>
      </c>
      <c r="P128" s="129">
        <f t="shared" si="15"/>
        <v>0</v>
      </c>
      <c r="Q128" s="130">
        <f t="shared" si="16"/>
        <v>0</v>
      </c>
    </row>
    <row r="129" spans="1:17">
      <c r="A129" s="132" t="s">
        <v>571</v>
      </c>
      <c r="B129" s="124">
        <v>2</v>
      </c>
      <c r="C129" s="125">
        <v>61200</v>
      </c>
      <c r="D129" s="126">
        <f t="shared" si="9"/>
        <v>30600</v>
      </c>
      <c r="E129" s="127">
        <v>2</v>
      </c>
      <c r="F129" s="128">
        <v>62424</v>
      </c>
      <c r="G129" s="126">
        <f t="shared" si="11"/>
        <v>31212</v>
      </c>
      <c r="H129" s="129">
        <f t="shared" si="12"/>
        <v>612</v>
      </c>
      <c r="I129" s="130">
        <f t="shared" si="13"/>
        <v>0.02</v>
      </c>
      <c r="J129" s="127">
        <v>1</v>
      </c>
      <c r="K129" s="128">
        <v>80007</v>
      </c>
      <c r="L129" s="131">
        <f t="shared" si="10"/>
        <v>80007</v>
      </c>
      <c r="M129" s="127">
        <v>1</v>
      </c>
      <c r="N129" s="128">
        <v>81600</v>
      </c>
      <c r="O129" s="126">
        <f t="shared" si="14"/>
        <v>81600</v>
      </c>
      <c r="P129" s="129">
        <f t="shared" si="15"/>
        <v>1593</v>
      </c>
      <c r="Q129" s="130">
        <f t="shared" si="16"/>
        <v>1.991075780869174E-2</v>
      </c>
    </row>
    <row r="130" spans="1:17">
      <c r="A130" s="132" t="s">
        <v>572</v>
      </c>
      <c r="B130" s="124">
        <v>0</v>
      </c>
      <c r="C130" s="125">
        <v>0</v>
      </c>
      <c r="D130" s="126" t="str">
        <f t="shared" si="9"/>
        <v>N/A</v>
      </c>
      <c r="E130" s="127">
        <v>0</v>
      </c>
      <c r="F130" s="128">
        <v>0</v>
      </c>
      <c r="G130" s="126" t="str">
        <f t="shared" si="11"/>
        <v>N/A</v>
      </c>
      <c r="H130" s="129" t="e">
        <f t="shared" si="12"/>
        <v>#VALUE!</v>
      </c>
      <c r="I130" s="130" t="e">
        <f t="shared" si="13"/>
        <v>#VALUE!</v>
      </c>
      <c r="J130" s="127">
        <v>1</v>
      </c>
      <c r="K130" s="128">
        <v>92770</v>
      </c>
      <c r="L130" s="131">
        <f t="shared" si="10"/>
        <v>92770</v>
      </c>
      <c r="M130" s="127">
        <v>1</v>
      </c>
      <c r="N130" s="128">
        <v>102000</v>
      </c>
      <c r="O130" s="126">
        <f t="shared" si="14"/>
        <v>102000</v>
      </c>
      <c r="P130" s="129">
        <f t="shared" si="15"/>
        <v>9230</v>
      </c>
      <c r="Q130" s="130">
        <f t="shared" si="16"/>
        <v>9.9493370701735473E-2</v>
      </c>
    </row>
    <row r="131" spans="1:17">
      <c r="A131" s="132" t="s">
        <v>573</v>
      </c>
      <c r="B131" s="124">
        <v>4</v>
      </c>
      <c r="C131" s="125">
        <v>75367</v>
      </c>
      <c r="D131" s="126">
        <f t="shared" si="9"/>
        <v>18841.75</v>
      </c>
      <c r="E131" s="127">
        <v>4</v>
      </c>
      <c r="F131" s="128">
        <v>75367</v>
      </c>
      <c r="G131" s="126">
        <f t="shared" si="11"/>
        <v>18841.75</v>
      </c>
      <c r="H131" s="129">
        <f t="shared" si="12"/>
        <v>0</v>
      </c>
      <c r="I131" s="130">
        <f t="shared" si="13"/>
        <v>0</v>
      </c>
      <c r="J131" s="127">
        <v>0.5</v>
      </c>
      <c r="K131" s="128">
        <v>35000</v>
      </c>
      <c r="L131" s="131">
        <f t="shared" si="10"/>
        <v>70000</v>
      </c>
      <c r="M131" s="127">
        <v>0.5</v>
      </c>
      <c r="N131" s="128">
        <v>35000</v>
      </c>
      <c r="O131" s="126">
        <f t="shared" si="14"/>
        <v>70000</v>
      </c>
      <c r="P131" s="129">
        <f t="shared" si="15"/>
        <v>0</v>
      </c>
      <c r="Q131" s="130">
        <f t="shared" si="16"/>
        <v>0</v>
      </c>
    </row>
    <row r="132" spans="1:17">
      <c r="A132" s="144" t="s">
        <v>574</v>
      </c>
      <c r="B132" s="124">
        <v>0</v>
      </c>
      <c r="C132" s="125">
        <v>0</v>
      </c>
      <c r="D132" s="126" t="str">
        <f t="shared" si="9"/>
        <v>N/A</v>
      </c>
      <c r="E132" s="127">
        <v>0</v>
      </c>
      <c r="F132" s="128">
        <v>0</v>
      </c>
      <c r="G132" s="126" t="str">
        <f t="shared" si="11"/>
        <v>N/A</v>
      </c>
      <c r="H132" s="129" t="e">
        <f t="shared" si="12"/>
        <v>#VALUE!</v>
      </c>
      <c r="I132" s="130" t="e">
        <f t="shared" si="13"/>
        <v>#VALUE!</v>
      </c>
      <c r="J132" s="127">
        <v>3</v>
      </c>
      <c r="K132" s="128">
        <v>237200</v>
      </c>
      <c r="L132" s="131">
        <f t="shared" si="10"/>
        <v>79066.666666666672</v>
      </c>
      <c r="M132" s="127">
        <v>3</v>
      </c>
      <c r="N132" s="128">
        <v>259550</v>
      </c>
      <c r="O132" s="126">
        <f t="shared" si="14"/>
        <v>86516.666666666672</v>
      </c>
      <c r="P132" s="129">
        <f t="shared" si="15"/>
        <v>7450</v>
      </c>
      <c r="Q132" s="130">
        <f t="shared" si="16"/>
        <v>9.4224283305227655E-2</v>
      </c>
    </row>
    <row r="133" spans="1:17">
      <c r="A133" s="132" t="s">
        <v>575</v>
      </c>
      <c r="B133" s="124">
        <v>0</v>
      </c>
      <c r="C133" s="125">
        <v>0</v>
      </c>
      <c r="D133" s="126" t="str">
        <f t="shared" si="9"/>
        <v>N/A</v>
      </c>
      <c r="E133" s="127">
        <v>0</v>
      </c>
      <c r="F133" s="128">
        <v>0</v>
      </c>
      <c r="G133" s="126" t="str">
        <f t="shared" si="11"/>
        <v>N/A</v>
      </c>
      <c r="H133" s="129" t="e">
        <f t="shared" si="12"/>
        <v>#VALUE!</v>
      </c>
      <c r="I133" s="130" t="e">
        <f t="shared" si="13"/>
        <v>#VALUE!</v>
      </c>
      <c r="J133" s="127">
        <v>1</v>
      </c>
      <c r="K133" s="128">
        <v>97000</v>
      </c>
      <c r="L133" s="131">
        <f t="shared" si="10"/>
        <v>97000</v>
      </c>
      <c r="M133" s="127">
        <v>1</v>
      </c>
      <c r="N133" s="128">
        <v>98455</v>
      </c>
      <c r="O133" s="126">
        <f t="shared" si="14"/>
        <v>98455</v>
      </c>
      <c r="P133" s="129">
        <f t="shared" si="15"/>
        <v>1455</v>
      </c>
      <c r="Q133" s="130">
        <f t="shared" si="16"/>
        <v>1.4999999999999999E-2</v>
      </c>
    </row>
    <row r="134" spans="1:17">
      <c r="A134" s="132" t="s">
        <v>576</v>
      </c>
      <c r="B134" s="124">
        <v>1</v>
      </c>
      <c r="C134" s="125">
        <v>13510</v>
      </c>
      <c r="D134" s="126">
        <f t="shared" si="9"/>
        <v>13510</v>
      </c>
      <c r="E134" s="127">
        <v>1</v>
      </c>
      <c r="F134" s="128">
        <v>13511</v>
      </c>
      <c r="G134" s="126">
        <f t="shared" si="11"/>
        <v>13511</v>
      </c>
      <c r="H134" s="129">
        <f t="shared" si="12"/>
        <v>1</v>
      </c>
      <c r="I134" s="130">
        <f t="shared" si="13"/>
        <v>7.4019245003700959E-5</v>
      </c>
      <c r="J134" s="127">
        <v>1.86</v>
      </c>
      <c r="K134" s="128">
        <v>142778</v>
      </c>
      <c r="L134" s="131">
        <f t="shared" si="10"/>
        <v>76762.365591397844</v>
      </c>
      <c r="M134" s="127">
        <v>1.86</v>
      </c>
      <c r="N134" s="128">
        <v>142780</v>
      </c>
      <c r="O134" s="126">
        <f t="shared" si="14"/>
        <v>76763.440860215051</v>
      </c>
      <c r="P134" s="129">
        <f t="shared" si="15"/>
        <v>1.0752688172069611</v>
      </c>
      <c r="Q134" s="130">
        <f t="shared" si="16"/>
        <v>1.4007760299240413E-5</v>
      </c>
    </row>
    <row r="135" spans="1:17">
      <c r="A135" s="132" t="s">
        <v>577</v>
      </c>
      <c r="B135" s="124">
        <v>4</v>
      </c>
      <c r="C135" s="125">
        <v>68108</v>
      </c>
      <c r="D135" s="126">
        <f t="shared" si="9"/>
        <v>17027</v>
      </c>
      <c r="E135" s="127">
        <v>4</v>
      </c>
      <c r="F135" s="128">
        <v>68108</v>
      </c>
      <c r="G135" s="126">
        <f t="shared" si="11"/>
        <v>17027</v>
      </c>
      <c r="H135" s="129">
        <f t="shared" si="12"/>
        <v>0</v>
      </c>
      <c r="I135" s="130">
        <f t="shared" si="13"/>
        <v>0</v>
      </c>
      <c r="J135" s="127">
        <v>3</v>
      </c>
      <c r="K135" s="128">
        <v>201100</v>
      </c>
      <c r="L135" s="131">
        <f t="shared" si="10"/>
        <v>67033.333333333328</v>
      </c>
      <c r="M135" s="127">
        <v>3</v>
      </c>
      <c r="N135" s="128">
        <v>201100</v>
      </c>
      <c r="O135" s="126">
        <f t="shared" si="14"/>
        <v>67033.333333333328</v>
      </c>
      <c r="P135" s="129">
        <f t="shared" si="15"/>
        <v>0</v>
      </c>
      <c r="Q135" s="130">
        <f t="shared" si="16"/>
        <v>0</v>
      </c>
    </row>
    <row r="136" spans="1:17">
      <c r="A136" s="144" t="s">
        <v>578</v>
      </c>
      <c r="B136" s="124">
        <v>0</v>
      </c>
      <c r="C136" s="125">
        <v>0</v>
      </c>
      <c r="D136" s="126" t="str">
        <f t="shared" si="9"/>
        <v>N/A</v>
      </c>
      <c r="E136" s="127">
        <v>0</v>
      </c>
      <c r="F136" s="128">
        <v>0</v>
      </c>
      <c r="G136" s="126" t="str">
        <f t="shared" si="11"/>
        <v>N/A</v>
      </c>
      <c r="H136" s="129" t="e">
        <f t="shared" si="12"/>
        <v>#VALUE!</v>
      </c>
      <c r="I136" s="130" t="e">
        <f t="shared" si="13"/>
        <v>#VALUE!</v>
      </c>
      <c r="J136" s="127">
        <v>1</v>
      </c>
      <c r="K136" s="128">
        <v>115288</v>
      </c>
      <c r="L136" s="131">
        <f t="shared" si="10"/>
        <v>115288</v>
      </c>
      <c r="M136" s="127">
        <v>1</v>
      </c>
      <c r="N136" s="128">
        <v>124589</v>
      </c>
      <c r="O136" s="126">
        <f t="shared" si="14"/>
        <v>124589</v>
      </c>
      <c r="P136" s="129">
        <f t="shared" si="15"/>
        <v>9301</v>
      </c>
      <c r="Q136" s="130">
        <f t="shared" si="16"/>
        <v>8.0676219554506975E-2</v>
      </c>
    </row>
    <row r="137" spans="1:17">
      <c r="A137" s="173" t="s">
        <v>579</v>
      </c>
      <c r="B137" s="124">
        <v>3</v>
      </c>
      <c r="C137" s="125">
        <v>71150</v>
      </c>
      <c r="D137" s="126">
        <f t="shared" ref="D137:D202" si="17">IF(B137=0,"N/A",C137/B137)</f>
        <v>23716.666666666668</v>
      </c>
      <c r="E137" s="127">
        <v>3</v>
      </c>
      <c r="F137" s="128">
        <v>72023</v>
      </c>
      <c r="G137" s="126">
        <f t="shared" si="11"/>
        <v>24007.666666666668</v>
      </c>
      <c r="H137" s="129">
        <f t="shared" si="12"/>
        <v>291</v>
      </c>
      <c r="I137" s="130">
        <f t="shared" si="13"/>
        <v>1.2269852424455375E-2</v>
      </c>
      <c r="J137" s="127">
        <v>1</v>
      </c>
      <c r="K137" s="128">
        <v>89559</v>
      </c>
      <c r="L137" s="131">
        <f t="shared" ref="L137:L202" si="18">IF(J137=0,"N/A",K137/J137)</f>
        <v>89559</v>
      </c>
      <c r="M137" s="127">
        <v>1</v>
      </c>
      <c r="N137" s="128">
        <v>90331</v>
      </c>
      <c r="O137" s="126">
        <f t="shared" si="14"/>
        <v>90331</v>
      </c>
      <c r="P137" s="129">
        <f t="shared" si="15"/>
        <v>772</v>
      </c>
      <c r="Q137" s="130">
        <f t="shared" si="16"/>
        <v>8.6200158554695788E-3</v>
      </c>
    </row>
    <row r="138" spans="1:17">
      <c r="A138" s="134" t="s">
        <v>580</v>
      </c>
      <c r="B138" s="124">
        <v>3</v>
      </c>
      <c r="C138" s="125">
        <v>51150</v>
      </c>
      <c r="D138" s="126">
        <f t="shared" si="17"/>
        <v>17050</v>
      </c>
      <c r="E138" s="127">
        <v>3</v>
      </c>
      <c r="F138" s="128">
        <v>51150</v>
      </c>
      <c r="G138" s="126">
        <f t="shared" ref="G138:G203" si="19">IF(E138=0,"N/A",F138/E138)</f>
        <v>17050</v>
      </c>
      <c r="H138" s="129">
        <f t="shared" ref="H138:H203" si="20">IF(D138=0,"N/A",G138-D138)</f>
        <v>0</v>
      </c>
      <c r="I138" s="130">
        <f t="shared" ref="I138:I203" si="21">IF(D138=0,"N/A",H138/D138)</f>
        <v>0</v>
      </c>
      <c r="J138" s="127">
        <v>0.8</v>
      </c>
      <c r="K138" s="128">
        <v>80598</v>
      </c>
      <c r="L138" s="131">
        <f t="shared" si="18"/>
        <v>100747.5</v>
      </c>
      <c r="M138" s="127">
        <v>0.8</v>
      </c>
      <c r="N138" s="128">
        <v>80598</v>
      </c>
      <c r="O138" s="126">
        <f t="shared" ref="O138:O203" si="22">IF(M138=0,"N/A",N138/M138)</f>
        <v>100747.5</v>
      </c>
      <c r="P138" s="129">
        <f t="shared" ref="P138:P203" si="23">IF(L138=0,"N/A",O138-L138)</f>
        <v>0</v>
      </c>
      <c r="Q138" s="130">
        <f t="shared" ref="Q138:Q203" si="24">IF(L138=0,"N/A",P138/L138)</f>
        <v>0</v>
      </c>
    </row>
    <row r="139" spans="1:17">
      <c r="A139" s="132" t="s">
        <v>581</v>
      </c>
      <c r="B139" s="124">
        <v>4</v>
      </c>
      <c r="C139" s="125">
        <v>61096</v>
      </c>
      <c r="D139" s="126">
        <f t="shared" si="17"/>
        <v>15274</v>
      </c>
      <c r="E139" s="127">
        <v>4</v>
      </c>
      <c r="F139" s="128">
        <v>61199.65</v>
      </c>
      <c r="G139" s="126">
        <f t="shared" si="19"/>
        <v>15299.9125</v>
      </c>
      <c r="H139" s="129">
        <f t="shared" si="20"/>
        <v>25.912500000000364</v>
      </c>
      <c r="I139" s="130">
        <f t="shared" si="21"/>
        <v>1.6965104098468223E-3</v>
      </c>
      <c r="J139" s="127">
        <v>2</v>
      </c>
      <c r="K139" s="128">
        <v>140000</v>
      </c>
      <c r="L139" s="131">
        <f t="shared" si="18"/>
        <v>70000</v>
      </c>
      <c r="M139" s="127">
        <v>2</v>
      </c>
      <c r="N139" s="128">
        <v>140000</v>
      </c>
      <c r="O139" s="126">
        <f t="shared" si="22"/>
        <v>70000</v>
      </c>
      <c r="P139" s="129">
        <f t="shared" si="23"/>
        <v>0</v>
      </c>
      <c r="Q139" s="130">
        <f t="shared" si="24"/>
        <v>0</v>
      </c>
    </row>
    <row r="140" spans="1:17">
      <c r="A140" s="132" t="s">
        <v>582</v>
      </c>
      <c r="B140" s="124">
        <v>42.29</v>
      </c>
      <c r="C140" s="125">
        <v>620465</v>
      </c>
      <c r="D140" s="126">
        <f t="shared" si="17"/>
        <v>14671.671790021283</v>
      </c>
      <c r="E140" s="127">
        <v>42.29</v>
      </c>
      <c r="F140" s="128">
        <v>620465</v>
      </c>
      <c r="G140" s="126">
        <f t="shared" si="19"/>
        <v>14671.671790021283</v>
      </c>
      <c r="H140" s="129">
        <f t="shared" si="20"/>
        <v>0</v>
      </c>
      <c r="I140" s="130">
        <f t="shared" si="21"/>
        <v>0</v>
      </c>
      <c r="J140" s="127">
        <v>8</v>
      </c>
      <c r="K140" s="128">
        <v>563113</v>
      </c>
      <c r="L140" s="131">
        <f t="shared" si="18"/>
        <v>70389.125</v>
      </c>
      <c r="M140" s="127">
        <v>8</v>
      </c>
      <c r="N140" s="128">
        <v>563113</v>
      </c>
      <c r="O140" s="126">
        <f t="shared" si="22"/>
        <v>70389.125</v>
      </c>
      <c r="P140" s="129">
        <f t="shared" si="23"/>
        <v>0</v>
      </c>
      <c r="Q140" s="130">
        <f t="shared" si="24"/>
        <v>0</v>
      </c>
    </row>
    <row r="141" spans="1:17">
      <c r="A141" s="132" t="s">
        <v>583</v>
      </c>
      <c r="B141" s="124">
        <v>1</v>
      </c>
      <c r="C141" s="125">
        <v>15472</v>
      </c>
      <c r="D141" s="126">
        <f t="shared" si="17"/>
        <v>15472</v>
      </c>
      <c r="E141" s="127">
        <v>1</v>
      </c>
      <c r="F141" s="128">
        <v>15923</v>
      </c>
      <c r="G141" s="126">
        <f t="shared" si="19"/>
        <v>15923</v>
      </c>
      <c r="H141" s="129">
        <f t="shared" si="20"/>
        <v>451</v>
      </c>
      <c r="I141" s="130">
        <f t="shared" si="21"/>
        <v>2.9149431230610135E-2</v>
      </c>
      <c r="J141" s="127">
        <v>0</v>
      </c>
      <c r="K141" s="128">
        <v>0</v>
      </c>
      <c r="L141" s="131" t="str">
        <f t="shared" si="18"/>
        <v>N/A</v>
      </c>
      <c r="M141" s="127">
        <v>0</v>
      </c>
      <c r="N141" s="128">
        <v>0</v>
      </c>
      <c r="O141" s="126" t="str">
        <f t="shared" si="22"/>
        <v>N/A</v>
      </c>
      <c r="P141" s="129" t="e">
        <f t="shared" si="23"/>
        <v>#VALUE!</v>
      </c>
      <c r="Q141" s="130" t="e">
        <f t="shared" si="24"/>
        <v>#VALUE!</v>
      </c>
    </row>
    <row r="142" spans="1:17">
      <c r="A142" s="132" t="s">
        <v>584</v>
      </c>
      <c r="B142" s="124">
        <v>7.4</v>
      </c>
      <c r="C142" s="125">
        <v>132302</v>
      </c>
      <c r="D142" s="126">
        <f t="shared" si="17"/>
        <v>17878.648648648646</v>
      </c>
      <c r="E142" s="147">
        <v>7.4</v>
      </c>
      <c r="F142" s="148">
        <v>132310</v>
      </c>
      <c r="G142" s="126">
        <f t="shared" si="19"/>
        <v>17879.72972972973</v>
      </c>
      <c r="H142" s="129">
        <f t="shared" si="20"/>
        <v>1.0810810810835392</v>
      </c>
      <c r="I142" s="130">
        <f t="shared" si="21"/>
        <v>6.0467717797298537E-5</v>
      </c>
      <c r="J142" s="147">
        <v>2</v>
      </c>
      <c r="K142" s="148">
        <v>145189</v>
      </c>
      <c r="L142" s="131">
        <f t="shared" si="18"/>
        <v>72594.5</v>
      </c>
      <c r="M142" s="147">
        <v>2</v>
      </c>
      <c r="N142" s="148">
        <v>145191</v>
      </c>
      <c r="O142" s="126">
        <f t="shared" si="22"/>
        <v>72595.5</v>
      </c>
      <c r="P142" s="129">
        <f t="shared" si="23"/>
        <v>1</v>
      </c>
      <c r="Q142" s="130">
        <f t="shared" si="24"/>
        <v>1.3775148255033095E-5</v>
      </c>
    </row>
    <row r="143" spans="1:17">
      <c r="A143" s="144" t="s">
        <v>585</v>
      </c>
      <c r="B143" s="124">
        <v>0</v>
      </c>
      <c r="C143" s="125">
        <v>0</v>
      </c>
      <c r="D143" s="126" t="str">
        <f t="shared" si="17"/>
        <v>N/A</v>
      </c>
      <c r="E143" s="147">
        <v>0</v>
      </c>
      <c r="F143" s="148">
        <v>0</v>
      </c>
      <c r="G143" s="126" t="str">
        <f t="shared" si="19"/>
        <v>N/A</v>
      </c>
      <c r="H143" s="129" t="e">
        <f t="shared" si="20"/>
        <v>#VALUE!</v>
      </c>
      <c r="I143" s="130" t="e">
        <f t="shared" si="21"/>
        <v>#VALUE!</v>
      </c>
      <c r="J143" s="149">
        <v>1</v>
      </c>
      <c r="K143" s="150">
        <v>111240</v>
      </c>
      <c r="L143" s="131">
        <f t="shared" si="18"/>
        <v>111240</v>
      </c>
      <c r="M143" s="149">
        <v>1</v>
      </c>
      <c r="N143" s="150">
        <v>113464.8</v>
      </c>
      <c r="O143" s="126">
        <f t="shared" si="22"/>
        <v>113464.8</v>
      </c>
      <c r="P143" s="129">
        <f t="shared" si="23"/>
        <v>2224.8000000000029</v>
      </c>
      <c r="Q143" s="130">
        <f t="shared" si="24"/>
        <v>2.0000000000000025E-2</v>
      </c>
    </row>
    <row r="144" spans="1:17">
      <c r="A144" s="174" t="s">
        <v>586</v>
      </c>
      <c r="B144" s="124">
        <v>0</v>
      </c>
      <c r="C144" s="125">
        <v>0</v>
      </c>
      <c r="D144" s="126" t="str">
        <f t="shared" si="17"/>
        <v>N/A</v>
      </c>
      <c r="E144" s="147">
        <v>0</v>
      </c>
      <c r="F144" s="148">
        <v>0</v>
      </c>
      <c r="G144" s="126" t="str">
        <f t="shared" si="19"/>
        <v>N/A</v>
      </c>
      <c r="H144" s="129" t="e">
        <f t="shared" si="20"/>
        <v>#VALUE!</v>
      </c>
      <c r="I144" s="130" t="e">
        <f t="shared" si="21"/>
        <v>#VALUE!</v>
      </c>
      <c r="J144" s="149">
        <v>2</v>
      </c>
      <c r="K144" s="150">
        <v>189032.81</v>
      </c>
      <c r="L144" s="131">
        <f t="shared" si="18"/>
        <v>94516.404999999999</v>
      </c>
      <c r="M144" s="149">
        <v>2</v>
      </c>
      <c r="N144" s="150">
        <v>192813.47</v>
      </c>
      <c r="O144" s="126">
        <f t="shared" si="22"/>
        <v>96406.735000000001</v>
      </c>
      <c r="P144" s="129">
        <f t="shared" si="23"/>
        <v>1890.3300000000017</v>
      </c>
      <c r="Q144" s="130">
        <f t="shared" si="24"/>
        <v>2.0000020102330401E-2</v>
      </c>
    </row>
    <row r="145" spans="1:17">
      <c r="A145" s="174" t="s">
        <v>587</v>
      </c>
      <c r="B145" s="124">
        <v>0</v>
      </c>
      <c r="C145" s="125">
        <v>0</v>
      </c>
      <c r="D145" s="126" t="str">
        <f t="shared" si="17"/>
        <v>N/A</v>
      </c>
      <c r="E145" s="147">
        <v>0</v>
      </c>
      <c r="F145" s="148">
        <v>0</v>
      </c>
      <c r="G145" s="126" t="str">
        <f t="shared" si="19"/>
        <v>N/A</v>
      </c>
      <c r="H145" s="129" t="e">
        <f t="shared" si="20"/>
        <v>#VALUE!</v>
      </c>
      <c r="I145" s="130" t="e">
        <f t="shared" si="21"/>
        <v>#VALUE!</v>
      </c>
      <c r="J145" s="149">
        <v>1</v>
      </c>
      <c r="K145" s="150">
        <v>90000</v>
      </c>
      <c r="L145" s="131">
        <f t="shared" si="18"/>
        <v>90000</v>
      </c>
      <c r="M145" s="149">
        <v>1</v>
      </c>
      <c r="N145" s="150">
        <v>90000</v>
      </c>
      <c r="O145" s="126">
        <f t="shared" si="22"/>
        <v>90000</v>
      </c>
      <c r="P145" s="129">
        <f t="shared" si="23"/>
        <v>0</v>
      </c>
      <c r="Q145" s="130">
        <f t="shared" si="24"/>
        <v>0</v>
      </c>
    </row>
    <row r="146" spans="1:17">
      <c r="A146" s="123" t="s">
        <v>588</v>
      </c>
      <c r="B146" s="124">
        <v>3</v>
      </c>
      <c r="C146" s="125">
        <v>59318</v>
      </c>
      <c r="D146" s="126">
        <f t="shared" si="17"/>
        <v>19772.666666666668</v>
      </c>
      <c r="E146" s="127">
        <v>3</v>
      </c>
      <c r="F146" s="128">
        <v>61560</v>
      </c>
      <c r="G146" s="126">
        <f t="shared" si="19"/>
        <v>20520</v>
      </c>
      <c r="H146" s="129">
        <f t="shared" si="20"/>
        <v>747.33333333333212</v>
      </c>
      <c r="I146" s="130">
        <f t="shared" si="21"/>
        <v>3.7796284433055667E-2</v>
      </c>
      <c r="J146" s="127">
        <v>1</v>
      </c>
      <c r="K146" s="128">
        <v>86205</v>
      </c>
      <c r="L146" s="131">
        <f t="shared" si="18"/>
        <v>86205</v>
      </c>
      <c r="M146" s="127">
        <v>1</v>
      </c>
      <c r="N146" s="128">
        <v>90000</v>
      </c>
      <c r="O146" s="126">
        <f t="shared" si="22"/>
        <v>90000</v>
      </c>
      <c r="P146" s="129">
        <f t="shared" si="23"/>
        <v>3795</v>
      </c>
      <c r="Q146" s="130">
        <f t="shared" si="24"/>
        <v>4.4022968505307118E-2</v>
      </c>
    </row>
    <row r="147" spans="1:17">
      <c r="A147" s="123" t="s">
        <v>589</v>
      </c>
      <c r="B147" s="124">
        <v>0</v>
      </c>
      <c r="C147" s="125">
        <v>0</v>
      </c>
      <c r="D147" s="126" t="str">
        <f t="shared" si="17"/>
        <v>N/A</v>
      </c>
      <c r="E147" s="147">
        <v>0</v>
      </c>
      <c r="F147" s="148">
        <v>0</v>
      </c>
      <c r="G147" s="126" t="str">
        <f t="shared" si="19"/>
        <v>N/A</v>
      </c>
      <c r="H147" s="129" t="e">
        <f t="shared" si="20"/>
        <v>#VALUE!</v>
      </c>
      <c r="I147" s="130" t="e">
        <f t="shared" si="21"/>
        <v>#VALUE!</v>
      </c>
      <c r="J147" s="147">
        <v>1</v>
      </c>
      <c r="K147" s="148">
        <v>96000</v>
      </c>
      <c r="L147" s="131">
        <f t="shared" si="18"/>
        <v>96000</v>
      </c>
      <c r="M147" s="147">
        <v>1</v>
      </c>
      <c r="N147" s="148">
        <v>96000</v>
      </c>
      <c r="O147" s="126">
        <f t="shared" si="22"/>
        <v>96000</v>
      </c>
      <c r="P147" s="129">
        <f t="shared" si="23"/>
        <v>0</v>
      </c>
      <c r="Q147" s="130">
        <f t="shared" si="24"/>
        <v>0</v>
      </c>
    </row>
    <row r="148" spans="1:17">
      <c r="A148" s="135" t="s">
        <v>590</v>
      </c>
      <c r="B148" s="124">
        <v>1</v>
      </c>
      <c r="C148" s="125">
        <v>21910</v>
      </c>
      <c r="D148" s="126">
        <f t="shared" si="17"/>
        <v>21910</v>
      </c>
      <c r="E148" s="147">
        <v>1</v>
      </c>
      <c r="F148" s="148">
        <v>22038</v>
      </c>
      <c r="G148" s="126">
        <f t="shared" si="19"/>
        <v>22038</v>
      </c>
      <c r="H148" s="129">
        <f t="shared" si="20"/>
        <v>128</v>
      </c>
      <c r="I148" s="130">
        <f t="shared" si="21"/>
        <v>5.8420812414422636E-3</v>
      </c>
      <c r="J148" s="147">
        <v>1</v>
      </c>
      <c r="K148" s="148">
        <v>98140</v>
      </c>
      <c r="L148" s="131">
        <f t="shared" si="18"/>
        <v>98140</v>
      </c>
      <c r="M148" s="147">
        <v>1</v>
      </c>
      <c r="N148" s="148">
        <v>98140</v>
      </c>
      <c r="O148" s="126">
        <f t="shared" si="22"/>
        <v>98140</v>
      </c>
      <c r="P148" s="129">
        <f t="shared" si="23"/>
        <v>0</v>
      </c>
      <c r="Q148" s="130">
        <f t="shared" si="24"/>
        <v>0</v>
      </c>
    </row>
    <row r="149" spans="1:17">
      <c r="A149" s="132" t="s">
        <v>591</v>
      </c>
      <c r="B149" s="124">
        <v>5</v>
      </c>
      <c r="C149" s="125">
        <v>102070</v>
      </c>
      <c r="D149" s="126">
        <f t="shared" si="17"/>
        <v>20414</v>
      </c>
      <c r="E149" s="127">
        <v>5</v>
      </c>
      <c r="F149" s="128">
        <v>107173</v>
      </c>
      <c r="G149" s="126">
        <f t="shared" si="19"/>
        <v>21434.6</v>
      </c>
      <c r="H149" s="129">
        <f t="shared" si="20"/>
        <v>1020.5999999999985</v>
      </c>
      <c r="I149" s="130">
        <f t="shared" si="21"/>
        <v>4.9995101400999241E-2</v>
      </c>
      <c r="J149" s="127">
        <v>3</v>
      </c>
      <c r="K149" s="128">
        <v>197500</v>
      </c>
      <c r="L149" s="131">
        <f t="shared" si="18"/>
        <v>65833.333333333328</v>
      </c>
      <c r="M149" s="127">
        <v>3</v>
      </c>
      <c r="N149" s="128">
        <v>199475</v>
      </c>
      <c r="O149" s="126">
        <f t="shared" si="22"/>
        <v>66491.666666666672</v>
      </c>
      <c r="P149" s="129">
        <f t="shared" si="23"/>
        <v>658.33333333334303</v>
      </c>
      <c r="Q149" s="130">
        <f t="shared" si="24"/>
        <v>1.0000000000000148E-2</v>
      </c>
    </row>
    <row r="150" spans="1:17">
      <c r="A150" s="132" t="s">
        <v>592</v>
      </c>
      <c r="B150" s="124">
        <v>2.7800000000000002</v>
      </c>
      <c r="C150" s="125">
        <v>40613</v>
      </c>
      <c r="D150" s="126">
        <f t="shared" si="17"/>
        <v>14608.992805755395</v>
      </c>
      <c r="E150" s="127">
        <v>2.7800000000000002</v>
      </c>
      <c r="F150" s="128">
        <v>40613</v>
      </c>
      <c r="G150" s="126">
        <f t="shared" si="19"/>
        <v>14608.992805755395</v>
      </c>
      <c r="H150" s="129">
        <f t="shared" si="20"/>
        <v>0</v>
      </c>
      <c r="I150" s="130">
        <f t="shared" si="21"/>
        <v>0</v>
      </c>
      <c r="J150" s="127">
        <v>2</v>
      </c>
      <c r="K150" s="128">
        <v>147327</v>
      </c>
      <c r="L150" s="131">
        <f t="shared" si="18"/>
        <v>73663.5</v>
      </c>
      <c r="M150" s="127">
        <v>2</v>
      </c>
      <c r="N150" s="128">
        <v>146581</v>
      </c>
      <c r="O150" s="126">
        <f t="shared" si="22"/>
        <v>73290.5</v>
      </c>
      <c r="P150" s="129">
        <f t="shared" si="23"/>
        <v>-373</v>
      </c>
      <c r="Q150" s="130">
        <f t="shared" si="24"/>
        <v>-5.0635660808948805E-3</v>
      </c>
    </row>
    <row r="151" spans="1:17">
      <c r="A151" s="132" t="s">
        <v>593</v>
      </c>
      <c r="B151" s="124">
        <v>18</v>
      </c>
      <c r="C151" s="125">
        <v>321810</v>
      </c>
      <c r="D151" s="126">
        <f t="shared" si="17"/>
        <v>17878.333333333332</v>
      </c>
      <c r="E151" s="147">
        <v>18</v>
      </c>
      <c r="F151" s="148">
        <v>321810</v>
      </c>
      <c r="G151" s="126">
        <f t="shared" si="19"/>
        <v>17878.333333333332</v>
      </c>
      <c r="H151" s="129">
        <f t="shared" si="20"/>
        <v>0</v>
      </c>
      <c r="I151" s="130">
        <f t="shared" si="21"/>
        <v>0</v>
      </c>
      <c r="J151" s="145">
        <v>7.5</v>
      </c>
      <c r="K151" s="146">
        <v>528842</v>
      </c>
      <c r="L151" s="131">
        <f t="shared" si="18"/>
        <v>70512.266666666663</v>
      </c>
      <c r="M151" s="145">
        <v>7.5</v>
      </c>
      <c r="N151" s="146">
        <v>528842</v>
      </c>
      <c r="O151" s="126">
        <f t="shared" si="22"/>
        <v>70512.266666666663</v>
      </c>
      <c r="P151" s="129">
        <f t="shared" si="23"/>
        <v>0</v>
      </c>
      <c r="Q151" s="130">
        <f t="shared" si="24"/>
        <v>0</v>
      </c>
    </row>
    <row r="152" spans="1:17">
      <c r="A152" s="132" t="s">
        <v>594</v>
      </c>
      <c r="B152" s="124">
        <v>38</v>
      </c>
      <c r="C152" s="125">
        <v>627744</v>
      </c>
      <c r="D152" s="126">
        <f t="shared" si="17"/>
        <v>16519.57894736842</v>
      </c>
      <c r="E152" s="145">
        <v>38</v>
      </c>
      <c r="F152" s="146">
        <v>627780</v>
      </c>
      <c r="G152" s="126">
        <f t="shared" si="19"/>
        <v>16520.526315789473</v>
      </c>
      <c r="H152" s="129">
        <f t="shared" si="20"/>
        <v>0.94736842105339747</v>
      </c>
      <c r="I152" s="130">
        <f t="shared" si="21"/>
        <v>5.7348218382061966E-5</v>
      </c>
      <c r="J152" s="145">
        <v>9</v>
      </c>
      <c r="K152" s="146">
        <v>641098</v>
      </c>
      <c r="L152" s="131">
        <f t="shared" si="18"/>
        <v>71233.111111111109</v>
      </c>
      <c r="M152" s="145">
        <v>9</v>
      </c>
      <c r="N152" s="146">
        <v>641107</v>
      </c>
      <c r="O152" s="126">
        <f t="shared" si="22"/>
        <v>71234.111111111109</v>
      </c>
      <c r="P152" s="129">
        <f t="shared" si="23"/>
        <v>1</v>
      </c>
      <c r="Q152" s="130">
        <f t="shared" si="24"/>
        <v>1.4038415343676006E-5</v>
      </c>
    </row>
    <row r="153" spans="1:17">
      <c r="A153" s="132" t="s">
        <v>595</v>
      </c>
      <c r="B153" s="124">
        <v>5.5</v>
      </c>
      <c r="C153" s="125">
        <v>76312</v>
      </c>
      <c r="D153" s="126">
        <f t="shared" si="17"/>
        <v>13874.90909090909</v>
      </c>
      <c r="E153" s="127">
        <v>5.5</v>
      </c>
      <c r="F153" s="128">
        <v>76316</v>
      </c>
      <c r="G153" s="126">
        <f t="shared" si="19"/>
        <v>13875.636363636364</v>
      </c>
      <c r="H153" s="129">
        <f t="shared" si="20"/>
        <v>0.72727272727388481</v>
      </c>
      <c r="I153" s="130">
        <f t="shared" si="21"/>
        <v>5.2416395848704877E-5</v>
      </c>
      <c r="J153" s="127">
        <v>0.87</v>
      </c>
      <c r="K153" s="128">
        <v>75603</v>
      </c>
      <c r="L153" s="131">
        <f t="shared" si="18"/>
        <v>86900</v>
      </c>
      <c r="M153" s="127">
        <v>0.87</v>
      </c>
      <c r="N153" s="128">
        <v>75603</v>
      </c>
      <c r="O153" s="126">
        <f t="shared" si="22"/>
        <v>86900</v>
      </c>
      <c r="P153" s="129">
        <f t="shared" si="23"/>
        <v>0</v>
      </c>
      <c r="Q153" s="130">
        <f t="shared" si="24"/>
        <v>0</v>
      </c>
    </row>
    <row r="154" spans="1:17">
      <c r="A154" s="132" t="s">
        <v>596</v>
      </c>
      <c r="B154" s="124">
        <v>2.5</v>
      </c>
      <c r="C154" s="125">
        <v>53926</v>
      </c>
      <c r="D154" s="126">
        <f t="shared" si="17"/>
        <v>21570.400000000001</v>
      </c>
      <c r="E154" s="127">
        <v>2.5</v>
      </c>
      <c r="F154" s="128">
        <v>53926</v>
      </c>
      <c r="G154" s="126">
        <f t="shared" si="19"/>
        <v>21570.400000000001</v>
      </c>
      <c r="H154" s="129">
        <f t="shared" si="20"/>
        <v>0</v>
      </c>
      <c r="I154" s="130">
        <f t="shared" si="21"/>
        <v>0</v>
      </c>
      <c r="J154" s="127">
        <v>2</v>
      </c>
      <c r="K154" s="128">
        <v>145000</v>
      </c>
      <c r="L154" s="131">
        <f t="shared" si="18"/>
        <v>72500</v>
      </c>
      <c r="M154" s="127">
        <v>2</v>
      </c>
      <c r="N154" s="128">
        <v>145000</v>
      </c>
      <c r="O154" s="126">
        <f t="shared" si="22"/>
        <v>72500</v>
      </c>
      <c r="P154" s="129">
        <f t="shared" si="23"/>
        <v>0</v>
      </c>
      <c r="Q154" s="130">
        <f t="shared" si="24"/>
        <v>0</v>
      </c>
    </row>
    <row r="155" spans="1:17">
      <c r="A155" s="132" t="s">
        <v>597</v>
      </c>
      <c r="B155" s="124">
        <v>0.92999999999999994</v>
      </c>
      <c r="C155" s="125">
        <v>13420.5</v>
      </c>
      <c r="D155" s="126">
        <f t="shared" si="17"/>
        <v>14430.645161290324</v>
      </c>
      <c r="E155" s="127">
        <v>0.92999999999999994</v>
      </c>
      <c r="F155" s="128">
        <v>14033.25</v>
      </c>
      <c r="G155" s="126">
        <f t="shared" si="19"/>
        <v>15089.516129032259</v>
      </c>
      <c r="H155" s="129">
        <f t="shared" si="20"/>
        <v>658.8709677419356</v>
      </c>
      <c r="I155" s="130">
        <f t="shared" si="21"/>
        <v>4.5657762378450879E-2</v>
      </c>
      <c r="J155" s="127">
        <v>1</v>
      </c>
      <c r="K155" s="128">
        <v>79324.600000000006</v>
      </c>
      <c r="L155" s="131">
        <f t="shared" si="18"/>
        <v>79324.600000000006</v>
      </c>
      <c r="M155" s="127">
        <v>1</v>
      </c>
      <c r="N155" s="128">
        <v>79324.600000000006</v>
      </c>
      <c r="O155" s="126">
        <f t="shared" si="22"/>
        <v>79324.600000000006</v>
      </c>
      <c r="P155" s="129">
        <f t="shared" si="23"/>
        <v>0</v>
      </c>
      <c r="Q155" s="130">
        <f t="shared" si="24"/>
        <v>0</v>
      </c>
    </row>
    <row r="156" spans="1:17">
      <c r="A156" s="137" t="s">
        <v>598</v>
      </c>
      <c r="B156" s="151">
        <f>SUBTOTAL(9,B154:B155)</f>
        <v>3.4299999999999997</v>
      </c>
      <c r="C156" s="139">
        <f>SUBTOTAL(9,C154:C155)</f>
        <v>67346.5</v>
      </c>
      <c r="D156" s="140">
        <f t="shared" si="17"/>
        <v>19634.54810495627</v>
      </c>
      <c r="E156" s="151">
        <f>SUBTOTAL(9,E154:E155)</f>
        <v>3.4299999999999997</v>
      </c>
      <c r="F156" s="139">
        <f>SUBTOTAL(9,F154:F155)</f>
        <v>67959.25</v>
      </c>
      <c r="G156" s="140">
        <f t="shared" si="19"/>
        <v>19813.192419825074</v>
      </c>
      <c r="H156" s="142">
        <f t="shared" si="20"/>
        <v>178.64431486880494</v>
      </c>
      <c r="I156" s="143">
        <f t="shared" si="21"/>
        <v>9.0984683688090824E-3</v>
      </c>
      <c r="J156" s="151">
        <f>SUBTOTAL(9,J154:J155)</f>
        <v>3</v>
      </c>
      <c r="K156" s="139">
        <f>SUBTOTAL(9,K154:K155)</f>
        <v>224324.6</v>
      </c>
      <c r="L156" s="140">
        <f t="shared" si="18"/>
        <v>74774.866666666669</v>
      </c>
      <c r="M156" s="151">
        <f>SUBTOTAL(9,M154:M155)</f>
        <v>3</v>
      </c>
      <c r="N156" s="139">
        <f>SUBTOTAL(9,N154:N155)</f>
        <v>224324.6</v>
      </c>
      <c r="O156" s="140">
        <f t="shared" si="22"/>
        <v>74774.866666666669</v>
      </c>
      <c r="P156" s="142">
        <f t="shared" si="23"/>
        <v>0</v>
      </c>
      <c r="Q156" s="143">
        <f t="shared" si="24"/>
        <v>0</v>
      </c>
    </row>
    <row r="157" spans="1:17">
      <c r="A157" s="135" t="s">
        <v>599</v>
      </c>
      <c r="B157" s="124">
        <v>19.619999999999997</v>
      </c>
      <c r="C157" s="125">
        <v>295381</v>
      </c>
      <c r="D157" s="126">
        <f t="shared" si="17"/>
        <v>15055.096839959228</v>
      </c>
      <c r="E157" s="127">
        <v>19.619999999999997</v>
      </c>
      <c r="F157" s="128">
        <v>295402</v>
      </c>
      <c r="G157" s="126">
        <f t="shared" si="19"/>
        <v>15056.167176350664</v>
      </c>
      <c r="H157" s="129">
        <f t="shared" si="20"/>
        <v>1.0703363914362853</v>
      </c>
      <c r="I157" s="130">
        <f t="shared" si="21"/>
        <v>7.1094620168460105E-5</v>
      </c>
      <c r="J157" s="127">
        <v>3</v>
      </c>
      <c r="K157" s="128">
        <v>217642</v>
      </c>
      <c r="L157" s="131">
        <f t="shared" si="18"/>
        <v>72547.333333333328</v>
      </c>
      <c r="M157" s="127">
        <v>3</v>
      </c>
      <c r="N157" s="128">
        <v>217645</v>
      </c>
      <c r="O157" s="126">
        <f t="shared" si="22"/>
        <v>72548.333333333328</v>
      </c>
      <c r="P157" s="129">
        <f t="shared" si="23"/>
        <v>1</v>
      </c>
      <c r="Q157" s="130">
        <f t="shared" si="24"/>
        <v>1.3784104171069923E-5</v>
      </c>
    </row>
    <row r="158" spans="1:17">
      <c r="A158" s="135" t="s">
        <v>600</v>
      </c>
      <c r="B158" s="124">
        <v>0</v>
      </c>
      <c r="C158" s="125">
        <v>0</v>
      </c>
      <c r="D158" s="126" t="str">
        <f t="shared" si="17"/>
        <v>N/A</v>
      </c>
      <c r="E158" s="145">
        <v>0</v>
      </c>
      <c r="F158" s="146">
        <v>0</v>
      </c>
      <c r="G158" s="126" t="str">
        <f t="shared" si="19"/>
        <v>N/A</v>
      </c>
      <c r="H158" s="129" t="e">
        <f t="shared" si="20"/>
        <v>#VALUE!</v>
      </c>
      <c r="I158" s="130" t="e">
        <f t="shared" si="21"/>
        <v>#VALUE!</v>
      </c>
      <c r="J158" s="145">
        <v>1</v>
      </c>
      <c r="K158" s="146">
        <v>78166</v>
      </c>
      <c r="L158" s="131">
        <f t="shared" si="18"/>
        <v>78166</v>
      </c>
      <c r="M158" s="145">
        <v>1</v>
      </c>
      <c r="N158" s="146">
        <v>78166</v>
      </c>
      <c r="O158" s="126">
        <f t="shared" si="22"/>
        <v>78166</v>
      </c>
      <c r="P158" s="129">
        <f t="shared" si="23"/>
        <v>0</v>
      </c>
      <c r="Q158" s="130">
        <f t="shared" si="24"/>
        <v>0</v>
      </c>
    </row>
    <row r="159" spans="1:17">
      <c r="A159" s="135" t="s">
        <v>601</v>
      </c>
      <c r="B159" s="124">
        <v>1.25</v>
      </c>
      <c r="C159" s="125">
        <v>18665</v>
      </c>
      <c r="D159" s="126">
        <f t="shared" si="17"/>
        <v>14932</v>
      </c>
      <c r="E159" s="127">
        <v>1.25</v>
      </c>
      <c r="F159" s="128">
        <v>18665</v>
      </c>
      <c r="G159" s="126">
        <f t="shared" si="19"/>
        <v>14932</v>
      </c>
      <c r="H159" s="129">
        <f t="shared" si="20"/>
        <v>0</v>
      </c>
      <c r="I159" s="130">
        <f t="shared" si="21"/>
        <v>0</v>
      </c>
      <c r="J159" s="127">
        <v>1</v>
      </c>
      <c r="K159" s="128">
        <v>84888</v>
      </c>
      <c r="L159" s="131">
        <f t="shared" si="18"/>
        <v>84888</v>
      </c>
      <c r="M159" s="127">
        <v>1</v>
      </c>
      <c r="N159" s="128">
        <v>84888</v>
      </c>
      <c r="O159" s="126">
        <f t="shared" si="22"/>
        <v>84888</v>
      </c>
      <c r="P159" s="129">
        <f t="shared" si="23"/>
        <v>0</v>
      </c>
      <c r="Q159" s="130">
        <f t="shared" si="24"/>
        <v>0</v>
      </c>
    </row>
    <row r="160" spans="1:17">
      <c r="A160" s="135" t="s">
        <v>602</v>
      </c>
      <c r="B160" s="124">
        <v>335.5</v>
      </c>
      <c r="C160" s="125">
        <v>5243847</v>
      </c>
      <c r="D160" s="126">
        <f t="shared" si="17"/>
        <v>15629.946348733234</v>
      </c>
      <c r="E160" s="127">
        <v>335.5</v>
      </c>
      <c r="F160" s="128">
        <v>5243847</v>
      </c>
      <c r="G160" s="126">
        <f t="shared" si="19"/>
        <v>15629.946348733234</v>
      </c>
      <c r="H160" s="129">
        <f t="shared" si="20"/>
        <v>0</v>
      </c>
      <c r="I160" s="130">
        <f t="shared" si="21"/>
        <v>0</v>
      </c>
      <c r="J160" s="145">
        <v>45.35</v>
      </c>
      <c r="K160" s="146">
        <v>3507633</v>
      </c>
      <c r="L160" s="131">
        <f t="shared" si="18"/>
        <v>77345.821389195145</v>
      </c>
      <c r="M160" s="145">
        <v>45.35</v>
      </c>
      <c r="N160" s="146">
        <v>3507633</v>
      </c>
      <c r="O160" s="126">
        <f t="shared" si="22"/>
        <v>77345.821389195145</v>
      </c>
      <c r="P160" s="129">
        <f t="shared" si="23"/>
        <v>0</v>
      </c>
      <c r="Q160" s="130">
        <f t="shared" si="24"/>
        <v>0</v>
      </c>
    </row>
    <row r="161" spans="1:17">
      <c r="A161" s="132" t="s">
        <v>603</v>
      </c>
      <c r="B161" s="124">
        <v>151.79000000000002</v>
      </c>
      <c r="C161" s="125">
        <v>2427409.39</v>
      </c>
      <c r="D161" s="126">
        <f t="shared" si="17"/>
        <v>15991.892680677251</v>
      </c>
      <c r="E161" s="147">
        <v>151.79000000000002</v>
      </c>
      <c r="F161" s="148">
        <v>2427409.39</v>
      </c>
      <c r="G161" s="126">
        <f t="shared" si="19"/>
        <v>15991.892680677251</v>
      </c>
      <c r="H161" s="129">
        <f t="shared" si="20"/>
        <v>0</v>
      </c>
      <c r="I161" s="130">
        <f t="shared" si="21"/>
        <v>0</v>
      </c>
      <c r="J161" s="147">
        <v>30</v>
      </c>
      <c r="K161" s="148">
        <v>2254716</v>
      </c>
      <c r="L161" s="131">
        <f t="shared" si="18"/>
        <v>75157.2</v>
      </c>
      <c r="M161" s="147">
        <v>30</v>
      </c>
      <c r="N161" s="148">
        <v>2254716</v>
      </c>
      <c r="O161" s="126">
        <f t="shared" si="22"/>
        <v>75157.2</v>
      </c>
      <c r="P161" s="129">
        <f t="shared" si="23"/>
        <v>0</v>
      </c>
      <c r="Q161" s="130">
        <f t="shared" si="24"/>
        <v>0</v>
      </c>
    </row>
    <row r="162" spans="1:17">
      <c r="A162" s="135" t="s">
        <v>604</v>
      </c>
      <c r="B162" s="152">
        <v>0</v>
      </c>
      <c r="C162" s="125">
        <v>0</v>
      </c>
      <c r="D162" s="126" t="str">
        <f t="shared" si="17"/>
        <v>N/A</v>
      </c>
      <c r="E162" s="147">
        <v>0</v>
      </c>
      <c r="F162" s="148">
        <v>0</v>
      </c>
      <c r="G162" s="126" t="str">
        <f t="shared" si="19"/>
        <v>N/A</v>
      </c>
      <c r="H162" s="129" t="e">
        <f t="shared" si="20"/>
        <v>#VALUE!</v>
      </c>
      <c r="I162" s="130" t="e">
        <f t="shared" si="21"/>
        <v>#VALUE!</v>
      </c>
      <c r="J162" s="147">
        <v>1</v>
      </c>
      <c r="K162" s="148">
        <v>78198</v>
      </c>
      <c r="L162" s="131">
        <f t="shared" si="18"/>
        <v>78198</v>
      </c>
      <c r="M162" s="147">
        <v>1</v>
      </c>
      <c r="N162" s="148">
        <v>78198</v>
      </c>
      <c r="O162" s="126">
        <f t="shared" si="22"/>
        <v>78198</v>
      </c>
      <c r="P162" s="129">
        <f t="shared" si="23"/>
        <v>0</v>
      </c>
      <c r="Q162" s="130">
        <f t="shared" si="24"/>
        <v>0</v>
      </c>
    </row>
    <row r="163" spans="1:17">
      <c r="A163" s="137" t="s">
        <v>605</v>
      </c>
      <c r="B163" s="138">
        <f>SUBTOTAL(9,B161:B162)</f>
        <v>151.79000000000002</v>
      </c>
      <c r="C163" s="139">
        <f>SUBTOTAL(9,C161:C162)</f>
        <v>2427409.39</v>
      </c>
      <c r="D163" s="140">
        <f t="shared" si="17"/>
        <v>15991.892680677251</v>
      </c>
      <c r="E163" s="138">
        <f>SUBTOTAL(9,E161:E162)</f>
        <v>151.79000000000002</v>
      </c>
      <c r="F163" s="141">
        <f>SUBTOTAL(9,F161:F162)</f>
        <v>2427409.39</v>
      </c>
      <c r="G163" s="140">
        <f t="shared" si="19"/>
        <v>15991.892680677251</v>
      </c>
      <c r="H163" s="142">
        <f t="shared" si="20"/>
        <v>0</v>
      </c>
      <c r="I163" s="143">
        <f t="shared" si="21"/>
        <v>0</v>
      </c>
      <c r="J163" s="138">
        <f>SUBTOTAL(9,J161:J162)</f>
        <v>31</v>
      </c>
      <c r="K163" s="139">
        <f>SUBTOTAL(9,K161:K162)</f>
        <v>2332914</v>
      </c>
      <c r="L163" s="140">
        <f t="shared" si="18"/>
        <v>75255.290322580651</v>
      </c>
      <c r="M163" s="138">
        <f>SUBTOTAL(9,M161:M162)</f>
        <v>31</v>
      </c>
      <c r="N163" s="141">
        <f>SUBTOTAL(9,N161:N162)</f>
        <v>2332914</v>
      </c>
      <c r="O163" s="140">
        <f t="shared" si="22"/>
        <v>75255.290322580651</v>
      </c>
      <c r="P163" s="142">
        <f t="shared" si="23"/>
        <v>0</v>
      </c>
      <c r="Q163" s="143">
        <f t="shared" si="24"/>
        <v>0</v>
      </c>
    </row>
    <row r="164" spans="1:17">
      <c r="A164" s="123" t="s">
        <v>606</v>
      </c>
      <c r="B164" s="152">
        <v>1</v>
      </c>
      <c r="C164" s="125">
        <v>16900</v>
      </c>
      <c r="D164" s="126">
        <f t="shared" si="17"/>
        <v>16900</v>
      </c>
      <c r="E164" s="147">
        <v>1</v>
      </c>
      <c r="F164" s="148">
        <v>16900</v>
      </c>
      <c r="G164" s="126">
        <f t="shared" si="19"/>
        <v>16900</v>
      </c>
      <c r="H164" s="129">
        <f t="shared" si="20"/>
        <v>0</v>
      </c>
      <c r="I164" s="130">
        <f t="shared" si="21"/>
        <v>0</v>
      </c>
      <c r="J164" s="149">
        <v>0</v>
      </c>
      <c r="K164" s="150">
        <v>0</v>
      </c>
      <c r="L164" s="131" t="str">
        <f t="shared" si="18"/>
        <v>N/A</v>
      </c>
      <c r="M164" s="149">
        <v>0</v>
      </c>
      <c r="N164" s="150">
        <v>0</v>
      </c>
      <c r="O164" s="126" t="str">
        <f t="shared" si="22"/>
        <v>N/A</v>
      </c>
      <c r="P164" s="129" t="e">
        <f t="shared" si="23"/>
        <v>#VALUE!</v>
      </c>
      <c r="Q164" s="130" t="e">
        <f t="shared" si="24"/>
        <v>#VALUE!</v>
      </c>
    </row>
    <row r="165" spans="1:17">
      <c r="A165" s="123" t="s">
        <v>607</v>
      </c>
      <c r="B165" s="124">
        <v>20</v>
      </c>
      <c r="C165" s="125">
        <v>370589</v>
      </c>
      <c r="D165" s="126">
        <f t="shared" si="17"/>
        <v>18529.45</v>
      </c>
      <c r="E165" s="127">
        <v>20</v>
      </c>
      <c r="F165" s="128">
        <v>370589</v>
      </c>
      <c r="G165" s="126">
        <f t="shared" si="19"/>
        <v>18529.45</v>
      </c>
      <c r="H165" s="129">
        <f t="shared" si="20"/>
        <v>0</v>
      </c>
      <c r="I165" s="130">
        <f t="shared" si="21"/>
        <v>0</v>
      </c>
      <c r="J165" s="127">
        <v>6.87</v>
      </c>
      <c r="K165" s="128">
        <v>551565</v>
      </c>
      <c r="L165" s="131">
        <f t="shared" si="18"/>
        <v>80286.026200873355</v>
      </c>
      <c r="M165" s="127">
        <v>6.87</v>
      </c>
      <c r="N165" s="128">
        <v>551565</v>
      </c>
      <c r="O165" s="126">
        <f t="shared" si="22"/>
        <v>80286.026200873355</v>
      </c>
      <c r="P165" s="129">
        <f t="shared" si="23"/>
        <v>0</v>
      </c>
      <c r="Q165" s="130">
        <f t="shared" si="24"/>
        <v>0</v>
      </c>
    </row>
    <row r="166" spans="1:17">
      <c r="A166" s="144" t="s">
        <v>608</v>
      </c>
      <c r="B166" s="124">
        <v>2</v>
      </c>
      <c r="C166" s="125">
        <v>31804</v>
      </c>
      <c r="D166" s="126">
        <f t="shared" si="17"/>
        <v>15902</v>
      </c>
      <c r="E166" s="127">
        <v>2</v>
      </c>
      <c r="F166" s="128">
        <v>31806</v>
      </c>
      <c r="G166" s="126">
        <f t="shared" si="19"/>
        <v>15903</v>
      </c>
      <c r="H166" s="129">
        <f t="shared" si="20"/>
        <v>1</v>
      </c>
      <c r="I166" s="130">
        <f t="shared" si="21"/>
        <v>6.2885171676518682E-5</v>
      </c>
      <c r="J166" s="127">
        <v>1</v>
      </c>
      <c r="K166" s="128">
        <v>70000</v>
      </c>
      <c r="L166" s="131">
        <f t="shared" si="18"/>
        <v>70000</v>
      </c>
      <c r="M166" s="127">
        <v>1</v>
      </c>
      <c r="N166" s="128">
        <v>70000</v>
      </c>
      <c r="O166" s="126">
        <f t="shared" si="22"/>
        <v>70000</v>
      </c>
      <c r="P166" s="129">
        <f t="shared" si="23"/>
        <v>0</v>
      </c>
      <c r="Q166" s="130">
        <f t="shared" si="24"/>
        <v>0</v>
      </c>
    </row>
    <row r="167" spans="1:17">
      <c r="A167" s="135" t="s">
        <v>609</v>
      </c>
      <c r="B167" s="124">
        <v>1</v>
      </c>
      <c r="C167" s="125">
        <v>16125</v>
      </c>
      <c r="D167" s="126">
        <f t="shared" si="17"/>
        <v>16125</v>
      </c>
      <c r="E167" s="147">
        <v>1</v>
      </c>
      <c r="F167" s="148">
        <v>16448</v>
      </c>
      <c r="G167" s="126">
        <f t="shared" si="19"/>
        <v>16448</v>
      </c>
      <c r="H167" s="129">
        <f t="shared" si="20"/>
        <v>323</v>
      </c>
      <c r="I167" s="130">
        <f t="shared" si="21"/>
        <v>2.0031007751937984E-2</v>
      </c>
      <c r="J167" s="147">
        <v>0</v>
      </c>
      <c r="K167" s="148">
        <v>0</v>
      </c>
      <c r="L167" s="131" t="str">
        <f t="shared" si="18"/>
        <v>N/A</v>
      </c>
      <c r="M167" s="147">
        <v>0</v>
      </c>
      <c r="N167" s="148">
        <v>0</v>
      </c>
      <c r="O167" s="126" t="str">
        <f t="shared" si="22"/>
        <v>N/A</v>
      </c>
      <c r="P167" s="129" t="e">
        <f t="shared" si="23"/>
        <v>#VALUE!</v>
      </c>
      <c r="Q167" s="130" t="e">
        <f t="shared" si="24"/>
        <v>#VALUE!</v>
      </c>
    </row>
    <row r="168" spans="1:17">
      <c r="A168" s="175" t="s">
        <v>610</v>
      </c>
      <c r="B168" s="176">
        <v>1</v>
      </c>
      <c r="C168" s="177">
        <v>18050</v>
      </c>
      <c r="D168" s="156">
        <f t="shared" si="17"/>
        <v>18050</v>
      </c>
      <c r="E168" s="178">
        <v>1</v>
      </c>
      <c r="F168" s="179">
        <v>18200</v>
      </c>
      <c r="G168" s="156">
        <f>IF(E168=0,"N/A",F168/E168)</f>
        <v>18200</v>
      </c>
      <c r="H168" s="159">
        <f>IF(D168=0,"N/A",G168-D168)</f>
        <v>150</v>
      </c>
      <c r="I168" s="160">
        <f>IF(D168=0,"N/A",H168/D168)</f>
        <v>8.3102493074792248E-3</v>
      </c>
      <c r="J168" s="178">
        <v>1</v>
      </c>
      <c r="K168" s="179">
        <v>75000</v>
      </c>
      <c r="L168" s="163">
        <f t="shared" si="18"/>
        <v>75000</v>
      </c>
      <c r="M168" s="178">
        <v>1</v>
      </c>
      <c r="N168" s="179">
        <v>75000</v>
      </c>
      <c r="O168" s="156">
        <f>IF(M168=0,"N/A",N168/M168)</f>
        <v>75000</v>
      </c>
      <c r="P168" s="159">
        <f>IF(L168=0,"N/A",O168-L168)</f>
        <v>0</v>
      </c>
      <c r="Q168" s="160">
        <f>IF(L168=0,"N/A",P168/L168)</f>
        <v>0</v>
      </c>
    </row>
    <row r="169" spans="1:17">
      <c r="A169" s="135" t="s">
        <v>611</v>
      </c>
      <c r="B169" s="124">
        <v>255.08</v>
      </c>
      <c r="C169" s="125">
        <v>4717734.76</v>
      </c>
      <c r="D169" s="126">
        <f t="shared" si="17"/>
        <v>18495.118237415711</v>
      </c>
      <c r="E169" s="149">
        <v>255.08</v>
      </c>
      <c r="F169" s="150">
        <v>4717734.76</v>
      </c>
      <c r="G169" s="126">
        <f t="shared" si="19"/>
        <v>18495.118237415711</v>
      </c>
      <c r="H169" s="129">
        <f t="shared" si="20"/>
        <v>0</v>
      </c>
      <c r="I169" s="130">
        <f t="shared" si="21"/>
        <v>0</v>
      </c>
      <c r="J169" s="149">
        <v>43</v>
      </c>
      <c r="K169" s="150">
        <v>3204741</v>
      </c>
      <c r="L169" s="131">
        <f t="shared" si="18"/>
        <v>74528.860465116275</v>
      </c>
      <c r="M169" s="149">
        <v>43</v>
      </c>
      <c r="N169" s="150">
        <v>3204741</v>
      </c>
      <c r="O169" s="126">
        <f t="shared" si="22"/>
        <v>74528.860465116275</v>
      </c>
      <c r="P169" s="129">
        <f t="shared" si="23"/>
        <v>0</v>
      </c>
      <c r="Q169" s="130">
        <f t="shared" si="24"/>
        <v>0</v>
      </c>
    </row>
    <row r="170" spans="1:17">
      <c r="A170" s="132" t="s">
        <v>612</v>
      </c>
      <c r="B170" s="152">
        <v>1</v>
      </c>
      <c r="C170" s="125">
        <v>16219.92</v>
      </c>
      <c r="D170" s="126">
        <f t="shared" si="17"/>
        <v>16219.92</v>
      </c>
      <c r="E170" s="147">
        <v>1</v>
      </c>
      <c r="F170" s="148">
        <v>17161</v>
      </c>
      <c r="G170" s="126">
        <f t="shared" si="19"/>
        <v>17161</v>
      </c>
      <c r="H170" s="129">
        <f t="shared" si="20"/>
        <v>941.07999999999993</v>
      </c>
      <c r="I170" s="130">
        <f t="shared" si="21"/>
        <v>5.8020014895264586E-2</v>
      </c>
      <c r="J170" s="147">
        <v>2</v>
      </c>
      <c r="K170" s="148">
        <v>178036</v>
      </c>
      <c r="L170" s="131">
        <f t="shared" si="18"/>
        <v>89018</v>
      </c>
      <c r="M170" s="147">
        <v>2</v>
      </c>
      <c r="N170" s="148">
        <v>178036</v>
      </c>
      <c r="O170" s="126">
        <f t="shared" si="22"/>
        <v>89018</v>
      </c>
      <c r="P170" s="129">
        <f t="shared" si="23"/>
        <v>0</v>
      </c>
      <c r="Q170" s="130">
        <f t="shared" si="24"/>
        <v>0</v>
      </c>
    </row>
    <row r="171" spans="1:17">
      <c r="A171" s="137" t="s">
        <v>613</v>
      </c>
      <c r="B171" s="151">
        <f>SUBTOTAL(9,B169:B170)</f>
        <v>256.08000000000004</v>
      </c>
      <c r="C171" s="139">
        <f>SUBTOTAL(9,C169:C170)</f>
        <v>4733954.68</v>
      </c>
      <c r="D171" s="140">
        <f t="shared" si="17"/>
        <v>18486.233520774753</v>
      </c>
      <c r="E171" s="151">
        <f>SUBTOTAL(9,E169:E170)</f>
        <v>256.08000000000004</v>
      </c>
      <c r="F171" s="139">
        <f>SUBTOTAL(9,F169:F170)</f>
        <v>4734895.76</v>
      </c>
      <c r="G171" s="140">
        <f t="shared" si="19"/>
        <v>18489.908466104338</v>
      </c>
      <c r="H171" s="142">
        <f t="shared" si="20"/>
        <v>3.6749453295851708</v>
      </c>
      <c r="I171" s="143">
        <f t="shared" si="21"/>
        <v>1.9879362258706093E-4</v>
      </c>
      <c r="J171" s="151">
        <f>SUBTOTAL(9,J169:J170)</f>
        <v>45</v>
      </c>
      <c r="K171" s="139">
        <f>SUBTOTAL(9,K169:K170)</f>
        <v>3382777</v>
      </c>
      <c r="L171" s="140">
        <f t="shared" si="18"/>
        <v>75172.822222222225</v>
      </c>
      <c r="M171" s="151">
        <f>SUBTOTAL(9,M169:M170)</f>
        <v>45</v>
      </c>
      <c r="N171" s="139">
        <f>SUBTOTAL(9,N169:N170)</f>
        <v>3382777</v>
      </c>
      <c r="O171" s="140">
        <f t="shared" si="22"/>
        <v>75172.822222222225</v>
      </c>
      <c r="P171" s="142">
        <f t="shared" si="23"/>
        <v>0</v>
      </c>
      <c r="Q171" s="143">
        <f t="shared" si="24"/>
        <v>0</v>
      </c>
    </row>
    <row r="172" spans="1:17">
      <c r="A172" s="132" t="s">
        <v>614</v>
      </c>
      <c r="B172" s="124">
        <v>4</v>
      </c>
      <c r="C172" s="125">
        <v>46655.45</v>
      </c>
      <c r="D172" s="126">
        <f t="shared" si="17"/>
        <v>11663.862499999999</v>
      </c>
      <c r="E172" s="145">
        <v>4</v>
      </c>
      <c r="F172" s="146">
        <v>46659.45</v>
      </c>
      <c r="G172" s="126">
        <f t="shared" si="19"/>
        <v>11664.862499999999</v>
      </c>
      <c r="H172" s="129">
        <f t="shared" si="20"/>
        <v>1</v>
      </c>
      <c r="I172" s="130">
        <f t="shared" si="21"/>
        <v>8.5734892708140214E-5</v>
      </c>
      <c r="J172" s="145">
        <v>3.25</v>
      </c>
      <c r="K172" s="146">
        <v>245016</v>
      </c>
      <c r="L172" s="131">
        <f t="shared" si="18"/>
        <v>75389.538461538468</v>
      </c>
      <c r="M172" s="145">
        <v>3.25</v>
      </c>
      <c r="N172" s="146">
        <v>247219</v>
      </c>
      <c r="O172" s="126">
        <f t="shared" si="22"/>
        <v>76067.38461538461</v>
      </c>
      <c r="P172" s="129">
        <f t="shared" si="23"/>
        <v>677.84615384614153</v>
      </c>
      <c r="Q172" s="130">
        <f t="shared" si="24"/>
        <v>8.9912495510495634E-3</v>
      </c>
    </row>
    <row r="173" spans="1:17">
      <c r="A173" s="123" t="s">
        <v>615</v>
      </c>
      <c r="B173" s="124">
        <v>1</v>
      </c>
      <c r="C173" s="125">
        <v>21797.84</v>
      </c>
      <c r="D173" s="126">
        <f t="shared" si="17"/>
        <v>21797.84</v>
      </c>
      <c r="E173" s="127">
        <v>1</v>
      </c>
      <c r="F173" s="128">
        <v>21798</v>
      </c>
      <c r="G173" s="126">
        <f t="shared" si="19"/>
        <v>21798</v>
      </c>
      <c r="H173" s="129">
        <f t="shared" si="20"/>
        <v>0.15999999999985448</v>
      </c>
      <c r="I173" s="130">
        <f t="shared" si="21"/>
        <v>7.3401768248530353E-6</v>
      </c>
      <c r="J173" s="127">
        <v>1</v>
      </c>
      <c r="K173" s="128">
        <v>90279.5</v>
      </c>
      <c r="L173" s="131">
        <f t="shared" si="18"/>
        <v>90279.5</v>
      </c>
      <c r="M173" s="127">
        <v>1</v>
      </c>
      <c r="N173" s="128">
        <v>90279.5</v>
      </c>
      <c r="O173" s="126">
        <f t="shared" si="22"/>
        <v>90279.5</v>
      </c>
      <c r="P173" s="129">
        <f t="shared" si="23"/>
        <v>0</v>
      </c>
      <c r="Q173" s="130">
        <f t="shared" si="24"/>
        <v>0</v>
      </c>
    </row>
    <row r="174" spans="1:17">
      <c r="A174" s="132" t="s">
        <v>616</v>
      </c>
      <c r="B174" s="124">
        <v>20.5</v>
      </c>
      <c r="C174" s="125">
        <v>351991</v>
      </c>
      <c r="D174" s="126">
        <f t="shared" si="17"/>
        <v>17170.292682926829</v>
      </c>
      <c r="E174" s="127">
        <v>20.5</v>
      </c>
      <c r="F174" s="128">
        <v>352011</v>
      </c>
      <c r="G174" s="126">
        <f t="shared" si="19"/>
        <v>17171.268292682926</v>
      </c>
      <c r="H174" s="129">
        <f t="shared" si="20"/>
        <v>0.97560975609667366</v>
      </c>
      <c r="I174" s="130">
        <f t="shared" si="21"/>
        <v>5.6819634592878259E-5</v>
      </c>
      <c r="J174" s="127">
        <v>6.5</v>
      </c>
      <c r="K174" s="128">
        <v>535333.5</v>
      </c>
      <c r="L174" s="131">
        <f t="shared" si="18"/>
        <v>82359</v>
      </c>
      <c r="M174" s="127">
        <v>6.5</v>
      </c>
      <c r="N174" s="128">
        <v>535340</v>
      </c>
      <c r="O174" s="126">
        <f t="shared" si="22"/>
        <v>82360</v>
      </c>
      <c r="P174" s="129">
        <f t="shared" si="23"/>
        <v>1</v>
      </c>
      <c r="Q174" s="130">
        <f t="shared" si="24"/>
        <v>1.214196384123168E-5</v>
      </c>
    </row>
    <row r="175" spans="1:17">
      <c r="A175" s="132" t="s">
        <v>617</v>
      </c>
      <c r="B175" s="124">
        <v>30</v>
      </c>
      <c r="C175" s="125">
        <v>484467.81000000006</v>
      </c>
      <c r="D175" s="126">
        <f t="shared" si="17"/>
        <v>16148.927000000001</v>
      </c>
      <c r="E175" s="127">
        <v>30</v>
      </c>
      <c r="F175" s="128">
        <v>494157.16000000003</v>
      </c>
      <c r="G175" s="126">
        <f t="shared" si="19"/>
        <v>16471.905333333336</v>
      </c>
      <c r="H175" s="129">
        <f t="shared" si="20"/>
        <v>322.97833333333438</v>
      </c>
      <c r="I175" s="130">
        <f t="shared" si="21"/>
        <v>1.9999987202452173E-2</v>
      </c>
      <c r="J175" s="127">
        <v>8</v>
      </c>
      <c r="K175" s="128">
        <v>601038</v>
      </c>
      <c r="L175" s="131">
        <f t="shared" si="18"/>
        <v>75129.75</v>
      </c>
      <c r="M175" s="127">
        <v>8</v>
      </c>
      <c r="N175" s="128">
        <v>613058.76</v>
      </c>
      <c r="O175" s="126">
        <f t="shared" si="22"/>
        <v>76632.345000000001</v>
      </c>
      <c r="P175" s="129">
        <f t="shared" si="23"/>
        <v>1502.5950000000012</v>
      </c>
      <c r="Q175" s="130">
        <f t="shared" si="24"/>
        <v>2.0000000000000014E-2</v>
      </c>
    </row>
    <row r="176" spans="1:17">
      <c r="A176" s="132" t="s">
        <v>618</v>
      </c>
      <c r="B176" s="124">
        <v>2.7</v>
      </c>
      <c r="C176" s="125">
        <v>59533</v>
      </c>
      <c r="D176" s="126">
        <f t="shared" si="17"/>
        <v>22049.259259259259</v>
      </c>
      <c r="E176" s="127">
        <v>2.7</v>
      </c>
      <c r="F176" s="128">
        <v>60724</v>
      </c>
      <c r="G176" s="126">
        <f t="shared" si="19"/>
        <v>22490.370370370369</v>
      </c>
      <c r="H176" s="129">
        <f t="shared" si="20"/>
        <v>441.11111111110949</v>
      </c>
      <c r="I176" s="130">
        <f t="shared" si="21"/>
        <v>2.0005711118203276E-2</v>
      </c>
      <c r="J176" s="127">
        <v>1</v>
      </c>
      <c r="K176" s="128">
        <v>68000</v>
      </c>
      <c r="L176" s="131">
        <f t="shared" si="18"/>
        <v>68000</v>
      </c>
      <c r="M176" s="127">
        <v>1</v>
      </c>
      <c r="N176" s="128">
        <v>70000</v>
      </c>
      <c r="O176" s="126">
        <f t="shared" si="22"/>
        <v>70000</v>
      </c>
      <c r="P176" s="129">
        <f t="shared" si="23"/>
        <v>2000</v>
      </c>
      <c r="Q176" s="130">
        <f t="shared" si="24"/>
        <v>2.9411764705882353E-2</v>
      </c>
    </row>
    <row r="177" spans="1:17">
      <c r="A177" s="137" t="s">
        <v>619</v>
      </c>
      <c r="B177" s="138">
        <f>SUBTOTAL(9,B175:B176)</f>
        <v>32.700000000000003</v>
      </c>
      <c r="C177" s="139">
        <f>SUBTOTAL(9,C175:C176)</f>
        <v>544000.81000000006</v>
      </c>
      <c r="D177" s="140">
        <f t="shared" si="17"/>
        <v>16636.110397553519</v>
      </c>
      <c r="E177" s="138">
        <f>SUBTOTAL(9,E175:E176)</f>
        <v>32.700000000000003</v>
      </c>
      <c r="F177" s="141">
        <f>SUBTOTAL(9,F175:F176)</f>
        <v>554881.16</v>
      </c>
      <c r="G177" s="140">
        <f t="shared" si="19"/>
        <v>16968.842813455656</v>
      </c>
      <c r="H177" s="142">
        <f t="shared" si="20"/>
        <v>332.73241590213729</v>
      </c>
      <c r="I177" s="143">
        <f t="shared" si="21"/>
        <v>2.0000613602027335E-2</v>
      </c>
      <c r="J177" s="138">
        <f>SUBTOTAL(9,J175:J176)</f>
        <v>9</v>
      </c>
      <c r="K177" s="139">
        <f>SUBTOTAL(9,K175:K176)</f>
        <v>669038</v>
      </c>
      <c r="L177" s="140">
        <f t="shared" si="18"/>
        <v>74337.555555555562</v>
      </c>
      <c r="M177" s="138">
        <f>SUBTOTAL(9,M175:M176)</f>
        <v>9</v>
      </c>
      <c r="N177" s="141">
        <f>SUBTOTAL(9,N175:N176)</f>
        <v>683058.76</v>
      </c>
      <c r="O177" s="140">
        <f t="shared" si="22"/>
        <v>75895.41777777778</v>
      </c>
      <c r="P177" s="142">
        <f t="shared" si="23"/>
        <v>1557.8622222222184</v>
      </c>
      <c r="Q177" s="143">
        <f t="shared" si="24"/>
        <v>2.095659738310823E-2</v>
      </c>
    </row>
    <row r="178" spans="1:17">
      <c r="A178" s="132" t="s">
        <v>620</v>
      </c>
      <c r="B178" s="124">
        <v>1</v>
      </c>
      <c r="C178" s="125">
        <v>27990</v>
      </c>
      <c r="D178" s="126">
        <f t="shared" si="17"/>
        <v>27990</v>
      </c>
      <c r="E178" s="127">
        <v>1</v>
      </c>
      <c r="F178" s="128">
        <v>30000</v>
      </c>
      <c r="G178" s="126">
        <f t="shared" si="19"/>
        <v>30000</v>
      </c>
      <c r="H178" s="129">
        <f t="shared" si="20"/>
        <v>2010</v>
      </c>
      <c r="I178" s="130">
        <f t="shared" si="21"/>
        <v>7.1811361200428719E-2</v>
      </c>
      <c r="J178" s="127">
        <v>1</v>
      </c>
      <c r="K178" s="128">
        <v>87500</v>
      </c>
      <c r="L178" s="131">
        <f t="shared" si="18"/>
        <v>87500</v>
      </c>
      <c r="M178" s="127">
        <v>1</v>
      </c>
      <c r="N178" s="128">
        <v>88375</v>
      </c>
      <c r="O178" s="126">
        <f t="shared" si="22"/>
        <v>88375</v>
      </c>
      <c r="P178" s="129">
        <f t="shared" si="23"/>
        <v>875</v>
      </c>
      <c r="Q178" s="130">
        <f t="shared" si="24"/>
        <v>0.01</v>
      </c>
    </row>
    <row r="179" spans="1:17">
      <c r="A179" s="144" t="s">
        <v>621</v>
      </c>
      <c r="B179" s="124">
        <v>2.4</v>
      </c>
      <c r="C179" s="125">
        <v>49477</v>
      </c>
      <c r="D179" s="126">
        <f t="shared" si="17"/>
        <v>20615.416666666668</v>
      </c>
      <c r="E179" s="127">
        <v>2.4</v>
      </c>
      <c r="F179" s="128">
        <v>50200</v>
      </c>
      <c r="G179" s="126">
        <f t="shared" si="19"/>
        <v>20916.666666666668</v>
      </c>
      <c r="H179" s="129">
        <f t="shared" si="20"/>
        <v>301.25</v>
      </c>
      <c r="I179" s="130">
        <f t="shared" si="21"/>
        <v>1.4612850415344502E-2</v>
      </c>
      <c r="J179" s="127">
        <v>1</v>
      </c>
      <c r="K179" s="128">
        <v>80000</v>
      </c>
      <c r="L179" s="131">
        <f t="shared" si="18"/>
        <v>80000</v>
      </c>
      <c r="M179" s="127">
        <v>1</v>
      </c>
      <c r="N179" s="128">
        <v>82000</v>
      </c>
      <c r="O179" s="126">
        <f t="shared" si="22"/>
        <v>82000</v>
      </c>
      <c r="P179" s="129">
        <f t="shared" si="23"/>
        <v>2000</v>
      </c>
      <c r="Q179" s="130">
        <f t="shared" si="24"/>
        <v>2.5000000000000001E-2</v>
      </c>
    </row>
    <row r="180" spans="1:17">
      <c r="A180" s="132" t="s">
        <v>622</v>
      </c>
      <c r="B180" s="124">
        <v>0.9</v>
      </c>
      <c r="C180" s="125">
        <v>24012.5</v>
      </c>
      <c r="D180" s="126">
        <f t="shared" si="17"/>
        <v>26680.555555555555</v>
      </c>
      <c r="E180" s="127">
        <v>0.9</v>
      </c>
      <c r="F180" s="128">
        <v>24350</v>
      </c>
      <c r="G180" s="126">
        <f t="shared" si="19"/>
        <v>27055.555555555555</v>
      </c>
      <c r="H180" s="129">
        <f t="shared" si="20"/>
        <v>375</v>
      </c>
      <c r="I180" s="130">
        <f t="shared" si="21"/>
        <v>1.4055179593961478E-2</v>
      </c>
      <c r="J180" s="127">
        <v>0.2</v>
      </c>
      <c r="K180" s="128">
        <v>18966.68</v>
      </c>
      <c r="L180" s="131">
        <f t="shared" si="18"/>
        <v>94833.4</v>
      </c>
      <c r="M180" s="127">
        <v>0.2</v>
      </c>
      <c r="N180" s="128">
        <v>20000</v>
      </c>
      <c r="O180" s="126">
        <f t="shared" si="22"/>
        <v>100000</v>
      </c>
      <c r="P180" s="129">
        <f t="shared" si="23"/>
        <v>5166.6000000000058</v>
      </c>
      <c r="Q180" s="130">
        <f t="shared" si="24"/>
        <v>5.4480805285901449E-2</v>
      </c>
    </row>
    <row r="181" spans="1:17">
      <c r="A181" s="132" t="s">
        <v>623</v>
      </c>
      <c r="B181" s="124">
        <v>1</v>
      </c>
      <c r="C181" s="125">
        <v>18312</v>
      </c>
      <c r="D181" s="126">
        <f t="shared" si="17"/>
        <v>18312</v>
      </c>
      <c r="E181" s="127">
        <v>1</v>
      </c>
      <c r="F181" s="128">
        <v>18400</v>
      </c>
      <c r="G181" s="126">
        <f t="shared" si="19"/>
        <v>18400</v>
      </c>
      <c r="H181" s="129">
        <f t="shared" si="20"/>
        <v>88</v>
      </c>
      <c r="I181" s="130">
        <f t="shared" si="21"/>
        <v>4.8055919615552639E-3</v>
      </c>
      <c r="J181" s="127">
        <v>0</v>
      </c>
      <c r="K181" s="128">
        <v>0</v>
      </c>
      <c r="L181" s="131" t="str">
        <f t="shared" si="18"/>
        <v>N/A</v>
      </c>
      <c r="M181" s="127">
        <v>0</v>
      </c>
      <c r="N181" s="128">
        <v>0</v>
      </c>
      <c r="O181" s="126" t="str">
        <f t="shared" si="22"/>
        <v>N/A</v>
      </c>
      <c r="P181" s="129" t="e">
        <f t="shared" si="23"/>
        <v>#VALUE!</v>
      </c>
      <c r="Q181" s="130" t="e">
        <f t="shared" si="24"/>
        <v>#VALUE!</v>
      </c>
    </row>
    <row r="182" spans="1:17">
      <c r="A182" s="123" t="s">
        <v>624</v>
      </c>
      <c r="B182" s="124">
        <v>3</v>
      </c>
      <c r="C182" s="125">
        <v>56043</v>
      </c>
      <c r="D182" s="126">
        <f t="shared" si="17"/>
        <v>18681</v>
      </c>
      <c r="E182" s="145">
        <v>3</v>
      </c>
      <c r="F182" s="146">
        <v>56000</v>
      </c>
      <c r="G182" s="126">
        <f t="shared" si="19"/>
        <v>18666.666666666668</v>
      </c>
      <c r="H182" s="129">
        <f t="shared" si="20"/>
        <v>-14.333333333332121</v>
      </c>
      <c r="I182" s="130">
        <f t="shared" si="21"/>
        <v>-7.6726799064997164E-4</v>
      </c>
      <c r="J182" s="145">
        <v>0.6</v>
      </c>
      <c r="K182" s="146">
        <v>52846.38</v>
      </c>
      <c r="L182" s="131">
        <f t="shared" si="18"/>
        <v>88077.3</v>
      </c>
      <c r="M182" s="145">
        <v>0.6</v>
      </c>
      <c r="N182" s="146">
        <v>60000</v>
      </c>
      <c r="O182" s="126">
        <f t="shared" si="22"/>
        <v>100000</v>
      </c>
      <c r="P182" s="129">
        <f t="shared" si="23"/>
        <v>11922.699999999997</v>
      </c>
      <c r="Q182" s="130">
        <f t="shared" si="24"/>
        <v>0.13536632026640233</v>
      </c>
    </row>
    <row r="183" spans="1:17">
      <c r="A183" s="132" t="s">
        <v>625</v>
      </c>
      <c r="B183" s="124">
        <v>2</v>
      </c>
      <c r="C183" s="125">
        <v>30399</v>
      </c>
      <c r="D183" s="126">
        <f t="shared" si="17"/>
        <v>15199.5</v>
      </c>
      <c r="E183" s="127">
        <v>2</v>
      </c>
      <c r="F183" s="128">
        <v>30627</v>
      </c>
      <c r="G183" s="126">
        <f t="shared" si="19"/>
        <v>15313.5</v>
      </c>
      <c r="H183" s="129">
        <f t="shared" si="20"/>
        <v>114</v>
      </c>
      <c r="I183" s="130">
        <f t="shared" si="21"/>
        <v>7.5002467186420603E-3</v>
      </c>
      <c r="J183" s="127">
        <v>2</v>
      </c>
      <c r="K183" s="128">
        <v>145629</v>
      </c>
      <c r="L183" s="131">
        <f t="shared" si="18"/>
        <v>72814.5</v>
      </c>
      <c r="M183" s="127">
        <v>2</v>
      </c>
      <c r="N183" s="128">
        <v>145891</v>
      </c>
      <c r="O183" s="126">
        <f t="shared" si="22"/>
        <v>72945.5</v>
      </c>
      <c r="P183" s="129">
        <f t="shared" si="23"/>
        <v>131</v>
      </c>
      <c r="Q183" s="130">
        <f t="shared" si="24"/>
        <v>1.7990922137761023E-3</v>
      </c>
    </row>
    <row r="184" spans="1:17">
      <c r="A184" s="132" t="s">
        <v>626</v>
      </c>
      <c r="B184" s="124">
        <v>33</v>
      </c>
      <c r="C184" s="125">
        <v>589243</v>
      </c>
      <c r="D184" s="126">
        <f t="shared" si="17"/>
        <v>17855.848484848484</v>
      </c>
      <c r="E184" s="127">
        <v>33</v>
      </c>
      <c r="F184" s="128">
        <v>595135</v>
      </c>
      <c r="G184" s="126">
        <f t="shared" si="19"/>
        <v>18034.39393939394</v>
      </c>
      <c r="H184" s="129">
        <f t="shared" si="20"/>
        <v>178.54545454545587</v>
      </c>
      <c r="I184" s="130">
        <f t="shared" si="21"/>
        <v>9.9992702501345686E-3</v>
      </c>
      <c r="J184" s="127">
        <v>8</v>
      </c>
      <c r="K184" s="128">
        <v>551452</v>
      </c>
      <c r="L184" s="131">
        <f t="shared" si="18"/>
        <v>68931.5</v>
      </c>
      <c r="M184" s="127">
        <v>8</v>
      </c>
      <c r="N184" s="128">
        <v>561964</v>
      </c>
      <c r="O184" s="126">
        <f t="shared" si="22"/>
        <v>70245.5</v>
      </c>
      <c r="P184" s="129">
        <f t="shared" si="23"/>
        <v>1314</v>
      </c>
      <c r="Q184" s="130">
        <f t="shared" si="24"/>
        <v>1.9062402530047946E-2</v>
      </c>
    </row>
    <row r="185" spans="1:17">
      <c r="A185" s="132" t="s">
        <v>627</v>
      </c>
      <c r="B185" s="124">
        <v>2.8600000000000003</v>
      </c>
      <c r="C185" s="125">
        <v>56358</v>
      </c>
      <c r="D185" s="126">
        <f t="shared" si="17"/>
        <v>19705.594405594402</v>
      </c>
      <c r="E185" s="127">
        <v>2.8600000000000003</v>
      </c>
      <c r="F185" s="128">
        <v>56508</v>
      </c>
      <c r="G185" s="126">
        <f t="shared" si="19"/>
        <v>19758.041958041955</v>
      </c>
      <c r="H185" s="129">
        <f t="shared" si="20"/>
        <v>52.44755244755288</v>
      </c>
      <c r="I185" s="130">
        <f t="shared" si="21"/>
        <v>2.6615564782284905E-3</v>
      </c>
      <c r="J185" s="127">
        <v>1</v>
      </c>
      <c r="K185" s="128">
        <v>70000</v>
      </c>
      <c r="L185" s="131">
        <f t="shared" si="18"/>
        <v>70000</v>
      </c>
      <c r="M185" s="127">
        <v>1</v>
      </c>
      <c r="N185" s="128">
        <v>70000</v>
      </c>
      <c r="O185" s="126">
        <f t="shared" si="22"/>
        <v>70000</v>
      </c>
      <c r="P185" s="129">
        <f t="shared" si="23"/>
        <v>0</v>
      </c>
      <c r="Q185" s="130">
        <f t="shared" si="24"/>
        <v>0</v>
      </c>
    </row>
    <row r="186" spans="1:17">
      <c r="A186" s="132" t="s">
        <v>628</v>
      </c>
      <c r="B186" s="124">
        <v>3.03</v>
      </c>
      <c r="C186" s="125">
        <v>49563.6</v>
      </c>
      <c r="D186" s="126">
        <f t="shared" si="17"/>
        <v>16357.623762376239</v>
      </c>
      <c r="E186" s="127">
        <v>3.03</v>
      </c>
      <c r="F186" s="128">
        <v>49563.6</v>
      </c>
      <c r="G186" s="126">
        <f t="shared" si="19"/>
        <v>16357.623762376239</v>
      </c>
      <c r="H186" s="129">
        <f t="shared" si="20"/>
        <v>0</v>
      </c>
      <c r="I186" s="130">
        <f t="shared" si="21"/>
        <v>0</v>
      </c>
      <c r="J186" s="127">
        <v>0</v>
      </c>
      <c r="K186" s="128">
        <v>0</v>
      </c>
      <c r="L186" s="131" t="str">
        <f t="shared" si="18"/>
        <v>N/A</v>
      </c>
      <c r="M186" s="127">
        <v>0</v>
      </c>
      <c r="N186" s="128">
        <v>0</v>
      </c>
      <c r="O186" s="126" t="str">
        <f t="shared" si="22"/>
        <v>N/A</v>
      </c>
      <c r="P186" s="129" t="e">
        <f t="shared" si="23"/>
        <v>#VALUE!</v>
      </c>
      <c r="Q186" s="130" t="e">
        <f t="shared" si="24"/>
        <v>#VALUE!</v>
      </c>
    </row>
    <row r="187" spans="1:17">
      <c r="A187" s="134" t="s">
        <v>629</v>
      </c>
      <c r="B187" s="124">
        <v>0</v>
      </c>
      <c r="C187" s="125">
        <v>0</v>
      </c>
      <c r="D187" s="126" t="str">
        <f t="shared" si="17"/>
        <v>N/A</v>
      </c>
      <c r="E187" s="127">
        <v>0</v>
      </c>
      <c r="F187" s="128">
        <v>0</v>
      </c>
      <c r="G187" s="126" t="str">
        <f t="shared" si="19"/>
        <v>N/A</v>
      </c>
      <c r="H187" s="129" t="e">
        <f t="shared" si="20"/>
        <v>#VALUE!</v>
      </c>
      <c r="I187" s="130" t="e">
        <f t="shared" si="21"/>
        <v>#VALUE!</v>
      </c>
      <c r="J187" s="127">
        <v>1</v>
      </c>
      <c r="K187" s="128">
        <v>88740</v>
      </c>
      <c r="L187" s="131">
        <f t="shared" si="18"/>
        <v>88740</v>
      </c>
      <c r="M187" s="127">
        <v>1</v>
      </c>
      <c r="N187" s="128">
        <v>88740</v>
      </c>
      <c r="O187" s="126">
        <f t="shared" si="22"/>
        <v>88740</v>
      </c>
      <c r="P187" s="129">
        <f t="shared" si="23"/>
        <v>0</v>
      </c>
      <c r="Q187" s="130">
        <f t="shared" si="24"/>
        <v>0</v>
      </c>
    </row>
    <row r="188" spans="1:17">
      <c r="A188" s="137" t="s">
        <v>630</v>
      </c>
      <c r="B188" s="138">
        <f>SUBTOTAL(9,B184:B187)</f>
        <v>38.89</v>
      </c>
      <c r="C188" s="139">
        <f>SUBTOTAL(9,C184:C187)</f>
        <v>695164.6</v>
      </c>
      <c r="D188" s="140">
        <f t="shared" si="17"/>
        <v>17875.15042427359</v>
      </c>
      <c r="E188" s="138">
        <f>SUBTOTAL(9,E184:E187)</f>
        <v>38.89</v>
      </c>
      <c r="F188" s="141">
        <f>SUBTOTAL(9,F184:F187)</f>
        <v>701206.6</v>
      </c>
      <c r="G188" s="140">
        <f t="shared" si="19"/>
        <v>18030.511699665723</v>
      </c>
      <c r="H188" s="142">
        <f t="shared" si="20"/>
        <v>155.36127539213339</v>
      </c>
      <c r="I188" s="143">
        <f t="shared" si="21"/>
        <v>8.6914667403951065E-3</v>
      </c>
      <c r="J188" s="138">
        <f>SUBTOTAL(9,J184:J187)</f>
        <v>10</v>
      </c>
      <c r="K188" s="139">
        <f>SUBTOTAL(9,K184:K187)</f>
        <v>710192</v>
      </c>
      <c r="L188" s="140">
        <f t="shared" si="18"/>
        <v>71019.199999999997</v>
      </c>
      <c r="M188" s="138">
        <f>SUBTOTAL(9,M184:M187)</f>
        <v>10</v>
      </c>
      <c r="N188" s="141">
        <f>SUBTOTAL(9,N184:N187)</f>
        <v>720704</v>
      </c>
      <c r="O188" s="140">
        <f t="shared" si="22"/>
        <v>72070.399999999994</v>
      </c>
      <c r="P188" s="142">
        <f t="shared" si="23"/>
        <v>1051.1999999999971</v>
      </c>
      <c r="Q188" s="143">
        <f t="shared" si="24"/>
        <v>1.4801631108207317E-2</v>
      </c>
    </row>
    <row r="189" spans="1:17">
      <c r="A189" s="132" t="s">
        <v>631</v>
      </c>
      <c r="B189" s="124">
        <v>0</v>
      </c>
      <c r="C189" s="125">
        <v>0</v>
      </c>
      <c r="D189" s="126" t="str">
        <f t="shared" si="17"/>
        <v>N/A</v>
      </c>
      <c r="E189" s="127">
        <v>0</v>
      </c>
      <c r="F189" s="128">
        <v>0</v>
      </c>
      <c r="G189" s="126" t="str">
        <f t="shared" si="19"/>
        <v>N/A</v>
      </c>
      <c r="H189" s="129" t="e">
        <f t="shared" si="20"/>
        <v>#VALUE!</v>
      </c>
      <c r="I189" s="130" t="e">
        <f t="shared" si="21"/>
        <v>#VALUE!</v>
      </c>
      <c r="J189" s="127">
        <v>0.75</v>
      </c>
      <c r="K189" s="128">
        <v>91321.04</v>
      </c>
      <c r="L189" s="131">
        <f t="shared" si="18"/>
        <v>121761.38666666666</v>
      </c>
      <c r="M189" s="127">
        <v>0.75</v>
      </c>
      <c r="N189" s="128">
        <v>91650</v>
      </c>
      <c r="O189" s="126">
        <f t="shared" si="22"/>
        <v>122200</v>
      </c>
      <c r="P189" s="129">
        <f t="shared" si="23"/>
        <v>438.61333333334187</v>
      </c>
      <c r="Q189" s="130">
        <f t="shared" si="24"/>
        <v>3.60223668061606E-3</v>
      </c>
    </row>
    <row r="190" spans="1:17">
      <c r="A190" s="132" t="s">
        <v>632</v>
      </c>
      <c r="B190" s="124">
        <v>0</v>
      </c>
      <c r="C190" s="125">
        <v>0</v>
      </c>
      <c r="D190" s="126" t="str">
        <f t="shared" si="17"/>
        <v>N/A</v>
      </c>
      <c r="E190" s="127">
        <v>0</v>
      </c>
      <c r="F190" s="128">
        <v>0</v>
      </c>
      <c r="G190" s="126" t="str">
        <f t="shared" si="19"/>
        <v>N/A</v>
      </c>
      <c r="H190" s="129" t="e">
        <f t="shared" si="20"/>
        <v>#VALUE!</v>
      </c>
      <c r="I190" s="130" t="e">
        <f t="shared" si="21"/>
        <v>#VALUE!</v>
      </c>
      <c r="J190" s="127">
        <v>1</v>
      </c>
      <c r="K190" s="128">
        <v>70000</v>
      </c>
      <c r="L190" s="131">
        <f t="shared" si="18"/>
        <v>70000</v>
      </c>
      <c r="M190" s="127">
        <v>1</v>
      </c>
      <c r="N190" s="128">
        <v>70000</v>
      </c>
      <c r="O190" s="126">
        <f t="shared" si="22"/>
        <v>70000</v>
      </c>
      <c r="P190" s="129">
        <f t="shared" si="23"/>
        <v>0</v>
      </c>
      <c r="Q190" s="130">
        <f t="shared" si="24"/>
        <v>0</v>
      </c>
    </row>
    <row r="191" spans="1:17">
      <c r="A191" s="132" t="s">
        <v>633</v>
      </c>
      <c r="B191" s="124">
        <v>1</v>
      </c>
      <c r="C191" s="125">
        <v>18000</v>
      </c>
      <c r="D191" s="126">
        <f t="shared" si="17"/>
        <v>18000</v>
      </c>
      <c r="E191" s="127">
        <v>1</v>
      </c>
      <c r="F191" s="128">
        <v>18050</v>
      </c>
      <c r="G191" s="126">
        <f t="shared" si="19"/>
        <v>18050</v>
      </c>
      <c r="H191" s="129">
        <f t="shared" si="20"/>
        <v>50</v>
      </c>
      <c r="I191" s="130">
        <f t="shared" si="21"/>
        <v>2.7777777777777779E-3</v>
      </c>
      <c r="J191" s="127">
        <v>1</v>
      </c>
      <c r="K191" s="128">
        <v>80000</v>
      </c>
      <c r="L191" s="131">
        <f t="shared" si="18"/>
        <v>80000</v>
      </c>
      <c r="M191" s="127">
        <v>1</v>
      </c>
      <c r="N191" s="128">
        <v>80000</v>
      </c>
      <c r="O191" s="126">
        <f t="shared" si="22"/>
        <v>80000</v>
      </c>
      <c r="P191" s="129">
        <f t="shared" si="23"/>
        <v>0</v>
      </c>
      <c r="Q191" s="130">
        <f t="shared" si="24"/>
        <v>0</v>
      </c>
    </row>
    <row r="192" spans="1:17">
      <c r="A192" s="132" t="s">
        <v>634</v>
      </c>
      <c r="B192" s="124">
        <v>8</v>
      </c>
      <c r="C192" s="125">
        <v>188359</v>
      </c>
      <c r="D192" s="126">
        <f t="shared" si="17"/>
        <v>23544.875</v>
      </c>
      <c r="E192" s="127">
        <v>8</v>
      </c>
      <c r="F192" s="128">
        <v>191103</v>
      </c>
      <c r="G192" s="126">
        <f t="shared" si="19"/>
        <v>23887.875</v>
      </c>
      <c r="H192" s="129">
        <f t="shared" si="20"/>
        <v>343</v>
      </c>
      <c r="I192" s="130">
        <f t="shared" si="21"/>
        <v>1.4567926141039186E-2</v>
      </c>
      <c r="J192" s="127">
        <v>1.1599999999999999</v>
      </c>
      <c r="K192" s="128">
        <v>97902</v>
      </c>
      <c r="L192" s="131">
        <f t="shared" si="18"/>
        <v>84398.275862068971</v>
      </c>
      <c r="M192" s="127">
        <v>1.1599999999999999</v>
      </c>
      <c r="N192" s="128">
        <v>97902</v>
      </c>
      <c r="O192" s="126">
        <f t="shared" si="22"/>
        <v>84398.275862068971</v>
      </c>
      <c r="P192" s="129">
        <f t="shared" si="23"/>
        <v>0</v>
      </c>
      <c r="Q192" s="130">
        <f t="shared" si="24"/>
        <v>0</v>
      </c>
    </row>
    <row r="193" spans="1:17">
      <c r="A193" s="132" t="s">
        <v>635</v>
      </c>
      <c r="B193" s="165">
        <v>0</v>
      </c>
      <c r="C193" s="166">
        <v>0</v>
      </c>
      <c r="D193" s="126" t="str">
        <f t="shared" si="17"/>
        <v>N/A</v>
      </c>
      <c r="E193" s="167">
        <v>0</v>
      </c>
      <c r="F193" s="168">
        <v>0</v>
      </c>
      <c r="G193" s="126" t="str">
        <f>IF(E193=0,"N/A",F193/E193)</f>
        <v>N/A</v>
      </c>
      <c r="H193" s="129" t="e">
        <f>IF(D193=0,"N/A",G193-D193)</f>
        <v>#VALUE!</v>
      </c>
      <c r="I193" s="130" t="e">
        <f>IF(D193=0,"N/A",H193/D193)</f>
        <v>#VALUE!</v>
      </c>
      <c r="J193" s="167">
        <v>1</v>
      </c>
      <c r="K193" s="168">
        <v>80000</v>
      </c>
      <c r="L193" s="131">
        <f t="shared" si="18"/>
        <v>80000</v>
      </c>
      <c r="M193" s="167">
        <v>1</v>
      </c>
      <c r="N193" s="168">
        <v>81600</v>
      </c>
      <c r="O193" s="126">
        <f>IF(M193=0,"N/A",N193/M193)</f>
        <v>81600</v>
      </c>
      <c r="P193" s="129">
        <f>IF(L193=0,"N/A",O193-L193)</f>
        <v>1600</v>
      </c>
      <c r="Q193" s="130">
        <f>IF(L193=0,"N/A",P193/L193)</f>
        <v>0.02</v>
      </c>
    </row>
    <row r="194" spans="1:17">
      <c r="A194" s="132" t="s">
        <v>636</v>
      </c>
      <c r="B194" s="124">
        <v>5.46</v>
      </c>
      <c r="C194" s="125">
        <v>91345</v>
      </c>
      <c r="D194" s="126">
        <f t="shared" si="17"/>
        <v>16729.853479853478</v>
      </c>
      <c r="E194" s="127">
        <v>5.46</v>
      </c>
      <c r="F194" s="128">
        <v>91345</v>
      </c>
      <c r="G194" s="126">
        <f t="shared" si="19"/>
        <v>16729.853479853478</v>
      </c>
      <c r="H194" s="129">
        <f t="shared" si="20"/>
        <v>0</v>
      </c>
      <c r="I194" s="130">
        <f t="shared" si="21"/>
        <v>0</v>
      </c>
      <c r="J194" s="127">
        <v>2.5</v>
      </c>
      <c r="K194" s="128">
        <v>194627</v>
      </c>
      <c r="L194" s="131">
        <f t="shared" si="18"/>
        <v>77850.8</v>
      </c>
      <c r="M194" s="127">
        <v>2.5</v>
      </c>
      <c r="N194" s="128">
        <v>194627</v>
      </c>
      <c r="O194" s="126">
        <f t="shared" si="22"/>
        <v>77850.8</v>
      </c>
      <c r="P194" s="129">
        <f t="shared" si="23"/>
        <v>0</v>
      </c>
      <c r="Q194" s="130">
        <f t="shared" si="24"/>
        <v>0</v>
      </c>
    </row>
    <row r="195" spans="1:17">
      <c r="A195" s="132" t="s">
        <v>637</v>
      </c>
      <c r="B195" s="124">
        <v>3</v>
      </c>
      <c r="C195" s="125">
        <v>55714.55</v>
      </c>
      <c r="D195" s="126">
        <f t="shared" si="17"/>
        <v>18571.516666666666</v>
      </c>
      <c r="E195" s="127">
        <v>3</v>
      </c>
      <c r="F195" s="128">
        <v>56214</v>
      </c>
      <c r="G195" s="126">
        <f t="shared" si="19"/>
        <v>18738</v>
      </c>
      <c r="H195" s="129">
        <f t="shared" si="20"/>
        <v>166.48333333333358</v>
      </c>
      <c r="I195" s="130">
        <f t="shared" si="21"/>
        <v>8.9644446558394663E-3</v>
      </c>
      <c r="J195" s="127">
        <v>2</v>
      </c>
      <c r="K195" s="128">
        <v>176627</v>
      </c>
      <c r="L195" s="131">
        <f t="shared" si="18"/>
        <v>88313.5</v>
      </c>
      <c r="M195" s="127">
        <v>2</v>
      </c>
      <c r="N195" s="128">
        <v>180160</v>
      </c>
      <c r="O195" s="126">
        <f t="shared" si="22"/>
        <v>90080</v>
      </c>
      <c r="P195" s="129">
        <f t="shared" si="23"/>
        <v>1766.5</v>
      </c>
      <c r="Q195" s="130">
        <f t="shared" si="24"/>
        <v>2.0002604358337062E-2</v>
      </c>
    </row>
    <row r="196" spans="1:17">
      <c r="A196" s="173" t="s">
        <v>638</v>
      </c>
      <c r="B196" s="124">
        <v>2.5</v>
      </c>
      <c r="C196" s="125">
        <v>49190</v>
      </c>
      <c r="D196" s="126">
        <f t="shared" si="17"/>
        <v>19676</v>
      </c>
      <c r="E196" s="127">
        <v>2.5</v>
      </c>
      <c r="F196" s="128">
        <v>49865</v>
      </c>
      <c r="G196" s="126">
        <f t="shared" si="19"/>
        <v>19946</v>
      </c>
      <c r="H196" s="129">
        <f t="shared" si="20"/>
        <v>270</v>
      </c>
      <c r="I196" s="130">
        <f t="shared" si="21"/>
        <v>1.372230128074812E-2</v>
      </c>
      <c r="J196" s="127">
        <v>1</v>
      </c>
      <c r="K196" s="128">
        <v>93846</v>
      </c>
      <c r="L196" s="131">
        <f t="shared" si="18"/>
        <v>93846</v>
      </c>
      <c r="M196" s="127">
        <v>1</v>
      </c>
      <c r="N196" s="128">
        <v>94315</v>
      </c>
      <c r="O196" s="126">
        <f t="shared" si="22"/>
        <v>94315</v>
      </c>
      <c r="P196" s="129">
        <f t="shared" si="23"/>
        <v>469</v>
      </c>
      <c r="Q196" s="130">
        <f t="shared" si="24"/>
        <v>4.9975491763101249E-3</v>
      </c>
    </row>
    <row r="197" spans="1:17">
      <c r="A197" s="132" t="s">
        <v>639</v>
      </c>
      <c r="B197" s="124">
        <v>20</v>
      </c>
      <c r="C197" s="125">
        <v>425193</v>
      </c>
      <c r="D197" s="126">
        <f t="shared" si="17"/>
        <v>21259.65</v>
      </c>
      <c r="E197" s="145">
        <v>20</v>
      </c>
      <c r="F197" s="146">
        <v>430696</v>
      </c>
      <c r="G197" s="126">
        <f t="shared" si="19"/>
        <v>21534.799999999999</v>
      </c>
      <c r="H197" s="129">
        <f t="shared" si="20"/>
        <v>275.14999999999782</v>
      </c>
      <c r="I197" s="130">
        <f t="shared" si="21"/>
        <v>1.2942357940981992E-2</v>
      </c>
      <c r="J197" s="145">
        <v>4</v>
      </c>
      <c r="K197" s="146">
        <v>314142</v>
      </c>
      <c r="L197" s="131">
        <f t="shared" si="18"/>
        <v>78535.5</v>
      </c>
      <c r="M197" s="145">
        <v>4</v>
      </c>
      <c r="N197" s="146">
        <v>314842</v>
      </c>
      <c r="O197" s="126">
        <f t="shared" si="22"/>
        <v>78710.5</v>
      </c>
      <c r="P197" s="129">
        <f t="shared" si="23"/>
        <v>175</v>
      </c>
      <c r="Q197" s="130">
        <f t="shared" si="24"/>
        <v>2.2282916642792114E-3</v>
      </c>
    </row>
    <row r="198" spans="1:17">
      <c r="A198" s="132" t="s">
        <v>640</v>
      </c>
      <c r="B198" s="124">
        <v>15</v>
      </c>
      <c r="C198" s="125">
        <v>270133</v>
      </c>
      <c r="D198" s="126">
        <f t="shared" si="17"/>
        <v>18008.866666666665</v>
      </c>
      <c r="E198" s="145">
        <v>15</v>
      </c>
      <c r="F198" s="146">
        <v>270133</v>
      </c>
      <c r="G198" s="126">
        <f t="shared" si="19"/>
        <v>18008.866666666665</v>
      </c>
      <c r="H198" s="129">
        <f t="shared" si="20"/>
        <v>0</v>
      </c>
      <c r="I198" s="130">
        <f t="shared" si="21"/>
        <v>0</v>
      </c>
      <c r="J198" s="145">
        <v>4</v>
      </c>
      <c r="K198" s="146">
        <v>284950</v>
      </c>
      <c r="L198" s="131">
        <f t="shared" si="18"/>
        <v>71237.5</v>
      </c>
      <c r="M198" s="145">
        <v>4</v>
      </c>
      <c r="N198" s="146">
        <v>284950</v>
      </c>
      <c r="O198" s="126">
        <f t="shared" si="22"/>
        <v>71237.5</v>
      </c>
      <c r="P198" s="129">
        <f t="shared" si="23"/>
        <v>0</v>
      </c>
      <c r="Q198" s="130">
        <f t="shared" si="24"/>
        <v>0</v>
      </c>
    </row>
    <row r="199" spans="1:17">
      <c r="A199" s="132" t="s">
        <v>641</v>
      </c>
      <c r="B199" s="124">
        <v>6</v>
      </c>
      <c r="C199" s="125">
        <v>109834</v>
      </c>
      <c r="D199" s="126">
        <f t="shared" si="17"/>
        <v>18305.666666666668</v>
      </c>
      <c r="E199" s="145">
        <v>6</v>
      </c>
      <c r="F199" s="146">
        <v>116049</v>
      </c>
      <c r="G199" s="126">
        <f t="shared" si="19"/>
        <v>19341.5</v>
      </c>
      <c r="H199" s="129">
        <f t="shared" si="20"/>
        <v>1035.8333333333321</v>
      </c>
      <c r="I199" s="130">
        <f t="shared" si="21"/>
        <v>5.6585392501411154E-2</v>
      </c>
      <c r="J199" s="145">
        <v>5</v>
      </c>
      <c r="K199" s="146">
        <v>385043</v>
      </c>
      <c r="L199" s="131">
        <f t="shared" si="18"/>
        <v>77008.600000000006</v>
      </c>
      <c r="M199" s="145">
        <v>5</v>
      </c>
      <c r="N199" s="146">
        <v>408145</v>
      </c>
      <c r="O199" s="126">
        <f t="shared" si="22"/>
        <v>81629</v>
      </c>
      <c r="P199" s="129">
        <f t="shared" si="23"/>
        <v>4620.3999999999942</v>
      </c>
      <c r="Q199" s="130">
        <f t="shared" si="24"/>
        <v>5.9998493674732353E-2</v>
      </c>
    </row>
    <row r="200" spans="1:17">
      <c r="A200" s="132" t="s">
        <v>642</v>
      </c>
      <c r="B200" s="124">
        <v>7</v>
      </c>
      <c r="C200" s="125">
        <v>131742.23000000001</v>
      </c>
      <c r="D200" s="126">
        <f t="shared" si="17"/>
        <v>18820.318571428572</v>
      </c>
      <c r="E200" s="145">
        <v>7</v>
      </c>
      <c r="F200" s="146">
        <v>138658.13</v>
      </c>
      <c r="G200" s="126">
        <f t="shared" si="19"/>
        <v>19808.304285714286</v>
      </c>
      <c r="H200" s="129">
        <f t="shared" si="20"/>
        <v>987.98571428571449</v>
      </c>
      <c r="I200" s="130">
        <f t="shared" si="21"/>
        <v>5.2495695571571861E-2</v>
      </c>
      <c r="J200" s="145">
        <v>1</v>
      </c>
      <c r="K200" s="146">
        <v>85388.572155743997</v>
      </c>
      <c r="L200" s="131">
        <f t="shared" si="18"/>
        <v>85388.572155743997</v>
      </c>
      <c r="M200" s="145">
        <v>1</v>
      </c>
      <c r="N200" s="146">
        <v>86011.846405056</v>
      </c>
      <c r="O200" s="126">
        <f t="shared" si="22"/>
        <v>86011.846405056</v>
      </c>
      <c r="P200" s="129">
        <f t="shared" si="23"/>
        <v>623.27424931200221</v>
      </c>
      <c r="Q200" s="130">
        <f t="shared" si="24"/>
        <v>7.2992700729927265E-3</v>
      </c>
    </row>
    <row r="201" spans="1:17">
      <c r="A201" s="144" t="s">
        <v>643</v>
      </c>
      <c r="B201" s="124">
        <v>9</v>
      </c>
      <c r="C201" s="125">
        <v>185266</v>
      </c>
      <c r="D201" s="126">
        <f t="shared" si="17"/>
        <v>20585.111111111109</v>
      </c>
      <c r="E201" s="145">
        <v>9</v>
      </c>
      <c r="F201" s="146">
        <v>188925</v>
      </c>
      <c r="G201" s="126">
        <f t="shared" si="19"/>
        <v>20991.666666666668</v>
      </c>
      <c r="H201" s="129">
        <f t="shared" si="20"/>
        <v>406.55555555555839</v>
      </c>
      <c r="I201" s="130">
        <f t="shared" si="21"/>
        <v>1.97499811082445E-2</v>
      </c>
      <c r="J201" s="145">
        <v>1</v>
      </c>
      <c r="K201" s="146">
        <v>75000</v>
      </c>
      <c r="L201" s="131">
        <f t="shared" si="18"/>
        <v>75000</v>
      </c>
      <c r="M201" s="145">
        <v>1</v>
      </c>
      <c r="N201" s="146">
        <v>80000</v>
      </c>
      <c r="O201" s="126">
        <f t="shared" si="22"/>
        <v>80000</v>
      </c>
      <c r="P201" s="129">
        <f t="shared" si="23"/>
        <v>5000</v>
      </c>
      <c r="Q201" s="130">
        <f t="shared" si="24"/>
        <v>6.6666666666666666E-2</v>
      </c>
    </row>
    <row r="202" spans="1:17">
      <c r="A202" s="132" t="s">
        <v>644</v>
      </c>
      <c r="B202" s="124">
        <v>3</v>
      </c>
      <c r="C202" s="125">
        <v>65417</v>
      </c>
      <c r="D202" s="126">
        <f t="shared" si="17"/>
        <v>21805.666666666668</v>
      </c>
      <c r="E202" s="145">
        <v>3</v>
      </c>
      <c r="F202" s="146">
        <v>65420</v>
      </c>
      <c r="G202" s="126">
        <f t="shared" si="19"/>
        <v>21806.666666666668</v>
      </c>
      <c r="H202" s="129">
        <f t="shared" si="20"/>
        <v>1</v>
      </c>
      <c r="I202" s="130">
        <f t="shared" si="21"/>
        <v>4.5859638931776142E-5</v>
      </c>
      <c r="J202" s="145">
        <v>0</v>
      </c>
      <c r="K202" s="146">
        <v>0</v>
      </c>
      <c r="L202" s="131" t="str">
        <f t="shared" si="18"/>
        <v>N/A</v>
      </c>
      <c r="M202" s="145">
        <v>0</v>
      </c>
      <c r="N202" s="146">
        <v>0</v>
      </c>
      <c r="O202" s="126" t="str">
        <f t="shared" si="22"/>
        <v>N/A</v>
      </c>
      <c r="P202" s="129" t="e">
        <f t="shared" si="23"/>
        <v>#VALUE!</v>
      </c>
      <c r="Q202" s="130" t="e">
        <f t="shared" si="24"/>
        <v>#VALUE!</v>
      </c>
    </row>
    <row r="203" spans="1:17">
      <c r="A203" s="132" t="s">
        <v>645</v>
      </c>
      <c r="B203" s="124">
        <v>1.33</v>
      </c>
      <c r="C203" s="125">
        <v>20384.64</v>
      </c>
      <c r="D203" s="126">
        <f t="shared" ref="D203:D209" si="25">IF(B203=0,"N/A",C203/B203)</f>
        <v>15326.796992481202</v>
      </c>
      <c r="E203" s="145">
        <v>1.33</v>
      </c>
      <c r="F203" s="146">
        <v>20385.77</v>
      </c>
      <c r="G203" s="126">
        <f t="shared" si="19"/>
        <v>15327.646616541353</v>
      </c>
      <c r="H203" s="129">
        <f t="shared" si="20"/>
        <v>0.84962406015074521</v>
      </c>
      <c r="I203" s="130">
        <f t="shared" si="21"/>
        <v>5.5433895325131629E-5</v>
      </c>
      <c r="J203" s="145">
        <v>0.25</v>
      </c>
      <c r="K203" s="146">
        <v>21250</v>
      </c>
      <c r="L203" s="131">
        <f t="shared" ref="L203:L210" si="26">IF(J203=0,"N/A",K203/J203)</f>
        <v>85000</v>
      </c>
      <c r="M203" s="145">
        <v>0.25</v>
      </c>
      <c r="N203" s="146">
        <v>21250.25</v>
      </c>
      <c r="O203" s="126">
        <f t="shared" si="22"/>
        <v>85001</v>
      </c>
      <c r="P203" s="129">
        <f t="shared" si="23"/>
        <v>1</v>
      </c>
      <c r="Q203" s="130">
        <f t="shared" si="24"/>
        <v>1.1764705882352942E-5</v>
      </c>
    </row>
    <row r="204" spans="1:17">
      <c r="A204" s="132" t="s">
        <v>646</v>
      </c>
      <c r="B204" s="124">
        <v>0</v>
      </c>
      <c r="C204" s="125">
        <v>0</v>
      </c>
      <c r="D204" s="126" t="str">
        <f t="shared" si="25"/>
        <v>N/A</v>
      </c>
      <c r="E204" s="145">
        <v>0</v>
      </c>
      <c r="F204" s="146">
        <v>0</v>
      </c>
      <c r="G204" s="126" t="str">
        <f t="shared" ref="G204:G209" si="27">IF(E204=0,"N/A",F204/E204)</f>
        <v>N/A</v>
      </c>
      <c r="H204" s="129" t="e">
        <f t="shared" ref="H204:H210" si="28">IF(D204=0,"N/A",G204-D204)</f>
        <v>#VALUE!</v>
      </c>
      <c r="I204" s="130" t="e">
        <f t="shared" ref="I204:I210" si="29">IF(D204=0,"N/A",H204/D204)</f>
        <v>#VALUE!</v>
      </c>
      <c r="J204" s="145">
        <v>1</v>
      </c>
      <c r="K204" s="146">
        <v>80001</v>
      </c>
      <c r="L204" s="131">
        <f t="shared" si="26"/>
        <v>80001</v>
      </c>
      <c r="M204" s="145">
        <v>1</v>
      </c>
      <c r="N204" s="146">
        <v>80002</v>
      </c>
      <c r="O204" s="126">
        <f t="shared" ref="O204:O210" si="30">IF(M204=0,"N/A",N204/M204)</f>
        <v>80002</v>
      </c>
      <c r="P204" s="129">
        <f t="shared" ref="P204:P210" si="31">IF(L204=0,"N/A",O204-L204)</f>
        <v>1</v>
      </c>
      <c r="Q204" s="130">
        <f t="shared" ref="Q204:Q210" si="32">IF(L204=0,"N/A",P204/L204)</f>
        <v>1.24998437519531E-5</v>
      </c>
    </row>
    <row r="205" spans="1:17">
      <c r="A205" s="132" t="s">
        <v>647</v>
      </c>
      <c r="B205" s="124">
        <v>6</v>
      </c>
      <c r="C205" s="125">
        <v>118011</v>
      </c>
      <c r="D205" s="126">
        <f t="shared" si="25"/>
        <v>19668.5</v>
      </c>
      <c r="E205" s="145">
        <v>6</v>
      </c>
      <c r="F205" s="146">
        <v>118017</v>
      </c>
      <c r="G205" s="126">
        <f t="shared" si="27"/>
        <v>19669.5</v>
      </c>
      <c r="H205" s="129">
        <f t="shared" si="28"/>
        <v>1</v>
      </c>
      <c r="I205" s="130">
        <f t="shared" si="29"/>
        <v>5.0842718051707041E-5</v>
      </c>
      <c r="J205" s="145">
        <v>6</v>
      </c>
      <c r="K205" s="146">
        <v>440986</v>
      </c>
      <c r="L205" s="131">
        <f t="shared" si="26"/>
        <v>73497.666666666672</v>
      </c>
      <c r="M205" s="145">
        <v>6</v>
      </c>
      <c r="N205" s="146">
        <v>440992</v>
      </c>
      <c r="O205" s="126">
        <f t="shared" si="30"/>
        <v>73498.666666666672</v>
      </c>
      <c r="P205" s="129">
        <f t="shared" si="31"/>
        <v>1</v>
      </c>
      <c r="Q205" s="130">
        <f t="shared" si="32"/>
        <v>1.3605874109382157E-5</v>
      </c>
    </row>
    <row r="206" spans="1:17">
      <c r="A206" s="132" t="s">
        <v>648</v>
      </c>
      <c r="B206" s="124">
        <v>0</v>
      </c>
      <c r="C206" s="125">
        <v>0</v>
      </c>
      <c r="D206" s="126" t="str">
        <f t="shared" si="25"/>
        <v>N/A</v>
      </c>
      <c r="E206" s="149">
        <v>0</v>
      </c>
      <c r="F206" s="150">
        <v>0</v>
      </c>
      <c r="G206" s="126" t="str">
        <f t="shared" si="27"/>
        <v>N/A</v>
      </c>
      <c r="H206" s="129" t="e">
        <f t="shared" si="28"/>
        <v>#VALUE!</v>
      </c>
      <c r="I206" s="130" t="e">
        <f t="shared" si="29"/>
        <v>#VALUE!</v>
      </c>
      <c r="J206" s="149">
        <v>1</v>
      </c>
      <c r="K206" s="150">
        <v>75001</v>
      </c>
      <c r="L206" s="131">
        <f t="shared" si="26"/>
        <v>75001</v>
      </c>
      <c r="M206" s="149">
        <v>1</v>
      </c>
      <c r="N206" s="150">
        <v>75001</v>
      </c>
      <c r="O206" s="126">
        <f t="shared" si="30"/>
        <v>75001</v>
      </c>
      <c r="P206" s="129">
        <f t="shared" si="31"/>
        <v>0</v>
      </c>
      <c r="Q206" s="130">
        <f t="shared" si="32"/>
        <v>0</v>
      </c>
    </row>
    <row r="207" spans="1:17">
      <c r="A207" s="137" t="s">
        <v>649</v>
      </c>
      <c r="B207" s="138">
        <f>SUBTOTAL(9,B205:B206)</f>
        <v>6</v>
      </c>
      <c r="C207" s="139">
        <f>SUBTOTAL(9,C205:C206)</f>
        <v>118011</v>
      </c>
      <c r="D207" s="140">
        <f t="shared" si="25"/>
        <v>19668.5</v>
      </c>
      <c r="E207" s="138">
        <f>SUBTOTAL(9,E205:E206)</f>
        <v>6</v>
      </c>
      <c r="F207" s="141">
        <f>SUBTOTAL(9,F205:F206)</f>
        <v>118017</v>
      </c>
      <c r="G207" s="140">
        <f t="shared" si="27"/>
        <v>19669.5</v>
      </c>
      <c r="H207" s="142">
        <f t="shared" si="28"/>
        <v>1</v>
      </c>
      <c r="I207" s="143">
        <f t="shared" si="29"/>
        <v>5.0842718051707041E-5</v>
      </c>
      <c r="J207" s="138">
        <f>SUBTOTAL(9,J205:J206)</f>
        <v>7</v>
      </c>
      <c r="K207" s="139">
        <f>SUBTOTAL(9,K205:K206)</f>
        <v>515987</v>
      </c>
      <c r="L207" s="140">
        <f t="shared" si="26"/>
        <v>73712.428571428565</v>
      </c>
      <c r="M207" s="138">
        <f>SUBTOTAL(9,M205:M206)</f>
        <v>7</v>
      </c>
      <c r="N207" s="141">
        <f>SUBTOTAL(9,N205:N206)</f>
        <v>515993</v>
      </c>
      <c r="O207" s="140">
        <f t="shared" si="30"/>
        <v>73713.28571428571</v>
      </c>
      <c r="P207" s="142">
        <f t="shared" si="31"/>
        <v>0.85714285714493599</v>
      </c>
      <c r="Q207" s="143">
        <f t="shared" si="32"/>
        <v>1.1628199935297891E-5</v>
      </c>
    </row>
    <row r="208" spans="1:17">
      <c r="A208" s="144" t="s">
        <v>650</v>
      </c>
      <c r="B208" s="124">
        <v>0</v>
      </c>
      <c r="C208" s="125">
        <v>0</v>
      </c>
      <c r="D208" s="126" t="str">
        <f t="shared" si="25"/>
        <v>N/A</v>
      </c>
      <c r="E208" s="127">
        <v>0</v>
      </c>
      <c r="F208" s="128">
        <v>0</v>
      </c>
      <c r="G208" s="126" t="str">
        <f t="shared" si="27"/>
        <v>N/A</v>
      </c>
      <c r="H208" s="129" t="e">
        <f t="shared" si="28"/>
        <v>#VALUE!</v>
      </c>
      <c r="I208" s="130" t="e">
        <f t="shared" si="29"/>
        <v>#VALUE!</v>
      </c>
      <c r="J208" s="127">
        <v>1</v>
      </c>
      <c r="K208" s="128">
        <v>66311</v>
      </c>
      <c r="L208" s="131">
        <f t="shared" si="26"/>
        <v>66311</v>
      </c>
      <c r="M208" s="127">
        <v>1</v>
      </c>
      <c r="N208" s="128">
        <v>66811</v>
      </c>
      <c r="O208" s="126">
        <f t="shared" si="30"/>
        <v>66811</v>
      </c>
      <c r="P208" s="129">
        <f t="shared" si="31"/>
        <v>500</v>
      </c>
      <c r="Q208" s="130">
        <f t="shared" si="32"/>
        <v>7.5402271116406022E-3</v>
      </c>
    </row>
    <row r="209" spans="1:17">
      <c r="A209" s="132" t="s">
        <v>651</v>
      </c>
      <c r="B209" s="124">
        <v>7</v>
      </c>
      <c r="C209" s="125">
        <v>170157.09999999998</v>
      </c>
      <c r="D209" s="126">
        <f t="shared" si="25"/>
        <v>24308.157142857141</v>
      </c>
      <c r="E209" s="145">
        <v>7</v>
      </c>
      <c r="F209" s="146">
        <v>173797.52</v>
      </c>
      <c r="G209" s="126">
        <f t="shared" si="27"/>
        <v>24828.217142857142</v>
      </c>
      <c r="H209" s="129">
        <f t="shared" si="28"/>
        <v>520.06000000000131</v>
      </c>
      <c r="I209" s="130">
        <f t="shared" si="29"/>
        <v>2.139446429211599E-2</v>
      </c>
      <c r="J209" s="145">
        <v>6</v>
      </c>
      <c r="K209" s="146">
        <v>482669</v>
      </c>
      <c r="L209" s="131">
        <f t="shared" si="26"/>
        <v>80444.833333333328</v>
      </c>
      <c r="M209" s="145">
        <v>6</v>
      </c>
      <c r="N209" s="146">
        <v>484265</v>
      </c>
      <c r="O209" s="126">
        <f t="shared" si="30"/>
        <v>80710.833333333328</v>
      </c>
      <c r="P209" s="129">
        <f t="shared" si="31"/>
        <v>266</v>
      </c>
      <c r="Q209" s="130">
        <f t="shared" si="32"/>
        <v>3.3066138492424419E-3</v>
      </c>
    </row>
    <row r="210" spans="1:17">
      <c r="A210" s="180" t="s">
        <v>652</v>
      </c>
      <c r="B210" s="181">
        <f>SUBTOTAL(9,B9:B209)</f>
        <v>5312.1529999999984</v>
      </c>
      <c r="C210" s="182">
        <f>SUBTOTAL(9,C9:C209)</f>
        <v>89580778.26000002</v>
      </c>
      <c r="D210" s="183">
        <f>IF(B210=0,"N/A",C210/B210)</f>
        <v>16863.365618422522</v>
      </c>
      <c r="E210" s="181">
        <f>SUBTOTAL(9,E9:E209)</f>
        <v>5312.1529999999984</v>
      </c>
      <c r="F210" s="182">
        <f>SUBTOTAL(9,F9:F209)</f>
        <v>89887337.969999999</v>
      </c>
      <c r="G210" s="183">
        <f>IF(E210=0,"N/A",F210/E210)</f>
        <v>16921.07474502335</v>
      </c>
      <c r="H210" s="184">
        <f t="shared" si="28"/>
        <v>57.709126600828313</v>
      </c>
      <c r="I210" s="185">
        <f t="shared" si="29"/>
        <v>3.4221594850427427E-3</v>
      </c>
      <c r="J210" s="181">
        <f>SUBTOTAL(9,J9:J209)</f>
        <v>1138.5</v>
      </c>
      <c r="K210" s="182">
        <f>SUBTOTAL(9,K9:K209)</f>
        <v>84238765.172155753</v>
      </c>
      <c r="L210" s="186">
        <f t="shared" si="26"/>
        <v>73991.010252222884</v>
      </c>
      <c r="M210" s="181">
        <f>SUBTOTAL(9,M9:M209)</f>
        <v>1138.5</v>
      </c>
      <c r="N210" s="182">
        <f>SUBTOTAL(9,N9:N209)</f>
        <v>84552948.996405065</v>
      </c>
      <c r="O210" s="183">
        <f t="shared" si="30"/>
        <v>74266.973207206902</v>
      </c>
      <c r="P210" s="184">
        <f t="shared" si="31"/>
        <v>275.96295498401741</v>
      </c>
      <c r="Q210" s="185">
        <f t="shared" si="32"/>
        <v>3.7296822146812999E-3</v>
      </c>
    </row>
    <row r="211" spans="1:17">
      <c r="A211" s="187"/>
      <c r="B211" s="91"/>
      <c r="C211" s="92"/>
      <c r="D211" s="129"/>
      <c r="E211" s="91"/>
      <c r="F211" s="92"/>
      <c r="G211" s="129"/>
      <c r="H211" s="129"/>
      <c r="I211" s="188"/>
      <c r="J211" s="91"/>
      <c r="K211" s="92"/>
      <c r="L211" s="129"/>
      <c r="M211" s="91"/>
      <c r="N211" s="92"/>
      <c r="O211" s="129"/>
      <c r="P211" s="129"/>
      <c r="Q211" s="188"/>
    </row>
    <row r="212" spans="1:17">
      <c r="A212" s="189" t="s">
        <v>653</v>
      </c>
      <c r="B212" s="190"/>
      <c r="C212" s="191"/>
      <c r="E212" s="190"/>
      <c r="F212" s="192"/>
      <c r="G212" s="193"/>
      <c r="H212" s="193"/>
      <c r="I212" s="194"/>
      <c r="J212" s="190"/>
      <c r="K212" s="192"/>
      <c r="L212" s="193"/>
      <c r="M212" s="190"/>
      <c r="N212" s="192"/>
      <c r="O212" s="193"/>
      <c r="P212" s="129"/>
      <c r="Q212" s="188"/>
    </row>
    <row r="213" spans="1:17">
      <c r="A213" s="195" t="s">
        <v>654</v>
      </c>
      <c r="B213" s="190"/>
      <c r="C213" s="191"/>
      <c r="E213" s="190"/>
      <c r="F213" s="192"/>
      <c r="G213" s="193"/>
      <c r="H213" s="193"/>
      <c r="I213" s="194"/>
      <c r="J213" s="190"/>
      <c r="K213" s="192"/>
      <c r="L213" s="193"/>
      <c r="M213" s="190"/>
      <c r="N213" s="192"/>
      <c r="O213" s="193"/>
      <c r="P213" s="129"/>
      <c r="Q213" s="188"/>
    </row>
    <row r="214" spans="1:17">
      <c r="A214" s="195" t="s">
        <v>655</v>
      </c>
      <c r="B214" s="190"/>
      <c r="C214" s="191"/>
      <c r="E214" s="190"/>
      <c r="F214" s="192"/>
      <c r="G214" s="193"/>
      <c r="H214" s="193"/>
      <c r="I214" s="194"/>
      <c r="J214" s="190"/>
      <c r="K214" s="192"/>
      <c r="L214" s="193"/>
      <c r="M214" s="190"/>
      <c r="N214" s="192"/>
      <c r="O214" s="193"/>
      <c r="P214" s="129"/>
      <c r="Q214" s="188"/>
    </row>
    <row r="215" spans="1:17">
      <c r="A215" s="196" t="s">
        <v>656</v>
      </c>
      <c r="B215" s="197"/>
      <c r="C215" s="198"/>
      <c r="D215" s="199"/>
      <c r="E215" s="200"/>
      <c r="F215" s="200"/>
      <c r="G215" s="199"/>
      <c r="H215" s="199"/>
      <c r="I215" s="199"/>
      <c r="J215" s="200"/>
      <c r="K215" s="200"/>
      <c r="L215" s="199"/>
      <c r="M215" s="200"/>
      <c r="N215" s="200"/>
      <c r="O215" s="199"/>
      <c r="P215" s="199"/>
      <c r="Q215" s="199"/>
    </row>
    <row r="216" spans="1:17">
      <c r="A216" s="201"/>
      <c r="B216" s="190"/>
      <c r="C216" s="191"/>
      <c r="E216" s="190"/>
      <c r="F216" s="192"/>
      <c r="G216" s="193"/>
      <c r="H216" s="193"/>
      <c r="I216" s="194"/>
      <c r="J216" s="190"/>
      <c r="K216" s="192"/>
      <c r="L216" s="193"/>
      <c r="M216" s="190"/>
      <c r="N216" s="192"/>
      <c r="O216" s="193"/>
      <c r="P216" s="129"/>
      <c r="Q216" s="188"/>
    </row>
    <row r="217" spans="1:17">
      <c r="A217" s="202" t="s">
        <v>657</v>
      </c>
      <c r="B217" s="203"/>
      <c r="C217" s="126"/>
      <c r="E217" s="203"/>
      <c r="F217" s="193"/>
      <c r="G217" s="193"/>
      <c r="H217" s="193"/>
      <c r="I217" s="194"/>
      <c r="J217" s="203"/>
      <c r="K217" s="193"/>
      <c r="L217" s="193"/>
      <c r="M217" s="203"/>
      <c r="N217" s="193"/>
      <c r="O217" s="193"/>
      <c r="P217" s="193"/>
      <c r="Q217" s="194"/>
    </row>
    <row r="218" spans="1:17">
      <c r="A218" s="202" t="s">
        <v>658</v>
      </c>
      <c r="B218" s="190"/>
      <c r="C218" s="191"/>
      <c r="E218" s="190"/>
      <c r="F218" s="192"/>
      <c r="G218" s="193"/>
      <c r="H218" s="193"/>
      <c r="I218" s="194"/>
      <c r="J218" s="190"/>
      <c r="K218" s="192"/>
      <c r="L218" s="193"/>
      <c r="Q218" s="204"/>
    </row>
    <row r="219" spans="1:17">
      <c r="A219" s="205"/>
      <c r="I219" s="204"/>
      <c r="Q219" s="204"/>
    </row>
    <row r="220" spans="1:17" ht="15.75">
      <c r="A220" s="206"/>
      <c r="B220" s="89" t="e">
        <f>+B210-#REF!</f>
        <v>#REF!</v>
      </c>
      <c r="C220" s="120" t="e">
        <f>+C210-#REF!</f>
        <v>#REF!</v>
      </c>
      <c r="D220" s="207"/>
      <c r="E220" s="208" t="e">
        <f>+E210-#REF!</f>
        <v>#REF!</v>
      </c>
      <c r="F220" s="209" t="e">
        <f>+F210-#REF!</f>
        <v>#REF!</v>
      </c>
      <c r="G220" s="210"/>
      <c r="H220" s="210"/>
      <c r="I220" s="211"/>
      <c r="J220" s="208" t="e">
        <f>+J210-#REF!</f>
        <v>#REF!</v>
      </c>
      <c r="K220" s="209" t="e">
        <f>+K210-#REF!</f>
        <v>#REF!</v>
      </c>
      <c r="L220" s="210"/>
      <c r="M220" s="208" t="e">
        <f>+M210-#REF!</f>
        <v>#REF!</v>
      </c>
      <c r="N220" s="209" t="e">
        <f>+N210-#REF!</f>
        <v>#REF!</v>
      </c>
      <c r="O220" s="210"/>
      <c r="P220" s="210"/>
      <c r="Q220" s="211"/>
    </row>
    <row r="221" spans="1:17">
      <c r="A221" s="144"/>
      <c r="I221" s="204"/>
      <c r="Q221" s="204"/>
    </row>
    <row r="222" spans="1:17">
      <c r="I222" s="204"/>
      <c r="Q222" s="204"/>
    </row>
    <row r="223" spans="1:17">
      <c r="I223" s="204"/>
      <c r="Q223" s="204"/>
    </row>
    <row r="224" spans="1:17">
      <c r="I224" s="204"/>
      <c r="Q224" s="204"/>
    </row>
    <row r="225" spans="9:17">
      <c r="I225" s="204"/>
      <c r="Q225" s="204"/>
    </row>
    <row r="226" spans="9:17">
      <c r="I226" s="204"/>
      <c r="Q226" s="204"/>
    </row>
    <row r="227" spans="9:17">
      <c r="I227" s="204"/>
      <c r="Q227" s="204"/>
    </row>
    <row r="228" spans="9:17">
      <c r="I228" s="204"/>
      <c r="Q228" s="204"/>
    </row>
    <row r="229" spans="9:17">
      <c r="I229" s="204"/>
      <c r="Q229" s="204"/>
    </row>
    <row r="230" spans="9:17">
      <c r="I230" s="204"/>
      <c r="Q230" s="204"/>
    </row>
    <row r="231" spans="9:17">
      <c r="I231" s="204"/>
      <c r="Q231" s="204"/>
    </row>
    <row r="232" spans="9:17">
      <c r="I232" s="204"/>
      <c r="Q232" s="204"/>
    </row>
    <row r="233" spans="9:17">
      <c r="I233" s="204"/>
      <c r="Q233" s="204"/>
    </row>
    <row r="234" spans="9:17">
      <c r="I234" s="204"/>
      <c r="Q234" s="204"/>
    </row>
    <row r="235" spans="9:17">
      <c r="I235" s="204"/>
      <c r="Q235" s="204"/>
    </row>
    <row r="236" spans="9:17">
      <c r="I236" s="204"/>
      <c r="Q236" s="204"/>
    </row>
    <row r="237" spans="9:17">
      <c r="I237" s="204"/>
      <c r="Q237" s="204"/>
    </row>
    <row r="238" spans="9:17">
      <c r="I238" s="204"/>
      <c r="Q238" s="204"/>
    </row>
    <row r="239" spans="9:17">
      <c r="I239" s="204"/>
      <c r="Q239" s="204"/>
    </row>
    <row r="240" spans="9:17">
      <c r="I240" s="204"/>
      <c r="Q240" s="204"/>
    </row>
    <row r="241" spans="9:17">
      <c r="I241" s="204"/>
      <c r="Q241" s="204"/>
    </row>
    <row r="242" spans="9:17">
      <c r="I242" s="204"/>
      <c r="Q242" s="204"/>
    </row>
    <row r="243" spans="9:17">
      <c r="I243" s="204"/>
      <c r="Q243" s="204"/>
    </row>
    <row r="244" spans="9:17">
      <c r="I244" s="204"/>
      <c r="Q244" s="204"/>
    </row>
    <row r="245" spans="9:17">
      <c r="I245" s="204"/>
      <c r="Q245" s="204"/>
    </row>
    <row r="246" spans="9:17">
      <c r="I246" s="204"/>
      <c r="Q246" s="204"/>
    </row>
    <row r="247" spans="9:17">
      <c r="I247" s="204"/>
      <c r="Q247" s="204"/>
    </row>
    <row r="248" spans="9:17">
      <c r="I248" s="204"/>
      <c r="Q248" s="204"/>
    </row>
    <row r="249" spans="9:17">
      <c r="I249" s="204"/>
      <c r="Q249" s="204"/>
    </row>
    <row r="250" spans="9:17">
      <c r="I250" s="204"/>
      <c r="Q250" s="204"/>
    </row>
    <row r="251" spans="9:17">
      <c r="I251" s="204"/>
      <c r="Q251" s="204"/>
    </row>
    <row r="252" spans="9:17">
      <c r="I252" s="204"/>
      <c r="Q252" s="204"/>
    </row>
    <row r="253" spans="9:17">
      <c r="I253" s="204"/>
      <c r="Q253" s="204"/>
    </row>
    <row r="254" spans="9:17">
      <c r="I254" s="204"/>
      <c r="Q254" s="204"/>
    </row>
    <row r="255" spans="9:17">
      <c r="I255" s="204"/>
      <c r="Q255" s="204"/>
    </row>
    <row r="256" spans="9:17">
      <c r="I256" s="204"/>
      <c r="Q256" s="204"/>
    </row>
    <row r="257" spans="9:17">
      <c r="I257" s="204"/>
      <c r="Q257" s="204"/>
    </row>
    <row r="258" spans="9:17">
      <c r="I258" s="204"/>
      <c r="Q258" s="204"/>
    </row>
    <row r="259" spans="9:17">
      <c r="I259" s="204"/>
      <c r="Q259" s="204"/>
    </row>
    <row r="260" spans="9:17">
      <c r="I260" s="204"/>
      <c r="Q260" s="204"/>
    </row>
    <row r="261" spans="9:17">
      <c r="I261" s="204"/>
      <c r="Q261" s="204"/>
    </row>
    <row r="262" spans="9:17">
      <c r="I262" s="204"/>
      <c r="Q262" s="204"/>
    </row>
    <row r="263" spans="9:17">
      <c r="I263" s="204"/>
      <c r="Q263" s="204"/>
    </row>
    <row r="264" spans="9:17">
      <c r="I264" s="204"/>
      <c r="Q264" s="204"/>
    </row>
    <row r="265" spans="9:17">
      <c r="I265" s="204"/>
      <c r="Q265" s="204"/>
    </row>
    <row r="266" spans="9:17">
      <c r="I266" s="204"/>
      <c r="Q266" s="204"/>
    </row>
    <row r="267" spans="9:17">
      <c r="I267" s="204"/>
      <c r="Q267" s="204"/>
    </row>
    <row r="268" spans="9:17">
      <c r="I268" s="204"/>
      <c r="Q268" s="204"/>
    </row>
    <row r="269" spans="9:17">
      <c r="I269" s="204"/>
      <c r="Q269" s="204"/>
    </row>
    <row r="270" spans="9:17">
      <c r="I270" s="204"/>
      <c r="Q270" s="204"/>
    </row>
    <row r="271" spans="9:17">
      <c r="I271" s="204"/>
      <c r="Q271" s="204"/>
    </row>
    <row r="272" spans="9:17">
      <c r="I272" s="204"/>
      <c r="Q272" s="204"/>
    </row>
    <row r="273" spans="9:17">
      <c r="I273" s="204"/>
      <c r="Q273" s="204"/>
    </row>
    <row r="274" spans="9:17">
      <c r="I274" s="204"/>
      <c r="Q274" s="204"/>
    </row>
    <row r="275" spans="9:17">
      <c r="I275" s="204"/>
      <c r="Q275" s="204"/>
    </row>
    <row r="276" spans="9:17">
      <c r="I276" s="204"/>
      <c r="Q276" s="204"/>
    </row>
    <row r="277" spans="9:17">
      <c r="I277" s="204"/>
      <c r="Q277" s="204"/>
    </row>
    <row r="278" spans="9:17">
      <c r="I278" s="204"/>
      <c r="Q278" s="204"/>
    </row>
    <row r="279" spans="9:17">
      <c r="I279" s="204"/>
      <c r="Q279" s="204"/>
    </row>
    <row r="280" spans="9:17">
      <c r="I280" s="204"/>
      <c r="Q280" s="204"/>
    </row>
    <row r="281" spans="9:17">
      <c r="I281" s="204"/>
      <c r="Q281" s="204"/>
    </row>
    <row r="282" spans="9:17">
      <c r="I282" s="204"/>
      <c r="Q282" s="204"/>
    </row>
    <row r="283" spans="9:17">
      <c r="I283" s="204"/>
      <c r="Q283" s="204"/>
    </row>
    <row r="284" spans="9:17">
      <c r="I284" s="204"/>
      <c r="Q284" s="204"/>
    </row>
    <row r="285" spans="9:17">
      <c r="I285" s="204"/>
      <c r="Q285" s="204"/>
    </row>
    <row r="286" spans="9:17">
      <c r="I286" s="204"/>
      <c r="Q286" s="204"/>
    </row>
    <row r="287" spans="9:17">
      <c r="I287" s="204"/>
      <c r="Q287" s="204"/>
    </row>
    <row r="288" spans="9:17">
      <c r="I288" s="204"/>
      <c r="Q288" s="204"/>
    </row>
    <row r="289" spans="9:17">
      <c r="I289" s="204"/>
      <c r="Q289" s="204"/>
    </row>
    <row r="290" spans="9:17">
      <c r="I290" s="204"/>
      <c r="Q290" s="204"/>
    </row>
    <row r="291" spans="9:17">
      <c r="I291" s="204"/>
      <c r="Q291" s="204"/>
    </row>
    <row r="292" spans="9:17">
      <c r="I292" s="204"/>
      <c r="Q292" s="204"/>
    </row>
    <row r="293" spans="9:17">
      <c r="I293" s="204"/>
      <c r="Q293" s="204"/>
    </row>
    <row r="294" spans="9:17">
      <c r="I294" s="204"/>
      <c r="Q294" s="204"/>
    </row>
    <row r="295" spans="9:17">
      <c r="I295" s="204"/>
      <c r="Q295" s="204"/>
    </row>
    <row r="296" spans="9:17">
      <c r="I296" s="204"/>
      <c r="Q296" s="204"/>
    </row>
    <row r="297" spans="9:17">
      <c r="I297" s="204"/>
      <c r="Q297" s="204"/>
    </row>
    <row r="298" spans="9:17">
      <c r="I298" s="204"/>
      <c r="Q298" s="204"/>
    </row>
    <row r="299" spans="9:17">
      <c r="I299" s="204"/>
      <c r="Q299" s="204"/>
    </row>
    <row r="300" spans="9:17">
      <c r="I300" s="204"/>
    </row>
    <row r="301" spans="9:17">
      <c r="I301" s="204"/>
    </row>
    <row r="302" spans="9:17">
      <c r="I302" s="204"/>
    </row>
    <row r="303" spans="9:17">
      <c r="I303" s="204"/>
    </row>
    <row r="304" spans="9:17">
      <c r="I304" s="204"/>
    </row>
    <row r="305" spans="9:9">
      <c r="I305" s="204"/>
    </row>
  </sheetData>
  <mergeCells count="7">
    <mergeCell ref="T5:AN5"/>
    <mergeCell ref="S56:S57"/>
    <mergeCell ref="S59:S60"/>
    <mergeCell ref="D1:I1"/>
    <mergeCell ref="L1:Q1"/>
    <mergeCell ref="D2:I2"/>
    <mergeCell ref="L2:Q2"/>
  </mergeCells>
  <dataValidations disablePrompts="1" count="2">
    <dataValidation allowBlank="1" showInputMessage="1" showErrorMessage="1" promptTitle="PRINCIPAL FTE" prompt="FTE &quot;Principal&quot; data must be entered in this cell!" sqref="V9"/>
    <dataValidation allowBlank="1" showInputMessage="1" showErrorMessage="1" promptTitle="SUPERINTENDENT FTE" prompt="If you are a DISTRICT, you must enter the FTE for your &quot;Superintendent&quot;." sqref="V8"/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55"/>
  <sheetViews>
    <sheetView workbookViewId="0">
      <pane xSplit="1" ySplit="5" topLeftCell="C144" activePane="bottomRight" state="frozen"/>
      <selection pane="topRight" activeCell="B1" sqref="B1"/>
      <selection pane="bottomLeft" activeCell="A4" sqref="A4"/>
      <selection pane="bottomRight" activeCell="P153" sqref="P153"/>
    </sheetView>
  </sheetViews>
  <sheetFormatPr defaultRowHeight="15"/>
  <cols>
    <col min="1" max="1" width="21.7109375" customWidth="1"/>
    <col min="2" max="2" width="17.85546875" customWidth="1"/>
    <col min="3" max="3" width="13.85546875" customWidth="1"/>
    <col min="4" max="4" width="25.140625" customWidth="1"/>
    <col min="5" max="5" width="13.85546875" customWidth="1"/>
    <col min="6" max="6" width="25.140625" customWidth="1"/>
    <col min="7" max="7" width="16.140625" customWidth="1"/>
    <col min="8" max="8" width="14.140625" customWidth="1"/>
    <col min="9" max="9" width="26.5703125" customWidth="1"/>
    <col min="10" max="10" width="10.140625" bestFit="1" customWidth="1"/>
    <col min="15" max="15" width="19.85546875" customWidth="1"/>
    <col min="16" max="17" width="10.140625" bestFit="1" customWidth="1"/>
  </cols>
  <sheetData>
    <row r="1" spans="1:17">
      <c r="A1" s="80" t="s">
        <v>681</v>
      </c>
    </row>
    <row r="2" spans="1:17">
      <c r="A2" s="80" t="s">
        <v>676</v>
      </c>
    </row>
    <row r="3" spans="1:17">
      <c r="A3" s="78" t="s">
        <v>59</v>
      </c>
      <c r="B3" t="s">
        <v>438</v>
      </c>
    </row>
    <row r="4" spans="1:17">
      <c r="A4" s="80"/>
    </row>
    <row r="5" spans="1:17" s="77" customFormat="1" ht="54.75" customHeight="1">
      <c r="A5" s="236" t="s">
        <v>17</v>
      </c>
      <c r="B5" s="236" t="s">
        <v>254</v>
      </c>
      <c r="C5" s="212" t="s">
        <v>731</v>
      </c>
      <c r="D5" s="212" t="s">
        <v>733</v>
      </c>
      <c r="E5" s="212" t="s">
        <v>732</v>
      </c>
      <c r="F5" s="212" t="s">
        <v>734</v>
      </c>
      <c r="G5" s="212"/>
      <c r="H5"/>
      <c r="J5" s="77" t="s">
        <v>673</v>
      </c>
      <c r="K5" s="77" t="s">
        <v>674</v>
      </c>
      <c r="P5" s="77" t="s">
        <v>673</v>
      </c>
      <c r="Q5" s="77" t="s">
        <v>674</v>
      </c>
    </row>
    <row r="6" spans="1:17">
      <c r="A6" t="s">
        <v>151</v>
      </c>
      <c r="B6" t="s">
        <v>39</v>
      </c>
      <c r="C6" s="76">
        <v>0</v>
      </c>
      <c r="D6" s="79">
        <v>0</v>
      </c>
      <c r="E6" s="76">
        <v>0</v>
      </c>
      <c r="F6" s="79">
        <v>0</v>
      </c>
      <c r="G6" s="79"/>
      <c r="L6" t="s">
        <v>675</v>
      </c>
      <c r="O6" s="409" t="str">
        <f>I14</f>
        <v>academy of trades and technology Total</v>
      </c>
      <c r="P6" s="409" t="str">
        <f>J14</f>
        <v>N/A</v>
      </c>
      <c r="Q6" s="409" t="str">
        <f>K14</f>
        <v>N/A</v>
      </c>
    </row>
    <row r="7" spans="1:17">
      <c r="B7" t="s">
        <v>40</v>
      </c>
      <c r="C7" s="76">
        <v>0</v>
      </c>
      <c r="D7" s="79">
        <v>0</v>
      </c>
      <c r="E7" s="76">
        <v>0</v>
      </c>
      <c r="F7" s="79">
        <v>0</v>
      </c>
      <c r="G7" s="79"/>
      <c r="I7" s="79"/>
      <c r="O7" s="409" t="str">
        <f t="shared" ref="O7:Q7" si="0">I23</f>
        <v>ace leadership high school Total</v>
      </c>
      <c r="P7" s="409" t="str">
        <f t="shared" si="0"/>
        <v>N/A</v>
      </c>
      <c r="Q7" s="409" t="str">
        <f t="shared" si="0"/>
        <v>N/A</v>
      </c>
    </row>
    <row r="8" spans="1:17">
      <c r="B8" t="s">
        <v>41</v>
      </c>
      <c r="C8" s="76">
        <v>0</v>
      </c>
      <c r="D8" s="79">
        <v>0</v>
      </c>
      <c r="E8" s="76">
        <v>0</v>
      </c>
      <c r="F8" s="79">
        <v>0</v>
      </c>
      <c r="G8" s="79"/>
      <c r="I8" s="79"/>
      <c r="J8" s="79"/>
      <c r="K8" s="79"/>
      <c r="O8" s="409" t="str">
        <f t="shared" ref="O8:Q8" si="1">I32</f>
        <v>Alamogordo Total</v>
      </c>
      <c r="P8" s="409">
        <f t="shared" si="1"/>
        <v>59284.822641509425</v>
      </c>
      <c r="Q8" s="409">
        <f t="shared" si="1"/>
        <v>59285.871698113209</v>
      </c>
    </row>
    <row r="9" spans="1:17">
      <c r="B9" t="s">
        <v>42</v>
      </c>
      <c r="C9" s="76">
        <v>0</v>
      </c>
      <c r="D9" s="79">
        <v>0</v>
      </c>
      <c r="E9" s="76">
        <v>0</v>
      </c>
      <c r="F9" s="79">
        <v>0</v>
      </c>
      <c r="G9" s="79"/>
      <c r="I9" s="79"/>
      <c r="O9" s="409" t="str">
        <f t="shared" ref="O9:Q9" si="2">I41</f>
        <v>albuquerque Total</v>
      </c>
      <c r="P9" s="409">
        <f t="shared" si="2"/>
        <v>55946.478796992466</v>
      </c>
      <c r="Q9" s="409">
        <f t="shared" si="2"/>
        <v>55946.478796992466</v>
      </c>
    </row>
    <row r="10" spans="1:17">
      <c r="B10" t="s">
        <v>43</v>
      </c>
      <c r="C10" s="76">
        <v>0</v>
      </c>
      <c r="D10" s="79">
        <v>0</v>
      </c>
      <c r="E10" s="76">
        <v>0</v>
      </c>
      <c r="F10" s="79">
        <v>0</v>
      </c>
      <c r="G10" s="79"/>
      <c r="I10" s="79"/>
      <c r="J10" s="79"/>
      <c r="K10" s="79"/>
      <c r="O10" s="409" t="str">
        <f t="shared" ref="O10:Q10" si="3">I50</f>
        <v>albuquerque institute for math and science Total</v>
      </c>
      <c r="P10" s="409" t="str">
        <f t="shared" si="3"/>
        <v>N/A</v>
      </c>
      <c r="Q10" s="409" t="str">
        <f t="shared" si="3"/>
        <v>N/A</v>
      </c>
    </row>
    <row r="11" spans="1:17">
      <c r="B11" t="s">
        <v>44</v>
      </c>
      <c r="C11" s="76">
        <v>0</v>
      </c>
      <c r="D11" s="79">
        <v>0</v>
      </c>
      <c r="E11" s="76">
        <v>0</v>
      </c>
      <c r="F11" s="79">
        <v>0</v>
      </c>
      <c r="G11" s="79"/>
      <c r="I11" s="79"/>
      <c r="O11" s="409" t="str">
        <f t="shared" ref="O11:Q11" si="4">I59</f>
        <v>albuquerque school of excellence Total</v>
      </c>
      <c r="P11" s="409" t="str">
        <f t="shared" si="4"/>
        <v>N/A</v>
      </c>
      <c r="Q11" s="409" t="str">
        <f t="shared" si="4"/>
        <v>N/A</v>
      </c>
    </row>
    <row r="12" spans="1:17">
      <c r="B12" t="s">
        <v>45</v>
      </c>
      <c r="C12" s="76">
        <v>0</v>
      </c>
      <c r="D12" s="79">
        <v>0</v>
      </c>
      <c r="E12" s="76">
        <v>0</v>
      </c>
      <c r="F12" s="79">
        <v>0</v>
      </c>
      <c r="G12" s="79"/>
      <c r="I12" s="79"/>
      <c r="J12" s="79"/>
      <c r="K12" s="79"/>
      <c r="O12" s="409" t="str">
        <f t="shared" ref="O12:Q12" si="5">I68</f>
        <v>albuquerque sign language academy Total</v>
      </c>
      <c r="P12" s="409">
        <f t="shared" si="5"/>
        <v>59286.128440366978</v>
      </c>
      <c r="Q12" s="409">
        <f t="shared" si="5"/>
        <v>59587.957186544343</v>
      </c>
    </row>
    <row r="13" spans="1:17">
      <c r="B13" t="s">
        <v>46</v>
      </c>
      <c r="C13" s="76">
        <v>0</v>
      </c>
      <c r="D13" s="79">
        <v>0</v>
      </c>
      <c r="E13" s="76">
        <v>0</v>
      </c>
      <c r="F13" s="79">
        <v>0</v>
      </c>
      <c r="G13" s="79"/>
      <c r="I13" s="79"/>
      <c r="J13" s="79"/>
      <c r="K13" s="79"/>
      <c r="O13" s="409" t="str">
        <f t="shared" ref="O13:Q13" si="6">I77</f>
        <v>aldo leopold charter school Total</v>
      </c>
      <c r="P13" s="409" t="str">
        <f t="shared" si="6"/>
        <v>N/A</v>
      </c>
      <c r="Q13" s="409" t="str">
        <f t="shared" si="6"/>
        <v>N/A</v>
      </c>
    </row>
    <row r="14" spans="1:17">
      <c r="A14" t="s">
        <v>257</v>
      </c>
      <c r="C14" s="76">
        <v>0</v>
      </c>
      <c r="D14" s="79">
        <v>0</v>
      </c>
      <c r="E14" s="76">
        <v>0</v>
      </c>
      <c r="F14" s="79">
        <v>0</v>
      </c>
      <c r="G14" s="126" t="str">
        <f>IF(C14=0,"N/A",D14/C14)</f>
        <v>N/A</v>
      </c>
      <c r="H14" s="126" t="str">
        <f>IF(E14=0,"N/A",F14/E14)</f>
        <v>N/A</v>
      </c>
      <c r="I14" s="79" t="str">
        <f>A14</f>
        <v>academy of trades and technology Total</v>
      </c>
      <c r="J14" s="79" t="str">
        <f>G14</f>
        <v>N/A</v>
      </c>
      <c r="K14" s="79" t="str">
        <f>H14</f>
        <v>N/A</v>
      </c>
      <c r="L14" t="s">
        <v>675</v>
      </c>
      <c r="O14" s="409" t="str">
        <f t="shared" ref="O14:Q14" si="7">I86</f>
        <v>alma d' arte charter high school Total</v>
      </c>
      <c r="P14" s="409" t="str">
        <f t="shared" si="7"/>
        <v>N/A</v>
      </c>
      <c r="Q14" s="409" t="str">
        <f t="shared" si="7"/>
        <v>N/A</v>
      </c>
    </row>
    <row r="15" spans="1:17">
      <c r="A15" t="s">
        <v>153</v>
      </c>
      <c r="B15" t="s">
        <v>39</v>
      </c>
      <c r="C15" s="76">
        <v>0</v>
      </c>
      <c r="D15" s="79">
        <v>0</v>
      </c>
      <c r="E15" s="76">
        <v>0</v>
      </c>
      <c r="F15" s="79">
        <v>0</v>
      </c>
      <c r="G15" s="79"/>
      <c r="I15" s="79"/>
      <c r="J15" s="79"/>
      <c r="K15" s="79"/>
      <c r="O15" s="409" t="str">
        <f t="shared" ref="O15:Q15" si="8">I95</f>
        <v>amy biehl high school Total</v>
      </c>
      <c r="P15" s="409">
        <f t="shared" si="8"/>
        <v>62659.666666666664</v>
      </c>
      <c r="Q15" s="409">
        <f t="shared" si="8"/>
        <v>63442.666666666664</v>
      </c>
    </row>
    <row r="16" spans="1:17">
      <c r="B16" t="s">
        <v>40</v>
      </c>
      <c r="C16" s="76">
        <v>0</v>
      </c>
      <c r="D16" s="79">
        <v>0</v>
      </c>
      <c r="E16" s="76">
        <v>0</v>
      </c>
      <c r="F16" s="79">
        <v>0</v>
      </c>
      <c r="G16" s="79"/>
      <c r="I16" s="79"/>
      <c r="J16" s="79"/>
      <c r="K16" s="79"/>
      <c r="O16" s="409" t="str">
        <f t="shared" ref="O16:Q16" si="9">I104</f>
        <v>animas Total</v>
      </c>
      <c r="P16" s="409" t="str">
        <f t="shared" si="9"/>
        <v>N/A</v>
      </c>
      <c r="Q16" s="409" t="str">
        <f t="shared" si="9"/>
        <v>N/A</v>
      </c>
    </row>
    <row r="17" spans="1:17">
      <c r="B17" t="s">
        <v>41</v>
      </c>
      <c r="C17" s="76">
        <v>0</v>
      </c>
      <c r="D17" s="79">
        <v>0</v>
      </c>
      <c r="E17" s="76">
        <v>0</v>
      </c>
      <c r="F17" s="79">
        <v>0</v>
      </c>
      <c r="G17" s="79"/>
      <c r="I17" s="79"/>
      <c r="O17" s="409" t="str">
        <f t="shared" ref="O17:Q17" si="10">I113</f>
        <v>anthony charter school Total</v>
      </c>
      <c r="P17" s="409" t="str">
        <f t="shared" si="10"/>
        <v>N/A</v>
      </c>
      <c r="Q17" s="409" t="str">
        <f t="shared" si="10"/>
        <v>N/A</v>
      </c>
    </row>
    <row r="18" spans="1:17">
      <c r="B18" t="s">
        <v>42</v>
      </c>
      <c r="C18" s="76">
        <v>0</v>
      </c>
      <c r="D18" s="79">
        <v>0</v>
      </c>
      <c r="E18" s="76">
        <v>0</v>
      </c>
      <c r="F18" s="79">
        <v>0</v>
      </c>
      <c r="G18" s="79"/>
      <c r="I18" s="79"/>
      <c r="J18" s="79"/>
      <c r="K18" s="79"/>
      <c r="O18" s="409" t="str">
        <f t="shared" ref="O18:Q18" si="11">I122</f>
        <v>artesia Total</v>
      </c>
      <c r="P18" s="409">
        <f t="shared" si="11"/>
        <v>49912.628205128203</v>
      </c>
      <c r="Q18" s="409">
        <f t="shared" si="11"/>
        <v>50241.794871794875</v>
      </c>
    </row>
    <row r="19" spans="1:17">
      <c r="B19" t="s">
        <v>43</v>
      </c>
      <c r="C19" s="76">
        <v>0</v>
      </c>
      <c r="D19" s="79">
        <v>0</v>
      </c>
      <c r="E19" s="76">
        <v>0</v>
      </c>
      <c r="F19" s="79">
        <v>0</v>
      </c>
      <c r="G19" s="79"/>
      <c r="I19" s="79"/>
      <c r="O19" s="409" t="str">
        <f t="shared" ref="O19:Q19" si="12">I131</f>
        <v>ask academy (the) Total</v>
      </c>
      <c r="P19" s="409" t="str">
        <f t="shared" si="12"/>
        <v>N/A</v>
      </c>
      <c r="Q19" s="409" t="str">
        <f t="shared" si="12"/>
        <v>N/A</v>
      </c>
    </row>
    <row r="20" spans="1:17">
      <c r="B20" t="s">
        <v>44</v>
      </c>
      <c r="C20" s="76">
        <v>0</v>
      </c>
      <c r="D20" s="79">
        <v>0</v>
      </c>
      <c r="E20" s="76">
        <v>0</v>
      </c>
      <c r="F20" s="79">
        <v>0</v>
      </c>
      <c r="G20" s="79"/>
      <c r="I20" s="79"/>
      <c r="J20" s="79"/>
      <c r="K20" s="79"/>
      <c r="O20" s="409" t="str">
        <f t="shared" ref="O20:Q20" si="13">I140</f>
        <v>aztec Total</v>
      </c>
      <c r="P20" s="409">
        <f t="shared" si="13"/>
        <v>41954.34</v>
      </c>
      <c r="Q20" s="409">
        <f t="shared" si="13"/>
        <v>41954.34</v>
      </c>
    </row>
    <row r="21" spans="1:17">
      <c r="B21" t="s">
        <v>45</v>
      </c>
      <c r="C21" s="76">
        <v>0</v>
      </c>
      <c r="D21" s="79">
        <v>0</v>
      </c>
      <c r="E21" s="76">
        <v>0</v>
      </c>
      <c r="F21" s="79">
        <v>0</v>
      </c>
      <c r="G21" s="79"/>
      <c r="I21" s="79"/>
      <c r="J21" s="79"/>
      <c r="K21" s="79"/>
      <c r="O21" s="409" t="str">
        <f t="shared" ref="O21:Q21" si="14">I149</f>
        <v>belen Total</v>
      </c>
      <c r="P21" s="409" t="str">
        <f t="shared" si="14"/>
        <v>N/A</v>
      </c>
      <c r="Q21" s="409" t="str">
        <f t="shared" si="14"/>
        <v>N/A</v>
      </c>
    </row>
    <row r="22" spans="1:17">
      <c r="B22" t="s">
        <v>46</v>
      </c>
      <c r="C22" s="76">
        <v>0</v>
      </c>
      <c r="D22" s="79">
        <v>0</v>
      </c>
      <c r="E22" s="76">
        <v>0</v>
      </c>
      <c r="F22" s="79">
        <v>0</v>
      </c>
      <c r="G22" s="79"/>
      <c r="I22" s="79"/>
      <c r="J22" s="79"/>
      <c r="K22" s="79"/>
      <c r="O22" s="409" t="str">
        <f t="shared" ref="O22:Q22" si="15">I158</f>
        <v>bloomfield Total</v>
      </c>
      <c r="P22" s="409">
        <f t="shared" si="15"/>
        <v>63528.679817905919</v>
      </c>
      <c r="Q22" s="409">
        <f t="shared" si="15"/>
        <v>63528.679817905919</v>
      </c>
    </row>
    <row r="23" spans="1:17">
      <c r="A23" t="s">
        <v>258</v>
      </c>
      <c r="C23" s="76">
        <v>0</v>
      </c>
      <c r="D23" s="79">
        <v>0</v>
      </c>
      <c r="E23" s="76">
        <v>0</v>
      </c>
      <c r="F23" s="79">
        <v>0</v>
      </c>
      <c r="G23" s="126" t="str">
        <f>IF(C23=0,"N/A",D23/C23)</f>
        <v>N/A</v>
      </c>
      <c r="H23" s="126" t="str">
        <f>IF(E23=0,"N/A",F23/E23)</f>
        <v>N/A</v>
      </c>
      <c r="I23" s="79" t="str">
        <f>A23</f>
        <v>ace leadership high school Total</v>
      </c>
      <c r="J23" s="79" t="str">
        <f>G23</f>
        <v>N/A</v>
      </c>
      <c r="K23" s="79" t="str">
        <f>H23</f>
        <v>N/A</v>
      </c>
      <c r="O23" s="409" t="str">
        <f>I167</f>
        <v>capitan Total</v>
      </c>
      <c r="P23" s="409">
        <f>J167</f>
        <v>66709.340659340669</v>
      </c>
      <c r="Q23" s="409">
        <f>K167</f>
        <v>66710.439560439569</v>
      </c>
    </row>
    <row r="24" spans="1:17">
      <c r="A24" t="s">
        <v>668</v>
      </c>
      <c r="B24" t="s">
        <v>39</v>
      </c>
      <c r="C24" s="76">
        <v>2</v>
      </c>
      <c r="D24" s="79">
        <v>116201</v>
      </c>
      <c r="E24" s="76">
        <v>2</v>
      </c>
      <c r="F24" s="79">
        <v>116203.52</v>
      </c>
      <c r="G24" s="79"/>
      <c r="I24" s="79"/>
      <c r="J24" s="79"/>
      <c r="K24" s="79"/>
      <c r="O24" s="409" t="str">
        <f>I176</f>
        <v>carinos de los ninos charter school Total</v>
      </c>
      <c r="P24" s="409" t="str">
        <f>J176</f>
        <v>N/A</v>
      </c>
      <c r="Q24" s="409" t="str">
        <f>K176</f>
        <v>N/A</v>
      </c>
    </row>
    <row r="25" spans="1:17">
      <c r="B25" t="s">
        <v>40</v>
      </c>
      <c r="C25" s="76">
        <v>4.4000000000000004</v>
      </c>
      <c r="D25" s="79">
        <v>245015.24</v>
      </c>
      <c r="E25" s="76">
        <v>4.4000000000000004</v>
      </c>
      <c r="F25" s="79">
        <v>245019.64</v>
      </c>
      <c r="G25" s="79"/>
      <c r="I25" s="79"/>
      <c r="O25" s="409" t="str">
        <f>I185</f>
        <v>carlsbad Total</v>
      </c>
      <c r="P25" s="409">
        <f>J185</f>
        <v>64593.884758364322</v>
      </c>
      <c r="Q25" s="409">
        <f>K185</f>
        <v>64595.345724907071</v>
      </c>
    </row>
    <row r="26" spans="1:17">
      <c r="B26" t="s">
        <v>41</v>
      </c>
      <c r="C26" s="76">
        <v>1</v>
      </c>
      <c r="D26" s="79">
        <v>49437.120000000003</v>
      </c>
      <c r="E26" s="76">
        <v>1</v>
      </c>
      <c r="F26" s="79">
        <v>49438.12</v>
      </c>
      <c r="G26" s="79"/>
      <c r="I26" s="79"/>
      <c r="J26" s="79"/>
      <c r="K26" s="79"/>
      <c r="O26" s="409" t="str">
        <f>I194</f>
        <v>carrizozo Total</v>
      </c>
      <c r="P26" s="409" t="str">
        <f>J194</f>
        <v>N/A</v>
      </c>
      <c r="Q26" s="409" t="str">
        <f>K194</f>
        <v>N/A</v>
      </c>
    </row>
    <row r="27" spans="1:17">
      <c r="B27" t="s">
        <v>42</v>
      </c>
      <c r="C27" s="76">
        <v>0</v>
      </c>
      <c r="D27" s="79">
        <v>0</v>
      </c>
      <c r="E27" s="76">
        <v>0</v>
      </c>
      <c r="F27" s="79">
        <v>0</v>
      </c>
      <c r="G27" s="79"/>
      <c r="I27" s="79"/>
      <c r="O27" s="409" t="str">
        <f>I203</f>
        <v>central Total</v>
      </c>
      <c r="P27" s="409">
        <f>J203</f>
        <v>70045.784000000014</v>
      </c>
      <c r="Q27" s="409">
        <f>K203</f>
        <v>70045.784000000014</v>
      </c>
    </row>
    <row r="28" spans="1:17">
      <c r="B28" t="s">
        <v>43</v>
      </c>
      <c r="C28" s="76">
        <v>2</v>
      </c>
      <c r="D28" s="79">
        <v>152098</v>
      </c>
      <c r="E28" s="76">
        <v>2</v>
      </c>
      <c r="F28" s="79">
        <v>152100</v>
      </c>
      <c r="G28" s="79"/>
      <c r="I28" s="79"/>
      <c r="J28" s="79"/>
      <c r="K28" s="79"/>
      <c r="O28" s="409" t="str">
        <f>I212</f>
        <v>chama Total</v>
      </c>
      <c r="P28" s="409">
        <f>J212</f>
        <v>68663</v>
      </c>
      <c r="Q28" s="409">
        <f>K212</f>
        <v>68664</v>
      </c>
    </row>
    <row r="29" spans="1:17">
      <c r="B29" t="s">
        <v>44</v>
      </c>
      <c r="C29" s="76">
        <v>0.2</v>
      </c>
      <c r="D29" s="79">
        <v>13566.32</v>
      </c>
      <c r="E29" s="76">
        <v>0.2</v>
      </c>
      <c r="F29" s="79">
        <v>13566.52</v>
      </c>
      <c r="G29" s="79"/>
      <c r="I29" s="79"/>
      <c r="O29" s="409" t="str">
        <f>I221</f>
        <v>cien aguas international school Total</v>
      </c>
      <c r="P29" s="409" t="str">
        <f>J221</f>
        <v>N/A</v>
      </c>
      <c r="Q29" s="409" t="str">
        <f>K221</f>
        <v>N/A</v>
      </c>
    </row>
    <row r="30" spans="1:17">
      <c r="B30" t="s">
        <v>45</v>
      </c>
      <c r="C30" s="76">
        <v>0</v>
      </c>
      <c r="D30" s="79">
        <v>0</v>
      </c>
      <c r="E30" s="76">
        <v>0</v>
      </c>
      <c r="F30" s="79">
        <v>0</v>
      </c>
      <c r="G30" s="79"/>
      <c r="I30" s="79"/>
      <c r="J30" s="79"/>
      <c r="K30" s="79"/>
      <c r="O30" s="409" t="str">
        <f t="shared" ref="O30" si="16">I230</f>
        <v>cimarron Total</v>
      </c>
      <c r="P30" s="409" t="str">
        <f t="shared" ref="P30" si="17">J230</f>
        <v>N/A</v>
      </c>
      <c r="Q30" s="409" t="str">
        <f t="shared" ref="Q30" si="18">K230</f>
        <v>N/A</v>
      </c>
    </row>
    <row r="31" spans="1:17">
      <c r="B31" t="s">
        <v>46</v>
      </c>
      <c r="C31" s="76">
        <v>1</v>
      </c>
      <c r="D31" s="79">
        <v>52101.440000000002</v>
      </c>
      <c r="E31" s="76">
        <v>1</v>
      </c>
      <c r="F31" s="79">
        <v>52102.44</v>
      </c>
      <c r="G31" s="79"/>
      <c r="I31" s="79"/>
      <c r="J31" s="79"/>
      <c r="K31" s="79"/>
      <c r="O31" s="409" t="str">
        <f t="shared" ref="O31:Q31" si="19">I239</f>
        <v>clayton Total</v>
      </c>
      <c r="P31" s="409">
        <f t="shared" si="19"/>
        <v>62971.774193548386</v>
      </c>
      <c r="Q31" s="409">
        <f t="shared" si="19"/>
        <v>62973.387096774197</v>
      </c>
    </row>
    <row r="32" spans="1:17">
      <c r="A32" t="s">
        <v>742</v>
      </c>
      <c r="C32" s="76">
        <v>10.6</v>
      </c>
      <c r="D32" s="79">
        <v>628419.11999999988</v>
      </c>
      <c r="E32" s="76">
        <v>10.6</v>
      </c>
      <c r="F32" s="79">
        <v>628430.24</v>
      </c>
      <c r="G32" s="126">
        <f>IF(C32=0,"N/A",D32/C32)</f>
        <v>59284.822641509425</v>
      </c>
      <c r="H32" s="126">
        <f>IF(E32=0,"N/A",F32/E32)</f>
        <v>59285.871698113209</v>
      </c>
      <c r="I32" s="79" t="str">
        <f>A32</f>
        <v>Alamogordo Total</v>
      </c>
      <c r="J32" s="79">
        <f>G32</f>
        <v>59284.822641509425</v>
      </c>
      <c r="K32" s="79">
        <f>H32</f>
        <v>59285.871698113209</v>
      </c>
      <c r="O32" s="409" t="str">
        <f t="shared" ref="O32:Q32" si="20">I248</f>
        <v>cloudcroft Total</v>
      </c>
      <c r="P32" s="409" t="str">
        <f t="shared" si="20"/>
        <v>N/A</v>
      </c>
      <c r="Q32" s="409" t="str">
        <f t="shared" si="20"/>
        <v>N/A</v>
      </c>
    </row>
    <row r="33" spans="1:17">
      <c r="A33" t="s">
        <v>61</v>
      </c>
      <c r="B33" t="s">
        <v>39</v>
      </c>
      <c r="C33" s="76">
        <v>85.2</v>
      </c>
      <c r="D33" s="79">
        <v>5177064.450000003</v>
      </c>
      <c r="E33" s="76">
        <v>85.2</v>
      </c>
      <c r="F33" s="79">
        <v>5177064.450000003</v>
      </c>
      <c r="G33" s="79"/>
      <c r="I33" s="79"/>
      <c r="J33" s="79"/>
      <c r="K33" s="79"/>
      <c r="O33" s="409" t="str">
        <f t="shared" ref="O33:Q33" si="21">I257</f>
        <v>clovis Total</v>
      </c>
      <c r="P33" s="409">
        <f t="shared" si="21"/>
        <v>50488.380033506321</v>
      </c>
      <c r="Q33" s="409">
        <f t="shared" si="21"/>
        <v>51264.795591292692</v>
      </c>
    </row>
    <row r="34" spans="1:17">
      <c r="B34" t="s">
        <v>40</v>
      </c>
      <c r="C34" s="76">
        <v>87.1</v>
      </c>
      <c r="D34" s="79">
        <v>4775826.7799999984</v>
      </c>
      <c r="E34" s="76">
        <v>87.1</v>
      </c>
      <c r="F34" s="79">
        <v>4775826.7799999984</v>
      </c>
      <c r="G34" s="79"/>
      <c r="I34" s="79"/>
      <c r="J34" s="79"/>
      <c r="K34" s="79"/>
      <c r="O34" s="409" t="str">
        <f t="shared" ref="O34:Q34" si="22">I266</f>
        <v>cobre Total</v>
      </c>
      <c r="P34" s="409">
        <f t="shared" si="22"/>
        <v>48106.125</v>
      </c>
      <c r="Q34" s="409">
        <f t="shared" si="22"/>
        <v>48106.125</v>
      </c>
    </row>
    <row r="35" spans="1:17">
      <c r="B35" t="s">
        <v>41</v>
      </c>
      <c r="C35" s="76">
        <v>57.75</v>
      </c>
      <c r="D35" s="79">
        <v>2935935.0399999996</v>
      </c>
      <c r="E35" s="76">
        <v>57.75</v>
      </c>
      <c r="F35" s="79">
        <v>2935935.0399999996</v>
      </c>
      <c r="G35" s="79"/>
      <c r="I35" s="79"/>
      <c r="O35" s="409" t="str">
        <f t="shared" ref="O35:Q35" si="23">I275</f>
        <v>coral community charter Total</v>
      </c>
      <c r="P35" s="409" t="str">
        <f t="shared" si="23"/>
        <v>N/A</v>
      </c>
      <c r="Q35" s="409" t="str">
        <f t="shared" si="23"/>
        <v>N/A</v>
      </c>
    </row>
    <row r="36" spans="1:17">
      <c r="B36" t="s">
        <v>42</v>
      </c>
      <c r="C36" s="76">
        <v>23.9</v>
      </c>
      <c r="D36" s="79">
        <v>1286165.6000000001</v>
      </c>
      <c r="E36" s="76">
        <v>23.9</v>
      </c>
      <c r="F36" s="79">
        <v>1286165.6000000001</v>
      </c>
      <c r="G36" s="79"/>
      <c r="I36" s="79"/>
      <c r="J36" s="79"/>
      <c r="K36" s="79"/>
      <c r="O36" s="409" t="str">
        <f t="shared" ref="O36:Q36" si="24">I284</f>
        <v>corona Total</v>
      </c>
      <c r="P36" s="409" t="str">
        <f t="shared" si="24"/>
        <v>N/A</v>
      </c>
      <c r="Q36" s="409" t="str">
        <f t="shared" si="24"/>
        <v>N/A</v>
      </c>
    </row>
    <row r="37" spans="1:17">
      <c r="B37" t="s">
        <v>43</v>
      </c>
      <c r="C37" s="76">
        <v>15</v>
      </c>
      <c r="D37" s="79">
        <v>1044551.8599999999</v>
      </c>
      <c r="E37" s="76">
        <v>15</v>
      </c>
      <c r="F37" s="79">
        <v>1044551.8599999999</v>
      </c>
      <c r="G37" s="79"/>
      <c r="I37" s="79"/>
      <c r="J37" s="79"/>
      <c r="K37" s="79"/>
      <c r="O37" s="409" t="str">
        <f t="shared" ref="O37:Q37" si="25">I293</f>
        <v>cottonwood classical preparatory school Total</v>
      </c>
      <c r="P37" s="409" t="str">
        <f t="shared" si="25"/>
        <v>N/A</v>
      </c>
      <c r="Q37" s="409" t="str">
        <f t="shared" si="25"/>
        <v>N/A</v>
      </c>
    </row>
    <row r="38" spans="1:17">
      <c r="B38" t="s">
        <v>44</v>
      </c>
      <c r="C38" s="76">
        <v>9.3000000000000007</v>
      </c>
      <c r="D38" s="79">
        <v>526871.82999999996</v>
      </c>
      <c r="E38" s="76">
        <v>9.3000000000000007</v>
      </c>
      <c r="F38" s="79">
        <v>526871.82999999996</v>
      </c>
      <c r="G38" s="79"/>
      <c r="I38" s="79"/>
      <c r="J38" s="79"/>
      <c r="K38" s="79"/>
      <c r="O38" s="409" t="str">
        <f t="shared" ref="O38:Q38" si="26">I302</f>
        <v>cuba Total</v>
      </c>
      <c r="P38" s="409" t="str">
        <f t="shared" si="26"/>
        <v>N/A</v>
      </c>
      <c r="Q38" s="409" t="str">
        <f t="shared" si="26"/>
        <v>N/A</v>
      </c>
    </row>
    <row r="39" spans="1:17">
      <c r="B39" t="s">
        <v>45</v>
      </c>
      <c r="C39" s="76">
        <v>19</v>
      </c>
      <c r="D39" s="79">
        <v>896647.05999999982</v>
      </c>
      <c r="E39" s="76">
        <v>19</v>
      </c>
      <c r="F39" s="79">
        <v>896647.05999999982</v>
      </c>
      <c r="G39" s="79"/>
      <c r="I39" s="79"/>
      <c r="O39" s="409" t="str">
        <f t="shared" ref="O39:Q39" si="27">I311</f>
        <v>deap Total</v>
      </c>
      <c r="P39" s="409" t="str">
        <f t="shared" si="27"/>
        <v>N/A</v>
      </c>
      <c r="Q39" s="409" t="str">
        <f t="shared" si="27"/>
        <v>N/A</v>
      </c>
    </row>
    <row r="40" spans="1:17">
      <c r="B40" t="s">
        <v>46</v>
      </c>
      <c r="C40" s="76">
        <v>2</v>
      </c>
      <c r="D40" s="79">
        <v>98921.16</v>
      </c>
      <c r="E40" s="76">
        <v>2</v>
      </c>
      <c r="F40" s="79">
        <v>98921.16</v>
      </c>
      <c r="G40" s="79"/>
      <c r="I40" s="79"/>
      <c r="J40" s="79"/>
      <c r="K40" s="79"/>
      <c r="O40" s="409" t="str">
        <f t="shared" ref="O40:Q40" si="28">I320</f>
        <v>deming Total</v>
      </c>
      <c r="P40" s="409">
        <f t="shared" si="28"/>
        <v>68790.5</v>
      </c>
      <c r="Q40" s="409">
        <f t="shared" si="28"/>
        <v>68791.5</v>
      </c>
    </row>
    <row r="41" spans="1:17">
      <c r="A41" t="s">
        <v>259</v>
      </c>
      <c r="C41" s="76">
        <v>299.25000000000006</v>
      </c>
      <c r="D41" s="79">
        <v>16741983.779999999</v>
      </c>
      <c r="E41" s="76">
        <v>299.25000000000006</v>
      </c>
      <c r="F41" s="79">
        <v>16741983.779999999</v>
      </c>
      <c r="G41" s="126">
        <f>IF(C41=0,"N/A",D41/C41)</f>
        <v>55946.478796992466</v>
      </c>
      <c r="H41" s="126">
        <f>IF(E41=0,"N/A",F41/E41)</f>
        <v>55946.478796992466</v>
      </c>
      <c r="I41" s="79" t="str">
        <f>A41</f>
        <v>albuquerque Total</v>
      </c>
      <c r="J41" s="79">
        <f>G41</f>
        <v>55946.478796992466</v>
      </c>
      <c r="K41" s="79">
        <f>H41</f>
        <v>55946.478796992466</v>
      </c>
      <c r="O41" s="409" t="str">
        <f t="shared" ref="O41:Q41" si="29">I329</f>
        <v>des moines Total</v>
      </c>
      <c r="P41" s="409" t="str">
        <f t="shared" si="29"/>
        <v>N/A</v>
      </c>
      <c r="Q41" s="409" t="str">
        <f t="shared" si="29"/>
        <v>N/A</v>
      </c>
    </row>
    <row r="42" spans="1:17">
      <c r="A42" t="s">
        <v>155</v>
      </c>
      <c r="B42" t="s">
        <v>39</v>
      </c>
      <c r="C42" s="76">
        <v>0</v>
      </c>
      <c r="D42" s="79">
        <v>0</v>
      </c>
      <c r="E42" s="76">
        <v>0</v>
      </c>
      <c r="F42" s="79">
        <v>0</v>
      </c>
      <c r="G42" s="79"/>
      <c r="I42" s="79"/>
      <c r="J42" s="79"/>
      <c r="K42" s="79"/>
      <c r="O42" s="409" t="str">
        <f t="shared" ref="O42:Q42" si="30">I338</f>
        <v>dexter Total</v>
      </c>
      <c r="P42" s="409">
        <f t="shared" si="30"/>
        <v>68439</v>
      </c>
      <c r="Q42" s="409">
        <f t="shared" si="30"/>
        <v>68439</v>
      </c>
    </row>
    <row r="43" spans="1:17">
      <c r="B43" t="s">
        <v>40</v>
      </c>
      <c r="C43" s="76">
        <v>0</v>
      </c>
      <c r="D43" s="79">
        <v>0</v>
      </c>
      <c r="E43" s="76">
        <v>0</v>
      </c>
      <c r="F43" s="79">
        <v>0</v>
      </c>
      <c r="G43" s="79"/>
      <c r="I43" s="79"/>
      <c r="O43" s="409" t="str">
        <f t="shared" ref="O43" si="31">I347</f>
        <v>dora Total</v>
      </c>
      <c r="P43" s="409" t="str">
        <f t="shared" ref="P43" si="32">J347</f>
        <v>N/A</v>
      </c>
      <c r="Q43" s="409" t="str">
        <f t="shared" ref="Q43" si="33">K347</f>
        <v>N/A</v>
      </c>
    </row>
    <row r="44" spans="1:17">
      <c r="B44" t="s">
        <v>41</v>
      </c>
      <c r="C44" s="76">
        <v>0</v>
      </c>
      <c r="D44" s="79">
        <v>0</v>
      </c>
      <c r="E44" s="76">
        <v>0</v>
      </c>
      <c r="F44" s="79">
        <v>0</v>
      </c>
      <c r="G44" s="79"/>
      <c r="I44" s="79"/>
      <c r="J44" s="79"/>
      <c r="K44" s="79"/>
      <c r="O44" s="409" t="str">
        <f>I356</f>
        <v>dream dine charter school Total</v>
      </c>
      <c r="P44" s="409" t="str">
        <f>J356</f>
        <v>N/A</v>
      </c>
      <c r="Q44" s="409" t="str">
        <f>K356</f>
        <v>N/A</v>
      </c>
    </row>
    <row r="45" spans="1:17">
      <c r="B45" t="s">
        <v>42</v>
      </c>
      <c r="C45" s="76">
        <v>0</v>
      </c>
      <c r="D45" s="79">
        <v>0</v>
      </c>
      <c r="E45" s="76">
        <v>0</v>
      </c>
      <c r="F45" s="79">
        <v>0</v>
      </c>
      <c r="G45" s="79"/>
      <c r="I45" s="79"/>
      <c r="J45" s="79"/>
      <c r="K45" s="79"/>
      <c r="O45" s="409" t="str">
        <f>I365</f>
        <v>dulce Total</v>
      </c>
      <c r="P45" s="409">
        <f>J365</f>
        <v>80500</v>
      </c>
      <c r="Q45" s="409">
        <f>K365</f>
        <v>81000</v>
      </c>
    </row>
    <row r="46" spans="1:17">
      <c r="B46" t="s">
        <v>43</v>
      </c>
      <c r="C46" s="76">
        <v>0</v>
      </c>
      <c r="D46" s="79">
        <v>0</v>
      </c>
      <c r="E46" s="76">
        <v>0</v>
      </c>
      <c r="F46" s="79">
        <v>0</v>
      </c>
      <c r="G46" s="79"/>
      <c r="I46" s="79"/>
      <c r="J46" s="79"/>
      <c r="K46" s="79"/>
      <c r="O46" s="409" t="str">
        <f>I374</f>
        <v>elida Total</v>
      </c>
      <c r="P46" s="409" t="str">
        <f>J374</f>
        <v>N/A</v>
      </c>
      <c r="Q46" s="409" t="str">
        <f>K374</f>
        <v>N/A</v>
      </c>
    </row>
    <row r="47" spans="1:17">
      <c r="B47" t="s">
        <v>44</v>
      </c>
      <c r="C47" s="76">
        <v>0</v>
      </c>
      <c r="D47" s="79">
        <v>0</v>
      </c>
      <c r="E47" s="76">
        <v>0</v>
      </c>
      <c r="F47" s="79">
        <v>0</v>
      </c>
      <c r="G47" s="79"/>
      <c r="I47" s="79"/>
      <c r="O47" s="409" t="str">
        <f>I383</f>
        <v>espanola Total</v>
      </c>
      <c r="P47" s="409">
        <f>J383</f>
        <v>68011.981751824816</v>
      </c>
      <c r="Q47" s="409">
        <f>K383</f>
        <v>68420.07299270072</v>
      </c>
    </row>
    <row r="48" spans="1:17">
      <c r="B48" t="s">
        <v>45</v>
      </c>
      <c r="C48" s="76">
        <v>0</v>
      </c>
      <c r="D48" s="79">
        <v>0</v>
      </c>
      <c r="E48" s="76">
        <v>0</v>
      </c>
      <c r="F48" s="79">
        <v>0</v>
      </c>
      <c r="G48" s="79"/>
      <c r="I48" s="79"/>
      <c r="J48" s="79"/>
      <c r="K48" s="79"/>
      <c r="O48" s="409" t="str">
        <f>I392</f>
        <v>estancia Total</v>
      </c>
      <c r="P48" s="409" t="str">
        <f>J392</f>
        <v>N/A</v>
      </c>
      <c r="Q48" s="409" t="str">
        <f>K392</f>
        <v>N/A</v>
      </c>
    </row>
    <row r="49" spans="1:17">
      <c r="B49" t="s">
        <v>46</v>
      </c>
      <c r="C49" s="76">
        <v>0</v>
      </c>
      <c r="D49" s="79">
        <v>0</v>
      </c>
      <c r="E49" s="76">
        <v>0</v>
      </c>
      <c r="F49" s="79">
        <v>0</v>
      </c>
      <c r="G49" s="79"/>
      <c r="I49" s="79"/>
      <c r="O49" s="409" t="str">
        <f>I401</f>
        <v>estancia valley clasical academy Total</v>
      </c>
      <c r="P49" s="409" t="str">
        <f>J401</f>
        <v>N/A</v>
      </c>
      <c r="Q49" s="409" t="str">
        <f>K401</f>
        <v>N/A</v>
      </c>
    </row>
    <row r="50" spans="1:17">
      <c r="A50" t="s">
        <v>261</v>
      </c>
      <c r="C50" s="76">
        <v>0</v>
      </c>
      <c r="D50" s="79">
        <v>0</v>
      </c>
      <c r="E50" s="76">
        <v>0</v>
      </c>
      <c r="F50" s="79">
        <v>0</v>
      </c>
      <c r="G50" s="126" t="str">
        <f>IF(C50=0,"N/A",D50/C50)</f>
        <v>N/A</v>
      </c>
      <c r="H50" s="126" t="str">
        <f>IF(E50=0,"N/A",F50/E50)</f>
        <v>N/A</v>
      </c>
      <c r="I50" s="79" t="str">
        <f>A50</f>
        <v>albuquerque institute for math and science Total</v>
      </c>
      <c r="J50" s="79" t="str">
        <f>G50</f>
        <v>N/A</v>
      </c>
      <c r="K50" s="79" t="str">
        <f>H50</f>
        <v>N/A</v>
      </c>
      <c r="O50" s="409" t="str">
        <f>I410</f>
        <v>eunice Total</v>
      </c>
      <c r="P50" s="409" t="str">
        <f>J410</f>
        <v>N/A</v>
      </c>
      <c r="Q50" s="409" t="str">
        <f>K410</f>
        <v>N/A</v>
      </c>
    </row>
    <row r="51" spans="1:17">
      <c r="A51" t="s">
        <v>156</v>
      </c>
      <c r="B51" t="s">
        <v>39</v>
      </c>
      <c r="C51" s="76">
        <v>0</v>
      </c>
      <c r="D51" s="79">
        <v>0</v>
      </c>
      <c r="E51" s="76">
        <v>0</v>
      </c>
      <c r="F51" s="79">
        <v>0</v>
      </c>
      <c r="G51" s="79"/>
      <c r="I51" s="79"/>
      <c r="O51" s="409" t="str">
        <f t="shared" ref="O51:Q51" si="34">I419</f>
        <v>explore academy Total</v>
      </c>
      <c r="P51" s="409" t="str">
        <f t="shared" si="34"/>
        <v>N/A</v>
      </c>
      <c r="Q51" s="409" t="str">
        <f t="shared" si="34"/>
        <v>N/A</v>
      </c>
    </row>
    <row r="52" spans="1:17">
      <c r="B52" t="s">
        <v>40</v>
      </c>
      <c r="C52" s="76">
        <v>0</v>
      </c>
      <c r="D52" s="79">
        <v>0</v>
      </c>
      <c r="E52" s="76">
        <v>0</v>
      </c>
      <c r="F52" s="79">
        <v>0</v>
      </c>
      <c r="G52" s="79"/>
      <c r="I52" s="79"/>
      <c r="J52" s="79"/>
      <c r="K52" s="79"/>
      <c r="O52" s="409" t="str">
        <f t="shared" ref="O52:Q52" si="35">I428</f>
        <v>farmington Total</v>
      </c>
      <c r="P52" s="409">
        <f t="shared" si="35"/>
        <v>49898.715509467991</v>
      </c>
      <c r="Q52" s="409">
        <f t="shared" si="35"/>
        <v>49898.715509467991</v>
      </c>
    </row>
    <row r="53" spans="1:17">
      <c r="B53" t="s">
        <v>41</v>
      </c>
      <c r="C53" s="76">
        <v>0</v>
      </c>
      <c r="D53" s="79">
        <v>0</v>
      </c>
      <c r="E53" s="76">
        <v>0</v>
      </c>
      <c r="F53" s="79">
        <v>0</v>
      </c>
      <c r="G53" s="79"/>
      <c r="I53" s="79"/>
      <c r="J53" s="79"/>
      <c r="K53" s="79"/>
      <c r="O53" s="409" t="str">
        <f t="shared" ref="O53:Q53" si="36">I437</f>
        <v>floyd Total</v>
      </c>
      <c r="P53" s="409">
        <f t="shared" si="36"/>
        <v>55775</v>
      </c>
      <c r="Q53" s="409">
        <f t="shared" si="36"/>
        <v>55776</v>
      </c>
    </row>
    <row r="54" spans="1:17">
      <c r="B54" t="s">
        <v>42</v>
      </c>
      <c r="C54" s="76">
        <v>0</v>
      </c>
      <c r="D54" s="79">
        <v>0</v>
      </c>
      <c r="E54" s="76">
        <v>0</v>
      </c>
      <c r="F54" s="79">
        <v>0</v>
      </c>
      <c r="G54" s="79"/>
      <c r="I54" s="79"/>
      <c r="J54" s="79"/>
      <c r="K54" s="79"/>
      <c r="O54" s="409" t="str">
        <f t="shared" ref="O54:Q54" si="37">I446</f>
        <v>fort sumner Total</v>
      </c>
      <c r="P54" s="409">
        <f t="shared" si="37"/>
        <v>53688</v>
      </c>
      <c r="Q54" s="409">
        <f t="shared" si="37"/>
        <v>53688</v>
      </c>
    </row>
    <row r="55" spans="1:17">
      <c r="B55" t="s">
        <v>43</v>
      </c>
      <c r="C55" s="76">
        <v>0</v>
      </c>
      <c r="D55" s="79">
        <v>0</v>
      </c>
      <c r="E55" s="76">
        <v>0</v>
      </c>
      <c r="F55" s="79">
        <v>0</v>
      </c>
      <c r="G55" s="79"/>
      <c r="I55" s="79"/>
      <c r="O55" s="409" t="str">
        <f t="shared" ref="O55:Q55" si="38">I455</f>
        <v>gadsden Total</v>
      </c>
      <c r="P55" s="409">
        <f t="shared" si="38"/>
        <v>46938.91358024691</v>
      </c>
      <c r="Q55" s="409">
        <f t="shared" si="38"/>
        <v>46938.91358024691</v>
      </c>
    </row>
    <row r="56" spans="1:17">
      <c r="B56" t="s">
        <v>44</v>
      </c>
      <c r="C56" s="76">
        <v>0</v>
      </c>
      <c r="D56" s="79">
        <v>0</v>
      </c>
      <c r="E56" s="76">
        <v>0</v>
      </c>
      <c r="F56" s="79">
        <v>0</v>
      </c>
      <c r="G56" s="79"/>
      <c r="I56" s="79"/>
      <c r="J56" s="79"/>
      <c r="K56" s="79"/>
      <c r="O56" s="409" t="str">
        <f t="shared" ref="O56:Q56" si="39">I464</f>
        <v>gallup Total</v>
      </c>
      <c r="P56" s="409">
        <f t="shared" si="39"/>
        <v>62256.284228048273</v>
      </c>
      <c r="Q56" s="409">
        <f t="shared" si="39"/>
        <v>65382.804827299209</v>
      </c>
    </row>
    <row r="57" spans="1:17">
      <c r="B57" t="s">
        <v>45</v>
      </c>
      <c r="C57" s="76">
        <v>0</v>
      </c>
      <c r="D57" s="79">
        <v>0</v>
      </c>
      <c r="E57" s="76">
        <v>0</v>
      </c>
      <c r="F57" s="79">
        <v>0</v>
      </c>
      <c r="G57" s="79"/>
      <c r="I57" s="79"/>
      <c r="O57" s="409" t="str">
        <f t="shared" ref="O57:Q57" si="40">I473</f>
        <v>gilbert l. sena charter high school Total</v>
      </c>
      <c r="P57" s="409" t="str">
        <f t="shared" si="40"/>
        <v>N/A</v>
      </c>
      <c r="Q57" s="409" t="str">
        <f t="shared" si="40"/>
        <v>N/A</v>
      </c>
    </row>
    <row r="58" spans="1:17">
      <c r="B58" t="s">
        <v>46</v>
      </c>
      <c r="C58" s="76">
        <v>0</v>
      </c>
      <c r="D58" s="79">
        <v>0</v>
      </c>
      <c r="E58" s="76">
        <v>0</v>
      </c>
      <c r="F58" s="79">
        <v>0</v>
      </c>
      <c r="G58" s="79"/>
      <c r="I58" s="79"/>
      <c r="J58" s="79"/>
      <c r="K58" s="79"/>
      <c r="O58" s="409" t="str">
        <f t="shared" ref="O58:Q58" si="41">I482</f>
        <v>grady Total</v>
      </c>
      <c r="P58" s="409" t="str">
        <f t="shared" si="41"/>
        <v>N/A</v>
      </c>
      <c r="Q58" s="409" t="str">
        <f t="shared" si="41"/>
        <v>N/A</v>
      </c>
    </row>
    <row r="59" spans="1:17">
      <c r="A59" t="s">
        <v>262</v>
      </c>
      <c r="C59" s="76">
        <v>0</v>
      </c>
      <c r="D59" s="79">
        <v>0</v>
      </c>
      <c r="E59" s="76">
        <v>0</v>
      </c>
      <c r="F59" s="79">
        <v>0</v>
      </c>
      <c r="G59" s="126" t="str">
        <f>IF(C59=0,"N/A",D59/C59)</f>
        <v>N/A</v>
      </c>
      <c r="H59" s="126" t="str">
        <f>IF(E59=0,"N/A",F59/E59)</f>
        <v>N/A</v>
      </c>
      <c r="I59" s="79" t="str">
        <f>A59</f>
        <v>albuquerque school of excellence Total</v>
      </c>
      <c r="J59" s="79" t="str">
        <f>G59</f>
        <v>N/A</v>
      </c>
      <c r="K59" s="79" t="str">
        <f>H59</f>
        <v>N/A</v>
      </c>
      <c r="O59" s="409" t="str">
        <f t="shared" ref="O59:Q59" si="42">I491</f>
        <v>grants-cibola Total</v>
      </c>
      <c r="P59" s="409">
        <f t="shared" si="42"/>
        <v>56000</v>
      </c>
      <c r="Q59" s="409">
        <f t="shared" si="42"/>
        <v>56420</v>
      </c>
    </row>
    <row r="60" spans="1:17">
      <c r="A60" t="s">
        <v>158</v>
      </c>
      <c r="B60" t="s">
        <v>39</v>
      </c>
      <c r="C60" s="76">
        <v>0</v>
      </c>
      <c r="D60" s="79">
        <v>0</v>
      </c>
      <c r="E60" s="76">
        <v>0</v>
      </c>
      <c r="F60" s="79">
        <v>0</v>
      </c>
      <c r="G60" s="79"/>
      <c r="I60" s="79"/>
      <c r="J60" s="79"/>
      <c r="K60" s="79"/>
      <c r="O60" s="409" t="str">
        <f t="shared" ref="O60:Q60" si="43">I500</f>
        <v>great academy (the) Total</v>
      </c>
      <c r="P60" s="409" t="str">
        <f t="shared" si="43"/>
        <v>N/A</v>
      </c>
      <c r="Q60" s="409" t="str">
        <f t="shared" si="43"/>
        <v>N/A</v>
      </c>
    </row>
    <row r="61" spans="1:17">
      <c r="B61" t="s">
        <v>40</v>
      </c>
      <c r="C61" s="76">
        <v>1.87</v>
      </c>
      <c r="D61" s="79">
        <v>119542.64</v>
      </c>
      <c r="E61" s="76">
        <v>1.87</v>
      </c>
      <c r="F61" s="79">
        <v>120203.62</v>
      </c>
      <c r="G61" s="79"/>
      <c r="I61" s="79"/>
      <c r="J61" s="79"/>
      <c r="K61" s="79"/>
      <c r="O61" s="409" t="str">
        <f t="shared" ref="O61:Q61" si="44">I509</f>
        <v>hagerman Total</v>
      </c>
      <c r="P61" s="409" t="str">
        <f t="shared" si="44"/>
        <v>N/A</v>
      </c>
      <c r="Q61" s="409" t="str">
        <f t="shared" si="44"/>
        <v>N/A</v>
      </c>
    </row>
    <row r="62" spans="1:17">
      <c r="B62" t="s">
        <v>41</v>
      </c>
      <c r="C62" s="76">
        <v>1.4</v>
      </c>
      <c r="D62" s="79">
        <v>74323</v>
      </c>
      <c r="E62" s="76">
        <v>1.4</v>
      </c>
      <c r="F62" s="79">
        <v>74649</v>
      </c>
      <c r="G62" s="79"/>
      <c r="I62" s="79"/>
      <c r="J62" s="79"/>
      <c r="K62" s="79"/>
      <c r="O62" s="409" t="str">
        <f t="shared" ref="O62:Q62" si="45">I518</f>
        <v>hatch Total</v>
      </c>
      <c r="P62" s="409" t="str">
        <f t="shared" si="45"/>
        <v>N/A</v>
      </c>
      <c r="Q62" s="409" t="str">
        <f t="shared" si="45"/>
        <v>N/A</v>
      </c>
    </row>
    <row r="63" spans="1:17">
      <c r="B63" t="s">
        <v>42</v>
      </c>
      <c r="C63" s="76">
        <v>0</v>
      </c>
      <c r="D63" s="79">
        <v>0</v>
      </c>
      <c r="E63" s="76">
        <v>0</v>
      </c>
      <c r="F63" s="79">
        <v>0</v>
      </c>
      <c r="G63" s="79"/>
      <c r="I63" s="79"/>
      <c r="O63" s="409" t="str">
        <f t="shared" ref="O63:Q63" si="46">I527</f>
        <v>health leadership high school Total</v>
      </c>
      <c r="P63" s="409" t="str">
        <f t="shared" si="46"/>
        <v>N/A</v>
      </c>
      <c r="Q63" s="409" t="str">
        <f t="shared" si="46"/>
        <v>N/A</v>
      </c>
    </row>
    <row r="64" spans="1:17">
      <c r="B64" t="s">
        <v>43</v>
      </c>
      <c r="C64" s="76">
        <v>0</v>
      </c>
      <c r="D64" s="79">
        <v>0</v>
      </c>
      <c r="E64" s="76">
        <v>0</v>
      </c>
      <c r="F64" s="79">
        <v>0</v>
      </c>
      <c r="G64" s="79"/>
      <c r="I64" s="79"/>
      <c r="J64" s="79"/>
      <c r="K64" s="79"/>
      <c r="O64" s="409" t="str">
        <f t="shared" ref="O64:Q64" si="47">I536</f>
        <v>hobbs Total</v>
      </c>
      <c r="P64" s="409">
        <f t="shared" si="47"/>
        <v>71630.263076923075</v>
      </c>
      <c r="Q64" s="409">
        <f t="shared" si="47"/>
        <v>72218.275769230764</v>
      </c>
    </row>
    <row r="65" spans="1:17">
      <c r="B65" t="s">
        <v>44</v>
      </c>
      <c r="C65" s="76">
        <v>0</v>
      </c>
      <c r="D65" s="79">
        <v>0</v>
      </c>
      <c r="E65" s="76">
        <v>0</v>
      </c>
      <c r="F65" s="79">
        <v>0</v>
      </c>
      <c r="G65" s="79"/>
      <c r="I65" s="79"/>
      <c r="O65" s="409" t="str">
        <f t="shared" ref="O65:Q65" si="48">I545</f>
        <v>hondo valley Total</v>
      </c>
      <c r="P65" s="409" t="str">
        <f t="shared" si="48"/>
        <v>N/A</v>
      </c>
      <c r="Q65" s="409" t="str">
        <f t="shared" si="48"/>
        <v>N/A</v>
      </c>
    </row>
    <row r="66" spans="1:17">
      <c r="B66" t="s">
        <v>45</v>
      </c>
      <c r="C66" s="76">
        <v>0</v>
      </c>
      <c r="D66" s="79">
        <v>0</v>
      </c>
      <c r="E66" s="76">
        <v>0</v>
      </c>
      <c r="F66" s="79">
        <v>0</v>
      </c>
      <c r="G66" s="79"/>
      <c r="I66" s="79"/>
      <c r="J66" s="79"/>
      <c r="K66" s="79"/>
      <c r="O66" s="409" t="str">
        <f t="shared" ref="O66:Q66" si="49">I554</f>
        <v>horizon academy west Total</v>
      </c>
      <c r="P66" s="409" t="str">
        <f t="shared" si="49"/>
        <v>N/A</v>
      </c>
      <c r="Q66" s="409" t="str">
        <f t="shared" si="49"/>
        <v>N/A</v>
      </c>
    </row>
    <row r="67" spans="1:17">
      <c r="B67" t="s">
        <v>46</v>
      </c>
      <c r="C67" s="76">
        <v>0</v>
      </c>
      <c r="D67" s="79">
        <v>0</v>
      </c>
      <c r="E67" s="76">
        <v>0</v>
      </c>
      <c r="F67" s="79">
        <v>0</v>
      </c>
      <c r="G67" s="79"/>
      <c r="I67" s="79"/>
      <c r="O67" s="409" t="str">
        <f t="shared" ref="O67:Q67" si="50">I563</f>
        <v>house Total</v>
      </c>
      <c r="P67" s="409">
        <f t="shared" si="50"/>
        <v>49000</v>
      </c>
      <c r="Q67" s="409">
        <f t="shared" si="50"/>
        <v>49000</v>
      </c>
    </row>
    <row r="68" spans="1:17">
      <c r="A68" t="s">
        <v>263</v>
      </c>
      <c r="C68" s="76">
        <v>3.27</v>
      </c>
      <c r="D68" s="79">
        <v>193865.64</v>
      </c>
      <c r="E68" s="76">
        <v>3.27</v>
      </c>
      <c r="F68" s="79">
        <v>194852.62</v>
      </c>
      <c r="G68" s="126">
        <f>IF(C68=0,"N/A",D68/C68)</f>
        <v>59286.128440366978</v>
      </c>
      <c r="H68" s="126">
        <f>IF(E68=0,"N/A",F68/E68)</f>
        <v>59587.957186544343</v>
      </c>
      <c r="I68" s="79" t="str">
        <f>A68</f>
        <v>albuquerque sign language academy Total</v>
      </c>
      <c r="J68" s="79">
        <f>G68</f>
        <v>59286.128440366978</v>
      </c>
      <c r="K68" s="79">
        <f>H68</f>
        <v>59587.957186544343</v>
      </c>
      <c r="O68" s="409" t="str">
        <f t="shared" ref="O68:Q68" si="51">I572</f>
        <v>j. paul taylor academy Total</v>
      </c>
      <c r="P68" s="409" t="str">
        <f t="shared" si="51"/>
        <v>N/A</v>
      </c>
      <c r="Q68" s="409" t="str">
        <f t="shared" si="51"/>
        <v>N/A</v>
      </c>
    </row>
    <row r="69" spans="1:17">
      <c r="A69" t="s">
        <v>159</v>
      </c>
      <c r="B69" t="s">
        <v>39</v>
      </c>
      <c r="C69" s="76">
        <v>0</v>
      </c>
      <c r="D69" s="79">
        <v>0</v>
      </c>
      <c r="E69" s="76">
        <v>0</v>
      </c>
      <c r="F69" s="79">
        <v>0</v>
      </c>
      <c r="G69" s="79"/>
      <c r="I69" s="79"/>
      <c r="J69" s="79"/>
      <c r="K69" s="79"/>
      <c r="O69" s="409" t="str">
        <f t="shared" ref="O69:Q69" si="52">I581</f>
        <v>jal Total</v>
      </c>
      <c r="P69" s="409" t="str">
        <f t="shared" si="52"/>
        <v>N/A</v>
      </c>
      <c r="Q69" s="409" t="str">
        <f t="shared" si="52"/>
        <v>N/A</v>
      </c>
    </row>
    <row r="70" spans="1:17">
      <c r="B70" t="s">
        <v>40</v>
      </c>
      <c r="C70" s="76">
        <v>0</v>
      </c>
      <c r="D70" s="79">
        <v>0</v>
      </c>
      <c r="E70" s="76">
        <v>0</v>
      </c>
      <c r="F70" s="79">
        <v>0</v>
      </c>
      <c r="G70" s="79"/>
      <c r="I70" s="79"/>
      <c r="J70" s="79"/>
      <c r="K70" s="79"/>
      <c r="O70" s="409" t="str">
        <f t="shared" ref="O70:Q70" si="53">I590</f>
        <v>jemez mountain Total</v>
      </c>
      <c r="P70" s="409" t="str">
        <f t="shared" si="53"/>
        <v>N/A</v>
      </c>
      <c r="Q70" s="409" t="str">
        <f t="shared" si="53"/>
        <v>N/A</v>
      </c>
    </row>
    <row r="71" spans="1:17">
      <c r="B71" t="s">
        <v>41</v>
      </c>
      <c r="C71" s="76">
        <v>0</v>
      </c>
      <c r="D71" s="79">
        <v>0</v>
      </c>
      <c r="E71" s="76">
        <v>0</v>
      </c>
      <c r="F71" s="79">
        <v>0</v>
      </c>
      <c r="G71" s="79"/>
      <c r="I71" s="79"/>
      <c r="O71" s="409" t="str">
        <f t="shared" ref="O71:Q71" si="54">I599</f>
        <v>jemez valley Total</v>
      </c>
      <c r="P71" s="409">
        <f t="shared" si="54"/>
        <v>11200</v>
      </c>
      <c r="Q71" s="409">
        <f t="shared" si="54"/>
        <v>11200</v>
      </c>
    </row>
    <row r="72" spans="1:17">
      <c r="B72" t="s">
        <v>42</v>
      </c>
      <c r="C72" s="76">
        <v>0</v>
      </c>
      <c r="D72" s="79">
        <v>0</v>
      </c>
      <c r="E72" s="76">
        <v>0</v>
      </c>
      <c r="F72" s="79">
        <v>0</v>
      </c>
      <c r="G72" s="79"/>
      <c r="I72" s="79"/>
      <c r="J72" s="79"/>
      <c r="K72" s="79"/>
      <c r="O72" s="409" t="str">
        <f t="shared" ref="O72:Q72" si="55">I608</f>
        <v>la academia dolores huerta Total</v>
      </c>
      <c r="P72" s="409" t="str">
        <f t="shared" si="55"/>
        <v>N/A</v>
      </c>
      <c r="Q72" s="409" t="str">
        <f t="shared" si="55"/>
        <v>N/A</v>
      </c>
    </row>
    <row r="73" spans="1:17">
      <c r="B73" t="s">
        <v>43</v>
      </c>
      <c r="C73" s="76">
        <v>0</v>
      </c>
      <c r="D73" s="79">
        <v>0</v>
      </c>
      <c r="E73" s="76">
        <v>0</v>
      </c>
      <c r="F73" s="79">
        <v>0</v>
      </c>
      <c r="G73" s="79"/>
      <c r="I73" s="79"/>
      <c r="O73" s="409" t="str">
        <f t="shared" ref="O73:Q73" si="56">I617</f>
        <v>la promesa early learning center Total</v>
      </c>
      <c r="P73" s="409" t="str">
        <f t="shared" si="56"/>
        <v>N/A</v>
      </c>
      <c r="Q73" s="409" t="str">
        <f t="shared" si="56"/>
        <v>N/A</v>
      </c>
    </row>
    <row r="74" spans="1:17">
      <c r="B74" t="s">
        <v>44</v>
      </c>
      <c r="C74" s="76">
        <v>0</v>
      </c>
      <c r="D74" s="79">
        <v>0</v>
      </c>
      <c r="E74" s="76">
        <v>0</v>
      </c>
      <c r="F74" s="79">
        <v>0</v>
      </c>
      <c r="G74" s="79"/>
      <c r="I74" s="79"/>
      <c r="J74" s="79"/>
      <c r="K74" s="79"/>
      <c r="O74" s="409" t="str">
        <f t="shared" ref="O74:Q74" si="57">I626</f>
        <v>la resolana leadership academy Total</v>
      </c>
      <c r="P74" s="409" t="str">
        <f t="shared" si="57"/>
        <v>N/A</v>
      </c>
      <c r="Q74" s="409" t="str">
        <f t="shared" si="57"/>
        <v>N/A</v>
      </c>
    </row>
    <row r="75" spans="1:17">
      <c r="B75" t="s">
        <v>45</v>
      </c>
      <c r="C75" s="76">
        <v>0</v>
      </c>
      <c r="D75" s="79">
        <v>0</v>
      </c>
      <c r="E75" s="76">
        <v>0</v>
      </c>
      <c r="F75" s="79">
        <v>0</v>
      </c>
      <c r="G75" s="79"/>
      <c r="I75" s="79"/>
      <c r="O75" s="409" t="str">
        <f t="shared" ref="O75:Q75" si="58">I635</f>
        <v>la tierra montessori of the arts and sciences Total</v>
      </c>
      <c r="P75" s="409" t="str">
        <f t="shared" si="58"/>
        <v>N/A</v>
      </c>
      <c r="Q75" s="409" t="str">
        <f t="shared" si="58"/>
        <v>N/A</v>
      </c>
    </row>
    <row r="76" spans="1:17">
      <c r="B76" t="s">
        <v>46</v>
      </c>
      <c r="C76" s="76">
        <v>0</v>
      </c>
      <c r="D76" s="79">
        <v>0</v>
      </c>
      <c r="E76" s="76">
        <v>0</v>
      </c>
      <c r="F76" s="79">
        <v>0</v>
      </c>
      <c r="G76" s="79"/>
      <c r="I76" s="79"/>
      <c r="J76" s="79"/>
      <c r="K76" s="79"/>
      <c r="O76" s="409" t="str">
        <f t="shared" ref="O76:Q76" si="59">I644</f>
        <v>lake arthur Total</v>
      </c>
      <c r="P76" s="409" t="str">
        <f t="shared" si="59"/>
        <v>N/A</v>
      </c>
      <c r="Q76" s="409" t="str">
        <f t="shared" si="59"/>
        <v>N/A</v>
      </c>
    </row>
    <row r="77" spans="1:17">
      <c r="A77" t="s">
        <v>265</v>
      </c>
      <c r="C77" s="76">
        <v>0</v>
      </c>
      <c r="D77" s="79">
        <v>0</v>
      </c>
      <c r="E77" s="76">
        <v>0</v>
      </c>
      <c r="F77" s="79">
        <v>0</v>
      </c>
      <c r="G77" s="126" t="str">
        <f>IF(C77=0,"N/A",D77/C77)</f>
        <v>N/A</v>
      </c>
      <c r="H77" s="126" t="str">
        <f>IF(E77=0,"N/A",F77/E77)</f>
        <v>N/A</v>
      </c>
      <c r="I77" s="79" t="str">
        <f>A77</f>
        <v>aldo leopold charter school Total</v>
      </c>
      <c r="J77" s="79" t="str">
        <f>G77</f>
        <v>N/A</v>
      </c>
      <c r="K77" s="79" t="str">
        <f>H77</f>
        <v>N/A</v>
      </c>
      <c r="O77" s="409" t="str">
        <f t="shared" ref="O77:Q77" si="60">I653</f>
        <v>las cruces Total</v>
      </c>
      <c r="P77" s="409">
        <f t="shared" si="60"/>
        <v>54625.797604899904</v>
      </c>
      <c r="Q77" s="409">
        <f t="shared" si="60"/>
        <v>54625.797604899904</v>
      </c>
    </row>
    <row r="78" spans="1:17">
      <c r="A78" t="s">
        <v>161</v>
      </c>
      <c r="B78" t="s">
        <v>39</v>
      </c>
      <c r="C78" s="76">
        <v>0</v>
      </c>
      <c r="D78" s="79">
        <v>0</v>
      </c>
      <c r="E78" s="76">
        <v>0</v>
      </c>
      <c r="F78" s="79">
        <v>0</v>
      </c>
      <c r="G78" s="79"/>
      <c r="I78" s="79"/>
      <c r="J78" s="79"/>
      <c r="K78" s="79"/>
      <c r="O78" s="409" t="str">
        <f t="shared" ref="O78:Q78" si="61">I662</f>
        <v>las montanas charter high school Total</v>
      </c>
      <c r="P78" s="409" t="str">
        <f t="shared" si="61"/>
        <v>N/A</v>
      </c>
      <c r="Q78" s="409" t="str">
        <f t="shared" si="61"/>
        <v>N/A</v>
      </c>
    </row>
    <row r="79" spans="1:17">
      <c r="B79" t="s">
        <v>40</v>
      </c>
      <c r="C79" s="76">
        <v>0</v>
      </c>
      <c r="D79" s="79">
        <v>0</v>
      </c>
      <c r="E79" s="76">
        <v>0</v>
      </c>
      <c r="F79" s="79">
        <v>0</v>
      </c>
      <c r="G79" s="79"/>
      <c r="I79" s="79"/>
      <c r="O79" s="409" t="str">
        <f t="shared" ref="O79:Q79" si="62">I671</f>
        <v>las vegas city Total</v>
      </c>
      <c r="P79" s="409">
        <f t="shared" si="62"/>
        <v>58264</v>
      </c>
      <c r="Q79" s="409">
        <f t="shared" si="62"/>
        <v>58265</v>
      </c>
    </row>
    <row r="80" spans="1:17">
      <c r="B80" t="s">
        <v>41</v>
      </c>
      <c r="C80" s="76">
        <v>0</v>
      </c>
      <c r="D80" s="79">
        <v>0</v>
      </c>
      <c r="E80" s="76">
        <v>0</v>
      </c>
      <c r="F80" s="79">
        <v>0</v>
      </c>
      <c r="G80" s="79"/>
      <c r="I80" s="79"/>
      <c r="J80" s="79"/>
      <c r="K80" s="79"/>
      <c r="O80" s="409" t="str">
        <f t="shared" ref="O80:Q80" si="63">I680</f>
        <v>logan Total</v>
      </c>
      <c r="P80" s="409">
        <f t="shared" si="63"/>
        <v>62481</v>
      </c>
      <c r="Q80" s="409">
        <f t="shared" si="63"/>
        <v>62481</v>
      </c>
    </row>
    <row r="81" spans="1:17">
      <c r="B81" t="s">
        <v>42</v>
      </c>
      <c r="C81" s="76">
        <v>0</v>
      </c>
      <c r="D81" s="79">
        <v>0</v>
      </c>
      <c r="E81" s="76">
        <v>0</v>
      </c>
      <c r="F81" s="79">
        <v>0</v>
      </c>
      <c r="G81" s="79"/>
      <c r="I81" s="79"/>
      <c r="O81" s="409" t="str">
        <f t="shared" ref="O81:Q81" si="64">I689</f>
        <v>lordsburg Total</v>
      </c>
      <c r="P81" s="409">
        <f t="shared" si="64"/>
        <v>93750</v>
      </c>
      <c r="Q81" s="409">
        <f t="shared" si="64"/>
        <v>93750</v>
      </c>
    </row>
    <row r="82" spans="1:17">
      <c r="B82" t="s">
        <v>43</v>
      </c>
      <c r="C82" s="76">
        <v>0</v>
      </c>
      <c r="D82" s="79">
        <v>0</v>
      </c>
      <c r="E82" s="76">
        <v>0</v>
      </c>
      <c r="F82" s="79">
        <v>0</v>
      </c>
      <c r="G82" s="79"/>
      <c r="I82" s="79"/>
      <c r="J82" s="79"/>
      <c r="K82" s="79"/>
      <c r="O82" s="409" t="str">
        <f t="shared" ref="O82:Q82" si="65">I698</f>
        <v>los alamos Total</v>
      </c>
      <c r="P82" s="409">
        <f t="shared" si="65"/>
        <v>60253.844426623902</v>
      </c>
      <c r="Q82" s="409">
        <f t="shared" si="65"/>
        <v>62061.458700882104</v>
      </c>
    </row>
    <row r="83" spans="1:17">
      <c r="B83" t="s">
        <v>44</v>
      </c>
      <c r="C83" s="76">
        <v>0</v>
      </c>
      <c r="D83" s="79">
        <v>0</v>
      </c>
      <c r="E83" s="76">
        <v>0</v>
      </c>
      <c r="F83" s="79">
        <v>0</v>
      </c>
      <c r="G83" s="79"/>
      <c r="I83" s="79"/>
      <c r="O83" s="409" t="str">
        <f t="shared" ref="O83:Q83" si="66">I707</f>
        <v>los lunas Total</v>
      </c>
      <c r="P83" s="409">
        <f t="shared" si="66"/>
        <v>65919.34</v>
      </c>
      <c r="Q83" s="409">
        <f t="shared" si="66"/>
        <v>66423.555555555562</v>
      </c>
    </row>
    <row r="84" spans="1:17">
      <c r="B84" t="s">
        <v>45</v>
      </c>
      <c r="C84" s="76">
        <v>0</v>
      </c>
      <c r="D84" s="79">
        <v>0</v>
      </c>
      <c r="E84" s="76">
        <v>0</v>
      </c>
      <c r="F84" s="79">
        <v>0</v>
      </c>
      <c r="G84" s="79"/>
      <c r="I84" s="79"/>
      <c r="J84" s="79"/>
      <c r="K84" s="79"/>
      <c r="O84" s="409" t="str">
        <f>I716</f>
        <v>loving Total</v>
      </c>
      <c r="P84" s="409" t="str">
        <f>J716</f>
        <v>N/A</v>
      </c>
      <c r="Q84" s="409" t="str">
        <f>K716</f>
        <v>N/A</v>
      </c>
    </row>
    <row r="85" spans="1:17">
      <c r="B85" t="s">
        <v>46</v>
      </c>
      <c r="C85" s="76">
        <v>0</v>
      </c>
      <c r="D85" s="79">
        <v>0</v>
      </c>
      <c r="E85" s="76">
        <v>0</v>
      </c>
      <c r="F85" s="79">
        <v>0</v>
      </c>
      <c r="G85" s="79"/>
      <c r="I85" s="79"/>
      <c r="J85" s="79"/>
      <c r="K85" s="79"/>
      <c r="O85" s="409" t="str">
        <f>I725</f>
        <v>lovington Total</v>
      </c>
      <c r="P85" s="409">
        <f>J725</f>
        <v>59238.3</v>
      </c>
      <c r="Q85" s="409">
        <f>K725</f>
        <v>59772.9</v>
      </c>
    </row>
    <row r="86" spans="1:17">
      <c r="A86" t="s">
        <v>267</v>
      </c>
      <c r="C86" s="76">
        <v>0</v>
      </c>
      <c r="D86" s="79">
        <v>0</v>
      </c>
      <c r="E86" s="76">
        <v>0</v>
      </c>
      <c r="F86" s="79">
        <v>0</v>
      </c>
      <c r="G86" s="126" t="str">
        <f>IF(C86=0,"N/A",D86/C86)</f>
        <v>N/A</v>
      </c>
      <c r="H86" s="126" t="str">
        <f>IF(E86=0,"N/A",F86/E86)</f>
        <v>N/A</v>
      </c>
      <c r="I86" s="79" t="str">
        <f>A86</f>
        <v>alma d' arte charter high school Total</v>
      </c>
      <c r="J86" s="79" t="str">
        <f>G86</f>
        <v>N/A</v>
      </c>
      <c r="K86" s="79" t="str">
        <f>H86</f>
        <v>N/A</v>
      </c>
      <c r="O86" s="409" t="str">
        <f>I734</f>
        <v>magdalena Total</v>
      </c>
      <c r="P86" s="409" t="str">
        <f>J734</f>
        <v>N/A</v>
      </c>
      <c r="Q86" s="409" t="str">
        <f>K734</f>
        <v>N/A</v>
      </c>
    </row>
    <row r="87" spans="1:17">
      <c r="A87" t="s">
        <v>162</v>
      </c>
      <c r="B87" t="s">
        <v>39</v>
      </c>
      <c r="C87" s="76">
        <v>0</v>
      </c>
      <c r="D87" s="79">
        <v>0</v>
      </c>
      <c r="E87" s="76">
        <v>0</v>
      </c>
      <c r="F87" s="79">
        <v>0</v>
      </c>
      <c r="G87" s="79"/>
      <c r="I87" s="79"/>
      <c r="O87" s="409" t="str">
        <f>I743</f>
        <v>masters program (the) Total</v>
      </c>
      <c r="P87" s="409" t="str">
        <f>J743</f>
        <v>N/A</v>
      </c>
      <c r="Q87" s="409" t="str">
        <f>K743</f>
        <v>N/A</v>
      </c>
    </row>
    <row r="88" spans="1:17">
      <c r="B88" t="s">
        <v>40</v>
      </c>
      <c r="C88" s="76">
        <v>0</v>
      </c>
      <c r="D88" s="79">
        <v>0</v>
      </c>
      <c r="E88" s="76">
        <v>0</v>
      </c>
      <c r="F88" s="79">
        <v>0</v>
      </c>
      <c r="G88" s="79"/>
      <c r="I88" s="79"/>
      <c r="J88" s="79"/>
      <c r="K88" s="79"/>
      <c r="O88" s="409" t="str">
        <f>I752</f>
        <v>maxwell Total</v>
      </c>
      <c r="P88" s="409" t="str">
        <f>J752</f>
        <v>N/A</v>
      </c>
      <c r="Q88" s="409" t="str">
        <f>K752</f>
        <v>N/A</v>
      </c>
    </row>
    <row r="89" spans="1:17">
      <c r="B89" t="s">
        <v>41</v>
      </c>
      <c r="C89" s="76">
        <v>0</v>
      </c>
      <c r="D89" s="79">
        <v>0</v>
      </c>
      <c r="E89" s="76">
        <v>0</v>
      </c>
      <c r="F89" s="79">
        <v>0</v>
      </c>
      <c r="G89" s="79"/>
      <c r="I89" s="79"/>
      <c r="O89" s="409" t="str">
        <f>I761</f>
        <v>mccurdy charter school Total</v>
      </c>
      <c r="P89" s="409" t="str">
        <f>J761</f>
        <v>N/A</v>
      </c>
      <c r="Q89" s="409" t="str">
        <f>K761</f>
        <v>N/A</v>
      </c>
    </row>
    <row r="90" spans="1:17">
      <c r="B90" t="s">
        <v>42</v>
      </c>
      <c r="C90" s="76">
        <v>0</v>
      </c>
      <c r="D90" s="79">
        <v>0</v>
      </c>
      <c r="E90" s="76">
        <v>0</v>
      </c>
      <c r="F90" s="79">
        <v>0</v>
      </c>
      <c r="G90" s="79"/>
      <c r="I90" s="79"/>
      <c r="J90" s="79"/>
      <c r="K90" s="79"/>
      <c r="O90" s="409" t="str">
        <f>I770</f>
        <v>media arts collaborative charter school Total</v>
      </c>
      <c r="P90" s="409">
        <f>J770</f>
        <v>34200</v>
      </c>
      <c r="Q90" s="409">
        <f>K770</f>
        <v>42200</v>
      </c>
    </row>
    <row r="91" spans="1:17">
      <c r="B91" t="s">
        <v>43</v>
      </c>
      <c r="C91" s="76">
        <v>0</v>
      </c>
      <c r="D91" s="79">
        <v>0</v>
      </c>
      <c r="E91" s="76">
        <v>0</v>
      </c>
      <c r="F91" s="79">
        <v>0</v>
      </c>
      <c r="G91" s="79"/>
      <c r="I91" s="79"/>
      <c r="O91" s="409" t="str">
        <f>I779</f>
        <v>melrose Total</v>
      </c>
      <c r="P91" s="409">
        <f>J779</f>
        <v>54601.25</v>
      </c>
      <c r="Q91" s="409">
        <f>K779</f>
        <v>54602.5</v>
      </c>
    </row>
    <row r="92" spans="1:17">
      <c r="B92" t="s">
        <v>44</v>
      </c>
      <c r="C92" s="76">
        <v>0</v>
      </c>
      <c r="D92" s="79">
        <v>0</v>
      </c>
      <c r="E92" s="76">
        <v>0</v>
      </c>
      <c r="F92" s="79">
        <v>0</v>
      </c>
      <c r="G92" s="79"/>
      <c r="I92" s="79"/>
      <c r="J92" s="79"/>
      <c r="K92" s="79"/>
      <c r="O92" s="409" t="str">
        <f>I788</f>
        <v>mesa vista Total</v>
      </c>
      <c r="P92" s="409" t="str">
        <f>J788</f>
        <v>N/A</v>
      </c>
      <c r="Q92" s="409" t="str">
        <f>K788</f>
        <v>N/A</v>
      </c>
    </row>
    <row r="93" spans="1:17">
      <c r="B93" t="s">
        <v>45</v>
      </c>
      <c r="C93" s="76">
        <v>1</v>
      </c>
      <c r="D93" s="79">
        <v>60256</v>
      </c>
      <c r="E93" s="76">
        <v>1</v>
      </c>
      <c r="F93" s="79">
        <v>61009</v>
      </c>
      <c r="G93" s="79"/>
      <c r="I93" s="79"/>
      <c r="J93" s="79"/>
      <c r="K93" s="79"/>
      <c r="O93" s="409" t="str">
        <f>I797</f>
        <v>mission achievement and success Total</v>
      </c>
      <c r="P93" s="409" t="str">
        <f>J797</f>
        <v>N/A</v>
      </c>
      <c r="Q93" s="409" t="str">
        <f>K797</f>
        <v>N/A</v>
      </c>
    </row>
    <row r="94" spans="1:17">
      <c r="B94" t="s">
        <v>46</v>
      </c>
      <c r="C94" s="76">
        <v>2</v>
      </c>
      <c r="D94" s="79">
        <v>127723</v>
      </c>
      <c r="E94" s="76">
        <v>2</v>
      </c>
      <c r="F94" s="79">
        <v>129319</v>
      </c>
      <c r="G94" s="79"/>
      <c r="I94" s="79"/>
      <c r="J94" s="79"/>
      <c r="K94" s="79"/>
      <c r="O94" s="409" t="str">
        <f>I806</f>
        <v>monte del sol charter school Total</v>
      </c>
      <c r="P94" s="409" t="str">
        <f>J806</f>
        <v>N/A</v>
      </c>
      <c r="Q94" s="409" t="str">
        <f>K806</f>
        <v>N/A</v>
      </c>
    </row>
    <row r="95" spans="1:17">
      <c r="A95" t="s">
        <v>268</v>
      </c>
      <c r="C95" s="76">
        <v>3</v>
      </c>
      <c r="D95" s="79">
        <v>187979</v>
      </c>
      <c r="E95" s="76">
        <v>3</v>
      </c>
      <c r="F95" s="79">
        <v>190328</v>
      </c>
      <c r="G95" s="126">
        <f>IF(C95=0,"N/A",D95/C95)</f>
        <v>62659.666666666664</v>
      </c>
      <c r="H95" s="126">
        <f>IF(E95=0,"N/A",F95/E95)</f>
        <v>63442.666666666664</v>
      </c>
      <c r="I95" s="79" t="str">
        <f>A95</f>
        <v>amy biehl high school Total</v>
      </c>
      <c r="J95" s="79">
        <f>G95</f>
        <v>62659.666666666664</v>
      </c>
      <c r="K95" s="79">
        <f>H95</f>
        <v>63442.666666666664</v>
      </c>
      <c r="O95" s="409" t="str">
        <f>I815</f>
        <v>montessori elementary school (the) Total</v>
      </c>
      <c r="P95" s="409" t="str">
        <f>J815</f>
        <v>N/A</v>
      </c>
      <c r="Q95" s="409" t="str">
        <f>K815</f>
        <v>N/A</v>
      </c>
    </row>
    <row r="96" spans="1:17">
      <c r="A96" t="s">
        <v>62</v>
      </c>
      <c r="B96" t="s">
        <v>39</v>
      </c>
      <c r="C96" s="76">
        <v>0</v>
      </c>
      <c r="D96" s="79">
        <v>0</v>
      </c>
      <c r="E96" s="76">
        <v>0</v>
      </c>
      <c r="F96" s="79">
        <v>0</v>
      </c>
      <c r="G96" s="79"/>
      <c r="I96" s="79"/>
      <c r="J96" s="79"/>
      <c r="K96" s="79"/>
      <c r="O96" s="409" t="str">
        <f>I824</f>
        <v>mora Total</v>
      </c>
      <c r="P96" s="409" t="str">
        <f>J824</f>
        <v>N/A</v>
      </c>
      <c r="Q96" s="409" t="str">
        <f>K824</f>
        <v>N/A</v>
      </c>
    </row>
    <row r="97" spans="1:17">
      <c r="B97" t="s">
        <v>40</v>
      </c>
      <c r="C97" s="76">
        <v>0</v>
      </c>
      <c r="D97" s="79">
        <v>0</v>
      </c>
      <c r="E97" s="76">
        <v>0</v>
      </c>
      <c r="F97" s="79">
        <v>0</v>
      </c>
      <c r="G97" s="79"/>
      <c r="I97" s="79"/>
      <c r="O97" s="409" t="str">
        <f>I833</f>
        <v>moriarty-edgewood Total</v>
      </c>
      <c r="P97" s="409">
        <f>J833</f>
        <v>54641.68478110947</v>
      </c>
      <c r="Q97" s="409">
        <f>K833</f>
        <v>54641.69816005075</v>
      </c>
    </row>
    <row r="98" spans="1:17">
      <c r="B98" t="s">
        <v>41</v>
      </c>
      <c r="C98" s="76">
        <v>0</v>
      </c>
      <c r="D98" s="79">
        <v>0</v>
      </c>
      <c r="E98" s="76">
        <v>0</v>
      </c>
      <c r="F98" s="79">
        <v>0</v>
      </c>
      <c r="G98" s="79"/>
      <c r="I98" s="79"/>
      <c r="J98" s="79"/>
      <c r="K98" s="79"/>
      <c r="O98" s="409" t="str">
        <f>I842</f>
        <v>mosquero Total</v>
      </c>
      <c r="P98" s="409" t="str">
        <f>J842</f>
        <v>N/A</v>
      </c>
      <c r="Q98" s="409" t="str">
        <f>K842</f>
        <v>N/A</v>
      </c>
    </row>
    <row r="99" spans="1:17">
      <c r="B99" t="s">
        <v>42</v>
      </c>
      <c r="C99" s="76">
        <v>0</v>
      </c>
      <c r="D99" s="79">
        <v>0</v>
      </c>
      <c r="E99" s="76">
        <v>0</v>
      </c>
      <c r="F99" s="79">
        <v>0</v>
      </c>
      <c r="G99" s="79"/>
      <c r="I99" s="79"/>
      <c r="O99" s="409" t="str">
        <f>I851</f>
        <v>mountainair Total</v>
      </c>
      <c r="P99" s="409" t="str">
        <f>J851</f>
        <v>N/A</v>
      </c>
      <c r="Q99" s="409" t="str">
        <f>K851</f>
        <v>N/A</v>
      </c>
    </row>
    <row r="100" spans="1:17">
      <c r="B100" t="s">
        <v>43</v>
      </c>
      <c r="C100" s="76">
        <v>0</v>
      </c>
      <c r="D100" s="79">
        <v>0</v>
      </c>
      <c r="E100" s="76">
        <v>0</v>
      </c>
      <c r="F100" s="79">
        <v>0</v>
      </c>
      <c r="G100" s="79"/>
      <c r="I100" s="79"/>
      <c r="J100" s="79"/>
      <c r="K100" s="79"/>
      <c r="O100" s="409" t="str">
        <f>I860</f>
        <v>new america school las cruces Total</v>
      </c>
      <c r="P100" s="409" t="str">
        <f>J860</f>
        <v>N/A</v>
      </c>
      <c r="Q100" s="409" t="str">
        <f>K860</f>
        <v>N/A</v>
      </c>
    </row>
    <row r="101" spans="1:17">
      <c r="B101" t="s">
        <v>44</v>
      </c>
      <c r="C101" s="76">
        <v>0</v>
      </c>
      <c r="D101" s="79">
        <v>0</v>
      </c>
      <c r="E101" s="76">
        <v>0</v>
      </c>
      <c r="F101" s="79">
        <v>0</v>
      </c>
      <c r="G101" s="79"/>
      <c r="I101" s="79"/>
      <c r="J101" s="79"/>
      <c r="K101" s="79"/>
      <c r="O101" s="409" t="str">
        <f t="shared" ref="O101:Q101" si="67">I869</f>
        <v>new america school new mexico Total</v>
      </c>
      <c r="P101" s="409" t="str">
        <f t="shared" si="67"/>
        <v>N/A</v>
      </c>
      <c r="Q101" s="409" t="str">
        <f t="shared" si="67"/>
        <v>N/A</v>
      </c>
    </row>
    <row r="102" spans="1:17">
      <c r="B102" t="s">
        <v>45</v>
      </c>
      <c r="C102" s="76">
        <v>0</v>
      </c>
      <c r="D102" s="79">
        <v>0</v>
      </c>
      <c r="E102" s="76">
        <v>0</v>
      </c>
      <c r="F102" s="79">
        <v>0</v>
      </c>
      <c r="G102" s="79"/>
      <c r="I102" s="79"/>
      <c r="J102" s="79"/>
      <c r="K102" s="79"/>
      <c r="O102" s="409" t="str">
        <f t="shared" ref="O102:Q102" si="68">I878</f>
        <v>new mexico connections academy Total</v>
      </c>
      <c r="P102" s="409" t="str">
        <f t="shared" si="68"/>
        <v>N/A</v>
      </c>
      <c r="Q102" s="409" t="str">
        <f t="shared" si="68"/>
        <v>N/A</v>
      </c>
    </row>
    <row r="103" spans="1:17">
      <c r="B103" t="s">
        <v>46</v>
      </c>
      <c r="C103" s="76">
        <v>0</v>
      </c>
      <c r="D103" s="79">
        <v>0</v>
      </c>
      <c r="E103" s="76">
        <v>0</v>
      </c>
      <c r="F103" s="79">
        <v>0</v>
      </c>
      <c r="G103" s="79"/>
      <c r="I103" s="79"/>
      <c r="O103" s="409" t="str">
        <f t="shared" ref="O103:Q103" si="69">I887</f>
        <v>new mexico school for the arts Total</v>
      </c>
      <c r="P103" s="409" t="str">
        <f t="shared" si="69"/>
        <v>N/A</v>
      </c>
      <c r="Q103" s="409" t="str">
        <f t="shared" si="69"/>
        <v>N/A</v>
      </c>
    </row>
    <row r="104" spans="1:17">
      <c r="A104" t="s">
        <v>270</v>
      </c>
      <c r="C104" s="76">
        <v>0</v>
      </c>
      <c r="D104" s="79">
        <v>0</v>
      </c>
      <c r="E104" s="76">
        <v>0</v>
      </c>
      <c r="F104" s="79">
        <v>0</v>
      </c>
      <c r="G104" s="126" t="str">
        <f>IF(C104=0,"N/A",D104/C104)</f>
        <v>N/A</v>
      </c>
      <c r="H104" s="126" t="str">
        <f>IF(E104=0,"N/A",F104/E104)</f>
        <v>N/A</v>
      </c>
      <c r="I104" s="79" t="str">
        <f>A104</f>
        <v>animas Total</v>
      </c>
      <c r="J104" s="79" t="str">
        <f>G104</f>
        <v>N/A</v>
      </c>
      <c r="K104" s="79" t="str">
        <f>H104</f>
        <v>N/A</v>
      </c>
      <c r="O104" s="409" t="str">
        <f t="shared" ref="O104:Q104" si="70">I896</f>
        <v>north valley academy Total</v>
      </c>
      <c r="P104" s="409" t="str">
        <f t="shared" si="70"/>
        <v>N/A</v>
      </c>
      <c r="Q104" s="409" t="str">
        <f t="shared" si="70"/>
        <v>N/A</v>
      </c>
    </row>
    <row r="105" spans="1:17">
      <c r="A105" t="s">
        <v>163</v>
      </c>
      <c r="B105" t="s">
        <v>39</v>
      </c>
      <c r="C105" s="76">
        <v>0</v>
      </c>
      <c r="D105" s="79">
        <v>0</v>
      </c>
      <c r="E105" s="76">
        <v>0</v>
      </c>
      <c r="F105" s="79">
        <v>0</v>
      </c>
      <c r="G105" s="79"/>
      <c r="I105" s="79"/>
      <c r="J105" s="79"/>
      <c r="K105" s="79"/>
      <c r="O105" s="409" t="str">
        <f t="shared" ref="O105:Q105" si="71">I905</f>
        <v>pecos Total</v>
      </c>
      <c r="P105" s="409">
        <f t="shared" si="71"/>
        <v>64277.777777777774</v>
      </c>
      <c r="Q105" s="409">
        <f t="shared" si="71"/>
        <v>64278.888888888891</v>
      </c>
    </row>
    <row r="106" spans="1:17">
      <c r="B106" t="s">
        <v>40</v>
      </c>
      <c r="C106" s="76">
        <v>0</v>
      </c>
      <c r="D106" s="79">
        <v>0</v>
      </c>
      <c r="E106" s="76">
        <v>0</v>
      </c>
      <c r="F106" s="79">
        <v>0</v>
      </c>
      <c r="G106" s="79"/>
      <c r="I106" s="79"/>
      <c r="J106" s="79"/>
      <c r="K106" s="79"/>
      <c r="O106" s="409" t="str">
        <f t="shared" ref="O106:Q106" si="72">I914</f>
        <v>penasco Total</v>
      </c>
      <c r="P106" s="409">
        <f t="shared" si="72"/>
        <v>53397.95</v>
      </c>
      <c r="Q106" s="409">
        <f t="shared" si="72"/>
        <v>53437</v>
      </c>
    </row>
    <row r="107" spans="1:17">
      <c r="B107" t="s">
        <v>41</v>
      </c>
      <c r="C107" s="76">
        <v>0</v>
      </c>
      <c r="D107" s="79">
        <v>0</v>
      </c>
      <c r="E107" s="76">
        <v>0</v>
      </c>
      <c r="F107" s="79">
        <v>0</v>
      </c>
      <c r="G107" s="79"/>
      <c r="I107" s="79"/>
      <c r="O107" s="409" t="str">
        <f t="shared" ref="O107:Q107" si="73">I923</f>
        <v>pojoaque Total</v>
      </c>
      <c r="P107" s="409">
        <f t="shared" si="73"/>
        <v>68180</v>
      </c>
      <c r="Q107" s="409">
        <f t="shared" si="73"/>
        <v>68180</v>
      </c>
    </row>
    <row r="108" spans="1:17">
      <c r="B108" t="s">
        <v>42</v>
      </c>
      <c r="C108" s="76">
        <v>0</v>
      </c>
      <c r="D108" s="79">
        <v>0</v>
      </c>
      <c r="E108" s="76">
        <v>0</v>
      </c>
      <c r="F108" s="79">
        <v>0</v>
      </c>
      <c r="G108" s="79"/>
      <c r="I108" s="79"/>
      <c r="J108" s="79"/>
      <c r="K108" s="79"/>
      <c r="O108" s="409" t="str">
        <f t="shared" ref="O108:Q108" si="74">I932</f>
        <v>portales Total</v>
      </c>
      <c r="P108" s="409">
        <f t="shared" si="74"/>
        <v>49907.453237410075</v>
      </c>
      <c r="Q108" s="409">
        <f t="shared" si="74"/>
        <v>50194.446043165466</v>
      </c>
    </row>
    <row r="109" spans="1:17">
      <c r="B109" t="s">
        <v>43</v>
      </c>
      <c r="C109" s="76">
        <v>0</v>
      </c>
      <c r="D109" s="79">
        <v>0</v>
      </c>
      <c r="E109" s="76">
        <v>0</v>
      </c>
      <c r="F109" s="79">
        <v>0</v>
      </c>
      <c r="G109" s="79"/>
      <c r="I109" s="79"/>
      <c r="O109" s="409" t="str">
        <f>I941</f>
        <v>quemado Total</v>
      </c>
      <c r="P109" s="409" t="str">
        <f>J941</f>
        <v>N/A</v>
      </c>
      <c r="Q109" s="409" t="str">
        <f>K941</f>
        <v>N/A</v>
      </c>
    </row>
    <row r="110" spans="1:17">
      <c r="B110" t="s">
        <v>44</v>
      </c>
      <c r="C110" s="76">
        <v>0</v>
      </c>
      <c r="D110" s="79">
        <v>0</v>
      </c>
      <c r="E110" s="76">
        <v>0</v>
      </c>
      <c r="F110" s="79">
        <v>0</v>
      </c>
      <c r="G110" s="79"/>
      <c r="I110" s="79"/>
      <c r="J110" s="79"/>
      <c r="K110" s="79"/>
      <c r="O110" s="409" t="str">
        <f>I950</f>
        <v>questa Total</v>
      </c>
      <c r="P110" s="409" t="str">
        <f>J950</f>
        <v>N/A</v>
      </c>
      <c r="Q110" s="409" t="str">
        <f>K950</f>
        <v>N/A</v>
      </c>
    </row>
    <row r="111" spans="1:17">
      <c r="B111" t="s">
        <v>45</v>
      </c>
      <c r="C111" s="76">
        <v>0</v>
      </c>
      <c r="D111" s="79">
        <v>0</v>
      </c>
      <c r="E111" s="76">
        <v>0</v>
      </c>
      <c r="F111" s="79">
        <v>0</v>
      </c>
      <c r="G111" s="79"/>
      <c r="I111" s="79"/>
      <c r="J111" s="79"/>
      <c r="K111" s="79"/>
      <c r="O111" s="409" t="str">
        <f>I959</f>
        <v>raton Total</v>
      </c>
      <c r="P111" s="409">
        <f>J959</f>
        <v>56319</v>
      </c>
      <c r="Q111" s="409">
        <f>K959</f>
        <v>56320</v>
      </c>
    </row>
    <row r="112" spans="1:17">
      <c r="B112" t="s">
        <v>46</v>
      </c>
      <c r="C112" s="76">
        <v>0</v>
      </c>
      <c r="D112" s="79">
        <v>0</v>
      </c>
      <c r="E112" s="76">
        <v>0</v>
      </c>
      <c r="F112" s="79">
        <v>0</v>
      </c>
      <c r="G112" s="79"/>
      <c r="I112" s="79"/>
      <c r="J112" s="79"/>
      <c r="K112" s="79"/>
      <c r="O112" s="409" t="str">
        <f t="shared" ref="O112:Q112" si="75">I968</f>
        <v>red river valley charter school Total</v>
      </c>
      <c r="P112" s="409" t="str">
        <f t="shared" si="75"/>
        <v>N/A</v>
      </c>
      <c r="Q112" s="409" t="str">
        <f t="shared" si="75"/>
        <v>N/A</v>
      </c>
    </row>
    <row r="113" spans="1:17">
      <c r="A113" t="s">
        <v>271</v>
      </c>
      <c r="C113" s="76">
        <v>0</v>
      </c>
      <c r="D113" s="79">
        <v>0</v>
      </c>
      <c r="E113" s="76">
        <v>0</v>
      </c>
      <c r="F113" s="79">
        <v>0</v>
      </c>
      <c r="G113" s="126" t="str">
        <f>IF(C113=0,"N/A",D113/C113)</f>
        <v>N/A</v>
      </c>
      <c r="H113" s="126" t="str">
        <f>IF(E113=0,"N/A",F113/E113)</f>
        <v>N/A</v>
      </c>
      <c r="I113" s="79" t="str">
        <f>A113</f>
        <v>anthony charter school Total</v>
      </c>
      <c r="J113" s="79" t="str">
        <f>G113</f>
        <v>N/A</v>
      </c>
      <c r="K113" s="79" t="str">
        <f>H113</f>
        <v>N/A</v>
      </c>
      <c r="O113" s="409" t="str">
        <f t="shared" ref="O113:Q113" si="76">I977</f>
        <v>reserve Total</v>
      </c>
      <c r="P113" s="409" t="str">
        <f t="shared" si="76"/>
        <v>N/A</v>
      </c>
      <c r="Q113" s="409" t="str">
        <f t="shared" si="76"/>
        <v>N/A</v>
      </c>
    </row>
    <row r="114" spans="1:17">
      <c r="A114" t="s">
        <v>63</v>
      </c>
      <c r="B114" t="s">
        <v>39</v>
      </c>
      <c r="C114" s="76">
        <v>5</v>
      </c>
      <c r="D114" s="79">
        <v>263444</v>
      </c>
      <c r="E114" s="76">
        <v>5</v>
      </c>
      <c r="F114" s="79">
        <v>268331</v>
      </c>
      <c r="G114" s="79"/>
      <c r="I114" s="79"/>
      <c r="J114" s="79"/>
      <c r="K114" s="79"/>
      <c r="O114" s="409" t="str">
        <f t="shared" ref="O114:Q114" si="77">I986</f>
        <v>rio rancho Total</v>
      </c>
      <c r="P114" s="409">
        <f t="shared" si="77"/>
        <v>50539.43702843877</v>
      </c>
      <c r="Q114" s="409">
        <f t="shared" si="77"/>
        <v>50539.43702843877</v>
      </c>
    </row>
    <row r="115" spans="1:17">
      <c r="B115" t="s">
        <v>40</v>
      </c>
      <c r="C115" s="76">
        <v>6.6</v>
      </c>
      <c r="D115" s="79">
        <v>333600</v>
      </c>
      <c r="E115" s="76">
        <v>6.6</v>
      </c>
      <c r="F115" s="79">
        <v>333828</v>
      </c>
      <c r="G115" s="79"/>
      <c r="I115" s="79"/>
      <c r="O115" s="409" t="str">
        <f t="shared" ref="O115:Q115" si="78">I995</f>
        <v>roots and wings community charter school Total</v>
      </c>
      <c r="P115" s="409" t="str">
        <f t="shared" si="78"/>
        <v>N/A</v>
      </c>
      <c r="Q115" s="409" t="str">
        <f t="shared" si="78"/>
        <v>N/A</v>
      </c>
    </row>
    <row r="116" spans="1:17">
      <c r="B116" t="s">
        <v>41</v>
      </c>
      <c r="C116" s="76">
        <v>4</v>
      </c>
      <c r="D116" s="79">
        <v>181593</v>
      </c>
      <c r="E116" s="76">
        <v>4</v>
      </c>
      <c r="F116" s="79">
        <v>181613</v>
      </c>
      <c r="G116" s="79"/>
      <c r="I116" s="79"/>
      <c r="J116" s="79"/>
      <c r="K116" s="79"/>
      <c r="O116" s="409" t="str">
        <f t="shared" ref="O116:Q116" si="79">I1004</f>
        <v>roswell Total</v>
      </c>
      <c r="P116" s="409">
        <f t="shared" si="79"/>
        <v>56336.164383561641</v>
      </c>
      <c r="Q116" s="409">
        <f t="shared" si="79"/>
        <v>56336.164383561641</v>
      </c>
    </row>
    <row r="117" spans="1:17">
      <c r="B117" t="s">
        <v>42</v>
      </c>
      <c r="C117" s="76">
        <v>0</v>
      </c>
      <c r="D117" s="79">
        <v>0</v>
      </c>
      <c r="E117" s="76">
        <v>0</v>
      </c>
      <c r="F117" s="79">
        <v>0</v>
      </c>
      <c r="G117" s="79"/>
      <c r="I117" s="79"/>
      <c r="O117" s="409" t="str">
        <f t="shared" ref="O117:Q117" si="80">I1013</f>
        <v>roy Total</v>
      </c>
      <c r="P117" s="409" t="str">
        <f t="shared" si="80"/>
        <v>N/A</v>
      </c>
      <c r="Q117" s="409" t="str">
        <f t="shared" si="80"/>
        <v>N/A</v>
      </c>
    </row>
    <row r="118" spans="1:17">
      <c r="B118" t="s">
        <v>43</v>
      </c>
      <c r="C118" s="76">
        <v>0</v>
      </c>
      <c r="D118" s="79">
        <v>0</v>
      </c>
      <c r="E118" s="76">
        <v>0</v>
      </c>
      <c r="F118" s="79">
        <v>0</v>
      </c>
      <c r="G118" s="79"/>
      <c r="I118" s="79"/>
      <c r="J118" s="79"/>
      <c r="K118" s="79"/>
      <c r="O118" s="409" t="str">
        <f t="shared" ref="O118:Q118" si="81">I1022</f>
        <v>ruidoso Total</v>
      </c>
      <c r="P118" s="409">
        <f t="shared" si="81"/>
        <v>68417</v>
      </c>
      <c r="Q118" s="409">
        <f t="shared" si="81"/>
        <v>68417</v>
      </c>
    </row>
    <row r="119" spans="1:17">
      <c r="B119" t="s">
        <v>44</v>
      </c>
      <c r="C119" s="76">
        <v>0</v>
      </c>
      <c r="D119" s="79">
        <v>0</v>
      </c>
      <c r="E119" s="76">
        <v>0</v>
      </c>
      <c r="F119" s="79">
        <v>0</v>
      </c>
      <c r="G119" s="79"/>
      <c r="I119" s="79"/>
      <c r="O119" s="409" t="str">
        <f t="shared" ref="O119:Q119" si="82">I1031</f>
        <v>san jon Total</v>
      </c>
      <c r="P119" s="409" t="str">
        <f t="shared" si="82"/>
        <v>N/A</v>
      </c>
      <c r="Q119" s="409" t="str">
        <f t="shared" si="82"/>
        <v>N/A</v>
      </c>
    </row>
    <row r="120" spans="1:17">
      <c r="B120" t="s">
        <v>45</v>
      </c>
      <c r="C120" s="76">
        <v>0</v>
      </c>
      <c r="D120" s="79">
        <v>0</v>
      </c>
      <c r="E120" s="76">
        <v>0</v>
      </c>
      <c r="F120" s="79">
        <v>0</v>
      </c>
      <c r="G120" s="79"/>
      <c r="I120" s="79"/>
      <c r="J120" s="79"/>
      <c r="K120" s="79"/>
      <c r="O120" s="409" t="str">
        <f t="shared" ref="O120:Q120" si="83">I1040</f>
        <v>sandoval academy of bilingual education Total</v>
      </c>
      <c r="P120" s="409" t="str">
        <f t="shared" si="83"/>
        <v>N/A</v>
      </c>
      <c r="Q120" s="409" t="str">
        <f t="shared" si="83"/>
        <v>N/A</v>
      </c>
    </row>
    <row r="121" spans="1:17">
      <c r="B121" t="s">
        <v>46</v>
      </c>
      <c r="C121" s="76">
        <v>0</v>
      </c>
      <c r="D121" s="79">
        <v>0</v>
      </c>
      <c r="E121" s="76">
        <v>0</v>
      </c>
      <c r="F121" s="79">
        <v>0</v>
      </c>
      <c r="G121" s="79"/>
      <c r="I121" s="79"/>
      <c r="J121" s="79"/>
      <c r="K121" s="79"/>
      <c r="O121" s="409" t="str">
        <f t="shared" ref="O121:Q121" si="84">I1049</f>
        <v>santa fe Total</v>
      </c>
      <c r="P121" s="409">
        <f t="shared" si="84"/>
        <v>55451.766088169097</v>
      </c>
      <c r="Q121" s="409">
        <f t="shared" si="84"/>
        <v>55451.766088169097</v>
      </c>
    </row>
    <row r="122" spans="1:17">
      <c r="A122" t="s">
        <v>272</v>
      </c>
      <c r="C122" s="76">
        <v>15.6</v>
      </c>
      <c r="D122" s="79">
        <v>778637</v>
      </c>
      <c r="E122" s="76">
        <v>15.6</v>
      </c>
      <c r="F122" s="79">
        <v>783772</v>
      </c>
      <c r="G122" s="126">
        <f>IF(C122=0,"N/A",D122/C122)</f>
        <v>49912.628205128203</v>
      </c>
      <c r="H122" s="126">
        <f>IF(E122=0,"N/A",F122/E122)</f>
        <v>50241.794871794875</v>
      </c>
      <c r="I122" s="79" t="str">
        <f>A122</f>
        <v>artesia Total</v>
      </c>
      <c r="J122" s="79">
        <f>G122</f>
        <v>49912.628205128203</v>
      </c>
      <c r="K122" s="79">
        <f>H122</f>
        <v>50241.794871794875</v>
      </c>
      <c r="O122" s="409" t="str">
        <f t="shared" ref="O122:Q122" si="85">I1058</f>
        <v>santa rosa Total</v>
      </c>
      <c r="P122" s="409">
        <f t="shared" si="85"/>
        <v>51340</v>
      </c>
      <c r="Q122" s="409">
        <f t="shared" si="85"/>
        <v>51341</v>
      </c>
    </row>
    <row r="123" spans="1:17">
      <c r="A123" t="s">
        <v>164</v>
      </c>
      <c r="B123" t="s">
        <v>39</v>
      </c>
      <c r="C123" s="76">
        <v>0</v>
      </c>
      <c r="D123" s="79">
        <v>0</v>
      </c>
      <c r="E123" s="76">
        <v>0</v>
      </c>
      <c r="F123" s="79">
        <v>0</v>
      </c>
      <c r="G123" s="79"/>
      <c r="I123" s="79"/>
      <c r="J123" s="79"/>
      <c r="K123" s="79"/>
      <c r="O123" s="409" t="str">
        <f t="shared" ref="O123:Q123" si="86">I1067</f>
        <v>school of dreams academy Total</v>
      </c>
      <c r="P123" s="409">
        <f t="shared" si="86"/>
        <v>59368.956666666665</v>
      </c>
      <c r="Q123" s="409">
        <f t="shared" si="86"/>
        <v>59369</v>
      </c>
    </row>
    <row r="124" spans="1:17">
      <c r="B124" t="s">
        <v>40</v>
      </c>
      <c r="C124" s="76">
        <v>0</v>
      </c>
      <c r="D124" s="79">
        <v>0</v>
      </c>
      <c r="E124" s="76">
        <v>0</v>
      </c>
      <c r="F124" s="79">
        <v>0</v>
      </c>
      <c r="G124" s="79"/>
      <c r="I124" s="79"/>
      <c r="J124" s="79"/>
      <c r="K124" s="79"/>
      <c r="O124" s="409" t="str">
        <f t="shared" ref="O124:Q124" si="87">I1076</f>
        <v>silver city Total</v>
      </c>
      <c r="P124" s="409">
        <f t="shared" si="87"/>
        <v>67253.100775193801</v>
      </c>
      <c r="Q124" s="409">
        <f t="shared" si="87"/>
        <v>67254.108527131786</v>
      </c>
    </row>
    <row r="125" spans="1:17">
      <c r="B125" t="s">
        <v>41</v>
      </c>
      <c r="C125" s="76">
        <v>0</v>
      </c>
      <c r="D125" s="79">
        <v>0</v>
      </c>
      <c r="E125" s="76">
        <v>0</v>
      </c>
      <c r="F125" s="79">
        <v>0</v>
      </c>
      <c r="G125" s="79"/>
      <c r="I125" s="79"/>
      <c r="O125" s="409" t="str">
        <f t="shared" ref="O125:Q125" si="88">I1085</f>
        <v>six directions indigenous school Total</v>
      </c>
      <c r="P125" s="409" t="str">
        <f t="shared" si="88"/>
        <v>N/A</v>
      </c>
      <c r="Q125" s="409" t="str">
        <f t="shared" si="88"/>
        <v>N/A</v>
      </c>
    </row>
    <row r="126" spans="1:17">
      <c r="B126" t="s">
        <v>42</v>
      </c>
      <c r="C126" s="76">
        <v>0</v>
      </c>
      <c r="D126" s="79">
        <v>0</v>
      </c>
      <c r="E126" s="76">
        <v>0</v>
      </c>
      <c r="F126" s="79">
        <v>0</v>
      </c>
      <c r="G126" s="79"/>
      <c r="I126" s="79"/>
      <c r="J126" s="79"/>
      <c r="K126" s="79"/>
      <c r="O126" s="409" t="str">
        <f t="shared" ref="O126:Q126" si="89">I1094</f>
        <v>socorro Total</v>
      </c>
      <c r="P126" s="409">
        <f t="shared" si="89"/>
        <v>54067.556701030931</v>
      </c>
      <c r="Q126" s="409">
        <f t="shared" si="89"/>
        <v>54067.556701030931</v>
      </c>
    </row>
    <row r="127" spans="1:17">
      <c r="B127" t="s">
        <v>43</v>
      </c>
      <c r="C127" s="76">
        <v>0</v>
      </c>
      <c r="D127" s="79">
        <v>0</v>
      </c>
      <c r="E127" s="76">
        <v>0</v>
      </c>
      <c r="F127" s="79">
        <v>0</v>
      </c>
      <c r="G127" s="79"/>
      <c r="I127" s="79"/>
      <c r="J127" s="79"/>
      <c r="K127" s="79"/>
      <c r="O127" s="409" t="str">
        <f t="shared" ref="O127" si="90">I1103</f>
        <v>south valley preparatory school Total</v>
      </c>
      <c r="P127" s="409" t="str">
        <f t="shared" ref="P127" si="91">J1103</f>
        <v>N/A</v>
      </c>
      <c r="Q127" s="409" t="str">
        <f t="shared" ref="Q127" si="92">K1103</f>
        <v>N/A</v>
      </c>
    </row>
    <row r="128" spans="1:17">
      <c r="B128" t="s">
        <v>44</v>
      </c>
      <c r="C128" s="76">
        <v>0</v>
      </c>
      <c r="D128" s="79">
        <v>0</v>
      </c>
      <c r="E128" s="76">
        <v>0</v>
      </c>
      <c r="F128" s="79">
        <v>0</v>
      </c>
      <c r="G128" s="79"/>
      <c r="I128" s="79"/>
      <c r="J128" s="79"/>
      <c r="K128" s="79"/>
      <c r="O128" s="409" t="str">
        <f>I1112</f>
        <v>southwest aeronautics mathematics and science Total</v>
      </c>
      <c r="P128" s="409" t="str">
        <f>J1112</f>
        <v>N/A</v>
      </c>
      <c r="Q128" s="409" t="str">
        <f>K1112</f>
        <v>N/A</v>
      </c>
    </row>
    <row r="129" spans="1:17">
      <c r="B129" t="s">
        <v>45</v>
      </c>
      <c r="C129" s="76">
        <v>0</v>
      </c>
      <c r="D129" s="79">
        <v>0</v>
      </c>
      <c r="E129" s="76">
        <v>0</v>
      </c>
      <c r="F129" s="79">
        <v>0</v>
      </c>
      <c r="G129" s="79"/>
      <c r="I129" s="79"/>
      <c r="O129" s="409" t="str">
        <f>I1121</f>
        <v>southwest primary learning center Total</v>
      </c>
      <c r="P129" s="409" t="str">
        <f>J1121</f>
        <v>N/A</v>
      </c>
      <c r="Q129" s="409" t="str">
        <f>K1121</f>
        <v>N/A</v>
      </c>
    </row>
    <row r="130" spans="1:17">
      <c r="B130" t="s">
        <v>46</v>
      </c>
      <c r="C130" s="76">
        <v>0</v>
      </c>
      <c r="D130" s="79">
        <v>0</v>
      </c>
      <c r="E130" s="76">
        <v>0</v>
      </c>
      <c r="F130" s="79">
        <v>0</v>
      </c>
      <c r="G130" s="79"/>
      <c r="I130" s="79"/>
      <c r="J130" s="79"/>
      <c r="K130" s="79"/>
      <c r="O130" s="409" t="str">
        <f>I1130</f>
        <v>southwest secondary learning center Total</v>
      </c>
      <c r="P130" s="409" t="str">
        <f>J1130</f>
        <v>N/A</v>
      </c>
      <c r="Q130" s="409" t="str">
        <f>K1130</f>
        <v>N/A</v>
      </c>
    </row>
    <row r="131" spans="1:17">
      <c r="A131" t="s">
        <v>273</v>
      </c>
      <c r="C131" s="76">
        <v>0</v>
      </c>
      <c r="D131" s="79">
        <v>0</v>
      </c>
      <c r="E131" s="76">
        <v>0</v>
      </c>
      <c r="F131" s="79">
        <v>0</v>
      </c>
      <c r="G131" s="126" t="str">
        <f>IF(C131=0,"N/A",D131/C131)</f>
        <v>N/A</v>
      </c>
      <c r="H131" s="126" t="str">
        <f>IF(E131=0,"N/A",F131/E131)</f>
        <v>N/A</v>
      </c>
      <c r="I131" s="79" t="str">
        <f>A131</f>
        <v>ask academy (the) Total</v>
      </c>
      <c r="J131" s="79" t="str">
        <f>G131</f>
        <v>N/A</v>
      </c>
      <c r="K131" s="79" t="str">
        <f>H131</f>
        <v>N/A</v>
      </c>
      <c r="O131" s="409" t="str">
        <f>I1139</f>
        <v>springer Total</v>
      </c>
      <c r="P131" s="409" t="str">
        <f>J1139</f>
        <v>N/A</v>
      </c>
      <c r="Q131" s="409" t="str">
        <f>K1139</f>
        <v>N/A</v>
      </c>
    </row>
    <row r="132" spans="1:17">
      <c r="A132" t="s">
        <v>64</v>
      </c>
      <c r="B132" t="s">
        <v>39</v>
      </c>
      <c r="C132" s="76">
        <v>0</v>
      </c>
      <c r="D132" s="79">
        <v>0</v>
      </c>
      <c r="E132" s="76">
        <v>0</v>
      </c>
      <c r="F132" s="79">
        <v>0</v>
      </c>
      <c r="G132" s="79"/>
      <c r="I132" s="79"/>
      <c r="J132" s="79"/>
      <c r="K132" s="79"/>
      <c r="O132" s="409" t="str">
        <f>I1148</f>
        <v>T or C Total</v>
      </c>
      <c r="P132" s="409">
        <f>J1148</f>
        <v>46672</v>
      </c>
      <c r="Q132" s="409">
        <f>K1148</f>
        <v>46672</v>
      </c>
    </row>
    <row r="133" spans="1:17">
      <c r="B133" t="s">
        <v>40</v>
      </c>
      <c r="C133" s="76">
        <v>0</v>
      </c>
      <c r="D133" s="79">
        <v>0</v>
      </c>
      <c r="E133" s="76">
        <v>0</v>
      </c>
      <c r="F133" s="79">
        <v>0</v>
      </c>
      <c r="G133" s="79"/>
      <c r="I133" s="79"/>
      <c r="O133" s="409" t="str">
        <f>I1157</f>
        <v>taos Total</v>
      </c>
      <c r="P133" s="409">
        <f>J1157</f>
        <v>52884.210526315786</v>
      </c>
      <c r="Q133" s="409">
        <f>K1157</f>
        <v>52885.263157894733</v>
      </c>
    </row>
    <row r="134" spans="1:17">
      <c r="B134" t="s">
        <v>41</v>
      </c>
      <c r="C134" s="76">
        <v>0</v>
      </c>
      <c r="D134" s="79">
        <v>0</v>
      </c>
      <c r="E134" s="76">
        <v>0</v>
      </c>
      <c r="F134" s="79">
        <v>0</v>
      </c>
      <c r="G134" s="79"/>
      <c r="I134" s="79"/>
      <c r="J134" s="79"/>
      <c r="K134" s="79"/>
      <c r="O134" s="409" t="str">
        <f>I1166</f>
        <v>taos academy charter school Total</v>
      </c>
      <c r="P134" s="409" t="str">
        <f>J1166</f>
        <v>N/A</v>
      </c>
      <c r="Q134" s="409" t="str">
        <f>K1166</f>
        <v>N/A</v>
      </c>
    </row>
    <row r="135" spans="1:17">
      <c r="B135" t="s">
        <v>42</v>
      </c>
      <c r="C135" s="76">
        <v>0</v>
      </c>
      <c r="D135" s="79">
        <v>0</v>
      </c>
      <c r="E135" s="76">
        <v>0</v>
      </c>
      <c r="F135" s="79">
        <v>0</v>
      </c>
      <c r="G135" s="79"/>
      <c r="I135" s="79"/>
      <c r="J135" s="79"/>
      <c r="K135" s="79"/>
      <c r="O135" s="409" t="str">
        <f>I1175</f>
        <v>taos integrated school of the arts Total</v>
      </c>
      <c r="P135" s="409" t="str">
        <f>J1175</f>
        <v>N/A</v>
      </c>
      <c r="Q135" s="409" t="str">
        <f>K1175</f>
        <v>N/A</v>
      </c>
    </row>
    <row r="136" spans="1:17">
      <c r="B136" t="s">
        <v>43</v>
      </c>
      <c r="C136" s="76">
        <v>1</v>
      </c>
      <c r="D136" s="79">
        <v>54108.88</v>
      </c>
      <c r="E136" s="76">
        <v>1</v>
      </c>
      <c r="F136" s="79">
        <v>54108.88</v>
      </c>
      <c r="G136" s="79"/>
      <c r="I136" s="79"/>
      <c r="J136" s="79"/>
      <c r="K136" s="79"/>
      <c r="O136" s="409" t="str">
        <f>I1184</f>
        <v>taos international school Total</v>
      </c>
      <c r="P136" s="409" t="str">
        <f>J1184</f>
        <v>N/A</v>
      </c>
      <c r="Q136" s="409" t="str">
        <f>K1184</f>
        <v>N/A</v>
      </c>
    </row>
    <row r="137" spans="1:17">
      <c r="B137" t="s">
        <v>44</v>
      </c>
      <c r="C137" s="76">
        <v>0</v>
      </c>
      <c r="D137" s="79">
        <v>0</v>
      </c>
      <c r="E137" s="76">
        <v>0</v>
      </c>
      <c r="F137" s="79">
        <v>0</v>
      </c>
      <c r="G137" s="79"/>
      <c r="I137" s="79"/>
      <c r="O137" s="409" t="str">
        <f>I1193</f>
        <v>tatum Total</v>
      </c>
      <c r="P137" s="409" t="str">
        <f>J1193</f>
        <v>N/A</v>
      </c>
      <c r="Q137" s="409" t="str">
        <f>K1193</f>
        <v>N/A</v>
      </c>
    </row>
    <row r="138" spans="1:17">
      <c r="B138" t="s">
        <v>45</v>
      </c>
      <c r="C138" s="76">
        <v>1</v>
      </c>
      <c r="D138" s="79">
        <v>29799.800000000003</v>
      </c>
      <c r="E138" s="76">
        <v>1</v>
      </c>
      <c r="F138" s="79">
        <v>29799.800000000003</v>
      </c>
      <c r="G138" s="79"/>
      <c r="I138" s="79"/>
      <c r="J138" s="79"/>
      <c r="K138" s="79"/>
      <c r="O138" s="409" t="str">
        <f>I1202</f>
        <v>technology leadership high school Total</v>
      </c>
      <c r="P138" s="409" t="str">
        <f>J1202</f>
        <v>N/A</v>
      </c>
      <c r="Q138" s="409" t="str">
        <f>K1202</f>
        <v>N/A</v>
      </c>
    </row>
    <row r="139" spans="1:17">
      <c r="B139" t="s">
        <v>46</v>
      </c>
      <c r="C139" s="76">
        <v>0</v>
      </c>
      <c r="D139" s="79">
        <v>0</v>
      </c>
      <c r="E139" s="76">
        <v>0</v>
      </c>
      <c r="F139" s="79">
        <v>0</v>
      </c>
      <c r="G139" s="79"/>
      <c r="I139" s="79"/>
      <c r="O139" s="409" t="str">
        <f>I1211</f>
        <v>texico Total</v>
      </c>
      <c r="P139" s="409">
        <f>J1211</f>
        <v>59033.766233766233</v>
      </c>
      <c r="Q139" s="409">
        <f>K1211</f>
        <v>59033.766233766233</v>
      </c>
    </row>
    <row r="140" spans="1:17">
      <c r="A140" t="s">
        <v>274</v>
      </c>
      <c r="C140" s="76">
        <v>2</v>
      </c>
      <c r="D140" s="79">
        <v>83908.68</v>
      </c>
      <c r="E140" s="76">
        <v>2</v>
      </c>
      <c r="F140" s="79">
        <v>83908.68</v>
      </c>
      <c r="G140" s="126">
        <f>IF(C140=0,"N/A",D140/C140)</f>
        <v>41954.34</v>
      </c>
      <c r="H140" s="126">
        <f>IF(E140=0,"N/A",F140/E140)</f>
        <v>41954.34</v>
      </c>
      <c r="I140" s="79" t="str">
        <f>A140</f>
        <v>aztec Total</v>
      </c>
      <c r="J140" s="79">
        <f>G140</f>
        <v>41954.34</v>
      </c>
      <c r="K140" s="79">
        <f>H140</f>
        <v>41954.34</v>
      </c>
      <c r="O140" s="409" t="str">
        <f>I1220</f>
        <v>tierra adentro of new mexico Total</v>
      </c>
      <c r="P140" s="409" t="str">
        <f>J1220</f>
        <v>N/A</v>
      </c>
      <c r="Q140" s="409" t="str">
        <f>K1220</f>
        <v>N/A</v>
      </c>
    </row>
    <row r="141" spans="1:17">
      <c r="A141" t="s">
        <v>65</v>
      </c>
      <c r="B141" t="s">
        <v>39</v>
      </c>
      <c r="C141" s="76">
        <v>0</v>
      </c>
      <c r="D141" s="79">
        <v>0</v>
      </c>
      <c r="E141" s="76">
        <v>0</v>
      </c>
      <c r="F141" s="79">
        <v>0</v>
      </c>
      <c r="G141" s="79"/>
      <c r="I141" s="79"/>
      <c r="O141" s="409" t="str">
        <f>I1229</f>
        <v>tierra encantada charter school Total</v>
      </c>
      <c r="P141" s="409" t="str">
        <f>J1229</f>
        <v>N/A</v>
      </c>
      <c r="Q141" s="409" t="str">
        <f>K1229</f>
        <v>N/A</v>
      </c>
    </row>
    <row r="142" spans="1:17">
      <c r="B142" t="s">
        <v>40</v>
      </c>
      <c r="C142" s="76">
        <v>0</v>
      </c>
      <c r="D142" s="79">
        <v>0</v>
      </c>
      <c r="E142" s="76">
        <v>0</v>
      </c>
      <c r="F142" s="79">
        <v>0</v>
      </c>
      <c r="G142" s="79"/>
      <c r="I142" s="79"/>
      <c r="J142" s="79"/>
      <c r="K142" s="79"/>
      <c r="O142" s="409" t="str">
        <f>I1238</f>
        <v>tucumcari Total</v>
      </c>
      <c r="P142" s="409">
        <f>J1238</f>
        <v>53761.666666666664</v>
      </c>
      <c r="Q142" s="409">
        <f>K1238</f>
        <v>54299.333333333336</v>
      </c>
    </row>
    <row r="143" spans="1:17">
      <c r="B143" t="s">
        <v>41</v>
      </c>
      <c r="C143" s="76">
        <v>0</v>
      </c>
      <c r="D143" s="79">
        <v>0</v>
      </c>
      <c r="E143" s="76">
        <v>0</v>
      </c>
      <c r="F143" s="79">
        <v>0</v>
      </c>
      <c r="G143" s="79"/>
      <c r="I143" s="79"/>
      <c r="J143" s="79"/>
      <c r="K143" s="79"/>
      <c r="O143" s="409" t="str">
        <f>I1247</f>
        <v>tularosa Total</v>
      </c>
      <c r="P143" s="409">
        <f>J1247</f>
        <v>59634</v>
      </c>
      <c r="Q143" s="409">
        <f>K1247</f>
        <v>59635</v>
      </c>
    </row>
    <row r="144" spans="1:17">
      <c r="B144" t="s">
        <v>42</v>
      </c>
      <c r="C144" s="76">
        <v>0</v>
      </c>
      <c r="D144" s="79">
        <v>0</v>
      </c>
      <c r="E144" s="76">
        <v>0</v>
      </c>
      <c r="F144" s="79">
        <v>0</v>
      </c>
      <c r="G144" s="79"/>
      <c r="I144" s="79"/>
      <c r="J144" s="79"/>
      <c r="K144" s="79"/>
      <c r="O144" s="409" t="str">
        <f>I1256</f>
        <v>turquoise trail charter school Total</v>
      </c>
      <c r="P144" s="409" t="str">
        <f>J1256</f>
        <v>N/A</v>
      </c>
      <c r="Q144" s="409" t="str">
        <f>K1256</f>
        <v>N/A</v>
      </c>
    </row>
    <row r="145" spans="1:17">
      <c r="B145" t="s">
        <v>43</v>
      </c>
      <c r="C145" s="76">
        <v>0</v>
      </c>
      <c r="D145" s="79">
        <v>0</v>
      </c>
      <c r="E145" s="76">
        <v>0</v>
      </c>
      <c r="F145" s="79">
        <v>0</v>
      </c>
      <c r="G145" s="79"/>
      <c r="I145" s="79"/>
      <c r="O145" s="409" t="str">
        <f>I1265</f>
        <v>vaughn Total</v>
      </c>
      <c r="P145" s="409" t="str">
        <f>J1265</f>
        <v>N/A</v>
      </c>
      <c r="Q145" s="409" t="str">
        <f>K1265</f>
        <v>N/A</v>
      </c>
    </row>
    <row r="146" spans="1:17">
      <c r="B146" t="s">
        <v>44</v>
      </c>
      <c r="C146" s="76">
        <v>0</v>
      </c>
      <c r="D146" s="79">
        <v>0</v>
      </c>
      <c r="E146" s="76">
        <v>0</v>
      </c>
      <c r="F146" s="79">
        <v>0</v>
      </c>
      <c r="G146" s="79"/>
      <c r="I146" s="79"/>
      <c r="J146" s="79"/>
      <c r="K146" s="79"/>
      <c r="O146" s="409" t="str">
        <f>I1274</f>
        <v>wagon mound Total</v>
      </c>
      <c r="P146" s="409" t="str">
        <f>J1274</f>
        <v>N/A</v>
      </c>
      <c r="Q146" s="409" t="str">
        <f>K1274</f>
        <v>N/A</v>
      </c>
    </row>
    <row r="147" spans="1:17">
      <c r="B147" t="s">
        <v>45</v>
      </c>
      <c r="C147" s="76">
        <v>0</v>
      </c>
      <c r="D147" s="79">
        <v>0</v>
      </c>
      <c r="E147" s="76">
        <v>0</v>
      </c>
      <c r="F147" s="79">
        <v>0</v>
      </c>
      <c r="G147" s="79"/>
      <c r="I147" s="79"/>
      <c r="O147" s="409" t="str">
        <f>I1283</f>
        <v>walatowa charter high school Total</v>
      </c>
      <c r="P147" s="409" t="str">
        <f>J1283</f>
        <v>N/A</v>
      </c>
      <c r="Q147" s="409" t="str">
        <f>K1283</f>
        <v>N/A</v>
      </c>
    </row>
    <row r="148" spans="1:17">
      <c r="B148" t="s">
        <v>46</v>
      </c>
      <c r="C148" s="76">
        <v>0</v>
      </c>
      <c r="D148" s="79">
        <v>0</v>
      </c>
      <c r="E148" s="76">
        <v>0</v>
      </c>
      <c r="F148" s="79">
        <v>0</v>
      </c>
      <c r="G148" s="79"/>
      <c r="I148" s="79"/>
      <c r="J148" s="79"/>
      <c r="K148" s="79"/>
      <c r="O148" s="409" t="str">
        <f>I1292</f>
        <v>west las vegas Total</v>
      </c>
      <c r="P148" s="409">
        <f>J1292</f>
        <v>53785.8</v>
      </c>
      <c r="Q148" s="409">
        <f>K1292</f>
        <v>53786.8</v>
      </c>
    </row>
    <row r="149" spans="1:17">
      <c r="A149" t="s">
        <v>275</v>
      </c>
      <c r="C149" s="76">
        <v>0</v>
      </c>
      <c r="D149" s="79">
        <v>0</v>
      </c>
      <c r="E149" s="76">
        <v>0</v>
      </c>
      <c r="F149" s="79">
        <v>0</v>
      </c>
      <c r="G149" s="126" t="str">
        <f>IF(C149=0,"N/A",D149/C149)</f>
        <v>N/A</v>
      </c>
      <c r="H149" s="126" t="str">
        <f>IF(E149=0,"N/A",F149/E149)</f>
        <v>N/A</v>
      </c>
      <c r="I149" s="79" t="str">
        <f>A149</f>
        <v>belen Total</v>
      </c>
      <c r="J149" s="79" t="str">
        <f>G149</f>
        <v>N/A</v>
      </c>
      <c r="K149" s="79" t="str">
        <f>H149</f>
        <v>N/A</v>
      </c>
      <c r="O149" s="409" t="str">
        <f>I1301</f>
        <v>william w. and josephine dorn charter community school Total</v>
      </c>
      <c r="P149" s="409" t="str">
        <f>J1301</f>
        <v>N/A</v>
      </c>
      <c r="Q149" s="409" t="str">
        <f>K1301</f>
        <v>N/A</v>
      </c>
    </row>
    <row r="150" spans="1:17">
      <c r="A150" t="s">
        <v>66</v>
      </c>
      <c r="B150" t="s">
        <v>39</v>
      </c>
      <c r="C150" s="76">
        <v>1</v>
      </c>
      <c r="D150" s="79">
        <v>68902</v>
      </c>
      <c r="E150" s="76">
        <v>1</v>
      </c>
      <c r="F150" s="79">
        <v>68902</v>
      </c>
      <c r="G150" s="79"/>
      <c r="I150" s="79"/>
      <c r="J150" s="79"/>
      <c r="K150" s="79"/>
      <c r="O150" s="409" t="str">
        <f>I1310</f>
        <v>zuni Total</v>
      </c>
      <c r="P150" s="409">
        <f>J1310</f>
        <v>70269</v>
      </c>
      <c r="Q150" s="409">
        <f>K1310</f>
        <v>70727</v>
      </c>
    </row>
    <row r="151" spans="1:17">
      <c r="B151" t="s">
        <v>40</v>
      </c>
      <c r="C151" s="76">
        <v>1.69</v>
      </c>
      <c r="D151" s="79">
        <v>124123</v>
      </c>
      <c r="E151" s="76">
        <v>1.69</v>
      </c>
      <c r="F151" s="79">
        <v>124123</v>
      </c>
      <c r="G151" s="79"/>
      <c r="I151" s="79"/>
      <c r="J151" s="79"/>
      <c r="K151" s="79"/>
      <c r="O151" s="409" t="str">
        <f>I1319</f>
        <v>cesar chavez community school Total</v>
      </c>
      <c r="P151" s="409" t="str">
        <f>J1319</f>
        <v>N/A</v>
      </c>
      <c r="Q151" s="409" t="str">
        <f>K1319</f>
        <v>N/A</v>
      </c>
    </row>
    <row r="152" spans="1:17">
      <c r="B152" t="s">
        <v>41</v>
      </c>
      <c r="C152" s="76">
        <v>1</v>
      </c>
      <c r="D152" s="79">
        <v>62900</v>
      </c>
      <c r="E152" s="76">
        <v>1</v>
      </c>
      <c r="F152" s="79">
        <v>62900</v>
      </c>
      <c r="G152" s="79"/>
      <c r="I152" s="79"/>
      <c r="J152" s="79"/>
      <c r="K152" s="79"/>
      <c r="O152" s="409"/>
      <c r="P152" s="409">
        <f>SUM(P6:P151)</f>
        <v>3315151.514257472</v>
      </c>
      <c r="Q152" s="409">
        <f>SUM(Q6:Q151)</f>
        <v>3334570.3890971462</v>
      </c>
    </row>
    <row r="153" spans="1:17">
      <c r="B153" t="s">
        <v>42</v>
      </c>
      <c r="C153" s="76">
        <v>0.9</v>
      </c>
      <c r="D153" s="79">
        <v>35820</v>
      </c>
      <c r="E153" s="76">
        <v>0.9</v>
      </c>
      <c r="F153" s="79">
        <v>35820</v>
      </c>
      <c r="G153" s="79"/>
      <c r="I153" s="79"/>
      <c r="O153" s="409"/>
      <c r="P153" s="410">
        <f>P152-J1320</f>
        <v>0</v>
      </c>
      <c r="Q153" s="410">
        <f>Q152-K1320</f>
        <v>0</v>
      </c>
    </row>
    <row r="154" spans="1:17">
      <c r="B154" t="s">
        <v>43</v>
      </c>
      <c r="C154" s="76">
        <v>1</v>
      </c>
      <c r="D154" s="79">
        <v>71441</v>
      </c>
      <c r="E154" s="76">
        <v>1</v>
      </c>
      <c r="F154" s="79">
        <v>71441</v>
      </c>
      <c r="G154" s="79"/>
      <c r="I154" s="79"/>
      <c r="J154" s="79"/>
      <c r="K154" s="79"/>
      <c r="O154" s="409"/>
      <c r="P154" s="409"/>
      <c r="Q154" s="409"/>
    </row>
    <row r="155" spans="1:17">
      <c r="B155" t="s">
        <v>44</v>
      </c>
      <c r="C155" s="76">
        <v>0</v>
      </c>
      <c r="D155" s="79">
        <v>0</v>
      </c>
      <c r="E155" s="76">
        <v>0</v>
      </c>
      <c r="F155" s="79">
        <v>0</v>
      </c>
      <c r="G155" s="79"/>
      <c r="I155" s="79"/>
      <c r="O155" s="409"/>
      <c r="P155" s="409"/>
      <c r="Q155" s="409"/>
    </row>
    <row r="156" spans="1:17">
      <c r="B156" t="s">
        <v>45</v>
      </c>
      <c r="C156" s="76">
        <v>0</v>
      </c>
      <c r="D156" s="79">
        <v>0</v>
      </c>
      <c r="E156" s="76">
        <v>0</v>
      </c>
      <c r="F156" s="79">
        <v>0</v>
      </c>
      <c r="G156" s="79"/>
      <c r="I156" s="79"/>
      <c r="J156" s="79"/>
      <c r="K156" s="79"/>
      <c r="O156" s="409"/>
      <c r="P156" s="409"/>
      <c r="Q156" s="409"/>
    </row>
    <row r="157" spans="1:17">
      <c r="B157" t="s">
        <v>46</v>
      </c>
      <c r="C157" s="76">
        <v>1</v>
      </c>
      <c r="D157" s="79">
        <v>55468</v>
      </c>
      <c r="E157" s="76">
        <v>1</v>
      </c>
      <c r="F157" s="79">
        <v>55468</v>
      </c>
      <c r="G157" s="79"/>
      <c r="I157" s="79"/>
      <c r="O157" s="409"/>
      <c r="P157" s="409"/>
      <c r="Q157" s="409"/>
    </row>
    <row r="158" spans="1:17">
      <c r="A158" t="s">
        <v>276</v>
      </c>
      <c r="C158" s="76">
        <v>6.59</v>
      </c>
      <c r="D158" s="79">
        <v>418654</v>
      </c>
      <c r="E158" s="76">
        <v>6.59</v>
      </c>
      <c r="F158" s="79">
        <v>418654</v>
      </c>
      <c r="G158" s="126">
        <f>IF(C158=0,"N/A",D158/C158)</f>
        <v>63528.679817905919</v>
      </c>
      <c r="H158" s="126">
        <f>IF(E158=0,"N/A",F158/E158)</f>
        <v>63528.679817905919</v>
      </c>
      <c r="I158" s="79" t="str">
        <f>A158</f>
        <v>bloomfield Total</v>
      </c>
      <c r="J158" s="79">
        <f>G158</f>
        <v>63528.679817905919</v>
      </c>
      <c r="K158" s="79">
        <f>H158</f>
        <v>63528.679817905919</v>
      </c>
      <c r="O158" s="409"/>
      <c r="P158" s="409"/>
      <c r="Q158" s="409"/>
    </row>
    <row r="159" spans="1:17">
      <c r="A159" t="s">
        <v>67</v>
      </c>
      <c r="B159" t="s">
        <v>39</v>
      </c>
      <c r="C159" s="76">
        <v>0</v>
      </c>
      <c r="D159" s="79">
        <v>0</v>
      </c>
      <c r="E159" s="76">
        <v>0</v>
      </c>
      <c r="F159" s="79">
        <v>0</v>
      </c>
      <c r="G159" s="79"/>
      <c r="I159" s="79"/>
      <c r="J159" s="79"/>
      <c r="K159" s="79"/>
      <c r="O159" s="409"/>
      <c r="P159" s="409"/>
      <c r="Q159" s="409"/>
    </row>
    <row r="160" spans="1:17">
      <c r="B160" t="s">
        <v>40</v>
      </c>
      <c r="C160" s="76">
        <v>0.82</v>
      </c>
      <c r="D160" s="79">
        <v>41410</v>
      </c>
      <c r="E160" s="76">
        <v>0.82</v>
      </c>
      <c r="F160" s="79">
        <v>41411</v>
      </c>
      <c r="G160" s="79"/>
      <c r="I160" s="79"/>
      <c r="J160" s="79"/>
      <c r="K160" s="79"/>
      <c r="O160" s="409"/>
      <c r="P160" s="409"/>
      <c r="Q160" s="409"/>
    </row>
    <row r="161" spans="1:17">
      <c r="B161" t="s">
        <v>41</v>
      </c>
      <c r="C161" s="76">
        <v>0</v>
      </c>
      <c r="D161" s="79">
        <v>0</v>
      </c>
      <c r="E161" s="76">
        <v>0</v>
      </c>
      <c r="F161" s="79">
        <v>0</v>
      </c>
      <c r="G161" s="79"/>
      <c r="I161" s="79"/>
      <c r="O161" s="409"/>
      <c r="P161" s="409"/>
      <c r="Q161" s="409"/>
    </row>
    <row r="162" spans="1:17">
      <c r="B162" t="s">
        <v>42</v>
      </c>
      <c r="C162" s="76">
        <v>0</v>
      </c>
      <c r="D162" s="79">
        <v>0</v>
      </c>
      <c r="E162" s="76">
        <v>0</v>
      </c>
      <c r="F162" s="79">
        <v>0</v>
      </c>
      <c r="G162" s="79"/>
      <c r="I162" s="79"/>
      <c r="J162" s="79"/>
      <c r="K162" s="79"/>
      <c r="O162" s="409"/>
      <c r="P162" s="409"/>
      <c r="Q162" s="409"/>
    </row>
    <row r="163" spans="1:17">
      <c r="B163" t="s">
        <v>43</v>
      </c>
      <c r="C163" s="76">
        <v>1</v>
      </c>
      <c r="D163" s="79">
        <v>80001</v>
      </c>
      <c r="E163" s="76">
        <v>1</v>
      </c>
      <c r="F163" s="79">
        <v>80002</v>
      </c>
      <c r="G163" s="79"/>
      <c r="I163" s="79"/>
      <c r="O163" s="409"/>
      <c r="P163" s="409"/>
      <c r="Q163" s="409"/>
    </row>
    <row r="164" spans="1:17">
      <c r="B164" t="s">
        <v>44</v>
      </c>
      <c r="C164" s="76">
        <v>0</v>
      </c>
      <c r="D164" s="79">
        <v>0</v>
      </c>
      <c r="E164" s="76">
        <v>0</v>
      </c>
      <c r="F164" s="79">
        <v>0</v>
      </c>
      <c r="G164" s="79"/>
      <c r="I164" s="79"/>
      <c r="J164" s="79"/>
      <c r="K164" s="79"/>
      <c r="O164" s="409"/>
      <c r="P164" s="409"/>
      <c r="Q164" s="409"/>
    </row>
    <row r="165" spans="1:17">
      <c r="B165" t="s">
        <v>45</v>
      </c>
      <c r="C165" s="76">
        <v>0</v>
      </c>
      <c r="D165" s="79">
        <v>0</v>
      </c>
      <c r="E165" s="76">
        <v>0</v>
      </c>
      <c r="F165" s="79">
        <v>0</v>
      </c>
      <c r="G165" s="79"/>
      <c r="I165" s="79"/>
      <c r="O165" s="409"/>
      <c r="P165" s="409"/>
      <c r="Q165" s="409"/>
    </row>
    <row r="166" spans="1:17">
      <c r="B166" t="s">
        <v>46</v>
      </c>
      <c r="C166" s="76">
        <v>0</v>
      </c>
      <c r="D166" s="79">
        <v>0</v>
      </c>
      <c r="E166" s="76">
        <v>0</v>
      </c>
      <c r="F166" s="79">
        <v>0</v>
      </c>
      <c r="G166" s="79"/>
      <c r="I166" s="79"/>
      <c r="J166" s="79"/>
      <c r="K166" s="79"/>
      <c r="O166" s="409"/>
      <c r="P166" s="409"/>
      <c r="Q166" s="409"/>
    </row>
    <row r="167" spans="1:17">
      <c r="A167" t="s">
        <v>277</v>
      </c>
      <c r="C167" s="76">
        <v>1.8199999999999998</v>
      </c>
      <c r="D167" s="79">
        <v>121411</v>
      </c>
      <c r="E167" s="76">
        <v>1.8199999999999998</v>
      </c>
      <c r="F167" s="79">
        <v>121413</v>
      </c>
      <c r="G167" s="126">
        <f>IF(C167=0,"N/A",D167/C167)</f>
        <v>66709.340659340669</v>
      </c>
      <c r="H167" s="126">
        <f>IF(E167=0,"N/A",F167/E167)</f>
        <v>66710.439560439569</v>
      </c>
      <c r="I167" s="79" t="str">
        <f>A167</f>
        <v>capitan Total</v>
      </c>
      <c r="J167" s="79">
        <f>G167</f>
        <v>66709.340659340669</v>
      </c>
      <c r="K167" s="79">
        <f>H167</f>
        <v>66710.439560439569</v>
      </c>
    </row>
    <row r="168" spans="1:17">
      <c r="A168" t="s">
        <v>165</v>
      </c>
      <c r="B168" t="s">
        <v>39</v>
      </c>
      <c r="C168" s="76">
        <v>0</v>
      </c>
      <c r="D168" s="79">
        <v>0</v>
      </c>
      <c r="E168" s="76">
        <v>0</v>
      </c>
      <c r="F168" s="79">
        <v>0</v>
      </c>
      <c r="G168" s="79"/>
      <c r="I168" s="79"/>
      <c r="J168" s="79"/>
      <c r="K168" s="79"/>
    </row>
    <row r="169" spans="1:17">
      <c r="B169" t="s">
        <v>40</v>
      </c>
      <c r="C169" s="76">
        <v>0</v>
      </c>
      <c r="D169" s="79">
        <v>0</v>
      </c>
      <c r="E169" s="76">
        <v>0</v>
      </c>
      <c r="F169" s="79">
        <v>0</v>
      </c>
      <c r="G169" s="79"/>
      <c r="I169" s="79"/>
    </row>
    <row r="170" spans="1:17">
      <c r="B170" t="s">
        <v>41</v>
      </c>
      <c r="C170" s="76">
        <v>0</v>
      </c>
      <c r="D170" s="79">
        <v>0</v>
      </c>
      <c r="E170" s="76">
        <v>0</v>
      </c>
      <c r="F170" s="79">
        <v>0</v>
      </c>
      <c r="G170" s="79"/>
      <c r="I170" s="79"/>
      <c r="J170" s="79"/>
      <c r="K170" s="79"/>
    </row>
    <row r="171" spans="1:17">
      <c r="B171" t="s">
        <v>42</v>
      </c>
      <c r="C171" s="76">
        <v>0</v>
      </c>
      <c r="D171" s="79">
        <v>0</v>
      </c>
      <c r="E171" s="76">
        <v>0</v>
      </c>
      <c r="F171" s="79">
        <v>0</v>
      </c>
      <c r="G171" s="79"/>
      <c r="I171" s="79"/>
    </row>
    <row r="172" spans="1:17">
      <c r="B172" t="s">
        <v>43</v>
      </c>
      <c r="C172" s="76">
        <v>0</v>
      </c>
      <c r="D172" s="79">
        <v>0</v>
      </c>
      <c r="E172" s="76">
        <v>0</v>
      </c>
      <c r="F172" s="79">
        <v>0</v>
      </c>
      <c r="G172" s="79"/>
      <c r="I172" s="79"/>
      <c r="J172" s="79"/>
      <c r="K172" s="79"/>
    </row>
    <row r="173" spans="1:17">
      <c r="B173" t="s">
        <v>44</v>
      </c>
      <c r="C173" s="76">
        <v>0</v>
      </c>
      <c r="D173" s="79">
        <v>0</v>
      </c>
      <c r="E173" s="76">
        <v>0</v>
      </c>
      <c r="F173" s="79">
        <v>0</v>
      </c>
      <c r="G173" s="79"/>
      <c r="I173" s="79"/>
    </row>
    <row r="174" spans="1:17">
      <c r="B174" t="s">
        <v>45</v>
      </c>
      <c r="C174" s="76">
        <v>0</v>
      </c>
      <c r="D174" s="79">
        <v>0</v>
      </c>
      <c r="E174" s="76">
        <v>0</v>
      </c>
      <c r="F174" s="79">
        <v>0</v>
      </c>
      <c r="G174" s="79"/>
      <c r="I174" s="79"/>
      <c r="J174" s="79"/>
      <c r="K174" s="79"/>
    </row>
    <row r="175" spans="1:17">
      <c r="B175" t="s">
        <v>46</v>
      </c>
      <c r="C175" s="76">
        <v>0</v>
      </c>
      <c r="D175" s="79">
        <v>0</v>
      </c>
      <c r="E175" s="76">
        <v>0</v>
      </c>
      <c r="F175" s="79">
        <v>0</v>
      </c>
      <c r="G175" s="79"/>
      <c r="I175" s="79"/>
      <c r="J175" s="79"/>
      <c r="K175" s="79"/>
    </row>
    <row r="176" spans="1:17">
      <c r="A176" t="s">
        <v>278</v>
      </c>
      <c r="C176" s="76">
        <v>0</v>
      </c>
      <c r="D176" s="79">
        <v>0</v>
      </c>
      <c r="E176" s="76">
        <v>0</v>
      </c>
      <c r="F176" s="79">
        <v>0</v>
      </c>
      <c r="G176" s="126" t="str">
        <f>IF(C176=0,"N/A",D176/C176)</f>
        <v>N/A</v>
      </c>
      <c r="H176" s="126" t="str">
        <f>IF(E176=0,"N/A",F176/E176)</f>
        <v>N/A</v>
      </c>
      <c r="I176" s="79" t="str">
        <f>A176</f>
        <v>carinos de los ninos charter school Total</v>
      </c>
      <c r="J176" s="79" t="str">
        <f>G176</f>
        <v>N/A</v>
      </c>
      <c r="K176" s="79" t="str">
        <f>H176</f>
        <v>N/A</v>
      </c>
    </row>
    <row r="177" spans="1:11">
      <c r="A177" t="s">
        <v>68</v>
      </c>
      <c r="B177" t="s">
        <v>39</v>
      </c>
      <c r="C177" s="76">
        <v>6.5</v>
      </c>
      <c r="D177" s="79">
        <v>465150</v>
      </c>
      <c r="E177" s="76">
        <v>6.5</v>
      </c>
      <c r="F177" s="79">
        <v>465170</v>
      </c>
      <c r="G177" s="79"/>
      <c r="I177" s="79"/>
    </row>
    <row r="178" spans="1:11">
      <c r="B178" t="s">
        <v>40</v>
      </c>
      <c r="C178" s="76">
        <v>10.119999999999999</v>
      </c>
      <c r="D178" s="79">
        <v>673576</v>
      </c>
      <c r="E178" s="76">
        <v>10.119999999999999</v>
      </c>
      <c r="F178" s="79">
        <v>673586.02</v>
      </c>
      <c r="G178" s="79"/>
      <c r="I178" s="79"/>
      <c r="J178" s="79"/>
      <c r="K178" s="79"/>
    </row>
    <row r="179" spans="1:11">
      <c r="B179" t="s">
        <v>41</v>
      </c>
      <c r="C179" s="76">
        <v>4.4000000000000004</v>
      </c>
      <c r="D179" s="79">
        <v>254930</v>
      </c>
      <c r="E179" s="76">
        <v>4.4000000000000004</v>
      </c>
      <c r="F179" s="79">
        <v>254934.39999999999</v>
      </c>
      <c r="G179" s="79"/>
      <c r="I179" s="79"/>
    </row>
    <row r="180" spans="1:11">
      <c r="B180" t="s">
        <v>42</v>
      </c>
      <c r="C180" s="76">
        <v>2.38</v>
      </c>
      <c r="D180" s="79">
        <v>129693.5</v>
      </c>
      <c r="E180" s="76">
        <v>2.38</v>
      </c>
      <c r="F180" s="79">
        <v>129695.88</v>
      </c>
      <c r="G180" s="79"/>
      <c r="I180" s="79"/>
      <c r="J180" s="79"/>
      <c r="K180" s="79"/>
    </row>
    <row r="181" spans="1:11">
      <c r="B181" t="s">
        <v>43</v>
      </c>
      <c r="C181" s="76">
        <v>2</v>
      </c>
      <c r="D181" s="79">
        <v>159900</v>
      </c>
      <c r="E181" s="76">
        <v>2</v>
      </c>
      <c r="F181" s="79">
        <v>159902</v>
      </c>
      <c r="G181" s="79"/>
      <c r="I181" s="79"/>
    </row>
    <row r="182" spans="1:11">
      <c r="B182" t="s">
        <v>44</v>
      </c>
      <c r="C182" s="76">
        <v>0.5</v>
      </c>
      <c r="D182" s="79">
        <v>40025</v>
      </c>
      <c r="E182" s="76">
        <v>0.5</v>
      </c>
      <c r="F182" s="79">
        <v>40025.5</v>
      </c>
      <c r="G182" s="79"/>
      <c r="I182" s="79"/>
      <c r="J182" s="79"/>
      <c r="K182" s="79"/>
    </row>
    <row r="183" spans="1:11">
      <c r="B183" t="s">
        <v>45</v>
      </c>
      <c r="C183" s="76">
        <v>1</v>
      </c>
      <c r="D183" s="79">
        <v>14301</v>
      </c>
      <c r="E183" s="76">
        <v>1</v>
      </c>
      <c r="F183" s="79">
        <v>14301</v>
      </c>
      <c r="G183" s="79"/>
      <c r="I183" s="79"/>
      <c r="J183" s="79"/>
      <c r="K183" s="79"/>
    </row>
    <row r="184" spans="1:11">
      <c r="B184" t="s">
        <v>46</v>
      </c>
      <c r="C184" s="76">
        <v>0</v>
      </c>
      <c r="D184" s="79">
        <v>0</v>
      </c>
      <c r="E184" s="76">
        <v>0</v>
      </c>
      <c r="F184" s="79">
        <v>0</v>
      </c>
      <c r="G184" s="79"/>
      <c r="I184" s="79"/>
      <c r="J184" s="79"/>
      <c r="K184" s="79"/>
    </row>
    <row r="185" spans="1:11">
      <c r="A185" t="s">
        <v>279</v>
      </c>
      <c r="C185" s="76">
        <v>26.899999999999995</v>
      </c>
      <c r="D185" s="79">
        <v>1737575.5</v>
      </c>
      <c r="E185" s="76">
        <v>26.899999999999995</v>
      </c>
      <c r="F185" s="79">
        <v>1737614.7999999998</v>
      </c>
      <c r="G185" s="126">
        <f>IF(C185=0,"N/A",D185/C185)</f>
        <v>64593.884758364322</v>
      </c>
      <c r="H185" s="126">
        <f>IF(E185=0,"N/A",F185/E185)</f>
        <v>64595.345724907071</v>
      </c>
      <c r="I185" s="79" t="str">
        <f>A185</f>
        <v>carlsbad Total</v>
      </c>
      <c r="J185" s="79">
        <f>G185</f>
        <v>64593.884758364322</v>
      </c>
      <c r="K185" s="79">
        <f>H185</f>
        <v>64595.345724907071</v>
      </c>
    </row>
    <row r="186" spans="1:11">
      <c r="A186" t="s">
        <v>69</v>
      </c>
      <c r="B186" t="s">
        <v>39</v>
      </c>
      <c r="C186" s="76">
        <v>0</v>
      </c>
      <c r="D186" s="79">
        <v>0</v>
      </c>
      <c r="E186" s="76">
        <v>0</v>
      </c>
      <c r="F186" s="79">
        <v>0</v>
      </c>
      <c r="G186" s="79"/>
      <c r="I186" s="79"/>
      <c r="J186" s="79"/>
      <c r="K186" s="79"/>
    </row>
    <row r="187" spans="1:11">
      <c r="B187" t="s">
        <v>40</v>
      </c>
      <c r="C187" s="76">
        <v>0</v>
      </c>
      <c r="D187" s="79">
        <v>0</v>
      </c>
      <c r="E187" s="76">
        <v>0</v>
      </c>
      <c r="F187" s="79">
        <v>0</v>
      </c>
      <c r="G187" s="79"/>
      <c r="I187" s="79"/>
    </row>
    <row r="188" spans="1:11">
      <c r="B188" t="s">
        <v>41</v>
      </c>
      <c r="C188" s="76">
        <v>0</v>
      </c>
      <c r="D188" s="79">
        <v>0</v>
      </c>
      <c r="E188" s="76">
        <v>0</v>
      </c>
      <c r="F188" s="79">
        <v>0</v>
      </c>
      <c r="G188" s="79"/>
      <c r="I188" s="79"/>
      <c r="J188" s="79"/>
      <c r="K188" s="79"/>
    </row>
    <row r="189" spans="1:11">
      <c r="B189" t="s">
        <v>42</v>
      </c>
      <c r="C189" s="76">
        <v>0</v>
      </c>
      <c r="D189" s="79">
        <v>0</v>
      </c>
      <c r="E189" s="76">
        <v>0</v>
      </c>
      <c r="F189" s="79">
        <v>0</v>
      </c>
      <c r="G189" s="79"/>
      <c r="I189" s="79"/>
      <c r="J189" s="79"/>
      <c r="K189" s="79"/>
    </row>
    <row r="190" spans="1:11">
      <c r="B190" t="s">
        <v>43</v>
      </c>
      <c r="C190" s="76">
        <v>0</v>
      </c>
      <c r="D190" s="79">
        <v>0</v>
      </c>
      <c r="E190" s="76">
        <v>0</v>
      </c>
      <c r="F190" s="79">
        <v>0</v>
      </c>
      <c r="G190" s="79"/>
      <c r="I190" s="79"/>
      <c r="J190" s="79"/>
      <c r="K190" s="79"/>
    </row>
    <row r="191" spans="1:11">
      <c r="B191" t="s">
        <v>44</v>
      </c>
      <c r="C191" s="76">
        <v>0</v>
      </c>
      <c r="D191" s="79">
        <v>0</v>
      </c>
      <c r="E191" s="76">
        <v>0</v>
      </c>
      <c r="F191" s="79">
        <v>0</v>
      </c>
      <c r="G191" s="79"/>
      <c r="I191" s="79"/>
    </row>
    <row r="192" spans="1:11">
      <c r="B192" t="s">
        <v>45</v>
      </c>
      <c r="C192" s="76">
        <v>0</v>
      </c>
      <c r="D192" s="79">
        <v>0</v>
      </c>
      <c r="E192" s="76">
        <v>0</v>
      </c>
      <c r="F192" s="79">
        <v>0</v>
      </c>
      <c r="G192" s="79"/>
      <c r="I192" s="79"/>
      <c r="J192" s="79"/>
      <c r="K192" s="79"/>
    </row>
    <row r="193" spans="1:11">
      <c r="B193" t="s">
        <v>46</v>
      </c>
      <c r="C193" s="76">
        <v>0</v>
      </c>
      <c r="D193" s="79">
        <v>0</v>
      </c>
      <c r="E193" s="76">
        <v>0</v>
      </c>
      <c r="F193" s="79">
        <v>0</v>
      </c>
      <c r="G193" s="79"/>
      <c r="I193" s="79"/>
    </row>
    <row r="194" spans="1:11">
      <c r="A194" t="s">
        <v>280</v>
      </c>
      <c r="C194" s="76">
        <v>0</v>
      </c>
      <c r="D194" s="79">
        <v>0</v>
      </c>
      <c r="E194" s="76">
        <v>0</v>
      </c>
      <c r="F194" s="79">
        <v>0</v>
      </c>
      <c r="G194" s="126" t="str">
        <f>IF(C194=0,"N/A",D194/C194)</f>
        <v>N/A</v>
      </c>
      <c r="H194" s="126" t="str">
        <f>IF(E194=0,"N/A",F194/E194)</f>
        <v>N/A</v>
      </c>
      <c r="I194" s="79" t="str">
        <f>A194</f>
        <v>carrizozo Total</v>
      </c>
      <c r="J194" s="79" t="str">
        <f>G194</f>
        <v>N/A</v>
      </c>
      <c r="K194" s="79" t="str">
        <f>H194</f>
        <v>N/A</v>
      </c>
    </row>
    <row r="195" spans="1:11">
      <c r="A195" t="s">
        <v>70</v>
      </c>
      <c r="B195" t="s">
        <v>39</v>
      </c>
      <c r="C195" s="76">
        <v>0</v>
      </c>
      <c r="D195" s="79">
        <v>0</v>
      </c>
      <c r="E195" s="76">
        <v>0</v>
      </c>
      <c r="F195" s="79">
        <v>0</v>
      </c>
      <c r="G195" s="79"/>
      <c r="I195" s="79"/>
      <c r="J195" s="79"/>
      <c r="K195" s="79"/>
    </row>
    <row r="196" spans="1:11">
      <c r="B196" t="s">
        <v>40</v>
      </c>
      <c r="C196" s="76">
        <v>3</v>
      </c>
      <c r="D196" s="79">
        <v>197464.92</v>
      </c>
      <c r="E196" s="76">
        <v>3</v>
      </c>
      <c r="F196" s="79">
        <v>197464.92</v>
      </c>
      <c r="G196" s="79"/>
      <c r="I196" s="79"/>
      <c r="J196" s="79"/>
      <c r="K196" s="79"/>
    </row>
    <row r="197" spans="1:11">
      <c r="B197" t="s">
        <v>41</v>
      </c>
      <c r="C197" s="76">
        <v>0</v>
      </c>
      <c r="D197" s="79">
        <v>0</v>
      </c>
      <c r="E197" s="76">
        <v>0</v>
      </c>
      <c r="F197" s="79">
        <v>0</v>
      </c>
      <c r="G197" s="79"/>
      <c r="I197" s="79"/>
    </row>
    <row r="198" spans="1:11">
      <c r="B198" t="s">
        <v>42</v>
      </c>
      <c r="C198" s="76">
        <v>0</v>
      </c>
      <c r="D198" s="79">
        <v>0</v>
      </c>
      <c r="E198" s="76">
        <v>0</v>
      </c>
      <c r="F198" s="79">
        <v>0</v>
      </c>
      <c r="G198" s="79"/>
      <c r="I198" s="79"/>
      <c r="J198" s="79"/>
      <c r="K198" s="79"/>
    </row>
    <row r="199" spans="1:11">
      <c r="B199" t="s">
        <v>43</v>
      </c>
      <c r="C199" s="76">
        <v>2</v>
      </c>
      <c r="D199" s="79">
        <v>152764</v>
      </c>
      <c r="E199" s="76">
        <v>2</v>
      </c>
      <c r="F199" s="79">
        <v>152764</v>
      </c>
      <c r="G199" s="79"/>
      <c r="I199" s="79"/>
    </row>
    <row r="200" spans="1:11">
      <c r="B200" t="s">
        <v>44</v>
      </c>
      <c r="C200" s="76">
        <v>0</v>
      </c>
      <c r="D200" s="79">
        <v>0</v>
      </c>
      <c r="E200" s="76">
        <v>0</v>
      </c>
      <c r="F200" s="79">
        <v>0</v>
      </c>
      <c r="G200" s="79"/>
      <c r="I200" s="79"/>
      <c r="J200" s="79"/>
      <c r="K200" s="79"/>
    </row>
    <row r="201" spans="1:11">
      <c r="B201" t="s">
        <v>45</v>
      </c>
      <c r="C201" s="76">
        <v>0</v>
      </c>
      <c r="D201" s="79">
        <v>0</v>
      </c>
      <c r="E201" s="76">
        <v>0</v>
      </c>
      <c r="F201" s="79">
        <v>0</v>
      </c>
      <c r="G201" s="79"/>
      <c r="I201" s="79"/>
      <c r="J201" s="79"/>
      <c r="K201" s="79"/>
    </row>
    <row r="202" spans="1:11">
      <c r="B202" t="s">
        <v>46</v>
      </c>
      <c r="C202" s="76">
        <v>0</v>
      </c>
      <c r="D202" s="79">
        <v>0</v>
      </c>
      <c r="E202" s="76">
        <v>0</v>
      </c>
      <c r="F202" s="79">
        <v>0</v>
      </c>
      <c r="G202" s="79"/>
      <c r="I202" s="79"/>
      <c r="J202" s="79"/>
      <c r="K202" s="79"/>
    </row>
    <row r="203" spans="1:11">
      <c r="A203" t="s">
        <v>281</v>
      </c>
      <c r="C203" s="76">
        <v>5</v>
      </c>
      <c r="D203" s="79">
        <v>350228.92000000004</v>
      </c>
      <c r="E203" s="76">
        <v>5</v>
      </c>
      <c r="F203" s="79">
        <v>350228.92000000004</v>
      </c>
      <c r="G203" s="126">
        <f>IF(C203=0,"N/A",D203/C203)</f>
        <v>70045.784000000014</v>
      </c>
      <c r="H203" s="126">
        <f>IF(E203=0,"N/A",F203/E203)</f>
        <v>70045.784000000014</v>
      </c>
      <c r="I203" s="79" t="str">
        <f>A203</f>
        <v>central Total</v>
      </c>
      <c r="J203" s="79">
        <f>G203</f>
        <v>70045.784000000014</v>
      </c>
      <c r="K203" s="79">
        <f>H203</f>
        <v>70045.784000000014</v>
      </c>
    </row>
    <row r="204" spans="1:11">
      <c r="A204" t="s">
        <v>71</v>
      </c>
      <c r="B204" t="s">
        <v>39</v>
      </c>
      <c r="C204" s="76">
        <v>0</v>
      </c>
      <c r="D204" s="79">
        <v>0</v>
      </c>
      <c r="E204" s="76">
        <v>0</v>
      </c>
      <c r="F204" s="79">
        <v>0</v>
      </c>
      <c r="G204" s="79"/>
      <c r="I204" s="79"/>
      <c r="J204" s="79"/>
      <c r="K204" s="79"/>
    </row>
    <row r="205" spans="1:11">
      <c r="B205" t="s">
        <v>40</v>
      </c>
      <c r="C205" s="76">
        <v>0</v>
      </c>
      <c r="D205" s="79">
        <v>0</v>
      </c>
      <c r="E205" s="76">
        <v>0</v>
      </c>
      <c r="F205" s="79">
        <v>0</v>
      </c>
      <c r="G205" s="79"/>
      <c r="I205" s="79"/>
    </row>
    <row r="206" spans="1:11">
      <c r="B206" t="s">
        <v>41</v>
      </c>
      <c r="C206" s="76">
        <v>1</v>
      </c>
      <c r="D206" s="79">
        <v>68663</v>
      </c>
      <c r="E206" s="76">
        <v>1</v>
      </c>
      <c r="F206" s="79">
        <v>68664</v>
      </c>
      <c r="G206" s="79"/>
      <c r="I206" s="79"/>
      <c r="J206" s="79"/>
      <c r="K206" s="79"/>
    </row>
    <row r="207" spans="1:11">
      <c r="B207" t="s">
        <v>42</v>
      </c>
      <c r="C207" s="76">
        <v>0</v>
      </c>
      <c r="D207" s="79">
        <v>0</v>
      </c>
      <c r="E207" s="76">
        <v>0</v>
      </c>
      <c r="F207" s="79">
        <v>0</v>
      </c>
      <c r="G207" s="79"/>
      <c r="I207" s="79"/>
    </row>
    <row r="208" spans="1:11">
      <c r="B208" t="s">
        <v>43</v>
      </c>
      <c r="C208" s="76">
        <v>0</v>
      </c>
      <c r="D208" s="79">
        <v>0</v>
      </c>
      <c r="E208" s="76">
        <v>0</v>
      </c>
      <c r="F208" s="79">
        <v>0</v>
      </c>
      <c r="G208" s="79"/>
      <c r="I208" s="79"/>
      <c r="J208" s="79"/>
      <c r="K208" s="79"/>
    </row>
    <row r="209" spans="1:11">
      <c r="B209" t="s">
        <v>44</v>
      </c>
      <c r="C209" s="76">
        <v>0</v>
      </c>
      <c r="D209" s="79">
        <v>0</v>
      </c>
      <c r="E209" s="76">
        <v>0</v>
      </c>
      <c r="F209" s="79">
        <v>0</v>
      </c>
      <c r="G209" s="79"/>
      <c r="I209" s="79"/>
    </row>
    <row r="210" spans="1:11">
      <c r="B210" t="s">
        <v>45</v>
      </c>
      <c r="C210" s="76">
        <v>0</v>
      </c>
      <c r="D210" s="79">
        <v>0</v>
      </c>
      <c r="E210" s="76">
        <v>0</v>
      </c>
      <c r="F210" s="79">
        <v>0</v>
      </c>
      <c r="G210" s="79"/>
      <c r="I210" s="79"/>
      <c r="J210" s="79"/>
      <c r="K210" s="79"/>
    </row>
    <row r="211" spans="1:11">
      <c r="B211" t="s">
        <v>46</v>
      </c>
      <c r="C211" s="76">
        <v>0</v>
      </c>
      <c r="D211" s="79">
        <v>0</v>
      </c>
      <c r="E211" s="76">
        <v>0</v>
      </c>
      <c r="F211" s="79">
        <v>0</v>
      </c>
      <c r="G211" s="79"/>
      <c r="I211" s="79"/>
      <c r="J211" s="79"/>
      <c r="K211" s="79"/>
    </row>
    <row r="212" spans="1:11">
      <c r="A212" t="s">
        <v>282</v>
      </c>
      <c r="C212" s="76">
        <v>1</v>
      </c>
      <c r="D212" s="79">
        <v>68663</v>
      </c>
      <c r="E212" s="76">
        <v>1</v>
      </c>
      <c r="F212" s="79">
        <v>68664</v>
      </c>
      <c r="G212" s="126">
        <f>IF(C212=0,"N/A",D212/C212)</f>
        <v>68663</v>
      </c>
      <c r="H212" s="126">
        <f>IF(E212=0,"N/A",F212/E212)</f>
        <v>68664</v>
      </c>
      <c r="I212" s="79" t="str">
        <f>A212</f>
        <v>chama Total</v>
      </c>
      <c r="J212" s="79">
        <f>G212</f>
        <v>68663</v>
      </c>
      <c r="K212" s="79">
        <f>H212</f>
        <v>68664</v>
      </c>
    </row>
    <row r="213" spans="1:11">
      <c r="A213" t="s">
        <v>167</v>
      </c>
      <c r="B213" t="s">
        <v>39</v>
      </c>
      <c r="C213" s="76">
        <v>0</v>
      </c>
      <c r="D213" s="79">
        <v>0</v>
      </c>
      <c r="E213" s="76">
        <v>0</v>
      </c>
      <c r="F213" s="79">
        <v>0</v>
      </c>
      <c r="G213" s="79"/>
      <c r="I213" s="79"/>
      <c r="J213" s="79"/>
      <c r="K213" s="79"/>
    </row>
    <row r="214" spans="1:11">
      <c r="B214" t="s">
        <v>40</v>
      </c>
      <c r="C214" s="76">
        <v>0</v>
      </c>
      <c r="D214" s="79">
        <v>0</v>
      </c>
      <c r="E214" s="76">
        <v>0</v>
      </c>
      <c r="F214" s="79">
        <v>0</v>
      </c>
      <c r="G214" s="79"/>
      <c r="I214" s="79"/>
      <c r="J214" s="79"/>
      <c r="K214" s="79"/>
    </row>
    <row r="215" spans="1:11">
      <c r="B215" t="s">
        <v>41</v>
      </c>
      <c r="C215" s="76">
        <v>0</v>
      </c>
      <c r="D215" s="79">
        <v>0</v>
      </c>
      <c r="E215" s="76">
        <v>0</v>
      </c>
      <c r="F215" s="79">
        <v>0</v>
      </c>
      <c r="G215" s="79"/>
      <c r="I215" s="79"/>
    </row>
    <row r="216" spans="1:11">
      <c r="B216" t="s">
        <v>42</v>
      </c>
      <c r="C216" s="76">
        <v>0</v>
      </c>
      <c r="D216" s="79">
        <v>0</v>
      </c>
      <c r="E216" s="76">
        <v>0</v>
      </c>
      <c r="F216" s="79">
        <v>0</v>
      </c>
      <c r="G216" s="79"/>
      <c r="I216" s="79"/>
      <c r="J216" s="79"/>
      <c r="K216" s="79"/>
    </row>
    <row r="217" spans="1:11">
      <c r="B217" t="s">
        <v>43</v>
      </c>
      <c r="C217" s="76">
        <v>0</v>
      </c>
      <c r="D217" s="79">
        <v>0</v>
      </c>
      <c r="E217" s="76">
        <v>0</v>
      </c>
      <c r="F217" s="79">
        <v>0</v>
      </c>
      <c r="G217" s="79"/>
      <c r="I217" s="79"/>
      <c r="J217" s="79"/>
      <c r="K217" s="79"/>
    </row>
    <row r="218" spans="1:11">
      <c r="B218" t="s">
        <v>44</v>
      </c>
      <c r="C218" s="76">
        <v>0</v>
      </c>
      <c r="D218" s="79">
        <v>0</v>
      </c>
      <c r="E218" s="76">
        <v>0</v>
      </c>
      <c r="F218" s="79">
        <v>0</v>
      </c>
      <c r="G218" s="79"/>
      <c r="I218" s="79"/>
      <c r="J218" s="79"/>
      <c r="K218" s="79"/>
    </row>
    <row r="219" spans="1:11">
      <c r="B219" t="s">
        <v>45</v>
      </c>
      <c r="C219" s="76">
        <v>0</v>
      </c>
      <c r="D219" s="79">
        <v>0</v>
      </c>
      <c r="E219" s="76">
        <v>0</v>
      </c>
      <c r="F219" s="79">
        <v>0</v>
      </c>
      <c r="G219" s="79"/>
      <c r="I219" s="79"/>
    </row>
    <row r="220" spans="1:11">
      <c r="B220" t="s">
        <v>46</v>
      </c>
      <c r="C220" s="76">
        <v>0</v>
      </c>
      <c r="D220" s="79">
        <v>0</v>
      </c>
      <c r="E220" s="76">
        <v>0</v>
      </c>
      <c r="F220" s="79">
        <v>0</v>
      </c>
      <c r="G220" s="79"/>
      <c r="I220" s="79"/>
      <c r="J220" s="79"/>
      <c r="K220" s="79"/>
    </row>
    <row r="221" spans="1:11">
      <c r="A221" t="s">
        <v>284</v>
      </c>
      <c r="C221" s="76">
        <v>0</v>
      </c>
      <c r="D221" s="79">
        <v>0</v>
      </c>
      <c r="E221" s="76">
        <v>0</v>
      </c>
      <c r="F221" s="79">
        <v>0</v>
      </c>
      <c r="G221" s="126" t="str">
        <f>IF(C221=0,"N/A",D221/C221)</f>
        <v>N/A</v>
      </c>
      <c r="H221" s="126" t="str">
        <f>IF(E221=0,"N/A",F221/E221)</f>
        <v>N/A</v>
      </c>
      <c r="I221" s="79" t="str">
        <f>A221</f>
        <v>cien aguas international school Total</v>
      </c>
      <c r="J221" s="79" t="str">
        <f>G221</f>
        <v>N/A</v>
      </c>
      <c r="K221" s="79" t="str">
        <f>H221</f>
        <v>N/A</v>
      </c>
    </row>
    <row r="222" spans="1:11">
      <c r="A222" t="s">
        <v>72</v>
      </c>
      <c r="B222" t="s">
        <v>39</v>
      </c>
      <c r="C222" s="76">
        <v>0</v>
      </c>
      <c r="D222" s="79">
        <v>0</v>
      </c>
      <c r="E222" s="76">
        <v>0</v>
      </c>
      <c r="F222" s="79">
        <v>0</v>
      </c>
      <c r="G222" s="79"/>
      <c r="I222" s="79"/>
      <c r="J222" s="79"/>
      <c r="K222" s="79"/>
    </row>
    <row r="223" spans="1:11">
      <c r="B223" t="s">
        <v>40</v>
      </c>
      <c r="C223" s="76">
        <v>0</v>
      </c>
      <c r="D223" s="79">
        <v>0</v>
      </c>
      <c r="E223" s="76">
        <v>0</v>
      </c>
      <c r="F223" s="79">
        <v>0</v>
      </c>
      <c r="G223" s="79"/>
      <c r="I223" s="79"/>
    </row>
    <row r="224" spans="1:11">
      <c r="B224" t="s">
        <v>41</v>
      </c>
      <c r="C224" s="76">
        <v>0</v>
      </c>
      <c r="D224" s="79">
        <v>0</v>
      </c>
      <c r="E224" s="76">
        <v>0</v>
      </c>
      <c r="F224" s="79">
        <v>0</v>
      </c>
      <c r="G224" s="79"/>
      <c r="I224" s="79"/>
      <c r="J224" s="79"/>
      <c r="K224" s="79"/>
    </row>
    <row r="225" spans="1:11">
      <c r="B225" t="s">
        <v>42</v>
      </c>
      <c r="C225" s="76">
        <v>0</v>
      </c>
      <c r="D225" s="79">
        <v>0</v>
      </c>
      <c r="E225" s="76">
        <v>0</v>
      </c>
      <c r="F225" s="79">
        <v>0</v>
      </c>
      <c r="G225" s="79"/>
      <c r="I225" s="79"/>
      <c r="J225" s="79"/>
      <c r="K225" s="79"/>
    </row>
    <row r="226" spans="1:11">
      <c r="B226" t="s">
        <v>43</v>
      </c>
      <c r="C226" s="76">
        <v>0</v>
      </c>
      <c r="D226" s="79">
        <v>0</v>
      </c>
      <c r="E226" s="76">
        <v>0</v>
      </c>
      <c r="F226" s="79">
        <v>0</v>
      </c>
      <c r="G226" s="79"/>
      <c r="I226" s="79"/>
      <c r="J226" s="79"/>
      <c r="K226" s="79"/>
    </row>
    <row r="227" spans="1:11">
      <c r="B227" t="s">
        <v>44</v>
      </c>
      <c r="C227" s="76">
        <v>0</v>
      </c>
      <c r="D227" s="79">
        <v>0</v>
      </c>
      <c r="E227" s="76">
        <v>0</v>
      </c>
      <c r="F227" s="79">
        <v>0</v>
      </c>
      <c r="G227" s="79"/>
      <c r="I227" s="79"/>
    </row>
    <row r="228" spans="1:11">
      <c r="B228" t="s">
        <v>45</v>
      </c>
      <c r="C228" s="76">
        <v>0</v>
      </c>
      <c r="D228" s="79">
        <v>0</v>
      </c>
      <c r="E228" s="76">
        <v>0</v>
      </c>
      <c r="F228" s="79">
        <v>0</v>
      </c>
      <c r="G228" s="79"/>
      <c r="I228" s="79"/>
      <c r="J228" s="79"/>
      <c r="K228" s="79"/>
    </row>
    <row r="229" spans="1:11">
      <c r="B229" t="s">
        <v>46</v>
      </c>
      <c r="C229" s="76">
        <v>0</v>
      </c>
      <c r="D229" s="79">
        <v>0</v>
      </c>
      <c r="E229" s="76">
        <v>0</v>
      </c>
      <c r="F229" s="79">
        <v>0</v>
      </c>
      <c r="G229" s="79"/>
      <c r="I229" s="79"/>
    </row>
    <row r="230" spans="1:11">
      <c r="A230" t="s">
        <v>285</v>
      </c>
      <c r="C230" s="76">
        <v>0</v>
      </c>
      <c r="D230" s="79">
        <v>0</v>
      </c>
      <c r="E230" s="76">
        <v>0</v>
      </c>
      <c r="F230" s="79">
        <v>0</v>
      </c>
      <c r="G230" s="126" t="str">
        <f>IF(C230=0,"N/A",D230/C230)</f>
        <v>N/A</v>
      </c>
      <c r="H230" s="126" t="str">
        <f>IF(E230=0,"N/A",F230/E230)</f>
        <v>N/A</v>
      </c>
      <c r="I230" s="79" t="str">
        <f>A230</f>
        <v>cimarron Total</v>
      </c>
      <c r="J230" s="79" t="str">
        <f>G230</f>
        <v>N/A</v>
      </c>
      <c r="K230" s="79" t="str">
        <f>H230</f>
        <v>N/A</v>
      </c>
    </row>
    <row r="231" spans="1:11">
      <c r="A231" t="s">
        <v>73</v>
      </c>
      <c r="B231" t="s">
        <v>39</v>
      </c>
      <c r="C231" s="76">
        <v>0</v>
      </c>
      <c r="D231" s="79">
        <v>0</v>
      </c>
      <c r="E231" s="76">
        <v>0</v>
      </c>
      <c r="F231" s="79">
        <v>0</v>
      </c>
      <c r="G231" s="79"/>
      <c r="I231" s="79"/>
    </row>
    <row r="232" spans="1:11">
      <c r="B232" t="s">
        <v>40</v>
      </c>
      <c r="C232" s="76">
        <v>0.62</v>
      </c>
      <c r="D232" s="79">
        <v>39042.5</v>
      </c>
      <c r="E232" s="76">
        <v>0.62</v>
      </c>
      <c r="F232" s="79">
        <v>39043.5</v>
      </c>
      <c r="G232" s="79"/>
      <c r="I232" s="79"/>
      <c r="J232" s="79"/>
      <c r="K232" s="79"/>
    </row>
    <row r="233" spans="1:11">
      <c r="B233" t="s">
        <v>41</v>
      </c>
      <c r="C233" s="76">
        <v>0</v>
      </c>
      <c r="D233" s="79">
        <v>0</v>
      </c>
      <c r="E233" s="76">
        <v>0</v>
      </c>
      <c r="F233" s="79">
        <v>0</v>
      </c>
      <c r="G233" s="79"/>
      <c r="I233" s="79"/>
      <c r="J233" s="79"/>
      <c r="K233" s="79"/>
    </row>
    <row r="234" spans="1:11">
      <c r="B234" t="s">
        <v>42</v>
      </c>
      <c r="C234" s="76">
        <v>0</v>
      </c>
      <c r="D234" s="79">
        <v>0</v>
      </c>
      <c r="E234" s="76">
        <v>0</v>
      </c>
      <c r="F234" s="79">
        <v>0</v>
      </c>
      <c r="G234" s="79"/>
      <c r="I234" s="79"/>
      <c r="J234" s="79"/>
      <c r="K234" s="79"/>
    </row>
    <row r="235" spans="1:11">
      <c r="B235" t="s">
        <v>43</v>
      </c>
      <c r="C235" s="76">
        <v>0</v>
      </c>
      <c r="D235" s="79">
        <v>0</v>
      </c>
      <c r="E235" s="76">
        <v>0</v>
      </c>
      <c r="F235" s="79">
        <v>0</v>
      </c>
      <c r="G235" s="79"/>
      <c r="I235" s="79"/>
    </row>
    <row r="236" spans="1:11">
      <c r="B236" t="s">
        <v>44</v>
      </c>
      <c r="C236" s="76">
        <v>0</v>
      </c>
      <c r="D236" s="79">
        <v>0</v>
      </c>
      <c r="E236" s="76">
        <v>0</v>
      </c>
      <c r="F236" s="79">
        <v>0</v>
      </c>
      <c r="G236" s="79"/>
      <c r="I236" s="79"/>
      <c r="J236" s="79"/>
      <c r="K236" s="79"/>
    </row>
    <row r="237" spans="1:11">
      <c r="B237" t="s">
        <v>45</v>
      </c>
      <c r="C237" s="76">
        <v>0</v>
      </c>
      <c r="D237" s="79">
        <v>0</v>
      </c>
      <c r="E237" s="76">
        <v>0</v>
      </c>
      <c r="F237" s="79">
        <v>0</v>
      </c>
      <c r="G237" s="79"/>
      <c r="I237" s="79"/>
    </row>
    <row r="238" spans="1:11">
      <c r="B238" t="s">
        <v>46</v>
      </c>
      <c r="C238" s="76">
        <v>0</v>
      </c>
      <c r="D238" s="79">
        <v>0</v>
      </c>
      <c r="E238" s="76">
        <v>0</v>
      </c>
      <c r="F238" s="79">
        <v>0</v>
      </c>
      <c r="G238" s="79"/>
      <c r="I238" s="79"/>
      <c r="J238" s="79"/>
      <c r="K238" s="79"/>
    </row>
    <row r="239" spans="1:11">
      <c r="A239" t="s">
        <v>286</v>
      </c>
      <c r="C239" s="76">
        <v>0.62</v>
      </c>
      <c r="D239" s="79">
        <v>39042.5</v>
      </c>
      <c r="E239" s="76">
        <v>0.62</v>
      </c>
      <c r="F239" s="79">
        <v>39043.5</v>
      </c>
      <c r="G239" s="126">
        <f>IF(C239=0,"N/A",D239/C239)</f>
        <v>62971.774193548386</v>
      </c>
      <c r="H239" s="126">
        <f>IF(E239=0,"N/A",F239/E239)</f>
        <v>62973.387096774197</v>
      </c>
      <c r="I239" s="79" t="str">
        <f>A239</f>
        <v>clayton Total</v>
      </c>
      <c r="J239" s="79">
        <f>G239</f>
        <v>62971.774193548386</v>
      </c>
      <c r="K239" s="79">
        <f>H239</f>
        <v>62973.387096774197</v>
      </c>
    </row>
    <row r="240" spans="1:11">
      <c r="A240" t="s">
        <v>74</v>
      </c>
      <c r="B240" t="s">
        <v>39</v>
      </c>
      <c r="C240" s="76">
        <v>0</v>
      </c>
      <c r="D240" s="79">
        <v>0</v>
      </c>
      <c r="E240" s="76">
        <v>0</v>
      </c>
      <c r="F240" s="79">
        <v>0</v>
      </c>
      <c r="G240" s="79"/>
      <c r="I240" s="79"/>
      <c r="J240" s="79"/>
      <c r="K240" s="79"/>
    </row>
    <row r="241" spans="1:11">
      <c r="B241" t="s">
        <v>40</v>
      </c>
      <c r="C241" s="76">
        <v>0</v>
      </c>
      <c r="D241" s="79">
        <v>0</v>
      </c>
      <c r="E241" s="76">
        <v>0</v>
      </c>
      <c r="F241" s="79">
        <v>0</v>
      </c>
      <c r="G241" s="79"/>
      <c r="I241" s="79"/>
      <c r="J241" s="79"/>
      <c r="K241" s="79"/>
    </row>
    <row r="242" spans="1:11">
      <c r="B242" t="s">
        <v>41</v>
      </c>
      <c r="C242" s="76">
        <v>0</v>
      </c>
      <c r="D242" s="79">
        <v>0</v>
      </c>
      <c r="E242" s="76">
        <v>0</v>
      </c>
      <c r="F242" s="79">
        <v>0</v>
      </c>
      <c r="G242" s="79"/>
      <c r="I242" s="79"/>
      <c r="J242" s="79"/>
      <c r="K242" s="79"/>
    </row>
    <row r="243" spans="1:11">
      <c r="B243" t="s">
        <v>42</v>
      </c>
      <c r="C243" s="76">
        <v>0</v>
      </c>
      <c r="D243" s="79">
        <v>0</v>
      </c>
      <c r="E243" s="76">
        <v>0</v>
      </c>
      <c r="F243" s="79">
        <v>0</v>
      </c>
      <c r="G243" s="79"/>
      <c r="I243" s="79"/>
    </row>
    <row r="244" spans="1:11">
      <c r="B244" t="s">
        <v>43</v>
      </c>
      <c r="C244" s="76">
        <v>0</v>
      </c>
      <c r="D244" s="79">
        <v>0</v>
      </c>
      <c r="E244" s="76">
        <v>0</v>
      </c>
      <c r="F244" s="79">
        <v>0</v>
      </c>
      <c r="G244" s="79"/>
      <c r="I244" s="79"/>
      <c r="J244" s="79"/>
      <c r="K244" s="79"/>
    </row>
    <row r="245" spans="1:11">
      <c r="B245" t="s">
        <v>44</v>
      </c>
      <c r="C245" s="76">
        <v>0</v>
      </c>
      <c r="D245" s="79">
        <v>0</v>
      </c>
      <c r="E245" s="76">
        <v>0</v>
      </c>
      <c r="F245" s="79">
        <v>0</v>
      </c>
      <c r="G245" s="79"/>
      <c r="I245" s="79"/>
    </row>
    <row r="246" spans="1:11">
      <c r="B246" t="s">
        <v>45</v>
      </c>
      <c r="C246" s="76">
        <v>0</v>
      </c>
      <c r="D246" s="79">
        <v>0</v>
      </c>
      <c r="E246" s="76">
        <v>0</v>
      </c>
      <c r="F246" s="79">
        <v>0</v>
      </c>
      <c r="G246" s="79"/>
      <c r="I246" s="79"/>
      <c r="J246" s="79"/>
      <c r="K246" s="79"/>
    </row>
    <row r="247" spans="1:11">
      <c r="B247" t="s">
        <v>46</v>
      </c>
      <c r="C247" s="76">
        <v>0</v>
      </c>
      <c r="D247" s="79">
        <v>0</v>
      </c>
      <c r="E247" s="76">
        <v>0</v>
      </c>
      <c r="F247" s="79">
        <v>0</v>
      </c>
      <c r="G247" s="79"/>
      <c r="I247" s="79"/>
    </row>
    <row r="248" spans="1:11">
      <c r="A248" t="s">
        <v>287</v>
      </c>
      <c r="C248" s="76">
        <v>0</v>
      </c>
      <c r="D248" s="79">
        <v>0</v>
      </c>
      <c r="E248" s="76">
        <v>0</v>
      </c>
      <c r="F248" s="79">
        <v>0</v>
      </c>
      <c r="G248" s="126" t="str">
        <f>IF(C248=0,"N/A",D248/C248)</f>
        <v>N/A</v>
      </c>
      <c r="H248" s="126" t="str">
        <f>IF(E248=0,"N/A",F248/E248)</f>
        <v>N/A</v>
      </c>
      <c r="I248" s="79" t="str">
        <f>A248</f>
        <v>cloudcroft Total</v>
      </c>
      <c r="J248" s="79" t="str">
        <f>G248</f>
        <v>N/A</v>
      </c>
      <c r="K248" s="79" t="str">
        <f>H248</f>
        <v>N/A</v>
      </c>
    </row>
    <row r="249" spans="1:11">
      <c r="A249" t="s">
        <v>75</v>
      </c>
      <c r="B249" t="s">
        <v>39</v>
      </c>
      <c r="C249" s="76">
        <v>0</v>
      </c>
      <c r="D249" s="79">
        <v>0</v>
      </c>
      <c r="E249" s="76">
        <v>0</v>
      </c>
      <c r="F249" s="79">
        <v>0</v>
      </c>
      <c r="G249" s="79"/>
      <c r="I249" s="79"/>
      <c r="J249" s="79"/>
      <c r="K249" s="79"/>
    </row>
    <row r="250" spans="1:11">
      <c r="B250" t="s">
        <v>40</v>
      </c>
      <c r="C250" s="76">
        <v>12.39649</v>
      </c>
      <c r="D250" s="79">
        <v>654459.25</v>
      </c>
      <c r="E250" s="76">
        <v>12.39649</v>
      </c>
      <c r="F250" s="79">
        <v>664111.73</v>
      </c>
      <c r="G250" s="79"/>
      <c r="I250" s="79"/>
      <c r="J250" s="79"/>
      <c r="K250" s="79"/>
    </row>
    <row r="251" spans="1:11">
      <c r="B251" t="s">
        <v>41</v>
      </c>
      <c r="C251" s="76">
        <v>8</v>
      </c>
      <c r="D251" s="79">
        <v>335155</v>
      </c>
      <c r="E251" s="76">
        <v>8</v>
      </c>
      <c r="F251" s="79">
        <v>351241</v>
      </c>
      <c r="G251" s="79"/>
      <c r="I251" s="79"/>
    </row>
    <row r="252" spans="1:11">
      <c r="B252" t="s">
        <v>42</v>
      </c>
      <c r="C252" s="76">
        <v>0</v>
      </c>
      <c r="D252" s="79">
        <v>0</v>
      </c>
      <c r="E252" s="76">
        <v>0</v>
      </c>
      <c r="F252" s="79">
        <v>0</v>
      </c>
      <c r="G252" s="79"/>
      <c r="I252" s="79"/>
      <c r="J252" s="79"/>
      <c r="K252" s="79"/>
    </row>
    <row r="253" spans="1:11">
      <c r="B253" t="s">
        <v>43</v>
      </c>
      <c r="C253" s="76">
        <v>9.5850000000000009</v>
      </c>
      <c r="D253" s="79">
        <v>549729.49</v>
      </c>
      <c r="E253" s="76">
        <v>9.5850000000000009</v>
      </c>
      <c r="F253" s="79">
        <v>549789.49</v>
      </c>
      <c r="G253" s="79"/>
      <c r="I253" s="79"/>
    </row>
    <row r="254" spans="1:11">
      <c r="B254" t="s">
        <v>44</v>
      </c>
      <c r="C254" s="76">
        <v>0.26</v>
      </c>
      <c r="D254" s="79">
        <v>23054</v>
      </c>
      <c r="E254" s="76">
        <v>0.26</v>
      </c>
      <c r="F254" s="79">
        <v>23054.73</v>
      </c>
      <c r="G254" s="79"/>
      <c r="I254" s="79"/>
      <c r="J254" s="79"/>
      <c r="K254" s="79"/>
    </row>
    <row r="255" spans="1:11">
      <c r="B255" t="s">
        <v>45</v>
      </c>
      <c r="C255" s="76">
        <v>2</v>
      </c>
      <c r="D255" s="79">
        <v>55493.24</v>
      </c>
      <c r="E255" s="76">
        <v>2</v>
      </c>
      <c r="F255" s="79">
        <v>55493.24</v>
      </c>
      <c r="G255" s="79"/>
      <c r="I255" s="79"/>
    </row>
    <row r="256" spans="1:11">
      <c r="B256" t="s">
        <v>46</v>
      </c>
      <c r="C256" s="76">
        <v>1</v>
      </c>
      <c r="D256" s="79">
        <v>60418</v>
      </c>
      <c r="E256" s="76">
        <v>1</v>
      </c>
      <c r="F256" s="79">
        <v>60428</v>
      </c>
      <c r="G256" s="79"/>
      <c r="I256" s="79"/>
      <c r="J256" s="79"/>
      <c r="K256" s="79"/>
    </row>
    <row r="257" spans="1:11">
      <c r="A257" t="s">
        <v>288</v>
      </c>
      <c r="C257" s="76">
        <v>33.241489999999999</v>
      </c>
      <c r="D257" s="79">
        <v>1678308.98</v>
      </c>
      <c r="E257" s="76">
        <v>33.241489999999999</v>
      </c>
      <c r="F257" s="79">
        <v>1704118.19</v>
      </c>
      <c r="G257" s="126">
        <f>IF(C257=0,"N/A",D257/C257)</f>
        <v>50488.380033506321</v>
      </c>
      <c r="H257" s="126">
        <f>IF(E257=0,"N/A",F257/E257)</f>
        <v>51264.795591292692</v>
      </c>
      <c r="I257" s="79" t="str">
        <f>A257</f>
        <v>clovis Total</v>
      </c>
      <c r="J257" s="79">
        <f>G257</f>
        <v>50488.380033506321</v>
      </c>
      <c r="K257" s="79">
        <f>H257</f>
        <v>51264.795591292692</v>
      </c>
    </row>
    <row r="258" spans="1:11">
      <c r="A258" t="s">
        <v>76</v>
      </c>
      <c r="B258" t="s">
        <v>39</v>
      </c>
      <c r="C258" s="76">
        <v>1</v>
      </c>
      <c r="D258" s="79">
        <v>57518</v>
      </c>
      <c r="E258" s="76">
        <v>1</v>
      </c>
      <c r="F258" s="79">
        <v>57518</v>
      </c>
      <c r="G258" s="79"/>
      <c r="I258" s="79"/>
      <c r="J258" s="79"/>
      <c r="K258" s="79"/>
    </row>
    <row r="259" spans="1:11">
      <c r="B259" t="s">
        <v>40</v>
      </c>
      <c r="C259" s="76">
        <v>2</v>
      </c>
      <c r="D259" s="79">
        <v>125223</v>
      </c>
      <c r="E259" s="76">
        <v>2</v>
      </c>
      <c r="F259" s="79">
        <v>125223</v>
      </c>
      <c r="G259" s="79"/>
      <c r="I259" s="79"/>
    </row>
    <row r="260" spans="1:11">
      <c r="B260" t="s">
        <v>41</v>
      </c>
      <c r="C260" s="76">
        <v>4</v>
      </c>
      <c r="D260" s="79">
        <v>152229</v>
      </c>
      <c r="E260" s="76">
        <v>4</v>
      </c>
      <c r="F260" s="79">
        <v>152229</v>
      </c>
      <c r="G260" s="79"/>
      <c r="I260" s="79"/>
      <c r="J260" s="79"/>
      <c r="K260" s="79"/>
    </row>
    <row r="261" spans="1:11">
      <c r="B261" t="s">
        <v>42</v>
      </c>
      <c r="C261" s="76">
        <v>0</v>
      </c>
      <c r="D261" s="79">
        <v>0</v>
      </c>
      <c r="E261" s="76">
        <v>0</v>
      </c>
      <c r="F261" s="79">
        <v>0</v>
      </c>
      <c r="G261" s="79"/>
      <c r="I261" s="79"/>
    </row>
    <row r="262" spans="1:11">
      <c r="B262" t="s">
        <v>43</v>
      </c>
      <c r="C262" s="76">
        <v>1</v>
      </c>
      <c r="D262" s="79">
        <v>49879</v>
      </c>
      <c r="E262" s="76">
        <v>1</v>
      </c>
      <c r="F262" s="79">
        <v>49879</v>
      </c>
      <c r="G262" s="79"/>
      <c r="I262" s="79"/>
      <c r="J262" s="79"/>
      <c r="K262" s="79"/>
    </row>
    <row r="263" spans="1:11">
      <c r="B263" t="s">
        <v>44</v>
      </c>
      <c r="C263" s="76">
        <v>0</v>
      </c>
      <c r="D263" s="79">
        <v>0</v>
      </c>
      <c r="E263" s="76">
        <v>0</v>
      </c>
      <c r="F263" s="79">
        <v>0</v>
      </c>
      <c r="G263" s="79"/>
      <c r="I263" s="79"/>
    </row>
    <row r="264" spans="1:11">
      <c r="B264" t="s">
        <v>45</v>
      </c>
      <c r="C264" s="76">
        <v>0</v>
      </c>
      <c r="D264" s="79">
        <v>0</v>
      </c>
      <c r="E264" s="76">
        <v>0</v>
      </c>
      <c r="F264" s="79">
        <v>0</v>
      </c>
      <c r="G264" s="79"/>
      <c r="I264" s="79"/>
      <c r="J264" s="79"/>
      <c r="K264" s="79"/>
    </row>
    <row r="265" spans="1:11">
      <c r="B265" t="s">
        <v>46</v>
      </c>
      <c r="C265" s="76">
        <v>0</v>
      </c>
      <c r="D265" s="79">
        <v>0</v>
      </c>
      <c r="E265" s="76">
        <v>0</v>
      </c>
      <c r="F265" s="79">
        <v>0</v>
      </c>
      <c r="G265" s="79"/>
      <c r="I265" s="79"/>
      <c r="J265" s="79"/>
      <c r="K265" s="79"/>
    </row>
    <row r="266" spans="1:11">
      <c r="A266" t="s">
        <v>289</v>
      </c>
      <c r="C266" s="76">
        <v>8</v>
      </c>
      <c r="D266" s="79">
        <v>384849</v>
      </c>
      <c r="E266" s="76">
        <v>8</v>
      </c>
      <c r="F266" s="79">
        <v>384849</v>
      </c>
      <c r="G266" s="126">
        <f>IF(C266=0,"N/A",D266/C266)</f>
        <v>48106.125</v>
      </c>
      <c r="H266" s="126">
        <f>IF(E266=0,"N/A",F266/E266)</f>
        <v>48106.125</v>
      </c>
      <c r="I266" s="79" t="str">
        <f>A266</f>
        <v>cobre Total</v>
      </c>
      <c r="J266" s="79">
        <f>G266</f>
        <v>48106.125</v>
      </c>
      <c r="K266" s="79">
        <f>H266</f>
        <v>48106.125</v>
      </c>
    </row>
    <row r="267" spans="1:11">
      <c r="A267" t="s">
        <v>168</v>
      </c>
      <c r="B267" t="s">
        <v>39</v>
      </c>
      <c r="C267" s="76">
        <v>0</v>
      </c>
      <c r="D267" s="79">
        <v>0</v>
      </c>
      <c r="E267" s="76">
        <v>0</v>
      </c>
      <c r="F267" s="79">
        <v>0</v>
      </c>
      <c r="G267" s="79"/>
      <c r="I267" s="79"/>
    </row>
    <row r="268" spans="1:11">
      <c r="B268" t="s">
        <v>40</v>
      </c>
      <c r="C268" s="76">
        <v>0</v>
      </c>
      <c r="D268" s="79">
        <v>0</v>
      </c>
      <c r="E268" s="76">
        <v>0</v>
      </c>
      <c r="F268" s="79">
        <v>0</v>
      </c>
      <c r="G268" s="79"/>
      <c r="I268" s="79"/>
      <c r="J268" s="79"/>
      <c r="K268" s="79"/>
    </row>
    <row r="269" spans="1:11">
      <c r="B269" t="s">
        <v>41</v>
      </c>
      <c r="C269" s="76">
        <v>0</v>
      </c>
      <c r="D269" s="79">
        <v>0</v>
      </c>
      <c r="E269" s="76">
        <v>0</v>
      </c>
      <c r="F269" s="79">
        <v>0</v>
      </c>
      <c r="G269" s="79"/>
      <c r="I269" s="79"/>
    </row>
    <row r="270" spans="1:11">
      <c r="B270" t="s">
        <v>42</v>
      </c>
      <c r="C270" s="76">
        <v>0</v>
      </c>
      <c r="D270" s="79">
        <v>0</v>
      </c>
      <c r="E270" s="76">
        <v>0</v>
      </c>
      <c r="F270" s="79">
        <v>0</v>
      </c>
      <c r="G270" s="79"/>
      <c r="I270" s="79"/>
      <c r="J270" s="79"/>
      <c r="K270" s="79"/>
    </row>
    <row r="271" spans="1:11">
      <c r="B271" t="s">
        <v>43</v>
      </c>
      <c r="C271" s="76">
        <v>0</v>
      </c>
      <c r="D271" s="79">
        <v>0</v>
      </c>
      <c r="E271" s="76">
        <v>0</v>
      </c>
      <c r="F271" s="79">
        <v>0</v>
      </c>
      <c r="G271" s="79"/>
      <c r="I271" s="79"/>
    </row>
    <row r="272" spans="1:11">
      <c r="B272" t="s">
        <v>44</v>
      </c>
      <c r="C272" s="76">
        <v>0</v>
      </c>
      <c r="D272" s="79">
        <v>0</v>
      </c>
      <c r="E272" s="76">
        <v>0</v>
      </c>
      <c r="F272" s="79">
        <v>0</v>
      </c>
      <c r="G272" s="79"/>
      <c r="I272" s="79"/>
      <c r="J272" s="79"/>
      <c r="K272" s="79"/>
    </row>
    <row r="273" spans="1:12">
      <c r="B273" t="s">
        <v>45</v>
      </c>
      <c r="C273" s="76">
        <v>0</v>
      </c>
      <c r="D273" s="79">
        <v>0</v>
      </c>
      <c r="E273" s="76">
        <v>0</v>
      </c>
      <c r="F273" s="79">
        <v>0</v>
      </c>
      <c r="G273" s="79"/>
      <c r="I273" s="79"/>
      <c r="J273" s="79"/>
      <c r="K273" s="79"/>
    </row>
    <row r="274" spans="1:12">
      <c r="B274" t="s">
        <v>46</v>
      </c>
      <c r="C274" s="76">
        <v>0</v>
      </c>
      <c r="D274" s="79">
        <v>0</v>
      </c>
      <c r="E274" s="76">
        <v>0</v>
      </c>
      <c r="F274" s="79">
        <v>0</v>
      </c>
      <c r="G274" s="79"/>
      <c r="I274" s="79"/>
      <c r="J274" s="79"/>
      <c r="K274" s="79"/>
    </row>
    <row r="275" spans="1:12">
      <c r="A275" t="s">
        <v>290</v>
      </c>
      <c r="C275" s="76">
        <v>0</v>
      </c>
      <c r="D275" s="79">
        <v>0</v>
      </c>
      <c r="E275" s="76">
        <v>0</v>
      </c>
      <c r="F275" s="79">
        <v>0</v>
      </c>
      <c r="G275" s="126" t="str">
        <f>IF(C275=0,"N/A",D275/C275)</f>
        <v>N/A</v>
      </c>
      <c r="H275" s="126" t="str">
        <f>IF(E275=0,"N/A",F275/E275)</f>
        <v>N/A</v>
      </c>
      <c r="I275" s="79" t="str">
        <f>A275</f>
        <v>coral community charter Total</v>
      </c>
      <c r="J275" s="79" t="str">
        <f>G275</f>
        <v>N/A</v>
      </c>
      <c r="K275" s="79" t="str">
        <f>H275</f>
        <v>N/A</v>
      </c>
    </row>
    <row r="276" spans="1:12">
      <c r="A276" t="s">
        <v>77</v>
      </c>
      <c r="B276" t="s">
        <v>39</v>
      </c>
      <c r="C276" s="76">
        <v>0</v>
      </c>
      <c r="D276" s="79">
        <v>0</v>
      </c>
      <c r="E276" s="76">
        <v>0</v>
      </c>
      <c r="F276" s="79">
        <v>0</v>
      </c>
      <c r="G276" s="79"/>
      <c r="I276" s="79"/>
      <c r="J276" s="79"/>
      <c r="K276" s="79"/>
    </row>
    <row r="277" spans="1:12">
      <c r="B277" t="s">
        <v>40</v>
      </c>
      <c r="C277" s="76">
        <v>0</v>
      </c>
      <c r="D277" s="79">
        <v>0</v>
      </c>
      <c r="E277" s="76">
        <v>0</v>
      </c>
      <c r="F277" s="79">
        <v>0</v>
      </c>
      <c r="G277" s="79"/>
      <c r="I277" s="79"/>
      <c r="J277" s="79"/>
      <c r="K277" s="79"/>
    </row>
    <row r="278" spans="1:12">
      <c r="B278" t="s">
        <v>41</v>
      </c>
      <c r="C278" s="76">
        <v>0</v>
      </c>
      <c r="D278" s="79">
        <v>0</v>
      </c>
      <c r="E278" s="76">
        <v>0</v>
      </c>
      <c r="F278" s="79">
        <v>0</v>
      </c>
      <c r="G278" s="79"/>
      <c r="I278" s="79"/>
      <c r="J278" s="79"/>
      <c r="K278" s="79"/>
    </row>
    <row r="279" spans="1:12">
      <c r="B279" t="s">
        <v>42</v>
      </c>
      <c r="C279" s="76">
        <v>0</v>
      </c>
      <c r="D279" s="79">
        <v>0</v>
      </c>
      <c r="E279" s="76">
        <v>0</v>
      </c>
      <c r="F279" s="79">
        <v>0</v>
      </c>
      <c r="G279" s="79"/>
      <c r="I279" s="79"/>
    </row>
    <row r="280" spans="1:12">
      <c r="B280" t="s">
        <v>43</v>
      </c>
      <c r="C280" s="76">
        <v>0</v>
      </c>
      <c r="D280" s="79">
        <v>0</v>
      </c>
      <c r="E280" s="76">
        <v>0</v>
      </c>
      <c r="F280" s="79">
        <v>0</v>
      </c>
      <c r="G280" s="79"/>
      <c r="I280" s="79"/>
      <c r="J280" s="79"/>
      <c r="K280" s="79"/>
    </row>
    <row r="281" spans="1:12">
      <c r="B281" t="s">
        <v>44</v>
      </c>
      <c r="C281" s="76">
        <v>0</v>
      </c>
      <c r="D281" s="79">
        <v>0</v>
      </c>
      <c r="E281" s="76">
        <v>0</v>
      </c>
      <c r="F281" s="79">
        <v>0</v>
      </c>
      <c r="G281" s="79"/>
      <c r="I281" s="79"/>
    </row>
    <row r="282" spans="1:12">
      <c r="B282" t="s">
        <v>45</v>
      </c>
      <c r="C282" s="76">
        <v>0</v>
      </c>
      <c r="D282" s="79">
        <v>0</v>
      </c>
      <c r="E282" s="76">
        <v>0</v>
      </c>
      <c r="F282" s="79">
        <v>0</v>
      </c>
      <c r="G282" s="79"/>
      <c r="I282" s="79"/>
      <c r="J282" s="79"/>
      <c r="K282" s="79"/>
    </row>
    <row r="283" spans="1:12">
      <c r="B283" t="s">
        <v>46</v>
      </c>
      <c r="C283" s="76">
        <v>0</v>
      </c>
      <c r="D283" s="79">
        <v>0</v>
      </c>
      <c r="E283" s="76">
        <v>0</v>
      </c>
      <c r="F283" s="79">
        <v>0</v>
      </c>
      <c r="G283" s="79"/>
      <c r="I283" s="79"/>
    </row>
    <row r="284" spans="1:12">
      <c r="A284" t="s">
        <v>291</v>
      </c>
      <c r="C284" s="76">
        <v>0</v>
      </c>
      <c r="D284" s="79">
        <v>0</v>
      </c>
      <c r="E284" s="76">
        <v>0</v>
      </c>
      <c r="F284" s="79">
        <v>0</v>
      </c>
      <c r="G284" s="126" t="str">
        <f>IF(C284=0,"N/A",D284/C284)</f>
        <v>N/A</v>
      </c>
      <c r="H284" s="126" t="str">
        <f>IF(E284=0,"N/A",F284/E284)</f>
        <v>N/A</v>
      </c>
      <c r="I284" s="79" t="str">
        <f>A284</f>
        <v>corona Total</v>
      </c>
      <c r="J284" s="79" t="str">
        <f>G284</f>
        <v>N/A</v>
      </c>
      <c r="K284" s="79" t="str">
        <f>H284</f>
        <v>N/A</v>
      </c>
    </row>
    <row r="285" spans="1:12">
      <c r="A285" t="s">
        <v>169</v>
      </c>
      <c r="B285" t="s">
        <v>39</v>
      </c>
      <c r="C285" s="76">
        <v>0</v>
      </c>
      <c r="D285" s="79">
        <v>0</v>
      </c>
      <c r="E285" s="76">
        <v>0</v>
      </c>
      <c r="F285" s="79">
        <v>0</v>
      </c>
      <c r="G285" s="79"/>
      <c r="I285" s="79"/>
      <c r="J285" s="79"/>
      <c r="K285" s="79"/>
    </row>
    <row r="286" spans="1:12">
      <c r="B286" t="s">
        <v>40</v>
      </c>
      <c r="C286" s="76">
        <v>0</v>
      </c>
      <c r="D286" s="79">
        <v>0</v>
      </c>
      <c r="E286" s="76">
        <v>0</v>
      </c>
      <c r="F286" s="79">
        <v>0</v>
      </c>
      <c r="G286" s="79"/>
      <c r="I286" s="79"/>
      <c r="J286" s="79"/>
      <c r="K286" s="79"/>
      <c r="L286" s="79"/>
    </row>
    <row r="287" spans="1:12">
      <c r="B287" t="s">
        <v>41</v>
      </c>
      <c r="C287" s="76">
        <v>0</v>
      </c>
      <c r="D287" s="79">
        <v>0</v>
      </c>
      <c r="E287" s="76">
        <v>0</v>
      </c>
      <c r="F287" s="79">
        <v>0</v>
      </c>
      <c r="G287" s="79"/>
      <c r="I287" s="79"/>
    </row>
    <row r="288" spans="1:12">
      <c r="B288" t="s">
        <v>42</v>
      </c>
      <c r="C288" s="76">
        <v>0</v>
      </c>
      <c r="D288" s="79">
        <v>0</v>
      </c>
      <c r="E288" s="76">
        <v>0</v>
      </c>
      <c r="F288" s="79">
        <v>0</v>
      </c>
      <c r="G288" s="79"/>
      <c r="I288" s="79"/>
      <c r="J288" s="79"/>
      <c r="K288" s="79"/>
    </row>
    <row r="289" spans="1:11">
      <c r="B289" t="s">
        <v>43</v>
      </c>
      <c r="C289" s="76">
        <v>0</v>
      </c>
      <c r="D289" s="79">
        <v>0</v>
      </c>
      <c r="E289" s="76">
        <v>0</v>
      </c>
      <c r="F289" s="79">
        <v>0</v>
      </c>
      <c r="G289" s="79"/>
      <c r="I289" s="79"/>
    </row>
    <row r="290" spans="1:11">
      <c r="B290" t="s">
        <v>44</v>
      </c>
      <c r="C290" s="76">
        <v>0</v>
      </c>
      <c r="D290" s="79">
        <v>0</v>
      </c>
      <c r="E290" s="76">
        <v>0</v>
      </c>
      <c r="F290" s="79">
        <v>0</v>
      </c>
      <c r="G290" s="79"/>
      <c r="I290" s="79"/>
      <c r="J290" s="79"/>
      <c r="K290" s="79"/>
    </row>
    <row r="291" spans="1:11">
      <c r="B291" t="s">
        <v>45</v>
      </c>
      <c r="C291" s="76">
        <v>0</v>
      </c>
      <c r="D291" s="79">
        <v>0</v>
      </c>
      <c r="E291" s="76">
        <v>0</v>
      </c>
      <c r="F291" s="79">
        <v>0</v>
      </c>
      <c r="G291" s="79"/>
      <c r="I291" s="79"/>
      <c r="J291" s="79"/>
      <c r="K291" s="79"/>
    </row>
    <row r="292" spans="1:11">
      <c r="B292" t="s">
        <v>46</v>
      </c>
      <c r="C292" s="76">
        <v>0</v>
      </c>
      <c r="D292" s="79">
        <v>0</v>
      </c>
      <c r="E292" s="76">
        <v>0</v>
      </c>
      <c r="F292" s="79">
        <v>0</v>
      </c>
      <c r="G292" s="79"/>
      <c r="I292" s="79"/>
      <c r="J292" s="79"/>
      <c r="K292" s="79"/>
    </row>
    <row r="293" spans="1:11">
      <c r="A293" t="s">
        <v>293</v>
      </c>
      <c r="C293" s="76">
        <v>0</v>
      </c>
      <c r="D293" s="79">
        <v>0</v>
      </c>
      <c r="E293" s="76">
        <v>0</v>
      </c>
      <c r="F293" s="79">
        <v>0</v>
      </c>
      <c r="G293" s="126" t="str">
        <f>IF(C293=0,"N/A",D293/C293)</f>
        <v>N/A</v>
      </c>
      <c r="H293" s="126" t="str">
        <f>IF(E293=0,"N/A",F293/E293)</f>
        <v>N/A</v>
      </c>
      <c r="I293" s="79" t="str">
        <f>A293</f>
        <v>cottonwood classical preparatory school Total</v>
      </c>
      <c r="J293" s="79" t="str">
        <f>G293</f>
        <v>N/A</v>
      </c>
      <c r="K293" s="79" t="str">
        <f>H293</f>
        <v>N/A</v>
      </c>
    </row>
    <row r="294" spans="1:11">
      <c r="A294" t="s">
        <v>78</v>
      </c>
      <c r="B294" t="s">
        <v>39</v>
      </c>
      <c r="C294" s="76">
        <v>0</v>
      </c>
      <c r="D294" s="79">
        <v>0</v>
      </c>
      <c r="E294" s="76">
        <v>0</v>
      </c>
      <c r="F294" s="79">
        <v>0</v>
      </c>
      <c r="G294" s="79"/>
      <c r="I294" s="79"/>
      <c r="J294" s="79"/>
      <c r="K294" s="79"/>
    </row>
    <row r="295" spans="1:11">
      <c r="B295" t="s">
        <v>40</v>
      </c>
      <c r="C295" s="76">
        <v>0</v>
      </c>
      <c r="D295" s="79">
        <v>0</v>
      </c>
      <c r="E295" s="76">
        <v>0</v>
      </c>
      <c r="F295" s="79">
        <v>0</v>
      </c>
      <c r="G295" s="79"/>
      <c r="I295" s="79"/>
    </row>
    <row r="296" spans="1:11">
      <c r="B296" t="s">
        <v>41</v>
      </c>
      <c r="C296" s="76">
        <v>0</v>
      </c>
      <c r="D296" s="79">
        <v>0</v>
      </c>
      <c r="E296" s="76">
        <v>0</v>
      </c>
      <c r="F296" s="79">
        <v>0</v>
      </c>
      <c r="G296" s="79"/>
      <c r="I296" s="79"/>
      <c r="J296" s="79"/>
      <c r="K296" s="79"/>
    </row>
    <row r="297" spans="1:11">
      <c r="B297" t="s">
        <v>42</v>
      </c>
      <c r="C297" s="76">
        <v>0</v>
      </c>
      <c r="D297" s="79">
        <v>0</v>
      </c>
      <c r="E297" s="76">
        <v>0</v>
      </c>
      <c r="F297" s="79">
        <v>0</v>
      </c>
      <c r="G297" s="79"/>
      <c r="I297" s="79"/>
    </row>
    <row r="298" spans="1:11">
      <c r="B298" t="s">
        <v>43</v>
      </c>
      <c r="C298" s="76">
        <v>0</v>
      </c>
      <c r="D298" s="79">
        <v>0</v>
      </c>
      <c r="E298" s="76">
        <v>0</v>
      </c>
      <c r="F298" s="79">
        <v>0</v>
      </c>
      <c r="G298" s="79"/>
      <c r="I298" s="79"/>
      <c r="J298" s="79"/>
      <c r="K298" s="79"/>
    </row>
    <row r="299" spans="1:11">
      <c r="B299" t="s">
        <v>44</v>
      </c>
      <c r="C299" s="76">
        <v>0</v>
      </c>
      <c r="D299" s="79">
        <v>0</v>
      </c>
      <c r="E299" s="76">
        <v>0</v>
      </c>
      <c r="F299" s="79">
        <v>0</v>
      </c>
      <c r="G299" s="79"/>
      <c r="I299" s="79"/>
    </row>
    <row r="300" spans="1:11">
      <c r="B300" t="s">
        <v>45</v>
      </c>
      <c r="C300" s="76">
        <v>0</v>
      </c>
      <c r="D300" s="79">
        <v>0</v>
      </c>
      <c r="E300" s="76">
        <v>0</v>
      </c>
      <c r="F300" s="79">
        <v>0</v>
      </c>
      <c r="G300" s="79"/>
      <c r="I300" s="79"/>
      <c r="J300" s="79"/>
      <c r="K300" s="79"/>
    </row>
    <row r="301" spans="1:11">
      <c r="B301" t="s">
        <v>46</v>
      </c>
      <c r="C301" s="76">
        <v>0</v>
      </c>
      <c r="D301" s="79">
        <v>0</v>
      </c>
      <c r="E301" s="76">
        <v>0</v>
      </c>
      <c r="F301" s="79">
        <v>0</v>
      </c>
      <c r="G301" s="79"/>
      <c r="I301" s="79"/>
      <c r="J301" s="79"/>
      <c r="K301" s="79"/>
    </row>
    <row r="302" spans="1:11">
      <c r="A302" t="s">
        <v>295</v>
      </c>
      <c r="C302" s="76">
        <v>0</v>
      </c>
      <c r="D302" s="79">
        <v>0</v>
      </c>
      <c r="E302" s="76">
        <v>0</v>
      </c>
      <c r="F302" s="79">
        <v>0</v>
      </c>
      <c r="G302" s="126" t="str">
        <f>IF(C302=0,"N/A",D302/C302)</f>
        <v>N/A</v>
      </c>
      <c r="H302" s="126" t="str">
        <f>IF(E302=0,"N/A",F302/E302)</f>
        <v>N/A</v>
      </c>
      <c r="I302" s="79" t="str">
        <f>A302</f>
        <v>cuba Total</v>
      </c>
      <c r="J302" s="79" t="str">
        <f>G302</f>
        <v>N/A</v>
      </c>
      <c r="K302" s="79" t="str">
        <f>H302</f>
        <v>N/A</v>
      </c>
    </row>
    <row r="303" spans="1:11">
      <c r="A303" t="s">
        <v>172</v>
      </c>
      <c r="B303" t="s">
        <v>39</v>
      </c>
      <c r="C303" s="76">
        <v>0</v>
      </c>
      <c r="D303" s="79">
        <v>0</v>
      </c>
      <c r="E303" s="76">
        <v>0</v>
      </c>
      <c r="F303" s="79">
        <v>0</v>
      </c>
      <c r="G303" s="79"/>
      <c r="I303" s="79"/>
      <c r="J303" s="79"/>
      <c r="K303" s="79"/>
    </row>
    <row r="304" spans="1:11">
      <c r="B304" t="s">
        <v>40</v>
      </c>
      <c r="C304" s="76">
        <v>0</v>
      </c>
      <c r="D304" s="79">
        <v>0</v>
      </c>
      <c r="E304" s="76">
        <v>0</v>
      </c>
      <c r="F304" s="79">
        <v>0</v>
      </c>
      <c r="G304" s="79"/>
      <c r="I304" s="79"/>
      <c r="J304" s="79"/>
      <c r="K304" s="79"/>
    </row>
    <row r="305" spans="1:11">
      <c r="B305" t="s">
        <v>41</v>
      </c>
      <c r="C305" s="76">
        <v>0</v>
      </c>
      <c r="D305" s="79">
        <v>0</v>
      </c>
      <c r="E305" s="76">
        <v>0</v>
      </c>
      <c r="F305" s="79">
        <v>0</v>
      </c>
      <c r="G305" s="79"/>
      <c r="I305" s="79"/>
    </row>
    <row r="306" spans="1:11">
      <c r="B306" t="s">
        <v>42</v>
      </c>
      <c r="C306" s="76">
        <v>0</v>
      </c>
      <c r="D306" s="79">
        <v>0</v>
      </c>
      <c r="E306" s="76">
        <v>0</v>
      </c>
      <c r="F306" s="79">
        <v>0</v>
      </c>
      <c r="G306" s="79"/>
      <c r="I306" s="79"/>
      <c r="J306" s="79"/>
      <c r="K306" s="79"/>
    </row>
    <row r="307" spans="1:11">
      <c r="B307" t="s">
        <v>43</v>
      </c>
      <c r="C307" s="76">
        <v>0</v>
      </c>
      <c r="D307" s="79">
        <v>0</v>
      </c>
      <c r="E307" s="76">
        <v>0</v>
      </c>
      <c r="F307" s="79">
        <v>0</v>
      </c>
      <c r="G307" s="79"/>
      <c r="I307" s="79"/>
      <c r="J307" s="79"/>
      <c r="K307" s="79"/>
    </row>
    <row r="308" spans="1:11">
      <c r="B308" t="s">
        <v>44</v>
      </c>
      <c r="C308" s="76">
        <v>0</v>
      </c>
      <c r="D308" s="79">
        <v>0</v>
      </c>
      <c r="E308" s="76">
        <v>0</v>
      </c>
      <c r="F308" s="79">
        <v>0</v>
      </c>
      <c r="G308" s="79"/>
      <c r="I308" s="79"/>
      <c r="J308" s="79"/>
      <c r="K308" s="79"/>
    </row>
    <row r="309" spans="1:11">
      <c r="B309" t="s">
        <v>45</v>
      </c>
      <c r="C309" s="76">
        <v>0</v>
      </c>
      <c r="D309" s="79">
        <v>0</v>
      </c>
      <c r="E309" s="76">
        <v>0</v>
      </c>
      <c r="F309" s="79">
        <v>0</v>
      </c>
      <c r="G309" s="79"/>
      <c r="I309" s="79"/>
    </row>
    <row r="310" spans="1:11">
      <c r="B310" t="s">
        <v>46</v>
      </c>
      <c r="C310" s="76">
        <v>0</v>
      </c>
      <c r="D310" s="79">
        <v>0</v>
      </c>
      <c r="E310" s="76">
        <v>0</v>
      </c>
      <c r="F310" s="79">
        <v>0</v>
      </c>
      <c r="G310" s="79"/>
      <c r="I310" s="79"/>
      <c r="J310" s="79"/>
      <c r="K310" s="79"/>
    </row>
    <row r="311" spans="1:11">
      <c r="A311" t="s">
        <v>296</v>
      </c>
      <c r="C311" s="76">
        <v>0</v>
      </c>
      <c r="D311" s="79">
        <v>0</v>
      </c>
      <c r="E311" s="76">
        <v>0</v>
      </c>
      <c r="F311" s="79">
        <v>0</v>
      </c>
      <c r="G311" s="126" t="str">
        <f>IF(C311=0,"N/A",D311/C311)</f>
        <v>N/A</v>
      </c>
      <c r="H311" s="126" t="str">
        <f>IF(E311=0,"N/A",F311/E311)</f>
        <v>N/A</v>
      </c>
      <c r="I311" s="79" t="str">
        <f>A311</f>
        <v>deap Total</v>
      </c>
      <c r="J311" s="79" t="str">
        <f>G311</f>
        <v>N/A</v>
      </c>
      <c r="K311" s="79" t="str">
        <f>H311</f>
        <v>N/A</v>
      </c>
    </row>
    <row r="312" spans="1:11">
      <c r="A312" t="s">
        <v>79</v>
      </c>
      <c r="B312" t="s">
        <v>39</v>
      </c>
      <c r="C312" s="76">
        <v>0</v>
      </c>
      <c r="D312" s="79">
        <v>0</v>
      </c>
      <c r="E312" s="76">
        <v>0</v>
      </c>
      <c r="F312" s="79">
        <v>0</v>
      </c>
      <c r="G312" s="79"/>
      <c r="I312" s="79"/>
      <c r="J312" s="79"/>
      <c r="K312" s="79"/>
    </row>
    <row r="313" spans="1:11">
      <c r="B313" t="s">
        <v>40</v>
      </c>
      <c r="C313" s="76">
        <v>2</v>
      </c>
      <c r="D313" s="79">
        <v>137581</v>
      </c>
      <c r="E313" s="76">
        <v>2</v>
      </c>
      <c r="F313" s="79">
        <v>137583</v>
      </c>
      <c r="G313" s="79"/>
      <c r="I313" s="79"/>
    </row>
    <row r="314" spans="1:11">
      <c r="B314" t="s">
        <v>41</v>
      </c>
      <c r="C314" s="76">
        <v>0</v>
      </c>
      <c r="D314" s="79">
        <v>0</v>
      </c>
      <c r="E314" s="76">
        <v>0</v>
      </c>
      <c r="F314" s="79">
        <v>0</v>
      </c>
      <c r="G314" s="79"/>
      <c r="I314" s="79"/>
      <c r="J314" s="79"/>
      <c r="K314" s="79"/>
    </row>
    <row r="315" spans="1:11">
      <c r="B315" t="s">
        <v>42</v>
      </c>
      <c r="C315" s="76">
        <v>0</v>
      </c>
      <c r="D315" s="79">
        <v>0</v>
      </c>
      <c r="E315" s="76">
        <v>0</v>
      </c>
      <c r="F315" s="79">
        <v>0</v>
      </c>
      <c r="G315" s="79"/>
      <c r="I315" s="79"/>
      <c r="J315" s="79"/>
      <c r="K315" s="79"/>
    </row>
    <row r="316" spans="1:11">
      <c r="B316" t="s">
        <v>43</v>
      </c>
      <c r="C316" s="76">
        <v>0</v>
      </c>
      <c r="D316" s="79">
        <v>0</v>
      </c>
      <c r="E316" s="76">
        <v>0</v>
      </c>
      <c r="F316" s="79">
        <v>0</v>
      </c>
      <c r="G316" s="79"/>
      <c r="I316" s="79"/>
      <c r="J316" s="79"/>
      <c r="K316" s="79"/>
    </row>
    <row r="317" spans="1:11">
      <c r="B317" t="s">
        <v>44</v>
      </c>
      <c r="C317" s="76">
        <v>0</v>
      </c>
      <c r="D317" s="79">
        <v>0</v>
      </c>
      <c r="E317" s="76">
        <v>0</v>
      </c>
      <c r="F317" s="79">
        <v>0</v>
      </c>
      <c r="G317" s="79"/>
      <c r="I317" s="79"/>
    </row>
    <row r="318" spans="1:11">
      <c r="B318" t="s">
        <v>45</v>
      </c>
      <c r="C318" s="76">
        <v>0</v>
      </c>
      <c r="D318" s="79">
        <v>0</v>
      </c>
      <c r="E318" s="76">
        <v>0</v>
      </c>
      <c r="F318" s="79">
        <v>0</v>
      </c>
      <c r="G318" s="79"/>
      <c r="I318" s="79"/>
      <c r="J318" s="79"/>
      <c r="K318" s="79"/>
    </row>
    <row r="319" spans="1:11">
      <c r="B319" t="s">
        <v>46</v>
      </c>
      <c r="C319" s="76">
        <v>0</v>
      </c>
      <c r="D319" s="79">
        <v>0</v>
      </c>
      <c r="E319" s="76">
        <v>0</v>
      </c>
      <c r="F319" s="79">
        <v>0</v>
      </c>
      <c r="G319" s="79"/>
      <c r="I319" s="79"/>
    </row>
    <row r="320" spans="1:11">
      <c r="A320" t="s">
        <v>297</v>
      </c>
      <c r="C320" s="76">
        <v>2</v>
      </c>
      <c r="D320" s="79">
        <v>137581</v>
      </c>
      <c r="E320" s="76">
        <v>2</v>
      </c>
      <c r="F320" s="79">
        <v>137583</v>
      </c>
      <c r="G320" s="126">
        <f>IF(C320=0,"N/A",D320/C320)</f>
        <v>68790.5</v>
      </c>
      <c r="H320" s="126">
        <f>IF(E320=0,"N/A",F320/E320)</f>
        <v>68791.5</v>
      </c>
      <c r="I320" s="79" t="str">
        <f>A320</f>
        <v>deming Total</v>
      </c>
      <c r="J320" s="79">
        <f>G320</f>
        <v>68790.5</v>
      </c>
      <c r="K320" s="79">
        <f>H320</f>
        <v>68791.5</v>
      </c>
    </row>
    <row r="321" spans="1:11">
      <c r="A321" t="s">
        <v>80</v>
      </c>
      <c r="B321" t="s">
        <v>39</v>
      </c>
      <c r="C321" s="76">
        <v>0</v>
      </c>
      <c r="D321" s="79">
        <v>0</v>
      </c>
      <c r="E321" s="76">
        <v>0</v>
      </c>
      <c r="F321" s="79">
        <v>0</v>
      </c>
      <c r="G321" s="79"/>
      <c r="I321" s="79"/>
    </row>
    <row r="322" spans="1:11">
      <c r="B322" t="s">
        <v>40</v>
      </c>
      <c r="C322" s="76">
        <v>0</v>
      </c>
      <c r="D322" s="79">
        <v>0</v>
      </c>
      <c r="E322" s="76">
        <v>0</v>
      </c>
      <c r="F322" s="79">
        <v>0</v>
      </c>
      <c r="G322" s="79"/>
      <c r="I322" s="79"/>
      <c r="J322" s="79"/>
      <c r="K322" s="79"/>
    </row>
    <row r="323" spans="1:11">
      <c r="B323" t="s">
        <v>41</v>
      </c>
      <c r="C323" s="76">
        <v>0</v>
      </c>
      <c r="D323" s="79">
        <v>0</v>
      </c>
      <c r="E323" s="76">
        <v>0</v>
      </c>
      <c r="F323" s="79">
        <v>0</v>
      </c>
      <c r="G323" s="79"/>
      <c r="I323" s="79"/>
      <c r="J323" s="79"/>
      <c r="K323" s="79"/>
    </row>
    <row r="324" spans="1:11">
      <c r="B324" t="s">
        <v>42</v>
      </c>
      <c r="C324" s="76">
        <v>0</v>
      </c>
      <c r="D324" s="79">
        <v>0</v>
      </c>
      <c r="E324" s="76">
        <v>0</v>
      </c>
      <c r="F324" s="79">
        <v>0</v>
      </c>
      <c r="G324" s="79"/>
      <c r="I324" s="79"/>
      <c r="J324" s="79"/>
      <c r="K324" s="79"/>
    </row>
    <row r="325" spans="1:11">
      <c r="B325" t="s">
        <v>43</v>
      </c>
      <c r="C325" s="76">
        <v>0</v>
      </c>
      <c r="D325" s="79">
        <v>0</v>
      </c>
      <c r="E325" s="76">
        <v>0</v>
      </c>
      <c r="F325" s="79">
        <v>0</v>
      </c>
      <c r="G325" s="79"/>
      <c r="I325" s="79"/>
    </row>
    <row r="326" spans="1:11">
      <c r="B326" t="s">
        <v>44</v>
      </c>
      <c r="C326" s="76">
        <v>0</v>
      </c>
      <c r="D326" s="79">
        <v>0</v>
      </c>
      <c r="E326" s="76">
        <v>0</v>
      </c>
      <c r="F326" s="79">
        <v>0</v>
      </c>
      <c r="G326" s="79"/>
      <c r="I326" s="79"/>
      <c r="J326" s="79"/>
      <c r="K326" s="79"/>
    </row>
    <row r="327" spans="1:11">
      <c r="B327" t="s">
        <v>45</v>
      </c>
      <c r="C327" s="76">
        <v>0</v>
      </c>
      <c r="D327" s="79">
        <v>0</v>
      </c>
      <c r="E327" s="76">
        <v>0</v>
      </c>
      <c r="F327" s="79">
        <v>0</v>
      </c>
      <c r="G327" s="79"/>
      <c r="I327" s="79"/>
    </row>
    <row r="328" spans="1:11">
      <c r="B328" t="s">
        <v>46</v>
      </c>
      <c r="C328" s="76">
        <v>0</v>
      </c>
      <c r="D328" s="79">
        <v>0</v>
      </c>
      <c r="E328" s="76">
        <v>0</v>
      </c>
      <c r="F328" s="79">
        <v>0</v>
      </c>
      <c r="G328" s="79"/>
      <c r="I328" s="79"/>
      <c r="J328" s="79"/>
      <c r="K328" s="79"/>
    </row>
    <row r="329" spans="1:11">
      <c r="A329" t="s">
        <v>299</v>
      </c>
      <c r="C329" s="76">
        <v>0</v>
      </c>
      <c r="D329" s="79">
        <v>0</v>
      </c>
      <c r="E329" s="76">
        <v>0</v>
      </c>
      <c r="F329" s="79">
        <v>0</v>
      </c>
      <c r="G329" s="126" t="str">
        <f>IF(C329=0,"N/A",D329/C329)</f>
        <v>N/A</v>
      </c>
      <c r="H329" s="126" t="str">
        <f>IF(E329=0,"N/A",F329/E329)</f>
        <v>N/A</v>
      </c>
      <c r="I329" s="79" t="str">
        <f>A329</f>
        <v>des moines Total</v>
      </c>
      <c r="J329" s="79" t="str">
        <f>G329</f>
        <v>N/A</v>
      </c>
      <c r="K329" s="79" t="str">
        <f>H329</f>
        <v>N/A</v>
      </c>
    </row>
    <row r="330" spans="1:11">
      <c r="A330" t="s">
        <v>81</v>
      </c>
      <c r="B330" t="s">
        <v>39</v>
      </c>
      <c r="C330" s="76">
        <v>1</v>
      </c>
      <c r="D330" s="79">
        <v>68439</v>
      </c>
      <c r="E330" s="76">
        <v>1</v>
      </c>
      <c r="F330" s="79">
        <v>68439</v>
      </c>
      <c r="G330" s="79"/>
      <c r="I330" s="79"/>
      <c r="J330" s="79"/>
      <c r="K330" s="79"/>
    </row>
    <row r="331" spans="1:11">
      <c r="B331" t="s">
        <v>40</v>
      </c>
      <c r="C331" s="76">
        <v>0</v>
      </c>
      <c r="D331" s="79">
        <v>0</v>
      </c>
      <c r="E331" s="76">
        <v>0</v>
      </c>
      <c r="F331" s="79">
        <v>0</v>
      </c>
      <c r="G331" s="79"/>
      <c r="I331" s="79"/>
      <c r="J331" s="79"/>
      <c r="K331" s="79"/>
    </row>
    <row r="332" spans="1:11">
      <c r="B332" t="s">
        <v>41</v>
      </c>
      <c r="C332" s="76">
        <v>0</v>
      </c>
      <c r="D332" s="79">
        <v>0</v>
      </c>
      <c r="E332" s="76">
        <v>0</v>
      </c>
      <c r="F332" s="79">
        <v>0</v>
      </c>
      <c r="G332" s="79"/>
      <c r="I332" s="79"/>
      <c r="J332" s="79"/>
      <c r="K332" s="79"/>
    </row>
    <row r="333" spans="1:11">
      <c r="B333" t="s">
        <v>42</v>
      </c>
      <c r="C333" s="76">
        <v>0</v>
      </c>
      <c r="D333" s="79">
        <v>0</v>
      </c>
      <c r="E333" s="76">
        <v>0</v>
      </c>
      <c r="F333" s="79">
        <v>0</v>
      </c>
      <c r="G333" s="79"/>
      <c r="I333" s="79"/>
    </row>
    <row r="334" spans="1:11">
      <c r="B334" t="s">
        <v>43</v>
      </c>
      <c r="C334" s="76">
        <v>0</v>
      </c>
      <c r="D334" s="79">
        <v>0</v>
      </c>
      <c r="E334" s="76">
        <v>0</v>
      </c>
      <c r="F334" s="79">
        <v>0</v>
      </c>
      <c r="G334" s="79"/>
      <c r="I334" s="79"/>
      <c r="J334" s="79"/>
      <c r="K334" s="79"/>
    </row>
    <row r="335" spans="1:11">
      <c r="B335" t="s">
        <v>44</v>
      </c>
      <c r="C335" s="76">
        <v>0</v>
      </c>
      <c r="D335" s="79">
        <v>0</v>
      </c>
      <c r="E335" s="76">
        <v>0</v>
      </c>
      <c r="F335" s="79">
        <v>0</v>
      </c>
      <c r="G335" s="79"/>
      <c r="I335" s="79"/>
    </row>
    <row r="336" spans="1:11">
      <c r="B336" t="s">
        <v>45</v>
      </c>
      <c r="C336" s="76">
        <v>0</v>
      </c>
      <c r="D336" s="79">
        <v>0</v>
      </c>
      <c r="E336" s="76">
        <v>0</v>
      </c>
      <c r="F336" s="79">
        <v>0</v>
      </c>
      <c r="G336" s="79"/>
      <c r="I336" s="79"/>
      <c r="J336" s="79"/>
      <c r="K336" s="79"/>
    </row>
    <row r="337" spans="1:11">
      <c r="B337" t="s">
        <v>46</v>
      </c>
      <c r="C337" s="76">
        <v>0</v>
      </c>
      <c r="D337" s="79">
        <v>0</v>
      </c>
      <c r="E337" s="76">
        <v>0</v>
      </c>
      <c r="F337" s="79">
        <v>0</v>
      </c>
      <c r="G337" s="79"/>
      <c r="I337" s="79"/>
    </row>
    <row r="338" spans="1:11">
      <c r="A338" t="s">
        <v>300</v>
      </c>
      <c r="C338" s="76">
        <v>1</v>
      </c>
      <c r="D338" s="79">
        <v>68439</v>
      </c>
      <c r="E338" s="76">
        <v>1</v>
      </c>
      <c r="F338" s="79">
        <v>68439</v>
      </c>
      <c r="G338" s="126">
        <f>IF(C338=0,"N/A",D338/C338)</f>
        <v>68439</v>
      </c>
      <c r="H338" s="126">
        <f>IF(E338=0,"N/A",F338/E338)</f>
        <v>68439</v>
      </c>
      <c r="I338" s="79" t="str">
        <f>A338</f>
        <v>dexter Total</v>
      </c>
      <c r="J338" s="79">
        <f>G338</f>
        <v>68439</v>
      </c>
      <c r="K338" s="79">
        <f>H338</f>
        <v>68439</v>
      </c>
    </row>
    <row r="339" spans="1:11">
      <c r="A339" t="s">
        <v>82</v>
      </c>
      <c r="B339" t="s">
        <v>39</v>
      </c>
      <c r="C339" s="76">
        <v>0</v>
      </c>
      <c r="D339" s="79">
        <v>0</v>
      </c>
      <c r="E339" s="76">
        <v>0</v>
      </c>
      <c r="F339" s="79">
        <v>0</v>
      </c>
      <c r="G339" s="79"/>
      <c r="I339" s="79"/>
      <c r="J339" s="79"/>
      <c r="K339" s="79"/>
    </row>
    <row r="340" spans="1:11">
      <c r="B340" t="s">
        <v>40</v>
      </c>
      <c r="C340" s="76">
        <v>0</v>
      </c>
      <c r="D340" s="79">
        <v>0</v>
      </c>
      <c r="E340" s="76">
        <v>0</v>
      </c>
      <c r="F340" s="79">
        <v>0</v>
      </c>
      <c r="G340" s="79"/>
      <c r="I340" s="79"/>
      <c r="J340" s="79"/>
      <c r="K340" s="79"/>
    </row>
    <row r="341" spans="1:11">
      <c r="B341" t="s">
        <v>41</v>
      </c>
      <c r="C341" s="76">
        <v>0</v>
      </c>
      <c r="D341" s="79">
        <v>0</v>
      </c>
      <c r="E341" s="76">
        <v>0</v>
      </c>
      <c r="F341" s="79">
        <v>0</v>
      </c>
      <c r="G341" s="79"/>
      <c r="I341" s="79"/>
    </row>
    <row r="342" spans="1:11">
      <c r="B342" t="s">
        <v>42</v>
      </c>
      <c r="C342" s="76">
        <v>0</v>
      </c>
      <c r="D342" s="79">
        <v>0</v>
      </c>
      <c r="E342" s="76">
        <v>0</v>
      </c>
      <c r="F342" s="79">
        <v>0</v>
      </c>
      <c r="G342" s="79"/>
      <c r="I342" s="79"/>
      <c r="J342" s="79"/>
      <c r="K342" s="79"/>
    </row>
    <row r="343" spans="1:11">
      <c r="B343" t="s">
        <v>43</v>
      </c>
      <c r="C343" s="76">
        <v>0</v>
      </c>
      <c r="D343" s="79">
        <v>0</v>
      </c>
      <c r="E343" s="76">
        <v>0</v>
      </c>
      <c r="F343" s="79">
        <v>0</v>
      </c>
      <c r="G343" s="79"/>
      <c r="I343" s="79"/>
    </row>
    <row r="344" spans="1:11">
      <c r="B344" t="s">
        <v>44</v>
      </c>
      <c r="C344" s="76">
        <v>0</v>
      </c>
      <c r="D344" s="79">
        <v>0</v>
      </c>
      <c r="E344" s="76">
        <v>0</v>
      </c>
      <c r="F344" s="79">
        <v>0</v>
      </c>
      <c r="G344" s="79"/>
      <c r="I344" s="79"/>
      <c r="J344" s="79"/>
      <c r="K344" s="79"/>
    </row>
    <row r="345" spans="1:11">
      <c r="B345" t="s">
        <v>45</v>
      </c>
      <c r="C345" s="76">
        <v>0</v>
      </c>
      <c r="D345" s="79">
        <v>0</v>
      </c>
      <c r="E345" s="76">
        <v>0</v>
      </c>
      <c r="F345" s="79">
        <v>0</v>
      </c>
      <c r="G345" s="79"/>
      <c r="I345" s="79"/>
    </row>
    <row r="346" spans="1:11">
      <c r="B346" t="s">
        <v>46</v>
      </c>
      <c r="C346" s="76">
        <v>0</v>
      </c>
      <c r="D346" s="79">
        <v>0</v>
      </c>
      <c r="E346" s="76">
        <v>0</v>
      </c>
      <c r="F346" s="79">
        <v>0</v>
      </c>
      <c r="G346" s="79"/>
      <c r="I346" s="79"/>
      <c r="J346" s="79"/>
      <c r="K346" s="79"/>
    </row>
    <row r="347" spans="1:11">
      <c r="A347" t="s">
        <v>302</v>
      </c>
      <c r="C347" s="76">
        <v>0</v>
      </c>
      <c r="D347" s="79">
        <v>0</v>
      </c>
      <c r="E347" s="76">
        <v>0</v>
      </c>
      <c r="F347" s="79">
        <v>0</v>
      </c>
      <c r="G347" s="126" t="str">
        <f>IF(C347=0,"N/A",D347/C347)</f>
        <v>N/A</v>
      </c>
      <c r="H347" s="126" t="str">
        <f>IF(E347=0,"N/A",F347/E347)</f>
        <v>N/A</v>
      </c>
      <c r="I347" s="79" t="str">
        <f>A347</f>
        <v>dora Total</v>
      </c>
      <c r="J347" s="79" t="str">
        <f>G347</f>
        <v>N/A</v>
      </c>
      <c r="K347" s="79" t="str">
        <f>H347</f>
        <v>N/A</v>
      </c>
    </row>
    <row r="348" spans="1:11">
      <c r="A348" t="s">
        <v>174</v>
      </c>
      <c r="B348" t="s">
        <v>39</v>
      </c>
      <c r="C348" s="76">
        <v>0</v>
      </c>
      <c r="D348" s="79">
        <v>0</v>
      </c>
      <c r="E348" s="76">
        <v>0</v>
      </c>
      <c r="F348" s="79">
        <v>0</v>
      </c>
      <c r="G348" s="79"/>
      <c r="I348" s="79"/>
      <c r="J348" s="79"/>
      <c r="K348" s="79"/>
    </row>
    <row r="349" spans="1:11">
      <c r="B349" t="s">
        <v>40</v>
      </c>
      <c r="C349" s="76">
        <v>0</v>
      </c>
      <c r="D349" s="79">
        <v>0</v>
      </c>
      <c r="E349" s="76">
        <v>0</v>
      </c>
      <c r="F349" s="79">
        <v>0</v>
      </c>
      <c r="G349" s="79"/>
      <c r="I349" s="79"/>
    </row>
    <row r="350" spans="1:11">
      <c r="B350" t="s">
        <v>41</v>
      </c>
      <c r="C350" s="76">
        <v>0</v>
      </c>
      <c r="D350" s="79">
        <v>0</v>
      </c>
      <c r="E350" s="76">
        <v>0</v>
      </c>
      <c r="F350" s="79">
        <v>0</v>
      </c>
      <c r="G350" s="79"/>
      <c r="I350" s="79"/>
      <c r="J350" s="79"/>
      <c r="K350" s="79"/>
    </row>
    <row r="351" spans="1:11">
      <c r="B351" t="s">
        <v>42</v>
      </c>
      <c r="C351" s="76">
        <v>0</v>
      </c>
      <c r="D351" s="79">
        <v>0</v>
      </c>
      <c r="E351" s="76">
        <v>0</v>
      </c>
      <c r="F351" s="79">
        <v>0</v>
      </c>
      <c r="G351" s="79"/>
      <c r="I351" s="79"/>
    </row>
    <row r="352" spans="1:11">
      <c r="B352" t="s">
        <v>43</v>
      </c>
      <c r="C352" s="76">
        <v>0</v>
      </c>
      <c r="D352" s="79">
        <v>0</v>
      </c>
      <c r="E352" s="76">
        <v>0</v>
      </c>
      <c r="F352" s="79">
        <v>0</v>
      </c>
      <c r="G352" s="79"/>
      <c r="I352" s="79"/>
      <c r="J352" s="79"/>
      <c r="K352" s="79"/>
    </row>
    <row r="353" spans="1:11">
      <c r="B353" t="s">
        <v>44</v>
      </c>
      <c r="C353" s="76">
        <v>0</v>
      </c>
      <c r="D353" s="79">
        <v>0</v>
      </c>
      <c r="E353" s="76">
        <v>0</v>
      </c>
      <c r="F353" s="79">
        <v>0</v>
      </c>
      <c r="G353" s="79"/>
      <c r="I353" s="79"/>
    </row>
    <row r="354" spans="1:11">
      <c r="B354" t="s">
        <v>45</v>
      </c>
      <c r="C354" s="76">
        <v>0</v>
      </c>
      <c r="D354" s="79">
        <v>0</v>
      </c>
      <c r="E354" s="76">
        <v>0</v>
      </c>
      <c r="F354" s="79">
        <v>0</v>
      </c>
      <c r="G354" s="79"/>
      <c r="I354" s="79"/>
      <c r="J354" s="79"/>
      <c r="K354" s="79"/>
    </row>
    <row r="355" spans="1:11">
      <c r="B355" t="s">
        <v>46</v>
      </c>
      <c r="C355" s="76">
        <v>0</v>
      </c>
      <c r="D355" s="79">
        <v>0</v>
      </c>
      <c r="E355" s="76">
        <v>0</v>
      </c>
      <c r="F355" s="79">
        <v>0</v>
      </c>
      <c r="G355" s="79"/>
      <c r="I355" s="79"/>
      <c r="J355" s="79"/>
      <c r="K355" s="79"/>
    </row>
    <row r="356" spans="1:11">
      <c r="A356" t="s">
        <v>303</v>
      </c>
      <c r="C356" s="76">
        <v>0</v>
      </c>
      <c r="D356" s="79">
        <v>0</v>
      </c>
      <c r="E356" s="76">
        <v>0</v>
      </c>
      <c r="F356" s="79">
        <v>0</v>
      </c>
      <c r="G356" s="126" t="str">
        <f>IF(C356=0,"N/A",D356/C356)</f>
        <v>N/A</v>
      </c>
      <c r="H356" s="126" t="str">
        <f>IF(E356=0,"N/A",F356/E356)</f>
        <v>N/A</v>
      </c>
      <c r="I356" s="79" t="str">
        <f>A356</f>
        <v>dream dine charter school Total</v>
      </c>
      <c r="J356" s="79" t="str">
        <f>G356</f>
        <v>N/A</v>
      </c>
      <c r="K356" s="79" t="str">
        <f>H356</f>
        <v>N/A</v>
      </c>
    </row>
    <row r="357" spans="1:11">
      <c r="A357" t="s">
        <v>83</v>
      </c>
      <c r="B357" t="s">
        <v>39</v>
      </c>
      <c r="C357" s="76">
        <v>0</v>
      </c>
      <c r="D357" s="79">
        <v>0</v>
      </c>
      <c r="E357" s="76">
        <v>0</v>
      </c>
      <c r="F357" s="79">
        <v>0</v>
      </c>
      <c r="G357" s="79"/>
      <c r="I357" s="79"/>
    </row>
    <row r="358" spans="1:11">
      <c r="B358" t="s">
        <v>40</v>
      </c>
      <c r="C358" s="76">
        <v>1</v>
      </c>
      <c r="D358" s="79">
        <v>80500</v>
      </c>
      <c r="E358" s="76">
        <v>1</v>
      </c>
      <c r="F358" s="79">
        <v>81000</v>
      </c>
      <c r="G358" s="79"/>
      <c r="I358" s="79"/>
      <c r="J358" s="79"/>
      <c r="K358" s="79"/>
    </row>
    <row r="359" spans="1:11">
      <c r="B359" t="s">
        <v>41</v>
      </c>
      <c r="C359" s="76">
        <v>0</v>
      </c>
      <c r="D359" s="79">
        <v>0</v>
      </c>
      <c r="E359" s="76">
        <v>0</v>
      </c>
      <c r="F359" s="79">
        <v>0</v>
      </c>
      <c r="G359" s="79"/>
      <c r="I359" s="79"/>
    </row>
    <row r="360" spans="1:11">
      <c r="B360" t="s">
        <v>42</v>
      </c>
      <c r="C360" s="76">
        <v>0</v>
      </c>
      <c r="D360" s="79">
        <v>0</v>
      </c>
      <c r="E360" s="76">
        <v>0</v>
      </c>
      <c r="F360" s="79">
        <v>0</v>
      </c>
      <c r="G360" s="79"/>
      <c r="I360" s="79"/>
      <c r="J360" s="79"/>
      <c r="K360" s="79"/>
    </row>
    <row r="361" spans="1:11">
      <c r="B361" t="s">
        <v>43</v>
      </c>
      <c r="C361" s="76">
        <v>0</v>
      </c>
      <c r="D361" s="79">
        <v>0</v>
      </c>
      <c r="E361" s="76">
        <v>0</v>
      </c>
      <c r="F361" s="79">
        <v>0</v>
      </c>
      <c r="G361" s="79"/>
      <c r="I361" s="79"/>
    </row>
    <row r="362" spans="1:11">
      <c r="B362" t="s">
        <v>44</v>
      </c>
      <c r="C362" s="76">
        <v>0</v>
      </c>
      <c r="D362" s="79">
        <v>0</v>
      </c>
      <c r="E362" s="76">
        <v>0</v>
      </c>
      <c r="F362" s="79">
        <v>0</v>
      </c>
      <c r="G362" s="79"/>
      <c r="I362" s="79"/>
      <c r="J362" s="79"/>
      <c r="K362" s="79"/>
    </row>
    <row r="363" spans="1:11">
      <c r="B363" t="s">
        <v>45</v>
      </c>
      <c r="C363" s="76">
        <v>0</v>
      </c>
      <c r="D363" s="79">
        <v>0</v>
      </c>
      <c r="E363" s="76">
        <v>0</v>
      </c>
      <c r="F363" s="79">
        <v>0</v>
      </c>
      <c r="G363" s="79"/>
      <c r="I363" s="79"/>
      <c r="J363" s="79"/>
      <c r="K363" s="79"/>
    </row>
    <row r="364" spans="1:11">
      <c r="B364" t="s">
        <v>46</v>
      </c>
      <c r="C364" s="76">
        <v>0</v>
      </c>
      <c r="D364" s="79">
        <v>0</v>
      </c>
      <c r="E364" s="76">
        <v>0</v>
      </c>
      <c r="F364" s="79">
        <v>0</v>
      </c>
      <c r="G364" s="79"/>
      <c r="I364" s="79"/>
      <c r="J364" s="79"/>
      <c r="K364" s="79"/>
    </row>
    <row r="365" spans="1:11">
      <c r="A365" t="s">
        <v>304</v>
      </c>
      <c r="C365" s="76">
        <v>1</v>
      </c>
      <c r="D365" s="79">
        <v>80500</v>
      </c>
      <c r="E365" s="76">
        <v>1</v>
      </c>
      <c r="F365" s="79">
        <v>81000</v>
      </c>
      <c r="G365" s="126">
        <f>IF(C365=0,"N/A",D365/C365)</f>
        <v>80500</v>
      </c>
      <c r="H365" s="126">
        <f>IF(E365=0,"N/A",F365/E365)</f>
        <v>81000</v>
      </c>
      <c r="I365" s="79" t="str">
        <f>A365</f>
        <v>dulce Total</v>
      </c>
      <c r="J365" s="79">
        <f>G365</f>
        <v>80500</v>
      </c>
      <c r="K365" s="79">
        <f>H365</f>
        <v>81000</v>
      </c>
    </row>
    <row r="366" spans="1:11">
      <c r="A366" t="s">
        <v>84</v>
      </c>
      <c r="B366" t="s">
        <v>39</v>
      </c>
      <c r="C366" s="76">
        <v>0</v>
      </c>
      <c r="D366" s="79">
        <v>0</v>
      </c>
      <c r="E366" s="76">
        <v>0</v>
      </c>
      <c r="F366" s="79">
        <v>0</v>
      </c>
      <c r="G366" s="79"/>
      <c r="I366" s="79"/>
      <c r="J366" s="79"/>
      <c r="K366" s="79"/>
    </row>
    <row r="367" spans="1:11">
      <c r="B367" t="s">
        <v>40</v>
      </c>
      <c r="C367" s="76">
        <v>0</v>
      </c>
      <c r="D367" s="79">
        <v>0</v>
      </c>
      <c r="E367" s="76">
        <v>0</v>
      </c>
      <c r="F367" s="79">
        <v>0</v>
      </c>
      <c r="G367" s="79"/>
      <c r="I367" s="79"/>
    </row>
    <row r="368" spans="1:11">
      <c r="B368" t="s">
        <v>41</v>
      </c>
      <c r="C368" s="76">
        <v>0</v>
      </c>
      <c r="D368" s="79">
        <v>0</v>
      </c>
      <c r="E368" s="76">
        <v>0</v>
      </c>
      <c r="F368" s="79">
        <v>0</v>
      </c>
      <c r="G368" s="79"/>
      <c r="I368" s="79"/>
      <c r="J368" s="79"/>
      <c r="K368" s="79"/>
    </row>
    <row r="369" spans="1:11">
      <c r="B369" t="s">
        <v>42</v>
      </c>
      <c r="C369" s="76">
        <v>0</v>
      </c>
      <c r="D369" s="79">
        <v>0</v>
      </c>
      <c r="E369" s="76">
        <v>0</v>
      </c>
      <c r="F369" s="79">
        <v>0</v>
      </c>
      <c r="G369" s="79"/>
      <c r="I369" s="79"/>
    </row>
    <row r="370" spans="1:11">
      <c r="B370" t="s">
        <v>43</v>
      </c>
      <c r="C370" s="76">
        <v>0</v>
      </c>
      <c r="D370" s="79">
        <v>0</v>
      </c>
      <c r="E370" s="76">
        <v>0</v>
      </c>
      <c r="F370" s="79">
        <v>0</v>
      </c>
      <c r="G370" s="79"/>
      <c r="I370" s="79"/>
      <c r="J370" s="79"/>
      <c r="K370" s="79"/>
    </row>
    <row r="371" spans="1:11">
      <c r="B371" t="s">
        <v>44</v>
      </c>
      <c r="C371" s="76">
        <v>0</v>
      </c>
      <c r="D371" s="79">
        <v>0</v>
      </c>
      <c r="E371" s="76">
        <v>0</v>
      </c>
      <c r="F371" s="79">
        <v>0</v>
      </c>
      <c r="G371" s="79"/>
      <c r="I371" s="79"/>
    </row>
    <row r="372" spans="1:11">
      <c r="B372" t="s">
        <v>45</v>
      </c>
      <c r="C372" s="76">
        <v>0</v>
      </c>
      <c r="D372" s="79">
        <v>0</v>
      </c>
      <c r="E372" s="76">
        <v>0</v>
      </c>
      <c r="F372" s="79">
        <v>0</v>
      </c>
      <c r="G372" s="79"/>
      <c r="I372" s="79"/>
      <c r="J372" s="79"/>
      <c r="K372" s="79"/>
    </row>
    <row r="373" spans="1:11">
      <c r="B373" t="s">
        <v>46</v>
      </c>
      <c r="C373" s="76">
        <v>0</v>
      </c>
      <c r="D373" s="79">
        <v>0</v>
      </c>
      <c r="E373" s="76">
        <v>0</v>
      </c>
      <c r="F373" s="79">
        <v>0</v>
      </c>
      <c r="G373" s="79"/>
      <c r="I373" s="79"/>
      <c r="J373" s="79"/>
      <c r="K373" s="79"/>
    </row>
    <row r="374" spans="1:11">
      <c r="A374" t="s">
        <v>307</v>
      </c>
      <c r="C374" s="76">
        <v>0</v>
      </c>
      <c r="D374" s="79">
        <v>0</v>
      </c>
      <c r="E374" s="76">
        <v>0</v>
      </c>
      <c r="F374" s="79">
        <v>0</v>
      </c>
      <c r="G374" s="126" t="str">
        <f>IF(C374=0,"N/A",D374/C374)</f>
        <v>N/A</v>
      </c>
      <c r="H374" s="126" t="str">
        <f>IF(E374=0,"N/A",F374/E374)</f>
        <v>N/A</v>
      </c>
      <c r="I374" s="79" t="str">
        <f>A374</f>
        <v>elida Total</v>
      </c>
      <c r="J374" s="79" t="str">
        <f>G374</f>
        <v>N/A</v>
      </c>
      <c r="K374" s="79" t="str">
        <f>H374</f>
        <v>N/A</v>
      </c>
    </row>
    <row r="375" spans="1:11">
      <c r="A375" t="s">
        <v>85</v>
      </c>
      <c r="B375" t="s">
        <v>39</v>
      </c>
      <c r="C375" s="76">
        <v>0</v>
      </c>
      <c r="D375" s="79">
        <v>0</v>
      </c>
      <c r="E375" s="76">
        <v>0</v>
      </c>
      <c r="F375" s="79">
        <v>0</v>
      </c>
      <c r="G375" s="79"/>
      <c r="I375" s="79"/>
      <c r="J375" s="79"/>
      <c r="K375" s="79"/>
    </row>
    <row r="376" spans="1:11">
      <c r="B376" t="s">
        <v>40</v>
      </c>
      <c r="C376" s="76">
        <v>0.14000000000000001</v>
      </c>
      <c r="D376" s="79">
        <v>6189.83</v>
      </c>
      <c r="E376" s="76">
        <v>0.14000000000000001</v>
      </c>
      <c r="F376" s="79">
        <v>6189</v>
      </c>
      <c r="G376" s="79"/>
      <c r="I376" s="79"/>
      <c r="J376" s="79"/>
      <c r="K376" s="79"/>
    </row>
    <row r="377" spans="1:11">
      <c r="B377" t="s">
        <v>41</v>
      </c>
      <c r="C377" s="76">
        <v>0.6</v>
      </c>
      <c r="D377" s="79">
        <v>38991</v>
      </c>
      <c r="E377" s="76">
        <v>0.6</v>
      </c>
      <c r="F377" s="79">
        <v>40110</v>
      </c>
      <c r="G377" s="79"/>
      <c r="I377" s="79"/>
    </row>
    <row r="378" spans="1:11">
      <c r="B378" t="s">
        <v>42</v>
      </c>
      <c r="C378" s="76">
        <v>1</v>
      </c>
      <c r="D378" s="79">
        <v>61626</v>
      </c>
      <c r="E378" s="76">
        <v>1</v>
      </c>
      <c r="F378" s="79">
        <v>61626</v>
      </c>
      <c r="G378" s="79"/>
      <c r="I378" s="79"/>
      <c r="J378" s="79"/>
      <c r="K378" s="79"/>
    </row>
    <row r="379" spans="1:11">
      <c r="B379" t="s">
        <v>43</v>
      </c>
      <c r="C379" s="76">
        <v>1</v>
      </c>
      <c r="D379" s="79">
        <v>79546</v>
      </c>
      <c r="E379" s="76">
        <v>1</v>
      </c>
      <c r="F379" s="79">
        <v>79546</v>
      </c>
      <c r="G379" s="79"/>
      <c r="I379" s="79"/>
    </row>
    <row r="380" spans="1:11">
      <c r="B380" t="s">
        <v>44</v>
      </c>
      <c r="C380" s="76">
        <v>0</v>
      </c>
      <c r="D380" s="79">
        <v>0</v>
      </c>
      <c r="E380" s="76">
        <v>0</v>
      </c>
      <c r="F380" s="79">
        <v>0</v>
      </c>
      <c r="G380" s="79"/>
      <c r="I380" s="79"/>
      <c r="J380" s="79"/>
      <c r="K380" s="79"/>
    </row>
    <row r="381" spans="1:11">
      <c r="B381" t="s">
        <v>45</v>
      </c>
      <c r="C381" s="76">
        <v>0</v>
      </c>
      <c r="D381" s="79">
        <v>0</v>
      </c>
      <c r="E381" s="76">
        <v>0</v>
      </c>
      <c r="F381" s="79">
        <v>0</v>
      </c>
      <c r="G381" s="79"/>
      <c r="I381" s="79"/>
      <c r="J381" s="79"/>
      <c r="K381" s="79"/>
    </row>
    <row r="382" spans="1:11">
      <c r="B382" t="s">
        <v>46</v>
      </c>
      <c r="C382" s="76">
        <v>0</v>
      </c>
      <c r="D382" s="79">
        <v>0</v>
      </c>
      <c r="E382" s="76">
        <v>0</v>
      </c>
      <c r="F382" s="79">
        <v>0</v>
      </c>
      <c r="G382" s="79"/>
      <c r="I382" s="79"/>
      <c r="J382" s="79"/>
      <c r="K382" s="79"/>
    </row>
    <row r="383" spans="1:11">
      <c r="A383" t="s">
        <v>308</v>
      </c>
      <c r="C383" s="76">
        <v>2.74</v>
      </c>
      <c r="D383" s="79">
        <v>186352.83000000002</v>
      </c>
      <c r="E383" s="76">
        <v>2.74</v>
      </c>
      <c r="F383" s="79">
        <v>187471</v>
      </c>
      <c r="G383" s="126">
        <f>IF(C383=0,"N/A",D383/C383)</f>
        <v>68011.981751824816</v>
      </c>
      <c r="H383" s="126">
        <f>IF(E383=0,"N/A",F383/E383)</f>
        <v>68420.07299270072</v>
      </c>
      <c r="I383" s="79" t="str">
        <f>A383</f>
        <v>espanola Total</v>
      </c>
      <c r="J383" s="79">
        <f>G383</f>
        <v>68011.981751824816</v>
      </c>
      <c r="K383" s="79">
        <f>H383</f>
        <v>68420.07299270072</v>
      </c>
    </row>
    <row r="384" spans="1:11">
      <c r="A384" t="s">
        <v>86</v>
      </c>
      <c r="B384" t="s">
        <v>39</v>
      </c>
      <c r="C384" s="76">
        <v>0</v>
      </c>
      <c r="D384" s="79">
        <v>0</v>
      </c>
      <c r="E384" s="76">
        <v>0</v>
      </c>
      <c r="F384" s="79">
        <v>0</v>
      </c>
      <c r="G384" s="79"/>
      <c r="I384" s="79"/>
      <c r="J384" s="79"/>
      <c r="K384" s="79"/>
    </row>
    <row r="385" spans="1:11">
      <c r="B385" t="s">
        <v>40</v>
      </c>
      <c r="C385" s="76">
        <v>0</v>
      </c>
      <c r="D385" s="79">
        <v>0</v>
      </c>
      <c r="E385" s="76">
        <v>0</v>
      </c>
      <c r="F385" s="79">
        <v>0</v>
      </c>
      <c r="G385" s="79"/>
      <c r="I385" s="79"/>
    </row>
    <row r="386" spans="1:11">
      <c r="B386" t="s">
        <v>41</v>
      </c>
      <c r="C386" s="76">
        <v>0</v>
      </c>
      <c r="D386" s="79">
        <v>0</v>
      </c>
      <c r="E386" s="76">
        <v>0</v>
      </c>
      <c r="F386" s="79">
        <v>0</v>
      </c>
      <c r="G386" s="79"/>
      <c r="I386" s="79"/>
      <c r="J386" s="79"/>
      <c r="K386" s="79"/>
    </row>
    <row r="387" spans="1:11">
      <c r="B387" t="s">
        <v>42</v>
      </c>
      <c r="C387" s="76">
        <v>0</v>
      </c>
      <c r="D387" s="79">
        <v>0</v>
      </c>
      <c r="E387" s="76">
        <v>0</v>
      </c>
      <c r="F387" s="79">
        <v>0</v>
      </c>
      <c r="G387" s="79"/>
      <c r="I387" s="79"/>
    </row>
    <row r="388" spans="1:11">
      <c r="B388" t="s">
        <v>43</v>
      </c>
      <c r="C388" s="76">
        <v>0</v>
      </c>
      <c r="D388" s="79">
        <v>0</v>
      </c>
      <c r="E388" s="76">
        <v>0</v>
      </c>
      <c r="F388" s="79">
        <v>0</v>
      </c>
      <c r="G388" s="79"/>
      <c r="I388" s="79"/>
      <c r="J388" s="79"/>
      <c r="K388" s="79"/>
    </row>
    <row r="389" spans="1:11">
      <c r="B389" t="s">
        <v>44</v>
      </c>
      <c r="C389" s="76">
        <v>0</v>
      </c>
      <c r="D389" s="79">
        <v>0</v>
      </c>
      <c r="E389" s="76">
        <v>0</v>
      </c>
      <c r="F389" s="79">
        <v>0</v>
      </c>
      <c r="G389" s="79"/>
      <c r="I389" s="79"/>
    </row>
    <row r="390" spans="1:11">
      <c r="B390" t="s">
        <v>45</v>
      </c>
      <c r="C390" s="76">
        <v>0</v>
      </c>
      <c r="D390" s="79">
        <v>0</v>
      </c>
      <c r="E390" s="76">
        <v>0</v>
      </c>
      <c r="F390" s="79">
        <v>0</v>
      </c>
      <c r="G390" s="79"/>
      <c r="I390" s="79"/>
      <c r="J390" s="79"/>
      <c r="K390" s="79"/>
    </row>
    <row r="391" spans="1:11">
      <c r="B391" t="s">
        <v>46</v>
      </c>
      <c r="C391" s="76">
        <v>0</v>
      </c>
      <c r="D391" s="79">
        <v>0</v>
      </c>
      <c r="E391" s="76">
        <v>0</v>
      </c>
      <c r="F391" s="79">
        <v>0</v>
      </c>
      <c r="G391" s="79"/>
      <c r="I391" s="79"/>
      <c r="J391" s="79"/>
      <c r="K391" s="79"/>
    </row>
    <row r="392" spans="1:11">
      <c r="A392" t="s">
        <v>309</v>
      </c>
      <c r="C392" s="76">
        <v>0</v>
      </c>
      <c r="D392" s="79">
        <v>0</v>
      </c>
      <c r="E392" s="76">
        <v>0</v>
      </c>
      <c r="F392" s="79">
        <v>0</v>
      </c>
      <c r="G392" s="126" t="str">
        <f>IF(C392=0,"N/A",D392/C392)</f>
        <v>N/A</v>
      </c>
      <c r="H392" s="126" t="str">
        <f>IF(E392=0,"N/A",F392/E392)</f>
        <v>N/A</v>
      </c>
      <c r="I392" s="79" t="str">
        <f>A392</f>
        <v>estancia Total</v>
      </c>
      <c r="J392" s="79" t="str">
        <f>G392</f>
        <v>N/A</v>
      </c>
      <c r="K392" s="79" t="str">
        <f>H392</f>
        <v>N/A</v>
      </c>
    </row>
    <row r="393" spans="1:11">
      <c r="A393" t="s">
        <v>177</v>
      </c>
      <c r="B393" t="s">
        <v>39</v>
      </c>
      <c r="C393" s="76">
        <v>0</v>
      </c>
      <c r="D393" s="79">
        <v>0</v>
      </c>
      <c r="E393" s="76">
        <v>0</v>
      </c>
      <c r="F393" s="79">
        <v>0</v>
      </c>
      <c r="G393" s="79"/>
      <c r="I393" s="79"/>
      <c r="J393" s="79"/>
      <c r="K393" s="79"/>
    </row>
    <row r="394" spans="1:11">
      <c r="B394" t="s">
        <v>40</v>
      </c>
      <c r="C394" s="76">
        <v>0</v>
      </c>
      <c r="D394" s="79">
        <v>0</v>
      </c>
      <c r="E394" s="76">
        <v>0</v>
      </c>
      <c r="F394" s="79">
        <v>0</v>
      </c>
      <c r="G394" s="79"/>
      <c r="I394" s="79"/>
      <c r="J394" s="79"/>
      <c r="K394" s="79"/>
    </row>
    <row r="395" spans="1:11">
      <c r="B395" t="s">
        <v>41</v>
      </c>
      <c r="C395" s="76">
        <v>0</v>
      </c>
      <c r="D395" s="79">
        <v>0</v>
      </c>
      <c r="E395" s="76">
        <v>0</v>
      </c>
      <c r="F395" s="79">
        <v>0</v>
      </c>
      <c r="G395" s="79"/>
      <c r="I395" s="79"/>
    </row>
    <row r="396" spans="1:11">
      <c r="B396" t="s">
        <v>42</v>
      </c>
      <c r="C396" s="76">
        <v>0</v>
      </c>
      <c r="D396" s="79">
        <v>0</v>
      </c>
      <c r="E396" s="76">
        <v>0</v>
      </c>
      <c r="F396" s="79">
        <v>0</v>
      </c>
      <c r="G396" s="79"/>
      <c r="I396" s="79"/>
      <c r="J396" s="79"/>
      <c r="K396" s="79"/>
    </row>
    <row r="397" spans="1:11">
      <c r="B397" t="s">
        <v>43</v>
      </c>
      <c r="C397" s="76">
        <v>0</v>
      </c>
      <c r="D397" s="79">
        <v>0</v>
      </c>
      <c r="E397" s="76">
        <v>0</v>
      </c>
      <c r="F397" s="79">
        <v>0</v>
      </c>
      <c r="G397" s="79"/>
      <c r="I397" s="79"/>
      <c r="J397" s="79"/>
      <c r="K397" s="79"/>
    </row>
    <row r="398" spans="1:11">
      <c r="B398" t="s">
        <v>44</v>
      </c>
      <c r="C398" s="76">
        <v>0</v>
      </c>
      <c r="D398" s="79">
        <v>0</v>
      </c>
      <c r="E398" s="76">
        <v>0</v>
      </c>
      <c r="F398" s="79">
        <v>0</v>
      </c>
      <c r="G398" s="79"/>
      <c r="I398" s="79"/>
      <c r="J398" s="79"/>
      <c r="K398" s="79"/>
    </row>
    <row r="399" spans="1:11">
      <c r="B399" t="s">
        <v>45</v>
      </c>
      <c r="C399" s="76">
        <v>0</v>
      </c>
      <c r="D399" s="79">
        <v>0</v>
      </c>
      <c r="E399" s="76">
        <v>0</v>
      </c>
      <c r="F399" s="79">
        <v>0</v>
      </c>
      <c r="G399" s="79"/>
      <c r="I399" s="79"/>
    </row>
    <row r="400" spans="1:11">
      <c r="B400" t="s">
        <v>46</v>
      </c>
      <c r="C400" s="76">
        <v>0</v>
      </c>
      <c r="D400" s="79">
        <v>0</v>
      </c>
      <c r="E400" s="76">
        <v>0</v>
      </c>
      <c r="F400" s="79">
        <v>0</v>
      </c>
      <c r="G400" s="79"/>
      <c r="I400" s="79"/>
      <c r="J400" s="79"/>
      <c r="K400" s="79"/>
    </row>
    <row r="401" spans="1:11">
      <c r="A401" t="s">
        <v>310</v>
      </c>
      <c r="C401" s="76">
        <v>0</v>
      </c>
      <c r="D401" s="79">
        <v>0</v>
      </c>
      <c r="E401" s="76">
        <v>0</v>
      </c>
      <c r="F401" s="79">
        <v>0</v>
      </c>
      <c r="G401" s="126" t="str">
        <f>IF(C401=0,"N/A",D401/C401)</f>
        <v>N/A</v>
      </c>
      <c r="H401" s="126" t="str">
        <f>IF(E401=0,"N/A",F401/E401)</f>
        <v>N/A</v>
      </c>
      <c r="I401" s="79" t="str">
        <f>A401</f>
        <v>estancia valley clasical academy Total</v>
      </c>
      <c r="J401" s="79" t="str">
        <f>G401</f>
        <v>N/A</v>
      </c>
      <c r="K401" s="79" t="str">
        <f>H401</f>
        <v>N/A</v>
      </c>
    </row>
    <row r="402" spans="1:11">
      <c r="A402" t="s">
        <v>87</v>
      </c>
      <c r="B402" t="s">
        <v>39</v>
      </c>
      <c r="C402" s="76">
        <v>0</v>
      </c>
      <c r="D402" s="79">
        <v>0</v>
      </c>
      <c r="E402" s="76">
        <v>0</v>
      </c>
      <c r="F402" s="79">
        <v>0</v>
      </c>
      <c r="G402" s="79"/>
      <c r="I402" s="79"/>
      <c r="J402" s="79"/>
      <c r="K402" s="79"/>
    </row>
    <row r="403" spans="1:11">
      <c r="B403" t="s">
        <v>40</v>
      </c>
      <c r="C403" s="76">
        <v>0</v>
      </c>
      <c r="D403" s="79">
        <v>0</v>
      </c>
      <c r="E403" s="76">
        <v>0</v>
      </c>
      <c r="F403" s="79">
        <v>0</v>
      </c>
      <c r="G403" s="79"/>
      <c r="I403" s="79"/>
    </row>
    <row r="404" spans="1:11">
      <c r="B404" t="s">
        <v>41</v>
      </c>
      <c r="C404" s="76">
        <v>0</v>
      </c>
      <c r="D404" s="79">
        <v>0</v>
      </c>
      <c r="E404" s="76">
        <v>0</v>
      </c>
      <c r="F404" s="79">
        <v>0</v>
      </c>
      <c r="G404" s="79"/>
      <c r="I404" s="79"/>
      <c r="J404" s="79"/>
      <c r="K404" s="79"/>
    </row>
    <row r="405" spans="1:11">
      <c r="B405" t="s">
        <v>42</v>
      </c>
      <c r="C405" s="76">
        <v>0</v>
      </c>
      <c r="D405" s="79">
        <v>0</v>
      </c>
      <c r="E405" s="76">
        <v>0</v>
      </c>
      <c r="F405" s="79">
        <v>0</v>
      </c>
      <c r="G405" s="79"/>
      <c r="I405" s="79"/>
      <c r="J405" s="79"/>
      <c r="K405" s="79"/>
    </row>
    <row r="406" spans="1:11">
      <c r="B406" t="s">
        <v>43</v>
      </c>
      <c r="C406" s="76">
        <v>0</v>
      </c>
      <c r="D406" s="79">
        <v>0</v>
      </c>
      <c r="E406" s="76">
        <v>0</v>
      </c>
      <c r="F406" s="79">
        <v>0</v>
      </c>
      <c r="G406" s="79"/>
      <c r="I406" s="79"/>
      <c r="J406" s="79"/>
      <c r="K406" s="79"/>
    </row>
    <row r="407" spans="1:11">
      <c r="B407" t="s">
        <v>44</v>
      </c>
      <c r="C407" s="76">
        <v>0</v>
      </c>
      <c r="D407" s="79">
        <v>0</v>
      </c>
      <c r="E407" s="76">
        <v>0</v>
      </c>
      <c r="F407" s="79">
        <v>0</v>
      </c>
      <c r="G407" s="79"/>
      <c r="I407" s="79"/>
    </row>
    <row r="408" spans="1:11">
      <c r="B408" t="s">
        <v>45</v>
      </c>
      <c r="C408" s="76">
        <v>0</v>
      </c>
      <c r="D408" s="79">
        <v>0</v>
      </c>
      <c r="E408" s="76">
        <v>0</v>
      </c>
      <c r="F408" s="79">
        <v>0</v>
      </c>
      <c r="G408" s="79"/>
      <c r="I408" s="79"/>
      <c r="J408" s="79"/>
      <c r="K408" s="79"/>
    </row>
    <row r="409" spans="1:11">
      <c r="B409" t="s">
        <v>46</v>
      </c>
      <c r="C409" s="76">
        <v>0</v>
      </c>
      <c r="D409" s="79">
        <v>0</v>
      </c>
      <c r="E409" s="76">
        <v>0</v>
      </c>
      <c r="F409" s="79">
        <v>0</v>
      </c>
      <c r="G409" s="79"/>
      <c r="I409" s="79"/>
    </row>
    <row r="410" spans="1:11">
      <c r="A410" t="s">
        <v>311</v>
      </c>
      <c r="C410" s="76">
        <v>0</v>
      </c>
      <c r="D410" s="79">
        <v>0</v>
      </c>
      <c r="E410" s="76">
        <v>0</v>
      </c>
      <c r="F410" s="79">
        <v>0</v>
      </c>
      <c r="G410" s="126" t="str">
        <f>IF(C410=0,"N/A",D410/C410)</f>
        <v>N/A</v>
      </c>
      <c r="H410" s="126" t="str">
        <f>IF(E410=0,"N/A",F410/E410)</f>
        <v>N/A</v>
      </c>
      <c r="I410" s="79" t="str">
        <f>A410</f>
        <v>eunice Total</v>
      </c>
      <c r="J410" s="79" t="str">
        <f>G410</f>
        <v>N/A</v>
      </c>
      <c r="K410" s="79" t="str">
        <f>H410</f>
        <v>N/A</v>
      </c>
    </row>
    <row r="411" spans="1:11">
      <c r="A411" t="s">
        <v>178</v>
      </c>
      <c r="B411" t="s">
        <v>39</v>
      </c>
      <c r="C411" s="76">
        <v>0</v>
      </c>
      <c r="D411" s="79">
        <v>0</v>
      </c>
      <c r="E411" s="76">
        <v>0</v>
      </c>
      <c r="F411" s="79">
        <v>0</v>
      </c>
      <c r="G411" s="79"/>
      <c r="I411" s="79"/>
    </row>
    <row r="412" spans="1:11">
      <c r="B412" t="s">
        <v>40</v>
      </c>
      <c r="C412" s="76">
        <v>0</v>
      </c>
      <c r="D412" s="79">
        <v>0</v>
      </c>
      <c r="E412" s="76">
        <v>0</v>
      </c>
      <c r="F412" s="79">
        <v>0</v>
      </c>
      <c r="G412" s="79"/>
      <c r="I412" s="79"/>
      <c r="J412" s="79"/>
      <c r="K412" s="79"/>
    </row>
    <row r="413" spans="1:11">
      <c r="B413" t="s">
        <v>41</v>
      </c>
      <c r="C413" s="76">
        <v>0</v>
      </c>
      <c r="D413" s="79">
        <v>0</v>
      </c>
      <c r="E413" s="76">
        <v>0</v>
      </c>
      <c r="F413" s="79">
        <v>0</v>
      </c>
      <c r="G413" s="79"/>
      <c r="I413" s="79"/>
      <c r="J413" s="79"/>
      <c r="K413" s="79"/>
    </row>
    <row r="414" spans="1:11">
      <c r="B414" t="s">
        <v>42</v>
      </c>
      <c r="C414" s="76">
        <v>0</v>
      </c>
      <c r="D414" s="79">
        <v>0</v>
      </c>
      <c r="E414" s="76">
        <v>0</v>
      </c>
      <c r="F414" s="79">
        <v>0</v>
      </c>
      <c r="G414" s="79"/>
      <c r="I414" s="79"/>
      <c r="J414" s="79"/>
      <c r="K414" s="79"/>
    </row>
    <row r="415" spans="1:11">
      <c r="B415" t="s">
        <v>43</v>
      </c>
      <c r="C415" s="76">
        <v>0</v>
      </c>
      <c r="D415" s="79">
        <v>0</v>
      </c>
      <c r="E415" s="76">
        <v>0</v>
      </c>
      <c r="F415" s="79">
        <v>0</v>
      </c>
      <c r="G415" s="79"/>
      <c r="I415" s="79"/>
    </row>
    <row r="416" spans="1:11">
      <c r="B416" t="s">
        <v>44</v>
      </c>
      <c r="C416" s="76">
        <v>0</v>
      </c>
      <c r="D416" s="79">
        <v>0</v>
      </c>
      <c r="E416" s="76">
        <v>0</v>
      </c>
      <c r="F416" s="79">
        <v>0</v>
      </c>
      <c r="G416" s="79"/>
      <c r="I416" s="79"/>
      <c r="J416" s="79"/>
      <c r="K416" s="79"/>
    </row>
    <row r="417" spans="1:11">
      <c r="B417" t="s">
        <v>45</v>
      </c>
      <c r="C417" s="76">
        <v>0</v>
      </c>
      <c r="D417" s="79">
        <v>0</v>
      </c>
      <c r="E417" s="76">
        <v>0</v>
      </c>
      <c r="F417" s="79">
        <v>0</v>
      </c>
      <c r="G417" s="79"/>
      <c r="I417" s="79"/>
    </row>
    <row r="418" spans="1:11">
      <c r="B418" t="s">
        <v>46</v>
      </c>
      <c r="C418" s="76">
        <v>0</v>
      </c>
      <c r="D418" s="79">
        <v>0</v>
      </c>
      <c r="E418" s="76">
        <v>0</v>
      </c>
      <c r="F418" s="79">
        <v>0</v>
      </c>
      <c r="G418" s="79"/>
      <c r="I418" s="79"/>
      <c r="J418" s="79"/>
      <c r="K418" s="79"/>
    </row>
    <row r="419" spans="1:11">
      <c r="A419" t="s">
        <v>312</v>
      </c>
      <c r="C419" s="76">
        <v>0</v>
      </c>
      <c r="D419" s="79">
        <v>0</v>
      </c>
      <c r="E419" s="76">
        <v>0</v>
      </c>
      <c r="F419" s="79">
        <v>0</v>
      </c>
      <c r="G419" s="126" t="str">
        <f>IF(C419=0,"N/A",D419/C419)</f>
        <v>N/A</v>
      </c>
      <c r="H419" s="126" t="str">
        <f>IF(E419=0,"N/A",F419/E419)</f>
        <v>N/A</v>
      </c>
      <c r="I419" s="79" t="str">
        <f>A419</f>
        <v>explore academy Total</v>
      </c>
      <c r="J419" s="79" t="str">
        <f>G419</f>
        <v>N/A</v>
      </c>
      <c r="K419" s="79" t="str">
        <f>H419</f>
        <v>N/A</v>
      </c>
    </row>
    <row r="420" spans="1:11">
      <c r="A420" t="s">
        <v>88</v>
      </c>
      <c r="B420" t="s">
        <v>39</v>
      </c>
      <c r="C420" s="76">
        <v>7</v>
      </c>
      <c r="D420" s="79">
        <v>364298.44</v>
      </c>
      <c r="E420" s="76">
        <v>7</v>
      </c>
      <c r="F420" s="79">
        <v>364298.44</v>
      </c>
      <c r="G420" s="79"/>
      <c r="I420" s="79"/>
      <c r="J420" s="79"/>
      <c r="K420" s="79"/>
    </row>
    <row r="421" spans="1:11">
      <c r="B421" t="s">
        <v>40</v>
      </c>
      <c r="C421" s="76">
        <v>10.68</v>
      </c>
      <c r="D421" s="79">
        <v>560765.73</v>
      </c>
      <c r="E421" s="76">
        <v>10.68</v>
      </c>
      <c r="F421" s="79">
        <v>560765.73</v>
      </c>
      <c r="G421" s="79"/>
      <c r="I421" s="79"/>
      <c r="J421" s="79"/>
      <c r="K421" s="79"/>
    </row>
    <row r="422" spans="1:11">
      <c r="B422" t="s">
        <v>41</v>
      </c>
      <c r="C422" s="76">
        <v>1.9</v>
      </c>
      <c r="D422" s="79">
        <v>91564.4</v>
      </c>
      <c r="E422" s="76">
        <v>1.9</v>
      </c>
      <c r="F422" s="79">
        <v>91564.4</v>
      </c>
      <c r="G422" s="79"/>
      <c r="I422" s="79"/>
      <c r="J422" s="79"/>
      <c r="K422" s="79"/>
    </row>
    <row r="423" spans="1:11">
      <c r="B423" t="s">
        <v>42</v>
      </c>
      <c r="C423" s="76">
        <v>0</v>
      </c>
      <c r="D423" s="79">
        <v>0</v>
      </c>
      <c r="E423" s="76">
        <v>0</v>
      </c>
      <c r="F423" s="79">
        <v>0</v>
      </c>
      <c r="G423" s="79"/>
      <c r="I423" s="79"/>
    </row>
    <row r="424" spans="1:11">
      <c r="B424" t="s">
        <v>43</v>
      </c>
      <c r="C424" s="76">
        <v>0.6</v>
      </c>
      <c r="D424" s="79">
        <v>32646.94</v>
      </c>
      <c r="E424" s="76">
        <v>0.6</v>
      </c>
      <c r="F424" s="79">
        <v>32646.94</v>
      </c>
      <c r="G424" s="79"/>
      <c r="I424" s="79"/>
      <c r="J424" s="79"/>
      <c r="K424" s="79"/>
    </row>
    <row r="425" spans="1:11">
      <c r="B425" t="s">
        <v>44</v>
      </c>
      <c r="C425" s="76">
        <v>0</v>
      </c>
      <c r="D425" s="79">
        <v>0</v>
      </c>
      <c r="E425" s="76">
        <v>0</v>
      </c>
      <c r="F425" s="79">
        <v>0</v>
      </c>
      <c r="G425" s="79"/>
      <c r="I425" s="79"/>
    </row>
    <row r="426" spans="1:11">
      <c r="B426" t="s">
        <v>45</v>
      </c>
      <c r="C426" s="76">
        <v>1</v>
      </c>
      <c r="D426" s="79">
        <v>15669</v>
      </c>
      <c r="E426" s="76">
        <v>1</v>
      </c>
      <c r="F426" s="79">
        <v>15669</v>
      </c>
      <c r="G426" s="79"/>
      <c r="I426" s="79"/>
      <c r="J426" s="79"/>
      <c r="K426" s="79"/>
    </row>
    <row r="427" spans="1:11">
      <c r="B427" t="s">
        <v>46</v>
      </c>
      <c r="C427" s="76">
        <v>1</v>
      </c>
      <c r="D427" s="79">
        <v>41809</v>
      </c>
      <c r="E427" s="76">
        <v>1</v>
      </c>
      <c r="F427" s="79">
        <v>41809</v>
      </c>
      <c r="G427" s="79"/>
      <c r="I427" s="79"/>
    </row>
    <row r="428" spans="1:11">
      <c r="A428" t="s">
        <v>313</v>
      </c>
      <c r="C428" s="76">
        <v>22.18</v>
      </c>
      <c r="D428" s="79">
        <v>1106753.51</v>
      </c>
      <c r="E428" s="76">
        <v>22.18</v>
      </c>
      <c r="F428" s="79">
        <v>1106753.51</v>
      </c>
      <c r="G428" s="126">
        <f>IF(C428=0,"N/A",D428/C428)</f>
        <v>49898.715509467991</v>
      </c>
      <c r="H428" s="126">
        <f>IF(E428=0,"N/A",F428/E428)</f>
        <v>49898.715509467991</v>
      </c>
      <c r="I428" s="79" t="str">
        <f>A428</f>
        <v>farmington Total</v>
      </c>
      <c r="J428" s="79">
        <f>G428</f>
        <v>49898.715509467991</v>
      </c>
      <c r="K428" s="79">
        <f>H428</f>
        <v>49898.715509467991</v>
      </c>
    </row>
    <row r="429" spans="1:11">
      <c r="A429" t="s">
        <v>89</v>
      </c>
      <c r="B429" t="s">
        <v>39</v>
      </c>
      <c r="C429" s="76">
        <v>0</v>
      </c>
      <c r="D429" s="79">
        <v>0</v>
      </c>
      <c r="E429" s="76">
        <v>0</v>
      </c>
      <c r="F429" s="79">
        <v>0</v>
      </c>
      <c r="G429" s="79"/>
      <c r="I429" s="79"/>
      <c r="J429" s="79"/>
      <c r="K429" s="79"/>
    </row>
    <row r="430" spans="1:11">
      <c r="B430" t="s">
        <v>40</v>
      </c>
      <c r="C430" s="76">
        <v>1</v>
      </c>
      <c r="D430" s="79">
        <v>55775</v>
      </c>
      <c r="E430" s="76">
        <v>1</v>
      </c>
      <c r="F430" s="79">
        <v>55776</v>
      </c>
      <c r="G430" s="79"/>
      <c r="I430" s="79"/>
      <c r="J430" s="79"/>
      <c r="K430" s="79"/>
    </row>
    <row r="431" spans="1:11">
      <c r="B431" t="s">
        <v>41</v>
      </c>
      <c r="C431" s="76">
        <v>0</v>
      </c>
      <c r="D431" s="79">
        <v>0</v>
      </c>
      <c r="E431" s="76">
        <v>0</v>
      </c>
      <c r="F431" s="79">
        <v>0</v>
      </c>
      <c r="G431" s="79"/>
      <c r="I431" s="79"/>
    </row>
    <row r="432" spans="1:11">
      <c r="B432" t="s">
        <v>42</v>
      </c>
      <c r="C432" s="76">
        <v>0</v>
      </c>
      <c r="D432" s="79">
        <v>0</v>
      </c>
      <c r="E432" s="76">
        <v>0</v>
      </c>
      <c r="F432" s="79">
        <v>0</v>
      </c>
      <c r="G432" s="79"/>
      <c r="I432" s="79"/>
      <c r="J432" s="79"/>
      <c r="K432" s="79"/>
    </row>
    <row r="433" spans="1:11">
      <c r="B433" t="s">
        <v>43</v>
      </c>
      <c r="C433" s="76">
        <v>0</v>
      </c>
      <c r="D433" s="79">
        <v>0</v>
      </c>
      <c r="E433" s="76">
        <v>0</v>
      </c>
      <c r="F433" s="79">
        <v>0</v>
      </c>
      <c r="G433" s="79"/>
      <c r="I433" s="79"/>
    </row>
    <row r="434" spans="1:11">
      <c r="B434" t="s">
        <v>44</v>
      </c>
      <c r="C434" s="76">
        <v>0</v>
      </c>
      <c r="D434" s="79">
        <v>0</v>
      </c>
      <c r="E434" s="76">
        <v>0</v>
      </c>
      <c r="F434" s="79">
        <v>0</v>
      </c>
      <c r="G434" s="79"/>
      <c r="I434" s="79"/>
      <c r="J434" s="79"/>
      <c r="K434" s="79"/>
    </row>
    <row r="435" spans="1:11">
      <c r="B435" t="s">
        <v>45</v>
      </c>
      <c r="C435" s="76">
        <v>0</v>
      </c>
      <c r="D435" s="79">
        <v>0</v>
      </c>
      <c r="E435" s="76">
        <v>0</v>
      </c>
      <c r="F435" s="79">
        <v>0</v>
      </c>
      <c r="G435" s="79"/>
      <c r="I435" s="79"/>
    </row>
    <row r="436" spans="1:11">
      <c r="B436" t="s">
        <v>46</v>
      </c>
      <c r="C436" s="76">
        <v>0</v>
      </c>
      <c r="D436" s="79">
        <v>0</v>
      </c>
      <c r="E436" s="76">
        <v>0</v>
      </c>
      <c r="F436" s="79">
        <v>0</v>
      </c>
      <c r="G436" s="79"/>
      <c r="I436" s="79"/>
      <c r="J436" s="79"/>
      <c r="K436" s="79"/>
    </row>
    <row r="437" spans="1:11">
      <c r="A437" t="s">
        <v>314</v>
      </c>
      <c r="C437" s="76">
        <v>1</v>
      </c>
      <c r="D437" s="79">
        <v>55775</v>
      </c>
      <c r="E437" s="76">
        <v>1</v>
      </c>
      <c r="F437" s="79">
        <v>55776</v>
      </c>
      <c r="G437" s="126">
        <f>IF(C437=0,"N/A",D437/C437)</f>
        <v>55775</v>
      </c>
      <c r="H437" s="126">
        <f>IF(E437=0,"N/A",F437/E437)</f>
        <v>55776</v>
      </c>
      <c r="I437" s="79" t="str">
        <f>A437</f>
        <v>floyd Total</v>
      </c>
      <c r="J437" s="79">
        <f>G437</f>
        <v>55775</v>
      </c>
      <c r="K437" s="79">
        <f>H437</f>
        <v>55776</v>
      </c>
    </row>
    <row r="438" spans="1:11">
      <c r="A438" t="s">
        <v>90</v>
      </c>
      <c r="B438" t="s">
        <v>39</v>
      </c>
      <c r="C438" s="76">
        <v>0</v>
      </c>
      <c r="D438" s="79">
        <v>0</v>
      </c>
      <c r="E438" s="76">
        <v>0</v>
      </c>
      <c r="F438" s="79">
        <v>0</v>
      </c>
      <c r="G438" s="79"/>
      <c r="I438" s="79"/>
      <c r="J438" s="79"/>
      <c r="K438" s="79"/>
    </row>
    <row r="439" spans="1:11">
      <c r="B439" t="s">
        <v>40</v>
      </c>
      <c r="C439" s="76">
        <v>1</v>
      </c>
      <c r="D439" s="79">
        <v>53688</v>
      </c>
      <c r="E439" s="76">
        <v>1</v>
      </c>
      <c r="F439" s="79">
        <v>53688</v>
      </c>
      <c r="G439" s="79"/>
      <c r="I439" s="79"/>
    </row>
    <row r="440" spans="1:11">
      <c r="B440" t="s">
        <v>41</v>
      </c>
      <c r="C440" s="76">
        <v>0</v>
      </c>
      <c r="D440" s="79">
        <v>0</v>
      </c>
      <c r="E440" s="76">
        <v>0</v>
      </c>
      <c r="F440" s="79">
        <v>0</v>
      </c>
      <c r="G440" s="79"/>
      <c r="I440" s="79"/>
      <c r="J440" s="79"/>
      <c r="K440" s="79"/>
    </row>
    <row r="441" spans="1:11">
      <c r="B441" t="s">
        <v>42</v>
      </c>
      <c r="C441" s="76">
        <v>0</v>
      </c>
      <c r="D441" s="79">
        <v>0</v>
      </c>
      <c r="E441" s="76">
        <v>0</v>
      </c>
      <c r="F441" s="79">
        <v>0</v>
      </c>
      <c r="G441" s="79"/>
      <c r="I441" s="79"/>
    </row>
    <row r="442" spans="1:11">
      <c r="B442" t="s">
        <v>43</v>
      </c>
      <c r="C442" s="76">
        <v>0</v>
      </c>
      <c r="D442" s="79">
        <v>0</v>
      </c>
      <c r="E442" s="76">
        <v>0</v>
      </c>
      <c r="F442" s="79">
        <v>0</v>
      </c>
      <c r="G442" s="79"/>
      <c r="I442" s="79"/>
      <c r="J442" s="79"/>
      <c r="K442" s="79"/>
    </row>
    <row r="443" spans="1:11">
      <c r="B443" t="s">
        <v>44</v>
      </c>
      <c r="C443" s="76">
        <v>0</v>
      </c>
      <c r="D443" s="79">
        <v>0</v>
      </c>
      <c r="E443" s="76">
        <v>0</v>
      </c>
      <c r="F443" s="79">
        <v>0</v>
      </c>
      <c r="G443" s="79"/>
      <c r="I443" s="79"/>
    </row>
    <row r="444" spans="1:11">
      <c r="B444" t="s">
        <v>45</v>
      </c>
      <c r="C444" s="76">
        <v>0</v>
      </c>
      <c r="D444" s="79">
        <v>0</v>
      </c>
      <c r="E444" s="76">
        <v>0</v>
      </c>
      <c r="F444" s="79">
        <v>0</v>
      </c>
      <c r="G444" s="79"/>
      <c r="I444" s="79"/>
      <c r="J444" s="79"/>
      <c r="K444" s="79"/>
    </row>
    <row r="445" spans="1:11">
      <c r="B445" t="s">
        <v>46</v>
      </c>
      <c r="C445" s="76">
        <v>0</v>
      </c>
      <c r="D445" s="79">
        <v>0</v>
      </c>
      <c r="E445" s="76">
        <v>0</v>
      </c>
      <c r="F445" s="79">
        <v>0</v>
      </c>
      <c r="G445" s="79"/>
      <c r="I445" s="79"/>
      <c r="J445" s="79"/>
      <c r="K445" s="79"/>
    </row>
    <row r="446" spans="1:11">
      <c r="A446" t="s">
        <v>315</v>
      </c>
      <c r="C446" s="76">
        <v>1</v>
      </c>
      <c r="D446" s="79">
        <v>53688</v>
      </c>
      <c r="E446" s="76">
        <v>1</v>
      </c>
      <c r="F446" s="79">
        <v>53688</v>
      </c>
      <c r="G446" s="126">
        <f>IF(C446=0,"N/A",D446/C446)</f>
        <v>53688</v>
      </c>
      <c r="H446" s="126">
        <f>IF(E446=0,"N/A",F446/E446)</f>
        <v>53688</v>
      </c>
      <c r="I446" s="79" t="str">
        <f>A446</f>
        <v>fort sumner Total</v>
      </c>
      <c r="J446" s="79">
        <f>G446</f>
        <v>53688</v>
      </c>
      <c r="K446" s="79">
        <f>H446</f>
        <v>53688</v>
      </c>
    </row>
    <row r="447" spans="1:11">
      <c r="A447" t="s">
        <v>91</v>
      </c>
      <c r="B447" t="s">
        <v>39</v>
      </c>
      <c r="C447" s="76">
        <v>15</v>
      </c>
      <c r="D447" s="79">
        <v>713475</v>
      </c>
      <c r="E447" s="76">
        <v>15</v>
      </c>
      <c r="F447" s="79">
        <v>713475</v>
      </c>
      <c r="G447" s="79"/>
      <c r="I447" s="79"/>
    </row>
    <row r="448" spans="1:11">
      <c r="B448" t="s">
        <v>40</v>
      </c>
      <c r="C448" s="76">
        <v>8.5</v>
      </c>
      <c r="D448" s="79">
        <v>379193</v>
      </c>
      <c r="E448" s="76">
        <v>8.5</v>
      </c>
      <c r="F448" s="79">
        <v>379193</v>
      </c>
      <c r="G448" s="79"/>
      <c r="I448" s="79"/>
      <c r="J448" s="79"/>
      <c r="K448" s="79"/>
    </row>
    <row r="449" spans="1:11">
      <c r="B449" t="s">
        <v>41</v>
      </c>
      <c r="C449" s="76">
        <v>5</v>
      </c>
      <c r="D449" s="79">
        <v>216757</v>
      </c>
      <c r="E449" s="76">
        <v>5</v>
      </c>
      <c r="F449" s="79">
        <v>216757</v>
      </c>
      <c r="G449" s="79"/>
      <c r="I449" s="79"/>
    </row>
    <row r="450" spans="1:11">
      <c r="B450" t="s">
        <v>42</v>
      </c>
      <c r="C450" s="76">
        <v>3</v>
      </c>
      <c r="D450" s="79">
        <v>148124</v>
      </c>
      <c r="E450" s="76">
        <v>3</v>
      </c>
      <c r="F450" s="79">
        <v>148124</v>
      </c>
      <c r="G450" s="79"/>
      <c r="I450" s="79"/>
      <c r="J450" s="79"/>
      <c r="K450" s="79"/>
    </row>
    <row r="451" spans="1:11">
      <c r="B451" t="s">
        <v>43</v>
      </c>
      <c r="C451" s="76">
        <v>5</v>
      </c>
      <c r="D451" s="79">
        <v>284475</v>
      </c>
      <c r="E451" s="76">
        <v>5</v>
      </c>
      <c r="F451" s="79">
        <v>284475</v>
      </c>
      <c r="G451" s="79"/>
      <c r="I451" s="79"/>
    </row>
    <row r="452" spans="1:11">
      <c r="B452" t="s">
        <v>44</v>
      </c>
      <c r="C452" s="76">
        <v>0</v>
      </c>
      <c r="D452" s="79">
        <v>0</v>
      </c>
      <c r="E452" s="76">
        <v>0</v>
      </c>
      <c r="F452" s="79">
        <v>0</v>
      </c>
      <c r="G452" s="79"/>
      <c r="I452" s="79"/>
      <c r="J452" s="79"/>
      <c r="K452" s="79"/>
    </row>
    <row r="453" spans="1:11">
      <c r="B453" t="s">
        <v>45</v>
      </c>
      <c r="C453" s="76">
        <v>3</v>
      </c>
      <c r="D453" s="79">
        <v>114546</v>
      </c>
      <c r="E453" s="76">
        <v>3</v>
      </c>
      <c r="F453" s="79">
        <v>114546</v>
      </c>
      <c r="G453" s="79"/>
      <c r="I453" s="79"/>
      <c r="J453" s="79"/>
      <c r="K453" s="79"/>
    </row>
    <row r="454" spans="1:11">
      <c r="B454" t="s">
        <v>46</v>
      </c>
      <c r="C454" s="76">
        <v>1</v>
      </c>
      <c r="D454" s="79">
        <v>44456</v>
      </c>
      <c r="E454" s="76">
        <v>1</v>
      </c>
      <c r="F454" s="79">
        <v>44456</v>
      </c>
      <c r="G454" s="79"/>
      <c r="I454" s="79"/>
      <c r="J454" s="79"/>
      <c r="K454" s="79"/>
    </row>
    <row r="455" spans="1:11">
      <c r="A455" t="s">
        <v>316</v>
      </c>
      <c r="C455" s="76">
        <v>40.5</v>
      </c>
      <c r="D455" s="79">
        <v>1901026</v>
      </c>
      <c r="E455" s="76">
        <v>40.5</v>
      </c>
      <c r="F455" s="79">
        <v>1901026</v>
      </c>
      <c r="G455" s="126">
        <f>IF(C455=0,"N/A",D455/C455)</f>
        <v>46938.91358024691</v>
      </c>
      <c r="H455" s="126">
        <f>IF(E455=0,"N/A",F455/E455)</f>
        <v>46938.91358024691</v>
      </c>
      <c r="I455" s="79" t="str">
        <f>A455</f>
        <v>gadsden Total</v>
      </c>
      <c r="J455" s="79">
        <f>G455</f>
        <v>46938.91358024691</v>
      </c>
      <c r="K455" s="79">
        <f>H455</f>
        <v>46938.91358024691</v>
      </c>
    </row>
    <row r="456" spans="1:11">
      <c r="A456" t="s">
        <v>92</v>
      </c>
      <c r="B456" t="s">
        <v>39</v>
      </c>
      <c r="C456" s="76">
        <v>2</v>
      </c>
      <c r="D456" s="79">
        <v>105273</v>
      </c>
      <c r="E456" s="76">
        <v>2</v>
      </c>
      <c r="F456" s="79">
        <v>110539</v>
      </c>
      <c r="G456" s="79"/>
      <c r="I456" s="79"/>
      <c r="J456" s="79"/>
      <c r="K456" s="79"/>
    </row>
    <row r="457" spans="1:11">
      <c r="B457" t="s">
        <v>40</v>
      </c>
      <c r="C457" s="76">
        <v>8.5299999999999994</v>
      </c>
      <c r="D457" s="79">
        <v>562515.51</v>
      </c>
      <c r="E457" s="76">
        <v>8.5299999999999994</v>
      </c>
      <c r="F457" s="79">
        <v>590643.80000000005</v>
      </c>
      <c r="G457" s="79"/>
      <c r="I457" s="79"/>
    </row>
    <row r="458" spans="1:11">
      <c r="B458" t="s">
        <v>41</v>
      </c>
      <c r="C458" s="76">
        <v>7</v>
      </c>
      <c r="D458" s="79">
        <v>417072</v>
      </c>
      <c r="E458" s="76">
        <v>7</v>
      </c>
      <c r="F458" s="79">
        <v>438245</v>
      </c>
      <c r="G458" s="79"/>
      <c r="I458" s="79"/>
      <c r="J458" s="79"/>
      <c r="K458" s="79"/>
    </row>
    <row r="459" spans="1:11">
      <c r="B459" t="s">
        <v>42</v>
      </c>
      <c r="C459" s="76">
        <v>4</v>
      </c>
      <c r="D459" s="79">
        <v>253594</v>
      </c>
      <c r="E459" s="76">
        <v>4</v>
      </c>
      <c r="F459" s="79">
        <v>266276</v>
      </c>
      <c r="G459" s="79"/>
      <c r="I459" s="79"/>
    </row>
    <row r="460" spans="1:11">
      <c r="B460" t="s">
        <v>43</v>
      </c>
      <c r="C460" s="76">
        <v>2.5</v>
      </c>
      <c r="D460" s="79">
        <v>157564</v>
      </c>
      <c r="E460" s="76">
        <v>2.5</v>
      </c>
      <c r="F460" s="79">
        <v>165445</v>
      </c>
      <c r="G460" s="79"/>
      <c r="I460" s="79"/>
      <c r="J460" s="79"/>
      <c r="K460" s="79"/>
    </row>
    <row r="461" spans="1:11">
      <c r="B461" t="s">
        <v>44</v>
      </c>
      <c r="C461" s="76">
        <v>0</v>
      </c>
      <c r="D461" s="79">
        <v>0</v>
      </c>
      <c r="E461" s="76">
        <v>0</v>
      </c>
      <c r="F461" s="79">
        <v>0</v>
      </c>
      <c r="G461" s="79"/>
      <c r="I461" s="79"/>
      <c r="J461" s="79"/>
      <c r="K461" s="79"/>
    </row>
    <row r="462" spans="1:11">
      <c r="B462" t="s">
        <v>45</v>
      </c>
      <c r="C462" s="76">
        <v>0</v>
      </c>
      <c r="D462" s="79">
        <v>0</v>
      </c>
      <c r="E462" s="76">
        <v>0</v>
      </c>
      <c r="F462" s="79">
        <v>0</v>
      </c>
      <c r="G462" s="79"/>
      <c r="I462" s="79"/>
      <c r="J462" s="79"/>
      <c r="K462" s="79"/>
    </row>
    <row r="463" spans="1:11">
      <c r="B463" t="s">
        <v>46</v>
      </c>
      <c r="C463" s="76">
        <v>0</v>
      </c>
      <c r="D463" s="79">
        <v>0</v>
      </c>
      <c r="E463" s="76">
        <v>0</v>
      </c>
      <c r="F463" s="79">
        <v>0</v>
      </c>
      <c r="G463" s="79"/>
      <c r="I463" s="79"/>
    </row>
    <row r="464" spans="1:11">
      <c r="A464" t="s">
        <v>317</v>
      </c>
      <c r="C464" s="76">
        <v>24.03</v>
      </c>
      <c r="D464" s="79">
        <v>1496018.51</v>
      </c>
      <c r="E464" s="76">
        <v>24.03</v>
      </c>
      <c r="F464" s="79">
        <v>1571148.8</v>
      </c>
      <c r="G464" s="126">
        <f>IF(C464=0,"N/A",D464/C464)</f>
        <v>62256.284228048273</v>
      </c>
      <c r="H464" s="126">
        <f>IF(E464=0,"N/A",F464/E464)</f>
        <v>65382.804827299209</v>
      </c>
      <c r="I464" s="79" t="str">
        <f>A464</f>
        <v>gallup Total</v>
      </c>
      <c r="J464" s="79">
        <f>G464</f>
        <v>62256.284228048273</v>
      </c>
      <c r="K464" s="79">
        <f>H464</f>
        <v>65382.804827299209</v>
      </c>
    </row>
    <row r="465" spans="1:11">
      <c r="A465" t="s">
        <v>179</v>
      </c>
      <c r="B465" t="s">
        <v>39</v>
      </c>
      <c r="C465" s="76">
        <v>0</v>
      </c>
      <c r="D465" s="79">
        <v>0</v>
      </c>
      <c r="E465" s="76">
        <v>0</v>
      </c>
      <c r="F465" s="79">
        <v>0</v>
      </c>
      <c r="G465" s="79"/>
      <c r="I465" s="79"/>
      <c r="J465" s="79"/>
      <c r="K465" s="79"/>
    </row>
    <row r="466" spans="1:11">
      <c r="B466" t="s">
        <v>40</v>
      </c>
      <c r="C466" s="76">
        <v>0</v>
      </c>
      <c r="D466" s="79">
        <v>0</v>
      </c>
      <c r="E466" s="76">
        <v>0</v>
      </c>
      <c r="F466" s="79">
        <v>0</v>
      </c>
      <c r="G466" s="79"/>
      <c r="I466" s="79"/>
      <c r="J466" s="79"/>
      <c r="K466" s="79"/>
    </row>
    <row r="467" spans="1:11">
      <c r="B467" t="s">
        <v>41</v>
      </c>
      <c r="C467" s="76">
        <v>0</v>
      </c>
      <c r="D467" s="79">
        <v>0</v>
      </c>
      <c r="E467" s="76">
        <v>0</v>
      </c>
      <c r="F467" s="79">
        <v>0</v>
      </c>
      <c r="G467" s="79"/>
      <c r="I467" s="79"/>
    </row>
    <row r="468" spans="1:11">
      <c r="B468" t="s">
        <v>42</v>
      </c>
      <c r="C468" s="76">
        <v>0</v>
      </c>
      <c r="D468" s="79">
        <v>0</v>
      </c>
      <c r="E468" s="76">
        <v>0</v>
      </c>
      <c r="F468" s="79">
        <v>0</v>
      </c>
      <c r="G468" s="79"/>
      <c r="I468" s="79"/>
      <c r="J468" s="79"/>
      <c r="K468" s="79"/>
    </row>
    <row r="469" spans="1:11">
      <c r="B469" t="s">
        <v>43</v>
      </c>
      <c r="C469" s="76">
        <v>0</v>
      </c>
      <c r="D469" s="79">
        <v>0</v>
      </c>
      <c r="E469" s="76">
        <v>0</v>
      </c>
      <c r="F469" s="79">
        <v>0</v>
      </c>
      <c r="G469" s="79"/>
      <c r="I469" s="79"/>
    </row>
    <row r="470" spans="1:11">
      <c r="B470" t="s">
        <v>44</v>
      </c>
      <c r="C470" s="76">
        <v>0</v>
      </c>
      <c r="D470" s="79">
        <v>0</v>
      </c>
      <c r="E470" s="76">
        <v>0</v>
      </c>
      <c r="F470" s="79">
        <v>0</v>
      </c>
      <c r="G470" s="79"/>
      <c r="I470" s="79"/>
      <c r="J470" s="79"/>
      <c r="K470" s="79"/>
    </row>
    <row r="471" spans="1:11">
      <c r="B471" t="s">
        <v>45</v>
      </c>
      <c r="C471" s="76">
        <v>0</v>
      </c>
      <c r="D471" s="79">
        <v>0</v>
      </c>
      <c r="E471" s="76">
        <v>0</v>
      </c>
      <c r="F471" s="79">
        <v>0</v>
      </c>
      <c r="G471" s="79"/>
      <c r="I471" s="79"/>
      <c r="J471" s="79"/>
      <c r="K471" s="79"/>
    </row>
    <row r="472" spans="1:11">
      <c r="B472" t="s">
        <v>46</v>
      </c>
      <c r="C472" s="76">
        <v>0</v>
      </c>
      <c r="D472" s="79">
        <v>0</v>
      </c>
      <c r="E472" s="76">
        <v>0</v>
      </c>
      <c r="F472" s="79">
        <v>0</v>
      </c>
      <c r="G472" s="79"/>
      <c r="I472" s="79"/>
      <c r="J472" s="79"/>
      <c r="K472" s="79"/>
    </row>
    <row r="473" spans="1:11">
      <c r="A473" t="s">
        <v>318</v>
      </c>
      <c r="C473" s="76">
        <v>0</v>
      </c>
      <c r="D473" s="79">
        <v>0</v>
      </c>
      <c r="E473" s="76">
        <v>0</v>
      </c>
      <c r="F473" s="79">
        <v>0</v>
      </c>
      <c r="G473" s="126" t="str">
        <f>IF(C473=0,"N/A",D473/C473)</f>
        <v>N/A</v>
      </c>
      <c r="H473" s="126" t="str">
        <f>IF(E473=0,"N/A",F473/E473)</f>
        <v>N/A</v>
      </c>
      <c r="I473" s="79" t="str">
        <f>A473</f>
        <v>gilbert l. sena charter high school Total</v>
      </c>
      <c r="J473" s="79" t="str">
        <f>G473</f>
        <v>N/A</v>
      </c>
      <c r="K473" s="79" t="str">
        <f>H473</f>
        <v>N/A</v>
      </c>
    </row>
    <row r="474" spans="1:11">
      <c r="A474" t="s">
        <v>93</v>
      </c>
      <c r="B474" t="s">
        <v>39</v>
      </c>
      <c r="C474" s="76">
        <v>0</v>
      </c>
      <c r="D474" s="79">
        <v>0</v>
      </c>
      <c r="E474" s="76">
        <v>0</v>
      </c>
      <c r="F474" s="79">
        <v>0</v>
      </c>
      <c r="G474" s="79"/>
      <c r="I474" s="79"/>
      <c r="J474" s="79"/>
      <c r="K474" s="79"/>
    </row>
    <row r="475" spans="1:11">
      <c r="B475" t="s">
        <v>40</v>
      </c>
      <c r="C475" s="76">
        <v>0</v>
      </c>
      <c r="D475" s="79">
        <v>0</v>
      </c>
      <c r="E475" s="76">
        <v>0</v>
      </c>
      <c r="F475" s="79">
        <v>0</v>
      </c>
      <c r="G475" s="79"/>
      <c r="I475" s="79"/>
    </row>
    <row r="476" spans="1:11">
      <c r="B476" t="s">
        <v>41</v>
      </c>
      <c r="C476" s="76">
        <v>0</v>
      </c>
      <c r="D476" s="79">
        <v>0</v>
      </c>
      <c r="E476" s="76">
        <v>0</v>
      </c>
      <c r="F476" s="79">
        <v>0</v>
      </c>
      <c r="G476" s="79"/>
      <c r="I476" s="79"/>
      <c r="J476" s="79"/>
      <c r="K476" s="79"/>
    </row>
    <row r="477" spans="1:11">
      <c r="B477" t="s">
        <v>42</v>
      </c>
      <c r="C477" s="76">
        <v>0</v>
      </c>
      <c r="D477" s="79">
        <v>0</v>
      </c>
      <c r="E477" s="76">
        <v>0</v>
      </c>
      <c r="F477" s="79">
        <v>0</v>
      </c>
      <c r="G477" s="79"/>
      <c r="I477" s="79"/>
    </row>
    <row r="478" spans="1:11">
      <c r="B478" t="s">
        <v>43</v>
      </c>
      <c r="C478" s="76">
        <v>0</v>
      </c>
      <c r="D478" s="79">
        <v>0</v>
      </c>
      <c r="E478" s="76">
        <v>0</v>
      </c>
      <c r="F478" s="79">
        <v>0</v>
      </c>
      <c r="G478" s="79"/>
      <c r="I478" s="79"/>
      <c r="J478" s="79"/>
      <c r="K478" s="79"/>
    </row>
    <row r="479" spans="1:11">
      <c r="B479" t="s">
        <v>44</v>
      </c>
      <c r="C479" s="76">
        <v>0</v>
      </c>
      <c r="D479" s="79">
        <v>0</v>
      </c>
      <c r="E479" s="76">
        <v>0</v>
      </c>
      <c r="F479" s="79">
        <v>0</v>
      </c>
      <c r="G479" s="79"/>
      <c r="I479" s="79"/>
    </row>
    <row r="480" spans="1:11">
      <c r="B480" t="s">
        <v>45</v>
      </c>
      <c r="C480" s="76">
        <v>0</v>
      </c>
      <c r="D480" s="79">
        <v>0</v>
      </c>
      <c r="E480" s="76">
        <v>0</v>
      </c>
      <c r="F480" s="79">
        <v>0</v>
      </c>
      <c r="G480" s="79"/>
      <c r="I480" s="79"/>
      <c r="J480" s="79"/>
      <c r="K480" s="79"/>
    </row>
    <row r="481" spans="1:11">
      <c r="B481" t="s">
        <v>46</v>
      </c>
      <c r="C481" s="76">
        <v>0</v>
      </c>
      <c r="D481" s="79">
        <v>0</v>
      </c>
      <c r="E481" s="76">
        <v>0</v>
      </c>
      <c r="F481" s="79">
        <v>0</v>
      </c>
      <c r="G481" s="79"/>
      <c r="I481" s="79"/>
      <c r="J481" s="79"/>
      <c r="K481" s="79"/>
    </row>
    <row r="482" spans="1:11">
      <c r="A482" t="s">
        <v>320</v>
      </c>
      <c r="C482" s="76">
        <v>0</v>
      </c>
      <c r="D482" s="79">
        <v>0</v>
      </c>
      <c r="E482" s="76">
        <v>0</v>
      </c>
      <c r="F482" s="79">
        <v>0</v>
      </c>
      <c r="G482" s="126" t="str">
        <f>IF(C482=0,"N/A",D482/C482)</f>
        <v>N/A</v>
      </c>
      <c r="H482" s="126" t="str">
        <f>IF(E482=0,"N/A",F482/E482)</f>
        <v>N/A</v>
      </c>
      <c r="I482" s="79" t="str">
        <f>A482</f>
        <v>grady Total</v>
      </c>
      <c r="J482" s="79" t="str">
        <f>G482</f>
        <v>N/A</v>
      </c>
      <c r="K482" s="79" t="str">
        <f>H482</f>
        <v>N/A</v>
      </c>
    </row>
    <row r="483" spans="1:11">
      <c r="A483" t="s">
        <v>94</v>
      </c>
      <c r="B483" t="s">
        <v>39</v>
      </c>
      <c r="C483" s="76">
        <v>1</v>
      </c>
      <c r="D483" s="79">
        <v>56000</v>
      </c>
      <c r="E483" s="76">
        <v>1</v>
      </c>
      <c r="F483" s="79">
        <v>56420</v>
      </c>
      <c r="G483" s="79"/>
      <c r="I483" s="79"/>
      <c r="J483" s="79"/>
      <c r="K483" s="79"/>
    </row>
    <row r="484" spans="1:11">
      <c r="B484" t="s">
        <v>40</v>
      </c>
      <c r="C484" s="76">
        <v>0</v>
      </c>
      <c r="D484" s="79">
        <v>0</v>
      </c>
      <c r="E484" s="76">
        <v>0</v>
      </c>
      <c r="F484" s="79">
        <v>0</v>
      </c>
      <c r="G484" s="79"/>
      <c r="I484" s="79"/>
      <c r="J484" s="79"/>
      <c r="K484" s="79"/>
    </row>
    <row r="485" spans="1:11">
      <c r="B485" t="s">
        <v>41</v>
      </c>
      <c r="C485" s="76">
        <v>0</v>
      </c>
      <c r="D485" s="79">
        <v>0</v>
      </c>
      <c r="E485" s="76">
        <v>0</v>
      </c>
      <c r="F485" s="79">
        <v>0</v>
      </c>
      <c r="G485" s="79"/>
      <c r="I485" s="79"/>
    </row>
    <row r="486" spans="1:11">
      <c r="B486" t="s">
        <v>42</v>
      </c>
      <c r="C486" s="76">
        <v>0</v>
      </c>
      <c r="D486" s="79">
        <v>0</v>
      </c>
      <c r="E486" s="76">
        <v>0</v>
      </c>
      <c r="F486" s="79">
        <v>0</v>
      </c>
      <c r="G486" s="79"/>
      <c r="I486" s="79"/>
      <c r="J486" s="79"/>
      <c r="K486" s="79"/>
    </row>
    <row r="487" spans="1:11">
      <c r="B487" t="s">
        <v>43</v>
      </c>
      <c r="C487" s="76">
        <v>0</v>
      </c>
      <c r="D487" s="79">
        <v>0</v>
      </c>
      <c r="E487" s="76">
        <v>0</v>
      </c>
      <c r="F487" s="79">
        <v>0</v>
      </c>
      <c r="G487" s="79"/>
      <c r="I487" s="79"/>
      <c r="J487" s="79"/>
      <c r="K487" s="79"/>
    </row>
    <row r="488" spans="1:11">
      <c r="B488" t="s">
        <v>44</v>
      </c>
      <c r="C488" s="76">
        <v>0</v>
      </c>
      <c r="D488" s="79">
        <v>0</v>
      </c>
      <c r="E488" s="76">
        <v>0</v>
      </c>
      <c r="F488" s="79">
        <v>0</v>
      </c>
      <c r="G488" s="79"/>
      <c r="I488" s="79"/>
      <c r="J488" s="79"/>
      <c r="K488" s="79"/>
    </row>
    <row r="489" spans="1:11">
      <c r="B489" t="s">
        <v>45</v>
      </c>
      <c r="C489" s="76">
        <v>0</v>
      </c>
      <c r="D489" s="79">
        <v>0</v>
      </c>
      <c r="E489" s="76">
        <v>0</v>
      </c>
      <c r="F489" s="79">
        <v>0</v>
      </c>
      <c r="G489" s="79"/>
      <c r="I489" s="79"/>
    </row>
    <row r="490" spans="1:11">
      <c r="B490" t="s">
        <v>46</v>
      </c>
      <c r="C490" s="76">
        <v>0</v>
      </c>
      <c r="D490" s="79">
        <v>0</v>
      </c>
      <c r="E490" s="76">
        <v>0</v>
      </c>
      <c r="F490" s="79">
        <v>0</v>
      </c>
      <c r="G490" s="79"/>
      <c r="I490" s="79"/>
      <c r="J490" s="79"/>
      <c r="K490" s="79"/>
    </row>
    <row r="491" spans="1:11">
      <c r="A491" t="s">
        <v>321</v>
      </c>
      <c r="C491" s="76">
        <v>1</v>
      </c>
      <c r="D491" s="79">
        <v>56000</v>
      </c>
      <c r="E491" s="76">
        <v>1</v>
      </c>
      <c r="F491" s="79">
        <v>56420</v>
      </c>
      <c r="G491" s="126">
        <f>IF(C491=0,"N/A",D491/C491)</f>
        <v>56000</v>
      </c>
      <c r="H491" s="126">
        <f>IF(E491=0,"N/A",F491/E491)</f>
        <v>56420</v>
      </c>
      <c r="I491" s="79" t="str">
        <f>A491</f>
        <v>grants-cibola Total</v>
      </c>
      <c r="J491" s="79">
        <f>G491</f>
        <v>56000</v>
      </c>
      <c r="K491" s="79">
        <f>H491</f>
        <v>56420</v>
      </c>
    </row>
    <row r="492" spans="1:11">
      <c r="A492" t="s">
        <v>237</v>
      </c>
      <c r="B492" t="s">
        <v>39</v>
      </c>
      <c r="C492" s="76">
        <v>0</v>
      </c>
      <c r="D492" s="79">
        <v>0</v>
      </c>
      <c r="E492" s="76">
        <v>0</v>
      </c>
      <c r="F492" s="79">
        <v>0</v>
      </c>
      <c r="G492" s="79"/>
      <c r="I492" s="79"/>
      <c r="J492" s="79"/>
      <c r="K492" s="79"/>
    </row>
    <row r="493" spans="1:11">
      <c r="B493" t="s">
        <v>40</v>
      </c>
      <c r="C493" s="76">
        <v>0</v>
      </c>
      <c r="D493" s="79">
        <v>0</v>
      </c>
      <c r="E493" s="76">
        <v>0</v>
      </c>
      <c r="F493" s="79">
        <v>0</v>
      </c>
      <c r="G493" s="79"/>
      <c r="I493" s="79"/>
    </row>
    <row r="494" spans="1:11">
      <c r="B494" t="s">
        <v>41</v>
      </c>
      <c r="C494" s="76">
        <v>0</v>
      </c>
      <c r="D494" s="79">
        <v>0</v>
      </c>
      <c r="E494" s="76">
        <v>0</v>
      </c>
      <c r="F494" s="79">
        <v>0</v>
      </c>
      <c r="G494" s="79"/>
      <c r="I494" s="79"/>
      <c r="J494" s="79"/>
      <c r="K494" s="79"/>
    </row>
    <row r="495" spans="1:11">
      <c r="B495" t="s">
        <v>42</v>
      </c>
      <c r="C495" s="76">
        <v>0</v>
      </c>
      <c r="D495" s="79">
        <v>0</v>
      </c>
      <c r="E495" s="76">
        <v>0</v>
      </c>
      <c r="F495" s="79">
        <v>0</v>
      </c>
      <c r="G495" s="79"/>
      <c r="I495" s="79"/>
      <c r="J495" s="79"/>
      <c r="K495" s="79"/>
    </row>
    <row r="496" spans="1:11">
      <c r="B496" t="s">
        <v>43</v>
      </c>
      <c r="C496" s="76">
        <v>0</v>
      </c>
      <c r="D496" s="79">
        <v>0</v>
      </c>
      <c r="E496" s="76">
        <v>0</v>
      </c>
      <c r="F496" s="79">
        <v>0</v>
      </c>
      <c r="G496" s="79"/>
      <c r="I496" s="79"/>
      <c r="J496" s="79"/>
      <c r="K496" s="79"/>
    </row>
    <row r="497" spans="1:11">
      <c r="B497" t="s">
        <v>44</v>
      </c>
      <c r="C497" s="76">
        <v>0</v>
      </c>
      <c r="D497" s="79">
        <v>0</v>
      </c>
      <c r="E497" s="76">
        <v>0</v>
      </c>
      <c r="F497" s="79">
        <v>0</v>
      </c>
      <c r="G497" s="79"/>
      <c r="I497" s="79"/>
    </row>
    <row r="498" spans="1:11">
      <c r="B498" t="s">
        <v>45</v>
      </c>
      <c r="C498" s="76">
        <v>0</v>
      </c>
      <c r="D498" s="79">
        <v>0</v>
      </c>
      <c r="E498" s="76">
        <v>0</v>
      </c>
      <c r="F498" s="79">
        <v>0</v>
      </c>
      <c r="G498" s="79"/>
      <c r="I498" s="79"/>
      <c r="J498" s="79"/>
      <c r="K498" s="79"/>
    </row>
    <row r="499" spans="1:11">
      <c r="B499" t="s">
        <v>46</v>
      </c>
      <c r="C499" s="76">
        <v>0</v>
      </c>
      <c r="D499" s="79">
        <v>0</v>
      </c>
      <c r="E499" s="76">
        <v>0</v>
      </c>
      <c r="F499" s="79">
        <v>0</v>
      </c>
      <c r="G499" s="79"/>
      <c r="I499" s="79"/>
    </row>
    <row r="500" spans="1:11">
      <c r="A500" t="s">
        <v>322</v>
      </c>
      <c r="C500" s="76">
        <v>0</v>
      </c>
      <c r="D500" s="79">
        <v>0</v>
      </c>
      <c r="E500" s="76">
        <v>0</v>
      </c>
      <c r="F500" s="79">
        <v>0</v>
      </c>
      <c r="G500" s="126" t="str">
        <f>IF(C500=0,"N/A",D500/C500)</f>
        <v>N/A</v>
      </c>
      <c r="H500" s="126" t="str">
        <f>IF(E500=0,"N/A",F500/E500)</f>
        <v>N/A</v>
      </c>
      <c r="I500" s="79" t="str">
        <f>A500</f>
        <v>great academy (the) Total</v>
      </c>
      <c r="J500" s="79" t="str">
        <f>G500</f>
        <v>N/A</v>
      </c>
      <c r="K500" s="79" t="str">
        <f>H500</f>
        <v>N/A</v>
      </c>
    </row>
    <row r="501" spans="1:11">
      <c r="A501" t="s">
        <v>96</v>
      </c>
      <c r="B501" t="s">
        <v>39</v>
      </c>
      <c r="C501" s="76">
        <v>0</v>
      </c>
      <c r="D501" s="79">
        <v>0</v>
      </c>
      <c r="E501" s="76">
        <v>0</v>
      </c>
      <c r="F501" s="79">
        <v>0</v>
      </c>
      <c r="G501" s="79"/>
      <c r="I501" s="79"/>
    </row>
    <row r="502" spans="1:11">
      <c r="B502" t="s">
        <v>40</v>
      </c>
      <c r="C502" s="76">
        <v>0</v>
      </c>
      <c r="D502" s="79">
        <v>0</v>
      </c>
      <c r="E502" s="76">
        <v>0</v>
      </c>
      <c r="F502" s="79">
        <v>0</v>
      </c>
      <c r="G502" s="79"/>
      <c r="I502" s="79"/>
      <c r="J502" s="79"/>
      <c r="K502" s="79"/>
    </row>
    <row r="503" spans="1:11">
      <c r="B503" t="s">
        <v>41</v>
      </c>
      <c r="C503" s="76">
        <v>0</v>
      </c>
      <c r="D503" s="79">
        <v>0</v>
      </c>
      <c r="E503" s="76">
        <v>0</v>
      </c>
      <c r="F503" s="79">
        <v>0</v>
      </c>
      <c r="G503" s="79"/>
      <c r="I503" s="79"/>
      <c r="J503" s="79"/>
      <c r="K503" s="79"/>
    </row>
    <row r="504" spans="1:11">
      <c r="B504" t="s">
        <v>42</v>
      </c>
      <c r="C504" s="76">
        <v>0</v>
      </c>
      <c r="D504" s="79">
        <v>0</v>
      </c>
      <c r="E504" s="76">
        <v>0</v>
      </c>
      <c r="F504" s="79">
        <v>0</v>
      </c>
      <c r="G504" s="79"/>
      <c r="I504" s="79"/>
      <c r="J504" s="79"/>
      <c r="K504" s="79"/>
    </row>
    <row r="505" spans="1:11">
      <c r="B505" t="s">
        <v>43</v>
      </c>
      <c r="C505" s="76">
        <v>0</v>
      </c>
      <c r="D505" s="79">
        <v>0</v>
      </c>
      <c r="E505" s="76">
        <v>0</v>
      </c>
      <c r="F505" s="79">
        <v>0</v>
      </c>
      <c r="G505" s="79"/>
      <c r="I505" s="79"/>
    </row>
    <row r="506" spans="1:11">
      <c r="B506" t="s">
        <v>44</v>
      </c>
      <c r="C506" s="76">
        <v>0</v>
      </c>
      <c r="D506" s="79">
        <v>0</v>
      </c>
      <c r="E506" s="76">
        <v>0</v>
      </c>
      <c r="F506" s="79">
        <v>0</v>
      </c>
      <c r="G506" s="79"/>
      <c r="I506" s="79"/>
      <c r="J506" s="79"/>
      <c r="K506" s="79"/>
    </row>
    <row r="507" spans="1:11">
      <c r="B507" t="s">
        <v>45</v>
      </c>
      <c r="C507" s="76">
        <v>0</v>
      </c>
      <c r="D507" s="79">
        <v>0</v>
      </c>
      <c r="E507" s="76">
        <v>0</v>
      </c>
      <c r="F507" s="79">
        <v>0</v>
      </c>
      <c r="G507" s="79"/>
      <c r="I507" s="79"/>
    </row>
    <row r="508" spans="1:11">
      <c r="B508" t="s">
        <v>46</v>
      </c>
      <c r="C508" s="76">
        <v>0</v>
      </c>
      <c r="D508" s="79">
        <v>0</v>
      </c>
      <c r="E508" s="76">
        <v>0</v>
      </c>
      <c r="F508" s="79">
        <v>0</v>
      </c>
      <c r="G508" s="79"/>
      <c r="I508" s="79"/>
      <c r="J508" s="79"/>
      <c r="K508" s="79"/>
    </row>
    <row r="509" spans="1:11">
      <c r="A509" t="s">
        <v>323</v>
      </c>
      <c r="C509" s="76">
        <v>0</v>
      </c>
      <c r="D509" s="79">
        <v>0</v>
      </c>
      <c r="E509" s="76">
        <v>0</v>
      </c>
      <c r="F509" s="79">
        <v>0</v>
      </c>
      <c r="G509" s="126" t="str">
        <f>IF(C509=0,"N/A",D509/C509)</f>
        <v>N/A</v>
      </c>
      <c r="H509" s="126" t="str">
        <f>IF(E509=0,"N/A",F509/E509)</f>
        <v>N/A</v>
      </c>
      <c r="I509" s="79" t="str">
        <f>A509</f>
        <v>hagerman Total</v>
      </c>
      <c r="J509" s="79" t="str">
        <f>G509</f>
        <v>N/A</v>
      </c>
      <c r="K509" s="79" t="str">
        <f>H509</f>
        <v>N/A</v>
      </c>
    </row>
    <row r="510" spans="1:11">
      <c r="A510" t="s">
        <v>97</v>
      </c>
      <c r="B510" t="s">
        <v>39</v>
      </c>
      <c r="C510" s="76">
        <v>0</v>
      </c>
      <c r="D510" s="79">
        <v>0</v>
      </c>
      <c r="E510" s="76">
        <v>0</v>
      </c>
      <c r="F510" s="79">
        <v>0</v>
      </c>
      <c r="G510" s="79"/>
      <c r="I510" s="79"/>
      <c r="J510" s="79"/>
      <c r="K510" s="79"/>
    </row>
    <row r="511" spans="1:11">
      <c r="B511" t="s">
        <v>40</v>
      </c>
      <c r="C511" s="76">
        <v>0</v>
      </c>
      <c r="D511" s="79">
        <v>0</v>
      </c>
      <c r="E511" s="76">
        <v>0</v>
      </c>
      <c r="F511" s="79">
        <v>0</v>
      </c>
      <c r="G511" s="79"/>
      <c r="I511" s="79"/>
      <c r="J511" s="79"/>
      <c r="K511" s="79"/>
    </row>
    <row r="512" spans="1:11">
      <c r="B512" t="s">
        <v>41</v>
      </c>
      <c r="C512" s="76">
        <v>0</v>
      </c>
      <c r="D512" s="79">
        <v>0</v>
      </c>
      <c r="E512" s="76">
        <v>0</v>
      </c>
      <c r="F512" s="79">
        <v>0</v>
      </c>
      <c r="G512" s="79"/>
      <c r="I512" s="79"/>
      <c r="J512" s="79"/>
      <c r="K512" s="79"/>
    </row>
    <row r="513" spans="1:11">
      <c r="B513" t="s">
        <v>42</v>
      </c>
      <c r="C513" s="76">
        <v>0</v>
      </c>
      <c r="D513" s="79">
        <v>0</v>
      </c>
      <c r="E513" s="76">
        <v>0</v>
      </c>
      <c r="F513" s="79">
        <v>0</v>
      </c>
      <c r="G513" s="79"/>
      <c r="I513" s="79"/>
    </row>
    <row r="514" spans="1:11">
      <c r="B514" t="s">
        <v>43</v>
      </c>
      <c r="C514" s="76">
        <v>0</v>
      </c>
      <c r="D514" s="79">
        <v>0</v>
      </c>
      <c r="E514" s="76">
        <v>0</v>
      </c>
      <c r="F514" s="79">
        <v>0</v>
      </c>
      <c r="G514" s="79"/>
      <c r="I514" s="79"/>
      <c r="J514" s="79"/>
      <c r="K514" s="79"/>
    </row>
    <row r="515" spans="1:11">
      <c r="B515" t="s">
        <v>44</v>
      </c>
      <c r="C515" s="76">
        <v>0</v>
      </c>
      <c r="D515" s="79">
        <v>0</v>
      </c>
      <c r="E515" s="76">
        <v>0</v>
      </c>
      <c r="F515" s="79">
        <v>0</v>
      </c>
      <c r="G515" s="79"/>
      <c r="I515" s="79"/>
    </row>
    <row r="516" spans="1:11">
      <c r="B516" t="s">
        <v>45</v>
      </c>
      <c r="C516" s="76">
        <v>0</v>
      </c>
      <c r="D516" s="79">
        <v>0</v>
      </c>
      <c r="E516" s="76">
        <v>0</v>
      </c>
      <c r="F516" s="79">
        <v>0</v>
      </c>
      <c r="G516" s="79"/>
      <c r="I516" s="79"/>
      <c r="J516" s="79"/>
      <c r="K516" s="79"/>
    </row>
    <row r="517" spans="1:11">
      <c r="B517" t="s">
        <v>46</v>
      </c>
      <c r="C517" s="76">
        <v>0</v>
      </c>
      <c r="D517" s="79">
        <v>0</v>
      </c>
      <c r="E517" s="76">
        <v>0</v>
      </c>
      <c r="F517" s="79">
        <v>0</v>
      </c>
      <c r="G517" s="79"/>
      <c r="I517" s="79"/>
    </row>
    <row r="518" spans="1:11">
      <c r="A518" t="s">
        <v>324</v>
      </c>
      <c r="C518" s="76">
        <v>0</v>
      </c>
      <c r="D518" s="79">
        <v>0</v>
      </c>
      <c r="E518" s="76">
        <v>0</v>
      </c>
      <c r="F518" s="79">
        <v>0</v>
      </c>
      <c r="G518" s="126" t="str">
        <f>IF(C518=0,"N/A",D518/C518)</f>
        <v>N/A</v>
      </c>
      <c r="H518" s="126" t="str">
        <f>IF(E518=0,"N/A",F518/E518)</f>
        <v>N/A</v>
      </c>
      <c r="I518" s="79" t="str">
        <f>A518</f>
        <v>hatch Total</v>
      </c>
      <c r="J518" s="79" t="str">
        <f>G518</f>
        <v>N/A</v>
      </c>
      <c r="K518" s="79" t="str">
        <f>H518</f>
        <v>N/A</v>
      </c>
    </row>
    <row r="519" spans="1:11">
      <c r="A519" t="s">
        <v>181</v>
      </c>
      <c r="B519" t="s">
        <v>39</v>
      </c>
      <c r="C519" s="76">
        <v>0</v>
      </c>
      <c r="D519" s="79">
        <v>0</v>
      </c>
      <c r="E519" s="76">
        <v>0</v>
      </c>
      <c r="F519" s="79">
        <v>0</v>
      </c>
      <c r="G519" s="79"/>
      <c r="I519" s="79"/>
      <c r="J519" s="79"/>
      <c r="K519" s="79"/>
    </row>
    <row r="520" spans="1:11">
      <c r="B520" t="s">
        <v>40</v>
      </c>
      <c r="C520" s="76">
        <v>0</v>
      </c>
      <c r="D520" s="79">
        <v>0</v>
      </c>
      <c r="E520" s="76">
        <v>0</v>
      </c>
      <c r="F520" s="79">
        <v>0</v>
      </c>
      <c r="G520" s="79"/>
      <c r="I520" s="79"/>
      <c r="J520" s="79"/>
      <c r="K520" s="79"/>
    </row>
    <row r="521" spans="1:11">
      <c r="B521" t="s">
        <v>41</v>
      </c>
      <c r="C521" s="76">
        <v>0</v>
      </c>
      <c r="D521" s="79">
        <v>0</v>
      </c>
      <c r="E521" s="76">
        <v>0</v>
      </c>
      <c r="F521" s="79">
        <v>0</v>
      </c>
      <c r="G521" s="79"/>
      <c r="I521" s="79"/>
    </row>
    <row r="522" spans="1:11">
      <c r="B522" t="s">
        <v>42</v>
      </c>
      <c r="C522" s="76">
        <v>0</v>
      </c>
      <c r="D522" s="79">
        <v>0</v>
      </c>
      <c r="E522" s="76">
        <v>0</v>
      </c>
      <c r="F522" s="79">
        <v>0</v>
      </c>
      <c r="G522" s="79"/>
      <c r="I522" s="79"/>
      <c r="J522" s="79"/>
      <c r="K522" s="79"/>
    </row>
    <row r="523" spans="1:11">
      <c r="B523" t="s">
        <v>43</v>
      </c>
      <c r="C523" s="76">
        <v>0</v>
      </c>
      <c r="D523" s="79">
        <v>0</v>
      </c>
      <c r="E523" s="76">
        <v>0</v>
      </c>
      <c r="F523" s="79">
        <v>0</v>
      </c>
      <c r="G523" s="79"/>
      <c r="I523" s="79"/>
    </row>
    <row r="524" spans="1:11">
      <c r="B524" t="s">
        <v>44</v>
      </c>
      <c r="C524" s="76">
        <v>0</v>
      </c>
      <c r="D524" s="79">
        <v>0</v>
      </c>
      <c r="E524" s="76">
        <v>0</v>
      </c>
      <c r="F524" s="79">
        <v>0</v>
      </c>
      <c r="G524" s="79"/>
      <c r="I524" s="79"/>
      <c r="J524" s="79"/>
      <c r="K524" s="79"/>
    </row>
    <row r="525" spans="1:11">
      <c r="B525" t="s">
        <v>45</v>
      </c>
      <c r="C525" s="76">
        <v>0</v>
      </c>
      <c r="D525" s="79">
        <v>0</v>
      </c>
      <c r="E525" s="76">
        <v>0</v>
      </c>
      <c r="F525" s="79">
        <v>0</v>
      </c>
      <c r="G525" s="79"/>
      <c r="I525" s="79"/>
    </row>
    <row r="526" spans="1:11">
      <c r="B526" t="s">
        <v>46</v>
      </c>
      <c r="C526" s="76">
        <v>0</v>
      </c>
      <c r="D526" s="79">
        <v>0</v>
      </c>
      <c r="E526" s="76">
        <v>0</v>
      </c>
      <c r="F526" s="79">
        <v>0</v>
      </c>
      <c r="G526" s="79"/>
      <c r="I526" s="79"/>
      <c r="J526" s="79"/>
      <c r="K526" s="79"/>
    </row>
    <row r="527" spans="1:11">
      <c r="A527" t="s">
        <v>325</v>
      </c>
      <c r="C527" s="76">
        <v>0</v>
      </c>
      <c r="D527" s="79">
        <v>0</v>
      </c>
      <c r="E527" s="76">
        <v>0</v>
      </c>
      <c r="F527" s="79">
        <v>0</v>
      </c>
      <c r="G527" s="126" t="str">
        <f>IF(C527=0,"N/A",D527/C527)</f>
        <v>N/A</v>
      </c>
      <c r="H527" s="126" t="str">
        <f>IF(E527=0,"N/A",F527/E527)</f>
        <v>N/A</v>
      </c>
      <c r="I527" s="79" t="str">
        <f>A527</f>
        <v>health leadership high school Total</v>
      </c>
      <c r="J527" s="79" t="str">
        <f>G527</f>
        <v>N/A</v>
      </c>
      <c r="K527" s="79" t="str">
        <f>H527</f>
        <v>N/A</v>
      </c>
    </row>
    <row r="528" spans="1:11">
      <c r="A528" t="s">
        <v>98</v>
      </c>
      <c r="B528" t="s">
        <v>39</v>
      </c>
      <c r="C528" s="76">
        <v>6</v>
      </c>
      <c r="D528" s="79">
        <v>544190</v>
      </c>
      <c r="E528" s="76">
        <v>6</v>
      </c>
      <c r="F528" s="79">
        <v>549155</v>
      </c>
      <c r="G528" s="79"/>
      <c r="I528" s="79"/>
      <c r="J528" s="79"/>
      <c r="K528" s="79"/>
    </row>
    <row r="529" spans="1:11">
      <c r="B529" t="s">
        <v>40</v>
      </c>
      <c r="C529" s="76">
        <v>9</v>
      </c>
      <c r="D529" s="79">
        <v>704778</v>
      </c>
      <c r="E529" s="76">
        <v>9</v>
      </c>
      <c r="F529" s="79">
        <v>710692</v>
      </c>
      <c r="G529" s="79"/>
      <c r="I529" s="79"/>
    </row>
    <row r="530" spans="1:11">
      <c r="B530" t="s">
        <v>41</v>
      </c>
      <c r="C530" s="76">
        <v>7</v>
      </c>
      <c r="D530" s="79">
        <v>413509</v>
      </c>
      <c r="E530" s="76">
        <v>7</v>
      </c>
      <c r="F530" s="79">
        <v>415832</v>
      </c>
      <c r="G530" s="79"/>
      <c r="I530" s="79"/>
      <c r="J530" s="79"/>
      <c r="K530" s="79"/>
    </row>
    <row r="531" spans="1:11">
      <c r="B531" t="s">
        <v>42</v>
      </c>
      <c r="C531" s="76">
        <v>2</v>
      </c>
      <c r="D531" s="79">
        <v>57838.84</v>
      </c>
      <c r="E531" s="76">
        <v>2</v>
      </c>
      <c r="F531" s="79">
        <v>58126.17</v>
      </c>
      <c r="G531" s="79"/>
      <c r="I531" s="79"/>
    </row>
    <row r="532" spans="1:11">
      <c r="B532" t="s">
        <v>43</v>
      </c>
      <c r="C532" s="76">
        <v>1</v>
      </c>
      <c r="D532" s="79">
        <v>97236</v>
      </c>
      <c r="E532" s="76">
        <v>1</v>
      </c>
      <c r="F532" s="79">
        <v>98412</v>
      </c>
      <c r="G532" s="79"/>
      <c r="I532" s="79"/>
      <c r="J532" s="79"/>
      <c r="K532" s="79"/>
    </row>
    <row r="533" spans="1:11">
      <c r="B533" t="s">
        <v>44</v>
      </c>
      <c r="C533" s="76">
        <v>0</v>
      </c>
      <c r="D533" s="79">
        <v>0</v>
      </c>
      <c r="E533" s="76">
        <v>0</v>
      </c>
      <c r="F533" s="79">
        <v>0</v>
      </c>
      <c r="G533" s="79"/>
      <c r="I533" s="79"/>
    </row>
    <row r="534" spans="1:11">
      <c r="B534" t="s">
        <v>45</v>
      </c>
      <c r="C534" s="76">
        <v>1</v>
      </c>
      <c r="D534" s="79">
        <v>44835</v>
      </c>
      <c r="E534" s="76">
        <v>1</v>
      </c>
      <c r="F534" s="79">
        <v>45458</v>
      </c>
      <c r="G534" s="79"/>
      <c r="I534" s="79"/>
      <c r="J534" s="79"/>
      <c r="K534" s="79"/>
    </row>
    <row r="535" spans="1:11">
      <c r="B535" t="s">
        <v>46</v>
      </c>
      <c r="C535" s="76">
        <v>0</v>
      </c>
      <c r="D535" s="79">
        <v>0</v>
      </c>
      <c r="E535" s="76">
        <v>0</v>
      </c>
      <c r="F535" s="79">
        <v>0</v>
      </c>
      <c r="G535" s="79"/>
      <c r="I535" s="79"/>
      <c r="J535" s="79"/>
      <c r="K535" s="79"/>
    </row>
    <row r="536" spans="1:11">
      <c r="A536" t="s">
        <v>326</v>
      </c>
      <c r="C536" s="76">
        <v>26</v>
      </c>
      <c r="D536" s="79">
        <v>1862386.84</v>
      </c>
      <c r="E536" s="76">
        <v>26</v>
      </c>
      <c r="F536" s="79">
        <v>1877675.17</v>
      </c>
      <c r="G536" s="126">
        <f>IF(C536=0,"N/A",D536/C536)</f>
        <v>71630.263076923075</v>
      </c>
      <c r="H536" s="126">
        <f>IF(E536=0,"N/A",F536/E536)</f>
        <v>72218.275769230764</v>
      </c>
      <c r="I536" s="79" t="str">
        <f>A536</f>
        <v>hobbs Total</v>
      </c>
      <c r="J536" s="79">
        <f>G536</f>
        <v>71630.263076923075</v>
      </c>
      <c r="K536" s="79">
        <f>H536</f>
        <v>72218.275769230764</v>
      </c>
    </row>
    <row r="537" spans="1:11">
      <c r="A537" t="s">
        <v>99</v>
      </c>
      <c r="B537" t="s">
        <v>39</v>
      </c>
      <c r="C537" s="76">
        <v>0</v>
      </c>
      <c r="D537" s="79">
        <v>0</v>
      </c>
      <c r="E537" s="76">
        <v>0</v>
      </c>
      <c r="F537" s="79">
        <v>0</v>
      </c>
      <c r="G537" s="79"/>
      <c r="I537" s="79"/>
    </row>
    <row r="538" spans="1:11">
      <c r="B538" t="s">
        <v>40</v>
      </c>
      <c r="C538" s="76">
        <v>0</v>
      </c>
      <c r="D538" s="79">
        <v>0</v>
      </c>
      <c r="E538" s="76">
        <v>0</v>
      </c>
      <c r="F538" s="79">
        <v>0</v>
      </c>
      <c r="G538" s="79"/>
      <c r="I538" s="79"/>
      <c r="J538" s="79"/>
      <c r="K538" s="79"/>
    </row>
    <row r="539" spans="1:11">
      <c r="B539" t="s">
        <v>41</v>
      </c>
      <c r="C539" s="76">
        <v>0</v>
      </c>
      <c r="D539" s="79">
        <v>0</v>
      </c>
      <c r="E539" s="76">
        <v>0</v>
      </c>
      <c r="F539" s="79">
        <v>0</v>
      </c>
      <c r="G539" s="79"/>
      <c r="I539" s="79"/>
    </row>
    <row r="540" spans="1:11">
      <c r="B540" t="s">
        <v>42</v>
      </c>
      <c r="C540" s="76">
        <v>0</v>
      </c>
      <c r="D540" s="79">
        <v>0</v>
      </c>
      <c r="E540" s="76">
        <v>0</v>
      </c>
      <c r="F540" s="79">
        <v>0</v>
      </c>
      <c r="G540" s="79"/>
      <c r="I540" s="79"/>
      <c r="J540" s="79"/>
      <c r="K540" s="79"/>
    </row>
    <row r="541" spans="1:11">
      <c r="B541" t="s">
        <v>43</v>
      </c>
      <c r="C541" s="76">
        <v>0</v>
      </c>
      <c r="D541" s="79">
        <v>0</v>
      </c>
      <c r="E541" s="76">
        <v>0</v>
      </c>
      <c r="F541" s="79">
        <v>0</v>
      </c>
      <c r="G541" s="79"/>
      <c r="I541" s="79"/>
    </row>
    <row r="542" spans="1:11">
      <c r="B542" t="s">
        <v>44</v>
      </c>
      <c r="C542" s="76">
        <v>0</v>
      </c>
      <c r="D542" s="79">
        <v>0</v>
      </c>
      <c r="E542" s="76">
        <v>0</v>
      </c>
      <c r="F542" s="79">
        <v>0</v>
      </c>
      <c r="G542" s="79"/>
      <c r="I542" s="79"/>
      <c r="J542" s="79"/>
      <c r="K542" s="79"/>
    </row>
    <row r="543" spans="1:11">
      <c r="B543" t="s">
        <v>45</v>
      </c>
      <c r="C543" s="76">
        <v>0</v>
      </c>
      <c r="D543" s="79">
        <v>0</v>
      </c>
      <c r="E543" s="76">
        <v>0</v>
      </c>
      <c r="F543" s="79">
        <v>0</v>
      </c>
      <c r="G543" s="79"/>
      <c r="I543" s="79"/>
      <c r="J543" s="79"/>
      <c r="K543" s="79"/>
    </row>
    <row r="544" spans="1:11">
      <c r="B544" t="s">
        <v>46</v>
      </c>
      <c r="C544" s="76">
        <v>0</v>
      </c>
      <c r="D544" s="79">
        <v>0</v>
      </c>
      <c r="E544" s="76">
        <v>0</v>
      </c>
      <c r="F544" s="79">
        <v>0</v>
      </c>
      <c r="G544" s="79"/>
      <c r="I544" s="79"/>
      <c r="J544" s="79"/>
      <c r="K544" s="79"/>
    </row>
    <row r="545" spans="1:11">
      <c r="A545" t="s">
        <v>327</v>
      </c>
      <c r="C545" s="76">
        <v>0</v>
      </c>
      <c r="D545" s="79">
        <v>0</v>
      </c>
      <c r="E545" s="76">
        <v>0</v>
      </c>
      <c r="F545" s="79">
        <v>0</v>
      </c>
      <c r="G545" s="126" t="str">
        <f>IF(C545=0,"N/A",D545/C545)</f>
        <v>N/A</v>
      </c>
      <c r="H545" s="126" t="str">
        <f>IF(E545=0,"N/A",F545/E545)</f>
        <v>N/A</v>
      </c>
      <c r="I545" s="79" t="str">
        <f>A545</f>
        <v>hondo valley Total</v>
      </c>
      <c r="J545" s="79" t="str">
        <f>G545</f>
        <v>N/A</v>
      </c>
      <c r="K545" s="79" t="str">
        <f>H545</f>
        <v>N/A</v>
      </c>
    </row>
    <row r="546" spans="1:11">
      <c r="A546" t="s">
        <v>182</v>
      </c>
      <c r="B546" t="s">
        <v>39</v>
      </c>
      <c r="C546" s="76">
        <v>0</v>
      </c>
      <c r="D546" s="79">
        <v>0</v>
      </c>
      <c r="E546" s="76">
        <v>0</v>
      </c>
      <c r="F546" s="79">
        <v>0</v>
      </c>
      <c r="G546" s="79"/>
      <c r="I546" s="79"/>
      <c r="J546" s="79"/>
      <c r="K546" s="79"/>
    </row>
    <row r="547" spans="1:11">
      <c r="B547" t="s">
        <v>40</v>
      </c>
      <c r="C547" s="76">
        <v>0</v>
      </c>
      <c r="D547" s="79">
        <v>0</v>
      </c>
      <c r="E547" s="76">
        <v>0</v>
      </c>
      <c r="F547" s="79">
        <v>0</v>
      </c>
      <c r="G547" s="79"/>
      <c r="I547" s="79"/>
    </row>
    <row r="548" spans="1:11">
      <c r="B548" t="s">
        <v>41</v>
      </c>
      <c r="C548" s="76">
        <v>0</v>
      </c>
      <c r="D548" s="79">
        <v>0</v>
      </c>
      <c r="E548" s="76">
        <v>0</v>
      </c>
      <c r="F548" s="79">
        <v>0</v>
      </c>
      <c r="G548" s="79"/>
      <c r="I548" s="79"/>
      <c r="J548" s="79"/>
      <c r="K548" s="79"/>
    </row>
    <row r="549" spans="1:11">
      <c r="B549" t="s">
        <v>42</v>
      </c>
      <c r="C549" s="76">
        <v>0</v>
      </c>
      <c r="D549" s="79">
        <v>0</v>
      </c>
      <c r="E549" s="76">
        <v>0</v>
      </c>
      <c r="F549" s="79">
        <v>0</v>
      </c>
      <c r="G549" s="79"/>
      <c r="I549" s="79"/>
      <c r="J549" s="79"/>
      <c r="K549" s="79"/>
    </row>
    <row r="550" spans="1:11">
      <c r="B550" t="s">
        <v>43</v>
      </c>
      <c r="C550" s="76">
        <v>0</v>
      </c>
      <c r="D550" s="79">
        <v>0</v>
      </c>
      <c r="E550" s="76">
        <v>0</v>
      </c>
      <c r="F550" s="79">
        <v>0</v>
      </c>
      <c r="G550" s="79"/>
      <c r="I550" s="79"/>
      <c r="J550" s="79"/>
      <c r="K550" s="79"/>
    </row>
    <row r="551" spans="1:11">
      <c r="B551" t="s">
        <v>44</v>
      </c>
      <c r="C551" s="76">
        <v>0</v>
      </c>
      <c r="D551" s="79">
        <v>0</v>
      </c>
      <c r="E551" s="76">
        <v>0</v>
      </c>
      <c r="F551" s="79">
        <v>0</v>
      </c>
      <c r="G551" s="79"/>
      <c r="I551" s="79"/>
    </row>
    <row r="552" spans="1:11">
      <c r="B552" t="s">
        <v>45</v>
      </c>
      <c r="C552" s="76">
        <v>0</v>
      </c>
      <c r="D552" s="79">
        <v>0</v>
      </c>
      <c r="E552" s="76">
        <v>0</v>
      </c>
      <c r="F552" s="79">
        <v>0</v>
      </c>
      <c r="G552" s="79"/>
      <c r="I552" s="79"/>
      <c r="J552" s="79"/>
      <c r="K552" s="79"/>
    </row>
    <row r="553" spans="1:11">
      <c r="B553" t="s">
        <v>46</v>
      </c>
      <c r="C553" s="76">
        <v>0</v>
      </c>
      <c r="D553" s="79">
        <v>0</v>
      </c>
      <c r="E553" s="76">
        <v>0</v>
      </c>
      <c r="F553" s="79">
        <v>0</v>
      </c>
      <c r="G553" s="79"/>
      <c r="I553" s="79"/>
    </row>
    <row r="554" spans="1:11">
      <c r="A554" t="s">
        <v>328</v>
      </c>
      <c r="C554" s="76">
        <v>0</v>
      </c>
      <c r="D554" s="79">
        <v>0</v>
      </c>
      <c r="E554" s="76">
        <v>0</v>
      </c>
      <c r="F554" s="79">
        <v>0</v>
      </c>
      <c r="G554" s="126" t="str">
        <f>IF(C554=0,"N/A",D554/C554)</f>
        <v>N/A</v>
      </c>
      <c r="H554" s="126" t="str">
        <f>IF(E554=0,"N/A",F554/E554)</f>
        <v>N/A</v>
      </c>
      <c r="I554" s="79" t="str">
        <f>A554</f>
        <v>horizon academy west Total</v>
      </c>
      <c r="J554" s="79" t="str">
        <f>G554</f>
        <v>N/A</v>
      </c>
      <c r="K554" s="79" t="str">
        <f>H554</f>
        <v>N/A</v>
      </c>
    </row>
    <row r="555" spans="1:11">
      <c r="A555" t="s">
        <v>100</v>
      </c>
      <c r="B555" t="s">
        <v>39</v>
      </c>
      <c r="C555" s="76">
        <v>0</v>
      </c>
      <c r="D555" s="79">
        <v>0</v>
      </c>
      <c r="E555" s="76">
        <v>0</v>
      </c>
      <c r="F555" s="79">
        <v>0</v>
      </c>
      <c r="G555" s="79"/>
      <c r="I555" s="79"/>
      <c r="J555" s="79"/>
      <c r="K555" s="79"/>
    </row>
    <row r="556" spans="1:11">
      <c r="B556" t="s">
        <v>40</v>
      </c>
      <c r="C556" s="76">
        <v>0.5</v>
      </c>
      <c r="D556" s="79">
        <v>24500</v>
      </c>
      <c r="E556" s="76">
        <v>0.5</v>
      </c>
      <c r="F556" s="79">
        <v>24500</v>
      </c>
      <c r="G556" s="79"/>
      <c r="I556" s="79"/>
      <c r="J556" s="79"/>
      <c r="K556" s="79"/>
    </row>
    <row r="557" spans="1:11">
      <c r="B557" t="s">
        <v>41</v>
      </c>
      <c r="C557" s="76">
        <v>0</v>
      </c>
      <c r="D557" s="79">
        <v>0</v>
      </c>
      <c r="E557" s="76">
        <v>0</v>
      </c>
      <c r="F557" s="79">
        <v>0</v>
      </c>
      <c r="G557" s="79"/>
      <c r="I557" s="79"/>
    </row>
    <row r="558" spans="1:11">
      <c r="B558" t="s">
        <v>42</v>
      </c>
      <c r="C558" s="76">
        <v>0</v>
      </c>
      <c r="D558" s="79">
        <v>0</v>
      </c>
      <c r="E558" s="76">
        <v>0</v>
      </c>
      <c r="F558" s="79">
        <v>0</v>
      </c>
      <c r="G558" s="79"/>
      <c r="I558" s="79"/>
      <c r="J558" s="79"/>
      <c r="K558" s="79"/>
    </row>
    <row r="559" spans="1:11">
      <c r="B559" t="s">
        <v>43</v>
      </c>
      <c r="C559" s="76">
        <v>0</v>
      </c>
      <c r="D559" s="79">
        <v>0</v>
      </c>
      <c r="E559" s="76">
        <v>0</v>
      </c>
      <c r="F559" s="79">
        <v>0</v>
      </c>
      <c r="G559" s="79"/>
      <c r="I559" s="79"/>
    </row>
    <row r="560" spans="1:11">
      <c r="B560" t="s">
        <v>44</v>
      </c>
      <c r="C560" s="76">
        <v>0</v>
      </c>
      <c r="D560" s="79">
        <v>0</v>
      </c>
      <c r="E560" s="76">
        <v>0</v>
      </c>
      <c r="F560" s="79">
        <v>0</v>
      </c>
      <c r="G560" s="79"/>
      <c r="I560" s="79"/>
      <c r="J560" s="79"/>
      <c r="K560" s="79"/>
    </row>
    <row r="561" spans="1:11">
      <c r="B561" t="s">
        <v>45</v>
      </c>
      <c r="C561" s="76">
        <v>0</v>
      </c>
      <c r="D561" s="79">
        <v>0</v>
      </c>
      <c r="E561" s="76">
        <v>0</v>
      </c>
      <c r="F561" s="79">
        <v>0</v>
      </c>
      <c r="G561" s="79"/>
      <c r="I561" s="79"/>
      <c r="J561" s="79"/>
      <c r="K561" s="79"/>
    </row>
    <row r="562" spans="1:11">
      <c r="B562" t="s">
        <v>46</v>
      </c>
      <c r="C562" s="76">
        <v>0</v>
      </c>
      <c r="D562" s="79">
        <v>0</v>
      </c>
      <c r="E562" s="76">
        <v>0</v>
      </c>
      <c r="F562" s="79">
        <v>0</v>
      </c>
      <c r="G562" s="79"/>
      <c r="I562" s="79"/>
      <c r="J562" s="79"/>
      <c r="K562" s="79"/>
    </row>
    <row r="563" spans="1:11">
      <c r="A563" t="s">
        <v>329</v>
      </c>
      <c r="C563" s="76">
        <v>0.5</v>
      </c>
      <c r="D563" s="79">
        <v>24500</v>
      </c>
      <c r="E563" s="76">
        <v>0.5</v>
      </c>
      <c r="F563" s="79">
        <v>24500</v>
      </c>
      <c r="G563" s="126">
        <f>IF(C563=0,"N/A",D563/C563)</f>
        <v>49000</v>
      </c>
      <c r="H563" s="126">
        <f>IF(E563=0,"N/A",F563/E563)</f>
        <v>49000</v>
      </c>
      <c r="I563" s="79" t="str">
        <f>A563</f>
        <v>house Total</v>
      </c>
      <c r="J563" s="79">
        <f>G563</f>
        <v>49000</v>
      </c>
      <c r="K563" s="79">
        <f>H563</f>
        <v>49000</v>
      </c>
    </row>
    <row r="564" spans="1:11">
      <c r="A564" t="s">
        <v>184</v>
      </c>
      <c r="B564" t="s">
        <v>39</v>
      </c>
      <c r="C564" s="76">
        <v>0</v>
      </c>
      <c r="D564" s="79">
        <v>0</v>
      </c>
      <c r="E564" s="76">
        <v>0</v>
      </c>
      <c r="F564" s="79">
        <v>0</v>
      </c>
      <c r="G564" s="79"/>
      <c r="I564" s="79"/>
      <c r="J564" s="79"/>
      <c r="K564" s="79"/>
    </row>
    <row r="565" spans="1:11">
      <c r="B565" t="s">
        <v>40</v>
      </c>
      <c r="C565" s="76">
        <v>0</v>
      </c>
      <c r="D565" s="79">
        <v>0</v>
      </c>
      <c r="E565" s="76">
        <v>0</v>
      </c>
      <c r="F565" s="79">
        <v>0</v>
      </c>
      <c r="G565" s="79"/>
      <c r="I565" s="79"/>
    </row>
    <row r="566" spans="1:11">
      <c r="B566" t="s">
        <v>41</v>
      </c>
      <c r="C566" s="76">
        <v>0</v>
      </c>
      <c r="D566" s="79">
        <v>0</v>
      </c>
      <c r="E566" s="76">
        <v>0</v>
      </c>
      <c r="F566" s="79">
        <v>0</v>
      </c>
      <c r="G566" s="79"/>
      <c r="I566" s="79"/>
      <c r="J566" s="79"/>
      <c r="K566" s="79"/>
    </row>
    <row r="567" spans="1:11">
      <c r="B567" t="s">
        <v>42</v>
      </c>
      <c r="C567" s="76">
        <v>0</v>
      </c>
      <c r="D567" s="79">
        <v>0</v>
      </c>
      <c r="E567" s="76">
        <v>0</v>
      </c>
      <c r="F567" s="79">
        <v>0</v>
      </c>
      <c r="G567" s="79"/>
      <c r="I567" s="79"/>
    </row>
    <row r="568" spans="1:11">
      <c r="B568" t="s">
        <v>43</v>
      </c>
      <c r="C568" s="76">
        <v>0</v>
      </c>
      <c r="D568" s="79">
        <v>0</v>
      </c>
      <c r="E568" s="76">
        <v>0</v>
      </c>
      <c r="F568" s="79">
        <v>0</v>
      </c>
      <c r="G568" s="79"/>
      <c r="I568" s="79"/>
      <c r="J568" s="79"/>
      <c r="K568" s="79"/>
    </row>
    <row r="569" spans="1:11">
      <c r="B569" t="s">
        <v>44</v>
      </c>
      <c r="C569" s="76">
        <v>0</v>
      </c>
      <c r="D569" s="79">
        <v>0</v>
      </c>
      <c r="E569" s="76">
        <v>0</v>
      </c>
      <c r="F569" s="79">
        <v>0</v>
      </c>
      <c r="G569" s="79"/>
      <c r="I569" s="79"/>
    </row>
    <row r="570" spans="1:11">
      <c r="B570" t="s">
        <v>45</v>
      </c>
      <c r="C570" s="76">
        <v>0</v>
      </c>
      <c r="D570" s="79">
        <v>0</v>
      </c>
      <c r="E570" s="76">
        <v>0</v>
      </c>
      <c r="F570" s="79">
        <v>0</v>
      </c>
      <c r="G570" s="79"/>
      <c r="I570" s="79"/>
      <c r="J570" s="79"/>
      <c r="K570" s="79"/>
    </row>
    <row r="571" spans="1:11">
      <c r="B571" t="s">
        <v>46</v>
      </c>
      <c r="C571" s="76">
        <v>0</v>
      </c>
      <c r="D571" s="79">
        <v>0</v>
      </c>
      <c r="E571" s="76">
        <v>0</v>
      </c>
      <c r="F571" s="79">
        <v>0</v>
      </c>
      <c r="G571" s="79"/>
      <c r="I571" s="79"/>
      <c r="J571" s="79"/>
      <c r="K571" s="79"/>
    </row>
    <row r="572" spans="1:11">
      <c r="A572" t="s">
        <v>331</v>
      </c>
      <c r="C572" s="76">
        <v>0</v>
      </c>
      <c r="D572" s="79">
        <v>0</v>
      </c>
      <c r="E572" s="76">
        <v>0</v>
      </c>
      <c r="F572" s="79">
        <v>0</v>
      </c>
      <c r="G572" s="126" t="str">
        <f>IF(C572=0,"N/A",D572/C572)</f>
        <v>N/A</v>
      </c>
      <c r="H572" s="126" t="str">
        <f>IF(E572=0,"N/A",F572/E572)</f>
        <v>N/A</v>
      </c>
      <c r="I572" s="79" t="str">
        <f>A572</f>
        <v>j. paul taylor academy Total</v>
      </c>
      <c r="J572" s="79" t="str">
        <f>G572</f>
        <v>N/A</v>
      </c>
      <c r="K572" s="79" t="str">
        <f>H572</f>
        <v>N/A</v>
      </c>
    </row>
    <row r="573" spans="1:11">
      <c r="A573" t="s">
        <v>101</v>
      </c>
      <c r="B573" t="s">
        <v>39</v>
      </c>
      <c r="C573" s="76">
        <v>0</v>
      </c>
      <c r="D573" s="79">
        <v>0</v>
      </c>
      <c r="E573" s="76">
        <v>0</v>
      </c>
      <c r="F573" s="79">
        <v>0</v>
      </c>
      <c r="G573" s="79"/>
      <c r="I573" s="79"/>
      <c r="J573" s="79"/>
      <c r="K573" s="79"/>
    </row>
    <row r="574" spans="1:11">
      <c r="B574" t="s">
        <v>40</v>
      </c>
      <c r="C574" s="76">
        <v>0</v>
      </c>
      <c r="D574" s="79">
        <v>0</v>
      </c>
      <c r="E574" s="76">
        <v>0</v>
      </c>
      <c r="F574" s="79">
        <v>0</v>
      </c>
      <c r="G574" s="79"/>
      <c r="I574" s="79"/>
      <c r="J574" s="79"/>
      <c r="K574" s="79"/>
    </row>
    <row r="575" spans="1:11">
      <c r="B575" t="s">
        <v>41</v>
      </c>
      <c r="C575" s="76">
        <v>0</v>
      </c>
      <c r="D575" s="79">
        <v>0</v>
      </c>
      <c r="E575" s="76">
        <v>0</v>
      </c>
      <c r="F575" s="79">
        <v>0</v>
      </c>
      <c r="G575" s="79"/>
      <c r="I575" s="79"/>
    </row>
    <row r="576" spans="1:11">
      <c r="B576" t="s">
        <v>42</v>
      </c>
      <c r="C576" s="76">
        <v>0</v>
      </c>
      <c r="D576" s="79">
        <v>0</v>
      </c>
      <c r="E576" s="76">
        <v>0</v>
      </c>
      <c r="F576" s="79">
        <v>0</v>
      </c>
      <c r="G576" s="79"/>
      <c r="I576" s="79"/>
      <c r="J576" s="79"/>
      <c r="K576" s="79"/>
    </row>
    <row r="577" spans="1:11">
      <c r="B577" t="s">
        <v>43</v>
      </c>
      <c r="C577" s="76">
        <v>0</v>
      </c>
      <c r="D577" s="79">
        <v>0</v>
      </c>
      <c r="E577" s="76">
        <v>0</v>
      </c>
      <c r="F577" s="79">
        <v>0</v>
      </c>
      <c r="G577" s="79"/>
      <c r="I577" s="79"/>
      <c r="J577" s="79"/>
      <c r="K577" s="79"/>
    </row>
    <row r="578" spans="1:11">
      <c r="B578" t="s">
        <v>44</v>
      </c>
      <c r="C578" s="76">
        <v>0</v>
      </c>
      <c r="D578" s="79">
        <v>0</v>
      </c>
      <c r="E578" s="76">
        <v>0</v>
      </c>
      <c r="F578" s="79">
        <v>0</v>
      </c>
      <c r="G578" s="79"/>
      <c r="I578" s="79"/>
      <c r="J578" s="79"/>
      <c r="K578" s="79"/>
    </row>
    <row r="579" spans="1:11">
      <c r="B579" t="s">
        <v>45</v>
      </c>
      <c r="C579" s="76">
        <v>0</v>
      </c>
      <c r="D579" s="79">
        <v>0</v>
      </c>
      <c r="E579" s="76">
        <v>0</v>
      </c>
      <c r="F579" s="79">
        <v>0</v>
      </c>
      <c r="G579" s="79"/>
      <c r="I579" s="79"/>
    </row>
    <row r="580" spans="1:11">
      <c r="B580" t="s">
        <v>46</v>
      </c>
      <c r="C580" s="76">
        <v>0</v>
      </c>
      <c r="D580" s="79">
        <v>0</v>
      </c>
      <c r="E580" s="76">
        <v>0</v>
      </c>
      <c r="F580" s="79">
        <v>0</v>
      </c>
      <c r="G580" s="79"/>
      <c r="I580" s="79"/>
      <c r="J580" s="79"/>
      <c r="K580" s="79"/>
    </row>
    <row r="581" spans="1:11">
      <c r="A581" t="s">
        <v>332</v>
      </c>
      <c r="C581" s="76">
        <v>0</v>
      </c>
      <c r="D581" s="79">
        <v>0</v>
      </c>
      <c r="E581" s="76">
        <v>0</v>
      </c>
      <c r="F581" s="79">
        <v>0</v>
      </c>
      <c r="G581" s="126" t="str">
        <f>IF(C581=0,"N/A",D581/C581)</f>
        <v>N/A</v>
      </c>
      <c r="H581" s="126" t="str">
        <f>IF(E581=0,"N/A",F581/E581)</f>
        <v>N/A</v>
      </c>
      <c r="I581" s="79" t="str">
        <f>A581</f>
        <v>jal Total</v>
      </c>
      <c r="J581" s="79" t="str">
        <f>G581</f>
        <v>N/A</v>
      </c>
      <c r="K581" s="79" t="str">
        <f>H581</f>
        <v>N/A</v>
      </c>
    </row>
    <row r="582" spans="1:11">
      <c r="A582" t="s">
        <v>102</v>
      </c>
      <c r="B582" t="s">
        <v>39</v>
      </c>
      <c r="C582" s="76">
        <v>0</v>
      </c>
      <c r="D582" s="79">
        <v>0</v>
      </c>
      <c r="E582" s="76">
        <v>0</v>
      </c>
      <c r="F582" s="79">
        <v>0</v>
      </c>
      <c r="G582" s="79"/>
      <c r="I582" s="79"/>
      <c r="J582" s="79"/>
      <c r="K582" s="79"/>
    </row>
    <row r="583" spans="1:11">
      <c r="B583" t="s">
        <v>40</v>
      </c>
      <c r="C583" s="76">
        <v>0</v>
      </c>
      <c r="D583" s="79">
        <v>0</v>
      </c>
      <c r="E583" s="76">
        <v>0</v>
      </c>
      <c r="F583" s="79">
        <v>0</v>
      </c>
      <c r="G583" s="79"/>
      <c r="I583" s="79"/>
    </row>
    <row r="584" spans="1:11">
      <c r="B584" t="s">
        <v>41</v>
      </c>
      <c r="C584" s="76">
        <v>0</v>
      </c>
      <c r="D584" s="79">
        <v>0</v>
      </c>
      <c r="E584" s="76">
        <v>0</v>
      </c>
      <c r="F584" s="79">
        <v>0</v>
      </c>
      <c r="G584" s="79"/>
      <c r="I584" s="79"/>
      <c r="J584" s="79"/>
      <c r="K584" s="79"/>
    </row>
    <row r="585" spans="1:11">
      <c r="B585" t="s">
        <v>42</v>
      </c>
      <c r="C585" s="76">
        <v>0</v>
      </c>
      <c r="D585" s="79">
        <v>0</v>
      </c>
      <c r="E585" s="76">
        <v>0</v>
      </c>
      <c r="F585" s="79">
        <v>0</v>
      </c>
      <c r="G585" s="79"/>
      <c r="I585" s="79"/>
      <c r="J585" s="79"/>
      <c r="K585" s="79"/>
    </row>
    <row r="586" spans="1:11">
      <c r="B586" t="s">
        <v>43</v>
      </c>
      <c r="C586" s="76">
        <v>0</v>
      </c>
      <c r="D586" s="79">
        <v>0</v>
      </c>
      <c r="E586" s="76">
        <v>0</v>
      </c>
      <c r="F586" s="79">
        <v>0</v>
      </c>
      <c r="G586" s="79"/>
      <c r="I586" s="79"/>
      <c r="J586" s="79"/>
      <c r="K586" s="79"/>
    </row>
    <row r="587" spans="1:11">
      <c r="B587" t="s">
        <v>44</v>
      </c>
      <c r="C587" s="76">
        <v>0</v>
      </c>
      <c r="D587" s="79">
        <v>0</v>
      </c>
      <c r="E587" s="76">
        <v>0</v>
      </c>
      <c r="F587" s="79">
        <v>0</v>
      </c>
      <c r="G587" s="79"/>
      <c r="I587" s="79"/>
    </row>
    <row r="588" spans="1:11">
      <c r="B588" t="s">
        <v>45</v>
      </c>
      <c r="C588" s="76">
        <v>0</v>
      </c>
      <c r="D588" s="79">
        <v>0</v>
      </c>
      <c r="E588" s="76">
        <v>0</v>
      </c>
      <c r="F588" s="79">
        <v>0</v>
      </c>
      <c r="G588" s="79"/>
      <c r="I588" s="79"/>
      <c r="J588" s="79"/>
      <c r="K588" s="79"/>
    </row>
    <row r="589" spans="1:11">
      <c r="B589" t="s">
        <v>46</v>
      </c>
      <c r="C589" s="76">
        <v>0</v>
      </c>
      <c r="D589" s="79">
        <v>0</v>
      </c>
      <c r="E589" s="76">
        <v>0</v>
      </c>
      <c r="F589" s="79">
        <v>0</v>
      </c>
      <c r="G589" s="79"/>
      <c r="I589" s="79"/>
    </row>
    <row r="590" spans="1:11">
      <c r="A590" t="s">
        <v>334</v>
      </c>
      <c r="C590" s="76">
        <v>0</v>
      </c>
      <c r="D590" s="79">
        <v>0</v>
      </c>
      <c r="E590" s="76">
        <v>0</v>
      </c>
      <c r="F590" s="79">
        <v>0</v>
      </c>
      <c r="G590" s="126" t="str">
        <f>IF(C590=0,"N/A",D590/C590)</f>
        <v>N/A</v>
      </c>
      <c r="H590" s="126" t="str">
        <f>IF(E590=0,"N/A",F590/E590)</f>
        <v>N/A</v>
      </c>
      <c r="I590" s="79" t="str">
        <f>A590</f>
        <v>jemez mountain Total</v>
      </c>
      <c r="J590" s="79" t="str">
        <f>G590</f>
        <v>N/A</v>
      </c>
      <c r="K590" s="79" t="str">
        <f>H590</f>
        <v>N/A</v>
      </c>
    </row>
    <row r="591" spans="1:11">
      <c r="A591" t="s">
        <v>103</v>
      </c>
      <c r="B591" t="s">
        <v>39</v>
      </c>
      <c r="C591" s="76">
        <v>0</v>
      </c>
      <c r="D591" s="79">
        <v>0</v>
      </c>
      <c r="E591" s="76">
        <v>0</v>
      </c>
      <c r="F591" s="79">
        <v>0</v>
      </c>
      <c r="G591" s="79"/>
      <c r="I591" s="79"/>
    </row>
    <row r="592" spans="1:11">
      <c r="B592" t="s">
        <v>40</v>
      </c>
      <c r="C592" s="76">
        <v>0</v>
      </c>
      <c r="D592" s="79">
        <v>0</v>
      </c>
      <c r="E592" s="76">
        <v>0</v>
      </c>
      <c r="F592" s="79">
        <v>0</v>
      </c>
      <c r="G592" s="79"/>
      <c r="I592" s="79"/>
      <c r="J592" s="79"/>
      <c r="K592" s="79"/>
    </row>
    <row r="593" spans="1:11">
      <c r="B593" t="s">
        <v>41</v>
      </c>
      <c r="C593" s="76">
        <v>0</v>
      </c>
      <c r="D593" s="79">
        <v>0</v>
      </c>
      <c r="E593" s="76">
        <v>0</v>
      </c>
      <c r="F593" s="79">
        <v>0</v>
      </c>
      <c r="G593" s="79"/>
      <c r="I593" s="79"/>
      <c r="J593" s="79"/>
      <c r="K593" s="79"/>
    </row>
    <row r="594" spans="1:11">
      <c r="B594" t="s">
        <v>42</v>
      </c>
      <c r="C594" s="76">
        <v>0.6</v>
      </c>
      <c r="D594" s="79">
        <v>6720</v>
      </c>
      <c r="E594" s="76">
        <v>0.6</v>
      </c>
      <c r="F594" s="79">
        <v>6720</v>
      </c>
      <c r="G594" s="79"/>
      <c r="I594" s="79"/>
      <c r="J594" s="79"/>
      <c r="K594" s="79"/>
    </row>
    <row r="595" spans="1:11">
      <c r="B595" t="s">
        <v>43</v>
      </c>
      <c r="C595" s="76">
        <v>0</v>
      </c>
      <c r="D595" s="79">
        <v>0</v>
      </c>
      <c r="E595" s="76">
        <v>0</v>
      </c>
      <c r="F595" s="79">
        <v>0</v>
      </c>
      <c r="G595" s="79"/>
      <c r="I595" s="79"/>
    </row>
    <row r="596" spans="1:11">
      <c r="B596" t="s">
        <v>44</v>
      </c>
      <c r="C596" s="76">
        <v>0</v>
      </c>
      <c r="D596" s="79">
        <v>0</v>
      </c>
      <c r="E596" s="76">
        <v>0</v>
      </c>
      <c r="F596" s="79">
        <v>0</v>
      </c>
      <c r="G596" s="79"/>
      <c r="I596" s="79"/>
      <c r="J596" s="79"/>
      <c r="K596" s="79"/>
    </row>
    <row r="597" spans="1:11">
      <c r="B597" t="s">
        <v>45</v>
      </c>
      <c r="C597" s="76">
        <v>0</v>
      </c>
      <c r="D597" s="79">
        <v>0</v>
      </c>
      <c r="E597" s="76">
        <v>0</v>
      </c>
      <c r="F597" s="79">
        <v>0</v>
      </c>
      <c r="G597" s="79"/>
      <c r="I597" s="79"/>
    </row>
    <row r="598" spans="1:11">
      <c r="B598" t="s">
        <v>46</v>
      </c>
      <c r="C598" s="76">
        <v>0</v>
      </c>
      <c r="D598" s="79">
        <v>0</v>
      </c>
      <c r="E598" s="76">
        <v>0</v>
      </c>
      <c r="F598" s="79">
        <v>0</v>
      </c>
      <c r="G598" s="79"/>
      <c r="I598" s="79"/>
      <c r="J598" s="79"/>
      <c r="K598" s="79"/>
    </row>
    <row r="599" spans="1:11">
      <c r="A599" t="s">
        <v>335</v>
      </c>
      <c r="C599" s="76">
        <v>0.6</v>
      </c>
      <c r="D599" s="79">
        <v>6720</v>
      </c>
      <c r="E599" s="76">
        <v>0.6</v>
      </c>
      <c r="F599" s="79">
        <v>6720</v>
      </c>
      <c r="G599" s="126">
        <f>IF(C599=0,"N/A",D599/C599)</f>
        <v>11200</v>
      </c>
      <c r="H599" s="126">
        <f>IF(E599=0,"N/A",F599/E599)</f>
        <v>11200</v>
      </c>
      <c r="I599" s="79" t="str">
        <f>A599</f>
        <v>jemez valley Total</v>
      </c>
      <c r="J599" s="79">
        <f>G599</f>
        <v>11200</v>
      </c>
      <c r="K599" s="79">
        <f>H599</f>
        <v>11200</v>
      </c>
    </row>
    <row r="600" spans="1:11">
      <c r="A600" t="s">
        <v>187</v>
      </c>
      <c r="B600" t="s">
        <v>39</v>
      </c>
      <c r="C600" s="76">
        <v>0</v>
      </c>
      <c r="D600" s="79">
        <v>0</v>
      </c>
      <c r="E600" s="76">
        <v>0</v>
      </c>
      <c r="F600" s="79">
        <v>0</v>
      </c>
      <c r="G600" s="79"/>
      <c r="I600" s="79"/>
      <c r="J600" s="79"/>
      <c r="K600" s="79"/>
    </row>
    <row r="601" spans="1:11">
      <c r="B601" t="s">
        <v>40</v>
      </c>
      <c r="C601" s="76">
        <v>0</v>
      </c>
      <c r="D601" s="79">
        <v>0</v>
      </c>
      <c r="E601" s="76">
        <v>0</v>
      </c>
      <c r="F601" s="79">
        <v>0</v>
      </c>
      <c r="G601" s="79"/>
      <c r="I601" s="79"/>
      <c r="J601" s="79"/>
      <c r="K601" s="79"/>
    </row>
    <row r="602" spans="1:11">
      <c r="B602" t="s">
        <v>41</v>
      </c>
      <c r="C602" s="76">
        <v>0</v>
      </c>
      <c r="D602" s="79">
        <v>0</v>
      </c>
      <c r="E602" s="76">
        <v>0</v>
      </c>
      <c r="F602" s="79">
        <v>0</v>
      </c>
      <c r="G602" s="79"/>
      <c r="I602" s="79"/>
      <c r="J602" s="79"/>
      <c r="K602" s="79"/>
    </row>
    <row r="603" spans="1:11">
      <c r="B603" t="s">
        <v>42</v>
      </c>
      <c r="C603" s="76">
        <v>0</v>
      </c>
      <c r="D603" s="79">
        <v>0</v>
      </c>
      <c r="E603" s="76">
        <v>0</v>
      </c>
      <c r="F603" s="79">
        <v>0</v>
      </c>
      <c r="G603" s="79"/>
      <c r="I603" s="79"/>
    </row>
    <row r="604" spans="1:11">
      <c r="B604" t="s">
        <v>43</v>
      </c>
      <c r="C604" s="76">
        <v>0</v>
      </c>
      <c r="D604" s="79">
        <v>0</v>
      </c>
      <c r="E604" s="76">
        <v>0</v>
      </c>
      <c r="F604" s="79">
        <v>0</v>
      </c>
      <c r="G604" s="79"/>
      <c r="I604" s="79"/>
      <c r="J604" s="79"/>
      <c r="K604" s="79"/>
    </row>
    <row r="605" spans="1:11">
      <c r="B605" t="s">
        <v>44</v>
      </c>
      <c r="C605" s="76">
        <v>0</v>
      </c>
      <c r="D605" s="79">
        <v>0</v>
      </c>
      <c r="E605" s="76">
        <v>0</v>
      </c>
      <c r="F605" s="79">
        <v>0</v>
      </c>
      <c r="G605" s="79"/>
      <c r="I605" s="79"/>
    </row>
    <row r="606" spans="1:11">
      <c r="B606" t="s">
        <v>45</v>
      </c>
      <c r="C606" s="76">
        <v>0</v>
      </c>
      <c r="D606" s="79">
        <v>0</v>
      </c>
      <c r="E606" s="76">
        <v>0</v>
      </c>
      <c r="F606" s="79">
        <v>0</v>
      </c>
      <c r="G606" s="79"/>
      <c r="I606" s="79"/>
      <c r="J606" s="79"/>
      <c r="K606" s="79"/>
    </row>
    <row r="607" spans="1:11">
      <c r="B607" t="s">
        <v>46</v>
      </c>
      <c r="C607" s="76">
        <v>0</v>
      </c>
      <c r="D607" s="79">
        <v>0</v>
      </c>
      <c r="E607" s="76">
        <v>0</v>
      </c>
      <c r="F607" s="79">
        <v>0</v>
      </c>
      <c r="G607" s="79"/>
      <c r="I607" s="79"/>
    </row>
    <row r="608" spans="1:11">
      <c r="A608" t="s">
        <v>337</v>
      </c>
      <c r="C608" s="76">
        <v>0</v>
      </c>
      <c r="D608" s="79">
        <v>0</v>
      </c>
      <c r="E608" s="76">
        <v>0</v>
      </c>
      <c r="F608" s="79">
        <v>0</v>
      </c>
      <c r="G608" s="126" t="str">
        <f>IF(C608=0,"N/A",D608/C608)</f>
        <v>N/A</v>
      </c>
      <c r="H608" s="126" t="str">
        <f>IF(E608=0,"N/A",F608/E608)</f>
        <v>N/A</v>
      </c>
      <c r="I608" s="79" t="str">
        <f>A608</f>
        <v>la academia dolores huerta Total</v>
      </c>
      <c r="J608" s="79" t="str">
        <f>G608</f>
        <v>N/A</v>
      </c>
      <c r="K608" s="79" t="str">
        <f>H608</f>
        <v>N/A</v>
      </c>
    </row>
    <row r="609" spans="1:11">
      <c r="A609" t="s">
        <v>188</v>
      </c>
      <c r="B609" t="s">
        <v>39</v>
      </c>
      <c r="C609" s="76">
        <v>0</v>
      </c>
      <c r="D609" s="79">
        <v>0</v>
      </c>
      <c r="E609" s="76">
        <v>0</v>
      </c>
      <c r="F609" s="79">
        <v>0</v>
      </c>
      <c r="G609" s="79"/>
      <c r="I609" s="79"/>
      <c r="J609" s="79"/>
      <c r="K609" s="79"/>
    </row>
    <row r="610" spans="1:11">
      <c r="B610" t="s">
        <v>40</v>
      </c>
      <c r="C610" s="76">
        <v>0</v>
      </c>
      <c r="D610" s="79">
        <v>0</v>
      </c>
      <c r="E610" s="76">
        <v>0</v>
      </c>
      <c r="F610" s="79">
        <v>0</v>
      </c>
      <c r="G610" s="79"/>
      <c r="I610" s="79"/>
      <c r="J610" s="79"/>
      <c r="K610" s="79"/>
    </row>
    <row r="611" spans="1:11">
      <c r="B611" t="s">
        <v>41</v>
      </c>
      <c r="C611" s="76">
        <v>0</v>
      </c>
      <c r="D611" s="79">
        <v>0</v>
      </c>
      <c r="E611" s="76">
        <v>0</v>
      </c>
      <c r="F611" s="79">
        <v>0</v>
      </c>
      <c r="G611" s="79"/>
      <c r="I611" s="79"/>
    </row>
    <row r="612" spans="1:11">
      <c r="B612" t="s">
        <v>42</v>
      </c>
      <c r="C612" s="76">
        <v>0</v>
      </c>
      <c r="D612" s="79">
        <v>0</v>
      </c>
      <c r="E612" s="76">
        <v>0</v>
      </c>
      <c r="F612" s="79">
        <v>0</v>
      </c>
      <c r="G612" s="79"/>
      <c r="I612" s="79"/>
      <c r="J612" s="79"/>
      <c r="K612" s="79"/>
    </row>
    <row r="613" spans="1:11">
      <c r="B613" t="s">
        <v>43</v>
      </c>
      <c r="C613" s="76">
        <v>0</v>
      </c>
      <c r="D613" s="79">
        <v>0</v>
      </c>
      <c r="E613" s="76">
        <v>0</v>
      </c>
      <c r="F613" s="79">
        <v>0</v>
      </c>
      <c r="G613" s="79"/>
      <c r="I613" s="79"/>
    </row>
    <row r="614" spans="1:11">
      <c r="B614" t="s">
        <v>44</v>
      </c>
      <c r="C614" s="76">
        <v>0</v>
      </c>
      <c r="D614" s="79">
        <v>0</v>
      </c>
      <c r="E614" s="76">
        <v>0</v>
      </c>
      <c r="F614" s="79">
        <v>0</v>
      </c>
      <c r="G614" s="79"/>
      <c r="I614" s="79"/>
      <c r="J614" s="79"/>
      <c r="K614" s="79"/>
    </row>
    <row r="615" spans="1:11">
      <c r="B615" t="s">
        <v>45</v>
      </c>
      <c r="C615" s="76">
        <v>0</v>
      </c>
      <c r="D615" s="79">
        <v>0</v>
      </c>
      <c r="E615" s="76">
        <v>0</v>
      </c>
      <c r="F615" s="79">
        <v>0</v>
      </c>
      <c r="G615" s="79"/>
      <c r="I615" s="79"/>
    </row>
    <row r="616" spans="1:11">
      <c r="B616" t="s">
        <v>46</v>
      </c>
      <c r="C616" s="76">
        <v>0</v>
      </c>
      <c r="D616" s="79">
        <v>0</v>
      </c>
      <c r="E616" s="76">
        <v>0</v>
      </c>
      <c r="F616" s="79">
        <v>0</v>
      </c>
      <c r="G616" s="79"/>
      <c r="I616" s="79"/>
      <c r="J616" s="79"/>
      <c r="K616" s="79"/>
    </row>
    <row r="617" spans="1:11">
      <c r="A617" t="s">
        <v>338</v>
      </c>
      <c r="C617" s="76">
        <v>0</v>
      </c>
      <c r="D617" s="79">
        <v>0</v>
      </c>
      <c r="E617" s="76">
        <v>0</v>
      </c>
      <c r="F617" s="79">
        <v>0</v>
      </c>
      <c r="G617" s="126" t="str">
        <f>IF(C617=0,"N/A",D617/C617)</f>
        <v>N/A</v>
      </c>
      <c r="H617" s="126" t="str">
        <f>IF(E617=0,"N/A",F617/E617)</f>
        <v>N/A</v>
      </c>
      <c r="I617" s="79" t="str">
        <f>A617</f>
        <v>la promesa early learning center Total</v>
      </c>
      <c r="J617" s="79" t="str">
        <f>G617</f>
        <v>N/A</v>
      </c>
      <c r="K617" s="79" t="str">
        <f>H617</f>
        <v>N/A</v>
      </c>
    </row>
    <row r="618" spans="1:11">
      <c r="A618" t="s">
        <v>189</v>
      </c>
      <c r="B618" t="s">
        <v>39</v>
      </c>
      <c r="C618" s="76">
        <v>0</v>
      </c>
      <c r="D618" s="79">
        <v>0</v>
      </c>
      <c r="E618" s="76">
        <v>0</v>
      </c>
      <c r="F618" s="79">
        <v>0</v>
      </c>
      <c r="G618" s="79"/>
      <c r="I618" s="79"/>
      <c r="J618" s="79"/>
      <c r="K618" s="79"/>
    </row>
    <row r="619" spans="1:11">
      <c r="B619" t="s">
        <v>40</v>
      </c>
      <c r="C619" s="76">
        <v>0</v>
      </c>
      <c r="D619" s="79">
        <v>0</v>
      </c>
      <c r="E619" s="76">
        <v>0</v>
      </c>
      <c r="F619" s="79">
        <v>0</v>
      </c>
      <c r="G619" s="79"/>
      <c r="I619" s="79"/>
    </row>
    <row r="620" spans="1:11">
      <c r="B620" t="s">
        <v>41</v>
      </c>
      <c r="C620" s="76">
        <v>0</v>
      </c>
      <c r="D620" s="79">
        <v>0</v>
      </c>
      <c r="E620" s="76">
        <v>0</v>
      </c>
      <c r="F620" s="79">
        <v>0</v>
      </c>
      <c r="G620" s="79"/>
      <c r="I620" s="79"/>
      <c r="J620" s="79"/>
      <c r="K620" s="79"/>
    </row>
    <row r="621" spans="1:11">
      <c r="B621" t="s">
        <v>42</v>
      </c>
      <c r="C621" s="76">
        <v>0</v>
      </c>
      <c r="D621" s="79">
        <v>0</v>
      </c>
      <c r="E621" s="76">
        <v>0</v>
      </c>
      <c r="F621" s="79">
        <v>0</v>
      </c>
      <c r="G621" s="79"/>
      <c r="I621" s="79"/>
    </row>
    <row r="622" spans="1:11">
      <c r="B622" t="s">
        <v>43</v>
      </c>
      <c r="C622" s="76">
        <v>0</v>
      </c>
      <c r="D622" s="79">
        <v>0</v>
      </c>
      <c r="E622" s="76">
        <v>0</v>
      </c>
      <c r="F622" s="79">
        <v>0</v>
      </c>
      <c r="G622" s="79"/>
      <c r="I622" s="79"/>
      <c r="J622" s="79"/>
      <c r="K622" s="79"/>
    </row>
    <row r="623" spans="1:11">
      <c r="B623" t="s">
        <v>44</v>
      </c>
      <c r="C623" s="76">
        <v>0</v>
      </c>
      <c r="D623" s="79">
        <v>0</v>
      </c>
      <c r="E623" s="76">
        <v>0</v>
      </c>
      <c r="F623" s="79">
        <v>0</v>
      </c>
      <c r="G623" s="79"/>
      <c r="I623" s="79"/>
    </row>
    <row r="624" spans="1:11">
      <c r="B624" t="s">
        <v>45</v>
      </c>
      <c r="C624" s="76">
        <v>0</v>
      </c>
      <c r="D624" s="79">
        <v>0</v>
      </c>
      <c r="E624" s="76">
        <v>0</v>
      </c>
      <c r="F624" s="79">
        <v>0</v>
      </c>
      <c r="G624" s="79"/>
      <c r="I624" s="79"/>
      <c r="J624" s="79"/>
      <c r="K624" s="79"/>
    </row>
    <row r="625" spans="1:11">
      <c r="B625" t="s">
        <v>46</v>
      </c>
      <c r="C625" s="76">
        <v>0</v>
      </c>
      <c r="D625" s="79">
        <v>0</v>
      </c>
      <c r="E625" s="76">
        <v>0</v>
      </c>
      <c r="F625" s="79">
        <v>0</v>
      </c>
      <c r="G625" s="79"/>
      <c r="I625" s="79"/>
      <c r="J625" s="79"/>
      <c r="K625" s="79"/>
    </row>
    <row r="626" spans="1:11">
      <c r="A626" t="s">
        <v>339</v>
      </c>
      <c r="C626" s="76">
        <v>0</v>
      </c>
      <c r="D626" s="79">
        <v>0</v>
      </c>
      <c r="E626" s="76">
        <v>0</v>
      </c>
      <c r="F626" s="79">
        <v>0</v>
      </c>
      <c r="G626" s="126" t="str">
        <f>IF(C626=0,"N/A",D626/C626)</f>
        <v>N/A</v>
      </c>
      <c r="H626" s="126" t="str">
        <f>IF(E626=0,"N/A",F626/E626)</f>
        <v>N/A</v>
      </c>
      <c r="I626" s="79" t="str">
        <f>A626</f>
        <v>la resolana leadership academy Total</v>
      </c>
      <c r="J626" s="79" t="str">
        <f>G626</f>
        <v>N/A</v>
      </c>
      <c r="K626" s="79" t="str">
        <f>H626</f>
        <v>N/A</v>
      </c>
    </row>
    <row r="627" spans="1:11">
      <c r="A627" t="s">
        <v>190</v>
      </c>
      <c r="B627" t="s">
        <v>39</v>
      </c>
      <c r="C627" s="76">
        <v>0</v>
      </c>
      <c r="D627" s="79">
        <v>0</v>
      </c>
      <c r="E627" s="76">
        <v>0</v>
      </c>
      <c r="F627" s="79">
        <v>0</v>
      </c>
      <c r="G627" s="79"/>
      <c r="I627" s="79"/>
    </row>
    <row r="628" spans="1:11">
      <c r="B628" t="s">
        <v>40</v>
      </c>
      <c r="C628" s="76">
        <v>0</v>
      </c>
      <c r="D628" s="79">
        <v>0</v>
      </c>
      <c r="E628" s="76">
        <v>0</v>
      </c>
      <c r="F628" s="79">
        <v>0</v>
      </c>
      <c r="G628" s="79"/>
      <c r="I628" s="79"/>
      <c r="J628" s="79"/>
      <c r="K628" s="79"/>
    </row>
    <row r="629" spans="1:11">
      <c r="B629" t="s">
        <v>41</v>
      </c>
      <c r="C629" s="76">
        <v>0</v>
      </c>
      <c r="D629" s="79">
        <v>0</v>
      </c>
      <c r="E629" s="76">
        <v>0</v>
      </c>
      <c r="F629" s="79">
        <v>0</v>
      </c>
      <c r="G629" s="79"/>
      <c r="I629" s="79"/>
    </row>
    <row r="630" spans="1:11">
      <c r="B630" t="s">
        <v>42</v>
      </c>
      <c r="C630" s="76">
        <v>0</v>
      </c>
      <c r="D630" s="79">
        <v>0</v>
      </c>
      <c r="E630" s="76">
        <v>0</v>
      </c>
      <c r="F630" s="79">
        <v>0</v>
      </c>
      <c r="G630" s="79"/>
      <c r="I630" s="79"/>
      <c r="J630" s="79"/>
      <c r="K630" s="79"/>
    </row>
    <row r="631" spans="1:11">
      <c r="B631" t="s">
        <v>43</v>
      </c>
      <c r="C631" s="76">
        <v>0</v>
      </c>
      <c r="D631" s="79">
        <v>0</v>
      </c>
      <c r="E631" s="76">
        <v>0</v>
      </c>
      <c r="F631" s="79">
        <v>0</v>
      </c>
      <c r="G631" s="79"/>
      <c r="I631" s="79"/>
    </row>
    <row r="632" spans="1:11">
      <c r="B632" t="s">
        <v>44</v>
      </c>
      <c r="C632" s="76">
        <v>0</v>
      </c>
      <c r="D632" s="79">
        <v>0</v>
      </c>
      <c r="E632" s="76">
        <v>0</v>
      </c>
      <c r="F632" s="79">
        <v>0</v>
      </c>
      <c r="G632" s="79"/>
      <c r="I632" s="79"/>
      <c r="J632" s="79"/>
      <c r="K632" s="79"/>
    </row>
    <row r="633" spans="1:11">
      <c r="B633" t="s">
        <v>45</v>
      </c>
      <c r="C633" s="76">
        <v>0</v>
      </c>
      <c r="D633" s="79">
        <v>0</v>
      </c>
      <c r="E633" s="76">
        <v>0</v>
      </c>
      <c r="F633" s="79">
        <v>0</v>
      </c>
      <c r="G633" s="79"/>
      <c r="I633" s="79"/>
      <c r="J633" s="79"/>
      <c r="K633" s="79"/>
    </row>
    <row r="634" spans="1:11">
      <c r="B634" t="s">
        <v>46</v>
      </c>
      <c r="C634" s="76">
        <v>0</v>
      </c>
      <c r="D634" s="79">
        <v>0</v>
      </c>
      <c r="E634" s="76">
        <v>0</v>
      </c>
      <c r="F634" s="79">
        <v>0</v>
      </c>
      <c r="G634" s="79"/>
      <c r="I634" s="79"/>
      <c r="J634" s="79"/>
      <c r="K634" s="79"/>
    </row>
    <row r="635" spans="1:11">
      <c r="A635" t="s">
        <v>340</v>
      </c>
      <c r="C635" s="76">
        <v>0</v>
      </c>
      <c r="D635" s="79">
        <v>0</v>
      </c>
      <c r="E635" s="76">
        <v>0</v>
      </c>
      <c r="F635" s="79">
        <v>0</v>
      </c>
      <c r="G635" s="126" t="str">
        <f>IF(C635=0,"N/A",D635/C635)</f>
        <v>N/A</v>
      </c>
      <c r="H635" s="126" t="str">
        <f>IF(E635=0,"N/A",F635/E635)</f>
        <v>N/A</v>
      </c>
      <c r="I635" s="79" t="str">
        <f>A635</f>
        <v>la tierra montessori of the arts and sciences Total</v>
      </c>
      <c r="J635" s="79" t="str">
        <f>G635</f>
        <v>N/A</v>
      </c>
      <c r="K635" s="79" t="str">
        <f>H635</f>
        <v>N/A</v>
      </c>
    </row>
    <row r="636" spans="1:11">
      <c r="A636" t="s">
        <v>104</v>
      </c>
      <c r="B636" t="s">
        <v>39</v>
      </c>
      <c r="C636" s="76">
        <v>0</v>
      </c>
      <c r="D636" s="79">
        <v>0</v>
      </c>
      <c r="E636" s="76">
        <v>0</v>
      </c>
      <c r="F636" s="79">
        <v>0</v>
      </c>
      <c r="G636" s="79"/>
      <c r="I636" s="79"/>
      <c r="J636" s="79"/>
      <c r="K636" s="79"/>
    </row>
    <row r="637" spans="1:11">
      <c r="B637" t="s">
        <v>40</v>
      </c>
      <c r="C637" s="76">
        <v>0</v>
      </c>
      <c r="D637" s="79">
        <v>0</v>
      </c>
      <c r="E637" s="76">
        <v>0</v>
      </c>
      <c r="F637" s="79">
        <v>0</v>
      </c>
      <c r="G637" s="79"/>
      <c r="I637" s="79"/>
      <c r="J637" s="79"/>
      <c r="K637" s="79"/>
    </row>
    <row r="638" spans="1:11">
      <c r="B638" t="s">
        <v>41</v>
      </c>
      <c r="C638" s="76">
        <v>0</v>
      </c>
      <c r="D638" s="79">
        <v>0</v>
      </c>
      <c r="E638" s="76">
        <v>0</v>
      </c>
      <c r="F638" s="79">
        <v>0</v>
      </c>
      <c r="G638" s="79"/>
      <c r="I638" s="79"/>
      <c r="J638" s="79"/>
      <c r="K638" s="79"/>
    </row>
    <row r="639" spans="1:11">
      <c r="B639" t="s">
        <v>42</v>
      </c>
      <c r="C639" s="76">
        <v>0</v>
      </c>
      <c r="D639" s="79">
        <v>0</v>
      </c>
      <c r="E639" s="76">
        <v>0</v>
      </c>
      <c r="F639" s="79">
        <v>0</v>
      </c>
      <c r="G639" s="79"/>
      <c r="I639" s="79"/>
    </row>
    <row r="640" spans="1:11">
      <c r="B640" t="s">
        <v>43</v>
      </c>
      <c r="C640" s="76">
        <v>0</v>
      </c>
      <c r="D640" s="79">
        <v>0</v>
      </c>
      <c r="E640" s="76">
        <v>0</v>
      </c>
      <c r="F640" s="79">
        <v>0</v>
      </c>
      <c r="G640" s="79"/>
      <c r="I640" s="79"/>
      <c r="J640" s="79"/>
      <c r="K640" s="79"/>
    </row>
    <row r="641" spans="1:11">
      <c r="B641" t="s">
        <v>44</v>
      </c>
      <c r="C641" s="76">
        <v>0</v>
      </c>
      <c r="D641" s="79">
        <v>0</v>
      </c>
      <c r="E641" s="76">
        <v>0</v>
      </c>
      <c r="F641" s="79">
        <v>0</v>
      </c>
      <c r="G641" s="79"/>
      <c r="I641" s="79"/>
    </row>
    <row r="642" spans="1:11">
      <c r="B642" t="s">
        <v>45</v>
      </c>
      <c r="C642" s="76">
        <v>0</v>
      </c>
      <c r="D642" s="79">
        <v>0</v>
      </c>
      <c r="E642" s="76">
        <v>0</v>
      </c>
      <c r="F642" s="79">
        <v>0</v>
      </c>
      <c r="G642" s="79"/>
      <c r="I642" s="79"/>
      <c r="J642" s="79"/>
      <c r="K642" s="79"/>
    </row>
    <row r="643" spans="1:11">
      <c r="B643" t="s">
        <v>46</v>
      </c>
      <c r="C643" s="76">
        <v>0</v>
      </c>
      <c r="D643" s="79">
        <v>0</v>
      </c>
      <c r="E643" s="76">
        <v>0</v>
      </c>
      <c r="F643" s="79">
        <v>0</v>
      </c>
      <c r="G643" s="79"/>
      <c r="I643" s="79"/>
    </row>
    <row r="644" spans="1:11">
      <c r="A644" t="s">
        <v>341</v>
      </c>
      <c r="C644" s="76">
        <v>0</v>
      </c>
      <c r="D644" s="79">
        <v>0</v>
      </c>
      <c r="E644" s="76">
        <v>0</v>
      </c>
      <c r="F644" s="79">
        <v>0</v>
      </c>
      <c r="G644" s="126" t="str">
        <f>IF(C644=0,"N/A",D644/C644)</f>
        <v>N/A</v>
      </c>
      <c r="H644" s="126" t="str">
        <f>IF(E644=0,"N/A",F644/E644)</f>
        <v>N/A</v>
      </c>
      <c r="I644" s="79" t="str">
        <f>A644</f>
        <v>lake arthur Total</v>
      </c>
      <c r="J644" s="79" t="str">
        <f>G644</f>
        <v>N/A</v>
      </c>
      <c r="K644" s="79" t="str">
        <f>H644</f>
        <v>N/A</v>
      </c>
    </row>
    <row r="645" spans="1:11">
      <c r="A645" t="s">
        <v>105</v>
      </c>
      <c r="B645" t="s">
        <v>39</v>
      </c>
      <c r="C645" s="76">
        <v>21.83</v>
      </c>
      <c r="D645" s="79">
        <v>1209742</v>
      </c>
      <c r="E645" s="76">
        <v>21.83</v>
      </c>
      <c r="F645" s="79">
        <v>1209742</v>
      </c>
      <c r="G645" s="79"/>
      <c r="I645" s="79"/>
      <c r="J645" s="79"/>
      <c r="K645" s="79"/>
    </row>
    <row r="646" spans="1:11">
      <c r="B646" t="s">
        <v>40</v>
      </c>
      <c r="C646" s="76">
        <v>47</v>
      </c>
      <c r="D646" s="79">
        <v>2510249</v>
      </c>
      <c r="E646" s="76">
        <v>47</v>
      </c>
      <c r="F646" s="79">
        <v>2510249</v>
      </c>
      <c r="G646" s="79"/>
      <c r="I646" s="79"/>
      <c r="J646" s="79"/>
      <c r="K646" s="79"/>
    </row>
    <row r="647" spans="1:11">
      <c r="B647" t="s">
        <v>41</v>
      </c>
      <c r="C647" s="76">
        <v>9.5</v>
      </c>
      <c r="D647" s="79">
        <v>529535</v>
      </c>
      <c r="E647" s="76">
        <v>9.5</v>
      </c>
      <c r="F647" s="79">
        <v>529535</v>
      </c>
      <c r="G647" s="79"/>
      <c r="I647" s="79"/>
    </row>
    <row r="648" spans="1:11">
      <c r="B648" t="s">
        <v>42</v>
      </c>
      <c r="C648" s="76">
        <v>8.6</v>
      </c>
      <c r="D648" s="79">
        <v>574770</v>
      </c>
      <c r="E648" s="76">
        <v>8.6</v>
      </c>
      <c r="F648" s="79">
        <v>574770</v>
      </c>
      <c r="G648" s="79"/>
      <c r="I648" s="79"/>
      <c r="J648" s="79"/>
      <c r="K648" s="79"/>
    </row>
    <row r="649" spans="1:11">
      <c r="B649" t="s">
        <v>43</v>
      </c>
      <c r="C649" s="76">
        <v>15.46</v>
      </c>
      <c r="D649" s="79">
        <v>838403</v>
      </c>
      <c r="E649" s="76">
        <v>15.46</v>
      </c>
      <c r="F649" s="79">
        <v>838403</v>
      </c>
      <c r="G649" s="79"/>
      <c r="I649" s="79"/>
    </row>
    <row r="650" spans="1:11">
      <c r="B650" t="s">
        <v>44</v>
      </c>
      <c r="C650" s="76">
        <v>1</v>
      </c>
      <c r="D650" s="79">
        <v>55452</v>
      </c>
      <c r="E650" s="76">
        <v>1</v>
      </c>
      <c r="F650" s="79">
        <v>55452</v>
      </c>
      <c r="G650" s="79"/>
      <c r="I650" s="79"/>
      <c r="J650" s="79"/>
      <c r="K650" s="79"/>
    </row>
    <row r="651" spans="1:11">
      <c r="B651" t="s">
        <v>45</v>
      </c>
      <c r="C651" s="76">
        <v>6</v>
      </c>
      <c r="D651" s="79">
        <v>257365</v>
      </c>
      <c r="E651" s="76">
        <v>6</v>
      </c>
      <c r="F651" s="79">
        <v>257365</v>
      </c>
      <c r="G651" s="79"/>
      <c r="I651" s="79"/>
      <c r="J651" s="79"/>
      <c r="K651" s="79"/>
    </row>
    <row r="652" spans="1:11">
      <c r="B652" t="s">
        <v>46</v>
      </c>
      <c r="C652" s="76">
        <v>0</v>
      </c>
      <c r="D652" s="79">
        <v>0</v>
      </c>
      <c r="E652" s="76">
        <v>0</v>
      </c>
      <c r="F652" s="79">
        <v>0</v>
      </c>
      <c r="G652" s="79"/>
      <c r="I652" s="79"/>
      <c r="J652" s="79"/>
      <c r="K652" s="79"/>
    </row>
    <row r="653" spans="1:11">
      <c r="A653" t="s">
        <v>342</v>
      </c>
      <c r="C653" s="76">
        <v>109.38999999999999</v>
      </c>
      <c r="D653" s="79">
        <v>5975516</v>
      </c>
      <c r="E653" s="76">
        <v>109.38999999999999</v>
      </c>
      <c r="F653" s="79">
        <v>5975516</v>
      </c>
      <c r="G653" s="126">
        <f>IF(C653=0,"N/A",D653/C653)</f>
        <v>54625.797604899904</v>
      </c>
      <c r="H653" s="126">
        <f>IF(E653=0,"N/A",F653/E653)</f>
        <v>54625.797604899904</v>
      </c>
      <c r="I653" s="79" t="str">
        <f>A653</f>
        <v>las cruces Total</v>
      </c>
      <c r="J653" s="79">
        <f>G653</f>
        <v>54625.797604899904</v>
      </c>
      <c r="K653" s="79">
        <f>H653</f>
        <v>54625.797604899904</v>
      </c>
    </row>
    <row r="654" spans="1:11">
      <c r="A654" t="s">
        <v>191</v>
      </c>
      <c r="B654" t="s">
        <v>39</v>
      </c>
      <c r="C654" s="76">
        <v>0</v>
      </c>
      <c r="D654" s="79">
        <v>0</v>
      </c>
      <c r="E654" s="76">
        <v>0</v>
      </c>
      <c r="F654" s="79">
        <v>0</v>
      </c>
      <c r="G654" s="79"/>
      <c r="I654" s="79"/>
      <c r="J654" s="79"/>
      <c r="K654" s="79"/>
    </row>
    <row r="655" spans="1:11">
      <c r="B655" t="s">
        <v>40</v>
      </c>
      <c r="C655" s="76">
        <v>0</v>
      </c>
      <c r="D655" s="79">
        <v>0</v>
      </c>
      <c r="E655" s="76">
        <v>0</v>
      </c>
      <c r="F655" s="79">
        <v>0</v>
      </c>
      <c r="G655" s="79"/>
      <c r="I655" s="79"/>
    </row>
    <row r="656" spans="1:11">
      <c r="B656" t="s">
        <v>41</v>
      </c>
      <c r="C656" s="76">
        <v>0</v>
      </c>
      <c r="D656" s="79">
        <v>0</v>
      </c>
      <c r="E656" s="76">
        <v>0</v>
      </c>
      <c r="F656" s="79">
        <v>0</v>
      </c>
      <c r="G656" s="79"/>
      <c r="I656" s="79"/>
      <c r="J656" s="79"/>
      <c r="K656" s="79"/>
    </row>
    <row r="657" spans="1:11">
      <c r="B657" t="s">
        <v>42</v>
      </c>
      <c r="C657" s="76">
        <v>0</v>
      </c>
      <c r="D657" s="79">
        <v>0</v>
      </c>
      <c r="E657" s="76">
        <v>0</v>
      </c>
      <c r="F657" s="79">
        <v>0</v>
      </c>
      <c r="G657" s="79"/>
      <c r="I657" s="79"/>
    </row>
    <row r="658" spans="1:11">
      <c r="B658" t="s">
        <v>43</v>
      </c>
      <c r="C658" s="76">
        <v>0</v>
      </c>
      <c r="D658" s="79">
        <v>0</v>
      </c>
      <c r="E658" s="76">
        <v>0</v>
      </c>
      <c r="F658" s="79">
        <v>0</v>
      </c>
      <c r="G658" s="79"/>
      <c r="I658" s="79"/>
      <c r="J658" s="79"/>
      <c r="K658" s="79"/>
    </row>
    <row r="659" spans="1:11">
      <c r="B659" t="s">
        <v>44</v>
      </c>
      <c r="C659" s="76">
        <v>0</v>
      </c>
      <c r="D659" s="79">
        <v>0</v>
      </c>
      <c r="E659" s="76">
        <v>0</v>
      </c>
      <c r="F659" s="79">
        <v>0</v>
      </c>
      <c r="G659" s="79"/>
      <c r="I659" s="79"/>
    </row>
    <row r="660" spans="1:11">
      <c r="B660" t="s">
        <v>45</v>
      </c>
      <c r="C660" s="76">
        <v>0</v>
      </c>
      <c r="D660" s="79">
        <v>0</v>
      </c>
      <c r="E660" s="76">
        <v>0</v>
      </c>
      <c r="F660" s="79">
        <v>0</v>
      </c>
      <c r="G660" s="79"/>
      <c r="I660" s="79"/>
      <c r="J660" s="79"/>
      <c r="K660" s="79"/>
    </row>
    <row r="661" spans="1:11">
      <c r="B661" t="s">
        <v>46</v>
      </c>
      <c r="C661" s="76">
        <v>0</v>
      </c>
      <c r="D661" s="79">
        <v>0</v>
      </c>
      <c r="E661" s="76">
        <v>0</v>
      </c>
      <c r="F661" s="79">
        <v>0</v>
      </c>
      <c r="G661" s="79"/>
      <c r="I661" s="79"/>
      <c r="J661" s="79"/>
      <c r="K661" s="79"/>
    </row>
    <row r="662" spans="1:11">
      <c r="A662" t="s">
        <v>343</v>
      </c>
      <c r="C662" s="76">
        <v>0</v>
      </c>
      <c r="D662" s="79">
        <v>0</v>
      </c>
      <c r="E662" s="76">
        <v>0</v>
      </c>
      <c r="F662" s="79">
        <v>0</v>
      </c>
      <c r="G662" s="126" t="str">
        <f>IF(C662=0,"N/A",D662/C662)</f>
        <v>N/A</v>
      </c>
      <c r="H662" s="126" t="str">
        <f>IF(E662=0,"N/A",F662/E662)</f>
        <v>N/A</v>
      </c>
      <c r="I662" s="79" t="str">
        <f>A662</f>
        <v>las montanas charter high school Total</v>
      </c>
      <c r="J662" s="79" t="str">
        <f>G662</f>
        <v>N/A</v>
      </c>
      <c r="K662" s="79" t="str">
        <f>H662</f>
        <v>N/A</v>
      </c>
    </row>
    <row r="663" spans="1:11">
      <c r="A663" t="s">
        <v>106</v>
      </c>
      <c r="B663" t="s">
        <v>39</v>
      </c>
      <c r="C663" s="76">
        <v>1</v>
      </c>
      <c r="D663" s="79">
        <v>64449</v>
      </c>
      <c r="E663" s="76">
        <v>1</v>
      </c>
      <c r="F663" s="79">
        <v>64450</v>
      </c>
      <c r="G663" s="79"/>
      <c r="I663" s="79"/>
      <c r="J663" s="79"/>
      <c r="K663" s="79"/>
    </row>
    <row r="664" spans="1:11">
      <c r="B664" t="s">
        <v>40</v>
      </c>
      <c r="C664" s="76">
        <v>1</v>
      </c>
      <c r="D664" s="79">
        <v>63128</v>
      </c>
      <c r="E664" s="76">
        <v>1</v>
      </c>
      <c r="F664" s="79">
        <v>63129</v>
      </c>
      <c r="G664" s="79"/>
      <c r="I664" s="79"/>
      <c r="J664" s="79"/>
      <c r="K664" s="79"/>
    </row>
    <row r="665" spans="1:11">
      <c r="B665" t="s">
        <v>41</v>
      </c>
      <c r="C665" s="76">
        <v>1</v>
      </c>
      <c r="D665" s="79">
        <v>66156</v>
      </c>
      <c r="E665" s="76">
        <v>1</v>
      </c>
      <c r="F665" s="79">
        <v>66157</v>
      </c>
      <c r="G665" s="79"/>
      <c r="I665" s="79"/>
    </row>
    <row r="666" spans="1:11">
      <c r="B666" t="s">
        <v>42</v>
      </c>
      <c r="C666" s="76">
        <v>1</v>
      </c>
      <c r="D666" s="79">
        <v>47083</v>
      </c>
      <c r="E666" s="76">
        <v>1</v>
      </c>
      <c r="F666" s="79">
        <v>47084</v>
      </c>
      <c r="G666" s="79"/>
      <c r="I666" s="79"/>
      <c r="J666" s="79"/>
      <c r="K666" s="79"/>
    </row>
    <row r="667" spans="1:11">
      <c r="B667" t="s">
        <v>43</v>
      </c>
      <c r="C667" s="76">
        <v>1</v>
      </c>
      <c r="D667" s="79">
        <v>50504</v>
      </c>
      <c r="E667" s="76">
        <v>1</v>
      </c>
      <c r="F667" s="79">
        <v>50505</v>
      </c>
      <c r="G667" s="79"/>
      <c r="I667" s="79"/>
      <c r="J667" s="79"/>
      <c r="K667" s="79"/>
    </row>
    <row r="668" spans="1:11">
      <c r="B668" t="s">
        <v>44</v>
      </c>
      <c r="C668" s="76">
        <v>0</v>
      </c>
      <c r="D668" s="79">
        <v>0</v>
      </c>
      <c r="E668" s="76">
        <v>0</v>
      </c>
      <c r="F668" s="79">
        <v>0</v>
      </c>
      <c r="G668" s="79"/>
      <c r="I668" s="79"/>
      <c r="J668" s="79"/>
      <c r="K668" s="79"/>
    </row>
    <row r="669" spans="1:11">
      <c r="B669" t="s">
        <v>45</v>
      </c>
      <c r="C669" s="76">
        <v>0</v>
      </c>
      <c r="D669" s="79">
        <v>0</v>
      </c>
      <c r="E669" s="76">
        <v>0</v>
      </c>
      <c r="F669" s="79">
        <v>0</v>
      </c>
      <c r="G669" s="79"/>
      <c r="I669" s="79"/>
    </row>
    <row r="670" spans="1:11">
      <c r="B670" t="s">
        <v>46</v>
      </c>
      <c r="C670" s="76">
        <v>0</v>
      </c>
      <c r="D670" s="79">
        <v>0</v>
      </c>
      <c r="E670" s="76">
        <v>0</v>
      </c>
      <c r="F670" s="79">
        <v>0</v>
      </c>
      <c r="G670" s="79"/>
      <c r="I670" s="79"/>
      <c r="J670" s="79"/>
      <c r="K670" s="79"/>
    </row>
    <row r="671" spans="1:11">
      <c r="A671" t="s">
        <v>344</v>
      </c>
      <c r="C671" s="76">
        <v>5</v>
      </c>
      <c r="D671" s="79">
        <v>291320</v>
      </c>
      <c r="E671" s="76">
        <v>5</v>
      </c>
      <c r="F671" s="79">
        <v>291325</v>
      </c>
      <c r="G671" s="126">
        <f>IF(C671=0,"N/A",D671/C671)</f>
        <v>58264</v>
      </c>
      <c r="H671" s="126">
        <f>IF(E671=0,"N/A",F671/E671)</f>
        <v>58265</v>
      </c>
      <c r="I671" s="79" t="str">
        <f>A671</f>
        <v>las vegas city Total</v>
      </c>
      <c r="J671" s="79">
        <f>G671</f>
        <v>58264</v>
      </c>
      <c r="K671" s="79">
        <f>H671</f>
        <v>58265</v>
      </c>
    </row>
    <row r="672" spans="1:11">
      <c r="A672" t="s">
        <v>107</v>
      </c>
      <c r="B672" t="s">
        <v>39</v>
      </c>
      <c r="C672" s="76">
        <v>0</v>
      </c>
      <c r="D672" s="79">
        <v>0</v>
      </c>
      <c r="E672" s="76">
        <v>0</v>
      </c>
      <c r="F672" s="79">
        <v>0</v>
      </c>
      <c r="G672" s="79"/>
      <c r="I672" s="79"/>
      <c r="J672" s="79"/>
      <c r="K672" s="79"/>
    </row>
    <row r="673" spans="1:11">
      <c r="B673" t="s">
        <v>40</v>
      </c>
      <c r="C673" s="76">
        <v>1</v>
      </c>
      <c r="D673" s="79">
        <v>62481</v>
      </c>
      <c r="E673" s="76">
        <v>1</v>
      </c>
      <c r="F673" s="79">
        <v>62481</v>
      </c>
      <c r="G673" s="79"/>
      <c r="I673" s="79"/>
    </row>
    <row r="674" spans="1:11">
      <c r="B674" t="s">
        <v>41</v>
      </c>
      <c r="C674" s="76">
        <v>0</v>
      </c>
      <c r="D674" s="79">
        <v>0</v>
      </c>
      <c r="E674" s="76">
        <v>0</v>
      </c>
      <c r="F674" s="79">
        <v>0</v>
      </c>
      <c r="G674" s="79"/>
      <c r="I674" s="79"/>
      <c r="J674" s="79"/>
      <c r="K674" s="79"/>
    </row>
    <row r="675" spans="1:11">
      <c r="B675" t="s">
        <v>42</v>
      </c>
      <c r="C675" s="76">
        <v>0</v>
      </c>
      <c r="D675" s="79">
        <v>0</v>
      </c>
      <c r="E675" s="76">
        <v>0</v>
      </c>
      <c r="F675" s="79">
        <v>0</v>
      </c>
      <c r="G675" s="79"/>
      <c r="I675" s="79"/>
      <c r="J675" s="79"/>
      <c r="K675" s="79"/>
    </row>
    <row r="676" spans="1:11">
      <c r="B676" t="s">
        <v>43</v>
      </c>
      <c r="C676" s="76">
        <v>0</v>
      </c>
      <c r="D676" s="79">
        <v>0</v>
      </c>
      <c r="E676" s="76">
        <v>0</v>
      </c>
      <c r="F676" s="79">
        <v>0</v>
      </c>
      <c r="G676" s="79"/>
      <c r="I676" s="79"/>
      <c r="J676" s="79"/>
      <c r="K676" s="79"/>
    </row>
    <row r="677" spans="1:11">
      <c r="B677" t="s">
        <v>44</v>
      </c>
      <c r="C677" s="76">
        <v>0</v>
      </c>
      <c r="D677" s="79">
        <v>0</v>
      </c>
      <c r="E677" s="76">
        <v>0</v>
      </c>
      <c r="F677" s="79">
        <v>0</v>
      </c>
      <c r="G677" s="79"/>
      <c r="I677" s="79"/>
    </row>
    <row r="678" spans="1:11">
      <c r="B678" t="s">
        <v>45</v>
      </c>
      <c r="C678" s="76">
        <v>0</v>
      </c>
      <c r="D678" s="79">
        <v>0</v>
      </c>
      <c r="E678" s="76">
        <v>0</v>
      </c>
      <c r="F678" s="79">
        <v>0</v>
      </c>
      <c r="G678" s="79"/>
      <c r="I678" s="79"/>
      <c r="J678" s="79"/>
      <c r="K678" s="79"/>
    </row>
    <row r="679" spans="1:11">
      <c r="B679" t="s">
        <v>46</v>
      </c>
      <c r="C679" s="76">
        <v>0</v>
      </c>
      <c r="D679" s="79">
        <v>0</v>
      </c>
      <c r="E679" s="76">
        <v>0</v>
      </c>
      <c r="F679" s="79">
        <v>0</v>
      </c>
      <c r="G679" s="79"/>
      <c r="I679" s="79"/>
    </row>
    <row r="680" spans="1:11">
      <c r="A680" t="s">
        <v>346</v>
      </c>
      <c r="C680" s="76">
        <v>1</v>
      </c>
      <c r="D680" s="79">
        <v>62481</v>
      </c>
      <c r="E680" s="76">
        <v>1</v>
      </c>
      <c r="F680" s="79">
        <v>62481</v>
      </c>
      <c r="G680" s="126">
        <f>IF(C680=0,"N/A",D680/C680)</f>
        <v>62481</v>
      </c>
      <c r="H680" s="126">
        <f>IF(E680=0,"N/A",F680/E680)</f>
        <v>62481</v>
      </c>
      <c r="I680" s="79" t="str">
        <f>A680</f>
        <v>logan Total</v>
      </c>
      <c r="J680" s="79">
        <f>G680</f>
        <v>62481</v>
      </c>
      <c r="K680" s="79">
        <f>H680</f>
        <v>62481</v>
      </c>
    </row>
    <row r="681" spans="1:11">
      <c r="A681" t="s">
        <v>108</v>
      </c>
      <c r="B681" t="s">
        <v>39</v>
      </c>
      <c r="C681" s="76">
        <v>0</v>
      </c>
      <c r="D681" s="79">
        <v>0</v>
      </c>
      <c r="E681" s="76">
        <v>0</v>
      </c>
      <c r="F681" s="79">
        <v>0</v>
      </c>
      <c r="G681" s="79"/>
      <c r="I681" s="79"/>
    </row>
    <row r="682" spans="1:11">
      <c r="B682" t="s">
        <v>40</v>
      </c>
      <c r="C682" s="76">
        <v>0</v>
      </c>
      <c r="D682" s="79">
        <v>0</v>
      </c>
      <c r="E682" s="76">
        <v>0</v>
      </c>
      <c r="F682" s="79">
        <v>0</v>
      </c>
      <c r="G682" s="79"/>
      <c r="I682" s="79"/>
      <c r="J682" s="79"/>
      <c r="K682" s="79"/>
    </row>
    <row r="683" spans="1:11">
      <c r="B683" t="s">
        <v>41</v>
      </c>
      <c r="C683" s="76">
        <v>0</v>
      </c>
      <c r="D683" s="79">
        <v>0</v>
      </c>
      <c r="E683" s="76">
        <v>0</v>
      </c>
      <c r="F683" s="79">
        <v>0</v>
      </c>
      <c r="G683" s="79"/>
      <c r="I683" s="79"/>
      <c r="J683" s="79"/>
      <c r="K683" s="79"/>
    </row>
    <row r="684" spans="1:11">
      <c r="B684" t="s">
        <v>42</v>
      </c>
      <c r="C684" s="76">
        <v>0</v>
      </c>
      <c r="D684" s="79">
        <v>0</v>
      </c>
      <c r="E684" s="76">
        <v>0</v>
      </c>
      <c r="F684" s="79">
        <v>0</v>
      </c>
      <c r="G684" s="79"/>
      <c r="I684" s="79"/>
      <c r="J684" s="79"/>
      <c r="K684" s="79"/>
    </row>
    <row r="685" spans="1:11">
      <c r="B685" t="s">
        <v>43</v>
      </c>
      <c r="C685" s="76">
        <v>0.8</v>
      </c>
      <c r="D685" s="79">
        <v>75000</v>
      </c>
      <c r="E685" s="76">
        <v>0.8</v>
      </c>
      <c r="F685" s="79">
        <v>75000</v>
      </c>
      <c r="G685" s="79"/>
      <c r="I685" s="79"/>
    </row>
    <row r="686" spans="1:11">
      <c r="B686" t="s">
        <v>44</v>
      </c>
      <c r="C686" s="76">
        <v>0</v>
      </c>
      <c r="D686" s="79">
        <v>0</v>
      </c>
      <c r="E686" s="76">
        <v>0</v>
      </c>
      <c r="F686" s="79">
        <v>0</v>
      </c>
      <c r="G686" s="79"/>
      <c r="I686" s="79"/>
      <c r="J686" s="79"/>
      <c r="K686" s="79"/>
    </row>
    <row r="687" spans="1:11">
      <c r="B687" t="s">
        <v>45</v>
      </c>
      <c r="C687" s="76">
        <v>0</v>
      </c>
      <c r="D687" s="79">
        <v>0</v>
      </c>
      <c r="E687" s="76">
        <v>0</v>
      </c>
      <c r="F687" s="79">
        <v>0</v>
      </c>
      <c r="G687" s="79"/>
      <c r="I687" s="79"/>
    </row>
    <row r="688" spans="1:11">
      <c r="B688" t="s">
        <v>46</v>
      </c>
      <c r="C688" s="76">
        <v>0</v>
      </c>
      <c r="D688" s="79">
        <v>0</v>
      </c>
      <c r="E688" s="76">
        <v>0</v>
      </c>
      <c r="F688" s="79">
        <v>0</v>
      </c>
      <c r="G688" s="79"/>
      <c r="I688" s="79"/>
      <c r="J688" s="79"/>
      <c r="K688" s="79"/>
    </row>
    <row r="689" spans="1:11">
      <c r="A689" t="s">
        <v>347</v>
      </c>
      <c r="C689" s="76">
        <v>0.8</v>
      </c>
      <c r="D689" s="79">
        <v>75000</v>
      </c>
      <c r="E689" s="76">
        <v>0.8</v>
      </c>
      <c r="F689" s="79">
        <v>75000</v>
      </c>
      <c r="G689" s="126">
        <f>IF(C689=0,"N/A",D689/C689)</f>
        <v>93750</v>
      </c>
      <c r="H689" s="126">
        <f>IF(E689=0,"N/A",F689/E689)</f>
        <v>93750</v>
      </c>
      <c r="I689" s="79" t="str">
        <f>A689</f>
        <v>lordsburg Total</v>
      </c>
      <c r="J689" s="79">
        <f>G689</f>
        <v>93750</v>
      </c>
      <c r="K689" s="79">
        <f>H689</f>
        <v>93750</v>
      </c>
    </row>
    <row r="690" spans="1:11">
      <c r="A690" t="s">
        <v>109</v>
      </c>
      <c r="B690" t="s">
        <v>39</v>
      </c>
      <c r="C690" s="76">
        <v>1</v>
      </c>
      <c r="D690" s="79">
        <v>83172.23</v>
      </c>
      <c r="E690" s="76">
        <v>1</v>
      </c>
      <c r="F690" s="79">
        <v>85667.4</v>
      </c>
      <c r="G690" s="79"/>
      <c r="I690" s="79"/>
      <c r="J690" s="79"/>
      <c r="K690" s="79"/>
    </row>
    <row r="691" spans="1:11">
      <c r="B691" t="s">
        <v>40</v>
      </c>
      <c r="C691" s="76">
        <v>8</v>
      </c>
      <c r="D691" s="79">
        <v>460799.46</v>
      </c>
      <c r="E691" s="76">
        <v>8</v>
      </c>
      <c r="F691" s="79">
        <v>474623.44</v>
      </c>
      <c r="G691" s="79"/>
      <c r="I691" s="79"/>
      <c r="J691" s="79"/>
      <c r="K691" s="79"/>
    </row>
    <row r="692" spans="1:11">
      <c r="B692" t="s">
        <v>41</v>
      </c>
      <c r="C692" s="76">
        <v>0</v>
      </c>
      <c r="D692" s="79">
        <v>0</v>
      </c>
      <c r="E692" s="76">
        <v>0</v>
      </c>
      <c r="F692" s="79">
        <v>0</v>
      </c>
      <c r="G692" s="79"/>
      <c r="I692" s="79"/>
      <c r="J692" s="79"/>
      <c r="K692" s="79"/>
    </row>
    <row r="693" spans="1:11">
      <c r="B693" t="s">
        <v>42</v>
      </c>
      <c r="C693" s="76">
        <v>0.67</v>
      </c>
      <c r="D693" s="79">
        <v>24139.15</v>
      </c>
      <c r="E693" s="76">
        <v>0.67</v>
      </c>
      <c r="F693" s="79">
        <v>24863.32</v>
      </c>
      <c r="G693" s="79"/>
      <c r="I693" s="79"/>
    </row>
    <row r="694" spans="1:11">
      <c r="B694" t="s">
        <v>43</v>
      </c>
      <c r="C694" s="76">
        <v>2</v>
      </c>
      <c r="D694" s="79">
        <v>138156.46</v>
      </c>
      <c r="E694" s="76">
        <v>2</v>
      </c>
      <c r="F694" s="79">
        <v>142301.15</v>
      </c>
      <c r="G694" s="79"/>
      <c r="I694" s="79"/>
      <c r="J694" s="79"/>
      <c r="K694" s="79"/>
    </row>
    <row r="695" spans="1:11">
      <c r="B695" t="s">
        <v>44</v>
      </c>
      <c r="C695" s="76">
        <v>0</v>
      </c>
      <c r="D695" s="79">
        <v>0</v>
      </c>
      <c r="E695" s="76">
        <v>0</v>
      </c>
      <c r="F695" s="79">
        <v>0</v>
      </c>
      <c r="G695" s="79"/>
      <c r="I695" s="79"/>
    </row>
    <row r="696" spans="1:11">
      <c r="B696" t="s">
        <v>45</v>
      </c>
      <c r="C696" s="76">
        <v>0</v>
      </c>
      <c r="D696" s="79">
        <v>0</v>
      </c>
      <c r="E696" s="76">
        <v>0</v>
      </c>
      <c r="F696" s="79">
        <v>0</v>
      </c>
      <c r="G696" s="79"/>
      <c r="I696" s="79"/>
      <c r="J696" s="79"/>
      <c r="K696" s="79"/>
    </row>
    <row r="697" spans="1:11">
      <c r="B697" t="s">
        <v>46</v>
      </c>
      <c r="C697" s="76">
        <v>0.8</v>
      </c>
      <c r="D697" s="79">
        <v>45098.14</v>
      </c>
      <c r="E697" s="76">
        <v>0.8</v>
      </c>
      <c r="F697" s="79">
        <v>46451.08</v>
      </c>
      <c r="G697" s="79"/>
      <c r="I697" s="79"/>
    </row>
    <row r="698" spans="1:11">
      <c r="A698" t="s">
        <v>348</v>
      </c>
      <c r="C698" s="76">
        <v>12.47</v>
      </c>
      <c r="D698" s="79">
        <v>751365.44000000006</v>
      </c>
      <c r="E698" s="76">
        <v>12.47</v>
      </c>
      <c r="F698" s="79">
        <v>773906.3899999999</v>
      </c>
      <c r="G698" s="126">
        <f>IF(C698=0,"N/A",D698/C698)</f>
        <v>60253.844426623902</v>
      </c>
      <c r="H698" s="126">
        <f>IF(E698=0,"N/A",F698/E698)</f>
        <v>62061.458700882104</v>
      </c>
      <c r="I698" s="79" t="str">
        <f>A698</f>
        <v>los alamos Total</v>
      </c>
      <c r="J698" s="79">
        <f>G698</f>
        <v>60253.844426623902</v>
      </c>
      <c r="K698" s="79">
        <f>H698</f>
        <v>62061.458700882104</v>
      </c>
    </row>
    <row r="699" spans="1:11">
      <c r="A699" t="s">
        <v>110</v>
      </c>
      <c r="B699" t="s">
        <v>39</v>
      </c>
      <c r="C699" s="76">
        <v>4</v>
      </c>
      <c r="D699" s="79">
        <v>290489.3</v>
      </c>
      <c r="E699" s="76">
        <v>4</v>
      </c>
      <c r="F699" s="79">
        <v>291027.53999999998</v>
      </c>
      <c r="G699" s="79"/>
      <c r="I699" s="79"/>
      <c r="J699" s="79"/>
      <c r="K699" s="79"/>
    </row>
    <row r="700" spans="1:11">
      <c r="B700" t="s">
        <v>40</v>
      </c>
      <c r="C700" s="76">
        <v>3</v>
      </c>
      <c r="D700" s="79">
        <v>182481.34</v>
      </c>
      <c r="E700" s="76">
        <v>3</v>
      </c>
      <c r="F700" s="79">
        <v>185331</v>
      </c>
      <c r="G700" s="79"/>
      <c r="I700" s="79"/>
      <c r="J700" s="79"/>
      <c r="K700" s="79"/>
    </row>
    <row r="701" spans="1:11">
      <c r="B701" t="s">
        <v>41</v>
      </c>
      <c r="C701" s="76">
        <v>0</v>
      </c>
      <c r="D701" s="79">
        <v>0</v>
      </c>
      <c r="E701" s="76">
        <v>0</v>
      </c>
      <c r="F701" s="79">
        <v>0</v>
      </c>
      <c r="G701" s="79"/>
      <c r="I701" s="79"/>
    </row>
    <row r="702" spans="1:11">
      <c r="B702" t="s">
        <v>42</v>
      </c>
      <c r="C702" s="76">
        <v>1</v>
      </c>
      <c r="D702" s="79">
        <v>58875.46</v>
      </c>
      <c r="E702" s="76">
        <v>1</v>
      </c>
      <c r="F702" s="79">
        <v>58875.46</v>
      </c>
      <c r="G702" s="79"/>
      <c r="I702" s="79"/>
      <c r="J702" s="79"/>
      <c r="K702" s="79"/>
    </row>
    <row r="703" spans="1:11">
      <c r="B703" t="s">
        <v>43</v>
      </c>
      <c r="C703" s="76">
        <v>1</v>
      </c>
      <c r="D703" s="79">
        <v>61427.96</v>
      </c>
      <c r="E703" s="76">
        <v>1</v>
      </c>
      <c r="F703" s="79">
        <v>62578</v>
      </c>
      <c r="G703" s="79"/>
      <c r="I703" s="79"/>
    </row>
    <row r="704" spans="1:11">
      <c r="B704" t="s">
        <v>44</v>
      </c>
      <c r="C704" s="76">
        <v>0</v>
      </c>
      <c r="D704" s="79">
        <v>0</v>
      </c>
      <c r="E704" s="76">
        <v>0</v>
      </c>
      <c r="F704" s="79">
        <v>0</v>
      </c>
      <c r="G704" s="79"/>
      <c r="I704" s="79"/>
      <c r="J704" s="79"/>
      <c r="K704" s="79"/>
    </row>
    <row r="705" spans="1:11">
      <c r="B705" t="s">
        <v>45</v>
      </c>
      <c r="C705" s="76">
        <v>0</v>
      </c>
      <c r="D705" s="79">
        <v>0</v>
      </c>
      <c r="E705" s="76">
        <v>0</v>
      </c>
      <c r="F705" s="79">
        <v>0</v>
      </c>
      <c r="G705" s="79"/>
      <c r="I705" s="79"/>
    </row>
    <row r="706" spans="1:11">
      <c r="B706" t="s">
        <v>46</v>
      </c>
      <c r="C706" s="76">
        <v>0</v>
      </c>
      <c r="D706" s="79">
        <v>0</v>
      </c>
      <c r="E706" s="76">
        <v>0</v>
      </c>
      <c r="F706" s="79">
        <v>0</v>
      </c>
      <c r="G706" s="79"/>
      <c r="I706" s="79"/>
      <c r="J706" s="79"/>
      <c r="K706" s="79"/>
    </row>
    <row r="707" spans="1:11">
      <c r="A707" t="s">
        <v>349</v>
      </c>
      <c r="C707" s="76">
        <v>9</v>
      </c>
      <c r="D707" s="79">
        <v>593274.05999999994</v>
      </c>
      <c r="E707" s="76">
        <v>9</v>
      </c>
      <c r="F707" s="79">
        <v>597812</v>
      </c>
      <c r="G707" s="126">
        <f>IF(C707=0,"N/A",D707/C707)</f>
        <v>65919.34</v>
      </c>
      <c r="H707" s="126">
        <f>IF(E707=0,"N/A",F707/E707)</f>
        <v>66423.555555555562</v>
      </c>
      <c r="I707" s="79" t="str">
        <f>A707</f>
        <v>los lunas Total</v>
      </c>
      <c r="J707" s="79">
        <f>G707</f>
        <v>65919.34</v>
      </c>
      <c r="K707" s="79">
        <f>H707</f>
        <v>66423.555555555562</v>
      </c>
    </row>
    <row r="708" spans="1:11">
      <c r="A708" t="s">
        <v>111</v>
      </c>
      <c r="B708" t="s">
        <v>39</v>
      </c>
      <c r="C708" s="76">
        <v>0</v>
      </c>
      <c r="D708" s="79">
        <v>0</v>
      </c>
      <c r="E708" s="76">
        <v>0</v>
      </c>
      <c r="F708" s="79">
        <v>0</v>
      </c>
      <c r="G708" s="79"/>
      <c r="I708" s="79"/>
      <c r="J708" s="79"/>
      <c r="K708" s="79"/>
    </row>
    <row r="709" spans="1:11">
      <c r="B709" t="s">
        <v>40</v>
      </c>
      <c r="C709" s="76">
        <v>0</v>
      </c>
      <c r="D709" s="79">
        <v>0</v>
      </c>
      <c r="E709" s="76">
        <v>0</v>
      </c>
      <c r="F709" s="79">
        <v>0</v>
      </c>
      <c r="G709" s="79"/>
      <c r="I709" s="79"/>
    </row>
    <row r="710" spans="1:11">
      <c r="B710" t="s">
        <v>41</v>
      </c>
      <c r="C710" s="76">
        <v>0</v>
      </c>
      <c r="D710" s="79">
        <v>0</v>
      </c>
      <c r="E710" s="76">
        <v>0</v>
      </c>
      <c r="F710" s="79">
        <v>0</v>
      </c>
      <c r="G710" s="79"/>
      <c r="I710" s="79"/>
      <c r="J710" s="79"/>
      <c r="K710" s="79"/>
    </row>
    <row r="711" spans="1:11">
      <c r="B711" t="s">
        <v>42</v>
      </c>
      <c r="C711" s="76">
        <v>0</v>
      </c>
      <c r="D711" s="79">
        <v>0</v>
      </c>
      <c r="E711" s="76">
        <v>0</v>
      </c>
      <c r="F711" s="79">
        <v>0</v>
      </c>
      <c r="G711" s="79"/>
      <c r="I711" s="79"/>
    </row>
    <row r="712" spans="1:11">
      <c r="B712" t="s">
        <v>43</v>
      </c>
      <c r="C712" s="76">
        <v>0</v>
      </c>
      <c r="D712" s="79">
        <v>0</v>
      </c>
      <c r="E712" s="76">
        <v>0</v>
      </c>
      <c r="F712" s="79">
        <v>0</v>
      </c>
      <c r="G712" s="79"/>
      <c r="I712" s="79"/>
      <c r="J712" s="79"/>
      <c r="K712" s="79"/>
    </row>
    <row r="713" spans="1:11">
      <c r="B713" t="s">
        <v>44</v>
      </c>
      <c r="C713" s="76">
        <v>0</v>
      </c>
      <c r="D713" s="79">
        <v>0</v>
      </c>
      <c r="E713" s="76">
        <v>0</v>
      </c>
      <c r="F713" s="79">
        <v>0</v>
      </c>
      <c r="G713" s="79"/>
      <c r="I713" s="79"/>
    </row>
    <row r="714" spans="1:11">
      <c r="B714" t="s">
        <v>45</v>
      </c>
      <c r="C714" s="76">
        <v>0</v>
      </c>
      <c r="D714" s="79">
        <v>0</v>
      </c>
      <c r="E714" s="76">
        <v>0</v>
      </c>
      <c r="F714" s="79">
        <v>0</v>
      </c>
      <c r="G714" s="79"/>
      <c r="I714" s="79"/>
      <c r="J714" s="79"/>
      <c r="K714" s="79"/>
    </row>
    <row r="715" spans="1:11">
      <c r="B715" t="s">
        <v>46</v>
      </c>
      <c r="C715" s="76">
        <v>0</v>
      </c>
      <c r="D715" s="79">
        <v>0</v>
      </c>
      <c r="E715" s="76">
        <v>0</v>
      </c>
      <c r="F715" s="79">
        <v>0</v>
      </c>
      <c r="G715" s="79"/>
      <c r="I715" s="79"/>
      <c r="J715" s="79"/>
      <c r="K715" s="79"/>
    </row>
    <row r="716" spans="1:11">
      <c r="A716" t="s">
        <v>351</v>
      </c>
      <c r="C716" s="76">
        <v>0</v>
      </c>
      <c r="D716" s="79">
        <v>0</v>
      </c>
      <c r="E716" s="76">
        <v>0</v>
      </c>
      <c r="F716" s="79">
        <v>0</v>
      </c>
      <c r="G716" s="126" t="str">
        <f>IF(C716=0,"N/A",D716/C716)</f>
        <v>N/A</v>
      </c>
      <c r="H716" s="126" t="str">
        <f>IF(E716=0,"N/A",F716/E716)</f>
        <v>N/A</v>
      </c>
      <c r="I716" s="79" t="str">
        <f>A716</f>
        <v>loving Total</v>
      </c>
      <c r="J716" s="79" t="str">
        <f>G716</f>
        <v>N/A</v>
      </c>
      <c r="K716" s="79" t="str">
        <f>H716</f>
        <v>N/A</v>
      </c>
    </row>
    <row r="717" spans="1:11">
      <c r="A717" t="s">
        <v>112</v>
      </c>
      <c r="B717" t="s">
        <v>39</v>
      </c>
      <c r="C717" s="76">
        <v>8</v>
      </c>
      <c r="D717" s="79">
        <v>476716</v>
      </c>
      <c r="E717" s="76">
        <v>8</v>
      </c>
      <c r="F717" s="79">
        <v>482049</v>
      </c>
      <c r="G717" s="79"/>
      <c r="I717" s="79"/>
    </row>
    <row r="718" spans="1:11">
      <c r="B718" t="s">
        <v>40</v>
      </c>
      <c r="C718" s="76">
        <v>1</v>
      </c>
      <c r="D718" s="79">
        <v>69228</v>
      </c>
      <c r="E718" s="76">
        <v>1</v>
      </c>
      <c r="F718" s="79">
        <v>69228</v>
      </c>
      <c r="G718" s="79"/>
      <c r="I718" s="79"/>
      <c r="J718" s="79"/>
      <c r="K718" s="79"/>
    </row>
    <row r="719" spans="1:11">
      <c r="B719" t="s">
        <v>41</v>
      </c>
      <c r="C719" s="76">
        <v>0</v>
      </c>
      <c r="D719" s="79">
        <v>0</v>
      </c>
      <c r="E719" s="76">
        <v>0</v>
      </c>
      <c r="F719" s="79">
        <v>0</v>
      </c>
      <c r="G719" s="79"/>
      <c r="I719" s="79"/>
    </row>
    <row r="720" spans="1:11">
      <c r="B720" t="s">
        <v>42</v>
      </c>
      <c r="C720" s="76">
        <v>1</v>
      </c>
      <c r="D720" s="79">
        <v>46439</v>
      </c>
      <c r="E720" s="76">
        <v>1</v>
      </c>
      <c r="F720" s="79">
        <v>46452</v>
      </c>
      <c r="G720" s="79"/>
      <c r="I720" s="79"/>
      <c r="J720" s="79"/>
      <c r="K720" s="79"/>
    </row>
    <row r="721" spans="1:11">
      <c r="B721" t="s">
        <v>43</v>
      </c>
      <c r="C721" s="76">
        <v>0</v>
      </c>
      <c r="D721" s="79">
        <v>0</v>
      </c>
      <c r="E721" s="76">
        <v>0</v>
      </c>
      <c r="F721" s="79">
        <v>0</v>
      </c>
      <c r="G721" s="79"/>
      <c r="I721" s="79"/>
    </row>
    <row r="722" spans="1:11">
      <c r="B722" t="s">
        <v>44</v>
      </c>
      <c r="C722" s="76">
        <v>0</v>
      </c>
      <c r="D722" s="79">
        <v>0</v>
      </c>
      <c r="E722" s="76">
        <v>0</v>
      </c>
      <c r="F722" s="79">
        <v>0</v>
      </c>
      <c r="G722" s="79"/>
      <c r="I722" s="79"/>
      <c r="J722" s="79"/>
      <c r="K722" s="79"/>
    </row>
    <row r="723" spans="1:11">
      <c r="B723" t="s">
        <v>45</v>
      </c>
      <c r="C723" s="76">
        <v>0</v>
      </c>
      <c r="D723" s="79">
        <v>0</v>
      </c>
      <c r="E723" s="76">
        <v>0</v>
      </c>
      <c r="F723" s="79">
        <v>0</v>
      </c>
      <c r="G723" s="79"/>
      <c r="I723" s="79"/>
      <c r="J723" s="79"/>
      <c r="K723" s="79"/>
    </row>
    <row r="724" spans="1:11">
      <c r="B724" t="s">
        <v>46</v>
      </c>
      <c r="C724" s="76">
        <v>0</v>
      </c>
      <c r="D724" s="79">
        <v>0</v>
      </c>
      <c r="E724" s="76">
        <v>0</v>
      </c>
      <c r="F724" s="79">
        <v>0</v>
      </c>
      <c r="G724" s="79"/>
      <c r="I724" s="79"/>
      <c r="J724" s="79"/>
      <c r="K724" s="79"/>
    </row>
    <row r="725" spans="1:11">
      <c r="A725" t="s">
        <v>352</v>
      </c>
      <c r="C725" s="76">
        <v>10</v>
      </c>
      <c r="D725" s="79">
        <v>592383</v>
      </c>
      <c r="E725" s="76">
        <v>10</v>
      </c>
      <c r="F725" s="79">
        <v>597729</v>
      </c>
      <c r="G725" s="126">
        <f>IF(C725=0,"N/A",D725/C725)</f>
        <v>59238.3</v>
      </c>
      <c r="H725" s="126">
        <f>IF(E725=0,"N/A",F725/E725)</f>
        <v>59772.9</v>
      </c>
      <c r="I725" s="79" t="str">
        <f>A725</f>
        <v>lovington Total</v>
      </c>
      <c r="J725" s="79">
        <f>G725</f>
        <v>59238.3</v>
      </c>
      <c r="K725" s="79">
        <f>H725</f>
        <v>59772.9</v>
      </c>
    </row>
    <row r="726" spans="1:11">
      <c r="A726" t="s">
        <v>113</v>
      </c>
      <c r="B726" t="s">
        <v>39</v>
      </c>
      <c r="C726" s="76">
        <v>0</v>
      </c>
      <c r="D726" s="79">
        <v>0</v>
      </c>
      <c r="E726" s="76">
        <v>0</v>
      </c>
      <c r="F726" s="79">
        <v>0</v>
      </c>
      <c r="G726" s="79"/>
      <c r="I726" s="79"/>
      <c r="J726" s="79"/>
      <c r="K726" s="79"/>
    </row>
    <row r="727" spans="1:11">
      <c r="B727" t="s">
        <v>40</v>
      </c>
      <c r="C727" s="76">
        <v>0</v>
      </c>
      <c r="D727" s="79">
        <v>0</v>
      </c>
      <c r="E727" s="76">
        <v>0</v>
      </c>
      <c r="F727" s="79">
        <v>0</v>
      </c>
      <c r="G727" s="79"/>
      <c r="I727" s="79"/>
    </row>
    <row r="728" spans="1:11">
      <c r="B728" t="s">
        <v>41</v>
      </c>
      <c r="C728" s="76">
        <v>0</v>
      </c>
      <c r="D728" s="79">
        <v>0</v>
      </c>
      <c r="E728" s="76">
        <v>0</v>
      </c>
      <c r="F728" s="79">
        <v>0</v>
      </c>
      <c r="G728" s="79"/>
      <c r="I728" s="79"/>
      <c r="J728" s="79"/>
      <c r="K728" s="79"/>
    </row>
    <row r="729" spans="1:11">
      <c r="B729" t="s">
        <v>42</v>
      </c>
      <c r="C729" s="76">
        <v>0</v>
      </c>
      <c r="D729" s="79">
        <v>0</v>
      </c>
      <c r="E729" s="76">
        <v>0</v>
      </c>
      <c r="F729" s="79">
        <v>0</v>
      </c>
      <c r="G729" s="79"/>
      <c r="I729" s="79"/>
    </row>
    <row r="730" spans="1:11">
      <c r="B730" t="s">
        <v>43</v>
      </c>
      <c r="C730" s="76">
        <v>0</v>
      </c>
      <c r="D730" s="79">
        <v>0</v>
      </c>
      <c r="E730" s="76">
        <v>0</v>
      </c>
      <c r="F730" s="79">
        <v>0</v>
      </c>
      <c r="G730" s="79"/>
      <c r="I730" s="79"/>
      <c r="J730" s="79"/>
      <c r="K730" s="79"/>
    </row>
    <row r="731" spans="1:11">
      <c r="B731" t="s">
        <v>44</v>
      </c>
      <c r="C731" s="76">
        <v>0</v>
      </c>
      <c r="D731" s="79">
        <v>0</v>
      </c>
      <c r="E731" s="76">
        <v>0</v>
      </c>
      <c r="F731" s="79">
        <v>0</v>
      </c>
      <c r="G731" s="79"/>
      <c r="I731" s="79"/>
    </row>
    <row r="732" spans="1:11">
      <c r="B732" t="s">
        <v>45</v>
      </c>
      <c r="C732" s="76">
        <v>0</v>
      </c>
      <c r="D732" s="79">
        <v>0</v>
      </c>
      <c r="E732" s="76">
        <v>0</v>
      </c>
      <c r="F732" s="79">
        <v>0</v>
      </c>
      <c r="G732" s="79"/>
      <c r="I732" s="79"/>
      <c r="J732" s="79"/>
      <c r="K732" s="79"/>
    </row>
    <row r="733" spans="1:11">
      <c r="B733" t="s">
        <v>46</v>
      </c>
      <c r="C733" s="76">
        <v>0</v>
      </c>
      <c r="D733" s="79">
        <v>0</v>
      </c>
      <c r="E733" s="76">
        <v>0</v>
      </c>
      <c r="F733" s="79">
        <v>0</v>
      </c>
      <c r="G733" s="79"/>
      <c r="I733" s="79"/>
      <c r="J733" s="79"/>
      <c r="K733" s="79"/>
    </row>
    <row r="734" spans="1:11">
      <c r="A734" t="s">
        <v>353</v>
      </c>
      <c r="C734" s="76">
        <v>0</v>
      </c>
      <c r="D734" s="79">
        <v>0</v>
      </c>
      <c r="E734" s="76">
        <v>0</v>
      </c>
      <c r="F734" s="79">
        <v>0</v>
      </c>
      <c r="G734" s="126" t="str">
        <f>IF(C734=0,"N/A",D734/C734)</f>
        <v>N/A</v>
      </c>
      <c r="H734" s="126" t="str">
        <f>IF(E734=0,"N/A",F734/E734)</f>
        <v>N/A</v>
      </c>
      <c r="I734" s="79" t="str">
        <f>A734</f>
        <v>magdalena Total</v>
      </c>
      <c r="J734" s="79" t="str">
        <f>G734</f>
        <v>N/A</v>
      </c>
      <c r="K734" s="79" t="str">
        <f>H734</f>
        <v>N/A</v>
      </c>
    </row>
    <row r="735" spans="1:11">
      <c r="A735" t="s">
        <v>194</v>
      </c>
      <c r="B735" t="s">
        <v>39</v>
      </c>
      <c r="C735" s="76">
        <v>0</v>
      </c>
      <c r="D735" s="79">
        <v>0</v>
      </c>
      <c r="E735" s="76">
        <v>0</v>
      </c>
      <c r="F735" s="79">
        <v>0</v>
      </c>
      <c r="G735" s="79"/>
      <c r="I735" s="79"/>
      <c r="J735" s="79"/>
      <c r="K735" s="79"/>
    </row>
    <row r="736" spans="1:11">
      <c r="B736" t="s">
        <v>40</v>
      </c>
      <c r="C736" s="76">
        <v>0</v>
      </c>
      <c r="D736" s="79">
        <v>0</v>
      </c>
      <c r="E736" s="76">
        <v>0</v>
      </c>
      <c r="F736" s="79">
        <v>0</v>
      </c>
      <c r="G736" s="79"/>
      <c r="I736" s="79"/>
      <c r="J736" s="79"/>
      <c r="K736" s="79"/>
    </row>
    <row r="737" spans="1:11">
      <c r="B737" t="s">
        <v>41</v>
      </c>
      <c r="C737" s="76">
        <v>0</v>
      </c>
      <c r="D737" s="79">
        <v>0</v>
      </c>
      <c r="E737" s="76">
        <v>0</v>
      </c>
      <c r="F737" s="79">
        <v>0</v>
      </c>
      <c r="G737" s="79"/>
      <c r="I737" s="79"/>
    </row>
    <row r="738" spans="1:11">
      <c r="B738" t="s">
        <v>42</v>
      </c>
      <c r="C738" s="76">
        <v>0</v>
      </c>
      <c r="D738" s="79">
        <v>0</v>
      </c>
      <c r="E738" s="76">
        <v>0</v>
      </c>
      <c r="F738" s="79">
        <v>0</v>
      </c>
      <c r="G738" s="79"/>
      <c r="I738" s="79"/>
      <c r="J738" s="79"/>
      <c r="K738" s="79"/>
    </row>
    <row r="739" spans="1:11">
      <c r="B739" t="s">
        <v>43</v>
      </c>
      <c r="C739" s="76">
        <v>0</v>
      </c>
      <c r="D739" s="79">
        <v>0</v>
      </c>
      <c r="E739" s="76">
        <v>0</v>
      </c>
      <c r="F739" s="79">
        <v>0</v>
      </c>
      <c r="G739" s="79"/>
      <c r="I739" s="79"/>
    </row>
    <row r="740" spans="1:11">
      <c r="B740" t="s">
        <v>44</v>
      </c>
      <c r="C740" s="76">
        <v>0</v>
      </c>
      <c r="D740" s="79">
        <v>0</v>
      </c>
      <c r="E740" s="76">
        <v>0</v>
      </c>
      <c r="F740" s="79">
        <v>0</v>
      </c>
      <c r="G740" s="79"/>
      <c r="I740" s="79"/>
      <c r="J740" s="79"/>
      <c r="K740" s="79"/>
    </row>
    <row r="741" spans="1:11">
      <c r="B741" t="s">
        <v>45</v>
      </c>
      <c r="C741" s="76">
        <v>0</v>
      </c>
      <c r="D741" s="79">
        <v>0</v>
      </c>
      <c r="E741" s="76">
        <v>0</v>
      </c>
      <c r="F741" s="79">
        <v>0</v>
      </c>
      <c r="G741" s="79"/>
      <c r="I741" s="79"/>
      <c r="J741" s="79"/>
      <c r="K741" s="79"/>
    </row>
    <row r="742" spans="1:11">
      <c r="B742" t="s">
        <v>46</v>
      </c>
      <c r="C742" s="76">
        <v>0</v>
      </c>
      <c r="D742" s="79">
        <v>0</v>
      </c>
      <c r="E742" s="76">
        <v>0</v>
      </c>
      <c r="F742" s="79">
        <v>0</v>
      </c>
      <c r="G742" s="79"/>
      <c r="I742" s="79"/>
      <c r="J742" s="79"/>
      <c r="K742" s="79"/>
    </row>
    <row r="743" spans="1:11">
      <c r="A743" t="s">
        <v>354</v>
      </c>
      <c r="C743" s="76">
        <v>0</v>
      </c>
      <c r="D743" s="79">
        <v>0</v>
      </c>
      <c r="E743" s="76">
        <v>0</v>
      </c>
      <c r="F743" s="79">
        <v>0</v>
      </c>
      <c r="G743" s="126" t="str">
        <f>IF(C743=0,"N/A",D743/C743)</f>
        <v>N/A</v>
      </c>
      <c r="H743" s="126" t="str">
        <f>IF(E743=0,"N/A",F743/E743)</f>
        <v>N/A</v>
      </c>
      <c r="I743" s="79" t="str">
        <f>A743</f>
        <v>masters program (the) Total</v>
      </c>
      <c r="J743" s="79" t="str">
        <f>G743</f>
        <v>N/A</v>
      </c>
      <c r="K743" s="79" t="str">
        <f>H743</f>
        <v>N/A</v>
      </c>
    </row>
    <row r="744" spans="1:11">
      <c r="A744" t="s">
        <v>114</v>
      </c>
      <c r="B744" t="s">
        <v>39</v>
      </c>
      <c r="C744" s="76">
        <v>0</v>
      </c>
      <c r="D744" s="79">
        <v>0</v>
      </c>
      <c r="E744" s="76">
        <v>0</v>
      </c>
      <c r="F744" s="79">
        <v>0</v>
      </c>
      <c r="G744" s="79"/>
      <c r="I744" s="79"/>
      <c r="J744" s="79"/>
      <c r="K744" s="79"/>
    </row>
    <row r="745" spans="1:11">
      <c r="B745" t="s">
        <v>40</v>
      </c>
      <c r="C745" s="76">
        <v>0</v>
      </c>
      <c r="D745" s="79">
        <v>0</v>
      </c>
      <c r="E745" s="76">
        <v>0</v>
      </c>
      <c r="F745" s="79">
        <v>0</v>
      </c>
      <c r="G745" s="79"/>
      <c r="I745" s="79"/>
    </row>
    <row r="746" spans="1:11">
      <c r="B746" t="s">
        <v>41</v>
      </c>
      <c r="C746" s="76">
        <v>0</v>
      </c>
      <c r="D746" s="79">
        <v>0</v>
      </c>
      <c r="E746" s="76">
        <v>0</v>
      </c>
      <c r="F746" s="79">
        <v>0</v>
      </c>
      <c r="G746" s="79"/>
      <c r="I746" s="79"/>
      <c r="J746" s="79"/>
      <c r="K746" s="79"/>
    </row>
    <row r="747" spans="1:11">
      <c r="B747" t="s">
        <v>42</v>
      </c>
      <c r="C747" s="76">
        <v>0</v>
      </c>
      <c r="D747" s="79">
        <v>0</v>
      </c>
      <c r="E747" s="76">
        <v>0</v>
      </c>
      <c r="F747" s="79">
        <v>0</v>
      </c>
      <c r="G747" s="79"/>
      <c r="I747" s="79"/>
    </row>
    <row r="748" spans="1:11">
      <c r="B748" t="s">
        <v>43</v>
      </c>
      <c r="C748" s="76">
        <v>0</v>
      </c>
      <c r="D748" s="79">
        <v>0</v>
      </c>
      <c r="E748" s="76">
        <v>0</v>
      </c>
      <c r="F748" s="79">
        <v>0</v>
      </c>
      <c r="G748" s="79"/>
      <c r="I748" s="79"/>
      <c r="J748" s="79"/>
      <c r="K748" s="79"/>
    </row>
    <row r="749" spans="1:11">
      <c r="B749" t="s">
        <v>44</v>
      </c>
      <c r="C749" s="76">
        <v>0</v>
      </c>
      <c r="D749" s="79">
        <v>0</v>
      </c>
      <c r="E749" s="76">
        <v>0</v>
      </c>
      <c r="F749" s="79">
        <v>0</v>
      </c>
      <c r="G749" s="79"/>
      <c r="I749" s="79"/>
    </row>
    <row r="750" spans="1:11">
      <c r="B750" t="s">
        <v>45</v>
      </c>
      <c r="C750" s="76">
        <v>0</v>
      </c>
      <c r="D750" s="79">
        <v>0</v>
      </c>
      <c r="E750" s="76">
        <v>0</v>
      </c>
      <c r="F750" s="79">
        <v>0</v>
      </c>
      <c r="G750" s="79"/>
      <c r="I750" s="79"/>
      <c r="J750" s="79"/>
      <c r="K750" s="79"/>
    </row>
    <row r="751" spans="1:11">
      <c r="B751" t="s">
        <v>46</v>
      </c>
      <c r="C751" s="76">
        <v>0</v>
      </c>
      <c r="D751" s="79">
        <v>0</v>
      </c>
      <c r="E751" s="76">
        <v>0</v>
      </c>
      <c r="F751" s="79">
        <v>0</v>
      </c>
      <c r="G751" s="79"/>
      <c r="I751" s="79"/>
      <c r="J751" s="79"/>
      <c r="K751" s="79"/>
    </row>
    <row r="752" spans="1:11">
      <c r="A752" t="s">
        <v>355</v>
      </c>
      <c r="C752" s="76">
        <v>0</v>
      </c>
      <c r="D752" s="79">
        <v>0</v>
      </c>
      <c r="E752" s="76">
        <v>0</v>
      </c>
      <c r="F752" s="79">
        <v>0</v>
      </c>
      <c r="G752" s="126" t="str">
        <f>IF(C752=0,"N/A",D752/C752)</f>
        <v>N/A</v>
      </c>
      <c r="H752" s="126" t="str">
        <f>IF(E752=0,"N/A",F752/E752)</f>
        <v>N/A</v>
      </c>
      <c r="I752" s="79" t="str">
        <f>A752</f>
        <v>maxwell Total</v>
      </c>
      <c r="J752" s="79" t="str">
        <f>G752</f>
        <v>N/A</v>
      </c>
      <c r="K752" s="79" t="str">
        <f>H752</f>
        <v>N/A</v>
      </c>
    </row>
    <row r="753" spans="1:11">
      <c r="A753" t="s">
        <v>195</v>
      </c>
      <c r="B753" t="s">
        <v>39</v>
      </c>
      <c r="C753" s="76">
        <v>0</v>
      </c>
      <c r="D753" s="79">
        <v>0</v>
      </c>
      <c r="E753" s="76">
        <v>0</v>
      </c>
      <c r="F753" s="79">
        <v>0</v>
      </c>
      <c r="G753" s="79"/>
      <c r="I753" s="79"/>
      <c r="J753" s="79"/>
      <c r="K753" s="79"/>
    </row>
    <row r="754" spans="1:11">
      <c r="B754" t="s">
        <v>40</v>
      </c>
      <c r="C754" s="76">
        <v>0</v>
      </c>
      <c r="D754" s="79">
        <v>0</v>
      </c>
      <c r="E754" s="76">
        <v>0</v>
      </c>
      <c r="F754" s="79">
        <v>0</v>
      </c>
      <c r="G754" s="79"/>
      <c r="I754" s="79"/>
      <c r="J754" s="79"/>
      <c r="K754" s="79"/>
    </row>
    <row r="755" spans="1:11">
      <c r="B755" t="s">
        <v>41</v>
      </c>
      <c r="C755" s="76">
        <v>0</v>
      </c>
      <c r="D755" s="79">
        <v>0</v>
      </c>
      <c r="E755" s="76">
        <v>0</v>
      </c>
      <c r="F755" s="79">
        <v>0</v>
      </c>
      <c r="G755" s="79"/>
      <c r="I755" s="79"/>
    </row>
    <row r="756" spans="1:11">
      <c r="B756" t="s">
        <v>42</v>
      </c>
      <c r="C756" s="76">
        <v>0</v>
      </c>
      <c r="D756" s="79">
        <v>0</v>
      </c>
      <c r="E756" s="76">
        <v>0</v>
      </c>
      <c r="F756" s="79">
        <v>0</v>
      </c>
      <c r="G756" s="79"/>
      <c r="I756" s="79"/>
      <c r="J756" s="79"/>
      <c r="K756" s="79"/>
    </row>
    <row r="757" spans="1:11">
      <c r="B757" t="s">
        <v>43</v>
      </c>
      <c r="C757" s="76">
        <v>0</v>
      </c>
      <c r="D757" s="79">
        <v>0</v>
      </c>
      <c r="E757" s="76">
        <v>0</v>
      </c>
      <c r="F757" s="79">
        <v>0</v>
      </c>
      <c r="G757" s="79"/>
      <c r="I757" s="79"/>
      <c r="J757" s="79"/>
      <c r="K757" s="79"/>
    </row>
    <row r="758" spans="1:11">
      <c r="B758" t="s">
        <v>44</v>
      </c>
      <c r="C758" s="76">
        <v>0</v>
      </c>
      <c r="D758" s="79">
        <v>0</v>
      </c>
      <c r="E758" s="76">
        <v>0</v>
      </c>
      <c r="F758" s="79">
        <v>0</v>
      </c>
      <c r="G758" s="79"/>
      <c r="I758" s="79"/>
      <c r="J758" s="79"/>
      <c r="K758" s="79"/>
    </row>
    <row r="759" spans="1:11">
      <c r="B759" t="s">
        <v>45</v>
      </c>
      <c r="C759" s="76">
        <v>0</v>
      </c>
      <c r="D759" s="79">
        <v>0</v>
      </c>
      <c r="E759" s="76">
        <v>0</v>
      </c>
      <c r="F759" s="79">
        <v>0</v>
      </c>
      <c r="G759" s="79"/>
      <c r="I759" s="79"/>
    </row>
    <row r="760" spans="1:11">
      <c r="B760" t="s">
        <v>46</v>
      </c>
      <c r="C760" s="76">
        <v>0</v>
      </c>
      <c r="D760" s="79">
        <v>0</v>
      </c>
      <c r="E760" s="76">
        <v>0</v>
      </c>
      <c r="F760" s="79">
        <v>0</v>
      </c>
      <c r="G760" s="79"/>
      <c r="I760" s="79"/>
      <c r="J760" s="79"/>
      <c r="K760" s="79"/>
    </row>
    <row r="761" spans="1:11">
      <c r="A761" t="s">
        <v>356</v>
      </c>
      <c r="C761" s="76">
        <v>0</v>
      </c>
      <c r="D761" s="79">
        <v>0</v>
      </c>
      <c r="E761" s="76">
        <v>0</v>
      </c>
      <c r="F761" s="79">
        <v>0</v>
      </c>
      <c r="G761" s="126" t="str">
        <f>IF(C761=0,"N/A",D761/C761)</f>
        <v>N/A</v>
      </c>
      <c r="H761" s="126" t="str">
        <f>IF(E761=0,"N/A",F761/E761)</f>
        <v>N/A</v>
      </c>
      <c r="I761" s="79" t="str">
        <f>A761</f>
        <v>mccurdy charter school Total</v>
      </c>
      <c r="J761" s="79" t="str">
        <f>G761</f>
        <v>N/A</v>
      </c>
      <c r="K761" s="79" t="str">
        <f>H761</f>
        <v>N/A</v>
      </c>
    </row>
    <row r="762" spans="1:11">
      <c r="A762" t="s">
        <v>196</v>
      </c>
      <c r="B762" t="s">
        <v>39</v>
      </c>
      <c r="C762" s="76">
        <v>0</v>
      </c>
      <c r="D762" s="79">
        <v>0</v>
      </c>
      <c r="E762" s="76">
        <v>0</v>
      </c>
      <c r="F762" s="79">
        <v>0</v>
      </c>
      <c r="G762" s="79"/>
      <c r="I762" s="79"/>
      <c r="J762" s="79"/>
      <c r="K762" s="79"/>
    </row>
    <row r="763" spans="1:11">
      <c r="B763" t="s">
        <v>40</v>
      </c>
      <c r="C763" s="76">
        <v>0</v>
      </c>
      <c r="D763" s="79">
        <v>0</v>
      </c>
      <c r="E763" s="76">
        <v>0</v>
      </c>
      <c r="F763" s="79">
        <v>0</v>
      </c>
      <c r="G763" s="79"/>
      <c r="I763" s="79"/>
    </row>
    <row r="764" spans="1:11">
      <c r="B764" t="s">
        <v>41</v>
      </c>
      <c r="C764" s="76">
        <v>0</v>
      </c>
      <c r="D764" s="79">
        <v>0</v>
      </c>
      <c r="E764" s="76">
        <v>0</v>
      </c>
      <c r="F764" s="79">
        <v>0</v>
      </c>
      <c r="G764" s="79"/>
      <c r="I764" s="79"/>
      <c r="J764" s="79"/>
      <c r="K764" s="79"/>
    </row>
    <row r="765" spans="1:11">
      <c r="B765" t="s">
        <v>42</v>
      </c>
      <c r="C765" s="76">
        <v>0</v>
      </c>
      <c r="D765" s="79">
        <v>0</v>
      </c>
      <c r="E765" s="76">
        <v>0</v>
      </c>
      <c r="F765" s="79">
        <v>0</v>
      </c>
      <c r="G765" s="79"/>
      <c r="I765" s="79"/>
      <c r="J765" s="79"/>
      <c r="K765" s="79"/>
    </row>
    <row r="766" spans="1:11">
      <c r="B766" t="s">
        <v>43</v>
      </c>
      <c r="C766" s="76">
        <v>0.33</v>
      </c>
      <c r="D766" s="79">
        <v>11286</v>
      </c>
      <c r="E766" s="76">
        <v>0.33</v>
      </c>
      <c r="F766" s="79">
        <v>13926</v>
      </c>
      <c r="G766" s="79"/>
      <c r="I766" s="79"/>
      <c r="J766" s="79"/>
      <c r="K766" s="79"/>
    </row>
    <row r="767" spans="1:11">
      <c r="B767" t="s">
        <v>44</v>
      </c>
      <c r="C767" s="76">
        <v>0</v>
      </c>
      <c r="D767" s="79">
        <v>0</v>
      </c>
      <c r="E767" s="76">
        <v>0</v>
      </c>
      <c r="F767" s="79">
        <v>0</v>
      </c>
      <c r="G767" s="79"/>
      <c r="I767" s="79"/>
    </row>
    <row r="768" spans="1:11">
      <c r="B768" t="s">
        <v>45</v>
      </c>
      <c r="C768" s="76">
        <v>0</v>
      </c>
      <c r="D768" s="79">
        <v>0</v>
      </c>
      <c r="E768" s="76">
        <v>0</v>
      </c>
      <c r="F768" s="79">
        <v>0</v>
      </c>
      <c r="G768" s="79"/>
      <c r="I768" s="79"/>
      <c r="J768" s="79"/>
      <c r="K768" s="79"/>
    </row>
    <row r="769" spans="1:11">
      <c r="B769" t="s">
        <v>46</v>
      </c>
      <c r="C769" s="76">
        <v>0</v>
      </c>
      <c r="D769" s="79">
        <v>0</v>
      </c>
      <c r="E769" s="76">
        <v>0</v>
      </c>
      <c r="F769" s="79">
        <v>0</v>
      </c>
      <c r="G769" s="79"/>
      <c r="I769" s="79"/>
    </row>
    <row r="770" spans="1:11">
      <c r="A770" t="s">
        <v>357</v>
      </c>
      <c r="C770" s="76">
        <v>0.33</v>
      </c>
      <c r="D770" s="79">
        <v>11286</v>
      </c>
      <c r="E770" s="76">
        <v>0.33</v>
      </c>
      <c r="F770" s="79">
        <v>13926</v>
      </c>
      <c r="G770" s="126">
        <f>IF(C770=0,"N/A",D770/C770)</f>
        <v>34200</v>
      </c>
      <c r="H770" s="126">
        <f>IF(E770=0,"N/A",F770/E770)</f>
        <v>42200</v>
      </c>
      <c r="I770" s="79" t="str">
        <f>A770</f>
        <v>media arts collaborative charter school Total</v>
      </c>
      <c r="J770" s="79">
        <f>G770</f>
        <v>34200</v>
      </c>
      <c r="K770" s="79">
        <f>H770</f>
        <v>42200</v>
      </c>
    </row>
    <row r="771" spans="1:11">
      <c r="A771" t="s">
        <v>115</v>
      </c>
      <c r="B771" t="s">
        <v>39</v>
      </c>
      <c r="C771" s="76">
        <v>0</v>
      </c>
      <c r="D771" s="79">
        <v>0</v>
      </c>
      <c r="E771" s="76">
        <v>0</v>
      </c>
      <c r="F771" s="79">
        <v>0</v>
      </c>
      <c r="G771" s="79"/>
      <c r="I771" s="79"/>
    </row>
    <row r="772" spans="1:11">
      <c r="B772" t="s">
        <v>40</v>
      </c>
      <c r="C772" s="76">
        <v>0.8</v>
      </c>
      <c r="D772" s="79">
        <v>43681</v>
      </c>
      <c r="E772" s="76">
        <v>0.8</v>
      </c>
      <c r="F772" s="79">
        <v>43682</v>
      </c>
      <c r="G772" s="79"/>
      <c r="I772" s="79"/>
      <c r="J772" s="79"/>
      <c r="K772" s="79"/>
    </row>
    <row r="773" spans="1:11">
      <c r="B773" t="s">
        <v>41</v>
      </c>
      <c r="C773" s="76">
        <v>0</v>
      </c>
      <c r="D773" s="79">
        <v>0</v>
      </c>
      <c r="E773" s="76">
        <v>0</v>
      </c>
      <c r="F773" s="79">
        <v>0</v>
      </c>
      <c r="G773" s="79"/>
      <c r="I773" s="79"/>
      <c r="J773" s="79"/>
      <c r="K773" s="79"/>
    </row>
    <row r="774" spans="1:11">
      <c r="B774" t="s">
        <v>42</v>
      </c>
      <c r="C774" s="76">
        <v>0</v>
      </c>
      <c r="D774" s="79">
        <v>0</v>
      </c>
      <c r="E774" s="76">
        <v>0</v>
      </c>
      <c r="F774" s="79">
        <v>0</v>
      </c>
      <c r="G774" s="79"/>
      <c r="I774" s="79"/>
      <c r="J774" s="79"/>
      <c r="K774" s="79"/>
    </row>
    <row r="775" spans="1:11">
      <c r="B775" t="s">
        <v>43</v>
      </c>
      <c r="C775" s="76">
        <v>0</v>
      </c>
      <c r="D775" s="79">
        <v>0</v>
      </c>
      <c r="E775" s="76">
        <v>0</v>
      </c>
      <c r="F775" s="79">
        <v>0</v>
      </c>
      <c r="G775" s="79"/>
      <c r="I775" s="79"/>
    </row>
    <row r="776" spans="1:11">
      <c r="B776" t="s">
        <v>44</v>
      </c>
      <c r="C776" s="76">
        <v>0</v>
      </c>
      <c r="D776" s="79">
        <v>0</v>
      </c>
      <c r="E776" s="76">
        <v>0</v>
      </c>
      <c r="F776" s="79">
        <v>0</v>
      </c>
      <c r="G776" s="79"/>
      <c r="I776" s="79"/>
      <c r="J776" s="79"/>
      <c r="K776" s="79"/>
    </row>
    <row r="777" spans="1:11">
      <c r="B777" t="s">
        <v>45</v>
      </c>
      <c r="C777" s="76">
        <v>0</v>
      </c>
      <c r="D777" s="79">
        <v>0</v>
      </c>
      <c r="E777" s="76">
        <v>0</v>
      </c>
      <c r="F777" s="79">
        <v>0</v>
      </c>
      <c r="G777" s="79"/>
      <c r="I777" s="79"/>
    </row>
    <row r="778" spans="1:11">
      <c r="B778" t="s">
        <v>46</v>
      </c>
      <c r="C778" s="76">
        <v>0</v>
      </c>
      <c r="D778" s="79">
        <v>0</v>
      </c>
      <c r="E778" s="76">
        <v>0</v>
      </c>
      <c r="F778" s="79">
        <v>0</v>
      </c>
      <c r="G778" s="79"/>
      <c r="I778" s="79"/>
      <c r="J778" s="79"/>
      <c r="K778" s="79"/>
    </row>
    <row r="779" spans="1:11">
      <c r="A779" t="s">
        <v>358</v>
      </c>
      <c r="C779" s="76">
        <v>0.8</v>
      </c>
      <c r="D779" s="79">
        <v>43681</v>
      </c>
      <c r="E779" s="76">
        <v>0.8</v>
      </c>
      <c r="F779" s="79">
        <v>43682</v>
      </c>
      <c r="G779" s="126">
        <f>IF(C779=0,"N/A",D779/C779)</f>
        <v>54601.25</v>
      </c>
      <c r="H779" s="126">
        <f>IF(E779=0,"N/A",F779/E779)</f>
        <v>54602.5</v>
      </c>
      <c r="I779" s="79" t="str">
        <f>A779</f>
        <v>melrose Total</v>
      </c>
      <c r="J779" s="79">
        <f>G779</f>
        <v>54601.25</v>
      </c>
      <c r="K779" s="79">
        <f>H779</f>
        <v>54602.5</v>
      </c>
    </row>
    <row r="780" spans="1:11">
      <c r="A780" t="s">
        <v>116</v>
      </c>
      <c r="B780" t="s">
        <v>39</v>
      </c>
      <c r="C780" s="76">
        <v>0</v>
      </c>
      <c r="D780" s="79">
        <v>0</v>
      </c>
      <c r="E780" s="76">
        <v>0</v>
      </c>
      <c r="F780" s="79">
        <v>0</v>
      </c>
      <c r="G780" s="79"/>
      <c r="I780" s="79"/>
      <c r="J780" s="79"/>
      <c r="K780" s="79"/>
    </row>
    <row r="781" spans="1:11">
      <c r="B781" t="s">
        <v>40</v>
      </c>
      <c r="C781" s="76">
        <v>0</v>
      </c>
      <c r="D781" s="79">
        <v>0</v>
      </c>
      <c r="E781" s="76">
        <v>0</v>
      </c>
      <c r="F781" s="79">
        <v>0</v>
      </c>
      <c r="G781" s="79"/>
      <c r="I781" s="79"/>
      <c r="J781" s="79"/>
      <c r="K781" s="79"/>
    </row>
    <row r="782" spans="1:11">
      <c r="B782" t="s">
        <v>41</v>
      </c>
      <c r="C782" s="76">
        <v>0</v>
      </c>
      <c r="D782" s="79">
        <v>0</v>
      </c>
      <c r="E782" s="76">
        <v>0</v>
      </c>
      <c r="F782" s="79">
        <v>0</v>
      </c>
      <c r="G782" s="79"/>
      <c r="I782" s="79"/>
      <c r="J782" s="79"/>
      <c r="K782" s="79"/>
    </row>
    <row r="783" spans="1:11">
      <c r="B783" t="s">
        <v>42</v>
      </c>
      <c r="C783" s="76">
        <v>0</v>
      </c>
      <c r="D783" s="79">
        <v>0</v>
      </c>
      <c r="E783" s="76">
        <v>0</v>
      </c>
      <c r="F783" s="79">
        <v>0</v>
      </c>
      <c r="G783" s="79"/>
      <c r="I783" s="79"/>
    </row>
    <row r="784" spans="1:11">
      <c r="B784" t="s">
        <v>43</v>
      </c>
      <c r="C784" s="76">
        <v>0</v>
      </c>
      <c r="D784" s="79">
        <v>0</v>
      </c>
      <c r="E784" s="76">
        <v>0</v>
      </c>
      <c r="F784" s="79">
        <v>0</v>
      </c>
      <c r="G784" s="79"/>
      <c r="I784" s="79"/>
      <c r="J784" s="79"/>
      <c r="K784" s="79"/>
    </row>
    <row r="785" spans="1:11">
      <c r="B785" t="s">
        <v>44</v>
      </c>
      <c r="C785" s="76">
        <v>0</v>
      </c>
      <c r="D785" s="79">
        <v>0</v>
      </c>
      <c r="E785" s="76">
        <v>0</v>
      </c>
      <c r="F785" s="79">
        <v>0</v>
      </c>
      <c r="G785" s="79"/>
      <c r="I785" s="79"/>
    </row>
    <row r="786" spans="1:11">
      <c r="B786" t="s">
        <v>45</v>
      </c>
      <c r="C786" s="76">
        <v>0</v>
      </c>
      <c r="D786" s="79">
        <v>0</v>
      </c>
      <c r="E786" s="76">
        <v>0</v>
      </c>
      <c r="F786" s="79">
        <v>0</v>
      </c>
      <c r="G786" s="79"/>
      <c r="I786" s="79"/>
      <c r="J786" s="79"/>
      <c r="K786" s="79"/>
    </row>
    <row r="787" spans="1:11">
      <c r="B787" t="s">
        <v>46</v>
      </c>
      <c r="C787" s="76">
        <v>0</v>
      </c>
      <c r="D787" s="79">
        <v>0</v>
      </c>
      <c r="E787" s="76">
        <v>0</v>
      </c>
      <c r="F787" s="79">
        <v>0</v>
      </c>
      <c r="G787" s="79"/>
      <c r="I787" s="79"/>
    </row>
    <row r="788" spans="1:11">
      <c r="A788" t="s">
        <v>359</v>
      </c>
      <c r="C788" s="76">
        <v>0</v>
      </c>
      <c r="D788" s="79">
        <v>0</v>
      </c>
      <c r="E788" s="76">
        <v>0</v>
      </c>
      <c r="F788" s="79">
        <v>0</v>
      </c>
      <c r="G788" s="126" t="str">
        <f>IF(C788=0,"N/A",D788/C788)</f>
        <v>N/A</v>
      </c>
      <c r="H788" s="126" t="str">
        <f>IF(E788=0,"N/A",F788/E788)</f>
        <v>N/A</v>
      </c>
      <c r="I788" s="79" t="str">
        <f>A788</f>
        <v>mesa vista Total</v>
      </c>
      <c r="J788" s="79" t="str">
        <f>G788</f>
        <v>N/A</v>
      </c>
      <c r="K788" s="79" t="str">
        <f>H788</f>
        <v>N/A</v>
      </c>
    </row>
    <row r="789" spans="1:11">
      <c r="A789" t="s">
        <v>199</v>
      </c>
      <c r="B789" t="s">
        <v>39</v>
      </c>
      <c r="C789" s="76">
        <v>0</v>
      </c>
      <c r="D789" s="79">
        <v>0</v>
      </c>
      <c r="E789" s="76">
        <v>0</v>
      </c>
      <c r="F789" s="79">
        <v>0</v>
      </c>
      <c r="G789" s="79"/>
      <c r="I789" s="79"/>
      <c r="J789" s="79"/>
      <c r="K789" s="79"/>
    </row>
    <row r="790" spans="1:11">
      <c r="B790" t="s">
        <v>40</v>
      </c>
      <c r="C790" s="76">
        <v>0</v>
      </c>
      <c r="D790" s="79">
        <v>0</v>
      </c>
      <c r="E790" s="76">
        <v>0</v>
      </c>
      <c r="F790" s="79">
        <v>0</v>
      </c>
      <c r="G790" s="79"/>
      <c r="I790" s="79"/>
      <c r="J790" s="79"/>
      <c r="K790" s="79"/>
    </row>
    <row r="791" spans="1:11">
      <c r="B791" t="s">
        <v>41</v>
      </c>
      <c r="C791" s="76">
        <v>0</v>
      </c>
      <c r="D791" s="79">
        <v>0</v>
      </c>
      <c r="E791" s="76">
        <v>0</v>
      </c>
      <c r="F791" s="79">
        <v>0</v>
      </c>
      <c r="G791" s="79"/>
      <c r="I791" s="79"/>
    </row>
    <row r="792" spans="1:11">
      <c r="B792" t="s">
        <v>42</v>
      </c>
      <c r="C792" s="76">
        <v>0</v>
      </c>
      <c r="D792" s="79">
        <v>0</v>
      </c>
      <c r="E792" s="76">
        <v>0</v>
      </c>
      <c r="F792" s="79">
        <v>0</v>
      </c>
      <c r="G792" s="79"/>
      <c r="I792" s="79"/>
      <c r="J792" s="79"/>
      <c r="K792" s="79"/>
    </row>
    <row r="793" spans="1:11">
      <c r="B793" t="s">
        <v>43</v>
      </c>
      <c r="C793" s="76">
        <v>0</v>
      </c>
      <c r="D793" s="79">
        <v>0</v>
      </c>
      <c r="E793" s="76">
        <v>0</v>
      </c>
      <c r="F793" s="79">
        <v>0</v>
      </c>
      <c r="G793" s="79"/>
      <c r="I793" s="79"/>
    </row>
    <row r="794" spans="1:11">
      <c r="B794" t="s">
        <v>44</v>
      </c>
      <c r="C794" s="76">
        <v>0</v>
      </c>
      <c r="D794" s="79">
        <v>0</v>
      </c>
      <c r="E794" s="76">
        <v>0</v>
      </c>
      <c r="F794" s="79">
        <v>0</v>
      </c>
      <c r="G794" s="79"/>
      <c r="I794" s="79"/>
      <c r="J794" s="79"/>
      <c r="K794" s="79"/>
    </row>
    <row r="795" spans="1:11">
      <c r="B795" t="s">
        <v>45</v>
      </c>
      <c r="C795" s="76">
        <v>0</v>
      </c>
      <c r="D795" s="79">
        <v>0</v>
      </c>
      <c r="E795" s="76">
        <v>0</v>
      </c>
      <c r="F795" s="79">
        <v>0</v>
      </c>
      <c r="G795" s="79"/>
      <c r="I795" s="79"/>
    </row>
    <row r="796" spans="1:11">
      <c r="B796" t="s">
        <v>46</v>
      </c>
      <c r="C796" s="76">
        <v>0</v>
      </c>
      <c r="D796" s="79">
        <v>0</v>
      </c>
      <c r="E796" s="76">
        <v>0</v>
      </c>
      <c r="F796" s="79">
        <v>0</v>
      </c>
      <c r="G796" s="79"/>
      <c r="I796" s="79"/>
      <c r="J796" s="79"/>
      <c r="K796" s="79"/>
    </row>
    <row r="797" spans="1:11">
      <c r="A797" t="s">
        <v>361</v>
      </c>
      <c r="C797" s="76">
        <v>0</v>
      </c>
      <c r="D797" s="79">
        <v>0</v>
      </c>
      <c r="E797" s="76">
        <v>0</v>
      </c>
      <c r="F797" s="79">
        <v>0</v>
      </c>
      <c r="G797" s="126" t="str">
        <f>IF(C797=0,"N/A",D797/C797)</f>
        <v>N/A</v>
      </c>
      <c r="H797" s="126" t="str">
        <f>IF(E797=0,"N/A",F797/E797)</f>
        <v>N/A</v>
      </c>
      <c r="I797" s="79" t="str">
        <f>A797</f>
        <v>mission achievement and success Total</v>
      </c>
      <c r="J797" s="79" t="str">
        <f>G797</f>
        <v>N/A</v>
      </c>
      <c r="K797" s="79" t="str">
        <f>H797</f>
        <v>N/A</v>
      </c>
    </row>
    <row r="798" spans="1:11">
      <c r="A798" t="s">
        <v>200</v>
      </c>
      <c r="B798" t="s">
        <v>39</v>
      </c>
      <c r="C798" s="76">
        <v>0</v>
      </c>
      <c r="D798" s="79">
        <v>0</v>
      </c>
      <c r="E798" s="76">
        <v>0</v>
      </c>
      <c r="F798" s="79">
        <v>0</v>
      </c>
      <c r="G798" s="79"/>
      <c r="I798" s="79"/>
      <c r="J798" s="79"/>
      <c r="K798" s="79"/>
    </row>
    <row r="799" spans="1:11">
      <c r="B799" t="s">
        <v>40</v>
      </c>
      <c r="C799" s="76">
        <v>0</v>
      </c>
      <c r="D799" s="79">
        <v>0</v>
      </c>
      <c r="E799" s="76">
        <v>0</v>
      </c>
      <c r="F799" s="79">
        <v>0</v>
      </c>
      <c r="G799" s="79"/>
      <c r="I799" s="79"/>
    </row>
    <row r="800" spans="1:11">
      <c r="B800" t="s">
        <v>41</v>
      </c>
      <c r="C800" s="76">
        <v>0</v>
      </c>
      <c r="D800" s="79">
        <v>0</v>
      </c>
      <c r="E800" s="76">
        <v>0</v>
      </c>
      <c r="F800" s="79">
        <v>0</v>
      </c>
      <c r="G800" s="79"/>
      <c r="I800" s="79"/>
      <c r="J800" s="79"/>
      <c r="K800" s="79"/>
    </row>
    <row r="801" spans="1:11">
      <c r="B801" t="s">
        <v>42</v>
      </c>
      <c r="C801" s="76">
        <v>0</v>
      </c>
      <c r="D801" s="79">
        <v>0</v>
      </c>
      <c r="E801" s="76">
        <v>0</v>
      </c>
      <c r="F801" s="79">
        <v>0</v>
      </c>
      <c r="G801" s="79"/>
      <c r="I801" s="79"/>
    </row>
    <row r="802" spans="1:11">
      <c r="B802" t="s">
        <v>43</v>
      </c>
      <c r="C802" s="76">
        <v>0</v>
      </c>
      <c r="D802" s="79">
        <v>0</v>
      </c>
      <c r="E802" s="76">
        <v>0</v>
      </c>
      <c r="F802" s="79">
        <v>0</v>
      </c>
      <c r="G802" s="79"/>
      <c r="I802" s="79"/>
      <c r="J802" s="79"/>
      <c r="K802" s="79"/>
    </row>
    <row r="803" spans="1:11">
      <c r="B803" t="s">
        <v>44</v>
      </c>
      <c r="C803" s="76">
        <v>0</v>
      </c>
      <c r="D803" s="79">
        <v>0</v>
      </c>
      <c r="E803" s="76">
        <v>0</v>
      </c>
      <c r="F803" s="79">
        <v>0</v>
      </c>
      <c r="G803" s="79"/>
      <c r="I803" s="79"/>
    </row>
    <row r="804" spans="1:11">
      <c r="B804" t="s">
        <v>45</v>
      </c>
      <c r="C804" s="76">
        <v>0</v>
      </c>
      <c r="D804" s="79">
        <v>0</v>
      </c>
      <c r="E804" s="76">
        <v>0</v>
      </c>
      <c r="F804" s="79">
        <v>0</v>
      </c>
      <c r="G804" s="79"/>
      <c r="I804" s="79"/>
      <c r="J804" s="79"/>
      <c r="K804" s="79"/>
    </row>
    <row r="805" spans="1:11">
      <c r="B805" t="s">
        <v>46</v>
      </c>
      <c r="C805" s="76">
        <v>0</v>
      </c>
      <c r="D805" s="79">
        <v>0</v>
      </c>
      <c r="E805" s="76">
        <v>0</v>
      </c>
      <c r="F805" s="79">
        <v>0</v>
      </c>
      <c r="G805" s="79"/>
      <c r="I805" s="79"/>
      <c r="J805" s="79"/>
      <c r="K805" s="79"/>
    </row>
    <row r="806" spans="1:11">
      <c r="A806" t="s">
        <v>362</v>
      </c>
      <c r="C806" s="76">
        <v>0</v>
      </c>
      <c r="D806" s="79">
        <v>0</v>
      </c>
      <c r="E806" s="76">
        <v>0</v>
      </c>
      <c r="F806" s="79">
        <v>0</v>
      </c>
      <c r="G806" s="126" t="str">
        <f>IF(C806=0,"N/A",D806/C806)</f>
        <v>N/A</v>
      </c>
      <c r="H806" s="126" t="str">
        <f>IF(E806=0,"N/A",F806/E806)</f>
        <v>N/A</v>
      </c>
      <c r="I806" s="79" t="str">
        <f>A806</f>
        <v>monte del sol charter school Total</v>
      </c>
      <c r="J806" s="79" t="str">
        <f>G806</f>
        <v>N/A</v>
      </c>
      <c r="K806" s="79" t="str">
        <f>H806</f>
        <v>N/A</v>
      </c>
    </row>
    <row r="807" spans="1:11">
      <c r="A807" t="s">
        <v>201</v>
      </c>
      <c r="B807" t="s">
        <v>39</v>
      </c>
      <c r="C807" s="76">
        <v>0</v>
      </c>
      <c r="D807" s="79">
        <v>0</v>
      </c>
      <c r="E807" s="76">
        <v>0</v>
      </c>
      <c r="F807" s="79">
        <v>0</v>
      </c>
      <c r="G807" s="79"/>
      <c r="I807" s="79"/>
    </row>
    <row r="808" spans="1:11">
      <c r="B808" t="s">
        <v>40</v>
      </c>
      <c r="C808" s="76">
        <v>0</v>
      </c>
      <c r="D808" s="79">
        <v>0</v>
      </c>
      <c r="E808" s="76">
        <v>0</v>
      </c>
      <c r="F808" s="79">
        <v>0</v>
      </c>
      <c r="G808" s="79"/>
      <c r="I808" s="79"/>
      <c r="J808" s="79"/>
      <c r="K808" s="79"/>
    </row>
    <row r="809" spans="1:11">
      <c r="B809" t="s">
        <v>41</v>
      </c>
      <c r="C809" s="76">
        <v>0</v>
      </c>
      <c r="D809" s="79">
        <v>0</v>
      </c>
      <c r="E809" s="76">
        <v>0</v>
      </c>
      <c r="F809" s="79">
        <v>0</v>
      </c>
      <c r="G809" s="79"/>
      <c r="I809" s="79"/>
    </row>
    <row r="810" spans="1:11">
      <c r="B810" t="s">
        <v>42</v>
      </c>
      <c r="C810" s="76">
        <v>0</v>
      </c>
      <c r="D810" s="79">
        <v>0</v>
      </c>
      <c r="E810" s="76">
        <v>0</v>
      </c>
      <c r="F810" s="79">
        <v>0</v>
      </c>
      <c r="G810" s="79"/>
      <c r="I810" s="79"/>
      <c r="J810" s="79"/>
      <c r="K810" s="79"/>
    </row>
    <row r="811" spans="1:11">
      <c r="B811" t="s">
        <v>43</v>
      </c>
      <c r="C811" s="76">
        <v>0</v>
      </c>
      <c r="D811" s="79">
        <v>0</v>
      </c>
      <c r="E811" s="76">
        <v>0</v>
      </c>
      <c r="F811" s="79">
        <v>0</v>
      </c>
      <c r="G811" s="79"/>
      <c r="I811" s="79"/>
    </row>
    <row r="812" spans="1:11">
      <c r="B812" t="s">
        <v>44</v>
      </c>
      <c r="C812" s="76">
        <v>0</v>
      </c>
      <c r="D812" s="79">
        <v>0</v>
      </c>
      <c r="E812" s="76">
        <v>0</v>
      </c>
      <c r="F812" s="79">
        <v>0</v>
      </c>
      <c r="G812" s="79"/>
      <c r="I812" s="79"/>
      <c r="J812" s="79"/>
      <c r="K812" s="79"/>
    </row>
    <row r="813" spans="1:11">
      <c r="B813" t="s">
        <v>45</v>
      </c>
      <c r="C813" s="76">
        <v>0</v>
      </c>
      <c r="D813" s="79">
        <v>0</v>
      </c>
      <c r="E813" s="76">
        <v>0</v>
      </c>
      <c r="F813" s="79">
        <v>0</v>
      </c>
      <c r="G813" s="79"/>
      <c r="I813" s="79"/>
      <c r="J813" s="79"/>
      <c r="K813" s="79"/>
    </row>
    <row r="814" spans="1:11">
      <c r="B814" t="s">
        <v>46</v>
      </c>
      <c r="C814" s="76">
        <v>0</v>
      </c>
      <c r="D814" s="79">
        <v>0</v>
      </c>
      <c r="E814" s="76">
        <v>0</v>
      </c>
      <c r="F814" s="79">
        <v>0</v>
      </c>
      <c r="G814" s="79"/>
      <c r="I814" s="79"/>
      <c r="J814" s="79"/>
      <c r="K814" s="79"/>
    </row>
    <row r="815" spans="1:11">
      <c r="A815" t="s">
        <v>363</v>
      </c>
      <c r="C815" s="76">
        <v>0</v>
      </c>
      <c r="D815" s="79">
        <v>0</v>
      </c>
      <c r="E815" s="76">
        <v>0</v>
      </c>
      <c r="F815" s="79">
        <v>0</v>
      </c>
      <c r="G815" s="126" t="str">
        <f>IF(C815=0,"N/A",D815/C815)</f>
        <v>N/A</v>
      </c>
      <c r="H815" s="126" t="str">
        <f>IF(E815=0,"N/A",F815/E815)</f>
        <v>N/A</v>
      </c>
      <c r="I815" s="79" t="str">
        <f>A815</f>
        <v>montessori elementary school (the) Total</v>
      </c>
      <c r="J815" s="79" t="str">
        <f>G815</f>
        <v>N/A</v>
      </c>
      <c r="K815" s="79" t="str">
        <f>H815</f>
        <v>N/A</v>
      </c>
    </row>
    <row r="816" spans="1:11">
      <c r="A816" t="s">
        <v>117</v>
      </c>
      <c r="B816" t="s">
        <v>39</v>
      </c>
      <c r="C816" s="76">
        <v>0</v>
      </c>
      <c r="D816" s="79">
        <v>0</v>
      </c>
      <c r="E816" s="76">
        <v>0</v>
      </c>
      <c r="F816" s="79">
        <v>0</v>
      </c>
      <c r="G816" s="79"/>
      <c r="I816" s="79"/>
      <c r="J816" s="79"/>
      <c r="K816" s="79"/>
    </row>
    <row r="817" spans="1:11">
      <c r="B817" t="s">
        <v>40</v>
      </c>
      <c r="C817" s="76">
        <v>0</v>
      </c>
      <c r="D817" s="79">
        <v>0</v>
      </c>
      <c r="E817" s="76">
        <v>0</v>
      </c>
      <c r="F817" s="79">
        <v>0</v>
      </c>
      <c r="G817" s="79"/>
      <c r="I817" s="79"/>
    </row>
    <row r="818" spans="1:11">
      <c r="B818" t="s">
        <v>41</v>
      </c>
      <c r="C818" s="76">
        <v>0</v>
      </c>
      <c r="D818" s="79">
        <v>0</v>
      </c>
      <c r="E818" s="76">
        <v>0</v>
      </c>
      <c r="F818" s="79">
        <v>0</v>
      </c>
      <c r="G818" s="79"/>
      <c r="I818" s="79"/>
      <c r="J818" s="79"/>
      <c r="K818" s="79"/>
    </row>
    <row r="819" spans="1:11">
      <c r="B819" t="s">
        <v>42</v>
      </c>
      <c r="C819" s="76">
        <v>0</v>
      </c>
      <c r="D819" s="79">
        <v>0</v>
      </c>
      <c r="E819" s="76">
        <v>0</v>
      </c>
      <c r="F819" s="79">
        <v>0</v>
      </c>
      <c r="G819" s="79"/>
      <c r="I819" s="79"/>
    </row>
    <row r="820" spans="1:11">
      <c r="B820" t="s">
        <v>43</v>
      </c>
      <c r="C820" s="76">
        <v>0</v>
      </c>
      <c r="D820" s="79">
        <v>0</v>
      </c>
      <c r="E820" s="76">
        <v>0</v>
      </c>
      <c r="F820" s="79">
        <v>0</v>
      </c>
      <c r="G820" s="79"/>
      <c r="I820" s="79"/>
      <c r="J820" s="79"/>
      <c r="K820" s="79"/>
    </row>
    <row r="821" spans="1:11">
      <c r="B821" t="s">
        <v>44</v>
      </c>
      <c r="C821" s="76">
        <v>0</v>
      </c>
      <c r="D821" s="79">
        <v>0</v>
      </c>
      <c r="E821" s="76">
        <v>0</v>
      </c>
      <c r="F821" s="79">
        <v>0</v>
      </c>
      <c r="G821" s="79"/>
      <c r="I821" s="79"/>
      <c r="J821" s="79"/>
      <c r="K821" s="79"/>
    </row>
    <row r="822" spans="1:11">
      <c r="B822" t="s">
        <v>45</v>
      </c>
      <c r="C822" s="76">
        <v>0</v>
      </c>
      <c r="D822" s="79">
        <v>0</v>
      </c>
      <c r="E822" s="76">
        <v>0</v>
      </c>
      <c r="F822" s="79">
        <v>0</v>
      </c>
      <c r="G822" s="79"/>
      <c r="I822" s="79"/>
      <c r="J822" s="79"/>
      <c r="K822" s="79"/>
    </row>
    <row r="823" spans="1:11">
      <c r="B823" t="s">
        <v>46</v>
      </c>
      <c r="C823" s="76">
        <v>0</v>
      </c>
      <c r="D823" s="79">
        <v>0</v>
      </c>
      <c r="E823" s="76">
        <v>0</v>
      </c>
      <c r="F823" s="79">
        <v>0</v>
      </c>
      <c r="G823" s="79"/>
      <c r="I823" s="79"/>
    </row>
    <row r="824" spans="1:11">
      <c r="A824" t="s">
        <v>365</v>
      </c>
      <c r="C824" s="76">
        <v>0</v>
      </c>
      <c r="D824" s="79">
        <v>0</v>
      </c>
      <c r="E824" s="76">
        <v>0</v>
      </c>
      <c r="F824" s="79">
        <v>0</v>
      </c>
      <c r="G824" s="126" t="str">
        <f>IF(C824=0,"N/A",D824/C824)</f>
        <v>N/A</v>
      </c>
      <c r="H824" s="126" t="str">
        <f>IF(E824=0,"N/A",F824/E824)</f>
        <v>N/A</v>
      </c>
      <c r="I824" s="79" t="str">
        <f>A824</f>
        <v>mora Total</v>
      </c>
      <c r="J824" s="79" t="str">
        <f>G824</f>
        <v>N/A</v>
      </c>
      <c r="K824" s="79" t="str">
        <f>H824</f>
        <v>N/A</v>
      </c>
    </row>
    <row r="825" spans="1:11">
      <c r="A825" t="s">
        <v>118</v>
      </c>
      <c r="B825" t="s">
        <v>39</v>
      </c>
      <c r="C825" s="76">
        <v>0.25</v>
      </c>
      <c r="D825" s="79">
        <v>17666.55</v>
      </c>
      <c r="E825" s="76">
        <v>0.25</v>
      </c>
      <c r="F825" s="79">
        <v>17666.650000000001</v>
      </c>
      <c r="G825" s="79"/>
      <c r="I825" s="79"/>
      <c r="J825" s="79"/>
      <c r="K825" s="79"/>
    </row>
    <row r="826" spans="1:11">
      <c r="B826" t="s">
        <v>40</v>
      </c>
      <c r="C826" s="76">
        <v>5.0002000000000004</v>
      </c>
      <c r="D826" s="79">
        <v>271903.15999999997</v>
      </c>
      <c r="E826" s="76">
        <v>5.0002000000000004</v>
      </c>
      <c r="F826" s="79">
        <v>271903.15999999997</v>
      </c>
      <c r="G826" s="79"/>
      <c r="I826" s="79"/>
      <c r="J826" s="79"/>
      <c r="K826" s="79"/>
    </row>
    <row r="827" spans="1:11">
      <c r="B827" t="s">
        <v>41</v>
      </c>
      <c r="C827" s="76">
        <v>0</v>
      </c>
      <c r="D827" s="79">
        <v>0</v>
      </c>
      <c r="E827" s="76">
        <v>0</v>
      </c>
      <c r="F827" s="79">
        <v>0</v>
      </c>
      <c r="G827" s="79"/>
      <c r="I827" s="79"/>
    </row>
    <row r="828" spans="1:11">
      <c r="B828" t="s">
        <v>42</v>
      </c>
      <c r="C828" s="76">
        <v>1</v>
      </c>
      <c r="D828" s="79">
        <v>51198.152999999998</v>
      </c>
      <c r="E828" s="76">
        <v>1</v>
      </c>
      <c r="F828" s="79">
        <v>51198.15</v>
      </c>
      <c r="G828" s="79"/>
      <c r="I828" s="79"/>
      <c r="J828" s="79"/>
      <c r="K828" s="79"/>
    </row>
    <row r="829" spans="1:11">
      <c r="B829" t="s">
        <v>43</v>
      </c>
      <c r="C829" s="76">
        <v>0</v>
      </c>
      <c r="D829" s="79">
        <v>0</v>
      </c>
      <c r="E829" s="76">
        <v>0</v>
      </c>
      <c r="F829" s="79">
        <v>0</v>
      </c>
      <c r="G829" s="79"/>
      <c r="I829" s="79"/>
    </row>
    <row r="830" spans="1:11">
      <c r="B830" t="s">
        <v>44</v>
      </c>
      <c r="C830" s="76">
        <v>0</v>
      </c>
      <c r="D830" s="79">
        <v>0</v>
      </c>
      <c r="E830" s="76">
        <v>0</v>
      </c>
      <c r="F830" s="79">
        <v>0</v>
      </c>
      <c r="G830" s="79"/>
      <c r="I830" s="79"/>
      <c r="J830" s="79"/>
      <c r="K830" s="79"/>
    </row>
    <row r="831" spans="1:11">
      <c r="B831" t="s">
        <v>45</v>
      </c>
      <c r="C831" s="76">
        <v>0</v>
      </c>
      <c r="D831" s="79">
        <v>0</v>
      </c>
      <c r="E831" s="76">
        <v>0</v>
      </c>
      <c r="F831" s="79">
        <v>0</v>
      </c>
      <c r="G831" s="79"/>
      <c r="I831" s="79"/>
      <c r="J831" s="79"/>
      <c r="K831" s="79"/>
    </row>
    <row r="832" spans="1:11">
      <c r="B832" t="s">
        <v>46</v>
      </c>
      <c r="C832" s="76">
        <v>1</v>
      </c>
      <c r="D832" s="79">
        <v>55395.28</v>
      </c>
      <c r="E832" s="76">
        <v>1</v>
      </c>
      <c r="F832" s="79">
        <v>55395.28</v>
      </c>
      <c r="G832" s="79"/>
      <c r="I832" s="79"/>
      <c r="J832" s="79"/>
      <c r="K832" s="79"/>
    </row>
    <row r="833" spans="1:11">
      <c r="A833" t="s">
        <v>367</v>
      </c>
      <c r="C833" s="76">
        <v>7.2502000000000004</v>
      </c>
      <c r="D833" s="79">
        <v>396163.14299999992</v>
      </c>
      <c r="E833" s="76">
        <v>7.2502000000000004</v>
      </c>
      <c r="F833" s="79">
        <v>396163.24</v>
      </c>
      <c r="G833" s="126">
        <f>IF(C833=0,"N/A",D833/C833)</f>
        <v>54641.68478110947</v>
      </c>
      <c r="H833" s="126">
        <f>IF(E833=0,"N/A",F833/E833)</f>
        <v>54641.69816005075</v>
      </c>
      <c r="I833" s="79" t="str">
        <f>A833</f>
        <v>moriarty-edgewood Total</v>
      </c>
      <c r="J833" s="79">
        <f>G833</f>
        <v>54641.68478110947</v>
      </c>
      <c r="K833" s="79">
        <f>H833</f>
        <v>54641.69816005075</v>
      </c>
    </row>
    <row r="834" spans="1:11">
      <c r="A834" t="s">
        <v>119</v>
      </c>
      <c r="B834" t="s">
        <v>39</v>
      </c>
      <c r="C834" s="76">
        <v>0</v>
      </c>
      <c r="D834" s="79">
        <v>0</v>
      </c>
      <c r="E834" s="76">
        <v>0</v>
      </c>
      <c r="F834" s="79">
        <v>0</v>
      </c>
      <c r="G834" s="79"/>
      <c r="I834" s="79"/>
      <c r="J834" s="79"/>
      <c r="K834" s="79"/>
    </row>
    <row r="835" spans="1:11">
      <c r="B835" t="s">
        <v>40</v>
      </c>
      <c r="C835" s="76">
        <v>0</v>
      </c>
      <c r="D835" s="79">
        <v>0</v>
      </c>
      <c r="E835" s="76">
        <v>0</v>
      </c>
      <c r="F835" s="79">
        <v>0</v>
      </c>
      <c r="G835" s="79"/>
      <c r="I835" s="79"/>
    </row>
    <row r="836" spans="1:11">
      <c r="B836" t="s">
        <v>41</v>
      </c>
      <c r="C836" s="76">
        <v>0</v>
      </c>
      <c r="D836" s="79">
        <v>0</v>
      </c>
      <c r="E836" s="76">
        <v>0</v>
      </c>
      <c r="F836" s="79">
        <v>0</v>
      </c>
      <c r="G836" s="79"/>
      <c r="I836" s="79"/>
      <c r="J836" s="79"/>
      <c r="K836" s="79"/>
    </row>
    <row r="837" spans="1:11">
      <c r="B837" t="s">
        <v>42</v>
      </c>
      <c r="C837" s="76">
        <v>0</v>
      </c>
      <c r="D837" s="79">
        <v>0</v>
      </c>
      <c r="E837" s="76">
        <v>0</v>
      </c>
      <c r="F837" s="79">
        <v>0</v>
      </c>
      <c r="G837" s="79"/>
      <c r="I837" s="79"/>
    </row>
    <row r="838" spans="1:11">
      <c r="B838" t="s">
        <v>43</v>
      </c>
      <c r="C838" s="76">
        <v>0</v>
      </c>
      <c r="D838" s="79">
        <v>0</v>
      </c>
      <c r="E838" s="76">
        <v>0</v>
      </c>
      <c r="F838" s="79">
        <v>0</v>
      </c>
      <c r="G838" s="79"/>
      <c r="I838" s="79"/>
      <c r="J838" s="79"/>
      <c r="K838" s="79"/>
    </row>
    <row r="839" spans="1:11">
      <c r="B839" t="s">
        <v>44</v>
      </c>
      <c r="C839" s="76">
        <v>0</v>
      </c>
      <c r="D839" s="79">
        <v>0</v>
      </c>
      <c r="E839" s="76">
        <v>0</v>
      </c>
      <c r="F839" s="79">
        <v>0</v>
      </c>
      <c r="G839" s="79"/>
      <c r="I839" s="79"/>
    </row>
    <row r="840" spans="1:11">
      <c r="B840" t="s">
        <v>45</v>
      </c>
      <c r="C840" s="76">
        <v>0</v>
      </c>
      <c r="D840" s="79">
        <v>0</v>
      </c>
      <c r="E840" s="76">
        <v>0</v>
      </c>
      <c r="F840" s="79">
        <v>0</v>
      </c>
      <c r="G840" s="79"/>
      <c r="I840" s="79"/>
      <c r="J840" s="79"/>
      <c r="K840" s="79"/>
    </row>
    <row r="841" spans="1:11">
      <c r="B841" t="s">
        <v>46</v>
      </c>
      <c r="C841" s="76">
        <v>0</v>
      </c>
      <c r="D841" s="79">
        <v>0</v>
      </c>
      <c r="E841" s="76">
        <v>0</v>
      </c>
      <c r="F841" s="79">
        <v>0</v>
      </c>
      <c r="G841" s="79"/>
      <c r="I841" s="79"/>
      <c r="J841" s="79"/>
      <c r="K841" s="79"/>
    </row>
    <row r="842" spans="1:11">
      <c r="A842" t="s">
        <v>369</v>
      </c>
      <c r="C842" s="76">
        <v>0</v>
      </c>
      <c r="D842" s="79">
        <v>0</v>
      </c>
      <c r="E842" s="76">
        <v>0</v>
      </c>
      <c r="F842" s="79">
        <v>0</v>
      </c>
      <c r="G842" s="126" t="str">
        <f>IF(C842=0,"N/A",D842/C842)</f>
        <v>N/A</v>
      </c>
      <c r="H842" s="126" t="str">
        <f>IF(E842=0,"N/A",F842/E842)</f>
        <v>N/A</v>
      </c>
      <c r="I842" s="79" t="str">
        <f>A842</f>
        <v>mosquero Total</v>
      </c>
      <c r="J842" s="79" t="str">
        <f>G842</f>
        <v>N/A</v>
      </c>
      <c r="K842" s="79" t="str">
        <f>H842</f>
        <v>N/A</v>
      </c>
    </row>
    <row r="843" spans="1:11">
      <c r="A843" t="s">
        <v>120</v>
      </c>
      <c r="B843" t="s">
        <v>39</v>
      </c>
      <c r="C843" s="76">
        <v>0</v>
      </c>
      <c r="D843" s="79">
        <v>0</v>
      </c>
      <c r="E843" s="76">
        <v>0</v>
      </c>
      <c r="F843" s="79">
        <v>0</v>
      </c>
      <c r="G843" s="79"/>
      <c r="I843" s="79"/>
      <c r="J843" s="79"/>
      <c r="K843" s="79"/>
    </row>
    <row r="844" spans="1:11">
      <c r="B844" t="s">
        <v>40</v>
      </c>
      <c r="C844" s="76">
        <v>0</v>
      </c>
      <c r="D844" s="79">
        <v>0</v>
      </c>
      <c r="E844" s="76">
        <v>0</v>
      </c>
      <c r="F844" s="79">
        <v>0</v>
      </c>
      <c r="G844" s="79"/>
      <c r="I844" s="79"/>
      <c r="J844" s="79"/>
      <c r="K844" s="79"/>
    </row>
    <row r="845" spans="1:11">
      <c r="B845" t="s">
        <v>41</v>
      </c>
      <c r="C845" s="76">
        <v>0</v>
      </c>
      <c r="D845" s="79">
        <v>0</v>
      </c>
      <c r="E845" s="76">
        <v>0</v>
      </c>
      <c r="F845" s="79">
        <v>0</v>
      </c>
      <c r="G845" s="79"/>
      <c r="I845" s="79"/>
    </row>
    <row r="846" spans="1:11">
      <c r="B846" t="s">
        <v>42</v>
      </c>
      <c r="C846" s="76">
        <v>0</v>
      </c>
      <c r="D846" s="79">
        <v>0</v>
      </c>
      <c r="E846" s="76">
        <v>0</v>
      </c>
      <c r="F846" s="79">
        <v>0</v>
      </c>
      <c r="G846" s="79"/>
      <c r="I846" s="79"/>
      <c r="J846" s="79"/>
      <c r="K846" s="79"/>
    </row>
    <row r="847" spans="1:11">
      <c r="B847" t="s">
        <v>43</v>
      </c>
      <c r="C847" s="76">
        <v>0</v>
      </c>
      <c r="D847" s="79">
        <v>0</v>
      </c>
      <c r="E847" s="76">
        <v>0</v>
      </c>
      <c r="F847" s="79">
        <v>0</v>
      </c>
      <c r="G847" s="79"/>
      <c r="I847" s="79"/>
      <c r="J847" s="79"/>
      <c r="K847" s="79"/>
    </row>
    <row r="848" spans="1:11">
      <c r="B848" t="s">
        <v>44</v>
      </c>
      <c r="C848" s="76">
        <v>0</v>
      </c>
      <c r="D848" s="79">
        <v>0</v>
      </c>
      <c r="E848" s="76">
        <v>0</v>
      </c>
      <c r="F848" s="79">
        <v>0</v>
      </c>
      <c r="G848" s="79"/>
      <c r="I848" s="79"/>
      <c r="J848" s="79"/>
      <c r="K848" s="79"/>
    </row>
    <row r="849" spans="1:11">
      <c r="B849" t="s">
        <v>45</v>
      </c>
      <c r="C849" s="76">
        <v>0</v>
      </c>
      <c r="D849" s="79">
        <v>0</v>
      </c>
      <c r="E849" s="76">
        <v>0</v>
      </c>
      <c r="F849" s="79">
        <v>0</v>
      </c>
      <c r="G849" s="79"/>
      <c r="I849" s="79"/>
    </row>
    <row r="850" spans="1:11">
      <c r="B850" t="s">
        <v>46</v>
      </c>
      <c r="C850" s="76">
        <v>0</v>
      </c>
      <c r="D850" s="79">
        <v>0</v>
      </c>
      <c r="E850" s="76">
        <v>0</v>
      </c>
      <c r="F850" s="79">
        <v>0</v>
      </c>
      <c r="G850" s="79"/>
      <c r="I850" s="79"/>
      <c r="J850" s="79"/>
      <c r="K850" s="79"/>
    </row>
    <row r="851" spans="1:11">
      <c r="A851" t="s">
        <v>371</v>
      </c>
      <c r="C851" s="76">
        <v>0</v>
      </c>
      <c r="D851" s="79">
        <v>0</v>
      </c>
      <c r="E851" s="76">
        <v>0</v>
      </c>
      <c r="F851" s="79">
        <v>0</v>
      </c>
      <c r="G851" s="126" t="str">
        <f>IF(C851=0,"N/A",D851/C851)</f>
        <v>N/A</v>
      </c>
      <c r="H851" s="126" t="str">
        <f>IF(E851=0,"N/A",F851/E851)</f>
        <v>N/A</v>
      </c>
      <c r="I851" s="79" t="str">
        <f>A851</f>
        <v>mountainair Total</v>
      </c>
      <c r="J851" s="79" t="str">
        <f>G851</f>
        <v>N/A</v>
      </c>
      <c r="K851" s="79" t="str">
        <f>H851</f>
        <v>N/A</v>
      </c>
    </row>
    <row r="852" spans="1:11">
      <c r="A852" t="s">
        <v>208</v>
      </c>
      <c r="B852" t="s">
        <v>39</v>
      </c>
      <c r="C852" s="76">
        <v>0</v>
      </c>
      <c r="D852" s="79">
        <v>0</v>
      </c>
      <c r="E852" s="76">
        <v>0</v>
      </c>
      <c r="F852" s="79">
        <v>0</v>
      </c>
      <c r="G852" s="79"/>
      <c r="I852" s="79"/>
      <c r="J852" s="79"/>
      <c r="K852" s="79"/>
    </row>
    <row r="853" spans="1:11">
      <c r="B853" t="s">
        <v>40</v>
      </c>
      <c r="C853" s="76">
        <v>0</v>
      </c>
      <c r="D853" s="79">
        <v>0</v>
      </c>
      <c r="E853" s="76">
        <v>0</v>
      </c>
      <c r="F853" s="79">
        <v>0</v>
      </c>
      <c r="G853" s="79"/>
      <c r="I853" s="79"/>
    </row>
    <row r="854" spans="1:11">
      <c r="B854" t="s">
        <v>41</v>
      </c>
      <c r="C854" s="76">
        <v>0</v>
      </c>
      <c r="D854" s="79">
        <v>0</v>
      </c>
      <c r="E854" s="76">
        <v>0</v>
      </c>
      <c r="F854" s="79">
        <v>0</v>
      </c>
      <c r="G854" s="79"/>
      <c r="I854" s="79"/>
      <c r="J854" s="79"/>
      <c r="K854" s="79"/>
    </row>
    <row r="855" spans="1:11">
      <c r="B855" t="s">
        <v>42</v>
      </c>
      <c r="C855" s="76">
        <v>0</v>
      </c>
      <c r="D855" s="79">
        <v>0</v>
      </c>
      <c r="E855" s="76">
        <v>0</v>
      </c>
      <c r="F855" s="79">
        <v>0</v>
      </c>
      <c r="G855" s="79"/>
      <c r="I855" s="79"/>
      <c r="J855" s="79"/>
      <c r="K855" s="79"/>
    </row>
    <row r="856" spans="1:11">
      <c r="B856" t="s">
        <v>43</v>
      </c>
      <c r="C856" s="76">
        <v>0</v>
      </c>
      <c r="D856" s="79">
        <v>0</v>
      </c>
      <c r="E856" s="76">
        <v>0</v>
      </c>
      <c r="F856" s="79">
        <v>0</v>
      </c>
      <c r="G856" s="79"/>
      <c r="I856" s="79"/>
      <c r="J856" s="79"/>
      <c r="K856" s="79"/>
    </row>
    <row r="857" spans="1:11">
      <c r="B857" t="s">
        <v>44</v>
      </c>
      <c r="C857" s="76">
        <v>0</v>
      </c>
      <c r="D857" s="79">
        <v>0</v>
      </c>
      <c r="E857" s="76">
        <v>0</v>
      </c>
      <c r="F857" s="79">
        <v>0</v>
      </c>
      <c r="G857" s="79"/>
      <c r="I857" s="79"/>
    </row>
    <row r="858" spans="1:11">
      <c r="B858" t="s">
        <v>45</v>
      </c>
      <c r="C858" s="76">
        <v>0</v>
      </c>
      <c r="D858" s="79">
        <v>0</v>
      </c>
      <c r="E858" s="76">
        <v>0</v>
      </c>
      <c r="F858" s="79">
        <v>0</v>
      </c>
      <c r="G858" s="79"/>
      <c r="I858" s="79"/>
      <c r="J858" s="79"/>
      <c r="K858" s="79"/>
    </row>
    <row r="859" spans="1:11">
      <c r="B859" t="s">
        <v>46</v>
      </c>
      <c r="C859" s="76">
        <v>0</v>
      </c>
      <c r="D859" s="79">
        <v>0</v>
      </c>
      <c r="E859" s="76">
        <v>0</v>
      </c>
      <c r="F859" s="79">
        <v>0</v>
      </c>
      <c r="G859" s="79"/>
      <c r="I859" s="79"/>
    </row>
    <row r="860" spans="1:11">
      <c r="A860" t="s">
        <v>373</v>
      </c>
      <c r="C860" s="76">
        <v>0</v>
      </c>
      <c r="D860" s="79">
        <v>0</v>
      </c>
      <c r="E860" s="76">
        <v>0</v>
      </c>
      <c r="F860" s="79">
        <v>0</v>
      </c>
      <c r="G860" s="126" t="str">
        <f>IF(C860=0,"N/A",D860/C860)</f>
        <v>N/A</v>
      </c>
      <c r="H860" s="126" t="str">
        <f>IF(E860=0,"N/A",F860/E860)</f>
        <v>N/A</v>
      </c>
      <c r="I860" s="79" t="str">
        <f>A860</f>
        <v>new america school las cruces Total</v>
      </c>
      <c r="J860" s="79" t="str">
        <f>G860</f>
        <v>N/A</v>
      </c>
      <c r="K860" s="79" t="str">
        <f>H860</f>
        <v>N/A</v>
      </c>
    </row>
    <row r="861" spans="1:11">
      <c r="A861" t="s">
        <v>207</v>
      </c>
      <c r="B861" t="s">
        <v>39</v>
      </c>
      <c r="C861" s="76">
        <v>0</v>
      </c>
      <c r="D861" s="79">
        <v>0</v>
      </c>
      <c r="E861" s="76">
        <v>0</v>
      </c>
      <c r="F861" s="79">
        <v>0</v>
      </c>
      <c r="G861" s="79"/>
      <c r="I861" s="79"/>
    </row>
    <row r="862" spans="1:11">
      <c r="B862" t="s">
        <v>40</v>
      </c>
      <c r="C862" s="76">
        <v>0</v>
      </c>
      <c r="D862" s="79">
        <v>0</v>
      </c>
      <c r="E862" s="76">
        <v>0</v>
      </c>
      <c r="F862" s="79">
        <v>0</v>
      </c>
      <c r="G862" s="79"/>
      <c r="I862" s="79"/>
      <c r="J862" s="79"/>
      <c r="K862" s="79"/>
    </row>
    <row r="863" spans="1:11">
      <c r="B863" t="s">
        <v>41</v>
      </c>
      <c r="C863" s="76">
        <v>0</v>
      </c>
      <c r="D863" s="79">
        <v>0</v>
      </c>
      <c r="E863" s="76">
        <v>0</v>
      </c>
      <c r="F863" s="79">
        <v>0</v>
      </c>
      <c r="G863" s="79"/>
      <c r="I863" s="79"/>
      <c r="J863" s="79"/>
      <c r="K863" s="79"/>
    </row>
    <row r="864" spans="1:11">
      <c r="B864" t="s">
        <v>42</v>
      </c>
      <c r="C864" s="76">
        <v>0</v>
      </c>
      <c r="D864" s="79">
        <v>0</v>
      </c>
      <c r="E864" s="76">
        <v>0</v>
      </c>
      <c r="F864" s="79">
        <v>0</v>
      </c>
      <c r="G864" s="79"/>
      <c r="I864" s="79"/>
      <c r="J864" s="79"/>
      <c r="K864" s="79"/>
    </row>
    <row r="865" spans="1:11">
      <c r="B865" t="s">
        <v>43</v>
      </c>
      <c r="C865" s="76">
        <v>0</v>
      </c>
      <c r="D865" s="79">
        <v>0</v>
      </c>
      <c r="E865" s="76">
        <v>0</v>
      </c>
      <c r="F865" s="79">
        <v>0</v>
      </c>
      <c r="G865" s="79"/>
      <c r="I865" s="79"/>
    </row>
    <row r="866" spans="1:11">
      <c r="B866" t="s">
        <v>44</v>
      </c>
      <c r="C866" s="76">
        <v>0</v>
      </c>
      <c r="D866" s="79">
        <v>0</v>
      </c>
      <c r="E866" s="76">
        <v>0</v>
      </c>
      <c r="F866" s="79">
        <v>0</v>
      </c>
      <c r="G866" s="79"/>
      <c r="I866" s="79"/>
      <c r="J866" s="79"/>
      <c r="K866" s="79"/>
    </row>
    <row r="867" spans="1:11">
      <c r="B867" t="s">
        <v>45</v>
      </c>
      <c r="C867" s="76">
        <v>0</v>
      </c>
      <c r="D867" s="79">
        <v>0</v>
      </c>
      <c r="E867" s="76">
        <v>0</v>
      </c>
      <c r="F867" s="79">
        <v>0</v>
      </c>
      <c r="G867" s="79"/>
      <c r="I867" s="79"/>
    </row>
    <row r="868" spans="1:11">
      <c r="B868" t="s">
        <v>46</v>
      </c>
      <c r="C868" s="76">
        <v>0</v>
      </c>
      <c r="D868" s="79">
        <v>0</v>
      </c>
      <c r="E868" s="76">
        <v>0</v>
      </c>
      <c r="F868" s="79">
        <v>0</v>
      </c>
      <c r="G868" s="79"/>
      <c r="I868" s="79"/>
      <c r="J868" s="79"/>
      <c r="K868" s="79"/>
    </row>
    <row r="869" spans="1:11">
      <c r="A869" t="s">
        <v>374</v>
      </c>
      <c r="C869" s="76">
        <v>0</v>
      </c>
      <c r="D869" s="79">
        <v>0</v>
      </c>
      <c r="E869" s="76">
        <v>0</v>
      </c>
      <c r="F869" s="79">
        <v>0</v>
      </c>
      <c r="G869" s="126" t="str">
        <f>IF(C869=0,"N/A",D869/C869)</f>
        <v>N/A</v>
      </c>
      <c r="H869" s="126" t="str">
        <f>IF(E869=0,"N/A",F869/E869)</f>
        <v>N/A</v>
      </c>
      <c r="I869" s="79" t="str">
        <f>A869</f>
        <v>new america school new mexico Total</v>
      </c>
      <c r="J869" s="79" t="str">
        <f>G869</f>
        <v>N/A</v>
      </c>
      <c r="K869" s="79" t="str">
        <f>H869</f>
        <v>N/A</v>
      </c>
    </row>
    <row r="870" spans="1:11">
      <c r="A870" t="s">
        <v>209</v>
      </c>
      <c r="B870" t="s">
        <v>39</v>
      </c>
      <c r="C870" s="76">
        <v>0</v>
      </c>
      <c r="D870" s="79">
        <v>0</v>
      </c>
      <c r="E870" s="76">
        <v>0</v>
      </c>
      <c r="F870" s="79">
        <v>0</v>
      </c>
      <c r="G870" s="79"/>
      <c r="I870" s="79"/>
      <c r="J870" s="79"/>
      <c r="K870" s="79"/>
    </row>
    <row r="871" spans="1:11">
      <c r="B871" t="s">
        <v>40</v>
      </c>
      <c r="C871" s="76">
        <v>0</v>
      </c>
      <c r="D871" s="79">
        <v>0</v>
      </c>
      <c r="E871" s="76">
        <v>0</v>
      </c>
      <c r="F871" s="79">
        <v>0</v>
      </c>
      <c r="G871" s="79"/>
      <c r="I871" s="79"/>
      <c r="J871" s="79"/>
      <c r="K871" s="79"/>
    </row>
    <row r="872" spans="1:11">
      <c r="B872" t="s">
        <v>41</v>
      </c>
      <c r="C872" s="76">
        <v>0</v>
      </c>
      <c r="D872" s="79">
        <v>0</v>
      </c>
      <c r="E872" s="76">
        <v>0</v>
      </c>
      <c r="F872" s="79">
        <v>0</v>
      </c>
      <c r="G872" s="79"/>
      <c r="I872" s="79"/>
      <c r="J872" s="79"/>
      <c r="K872" s="79"/>
    </row>
    <row r="873" spans="1:11">
      <c r="B873" t="s">
        <v>42</v>
      </c>
      <c r="C873" s="76">
        <v>0</v>
      </c>
      <c r="D873" s="79">
        <v>0</v>
      </c>
      <c r="E873" s="76">
        <v>0</v>
      </c>
      <c r="F873" s="79">
        <v>0</v>
      </c>
      <c r="G873" s="79"/>
      <c r="I873" s="79"/>
    </row>
    <row r="874" spans="1:11">
      <c r="B874" t="s">
        <v>43</v>
      </c>
      <c r="C874" s="76">
        <v>0</v>
      </c>
      <c r="D874" s="79">
        <v>0</v>
      </c>
      <c r="E874" s="76">
        <v>0</v>
      </c>
      <c r="F874" s="79">
        <v>0</v>
      </c>
      <c r="G874" s="79"/>
      <c r="I874" s="79"/>
      <c r="J874" s="79"/>
      <c r="K874" s="79"/>
    </row>
    <row r="875" spans="1:11">
      <c r="B875" t="s">
        <v>44</v>
      </c>
      <c r="C875" s="76">
        <v>0</v>
      </c>
      <c r="D875" s="79">
        <v>0</v>
      </c>
      <c r="E875" s="76">
        <v>0</v>
      </c>
      <c r="F875" s="79">
        <v>0</v>
      </c>
      <c r="G875" s="79"/>
      <c r="I875" s="79"/>
    </row>
    <row r="876" spans="1:11">
      <c r="B876" t="s">
        <v>45</v>
      </c>
      <c r="C876" s="76">
        <v>0</v>
      </c>
      <c r="D876" s="79">
        <v>0</v>
      </c>
      <c r="E876" s="76">
        <v>0</v>
      </c>
      <c r="F876" s="79">
        <v>0</v>
      </c>
      <c r="G876" s="79"/>
      <c r="I876" s="79"/>
      <c r="J876" s="79"/>
      <c r="K876" s="79"/>
    </row>
    <row r="877" spans="1:11">
      <c r="B877" t="s">
        <v>46</v>
      </c>
      <c r="C877" s="76">
        <v>0</v>
      </c>
      <c r="D877" s="79">
        <v>0</v>
      </c>
      <c r="E877" s="76">
        <v>0</v>
      </c>
      <c r="F877" s="79">
        <v>0</v>
      </c>
      <c r="G877" s="79"/>
      <c r="I877" s="79"/>
    </row>
    <row r="878" spans="1:11">
      <c r="A878" t="s">
        <v>375</v>
      </c>
      <c r="C878" s="76">
        <v>0</v>
      </c>
      <c r="D878" s="79">
        <v>0</v>
      </c>
      <c r="E878" s="76">
        <v>0</v>
      </c>
      <c r="F878" s="79">
        <v>0</v>
      </c>
      <c r="G878" s="126" t="str">
        <f>IF(C878=0,"N/A",D878/C878)</f>
        <v>N/A</v>
      </c>
      <c r="H878" s="126" t="str">
        <f>IF(E878=0,"N/A",F878/E878)</f>
        <v>N/A</v>
      </c>
      <c r="I878" s="79" t="str">
        <f>A878</f>
        <v>new mexico connections academy Total</v>
      </c>
      <c r="J878" s="79" t="str">
        <f>G878</f>
        <v>N/A</v>
      </c>
      <c r="K878" s="79" t="str">
        <f>H878</f>
        <v>N/A</v>
      </c>
    </row>
    <row r="879" spans="1:11">
      <c r="A879" t="s">
        <v>212</v>
      </c>
      <c r="B879" t="s">
        <v>39</v>
      </c>
      <c r="C879" s="76">
        <v>0</v>
      </c>
      <c r="D879" s="79">
        <v>0</v>
      </c>
      <c r="E879" s="76">
        <v>0</v>
      </c>
      <c r="F879" s="79">
        <v>0</v>
      </c>
      <c r="G879" s="79"/>
      <c r="I879" s="79"/>
      <c r="J879" s="79"/>
      <c r="K879" s="79"/>
    </row>
    <row r="880" spans="1:11">
      <c r="B880" t="s">
        <v>40</v>
      </c>
      <c r="C880" s="76">
        <v>0</v>
      </c>
      <c r="D880" s="79">
        <v>0</v>
      </c>
      <c r="E880" s="76">
        <v>0</v>
      </c>
      <c r="F880" s="79">
        <v>0</v>
      </c>
      <c r="G880" s="79"/>
      <c r="I880" s="79"/>
      <c r="J880" s="79"/>
      <c r="K880" s="79"/>
    </row>
    <row r="881" spans="1:11">
      <c r="B881" t="s">
        <v>41</v>
      </c>
      <c r="C881" s="76">
        <v>0</v>
      </c>
      <c r="D881" s="79">
        <v>0</v>
      </c>
      <c r="E881" s="76">
        <v>0</v>
      </c>
      <c r="F881" s="79">
        <v>0</v>
      </c>
      <c r="G881" s="79"/>
      <c r="I881" s="79"/>
    </row>
    <row r="882" spans="1:11">
      <c r="B882" t="s">
        <v>42</v>
      </c>
      <c r="C882" s="76">
        <v>0</v>
      </c>
      <c r="D882" s="79">
        <v>0</v>
      </c>
      <c r="E882" s="76">
        <v>0</v>
      </c>
      <c r="F882" s="79">
        <v>0</v>
      </c>
      <c r="G882" s="79"/>
      <c r="I882" s="79"/>
      <c r="J882" s="79"/>
      <c r="K882" s="79"/>
    </row>
    <row r="883" spans="1:11">
      <c r="B883" t="s">
        <v>43</v>
      </c>
      <c r="C883" s="76">
        <v>0</v>
      </c>
      <c r="D883" s="79">
        <v>0</v>
      </c>
      <c r="E883" s="76">
        <v>0</v>
      </c>
      <c r="F883" s="79">
        <v>0</v>
      </c>
      <c r="G883" s="79"/>
      <c r="I883" s="79"/>
    </row>
    <row r="884" spans="1:11">
      <c r="B884" t="s">
        <v>44</v>
      </c>
      <c r="C884" s="76">
        <v>0</v>
      </c>
      <c r="D884" s="79">
        <v>0</v>
      </c>
      <c r="E884" s="76">
        <v>0</v>
      </c>
      <c r="F884" s="79">
        <v>0</v>
      </c>
      <c r="G884" s="79"/>
      <c r="I884" s="79"/>
      <c r="J884" s="79"/>
      <c r="K884" s="79"/>
    </row>
    <row r="885" spans="1:11">
      <c r="B885" t="s">
        <v>45</v>
      </c>
      <c r="C885" s="76">
        <v>0</v>
      </c>
      <c r="D885" s="79">
        <v>0</v>
      </c>
      <c r="E885" s="76">
        <v>0</v>
      </c>
      <c r="F885" s="79">
        <v>0</v>
      </c>
      <c r="G885" s="79"/>
      <c r="I885" s="79"/>
    </row>
    <row r="886" spans="1:11">
      <c r="B886" t="s">
        <v>46</v>
      </c>
      <c r="C886" s="76">
        <v>0</v>
      </c>
      <c r="D886" s="79">
        <v>0</v>
      </c>
      <c r="E886" s="76">
        <v>0</v>
      </c>
      <c r="F886" s="79">
        <v>0</v>
      </c>
      <c r="G886" s="79"/>
      <c r="I886" s="79"/>
      <c r="J886" s="79"/>
      <c r="K886" s="79"/>
    </row>
    <row r="887" spans="1:11">
      <c r="A887" t="s">
        <v>377</v>
      </c>
      <c r="C887" s="76">
        <v>0</v>
      </c>
      <c r="D887" s="79">
        <v>0</v>
      </c>
      <c r="E887" s="76">
        <v>0</v>
      </c>
      <c r="F887" s="79">
        <v>0</v>
      </c>
      <c r="G887" s="126" t="str">
        <f>IF(C887=0,"N/A",D887/C887)</f>
        <v>N/A</v>
      </c>
      <c r="H887" s="126" t="str">
        <f>IF(E887=0,"N/A",F887/E887)</f>
        <v>N/A</v>
      </c>
      <c r="I887" s="79" t="str">
        <f>A887</f>
        <v>new mexico school for the arts Total</v>
      </c>
      <c r="J887" s="79" t="str">
        <f>G887</f>
        <v>N/A</v>
      </c>
      <c r="K887" s="79" t="str">
        <f>H887</f>
        <v>N/A</v>
      </c>
    </row>
    <row r="888" spans="1:11">
      <c r="A888" t="s">
        <v>213</v>
      </c>
      <c r="B888" t="s">
        <v>39</v>
      </c>
      <c r="C888" s="76">
        <v>0</v>
      </c>
      <c r="D888" s="79">
        <v>0</v>
      </c>
      <c r="E888" s="76">
        <v>0</v>
      </c>
      <c r="F888" s="79">
        <v>0</v>
      </c>
      <c r="G888" s="79"/>
      <c r="I888" s="79"/>
      <c r="J888" s="79"/>
      <c r="K888" s="79"/>
    </row>
    <row r="889" spans="1:11">
      <c r="B889" t="s">
        <v>40</v>
      </c>
      <c r="C889" s="76">
        <v>0</v>
      </c>
      <c r="D889" s="79">
        <v>0</v>
      </c>
      <c r="E889" s="76">
        <v>0</v>
      </c>
      <c r="F889" s="79">
        <v>0</v>
      </c>
      <c r="G889" s="79"/>
      <c r="I889" s="79"/>
    </row>
    <row r="890" spans="1:11">
      <c r="B890" t="s">
        <v>41</v>
      </c>
      <c r="C890" s="76">
        <v>0</v>
      </c>
      <c r="D890" s="79">
        <v>0</v>
      </c>
      <c r="E890" s="76">
        <v>0</v>
      </c>
      <c r="F890" s="79">
        <v>0</v>
      </c>
      <c r="G890" s="79"/>
      <c r="I890" s="79"/>
      <c r="J890" s="79"/>
      <c r="K890" s="79"/>
    </row>
    <row r="891" spans="1:11">
      <c r="B891" t="s">
        <v>42</v>
      </c>
      <c r="C891" s="76">
        <v>0</v>
      </c>
      <c r="D891" s="79">
        <v>0</v>
      </c>
      <c r="E891" s="76">
        <v>0</v>
      </c>
      <c r="F891" s="79">
        <v>0</v>
      </c>
      <c r="G891" s="79"/>
      <c r="I891" s="79"/>
    </row>
    <row r="892" spans="1:11">
      <c r="B892" t="s">
        <v>43</v>
      </c>
      <c r="C892" s="76">
        <v>0</v>
      </c>
      <c r="D892" s="79">
        <v>0</v>
      </c>
      <c r="E892" s="76">
        <v>0</v>
      </c>
      <c r="F892" s="79">
        <v>0</v>
      </c>
      <c r="G892" s="79"/>
      <c r="I892" s="79"/>
      <c r="J892" s="79"/>
      <c r="K892" s="79"/>
    </row>
    <row r="893" spans="1:11">
      <c r="B893" t="s">
        <v>44</v>
      </c>
      <c r="C893" s="76">
        <v>0</v>
      </c>
      <c r="D893" s="79">
        <v>0</v>
      </c>
      <c r="E893" s="76">
        <v>0</v>
      </c>
      <c r="F893" s="79">
        <v>0</v>
      </c>
      <c r="G893" s="79"/>
      <c r="I893" s="79"/>
    </row>
    <row r="894" spans="1:11">
      <c r="B894" t="s">
        <v>45</v>
      </c>
      <c r="C894" s="76">
        <v>0</v>
      </c>
      <c r="D894" s="79">
        <v>0</v>
      </c>
      <c r="E894" s="76">
        <v>0</v>
      </c>
      <c r="F894" s="79">
        <v>0</v>
      </c>
      <c r="G894" s="79"/>
      <c r="I894" s="79"/>
      <c r="J894" s="79"/>
      <c r="K894" s="79"/>
    </row>
    <row r="895" spans="1:11">
      <c r="B895" t="s">
        <v>46</v>
      </c>
      <c r="C895" s="76">
        <v>0</v>
      </c>
      <c r="D895" s="79">
        <v>0</v>
      </c>
      <c r="E895" s="76">
        <v>0</v>
      </c>
      <c r="F895" s="79">
        <v>0</v>
      </c>
      <c r="G895" s="79"/>
      <c r="I895" s="79"/>
      <c r="J895" s="79"/>
      <c r="K895" s="79"/>
    </row>
    <row r="896" spans="1:11">
      <c r="A896" t="s">
        <v>379</v>
      </c>
      <c r="C896" s="76">
        <v>0</v>
      </c>
      <c r="D896" s="79">
        <v>0</v>
      </c>
      <c r="E896" s="76">
        <v>0</v>
      </c>
      <c r="F896" s="79">
        <v>0</v>
      </c>
      <c r="G896" s="126" t="str">
        <f>IF(C896=0,"N/A",D896/C896)</f>
        <v>N/A</v>
      </c>
      <c r="H896" s="126" t="str">
        <f>IF(E896=0,"N/A",F896/E896)</f>
        <v>N/A</v>
      </c>
      <c r="I896" s="79" t="str">
        <f>A896</f>
        <v>north valley academy Total</v>
      </c>
      <c r="J896" s="79" t="str">
        <f>G896</f>
        <v>N/A</v>
      </c>
      <c r="K896" s="79" t="str">
        <f>H896</f>
        <v>N/A</v>
      </c>
    </row>
    <row r="897" spans="1:11">
      <c r="A897" t="s">
        <v>121</v>
      </c>
      <c r="B897" t="s">
        <v>39</v>
      </c>
      <c r="C897" s="76">
        <v>0</v>
      </c>
      <c r="D897" s="79">
        <v>0</v>
      </c>
      <c r="E897" s="76">
        <v>0</v>
      </c>
      <c r="F897" s="79">
        <v>0</v>
      </c>
      <c r="G897" s="79"/>
      <c r="I897" s="79"/>
    </row>
    <row r="898" spans="1:11">
      <c r="B898" t="s">
        <v>40</v>
      </c>
      <c r="C898" s="76">
        <v>1</v>
      </c>
      <c r="D898" s="79">
        <v>70700</v>
      </c>
      <c r="E898" s="76">
        <v>1</v>
      </c>
      <c r="F898" s="79">
        <v>70701</v>
      </c>
      <c r="G898" s="79"/>
      <c r="I898" s="79"/>
      <c r="J898" s="79"/>
      <c r="K898" s="79"/>
    </row>
    <row r="899" spans="1:11">
      <c r="B899" t="s">
        <v>41</v>
      </c>
      <c r="C899" s="76">
        <v>0</v>
      </c>
      <c r="D899" s="79">
        <v>0</v>
      </c>
      <c r="E899" s="76">
        <v>0</v>
      </c>
      <c r="F899" s="79">
        <v>0</v>
      </c>
      <c r="G899" s="79"/>
      <c r="I899" s="79"/>
    </row>
    <row r="900" spans="1:11">
      <c r="B900" t="s">
        <v>42</v>
      </c>
      <c r="C900" s="76">
        <v>0</v>
      </c>
      <c r="D900" s="79">
        <v>0</v>
      </c>
      <c r="E900" s="76">
        <v>0</v>
      </c>
      <c r="F900" s="79">
        <v>0</v>
      </c>
      <c r="G900" s="79"/>
      <c r="I900" s="79"/>
      <c r="J900" s="79"/>
      <c r="K900" s="79"/>
    </row>
    <row r="901" spans="1:11">
      <c r="B901" t="s">
        <v>43</v>
      </c>
      <c r="C901" s="76">
        <v>0.8</v>
      </c>
      <c r="D901" s="79">
        <v>45000</v>
      </c>
      <c r="E901" s="76">
        <v>0.8</v>
      </c>
      <c r="F901" s="79">
        <v>45001</v>
      </c>
      <c r="G901" s="79"/>
      <c r="I901" s="79"/>
    </row>
    <row r="902" spans="1:11">
      <c r="B902" t="s">
        <v>44</v>
      </c>
      <c r="C902" s="76">
        <v>0</v>
      </c>
      <c r="D902" s="79">
        <v>0</v>
      </c>
      <c r="E902" s="76">
        <v>0</v>
      </c>
      <c r="F902" s="79">
        <v>0</v>
      </c>
      <c r="G902" s="79"/>
      <c r="I902" s="79"/>
      <c r="J902" s="79"/>
      <c r="K902" s="79"/>
    </row>
    <row r="903" spans="1:11">
      <c r="B903" t="s">
        <v>45</v>
      </c>
      <c r="C903" s="76">
        <v>0</v>
      </c>
      <c r="D903" s="79">
        <v>0</v>
      </c>
      <c r="E903" s="76">
        <v>0</v>
      </c>
      <c r="F903" s="79">
        <v>0</v>
      </c>
      <c r="G903" s="79"/>
      <c r="I903" s="79"/>
      <c r="J903" s="79"/>
      <c r="K903" s="79"/>
    </row>
    <row r="904" spans="1:11">
      <c r="B904" t="s">
        <v>46</v>
      </c>
      <c r="C904" s="76">
        <v>0</v>
      </c>
      <c r="D904" s="79">
        <v>0</v>
      </c>
      <c r="E904" s="76">
        <v>0</v>
      </c>
      <c r="F904" s="79">
        <v>0</v>
      </c>
      <c r="G904" s="79"/>
      <c r="I904" s="79"/>
      <c r="J904" s="79"/>
      <c r="K904" s="79"/>
    </row>
    <row r="905" spans="1:11">
      <c r="A905" t="s">
        <v>381</v>
      </c>
      <c r="C905" s="76">
        <v>1.8</v>
      </c>
      <c r="D905" s="79">
        <v>115700</v>
      </c>
      <c r="E905" s="76">
        <v>1.8</v>
      </c>
      <c r="F905" s="79">
        <v>115702</v>
      </c>
      <c r="G905" s="126">
        <f>IF(C905=0,"N/A",D905/C905)</f>
        <v>64277.777777777774</v>
      </c>
      <c r="H905" s="126">
        <f>IF(E905=0,"N/A",F905/E905)</f>
        <v>64278.888888888891</v>
      </c>
      <c r="I905" s="79" t="str">
        <f>A905</f>
        <v>pecos Total</v>
      </c>
      <c r="J905" s="79">
        <f>G905</f>
        <v>64277.777777777774</v>
      </c>
      <c r="K905" s="79">
        <f>H905</f>
        <v>64278.888888888891</v>
      </c>
    </row>
    <row r="906" spans="1:11">
      <c r="A906" t="s">
        <v>122</v>
      </c>
      <c r="B906" t="s">
        <v>39</v>
      </c>
      <c r="C906" s="76">
        <v>0</v>
      </c>
      <c r="D906" s="79">
        <v>0</v>
      </c>
      <c r="E906" s="76">
        <v>0</v>
      </c>
      <c r="F906" s="79">
        <v>0</v>
      </c>
      <c r="G906" s="79"/>
      <c r="I906" s="79"/>
      <c r="J906" s="79"/>
      <c r="K906" s="79"/>
    </row>
    <row r="907" spans="1:11">
      <c r="B907" t="s">
        <v>40</v>
      </c>
      <c r="C907" s="76">
        <v>1</v>
      </c>
      <c r="D907" s="79">
        <v>53397.95</v>
      </c>
      <c r="E907" s="76">
        <v>1</v>
      </c>
      <c r="F907" s="79">
        <v>53437</v>
      </c>
      <c r="G907" s="79"/>
      <c r="I907" s="79"/>
    </row>
    <row r="908" spans="1:11">
      <c r="B908" t="s">
        <v>41</v>
      </c>
      <c r="C908" s="76">
        <v>0</v>
      </c>
      <c r="D908" s="79">
        <v>0</v>
      </c>
      <c r="E908" s="76">
        <v>0</v>
      </c>
      <c r="F908" s="79">
        <v>0</v>
      </c>
      <c r="G908" s="79"/>
      <c r="I908" s="79"/>
      <c r="J908" s="79"/>
      <c r="K908" s="79"/>
    </row>
    <row r="909" spans="1:11">
      <c r="B909" t="s">
        <v>42</v>
      </c>
      <c r="C909" s="76">
        <v>0</v>
      </c>
      <c r="D909" s="79">
        <v>0</v>
      </c>
      <c r="E909" s="76">
        <v>0</v>
      </c>
      <c r="F909" s="79">
        <v>0</v>
      </c>
      <c r="G909" s="79"/>
      <c r="I909" s="79"/>
      <c r="J909" s="79"/>
      <c r="K909" s="79"/>
    </row>
    <row r="910" spans="1:11">
      <c r="B910" t="s">
        <v>43</v>
      </c>
      <c r="C910" s="76">
        <v>0</v>
      </c>
      <c r="D910" s="79">
        <v>0</v>
      </c>
      <c r="E910" s="76">
        <v>0</v>
      </c>
      <c r="F910" s="79">
        <v>0</v>
      </c>
      <c r="G910" s="79"/>
      <c r="I910" s="79"/>
      <c r="J910" s="79"/>
      <c r="K910" s="79"/>
    </row>
    <row r="911" spans="1:11">
      <c r="B911" t="s">
        <v>44</v>
      </c>
      <c r="C911" s="76">
        <v>0</v>
      </c>
      <c r="D911" s="79">
        <v>0</v>
      </c>
      <c r="E911" s="76">
        <v>0</v>
      </c>
      <c r="F911" s="79">
        <v>0</v>
      </c>
      <c r="G911" s="79"/>
      <c r="I911" s="79"/>
    </row>
    <row r="912" spans="1:11">
      <c r="B912" t="s">
        <v>45</v>
      </c>
      <c r="C912" s="76">
        <v>0</v>
      </c>
      <c r="D912" s="79">
        <v>0</v>
      </c>
      <c r="E912" s="76">
        <v>0</v>
      </c>
      <c r="F912" s="79">
        <v>0</v>
      </c>
      <c r="G912" s="79"/>
      <c r="I912" s="79"/>
      <c r="J912" s="79"/>
      <c r="K912" s="79"/>
    </row>
    <row r="913" spans="1:11">
      <c r="B913" t="s">
        <v>46</v>
      </c>
      <c r="C913" s="76">
        <v>0</v>
      </c>
      <c r="D913" s="79">
        <v>0</v>
      </c>
      <c r="E913" s="76">
        <v>0</v>
      </c>
      <c r="F913" s="79">
        <v>0</v>
      </c>
      <c r="G913" s="79"/>
      <c r="I913" s="79"/>
    </row>
    <row r="914" spans="1:11">
      <c r="A914" t="s">
        <v>383</v>
      </c>
      <c r="C914" s="76">
        <v>1</v>
      </c>
      <c r="D914" s="79">
        <v>53397.95</v>
      </c>
      <c r="E914" s="76">
        <v>1</v>
      </c>
      <c r="F914" s="79">
        <v>53437</v>
      </c>
      <c r="G914" s="126">
        <f>IF(C914=0,"N/A",D914/C914)</f>
        <v>53397.95</v>
      </c>
      <c r="H914" s="126">
        <f>IF(E914=0,"N/A",F914/E914)</f>
        <v>53437</v>
      </c>
      <c r="I914" s="79" t="str">
        <f>A914</f>
        <v>penasco Total</v>
      </c>
      <c r="J914" s="79">
        <f>G914</f>
        <v>53397.95</v>
      </c>
      <c r="K914" s="79">
        <f>H914</f>
        <v>53437</v>
      </c>
    </row>
    <row r="915" spans="1:11">
      <c r="A915" t="s">
        <v>123</v>
      </c>
      <c r="B915" t="s">
        <v>39</v>
      </c>
      <c r="C915" s="76">
        <v>0</v>
      </c>
      <c r="D915" s="79">
        <v>0</v>
      </c>
      <c r="E915" s="76">
        <v>0</v>
      </c>
      <c r="F915" s="79">
        <v>0</v>
      </c>
      <c r="G915" s="79"/>
      <c r="I915" s="79"/>
      <c r="J915" s="79"/>
      <c r="K915" s="79"/>
    </row>
    <row r="916" spans="1:11">
      <c r="B916" t="s">
        <v>40</v>
      </c>
      <c r="C916" s="76">
        <v>3</v>
      </c>
      <c r="D916" s="79">
        <v>204540</v>
      </c>
      <c r="E916" s="76">
        <v>3</v>
      </c>
      <c r="F916" s="79">
        <v>204540</v>
      </c>
      <c r="G916" s="79"/>
      <c r="I916" s="79"/>
      <c r="J916" s="79"/>
      <c r="K916" s="79"/>
    </row>
    <row r="917" spans="1:11">
      <c r="B917" t="s">
        <v>41</v>
      </c>
      <c r="C917" s="76">
        <v>0</v>
      </c>
      <c r="D917" s="79">
        <v>0</v>
      </c>
      <c r="E917" s="76">
        <v>0</v>
      </c>
      <c r="F917" s="79">
        <v>0</v>
      </c>
      <c r="G917" s="79"/>
      <c r="I917" s="79"/>
    </row>
    <row r="918" spans="1:11">
      <c r="B918" t="s">
        <v>42</v>
      </c>
      <c r="C918" s="76">
        <v>0</v>
      </c>
      <c r="D918" s="79">
        <v>0</v>
      </c>
      <c r="E918" s="76">
        <v>0</v>
      </c>
      <c r="F918" s="79">
        <v>0</v>
      </c>
      <c r="G918" s="79"/>
      <c r="I918" s="79"/>
      <c r="J918" s="79"/>
      <c r="K918" s="79"/>
    </row>
    <row r="919" spans="1:11">
      <c r="B919" t="s">
        <v>43</v>
      </c>
      <c r="C919" s="76">
        <v>0</v>
      </c>
      <c r="D919" s="79">
        <v>0</v>
      </c>
      <c r="E919" s="76">
        <v>0</v>
      </c>
      <c r="F919" s="79">
        <v>0</v>
      </c>
      <c r="G919" s="79"/>
      <c r="I919" s="79"/>
    </row>
    <row r="920" spans="1:11">
      <c r="B920" t="s">
        <v>44</v>
      </c>
      <c r="C920" s="76">
        <v>0</v>
      </c>
      <c r="D920" s="79">
        <v>0</v>
      </c>
      <c r="E920" s="76">
        <v>0</v>
      </c>
      <c r="F920" s="79">
        <v>0</v>
      </c>
      <c r="G920" s="79"/>
      <c r="I920" s="79"/>
      <c r="J920" s="79"/>
      <c r="K920" s="79"/>
    </row>
    <row r="921" spans="1:11">
      <c r="B921" t="s">
        <v>45</v>
      </c>
      <c r="C921" s="76">
        <v>0</v>
      </c>
      <c r="D921" s="79">
        <v>0</v>
      </c>
      <c r="E921" s="76">
        <v>0</v>
      </c>
      <c r="F921" s="79">
        <v>0</v>
      </c>
      <c r="G921" s="79"/>
      <c r="I921" s="79"/>
      <c r="J921" s="79"/>
      <c r="K921" s="79"/>
    </row>
    <row r="922" spans="1:11">
      <c r="B922" t="s">
        <v>46</v>
      </c>
      <c r="C922" s="76">
        <v>0</v>
      </c>
      <c r="D922" s="79">
        <v>0</v>
      </c>
      <c r="E922" s="76">
        <v>0</v>
      </c>
      <c r="F922" s="79">
        <v>0</v>
      </c>
      <c r="G922" s="79"/>
      <c r="I922" s="79"/>
      <c r="J922" s="79"/>
      <c r="K922" s="79"/>
    </row>
    <row r="923" spans="1:11">
      <c r="A923" t="s">
        <v>384</v>
      </c>
      <c r="C923" s="76">
        <v>3</v>
      </c>
      <c r="D923" s="79">
        <v>204540</v>
      </c>
      <c r="E923" s="76">
        <v>3</v>
      </c>
      <c r="F923" s="79">
        <v>204540</v>
      </c>
      <c r="G923" s="126">
        <f>IF(C923=0,"N/A",D923/C923)</f>
        <v>68180</v>
      </c>
      <c r="H923" s="126">
        <f>IF(E923=0,"N/A",F923/E923)</f>
        <v>68180</v>
      </c>
      <c r="I923" s="79" t="str">
        <f>A923</f>
        <v>pojoaque Total</v>
      </c>
      <c r="J923" s="79">
        <f>G923</f>
        <v>68180</v>
      </c>
      <c r="K923" s="79">
        <f>H923</f>
        <v>68180</v>
      </c>
    </row>
    <row r="924" spans="1:11">
      <c r="A924" t="s">
        <v>124</v>
      </c>
      <c r="B924" t="s">
        <v>39</v>
      </c>
      <c r="C924" s="76">
        <v>2</v>
      </c>
      <c r="D924" s="79">
        <v>102128</v>
      </c>
      <c r="E924" s="76">
        <v>2</v>
      </c>
      <c r="F924" s="79">
        <v>102690</v>
      </c>
      <c r="G924" s="79"/>
      <c r="I924" s="79"/>
      <c r="J924" s="79"/>
      <c r="K924" s="79"/>
    </row>
    <row r="925" spans="1:11">
      <c r="B925" t="s">
        <v>40</v>
      </c>
      <c r="C925" s="76">
        <v>9</v>
      </c>
      <c r="D925" s="79">
        <v>436710</v>
      </c>
      <c r="E925" s="76">
        <v>9</v>
      </c>
      <c r="F925" s="79">
        <v>439238</v>
      </c>
      <c r="G925" s="79"/>
      <c r="I925" s="79"/>
    </row>
    <row r="926" spans="1:11">
      <c r="B926" t="s">
        <v>41</v>
      </c>
      <c r="C926" s="76">
        <v>0.6</v>
      </c>
      <c r="D926" s="79">
        <v>27889.8</v>
      </c>
      <c r="E926" s="76">
        <v>0.6</v>
      </c>
      <c r="F926" s="79">
        <v>28058.400000000001</v>
      </c>
      <c r="G926" s="79"/>
      <c r="I926" s="79"/>
      <c r="J926" s="79"/>
      <c r="K926" s="79"/>
    </row>
    <row r="927" spans="1:11">
      <c r="B927" t="s">
        <v>42</v>
      </c>
      <c r="C927" s="76">
        <v>0.3</v>
      </c>
      <c r="D927" s="79">
        <v>37465.800000000003</v>
      </c>
      <c r="E927" s="76">
        <v>0.3</v>
      </c>
      <c r="F927" s="79">
        <v>37634.400000000001</v>
      </c>
      <c r="G927" s="79"/>
      <c r="I927" s="79"/>
    </row>
    <row r="928" spans="1:11">
      <c r="B928" t="s">
        <v>43</v>
      </c>
      <c r="C928" s="76"/>
      <c r="D928" s="79"/>
      <c r="E928" s="76">
        <v>0</v>
      </c>
      <c r="F928" s="79"/>
      <c r="G928" s="79"/>
      <c r="I928" s="79"/>
      <c r="J928" s="79"/>
      <c r="K928" s="79"/>
    </row>
    <row r="929" spans="1:11">
      <c r="B929" t="s">
        <v>44</v>
      </c>
      <c r="C929" s="76"/>
      <c r="D929" s="79"/>
      <c r="E929" s="76">
        <v>0</v>
      </c>
      <c r="F929" s="79"/>
      <c r="G929" s="79"/>
      <c r="I929" s="79"/>
    </row>
    <row r="930" spans="1:11">
      <c r="B930" t="s">
        <v>45</v>
      </c>
      <c r="C930" s="76">
        <v>2</v>
      </c>
      <c r="D930" s="79">
        <v>89520</v>
      </c>
      <c r="E930" s="76">
        <v>2</v>
      </c>
      <c r="F930" s="79">
        <v>90082</v>
      </c>
      <c r="G930" s="79"/>
      <c r="I930" s="79"/>
      <c r="J930" s="79"/>
      <c r="K930" s="79"/>
    </row>
    <row r="931" spans="1:11">
      <c r="B931" t="s">
        <v>46</v>
      </c>
      <c r="C931" s="76">
        <v>0</v>
      </c>
      <c r="D931" s="79">
        <v>0</v>
      </c>
      <c r="E931" s="76">
        <v>0</v>
      </c>
      <c r="F931" s="79">
        <v>0</v>
      </c>
      <c r="G931" s="79"/>
      <c r="I931" s="79"/>
      <c r="J931" s="79"/>
      <c r="K931" s="79"/>
    </row>
    <row r="932" spans="1:11">
      <c r="A932" t="s">
        <v>385</v>
      </c>
      <c r="C932" s="76">
        <v>13.9</v>
      </c>
      <c r="D932" s="79">
        <v>693713.60000000009</v>
      </c>
      <c r="E932" s="76">
        <v>13.9</v>
      </c>
      <c r="F932" s="79">
        <v>697702.8</v>
      </c>
      <c r="G932" s="126">
        <f>IF(C932=0,"N/A",D932/C932)</f>
        <v>49907.453237410075</v>
      </c>
      <c r="H932" s="126">
        <f>IF(E932=0,"N/A",F932/E932)</f>
        <v>50194.446043165466</v>
      </c>
      <c r="I932" s="79" t="str">
        <f>A932</f>
        <v>portales Total</v>
      </c>
      <c r="J932" s="79">
        <f>G932</f>
        <v>49907.453237410075</v>
      </c>
      <c r="K932" s="79">
        <f>H932</f>
        <v>50194.446043165466</v>
      </c>
    </row>
    <row r="933" spans="1:11">
      <c r="A933" t="s">
        <v>125</v>
      </c>
      <c r="B933" t="s">
        <v>39</v>
      </c>
      <c r="C933" s="76">
        <v>0</v>
      </c>
      <c r="D933" s="79">
        <v>0</v>
      </c>
      <c r="E933" s="76">
        <v>0</v>
      </c>
      <c r="F933" s="79">
        <v>0</v>
      </c>
      <c r="G933" s="79"/>
      <c r="I933" s="79"/>
      <c r="J933" s="79"/>
      <c r="K933" s="79"/>
    </row>
    <row r="934" spans="1:11">
      <c r="B934" t="s">
        <v>40</v>
      </c>
      <c r="C934" s="76">
        <v>0</v>
      </c>
      <c r="D934" s="79">
        <v>0</v>
      </c>
      <c r="E934" s="76">
        <v>0</v>
      </c>
      <c r="F934" s="79">
        <v>0</v>
      </c>
      <c r="G934" s="79"/>
      <c r="I934" s="79"/>
      <c r="J934" s="79"/>
      <c r="K934" s="79"/>
    </row>
    <row r="935" spans="1:11">
      <c r="B935" t="s">
        <v>41</v>
      </c>
      <c r="C935" s="76">
        <v>0</v>
      </c>
      <c r="D935" s="79">
        <v>0</v>
      </c>
      <c r="E935" s="76">
        <v>0</v>
      </c>
      <c r="F935" s="79">
        <v>0</v>
      </c>
      <c r="G935" s="79"/>
      <c r="I935" s="79"/>
    </row>
    <row r="936" spans="1:11">
      <c r="B936" t="s">
        <v>42</v>
      </c>
      <c r="C936" s="76">
        <v>0</v>
      </c>
      <c r="D936" s="79">
        <v>0</v>
      </c>
      <c r="E936" s="76">
        <v>0</v>
      </c>
      <c r="F936" s="79">
        <v>0</v>
      </c>
      <c r="G936" s="79"/>
      <c r="I936" s="79"/>
      <c r="J936" s="79"/>
      <c r="K936" s="79"/>
    </row>
    <row r="937" spans="1:11">
      <c r="B937" t="s">
        <v>43</v>
      </c>
      <c r="C937" s="76">
        <v>0</v>
      </c>
      <c r="D937" s="79">
        <v>0</v>
      </c>
      <c r="E937" s="76">
        <v>0</v>
      </c>
      <c r="F937" s="79">
        <v>0</v>
      </c>
      <c r="G937" s="79"/>
      <c r="I937" s="79"/>
      <c r="J937" s="79"/>
      <c r="K937" s="79"/>
    </row>
    <row r="938" spans="1:11">
      <c r="B938" t="s">
        <v>44</v>
      </c>
      <c r="C938" s="76">
        <v>0</v>
      </c>
      <c r="D938" s="79">
        <v>0</v>
      </c>
      <c r="E938" s="76">
        <v>0</v>
      </c>
      <c r="F938" s="79">
        <v>0</v>
      </c>
      <c r="G938" s="79"/>
      <c r="I938" s="79"/>
      <c r="J938" s="79"/>
      <c r="K938" s="79"/>
    </row>
    <row r="939" spans="1:11">
      <c r="B939" t="s">
        <v>45</v>
      </c>
      <c r="C939" s="76">
        <v>0</v>
      </c>
      <c r="D939" s="79">
        <v>0</v>
      </c>
      <c r="E939" s="76">
        <v>0</v>
      </c>
      <c r="F939" s="79">
        <v>0</v>
      </c>
      <c r="G939" s="79"/>
      <c r="I939" s="79"/>
    </row>
    <row r="940" spans="1:11">
      <c r="B940" t="s">
        <v>46</v>
      </c>
      <c r="C940" s="76">
        <v>0</v>
      </c>
      <c r="D940" s="79">
        <v>0</v>
      </c>
      <c r="E940" s="76">
        <v>0</v>
      </c>
      <c r="F940" s="79">
        <v>0</v>
      </c>
      <c r="G940" s="79"/>
      <c r="I940" s="79"/>
      <c r="J940" s="79"/>
      <c r="K940" s="79"/>
    </row>
    <row r="941" spans="1:11">
      <c r="A941" t="s">
        <v>387</v>
      </c>
      <c r="C941" s="76">
        <v>0</v>
      </c>
      <c r="D941" s="79">
        <v>0</v>
      </c>
      <c r="E941" s="76">
        <v>0</v>
      </c>
      <c r="F941" s="79">
        <v>0</v>
      </c>
      <c r="G941" s="126" t="str">
        <f>IF(C941=0,"N/A",D941/C941)</f>
        <v>N/A</v>
      </c>
      <c r="H941" s="126" t="str">
        <f>IF(E941=0,"N/A",F941/E941)</f>
        <v>N/A</v>
      </c>
      <c r="I941" s="79" t="str">
        <f>A941</f>
        <v>quemado Total</v>
      </c>
      <c r="J941" s="79" t="str">
        <f>G941</f>
        <v>N/A</v>
      </c>
      <c r="K941" s="79" t="str">
        <f>H941</f>
        <v>N/A</v>
      </c>
    </row>
    <row r="942" spans="1:11">
      <c r="A942" t="s">
        <v>126</v>
      </c>
      <c r="B942" t="s">
        <v>39</v>
      </c>
      <c r="C942" s="76">
        <v>0</v>
      </c>
      <c r="D942" s="79">
        <v>0</v>
      </c>
      <c r="E942" s="76">
        <v>0</v>
      </c>
      <c r="F942" s="79">
        <v>0</v>
      </c>
      <c r="G942" s="79"/>
      <c r="I942" s="79"/>
      <c r="J942" s="79"/>
      <c r="K942" s="79"/>
    </row>
    <row r="943" spans="1:11">
      <c r="B943" t="s">
        <v>40</v>
      </c>
      <c r="C943" s="76">
        <v>0</v>
      </c>
      <c r="D943" s="79">
        <v>0</v>
      </c>
      <c r="E943" s="76">
        <v>0</v>
      </c>
      <c r="F943" s="79">
        <v>0</v>
      </c>
      <c r="G943" s="79"/>
      <c r="I943" s="79"/>
    </row>
    <row r="944" spans="1:11">
      <c r="B944" t="s">
        <v>41</v>
      </c>
      <c r="C944" s="76">
        <v>0</v>
      </c>
      <c r="D944" s="79">
        <v>0</v>
      </c>
      <c r="E944" s="76">
        <v>0</v>
      </c>
      <c r="F944" s="79">
        <v>0</v>
      </c>
      <c r="G944" s="79"/>
      <c r="I944" s="79"/>
      <c r="J944" s="79"/>
      <c r="K944" s="79"/>
    </row>
    <row r="945" spans="1:11">
      <c r="B945" t="s">
        <v>42</v>
      </c>
      <c r="C945" s="76">
        <v>0</v>
      </c>
      <c r="D945" s="79">
        <v>0</v>
      </c>
      <c r="E945" s="76">
        <v>0</v>
      </c>
      <c r="F945" s="79">
        <v>0</v>
      </c>
      <c r="G945" s="79"/>
      <c r="I945" s="79"/>
      <c r="J945" s="79"/>
      <c r="K945" s="79"/>
    </row>
    <row r="946" spans="1:11">
      <c r="B946" t="s">
        <v>43</v>
      </c>
      <c r="C946" s="76">
        <v>0</v>
      </c>
      <c r="D946" s="79">
        <v>0</v>
      </c>
      <c r="E946" s="76">
        <v>0</v>
      </c>
      <c r="F946" s="79">
        <v>0</v>
      </c>
      <c r="G946" s="79"/>
      <c r="I946" s="79"/>
      <c r="J946" s="79"/>
      <c r="K946" s="79"/>
    </row>
    <row r="947" spans="1:11">
      <c r="B947" t="s">
        <v>44</v>
      </c>
      <c r="C947" s="76">
        <v>0</v>
      </c>
      <c r="D947" s="79">
        <v>0</v>
      </c>
      <c r="E947" s="76">
        <v>0</v>
      </c>
      <c r="F947" s="79">
        <v>0</v>
      </c>
      <c r="G947" s="79"/>
      <c r="I947" s="79"/>
    </row>
    <row r="948" spans="1:11">
      <c r="B948" t="s">
        <v>45</v>
      </c>
      <c r="C948" s="76">
        <v>0</v>
      </c>
      <c r="D948" s="79">
        <v>0</v>
      </c>
      <c r="E948" s="76">
        <v>0</v>
      </c>
      <c r="F948" s="79">
        <v>0</v>
      </c>
      <c r="G948" s="79"/>
      <c r="I948" s="79"/>
      <c r="J948" s="79"/>
      <c r="K948" s="79"/>
    </row>
    <row r="949" spans="1:11">
      <c r="B949" t="s">
        <v>46</v>
      </c>
      <c r="C949" s="76">
        <v>0</v>
      </c>
      <c r="D949" s="79">
        <v>0</v>
      </c>
      <c r="E949" s="76">
        <v>0</v>
      </c>
      <c r="F949" s="79">
        <v>0</v>
      </c>
      <c r="G949" s="79"/>
      <c r="I949" s="79"/>
    </row>
    <row r="950" spans="1:11">
      <c r="A950" t="s">
        <v>388</v>
      </c>
      <c r="C950" s="76">
        <v>0</v>
      </c>
      <c r="D950" s="79">
        <v>0</v>
      </c>
      <c r="E950" s="76">
        <v>0</v>
      </c>
      <c r="F950" s="79">
        <v>0</v>
      </c>
      <c r="G950" s="126" t="str">
        <f>IF(C950=0,"N/A",D950/C950)</f>
        <v>N/A</v>
      </c>
      <c r="H950" s="126" t="str">
        <f>IF(E950=0,"N/A",F950/E950)</f>
        <v>N/A</v>
      </c>
      <c r="I950" s="79" t="str">
        <f>A950</f>
        <v>questa Total</v>
      </c>
      <c r="J950" s="79" t="str">
        <f>G950</f>
        <v>N/A</v>
      </c>
      <c r="K950" s="79" t="str">
        <f>H950</f>
        <v>N/A</v>
      </c>
    </row>
    <row r="951" spans="1:11">
      <c r="A951" t="s">
        <v>127</v>
      </c>
      <c r="B951" t="s">
        <v>39</v>
      </c>
      <c r="C951" s="76">
        <v>0</v>
      </c>
      <c r="D951" s="79">
        <v>0</v>
      </c>
      <c r="E951" s="76">
        <v>0</v>
      </c>
      <c r="F951" s="79">
        <v>0</v>
      </c>
      <c r="G951" s="79"/>
      <c r="I951" s="79"/>
    </row>
    <row r="952" spans="1:11">
      <c r="B952" t="s">
        <v>40</v>
      </c>
      <c r="C952" s="76">
        <v>0</v>
      </c>
      <c r="D952" s="79">
        <v>0</v>
      </c>
      <c r="E952" s="76">
        <v>0</v>
      </c>
      <c r="F952" s="79">
        <v>0</v>
      </c>
      <c r="G952" s="79"/>
      <c r="I952" s="79"/>
      <c r="J952" s="79"/>
      <c r="K952" s="79"/>
    </row>
    <row r="953" spans="1:11">
      <c r="B953" t="s">
        <v>41</v>
      </c>
      <c r="C953" s="76">
        <v>1</v>
      </c>
      <c r="D953" s="79">
        <v>56319</v>
      </c>
      <c r="E953" s="76">
        <v>1</v>
      </c>
      <c r="F953" s="79">
        <v>56320</v>
      </c>
      <c r="G953" s="79"/>
      <c r="I953" s="79"/>
      <c r="J953" s="79"/>
      <c r="K953" s="79"/>
    </row>
    <row r="954" spans="1:11">
      <c r="B954" t="s">
        <v>42</v>
      </c>
      <c r="C954" s="76">
        <v>0</v>
      </c>
      <c r="D954" s="79">
        <v>0</v>
      </c>
      <c r="E954" s="76">
        <v>0</v>
      </c>
      <c r="F954" s="79">
        <v>0</v>
      </c>
      <c r="G954" s="79"/>
      <c r="I954" s="79"/>
      <c r="J954" s="79"/>
      <c r="K954" s="79"/>
    </row>
    <row r="955" spans="1:11">
      <c r="B955" t="s">
        <v>43</v>
      </c>
      <c r="C955" s="76">
        <v>0</v>
      </c>
      <c r="D955" s="79">
        <v>0</v>
      </c>
      <c r="E955" s="76">
        <v>0</v>
      </c>
      <c r="F955" s="79">
        <v>0</v>
      </c>
      <c r="G955" s="79"/>
      <c r="I955" s="79"/>
    </row>
    <row r="956" spans="1:11">
      <c r="B956" t="s">
        <v>44</v>
      </c>
      <c r="C956" s="76">
        <v>0</v>
      </c>
      <c r="D956" s="79">
        <v>0</v>
      </c>
      <c r="E956" s="76">
        <v>0</v>
      </c>
      <c r="F956" s="79">
        <v>0</v>
      </c>
      <c r="G956" s="79"/>
      <c r="I956" s="79"/>
      <c r="J956" s="79"/>
      <c r="K956" s="79"/>
    </row>
    <row r="957" spans="1:11">
      <c r="B957" t="s">
        <v>45</v>
      </c>
      <c r="C957" s="76">
        <v>0</v>
      </c>
      <c r="D957" s="79">
        <v>0</v>
      </c>
      <c r="E957" s="76">
        <v>0</v>
      </c>
      <c r="F957" s="79">
        <v>0</v>
      </c>
      <c r="G957" s="79"/>
      <c r="I957" s="79"/>
    </row>
    <row r="958" spans="1:11">
      <c r="B958" t="s">
        <v>46</v>
      </c>
      <c r="C958" s="76">
        <v>0</v>
      </c>
      <c r="D958" s="79">
        <v>0</v>
      </c>
      <c r="E958" s="76">
        <v>0</v>
      </c>
      <c r="F958" s="79">
        <v>0</v>
      </c>
      <c r="G958" s="79"/>
      <c r="I958" s="79"/>
      <c r="J958" s="79"/>
      <c r="K958" s="79"/>
    </row>
    <row r="959" spans="1:11">
      <c r="A959" t="s">
        <v>389</v>
      </c>
      <c r="C959" s="76">
        <v>1</v>
      </c>
      <c r="D959" s="79">
        <v>56319</v>
      </c>
      <c r="E959" s="76">
        <v>1</v>
      </c>
      <c r="F959" s="79">
        <v>56320</v>
      </c>
      <c r="G959" s="126">
        <f>IF(C959=0,"N/A",D959/C959)</f>
        <v>56319</v>
      </c>
      <c r="H959" s="126">
        <f>IF(E959=0,"N/A",F959/E959)</f>
        <v>56320</v>
      </c>
      <c r="I959" s="79" t="str">
        <f>A959</f>
        <v>raton Total</v>
      </c>
      <c r="J959" s="79">
        <f>G959</f>
        <v>56319</v>
      </c>
      <c r="K959" s="79">
        <f>H959</f>
        <v>56320</v>
      </c>
    </row>
    <row r="960" spans="1:11">
      <c r="A960" t="s">
        <v>217</v>
      </c>
      <c r="B960" t="s">
        <v>39</v>
      </c>
      <c r="C960" s="76">
        <v>0</v>
      </c>
      <c r="D960" s="79">
        <v>0</v>
      </c>
      <c r="E960" s="76">
        <v>0</v>
      </c>
      <c r="F960" s="79">
        <v>0</v>
      </c>
      <c r="G960" s="79"/>
      <c r="I960" s="79"/>
      <c r="J960" s="79"/>
      <c r="K960" s="79"/>
    </row>
    <row r="961" spans="1:11">
      <c r="B961" t="s">
        <v>40</v>
      </c>
      <c r="C961" s="76">
        <v>0</v>
      </c>
      <c r="D961" s="79">
        <v>0</v>
      </c>
      <c r="E961" s="76">
        <v>0</v>
      </c>
      <c r="F961" s="79">
        <v>0</v>
      </c>
      <c r="G961" s="79"/>
      <c r="I961" s="79"/>
      <c r="J961" s="79"/>
      <c r="K961" s="79"/>
    </row>
    <row r="962" spans="1:11">
      <c r="B962" t="s">
        <v>41</v>
      </c>
      <c r="C962" s="76">
        <v>0</v>
      </c>
      <c r="D962" s="79">
        <v>0</v>
      </c>
      <c r="E962" s="76">
        <v>0</v>
      </c>
      <c r="F962" s="79">
        <v>0</v>
      </c>
      <c r="G962" s="79"/>
      <c r="I962" s="79"/>
      <c r="J962" s="79"/>
      <c r="K962" s="79"/>
    </row>
    <row r="963" spans="1:11">
      <c r="B963" t="s">
        <v>42</v>
      </c>
      <c r="C963" s="76">
        <v>0</v>
      </c>
      <c r="D963" s="79">
        <v>0</v>
      </c>
      <c r="E963" s="76">
        <v>0</v>
      </c>
      <c r="F963" s="79">
        <v>0</v>
      </c>
      <c r="G963" s="79"/>
      <c r="I963" s="79"/>
    </row>
    <row r="964" spans="1:11">
      <c r="B964" t="s">
        <v>43</v>
      </c>
      <c r="C964" s="76">
        <v>0</v>
      </c>
      <c r="D964" s="79">
        <v>0</v>
      </c>
      <c r="E964" s="76">
        <v>0</v>
      </c>
      <c r="F964" s="79">
        <v>0</v>
      </c>
      <c r="G964" s="79"/>
      <c r="I964" s="79"/>
      <c r="J964" s="79"/>
      <c r="K964" s="79"/>
    </row>
    <row r="965" spans="1:11">
      <c r="B965" t="s">
        <v>44</v>
      </c>
      <c r="C965" s="76">
        <v>0</v>
      </c>
      <c r="D965" s="79">
        <v>0</v>
      </c>
      <c r="E965" s="76">
        <v>0</v>
      </c>
      <c r="F965" s="79">
        <v>0</v>
      </c>
      <c r="G965" s="79"/>
      <c r="I965" s="79"/>
    </row>
    <row r="966" spans="1:11">
      <c r="B966" t="s">
        <v>45</v>
      </c>
      <c r="C966" s="76">
        <v>0</v>
      </c>
      <c r="D966" s="79">
        <v>0</v>
      </c>
      <c r="E966" s="76">
        <v>0</v>
      </c>
      <c r="F966" s="79">
        <v>0</v>
      </c>
      <c r="G966" s="79"/>
      <c r="I966" s="79"/>
      <c r="J966" s="79"/>
      <c r="K966" s="79"/>
    </row>
    <row r="967" spans="1:11">
      <c r="B967" t="s">
        <v>46</v>
      </c>
      <c r="C967" s="76">
        <v>0</v>
      </c>
      <c r="D967" s="79">
        <v>0</v>
      </c>
      <c r="E967" s="76">
        <v>0</v>
      </c>
      <c r="F967" s="79">
        <v>0</v>
      </c>
      <c r="G967" s="79"/>
      <c r="I967" s="79"/>
    </row>
    <row r="968" spans="1:11">
      <c r="A968" t="s">
        <v>390</v>
      </c>
      <c r="C968" s="76">
        <v>0</v>
      </c>
      <c r="D968" s="79">
        <v>0</v>
      </c>
      <c r="E968" s="76">
        <v>0</v>
      </c>
      <c r="F968" s="79">
        <v>0</v>
      </c>
      <c r="G968" s="126" t="str">
        <f>IF(C968=0,"N/A",D968/C968)</f>
        <v>N/A</v>
      </c>
      <c r="H968" s="126" t="str">
        <f>IF(E968=0,"N/A",F968/E968)</f>
        <v>N/A</v>
      </c>
      <c r="I968" s="79" t="str">
        <f>A968</f>
        <v>red river valley charter school Total</v>
      </c>
      <c r="J968" s="79" t="str">
        <f>G968</f>
        <v>N/A</v>
      </c>
      <c r="K968" s="79" t="str">
        <f>H968</f>
        <v>N/A</v>
      </c>
    </row>
    <row r="969" spans="1:11">
      <c r="A969" t="s">
        <v>128</v>
      </c>
      <c r="B969" t="s">
        <v>39</v>
      </c>
      <c r="C969" s="76">
        <v>0</v>
      </c>
      <c r="D969" s="79">
        <v>0</v>
      </c>
      <c r="E969" s="76">
        <v>0</v>
      </c>
      <c r="F969" s="79">
        <v>0</v>
      </c>
      <c r="G969" s="79"/>
      <c r="I969" s="79"/>
      <c r="J969" s="79"/>
      <c r="K969" s="79"/>
    </row>
    <row r="970" spans="1:11">
      <c r="B970" t="s">
        <v>40</v>
      </c>
      <c r="C970" s="76">
        <v>0</v>
      </c>
      <c r="D970" s="79">
        <v>0</v>
      </c>
      <c r="E970" s="76">
        <v>0</v>
      </c>
      <c r="F970" s="79">
        <v>0</v>
      </c>
      <c r="G970" s="79"/>
      <c r="I970" s="79"/>
      <c r="J970" s="79"/>
      <c r="K970" s="79"/>
    </row>
    <row r="971" spans="1:11">
      <c r="B971" t="s">
        <v>41</v>
      </c>
      <c r="C971" s="76">
        <v>0</v>
      </c>
      <c r="D971" s="79">
        <v>0</v>
      </c>
      <c r="E971" s="76">
        <v>0</v>
      </c>
      <c r="F971" s="79">
        <v>0</v>
      </c>
      <c r="G971" s="79"/>
      <c r="I971" s="79"/>
    </row>
    <row r="972" spans="1:11">
      <c r="B972" t="s">
        <v>42</v>
      </c>
      <c r="C972" s="76">
        <v>0</v>
      </c>
      <c r="D972" s="79">
        <v>0</v>
      </c>
      <c r="E972" s="76">
        <v>0</v>
      </c>
      <c r="F972" s="79">
        <v>0</v>
      </c>
      <c r="G972" s="79"/>
      <c r="I972" s="79"/>
      <c r="J972" s="79"/>
      <c r="K972" s="79"/>
    </row>
    <row r="973" spans="1:11">
      <c r="B973" t="s">
        <v>43</v>
      </c>
      <c r="C973" s="76">
        <v>0</v>
      </c>
      <c r="D973" s="79">
        <v>0</v>
      </c>
      <c r="E973" s="76">
        <v>0</v>
      </c>
      <c r="F973" s="79">
        <v>0</v>
      </c>
      <c r="G973" s="79"/>
      <c r="I973" s="79"/>
    </row>
    <row r="974" spans="1:11">
      <c r="B974" t="s">
        <v>44</v>
      </c>
      <c r="C974" s="76">
        <v>0</v>
      </c>
      <c r="D974" s="79">
        <v>0</v>
      </c>
      <c r="E974" s="76">
        <v>0</v>
      </c>
      <c r="F974" s="79">
        <v>0</v>
      </c>
      <c r="G974" s="79"/>
      <c r="I974" s="79"/>
      <c r="J974" s="79"/>
      <c r="K974" s="79"/>
    </row>
    <row r="975" spans="1:11">
      <c r="B975" t="s">
        <v>45</v>
      </c>
      <c r="C975" s="76">
        <v>0</v>
      </c>
      <c r="D975" s="79">
        <v>0</v>
      </c>
      <c r="E975" s="76">
        <v>0</v>
      </c>
      <c r="F975" s="79">
        <v>0</v>
      </c>
      <c r="G975" s="79"/>
      <c r="I975" s="79"/>
    </row>
    <row r="976" spans="1:11">
      <c r="B976" t="s">
        <v>46</v>
      </c>
      <c r="C976" s="76">
        <v>0</v>
      </c>
      <c r="D976" s="79">
        <v>0</v>
      </c>
      <c r="E976" s="76">
        <v>0</v>
      </c>
      <c r="F976" s="79">
        <v>0</v>
      </c>
      <c r="G976" s="79"/>
      <c r="I976" s="79"/>
      <c r="J976" s="79"/>
      <c r="K976" s="79"/>
    </row>
    <row r="977" spans="1:11">
      <c r="A977" t="s">
        <v>391</v>
      </c>
      <c r="C977" s="76">
        <v>0</v>
      </c>
      <c r="D977" s="79">
        <v>0</v>
      </c>
      <c r="E977" s="76">
        <v>0</v>
      </c>
      <c r="F977" s="79">
        <v>0</v>
      </c>
      <c r="G977" s="126" t="str">
        <f>IF(C977=0,"N/A",D977/C977)</f>
        <v>N/A</v>
      </c>
      <c r="H977" s="126" t="str">
        <f>IF(E977=0,"N/A",F977/E977)</f>
        <v>N/A</v>
      </c>
      <c r="I977" s="79" t="str">
        <f>A977</f>
        <v>reserve Total</v>
      </c>
      <c r="J977" s="79" t="str">
        <f>G977</f>
        <v>N/A</v>
      </c>
      <c r="K977" s="79" t="str">
        <f>H977</f>
        <v>N/A</v>
      </c>
    </row>
    <row r="978" spans="1:11">
      <c r="A978" t="s">
        <v>129</v>
      </c>
      <c r="B978" t="s">
        <v>39</v>
      </c>
      <c r="C978" s="76">
        <v>12.77</v>
      </c>
      <c r="D978" s="79">
        <v>655632</v>
      </c>
      <c r="E978" s="76">
        <v>12.77</v>
      </c>
      <c r="F978" s="79">
        <v>655632</v>
      </c>
      <c r="G978" s="79"/>
      <c r="I978" s="79"/>
      <c r="J978" s="79"/>
      <c r="K978" s="79"/>
    </row>
    <row r="979" spans="1:11">
      <c r="B979" t="s">
        <v>40</v>
      </c>
      <c r="C979" s="76">
        <v>30</v>
      </c>
      <c r="D979" s="79">
        <v>1532004</v>
      </c>
      <c r="E979" s="76">
        <v>30</v>
      </c>
      <c r="F979" s="79">
        <v>1532004</v>
      </c>
      <c r="G979" s="79"/>
      <c r="I979" s="79"/>
    </row>
    <row r="980" spans="1:11">
      <c r="B980" t="s">
        <v>41</v>
      </c>
      <c r="C980" s="76">
        <v>7</v>
      </c>
      <c r="D980" s="79">
        <v>339191</v>
      </c>
      <c r="E980" s="76">
        <v>7</v>
      </c>
      <c r="F980" s="79">
        <v>339191</v>
      </c>
      <c r="G980" s="79"/>
      <c r="I980" s="79"/>
      <c r="J980" s="79"/>
      <c r="K980" s="79"/>
    </row>
    <row r="981" spans="1:11">
      <c r="B981" t="s">
        <v>42</v>
      </c>
      <c r="C981" s="76">
        <v>6.82</v>
      </c>
      <c r="D981" s="79">
        <v>362176</v>
      </c>
      <c r="E981" s="76">
        <v>6.82</v>
      </c>
      <c r="F981" s="79">
        <v>362176</v>
      </c>
      <c r="G981" s="79"/>
      <c r="I981" s="79"/>
    </row>
    <row r="982" spans="1:11">
      <c r="B982" t="s">
        <v>43</v>
      </c>
      <c r="C982" s="76">
        <v>8.33</v>
      </c>
      <c r="D982" s="79">
        <v>417874</v>
      </c>
      <c r="E982" s="76">
        <v>8.33</v>
      </c>
      <c r="F982" s="79">
        <v>417874</v>
      </c>
      <c r="G982" s="79"/>
      <c r="I982" s="79"/>
      <c r="J982" s="79"/>
      <c r="K982" s="79"/>
    </row>
    <row r="983" spans="1:11">
      <c r="B983" t="s">
        <v>44</v>
      </c>
      <c r="C983" s="76">
        <v>1</v>
      </c>
      <c r="D983" s="79">
        <v>56281</v>
      </c>
      <c r="E983" s="76">
        <v>1</v>
      </c>
      <c r="F983" s="79">
        <v>56281</v>
      </c>
      <c r="G983" s="79"/>
      <c r="I983" s="79"/>
    </row>
    <row r="984" spans="1:11">
      <c r="B984" t="s">
        <v>45</v>
      </c>
      <c r="C984" s="76">
        <v>3</v>
      </c>
      <c r="D984" s="79">
        <v>120020</v>
      </c>
      <c r="E984" s="76">
        <v>3</v>
      </c>
      <c r="F984" s="79">
        <v>120020</v>
      </c>
      <c r="G984" s="79"/>
      <c r="I984" s="79"/>
      <c r="J984" s="79"/>
      <c r="K984" s="79"/>
    </row>
    <row r="985" spans="1:11">
      <c r="B985" t="s">
        <v>46</v>
      </c>
      <c r="C985" s="76">
        <v>0</v>
      </c>
      <c r="D985" s="79">
        <v>0</v>
      </c>
      <c r="E985" s="76">
        <v>0</v>
      </c>
      <c r="F985" s="79">
        <v>0</v>
      </c>
      <c r="G985" s="79"/>
      <c r="I985" s="79"/>
      <c r="J985" s="79"/>
      <c r="K985" s="79"/>
    </row>
    <row r="986" spans="1:11">
      <c r="A986" t="s">
        <v>393</v>
      </c>
      <c r="C986" s="76">
        <v>68.92</v>
      </c>
      <c r="D986" s="79">
        <v>3483178</v>
      </c>
      <c r="E986" s="76">
        <v>68.92</v>
      </c>
      <c r="F986" s="79">
        <v>3483178</v>
      </c>
      <c r="G986" s="126">
        <f>IF(C986=0,"N/A",D986/C986)</f>
        <v>50539.43702843877</v>
      </c>
      <c r="H986" s="126">
        <f>IF(E986=0,"N/A",F986/E986)</f>
        <v>50539.43702843877</v>
      </c>
      <c r="I986" s="79" t="str">
        <f>A986</f>
        <v>rio rancho Total</v>
      </c>
      <c r="J986" s="79">
        <f>G986</f>
        <v>50539.43702843877</v>
      </c>
      <c r="K986" s="79">
        <f>H986</f>
        <v>50539.43702843877</v>
      </c>
    </row>
    <row r="987" spans="1:11">
      <c r="A987" t="s">
        <v>220</v>
      </c>
      <c r="B987" t="s">
        <v>39</v>
      </c>
      <c r="C987" s="76">
        <v>0</v>
      </c>
      <c r="D987" s="79">
        <v>0</v>
      </c>
      <c r="E987" s="76">
        <v>0</v>
      </c>
      <c r="F987" s="79">
        <v>0</v>
      </c>
      <c r="G987" s="79"/>
      <c r="I987" s="79"/>
    </row>
    <row r="988" spans="1:11">
      <c r="B988" t="s">
        <v>40</v>
      </c>
      <c r="C988" s="76">
        <v>0</v>
      </c>
      <c r="D988" s="79">
        <v>0</v>
      </c>
      <c r="E988" s="76">
        <v>0</v>
      </c>
      <c r="F988" s="79">
        <v>0</v>
      </c>
      <c r="G988" s="79"/>
      <c r="I988" s="79"/>
      <c r="J988" s="79"/>
      <c r="K988" s="79"/>
    </row>
    <row r="989" spans="1:11">
      <c r="B989" t="s">
        <v>41</v>
      </c>
      <c r="C989" s="76">
        <v>0</v>
      </c>
      <c r="D989" s="79">
        <v>0</v>
      </c>
      <c r="E989" s="76">
        <v>0</v>
      </c>
      <c r="F989" s="79">
        <v>0</v>
      </c>
      <c r="G989" s="79"/>
      <c r="I989" s="79"/>
    </row>
    <row r="990" spans="1:11">
      <c r="B990" t="s">
        <v>42</v>
      </c>
      <c r="C990" s="76">
        <v>0</v>
      </c>
      <c r="D990" s="79">
        <v>0</v>
      </c>
      <c r="E990" s="76">
        <v>0</v>
      </c>
      <c r="F990" s="79">
        <v>0</v>
      </c>
      <c r="G990" s="79"/>
      <c r="I990" s="79"/>
      <c r="J990" s="79"/>
      <c r="K990" s="79"/>
    </row>
    <row r="991" spans="1:11">
      <c r="B991" t="s">
        <v>43</v>
      </c>
      <c r="C991" s="76">
        <v>0</v>
      </c>
      <c r="D991" s="79">
        <v>0</v>
      </c>
      <c r="E991" s="76">
        <v>0</v>
      </c>
      <c r="F991" s="79">
        <v>0</v>
      </c>
      <c r="G991" s="79"/>
      <c r="I991" s="79"/>
    </row>
    <row r="992" spans="1:11">
      <c r="B992" t="s">
        <v>44</v>
      </c>
      <c r="C992" s="76">
        <v>0</v>
      </c>
      <c r="D992" s="79">
        <v>0</v>
      </c>
      <c r="E992" s="76">
        <v>0</v>
      </c>
      <c r="F992" s="79">
        <v>0</v>
      </c>
      <c r="G992" s="79"/>
      <c r="I992" s="79"/>
      <c r="J992" s="79"/>
      <c r="K992" s="79"/>
    </row>
    <row r="993" spans="1:11">
      <c r="B993" t="s">
        <v>45</v>
      </c>
      <c r="C993" s="76">
        <v>0</v>
      </c>
      <c r="D993" s="79">
        <v>0</v>
      </c>
      <c r="E993" s="76">
        <v>0</v>
      </c>
      <c r="F993" s="79">
        <v>0</v>
      </c>
      <c r="G993" s="79"/>
      <c r="I993" s="79"/>
      <c r="J993" s="79"/>
      <c r="K993" s="79"/>
    </row>
    <row r="994" spans="1:11">
      <c r="B994" t="s">
        <v>46</v>
      </c>
      <c r="C994" s="76">
        <v>0</v>
      </c>
      <c r="D994" s="79">
        <v>0</v>
      </c>
      <c r="E994" s="76">
        <v>0</v>
      </c>
      <c r="F994" s="79">
        <v>0</v>
      </c>
      <c r="G994" s="79"/>
      <c r="I994" s="79"/>
      <c r="J994" s="79"/>
      <c r="K994" s="79"/>
    </row>
    <row r="995" spans="1:11">
      <c r="A995" t="s">
        <v>395</v>
      </c>
      <c r="C995" s="76">
        <v>0</v>
      </c>
      <c r="D995" s="79">
        <v>0</v>
      </c>
      <c r="E995" s="76">
        <v>0</v>
      </c>
      <c r="F995" s="79">
        <v>0</v>
      </c>
      <c r="G995" s="126" t="str">
        <f>IF(C995=0,"N/A",D995/C995)</f>
        <v>N/A</v>
      </c>
      <c r="H995" s="126" t="str">
        <f>IF(E995=0,"N/A",F995/E995)</f>
        <v>N/A</v>
      </c>
      <c r="I995" s="79" t="str">
        <f>A995</f>
        <v>roots and wings community charter school Total</v>
      </c>
      <c r="J995" s="79" t="str">
        <f>G995</f>
        <v>N/A</v>
      </c>
      <c r="K995" s="79" t="str">
        <f>H995</f>
        <v>N/A</v>
      </c>
    </row>
    <row r="996" spans="1:11">
      <c r="A996" t="s">
        <v>130</v>
      </c>
      <c r="B996" t="s">
        <v>39</v>
      </c>
      <c r="C996" s="76">
        <v>3</v>
      </c>
      <c r="D996" s="79">
        <v>171444</v>
      </c>
      <c r="E996" s="76">
        <v>3</v>
      </c>
      <c r="F996" s="79">
        <v>171444</v>
      </c>
      <c r="G996" s="79"/>
      <c r="I996" s="79"/>
      <c r="J996" s="79"/>
      <c r="K996" s="79"/>
    </row>
    <row r="997" spans="1:11">
      <c r="B997" t="s">
        <v>40</v>
      </c>
      <c r="C997" s="76">
        <v>12.5</v>
      </c>
      <c r="D997" s="79">
        <v>714298</v>
      </c>
      <c r="E997" s="76">
        <v>12.5</v>
      </c>
      <c r="F997" s="79">
        <v>714298</v>
      </c>
      <c r="G997" s="79"/>
      <c r="I997" s="79"/>
      <c r="J997" s="79"/>
      <c r="K997" s="79"/>
    </row>
    <row r="998" spans="1:11">
      <c r="B998" t="s">
        <v>41</v>
      </c>
      <c r="C998" s="76">
        <v>3</v>
      </c>
      <c r="D998" s="79">
        <v>157080</v>
      </c>
      <c r="E998" s="76">
        <v>3</v>
      </c>
      <c r="F998" s="79">
        <v>157080</v>
      </c>
      <c r="G998" s="79"/>
      <c r="I998" s="79"/>
      <c r="J998" s="79"/>
      <c r="K998" s="79"/>
    </row>
    <row r="999" spans="1:11">
      <c r="B999" t="s">
        <v>42</v>
      </c>
      <c r="C999" s="76">
        <v>0</v>
      </c>
      <c r="D999" s="79">
        <v>0</v>
      </c>
      <c r="E999" s="76">
        <v>0</v>
      </c>
      <c r="F999" s="79">
        <v>0</v>
      </c>
      <c r="G999" s="79"/>
      <c r="I999" s="79"/>
    </row>
    <row r="1000" spans="1:11">
      <c r="B1000" t="s">
        <v>43</v>
      </c>
      <c r="C1000" s="76">
        <v>2</v>
      </c>
      <c r="D1000" s="79">
        <v>153598</v>
      </c>
      <c r="E1000" s="76">
        <v>2</v>
      </c>
      <c r="F1000" s="79">
        <v>153598</v>
      </c>
      <c r="G1000" s="79"/>
      <c r="I1000" s="79"/>
      <c r="J1000" s="79"/>
      <c r="K1000" s="79"/>
    </row>
    <row r="1001" spans="1:11">
      <c r="B1001" t="s">
        <v>44</v>
      </c>
      <c r="C1001" s="76">
        <v>0</v>
      </c>
      <c r="D1001" s="79">
        <v>0</v>
      </c>
      <c r="E1001" s="76">
        <v>0</v>
      </c>
      <c r="F1001" s="79">
        <v>0</v>
      </c>
      <c r="G1001" s="79"/>
      <c r="I1001" s="79"/>
    </row>
    <row r="1002" spans="1:11">
      <c r="B1002" t="s">
        <v>45</v>
      </c>
      <c r="C1002" s="76">
        <v>3</v>
      </c>
      <c r="D1002" s="79">
        <v>142028</v>
      </c>
      <c r="E1002" s="76">
        <v>3</v>
      </c>
      <c r="F1002" s="79">
        <v>142028</v>
      </c>
      <c r="G1002" s="79"/>
      <c r="I1002" s="79"/>
      <c r="J1002" s="79"/>
      <c r="K1002" s="79"/>
    </row>
    <row r="1003" spans="1:11">
      <c r="B1003" t="s">
        <v>46</v>
      </c>
      <c r="C1003" s="76">
        <v>13</v>
      </c>
      <c r="D1003" s="79">
        <v>717822</v>
      </c>
      <c r="E1003" s="76">
        <v>13</v>
      </c>
      <c r="F1003" s="79">
        <v>717822</v>
      </c>
      <c r="G1003" s="79"/>
      <c r="I1003" s="79"/>
    </row>
    <row r="1004" spans="1:11">
      <c r="A1004" t="s">
        <v>396</v>
      </c>
      <c r="C1004" s="76">
        <v>36.5</v>
      </c>
      <c r="D1004" s="79">
        <v>2056270</v>
      </c>
      <c r="E1004" s="76">
        <v>36.5</v>
      </c>
      <c r="F1004" s="79">
        <v>2056270</v>
      </c>
      <c r="G1004" s="126">
        <f>IF(C1004=0,"N/A",D1004/C1004)</f>
        <v>56336.164383561641</v>
      </c>
      <c r="H1004" s="126">
        <f>IF(E1004=0,"N/A",F1004/E1004)</f>
        <v>56336.164383561641</v>
      </c>
      <c r="I1004" s="79" t="str">
        <f>A1004</f>
        <v>roswell Total</v>
      </c>
      <c r="J1004" s="79">
        <f>G1004</f>
        <v>56336.164383561641</v>
      </c>
      <c r="K1004" s="79">
        <f>H1004</f>
        <v>56336.164383561641</v>
      </c>
    </row>
    <row r="1005" spans="1:11">
      <c r="A1005" t="s">
        <v>131</v>
      </c>
      <c r="B1005" t="s">
        <v>39</v>
      </c>
      <c r="C1005" s="76">
        <v>0</v>
      </c>
      <c r="D1005" s="79">
        <v>0</v>
      </c>
      <c r="E1005" s="76">
        <v>0</v>
      </c>
      <c r="F1005" s="79">
        <v>0</v>
      </c>
      <c r="G1005" s="79"/>
      <c r="I1005" s="79"/>
      <c r="J1005" s="79"/>
      <c r="K1005" s="79"/>
    </row>
    <row r="1006" spans="1:11">
      <c r="B1006" t="s">
        <v>40</v>
      </c>
      <c r="C1006" s="76">
        <v>0</v>
      </c>
      <c r="D1006" s="79">
        <v>0</v>
      </c>
      <c r="E1006" s="76">
        <v>0</v>
      </c>
      <c r="F1006" s="79">
        <v>0</v>
      </c>
      <c r="G1006" s="79"/>
      <c r="I1006" s="79"/>
      <c r="J1006" s="79"/>
      <c r="K1006" s="79"/>
    </row>
    <row r="1007" spans="1:11">
      <c r="B1007" t="s">
        <v>41</v>
      </c>
      <c r="C1007" s="76">
        <v>0</v>
      </c>
      <c r="D1007" s="79">
        <v>0</v>
      </c>
      <c r="E1007" s="76">
        <v>0</v>
      </c>
      <c r="F1007" s="79">
        <v>0</v>
      </c>
      <c r="G1007" s="79"/>
      <c r="I1007" s="79"/>
    </row>
    <row r="1008" spans="1:11">
      <c r="B1008" t="s">
        <v>42</v>
      </c>
      <c r="C1008" s="76">
        <v>0</v>
      </c>
      <c r="D1008" s="79">
        <v>0</v>
      </c>
      <c r="E1008" s="76">
        <v>0</v>
      </c>
      <c r="F1008" s="79">
        <v>0</v>
      </c>
      <c r="G1008" s="79"/>
      <c r="I1008" s="79"/>
      <c r="J1008" s="79"/>
      <c r="K1008" s="79"/>
    </row>
    <row r="1009" spans="1:11">
      <c r="B1009" t="s">
        <v>43</v>
      </c>
      <c r="C1009" s="76">
        <v>0</v>
      </c>
      <c r="D1009" s="79">
        <v>0</v>
      </c>
      <c r="E1009" s="76">
        <v>0</v>
      </c>
      <c r="F1009" s="79">
        <v>0</v>
      </c>
      <c r="G1009" s="79"/>
      <c r="I1009" s="79"/>
    </row>
    <row r="1010" spans="1:11">
      <c r="B1010" t="s">
        <v>44</v>
      </c>
      <c r="C1010" s="76">
        <v>0</v>
      </c>
      <c r="D1010" s="79">
        <v>0</v>
      </c>
      <c r="E1010" s="76">
        <v>0</v>
      </c>
      <c r="F1010" s="79">
        <v>0</v>
      </c>
      <c r="G1010" s="79"/>
      <c r="I1010" s="79"/>
      <c r="J1010" s="79"/>
      <c r="K1010" s="79"/>
    </row>
    <row r="1011" spans="1:11">
      <c r="B1011" t="s">
        <v>45</v>
      </c>
      <c r="C1011" s="76">
        <v>0</v>
      </c>
      <c r="D1011" s="79">
        <v>0</v>
      </c>
      <c r="E1011" s="76">
        <v>0</v>
      </c>
      <c r="F1011" s="79">
        <v>0</v>
      </c>
      <c r="G1011" s="79"/>
      <c r="I1011" s="79"/>
      <c r="J1011" s="79"/>
      <c r="K1011" s="79"/>
    </row>
    <row r="1012" spans="1:11">
      <c r="B1012" t="s">
        <v>46</v>
      </c>
      <c r="C1012" s="76">
        <v>0</v>
      </c>
      <c r="D1012" s="79">
        <v>0</v>
      </c>
      <c r="E1012" s="76">
        <v>0</v>
      </c>
      <c r="F1012" s="79">
        <v>0</v>
      </c>
      <c r="G1012" s="79"/>
      <c r="I1012" s="79"/>
      <c r="J1012" s="79"/>
      <c r="K1012" s="79"/>
    </row>
    <row r="1013" spans="1:11">
      <c r="A1013" t="s">
        <v>397</v>
      </c>
      <c r="C1013" s="76">
        <v>0</v>
      </c>
      <c r="D1013" s="79">
        <v>0</v>
      </c>
      <c r="E1013" s="76">
        <v>0</v>
      </c>
      <c r="F1013" s="79">
        <v>0</v>
      </c>
      <c r="G1013" s="126" t="str">
        <f>IF(C1013=0,"N/A",D1013/C1013)</f>
        <v>N/A</v>
      </c>
      <c r="H1013" s="126" t="str">
        <f>IF(E1013=0,"N/A",F1013/E1013)</f>
        <v>N/A</v>
      </c>
      <c r="I1013" s="79" t="str">
        <f>A1013</f>
        <v>roy Total</v>
      </c>
      <c r="J1013" s="79" t="str">
        <f>G1013</f>
        <v>N/A</v>
      </c>
      <c r="K1013" s="79" t="str">
        <f>H1013</f>
        <v>N/A</v>
      </c>
    </row>
    <row r="1014" spans="1:11">
      <c r="A1014" t="s">
        <v>132</v>
      </c>
      <c r="B1014" t="s">
        <v>39</v>
      </c>
      <c r="C1014" s="76">
        <v>1</v>
      </c>
      <c r="D1014" s="79">
        <v>69301</v>
      </c>
      <c r="E1014" s="76">
        <v>1</v>
      </c>
      <c r="F1014" s="79">
        <v>69301</v>
      </c>
      <c r="G1014" s="79"/>
      <c r="I1014" s="79"/>
      <c r="J1014" s="79"/>
      <c r="K1014" s="79"/>
    </row>
    <row r="1015" spans="1:11">
      <c r="B1015" t="s">
        <v>40</v>
      </c>
      <c r="C1015" s="76">
        <v>0</v>
      </c>
      <c r="D1015" s="79">
        <v>0</v>
      </c>
      <c r="E1015" s="76">
        <v>0</v>
      </c>
      <c r="F1015" s="79">
        <v>0</v>
      </c>
      <c r="G1015" s="79"/>
      <c r="I1015" s="79"/>
    </row>
    <row r="1016" spans="1:11">
      <c r="B1016" t="s">
        <v>41</v>
      </c>
      <c r="C1016" s="76">
        <v>1</v>
      </c>
      <c r="D1016" s="79">
        <v>51950</v>
      </c>
      <c r="E1016" s="76">
        <v>1</v>
      </c>
      <c r="F1016" s="79">
        <v>51950</v>
      </c>
      <c r="G1016" s="79"/>
      <c r="I1016" s="79"/>
      <c r="J1016" s="79"/>
      <c r="K1016" s="79"/>
    </row>
    <row r="1017" spans="1:11">
      <c r="B1017" t="s">
        <v>42</v>
      </c>
      <c r="C1017" s="76">
        <v>0</v>
      </c>
      <c r="D1017" s="79">
        <v>0</v>
      </c>
      <c r="E1017" s="76">
        <v>0</v>
      </c>
      <c r="F1017" s="79">
        <v>0</v>
      </c>
      <c r="G1017" s="79"/>
      <c r="I1017" s="79"/>
    </row>
    <row r="1018" spans="1:11">
      <c r="B1018" t="s">
        <v>43</v>
      </c>
      <c r="C1018" s="76">
        <v>1</v>
      </c>
      <c r="D1018" s="79">
        <v>84000</v>
      </c>
      <c r="E1018" s="76">
        <v>1</v>
      </c>
      <c r="F1018" s="79">
        <v>84000</v>
      </c>
      <c r="G1018" s="79"/>
      <c r="I1018" s="79"/>
      <c r="J1018" s="79"/>
      <c r="K1018" s="79"/>
    </row>
    <row r="1019" spans="1:11">
      <c r="B1019" t="s">
        <v>44</v>
      </c>
      <c r="C1019" s="76">
        <v>0</v>
      </c>
      <c r="D1019" s="79">
        <v>0</v>
      </c>
      <c r="E1019" s="76">
        <v>0</v>
      </c>
      <c r="F1019" s="79">
        <v>0</v>
      </c>
      <c r="G1019" s="79"/>
      <c r="I1019" s="79"/>
    </row>
    <row r="1020" spans="1:11">
      <c r="B1020" t="s">
        <v>45</v>
      </c>
      <c r="C1020" s="76">
        <v>0</v>
      </c>
      <c r="D1020" s="79">
        <v>0</v>
      </c>
      <c r="E1020" s="76">
        <v>0</v>
      </c>
      <c r="F1020" s="79">
        <v>0</v>
      </c>
      <c r="G1020" s="79"/>
      <c r="I1020" s="79"/>
      <c r="J1020" s="79"/>
      <c r="K1020" s="79"/>
    </row>
    <row r="1021" spans="1:11">
      <c r="B1021" t="s">
        <v>46</v>
      </c>
      <c r="C1021" s="76">
        <v>0</v>
      </c>
      <c r="D1021" s="79">
        <v>0</v>
      </c>
      <c r="E1021" s="76">
        <v>0</v>
      </c>
      <c r="F1021" s="79">
        <v>0</v>
      </c>
      <c r="G1021" s="79"/>
      <c r="I1021" s="79"/>
      <c r="J1021" s="79"/>
      <c r="K1021" s="79"/>
    </row>
    <row r="1022" spans="1:11">
      <c r="A1022" t="s">
        <v>398</v>
      </c>
      <c r="C1022" s="76">
        <v>3</v>
      </c>
      <c r="D1022" s="79">
        <v>205251</v>
      </c>
      <c r="E1022" s="76">
        <v>3</v>
      </c>
      <c r="F1022" s="79">
        <v>205251</v>
      </c>
      <c r="G1022" s="126">
        <f>IF(C1022=0,"N/A",D1022/C1022)</f>
        <v>68417</v>
      </c>
      <c r="H1022" s="126">
        <f>IF(E1022=0,"N/A",F1022/E1022)</f>
        <v>68417</v>
      </c>
      <c r="I1022" s="79" t="str">
        <f>A1022</f>
        <v>ruidoso Total</v>
      </c>
      <c r="J1022" s="79">
        <f>G1022</f>
        <v>68417</v>
      </c>
      <c r="K1022" s="79">
        <f>H1022</f>
        <v>68417</v>
      </c>
    </row>
    <row r="1023" spans="1:11">
      <c r="A1023" t="s">
        <v>133</v>
      </c>
      <c r="B1023" t="s">
        <v>39</v>
      </c>
      <c r="C1023" s="76">
        <v>0</v>
      </c>
      <c r="D1023" s="79">
        <v>0</v>
      </c>
      <c r="E1023" s="76">
        <v>0</v>
      </c>
      <c r="F1023" s="79">
        <v>0</v>
      </c>
      <c r="G1023" s="79"/>
      <c r="I1023" s="79"/>
      <c r="J1023" s="79"/>
      <c r="K1023" s="79"/>
    </row>
    <row r="1024" spans="1:11">
      <c r="B1024" t="s">
        <v>40</v>
      </c>
      <c r="C1024" s="76">
        <v>0</v>
      </c>
      <c r="D1024" s="79">
        <v>0</v>
      </c>
      <c r="E1024" s="76">
        <v>0</v>
      </c>
      <c r="F1024" s="79">
        <v>0</v>
      </c>
      <c r="G1024" s="79"/>
      <c r="I1024" s="79"/>
      <c r="J1024" s="79"/>
      <c r="K1024" s="79"/>
    </row>
    <row r="1025" spans="1:11">
      <c r="B1025" t="s">
        <v>41</v>
      </c>
      <c r="C1025" s="76">
        <v>0</v>
      </c>
      <c r="D1025" s="79">
        <v>0</v>
      </c>
      <c r="E1025" s="76">
        <v>0</v>
      </c>
      <c r="F1025" s="79">
        <v>0</v>
      </c>
      <c r="G1025" s="79"/>
      <c r="I1025" s="79"/>
    </row>
    <row r="1026" spans="1:11">
      <c r="B1026" t="s">
        <v>42</v>
      </c>
      <c r="C1026" s="76">
        <v>0</v>
      </c>
      <c r="D1026" s="79">
        <v>0</v>
      </c>
      <c r="E1026" s="76">
        <v>0</v>
      </c>
      <c r="F1026" s="79">
        <v>0</v>
      </c>
      <c r="G1026" s="79"/>
      <c r="I1026" s="79"/>
      <c r="J1026" s="79"/>
      <c r="K1026" s="79"/>
    </row>
    <row r="1027" spans="1:11">
      <c r="B1027" t="s">
        <v>43</v>
      </c>
      <c r="C1027" s="76">
        <v>0</v>
      </c>
      <c r="D1027" s="79">
        <v>0</v>
      </c>
      <c r="E1027" s="76">
        <v>0</v>
      </c>
      <c r="F1027" s="79">
        <v>0</v>
      </c>
      <c r="G1027" s="79"/>
      <c r="I1027" s="79"/>
      <c r="J1027" s="79"/>
      <c r="K1027" s="79"/>
    </row>
    <row r="1028" spans="1:11">
      <c r="B1028" t="s">
        <v>44</v>
      </c>
      <c r="C1028" s="76">
        <v>0</v>
      </c>
      <c r="D1028" s="79">
        <v>0</v>
      </c>
      <c r="E1028" s="76">
        <v>0</v>
      </c>
      <c r="F1028" s="79">
        <v>0</v>
      </c>
      <c r="G1028" s="79"/>
      <c r="I1028" s="79"/>
      <c r="J1028" s="79"/>
      <c r="K1028" s="79"/>
    </row>
    <row r="1029" spans="1:11">
      <c r="B1029" t="s">
        <v>45</v>
      </c>
      <c r="C1029" s="76">
        <v>0</v>
      </c>
      <c r="D1029" s="79">
        <v>0</v>
      </c>
      <c r="E1029" s="76">
        <v>0</v>
      </c>
      <c r="F1029" s="79">
        <v>0</v>
      </c>
      <c r="G1029" s="79"/>
      <c r="I1029" s="79"/>
    </row>
    <row r="1030" spans="1:11">
      <c r="B1030" t="s">
        <v>46</v>
      </c>
      <c r="C1030" s="76">
        <v>0</v>
      </c>
      <c r="D1030" s="79">
        <v>0</v>
      </c>
      <c r="E1030" s="76">
        <v>0</v>
      </c>
      <c r="F1030" s="79">
        <v>0</v>
      </c>
      <c r="G1030" s="79"/>
      <c r="I1030" s="79"/>
      <c r="J1030" s="79"/>
      <c r="K1030" s="79"/>
    </row>
    <row r="1031" spans="1:11">
      <c r="A1031" t="s">
        <v>400</v>
      </c>
      <c r="C1031" s="76">
        <v>0</v>
      </c>
      <c r="D1031" s="79">
        <v>0</v>
      </c>
      <c r="E1031" s="76">
        <v>0</v>
      </c>
      <c r="F1031" s="79">
        <v>0</v>
      </c>
      <c r="G1031" s="126" t="str">
        <f>IF(C1031=0,"N/A",D1031/C1031)</f>
        <v>N/A</v>
      </c>
      <c r="H1031" s="126" t="str">
        <f>IF(E1031=0,"N/A",F1031/E1031)</f>
        <v>N/A</v>
      </c>
      <c r="I1031" s="79" t="str">
        <f>A1031</f>
        <v>san jon Total</v>
      </c>
      <c r="J1031" s="79" t="str">
        <f>G1031</f>
        <v>N/A</v>
      </c>
      <c r="K1031" s="79" t="str">
        <f>H1031</f>
        <v>N/A</v>
      </c>
    </row>
    <row r="1032" spans="1:11">
      <c r="A1032" t="s">
        <v>221</v>
      </c>
      <c r="B1032" t="s">
        <v>39</v>
      </c>
      <c r="C1032" s="76">
        <v>0</v>
      </c>
      <c r="D1032" s="79">
        <v>0</v>
      </c>
      <c r="E1032" s="76">
        <v>0</v>
      </c>
      <c r="F1032" s="79">
        <v>0</v>
      </c>
      <c r="G1032" s="79"/>
      <c r="I1032" s="79"/>
      <c r="J1032" s="79"/>
      <c r="K1032" s="79"/>
    </row>
    <row r="1033" spans="1:11">
      <c r="B1033" t="s">
        <v>40</v>
      </c>
      <c r="C1033" s="76">
        <v>0</v>
      </c>
      <c r="D1033" s="79">
        <v>0</v>
      </c>
      <c r="E1033" s="76">
        <v>0</v>
      </c>
      <c r="F1033" s="79">
        <v>0</v>
      </c>
      <c r="G1033" s="79"/>
      <c r="I1033" s="79"/>
    </row>
    <row r="1034" spans="1:11">
      <c r="B1034" t="s">
        <v>41</v>
      </c>
      <c r="C1034" s="76">
        <v>0</v>
      </c>
      <c r="D1034" s="79">
        <v>0</v>
      </c>
      <c r="E1034" s="76">
        <v>0</v>
      </c>
      <c r="F1034" s="79">
        <v>0</v>
      </c>
      <c r="G1034" s="79"/>
      <c r="I1034" s="79"/>
      <c r="J1034" s="79"/>
      <c r="K1034" s="79"/>
    </row>
    <row r="1035" spans="1:11">
      <c r="B1035" t="s">
        <v>42</v>
      </c>
      <c r="C1035" s="76">
        <v>0</v>
      </c>
      <c r="D1035" s="79">
        <v>0</v>
      </c>
      <c r="E1035" s="76">
        <v>0</v>
      </c>
      <c r="F1035" s="79">
        <v>0</v>
      </c>
      <c r="G1035" s="79"/>
      <c r="I1035" s="79"/>
      <c r="J1035" s="79"/>
      <c r="K1035" s="79"/>
    </row>
    <row r="1036" spans="1:11">
      <c r="B1036" t="s">
        <v>43</v>
      </c>
      <c r="C1036" s="76">
        <v>0</v>
      </c>
      <c r="D1036" s="79">
        <v>0</v>
      </c>
      <c r="E1036" s="76">
        <v>0</v>
      </c>
      <c r="F1036" s="79">
        <v>0</v>
      </c>
      <c r="G1036" s="79"/>
      <c r="I1036" s="79"/>
      <c r="J1036" s="79"/>
      <c r="K1036" s="79"/>
    </row>
    <row r="1037" spans="1:11">
      <c r="B1037" t="s">
        <v>44</v>
      </c>
      <c r="C1037" s="76">
        <v>0</v>
      </c>
      <c r="D1037" s="79">
        <v>0</v>
      </c>
      <c r="E1037" s="76">
        <v>0</v>
      </c>
      <c r="F1037" s="79">
        <v>0</v>
      </c>
      <c r="G1037" s="79"/>
      <c r="I1037" s="79"/>
    </row>
    <row r="1038" spans="1:11">
      <c r="B1038" t="s">
        <v>45</v>
      </c>
      <c r="C1038" s="76">
        <v>0</v>
      </c>
      <c r="D1038" s="79">
        <v>0</v>
      </c>
      <c r="E1038" s="76">
        <v>0</v>
      </c>
      <c r="F1038" s="79">
        <v>0</v>
      </c>
      <c r="G1038" s="79"/>
      <c r="I1038" s="79"/>
      <c r="J1038" s="79"/>
      <c r="K1038" s="79"/>
    </row>
    <row r="1039" spans="1:11">
      <c r="B1039" t="s">
        <v>46</v>
      </c>
      <c r="C1039" s="76">
        <v>0</v>
      </c>
      <c r="D1039" s="79">
        <v>0</v>
      </c>
      <c r="E1039" s="76">
        <v>0</v>
      </c>
      <c r="F1039" s="79">
        <v>0</v>
      </c>
      <c r="G1039" s="79"/>
      <c r="I1039" s="79"/>
    </row>
    <row r="1040" spans="1:11">
      <c r="A1040" t="s">
        <v>401</v>
      </c>
      <c r="C1040" s="76">
        <v>0</v>
      </c>
      <c r="D1040" s="79">
        <v>0</v>
      </c>
      <c r="E1040" s="76">
        <v>0</v>
      </c>
      <c r="F1040" s="79">
        <v>0</v>
      </c>
      <c r="G1040" s="126" t="str">
        <f>IF(C1040=0,"N/A",D1040/C1040)</f>
        <v>N/A</v>
      </c>
      <c r="H1040" s="126" t="str">
        <f>IF(E1040=0,"N/A",F1040/E1040)</f>
        <v>N/A</v>
      </c>
      <c r="I1040" s="79" t="str">
        <f>A1040</f>
        <v>sandoval academy of bilingual education Total</v>
      </c>
      <c r="J1040" s="79" t="str">
        <f>G1040</f>
        <v>N/A</v>
      </c>
      <c r="K1040" s="79" t="str">
        <f>H1040</f>
        <v>N/A</v>
      </c>
    </row>
    <row r="1041" spans="1:11">
      <c r="A1041" t="s">
        <v>134</v>
      </c>
      <c r="B1041" t="s">
        <v>39</v>
      </c>
      <c r="C1041" s="76">
        <v>5.5600000000000005</v>
      </c>
      <c r="D1041" s="79">
        <v>368182.75</v>
      </c>
      <c r="E1041" s="76">
        <v>5.5600000000000005</v>
      </c>
      <c r="F1041" s="79">
        <v>368182.75</v>
      </c>
      <c r="G1041" s="79"/>
      <c r="I1041" s="79"/>
    </row>
    <row r="1042" spans="1:11">
      <c r="B1042" t="s">
        <v>40</v>
      </c>
      <c r="C1042" s="76">
        <v>8.5970000000000013</v>
      </c>
      <c r="D1042" s="79">
        <v>458237.33142857143</v>
      </c>
      <c r="E1042" s="76">
        <v>8.5970000000000013</v>
      </c>
      <c r="F1042" s="79">
        <v>458237.33142857143</v>
      </c>
      <c r="G1042" s="79"/>
      <c r="I1042" s="79"/>
      <c r="J1042" s="79"/>
      <c r="K1042" s="79"/>
    </row>
    <row r="1043" spans="1:11">
      <c r="B1043" t="s">
        <v>41</v>
      </c>
      <c r="C1043" s="76">
        <v>0</v>
      </c>
      <c r="D1043" s="79">
        <v>0</v>
      </c>
      <c r="E1043" s="76">
        <v>0</v>
      </c>
      <c r="F1043" s="79">
        <v>0</v>
      </c>
      <c r="G1043" s="79"/>
      <c r="I1043" s="79"/>
      <c r="J1043" s="79"/>
      <c r="K1043" s="79"/>
    </row>
    <row r="1044" spans="1:11">
      <c r="B1044" t="s">
        <v>42</v>
      </c>
      <c r="C1044" s="76">
        <v>2.6970000000000001</v>
      </c>
      <c r="D1044" s="79">
        <v>134280.14600000001</v>
      </c>
      <c r="E1044" s="76">
        <v>2.6970000000000001</v>
      </c>
      <c r="F1044" s="79">
        <v>134280.14600000001</v>
      </c>
      <c r="G1044" s="79"/>
      <c r="I1044" s="79"/>
      <c r="J1044" s="79"/>
      <c r="K1044" s="79"/>
    </row>
    <row r="1045" spans="1:11">
      <c r="B1045" t="s">
        <v>43</v>
      </c>
      <c r="C1045" s="76">
        <v>0</v>
      </c>
      <c r="D1045" s="79">
        <v>0</v>
      </c>
      <c r="E1045" s="76">
        <v>0</v>
      </c>
      <c r="F1045" s="79">
        <v>0</v>
      </c>
      <c r="G1045" s="79"/>
      <c r="I1045" s="79"/>
    </row>
    <row r="1046" spans="1:11">
      <c r="B1046" t="s">
        <v>44</v>
      </c>
      <c r="C1046" s="76">
        <v>0</v>
      </c>
      <c r="D1046" s="79">
        <v>0</v>
      </c>
      <c r="E1046" s="76">
        <v>0</v>
      </c>
      <c r="F1046" s="79">
        <v>0</v>
      </c>
      <c r="G1046" s="79"/>
      <c r="I1046" s="79"/>
      <c r="J1046" s="79"/>
      <c r="K1046" s="79"/>
    </row>
    <row r="1047" spans="1:11">
      <c r="B1047" t="s">
        <v>45</v>
      </c>
      <c r="C1047" s="76">
        <v>1.7</v>
      </c>
      <c r="D1047" s="79">
        <v>64709.5</v>
      </c>
      <c r="E1047" s="76">
        <v>1.7</v>
      </c>
      <c r="F1047" s="79">
        <v>64709.5</v>
      </c>
      <c r="G1047" s="79"/>
      <c r="I1047" s="79"/>
    </row>
    <row r="1048" spans="1:11">
      <c r="B1048" t="s">
        <v>46</v>
      </c>
      <c r="C1048" s="76">
        <v>2.14</v>
      </c>
      <c r="D1048" s="79">
        <v>122109.12</v>
      </c>
      <c r="E1048" s="76">
        <v>2.14</v>
      </c>
      <c r="F1048" s="79">
        <v>122109.12</v>
      </c>
      <c r="G1048" s="79"/>
      <c r="I1048" s="79"/>
      <c r="J1048" s="79"/>
      <c r="K1048" s="79"/>
    </row>
    <row r="1049" spans="1:11">
      <c r="A1049" t="s">
        <v>402</v>
      </c>
      <c r="C1049" s="76">
        <v>20.694000000000003</v>
      </c>
      <c r="D1049" s="79">
        <v>1147518.8474285714</v>
      </c>
      <c r="E1049" s="76">
        <v>20.694000000000003</v>
      </c>
      <c r="F1049" s="79">
        <v>1147518.8474285714</v>
      </c>
      <c r="G1049" s="126">
        <f>IF(C1049=0,"N/A",D1049/C1049)</f>
        <v>55451.766088169097</v>
      </c>
      <c r="H1049" s="126">
        <f>IF(E1049=0,"N/A",F1049/E1049)</f>
        <v>55451.766088169097</v>
      </c>
      <c r="I1049" s="79" t="str">
        <f>A1049</f>
        <v>santa fe Total</v>
      </c>
      <c r="J1049" s="79">
        <f>G1049</f>
        <v>55451.766088169097</v>
      </c>
      <c r="K1049" s="79">
        <f>H1049</f>
        <v>55451.766088169097</v>
      </c>
    </row>
    <row r="1050" spans="1:11">
      <c r="A1050" t="s">
        <v>135</v>
      </c>
      <c r="B1050" t="s">
        <v>39</v>
      </c>
      <c r="C1050" s="76">
        <v>0</v>
      </c>
      <c r="D1050" s="79">
        <v>0</v>
      </c>
      <c r="E1050" s="76">
        <v>0</v>
      </c>
      <c r="F1050" s="79">
        <v>0</v>
      </c>
      <c r="G1050" s="79"/>
      <c r="I1050" s="79"/>
      <c r="J1050" s="79"/>
      <c r="K1050" s="79"/>
    </row>
    <row r="1051" spans="1:11">
      <c r="B1051" t="s">
        <v>40</v>
      </c>
      <c r="C1051" s="76">
        <v>1</v>
      </c>
      <c r="D1051" s="79">
        <v>59742</v>
      </c>
      <c r="E1051" s="76">
        <v>1</v>
      </c>
      <c r="F1051" s="79">
        <v>59743</v>
      </c>
      <c r="G1051" s="79"/>
      <c r="I1051" s="79"/>
      <c r="J1051" s="79"/>
      <c r="K1051" s="79"/>
    </row>
    <row r="1052" spans="1:11">
      <c r="B1052" t="s">
        <v>41</v>
      </c>
      <c r="C1052" s="76">
        <v>0</v>
      </c>
      <c r="D1052" s="79">
        <v>0</v>
      </c>
      <c r="E1052" s="76">
        <v>0</v>
      </c>
      <c r="F1052" s="79">
        <v>0</v>
      </c>
      <c r="G1052" s="79"/>
      <c r="I1052" s="79"/>
      <c r="J1052" s="79"/>
      <c r="K1052" s="79"/>
    </row>
    <row r="1053" spans="1:11">
      <c r="B1053" t="s">
        <v>42</v>
      </c>
      <c r="C1053" s="76">
        <v>0</v>
      </c>
      <c r="D1053" s="79">
        <v>0</v>
      </c>
      <c r="E1053" s="76">
        <v>0</v>
      </c>
      <c r="F1053" s="79">
        <v>0</v>
      </c>
      <c r="G1053" s="79"/>
      <c r="I1053" s="79"/>
    </row>
    <row r="1054" spans="1:11">
      <c r="B1054" t="s">
        <v>43</v>
      </c>
      <c r="C1054" s="76">
        <v>2</v>
      </c>
      <c r="D1054" s="79">
        <v>94278</v>
      </c>
      <c r="E1054" s="76">
        <v>2</v>
      </c>
      <c r="F1054" s="79">
        <v>94280</v>
      </c>
      <c r="G1054" s="79"/>
      <c r="I1054" s="79"/>
      <c r="J1054" s="79"/>
      <c r="K1054" s="79"/>
    </row>
    <row r="1055" spans="1:11">
      <c r="B1055" t="s">
        <v>44</v>
      </c>
      <c r="C1055" s="76">
        <v>0</v>
      </c>
      <c r="D1055" s="79">
        <v>0</v>
      </c>
      <c r="E1055" s="76">
        <v>0</v>
      </c>
      <c r="F1055" s="79">
        <v>0</v>
      </c>
      <c r="G1055" s="79"/>
      <c r="I1055" s="79"/>
    </row>
    <row r="1056" spans="1:11">
      <c r="B1056" t="s">
        <v>45</v>
      </c>
      <c r="C1056" s="76">
        <v>0</v>
      </c>
      <c r="D1056" s="79">
        <v>0</v>
      </c>
      <c r="E1056" s="76">
        <v>0</v>
      </c>
      <c r="F1056" s="79">
        <v>0</v>
      </c>
      <c r="G1056" s="79"/>
      <c r="I1056" s="79"/>
      <c r="J1056" s="79"/>
      <c r="K1056" s="79"/>
    </row>
    <row r="1057" spans="1:11">
      <c r="B1057" t="s">
        <v>46</v>
      </c>
      <c r="C1057" s="76">
        <v>0</v>
      </c>
      <c r="D1057" s="79">
        <v>0</v>
      </c>
      <c r="E1057" s="76">
        <v>0</v>
      </c>
      <c r="F1057" s="79">
        <v>0</v>
      </c>
      <c r="G1057" s="79"/>
      <c r="I1057" s="79"/>
    </row>
    <row r="1058" spans="1:11">
      <c r="A1058" t="s">
        <v>403</v>
      </c>
      <c r="C1058" s="76">
        <v>3</v>
      </c>
      <c r="D1058" s="79">
        <v>154020</v>
      </c>
      <c r="E1058" s="76">
        <v>3</v>
      </c>
      <c r="F1058" s="79">
        <v>154023</v>
      </c>
      <c r="G1058" s="126">
        <f>IF(C1058=0,"N/A",D1058/C1058)</f>
        <v>51340</v>
      </c>
      <c r="H1058" s="126">
        <f>IF(E1058=0,"N/A",F1058/E1058)</f>
        <v>51341</v>
      </c>
      <c r="I1058" s="79" t="str">
        <f>A1058</f>
        <v>santa rosa Total</v>
      </c>
      <c r="J1058" s="79">
        <f>G1058</f>
        <v>51340</v>
      </c>
      <c r="K1058" s="79">
        <f>H1058</f>
        <v>51341</v>
      </c>
    </row>
    <row r="1059" spans="1:11">
      <c r="A1059" t="s">
        <v>227</v>
      </c>
      <c r="B1059" t="s">
        <v>39</v>
      </c>
      <c r="C1059" s="76">
        <v>1</v>
      </c>
      <c r="D1059" s="79">
        <v>56477</v>
      </c>
      <c r="E1059" s="76">
        <v>1</v>
      </c>
      <c r="F1059" s="79">
        <v>56477</v>
      </c>
      <c r="G1059" s="79"/>
      <c r="I1059" s="79"/>
      <c r="J1059" s="79"/>
      <c r="K1059" s="79"/>
    </row>
    <row r="1060" spans="1:11">
      <c r="B1060" t="s">
        <v>40</v>
      </c>
      <c r="C1060" s="76">
        <v>1</v>
      </c>
      <c r="D1060" s="79">
        <v>61727.87</v>
      </c>
      <c r="E1060" s="76">
        <v>1</v>
      </c>
      <c r="F1060" s="79">
        <v>61728</v>
      </c>
      <c r="G1060" s="79"/>
      <c r="I1060" s="79"/>
      <c r="J1060" s="79"/>
      <c r="K1060" s="79"/>
    </row>
    <row r="1061" spans="1:11">
      <c r="B1061" t="s">
        <v>41</v>
      </c>
      <c r="C1061" s="76">
        <v>0</v>
      </c>
      <c r="D1061" s="79">
        <v>0</v>
      </c>
      <c r="E1061" s="76">
        <v>0</v>
      </c>
      <c r="F1061" s="79">
        <v>0</v>
      </c>
      <c r="G1061" s="79"/>
      <c r="I1061" s="79"/>
    </row>
    <row r="1062" spans="1:11">
      <c r="B1062" t="s">
        <v>42</v>
      </c>
      <c r="C1062" s="76">
        <v>0</v>
      </c>
      <c r="D1062" s="79">
        <v>0</v>
      </c>
      <c r="E1062" s="76">
        <v>0</v>
      </c>
      <c r="F1062" s="79">
        <v>0</v>
      </c>
      <c r="G1062" s="79"/>
      <c r="I1062" s="79"/>
      <c r="J1062" s="79"/>
      <c r="K1062" s="79"/>
    </row>
    <row r="1063" spans="1:11">
      <c r="B1063" t="s">
        <v>43</v>
      </c>
      <c r="C1063" s="76">
        <v>1</v>
      </c>
      <c r="D1063" s="79">
        <v>59902</v>
      </c>
      <c r="E1063" s="76">
        <v>1</v>
      </c>
      <c r="F1063" s="79">
        <v>59902</v>
      </c>
      <c r="G1063" s="79"/>
      <c r="I1063" s="79"/>
    </row>
    <row r="1064" spans="1:11">
      <c r="B1064" t="s">
        <v>44</v>
      </c>
      <c r="C1064" s="76">
        <v>0</v>
      </c>
      <c r="D1064" s="79">
        <v>0</v>
      </c>
      <c r="E1064" s="76">
        <v>0</v>
      </c>
      <c r="F1064" s="79">
        <v>0</v>
      </c>
      <c r="G1064" s="79"/>
      <c r="I1064" s="79"/>
      <c r="J1064" s="79"/>
      <c r="K1064" s="79"/>
    </row>
    <row r="1065" spans="1:11">
      <c r="B1065" t="s">
        <v>45</v>
      </c>
      <c r="C1065" s="76">
        <v>0</v>
      </c>
      <c r="D1065" s="79">
        <v>0</v>
      </c>
      <c r="E1065" s="76">
        <v>0</v>
      </c>
      <c r="F1065" s="79">
        <v>0</v>
      </c>
      <c r="G1065" s="79"/>
      <c r="I1065" s="79"/>
    </row>
    <row r="1066" spans="1:11">
      <c r="B1066" t="s">
        <v>46</v>
      </c>
      <c r="C1066" s="76">
        <v>0</v>
      </c>
      <c r="D1066" s="79">
        <v>0</v>
      </c>
      <c r="E1066" s="76">
        <v>0</v>
      </c>
      <c r="F1066" s="79">
        <v>0</v>
      </c>
      <c r="G1066" s="79"/>
      <c r="I1066" s="79"/>
      <c r="J1066" s="79"/>
      <c r="K1066" s="79"/>
    </row>
    <row r="1067" spans="1:11">
      <c r="A1067" t="s">
        <v>404</v>
      </c>
      <c r="C1067" s="76">
        <v>3</v>
      </c>
      <c r="D1067" s="79">
        <v>178106.87</v>
      </c>
      <c r="E1067" s="76">
        <v>3</v>
      </c>
      <c r="F1067" s="79">
        <v>178107</v>
      </c>
      <c r="G1067" s="126">
        <f>IF(C1067=0,"N/A",D1067/C1067)</f>
        <v>59368.956666666665</v>
      </c>
      <c r="H1067" s="126">
        <f>IF(E1067=0,"N/A",F1067/E1067)</f>
        <v>59369</v>
      </c>
      <c r="I1067" s="79" t="str">
        <f>A1067</f>
        <v>school of dreams academy Total</v>
      </c>
      <c r="J1067" s="79">
        <f>G1067</f>
        <v>59368.956666666665</v>
      </c>
      <c r="K1067" s="79">
        <f>H1067</f>
        <v>59369</v>
      </c>
    </row>
    <row r="1068" spans="1:11">
      <c r="A1068" t="s">
        <v>136</v>
      </c>
      <c r="B1068" t="s">
        <v>39</v>
      </c>
      <c r="C1068" s="76">
        <v>0</v>
      </c>
      <c r="D1068" s="79">
        <v>0</v>
      </c>
      <c r="E1068" s="76">
        <v>0</v>
      </c>
      <c r="F1068" s="79">
        <v>0</v>
      </c>
      <c r="G1068" s="79"/>
      <c r="I1068" s="79"/>
      <c r="J1068" s="79"/>
      <c r="K1068" s="79"/>
    </row>
    <row r="1069" spans="1:11">
      <c r="B1069" t="s">
        <v>40</v>
      </c>
      <c r="C1069" s="76">
        <v>4.9000000000000004</v>
      </c>
      <c r="D1069" s="79">
        <v>345960</v>
      </c>
      <c r="E1069" s="76">
        <v>4.9000000000000004</v>
      </c>
      <c r="F1069" s="79">
        <v>345965</v>
      </c>
      <c r="G1069" s="79"/>
      <c r="I1069" s="79"/>
    </row>
    <row r="1070" spans="1:11">
      <c r="B1070" t="s">
        <v>41</v>
      </c>
      <c r="C1070" s="76">
        <v>4</v>
      </c>
      <c r="D1070" s="79">
        <v>187609</v>
      </c>
      <c r="E1070" s="76">
        <v>4</v>
      </c>
      <c r="F1070" s="79">
        <v>187613</v>
      </c>
      <c r="G1070" s="79"/>
      <c r="I1070" s="79"/>
      <c r="J1070" s="79"/>
      <c r="K1070" s="79"/>
    </row>
    <row r="1071" spans="1:11">
      <c r="B1071" t="s">
        <v>42</v>
      </c>
      <c r="C1071" s="76">
        <v>0</v>
      </c>
      <c r="D1071" s="79">
        <v>0</v>
      </c>
      <c r="E1071" s="76">
        <v>0</v>
      </c>
      <c r="F1071" s="79">
        <v>0</v>
      </c>
      <c r="G1071" s="79"/>
      <c r="I1071" s="79"/>
    </row>
    <row r="1072" spans="1:11">
      <c r="B1072" t="s">
        <v>43</v>
      </c>
      <c r="C1072" s="76">
        <v>4</v>
      </c>
      <c r="D1072" s="79">
        <v>333996</v>
      </c>
      <c r="E1072" s="76">
        <v>4</v>
      </c>
      <c r="F1072" s="79">
        <v>334000</v>
      </c>
      <c r="G1072" s="79"/>
      <c r="I1072" s="79"/>
      <c r="J1072" s="79"/>
      <c r="K1072" s="79"/>
    </row>
    <row r="1073" spans="1:11">
      <c r="B1073" t="s">
        <v>44</v>
      </c>
      <c r="C1073" s="76">
        <v>0</v>
      </c>
      <c r="D1073" s="79">
        <v>0</v>
      </c>
      <c r="E1073" s="76">
        <v>0</v>
      </c>
      <c r="F1073" s="79">
        <v>0</v>
      </c>
      <c r="G1073" s="79"/>
      <c r="I1073" s="79"/>
    </row>
    <row r="1074" spans="1:11">
      <c r="B1074" t="s">
        <v>45</v>
      </c>
      <c r="C1074" s="76">
        <v>0</v>
      </c>
      <c r="D1074" s="79">
        <v>0</v>
      </c>
      <c r="E1074" s="76">
        <v>0</v>
      </c>
      <c r="F1074" s="79">
        <v>0</v>
      </c>
      <c r="G1074" s="79"/>
      <c r="I1074" s="79"/>
      <c r="J1074" s="79"/>
      <c r="K1074" s="79"/>
    </row>
    <row r="1075" spans="1:11">
      <c r="B1075" t="s">
        <v>46</v>
      </c>
      <c r="C1075" s="76">
        <v>0</v>
      </c>
      <c r="D1075" s="79">
        <v>0</v>
      </c>
      <c r="E1075" s="76">
        <v>0</v>
      </c>
      <c r="F1075" s="79">
        <v>0</v>
      </c>
      <c r="G1075" s="79"/>
      <c r="I1075" s="79"/>
      <c r="J1075" s="79"/>
      <c r="K1075" s="79"/>
    </row>
    <row r="1076" spans="1:11">
      <c r="A1076" t="s">
        <v>407</v>
      </c>
      <c r="C1076" s="76">
        <v>12.9</v>
      </c>
      <c r="D1076" s="79">
        <v>867565</v>
      </c>
      <c r="E1076" s="76">
        <v>12.9</v>
      </c>
      <c r="F1076" s="79">
        <v>867578</v>
      </c>
      <c r="G1076" s="126">
        <f>IF(C1076=0,"N/A",D1076/C1076)</f>
        <v>67253.100775193801</v>
      </c>
      <c r="H1076" s="126">
        <f>IF(E1076=0,"N/A",F1076/E1076)</f>
        <v>67254.108527131786</v>
      </c>
      <c r="I1076" s="79" t="str">
        <f>A1076</f>
        <v>silver city Total</v>
      </c>
      <c r="J1076" s="79">
        <f>G1076</f>
        <v>67253.100775193801</v>
      </c>
      <c r="K1076" s="79">
        <f>H1076</f>
        <v>67254.108527131786</v>
      </c>
    </row>
    <row r="1077" spans="1:11">
      <c r="A1077" t="s">
        <v>226</v>
      </c>
      <c r="B1077" t="s">
        <v>39</v>
      </c>
      <c r="C1077" s="76">
        <v>0</v>
      </c>
      <c r="D1077" s="79">
        <v>0</v>
      </c>
      <c r="E1077" s="76">
        <v>0</v>
      </c>
      <c r="F1077" s="79">
        <v>0</v>
      </c>
      <c r="G1077" s="79"/>
      <c r="I1077" s="79"/>
    </row>
    <row r="1078" spans="1:11">
      <c r="B1078" t="s">
        <v>40</v>
      </c>
      <c r="C1078" s="76">
        <v>0</v>
      </c>
      <c r="D1078" s="79">
        <v>0</v>
      </c>
      <c r="E1078" s="76">
        <v>0</v>
      </c>
      <c r="F1078" s="79">
        <v>0</v>
      </c>
      <c r="G1078" s="79"/>
      <c r="I1078" s="79"/>
      <c r="J1078" s="79"/>
      <c r="K1078" s="79"/>
    </row>
    <row r="1079" spans="1:11">
      <c r="B1079" t="s">
        <v>41</v>
      </c>
      <c r="C1079" s="76">
        <v>0</v>
      </c>
      <c r="D1079" s="79">
        <v>0</v>
      </c>
      <c r="E1079" s="76">
        <v>0</v>
      </c>
      <c r="F1079" s="79">
        <v>0</v>
      </c>
      <c r="G1079" s="79"/>
      <c r="I1079" s="79"/>
    </row>
    <row r="1080" spans="1:11">
      <c r="B1080" t="s">
        <v>42</v>
      </c>
      <c r="C1080" s="76">
        <v>0</v>
      </c>
      <c r="D1080" s="79">
        <v>0</v>
      </c>
      <c r="E1080" s="76">
        <v>0</v>
      </c>
      <c r="F1080" s="79">
        <v>0</v>
      </c>
      <c r="G1080" s="79"/>
      <c r="I1080" s="79"/>
      <c r="J1080" s="79"/>
      <c r="K1080" s="79"/>
    </row>
    <row r="1081" spans="1:11">
      <c r="B1081" t="s">
        <v>43</v>
      </c>
      <c r="C1081" s="76">
        <v>0</v>
      </c>
      <c r="D1081" s="79">
        <v>0</v>
      </c>
      <c r="E1081" s="76">
        <v>0</v>
      </c>
      <c r="F1081" s="79">
        <v>0</v>
      </c>
      <c r="G1081" s="79"/>
      <c r="I1081" s="79"/>
    </row>
    <row r="1082" spans="1:11">
      <c r="B1082" t="s">
        <v>44</v>
      </c>
      <c r="C1082" s="76">
        <v>0</v>
      </c>
      <c r="D1082" s="79">
        <v>0</v>
      </c>
      <c r="E1082" s="76">
        <v>0</v>
      </c>
      <c r="F1082" s="79">
        <v>0</v>
      </c>
      <c r="G1082" s="79"/>
      <c r="I1082" s="79"/>
      <c r="J1082" s="79"/>
      <c r="K1082" s="79"/>
    </row>
    <row r="1083" spans="1:11">
      <c r="B1083" t="s">
        <v>45</v>
      </c>
      <c r="C1083" s="76">
        <v>0</v>
      </c>
      <c r="D1083" s="79">
        <v>0</v>
      </c>
      <c r="E1083" s="76">
        <v>0</v>
      </c>
      <c r="F1083" s="79">
        <v>0</v>
      </c>
      <c r="G1083" s="79"/>
      <c r="I1083" s="79"/>
      <c r="J1083" s="79"/>
      <c r="K1083" s="79"/>
    </row>
    <row r="1084" spans="1:11">
      <c r="B1084" t="s">
        <v>46</v>
      </c>
      <c r="C1084" s="76">
        <v>0</v>
      </c>
      <c r="D1084" s="79">
        <v>0</v>
      </c>
      <c r="E1084" s="76">
        <v>0</v>
      </c>
      <c r="F1084" s="79">
        <v>0</v>
      </c>
      <c r="G1084" s="79"/>
      <c r="I1084" s="79"/>
      <c r="J1084" s="79"/>
      <c r="K1084" s="79"/>
    </row>
    <row r="1085" spans="1:11">
      <c r="A1085" t="s">
        <v>408</v>
      </c>
      <c r="C1085" s="76">
        <v>0</v>
      </c>
      <c r="D1085" s="79">
        <v>0</v>
      </c>
      <c r="E1085" s="76">
        <v>0</v>
      </c>
      <c r="F1085" s="79">
        <v>0</v>
      </c>
      <c r="G1085" s="126" t="str">
        <f>IF(C1085=0,"N/A",D1085/C1085)</f>
        <v>N/A</v>
      </c>
      <c r="H1085" s="126" t="str">
        <f>IF(E1085=0,"N/A",F1085/E1085)</f>
        <v>N/A</v>
      </c>
      <c r="I1085" s="79" t="str">
        <f>A1085</f>
        <v>six directions indigenous school Total</v>
      </c>
      <c r="J1085" s="79" t="str">
        <f>G1085</f>
        <v>N/A</v>
      </c>
      <c r="K1085" s="79" t="str">
        <f>H1085</f>
        <v>N/A</v>
      </c>
    </row>
    <row r="1086" spans="1:11">
      <c r="A1086" t="s">
        <v>137</v>
      </c>
      <c r="B1086" t="s">
        <v>39</v>
      </c>
      <c r="C1086" s="76">
        <v>0.27</v>
      </c>
      <c r="D1086" s="79">
        <v>14995.53</v>
      </c>
      <c r="E1086" s="76">
        <v>0.27</v>
      </c>
      <c r="F1086" s="79">
        <v>14995.53</v>
      </c>
      <c r="G1086" s="79"/>
      <c r="I1086" s="79"/>
      <c r="J1086" s="79"/>
      <c r="K1086" s="79"/>
    </row>
    <row r="1087" spans="1:11">
      <c r="B1087" t="s">
        <v>40</v>
      </c>
      <c r="C1087" s="76">
        <v>0</v>
      </c>
      <c r="D1087" s="79">
        <v>0</v>
      </c>
      <c r="E1087" s="76">
        <v>0</v>
      </c>
      <c r="F1087" s="79">
        <v>0</v>
      </c>
      <c r="G1087" s="79"/>
      <c r="I1087" s="79"/>
    </row>
    <row r="1088" spans="1:11">
      <c r="B1088" t="s">
        <v>41</v>
      </c>
      <c r="C1088" s="76">
        <v>0</v>
      </c>
      <c r="D1088" s="79">
        <v>0</v>
      </c>
      <c r="E1088" s="76">
        <v>0</v>
      </c>
      <c r="F1088" s="79">
        <v>0</v>
      </c>
      <c r="G1088" s="79"/>
      <c r="I1088" s="79"/>
      <c r="J1088" s="79"/>
      <c r="K1088" s="79"/>
    </row>
    <row r="1089" spans="1:11">
      <c r="B1089" t="s">
        <v>42</v>
      </c>
      <c r="C1089" s="76">
        <v>0.7</v>
      </c>
      <c r="D1089" s="79">
        <v>37450</v>
      </c>
      <c r="E1089" s="76">
        <v>0.7</v>
      </c>
      <c r="F1089" s="79">
        <v>37450</v>
      </c>
      <c r="G1089" s="79"/>
      <c r="I1089" s="79"/>
    </row>
    <row r="1090" spans="1:11">
      <c r="B1090" t="s">
        <v>43</v>
      </c>
      <c r="C1090" s="76">
        <v>0</v>
      </c>
      <c r="D1090" s="79">
        <v>0</v>
      </c>
      <c r="E1090" s="76">
        <v>0</v>
      </c>
      <c r="F1090" s="79">
        <v>0</v>
      </c>
      <c r="G1090" s="79"/>
      <c r="I1090" s="79"/>
      <c r="J1090" s="79"/>
      <c r="K1090" s="79"/>
    </row>
    <row r="1091" spans="1:11">
      <c r="B1091" t="s">
        <v>44</v>
      </c>
      <c r="C1091" s="76">
        <v>0</v>
      </c>
      <c r="D1091" s="79">
        <v>0</v>
      </c>
      <c r="E1091" s="76">
        <v>0</v>
      </c>
      <c r="F1091" s="79">
        <v>0</v>
      </c>
      <c r="G1091" s="79"/>
      <c r="I1091" s="79"/>
    </row>
    <row r="1092" spans="1:11">
      <c r="B1092" t="s">
        <v>45</v>
      </c>
      <c r="C1092" s="76">
        <v>0</v>
      </c>
      <c r="D1092" s="79">
        <v>0</v>
      </c>
      <c r="E1092" s="76">
        <v>0</v>
      </c>
      <c r="F1092" s="79">
        <v>0</v>
      </c>
      <c r="G1092" s="79"/>
      <c r="I1092" s="79"/>
      <c r="J1092" s="79"/>
      <c r="K1092" s="79"/>
    </row>
    <row r="1093" spans="1:11">
      <c r="B1093" t="s">
        <v>46</v>
      </c>
      <c r="C1093" s="76">
        <v>0</v>
      </c>
      <c r="D1093" s="79">
        <v>0</v>
      </c>
      <c r="E1093" s="76">
        <v>0</v>
      </c>
      <c r="F1093" s="79">
        <v>0</v>
      </c>
      <c r="G1093" s="79"/>
      <c r="I1093" s="79"/>
      <c r="J1093" s="79"/>
      <c r="K1093" s="79"/>
    </row>
    <row r="1094" spans="1:11">
      <c r="A1094" t="s">
        <v>409</v>
      </c>
      <c r="C1094" s="76">
        <v>0.97</v>
      </c>
      <c r="D1094" s="79">
        <v>52445.53</v>
      </c>
      <c r="E1094" s="76">
        <v>0.97</v>
      </c>
      <c r="F1094" s="79">
        <v>52445.53</v>
      </c>
      <c r="G1094" s="126">
        <f>IF(C1094=0,"N/A",D1094/C1094)</f>
        <v>54067.556701030931</v>
      </c>
      <c r="H1094" s="126">
        <f>IF(E1094=0,"N/A",F1094/E1094)</f>
        <v>54067.556701030931</v>
      </c>
      <c r="I1094" s="79" t="str">
        <f>A1094</f>
        <v>socorro Total</v>
      </c>
      <c r="J1094" s="79">
        <f>G1094</f>
        <v>54067.556701030931</v>
      </c>
      <c r="K1094" s="79">
        <f>H1094</f>
        <v>54067.556701030931</v>
      </c>
    </row>
    <row r="1095" spans="1:11">
      <c r="A1095" t="s">
        <v>229</v>
      </c>
      <c r="B1095" t="s">
        <v>39</v>
      </c>
      <c r="C1095" s="76">
        <v>0</v>
      </c>
      <c r="D1095" s="79">
        <v>0</v>
      </c>
      <c r="E1095" s="76">
        <v>0</v>
      </c>
      <c r="F1095" s="79">
        <v>0</v>
      </c>
      <c r="G1095" s="79"/>
      <c r="I1095" s="79"/>
      <c r="J1095" s="79"/>
      <c r="K1095" s="79"/>
    </row>
    <row r="1096" spans="1:11">
      <c r="B1096" t="s">
        <v>40</v>
      </c>
      <c r="C1096" s="76">
        <v>0</v>
      </c>
      <c r="D1096" s="79">
        <v>0</v>
      </c>
      <c r="E1096" s="76">
        <v>0</v>
      </c>
      <c r="F1096" s="79">
        <v>0</v>
      </c>
      <c r="G1096" s="79"/>
      <c r="I1096" s="79"/>
      <c r="J1096" s="79"/>
      <c r="K1096" s="79"/>
    </row>
    <row r="1097" spans="1:11">
      <c r="B1097" t="s">
        <v>41</v>
      </c>
      <c r="C1097" s="76">
        <v>0</v>
      </c>
      <c r="D1097" s="79">
        <v>0</v>
      </c>
      <c r="E1097" s="76">
        <v>0</v>
      </c>
      <c r="F1097" s="79">
        <v>0</v>
      </c>
      <c r="G1097" s="79"/>
      <c r="I1097" s="79"/>
    </row>
    <row r="1098" spans="1:11">
      <c r="B1098" t="s">
        <v>42</v>
      </c>
      <c r="C1098" s="76">
        <v>0</v>
      </c>
      <c r="D1098" s="79">
        <v>0</v>
      </c>
      <c r="E1098" s="76">
        <v>0</v>
      </c>
      <c r="F1098" s="79">
        <v>0</v>
      </c>
      <c r="G1098" s="79"/>
      <c r="I1098" s="79"/>
      <c r="J1098" s="79"/>
      <c r="K1098" s="79"/>
    </row>
    <row r="1099" spans="1:11">
      <c r="B1099" t="s">
        <v>43</v>
      </c>
      <c r="C1099" s="76">
        <v>0</v>
      </c>
      <c r="D1099" s="79">
        <v>0</v>
      </c>
      <c r="E1099" s="76">
        <v>0</v>
      </c>
      <c r="F1099" s="79">
        <v>0</v>
      </c>
      <c r="G1099" s="79"/>
      <c r="I1099" s="79"/>
    </row>
    <row r="1100" spans="1:11">
      <c r="B1100" t="s">
        <v>44</v>
      </c>
      <c r="C1100" s="76">
        <v>0</v>
      </c>
      <c r="D1100" s="79">
        <v>0</v>
      </c>
      <c r="E1100" s="76">
        <v>0</v>
      </c>
      <c r="F1100" s="79">
        <v>0</v>
      </c>
      <c r="G1100" s="79"/>
      <c r="I1100" s="79"/>
      <c r="J1100" s="79"/>
      <c r="K1100" s="79"/>
    </row>
    <row r="1101" spans="1:11">
      <c r="B1101" t="s">
        <v>45</v>
      </c>
      <c r="C1101" s="76">
        <v>0</v>
      </c>
      <c r="D1101" s="79">
        <v>0</v>
      </c>
      <c r="E1101" s="76">
        <v>0</v>
      </c>
      <c r="F1101" s="79">
        <v>0</v>
      </c>
      <c r="G1101" s="79"/>
      <c r="I1101" s="79"/>
      <c r="J1101" s="79"/>
      <c r="K1101" s="79"/>
    </row>
    <row r="1102" spans="1:11">
      <c r="B1102" t="s">
        <v>46</v>
      </c>
      <c r="C1102" s="76">
        <v>0</v>
      </c>
      <c r="D1102" s="79">
        <v>0</v>
      </c>
      <c r="E1102" s="76">
        <v>0</v>
      </c>
      <c r="F1102" s="79">
        <v>0</v>
      </c>
      <c r="G1102" s="79"/>
      <c r="I1102" s="79"/>
      <c r="J1102" s="79"/>
      <c r="K1102" s="79"/>
    </row>
    <row r="1103" spans="1:11">
      <c r="A1103" t="s">
        <v>411</v>
      </c>
      <c r="C1103" s="76">
        <v>0</v>
      </c>
      <c r="D1103" s="79">
        <v>0</v>
      </c>
      <c r="E1103" s="76">
        <v>0</v>
      </c>
      <c r="F1103" s="79">
        <v>0</v>
      </c>
      <c r="G1103" s="126" t="str">
        <f>IF(C1103=0,"N/A",D1103/C1103)</f>
        <v>N/A</v>
      </c>
      <c r="H1103" s="126" t="str">
        <f>IF(E1103=0,"N/A",F1103/E1103)</f>
        <v>N/A</v>
      </c>
      <c r="I1103" s="79" t="str">
        <f>A1103</f>
        <v>south valley preparatory school Total</v>
      </c>
      <c r="J1103" s="79" t="str">
        <f>G1103</f>
        <v>N/A</v>
      </c>
      <c r="K1103" s="79" t="str">
        <f>H1103</f>
        <v>N/A</v>
      </c>
    </row>
    <row r="1104" spans="1:11">
      <c r="A1104" t="s">
        <v>222</v>
      </c>
      <c r="B1104" t="s">
        <v>39</v>
      </c>
      <c r="C1104" s="76">
        <v>0</v>
      </c>
      <c r="D1104" s="79">
        <v>0</v>
      </c>
      <c r="E1104" s="76">
        <v>0</v>
      </c>
      <c r="F1104" s="79">
        <v>0</v>
      </c>
      <c r="G1104" s="79"/>
      <c r="I1104" s="79"/>
      <c r="J1104" s="79"/>
      <c r="K1104" s="79"/>
    </row>
    <row r="1105" spans="1:11">
      <c r="B1105" t="s">
        <v>40</v>
      </c>
      <c r="C1105" s="76">
        <v>0</v>
      </c>
      <c r="D1105" s="79">
        <v>0</v>
      </c>
      <c r="E1105" s="76">
        <v>0</v>
      </c>
      <c r="F1105" s="79">
        <v>0</v>
      </c>
      <c r="G1105" s="79"/>
      <c r="I1105" s="79"/>
    </row>
    <row r="1106" spans="1:11">
      <c r="B1106" t="s">
        <v>41</v>
      </c>
      <c r="C1106" s="76">
        <v>0</v>
      </c>
      <c r="D1106" s="79">
        <v>0</v>
      </c>
      <c r="E1106" s="76">
        <v>0</v>
      </c>
      <c r="F1106" s="79">
        <v>0</v>
      </c>
      <c r="G1106" s="79"/>
      <c r="I1106" s="79"/>
      <c r="J1106" s="79"/>
      <c r="K1106" s="79"/>
    </row>
    <row r="1107" spans="1:11">
      <c r="B1107" t="s">
        <v>42</v>
      </c>
      <c r="C1107" s="76">
        <v>0</v>
      </c>
      <c r="D1107" s="79">
        <v>0</v>
      </c>
      <c r="E1107" s="76">
        <v>0</v>
      </c>
      <c r="F1107" s="79">
        <v>0</v>
      </c>
      <c r="G1107" s="79"/>
      <c r="I1107" s="79"/>
    </row>
    <row r="1108" spans="1:11">
      <c r="B1108" t="s">
        <v>43</v>
      </c>
      <c r="C1108" s="76">
        <v>0</v>
      </c>
      <c r="D1108" s="79">
        <v>0</v>
      </c>
      <c r="E1108" s="76">
        <v>0</v>
      </c>
      <c r="F1108" s="79">
        <v>0</v>
      </c>
      <c r="G1108" s="79"/>
      <c r="I1108" s="79"/>
      <c r="J1108" s="79"/>
      <c r="K1108" s="79"/>
    </row>
    <row r="1109" spans="1:11">
      <c r="B1109" t="s">
        <v>44</v>
      </c>
      <c r="C1109" s="76">
        <v>0</v>
      </c>
      <c r="D1109" s="79">
        <v>0</v>
      </c>
      <c r="E1109" s="76">
        <v>0</v>
      </c>
      <c r="F1109" s="79">
        <v>0</v>
      </c>
      <c r="G1109" s="79"/>
      <c r="I1109" s="79"/>
    </row>
    <row r="1110" spans="1:11">
      <c r="B1110" t="s">
        <v>45</v>
      </c>
      <c r="C1110" s="76">
        <v>0</v>
      </c>
      <c r="D1110" s="79">
        <v>0</v>
      </c>
      <c r="E1110" s="76">
        <v>0</v>
      </c>
      <c r="F1110" s="79">
        <v>0</v>
      </c>
      <c r="G1110" s="79"/>
      <c r="I1110" s="79"/>
      <c r="J1110" s="79"/>
      <c r="K1110" s="79"/>
    </row>
    <row r="1111" spans="1:11">
      <c r="B1111" t="s">
        <v>46</v>
      </c>
      <c r="C1111" s="76">
        <v>0</v>
      </c>
      <c r="D1111" s="79">
        <v>0</v>
      </c>
      <c r="E1111" s="76">
        <v>0</v>
      </c>
      <c r="F1111" s="79">
        <v>0</v>
      </c>
      <c r="G1111" s="79"/>
      <c r="I1111" s="79"/>
      <c r="J1111" s="79"/>
      <c r="K1111" s="79"/>
    </row>
    <row r="1112" spans="1:11">
      <c r="A1112" t="s">
        <v>412</v>
      </c>
      <c r="C1112" s="76">
        <v>0</v>
      </c>
      <c r="D1112" s="79">
        <v>0</v>
      </c>
      <c r="E1112" s="76">
        <v>0</v>
      </c>
      <c r="F1112" s="79">
        <v>0</v>
      </c>
      <c r="G1112" s="126" t="str">
        <f>IF(C1112=0,"N/A",D1112/C1112)</f>
        <v>N/A</v>
      </c>
      <c r="H1112" s="126" t="str">
        <f>IF(E1112=0,"N/A",F1112/E1112)</f>
        <v>N/A</v>
      </c>
      <c r="I1112" s="79" t="str">
        <f>A1112</f>
        <v>southwest aeronautics mathematics and science Total</v>
      </c>
      <c r="J1112" s="79" t="str">
        <f>G1112</f>
        <v>N/A</v>
      </c>
      <c r="K1112" s="79" t="str">
        <f>H1112</f>
        <v>N/A</v>
      </c>
    </row>
    <row r="1113" spans="1:11">
      <c r="A1113" t="s">
        <v>230</v>
      </c>
      <c r="B1113" t="s">
        <v>39</v>
      </c>
      <c r="C1113" s="76">
        <v>0</v>
      </c>
      <c r="D1113" s="79">
        <v>0</v>
      </c>
      <c r="E1113" s="76">
        <v>0</v>
      </c>
      <c r="F1113" s="79">
        <v>0</v>
      </c>
      <c r="G1113" s="79"/>
      <c r="I1113" s="79"/>
      <c r="J1113" s="79"/>
      <c r="K1113" s="79"/>
    </row>
    <row r="1114" spans="1:11">
      <c r="B1114" t="s">
        <v>40</v>
      </c>
      <c r="C1114" s="76">
        <v>0</v>
      </c>
      <c r="D1114" s="79">
        <v>0</v>
      </c>
      <c r="E1114" s="76">
        <v>0</v>
      </c>
      <c r="F1114" s="79">
        <v>0</v>
      </c>
      <c r="G1114" s="79"/>
      <c r="I1114" s="79"/>
      <c r="J1114" s="79"/>
      <c r="K1114" s="79"/>
    </row>
    <row r="1115" spans="1:11">
      <c r="B1115" t="s">
        <v>41</v>
      </c>
      <c r="C1115" s="76">
        <v>0</v>
      </c>
      <c r="D1115" s="79">
        <v>0</v>
      </c>
      <c r="E1115" s="76">
        <v>0</v>
      </c>
      <c r="F1115" s="79">
        <v>0</v>
      </c>
      <c r="G1115" s="79"/>
      <c r="I1115" s="79"/>
    </row>
    <row r="1116" spans="1:11">
      <c r="B1116" t="s">
        <v>42</v>
      </c>
      <c r="C1116" s="76">
        <v>0</v>
      </c>
      <c r="D1116" s="79">
        <v>0</v>
      </c>
      <c r="E1116" s="76">
        <v>0</v>
      </c>
      <c r="F1116" s="79">
        <v>0</v>
      </c>
      <c r="G1116" s="79"/>
      <c r="I1116" s="79"/>
      <c r="J1116" s="79"/>
      <c r="K1116" s="79"/>
    </row>
    <row r="1117" spans="1:11">
      <c r="B1117" t="s">
        <v>43</v>
      </c>
      <c r="C1117" s="76">
        <v>0</v>
      </c>
      <c r="D1117" s="79">
        <v>0</v>
      </c>
      <c r="E1117" s="76">
        <v>0</v>
      </c>
      <c r="F1117" s="79">
        <v>0</v>
      </c>
      <c r="G1117" s="79"/>
      <c r="I1117" s="79"/>
      <c r="J1117" s="79"/>
      <c r="K1117" s="79"/>
    </row>
    <row r="1118" spans="1:11">
      <c r="B1118" t="s">
        <v>44</v>
      </c>
      <c r="C1118" s="76">
        <v>0</v>
      </c>
      <c r="D1118" s="79">
        <v>0</v>
      </c>
      <c r="E1118" s="76">
        <v>0</v>
      </c>
      <c r="F1118" s="79">
        <v>0</v>
      </c>
      <c r="G1118" s="79"/>
      <c r="I1118" s="79"/>
      <c r="J1118" s="79"/>
      <c r="K1118" s="79"/>
    </row>
    <row r="1119" spans="1:11">
      <c r="B1119" t="s">
        <v>45</v>
      </c>
      <c r="C1119" s="76">
        <v>0</v>
      </c>
      <c r="D1119" s="79">
        <v>0</v>
      </c>
      <c r="E1119" s="76">
        <v>0</v>
      </c>
      <c r="F1119" s="79">
        <v>0</v>
      </c>
      <c r="G1119" s="79"/>
      <c r="I1119" s="79"/>
    </row>
    <row r="1120" spans="1:11">
      <c r="B1120" t="s">
        <v>46</v>
      </c>
      <c r="C1120" s="76">
        <v>0</v>
      </c>
      <c r="D1120" s="79">
        <v>0</v>
      </c>
      <c r="E1120" s="76">
        <v>0</v>
      </c>
      <c r="F1120" s="79">
        <v>0</v>
      </c>
      <c r="G1120" s="79"/>
      <c r="I1120" s="79"/>
      <c r="J1120" s="79"/>
      <c r="K1120" s="79"/>
    </row>
    <row r="1121" spans="1:11">
      <c r="A1121" t="s">
        <v>413</v>
      </c>
      <c r="C1121" s="76">
        <v>0</v>
      </c>
      <c r="D1121" s="79">
        <v>0</v>
      </c>
      <c r="E1121" s="76">
        <v>0</v>
      </c>
      <c r="F1121" s="79">
        <v>0</v>
      </c>
      <c r="G1121" s="126" t="str">
        <f>IF(C1121=0,"N/A",D1121/C1121)</f>
        <v>N/A</v>
      </c>
      <c r="H1121" s="126" t="str">
        <f>IF(E1121=0,"N/A",F1121/E1121)</f>
        <v>N/A</v>
      </c>
      <c r="I1121" s="79" t="str">
        <f>A1121</f>
        <v>southwest primary learning center Total</v>
      </c>
      <c r="J1121" s="79" t="str">
        <f>G1121</f>
        <v>N/A</v>
      </c>
      <c r="K1121" s="79" t="str">
        <f>H1121</f>
        <v>N/A</v>
      </c>
    </row>
    <row r="1122" spans="1:11">
      <c r="A1122" t="s">
        <v>231</v>
      </c>
      <c r="B1122" t="s">
        <v>39</v>
      </c>
      <c r="C1122" s="76">
        <v>0</v>
      </c>
      <c r="D1122" s="79">
        <v>0</v>
      </c>
      <c r="E1122" s="76">
        <v>0</v>
      </c>
      <c r="F1122" s="79">
        <v>0</v>
      </c>
      <c r="G1122" s="79"/>
      <c r="I1122" s="79"/>
      <c r="J1122" s="79"/>
      <c r="K1122" s="79"/>
    </row>
    <row r="1123" spans="1:11">
      <c r="B1123" t="s">
        <v>40</v>
      </c>
      <c r="C1123" s="76">
        <v>0</v>
      </c>
      <c r="D1123" s="79">
        <v>0</v>
      </c>
      <c r="E1123" s="76">
        <v>0</v>
      </c>
      <c r="F1123" s="79">
        <v>0</v>
      </c>
      <c r="G1123" s="79"/>
      <c r="I1123" s="79"/>
    </row>
    <row r="1124" spans="1:11">
      <c r="B1124" t="s">
        <v>41</v>
      </c>
      <c r="C1124" s="76">
        <v>0</v>
      </c>
      <c r="D1124" s="79">
        <v>0</v>
      </c>
      <c r="E1124" s="76">
        <v>0</v>
      </c>
      <c r="F1124" s="79">
        <v>0</v>
      </c>
      <c r="G1124" s="79"/>
      <c r="I1124" s="79"/>
      <c r="J1124" s="79"/>
      <c r="K1124" s="79"/>
    </row>
    <row r="1125" spans="1:11">
      <c r="B1125" t="s">
        <v>42</v>
      </c>
      <c r="C1125" s="76">
        <v>0</v>
      </c>
      <c r="D1125" s="79">
        <v>0</v>
      </c>
      <c r="E1125" s="76">
        <v>0</v>
      </c>
      <c r="F1125" s="79">
        <v>0</v>
      </c>
      <c r="G1125" s="79"/>
      <c r="I1125" s="79"/>
      <c r="J1125" s="79"/>
      <c r="K1125" s="79"/>
    </row>
    <row r="1126" spans="1:11">
      <c r="B1126" t="s">
        <v>43</v>
      </c>
      <c r="C1126" s="76">
        <v>0</v>
      </c>
      <c r="D1126" s="79">
        <v>0</v>
      </c>
      <c r="E1126" s="76">
        <v>0</v>
      </c>
      <c r="F1126" s="79">
        <v>0</v>
      </c>
      <c r="G1126" s="79"/>
      <c r="I1126" s="79"/>
      <c r="J1126" s="79"/>
      <c r="K1126" s="79"/>
    </row>
    <row r="1127" spans="1:11">
      <c r="B1127" t="s">
        <v>44</v>
      </c>
      <c r="C1127" s="76">
        <v>0</v>
      </c>
      <c r="D1127" s="79">
        <v>0</v>
      </c>
      <c r="E1127" s="76">
        <v>0</v>
      </c>
      <c r="F1127" s="79">
        <v>0</v>
      </c>
      <c r="G1127" s="79"/>
      <c r="I1127" s="79"/>
    </row>
    <row r="1128" spans="1:11">
      <c r="B1128" t="s">
        <v>45</v>
      </c>
      <c r="C1128" s="76">
        <v>0</v>
      </c>
      <c r="D1128" s="79">
        <v>0</v>
      </c>
      <c r="E1128" s="76">
        <v>0</v>
      </c>
      <c r="F1128" s="79">
        <v>0</v>
      </c>
      <c r="G1128" s="79"/>
      <c r="I1128" s="79"/>
      <c r="J1128" s="79"/>
      <c r="K1128" s="79"/>
    </row>
    <row r="1129" spans="1:11">
      <c r="B1129" t="s">
        <v>46</v>
      </c>
      <c r="C1129" s="76">
        <v>0</v>
      </c>
      <c r="D1129" s="79">
        <v>0</v>
      </c>
      <c r="E1129" s="76">
        <v>0</v>
      </c>
      <c r="F1129" s="79">
        <v>0</v>
      </c>
      <c r="G1129" s="79"/>
      <c r="I1129" s="79"/>
    </row>
    <row r="1130" spans="1:11">
      <c r="A1130" t="s">
        <v>414</v>
      </c>
      <c r="C1130" s="76">
        <v>0</v>
      </c>
      <c r="D1130" s="79">
        <v>0</v>
      </c>
      <c r="E1130" s="76">
        <v>0</v>
      </c>
      <c r="F1130" s="79">
        <v>0</v>
      </c>
      <c r="G1130" s="126" t="str">
        <f>IF(C1130=0,"N/A",D1130/C1130)</f>
        <v>N/A</v>
      </c>
      <c r="H1130" s="126" t="str">
        <f>IF(E1130=0,"N/A",F1130/E1130)</f>
        <v>N/A</v>
      </c>
      <c r="I1130" s="79" t="str">
        <f>A1130</f>
        <v>southwest secondary learning center Total</v>
      </c>
      <c r="J1130" s="79" t="str">
        <f>G1130</f>
        <v>N/A</v>
      </c>
      <c r="K1130" s="79" t="str">
        <f>H1130</f>
        <v>N/A</v>
      </c>
    </row>
    <row r="1131" spans="1:11">
      <c r="A1131" t="s">
        <v>138</v>
      </c>
      <c r="B1131" t="s">
        <v>39</v>
      </c>
      <c r="C1131" s="76">
        <v>0</v>
      </c>
      <c r="D1131" s="79">
        <v>0</v>
      </c>
      <c r="E1131" s="76">
        <v>0</v>
      </c>
      <c r="F1131" s="79">
        <v>0</v>
      </c>
      <c r="G1131" s="79"/>
      <c r="I1131" s="79"/>
    </row>
    <row r="1132" spans="1:11">
      <c r="B1132" t="s">
        <v>40</v>
      </c>
      <c r="C1132" s="76">
        <v>0</v>
      </c>
      <c r="D1132" s="79">
        <v>0</v>
      </c>
      <c r="E1132" s="76">
        <v>0</v>
      </c>
      <c r="F1132" s="79">
        <v>0</v>
      </c>
      <c r="G1132" s="79"/>
      <c r="I1132" s="79"/>
      <c r="J1132" s="79"/>
      <c r="K1132" s="79"/>
    </row>
    <row r="1133" spans="1:11">
      <c r="B1133" t="s">
        <v>41</v>
      </c>
      <c r="C1133" s="76">
        <v>0</v>
      </c>
      <c r="D1133" s="79">
        <v>0</v>
      </c>
      <c r="E1133" s="76">
        <v>0</v>
      </c>
      <c r="F1133" s="79">
        <v>0</v>
      </c>
      <c r="G1133" s="79"/>
      <c r="I1133" s="79"/>
      <c r="J1133" s="79"/>
      <c r="K1133" s="79"/>
    </row>
    <row r="1134" spans="1:11">
      <c r="B1134" t="s">
        <v>42</v>
      </c>
      <c r="C1134" s="76">
        <v>0</v>
      </c>
      <c r="D1134" s="79">
        <v>0</v>
      </c>
      <c r="E1134" s="76">
        <v>0</v>
      </c>
      <c r="F1134" s="79">
        <v>0</v>
      </c>
      <c r="G1134" s="79"/>
      <c r="I1134" s="79"/>
      <c r="J1134" s="79"/>
      <c r="K1134" s="79"/>
    </row>
    <row r="1135" spans="1:11">
      <c r="B1135" t="s">
        <v>43</v>
      </c>
      <c r="C1135" s="76">
        <v>0</v>
      </c>
      <c r="D1135" s="79">
        <v>0</v>
      </c>
      <c r="E1135" s="76">
        <v>0</v>
      </c>
      <c r="F1135" s="79">
        <v>0</v>
      </c>
      <c r="G1135" s="79"/>
      <c r="I1135" s="79"/>
    </row>
    <row r="1136" spans="1:11">
      <c r="B1136" t="s">
        <v>44</v>
      </c>
      <c r="C1136" s="76">
        <v>0</v>
      </c>
      <c r="D1136" s="79">
        <v>0</v>
      </c>
      <c r="E1136" s="76">
        <v>0</v>
      </c>
      <c r="F1136" s="79">
        <v>0</v>
      </c>
      <c r="G1136" s="79"/>
      <c r="I1136" s="79"/>
      <c r="J1136" s="79"/>
      <c r="K1136" s="79"/>
    </row>
    <row r="1137" spans="1:11">
      <c r="B1137" t="s">
        <v>45</v>
      </c>
      <c r="C1137" s="76">
        <v>0</v>
      </c>
      <c r="D1137" s="79">
        <v>0</v>
      </c>
      <c r="E1137" s="76">
        <v>0</v>
      </c>
      <c r="F1137" s="79">
        <v>0</v>
      </c>
      <c r="G1137" s="79"/>
      <c r="I1137" s="79"/>
    </row>
    <row r="1138" spans="1:11">
      <c r="B1138" t="s">
        <v>46</v>
      </c>
      <c r="C1138" s="76">
        <v>0</v>
      </c>
      <c r="D1138" s="79">
        <v>0</v>
      </c>
      <c r="E1138" s="76">
        <v>0</v>
      </c>
      <c r="F1138" s="79">
        <v>0</v>
      </c>
      <c r="G1138" s="79"/>
      <c r="I1138" s="79"/>
      <c r="J1138" s="79"/>
      <c r="K1138" s="79"/>
    </row>
    <row r="1139" spans="1:11">
      <c r="A1139" t="s">
        <v>415</v>
      </c>
      <c r="C1139" s="76">
        <v>0</v>
      </c>
      <c r="D1139" s="79">
        <v>0</v>
      </c>
      <c r="E1139" s="76">
        <v>0</v>
      </c>
      <c r="F1139" s="79">
        <v>0</v>
      </c>
      <c r="G1139" s="126" t="str">
        <f>IF(C1139=0,"N/A",D1139/C1139)</f>
        <v>N/A</v>
      </c>
      <c r="H1139" s="126" t="str">
        <f>IF(E1139=0,"N/A",F1139/E1139)</f>
        <v>N/A</v>
      </c>
      <c r="I1139" s="79" t="str">
        <f>A1139</f>
        <v>springer Total</v>
      </c>
      <c r="J1139" s="79" t="str">
        <f>G1139</f>
        <v>N/A</v>
      </c>
      <c r="K1139" s="79" t="str">
        <f>H1139</f>
        <v>N/A</v>
      </c>
    </row>
    <row r="1140" spans="1:11">
      <c r="A1140" t="s">
        <v>139</v>
      </c>
      <c r="B1140" t="s">
        <v>39</v>
      </c>
      <c r="C1140" s="76">
        <v>0</v>
      </c>
      <c r="D1140" s="79">
        <v>0</v>
      </c>
      <c r="E1140" s="76">
        <v>0</v>
      </c>
      <c r="F1140" s="79">
        <v>0</v>
      </c>
      <c r="G1140" s="79"/>
      <c r="I1140" s="79"/>
      <c r="J1140" s="79"/>
      <c r="K1140" s="79"/>
    </row>
    <row r="1141" spans="1:11">
      <c r="B1141" t="s">
        <v>40</v>
      </c>
      <c r="C1141" s="76">
        <v>1</v>
      </c>
      <c r="D1141" s="79">
        <v>46672</v>
      </c>
      <c r="E1141" s="76">
        <v>1</v>
      </c>
      <c r="F1141" s="79">
        <v>46672</v>
      </c>
      <c r="G1141" s="79"/>
      <c r="I1141" s="79"/>
      <c r="J1141" s="79"/>
      <c r="K1141" s="79"/>
    </row>
    <row r="1142" spans="1:11">
      <c r="B1142" t="s">
        <v>41</v>
      </c>
      <c r="C1142" s="76">
        <v>0</v>
      </c>
      <c r="D1142" s="79">
        <v>0</v>
      </c>
      <c r="E1142" s="76">
        <v>0</v>
      </c>
      <c r="F1142" s="79">
        <v>0</v>
      </c>
      <c r="G1142" s="79"/>
      <c r="I1142" s="79"/>
      <c r="J1142" s="79"/>
      <c r="K1142" s="79"/>
    </row>
    <row r="1143" spans="1:11">
      <c r="B1143" t="s">
        <v>42</v>
      </c>
      <c r="C1143" s="76">
        <v>0</v>
      </c>
      <c r="D1143" s="79">
        <v>0</v>
      </c>
      <c r="E1143" s="76">
        <v>0</v>
      </c>
      <c r="F1143" s="79">
        <v>0</v>
      </c>
      <c r="G1143" s="79"/>
      <c r="I1143" s="79"/>
    </row>
    <row r="1144" spans="1:11">
      <c r="B1144" t="s">
        <v>43</v>
      </c>
      <c r="C1144" s="76">
        <v>0</v>
      </c>
      <c r="D1144" s="79">
        <v>0</v>
      </c>
      <c r="E1144" s="76">
        <v>0</v>
      </c>
      <c r="F1144" s="79">
        <v>0</v>
      </c>
      <c r="G1144" s="79"/>
      <c r="I1144" s="79"/>
      <c r="J1144" s="79"/>
      <c r="K1144" s="79"/>
    </row>
    <row r="1145" spans="1:11">
      <c r="B1145" t="s">
        <v>44</v>
      </c>
      <c r="C1145" s="76">
        <v>0</v>
      </c>
      <c r="D1145" s="79">
        <v>0</v>
      </c>
      <c r="E1145" s="76">
        <v>0</v>
      </c>
      <c r="F1145" s="79">
        <v>0</v>
      </c>
      <c r="G1145" s="79"/>
      <c r="I1145" s="79"/>
    </row>
    <row r="1146" spans="1:11">
      <c r="B1146" t="s">
        <v>45</v>
      </c>
      <c r="C1146" s="76">
        <v>0</v>
      </c>
      <c r="D1146" s="79">
        <v>0</v>
      </c>
      <c r="E1146" s="76">
        <v>0</v>
      </c>
      <c r="F1146" s="79">
        <v>0</v>
      </c>
      <c r="G1146" s="79"/>
      <c r="I1146" s="79"/>
      <c r="J1146" s="79"/>
      <c r="K1146" s="79"/>
    </row>
    <row r="1147" spans="1:11">
      <c r="B1147" t="s">
        <v>46</v>
      </c>
      <c r="C1147" s="76">
        <v>0</v>
      </c>
      <c r="D1147" s="79">
        <v>0</v>
      </c>
      <c r="E1147" s="76">
        <v>0</v>
      </c>
      <c r="F1147" s="79">
        <v>0</v>
      </c>
      <c r="G1147" s="79"/>
      <c r="I1147" s="79"/>
    </row>
    <row r="1148" spans="1:11">
      <c r="A1148" t="s">
        <v>416</v>
      </c>
      <c r="C1148" s="76">
        <v>1</v>
      </c>
      <c r="D1148" s="79">
        <v>46672</v>
      </c>
      <c r="E1148" s="76">
        <v>1</v>
      </c>
      <c r="F1148" s="79">
        <v>46672</v>
      </c>
      <c r="G1148" s="126">
        <f>IF(C1148=0,"N/A",D1148/C1148)</f>
        <v>46672</v>
      </c>
      <c r="H1148" s="126">
        <f>IF(E1148=0,"N/A",F1148/E1148)</f>
        <v>46672</v>
      </c>
      <c r="I1148" s="79" t="str">
        <f>A1148</f>
        <v>T or C Total</v>
      </c>
      <c r="J1148" s="79">
        <f>G1148</f>
        <v>46672</v>
      </c>
      <c r="K1148" s="79">
        <f>H1148</f>
        <v>46672</v>
      </c>
    </row>
    <row r="1149" spans="1:11">
      <c r="A1149" t="s">
        <v>140</v>
      </c>
      <c r="B1149" t="s">
        <v>39</v>
      </c>
      <c r="C1149" s="76">
        <v>0</v>
      </c>
      <c r="D1149" s="79">
        <v>0</v>
      </c>
      <c r="E1149" s="76">
        <v>0</v>
      </c>
      <c r="F1149" s="79">
        <v>0</v>
      </c>
      <c r="G1149" s="79"/>
      <c r="I1149" s="79"/>
      <c r="J1149" s="79"/>
      <c r="K1149" s="79"/>
    </row>
    <row r="1150" spans="1:11">
      <c r="B1150" t="s">
        <v>40</v>
      </c>
      <c r="C1150" s="76">
        <v>3.65</v>
      </c>
      <c r="D1150" s="79">
        <v>188029</v>
      </c>
      <c r="E1150" s="76">
        <v>3.65</v>
      </c>
      <c r="F1150" s="79">
        <v>188033</v>
      </c>
      <c r="G1150" s="79"/>
      <c r="I1150" s="79"/>
      <c r="J1150" s="79"/>
      <c r="K1150" s="79"/>
    </row>
    <row r="1151" spans="1:11">
      <c r="B1151" t="s">
        <v>41</v>
      </c>
      <c r="C1151" s="76">
        <v>0</v>
      </c>
      <c r="D1151" s="79">
        <v>0</v>
      </c>
      <c r="E1151" s="76">
        <v>0</v>
      </c>
      <c r="F1151" s="79">
        <v>0</v>
      </c>
      <c r="G1151" s="79"/>
      <c r="I1151" s="79"/>
    </row>
    <row r="1152" spans="1:11">
      <c r="B1152" t="s">
        <v>42</v>
      </c>
      <c r="C1152" s="76">
        <v>0</v>
      </c>
      <c r="D1152" s="79">
        <v>0</v>
      </c>
      <c r="E1152" s="76">
        <v>0</v>
      </c>
      <c r="F1152" s="79">
        <v>0</v>
      </c>
      <c r="G1152" s="79"/>
      <c r="I1152" s="79"/>
      <c r="J1152" s="79"/>
      <c r="K1152" s="79"/>
    </row>
    <row r="1153" spans="1:11">
      <c r="B1153" t="s">
        <v>43</v>
      </c>
      <c r="C1153" s="76">
        <v>3</v>
      </c>
      <c r="D1153" s="79">
        <v>163651</v>
      </c>
      <c r="E1153" s="76">
        <v>3</v>
      </c>
      <c r="F1153" s="79">
        <v>163654</v>
      </c>
      <c r="G1153" s="79"/>
      <c r="I1153" s="79"/>
    </row>
    <row r="1154" spans="1:11">
      <c r="B1154" t="s">
        <v>44</v>
      </c>
      <c r="C1154" s="76">
        <v>0</v>
      </c>
      <c r="D1154" s="79">
        <v>0</v>
      </c>
      <c r="E1154" s="76">
        <v>0</v>
      </c>
      <c r="F1154" s="79">
        <v>0</v>
      </c>
      <c r="G1154" s="79"/>
      <c r="I1154" s="79"/>
      <c r="J1154" s="79"/>
      <c r="K1154" s="79"/>
    </row>
    <row r="1155" spans="1:11">
      <c r="B1155" t="s">
        <v>45</v>
      </c>
      <c r="C1155" s="76">
        <v>0</v>
      </c>
      <c r="D1155" s="79">
        <v>0</v>
      </c>
      <c r="E1155" s="76">
        <v>0</v>
      </c>
      <c r="F1155" s="79">
        <v>0</v>
      </c>
      <c r="G1155" s="79"/>
      <c r="I1155" s="79"/>
    </row>
    <row r="1156" spans="1:11">
      <c r="B1156" t="s">
        <v>46</v>
      </c>
      <c r="C1156" s="76">
        <v>0</v>
      </c>
      <c r="D1156" s="79">
        <v>0</v>
      </c>
      <c r="E1156" s="76">
        <v>0</v>
      </c>
      <c r="F1156" s="79">
        <v>0</v>
      </c>
      <c r="G1156" s="79"/>
      <c r="I1156" s="79"/>
      <c r="J1156" s="79"/>
      <c r="K1156" s="79"/>
    </row>
    <row r="1157" spans="1:11">
      <c r="A1157" t="s">
        <v>417</v>
      </c>
      <c r="C1157" s="76">
        <v>6.65</v>
      </c>
      <c r="D1157" s="79">
        <v>351680</v>
      </c>
      <c r="E1157" s="76">
        <v>6.65</v>
      </c>
      <c r="F1157" s="79">
        <v>351687</v>
      </c>
      <c r="G1157" s="126">
        <f>IF(C1157=0,"N/A",D1157/C1157)</f>
        <v>52884.210526315786</v>
      </c>
      <c r="H1157" s="126">
        <f>IF(E1157=0,"N/A",F1157/E1157)</f>
        <v>52885.263157894733</v>
      </c>
      <c r="I1157" s="79" t="str">
        <f>A1157</f>
        <v>taos Total</v>
      </c>
      <c r="J1157" s="79">
        <f>G1157</f>
        <v>52884.210526315786</v>
      </c>
      <c r="K1157" s="79">
        <f>H1157</f>
        <v>52885.263157894733</v>
      </c>
    </row>
    <row r="1158" spans="1:11">
      <c r="A1158" t="s">
        <v>232</v>
      </c>
      <c r="B1158" t="s">
        <v>39</v>
      </c>
      <c r="C1158" s="76">
        <v>0</v>
      </c>
      <c r="D1158" s="79">
        <v>0</v>
      </c>
      <c r="E1158" s="76">
        <v>0</v>
      </c>
      <c r="F1158" s="79">
        <v>0</v>
      </c>
      <c r="G1158" s="79"/>
      <c r="I1158" s="79"/>
      <c r="J1158" s="79"/>
      <c r="K1158" s="79"/>
    </row>
    <row r="1159" spans="1:11">
      <c r="B1159" t="s">
        <v>40</v>
      </c>
      <c r="C1159" s="76">
        <v>0</v>
      </c>
      <c r="D1159" s="79">
        <v>0</v>
      </c>
      <c r="E1159" s="76">
        <v>0</v>
      </c>
      <c r="F1159" s="79">
        <v>0</v>
      </c>
      <c r="G1159" s="79"/>
      <c r="I1159" s="79"/>
    </row>
    <row r="1160" spans="1:11">
      <c r="B1160" t="s">
        <v>41</v>
      </c>
      <c r="C1160" s="76">
        <v>0</v>
      </c>
      <c r="D1160" s="79">
        <v>0</v>
      </c>
      <c r="E1160" s="76">
        <v>0</v>
      </c>
      <c r="F1160" s="79">
        <v>0</v>
      </c>
      <c r="G1160" s="79"/>
      <c r="I1160" s="79"/>
      <c r="J1160" s="79"/>
      <c r="K1160" s="79"/>
    </row>
    <row r="1161" spans="1:11">
      <c r="B1161" t="s">
        <v>42</v>
      </c>
      <c r="C1161" s="76">
        <v>0</v>
      </c>
      <c r="D1161" s="79">
        <v>0</v>
      </c>
      <c r="E1161" s="76">
        <v>0</v>
      </c>
      <c r="F1161" s="79">
        <v>0</v>
      </c>
      <c r="G1161" s="79"/>
      <c r="I1161" s="79"/>
    </row>
    <row r="1162" spans="1:11">
      <c r="B1162" t="s">
        <v>43</v>
      </c>
      <c r="C1162" s="76">
        <v>0</v>
      </c>
      <c r="D1162" s="79">
        <v>0</v>
      </c>
      <c r="E1162" s="76">
        <v>0</v>
      </c>
      <c r="F1162" s="79">
        <v>0</v>
      </c>
      <c r="G1162" s="79"/>
      <c r="I1162" s="79"/>
      <c r="J1162" s="79"/>
      <c r="K1162" s="79"/>
    </row>
    <row r="1163" spans="1:11">
      <c r="B1163" t="s">
        <v>44</v>
      </c>
      <c r="C1163" s="76">
        <v>0</v>
      </c>
      <c r="D1163" s="79">
        <v>0</v>
      </c>
      <c r="E1163" s="76">
        <v>0</v>
      </c>
      <c r="F1163" s="79">
        <v>0</v>
      </c>
      <c r="G1163" s="79"/>
      <c r="I1163" s="79"/>
    </row>
    <row r="1164" spans="1:11">
      <c r="B1164" t="s">
        <v>45</v>
      </c>
      <c r="C1164" s="76">
        <v>0</v>
      </c>
      <c r="D1164" s="79">
        <v>0</v>
      </c>
      <c r="E1164" s="76">
        <v>0</v>
      </c>
      <c r="F1164" s="79">
        <v>0</v>
      </c>
      <c r="G1164" s="79"/>
      <c r="I1164" s="79"/>
      <c r="J1164" s="79"/>
      <c r="K1164" s="79"/>
    </row>
    <row r="1165" spans="1:11">
      <c r="B1165" t="s">
        <v>46</v>
      </c>
      <c r="C1165" s="76">
        <v>0</v>
      </c>
      <c r="D1165" s="79">
        <v>0</v>
      </c>
      <c r="E1165" s="76">
        <v>0</v>
      </c>
      <c r="F1165" s="79">
        <v>0</v>
      </c>
      <c r="G1165" s="79"/>
      <c r="I1165" s="79"/>
      <c r="J1165" s="79"/>
      <c r="K1165" s="79"/>
    </row>
    <row r="1166" spans="1:11">
      <c r="A1166" t="s">
        <v>418</v>
      </c>
      <c r="C1166" s="76">
        <v>0</v>
      </c>
      <c r="D1166" s="79">
        <v>0</v>
      </c>
      <c r="E1166" s="76">
        <v>0</v>
      </c>
      <c r="F1166" s="79">
        <v>0</v>
      </c>
      <c r="G1166" s="126" t="str">
        <f>IF(C1166=0,"N/A",D1166/C1166)</f>
        <v>N/A</v>
      </c>
      <c r="H1166" s="126" t="str">
        <f>IF(E1166=0,"N/A",F1166/E1166)</f>
        <v>N/A</v>
      </c>
      <c r="I1166" s="79" t="str">
        <f>A1166</f>
        <v>taos academy charter school Total</v>
      </c>
      <c r="J1166" s="79" t="str">
        <f>G1166</f>
        <v>N/A</v>
      </c>
      <c r="K1166" s="79" t="str">
        <f>H1166</f>
        <v>N/A</v>
      </c>
    </row>
    <row r="1167" spans="1:11">
      <c r="A1167" t="s">
        <v>233</v>
      </c>
      <c r="B1167" t="s">
        <v>39</v>
      </c>
      <c r="C1167" s="76">
        <v>0</v>
      </c>
      <c r="D1167" s="79">
        <v>0</v>
      </c>
      <c r="E1167" s="76">
        <v>0</v>
      </c>
      <c r="F1167" s="79">
        <v>0</v>
      </c>
      <c r="G1167" s="79"/>
      <c r="I1167" s="79"/>
    </row>
    <row r="1168" spans="1:11">
      <c r="B1168" t="s">
        <v>40</v>
      </c>
      <c r="C1168" s="76">
        <v>0</v>
      </c>
      <c r="D1168" s="79">
        <v>0</v>
      </c>
      <c r="E1168" s="76">
        <v>0</v>
      </c>
      <c r="F1168" s="79">
        <v>0</v>
      </c>
      <c r="G1168" s="79"/>
      <c r="I1168" s="79"/>
      <c r="J1168" s="79"/>
      <c r="K1168" s="79"/>
    </row>
    <row r="1169" spans="1:11">
      <c r="B1169" t="s">
        <v>41</v>
      </c>
      <c r="C1169" s="76">
        <v>0</v>
      </c>
      <c r="D1169" s="79">
        <v>0</v>
      </c>
      <c r="E1169" s="76">
        <v>0</v>
      </c>
      <c r="F1169" s="79">
        <v>0</v>
      </c>
      <c r="G1169" s="79"/>
      <c r="I1169" s="79"/>
    </row>
    <row r="1170" spans="1:11">
      <c r="B1170" t="s">
        <v>42</v>
      </c>
      <c r="C1170" s="76">
        <v>0</v>
      </c>
      <c r="D1170" s="79">
        <v>0</v>
      </c>
      <c r="E1170" s="76">
        <v>0</v>
      </c>
      <c r="F1170" s="79">
        <v>0</v>
      </c>
      <c r="G1170" s="79"/>
      <c r="I1170" s="79"/>
      <c r="J1170" s="79"/>
      <c r="K1170" s="79"/>
    </row>
    <row r="1171" spans="1:11">
      <c r="B1171" t="s">
        <v>43</v>
      </c>
      <c r="C1171" s="76">
        <v>0</v>
      </c>
      <c r="D1171" s="79">
        <v>0</v>
      </c>
      <c r="E1171" s="76">
        <v>0</v>
      </c>
      <c r="F1171" s="79">
        <v>0</v>
      </c>
      <c r="G1171" s="79"/>
      <c r="I1171" s="79"/>
    </row>
    <row r="1172" spans="1:11">
      <c r="B1172" t="s">
        <v>44</v>
      </c>
      <c r="C1172" s="76">
        <v>0</v>
      </c>
      <c r="D1172" s="79">
        <v>0</v>
      </c>
      <c r="E1172" s="76">
        <v>0</v>
      </c>
      <c r="F1172" s="79">
        <v>0</v>
      </c>
      <c r="G1172" s="79"/>
      <c r="I1172" s="79"/>
      <c r="J1172" s="79"/>
      <c r="K1172" s="79"/>
    </row>
    <row r="1173" spans="1:11">
      <c r="B1173" t="s">
        <v>45</v>
      </c>
      <c r="C1173" s="76">
        <v>0</v>
      </c>
      <c r="D1173" s="79">
        <v>0</v>
      </c>
      <c r="E1173" s="76">
        <v>0</v>
      </c>
      <c r="F1173" s="79">
        <v>0</v>
      </c>
      <c r="G1173" s="79"/>
      <c r="I1173" s="79"/>
      <c r="J1173" s="79"/>
      <c r="K1173" s="79"/>
    </row>
    <row r="1174" spans="1:11">
      <c r="B1174" t="s">
        <v>46</v>
      </c>
      <c r="C1174" s="76">
        <v>0</v>
      </c>
      <c r="D1174" s="79">
        <v>0</v>
      </c>
      <c r="E1174" s="76">
        <v>0</v>
      </c>
      <c r="F1174" s="79">
        <v>0</v>
      </c>
      <c r="G1174" s="79"/>
      <c r="I1174" s="79"/>
      <c r="J1174" s="79"/>
      <c r="K1174" s="79"/>
    </row>
    <row r="1175" spans="1:11">
      <c r="A1175" t="s">
        <v>419</v>
      </c>
      <c r="C1175" s="76">
        <v>0</v>
      </c>
      <c r="D1175" s="79">
        <v>0</v>
      </c>
      <c r="E1175" s="76">
        <v>0</v>
      </c>
      <c r="F1175" s="79">
        <v>0</v>
      </c>
      <c r="G1175" s="126" t="str">
        <f>IF(C1175=0,"N/A",D1175/C1175)</f>
        <v>N/A</v>
      </c>
      <c r="H1175" s="126" t="str">
        <f>IF(E1175=0,"N/A",F1175/E1175)</f>
        <v>N/A</v>
      </c>
      <c r="I1175" s="79" t="str">
        <f>A1175</f>
        <v>taos integrated school of the arts Total</v>
      </c>
      <c r="J1175" s="79" t="str">
        <f>G1175</f>
        <v>N/A</v>
      </c>
      <c r="K1175" s="79" t="str">
        <f>H1175</f>
        <v>N/A</v>
      </c>
    </row>
    <row r="1176" spans="1:11">
      <c r="A1176" t="s">
        <v>234</v>
      </c>
      <c r="B1176" t="s">
        <v>39</v>
      </c>
      <c r="C1176" s="76">
        <v>0</v>
      </c>
      <c r="D1176" s="79">
        <v>0</v>
      </c>
      <c r="E1176" s="76">
        <v>0</v>
      </c>
      <c r="F1176" s="79">
        <v>0</v>
      </c>
      <c r="I1176" s="79"/>
      <c r="J1176" s="79"/>
      <c r="K1176" s="79"/>
    </row>
    <row r="1177" spans="1:11">
      <c r="B1177" t="s">
        <v>40</v>
      </c>
      <c r="C1177" s="76">
        <v>0</v>
      </c>
      <c r="D1177" s="79">
        <v>0</v>
      </c>
      <c r="E1177" s="76">
        <v>0</v>
      </c>
      <c r="F1177" s="79">
        <v>0</v>
      </c>
      <c r="I1177" s="79"/>
    </row>
    <row r="1178" spans="1:11">
      <c r="B1178" t="s">
        <v>41</v>
      </c>
      <c r="C1178" s="76">
        <v>0</v>
      </c>
      <c r="D1178" s="79">
        <v>0</v>
      </c>
      <c r="E1178" s="76">
        <v>0</v>
      </c>
      <c r="F1178" s="79">
        <v>0</v>
      </c>
      <c r="I1178" s="79"/>
      <c r="J1178" s="79"/>
      <c r="K1178" s="79"/>
    </row>
    <row r="1179" spans="1:11">
      <c r="B1179" t="s">
        <v>42</v>
      </c>
      <c r="C1179" s="76">
        <v>0</v>
      </c>
      <c r="D1179" s="79">
        <v>0</v>
      </c>
      <c r="E1179" s="76">
        <v>0</v>
      </c>
      <c r="F1179" s="79">
        <v>0</v>
      </c>
      <c r="I1179" s="79"/>
    </row>
    <row r="1180" spans="1:11">
      <c r="B1180" t="s">
        <v>43</v>
      </c>
      <c r="C1180" s="76">
        <v>0</v>
      </c>
      <c r="D1180" s="79">
        <v>0</v>
      </c>
      <c r="E1180" s="76">
        <v>0</v>
      </c>
      <c r="F1180" s="79">
        <v>0</v>
      </c>
      <c r="I1180" s="79"/>
      <c r="J1180" s="79"/>
      <c r="K1180" s="79"/>
    </row>
    <row r="1181" spans="1:11">
      <c r="B1181" t="s">
        <v>44</v>
      </c>
      <c r="C1181" s="76">
        <v>0</v>
      </c>
      <c r="D1181" s="79">
        <v>0</v>
      </c>
      <c r="E1181" s="76">
        <v>0</v>
      </c>
      <c r="F1181" s="79">
        <v>0</v>
      </c>
      <c r="I1181" s="79"/>
      <c r="J1181" s="79"/>
      <c r="K1181" s="79"/>
    </row>
    <row r="1182" spans="1:11">
      <c r="B1182" t="s">
        <v>45</v>
      </c>
      <c r="C1182" s="76">
        <v>0</v>
      </c>
      <c r="D1182" s="79">
        <v>0</v>
      </c>
      <c r="E1182" s="76">
        <v>0</v>
      </c>
      <c r="F1182" s="79">
        <v>0</v>
      </c>
      <c r="I1182" s="79"/>
      <c r="J1182" s="79"/>
      <c r="K1182" s="79"/>
    </row>
    <row r="1183" spans="1:11">
      <c r="B1183" t="s">
        <v>46</v>
      </c>
      <c r="C1183" s="76">
        <v>0</v>
      </c>
      <c r="D1183" s="79">
        <v>0</v>
      </c>
      <c r="E1183" s="76">
        <v>0</v>
      </c>
      <c r="F1183" s="79">
        <v>0</v>
      </c>
      <c r="I1183" s="79"/>
    </row>
    <row r="1184" spans="1:11">
      <c r="A1184" t="s">
        <v>420</v>
      </c>
      <c r="C1184" s="76">
        <v>0</v>
      </c>
      <c r="D1184" s="79">
        <v>0</v>
      </c>
      <c r="E1184" s="76">
        <v>0</v>
      </c>
      <c r="F1184" s="79">
        <v>0</v>
      </c>
      <c r="G1184" s="126" t="str">
        <f>IF(C1184=0,"N/A",D1184/C1184)</f>
        <v>N/A</v>
      </c>
      <c r="H1184" s="126" t="str">
        <f>IF(E1184=0,"N/A",F1184/E1184)</f>
        <v>N/A</v>
      </c>
      <c r="I1184" s="79" t="str">
        <f>A1184</f>
        <v>taos international school Total</v>
      </c>
      <c r="J1184" s="79" t="str">
        <f>G1184</f>
        <v>N/A</v>
      </c>
      <c r="K1184" s="79" t="str">
        <f>H1184</f>
        <v>N/A</v>
      </c>
    </row>
    <row r="1185" spans="1:11">
      <c r="A1185" t="s">
        <v>141</v>
      </c>
      <c r="B1185" t="s">
        <v>39</v>
      </c>
      <c r="C1185" s="76">
        <v>0</v>
      </c>
      <c r="D1185" s="79">
        <v>0</v>
      </c>
      <c r="E1185" s="76">
        <v>0</v>
      </c>
      <c r="F1185" s="79">
        <v>0</v>
      </c>
      <c r="G1185" s="79"/>
      <c r="I1185" s="79"/>
      <c r="J1185" s="79"/>
      <c r="K1185" s="79"/>
    </row>
    <row r="1186" spans="1:11">
      <c r="B1186" t="s">
        <v>40</v>
      </c>
      <c r="C1186" s="76">
        <v>0</v>
      </c>
      <c r="D1186" s="79">
        <v>0</v>
      </c>
      <c r="E1186" s="76">
        <v>0</v>
      </c>
      <c r="F1186" s="79">
        <v>0</v>
      </c>
      <c r="G1186" s="79"/>
      <c r="I1186" s="79"/>
      <c r="J1186" s="79"/>
      <c r="K1186" s="79"/>
    </row>
    <row r="1187" spans="1:11">
      <c r="B1187" t="s">
        <v>41</v>
      </c>
      <c r="C1187" s="76">
        <v>0</v>
      </c>
      <c r="D1187" s="79">
        <v>0</v>
      </c>
      <c r="E1187" s="76">
        <v>0</v>
      </c>
      <c r="F1187" s="79">
        <v>0</v>
      </c>
      <c r="G1187" s="79"/>
      <c r="I1187" s="79"/>
    </row>
    <row r="1188" spans="1:11">
      <c r="B1188" t="s">
        <v>42</v>
      </c>
      <c r="C1188" s="76">
        <v>0</v>
      </c>
      <c r="D1188" s="79">
        <v>0</v>
      </c>
      <c r="E1188" s="76">
        <v>0</v>
      </c>
      <c r="F1188" s="79">
        <v>0</v>
      </c>
      <c r="G1188" s="79"/>
      <c r="I1188" s="79"/>
      <c r="J1188" s="79"/>
      <c r="K1188" s="79"/>
    </row>
    <row r="1189" spans="1:11">
      <c r="B1189" t="s">
        <v>43</v>
      </c>
      <c r="C1189" s="76">
        <v>0</v>
      </c>
      <c r="D1189" s="79">
        <v>0</v>
      </c>
      <c r="E1189" s="76">
        <v>0</v>
      </c>
      <c r="F1189" s="79">
        <v>0</v>
      </c>
      <c r="G1189" s="79"/>
      <c r="I1189" s="79"/>
    </row>
    <row r="1190" spans="1:11">
      <c r="B1190" t="s">
        <v>44</v>
      </c>
      <c r="C1190" s="76">
        <v>0</v>
      </c>
      <c r="D1190" s="79">
        <v>0</v>
      </c>
      <c r="E1190" s="76">
        <v>0</v>
      </c>
      <c r="F1190" s="79">
        <v>0</v>
      </c>
      <c r="G1190" s="79"/>
      <c r="I1190" s="79"/>
      <c r="J1190" s="79"/>
      <c r="K1190" s="79"/>
    </row>
    <row r="1191" spans="1:11">
      <c r="B1191" t="s">
        <v>45</v>
      </c>
      <c r="C1191" s="76">
        <v>0</v>
      </c>
      <c r="D1191" s="79">
        <v>0</v>
      </c>
      <c r="E1191" s="76">
        <v>0</v>
      </c>
      <c r="F1191" s="79">
        <v>0</v>
      </c>
      <c r="G1191" s="79"/>
      <c r="I1191" s="79"/>
      <c r="J1191" s="79"/>
      <c r="K1191" s="79"/>
    </row>
    <row r="1192" spans="1:11">
      <c r="B1192" t="s">
        <v>46</v>
      </c>
      <c r="C1192" s="76">
        <v>0</v>
      </c>
      <c r="D1192" s="79">
        <v>0</v>
      </c>
      <c r="E1192" s="76">
        <v>0</v>
      </c>
      <c r="F1192" s="79">
        <v>0</v>
      </c>
      <c r="G1192" s="79"/>
      <c r="I1192" s="79"/>
      <c r="J1192" s="79"/>
      <c r="K1192" s="79"/>
    </row>
    <row r="1193" spans="1:11">
      <c r="A1193" t="s">
        <v>422</v>
      </c>
      <c r="C1193" s="76">
        <v>0</v>
      </c>
      <c r="D1193" s="79">
        <v>0</v>
      </c>
      <c r="E1193" s="76">
        <v>0</v>
      </c>
      <c r="F1193" s="79">
        <v>0</v>
      </c>
      <c r="G1193" s="126" t="str">
        <f>IF(C1193=0,"N/A",D1193/C1193)</f>
        <v>N/A</v>
      </c>
      <c r="H1193" s="126" t="str">
        <f>IF(E1193=0,"N/A",F1193/E1193)</f>
        <v>N/A</v>
      </c>
      <c r="I1193" s="79" t="str">
        <f>A1193</f>
        <v>tatum Total</v>
      </c>
      <c r="J1193" s="79" t="str">
        <f>G1193</f>
        <v>N/A</v>
      </c>
      <c r="K1193" s="79" t="str">
        <f>H1193</f>
        <v>N/A</v>
      </c>
    </row>
    <row r="1194" spans="1:11">
      <c r="A1194" t="s">
        <v>236</v>
      </c>
      <c r="B1194" t="s">
        <v>39</v>
      </c>
      <c r="C1194" s="76">
        <v>0</v>
      </c>
      <c r="D1194" s="79">
        <v>0</v>
      </c>
      <c r="E1194" s="76">
        <v>0</v>
      </c>
      <c r="F1194" s="79">
        <v>0</v>
      </c>
      <c r="G1194" s="79"/>
      <c r="I1194" s="79"/>
      <c r="J1194" s="79"/>
      <c r="K1194" s="79"/>
    </row>
    <row r="1195" spans="1:11">
      <c r="B1195" t="s">
        <v>40</v>
      </c>
      <c r="C1195" s="76">
        <v>0</v>
      </c>
      <c r="D1195" s="79">
        <v>0</v>
      </c>
      <c r="E1195" s="76">
        <v>0</v>
      </c>
      <c r="F1195" s="79">
        <v>0</v>
      </c>
      <c r="G1195" s="79"/>
      <c r="I1195" s="79"/>
    </row>
    <row r="1196" spans="1:11">
      <c r="B1196" t="s">
        <v>41</v>
      </c>
      <c r="C1196" s="76">
        <v>0</v>
      </c>
      <c r="D1196" s="79">
        <v>0</v>
      </c>
      <c r="E1196" s="76">
        <v>0</v>
      </c>
      <c r="F1196" s="79">
        <v>0</v>
      </c>
      <c r="G1196" s="79"/>
      <c r="I1196" s="79"/>
      <c r="J1196" s="79"/>
      <c r="K1196" s="79"/>
    </row>
    <row r="1197" spans="1:11">
      <c r="B1197" t="s">
        <v>42</v>
      </c>
      <c r="C1197" s="76">
        <v>0</v>
      </c>
      <c r="D1197" s="79">
        <v>0</v>
      </c>
      <c r="E1197" s="76">
        <v>0</v>
      </c>
      <c r="F1197" s="79">
        <v>0</v>
      </c>
      <c r="G1197" s="79"/>
      <c r="I1197" s="79"/>
    </row>
    <row r="1198" spans="1:11">
      <c r="B1198" t="s">
        <v>43</v>
      </c>
      <c r="C1198" s="76">
        <v>0</v>
      </c>
      <c r="D1198" s="79">
        <v>0</v>
      </c>
      <c r="E1198" s="76">
        <v>0</v>
      </c>
      <c r="F1198" s="79">
        <v>0</v>
      </c>
      <c r="G1198" s="79"/>
      <c r="I1198" s="79"/>
      <c r="J1198" s="79"/>
      <c r="K1198" s="79"/>
    </row>
    <row r="1199" spans="1:11">
      <c r="B1199" t="s">
        <v>44</v>
      </c>
      <c r="C1199" s="76">
        <v>0</v>
      </c>
      <c r="D1199" s="79">
        <v>0</v>
      </c>
      <c r="E1199" s="76">
        <v>0</v>
      </c>
      <c r="F1199" s="79">
        <v>0</v>
      </c>
      <c r="G1199" s="79"/>
      <c r="I1199" s="79"/>
    </row>
    <row r="1200" spans="1:11">
      <c r="B1200" t="s">
        <v>45</v>
      </c>
      <c r="C1200" s="76">
        <v>0</v>
      </c>
      <c r="D1200" s="79">
        <v>0</v>
      </c>
      <c r="E1200" s="76">
        <v>0</v>
      </c>
      <c r="F1200" s="79">
        <v>0</v>
      </c>
      <c r="G1200" s="79"/>
      <c r="I1200" s="79"/>
      <c r="J1200" s="79"/>
      <c r="K1200" s="79"/>
    </row>
    <row r="1201" spans="1:11">
      <c r="B1201" t="s">
        <v>46</v>
      </c>
      <c r="C1201" s="76">
        <v>0</v>
      </c>
      <c r="D1201" s="79">
        <v>0</v>
      </c>
      <c r="E1201" s="76">
        <v>0</v>
      </c>
      <c r="F1201" s="79">
        <v>0</v>
      </c>
      <c r="G1201" s="79"/>
      <c r="I1201" s="79"/>
      <c r="J1201" s="79"/>
      <c r="K1201" s="79"/>
    </row>
    <row r="1202" spans="1:11">
      <c r="A1202" t="s">
        <v>423</v>
      </c>
      <c r="C1202" s="76">
        <v>0</v>
      </c>
      <c r="D1202" s="79">
        <v>0</v>
      </c>
      <c r="E1202" s="76">
        <v>0</v>
      </c>
      <c r="F1202" s="79">
        <v>0</v>
      </c>
      <c r="G1202" s="126" t="str">
        <f>IF(C1202=0,"N/A",D1202/C1202)</f>
        <v>N/A</v>
      </c>
      <c r="H1202" s="126" t="str">
        <f>IF(E1202=0,"N/A",F1202/E1202)</f>
        <v>N/A</v>
      </c>
      <c r="I1202" s="79" t="str">
        <f>A1202</f>
        <v>technology leadership high school Total</v>
      </c>
      <c r="J1202" s="79" t="str">
        <f>G1202</f>
        <v>N/A</v>
      </c>
      <c r="K1202" s="79" t="str">
        <f>H1202</f>
        <v>N/A</v>
      </c>
    </row>
    <row r="1203" spans="1:11">
      <c r="A1203" t="s">
        <v>142</v>
      </c>
      <c r="B1203" t="s">
        <v>39</v>
      </c>
      <c r="C1203" s="76">
        <v>0</v>
      </c>
      <c r="D1203" s="79">
        <v>0</v>
      </c>
      <c r="E1203" s="76">
        <v>0</v>
      </c>
      <c r="F1203" s="79">
        <v>0</v>
      </c>
      <c r="G1203" s="79"/>
      <c r="I1203" s="79"/>
      <c r="J1203" s="79"/>
      <c r="K1203" s="79"/>
    </row>
    <row r="1204" spans="1:11">
      <c r="B1204" t="s">
        <v>40</v>
      </c>
      <c r="C1204" s="76">
        <v>0.77</v>
      </c>
      <c r="D1204" s="79">
        <v>45456</v>
      </c>
      <c r="E1204" s="76">
        <v>0.77</v>
      </c>
      <c r="F1204" s="79">
        <v>45456</v>
      </c>
      <c r="G1204" s="79"/>
      <c r="I1204" s="79"/>
      <c r="J1204" s="79"/>
      <c r="K1204" s="79"/>
    </row>
    <row r="1205" spans="1:11">
      <c r="B1205" t="s">
        <v>41</v>
      </c>
      <c r="C1205" s="76">
        <v>0</v>
      </c>
      <c r="D1205" s="79">
        <v>0</v>
      </c>
      <c r="E1205" s="76">
        <v>0</v>
      </c>
      <c r="F1205" s="79">
        <v>0</v>
      </c>
      <c r="G1205" s="79"/>
      <c r="I1205" s="79"/>
    </row>
    <row r="1206" spans="1:11">
      <c r="B1206" t="s">
        <v>42</v>
      </c>
      <c r="C1206" s="76">
        <v>0</v>
      </c>
      <c r="D1206" s="79">
        <v>0</v>
      </c>
      <c r="E1206" s="76">
        <v>0</v>
      </c>
      <c r="F1206" s="79">
        <v>0</v>
      </c>
      <c r="G1206" s="79"/>
      <c r="I1206" s="79"/>
      <c r="J1206" s="79"/>
      <c r="K1206" s="79"/>
    </row>
    <row r="1207" spans="1:11">
      <c r="B1207" t="s">
        <v>43</v>
      </c>
      <c r="C1207" s="76">
        <v>0</v>
      </c>
      <c r="D1207" s="79">
        <v>0</v>
      </c>
      <c r="E1207" s="76">
        <v>0</v>
      </c>
      <c r="F1207" s="79">
        <v>0</v>
      </c>
      <c r="G1207" s="79"/>
      <c r="I1207" s="79"/>
      <c r="J1207" s="79"/>
      <c r="K1207" s="79"/>
    </row>
    <row r="1208" spans="1:11">
      <c r="B1208" t="s">
        <v>44</v>
      </c>
      <c r="C1208" s="76">
        <v>0</v>
      </c>
      <c r="D1208" s="79">
        <v>0</v>
      </c>
      <c r="E1208" s="76">
        <v>0</v>
      </c>
      <c r="F1208" s="79">
        <v>0</v>
      </c>
      <c r="G1208" s="79"/>
      <c r="I1208" s="79"/>
      <c r="J1208" s="79"/>
      <c r="K1208" s="79"/>
    </row>
    <row r="1209" spans="1:11">
      <c r="B1209" t="s">
        <v>45</v>
      </c>
      <c r="C1209" s="76">
        <v>0</v>
      </c>
      <c r="D1209" s="79">
        <v>0</v>
      </c>
      <c r="E1209" s="76">
        <v>0</v>
      </c>
      <c r="F1209" s="79">
        <v>0</v>
      </c>
      <c r="G1209" s="79"/>
      <c r="I1209" s="79"/>
    </row>
    <row r="1210" spans="1:11">
      <c r="B1210" t="s">
        <v>46</v>
      </c>
      <c r="C1210" s="76">
        <v>0</v>
      </c>
      <c r="D1210" s="79">
        <v>0</v>
      </c>
      <c r="E1210" s="76">
        <v>0</v>
      </c>
      <c r="F1210" s="79">
        <v>0</v>
      </c>
      <c r="G1210" s="79"/>
      <c r="I1210" s="79"/>
      <c r="J1210" s="79"/>
      <c r="K1210" s="79"/>
    </row>
    <row r="1211" spans="1:11">
      <c r="A1211" t="s">
        <v>424</v>
      </c>
      <c r="C1211" s="76">
        <v>0.77</v>
      </c>
      <c r="D1211" s="79">
        <v>45456</v>
      </c>
      <c r="E1211" s="76">
        <v>0.77</v>
      </c>
      <c r="F1211" s="79">
        <v>45456</v>
      </c>
      <c r="G1211" s="126">
        <f>IF(C1211=0,"N/A",D1211/C1211)</f>
        <v>59033.766233766233</v>
      </c>
      <c r="H1211" s="126">
        <f>IF(E1211=0,"N/A",F1211/E1211)</f>
        <v>59033.766233766233</v>
      </c>
      <c r="I1211" s="79" t="str">
        <f>A1211</f>
        <v>texico Total</v>
      </c>
      <c r="J1211" s="79">
        <f>G1211</f>
        <v>59033.766233766233</v>
      </c>
      <c r="K1211" s="79">
        <f>H1211</f>
        <v>59033.766233766233</v>
      </c>
    </row>
    <row r="1212" spans="1:11">
      <c r="A1212" t="s">
        <v>238</v>
      </c>
      <c r="B1212" t="s">
        <v>39</v>
      </c>
      <c r="C1212" s="76">
        <v>0</v>
      </c>
      <c r="D1212" s="79">
        <v>0</v>
      </c>
      <c r="E1212" s="76">
        <v>0</v>
      </c>
      <c r="F1212" s="79">
        <v>0</v>
      </c>
      <c r="G1212" s="79"/>
      <c r="I1212" s="79"/>
      <c r="J1212" s="79"/>
      <c r="K1212" s="79"/>
    </row>
    <row r="1213" spans="1:11">
      <c r="B1213" t="s">
        <v>40</v>
      </c>
      <c r="C1213" s="76">
        <v>0</v>
      </c>
      <c r="D1213" s="79">
        <v>0</v>
      </c>
      <c r="E1213" s="76">
        <v>0</v>
      </c>
      <c r="F1213" s="79">
        <v>0</v>
      </c>
      <c r="G1213" s="79"/>
      <c r="I1213" s="79"/>
    </row>
    <row r="1214" spans="1:11">
      <c r="B1214" t="s">
        <v>41</v>
      </c>
      <c r="C1214" s="76">
        <v>0</v>
      </c>
      <c r="D1214" s="79">
        <v>0</v>
      </c>
      <c r="E1214" s="76">
        <v>0</v>
      </c>
      <c r="F1214" s="79">
        <v>0</v>
      </c>
      <c r="G1214" s="79"/>
      <c r="I1214" s="79"/>
      <c r="J1214" s="79"/>
      <c r="K1214" s="79"/>
    </row>
    <row r="1215" spans="1:11">
      <c r="B1215" t="s">
        <v>42</v>
      </c>
      <c r="C1215" s="76">
        <v>0</v>
      </c>
      <c r="D1215" s="79">
        <v>0</v>
      </c>
      <c r="E1215" s="76">
        <v>0</v>
      </c>
      <c r="F1215" s="79">
        <v>0</v>
      </c>
      <c r="G1215" s="79"/>
      <c r="I1215" s="79"/>
      <c r="J1215" s="79"/>
      <c r="K1215" s="79"/>
    </row>
    <row r="1216" spans="1:11">
      <c r="B1216" t="s">
        <v>43</v>
      </c>
      <c r="C1216" s="76">
        <v>0</v>
      </c>
      <c r="D1216" s="79">
        <v>0</v>
      </c>
      <c r="E1216" s="76">
        <v>0</v>
      </c>
      <c r="F1216" s="79">
        <v>0</v>
      </c>
      <c r="G1216" s="79"/>
      <c r="I1216" s="79"/>
      <c r="J1216" s="79"/>
      <c r="K1216" s="79"/>
    </row>
    <row r="1217" spans="1:11">
      <c r="B1217" t="s">
        <v>44</v>
      </c>
      <c r="C1217" s="76">
        <v>0</v>
      </c>
      <c r="D1217" s="79">
        <v>0</v>
      </c>
      <c r="E1217" s="76">
        <v>0</v>
      </c>
      <c r="F1217" s="79">
        <v>0</v>
      </c>
      <c r="G1217" s="79"/>
      <c r="I1217" s="79"/>
    </row>
    <row r="1218" spans="1:11">
      <c r="B1218" t="s">
        <v>45</v>
      </c>
      <c r="C1218" s="76">
        <v>0</v>
      </c>
      <c r="D1218" s="79">
        <v>0</v>
      </c>
      <c r="E1218" s="76">
        <v>0</v>
      </c>
      <c r="F1218" s="79">
        <v>0</v>
      </c>
      <c r="G1218" s="79"/>
      <c r="I1218" s="79"/>
      <c r="J1218" s="79"/>
      <c r="K1218" s="79"/>
    </row>
    <row r="1219" spans="1:11">
      <c r="B1219" t="s">
        <v>46</v>
      </c>
      <c r="C1219" s="76">
        <v>0</v>
      </c>
      <c r="D1219" s="79">
        <v>0</v>
      </c>
      <c r="E1219" s="76">
        <v>0</v>
      </c>
      <c r="F1219" s="79">
        <v>0</v>
      </c>
      <c r="G1219" s="79"/>
      <c r="I1219" s="79"/>
    </row>
    <row r="1220" spans="1:11">
      <c r="A1220" t="s">
        <v>425</v>
      </c>
      <c r="C1220" s="76">
        <v>0</v>
      </c>
      <c r="D1220" s="79">
        <v>0</v>
      </c>
      <c r="E1220" s="76">
        <v>0</v>
      </c>
      <c r="F1220" s="79">
        <v>0</v>
      </c>
      <c r="G1220" s="126" t="str">
        <f>IF(C1220=0,"N/A",D1220/C1220)</f>
        <v>N/A</v>
      </c>
      <c r="H1220" s="126" t="str">
        <f>IF(E1220=0,"N/A",F1220/E1220)</f>
        <v>N/A</v>
      </c>
      <c r="I1220" s="79" t="str">
        <f>A1220</f>
        <v>tierra adentro of new mexico Total</v>
      </c>
      <c r="J1220" s="79" t="str">
        <f>G1220</f>
        <v>N/A</v>
      </c>
      <c r="K1220" s="79" t="str">
        <f>H1220</f>
        <v>N/A</v>
      </c>
    </row>
    <row r="1221" spans="1:11">
      <c r="A1221" t="s">
        <v>239</v>
      </c>
      <c r="B1221" t="s">
        <v>39</v>
      </c>
      <c r="C1221" s="76">
        <v>0</v>
      </c>
      <c r="D1221" s="79">
        <v>0</v>
      </c>
      <c r="E1221" s="76">
        <v>0</v>
      </c>
      <c r="F1221" s="79">
        <v>0</v>
      </c>
      <c r="G1221" s="79"/>
      <c r="I1221" s="79"/>
    </row>
    <row r="1222" spans="1:11">
      <c r="B1222" t="s">
        <v>40</v>
      </c>
      <c r="C1222" s="76">
        <v>0</v>
      </c>
      <c r="D1222" s="79">
        <v>0</v>
      </c>
      <c r="E1222" s="76">
        <v>0</v>
      </c>
      <c r="F1222" s="79">
        <v>0</v>
      </c>
      <c r="G1222" s="79"/>
      <c r="I1222" s="79"/>
      <c r="J1222" s="79"/>
      <c r="K1222" s="79"/>
    </row>
    <row r="1223" spans="1:11">
      <c r="B1223" t="s">
        <v>41</v>
      </c>
      <c r="C1223" s="76">
        <v>0</v>
      </c>
      <c r="D1223" s="79">
        <v>0</v>
      </c>
      <c r="E1223" s="76">
        <v>0</v>
      </c>
      <c r="F1223" s="79">
        <v>0</v>
      </c>
      <c r="G1223" s="79"/>
      <c r="I1223" s="79"/>
      <c r="J1223" s="79"/>
      <c r="K1223" s="79"/>
    </row>
    <row r="1224" spans="1:11">
      <c r="B1224" t="s">
        <v>42</v>
      </c>
      <c r="C1224" s="76">
        <v>0</v>
      </c>
      <c r="D1224" s="79">
        <v>0</v>
      </c>
      <c r="E1224" s="76">
        <v>0</v>
      </c>
      <c r="F1224" s="79">
        <v>0</v>
      </c>
      <c r="G1224" s="79"/>
      <c r="I1224" s="79"/>
      <c r="J1224" s="79"/>
      <c r="K1224" s="79"/>
    </row>
    <row r="1225" spans="1:11">
      <c r="B1225" t="s">
        <v>43</v>
      </c>
      <c r="C1225" s="76">
        <v>0</v>
      </c>
      <c r="D1225" s="79">
        <v>0</v>
      </c>
      <c r="E1225" s="76">
        <v>0</v>
      </c>
      <c r="F1225" s="79">
        <v>0</v>
      </c>
      <c r="G1225" s="79"/>
      <c r="I1225" s="79"/>
    </row>
    <row r="1226" spans="1:11">
      <c r="B1226" t="s">
        <v>44</v>
      </c>
      <c r="C1226" s="76">
        <v>0</v>
      </c>
      <c r="D1226" s="79">
        <v>0</v>
      </c>
      <c r="E1226" s="76">
        <v>0</v>
      </c>
      <c r="F1226" s="79">
        <v>0</v>
      </c>
      <c r="G1226" s="79"/>
      <c r="I1226" s="79"/>
      <c r="J1226" s="79"/>
      <c r="K1226" s="79"/>
    </row>
    <row r="1227" spans="1:11">
      <c r="B1227" t="s">
        <v>45</v>
      </c>
      <c r="C1227" s="76">
        <v>0</v>
      </c>
      <c r="D1227" s="79">
        <v>0</v>
      </c>
      <c r="E1227" s="76">
        <v>0</v>
      </c>
      <c r="F1227" s="79">
        <v>0</v>
      </c>
      <c r="G1227" s="79"/>
      <c r="I1227" s="79"/>
    </row>
    <row r="1228" spans="1:11">
      <c r="B1228" t="s">
        <v>46</v>
      </c>
      <c r="C1228" s="76">
        <v>0</v>
      </c>
      <c r="D1228" s="79">
        <v>0</v>
      </c>
      <c r="E1228" s="76">
        <v>0</v>
      </c>
      <c r="F1228" s="79">
        <v>0</v>
      </c>
      <c r="G1228" s="79"/>
      <c r="I1228" s="79"/>
      <c r="J1228" s="79"/>
      <c r="K1228" s="79"/>
    </row>
    <row r="1229" spans="1:11">
      <c r="A1229" t="s">
        <v>426</v>
      </c>
      <c r="C1229" s="76">
        <v>0</v>
      </c>
      <c r="D1229" s="79">
        <v>0</v>
      </c>
      <c r="E1229" s="76">
        <v>0</v>
      </c>
      <c r="F1229" s="79">
        <v>0</v>
      </c>
      <c r="G1229" s="126" t="str">
        <f>IF(C1229=0,"N/A",D1229/C1229)</f>
        <v>N/A</v>
      </c>
      <c r="H1229" s="126" t="str">
        <f>IF(E1229=0,"N/A",F1229/E1229)</f>
        <v>N/A</v>
      </c>
      <c r="I1229" s="79" t="str">
        <f>A1229</f>
        <v>tierra encantada charter school Total</v>
      </c>
      <c r="J1229" s="79" t="str">
        <f>G1229</f>
        <v>N/A</v>
      </c>
      <c r="K1229" s="79" t="str">
        <f>H1229</f>
        <v>N/A</v>
      </c>
    </row>
    <row r="1230" spans="1:11">
      <c r="A1230" t="s">
        <v>143</v>
      </c>
      <c r="B1230" t="s">
        <v>39</v>
      </c>
      <c r="C1230" s="76">
        <v>0</v>
      </c>
      <c r="D1230" s="79">
        <v>0</v>
      </c>
      <c r="E1230" s="76">
        <v>0</v>
      </c>
      <c r="F1230" s="79">
        <v>0</v>
      </c>
      <c r="G1230" s="79"/>
      <c r="I1230" s="79"/>
      <c r="J1230" s="79"/>
      <c r="K1230" s="79"/>
    </row>
    <row r="1231" spans="1:11">
      <c r="B1231" t="s">
        <v>40</v>
      </c>
      <c r="C1231" s="76">
        <v>2</v>
      </c>
      <c r="D1231" s="79">
        <v>117308</v>
      </c>
      <c r="E1231" s="76">
        <v>2</v>
      </c>
      <c r="F1231" s="79">
        <v>118481</v>
      </c>
      <c r="G1231" s="79"/>
      <c r="I1231" s="79"/>
      <c r="J1231" s="79"/>
      <c r="K1231" s="79"/>
    </row>
    <row r="1232" spans="1:11">
      <c r="B1232" t="s">
        <v>41</v>
      </c>
      <c r="C1232" s="76">
        <v>1</v>
      </c>
      <c r="D1232" s="79">
        <v>43977</v>
      </c>
      <c r="E1232" s="76">
        <v>1</v>
      </c>
      <c r="F1232" s="79">
        <v>44417</v>
      </c>
      <c r="G1232" s="79"/>
      <c r="I1232" s="79"/>
      <c r="J1232" s="79"/>
      <c r="K1232" s="79"/>
    </row>
    <row r="1233" spans="1:11">
      <c r="B1233" t="s">
        <v>42</v>
      </c>
      <c r="C1233" s="76">
        <v>0</v>
      </c>
      <c r="D1233" s="79">
        <v>0</v>
      </c>
      <c r="E1233" s="76">
        <v>0</v>
      </c>
      <c r="F1233" s="79">
        <v>0</v>
      </c>
      <c r="G1233" s="79"/>
      <c r="I1233" s="79"/>
    </row>
    <row r="1234" spans="1:11">
      <c r="B1234" t="s">
        <v>43</v>
      </c>
      <c r="C1234" s="76">
        <v>0</v>
      </c>
      <c r="D1234" s="79">
        <v>0</v>
      </c>
      <c r="E1234" s="76">
        <v>0</v>
      </c>
      <c r="F1234" s="79">
        <v>0</v>
      </c>
      <c r="G1234" s="79"/>
      <c r="I1234" s="79"/>
      <c r="J1234" s="79"/>
      <c r="K1234" s="79"/>
    </row>
    <row r="1235" spans="1:11">
      <c r="B1235" t="s">
        <v>44</v>
      </c>
      <c r="C1235" s="76">
        <v>0</v>
      </c>
      <c r="D1235" s="79">
        <v>0</v>
      </c>
      <c r="E1235" s="76">
        <v>0</v>
      </c>
      <c r="F1235" s="79">
        <v>0</v>
      </c>
      <c r="G1235" s="79"/>
      <c r="I1235" s="79"/>
    </row>
    <row r="1236" spans="1:11">
      <c r="B1236" t="s">
        <v>45</v>
      </c>
      <c r="C1236" s="76">
        <v>0</v>
      </c>
      <c r="D1236" s="79">
        <v>0</v>
      </c>
      <c r="E1236" s="76">
        <v>0</v>
      </c>
      <c r="F1236" s="79">
        <v>0</v>
      </c>
      <c r="G1236" s="79"/>
      <c r="I1236" s="79"/>
      <c r="J1236" s="79"/>
      <c r="K1236" s="79"/>
    </row>
    <row r="1237" spans="1:11">
      <c r="B1237" t="s">
        <v>46</v>
      </c>
      <c r="C1237" s="76">
        <v>0</v>
      </c>
      <c r="D1237" s="79">
        <v>0</v>
      </c>
      <c r="E1237" s="76">
        <v>0</v>
      </c>
      <c r="F1237" s="79">
        <v>0</v>
      </c>
      <c r="G1237" s="79"/>
      <c r="I1237" s="79"/>
    </row>
    <row r="1238" spans="1:11">
      <c r="A1238" t="s">
        <v>427</v>
      </c>
      <c r="C1238" s="76">
        <v>3</v>
      </c>
      <c r="D1238" s="79">
        <v>161285</v>
      </c>
      <c r="E1238" s="76">
        <v>3</v>
      </c>
      <c r="F1238" s="79">
        <v>162898</v>
      </c>
      <c r="G1238" s="126">
        <f>IF(C1238=0,"N/A",D1238/C1238)</f>
        <v>53761.666666666664</v>
      </c>
      <c r="H1238" s="126">
        <f>IF(E1238=0,"N/A",F1238/E1238)</f>
        <v>54299.333333333336</v>
      </c>
      <c r="I1238" s="79" t="str">
        <f>A1238</f>
        <v>tucumcari Total</v>
      </c>
      <c r="J1238" s="79">
        <f>G1238</f>
        <v>53761.666666666664</v>
      </c>
      <c r="K1238" s="79">
        <f>H1238</f>
        <v>54299.333333333336</v>
      </c>
    </row>
    <row r="1239" spans="1:11">
      <c r="A1239" t="s">
        <v>144</v>
      </c>
      <c r="B1239" t="s">
        <v>39</v>
      </c>
      <c r="C1239" s="76">
        <v>0</v>
      </c>
      <c r="D1239" s="79">
        <v>0</v>
      </c>
      <c r="E1239" s="76">
        <v>0</v>
      </c>
      <c r="F1239" s="79">
        <v>0</v>
      </c>
      <c r="G1239" s="79"/>
      <c r="I1239" s="79"/>
      <c r="J1239" s="79"/>
      <c r="K1239" s="79"/>
    </row>
    <row r="1240" spans="1:11">
      <c r="B1240" t="s">
        <v>40</v>
      </c>
      <c r="C1240" s="76">
        <v>1</v>
      </c>
      <c r="D1240" s="79">
        <v>59634</v>
      </c>
      <c r="E1240" s="76">
        <v>1</v>
      </c>
      <c r="F1240" s="79">
        <v>59635</v>
      </c>
      <c r="G1240" s="79"/>
      <c r="I1240" s="79"/>
      <c r="J1240" s="79"/>
      <c r="K1240" s="79"/>
    </row>
    <row r="1241" spans="1:11">
      <c r="B1241" t="s">
        <v>41</v>
      </c>
      <c r="C1241" s="76">
        <v>0</v>
      </c>
      <c r="D1241" s="79">
        <v>0</v>
      </c>
      <c r="E1241" s="76">
        <v>0</v>
      </c>
      <c r="F1241" s="79">
        <v>0</v>
      </c>
      <c r="G1241" s="79"/>
      <c r="I1241" s="79"/>
    </row>
    <row r="1242" spans="1:11">
      <c r="B1242" t="s">
        <v>42</v>
      </c>
      <c r="C1242" s="76">
        <v>0</v>
      </c>
      <c r="D1242" s="79">
        <v>0</v>
      </c>
      <c r="E1242" s="76">
        <v>0</v>
      </c>
      <c r="F1242" s="79">
        <v>0</v>
      </c>
      <c r="G1242" s="79"/>
      <c r="I1242" s="79"/>
      <c r="J1242" s="79"/>
      <c r="K1242" s="79"/>
    </row>
    <row r="1243" spans="1:11">
      <c r="B1243" t="s">
        <v>43</v>
      </c>
      <c r="C1243" s="76">
        <v>0</v>
      </c>
      <c r="D1243" s="79">
        <v>0</v>
      </c>
      <c r="E1243" s="76">
        <v>0</v>
      </c>
      <c r="F1243" s="79">
        <v>0</v>
      </c>
      <c r="G1243" s="79"/>
      <c r="I1243" s="79"/>
    </row>
    <row r="1244" spans="1:11">
      <c r="B1244" t="s">
        <v>44</v>
      </c>
      <c r="C1244" s="76">
        <v>0</v>
      </c>
      <c r="D1244" s="79">
        <v>0</v>
      </c>
      <c r="E1244" s="76">
        <v>0</v>
      </c>
      <c r="F1244" s="79">
        <v>0</v>
      </c>
      <c r="G1244" s="79"/>
      <c r="I1244" s="79"/>
      <c r="J1244" s="79"/>
      <c r="K1244" s="79"/>
    </row>
    <row r="1245" spans="1:11">
      <c r="B1245" t="s">
        <v>45</v>
      </c>
      <c r="C1245" s="76">
        <v>0</v>
      </c>
      <c r="D1245" s="79">
        <v>0</v>
      </c>
      <c r="E1245" s="76">
        <v>0</v>
      </c>
      <c r="F1245" s="79">
        <v>0</v>
      </c>
      <c r="G1245" s="79"/>
      <c r="I1245" s="79"/>
    </row>
    <row r="1246" spans="1:11">
      <c r="B1246" t="s">
        <v>46</v>
      </c>
      <c r="C1246" s="76">
        <v>0</v>
      </c>
      <c r="D1246" s="79">
        <v>0</v>
      </c>
      <c r="E1246" s="76">
        <v>0</v>
      </c>
      <c r="F1246" s="79">
        <v>0</v>
      </c>
      <c r="G1246" s="79"/>
      <c r="I1246" s="79"/>
      <c r="J1246" s="79"/>
      <c r="K1246" s="79"/>
    </row>
    <row r="1247" spans="1:11">
      <c r="A1247" t="s">
        <v>428</v>
      </c>
      <c r="C1247" s="76">
        <v>1</v>
      </c>
      <c r="D1247" s="79">
        <v>59634</v>
      </c>
      <c r="E1247" s="76">
        <v>1</v>
      </c>
      <c r="F1247" s="79">
        <v>59635</v>
      </c>
      <c r="G1247" s="126">
        <f>IF(C1247=0,"N/A",D1247/C1247)</f>
        <v>59634</v>
      </c>
      <c r="H1247" s="126">
        <f>IF(E1247=0,"N/A",F1247/E1247)</f>
        <v>59635</v>
      </c>
      <c r="I1247" s="79" t="str">
        <f>A1247</f>
        <v>tularosa Total</v>
      </c>
      <c r="J1247" s="79">
        <f>G1247</f>
        <v>59634</v>
      </c>
      <c r="K1247" s="79">
        <f>H1247</f>
        <v>59635</v>
      </c>
    </row>
    <row r="1248" spans="1:11">
      <c r="A1248" t="s">
        <v>240</v>
      </c>
      <c r="B1248" t="s">
        <v>39</v>
      </c>
      <c r="C1248" s="76">
        <v>0</v>
      </c>
      <c r="D1248" s="79">
        <v>0</v>
      </c>
      <c r="E1248" s="76">
        <v>0</v>
      </c>
      <c r="F1248" s="79">
        <v>0</v>
      </c>
      <c r="G1248" s="79"/>
      <c r="I1248" s="79"/>
      <c r="J1248" s="79"/>
      <c r="K1248" s="79"/>
    </row>
    <row r="1249" spans="1:11">
      <c r="B1249" t="s">
        <v>40</v>
      </c>
      <c r="C1249" s="76">
        <v>0</v>
      </c>
      <c r="D1249" s="79">
        <v>0</v>
      </c>
      <c r="E1249" s="76">
        <v>0</v>
      </c>
      <c r="F1249" s="79">
        <v>0</v>
      </c>
      <c r="G1249" s="79"/>
      <c r="I1249" s="79"/>
    </row>
    <row r="1250" spans="1:11">
      <c r="B1250" t="s">
        <v>41</v>
      </c>
      <c r="C1250" s="76">
        <v>0</v>
      </c>
      <c r="D1250" s="79">
        <v>0</v>
      </c>
      <c r="E1250" s="76">
        <v>0</v>
      </c>
      <c r="F1250" s="79">
        <v>0</v>
      </c>
      <c r="G1250" s="79"/>
      <c r="I1250" s="79"/>
      <c r="J1250" s="79"/>
      <c r="K1250" s="79"/>
    </row>
    <row r="1251" spans="1:11">
      <c r="B1251" t="s">
        <v>42</v>
      </c>
      <c r="C1251" s="76">
        <v>0</v>
      </c>
      <c r="D1251" s="79">
        <v>0</v>
      </c>
      <c r="E1251" s="76">
        <v>0</v>
      </c>
      <c r="F1251" s="79">
        <v>0</v>
      </c>
      <c r="G1251" s="79"/>
      <c r="I1251" s="79"/>
    </row>
    <row r="1252" spans="1:11">
      <c r="B1252" t="s">
        <v>43</v>
      </c>
      <c r="C1252" s="76">
        <v>0</v>
      </c>
      <c r="D1252" s="79">
        <v>0</v>
      </c>
      <c r="E1252" s="76">
        <v>0</v>
      </c>
      <c r="F1252" s="79">
        <v>0</v>
      </c>
      <c r="G1252" s="79"/>
      <c r="I1252" s="79"/>
      <c r="J1252" s="79"/>
      <c r="K1252" s="79"/>
    </row>
    <row r="1253" spans="1:11">
      <c r="B1253" t="s">
        <v>44</v>
      </c>
      <c r="C1253" s="76">
        <v>0</v>
      </c>
      <c r="D1253" s="79">
        <v>0</v>
      </c>
      <c r="E1253" s="76">
        <v>0</v>
      </c>
      <c r="F1253" s="79">
        <v>0</v>
      </c>
      <c r="G1253" s="79"/>
      <c r="I1253" s="79"/>
    </row>
    <row r="1254" spans="1:11">
      <c r="B1254" t="s">
        <v>45</v>
      </c>
      <c r="C1254" s="76">
        <v>0</v>
      </c>
      <c r="D1254" s="79">
        <v>0</v>
      </c>
      <c r="E1254" s="76">
        <v>0</v>
      </c>
      <c r="F1254" s="79">
        <v>0</v>
      </c>
      <c r="G1254" s="79"/>
      <c r="I1254" s="79"/>
      <c r="J1254" s="79"/>
      <c r="K1254" s="79"/>
    </row>
    <row r="1255" spans="1:11">
      <c r="B1255" t="s">
        <v>46</v>
      </c>
      <c r="C1255" s="76">
        <v>0</v>
      </c>
      <c r="D1255" s="79">
        <v>0</v>
      </c>
      <c r="E1255" s="76">
        <v>0</v>
      </c>
      <c r="F1255" s="79">
        <v>0</v>
      </c>
      <c r="G1255" s="79"/>
      <c r="I1255" s="79"/>
      <c r="J1255" s="79"/>
      <c r="K1255" s="79"/>
    </row>
    <row r="1256" spans="1:11">
      <c r="A1256" t="s">
        <v>429</v>
      </c>
      <c r="C1256" s="76">
        <v>0</v>
      </c>
      <c r="D1256" s="79">
        <v>0</v>
      </c>
      <c r="E1256" s="76">
        <v>0</v>
      </c>
      <c r="F1256" s="79">
        <v>0</v>
      </c>
      <c r="G1256" s="126" t="str">
        <f>IF(C1256=0,"N/A",D1256/C1256)</f>
        <v>N/A</v>
      </c>
      <c r="H1256" s="126" t="str">
        <f>IF(E1256=0,"N/A",F1256/E1256)</f>
        <v>N/A</v>
      </c>
      <c r="I1256" s="79" t="str">
        <f>A1256</f>
        <v>turquoise trail charter school Total</v>
      </c>
      <c r="J1256" s="79" t="str">
        <f>G1256</f>
        <v>N/A</v>
      </c>
      <c r="K1256" s="79" t="str">
        <f>H1256</f>
        <v>N/A</v>
      </c>
    </row>
    <row r="1257" spans="1:11">
      <c r="A1257" t="s">
        <v>145</v>
      </c>
      <c r="B1257" t="s">
        <v>39</v>
      </c>
      <c r="C1257" s="76">
        <v>0</v>
      </c>
      <c r="D1257" s="79">
        <v>0</v>
      </c>
      <c r="E1257" s="76">
        <v>0</v>
      </c>
      <c r="F1257" s="79">
        <v>0</v>
      </c>
      <c r="G1257" s="79"/>
      <c r="I1257" s="79"/>
    </row>
    <row r="1258" spans="1:11">
      <c r="B1258" t="s">
        <v>40</v>
      </c>
      <c r="C1258" s="76">
        <v>0</v>
      </c>
      <c r="D1258" s="79">
        <v>0</v>
      </c>
      <c r="E1258" s="76">
        <v>0</v>
      </c>
      <c r="F1258" s="79">
        <v>0</v>
      </c>
      <c r="G1258" s="79"/>
      <c r="I1258" s="79"/>
      <c r="J1258" s="79"/>
      <c r="K1258" s="79"/>
    </row>
    <row r="1259" spans="1:11">
      <c r="B1259" t="s">
        <v>41</v>
      </c>
      <c r="C1259" s="76">
        <v>0</v>
      </c>
      <c r="D1259" s="79">
        <v>0</v>
      </c>
      <c r="E1259" s="76">
        <v>0</v>
      </c>
      <c r="F1259" s="79">
        <v>0</v>
      </c>
      <c r="G1259" s="79"/>
      <c r="I1259" s="79"/>
    </row>
    <row r="1260" spans="1:11">
      <c r="B1260" t="s">
        <v>42</v>
      </c>
      <c r="C1260" s="76">
        <v>0</v>
      </c>
      <c r="D1260" s="79">
        <v>0</v>
      </c>
      <c r="E1260" s="76">
        <v>0</v>
      </c>
      <c r="F1260" s="79">
        <v>0</v>
      </c>
      <c r="G1260" s="79"/>
      <c r="I1260" s="79"/>
      <c r="J1260" s="79"/>
      <c r="K1260" s="79"/>
    </row>
    <row r="1261" spans="1:11">
      <c r="B1261" t="s">
        <v>43</v>
      </c>
      <c r="C1261" s="76">
        <v>0</v>
      </c>
      <c r="D1261" s="79">
        <v>0</v>
      </c>
      <c r="E1261" s="76">
        <v>0</v>
      </c>
      <c r="F1261" s="79">
        <v>0</v>
      </c>
      <c r="G1261" s="79"/>
      <c r="I1261" s="79"/>
    </row>
    <row r="1262" spans="1:11">
      <c r="B1262" t="s">
        <v>44</v>
      </c>
      <c r="C1262" s="76">
        <v>0</v>
      </c>
      <c r="D1262" s="79">
        <v>0</v>
      </c>
      <c r="E1262" s="76">
        <v>0</v>
      </c>
      <c r="F1262" s="79">
        <v>0</v>
      </c>
      <c r="G1262" s="79"/>
      <c r="I1262" s="79"/>
      <c r="J1262" s="79"/>
      <c r="K1262" s="79"/>
    </row>
    <row r="1263" spans="1:11">
      <c r="B1263" t="s">
        <v>45</v>
      </c>
      <c r="C1263" s="76">
        <v>0</v>
      </c>
      <c r="D1263" s="79">
        <v>0</v>
      </c>
      <c r="E1263" s="76">
        <v>0</v>
      </c>
      <c r="F1263" s="79">
        <v>0</v>
      </c>
      <c r="G1263" s="79"/>
      <c r="I1263" s="79"/>
      <c r="J1263" s="79"/>
      <c r="K1263" s="79"/>
    </row>
    <row r="1264" spans="1:11">
      <c r="B1264" t="s">
        <v>46</v>
      </c>
      <c r="C1264" s="76">
        <v>0</v>
      </c>
      <c r="D1264" s="79">
        <v>0</v>
      </c>
      <c r="E1264" s="76">
        <v>0</v>
      </c>
      <c r="F1264" s="79">
        <v>0</v>
      </c>
      <c r="G1264" s="79"/>
      <c r="I1264" s="79"/>
      <c r="J1264" s="79"/>
      <c r="K1264" s="79"/>
    </row>
    <row r="1265" spans="1:11">
      <c r="A1265" t="s">
        <v>431</v>
      </c>
      <c r="C1265" s="76">
        <v>0</v>
      </c>
      <c r="D1265" s="79">
        <v>0</v>
      </c>
      <c r="E1265" s="76">
        <v>0</v>
      </c>
      <c r="F1265" s="79">
        <v>0</v>
      </c>
      <c r="G1265" s="126" t="str">
        <f>IF(C1265=0,"N/A",D1265/C1265)</f>
        <v>N/A</v>
      </c>
      <c r="H1265" s="126" t="str">
        <f>IF(E1265=0,"N/A",F1265/E1265)</f>
        <v>N/A</v>
      </c>
      <c r="I1265" s="79" t="str">
        <f>A1265</f>
        <v>vaughn Total</v>
      </c>
      <c r="J1265" s="79" t="str">
        <f>G1265</f>
        <v>N/A</v>
      </c>
      <c r="K1265" s="79" t="str">
        <f>H1265</f>
        <v>N/A</v>
      </c>
    </row>
    <row r="1266" spans="1:11">
      <c r="A1266" t="s">
        <v>146</v>
      </c>
      <c r="B1266" t="s">
        <v>39</v>
      </c>
      <c r="C1266" s="76">
        <v>0</v>
      </c>
      <c r="D1266" s="79">
        <v>0</v>
      </c>
      <c r="E1266" s="76">
        <v>0</v>
      </c>
      <c r="F1266" s="79">
        <v>0</v>
      </c>
      <c r="I1266" s="79"/>
      <c r="J1266" s="79"/>
      <c r="K1266" s="79"/>
    </row>
    <row r="1267" spans="1:11">
      <c r="B1267" t="s">
        <v>40</v>
      </c>
      <c r="C1267" s="76">
        <v>0</v>
      </c>
      <c r="D1267" s="79">
        <v>0</v>
      </c>
      <c r="E1267" s="76">
        <v>0</v>
      </c>
      <c r="F1267" s="79">
        <v>0</v>
      </c>
      <c r="I1267" s="79"/>
    </row>
    <row r="1268" spans="1:11">
      <c r="B1268" t="s">
        <v>41</v>
      </c>
      <c r="C1268" s="76">
        <v>0</v>
      </c>
      <c r="D1268" s="79">
        <v>0</v>
      </c>
      <c r="E1268" s="76">
        <v>0</v>
      </c>
      <c r="F1268" s="79">
        <v>0</v>
      </c>
      <c r="I1268" s="79"/>
    </row>
    <row r="1269" spans="1:11">
      <c r="B1269" t="s">
        <v>42</v>
      </c>
      <c r="C1269" s="76">
        <v>0</v>
      </c>
      <c r="D1269" s="79">
        <v>0</v>
      </c>
      <c r="E1269" s="76">
        <v>0</v>
      </c>
      <c r="F1269" s="79">
        <v>0</v>
      </c>
      <c r="I1269" s="79"/>
    </row>
    <row r="1270" spans="1:11">
      <c r="B1270" t="s">
        <v>43</v>
      </c>
      <c r="C1270" s="76">
        <v>0</v>
      </c>
      <c r="D1270" s="79">
        <v>0</v>
      </c>
      <c r="E1270" s="76">
        <v>0</v>
      </c>
      <c r="F1270" s="79">
        <v>0</v>
      </c>
      <c r="I1270" s="79"/>
    </row>
    <row r="1271" spans="1:11">
      <c r="B1271" t="s">
        <v>44</v>
      </c>
      <c r="C1271" s="76">
        <v>0</v>
      </c>
      <c r="D1271" s="79">
        <v>0</v>
      </c>
      <c r="E1271" s="76">
        <v>0</v>
      </c>
      <c r="F1271" s="79">
        <v>0</v>
      </c>
      <c r="I1271" s="79"/>
    </row>
    <row r="1272" spans="1:11">
      <c r="B1272" t="s">
        <v>45</v>
      </c>
      <c r="C1272" s="76">
        <v>0</v>
      </c>
      <c r="D1272" s="79">
        <v>0</v>
      </c>
      <c r="E1272" s="76">
        <v>0</v>
      </c>
      <c r="F1272" s="79">
        <v>0</v>
      </c>
      <c r="I1272" s="79"/>
    </row>
    <row r="1273" spans="1:11">
      <c r="B1273" t="s">
        <v>46</v>
      </c>
      <c r="C1273" s="76">
        <v>0</v>
      </c>
      <c r="D1273" s="79">
        <v>0</v>
      </c>
      <c r="E1273" s="76">
        <v>0</v>
      </c>
      <c r="F1273" s="79">
        <v>0</v>
      </c>
      <c r="I1273" s="79"/>
      <c r="J1273" s="79"/>
      <c r="K1273" s="79"/>
    </row>
    <row r="1274" spans="1:11">
      <c r="A1274" t="s">
        <v>433</v>
      </c>
      <c r="C1274" s="76">
        <v>0</v>
      </c>
      <c r="D1274" s="79">
        <v>0</v>
      </c>
      <c r="E1274" s="76">
        <v>0</v>
      </c>
      <c r="F1274" s="79">
        <v>0</v>
      </c>
      <c r="G1274" s="126" t="str">
        <f>IF(C1274=0,"N/A",D1274/C1274)</f>
        <v>N/A</v>
      </c>
      <c r="H1274" s="126" t="str">
        <f>IF(E1274=0,"N/A",F1274/E1274)</f>
        <v>N/A</v>
      </c>
      <c r="I1274" s="79" t="str">
        <f>A1274</f>
        <v>wagon mound Total</v>
      </c>
      <c r="J1274" s="79" t="str">
        <f>G1274</f>
        <v>N/A</v>
      </c>
      <c r="K1274" s="79" t="str">
        <f>H1274</f>
        <v>N/A</v>
      </c>
    </row>
    <row r="1275" spans="1:11">
      <c r="A1275" t="s">
        <v>243</v>
      </c>
      <c r="B1275" t="s">
        <v>39</v>
      </c>
      <c r="C1275" s="76">
        <v>0</v>
      </c>
      <c r="D1275" s="79">
        <v>0</v>
      </c>
      <c r="E1275" s="76">
        <v>0</v>
      </c>
      <c r="F1275" s="79">
        <v>0</v>
      </c>
      <c r="G1275" s="79"/>
      <c r="I1275" s="79"/>
      <c r="J1275" s="79"/>
      <c r="K1275" s="79"/>
    </row>
    <row r="1276" spans="1:11">
      <c r="B1276" t="s">
        <v>40</v>
      </c>
      <c r="C1276" s="76">
        <v>0</v>
      </c>
      <c r="D1276" s="79">
        <v>0</v>
      </c>
      <c r="E1276" s="76">
        <v>0</v>
      </c>
      <c r="F1276" s="79">
        <v>0</v>
      </c>
      <c r="G1276" s="79"/>
      <c r="I1276" s="79"/>
      <c r="J1276" s="79"/>
      <c r="K1276" s="79"/>
    </row>
    <row r="1277" spans="1:11">
      <c r="B1277" t="s">
        <v>41</v>
      </c>
      <c r="C1277" s="76">
        <v>0</v>
      </c>
      <c r="D1277" s="79">
        <v>0</v>
      </c>
      <c r="E1277" s="76">
        <v>0</v>
      </c>
      <c r="F1277" s="79">
        <v>0</v>
      </c>
      <c r="G1277" s="79"/>
      <c r="I1277" s="79"/>
    </row>
    <row r="1278" spans="1:11">
      <c r="B1278" t="s">
        <v>42</v>
      </c>
      <c r="C1278" s="76">
        <v>0</v>
      </c>
      <c r="D1278" s="79">
        <v>0</v>
      </c>
      <c r="E1278" s="76">
        <v>0</v>
      </c>
      <c r="F1278" s="79">
        <v>0</v>
      </c>
      <c r="G1278" s="79"/>
      <c r="I1278" s="79"/>
      <c r="J1278" s="79"/>
      <c r="K1278" s="79"/>
    </row>
    <row r="1279" spans="1:11">
      <c r="B1279" t="s">
        <v>43</v>
      </c>
      <c r="C1279" s="76">
        <v>0</v>
      </c>
      <c r="D1279" s="79">
        <v>0</v>
      </c>
      <c r="E1279" s="76">
        <v>0</v>
      </c>
      <c r="F1279" s="79">
        <v>0</v>
      </c>
      <c r="G1279" s="79"/>
      <c r="I1279" s="79"/>
    </row>
    <row r="1280" spans="1:11">
      <c r="B1280" t="s">
        <v>44</v>
      </c>
      <c r="C1280" s="76">
        <v>0</v>
      </c>
      <c r="D1280" s="79">
        <v>0</v>
      </c>
      <c r="E1280" s="76">
        <v>0</v>
      </c>
      <c r="F1280" s="79">
        <v>0</v>
      </c>
      <c r="G1280" s="79"/>
      <c r="I1280" s="79"/>
      <c r="J1280" s="79"/>
      <c r="K1280" s="79"/>
    </row>
    <row r="1281" spans="1:11">
      <c r="B1281" t="s">
        <v>45</v>
      </c>
      <c r="C1281" s="76">
        <v>0</v>
      </c>
      <c r="D1281" s="79">
        <v>0</v>
      </c>
      <c r="E1281" s="76">
        <v>0</v>
      </c>
      <c r="F1281" s="79">
        <v>0</v>
      </c>
      <c r="G1281" s="79"/>
      <c r="I1281" s="79"/>
      <c r="J1281" s="79"/>
      <c r="K1281" s="79"/>
    </row>
    <row r="1282" spans="1:11">
      <c r="B1282" t="s">
        <v>46</v>
      </c>
      <c r="C1282" s="76">
        <v>0</v>
      </c>
      <c r="D1282" s="79">
        <v>0</v>
      </c>
      <c r="E1282" s="76">
        <v>0</v>
      </c>
      <c r="F1282" s="79">
        <v>0</v>
      </c>
      <c r="G1282" s="79"/>
      <c r="I1282" s="79"/>
      <c r="J1282" s="79"/>
      <c r="K1282" s="79"/>
    </row>
    <row r="1283" spans="1:11">
      <c r="A1283" t="s">
        <v>434</v>
      </c>
      <c r="C1283" s="76">
        <v>0</v>
      </c>
      <c r="D1283" s="79">
        <v>0</v>
      </c>
      <c r="E1283" s="76">
        <v>0</v>
      </c>
      <c r="F1283" s="79">
        <v>0</v>
      </c>
      <c r="G1283" s="126" t="str">
        <f>IF(C1283=0,"N/A",D1283/C1283)</f>
        <v>N/A</v>
      </c>
      <c r="H1283" s="126" t="str">
        <f>IF(E1283=0,"N/A",F1283/E1283)</f>
        <v>N/A</v>
      </c>
      <c r="I1283" s="79" t="str">
        <f>A1283</f>
        <v>walatowa charter high school Total</v>
      </c>
      <c r="J1283" s="79" t="str">
        <f>G1283</f>
        <v>N/A</v>
      </c>
      <c r="K1283" s="79" t="str">
        <f>H1283</f>
        <v>N/A</v>
      </c>
    </row>
    <row r="1284" spans="1:11">
      <c r="A1284" t="s">
        <v>147</v>
      </c>
      <c r="B1284" t="s">
        <v>39</v>
      </c>
      <c r="C1284" s="76">
        <v>1</v>
      </c>
      <c r="D1284" s="79">
        <v>47999</v>
      </c>
      <c r="E1284" s="76">
        <v>1</v>
      </c>
      <c r="F1284" s="79">
        <v>48000</v>
      </c>
      <c r="G1284" s="79"/>
      <c r="I1284" s="79"/>
      <c r="J1284" s="79"/>
      <c r="K1284" s="79"/>
    </row>
    <row r="1285" spans="1:11">
      <c r="B1285" t="s">
        <v>40</v>
      </c>
      <c r="C1285" s="76">
        <v>1</v>
      </c>
      <c r="D1285" s="79">
        <v>54151</v>
      </c>
      <c r="E1285" s="76">
        <v>1</v>
      </c>
      <c r="F1285" s="79">
        <v>54152</v>
      </c>
      <c r="G1285" s="79"/>
      <c r="I1285" s="79"/>
    </row>
    <row r="1286" spans="1:11">
      <c r="B1286" t="s">
        <v>41</v>
      </c>
      <c r="C1286" s="76">
        <v>1</v>
      </c>
      <c r="D1286" s="79">
        <v>54042</v>
      </c>
      <c r="E1286" s="76">
        <v>1</v>
      </c>
      <c r="F1286" s="79">
        <v>54043</v>
      </c>
      <c r="G1286" s="79"/>
      <c r="I1286" s="79"/>
      <c r="J1286" s="79"/>
      <c r="K1286" s="79"/>
    </row>
    <row r="1287" spans="1:11">
      <c r="B1287" t="s">
        <v>42</v>
      </c>
      <c r="C1287" s="76">
        <v>0</v>
      </c>
      <c r="D1287" s="79">
        <v>0</v>
      </c>
      <c r="E1287" s="76">
        <v>0</v>
      </c>
      <c r="F1287" s="79">
        <v>0</v>
      </c>
      <c r="G1287" s="79"/>
      <c r="I1287" s="79"/>
    </row>
    <row r="1288" spans="1:11">
      <c r="B1288" t="s">
        <v>43</v>
      </c>
      <c r="C1288" s="76">
        <v>1</v>
      </c>
      <c r="D1288" s="79">
        <v>58804</v>
      </c>
      <c r="E1288" s="76">
        <v>1</v>
      </c>
      <c r="F1288" s="79">
        <v>58805</v>
      </c>
      <c r="G1288" s="79"/>
      <c r="I1288" s="79"/>
      <c r="J1288" s="79"/>
      <c r="K1288" s="79"/>
    </row>
    <row r="1289" spans="1:11">
      <c r="B1289" t="s">
        <v>44</v>
      </c>
      <c r="C1289" s="76">
        <v>0</v>
      </c>
      <c r="D1289" s="79">
        <v>0</v>
      </c>
      <c r="E1289" s="76">
        <v>0</v>
      </c>
      <c r="F1289" s="79">
        <v>0</v>
      </c>
      <c r="G1289" s="79"/>
      <c r="I1289" s="79"/>
    </row>
    <row r="1290" spans="1:11">
      <c r="B1290" t="s">
        <v>45</v>
      </c>
      <c r="C1290" s="76">
        <v>0</v>
      </c>
      <c r="D1290" s="79">
        <v>0</v>
      </c>
      <c r="E1290" s="76">
        <v>0</v>
      </c>
      <c r="F1290" s="79">
        <v>0</v>
      </c>
      <c r="G1290" s="79"/>
      <c r="I1290" s="79"/>
      <c r="J1290" s="79"/>
      <c r="K1290" s="79"/>
    </row>
    <row r="1291" spans="1:11">
      <c r="B1291" t="s">
        <v>46</v>
      </c>
      <c r="C1291" s="76">
        <v>1</v>
      </c>
      <c r="D1291" s="79">
        <v>53933</v>
      </c>
      <c r="E1291" s="76">
        <v>1</v>
      </c>
      <c r="F1291" s="79">
        <v>53934</v>
      </c>
      <c r="G1291" s="79"/>
      <c r="I1291" s="79"/>
      <c r="J1291" s="79"/>
      <c r="K1291" s="79"/>
    </row>
    <row r="1292" spans="1:11">
      <c r="A1292" t="s">
        <v>435</v>
      </c>
      <c r="C1292" s="76">
        <v>5</v>
      </c>
      <c r="D1292" s="79">
        <v>268929</v>
      </c>
      <c r="E1292" s="76">
        <v>5</v>
      </c>
      <c r="F1292" s="79">
        <v>268934</v>
      </c>
      <c r="G1292" s="126">
        <f>IF(C1292=0,"N/A",D1292/C1292)</f>
        <v>53785.8</v>
      </c>
      <c r="H1292" s="126">
        <f>IF(E1292=0,"N/A",F1292/E1292)</f>
        <v>53786.8</v>
      </c>
      <c r="I1292" s="79" t="str">
        <f>A1292</f>
        <v>west las vegas Total</v>
      </c>
      <c r="J1292" s="79">
        <f>G1292</f>
        <v>53785.8</v>
      </c>
      <c r="K1292" s="79">
        <f>H1292</f>
        <v>53786.8</v>
      </c>
    </row>
    <row r="1293" spans="1:11">
      <c r="A1293" t="s">
        <v>244</v>
      </c>
      <c r="B1293" t="s">
        <v>39</v>
      </c>
      <c r="C1293" s="76">
        <v>0</v>
      </c>
      <c r="D1293" s="79">
        <v>0</v>
      </c>
      <c r="E1293" s="76">
        <v>0</v>
      </c>
      <c r="F1293" s="79">
        <v>0</v>
      </c>
      <c r="G1293" s="79"/>
      <c r="I1293" s="79"/>
      <c r="J1293" s="79"/>
      <c r="K1293" s="79"/>
    </row>
    <row r="1294" spans="1:11">
      <c r="B1294" t="s">
        <v>40</v>
      </c>
      <c r="C1294" s="76">
        <v>0</v>
      </c>
      <c r="D1294" s="79">
        <v>0</v>
      </c>
      <c r="E1294" s="76">
        <v>0</v>
      </c>
      <c r="F1294" s="79">
        <v>0</v>
      </c>
      <c r="G1294" s="79"/>
      <c r="I1294" s="79"/>
      <c r="J1294" s="79"/>
      <c r="K1294" s="79"/>
    </row>
    <row r="1295" spans="1:11">
      <c r="B1295" t="s">
        <v>41</v>
      </c>
      <c r="C1295" s="76">
        <v>0</v>
      </c>
      <c r="D1295" s="79">
        <v>0</v>
      </c>
      <c r="E1295" s="76">
        <v>0</v>
      </c>
      <c r="F1295" s="79">
        <v>0</v>
      </c>
      <c r="G1295" s="79"/>
      <c r="I1295" s="79"/>
    </row>
    <row r="1296" spans="1:11">
      <c r="B1296" t="s">
        <v>42</v>
      </c>
      <c r="C1296" s="76">
        <v>0</v>
      </c>
      <c r="D1296" s="79">
        <v>0</v>
      </c>
      <c r="E1296" s="76">
        <v>0</v>
      </c>
      <c r="F1296" s="79">
        <v>0</v>
      </c>
      <c r="G1296" s="79"/>
      <c r="I1296" s="79"/>
      <c r="J1296" s="79"/>
      <c r="K1296" s="79"/>
    </row>
    <row r="1297" spans="1:11">
      <c r="B1297" t="s">
        <v>43</v>
      </c>
      <c r="C1297" s="76">
        <v>0</v>
      </c>
      <c r="D1297" s="79">
        <v>0</v>
      </c>
      <c r="E1297" s="76">
        <v>0</v>
      </c>
      <c r="F1297" s="79">
        <v>0</v>
      </c>
      <c r="G1297" s="79"/>
      <c r="I1297" s="79"/>
      <c r="J1297" s="79"/>
      <c r="K1297" s="79"/>
    </row>
    <row r="1298" spans="1:11">
      <c r="B1298" t="s">
        <v>44</v>
      </c>
      <c r="C1298" s="76">
        <v>0</v>
      </c>
      <c r="D1298" s="79">
        <v>0</v>
      </c>
      <c r="E1298" s="76">
        <v>0</v>
      </c>
      <c r="F1298" s="79">
        <v>0</v>
      </c>
      <c r="G1298" s="79"/>
      <c r="I1298" s="79"/>
      <c r="J1298" s="79"/>
      <c r="K1298" s="79"/>
    </row>
    <row r="1299" spans="1:11">
      <c r="B1299" t="s">
        <v>45</v>
      </c>
      <c r="C1299" s="76">
        <v>0</v>
      </c>
      <c r="D1299" s="79">
        <v>0</v>
      </c>
      <c r="E1299" s="76">
        <v>0</v>
      </c>
      <c r="F1299" s="79">
        <v>0</v>
      </c>
      <c r="G1299" s="79"/>
      <c r="I1299" s="79"/>
    </row>
    <row r="1300" spans="1:11">
      <c r="B1300" t="s">
        <v>46</v>
      </c>
      <c r="C1300" s="76">
        <v>0</v>
      </c>
      <c r="D1300" s="79">
        <v>0</v>
      </c>
      <c r="E1300" s="76">
        <v>0</v>
      </c>
      <c r="F1300" s="79">
        <v>0</v>
      </c>
      <c r="G1300" s="79"/>
      <c r="I1300" s="79"/>
      <c r="J1300" s="79"/>
      <c r="K1300" s="79"/>
    </row>
    <row r="1301" spans="1:11">
      <c r="A1301" t="s">
        <v>436</v>
      </c>
      <c r="C1301" s="76">
        <v>0</v>
      </c>
      <c r="D1301" s="79">
        <v>0</v>
      </c>
      <c r="E1301" s="76">
        <v>0</v>
      </c>
      <c r="F1301" s="79">
        <v>0</v>
      </c>
      <c r="G1301" s="126" t="str">
        <f>IF(C1301=0,"N/A",D1301/C1301)</f>
        <v>N/A</v>
      </c>
      <c r="H1301" s="126" t="str">
        <f>IF(E1301=0,"N/A",F1301/E1301)</f>
        <v>N/A</v>
      </c>
      <c r="I1301" s="79" t="str">
        <f>A1301</f>
        <v>william w. and josephine dorn charter community school Total</v>
      </c>
      <c r="J1301" s="79" t="str">
        <f>G1301</f>
        <v>N/A</v>
      </c>
      <c r="K1301" s="79" t="str">
        <f>H1301</f>
        <v>N/A</v>
      </c>
    </row>
    <row r="1302" spans="1:11">
      <c r="A1302" t="s">
        <v>148</v>
      </c>
      <c r="B1302" t="s">
        <v>39</v>
      </c>
      <c r="C1302" s="76">
        <v>0</v>
      </c>
      <c r="D1302" s="79">
        <v>0</v>
      </c>
      <c r="E1302" s="76">
        <v>0</v>
      </c>
      <c r="F1302" s="79">
        <v>0</v>
      </c>
      <c r="G1302" s="79"/>
      <c r="I1302" s="79"/>
      <c r="J1302" s="79"/>
      <c r="K1302" s="79"/>
    </row>
    <row r="1303" spans="1:11">
      <c r="B1303" t="s">
        <v>40</v>
      </c>
      <c r="C1303" s="76">
        <v>2</v>
      </c>
      <c r="D1303" s="79">
        <v>143159</v>
      </c>
      <c r="E1303" s="76">
        <v>2</v>
      </c>
      <c r="F1303" s="79">
        <v>144533</v>
      </c>
      <c r="G1303" s="79"/>
      <c r="I1303" s="79"/>
    </row>
    <row r="1304" spans="1:11">
      <c r="B1304" t="s">
        <v>41</v>
      </c>
      <c r="C1304" s="76">
        <v>0</v>
      </c>
      <c r="D1304" s="79">
        <v>0</v>
      </c>
      <c r="E1304" s="76">
        <v>0</v>
      </c>
      <c r="F1304" s="79">
        <v>0</v>
      </c>
      <c r="G1304" s="79"/>
      <c r="I1304" s="79"/>
      <c r="J1304" s="79"/>
      <c r="K1304" s="79"/>
    </row>
    <row r="1305" spans="1:11">
      <c r="B1305" t="s">
        <v>42</v>
      </c>
      <c r="C1305" s="76">
        <v>0</v>
      </c>
      <c r="D1305" s="79">
        <v>0</v>
      </c>
      <c r="E1305" s="76">
        <v>0</v>
      </c>
      <c r="F1305" s="79">
        <v>0</v>
      </c>
      <c r="G1305" s="79"/>
      <c r="I1305" s="79"/>
      <c r="J1305" s="79"/>
      <c r="K1305" s="79"/>
    </row>
    <row r="1306" spans="1:11">
      <c r="B1306" t="s">
        <v>43</v>
      </c>
      <c r="C1306" s="76">
        <v>1</v>
      </c>
      <c r="D1306" s="79">
        <v>67648</v>
      </c>
      <c r="E1306" s="76">
        <v>1</v>
      </c>
      <c r="F1306" s="79">
        <v>67648</v>
      </c>
      <c r="G1306" s="79"/>
      <c r="I1306" s="79"/>
      <c r="J1306" s="79"/>
      <c r="K1306" s="79"/>
    </row>
    <row r="1307" spans="1:11">
      <c r="B1307" t="s">
        <v>44</v>
      </c>
      <c r="C1307" s="76">
        <v>0</v>
      </c>
      <c r="D1307" s="79">
        <v>0</v>
      </c>
      <c r="E1307" s="76">
        <v>0</v>
      </c>
      <c r="F1307" s="79">
        <v>0</v>
      </c>
      <c r="G1307" s="79"/>
      <c r="I1307" s="79"/>
    </row>
    <row r="1308" spans="1:11">
      <c r="B1308" t="s">
        <v>45</v>
      </c>
      <c r="C1308" s="76">
        <v>0</v>
      </c>
      <c r="D1308" s="79">
        <v>0</v>
      </c>
      <c r="E1308" s="76">
        <v>0</v>
      </c>
      <c r="F1308" s="79">
        <v>0</v>
      </c>
      <c r="G1308" s="79"/>
      <c r="I1308" s="79"/>
      <c r="J1308" s="79"/>
      <c r="K1308" s="79"/>
    </row>
    <row r="1309" spans="1:11">
      <c r="B1309" t="s">
        <v>46</v>
      </c>
      <c r="C1309" s="76">
        <v>0</v>
      </c>
      <c r="D1309" s="79">
        <v>0</v>
      </c>
      <c r="E1309" s="76">
        <v>0</v>
      </c>
      <c r="F1309" s="79">
        <v>0</v>
      </c>
      <c r="G1309" s="79"/>
      <c r="I1309" s="79"/>
    </row>
    <row r="1310" spans="1:11">
      <c r="A1310" t="s">
        <v>437</v>
      </c>
      <c r="C1310" s="76">
        <v>3</v>
      </c>
      <c r="D1310" s="79">
        <v>210807</v>
      </c>
      <c r="E1310" s="76">
        <v>3</v>
      </c>
      <c r="F1310" s="79">
        <v>212181</v>
      </c>
      <c r="G1310" s="126">
        <f>IF(C1310=0,"N/A",D1310/C1310)</f>
        <v>70269</v>
      </c>
      <c r="H1310" s="126">
        <f>IF(E1310=0,"N/A",F1310/E1310)</f>
        <v>70727</v>
      </c>
      <c r="I1310" s="79" t="str">
        <f>A1310</f>
        <v>zuni Total</v>
      </c>
      <c r="J1310" s="79">
        <f>G1310</f>
        <v>70269</v>
      </c>
      <c r="K1310" s="79">
        <f>H1310</f>
        <v>70727</v>
      </c>
    </row>
    <row r="1311" spans="1:11">
      <c r="A1311" t="s">
        <v>682</v>
      </c>
      <c r="B1311" t="s">
        <v>39</v>
      </c>
      <c r="C1311" s="76">
        <v>0</v>
      </c>
      <c r="D1311" s="79">
        <v>0</v>
      </c>
      <c r="E1311" s="76">
        <v>0</v>
      </c>
      <c r="F1311" s="79">
        <v>0</v>
      </c>
      <c r="G1311" s="79"/>
      <c r="I1311" s="79"/>
    </row>
    <row r="1312" spans="1:11">
      <c r="B1312" t="s">
        <v>40</v>
      </c>
      <c r="C1312" s="76">
        <v>0</v>
      </c>
      <c r="D1312" s="79">
        <v>0</v>
      </c>
      <c r="E1312" s="76">
        <v>0</v>
      </c>
      <c r="F1312" s="79">
        <v>0</v>
      </c>
      <c r="G1312" s="79"/>
      <c r="I1312" s="79"/>
      <c r="J1312" s="79"/>
      <c r="K1312" s="79"/>
    </row>
    <row r="1313" spans="1:11">
      <c r="B1313" t="s">
        <v>41</v>
      </c>
      <c r="C1313" s="76">
        <v>0</v>
      </c>
      <c r="D1313" s="79">
        <v>0</v>
      </c>
      <c r="E1313" s="76">
        <v>0</v>
      </c>
      <c r="F1313" s="79">
        <v>0</v>
      </c>
      <c r="G1313" s="79"/>
      <c r="I1313" s="79"/>
      <c r="J1313" s="79"/>
      <c r="K1313" s="79"/>
    </row>
    <row r="1314" spans="1:11">
      <c r="B1314" t="s">
        <v>42</v>
      </c>
      <c r="C1314" s="76">
        <v>0</v>
      </c>
      <c r="D1314" s="79">
        <v>0</v>
      </c>
      <c r="E1314" s="76">
        <v>0</v>
      </c>
      <c r="F1314" s="79">
        <v>0</v>
      </c>
      <c r="G1314" s="79"/>
      <c r="I1314" s="79"/>
      <c r="J1314" s="79"/>
      <c r="K1314" s="79"/>
    </row>
    <row r="1315" spans="1:11">
      <c r="B1315" t="s">
        <v>43</v>
      </c>
      <c r="C1315" s="76">
        <v>0</v>
      </c>
      <c r="D1315" s="79">
        <v>0</v>
      </c>
      <c r="E1315" s="76">
        <v>0</v>
      </c>
      <c r="F1315" s="79">
        <v>0</v>
      </c>
      <c r="G1315" s="79"/>
      <c r="I1315" s="79"/>
    </row>
    <row r="1316" spans="1:11">
      <c r="B1316" t="s">
        <v>44</v>
      </c>
      <c r="C1316" s="76">
        <v>0</v>
      </c>
      <c r="D1316" s="79">
        <v>0</v>
      </c>
      <c r="E1316" s="76">
        <v>0</v>
      </c>
      <c r="F1316" s="79">
        <v>0</v>
      </c>
      <c r="G1316" s="79"/>
      <c r="I1316" s="79"/>
      <c r="J1316" s="79"/>
      <c r="K1316" s="79"/>
    </row>
    <row r="1317" spans="1:11">
      <c r="B1317" t="s">
        <v>45</v>
      </c>
      <c r="C1317" s="76">
        <v>0</v>
      </c>
      <c r="D1317" s="79">
        <v>0</v>
      </c>
      <c r="E1317" s="76">
        <v>0</v>
      </c>
      <c r="F1317" s="79">
        <v>0</v>
      </c>
      <c r="G1317" s="79"/>
      <c r="I1317" s="79"/>
    </row>
    <row r="1318" spans="1:11">
      <c r="B1318" t="s">
        <v>46</v>
      </c>
      <c r="C1318" s="76">
        <v>0</v>
      </c>
      <c r="D1318" s="79">
        <v>0</v>
      </c>
      <c r="E1318" s="76">
        <v>0</v>
      </c>
      <c r="F1318" s="79">
        <v>0</v>
      </c>
      <c r="G1318" s="79"/>
      <c r="I1318" s="79"/>
      <c r="J1318" s="79"/>
      <c r="K1318" s="79"/>
    </row>
    <row r="1319" spans="1:11">
      <c r="A1319" t="s">
        <v>743</v>
      </c>
      <c r="C1319" s="76">
        <v>0</v>
      </c>
      <c r="D1319" s="79">
        <v>0</v>
      </c>
      <c r="E1319" s="76">
        <v>0</v>
      </c>
      <c r="F1319" s="79">
        <v>0</v>
      </c>
      <c r="G1319" s="126" t="str">
        <f>IF(C1319=0,"N/A",D1319/C1319)</f>
        <v>N/A</v>
      </c>
      <c r="H1319" s="126" t="str">
        <f>IF(E1319=0,"N/A",F1319/E1319)</f>
        <v>N/A</v>
      </c>
      <c r="I1319" s="79" t="str">
        <f>A1319</f>
        <v>cesar chavez community school Total</v>
      </c>
      <c r="J1319" s="79" t="str">
        <f>G1319</f>
        <v>N/A</v>
      </c>
      <c r="K1319" s="79" t="str">
        <f>H1319</f>
        <v>N/A</v>
      </c>
    </row>
    <row r="1320" spans="1:11">
      <c r="A1320" t="s">
        <v>255</v>
      </c>
      <c r="C1320" s="76">
        <v>886.58568999999977</v>
      </c>
      <c r="D1320" s="79">
        <v>49654225.250428557</v>
      </c>
      <c r="E1320" s="76">
        <v>886.58568999999977</v>
      </c>
      <c r="F1320" s="79">
        <v>49823138.017428555</v>
      </c>
      <c r="G1320" s="79"/>
      <c r="I1320" s="79"/>
      <c r="J1320" s="79">
        <f>SUM(J6:J1319)</f>
        <v>3315151.514257472</v>
      </c>
      <c r="K1320" s="79">
        <f>SUM(K6:K1319)</f>
        <v>3334570.3890971462</v>
      </c>
    </row>
    <row r="1321" spans="1:11">
      <c r="G1321" s="79"/>
      <c r="I1321" s="79"/>
      <c r="J1321" s="79"/>
      <c r="K1321" s="79"/>
    </row>
    <row r="1322" spans="1:11">
      <c r="G1322" s="79"/>
      <c r="I1322" s="79"/>
      <c r="J1322" s="79"/>
      <c r="K1322" s="79"/>
    </row>
    <row r="1323" spans="1:11">
      <c r="G1323" s="79"/>
      <c r="I1323" s="79"/>
    </row>
    <row r="1324" spans="1:11">
      <c r="G1324" s="79"/>
      <c r="I1324" s="79"/>
      <c r="J1324" s="79"/>
      <c r="K1324" s="79"/>
    </row>
    <row r="1325" spans="1:11">
      <c r="G1325" s="79"/>
      <c r="I1325" s="79"/>
    </row>
    <row r="1326" spans="1:11">
      <c r="G1326" s="79"/>
      <c r="I1326" s="79"/>
      <c r="J1326" s="79"/>
      <c r="K1326" s="79"/>
    </row>
    <row r="1327" spans="1:11">
      <c r="G1327" s="79"/>
      <c r="I1327" s="79"/>
    </row>
    <row r="1328" spans="1:11">
      <c r="G1328" s="126"/>
      <c r="H1328" s="126"/>
      <c r="I1328" s="79"/>
      <c r="J1328" s="79"/>
      <c r="K1328" s="79"/>
    </row>
    <row r="1329" spans="7:11">
      <c r="G1329" s="79"/>
      <c r="I1329" s="79"/>
      <c r="J1329" s="79"/>
      <c r="K1329" s="79"/>
    </row>
    <row r="1330" spans="7:11">
      <c r="G1330" s="79"/>
      <c r="I1330" s="79"/>
      <c r="J1330" s="79"/>
      <c r="K1330" s="79"/>
    </row>
    <row r="1331" spans="7:11">
      <c r="G1331" s="79"/>
      <c r="I1331" s="79"/>
    </row>
    <row r="1332" spans="7:11">
      <c r="G1332" s="79"/>
      <c r="I1332" s="79"/>
      <c r="J1332" s="79"/>
      <c r="K1332" s="79"/>
    </row>
    <row r="1333" spans="7:11">
      <c r="G1333" s="79"/>
      <c r="I1333" s="79"/>
    </row>
    <row r="1334" spans="7:11">
      <c r="G1334" s="79"/>
      <c r="I1334" s="79"/>
      <c r="J1334" s="79"/>
      <c r="K1334" s="79"/>
    </row>
    <row r="1335" spans="7:11">
      <c r="G1335" s="79"/>
      <c r="I1335" s="79"/>
    </row>
    <row r="1336" spans="7:11">
      <c r="G1336" s="79"/>
      <c r="I1336" s="79"/>
      <c r="J1336" s="79"/>
      <c r="K1336" s="79"/>
    </row>
    <row r="1337" spans="7:11">
      <c r="G1337" s="126"/>
      <c r="H1337" s="126"/>
      <c r="I1337" s="79"/>
      <c r="J1337" s="79"/>
      <c r="K1337" s="79"/>
    </row>
    <row r="1338" spans="7:11">
      <c r="G1338" s="79"/>
      <c r="I1338" s="79"/>
      <c r="J1338" s="79"/>
      <c r="K1338" s="79"/>
    </row>
    <row r="1339" spans="7:11">
      <c r="G1339" s="79"/>
      <c r="I1339" s="79"/>
    </row>
    <row r="1340" spans="7:11">
      <c r="G1340" s="79"/>
      <c r="I1340" s="79"/>
      <c r="J1340" s="79"/>
      <c r="K1340" s="79"/>
    </row>
    <row r="1341" spans="7:11">
      <c r="G1341" s="79"/>
      <c r="I1341" s="79"/>
    </row>
    <row r="1342" spans="7:11">
      <c r="G1342" s="79"/>
      <c r="I1342" s="79"/>
      <c r="J1342" s="79"/>
      <c r="K1342" s="79"/>
    </row>
    <row r="1343" spans="7:11">
      <c r="G1343" s="79"/>
      <c r="I1343" s="79"/>
    </row>
    <row r="1344" spans="7:11">
      <c r="G1344" s="79"/>
      <c r="I1344" s="79"/>
      <c r="J1344" s="79"/>
      <c r="K1344" s="79"/>
    </row>
    <row r="1345" spans="7:11">
      <c r="G1345" s="79"/>
      <c r="I1345" s="79"/>
      <c r="J1345" s="79"/>
      <c r="K1345" s="79"/>
    </row>
    <row r="1346" spans="7:11">
      <c r="G1346" s="126"/>
      <c r="H1346" s="126"/>
      <c r="I1346" s="79"/>
      <c r="J1346" s="79"/>
      <c r="K1346" s="79"/>
    </row>
    <row r="1347" spans="7:11">
      <c r="G1347" s="79"/>
      <c r="I1347" s="79"/>
    </row>
    <row r="1348" spans="7:11">
      <c r="G1348" s="79"/>
      <c r="I1348" s="79"/>
      <c r="J1348" s="79"/>
      <c r="K1348" s="79"/>
    </row>
    <row r="1349" spans="7:11">
      <c r="G1349" s="79"/>
      <c r="I1349" s="79"/>
    </row>
    <row r="1350" spans="7:11">
      <c r="G1350" s="79"/>
      <c r="I1350" s="79"/>
      <c r="J1350" s="79"/>
      <c r="K1350" s="79"/>
    </row>
    <row r="1351" spans="7:11">
      <c r="G1351" s="79"/>
      <c r="I1351" s="79"/>
    </row>
    <row r="1352" spans="7:11">
      <c r="G1352" s="79"/>
      <c r="I1352" s="79"/>
      <c r="J1352" s="79"/>
      <c r="K1352" s="79"/>
    </row>
    <row r="1353" spans="7:11">
      <c r="G1353" s="79"/>
      <c r="I1353" s="79"/>
      <c r="J1353" s="79"/>
      <c r="K1353" s="79"/>
    </row>
    <row r="1354" spans="7:11">
      <c r="G1354" s="79"/>
      <c r="I1354" s="79"/>
      <c r="J1354" s="79"/>
      <c r="K1354" s="79"/>
    </row>
    <row r="1355" spans="7:11">
      <c r="G1355" s="126"/>
      <c r="H1355" s="126"/>
      <c r="I1355" s="79"/>
      <c r="J1355" s="79"/>
      <c r="K1355" s="79"/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94"/>
  <sheetViews>
    <sheetView workbookViewId="0">
      <pane xSplit="1" ySplit="5" topLeftCell="L24" activePane="bottomRight" state="frozen"/>
      <selection pane="topRight" activeCell="B1" sqref="B1"/>
      <selection pane="bottomLeft" activeCell="A4" sqref="A4"/>
      <selection pane="bottomRight" activeCell="J23" sqref="J23:L23"/>
    </sheetView>
  </sheetViews>
  <sheetFormatPr defaultRowHeight="15"/>
  <cols>
    <col min="1" max="1" width="16.5703125" customWidth="1"/>
    <col min="2" max="2" width="29.28515625" customWidth="1"/>
    <col min="3" max="3" width="8.5703125" customWidth="1"/>
    <col min="4" max="4" width="13.85546875" customWidth="1"/>
    <col min="5" max="5" width="15" customWidth="1"/>
    <col min="6" max="6" width="13.85546875" customWidth="1"/>
    <col min="7" max="7" width="14.42578125" customWidth="1"/>
    <col min="8" max="8" width="14.140625" customWidth="1"/>
    <col min="9" max="9" width="13.42578125" customWidth="1"/>
    <col min="10" max="10" width="26.5703125" customWidth="1"/>
    <col min="16" max="16" width="17.5703125" customWidth="1"/>
  </cols>
  <sheetData>
    <row r="1" spans="1:18">
      <c r="A1" s="80" t="s">
        <v>681</v>
      </c>
    </row>
    <row r="2" spans="1:18">
      <c r="A2" s="80" t="s">
        <v>677</v>
      </c>
    </row>
    <row r="4" spans="1:18">
      <c r="A4" s="80"/>
    </row>
    <row r="5" spans="1:18" s="77" customFormat="1" ht="58.5" customHeight="1">
      <c r="A5" s="236" t="s">
        <v>59</v>
      </c>
      <c r="B5" s="236" t="s">
        <v>17</v>
      </c>
      <c r="C5" s="236" t="s">
        <v>254</v>
      </c>
      <c r="D5" s="212" t="s">
        <v>731</v>
      </c>
      <c r="E5" s="212" t="s">
        <v>733</v>
      </c>
      <c r="F5" s="212" t="s">
        <v>732</v>
      </c>
      <c r="G5" s="212" t="s">
        <v>734</v>
      </c>
      <c r="H5" s="212"/>
      <c r="K5" s="77" t="s">
        <v>673</v>
      </c>
      <c r="L5" s="77" t="s">
        <v>674</v>
      </c>
      <c r="Q5" s="77" t="s">
        <v>673</v>
      </c>
      <c r="R5" s="77" t="s">
        <v>674</v>
      </c>
    </row>
    <row r="6" spans="1:18">
      <c r="A6" t="s">
        <v>61</v>
      </c>
      <c r="B6" t="s">
        <v>149</v>
      </c>
      <c r="C6" t="s">
        <v>39</v>
      </c>
      <c r="D6" s="76">
        <v>0</v>
      </c>
      <c r="E6" s="79">
        <v>0</v>
      </c>
      <c r="F6" s="76">
        <v>0</v>
      </c>
      <c r="G6" s="79">
        <v>0</v>
      </c>
      <c r="H6" s="79"/>
      <c r="I6" s="79" t="str">
        <f>A6</f>
        <v>albuquerque</v>
      </c>
      <c r="J6" s="79"/>
      <c r="K6" s="79"/>
      <c r="L6" s="79"/>
      <c r="M6" t="s">
        <v>675</v>
      </c>
      <c r="P6" s="409" t="str">
        <f>J14</f>
        <v>albuquerque charter academy Total</v>
      </c>
      <c r="Q6" s="409" t="str">
        <f>K14</f>
        <v>N/A</v>
      </c>
      <c r="R6" s="409" t="str">
        <f>L14</f>
        <v>N/A</v>
      </c>
    </row>
    <row r="7" spans="1:18">
      <c r="C7" t="s">
        <v>40</v>
      </c>
      <c r="D7" s="76">
        <v>0</v>
      </c>
      <c r="E7" s="79">
        <v>0</v>
      </c>
      <c r="F7" s="76">
        <v>0</v>
      </c>
      <c r="G7" s="79">
        <v>0</v>
      </c>
      <c r="H7" s="79"/>
      <c r="I7" s="79"/>
      <c r="J7" s="79"/>
      <c r="P7" s="409" t="str">
        <f t="shared" ref="P7:R7" si="0">J23</f>
        <v>albuquerque talent development academy Total</v>
      </c>
      <c r="Q7" s="409" t="str">
        <f t="shared" si="0"/>
        <v>N/A</v>
      </c>
      <c r="R7" s="409" t="str">
        <f t="shared" si="0"/>
        <v>N/A</v>
      </c>
    </row>
    <row r="8" spans="1:18">
      <c r="C8" t="s">
        <v>41</v>
      </c>
      <c r="D8" s="76">
        <v>0</v>
      </c>
      <c r="E8" s="79">
        <v>0</v>
      </c>
      <c r="F8" s="76">
        <v>0</v>
      </c>
      <c r="G8" s="79">
        <v>0</v>
      </c>
      <c r="H8" s="79"/>
      <c r="I8" s="79"/>
      <c r="J8" s="79"/>
      <c r="K8" s="79"/>
      <c r="L8" s="79"/>
      <c r="P8" s="409" t="str">
        <f t="shared" ref="P8:R8" si="1">J32</f>
        <v>alice king community school Total</v>
      </c>
      <c r="Q8" s="409">
        <f t="shared" si="1"/>
        <v>58932.954545454544</v>
      </c>
      <c r="R8" s="409">
        <f t="shared" si="1"/>
        <v>59090.909090909088</v>
      </c>
    </row>
    <row r="9" spans="1:18">
      <c r="C9" t="s">
        <v>42</v>
      </c>
      <c r="D9" s="76">
        <v>0</v>
      </c>
      <c r="E9" s="79">
        <v>0</v>
      </c>
      <c r="F9" s="76">
        <v>0</v>
      </c>
      <c r="G9" s="79">
        <v>0</v>
      </c>
      <c r="H9" s="79"/>
      <c r="I9" s="79"/>
      <c r="J9" s="79"/>
      <c r="P9" s="409" t="str">
        <f t="shared" ref="P9:R9" si="2">J41</f>
        <v>christine duncan's heritage academy Total</v>
      </c>
      <c r="Q9" s="409" t="str">
        <f t="shared" si="2"/>
        <v>N/A</v>
      </c>
      <c r="R9" s="409" t="str">
        <f t="shared" si="2"/>
        <v>N/A</v>
      </c>
    </row>
    <row r="10" spans="1:18">
      <c r="C10" t="s">
        <v>43</v>
      </c>
      <c r="D10" s="76">
        <v>0</v>
      </c>
      <c r="E10" s="79">
        <v>0</v>
      </c>
      <c r="F10" s="76">
        <v>0</v>
      </c>
      <c r="G10" s="79">
        <v>0</v>
      </c>
      <c r="H10" s="79"/>
      <c r="I10" s="79"/>
      <c r="J10" s="79"/>
      <c r="K10" s="79"/>
      <c r="L10" s="79"/>
      <c r="P10" s="409" t="str">
        <f t="shared" ref="P10:R10" si="3">J50</f>
        <v>corrales international school Total</v>
      </c>
      <c r="Q10" s="409" t="str">
        <f t="shared" si="3"/>
        <v>N/A</v>
      </c>
      <c r="R10" s="409" t="str">
        <f t="shared" si="3"/>
        <v>N/A</v>
      </c>
    </row>
    <row r="11" spans="1:18">
      <c r="C11" t="s">
        <v>44</v>
      </c>
      <c r="D11" s="76">
        <v>0</v>
      </c>
      <c r="E11" s="79">
        <v>0</v>
      </c>
      <c r="F11" s="76">
        <v>0</v>
      </c>
      <c r="G11" s="79">
        <v>0</v>
      </c>
      <c r="H11" s="79"/>
      <c r="I11" s="79"/>
      <c r="J11" s="79"/>
      <c r="P11" s="409" t="str">
        <f t="shared" ref="P11:R11" si="4">J59</f>
        <v>digital arts and technology academy Total</v>
      </c>
      <c r="Q11" s="409" t="str">
        <f t="shared" si="4"/>
        <v>N/A</v>
      </c>
      <c r="R11" s="409" t="str">
        <f t="shared" si="4"/>
        <v>N/A</v>
      </c>
    </row>
    <row r="12" spans="1:18">
      <c r="C12" t="s">
        <v>45</v>
      </c>
      <c r="D12" s="76">
        <v>0</v>
      </c>
      <c r="E12" s="79">
        <v>0</v>
      </c>
      <c r="F12" s="76">
        <v>0</v>
      </c>
      <c r="G12" s="79">
        <v>0</v>
      </c>
      <c r="H12" s="79"/>
      <c r="I12" s="79"/>
      <c r="J12" s="79"/>
      <c r="K12" s="79"/>
      <c r="L12" s="79"/>
      <c r="P12" s="409" t="str">
        <f t="shared" ref="P12:R12" si="5">J68</f>
        <v>east mountain high school Total</v>
      </c>
      <c r="Q12" s="409" t="str">
        <f t="shared" si="5"/>
        <v>N/A</v>
      </c>
      <c r="R12" s="409" t="str">
        <f t="shared" si="5"/>
        <v>N/A</v>
      </c>
    </row>
    <row r="13" spans="1:18">
      <c r="C13" t="s">
        <v>46</v>
      </c>
      <c r="D13" s="76">
        <v>0</v>
      </c>
      <c r="E13" s="79">
        <v>0</v>
      </c>
      <c r="F13" s="76">
        <v>0</v>
      </c>
      <c r="G13" s="79">
        <v>0</v>
      </c>
      <c r="H13" s="79"/>
      <c r="I13" s="79"/>
      <c r="J13" s="79"/>
      <c r="K13" s="79"/>
      <c r="L13" s="79"/>
      <c r="P13" s="409" t="str">
        <f t="shared" ref="P13:R13" si="6">J77</f>
        <v>el camino real academy Total</v>
      </c>
      <c r="Q13" s="409" t="str">
        <f t="shared" si="6"/>
        <v>N/A</v>
      </c>
      <c r="R13" s="409" t="str">
        <f t="shared" si="6"/>
        <v>N/A</v>
      </c>
    </row>
    <row r="14" spans="1:18">
      <c r="B14" s="467" t="s">
        <v>260</v>
      </c>
      <c r="C14" s="467"/>
      <c r="D14" s="468">
        <v>0</v>
      </c>
      <c r="E14" s="469">
        <v>0</v>
      </c>
      <c r="F14" s="468">
        <v>0</v>
      </c>
      <c r="G14" s="469">
        <v>0</v>
      </c>
      <c r="H14" s="79"/>
      <c r="I14" s="79"/>
      <c r="J14" s="79" t="str">
        <f>B14</f>
        <v>albuquerque charter academy Total</v>
      </c>
      <c r="K14" s="126" t="str">
        <f>IF(D14=0,"N/A",E14/D14)</f>
        <v>N/A</v>
      </c>
      <c r="L14" s="126" t="str">
        <f>IF(F14=0,"N/A",G14/F14)</f>
        <v>N/A</v>
      </c>
      <c r="M14" t="s">
        <v>675</v>
      </c>
      <c r="P14" s="409" t="str">
        <f t="shared" ref="P14:R14" si="7">J86</f>
        <v>gordon bernell charter school Total</v>
      </c>
      <c r="Q14" s="409" t="str">
        <f t="shared" si="7"/>
        <v>N/A</v>
      </c>
      <c r="R14" s="409" t="str">
        <f t="shared" si="7"/>
        <v>N/A</v>
      </c>
    </row>
    <row r="15" spans="1:18">
      <c r="B15" t="s">
        <v>157</v>
      </c>
      <c r="C15" t="s">
        <v>39</v>
      </c>
      <c r="D15" s="76">
        <v>0</v>
      </c>
      <c r="E15" s="79">
        <v>0</v>
      </c>
      <c r="F15" s="76">
        <v>0</v>
      </c>
      <c r="G15" s="79">
        <v>0</v>
      </c>
      <c r="H15" s="79"/>
      <c r="I15" s="79"/>
      <c r="J15" s="79"/>
      <c r="P15" s="409" t="str">
        <f t="shared" ref="P15:R15" si="8">J95</f>
        <v>international school at mesa del sol Total</v>
      </c>
      <c r="Q15" s="409" t="str">
        <f t="shared" si="8"/>
        <v>N/A</v>
      </c>
      <c r="R15" s="409" t="str">
        <f t="shared" si="8"/>
        <v>N/A</v>
      </c>
    </row>
    <row r="16" spans="1:18">
      <c r="C16" t="s">
        <v>40</v>
      </c>
      <c r="D16" s="76">
        <v>0</v>
      </c>
      <c r="E16" s="79">
        <v>0</v>
      </c>
      <c r="F16" s="76">
        <v>0</v>
      </c>
      <c r="G16" s="79">
        <v>0</v>
      </c>
      <c r="H16" s="79"/>
      <c r="I16" s="79"/>
      <c r="J16" s="79"/>
      <c r="K16" s="79"/>
      <c r="L16" s="79"/>
      <c r="P16" s="409" t="str">
        <f t="shared" ref="P16:R16" si="9">J104</f>
        <v>la academia de esperanza Total</v>
      </c>
      <c r="Q16" s="409">
        <f t="shared" si="9"/>
        <v>66521</v>
      </c>
      <c r="R16" s="409">
        <f t="shared" si="9"/>
        <v>66521</v>
      </c>
    </row>
    <row r="17" spans="2:18">
      <c r="C17" t="s">
        <v>41</v>
      </c>
      <c r="D17" s="76">
        <v>0</v>
      </c>
      <c r="E17" s="79">
        <v>0</v>
      </c>
      <c r="F17" s="76">
        <v>0</v>
      </c>
      <c r="G17" s="79">
        <v>0</v>
      </c>
      <c r="H17" s="79"/>
      <c r="I17" s="79"/>
      <c r="J17" s="79"/>
      <c r="P17" s="409" t="str">
        <f t="shared" ref="P17:R17" si="10">J113</f>
        <v>los puentes charter school Total</v>
      </c>
      <c r="Q17" s="409">
        <f t="shared" si="10"/>
        <v>32500</v>
      </c>
      <c r="R17" s="409">
        <f t="shared" si="10"/>
        <v>32500</v>
      </c>
    </row>
    <row r="18" spans="2:18">
      <c r="C18" t="s">
        <v>42</v>
      </c>
      <c r="D18" s="76">
        <v>0</v>
      </c>
      <c r="E18" s="79">
        <v>0</v>
      </c>
      <c r="F18" s="76">
        <v>0</v>
      </c>
      <c r="G18" s="79">
        <v>0</v>
      </c>
      <c r="H18" s="79"/>
      <c r="I18" s="79"/>
      <c r="J18" s="79"/>
      <c r="K18" s="79"/>
      <c r="L18" s="79"/>
      <c r="P18" s="409" t="str">
        <f t="shared" ref="P18:R18" si="11">J122</f>
        <v>montessori of the rio grande Total</v>
      </c>
      <c r="Q18" s="409" t="str">
        <f t="shared" si="11"/>
        <v>N/A</v>
      </c>
      <c r="R18" s="409" t="str">
        <f t="shared" si="11"/>
        <v>N/A</v>
      </c>
    </row>
    <row r="19" spans="2:18">
      <c r="C19" t="s">
        <v>43</v>
      </c>
      <c r="D19" s="76">
        <v>0</v>
      </c>
      <c r="E19" s="79">
        <v>0</v>
      </c>
      <c r="F19" s="76">
        <v>0</v>
      </c>
      <c r="G19" s="79">
        <v>0</v>
      </c>
      <c r="H19" s="79"/>
      <c r="I19" s="79"/>
      <c r="J19" s="79"/>
      <c r="P19" s="409" t="str">
        <f t="shared" ref="P19:R19" si="12">J131</f>
        <v>mountain mahogany community school Total</v>
      </c>
      <c r="Q19" s="409" t="str">
        <f t="shared" si="12"/>
        <v>N/A</v>
      </c>
      <c r="R19" s="409" t="str">
        <f t="shared" si="12"/>
        <v>N/A</v>
      </c>
    </row>
    <row r="20" spans="2:18">
      <c r="C20" t="s">
        <v>44</v>
      </c>
      <c r="D20" s="76">
        <v>0</v>
      </c>
      <c r="E20" s="79">
        <v>0</v>
      </c>
      <c r="F20" s="76">
        <v>0</v>
      </c>
      <c r="G20" s="79">
        <v>0</v>
      </c>
      <c r="H20" s="79"/>
      <c r="I20" s="79"/>
      <c r="J20" s="79"/>
      <c r="K20" s="79"/>
      <c r="L20" s="79"/>
      <c r="P20" s="409" t="str">
        <f t="shared" ref="P20:R20" si="13">J140</f>
        <v>native american community academy Total</v>
      </c>
      <c r="Q20" s="409" t="str">
        <f t="shared" si="13"/>
        <v>N/A</v>
      </c>
      <c r="R20" s="409" t="str">
        <f t="shared" si="13"/>
        <v>N/A</v>
      </c>
    </row>
    <row r="21" spans="2:18">
      <c r="C21" t="s">
        <v>45</v>
      </c>
      <c r="D21" s="76">
        <v>0</v>
      </c>
      <c r="E21" s="79">
        <v>0</v>
      </c>
      <c r="F21" s="76">
        <v>0</v>
      </c>
      <c r="G21" s="79">
        <v>0</v>
      </c>
      <c r="H21" s="79"/>
      <c r="I21" s="79"/>
      <c r="J21" s="79"/>
      <c r="K21" s="79"/>
      <c r="L21" s="79"/>
      <c r="P21" s="409" t="str">
        <f t="shared" ref="P21:R21" si="14">J149</f>
        <v>new mexico international school Total</v>
      </c>
      <c r="Q21" s="409" t="str">
        <f t="shared" si="14"/>
        <v>N/A</v>
      </c>
      <c r="R21" s="409" t="str">
        <f t="shared" si="14"/>
        <v>N/A</v>
      </c>
    </row>
    <row r="22" spans="2:18">
      <c r="C22" t="s">
        <v>46</v>
      </c>
      <c r="D22" s="76">
        <v>0</v>
      </c>
      <c r="E22" s="79">
        <v>0</v>
      </c>
      <c r="F22" s="76">
        <v>0</v>
      </c>
      <c r="G22" s="79">
        <v>0</v>
      </c>
      <c r="H22" s="79"/>
      <c r="I22" s="79"/>
      <c r="J22" s="79"/>
      <c r="K22" s="79"/>
      <c r="L22" s="79"/>
      <c r="M22" t="s">
        <v>675</v>
      </c>
      <c r="P22" s="409" t="str">
        <f t="shared" ref="P22:R22" si="15">J158</f>
        <v>nuestros valores charter school Total</v>
      </c>
      <c r="Q22" s="409">
        <f t="shared" si="15"/>
        <v>53300</v>
      </c>
      <c r="R22" s="409">
        <f t="shared" si="15"/>
        <v>53560.5</v>
      </c>
    </row>
    <row r="23" spans="2:18">
      <c r="B23" s="467" t="s">
        <v>264</v>
      </c>
      <c r="C23" s="467"/>
      <c r="D23" s="468">
        <v>0</v>
      </c>
      <c r="E23" s="469">
        <v>0</v>
      </c>
      <c r="F23" s="468">
        <v>0</v>
      </c>
      <c r="G23" s="469">
        <v>0</v>
      </c>
      <c r="H23" s="79"/>
      <c r="I23" s="79"/>
      <c r="J23" s="79" t="str">
        <f>B23</f>
        <v>albuquerque talent development academy Total</v>
      </c>
      <c r="K23" s="126" t="str">
        <f>IF(D23=0,"N/A",E23/D23)</f>
        <v>N/A</v>
      </c>
      <c r="L23" s="126" t="str">
        <f>IF(F23=0,"N/A",G23/F23)</f>
        <v>N/A</v>
      </c>
      <c r="P23" s="409" t="str">
        <f>J167</f>
        <v>public academy for performing arts Total</v>
      </c>
      <c r="Q23" s="409">
        <f>K167</f>
        <v>61206</v>
      </c>
      <c r="R23" s="409">
        <f>L167</f>
        <v>61207</v>
      </c>
    </row>
    <row r="24" spans="2:18">
      <c r="B24" t="s">
        <v>160</v>
      </c>
      <c r="C24" t="s">
        <v>39</v>
      </c>
      <c r="D24" s="76">
        <v>0</v>
      </c>
      <c r="E24" s="79">
        <v>0</v>
      </c>
      <c r="F24" s="76">
        <v>0</v>
      </c>
      <c r="G24" s="79">
        <v>0</v>
      </c>
      <c r="H24" s="79"/>
      <c r="I24" s="79"/>
      <c r="J24" s="79"/>
      <c r="K24" s="79"/>
      <c r="L24" s="79"/>
      <c r="P24" s="409" t="str">
        <f>J176</f>
        <v>robert f. kennedy charter school Total</v>
      </c>
      <c r="Q24" s="409" t="str">
        <f>K176</f>
        <v>N/A</v>
      </c>
      <c r="R24" s="409" t="str">
        <f>L176</f>
        <v>N/A</v>
      </c>
    </row>
    <row r="25" spans="2:18">
      <c r="C25" t="s">
        <v>40</v>
      </c>
      <c r="D25" s="76">
        <v>0.66</v>
      </c>
      <c r="E25" s="79">
        <v>38895.75</v>
      </c>
      <c r="F25" s="76">
        <v>0.66</v>
      </c>
      <c r="G25" s="79">
        <v>39000</v>
      </c>
      <c r="H25" s="79"/>
      <c r="I25" s="79"/>
      <c r="J25" s="79"/>
      <c r="P25" s="409" t="str">
        <f>J185</f>
        <v>siembra leadership high school Total</v>
      </c>
      <c r="Q25" s="409" t="str">
        <f>K185</f>
        <v>N/A</v>
      </c>
      <c r="R25" s="409" t="str">
        <f>L185</f>
        <v>N/A</v>
      </c>
    </row>
    <row r="26" spans="2:18">
      <c r="C26" t="s">
        <v>41</v>
      </c>
      <c r="D26" s="76">
        <v>0</v>
      </c>
      <c r="E26" s="79">
        <v>0</v>
      </c>
      <c r="F26" s="76">
        <v>0</v>
      </c>
      <c r="G26" s="79">
        <v>0</v>
      </c>
      <c r="H26" s="79"/>
      <c r="I26" s="79"/>
      <c r="J26" s="79"/>
      <c r="K26" s="79"/>
      <c r="L26" s="79"/>
      <c r="P26" s="409" t="str">
        <f>J194</f>
        <v>south valley academy Total</v>
      </c>
      <c r="Q26" s="409">
        <f>K194</f>
        <v>69967.87</v>
      </c>
      <c r="R26" s="409">
        <f>L194</f>
        <v>69968.87</v>
      </c>
    </row>
    <row r="27" spans="2:18">
      <c r="C27" t="s">
        <v>42</v>
      </c>
      <c r="D27" s="76">
        <v>0</v>
      </c>
      <c r="E27" s="79">
        <v>0</v>
      </c>
      <c r="F27" s="76">
        <v>0</v>
      </c>
      <c r="G27" s="79">
        <v>0</v>
      </c>
      <c r="H27" s="79"/>
      <c r="I27" s="79"/>
      <c r="J27" s="79"/>
      <c r="P27" s="409" t="str">
        <f>J203</f>
        <v>twenty first century public school Total</v>
      </c>
      <c r="Q27" s="409" t="str">
        <f>K203</f>
        <v>N/A</v>
      </c>
      <c r="R27" s="409" t="str">
        <f>L203</f>
        <v>N/A</v>
      </c>
    </row>
    <row r="28" spans="2:18">
      <c r="C28" t="s">
        <v>43</v>
      </c>
      <c r="D28" s="76">
        <v>0</v>
      </c>
      <c r="E28" s="79">
        <v>0</v>
      </c>
      <c r="F28" s="76">
        <v>0</v>
      </c>
      <c r="G28" s="79">
        <v>0</v>
      </c>
      <c r="H28" s="79"/>
      <c r="I28" s="79"/>
      <c r="J28" s="79"/>
      <c r="K28" s="79"/>
      <c r="L28" s="79"/>
      <c r="P28" s="409" t="str">
        <f>J212</f>
        <v>mosaic academy charter Total</v>
      </c>
      <c r="Q28" s="409" t="str">
        <f>K212</f>
        <v>N/A</v>
      </c>
      <c r="R28" s="409" t="str">
        <f>L212</f>
        <v>N/A</v>
      </c>
    </row>
    <row r="29" spans="2:18">
      <c r="C29" t="s">
        <v>44</v>
      </c>
      <c r="D29" s="76">
        <v>0</v>
      </c>
      <c r="E29" s="79">
        <v>0</v>
      </c>
      <c r="F29" s="76">
        <v>0</v>
      </c>
      <c r="G29" s="79">
        <v>0</v>
      </c>
      <c r="H29" s="79"/>
      <c r="I29" s="79"/>
      <c r="J29" s="79"/>
      <c r="K29" s="79"/>
      <c r="L29" s="79"/>
      <c r="P29" s="409" t="str">
        <f t="shared" ref="P29:R29" si="16">J221</f>
        <v>jefferson montessori academy Total</v>
      </c>
      <c r="Q29" s="409" t="str">
        <f t="shared" si="16"/>
        <v>N/A</v>
      </c>
      <c r="R29" s="409" t="str">
        <f t="shared" si="16"/>
        <v>N/A</v>
      </c>
    </row>
    <row r="30" spans="2:18">
      <c r="C30" t="s">
        <v>45</v>
      </c>
      <c r="D30" s="76">
        <v>0</v>
      </c>
      <c r="E30" s="79">
        <v>0</v>
      </c>
      <c r="F30" s="76">
        <v>0</v>
      </c>
      <c r="G30" s="79">
        <v>0</v>
      </c>
      <c r="H30" s="79"/>
      <c r="I30" s="79"/>
      <c r="J30" s="79"/>
      <c r="K30" s="79"/>
      <c r="L30" s="79"/>
      <c r="M30" t="s">
        <v>675</v>
      </c>
      <c r="P30" s="409" t="str">
        <f t="shared" ref="P30:R30" si="17">J230</f>
        <v>pecos connections academy Total</v>
      </c>
      <c r="Q30" s="409" t="str">
        <f t="shared" si="17"/>
        <v>N/A</v>
      </c>
      <c r="R30" s="409" t="str">
        <f t="shared" si="17"/>
        <v>N/A</v>
      </c>
    </row>
    <row r="31" spans="2:18">
      <c r="C31" t="s">
        <v>46</v>
      </c>
      <c r="D31" s="76">
        <v>0</v>
      </c>
      <c r="E31" s="79">
        <v>0</v>
      </c>
      <c r="F31" s="76">
        <v>0</v>
      </c>
      <c r="G31" s="79">
        <v>0</v>
      </c>
      <c r="H31" s="79"/>
      <c r="I31" s="79"/>
      <c r="J31" s="79"/>
      <c r="P31" s="409" t="str">
        <f>J239</f>
        <v>moreno valley Total</v>
      </c>
      <c r="Q31" s="409" t="str">
        <f>K239</f>
        <v>N/A</v>
      </c>
      <c r="R31" s="409" t="str">
        <f>L239</f>
        <v>N/A</v>
      </c>
    </row>
    <row r="32" spans="2:18">
      <c r="B32" s="467" t="s">
        <v>266</v>
      </c>
      <c r="C32" s="467"/>
      <c r="D32" s="468">
        <v>0.66</v>
      </c>
      <c r="E32" s="469">
        <v>38895.75</v>
      </c>
      <c r="F32" s="468">
        <v>0.66</v>
      </c>
      <c r="G32" s="469">
        <v>39000</v>
      </c>
      <c r="H32" s="79"/>
      <c r="I32" s="79"/>
      <c r="J32" s="79" t="str">
        <f>B32</f>
        <v>alice king community school Total</v>
      </c>
      <c r="K32" s="126">
        <f>IF(D32=0,"N/A",E32/D32)</f>
        <v>58932.954545454544</v>
      </c>
      <c r="L32" s="126">
        <f>IF(F32=0,"N/A",G32/F32)</f>
        <v>59090.909090909088</v>
      </c>
      <c r="P32" s="409" t="str">
        <f>J248</f>
        <v>deming cesar chavez charter high school Total</v>
      </c>
      <c r="Q32" s="409" t="str">
        <f>K248</f>
        <v>N/A</v>
      </c>
      <c r="R32" s="409" t="str">
        <f>L248</f>
        <v>N/A</v>
      </c>
    </row>
    <row r="33" spans="2:18">
      <c r="B33" t="s">
        <v>166</v>
      </c>
      <c r="C33" t="s">
        <v>39</v>
      </c>
      <c r="D33" s="76">
        <v>0</v>
      </c>
      <c r="E33" s="79">
        <v>0</v>
      </c>
      <c r="F33" s="76">
        <v>0</v>
      </c>
      <c r="G33" s="79">
        <v>0</v>
      </c>
      <c r="H33" s="79"/>
      <c r="I33" s="79"/>
      <c r="J33" s="79"/>
      <c r="P33" s="409" t="str">
        <f t="shared" ref="P33" si="18">J257</f>
        <v>new mexico virtual academy Total</v>
      </c>
      <c r="Q33" s="409" t="str">
        <f t="shared" ref="Q33" si="19">K257</f>
        <v>N/A</v>
      </c>
      <c r="R33" s="409" t="str">
        <f t="shared" ref="R33" si="20">L257</f>
        <v>N/A</v>
      </c>
    </row>
    <row r="34" spans="2:18">
      <c r="C34" t="s">
        <v>40</v>
      </c>
      <c r="D34" s="76">
        <v>0</v>
      </c>
      <c r="E34" s="79">
        <v>0</v>
      </c>
      <c r="F34" s="76">
        <v>0</v>
      </c>
      <c r="G34" s="79">
        <v>0</v>
      </c>
      <c r="H34" s="79"/>
      <c r="I34" s="79"/>
      <c r="J34" s="79"/>
      <c r="K34" s="79"/>
      <c r="L34" s="79"/>
      <c r="P34" s="409" t="str">
        <f>J266</f>
        <v>middle college high school Total</v>
      </c>
      <c r="Q34" s="409" t="str">
        <f>K266</f>
        <v>N/A</v>
      </c>
      <c r="R34" s="409" t="str">
        <f>L266</f>
        <v>N/A</v>
      </c>
    </row>
    <row r="35" spans="2:18">
      <c r="C35" t="s">
        <v>41</v>
      </c>
      <c r="D35" s="76">
        <v>0</v>
      </c>
      <c r="E35" s="79">
        <v>0</v>
      </c>
      <c r="F35" s="76">
        <v>0</v>
      </c>
      <c r="G35" s="79">
        <v>0</v>
      </c>
      <c r="H35" s="79"/>
      <c r="I35" s="79"/>
      <c r="J35" s="79"/>
      <c r="P35" s="409" t="str">
        <f t="shared" ref="P35:R35" si="21">J275</f>
        <v>lindrith area heritage Total</v>
      </c>
      <c r="Q35" s="409">
        <f t="shared" si="21"/>
        <v>55200</v>
      </c>
      <c r="R35" s="409">
        <f t="shared" si="21"/>
        <v>55200</v>
      </c>
    </row>
    <row r="36" spans="2:18">
      <c r="C36" t="s">
        <v>42</v>
      </c>
      <c r="D36" s="76">
        <v>0</v>
      </c>
      <c r="E36" s="79">
        <v>0</v>
      </c>
      <c r="F36" s="76">
        <v>0</v>
      </c>
      <c r="G36" s="79">
        <v>0</v>
      </c>
      <c r="H36" s="79"/>
      <c r="I36" s="79"/>
      <c r="J36" s="79"/>
      <c r="K36" s="79"/>
      <c r="L36" s="79"/>
      <c r="P36" s="409" t="str">
        <f t="shared" ref="P36:R36" si="22">J284</f>
        <v>san diego riverside Total</v>
      </c>
      <c r="Q36" s="409" t="str">
        <f t="shared" si="22"/>
        <v>N/A</v>
      </c>
      <c r="R36" s="409" t="str">
        <f t="shared" si="22"/>
        <v>N/A</v>
      </c>
    </row>
    <row r="37" spans="2:18">
      <c r="C37" t="s">
        <v>43</v>
      </c>
      <c r="D37" s="76">
        <v>0</v>
      </c>
      <c r="E37" s="79">
        <v>0</v>
      </c>
      <c r="F37" s="76">
        <v>0</v>
      </c>
      <c r="G37" s="79">
        <v>0</v>
      </c>
      <c r="H37" s="79"/>
      <c r="I37" s="79"/>
      <c r="J37" s="79"/>
      <c r="K37" s="79"/>
      <c r="L37" s="79"/>
      <c r="P37" s="409" t="str">
        <f t="shared" ref="P37:R37" si="23">J293</f>
        <v>sidney gutierrez middle school Total</v>
      </c>
      <c r="Q37" s="409" t="str">
        <f t="shared" si="23"/>
        <v>N/A</v>
      </c>
      <c r="R37" s="409" t="str">
        <f t="shared" si="23"/>
        <v>N/A</v>
      </c>
    </row>
    <row r="38" spans="2:18">
      <c r="C38" t="s">
        <v>44</v>
      </c>
      <c r="D38" s="76">
        <v>0</v>
      </c>
      <c r="E38" s="79">
        <v>0</v>
      </c>
      <c r="F38" s="76">
        <v>0</v>
      </c>
      <c r="G38" s="79">
        <v>0</v>
      </c>
      <c r="H38" s="79"/>
      <c r="I38" s="79"/>
      <c r="J38" s="79"/>
      <c r="K38" s="79"/>
      <c r="L38" s="79"/>
      <c r="M38" t="s">
        <v>675</v>
      </c>
      <c r="P38" s="409" t="str">
        <f t="shared" ref="P38:R38" si="24">J302</f>
        <v>academy for technology and the classics Total</v>
      </c>
      <c r="Q38" s="409" t="str">
        <f t="shared" si="24"/>
        <v>N/A</v>
      </c>
      <c r="R38" s="409" t="str">
        <f t="shared" si="24"/>
        <v>N/A</v>
      </c>
    </row>
    <row r="39" spans="2:18">
      <c r="C39" t="s">
        <v>45</v>
      </c>
      <c r="D39" s="76">
        <v>0</v>
      </c>
      <c r="E39" s="79">
        <v>0</v>
      </c>
      <c r="F39" s="76">
        <v>0</v>
      </c>
      <c r="G39" s="79">
        <v>0</v>
      </c>
      <c r="H39" s="79"/>
      <c r="I39" s="79"/>
      <c r="J39" s="79"/>
      <c r="P39" s="409" t="str">
        <f t="shared" ref="P39:R39" si="25">J311</f>
        <v>cottonwood valley charter school Total</v>
      </c>
      <c r="Q39" s="409">
        <f t="shared" si="25"/>
        <v>66000</v>
      </c>
      <c r="R39" s="409">
        <f t="shared" si="25"/>
        <v>66000</v>
      </c>
    </row>
    <row r="40" spans="2:18">
      <c r="C40" t="s">
        <v>46</v>
      </c>
      <c r="D40" s="76">
        <v>0</v>
      </c>
      <c r="E40" s="79">
        <v>0</v>
      </c>
      <c r="F40" s="76">
        <v>0</v>
      </c>
      <c r="G40" s="79">
        <v>0</v>
      </c>
      <c r="H40" s="79"/>
      <c r="I40" s="79"/>
      <c r="J40" s="79"/>
      <c r="K40" s="79"/>
      <c r="L40" s="79"/>
      <c r="P40" s="409" t="str">
        <f t="shared" ref="P40:R40" si="26">J320</f>
        <v>anansi charter school Total</v>
      </c>
      <c r="Q40" s="409" t="str">
        <f t="shared" si="26"/>
        <v>N/A</v>
      </c>
      <c r="R40" s="409" t="str">
        <f t="shared" si="26"/>
        <v>N/A</v>
      </c>
    </row>
    <row r="41" spans="2:18">
      <c r="B41" s="467" t="s">
        <v>283</v>
      </c>
      <c r="C41" s="467"/>
      <c r="D41" s="468">
        <v>0</v>
      </c>
      <c r="E41" s="469">
        <v>0</v>
      </c>
      <c r="F41" s="468">
        <v>0</v>
      </c>
      <c r="G41" s="469">
        <v>0</v>
      </c>
      <c r="H41" s="79"/>
      <c r="I41" s="79"/>
      <c r="J41" s="79" t="str">
        <f>B41</f>
        <v>christine duncan's heritage academy Total</v>
      </c>
      <c r="K41" s="126" t="str">
        <f>IF(D41=0,"N/A",E41/D41)</f>
        <v>N/A</v>
      </c>
      <c r="L41" s="126" t="str">
        <f>IF(F41=0,"N/A",G41/F41)</f>
        <v>N/A</v>
      </c>
      <c r="P41" s="409" t="str">
        <f>J329</f>
        <v>taos municipal charter school Total</v>
      </c>
      <c r="Q41" s="409" t="str">
        <f>K329</f>
        <v>N/A</v>
      </c>
      <c r="R41" s="409" t="str">
        <f>L329</f>
        <v>N/A</v>
      </c>
    </row>
    <row r="42" spans="2:18">
      <c r="B42" t="s">
        <v>245</v>
      </c>
      <c r="C42" t="s">
        <v>39</v>
      </c>
      <c r="D42" s="76">
        <v>0</v>
      </c>
      <c r="E42" s="79">
        <v>0</v>
      </c>
      <c r="F42" s="76">
        <v>0</v>
      </c>
      <c r="G42" s="79">
        <v>0</v>
      </c>
      <c r="H42" s="79"/>
      <c r="I42" s="79"/>
      <c r="J42" s="79"/>
      <c r="K42" s="79"/>
      <c r="L42" s="79"/>
      <c r="P42" s="409" t="str">
        <f>J338</f>
        <v>vista grande charter school Total</v>
      </c>
      <c r="Q42" s="409" t="str">
        <f>K338</f>
        <v>N/A</v>
      </c>
      <c r="R42" s="409" t="str">
        <f>L338</f>
        <v>N/A</v>
      </c>
    </row>
    <row r="43" spans="2:18">
      <c r="C43" t="s">
        <v>40</v>
      </c>
      <c r="D43" s="76">
        <v>0</v>
      </c>
      <c r="E43" s="79">
        <v>0</v>
      </c>
      <c r="F43" s="76">
        <v>0</v>
      </c>
      <c r="G43" s="79">
        <v>0</v>
      </c>
      <c r="H43" s="79"/>
      <c r="I43" s="79"/>
      <c r="J43" s="79"/>
      <c r="P43" s="409" t="str">
        <f>J347</f>
        <v>rio gallinas school Total</v>
      </c>
      <c r="Q43" s="409" t="str">
        <f>K347</f>
        <v>N/A</v>
      </c>
      <c r="R43" s="409" t="str">
        <f>L347</f>
        <v>N/A</v>
      </c>
    </row>
    <row r="44" spans="2:18">
      <c r="C44" t="s">
        <v>41</v>
      </c>
      <c r="D44" s="76">
        <v>0</v>
      </c>
      <c r="E44" s="79">
        <v>0</v>
      </c>
      <c r="F44" s="76">
        <v>0</v>
      </c>
      <c r="G44" s="79">
        <v>0</v>
      </c>
      <c r="H44" s="79"/>
      <c r="I44" s="79"/>
      <c r="J44" s="79"/>
      <c r="K44" s="79"/>
      <c r="L44" s="79"/>
      <c r="Q44" s="79">
        <f>SUM(Q6:Q43)</f>
        <v>463627.82454545452</v>
      </c>
      <c r="R44" s="79">
        <f>SUM(R6:R43)</f>
        <v>464048.27909090905</v>
      </c>
    </row>
    <row r="45" spans="2:18">
      <c r="C45" t="s">
        <v>42</v>
      </c>
      <c r="D45" s="76">
        <v>0</v>
      </c>
      <c r="E45" s="79">
        <v>0</v>
      </c>
      <c r="F45" s="76">
        <v>0</v>
      </c>
      <c r="G45" s="79">
        <v>0</v>
      </c>
      <c r="H45" s="79"/>
      <c r="I45" s="79"/>
      <c r="J45" s="79"/>
      <c r="K45" s="79"/>
      <c r="L45" s="79"/>
      <c r="Q45" s="410">
        <f>Q44-K348</f>
        <v>0</v>
      </c>
      <c r="R45" s="410">
        <f>R44-L348</f>
        <v>0</v>
      </c>
    </row>
    <row r="46" spans="2:18">
      <c r="C46" t="s">
        <v>43</v>
      </c>
      <c r="D46" s="76">
        <v>0</v>
      </c>
      <c r="E46" s="79">
        <v>0</v>
      </c>
      <c r="F46" s="76">
        <v>0</v>
      </c>
      <c r="G46" s="79">
        <v>0</v>
      </c>
      <c r="H46" s="79"/>
      <c r="I46" s="79"/>
      <c r="J46" s="79"/>
      <c r="K46" s="79"/>
      <c r="L46" s="79"/>
      <c r="M46" t="s">
        <v>675</v>
      </c>
    </row>
    <row r="47" spans="2:18">
      <c r="C47" t="s">
        <v>44</v>
      </c>
      <c r="D47" s="76">
        <v>0</v>
      </c>
      <c r="E47" s="79">
        <v>0</v>
      </c>
      <c r="F47" s="76">
        <v>0</v>
      </c>
      <c r="G47" s="79">
        <v>0</v>
      </c>
      <c r="H47" s="79"/>
      <c r="I47" s="79"/>
      <c r="J47" s="79"/>
    </row>
    <row r="48" spans="2:18">
      <c r="C48" t="s">
        <v>45</v>
      </c>
      <c r="D48" s="76">
        <v>0</v>
      </c>
      <c r="E48" s="79">
        <v>0</v>
      </c>
      <c r="F48" s="76">
        <v>0</v>
      </c>
      <c r="G48" s="79">
        <v>0</v>
      </c>
      <c r="H48" s="79"/>
      <c r="I48" s="79"/>
      <c r="J48" s="79"/>
      <c r="K48" s="79"/>
      <c r="L48" s="79"/>
    </row>
    <row r="49" spans="2:13">
      <c r="C49" t="s">
        <v>46</v>
      </c>
      <c r="D49" s="76">
        <v>0</v>
      </c>
      <c r="E49" s="79">
        <v>0</v>
      </c>
      <c r="F49" s="76">
        <v>0</v>
      </c>
      <c r="G49" s="79">
        <v>0</v>
      </c>
      <c r="H49" s="79"/>
      <c r="I49" s="79"/>
      <c r="J49" s="79"/>
    </row>
    <row r="50" spans="2:13">
      <c r="B50" s="467" t="s">
        <v>292</v>
      </c>
      <c r="C50" s="467"/>
      <c r="D50" s="468">
        <v>0</v>
      </c>
      <c r="E50" s="469">
        <v>0</v>
      </c>
      <c r="F50" s="468">
        <v>0</v>
      </c>
      <c r="G50" s="469">
        <v>0</v>
      </c>
      <c r="H50" s="79"/>
      <c r="I50" s="79"/>
      <c r="J50" s="79" t="str">
        <f>B50</f>
        <v>corrales international school Total</v>
      </c>
      <c r="K50" s="126" t="str">
        <f>IF(D50=0,"N/A",E50/D50)</f>
        <v>N/A</v>
      </c>
      <c r="L50" s="126" t="str">
        <f>IF(F50=0,"N/A",G50/F50)</f>
        <v>N/A</v>
      </c>
    </row>
    <row r="51" spans="2:13">
      <c r="B51" t="s">
        <v>171</v>
      </c>
      <c r="C51" t="s">
        <v>39</v>
      </c>
      <c r="D51" s="76">
        <v>0</v>
      </c>
      <c r="E51" s="79">
        <v>0</v>
      </c>
      <c r="F51" s="76">
        <v>0</v>
      </c>
      <c r="G51" s="79">
        <v>0</v>
      </c>
      <c r="H51" s="79"/>
      <c r="I51" s="79"/>
      <c r="J51" s="79"/>
    </row>
    <row r="52" spans="2:13">
      <c r="C52" t="s">
        <v>40</v>
      </c>
      <c r="D52" s="76">
        <v>0</v>
      </c>
      <c r="E52" s="79">
        <v>0</v>
      </c>
      <c r="F52" s="76">
        <v>0</v>
      </c>
      <c r="G52" s="79">
        <v>0</v>
      </c>
      <c r="H52" s="79"/>
      <c r="I52" s="79"/>
      <c r="J52" s="79"/>
      <c r="K52" s="79"/>
      <c r="L52" s="79"/>
    </row>
    <row r="53" spans="2:13">
      <c r="C53" t="s">
        <v>41</v>
      </c>
      <c r="D53" s="76">
        <v>0</v>
      </c>
      <c r="E53" s="79">
        <v>0</v>
      </c>
      <c r="F53" s="76">
        <v>0</v>
      </c>
      <c r="G53" s="79">
        <v>0</v>
      </c>
      <c r="H53" s="79"/>
      <c r="I53" s="79"/>
      <c r="J53" s="79"/>
      <c r="K53" s="79"/>
      <c r="L53" s="79"/>
    </row>
    <row r="54" spans="2:13">
      <c r="C54" t="s">
        <v>42</v>
      </c>
      <c r="D54" s="76">
        <v>0</v>
      </c>
      <c r="E54" s="79">
        <v>0</v>
      </c>
      <c r="F54" s="76">
        <v>0</v>
      </c>
      <c r="G54" s="79">
        <v>0</v>
      </c>
      <c r="H54" s="79"/>
      <c r="I54" s="79"/>
      <c r="J54" s="79"/>
      <c r="K54" s="79"/>
      <c r="L54" s="79"/>
      <c r="M54" t="s">
        <v>675</v>
      </c>
    </row>
    <row r="55" spans="2:13">
      <c r="C55" t="s">
        <v>43</v>
      </c>
      <c r="D55" s="76">
        <v>0</v>
      </c>
      <c r="E55" s="79">
        <v>0</v>
      </c>
      <c r="F55" s="76">
        <v>0</v>
      </c>
      <c r="G55" s="79">
        <v>0</v>
      </c>
      <c r="H55" s="79"/>
      <c r="I55" s="79"/>
      <c r="J55" s="79"/>
    </row>
    <row r="56" spans="2:13">
      <c r="C56" t="s">
        <v>44</v>
      </c>
      <c r="D56" s="76">
        <v>0</v>
      </c>
      <c r="E56" s="79">
        <v>0</v>
      </c>
      <c r="F56" s="76">
        <v>0</v>
      </c>
      <c r="G56" s="79">
        <v>0</v>
      </c>
      <c r="H56" s="79"/>
      <c r="I56" s="79"/>
      <c r="J56" s="79"/>
      <c r="K56" s="79"/>
      <c r="L56" s="79"/>
    </row>
    <row r="57" spans="2:13">
      <c r="C57" t="s">
        <v>45</v>
      </c>
      <c r="D57" s="76">
        <v>0</v>
      </c>
      <c r="E57" s="79">
        <v>0</v>
      </c>
      <c r="F57" s="76">
        <v>0</v>
      </c>
      <c r="G57" s="79">
        <v>0</v>
      </c>
      <c r="H57" s="79"/>
      <c r="I57" s="79"/>
      <c r="J57" s="79"/>
    </row>
    <row r="58" spans="2:13">
      <c r="C58" t="s">
        <v>46</v>
      </c>
      <c r="D58" s="76">
        <v>0</v>
      </c>
      <c r="E58" s="79">
        <v>0</v>
      </c>
      <c r="F58" s="76">
        <v>0</v>
      </c>
      <c r="G58" s="79">
        <v>0</v>
      </c>
      <c r="H58" s="79"/>
      <c r="I58" s="79"/>
      <c r="J58" s="79"/>
      <c r="K58" s="79"/>
      <c r="L58" s="79"/>
    </row>
    <row r="59" spans="2:13">
      <c r="B59" s="467" t="s">
        <v>301</v>
      </c>
      <c r="C59" s="467"/>
      <c r="D59" s="468">
        <v>0</v>
      </c>
      <c r="E59" s="469">
        <v>0</v>
      </c>
      <c r="F59" s="468">
        <v>0</v>
      </c>
      <c r="G59" s="469">
        <v>0</v>
      </c>
      <c r="H59" s="79"/>
      <c r="I59" s="79"/>
      <c r="J59" s="79" t="str">
        <f>B59</f>
        <v>digital arts and technology academy Total</v>
      </c>
      <c r="K59" s="126" t="str">
        <f>IF(D59=0,"N/A",E59/D59)</f>
        <v>N/A</v>
      </c>
      <c r="L59" s="126" t="str">
        <f>IF(F59=0,"N/A",G59/F59)</f>
        <v>N/A</v>
      </c>
    </row>
    <row r="60" spans="2:13">
      <c r="B60" t="s">
        <v>175</v>
      </c>
      <c r="C60" t="s">
        <v>39</v>
      </c>
      <c r="D60" s="76">
        <v>0</v>
      </c>
      <c r="E60" s="79">
        <v>0</v>
      </c>
      <c r="F60" s="76">
        <v>0</v>
      </c>
      <c r="G60" s="79">
        <v>0</v>
      </c>
      <c r="H60" s="79"/>
      <c r="I60" s="79"/>
      <c r="J60" s="79"/>
      <c r="K60" s="79"/>
      <c r="L60" s="79"/>
    </row>
    <row r="61" spans="2:13">
      <c r="C61" t="s">
        <v>40</v>
      </c>
      <c r="D61" s="76">
        <v>0</v>
      </c>
      <c r="E61" s="79">
        <v>0</v>
      </c>
      <c r="F61" s="76">
        <v>0</v>
      </c>
      <c r="G61" s="79">
        <v>0</v>
      </c>
      <c r="H61" s="79"/>
      <c r="I61" s="79"/>
      <c r="J61" s="79"/>
      <c r="K61" s="79"/>
      <c r="L61" s="79"/>
    </row>
    <row r="62" spans="2:13">
      <c r="C62" t="s">
        <v>41</v>
      </c>
      <c r="D62" s="76">
        <v>0</v>
      </c>
      <c r="E62" s="79">
        <v>0</v>
      </c>
      <c r="F62" s="76">
        <v>0</v>
      </c>
      <c r="G62" s="79">
        <v>0</v>
      </c>
      <c r="H62" s="79"/>
      <c r="I62" s="79"/>
      <c r="J62" s="79"/>
      <c r="K62" s="79"/>
      <c r="L62" s="79"/>
      <c r="M62" t="s">
        <v>675</v>
      </c>
    </row>
    <row r="63" spans="2:13">
      <c r="C63" t="s">
        <v>42</v>
      </c>
      <c r="D63" s="76">
        <v>0</v>
      </c>
      <c r="E63" s="79">
        <v>0</v>
      </c>
      <c r="F63" s="76">
        <v>0</v>
      </c>
      <c r="G63" s="79">
        <v>0</v>
      </c>
      <c r="H63" s="79"/>
      <c r="I63" s="79"/>
      <c r="J63" s="79"/>
    </row>
    <row r="64" spans="2:13">
      <c r="C64" t="s">
        <v>43</v>
      </c>
      <c r="D64" s="76">
        <v>0</v>
      </c>
      <c r="E64" s="79">
        <v>0</v>
      </c>
      <c r="F64" s="76">
        <v>0</v>
      </c>
      <c r="G64" s="79">
        <v>0</v>
      </c>
      <c r="H64" s="79"/>
      <c r="I64" s="79"/>
      <c r="J64" s="79"/>
      <c r="K64" s="79"/>
      <c r="L64" s="79"/>
    </row>
    <row r="65" spans="2:13">
      <c r="C65" t="s">
        <v>44</v>
      </c>
      <c r="D65" s="76">
        <v>0</v>
      </c>
      <c r="E65" s="79">
        <v>0</v>
      </c>
      <c r="F65" s="76">
        <v>0</v>
      </c>
      <c r="G65" s="79">
        <v>0</v>
      </c>
      <c r="H65" s="79"/>
      <c r="I65" s="79"/>
      <c r="J65" s="79"/>
    </row>
    <row r="66" spans="2:13">
      <c r="C66" t="s">
        <v>45</v>
      </c>
      <c r="D66" s="76">
        <v>0</v>
      </c>
      <c r="E66" s="79">
        <v>0</v>
      </c>
      <c r="F66" s="76">
        <v>0</v>
      </c>
      <c r="G66" s="79">
        <v>0</v>
      </c>
      <c r="H66" s="79"/>
      <c r="I66" s="79"/>
      <c r="J66" s="79"/>
      <c r="K66" s="79"/>
      <c r="L66" s="79"/>
    </row>
    <row r="67" spans="2:13">
      <c r="C67" t="s">
        <v>46</v>
      </c>
      <c r="D67" s="76">
        <v>0</v>
      </c>
      <c r="E67" s="79">
        <v>0</v>
      </c>
      <c r="F67" s="76">
        <v>0</v>
      </c>
      <c r="G67" s="79">
        <v>0</v>
      </c>
      <c r="H67" s="79"/>
      <c r="I67" s="79"/>
      <c r="J67" s="79"/>
    </row>
    <row r="68" spans="2:13">
      <c r="B68" s="467" t="s">
        <v>305</v>
      </c>
      <c r="C68" s="467"/>
      <c r="D68" s="468">
        <v>0</v>
      </c>
      <c r="E68" s="469">
        <v>0</v>
      </c>
      <c r="F68" s="468">
        <v>0</v>
      </c>
      <c r="G68" s="469">
        <v>0</v>
      </c>
      <c r="H68" s="79"/>
      <c r="I68" s="79"/>
      <c r="J68" s="79" t="str">
        <f>B68</f>
        <v>east mountain high school Total</v>
      </c>
      <c r="K68" s="126" t="str">
        <f>IF(D68=0,"N/A",E68/D68)</f>
        <v>N/A</v>
      </c>
      <c r="L68" s="126" t="str">
        <f>IF(F68=0,"N/A",G68/F68)</f>
        <v>N/A</v>
      </c>
    </row>
    <row r="69" spans="2:13">
      <c r="B69" t="s">
        <v>176</v>
      </c>
      <c r="C69" t="s">
        <v>39</v>
      </c>
      <c r="D69" s="76">
        <v>0</v>
      </c>
      <c r="E69" s="79">
        <v>0</v>
      </c>
      <c r="F69" s="76">
        <v>0</v>
      </c>
      <c r="G69" s="79">
        <v>0</v>
      </c>
      <c r="H69" s="79"/>
      <c r="I69" s="79"/>
      <c r="J69" s="79"/>
      <c r="K69" s="79"/>
      <c r="L69" s="79"/>
    </row>
    <row r="70" spans="2:13">
      <c r="C70" t="s">
        <v>40</v>
      </c>
      <c r="D70" s="76">
        <v>0</v>
      </c>
      <c r="E70" s="79">
        <v>0</v>
      </c>
      <c r="F70" s="76">
        <v>0</v>
      </c>
      <c r="G70" s="79">
        <v>0</v>
      </c>
      <c r="H70" s="79"/>
      <c r="I70" s="79"/>
      <c r="J70" s="79"/>
      <c r="K70" s="79"/>
      <c r="L70" s="79"/>
      <c r="M70" t="s">
        <v>675</v>
      </c>
    </row>
    <row r="71" spans="2:13">
      <c r="C71" t="s">
        <v>41</v>
      </c>
      <c r="D71" s="76">
        <v>0</v>
      </c>
      <c r="E71" s="79">
        <v>0</v>
      </c>
      <c r="F71" s="76">
        <v>0</v>
      </c>
      <c r="G71" s="79">
        <v>0</v>
      </c>
      <c r="H71" s="79"/>
      <c r="I71" s="79"/>
      <c r="J71" s="79"/>
    </row>
    <row r="72" spans="2:13">
      <c r="C72" t="s">
        <v>42</v>
      </c>
      <c r="D72" s="76">
        <v>0</v>
      </c>
      <c r="E72" s="79">
        <v>0</v>
      </c>
      <c r="F72" s="76">
        <v>0</v>
      </c>
      <c r="G72" s="79">
        <v>0</v>
      </c>
      <c r="H72" s="79"/>
      <c r="I72" s="79"/>
      <c r="J72" s="79"/>
      <c r="K72" s="79"/>
      <c r="L72" s="79"/>
    </row>
    <row r="73" spans="2:13">
      <c r="C73" t="s">
        <v>43</v>
      </c>
      <c r="D73" s="76">
        <v>0</v>
      </c>
      <c r="E73" s="79">
        <v>0</v>
      </c>
      <c r="F73" s="76">
        <v>0</v>
      </c>
      <c r="G73" s="79">
        <v>0</v>
      </c>
      <c r="H73" s="79"/>
      <c r="I73" s="79"/>
      <c r="J73" s="79"/>
    </row>
    <row r="74" spans="2:13">
      <c r="C74" t="s">
        <v>44</v>
      </c>
      <c r="D74" s="76">
        <v>0</v>
      </c>
      <c r="E74" s="79">
        <v>0</v>
      </c>
      <c r="F74" s="76">
        <v>0</v>
      </c>
      <c r="G74" s="79">
        <v>0</v>
      </c>
      <c r="H74" s="79"/>
      <c r="I74" s="79"/>
      <c r="J74" s="79"/>
      <c r="K74" s="79"/>
      <c r="L74" s="79"/>
    </row>
    <row r="75" spans="2:13">
      <c r="C75" t="s">
        <v>45</v>
      </c>
      <c r="D75" s="76">
        <v>0</v>
      </c>
      <c r="E75" s="79">
        <v>0</v>
      </c>
      <c r="F75" s="76">
        <v>0</v>
      </c>
      <c r="G75" s="79">
        <v>0</v>
      </c>
      <c r="H75" s="79"/>
      <c r="I75" s="79"/>
      <c r="J75" s="79"/>
    </row>
    <row r="76" spans="2:13">
      <c r="C76" t="s">
        <v>46</v>
      </c>
      <c r="D76" s="76">
        <v>0</v>
      </c>
      <c r="E76" s="79">
        <v>0</v>
      </c>
      <c r="F76" s="76">
        <v>0</v>
      </c>
      <c r="G76" s="79">
        <v>0</v>
      </c>
      <c r="H76" s="79"/>
      <c r="I76" s="79"/>
      <c r="J76" s="79"/>
      <c r="K76" s="79"/>
      <c r="L76" s="79"/>
    </row>
    <row r="77" spans="2:13">
      <c r="B77" s="467" t="s">
        <v>306</v>
      </c>
      <c r="C77" s="467"/>
      <c r="D77" s="468">
        <v>0</v>
      </c>
      <c r="E77" s="469">
        <v>0</v>
      </c>
      <c r="F77" s="468">
        <v>0</v>
      </c>
      <c r="G77" s="469">
        <v>0</v>
      </c>
      <c r="H77" s="79"/>
      <c r="I77" s="79"/>
      <c r="J77" s="79" t="str">
        <f>B77</f>
        <v>el camino real academy Total</v>
      </c>
      <c r="K77" s="126" t="str">
        <f>IF(D77=0,"N/A",E77/D77)</f>
        <v>N/A</v>
      </c>
      <c r="L77" s="126" t="str">
        <f>IF(F77=0,"N/A",G77/F77)</f>
        <v>N/A</v>
      </c>
    </row>
    <row r="78" spans="2:13">
      <c r="B78" t="s">
        <v>180</v>
      </c>
      <c r="C78" t="s">
        <v>39</v>
      </c>
      <c r="D78" s="76">
        <v>0</v>
      </c>
      <c r="E78" s="79">
        <v>0</v>
      </c>
      <c r="F78" s="76">
        <v>0</v>
      </c>
      <c r="G78" s="79">
        <v>0</v>
      </c>
      <c r="H78" s="79"/>
      <c r="I78" s="79"/>
      <c r="J78" s="79"/>
      <c r="K78" s="79"/>
      <c r="L78" s="79"/>
      <c r="M78" t="s">
        <v>675</v>
      </c>
    </row>
    <row r="79" spans="2:13">
      <c r="C79" t="s">
        <v>40</v>
      </c>
      <c r="D79" s="76">
        <v>0</v>
      </c>
      <c r="E79" s="79">
        <v>0</v>
      </c>
      <c r="F79" s="76">
        <v>0</v>
      </c>
      <c r="G79" s="79">
        <v>0</v>
      </c>
      <c r="H79" s="79"/>
      <c r="I79" s="79"/>
      <c r="J79" s="79"/>
    </row>
    <row r="80" spans="2:13">
      <c r="C80" t="s">
        <v>41</v>
      </c>
      <c r="D80" s="76">
        <v>0</v>
      </c>
      <c r="E80" s="79">
        <v>0</v>
      </c>
      <c r="F80" s="76">
        <v>0</v>
      </c>
      <c r="G80" s="79">
        <v>0</v>
      </c>
      <c r="H80" s="79"/>
      <c r="I80" s="79"/>
      <c r="J80" s="79"/>
      <c r="K80" s="79"/>
      <c r="L80" s="79"/>
    </row>
    <row r="81" spans="2:13">
      <c r="C81" t="s">
        <v>42</v>
      </c>
      <c r="D81" s="76">
        <v>0</v>
      </c>
      <c r="E81" s="79">
        <v>0</v>
      </c>
      <c r="F81" s="76">
        <v>0</v>
      </c>
      <c r="G81" s="79">
        <v>0</v>
      </c>
      <c r="H81" s="79"/>
      <c r="I81" s="79"/>
      <c r="J81" s="79"/>
    </row>
    <row r="82" spans="2:13">
      <c r="C82" t="s">
        <v>43</v>
      </c>
      <c r="D82" s="76">
        <v>0</v>
      </c>
      <c r="E82" s="79">
        <v>0</v>
      </c>
      <c r="F82" s="76">
        <v>0</v>
      </c>
      <c r="G82" s="79">
        <v>0</v>
      </c>
      <c r="H82" s="79"/>
      <c r="I82" s="79"/>
      <c r="J82" s="79"/>
      <c r="K82" s="79"/>
      <c r="L82" s="79"/>
    </row>
    <row r="83" spans="2:13">
      <c r="C83" t="s">
        <v>44</v>
      </c>
      <c r="D83" s="76">
        <v>0</v>
      </c>
      <c r="E83" s="79">
        <v>0</v>
      </c>
      <c r="F83" s="76">
        <v>0</v>
      </c>
      <c r="G83" s="79">
        <v>0</v>
      </c>
      <c r="H83" s="79"/>
      <c r="I83" s="79"/>
      <c r="J83" s="79"/>
    </row>
    <row r="84" spans="2:13">
      <c r="C84" t="s">
        <v>45</v>
      </c>
      <c r="D84" s="76">
        <v>0</v>
      </c>
      <c r="E84" s="79">
        <v>0</v>
      </c>
      <c r="F84" s="76">
        <v>0</v>
      </c>
      <c r="G84" s="79">
        <v>0</v>
      </c>
      <c r="H84" s="79"/>
      <c r="I84" s="79"/>
      <c r="J84" s="79"/>
      <c r="K84" s="79"/>
      <c r="L84" s="79"/>
    </row>
    <row r="85" spans="2:13">
      <c r="C85" t="s">
        <v>46</v>
      </c>
      <c r="D85" s="76">
        <v>0</v>
      </c>
      <c r="E85" s="79">
        <v>0</v>
      </c>
      <c r="F85" s="76">
        <v>0</v>
      </c>
      <c r="G85" s="79">
        <v>0</v>
      </c>
      <c r="H85" s="79"/>
      <c r="I85" s="79"/>
      <c r="J85" s="79"/>
      <c r="K85" s="79"/>
      <c r="L85" s="79"/>
    </row>
    <row r="86" spans="2:13">
      <c r="B86" s="467" t="s">
        <v>319</v>
      </c>
      <c r="C86" s="467"/>
      <c r="D86" s="468">
        <v>0</v>
      </c>
      <c r="E86" s="469">
        <v>0</v>
      </c>
      <c r="F86" s="468">
        <v>0</v>
      </c>
      <c r="G86" s="469">
        <v>0</v>
      </c>
      <c r="H86" s="79"/>
      <c r="I86" s="79"/>
      <c r="J86" s="79" t="str">
        <f>B86</f>
        <v>gordon bernell charter school Total</v>
      </c>
      <c r="K86" s="126" t="str">
        <f>IF(D86=0,"N/A",E86/D86)</f>
        <v>N/A</v>
      </c>
      <c r="L86" s="126" t="str">
        <f>IF(F86=0,"N/A",G86/F86)</f>
        <v>N/A</v>
      </c>
      <c r="M86" t="s">
        <v>675</v>
      </c>
    </row>
    <row r="87" spans="2:13">
      <c r="B87" t="s">
        <v>183</v>
      </c>
      <c r="C87" t="s">
        <v>39</v>
      </c>
      <c r="D87" s="76">
        <v>0</v>
      </c>
      <c r="E87" s="79">
        <v>0</v>
      </c>
      <c r="F87" s="76">
        <v>0</v>
      </c>
      <c r="G87" s="79">
        <v>0</v>
      </c>
      <c r="H87" s="79"/>
      <c r="I87" s="79"/>
      <c r="J87" s="79"/>
    </row>
    <row r="88" spans="2:13">
      <c r="C88" t="s">
        <v>40</v>
      </c>
      <c r="D88" s="76">
        <v>0</v>
      </c>
      <c r="E88" s="79">
        <v>0</v>
      </c>
      <c r="F88" s="76">
        <v>0</v>
      </c>
      <c r="G88" s="79">
        <v>0</v>
      </c>
      <c r="H88" s="79"/>
      <c r="I88" s="79"/>
      <c r="J88" s="79"/>
      <c r="K88" s="79"/>
      <c r="L88" s="79"/>
    </row>
    <row r="89" spans="2:13">
      <c r="C89" t="s">
        <v>41</v>
      </c>
      <c r="D89" s="76">
        <v>0</v>
      </c>
      <c r="E89" s="79">
        <v>0</v>
      </c>
      <c r="F89" s="76">
        <v>0</v>
      </c>
      <c r="G89" s="79">
        <v>0</v>
      </c>
      <c r="H89" s="79"/>
      <c r="I89" s="79"/>
      <c r="J89" s="79"/>
    </row>
    <row r="90" spans="2:13">
      <c r="C90" t="s">
        <v>42</v>
      </c>
      <c r="D90" s="76">
        <v>0</v>
      </c>
      <c r="E90" s="79">
        <v>0</v>
      </c>
      <c r="F90" s="76">
        <v>0</v>
      </c>
      <c r="G90" s="79">
        <v>0</v>
      </c>
      <c r="H90" s="79"/>
      <c r="I90" s="79"/>
      <c r="J90" s="79"/>
      <c r="K90" s="79"/>
      <c r="L90" s="79"/>
    </row>
    <row r="91" spans="2:13">
      <c r="C91" t="s">
        <v>43</v>
      </c>
      <c r="D91" s="76">
        <v>0</v>
      </c>
      <c r="E91" s="79">
        <v>0</v>
      </c>
      <c r="F91" s="76">
        <v>0</v>
      </c>
      <c r="G91" s="79">
        <v>0</v>
      </c>
      <c r="H91" s="79"/>
      <c r="I91" s="79"/>
      <c r="J91" s="79"/>
    </row>
    <row r="92" spans="2:13">
      <c r="C92" t="s">
        <v>44</v>
      </c>
      <c r="D92" s="76">
        <v>0</v>
      </c>
      <c r="E92" s="79">
        <v>0</v>
      </c>
      <c r="F92" s="76">
        <v>0</v>
      </c>
      <c r="G92" s="79">
        <v>0</v>
      </c>
      <c r="H92" s="79"/>
      <c r="I92" s="79"/>
      <c r="J92" s="79"/>
      <c r="K92" s="79"/>
      <c r="L92" s="79"/>
    </row>
    <row r="93" spans="2:13">
      <c r="C93" t="s">
        <v>45</v>
      </c>
      <c r="D93" s="76">
        <v>0</v>
      </c>
      <c r="E93" s="79">
        <v>0</v>
      </c>
      <c r="F93" s="76">
        <v>0</v>
      </c>
      <c r="G93" s="79">
        <v>0</v>
      </c>
      <c r="H93" s="79"/>
      <c r="I93" s="79"/>
      <c r="J93" s="79"/>
      <c r="K93" s="79"/>
      <c r="L93" s="79"/>
    </row>
    <row r="94" spans="2:13">
      <c r="C94" t="s">
        <v>46</v>
      </c>
      <c r="D94" s="76">
        <v>0</v>
      </c>
      <c r="E94" s="79">
        <v>0</v>
      </c>
      <c r="F94" s="76">
        <v>0</v>
      </c>
      <c r="G94" s="79">
        <v>0</v>
      </c>
      <c r="H94" s="79"/>
      <c r="I94" s="79"/>
      <c r="J94" s="79"/>
      <c r="K94" s="79"/>
      <c r="L94" s="79"/>
      <c r="M94" t="s">
        <v>675</v>
      </c>
    </row>
    <row r="95" spans="2:13">
      <c r="B95" s="467" t="s">
        <v>330</v>
      </c>
      <c r="C95" s="467"/>
      <c r="D95" s="468">
        <v>0</v>
      </c>
      <c r="E95" s="469">
        <v>0</v>
      </c>
      <c r="F95" s="468">
        <v>0</v>
      </c>
      <c r="G95" s="469">
        <v>0</v>
      </c>
      <c r="H95" s="79"/>
      <c r="I95" s="79"/>
      <c r="J95" s="79" t="str">
        <f>B95</f>
        <v>international school at mesa del sol Total</v>
      </c>
      <c r="K95" s="126" t="str">
        <f>IF(D95=0,"N/A",E95/D95)</f>
        <v>N/A</v>
      </c>
      <c r="L95" s="126" t="str">
        <f>IF(F95=0,"N/A",G95/F95)</f>
        <v>N/A</v>
      </c>
    </row>
    <row r="96" spans="2:13">
      <c r="B96" t="s">
        <v>186</v>
      </c>
      <c r="C96" t="s">
        <v>39</v>
      </c>
      <c r="D96" s="76">
        <v>0</v>
      </c>
      <c r="E96" s="79">
        <v>0</v>
      </c>
      <c r="F96" s="76">
        <v>0</v>
      </c>
      <c r="G96" s="79">
        <v>0</v>
      </c>
      <c r="H96" s="79"/>
      <c r="I96" s="79"/>
      <c r="J96" s="79"/>
      <c r="K96" s="79"/>
      <c r="L96" s="79"/>
    </row>
    <row r="97" spans="2:13">
      <c r="C97" t="s">
        <v>40</v>
      </c>
      <c r="D97" s="76">
        <v>1</v>
      </c>
      <c r="E97" s="79">
        <v>66521</v>
      </c>
      <c r="F97" s="76">
        <v>1</v>
      </c>
      <c r="G97" s="79">
        <v>66521</v>
      </c>
      <c r="H97" s="79"/>
      <c r="I97" s="79"/>
      <c r="J97" s="79"/>
    </row>
    <row r="98" spans="2:13">
      <c r="C98" t="s">
        <v>41</v>
      </c>
      <c r="D98" s="76">
        <v>0</v>
      </c>
      <c r="E98" s="79">
        <v>0</v>
      </c>
      <c r="F98" s="76">
        <v>0</v>
      </c>
      <c r="G98" s="79">
        <v>0</v>
      </c>
      <c r="H98" s="79"/>
      <c r="I98" s="79"/>
      <c r="J98" s="79"/>
      <c r="K98" s="79"/>
      <c r="L98" s="79"/>
    </row>
    <row r="99" spans="2:13">
      <c r="C99" t="s">
        <v>42</v>
      </c>
      <c r="D99" s="76">
        <v>0</v>
      </c>
      <c r="E99" s="79">
        <v>0</v>
      </c>
      <c r="F99" s="76">
        <v>0</v>
      </c>
      <c r="G99" s="79">
        <v>0</v>
      </c>
      <c r="H99" s="79"/>
      <c r="I99" s="79"/>
      <c r="J99" s="79"/>
    </row>
    <row r="100" spans="2:13">
      <c r="C100" t="s">
        <v>43</v>
      </c>
      <c r="D100" s="76">
        <v>0</v>
      </c>
      <c r="E100" s="79">
        <v>0</v>
      </c>
      <c r="F100" s="76">
        <v>0</v>
      </c>
      <c r="G100" s="79">
        <v>0</v>
      </c>
      <c r="H100" s="79"/>
      <c r="I100" s="79"/>
      <c r="J100" s="79"/>
      <c r="K100" s="79"/>
      <c r="L100" s="79"/>
    </row>
    <row r="101" spans="2:13">
      <c r="C101" t="s">
        <v>44</v>
      </c>
      <c r="D101" s="76">
        <v>0</v>
      </c>
      <c r="E101" s="79">
        <v>0</v>
      </c>
      <c r="F101" s="76">
        <v>0</v>
      </c>
      <c r="G101" s="79">
        <v>0</v>
      </c>
      <c r="H101" s="79"/>
      <c r="I101" s="79"/>
      <c r="J101" s="79"/>
      <c r="K101" s="79"/>
      <c r="L101" s="79"/>
    </row>
    <row r="102" spans="2:13">
      <c r="C102" t="s">
        <v>45</v>
      </c>
      <c r="D102" s="76">
        <v>0</v>
      </c>
      <c r="E102" s="79">
        <v>0</v>
      </c>
      <c r="F102" s="76">
        <v>0</v>
      </c>
      <c r="G102" s="79">
        <v>0</v>
      </c>
      <c r="H102" s="79"/>
      <c r="I102" s="79"/>
      <c r="J102" s="79"/>
      <c r="K102" s="79"/>
      <c r="L102" s="79"/>
      <c r="M102" t="s">
        <v>675</v>
      </c>
    </row>
    <row r="103" spans="2:13">
      <c r="C103" t="s">
        <v>46</v>
      </c>
      <c r="D103" s="76">
        <v>0</v>
      </c>
      <c r="E103" s="79">
        <v>0</v>
      </c>
      <c r="F103" s="76">
        <v>0</v>
      </c>
      <c r="G103" s="79">
        <v>0</v>
      </c>
      <c r="H103" s="79"/>
      <c r="I103" s="79"/>
      <c r="J103" s="79"/>
    </row>
    <row r="104" spans="2:13">
      <c r="B104" s="467" t="s">
        <v>336</v>
      </c>
      <c r="C104" s="467"/>
      <c r="D104" s="468">
        <v>1</v>
      </c>
      <c r="E104" s="469">
        <v>66521</v>
      </c>
      <c r="F104" s="468">
        <v>1</v>
      </c>
      <c r="G104" s="469">
        <v>66521</v>
      </c>
      <c r="H104" s="79"/>
      <c r="I104" s="79"/>
      <c r="J104" s="79" t="str">
        <f>B104</f>
        <v>la academia de esperanza Total</v>
      </c>
      <c r="K104" s="126">
        <f>IF(D104=0,"N/A",E104/D104)</f>
        <v>66521</v>
      </c>
      <c r="L104" s="126">
        <f>IF(F104=0,"N/A",G104/F104)</f>
        <v>66521</v>
      </c>
    </row>
    <row r="105" spans="2:13">
      <c r="B105" t="s">
        <v>193</v>
      </c>
      <c r="C105" t="s">
        <v>39</v>
      </c>
      <c r="D105" s="76">
        <v>0</v>
      </c>
      <c r="E105" s="79">
        <v>0</v>
      </c>
      <c r="F105" s="76">
        <v>0</v>
      </c>
      <c r="G105" s="79">
        <v>0</v>
      </c>
      <c r="H105" s="79"/>
      <c r="I105" s="79"/>
      <c r="J105" s="79"/>
    </row>
    <row r="106" spans="2:13">
      <c r="C106" t="s">
        <v>40</v>
      </c>
      <c r="D106" s="76">
        <v>0</v>
      </c>
      <c r="E106" s="79">
        <v>0</v>
      </c>
      <c r="F106" s="76">
        <v>0</v>
      </c>
      <c r="G106" s="79">
        <v>0</v>
      </c>
      <c r="H106" s="79"/>
      <c r="I106" s="79"/>
      <c r="J106" s="79"/>
      <c r="K106" s="79"/>
      <c r="L106" s="79"/>
    </row>
    <row r="107" spans="2:13">
      <c r="C107" t="s">
        <v>41</v>
      </c>
      <c r="D107" s="76">
        <v>0</v>
      </c>
      <c r="E107" s="79">
        <v>0</v>
      </c>
      <c r="F107" s="76">
        <v>0</v>
      </c>
      <c r="G107" s="79">
        <v>0</v>
      </c>
      <c r="H107" s="79"/>
      <c r="I107" s="79"/>
      <c r="J107" s="79"/>
    </row>
    <row r="108" spans="2:13">
      <c r="C108" t="s">
        <v>42</v>
      </c>
      <c r="D108" s="76">
        <v>0</v>
      </c>
      <c r="E108" s="79">
        <v>0</v>
      </c>
      <c r="F108" s="76">
        <v>0</v>
      </c>
      <c r="G108" s="79">
        <v>0</v>
      </c>
      <c r="H108" s="79"/>
      <c r="I108" s="79"/>
      <c r="J108" s="79"/>
      <c r="K108" s="79"/>
      <c r="L108" s="79"/>
    </row>
    <row r="109" spans="2:13">
      <c r="C109" t="s">
        <v>43</v>
      </c>
      <c r="D109" s="76">
        <v>1</v>
      </c>
      <c r="E109" s="79">
        <v>32500</v>
      </c>
      <c r="F109" s="76">
        <v>1</v>
      </c>
      <c r="G109" s="79">
        <v>32500</v>
      </c>
      <c r="H109" s="79"/>
      <c r="I109" s="79"/>
      <c r="J109" s="79"/>
      <c r="K109" s="79"/>
      <c r="L109" s="79"/>
    </row>
    <row r="110" spans="2:13">
      <c r="C110" t="s">
        <v>44</v>
      </c>
      <c r="D110" s="76">
        <v>0</v>
      </c>
      <c r="E110" s="79">
        <v>0</v>
      </c>
      <c r="F110" s="76">
        <v>0</v>
      </c>
      <c r="G110" s="79">
        <v>0</v>
      </c>
      <c r="H110" s="79"/>
      <c r="I110" s="79"/>
      <c r="J110" s="79"/>
      <c r="K110" s="79"/>
      <c r="L110" s="79"/>
      <c r="M110" t="s">
        <v>675</v>
      </c>
    </row>
    <row r="111" spans="2:13">
      <c r="C111" t="s">
        <v>45</v>
      </c>
      <c r="D111" s="76">
        <v>0</v>
      </c>
      <c r="E111" s="79">
        <v>0</v>
      </c>
      <c r="F111" s="76">
        <v>0</v>
      </c>
      <c r="G111" s="79">
        <v>0</v>
      </c>
      <c r="H111" s="79"/>
      <c r="I111" s="79"/>
      <c r="J111" s="79"/>
    </row>
    <row r="112" spans="2:13">
      <c r="C112" t="s">
        <v>46</v>
      </c>
      <c r="D112" s="76">
        <v>0</v>
      </c>
      <c r="E112" s="79">
        <v>0</v>
      </c>
      <c r="F112" s="76">
        <v>0</v>
      </c>
      <c r="G112" s="79">
        <v>0</v>
      </c>
      <c r="H112" s="79"/>
      <c r="I112" s="79"/>
      <c r="J112" s="79"/>
      <c r="K112" s="79"/>
      <c r="L112" s="79"/>
    </row>
    <row r="113" spans="2:13">
      <c r="B113" s="467" t="s">
        <v>350</v>
      </c>
      <c r="C113" s="467"/>
      <c r="D113" s="468">
        <v>1</v>
      </c>
      <c r="E113" s="469">
        <v>32500</v>
      </c>
      <c r="F113" s="468">
        <v>1</v>
      </c>
      <c r="G113" s="469">
        <v>32500</v>
      </c>
      <c r="H113" s="79"/>
      <c r="I113" s="79"/>
      <c r="J113" s="79" t="str">
        <f>B113</f>
        <v>los puentes charter school Total</v>
      </c>
      <c r="K113" s="126">
        <f>IF(D113=0,"N/A",E113/D113)</f>
        <v>32500</v>
      </c>
      <c r="L113" s="126">
        <f>IF(F113=0,"N/A",G113/F113)</f>
        <v>32500</v>
      </c>
    </row>
    <row r="114" spans="2:13">
      <c r="B114" t="s">
        <v>202</v>
      </c>
      <c r="C114" t="s">
        <v>39</v>
      </c>
      <c r="D114" s="76">
        <v>0</v>
      </c>
      <c r="E114" s="79">
        <v>0</v>
      </c>
      <c r="F114" s="76">
        <v>0</v>
      </c>
      <c r="G114" s="79">
        <v>0</v>
      </c>
      <c r="H114" s="79"/>
      <c r="I114" s="79"/>
      <c r="J114" s="79"/>
      <c r="K114" s="79"/>
      <c r="L114" s="79"/>
    </row>
    <row r="115" spans="2:13">
      <c r="C115" t="s">
        <v>40</v>
      </c>
      <c r="D115" s="76">
        <v>0</v>
      </c>
      <c r="E115" s="79">
        <v>0</v>
      </c>
      <c r="F115" s="76">
        <v>0</v>
      </c>
      <c r="G115" s="79">
        <v>0</v>
      </c>
      <c r="H115" s="79"/>
      <c r="I115" s="79"/>
      <c r="J115" s="79"/>
      <c r="K115" s="79"/>
      <c r="L115" s="79"/>
    </row>
    <row r="116" spans="2:13">
      <c r="C116" t="s">
        <v>41</v>
      </c>
      <c r="D116" s="76">
        <v>0</v>
      </c>
      <c r="E116" s="79">
        <v>0</v>
      </c>
      <c r="F116" s="76">
        <v>0</v>
      </c>
      <c r="G116" s="79">
        <v>0</v>
      </c>
      <c r="H116" s="79"/>
      <c r="I116" s="79"/>
      <c r="J116" s="79"/>
    </row>
    <row r="117" spans="2:13">
      <c r="C117" t="s">
        <v>42</v>
      </c>
      <c r="D117" s="76">
        <v>0</v>
      </c>
      <c r="E117" s="79">
        <v>0</v>
      </c>
      <c r="F117" s="76">
        <v>0</v>
      </c>
      <c r="G117" s="79">
        <v>0</v>
      </c>
      <c r="H117" s="79"/>
      <c r="I117" s="79"/>
      <c r="J117" s="79"/>
      <c r="K117" s="79"/>
      <c r="L117" s="79"/>
    </row>
    <row r="118" spans="2:13">
      <c r="C118" t="s">
        <v>43</v>
      </c>
      <c r="D118" s="76">
        <v>0</v>
      </c>
      <c r="E118" s="79">
        <v>0</v>
      </c>
      <c r="F118" s="76">
        <v>0</v>
      </c>
      <c r="G118" s="79">
        <v>0</v>
      </c>
      <c r="H118" s="79"/>
      <c r="I118" s="79"/>
      <c r="J118" s="79"/>
      <c r="M118" t="s">
        <v>675</v>
      </c>
    </row>
    <row r="119" spans="2:13">
      <c r="C119" t="s">
        <v>44</v>
      </c>
      <c r="D119" s="76">
        <v>0</v>
      </c>
      <c r="E119" s="79">
        <v>0</v>
      </c>
      <c r="F119" s="76">
        <v>0</v>
      </c>
      <c r="G119" s="79">
        <v>0</v>
      </c>
      <c r="H119" s="79"/>
      <c r="I119" s="79"/>
      <c r="J119" s="79"/>
      <c r="K119" s="79"/>
      <c r="L119" s="79"/>
    </row>
    <row r="120" spans="2:13">
      <c r="C120" t="s">
        <v>45</v>
      </c>
      <c r="D120" s="76">
        <v>0</v>
      </c>
      <c r="E120" s="79">
        <v>0</v>
      </c>
      <c r="F120" s="76">
        <v>0</v>
      </c>
      <c r="G120" s="79">
        <v>0</v>
      </c>
      <c r="H120" s="79"/>
      <c r="I120" s="79"/>
      <c r="J120" s="79"/>
    </row>
    <row r="121" spans="2:13">
      <c r="C121" t="s">
        <v>46</v>
      </c>
      <c r="D121" s="76">
        <v>0</v>
      </c>
      <c r="E121" s="79">
        <v>0</v>
      </c>
      <c r="F121" s="76">
        <v>0</v>
      </c>
      <c r="G121" s="79">
        <v>0</v>
      </c>
      <c r="H121" s="79"/>
      <c r="I121" s="79"/>
      <c r="J121" s="79"/>
      <c r="K121" s="79"/>
      <c r="L121" s="79"/>
    </row>
    <row r="122" spans="2:13">
      <c r="B122" s="467" t="s">
        <v>364</v>
      </c>
      <c r="C122" s="467"/>
      <c r="D122" s="468">
        <v>0</v>
      </c>
      <c r="E122" s="469">
        <v>0</v>
      </c>
      <c r="F122" s="468">
        <v>0</v>
      </c>
      <c r="G122" s="469">
        <v>0</v>
      </c>
      <c r="H122" s="79"/>
      <c r="I122" s="79"/>
      <c r="J122" s="79" t="str">
        <f>B122</f>
        <v>montessori of the rio grande Total</v>
      </c>
      <c r="K122" s="126" t="str">
        <f>IF(D122=0,"N/A",E122/D122)</f>
        <v>N/A</v>
      </c>
      <c r="L122" s="126" t="str">
        <f>IF(F122=0,"N/A",G122/F122)</f>
        <v>N/A</v>
      </c>
    </row>
    <row r="123" spans="2:13">
      <c r="B123" t="s">
        <v>205</v>
      </c>
      <c r="C123" t="s">
        <v>39</v>
      </c>
      <c r="D123" s="76">
        <v>0</v>
      </c>
      <c r="E123" s="79">
        <v>0</v>
      </c>
      <c r="F123" s="76">
        <v>0</v>
      </c>
      <c r="G123" s="79">
        <v>0</v>
      </c>
      <c r="H123" s="79"/>
      <c r="I123" s="79"/>
      <c r="J123" s="79"/>
      <c r="K123" s="79"/>
      <c r="L123" s="79"/>
    </row>
    <row r="124" spans="2:13">
      <c r="C124" t="s">
        <v>40</v>
      </c>
      <c r="D124" s="76">
        <v>0</v>
      </c>
      <c r="E124" s="79">
        <v>0</v>
      </c>
      <c r="F124" s="76">
        <v>0</v>
      </c>
      <c r="G124" s="79">
        <v>0</v>
      </c>
      <c r="H124" s="79"/>
      <c r="I124" s="79"/>
      <c r="J124" s="79"/>
    </row>
    <row r="125" spans="2:13">
      <c r="C125" t="s">
        <v>41</v>
      </c>
      <c r="D125" s="76">
        <v>0</v>
      </c>
      <c r="E125" s="79">
        <v>0</v>
      </c>
      <c r="F125" s="76">
        <v>0</v>
      </c>
      <c r="G125" s="79">
        <v>0</v>
      </c>
      <c r="H125" s="79"/>
      <c r="I125" s="79"/>
      <c r="J125" s="79"/>
      <c r="K125" s="79"/>
      <c r="L125" s="79"/>
    </row>
    <row r="126" spans="2:13">
      <c r="C126" t="s">
        <v>42</v>
      </c>
      <c r="D126" s="76">
        <v>0</v>
      </c>
      <c r="E126" s="79">
        <v>0</v>
      </c>
      <c r="F126" s="76">
        <v>0</v>
      </c>
      <c r="G126" s="79">
        <v>0</v>
      </c>
      <c r="H126" s="79"/>
      <c r="I126" s="79"/>
      <c r="J126" s="79"/>
      <c r="M126" t="s">
        <v>675</v>
      </c>
    </row>
    <row r="127" spans="2:13">
      <c r="C127" t="s">
        <v>43</v>
      </c>
      <c r="D127" s="76">
        <v>0</v>
      </c>
      <c r="E127" s="79">
        <v>0</v>
      </c>
      <c r="F127" s="76">
        <v>0</v>
      </c>
      <c r="G127" s="79">
        <v>0</v>
      </c>
      <c r="H127" s="79"/>
      <c r="I127" s="79"/>
      <c r="J127" s="79"/>
      <c r="K127" s="79"/>
      <c r="L127" s="79"/>
    </row>
    <row r="128" spans="2:13">
      <c r="C128" t="s">
        <v>44</v>
      </c>
      <c r="D128" s="76">
        <v>0</v>
      </c>
      <c r="E128" s="79">
        <v>0</v>
      </c>
      <c r="F128" s="76">
        <v>0</v>
      </c>
      <c r="G128" s="79">
        <v>0</v>
      </c>
      <c r="H128" s="79"/>
      <c r="I128" s="79"/>
      <c r="J128" s="79"/>
    </row>
    <row r="129" spans="2:13">
      <c r="C129" t="s">
        <v>45</v>
      </c>
      <c r="D129" s="76">
        <v>0</v>
      </c>
      <c r="E129" s="79">
        <v>0</v>
      </c>
      <c r="F129" s="76">
        <v>0</v>
      </c>
      <c r="G129" s="79">
        <v>0</v>
      </c>
      <c r="H129" s="79"/>
      <c r="I129" s="79"/>
      <c r="J129" s="79"/>
      <c r="K129" s="79"/>
      <c r="L129" s="79"/>
    </row>
    <row r="130" spans="2:13">
      <c r="C130" t="s">
        <v>46</v>
      </c>
      <c r="D130" s="76">
        <v>0</v>
      </c>
      <c r="E130" s="79">
        <v>0</v>
      </c>
      <c r="F130" s="76">
        <v>0</v>
      </c>
      <c r="G130" s="79">
        <v>0</v>
      </c>
      <c r="H130" s="79"/>
      <c r="I130" s="79"/>
      <c r="J130" s="79"/>
      <c r="K130" s="79"/>
      <c r="L130" s="79"/>
    </row>
    <row r="131" spans="2:13">
      <c r="B131" s="467" t="s">
        <v>370</v>
      </c>
      <c r="C131" s="467"/>
      <c r="D131" s="468">
        <v>0</v>
      </c>
      <c r="E131" s="469">
        <v>0</v>
      </c>
      <c r="F131" s="468">
        <v>0</v>
      </c>
      <c r="G131" s="469">
        <v>0</v>
      </c>
      <c r="H131" s="79"/>
      <c r="I131" s="79"/>
      <c r="J131" s="79" t="str">
        <f>B131</f>
        <v>mountain mahogany community school Total</v>
      </c>
      <c r="K131" s="126" t="str">
        <f>IF(D131=0,"N/A",E131/D131)</f>
        <v>N/A</v>
      </c>
      <c r="L131" s="126" t="str">
        <f>IF(F131=0,"N/A",G131/F131)</f>
        <v>N/A</v>
      </c>
    </row>
    <row r="132" spans="2:13">
      <c r="B132" t="s">
        <v>206</v>
      </c>
      <c r="C132" t="s">
        <v>39</v>
      </c>
      <c r="D132" s="76">
        <v>0</v>
      </c>
      <c r="E132" s="79">
        <v>0</v>
      </c>
      <c r="F132" s="76">
        <v>0</v>
      </c>
      <c r="G132" s="79">
        <v>0</v>
      </c>
      <c r="H132" s="79"/>
      <c r="I132" s="79"/>
      <c r="J132" s="79"/>
    </row>
    <row r="133" spans="2:13">
      <c r="C133" t="s">
        <v>40</v>
      </c>
      <c r="D133" s="76">
        <v>0</v>
      </c>
      <c r="E133" s="79">
        <v>0</v>
      </c>
      <c r="F133" s="76">
        <v>0</v>
      </c>
      <c r="G133" s="79">
        <v>0</v>
      </c>
      <c r="H133" s="79"/>
      <c r="I133" s="79"/>
      <c r="J133" s="79"/>
      <c r="K133" s="79"/>
      <c r="L133" s="79"/>
    </row>
    <row r="134" spans="2:13">
      <c r="C134" t="s">
        <v>41</v>
      </c>
      <c r="D134" s="76">
        <v>0</v>
      </c>
      <c r="E134" s="79">
        <v>0</v>
      </c>
      <c r="F134" s="76">
        <v>0</v>
      </c>
      <c r="G134" s="79">
        <v>0</v>
      </c>
      <c r="H134" s="79"/>
      <c r="I134" s="79"/>
      <c r="J134" s="79"/>
      <c r="M134" t="s">
        <v>675</v>
      </c>
    </row>
    <row r="135" spans="2:13">
      <c r="C135" t="s">
        <v>42</v>
      </c>
      <c r="D135" s="76">
        <v>0</v>
      </c>
      <c r="E135" s="79">
        <v>0</v>
      </c>
      <c r="F135" s="76">
        <v>0</v>
      </c>
      <c r="G135" s="79">
        <v>0</v>
      </c>
      <c r="H135" s="79"/>
      <c r="I135" s="79"/>
      <c r="J135" s="79"/>
      <c r="K135" s="79"/>
      <c r="L135" s="79"/>
    </row>
    <row r="136" spans="2:13">
      <c r="C136" t="s">
        <v>43</v>
      </c>
      <c r="D136" s="76">
        <v>0</v>
      </c>
      <c r="E136" s="79">
        <v>0</v>
      </c>
      <c r="F136" s="76">
        <v>0</v>
      </c>
      <c r="G136" s="79">
        <v>0</v>
      </c>
      <c r="H136" s="79"/>
      <c r="I136" s="79"/>
      <c r="J136" s="79"/>
    </row>
    <row r="137" spans="2:13">
      <c r="C137" t="s">
        <v>44</v>
      </c>
      <c r="D137" s="76">
        <v>0</v>
      </c>
      <c r="E137" s="79">
        <v>0</v>
      </c>
      <c r="F137" s="76">
        <v>0</v>
      </c>
      <c r="G137" s="79">
        <v>0</v>
      </c>
      <c r="H137" s="79"/>
      <c r="I137" s="79"/>
      <c r="J137" s="79"/>
      <c r="K137" s="79"/>
      <c r="L137" s="79"/>
    </row>
    <row r="138" spans="2:13">
      <c r="C138" t="s">
        <v>45</v>
      </c>
      <c r="D138" s="76">
        <v>0</v>
      </c>
      <c r="E138" s="79">
        <v>0</v>
      </c>
      <c r="F138" s="76">
        <v>0</v>
      </c>
      <c r="G138" s="79">
        <v>0</v>
      </c>
      <c r="H138" s="79"/>
      <c r="I138" s="79"/>
      <c r="J138" s="79"/>
      <c r="K138" s="79"/>
      <c r="L138" s="79"/>
    </row>
    <row r="139" spans="2:13">
      <c r="C139" t="s">
        <v>46</v>
      </c>
      <c r="D139" s="76">
        <v>0</v>
      </c>
      <c r="E139" s="79">
        <v>0</v>
      </c>
      <c r="F139" s="76">
        <v>0</v>
      </c>
      <c r="G139" s="79">
        <v>0</v>
      </c>
      <c r="H139" s="79"/>
      <c r="I139" s="79"/>
      <c r="J139" s="79"/>
      <c r="K139" s="79"/>
      <c r="L139" s="79"/>
    </row>
    <row r="140" spans="2:13">
      <c r="B140" s="467" t="s">
        <v>372</v>
      </c>
      <c r="C140" s="467"/>
      <c r="D140" s="468">
        <v>0</v>
      </c>
      <c r="E140" s="469">
        <v>0</v>
      </c>
      <c r="F140" s="468">
        <v>0</v>
      </c>
      <c r="G140" s="469">
        <v>0</v>
      </c>
      <c r="H140" s="79"/>
      <c r="I140" s="79"/>
      <c r="J140" s="79" t="str">
        <f>B140</f>
        <v>native american community academy Total</v>
      </c>
      <c r="K140" s="126" t="str">
        <f>IF(D140=0,"N/A",E140/D140)</f>
        <v>N/A</v>
      </c>
      <c r="L140" s="126" t="str">
        <f>IF(F140=0,"N/A",G140/F140)</f>
        <v>N/A</v>
      </c>
    </row>
    <row r="141" spans="2:13">
      <c r="B141" t="s">
        <v>210</v>
      </c>
      <c r="C141" t="s">
        <v>39</v>
      </c>
      <c r="D141" s="76">
        <v>0</v>
      </c>
      <c r="E141" s="79">
        <v>0</v>
      </c>
      <c r="F141" s="76">
        <v>0</v>
      </c>
      <c r="G141" s="79">
        <v>0</v>
      </c>
      <c r="H141" s="79"/>
      <c r="I141" s="79"/>
      <c r="J141" s="79"/>
      <c r="K141" s="79"/>
      <c r="L141" s="79"/>
    </row>
    <row r="142" spans="2:13">
      <c r="C142" t="s">
        <v>40</v>
      </c>
      <c r="D142" s="76">
        <v>0</v>
      </c>
      <c r="E142" s="79">
        <v>0</v>
      </c>
      <c r="F142" s="76">
        <v>0</v>
      </c>
      <c r="G142" s="79">
        <v>0</v>
      </c>
      <c r="H142" s="79"/>
      <c r="I142" s="79"/>
      <c r="J142" s="79"/>
      <c r="M142" t="s">
        <v>675</v>
      </c>
    </row>
    <row r="143" spans="2:13">
      <c r="C143" t="s">
        <v>41</v>
      </c>
      <c r="D143" s="76">
        <v>0</v>
      </c>
      <c r="E143" s="79">
        <v>0</v>
      </c>
      <c r="F143" s="76">
        <v>0</v>
      </c>
      <c r="G143" s="79">
        <v>0</v>
      </c>
      <c r="H143" s="79"/>
      <c r="I143" s="79"/>
      <c r="J143" s="79"/>
      <c r="K143" s="79"/>
      <c r="L143" s="79"/>
    </row>
    <row r="144" spans="2:13">
      <c r="C144" t="s">
        <v>42</v>
      </c>
      <c r="D144" s="76">
        <v>0</v>
      </c>
      <c r="E144" s="79">
        <v>0</v>
      </c>
      <c r="F144" s="76">
        <v>0</v>
      </c>
      <c r="G144" s="79">
        <v>0</v>
      </c>
      <c r="H144" s="79"/>
      <c r="I144" s="79"/>
      <c r="J144" s="79"/>
    </row>
    <row r="145" spans="2:13">
      <c r="C145" t="s">
        <v>43</v>
      </c>
      <c r="D145" s="76">
        <v>0</v>
      </c>
      <c r="E145" s="79">
        <v>0</v>
      </c>
      <c r="F145" s="76">
        <v>0</v>
      </c>
      <c r="G145" s="79">
        <v>0</v>
      </c>
      <c r="H145" s="79"/>
      <c r="I145" s="79"/>
      <c r="J145" s="79"/>
      <c r="K145" s="79"/>
      <c r="L145" s="79"/>
    </row>
    <row r="146" spans="2:13">
      <c r="C146" t="s">
        <v>44</v>
      </c>
      <c r="D146" s="76">
        <v>0</v>
      </c>
      <c r="E146" s="79">
        <v>0</v>
      </c>
      <c r="F146" s="76">
        <v>0</v>
      </c>
      <c r="G146" s="79">
        <v>0</v>
      </c>
      <c r="H146" s="79"/>
      <c r="I146" s="79"/>
      <c r="J146" s="79"/>
      <c r="K146" s="79"/>
      <c r="L146" s="79"/>
    </row>
    <row r="147" spans="2:13">
      <c r="C147" t="s">
        <v>45</v>
      </c>
      <c r="D147" s="76">
        <v>0</v>
      </c>
      <c r="E147" s="79">
        <v>0</v>
      </c>
      <c r="F147" s="76">
        <v>0</v>
      </c>
      <c r="G147" s="79">
        <v>0</v>
      </c>
      <c r="H147" s="79"/>
      <c r="I147" s="79"/>
      <c r="J147" s="79"/>
      <c r="K147" s="79"/>
      <c r="L147" s="79"/>
    </row>
    <row r="148" spans="2:13">
      <c r="C148" t="s">
        <v>46</v>
      </c>
      <c r="D148" s="76">
        <v>0</v>
      </c>
      <c r="E148" s="79">
        <v>0</v>
      </c>
      <c r="F148" s="76">
        <v>0</v>
      </c>
      <c r="G148" s="79">
        <v>0</v>
      </c>
      <c r="H148" s="79"/>
      <c r="I148" s="79"/>
      <c r="J148" s="79"/>
    </row>
    <row r="149" spans="2:13">
      <c r="B149" s="467" t="s">
        <v>376</v>
      </c>
      <c r="C149" s="467"/>
      <c r="D149" s="468">
        <v>0</v>
      </c>
      <c r="E149" s="469">
        <v>0</v>
      </c>
      <c r="F149" s="468">
        <v>0</v>
      </c>
      <c r="G149" s="469">
        <v>0</v>
      </c>
      <c r="H149" s="79"/>
      <c r="I149" s="79"/>
      <c r="J149" s="79" t="str">
        <f>B149</f>
        <v>new mexico international school Total</v>
      </c>
      <c r="K149" s="126" t="str">
        <f>IF(D149=0,"N/A",E149/D149)</f>
        <v>N/A</v>
      </c>
      <c r="L149" s="126" t="str">
        <f>IF(F149=0,"N/A",G149/F149)</f>
        <v>N/A</v>
      </c>
    </row>
    <row r="150" spans="2:13">
      <c r="B150" t="s">
        <v>214</v>
      </c>
      <c r="C150" t="s">
        <v>39</v>
      </c>
      <c r="D150" s="76">
        <v>0</v>
      </c>
      <c r="E150" s="79">
        <v>0</v>
      </c>
      <c r="F150" s="76">
        <v>0</v>
      </c>
      <c r="G150" s="79">
        <v>0</v>
      </c>
      <c r="H150" s="79"/>
      <c r="I150" s="79"/>
      <c r="J150" s="79"/>
      <c r="K150" s="79"/>
      <c r="L150" s="79"/>
      <c r="M150" t="s">
        <v>675</v>
      </c>
    </row>
    <row r="151" spans="2:13">
      <c r="C151" t="s">
        <v>40</v>
      </c>
      <c r="D151" s="76">
        <v>0</v>
      </c>
      <c r="E151" s="79">
        <v>0</v>
      </c>
      <c r="F151" s="76">
        <v>0</v>
      </c>
      <c r="G151" s="79">
        <v>0</v>
      </c>
      <c r="H151" s="79"/>
      <c r="I151" s="79"/>
      <c r="J151" s="79"/>
    </row>
    <row r="152" spans="2:13">
      <c r="C152" t="s">
        <v>41</v>
      </c>
      <c r="D152" s="76">
        <v>0</v>
      </c>
      <c r="E152" s="79">
        <v>0</v>
      </c>
      <c r="F152" s="76">
        <v>0</v>
      </c>
      <c r="G152" s="79">
        <v>0</v>
      </c>
      <c r="H152" s="79"/>
      <c r="I152" s="79"/>
      <c r="J152" s="79"/>
      <c r="K152" s="79"/>
      <c r="L152" s="79"/>
    </row>
    <row r="153" spans="2:13">
      <c r="C153" t="s">
        <v>42</v>
      </c>
      <c r="D153" s="76">
        <v>0</v>
      </c>
      <c r="E153" s="79">
        <v>0</v>
      </c>
      <c r="F153" s="76">
        <v>0</v>
      </c>
      <c r="G153" s="79">
        <v>0</v>
      </c>
      <c r="H153" s="79"/>
      <c r="I153" s="79"/>
      <c r="J153" s="79"/>
    </row>
    <row r="154" spans="2:13">
      <c r="C154" t="s">
        <v>43</v>
      </c>
      <c r="D154" s="76">
        <v>2</v>
      </c>
      <c r="E154" s="79">
        <v>106600</v>
      </c>
      <c r="F154" s="76">
        <v>2</v>
      </c>
      <c r="G154" s="79">
        <v>107121</v>
      </c>
      <c r="H154" s="79"/>
      <c r="I154" s="79"/>
      <c r="J154" s="79"/>
      <c r="K154" s="79"/>
      <c r="L154" s="79"/>
    </row>
    <row r="155" spans="2:13">
      <c r="C155" t="s">
        <v>44</v>
      </c>
      <c r="D155" s="76">
        <v>0</v>
      </c>
      <c r="E155" s="79">
        <v>0</v>
      </c>
      <c r="F155" s="76">
        <v>0</v>
      </c>
      <c r="G155" s="79">
        <v>0</v>
      </c>
      <c r="H155" s="79"/>
      <c r="I155" s="79"/>
      <c r="J155" s="79"/>
    </row>
    <row r="156" spans="2:13">
      <c r="C156" t="s">
        <v>45</v>
      </c>
      <c r="D156" s="76">
        <v>0</v>
      </c>
      <c r="E156" s="79">
        <v>0</v>
      </c>
      <c r="F156" s="76">
        <v>0</v>
      </c>
      <c r="G156" s="79">
        <v>0</v>
      </c>
      <c r="H156" s="79"/>
      <c r="I156" s="79"/>
      <c r="J156" s="79"/>
      <c r="K156" s="79"/>
      <c r="L156" s="79"/>
    </row>
    <row r="157" spans="2:13">
      <c r="C157" t="s">
        <v>46</v>
      </c>
      <c r="D157" s="76">
        <v>0</v>
      </c>
      <c r="E157" s="79">
        <v>0</v>
      </c>
      <c r="F157" s="76">
        <v>0</v>
      </c>
      <c r="G157" s="79">
        <v>0</v>
      </c>
      <c r="H157" s="79"/>
      <c r="I157" s="79"/>
      <c r="J157" s="79"/>
      <c r="K157" s="79"/>
      <c r="L157" s="79"/>
    </row>
    <row r="158" spans="2:13">
      <c r="B158" s="467" t="s">
        <v>380</v>
      </c>
      <c r="C158" s="467"/>
      <c r="D158" s="468">
        <v>2</v>
      </c>
      <c r="E158" s="469">
        <v>106600</v>
      </c>
      <c r="F158" s="468">
        <v>2</v>
      </c>
      <c r="G158" s="469">
        <v>107121</v>
      </c>
      <c r="H158" s="79"/>
      <c r="I158" s="79"/>
      <c r="J158" s="79" t="str">
        <f>B158</f>
        <v>nuestros valores charter school Total</v>
      </c>
      <c r="K158" s="126">
        <f>IF(D158=0,"N/A",E158/D158)</f>
        <v>53300</v>
      </c>
      <c r="L158" s="126">
        <f>IF(F158=0,"N/A",G158/F158)</f>
        <v>53560.5</v>
      </c>
      <c r="M158" t="s">
        <v>675</v>
      </c>
    </row>
    <row r="159" spans="2:13">
      <c r="B159" t="s">
        <v>215</v>
      </c>
      <c r="C159" t="s">
        <v>39</v>
      </c>
      <c r="D159" s="76">
        <v>0</v>
      </c>
      <c r="E159" s="79">
        <v>0</v>
      </c>
      <c r="F159" s="76">
        <v>0</v>
      </c>
      <c r="G159" s="79">
        <v>0</v>
      </c>
      <c r="H159" s="79"/>
      <c r="I159" s="79"/>
      <c r="J159" s="79"/>
      <c r="K159" s="79"/>
      <c r="L159" s="79"/>
    </row>
    <row r="160" spans="2:13">
      <c r="C160" t="s">
        <v>40</v>
      </c>
      <c r="D160" s="76">
        <v>0</v>
      </c>
      <c r="E160" s="79">
        <v>0</v>
      </c>
      <c r="F160" s="76">
        <v>0</v>
      </c>
      <c r="G160" s="79">
        <v>0</v>
      </c>
      <c r="H160" s="79"/>
      <c r="I160" s="79"/>
      <c r="J160" s="79"/>
      <c r="K160" s="79"/>
      <c r="L160" s="79"/>
    </row>
    <row r="161" spans="2:13">
      <c r="C161" t="s">
        <v>41</v>
      </c>
      <c r="D161" s="76">
        <v>0</v>
      </c>
      <c r="E161" s="79">
        <v>0</v>
      </c>
      <c r="F161" s="76">
        <v>0</v>
      </c>
      <c r="G161" s="79">
        <v>0</v>
      </c>
      <c r="H161" s="79"/>
      <c r="I161" s="79"/>
      <c r="J161" s="79"/>
    </row>
    <row r="162" spans="2:13">
      <c r="C162" t="s">
        <v>42</v>
      </c>
      <c r="D162" s="76">
        <v>0</v>
      </c>
      <c r="E162" s="79">
        <v>0</v>
      </c>
      <c r="F162" s="76">
        <v>0</v>
      </c>
      <c r="G162" s="79">
        <v>0</v>
      </c>
      <c r="H162" s="79"/>
      <c r="I162" s="79"/>
      <c r="J162" s="79"/>
      <c r="K162" s="79"/>
      <c r="L162" s="79"/>
    </row>
    <row r="163" spans="2:13">
      <c r="C163" t="s">
        <v>43</v>
      </c>
      <c r="D163" s="76">
        <v>1</v>
      </c>
      <c r="E163" s="79">
        <v>61206</v>
      </c>
      <c r="F163" s="76">
        <v>1</v>
      </c>
      <c r="G163" s="79">
        <v>61207</v>
      </c>
      <c r="H163" s="79"/>
      <c r="I163" s="79"/>
      <c r="J163" s="79"/>
    </row>
    <row r="164" spans="2:13">
      <c r="C164" t="s">
        <v>44</v>
      </c>
      <c r="D164" s="76">
        <v>0</v>
      </c>
      <c r="E164" s="79">
        <v>0</v>
      </c>
      <c r="F164" s="76">
        <v>0</v>
      </c>
      <c r="G164" s="79">
        <v>0</v>
      </c>
      <c r="H164" s="79"/>
      <c r="I164" s="79"/>
      <c r="J164" s="79"/>
      <c r="K164" s="79"/>
      <c r="L164" s="79"/>
    </row>
    <row r="165" spans="2:13">
      <c r="C165" t="s">
        <v>45</v>
      </c>
      <c r="D165" s="76">
        <v>0</v>
      </c>
      <c r="E165" s="79">
        <v>0</v>
      </c>
      <c r="F165" s="76">
        <v>0</v>
      </c>
      <c r="G165" s="79">
        <v>0</v>
      </c>
      <c r="H165" s="79"/>
      <c r="I165" s="79"/>
      <c r="J165" s="79"/>
    </row>
    <row r="166" spans="2:13">
      <c r="C166" t="s">
        <v>46</v>
      </c>
      <c r="D166" s="76">
        <v>0</v>
      </c>
      <c r="E166" s="79">
        <v>0</v>
      </c>
      <c r="F166" s="76">
        <v>0</v>
      </c>
      <c r="G166" s="79">
        <v>0</v>
      </c>
      <c r="H166" s="79"/>
      <c r="I166" s="79"/>
      <c r="J166" s="79"/>
      <c r="K166" s="79"/>
      <c r="L166" s="79"/>
      <c r="M166" t="s">
        <v>675</v>
      </c>
    </row>
    <row r="167" spans="2:13">
      <c r="B167" s="467" t="s">
        <v>386</v>
      </c>
      <c r="C167" s="467"/>
      <c r="D167" s="468">
        <v>1</v>
      </c>
      <c r="E167" s="469">
        <v>61206</v>
      </c>
      <c r="F167" s="468">
        <v>1</v>
      </c>
      <c r="G167" s="469">
        <v>61207</v>
      </c>
      <c r="H167" s="79"/>
      <c r="I167" s="79"/>
      <c r="J167" s="79" t="str">
        <f>B167</f>
        <v>public academy for performing arts Total</v>
      </c>
      <c r="K167" s="126">
        <f>IF(D167=0,"N/A",E167/D167)</f>
        <v>61206</v>
      </c>
      <c r="L167" s="126">
        <f>IF(F167=0,"N/A",G167/F167)</f>
        <v>61207</v>
      </c>
    </row>
    <row r="168" spans="2:13">
      <c r="B168" t="s">
        <v>219</v>
      </c>
      <c r="C168" t="s">
        <v>39</v>
      </c>
      <c r="D168" s="76">
        <v>0</v>
      </c>
      <c r="E168" s="79">
        <v>0</v>
      </c>
      <c r="F168" s="76">
        <v>0</v>
      </c>
      <c r="G168" s="79">
        <v>0</v>
      </c>
      <c r="H168" s="79"/>
      <c r="I168" s="79"/>
      <c r="J168" s="79"/>
      <c r="K168" s="79"/>
      <c r="L168" s="79"/>
    </row>
    <row r="169" spans="2:13">
      <c r="C169" t="s">
        <v>40</v>
      </c>
      <c r="D169" s="76">
        <v>0</v>
      </c>
      <c r="E169" s="79">
        <v>0</v>
      </c>
      <c r="F169" s="76">
        <v>0</v>
      </c>
      <c r="G169" s="79">
        <v>0</v>
      </c>
      <c r="H169" s="79"/>
      <c r="I169" s="79"/>
      <c r="J169" s="79"/>
    </row>
    <row r="170" spans="2:13">
      <c r="C170" t="s">
        <v>41</v>
      </c>
      <c r="D170" s="76">
        <v>0</v>
      </c>
      <c r="E170" s="79">
        <v>0</v>
      </c>
      <c r="F170" s="76">
        <v>0</v>
      </c>
      <c r="G170" s="79">
        <v>0</v>
      </c>
      <c r="H170" s="79"/>
      <c r="I170" s="79"/>
      <c r="J170" s="79"/>
      <c r="K170" s="79"/>
      <c r="L170" s="79"/>
    </row>
    <row r="171" spans="2:13">
      <c r="C171" t="s">
        <v>42</v>
      </c>
      <c r="D171" s="76">
        <v>0</v>
      </c>
      <c r="E171" s="79">
        <v>0</v>
      </c>
      <c r="F171" s="76">
        <v>0</v>
      </c>
      <c r="G171" s="79">
        <v>0</v>
      </c>
      <c r="H171" s="79"/>
      <c r="I171" s="79"/>
      <c r="J171" s="79"/>
    </row>
    <row r="172" spans="2:13">
      <c r="C172" t="s">
        <v>43</v>
      </c>
      <c r="D172" s="76">
        <v>0</v>
      </c>
      <c r="E172" s="79">
        <v>0</v>
      </c>
      <c r="F172" s="76">
        <v>0</v>
      </c>
      <c r="G172" s="79">
        <v>0</v>
      </c>
      <c r="H172" s="79"/>
      <c r="I172" s="79"/>
      <c r="J172" s="79"/>
      <c r="K172" s="79"/>
      <c r="L172" s="79"/>
    </row>
    <row r="173" spans="2:13">
      <c r="C173" t="s">
        <v>44</v>
      </c>
      <c r="D173" s="76">
        <v>0</v>
      </c>
      <c r="E173" s="79">
        <v>0</v>
      </c>
      <c r="F173" s="76">
        <v>0</v>
      </c>
      <c r="G173" s="79">
        <v>0</v>
      </c>
      <c r="H173" s="79"/>
      <c r="I173" s="79"/>
      <c r="J173" s="79"/>
    </row>
    <row r="174" spans="2:13">
      <c r="C174" t="s">
        <v>45</v>
      </c>
      <c r="D174" s="76">
        <v>0</v>
      </c>
      <c r="E174" s="79">
        <v>0</v>
      </c>
      <c r="F174" s="76">
        <v>0</v>
      </c>
      <c r="G174" s="79">
        <v>0</v>
      </c>
      <c r="H174" s="79"/>
      <c r="I174" s="79"/>
      <c r="J174" s="79"/>
      <c r="K174" s="79"/>
      <c r="L174" s="79"/>
      <c r="M174" t="s">
        <v>675</v>
      </c>
    </row>
    <row r="175" spans="2:13">
      <c r="C175" t="s">
        <v>46</v>
      </c>
      <c r="D175" s="76">
        <v>0</v>
      </c>
      <c r="E175" s="79">
        <v>0</v>
      </c>
      <c r="F175" s="76">
        <v>0</v>
      </c>
      <c r="G175" s="79">
        <v>0</v>
      </c>
      <c r="H175" s="79"/>
      <c r="I175" s="79"/>
      <c r="J175" s="79"/>
      <c r="K175" s="79"/>
      <c r="L175" s="79"/>
    </row>
    <row r="176" spans="2:13">
      <c r="B176" s="467" t="s">
        <v>394</v>
      </c>
      <c r="C176" s="467"/>
      <c r="D176" s="468">
        <v>0</v>
      </c>
      <c r="E176" s="469">
        <v>0</v>
      </c>
      <c r="F176" s="468">
        <v>0</v>
      </c>
      <c r="G176" s="469">
        <v>0</v>
      </c>
      <c r="H176" s="79"/>
      <c r="I176" s="79"/>
      <c r="J176" s="79" t="str">
        <f>B176</f>
        <v>robert f. kennedy charter school Total</v>
      </c>
      <c r="K176" s="126" t="str">
        <f>IF(D176=0,"N/A",E176/D176)</f>
        <v>N/A</v>
      </c>
      <c r="L176" s="126" t="str">
        <f>IF(F176=0,"N/A",G176/F176)</f>
        <v>N/A</v>
      </c>
    </row>
    <row r="177" spans="2:13">
      <c r="B177" t="s">
        <v>225</v>
      </c>
      <c r="C177" t="s">
        <v>39</v>
      </c>
      <c r="D177" s="76">
        <v>0</v>
      </c>
      <c r="E177" s="79">
        <v>0</v>
      </c>
      <c r="F177" s="76">
        <v>0</v>
      </c>
      <c r="G177" s="79">
        <v>0</v>
      </c>
      <c r="H177" s="79"/>
      <c r="I177" s="79"/>
      <c r="J177" s="79"/>
    </row>
    <row r="178" spans="2:13">
      <c r="C178" t="s">
        <v>40</v>
      </c>
      <c r="D178" s="76">
        <v>0</v>
      </c>
      <c r="E178" s="79">
        <v>0</v>
      </c>
      <c r="F178" s="76">
        <v>0</v>
      </c>
      <c r="G178" s="79">
        <v>0</v>
      </c>
      <c r="H178" s="79"/>
      <c r="I178" s="79"/>
      <c r="J178" s="79"/>
      <c r="K178" s="79"/>
      <c r="L178" s="79"/>
    </row>
    <row r="179" spans="2:13">
      <c r="C179" t="s">
        <v>41</v>
      </c>
      <c r="D179" s="76">
        <v>0</v>
      </c>
      <c r="E179" s="79">
        <v>0</v>
      </c>
      <c r="F179" s="76">
        <v>0</v>
      </c>
      <c r="G179" s="79">
        <v>0</v>
      </c>
      <c r="H179" s="79"/>
      <c r="I179" s="79"/>
      <c r="J179" s="79"/>
    </row>
    <row r="180" spans="2:13">
      <c r="C180" t="s">
        <v>42</v>
      </c>
      <c r="D180" s="76">
        <v>0</v>
      </c>
      <c r="E180" s="79">
        <v>0</v>
      </c>
      <c r="F180" s="76">
        <v>0</v>
      </c>
      <c r="G180" s="79">
        <v>0</v>
      </c>
      <c r="H180" s="79"/>
      <c r="I180" s="79"/>
      <c r="J180" s="79"/>
      <c r="K180" s="79"/>
      <c r="L180" s="79"/>
    </row>
    <row r="181" spans="2:13">
      <c r="C181" t="s">
        <v>43</v>
      </c>
      <c r="D181" s="76">
        <v>0</v>
      </c>
      <c r="E181" s="79">
        <v>0</v>
      </c>
      <c r="F181" s="76">
        <v>0</v>
      </c>
      <c r="G181" s="79">
        <v>0</v>
      </c>
      <c r="H181" s="79"/>
      <c r="I181" s="79"/>
      <c r="J181" s="79"/>
    </row>
    <row r="182" spans="2:13">
      <c r="C182" t="s">
        <v>44</v>
      </c>
      <c r="D182" s="76">
        <v>0</v>
      </c>
      <c r="E182" s="79">
        <v>0</v>
      </c>
      <c r="F182" s="76">
        <v>0</v>
      </c>
      <c r="G182" s="79">
        <v>0</v>
      </c>
      <c r="H182" s="79"/>
      <c r="I182" s="79"/>
      <c r="J182" s="79"/>
      <c r="K182" s="79"/>
      <c r="L182" s="79"/>
      <c r="M182" t="s">
        <v>675</v>
      </c>
    </row>
    <row r="183" spans="2:13">
      <c r="C183" t="s">
        <v>45</v>
      </c>
      <c r="D183" s="76">
        <v>0</v>
      </c>
      <c r="E183" s="79">
        <v>0</v>
      </c>
      <c r="F183" s="76">
        <v>0</v>
      </c>
      <c r="G183" s="79">
        <v>0</v>
      </c>
      <c r="H183" s="79"/>
      <c r="I183" s="79"/>
      <c r="J183" s="79"/>
      <c r="K183" s="79"/>
      <c r="L183" s="79"/>
    </row>
    <row r="184" spans="2:13">
      <c r="C184" t="s">
        <v>46</v>
      </c>
      <c r="D184" s="76">
        <v>0</v>
      </c>
      <c r="E184" s="79">
        <v>0</v>
      </c>
      <c r="F184" s="76">
        <v>0</v>
      </c>
      <c r="G184" s="79">
        <v>0</v>
      </c>
      <c r="H184" s="79"/>
      <c r="I184" s="79"/>
      <c r="J184" s="79"/>
      <c r="K184" s="79"/>
      <c r="L184" s="79"/>
    </row>
    <row r="185" spans="2:13">
      <c r="B185" s="467" t="s">
        <v>406</v>
      </c>
      <c r="C185" s="467"/>
      <c r="D185" s="468">
        <v>0</v>
      </c>
      <c r="E185" s="469">
        <v>0</v>
      </c>
      <c r="F185" s="468">
        <v>0</v>
      </c>
      <c r="G185" s="469">
        <v>0</v>
      </c>
      <c r="H185" s="79"/>
      <c r="I185" s="79"/>
      <c r="J185" s="79" t="str">
        <f>B185</f>
        <v>siembra leadership high school Total</v>
      </c>
      <c r="K185" s="126" t="str">
        <f>IF(D185=0,"N/A",E185/D185)</f>
        <v>N/A</v>
      </c>
      <c r="L185" s="126" t="str">
        <f>IF(F185=0,"N/A",G185/F185)</f>
        <v>N/A</v>
      </c>
    </row>
    <row r="186" spans="2:13">
      <c r="B186" t="s">
        <v>228</v>
      </c>
      <c r="C186" t="s">
        <v>39</v>
      </c>
      <c r="D186" s="76">
        <v>0</v>
      </c>
      <c r="E186" s="79">
        <v>0</v>
      </c>
      <c r="F186" s="76">
        <v>0</v>
      </c>
      <c r="G186" s="79">
        <v>0</v>
      </c>
      <c r="H186" s="79"/>
      <c r="I186" s="79"/>
      <c r="J186" s="79"/>
      <c r="K186" s="79"/>
      <c r="L186" s="79"/>
    </row>
    <row r="187" spans="2:13">
      <c r="C187" t="s">
        <v>40</v>
      </c>
      <c r="D187" s="76">
        <v>0</v>
      </c>
      <c r="E187" s="79">
        <v>0</v>
      </c>
      <c r="F187" s="76">
        <v>0</v>
      </c>
      <c r="G187" s="79">
        <v>0</v>
      </c>
      <c r="H187" s="79"/>
      <c r="I187" s="79"/>
      <c r="J187" s="79"/>
    </row>
    <row r="188" spans="2:13">
      <c r="C188" t="s">
        <v>41</v>
      </c>
      <c r="D188" s="76">
        <v>0</v>
      </c>
      <c r="E188" s="79">
        <v>0</v>
      </c>
      <c r="F188" s="76">
        <v>0</v>
      </c>
      <c r="G188" s="79">
        <v>0</v>
      </c>
      <c r="H188" s="79"/>
      <c r="I188" s="79"/>
      <c r="J188" s="79"/>
      <c r="K188" s="79"/>
      <c r="L188" s="79"/>
    </row>
    <row r="189" spans="2:13">
      <c r="C189" t="s">
        <v>42</v>
      </c>
      <c r="D189" s="76">
        <v>0</v>
      </c>
      <c r="E189" s="79">
        <v>0</v>
      </c>
      <c r="F189" s="76">
        <v>0</v>
      </c>
      <c r="G189" s="79">
        <v>0</v>
      </c>
      <c r="H189" s="79"/>
      <c r="I189" s="79"/>
      <c r="J189" s="79"/>
    </row>
    <row r="190" spans="2:13">
      <c r="C190" t="s">
        <v>43</v>
      </c>
      <c r="D190" s="76">
        <v>0</v>
      </c>
      <c r="E190" s="79">
        <v>0</v>
      </c>
      <c r="F190" s="76">
        <v>0</v>
      </c>
      <c r="G190" s="79">
        <v>0</v>
      </c>
      <c r="H190" s="79"/>
      <c r="I190" s="79"/>
      <c r="J190" s="79"/>
      <c r="K190" s="79"/>
      <c r="L190" s="79"/>
      <c r="M190" t="s">
        <v>675</v>
      </c>
    </row>
    <row r="191" spans="2:13">
      <c r="C191" t="s">
        <v>44</v>
      </c>
      <c r="D191" s="76">
        <v>0</v>
      </c>
      <c r="E191" s="79">
        <v>0</v>
      </c>
      <c r="F191" s="76">
        <v>0</v>
      </c>
      <c r="G191" s="79">
        <v>0</v>
      </c>
      <c r="H191" s="79"/>
      <c r="I191" s="79"/>
      <c r="J191" s="79"/>
      <c r="K191" s="79"/>
      <c r="L191" s="79"/>
    </row>
    <row r="192" spans="2:13">
      <c r="C192" t="s">
        <v>45</v>
      </c>
      <c r="D192" s="76">
        <v>0</v>
      </c>
      <c r="E192" s="79">
        <v>0</v>
      </c>
      <c r="F192" s="76">
        <v>0</v>
      </c>
      <c r="G192" s="79">
        <v>0</v>
      </c>
      <c r="H192" s="79"/>
      <c r="I192" s="79"/>
      <c r="J192" s="79"/>
      <c r="K192" s="79"/>
      <c r="L192" s="79"/>
    </row>
    <row r="193" spans="1:13">
      <c r="C193" t="s">
        <v>46</v>
      </c>
      <c r="D193" s="76">
        <v>1</v>
      </c>
      <c r="E193" s="79">
        <v>69967.87</v>
      </c>
      <c r="F193" s="76">
        <v>1</v>
      </c>
      <c r="G193" s="79">
        <v>69968.87</v>
      </c>
      <c r="H193" s="79"/>
      <c r="I193" s="79"/>
      <c r="J193" s="79"/>
    </row>
    <row r="194" spans="1:13">
      <c r="B194" s="467" t="s">
        <v>410</v>
      </c>
      <c r="C194" s="467"/>
      <c r="D194" s="468">
        <v>1</v>
      </c>
      <c r="E194" s="469">
        <v>69967.87</v>
      </c>
      <c r="F194" s="468">
        <v>1</v>
      </c>
      <c r="G194" s="469">
        <v>69968.87</v>
      </c>
      <c r="H194" s="79"/>
      <c r="I194" s="79"/>
      <c r="J194" s="79" t="str">
        <f>B194</f>
        <v>south valley academy Total</v>
      </c>
      <c r="K194" s="126">
        <f>IF(D194=0,"N/A",E194/D194)</f>
        <v>69967.87</v>
      </c>
      <c r="L194" s="126">
        <f>IF(F194=0,"N/A",G194/F194)</f>
        <v>69968.87</v>
      </c>
    </row>
    <row r="195" spans="1:13">
      <c r="B195" t="s">
        <v>241</v>
      </c>
      <c r="C195" t="s">
        <v>39</v>
      </c>
      <c r="D195" s="76">
        <v>0</v>
      </c>
      <c r="E195" s="79">
        <v>0</v>
      </c>
      <c r="F195" s="76">
        <v>0</v>
      </c>
      <c r="G195" s="79">
        <v>0</v>
      </c>
      <c r="H195" s="79"/>
      <c r="I195" s="79"/>
      <c r="J195" s="79"/>
    </row>
    <row r="196" spans="1:13">
      <c r="C196" t="s">
        <v>40</v>
      </c>
      <c r="D196" s="76">
        <v>0</v>
      </c>
      <c r="E196" s="79">
        <v>0</v>
      </c>
      <c r="F196" s="76">
        <v>0</v>
      </c>
      <c r="G196" s="79">
        <v>0</v>
      </c>
      <c r="H196" s="79"/>
      <c r="I196" s="79"/>
      <c r="J196" s="79"/>
      <c r="K196" s="79"/>
      <c r="L196" s="79"/>
    </row>
    <row r="197" spans="1:13">
      <c r="C197" t="s">
        <v>41</v>
      </c>
      <c r="D197" s="76">
        <v>0</v>
      </c>
      <c r="E197" s="79">
        <v>0</v>
      </c>
      <c r="F197" s="76">
        <v>0</v>
      </c>
      <c r="G197" s="79">
        <v>0</v>
      </c>
      <c r="H197" s="79"/>
      <c r="I197" s="79"/>
      <c r="J197" s="79"/>
      <c r="K197" s="79"/>
      <c r="L197" s="79"/>
    </row>
    <row r="198" spans="1:13">
      <c r="C198" t="s">
        <v>42</v>
      </c>
      <c r="D198" s="76">
        <v>0</v>
      </c>
      <c r="E198" s="79">
        <v>0</v>
      </c>
      <c r="F198" s="76">
        <v>0</v>
      </c>
      <c r="G198" s="79">
        <v>0</v>
      </c>
      <c r="H198" s="79"/>
      <c r="I198" s="79"/>
      <c r="J198" s="79"/>
      <c r="K198" s="79"/>
      <c r="L198" s="79"/>
      <c r="M198" t="s">
        <v>675</v>
      </c>
    </row>
    <row r="199" spans="1:13">
      <c r="C199" t="s">
        <v>43</v>
      </c>
      <c r="D199" s="76">
        <v>0</v>
      </c>
      <c r="E199" s="79">
        <v>0</v>
      </c>
      <c r="F199" s="76">
        <v>0</v>
      </c>
      <c r="G199" s="79">
        <v>0</v>
      </c>
      <c r="H199" s="79"/>
      <c r="I199" s="79"/>
      <c r="J199" s="79"/>
    </row>
    <row r="200" spans="1:13">
      <c r="C200" t="s">
        <v>44</v>
      </c>
      <c r="D200" s="76">
        <v>0</v>
      </c>
      <c r="E200" s="79">
        <v>0</v>
      </c>
      <c r="F200" s="76">
        <v>0</v>
      </c>
      <c r="G200" s="79">
        <v>0</v>
      </c>
      <c r="H200" s="79"/>
      <c r="I200" s="79"/>
      <c r="J200" s="79"/>
      <c r="K200" s="79"/>
      <c r="L200" s="79"/>
    </row>
    <row r="201" spans="1:13">
      <c r="C201" t="s">
        <v>45</v>
      </c>
      <c r="D201" s="76">
        <v>0</v>
      </c>
      <c r="E201" s="79">
        <v>0</v>
      </c>
      <c r="F201" s="76">
        <v>0</v>
      </c>
      <c r="G201" s="79">
        <v>0</v>
      </c>
      <c r="H201" s="79"/>
      <c r="I201" s="79"/>
      <c r="J201" s="79"/>
    </row>
    <row r="202" spans="1:13">
      <c r="C202" t="s">
        <v>46</v>
      </c>
      <c r="D202" s="76">
        <v>0</v>
      </c>
      <c r="E202" s="79">
        <v>0</v>
      </c>
      <c r="F202" s="76">
        <v>0</v>
      </c>
      <c r="G202" s="79">
        <v>0</v>
      </c>
      <c r="H202" s="79"/>
      <c r="I202" s="79"/>
      <c r="J202" s="79"/>
      <c r="K202" s="79"/>
      <c r="L202" s="79"/>
    </row>
    <row r="203" spans="1:13">
      <c r="B203" s="467" t="s">
        <v>430</v>
      </c>
      <c r="C203" s="467"/>
      <c r="D203" s="468">
        <v>0</v>
      </c>
      <c r="E203" s="469">
        <v>0</v>
      </c>
      <c r="F203" s="468">
        <v>0</v>
      </c>
      <c r="G203" s="469">
        <v>0</v>
      </c>
      <c r="H203" s="79"/>
      <c r="I203" s="79"/>
      <c r="J203" s="79" t="str">
        <f>B203</f>
        <v>twenty first century public school Total</v>
      </c>
      <c r="K203" s="126" t="str">
        <f>IF(D203=0,"N/A",E203/D203)</f>
        <v>N/A</v>
      </c>
      <c r="L203" s="126" t="str">
        <f>IF(F203=0,"N/A",G203/F203)</f>
        <v>N/A</v>
      </c>
    </row>
    <row r="204" spans="1:13">
      <c r="A204" t="s">
        <v>64</v>
      </c>
      <c r="B204" t="s">
        <v>204</v>
      </c>
      <c r="C204" t="s">
        <v>39</v>
      </c>
      <c r="D204" s="76">
        <v>0</v>
      </c>
      <c r="E204" s="79">
        <v>0</v>
      </c>
      <c r="F204" s="76">
        <v>0</v>
      </c>
      <c r="G204" s="79">
        <v>0</v>
      </c>
      <c r="H204" s="79"/>
      <c r="I204" s="79"/>
      <c r="J204" s="79"/>
      <c r="K204" s="79"/>
      <c r="L204" s="79"/>
    </row>
    <row r="205" spans="1:13">
      <c r="C205" t="s">
        <v>40</v>
      </c>
      <c r="D205" s="76">
        <v>0</v>
      </c>
      <c r="E205" s="79">
        <v>0</v>
      </c>
      <c r="F205" s="76">
        <v>0</v>
      </c>
      <c r="G205" s="79">
        <v>0</v>
      </c>
      <c r="H205" s="79"/>
      <c r="I205" s="79"/>
      <c r="J205" s="79"/>
      <c r="K205" s="79"/>
      <c r="L205" s="79"/>
    </row>
    <row r="206" spans="1:13">
      <c r="C206" t="s">
        <v>41</v>
      </c>
      <c r="D206" s="76">
        <v>0</v>
      </c>
      <c r="E206" s="79">
        <v>0</v>
      </c>
      <c r="F206" s="76">
        <v>0</v>
      </c>
      <c r="G206" s="79">
        <v>0</v>
      </c>
      <c r="H206" s="79"/>
      <c r="I206" s="79"/>
      <c r="J206" s="79"/>
      <c r="M206" t="s">
        <v>675</v>
      </c>
    </row>
    <row r="207" spans="1:13">
      <c r="C207" t="s">
        <v>42</v>
      </c>
      <c r="D207" s="76">
        <v>0</v>
      </c>
      <c r="E207" s="79">
        <v>0</v>
      </c>
      <c r="F207" s="76">
        <v>0</v>
      </c>
      <c r="G207" s="79">
        <v>0</v>
      </c>
      <c r="H207" s="79"/>
      <c r="I207" s="79"/>
      <c r="J207" s="79"/>
      <c r="K207" s="79"/>
      <c r="L207" s="79"/>
    </row>
    <row r="208" spans="1:13">
      <c r="C208" t="s">
        <v>43</v>
      </c>
      <c r="D208" s="76">
        <v>0</v>
      </c>
      <c r="E208" s="79">
        <v>0</v>
      </c>
      <c r="F208" s="76">
        <v>0</v>
      </c>
      <c r="G208" s="79">
        <v>0</v>
      </c>
      <c r="H208" s="79"/>
      <c r="I208" s="79"/>
      <c r="J208" s="79"/>
    </row>
    <row r="209" spans="1:13">
      <c r="C209" t="s">
        <v>44</v>
      </c>
      <c r="D209" s="76">
        <v>0</v>
      </c>
      <c r="E209" s="79">
        <v>0</v>
      </c>
      <c r="F209" s="76">
        <v>0</v>
      </c>
      <c r="G209" s="79">
        <v>0</v>
      </c>
      <c r="H209" s="79"/>
      <c r="I209" s="79"/>
      <c r="J209" s="79"/>
      <c r="K209" s="79"/>
      <c r="L209" s="79"/>
    </row>
    <row r="210" spans="1:13">
      <c r="C210" t="s">
        <v>45</v>
      </c>
      <c r="D210" s="76">
        <v>0</v>
      </c>
      <c r="E210" s="79">
        <v>0</v>
      </c>
      <c r="F210" s="76">
        <v>0</v>
      </c>
      <c r="G210" s="79">
        <v>0</v>
      </c>
      <c r="H210" s="79"/>
      <c r="I210" s="79"/>
      <c r="J210" s="79"/>
    </row>
    <row r="211" spans="1:13">
      <c r="C211" t="s">
        <v>46</v>
      </c>
      <c r="D211" s="76">
        <v>0</v>
      </c>
      <c r="E211" s="79">
        <v>0</v>
      </c>
      <c r="F211" s="76">
        <v>0</v>
      </c>
      <c r="G211" s="79">
        <v>0</v>
      </c>
      <c r="H211" s="79"/>
      <c r="I211" s="79"/>
      <c r="J211" s="79"/>
      <c r="K211" s="79"/>
      <c r="L211" s="79"/>
    </row>
    <row r="212" spans="1:13">
      <c r="B212" s="467" t="s">
        <v>368</v>
      </c>
      <c r="C212" s="467"/>
      <c r="D212" s="468">
        <v>0</v>
      </c>
      <c r="E212" s="469">
        <v>0</v>
      </c>
      <c r="F212" s="468">
        <v>0</v>
      </c>
      <c r="G212" s="469">
        <v>0</v>
      </c>
      <c r="H212" s="79"/>
      <c r="I212" s="79"/>
      <c r="J212" s="79" t="str">
        <f>B212</f>
        <v>mosaic academy charter Total</v>
      </c>
      <c r="K212" s="126" t="str">
        <f>IF(D212=0,"N/A",E212/D212)</f>
        <v>N/A</v>
      </c>
      <c r="L212" s="126" t="str">
        <f>IF(F212=0,"N/A",G212/F212)</f>
        <v>N/A</v>
      </c>
    </row>
    <row r="213" spans="1:13">
      <c r="A213" t="s">
        <v>68</v>
      </c>
      <c r="B213" t="s">
        <v>185</v>
      </c>
      <c r="C213" t="s">
        <v>39</v>
      </c>
      <c r="D213" s="76">
        <v>0</v>
      </c>
      <c r="E213" s="79">
        <v>0</v>
      </c>
      <c r="F213" s="76">
        <v>0</v>
      </c>
      <c r="G213" s="79">
        <v>0</v>
      </c>
      <c r="H213" s="79"/>
      <c r="I213" s="79"/>
      <c r="J213" s="79"/>
      <c r="K213" s="79"/>
      <c r="L213" s="79"/>
    </row>
    <row r="214" spans="1:13">
      <c r="C214" t="s">
        <v>40</v>
      </c>
      <c r="D214" s="76">
        <v>0</v>
      </c>
      <c r="E214" s="79">
        <v>0</v>
      </c>
      <c r="F214" s="76">
        <v>0</v>
      </c>
      <c r="G214" s="79">
        <v>0</v>
      </c>
      <c r="H214" s="79"/>
      <c r="I214" s="79"/>
      <c r="J214" s="79"/>
      <c r="M214" t="s">
        <v>675</v>
      </c>
    </row>
    <row r="215" spans="1:13">
      <c r="C215" t="s">
        <v>41</v>
      </c>
      <c r="D215" s="76">
        <v>0</v>
      </c>
      <c r="E215" s="79">
        <v>0</v>
      </c>
      <c r="F215" s="76">
        <v>0</v>
      </c>
      <c r="G215" s="79">
        <v>0</v>
      </c>
      <c r="H215" s="79"/>
      <c r="I215" s="79"/>
      <c r="J215" s="79"/>
      <c r="K215" s="79"/>
      <c r="L215" s="79"/>
    </row>
    <row r="216" spans="1:13">
      <c r="C216" t="s">
        <v>42</v>
      </c>
      <c r="D216" s="76">
        <v>0</v>
      </c>
      <c r="E216" s="79">
        <v>0</v>
      </c>
      <c r="F216" s="76">
        <v>0</v>
      </c>
      <c r="G216" s="79">
        <v>0</v>
      </c>
      <c r="H216" s="79"/>
      <c r="I216" s="79"/>
      <c r="J216" s="79"/>
    </row>
    <row r="217" spans="1:13">
      <c r="C217" t="s">
        <v>43</v>
      </c>
      <c r="D217" s="76">
        <v>0</v>
      </c>
      <c r="E217" s="79">
        <v>0</v>
      </c>
      <c r="F217" s="76">
        <v>0</v>
      </c>
      <c r="G217" s="79">
        <v>0</v>
      </c>
      <c r="H217" s="79"/>
      <c r="I217" s="79"/>
      <c r="J217" s="79"/>
      <c r="K217" s="79"/>
      <c r="L217" s="79"/>
    </row>
    <row r="218" spans="1:13">
      <c r="C218" t="s">
        <v>44</v>
      </c>
      <c r="D218" s="76">
        <v>0</v>
      </c>
      <c r="E218" s="79">
        <v>0</v>
      </c>
      <c r="F218" s="76">
        <v>0</v>
      </c>
      <c r="G218" s="79">
        <v>0</v>
      </c>
      <c r="H218" s="79"/>
      <c r="I218" s="79"/>
      <c r="J218" s="79"/>
    </row>
    <row r="219" spans="1:13">
      <c r="C219" t="s">
        <v>45</v>
      </c>
      <c r="D219" s="76">
        <v>0</v>
      </c>
      <c r="E219" s="79">
        <v>0</v>
      </c>
      <c r="F219" s="76">
        <v>0</v>
      </c>
      <c r="G219" s="79">
        <v>0</v>
      </c>
      <c r="H219" s="79"/>
      <c r="I219" s="79"/>
      <c r="J219" s="79"/>
      <c r="K219" s="79"/>
      <c r="L219" s="79"/>
    </row>
    <row r="220" spans="1:13">
      <c r="C220" t="s">
        <v>46</v>
      </c>
      <c r="D220" s="76">
        <v>0</v>
      </c>
      <c r="E220" s="79">
        <v>0</v>
      </c>
      <c r="F220" s="76">
        <v>0</v>
      </c>
      <c r="G220" s="79">
        <v>0</v>
      </c>
      <c r="H220" s="79"/>
      <c r="I220" s="79"/>
      <c r="J220" s="79"/>
      <c r="K220" s="79"/>
      <c r="L220" s="79"/>
    </row>
    <row r="221" spans="1:13">
      <c r="B221" s="467" t="s">
        <v>333</v>
      </c>
      <c r="C221" s="467"/>
      <c r="D221" s="468">
        <v>0</v>
      </c>
      <c r="E221" s="469">
        <v>0</v>
      </c>
      <c r="F221" s="468">
        <v>0</v>
      </c>
      <c r="G221" s="469">
        <v>0</v>
      </c>
      <c r="H221" s="79"/>
      <c r="I221" s="79"/>
      <c r="J221" s="79" t="str">
        <f>B221</f>
        <v>jefferson montessori academy Total</v>
      </c>
      <c r="K221" s="126" t="str">
        <f>IF(D221=0,"N/A",E221/D221)</f>
        <v>N/A</v>
      </c>
      <c r="L221" s="126" t="str">
        <f>IF(F221=0,"N/A",G221/F221)</f>
        <v>N/A</v>
      </c>
    </row>
    <row r="222" spans="1:13">
      <c r="B222" t="s">
        <v>216</v>
      </c>
      <c r="C222" t="s">
        <v>39</v>
      </c>
      <c r="D222" s="76">
        <v>0</v>
      </c>
      <c r="E222" s="79">
        <v>0</v>
      </c>
      <c r="F222" s="76">
        <v>0</v>
      </c>
      <c r="G222" s="79">
        <v>0</v>
      </c>
      <c r="H222" s="79"/>
      <c r="I222" s="79"/>
      <c r="J222" s="79"/>
      <c r="M222" t="s">
        <v>675</v>
      </c>
    </row>
    <row r="223" spans="1:13">
      <c r="C223" t="s">
        <v>40</v>
      </c>
      <c r="D223" s="76">
        <v>0</v>
      </c>
      <c r="E223" s="79">
        <v>0</v>
      </c>
      <c r="F223" s="76">
        <v>0</v>
      </c>
      <c r="G223" s="79">
        <v>0</v>
      </c>
      <c r="H223" s="79"/>
      <c r="I223" s="79"/>
      <c r="J223" s="79"/>
      <c r="K223" s="79"/>
      <c r="L223" s="79"/>
    </row>
    <row r="224" spans="1:13">
      <c r="C224" t="s">
        <v>41</v>
      </c>
      <c r="D224" s="76">
        <v>0</v>
      </c>
      <c r="E224" s="79">
        <v>0</v>
      </c>
      <c r="F224" s="76">
        <v>0</v>
      </c>
      <c r="G224" s="79">
        <v>0</v>
      </c>
      <c r="H224" s="79"/>
      <c r="I224" s="79"/>
      <c r="J224" s="79"/>
    </row>
    <row r="225" spans="1:13">
      <c r="C225" t="s">
        <v>42</v>
      </c>
      <c r="D225" s="76">
        <v>0</v>
      </c>
      <c r="E225" s="79">
        <v>0</v>
      </c>
      <c r="F225" s="76">
        <v>0</v>
      </c>
      <c r="G225" s="79">
        <v>0</v>
      </c>
      <c r="H225" s="79"/>
      <c r="I225" s="79"/>
      <c r="J225" s="79"/>
      <c r="K225" s="79"/>
      <c r="L225" s="79"/>
    </row>
    <row r="226" spans="1:13">
      <c r="C226" t="s">
        <v>43</v>
      </c>
      <c r="D226" s="76">
        <v>0</v>
      </c>
      <c r="E226" s="79">
        <v>0</v>
      </c>
      <c r="F226" s="76">
        <v>0</v>
      </c>
      <c r="G226" s="79">
        <v>0</v>
      </c>
      <c r="H226" s="79"/>
      <c r="I226" s="79"/>
      <c r="J226" s="79"/>
    </row>
    <row r="227" spans="1:13">
      <c r="C227" t="s">
        <v>44</v>
      </c>
      <c r="D227" s="76">
        <v>0</v>
      </c>
      <c r="E227" s="79">
        <v>0</v>
      </c>
      <c r="F227" s="76">
        <v>0</v>
      </c>
      <c r="G227" s="79">
        <v>0</v>
      </c>
      <c r="H227" s="79"/>
      <c r="I227" s="79"/>
      <c r="J227" s="79"/>
      <c r="K227" s="79"/>
      <c r="L227" s="79"/>
    </row>
    <row r="228" spans="1:13">
      <c r="C228" t="s">
        <v>45</v>
      </c>
      <c r="D228" s="76">
        <v>0</v>
      </c>
      <c r="E228" s="79">
        <v>0</v>
      </c>
      <c r="F228" s="76">
        <v>0</v>
      </c>
      <c r="G228" s="79">
        <v>0</v>
      </c>
      <c r="H228" s="79"/>
      <c r="I228" s="79"/>
      <c r="J228" s="79"/>
      <c r="K228" s="79"/>
      <c r="L228" s="79"/>
    </row>
    <row r="229" spans="1:13">
      <c r="C229" t="s">
        <v>46</v>
      </c>
      <c r="D229" s="76">
        <v>0</v>
      </c>
      <c r="E229" s="79">
        <v>0</v>
      </c>
      <c r="F229" s="76">
        <v>0</v>
      </c>
      <c r="G229" s="79">
        <v>0</v>
      </c>
      <c r="H229" s="79"/>
      <c r="I229" s="79"/>
      <c r="J229" s="79"/>
      <c r="K229" s="79"/>
      <c r="L229" s="79"/>
    </row>
    <row r="230" spans="1:13">
      <c r="B230" s="467" t="s">
        <v>382</v>
      </c>
      <c r="C230" s="467"/>
      <c r="D230" s="468">
        <v>0</v>
      </c>
      <c r="E230" s="469">
        <v>0</v>
      </c>
      <c r="F230" s="468">
        <v>0</v>
      </c>
      <c r="G230" s="469">
        <v>0</v>
      </c>
      <c r="H230" s="79"/>
      <c r="I230" s="79"/>
      <c r="J230" s="79" t="str">
        <f>B230</f>
        <v>pecos connections academy Total</v>
      </c>
      <c r="K230" s="126" t="str">
        <f>IF(D230=0,"N/A",E230/D230)</f>
        <v>N/A</v>
      </c>
      <c r="L230" s="126" t="str">
        <f>IF(F230=0,"N/A",G230/F230)</f>
        <v>N/A</v>
      </c>
      <c r="M230" t="s">
        <v>675</v>
      </c>
    </row>
    <row r="231" spans="1:13">
      <c r="A231" t="s">
        <v>72</v>
      </c>
      <c r="B231" t="s">
        <v>203</v>
      </c>
      <c r="C231" t="s">
        <v>39</v>
      </c>
      <c r="D231" s="76">
        <v>0</v>
      </c>
      <c r="E231" s="79">
        <v>0</v>
      </c>
      <c r="F231" s="76">
        <v>0</v>
      </c>
      <c r="G231" s="79">
        <v>0</v>
      </c>
      <c r="H231" s="79"/>
      <c r="I231" s="79"/>
      <c r="J231" s="79"/>
      <c r="K231" s="79"/>
      <c r="L231" s="79"/>
    </row>
    <row r="232" spans="1:13">
      <c r="C232" t="s">
        <v>40</v>
      </c>
      <c r="D232" s="76">
        <v>0</v>
      </c>
      <c r="E232" s="79">
        <v>0</v>
      </c>
      <c r="F232" s="76">
        <v>0</v>
      </c>
      <c r="G232" s="79">
        <v>0</v>
      </c>
      <c r="H232" s="79"/>
      <c r="I232" s="79"/>
      <c r="J232" s="79"/>
    </row>
    <row r="233" spans="1:13">
      <c r="C233" t="s">
        <v>41</v>
      </c>
      <c r="D233" s="76">
        <v>0</v>
      </c>
      <c r="E233" s="79">
        <v>0</v>
      </c>
      <c r="F233" s="76">
        <v>0</v>
      </c>
      <c r="G233" s="79">
        <v>0</v>
      </c>
      <c r="H233" s="79"/>
      <c r="I233" s="79"/>
      <c r="J233" s="79"/>
      <c r="K233" s="79"/>
      <c r="L233" s="79"/>
    </row>
    <row r="234" spans="1:13">
      <c r="C234" t="s">
        <v>42</v>
      </c>
      <c r="D234" s="76">
        <v>0</v>
      </c>
      <c r="E234" s="79">
        <v>0</v>
      </c>
      <c r="F234" s="76">
        <v>0</v>
      </c>
      <c r="G234" s="79">
        <v>0</v>
      </c>
      <c r="H234" s="79"/>
      <c r="I234" s="79"/>
      <c r="J234" s="79"/>
    </row>
    <row r="235" spans="1:13">
      <c r="C235" t="s">
        <v>43</v>
      </c>
      <c r="D235" s="76">
        <v>0</v>
      </c>
      <c r="E235" s="79">
        <v>0</v>
      </c>
      <c r="F235" s="76">
        <v>0</v>
      </c>
      <c r="G235" s="79">
        <v>0</v>
      </c>
      <c r="H235" s="79"/>
      <c r="I235" s="79"/>
      <c r="J235" s="79"/>
      <c r="K235" s="79"/>
      <c r="L235" s="79"/>
    </row>
    <row r="236" spans="1:13">
      <c r="C236" t="s">
        <v>44</v>
      </c>
      <c r="D236" s="76">
        <v>0</v>
      </c>
      <c r="E236" s="79">
        <v>0</v>
      </c>
      <c r="F236" s="76">
        <v>0</v>
      </c>
      <c r="G236" s="79">
        <v>0</v>
      </c>
      <c r="H236" s="79"/>
      <c r="I236" s="79"/>
      <c r="J236" s="79"/>
      <c r="K236" s="79"/>
      <c r="L236" s="79"/>
    </row>
    <row r="237" spans="1:13">
      <c r="C237" t="s">
        <v>45</v>
      </c>
      <c r="D237" s="76">
        <v>0</v>
      </c>
      <c r="E237" s="79">
        <v>0</v>
      </c>
      <c r="F237" s="76">
        <v>0</v>
      </c>
      <c r="G237" s="79">
        <v>0</v>
      </c>
      <c r="H237" s="79"/>
      <c r="I237" s="79"/>
      <c r="J237" s="79"/>
      <c r="K237" s="79"/>
      <c r="L237" s="79"/>
    </row>
    <row r="238" spans="1:13">
      <c r="C238" t="s">
        <v>46</v>
      </c>
      <c r="D238" s="76">
        <v>0</v>
      </c>
      <c r="E238" s="79">
        <v>0</v>
      </c>
      <c r="F238" s="76">
        <v>0</v>
      </c>
      <c r="G238" s="79">
        <v>0</v>
      </c>
      <c r="H238" s="79"/>
      <c r="I238" s="79"/>
      <c r="J238" s="79"/>
      <c r="M238" t="s">
        <v>675</v>
      </c>
    </row>
    <row r="239" spans="1:13">
      <c r="B239" s="467" t="s">
        <v>366</v>
      </c>
      <c r="C239" s="467"/>
      <c r="D239" s="468">
        <v>0</v>
      </c>
      <c r="E239" s="469">
        <v>0</v>
      </c>
      <c r="F239" s="468">
        <v>0</v>
      </c>
      <c r="G239" s="469">
        <v>0</v>
      </c>
      <c r="H239" s="79"/>
      <c r="I239" s="79"/>
      <c r="J239" s="79" t="str">
        <f>B239</f>
        <v>moreno valley Total</v>
      </c>
      <c r="K239" s="126" t="str">
        <f>IF(D239=0,"N/A",E239/D239)</f>
        <v>N/A</v>
      </c>
      <c r="L239" s="126" t="str">
        <f>IF(F239=0,"N/A",G239/F239)</f>
        <v>N/A</v>
      </c>
    </row>
    <row r="240" spans="1:13">
      <c r="A240" t="s">
        <v>79</v>
      </c>
      <c r="B240" t="s">
        <v>173</v>
      </c>
      <c r="C240" t="s">
        <v>39</v>
      </c>
      <c r="D240" s="76">
        <v>0</v>
      </c>
      <c r="E240" s="79">
        <v>0</v>
      </c>
      <c r="F240" s="76">
        <v>0</v>
      </c>
      <c r="G240" s="79">
        <v>0</v>
      </c>
      <c r="H240" s="79"/>
      <c r="I240" s="79"/>
      <c r="J240" s="79"/>
      <c r="K240" s="79"/>
      <c r="L240" s="79"/>
    </row>
    <row r="241" spans="1:13">
      <c r="C241" t="s">
        <v>40</v>
      </c>
      <c r="D241" s="76">
        <v>0</v>
      </c>
      <c r="E241" s="79">
        <v>0</v>
      </c>
      <c r="F241" s="76">
        <v>0</v>
      </c>
      <c r="G241" s="79">
        <v>0</v>
      </c>
      <c r="H241" s="79"/>
      <c r="I241" s="79"/>
      <c r="J241" s="79"/>
    </row>
    <row r="242" spans="1:13">
      <c r="C242" t="s">
        <v>41</v>
      </c>
      <c r="D242" s="76">
        <v>0</v>
      </c>
      <c r="E242" s="79">
        <v>0</v>
      </c>
      <c r="F242" s="76">
        <v>0</v>
      </c>
      <c r="G242" s="79">
        <v>0</v>
      </c>
      <c r="H242" s="79"/>
      <c r="I242" s="79"/>
      <c r="J242" s="79"/>
      <c r="K242" s="79"/>
      <c r="L242" s="79"/>
    </row>
    <row r="243" spans="1:13">
      <c r="C243" t="s">
        <v>42</v>
      </c>
      <c r="D243" s="76">
        <v>0</v>
      </c>
      <c r="E243" s="79">
        <v>0</v>
      </c>
      <c r="F243" s="76">
        <v>0</v>
      </c>
      <c r="G243" s="79">
        <v>0</v>
      </c>
      <c r="H243" s="79"/>
      <c r="I243" s="79"/>
      <c r="J243" s="79"/>
    </row>
    <row r="244" spans="1:13">
      <c r="C244" t="s">
        <v>43</v>
      </c>
      <c r="D244" s="76">
        <v>0</v>
      </c>
      <c r="E244" s="79">
        <v>0</v>
      </c>
      <c r="F244" s="76">
        <v>0</v>
      </c>
      <c r="G244" s="79">
        <v>0</v>
      </c>
      <c r="H244" s="79"/>
      <c r="I244" s="79"/>
      <c r="J244" s="79"/>
      <c r="K244" s="79"/>
      <c r="L244" s="79"/>
    </row>
    <row r="245" spans="1:13">
      <c r="C245" t="s">
        <v>44</v>
      </c>
      <c r="D245" s="76">
        <v>0</v>
      </c>
      <c r="E245" s="79">
        <v>0</v>
      </c>
      <c r="F245" s="76">
        <v>0</v>
      </c>
      <c r="G245" s="79">
        <v>0</v>
      </c>
      <c r="H245" s="79"/>
      <c r="I245" s="79"/>
      <c r="J245" s="79"/>
      <c r="K245" s="79"/>
      <c r="L245" s="79"/>
    </row>
    <row r="246" spans="1:13">
      <c r="C246" t="s">
        <v>45</v>
      </c>
      <c r="D246" s="76">
        <v>0</v>
      </c>
      <c r="E246" s="79">
        <v>0</v>
      </c>
      <c r="F246" s="76">
        <v>0</v>
      </c>
      <c r="G246" s="79">
        <v>0</v>
      </c>
      <c r="H246" s="79"/>
      <c r="I246" s="79"/>
      <c r="J246" s="79"/>
      <c r="K246" s="79"/>
      <c r="L246" s="79"/>
      <c r="M246" t="s">
        <v>675</v>
      </c>
    </row>
    <row r="247" spans="1:13">
      <c r="C247" t="s">
        <v>46</v>
      </c>
      <c r="D247" s="76">
        <v>0</v>
      </c>
      <c r="E247" s="79">
        <v>0</v>
      </c>
      <c r="F247" s="76">
        <v>0</v>
      </c>
      <c r="G247" s="79">
        <v>0</v>
      </c>
      <c r="H247" s="79"/>
      <c r="I247" s="79"/>
      <c r="J247" s="79"/>
    </row>
    <row r="248" spans="1:13">
      <c r="B248" s="467" t="s">
        <v>298</v>
      </c>
      <c r="C248" s="467"/>
      <c r="D248" s="468">
        <v>0</v>
      </c>
      <c r="E248" s="469">
        <v>0</v>
      </c>
      <c r="F248" s="468">
        <v>0</v>
      </c>
      <c r="G248" s="469">
        <v>0</v>
      </c>
      <c r="H248" s="79"/>
      <c r="I248" s="79"/>
      <c r="J248" s="79" t="str">
        <f>B248</f>
        <v>deming cesar chavez charter high school Total</v>
      </c>
      <c r="K248" s="126" t="str">
        <f>IF(D248=0,"N/A",E248/D248)</f>
        <v>N/A</v>
      </c>
      <c r="L248" s="126" t="str">
        <f>IF(F248=0,"N/A",G248/F248)</f>
        <v>N/A</v>
      </c>
    </row>
    <row r="249" spans="1:13">
      <c r="A249" t="s">
        <v>88</v>
      </c>
      <c r="B249" t="s">
        <v>211</v>
      </c>
      <c r="C249" t="s">
        <v>39</v>
      </c>
      <c r="D249" s="76">
        <v>0</v>
      </c>
      <c r="E249" s="79">
        <v>0</v>
      </c>
      <c r="F249" s="76">
        <v>0</v>
      </c>
      <c r="G249" s="79">
        <v>0</v>
      </c>
      <c r="H249" s="79"/>
      <c r="I249" s="79"/>
      <c r="J249" s="79"/>
      <c r="K249" s="79"/>
      <c r="L249" s="79"/>
    </row>
    <row r="250" spans="1:13">
      <c r="C250" t="s">
        <v>40</v>
      </c>
      <c r="D250" s="76">
        <v>0</v>
      </c>
      <c r="E250" s="79">
        <v>0</v>
      </c>
      <c r="F250" s="76">
        <v>0</v>
      </c>
      <c r="G250" s="79">
        <v>0</v>
      </c>
      <c r="H250" s="79"/>
      <c r="I250" s="79"/>
      <c r="J250" s="79"/>
      <c r="K250" s="79"/>
      <c r="L250" s="79"/>
    </row>
    <row r="251" spans="1:13">
      <c r="C251" t="s">
        <v>41</v>
      </c>
      <c r="D251" s="76">
        <v>0</v>
      </c>
      <c r="E251" s="79">
        <v>0</v>
      </c>
      <c r="F251" s="76">
        <v>0</v>
      </c>
      <c r="G251" s="79">
        <v>0</v>
      </c>
      <c r="H251" s="79"/>
      <c r="I251" s="79"/>
      <c r="J251" s="79"/>
    </row>
    <row r="252" spans="1:13">
      <c r="C252" t="s">
        <v>42</v>
      </c>
      <c r="D252" s="76">
        <v>0</v>
      </c>
      <c r="E252" s="79">
        <v>0</v>
      </c>
      <c r="F252" s="76">
        <v>0</v>
      </c>
      <c r="G252" s="79">
        <v>0</v>
      </c>
      <c r="H252" s="79"/>
      <c r="I252" s="79"/>
      <c r="J252" s="79"/>
      <c r="K252" s="79"/>
      <c r="L252" s="79"/>
    </row>
    <row r="253" spans="1:13">
      <c r="C253" t="s">
        <v>43</v>
      </c>
      <c r="D253" s="76">
        <v>0</v>
      </c>
      <c r="E253" s="79">
        <v>0</v>
      </c>
      <c r="F253" s="76">
        <v>0</v>
      </c>
      <c r="G253" s="79">
        <v>0</v>
      </c>
      <c r="H253" s="79"/>
      <c r="I253" s="79"/>
      <c r="J253" s="79"/>
    </row>
    <row r="254" spans="1:13">
      <c r="C254" t="s">
        <v>44</v>
      </c>
      <c r="D254" s="76">
        <v>0</v>
      </c>
      <c r="E254" s="79">
        <v>0</v>
      </c>
      <c r="F254" s="76">
        <v>0</v>
      </c>
      <c r="G254" s="79">
        <v>0</v>
      </c>
      <c r="H254" s="79"/>
      <c r="I254" s="79"/>
      <c r="J254" s="79"/>
      <c r="K254" s="79"/>
      <c r="L254" s="79"/>
      <c r="M254" t="s">
        <v>675</v>
      </c>
    </row>
    <row r="255" spans="1:13">
      <c r="C255" t="s">
        <v>45</v>
      </c>
      <c r="D255" s="76">
        <v>0</v>
      </c>
      <c r="E255" s="79">
        <v>0</v>
      </c>
      <c r="F255" s="76">
        <v>0</v>
      </c>
      <c r="G255" s="79">
        <v>0</v>
      </c>
      <c r="H255" s="79"/>
      <c r="I255" s="79"/>
      <c r="J255" s="79"/>
    </row>
    <row r="256" spans="1:13">
      <c r="C256" t="s">
        <v>46</v>
      </c>
      <c r="D256" s="76">
        <v>0</v>
      </c>
      <c r="E256" s="79">
        <v>0</v>
      </c>
      <c r="F256" s="76">
        <v>0</v>
      </c>
      <c r="G256" s="79">
        <v>0</v>
      </c>
      <c r="H256" s="79"/>
      <c r="I256" s="79"/>
      <c r="J256" s="79"/>
      <c r="K256" s="79"/>
      <c r="L256" s="79"/>
    </row>
    <row r="257" spans="1:13">
      <c r="B257" s="467" t="s">
        <v>378</v>
      </c>
      <c r="C257" s="467"/>
      <c r="D257" s="468">
        <v>0</v>
      </c>
      <c r="E257" s="469">
        <v>0</v>
      </c>
      <c r="F257" s="468">
        <v>0</v>
      </c>
      <c r="G257" s="469">
        <v>0</v>
      </c>
      <c r="H257" s="79"/>
      <c r="I257" s="79"/>
      <c r="J257" s="79" t="str">
        <f>B257</f>
        <v>new mexico virtual academy Total</v>
      </c>
      <c r="K257" s="126" t="str">
        <f>IF(D257=0,"N/A",E257/D257)</f>
        <v>N/A</v>
      </c>
      <c r="L257" s="126" t="str">
        <f>IF(F257=0,"N/A",G257/F257)</f>
        <v>N/A</v>
      </c>
    </row>
    <row r="258" spans="1:13">
      <c r="A258" t="s">
        <v>198</v>
      </c>
      <c r="B258" t="s">
        <v>197</v>
      </c>
      <c r="C258" t="s">
        <v>39</v>
      </c>
      <c r="D258" s="76">
        <v>0</v>
      </c>
      <c r="E258" s="79">
        <v>0</v>
      </c>
      <c r="F258" s="76">
        <v>0</v>
      </c>
      <c r="G258" s="79">
        <v>0</v>
      </c>
      <c r="H258" s="79"/>
      <c r="I258" s="79"/>
      <c r="J258" s="79"/>
      <c r="K258" s="79"/>
      <c r="L258" s="79"/>
    </row>
    <row r="259" spans="1:13">
      <c r="C259" t="s">
        <v>40</v>
      </c>
      <c r="D259" s="76">
        <v>0</v>
      </c>
      <c r="E259" s="79">
        <v>0</v>
      </c>
      <c r="F259" s="76">
        <v>0</v>
      </c>
      <c r="G259" s="79">
        <v>0</v>
      </c>
      <c r="H259" s="79"/>
      <c r="I259" s="79"/>
      <c r="J259" s="79"/>
    </row>
    <row r="260" spans="1:13">
      <c r="C260" t="s">
        <v>41</v>
      </c>
      <c r="D260" s="76">
        <v>0</v>
      </c>
      <c r="E260" s="79">
        <v>0</v>
      </c>
      <c r="F260" s="76">
        <v>0</v>
      </c>
      <c r="G260" s="79">
        <v>0</v>
      </c>
      <c r="H260" s="79"/>
      <c r="I260" s="79"/>
      <c r="J260" s="79"/>
      <c r="K260" s="79"/>
      <c r="L260" s="79"/>
    </row>
    <row r="261" spans="1:13">
      <c r="C261" t="s">
        <v>42</v>
      </c>
      <c r="D261" s="76">
        <v>0</v>
      </c>
      <c r="E261" s="79">
        <v>0</v>
      </c>
      <c r="F261" s="76">
        <v>0</v>
      </c>
      <c r="G261" s="79">
        <v>0</v>
      </c>
      <c r="H261" s="79"/>
      <c r="I261" s="79"/>
      <c r="J261" s="79"/>
    </row>
    <row r="262" spans="1:13">
      <c r="C262" t="s">
        <v>43</v>
      </c>
      <c r="D262" s="76">
        <v>0</v>
      </c>
      <c r="E262" s="79">
        <v>0</v>
      </c>
      <c r="F262" s="76">
        <v>0</v>
      </c>
      <c r="G262" s="79">
        <v>0</v>
      </c>
      <c r="H262" s="79"/>
      <c r="I262" s="79"/>
      <c r="J262" s="79"/>
      <c r="K262" s="79"/>
      <c r="L262" s="79"/>
      <c r="M262" t="s">
        <v>675</v>
      </c>
    </row>
    <row r="263" spans="1:13">
      <c r="C263" t="s">
        <v>44</v>
      </c>
      <c r="D263" s="76">
        <v>0</v>
      </c>
      <c r="E263" s="79">
        <v>0</v>
      </c>
      <c r="F263" s="76">
        <v>0</v>
      </c>
      <c r="G263" s="79">
        <v>0</v>
      </c>
      <c r="H263" s="79"/>
      <c r="I263" s="79"/>
      <c r="J263" s="79"/>
    </row>
    <row r="264" spans="1:13">
      <c r="C264" t="s">
        <v>45</v>
      </c>
      <c r="D264" s="76">
        <v>0</v>
      </c>
      <c r="E264" s="79">
        <v>0</v>
      </c>
      <c r="F264" s="76">
        <v>0</v>
      </c>
      <c r="G264" s="79">
        <v>0</v>
      </c>
      <c r="H264" s="79"/>
      <c r="I264" s="79"/>
      <c r="J264" s="79"/>
      <c r="K264" s="79"/>
      <c r="L264" s="79"/>
    </row>
    <row r="265" spans="1:13">
      <c r="C265" t="s">
        <v>46</v>
      </c>
      <c r="D265" s="76">
        <v>0</v>
      </c>
      <c r="E265" s="79">
        <v>0</v>
      </c>
      <c r="F265" s="76">
        <v>0</v>
      </c>
      <c r="G265" s="79">
        <v>0</v>
      </c>
      <c r="H265" s="79"/>
      <c r="I265" s="79"/>
      <c r="J265" s="79"/>
      <c r="K265" s="79"/>
      <c r="L265" s="79"/>
    </row>
    <row r="266" spans="1:13">
      <c r="B266" s="467" t="s">
        <v>360</v>
      </c>
      <c r="C266" s="467"/>
      <c r="D266" s="468">
        <v>0</v>
      </c>
      <c r="E266" s="469">
        <v>0</v>
      </c>
      <c r="F266" s="468">
        <v>0</v>
      </c>
      <c r="G266" s="469">
        <v>0</v>
      </c>
      <c r="H266" s="79"/>
      <c r="I266" s="79"/>
      <c r="J266" s="79" t="str">
        <f>B266</f>
        <v>middle college high school Total</v>
      </c>
      <c r="K266" s="126" t="str">
        <f>IF(D266=0,"N/A",E266/D266)</f>
        <v>N/A</v>
      </c>
      <c r="L266" s="126" t="str">
        <f>IF(F266=0,"N/A",G266/F266)</f>
        <v>N/A</v>
      </c>
    </row>
    <row r="267" spans="1:13">
      <c r="A267" t="s">
        <v>102</v>
      </c>
      <c r="B267" t="s">
        <v>192</v>
      </c>
      <c r="C267" t="s">
        <v>39</v>
      </c>
      <c r="D267" s="76">
        <v>0.03</v>
      </c>
      <c r="E267" s="79">
        <v>1656</v>
      </c>
      <c r="F267" s="76">
        <v>0.03</v>
      </c>
      <c r="G267" s="79">
        <v>1656</v>
      </c>
      <c r="H267" s="79"/>
      <c r="I267" s="79"/>
      <c r="J267" s="79"/>
    </row>
    <row r="268" spans="1:13">
      <c r="C268" t="s">
        <v>40</v>
      </c>
      <c r="D268" s="76">
        <v>0</v>
      </c>
      <c r="E268" s="79">
        <v>0</v>
      </c>
      <c r="F268" s="76">
        <v>0</v>
      </c>
      <c r="G268" s="79">
        <v>0</v>
      </c>
      <c r="H268" s="79"/>
      <c r="I268" s="79"/>
      <c r="J268" s="79"/>
      <c r="K268" s="79"/>
      <c r="L268" s="79"/>
    </row>
    <row r="269" spans="1:13">
      <c r="C269" t="s">
        <v>41</v>
      </c>
      <c r="D269" s="76">
        <v>0</v>
      </c>
      <c r="E269" s="79">
        <v>0</v>
      </c>
      <c r="F269" s="76">
        <v>0</v>
      </c>
      <c r="G269" s="79">
        <v>0</v>
      </c>
      <c r="H269" s="79"/>
      <c r="I269" s="79"/>
      <c r="J269" s="79"/>
    </row>
    <row r="270" spans="1:13">
      <c r="C270" t="s">
        <v>42</v>
      </c>
      <c r="D270" s="76">
        <v>0</v>
      </c>
      <c r="E270" s="79">
        <v>0</v>
      </c>
      <c r="F270" s="76">
        <v>0</v>
      </c>
      <c r="G270" s="79">
        <v>0</v>
      </c>
      <c r="H270" s="79"/>
      <c r="I270" s="79"/>
      <c r="J270" s="79"/>
      <c r="K270" s="79"/>
      <c r="L270" s="79"/>
      <c r="M270" t="s">
        <v>675</v>
      </c>
    </row>
    <row r="271" spans="1:13">
      <c r="C271" t="s">
        <v>43</v>
      </c>
      <c r="D271" s="76">
        <v>0</v>
      </c>
      <c r="E271" s="79">
        <v>0</v>
      </c>
      <c r="F271" s="76">
        <v>0</v>
      </c>
      <c r="G271" s="79">
        <v>0</v>
      </c>
      <c r="H271" s="79"/>
      <c r="I271" s="79"/>
      <c r="J271" s="79"/>
    </row>
    <row r="272" spans="1:13">
      <c r="C272" t="s">
        <v>44</v>
      </c>
      <c r="D272" s="76">
        <v>0</v>
      </c>
      <c r="E272" s="79">
        <v>0</v>
      </c>
      <c r="F272" s="76">
        <v>0</v>
      </c>
      <c r="G272" s="79">
        <v>0</v>
      </c>
      <c r="H272" s="79"/>
      <c r="I272" s="79"/>
      <c r="J272" s="79"/>
      <c r="K272" s="79"/>
      <c r="L272" s="79"/>
    </row>
    <row r="273" spans="1:13">
      <c r="C273" t="s">
        <v>45</v>
      </c>
      <c r="D273" s="76">
        <v>0</v>
      </c>
      <c r="E273" s="79">
        <v>0</v>
      </c>
      <c r="F273" s="76">
        <v>0</v>
      </c>
      <c r="G273" s="79">
        <v>0</v>
      </c>
      <c r="H273" s="79"/>
      <c r="I273" s="79"/>
      <c r="J273" s="79"/>
      <c r="K273" s="79"/>
      <c r="L273" s="79"/>
    </row>
    <row r="274" spans="1:13">
      <c r="C274" t="s">
        <v>46</v>
      </c>
      <c r="D274" s="76">
        <v>0</v>
      </c>
      <c r="E274" s="79">
        <v>0</v>
      </c>
      <c r="F274" s="76">
        <v>0</v>
      </c>
      <c r="G274" s="79">
        <v>0</v>
      </c>
      <c r="H274" s="79"/>
      <c r="I274" s="79"/>
      <c r="J274" s="79"/>
      <c r="K274" s="79"/>
      <c r="L274" s="79"/>
    </row>
    <row r="275" spans="1:13">
      <c r="B275" s="467" t="s">
        <v>345</v>
      </c>
      <c r="C275" s="467"/>
      <c r="D275" s="468">
        <v>0.03</v>
      </c>
      <c r="E275" s="469">
        <v>1656</v>
      </c>
      <c r="F275" s="468">
        <v>0.03</v>
      </c>
      <c r="G275" s="469">
        <v>1656</v>
      </c>
      <c r="H275" s="79"/>
      <c r="I275" s="79"/>
      <c r="J275" s="79" t="str">
        <f>B275</f>
        <v>lindrith area heritage Total</v>
      </c>
      <c r="K275" s="126">
        <f>IF(D275=0,"N/A",E275/D275)</f>
        <v>55200</v>
      </c>
      <c r="L275" s="126">
        <f>IF(F275=0,"N/A",G275/F275)</f>
        <v>55200</v>
      </c>
    </row>
    <row r="276" spans="1:13">
      <c r="A276" t="s">
        <v>103</v>
      </c>
      <c r="B276" t="s">
        <v>223</v>
      </c>
      <c r="C276" t="s">
        <v>39</v>
      </c>
      <c r="D276" s="76">
        <v>0</v>
      </c>
      <c r="E276" s="79">
        <v>0</v>
      </c>
      <c r="F276" s="76">
        <v>0</v>
      </c>
      <c r="G276" s="79">
        <v>0</v>
      </c>
      <c r="H276" s="79"/>
      <c r="I276" s="79"/>
      <c r="J276" s="79"/>
      <c r="K276" s="79"/>
      <c r="L276" s="79"/>
    </row>
    <row r="277" spans="1:13">
      <c r="C277" t="s">
        <v>40</v>
      </c>
      <c r="D277" s="76">
        <v>0</v>
      </c>
      <c r="E277" s="79">
        <v>0</v>
      </c>
      <c r="F277" s="76">
        <v>0</v>
      </c>
      <c r="G277" s="79">
        <v>0</v>
      </c>
      <c r="H277" s="79"/>
      <c r="I277" s="79"/>
      <c r="J277" s="79"/>
    </row>
    <row r="278" spans="1:13">
      <c r="C278" t="s">
        <v>41</v>
      </c>
      <c r="D278" s="76">
        <v>0</v>
      </c>
      <c r="E278" s="79">
        <v>0</v>
      </c>
      <c r="F278" s="76">
        <v>0</v>
      </c>
      <c r="G278" s="79">
        <v>0</v>
      </c>
      <c r="H278" s="79"/>
      <c r="I278" s="79"/>
      <c r="J278" s="79"/>
      <c r="K278" s="79"/>
      <c r="L278" s="79"/>
      <c r="M278" t="s">
        <v>675</v>
      </c>
    </row>
    <row r="279" spans="1:13">
      <c r="C279" t="s">
        <v>42</v>
      </c>
      <c r="D279" s="76">
        <v>0</v>
      </c>
      <c r="E279" s="79">
        <v>0</v>
      </c>
      <c r="F279" s="76">
        <v>0</v>
      </c>
      <c r="G279" s="79">
        <v>0</v>
      </c>
      <c r="H279" s="79"/>
      <c r="I279" s="79"/>
      <c r="J279" s="79"/>
    </row>
    <row r="280" spans="1:13">
      <c r="C280" t="s">
        <v>43</v>
      </c>
      <c r="D280" s="76">
        <v>0</v>
      </c>
      <c r="E280" s="79">
        <v>0</v>
      </c>
      <c r="F280" s="76">
        <v>0</v>
      </c>
      <c r="G280" s="79">
        <v>0</v>
      </c>
      <c r="H280" s="79"/>
      <c r="I280" s="79"/>
      <c r="J280" s="79"/>
      <c r="K280" s="79"/>
      <c r="L280" s="79"/>
    </row>
    <row r="281" spans="1:13">
      <c r="C281" t="s">
        <v>44</v>
      </c>
      <c r="D281" s="76">
        <v>0</v>
      </c>
      <c r="E281" s="79">
        <v>0</v>
      </c>
      <c r="F281" s="76">
        <v>0</v>
      </c>
      <c r="G281" s="79">
        <v>0</v>
      </c>
      <c r="H281" s="79"/>
      <c r="I281" s="79"/>
      <c r="J281" s="79"/>
      <c r="K281" s="79"/>
      <c r="L281" s="79"/>
    </row>
    <row r="282" spans="1:13">
      <c r="C282" t="s">
        <v>45</v>
      </c>
      <c r="D282" s="76">
        <v>0</v>
      </c>
      <c r="E282" s="79">
        <v>0</v>
      </c>
      <c r="F282" s="76">
        <v>0</v>
      </c>
      <c r="G282" s="79">
        <v>0</v>
      </c>
      <c r="H282" s="79"/>
      <c r="I282" s="79"/>
      <c r="J282" s="79"/>
      <c r="K282" s="79"/>
      <c r="L282" s="79"/>
    </row>
    <row r="283" spans="1:13">
      <c r="C283" t="s">
        <v>46</v>
      </c>
      <c r="D283" s="76">
        <v>0</v>
      </c>
      <c r="E283" s="79">
        <v>0</v>
      </c>
      <c r="F283" s="76">
        <v>0</v>
      </c>
      <c r="G283" s="79">
        <v>0</v>
      </c>
      <c r="H283" s="79"/>
      <c r="I283" s="79"/>
      <c r="J283" s="79"/>
    </row>
    <row r="284" spans="1:13">
      <c r="B284" s="467" t="s">
        <v>399</v>
      </c>
      <c r="C284" s="467"/>
      <c r="D284" s="468">
        <v>0</v>
      </c>
      <c r="E284" s="469">
        <v>0</v>
      </c>
      <c r="F284" s="468">
        <v>0</v>
      </c>
      <c r="G284" s="469">
        <v>0</v>
      </c>
      <c r="H284" s="79"/>
      <c r="I284" s="79"/>
      <c r="J284" s="79" t="str">
        <f>B284</f>
        <v>san diego riverside Total</v>
      </c>
      <c r="K284" s="126" t="str">
        <f>IF(D284=0,"N/A",E284/D284)</f>
        <v>N/A</v>
      </c>
      <c r="L284" s="126" t="str">
        <f>IF(F284=0,"N/A",G284/F284)</f>
        <v>N/A</v>
      </c>
    </row>
    <row r="285" spans="1:13">
      <c r="A285" t="s">
        <v>130</v>
      </c>
      <c r="B285" t="s">
        <v>224</v>
      </c>
      <c r="C285" t="s">
        <v>39</v>
      </c>
      <c r="D285" s="76">
        <v>0</v>
      </c>
      <c r="E285" s="79">
        <v>0</v>
      </c>
      <c r="F285" s="76">
        <v>0</v>
      </c>
      <c r="G285" s="79">
        <v>0</v>
      </c>
      <c r="H285" s="79"/>
      <c r="I285" s="79"/>
      <c r="J285" s="79"/>
      <c r="K285" s="79"/>
      <c r="L285" s="79"/>
    </row>
    <row r="286" spans="1:13">
      <c r="C286" t="s">
        <v>40</v>
      </c>
      <c r="D286" s="76">
        <v>0</v>
      </c>
      <c r="E286" s="79">
        <v>0</v>
      </c>
      <c r="F286" s="76">
        <v>0</v>
      </c>
      <c r="G286" s="79">
        <v>0</v>
      </c>
      <c r="H286" s="79"/>
      <c r="I286" s="79"/>
      <c r="J286" s="79"/>
      <c r="K286" s="79"/>
      <c r="L286" s="79"/>
      <c r="M286" t="s">
        <v>675</v>
      </c>
    </row>
    <row r="287" spans="1:13">
      <c r="C287" t="s">
        <v>41</v>
      </c>
      <c r="D287" s="76">
        <v>0</v>
      </c>
      <c r="E287" s="79">
        <v>0</v>
      </c>
      <c r="F287" s="76">
        <v>0</v>
      </c>
      <c r="G287" s="79">
        <v>0</v>
      </c>
      <c r="H287" s="79"/>
      <c r="I287" s="79"/>
      <c r="J287" s="79"/>
    </row>
    <row r="288" spans="1:13">
      <c r="C288" t="s">
        <v>42</v>
      </c>
      <c r="D288" s="76">
        <v>0</v>
      </c>
      <c r="E288" s="79">
        <v>0</v>
      </c>
      <c r="F288" s="76">
        <v>0</v>
      </c>
      <c r="G288" s="79">
        <v>0</v>
      </c>
      <c r="H288" s="79"/>
      <c r="I288" s="79"/>
      <c r="J288" s="79"/>
      <c r="K288" s="79"/>
      <c r="L288" s="79"/>
    </row>
    <row r="289" spans="1:13">
      <c r="C289" t="s">
        <v>43</v>
      </c>
      <c r="D289" s="76">
        <v>0</v>
      </c>
      <c r="E289" s="79">
        <v>0</v>
      </c>
      <c r="F289" s="76">
        <v>0</v>
      </c>
      <c r="G289" s="79">
        <v>0</v>
      </c>
      <c r="H289" s="79"/>
      <c r="I289" s="79"/>
      <c r="J289" s="79"/>
    </row>
    <row r="290" spans="1:13">
      <c r="C290" t="s">
        <v>44</v>
      </c>
      <c r="D290" s="76">
        <v>0</v>
      </c>
      <c r="E290" s="79">
        <v>0</v>
      </c>
      <c r="F290" s="76">
        <v>0</v>
      </c>
      <c r="G290" s="79">
        <v>0</v>
      </c>
      <c r="H290" s="79"/>
      <c r="I290" s="79"/>
      <c r="J290" s="79"/>
      <c r="K290" s="79"/>
      <c r="L290" s="79"/>
    </row>
    <row r="291" spans="1:13">
      <c r="C291" t="s">
        <v>45</v>
      </c>
      <c r="D291" s="76">
        <v>0</v>
      </c>
      <c r="E291" s="79">
        <v>0</v>
      </c>
      <c r="F291" s="76">
        <v>0</v>
      </c>
      <c r="G291" s="79">
        <v>0</v>
      </c>
      <c r="H291" s="79"/>
      <c r="I291" s="79"/>
      <c r="J291" s="79"/>
    </row>
    <row r="292" spans="1:13">
      <c r="C292" t="s">
        <v>46</v>
      </c>
      <c r="D292" s="76">
        <v>0</v>
      </c>
      <c r="E292" s="79">
        <v>0</v>
      </c>
      <c r="F292" s="76">
        <v>0</v>
      </c>
      <c r="G292" s="79">
        <v>0</v>
      </c>
      <c r="H292" s="79"/>
      <c r="I292" s="79"/>
      <c r="J292" s="79"/>
      <c r="K292" s="79"/>
      <c r="L292" s="79"/>
    </row>
    <row r="293" spans="1:13">
      <c r="B293" s="467" t="s">
        <v>405</v>
      </c>
      <c r="C293" s="467"/>
      <c r="D293" s="468">
        <v>0</v>
      </c>
      <c r="E293" s="469">
        <v>0</v>
      </c>
      <c r="F293" s="468">
        <v>0</v>
      </c>
      <c r="G293" s="469">
        <v>0</v>
      </c>
      <c r="H293" s="79"/>
      <c r="I293" s="79"/>
      <c r="J293" s="79" t="str">
        <f>B293</f>
        <v>sidney gutierrez middle school Total</v>
      </c>
      <c r="K293" s="126" t="str">
        <f>IF(D293=0,"N/A",E293/D293)</f>
        <v>N/A</v>
      </c>
      <c r="L293" s="126" t="str">
        <f>IF(F293=0,"N/A",G293/F293)</f>
        <v>N/A</v>
      </c>
    </row>
    <row r="294" spans="1:13">
      <c r="A294" t="s">
        <v>134</v>
      </c>
      <c r="B294" t="s">
        <v>150</v>
      </c>
      <c r="C294" t="s">
        <v>39</v>
      </c>
      <c r="D294" s="76">
        <v>0</v>
      </c>
      <c r="E294" s="79">
        <v>0</v>
      </c>
      <c r="F294" s="76">
        <v>0</v>
      </c>
      <c r="G294" s="79">
        <v>0</v>
      </c>
      <c r="H294" s="79"/>
      <c r="I294" s="79"/>
      <c r="J294" s="79"/>
      <c r="K294" s="79"/>
      <c r="L294" s="79"/>
      <c r="M294" t="s">
        <v>675</v>
      </c>
    </row>
    <row r="295" spans="1:13">
      <c r="C295" t="s">
        <v>40</v>
      </c>
      <c r="D295" s="76">
        <v>0</v>
      </c>
      <c r="E295" s="79">
        <v>0</v>
      </c>
      <c r="F295" s="76">
        <v>0</v>
      </c>
      <c r="G295" s="79">
        <v>0</v>
      </c>
      <c r="H295" s="79"/>
      <c r="I295" s="79"/>
      <c r="J295" s="79"/>
      <c r="K295" s="79"/>
      <c r="L295" s="79"/>
    </row>
    <row r="296" spans="1:13">
      <c r="C296" t="s">
        <v>41</v>
      </c>
      <c r="D296" s="76">
        <v>0</v>
      </c>
      <c r="E296" s="79">
        <v>0</v>
      </c>
      <c r="F296" s="76">
        <v>0</v>
      </c>
      <c r="G296" s="79">
        <v>0</v>
      </c>
      <c r="H296" s="79"/>
      <c r="I296" s="79"/>
      <c r="J296" s="79"/>
    </row>
    <row r="297" spans="1:13">
      <c r="C297" t="s">
        <v>42</v>
      </c>
      <c r="D297" s="76">
        <v>0</v>
      </c>
      <c r="E297" s="79">
        <v>0</v>
      </c>
      <c r="F297" s="76">
        <v>0</v>
      </c>
      <c r="G297" s="79">
        <v>0</v>
      </c>
      <c r="H297" s="79"/>
      <c r="I297" s="79"/>
      <c r="J297" s="79"/>
      <c r="K297" s="79"/>
      <c r="L297" s="79"/>
    </row>
    <row r="298" spans="1:13">
      <c r="C298" t="s">
        <v>43</v>
      </c>
      <c r="D298" s="76">
        <v>0</v>
      </c>
      <c r="E298" s="79">
        <v>0</v>
      </c>
      <c r="F298" s="76">
        <v>0</v>
      </c>
      <c r="G298" s="79">
        <v>0</v>
      </c>
      <c r="H298" s="79"/>
      <c r="I298" s="79"/>
      <c r="J298" s="79"/>
    </row>
    <row r="299" spans="1:13">
      <c r="C299" t="s">
        <v>44</v>
      </c>
      <c r="D299" s="76">
        <v>0</v>
      </c>
      <c r="E299" s="79">
        <v>0</v>
      </c>
      <c r="F299" s="76">
        <v>0</v>
      </c>
      <c r="G299" s="79">
        <v>0</v>
      </c>
      <c r="H299" s="79"/>
      <c r="I299" s="79"/>
      <c r="J299" s="79"/>
      <c r="K299" s="79"/>
      <c r="L299" s="79"/>
    </row>
    <row r="300" spans="1:13">
      <c r="C300" t="s">
        <v>45</v>
      </c>
      <c r="D300" s="76">
        <v>0</v>
      </c>
      <c r="E300" s="79">
        <v>0</v>
      </c>
      <c r="F300" s="76">
        <v>0</v>
      </c>
      <c r="G300" s="79">
        <v>0</v>
      </c>
      <c r="H300" s="79"/>
      <c r="I300" s="79"/>
      <c r="J300" s="79"/>
    </row>
    <row r="301" spans="1:13">
      <c r="C301" t="s">
        <v>46</v>
      </c>
      <c r="D301" s="76">
        <v>0</v>
      </c>
      <c r="E301" s="79">
        <v>0</v>
      </c>
      <c r="F301" s="76">
        <v>0</v>
      </c>
      <c r="G301" s="79">
        <v>0</v>
      </c>
      <c r="H301" s="79"/>
      <c r="I301" s="79"/>
      <c r="J301" s="79"/>
      <c r="K301" s="79"/>
      <c r="L301" s="79"/>
    </row>
    <row r="302" spans="1:13">
      <c r="B302" s="467" t="s">
        <v>256</v>
      </c>
      <c r="C302" s="467"/>
      <c r="D302" s="468">
        <v>0</v>
      </c>
      <c r="E302" s="469">
        <v>0</v>
      </c>
      <c r="F302" s="468">
        <v>0</v>
      </c>
      <c r="G302" s="469">
        <v>0</v>
      </c>
      <c r="H302" s="79"/>
      <c r="I302" s="79"/>
      <c r="J302" s="79" t="str">
        <f>B302</f>
        <v>academy for technology and the classics Total</v>
      </c>
      <c r="K302" s="126" t="str">
        <f>IF(D302=0,"N/A",E302/D302)</f>
        <v>N/A</v>
      </c>
      <c r="L302" s="126" t="str">
        <f>IF(F302=0,"N/A",G302/F302)</f>
        <v>N/A</v>
      </c>
      <c r="M302" t="s">
        <v>675</v>
      </c>
    </row>
    <row r="303" spans="1:13">
      <c r="A303" t="s">
        <v>137</v>
      </c>
      <c r="B303" t="s">
        <v>170</v>
      </c>
      <c r="C303" t="s">
        <v>39</v>
      </c>
      <c r="D303" s="76">
        <v>0</v>
      </c>
      <c r="E303" s="79">
        <v>0</v>
      </c>
      <c r="F303" s="76">
        <v>0</v>
      </c>
      <c r="G303" s="79">
        <v>0</v>
      </c>
      <c r="H303" s="79"/>
      <c r="I303" s="79"/>
      <c r="J303" s="79"/>
      <c r="K303" s="79"/>
      <c r="L303" s="79"/>
    </row>
    <row r="304" spans="1:13">
      <c r="C304" t="s">
        <v>40</v>
      </c>
      <c r="D304" s="76">
        <v>0</v>
      </c>
      <c r="E304" s="79">
        <v>0</v>
      </c>
      <c r="F304" s="76">
        <v>0</v>
      </c>
      <c r="G304" s="79">
        <v>0</v>
      </c>
      <c r="H304" s="79"/>
      <c r="I304" s="79"/>
      <c r="J304" s="79"/>
    </row>
    <row r="305" spans="1:12">
      <c r="C305" t="s">
        <v>41</v>
      </c>
      <c r="D305" s="76">
        <v>0</v>
      </c>
      <c r="E305" s="79">
        <v>0</v>
      </c>
      <c r="F305" s="76">
        <v>0</v>
      </c>
      <c r="G305" s="79">
        <v>0</v>
      </c>
      <c r="H305" s="79"/>
      <c r="I305" s="79"/>
      <c r="J305" s="79"/>
      <c r="K305" s="79"/>
      <c r="L305" s="79"/>
    </row>
    <row r="306" spans="1:12">
      <c r="C306" t="s">
        <v>42</v>
      </c>
      <c r="D306" s="76">
        <v>0.1</v>
      </c>
      <c r="E306" s="79">
        <v>6600</v>
      </c>
      <c r="F306" s="76">
        <v>0.1</v>
      </c>
      <c r="G306" s="79">
        <v>6600</v>
      </c>
      <c r="H306" s="79"/>
      <c r="I306" s="79"/>
      <c r="J306" s="79"/>
    </row>
    <row r="307" spans="1:12">
      <c r="C307" t="s">
        <v>43</v>
      </c>
      <c r="D307" s="76">
        <v>0</v>
      </c>
      <c r="E307" s="79">
        <v>0</v>
      </c>
      <c r="F307" s="76">
        <v>0</v>
      </c>
      <c r="G307" s="79">
        <v>0</v>
      </c>
      <c r="H307" s="79"/>
      <c r="I307" s="79"/>
      <c r="J307" s="79"/>
      <c r="K307" s="79"/>
      <c r="L307" s="79"/>
    </row>
    <row r="308" spans="1:12">
      <c r="C308" t="s">
        <v>44</v>
      </c>
      <c r="D308" s="76">
        <v>0</v>
      </c>
      <c r="E308" s="79">
        <v>0</v>
      </c>
      <c r="F308" s="76">
        <v>0</v>
      </c>
      <c r="G308" s="79">
        <v>0</v>
      </c>
      <c r="H308" s="79"/>
      <c r="I308" s="79"/>
      <c r="J308" s="79"/>
    </row>
    <row r="309" spans="1:12">
      <c r="C309" t="s">
        <v>45</v>
      </c>
      <c r="D309" s="76">
        <v>0</v>
      </c>
      <c r="E309" s="79">
        <v>0</v>
      </c>
      <c r="F309" s="76">
        <v>0</v>
      </c>
      <c r="G309" s="79">
        <v>0</v>
      </c>
      <c r="H309" s="79"/>
      <c r="I309" s="79"/>
      <c r="J309" s="79"/>
      <c r="K309" s="79"/>
      <c r="L309" s="79"/>
    </row>
    <row r="310" spans="1:12">
      <c r="C310" t="s">
        <v>46</v>
      </c>
      <c r="D310" s="76">
        <v>0</v>
      </c>
      <c r="E310" s="79">
        <v>0</v>
      </c>
      <c r="F310" s="76">
        <v>0</v>
      </c>
      <c r="G310" s="79">
        <v>0</v>
      </c>
      <c r="H310" s="79"/>
      <c r="I310" s="79"/>
      <c r="J310" s="79"/>
      <c r="K310" s="79"/>
      <c r="L310" s="79"/>
    </row>
    <row r="311" spans="1:12">
      <c r="B311" s="467" t="s">
        <v>294</v>
      </c>
      <c r="C311" s="467"/>
      <c r="D311" s="468">
        <v>0.1</v>
      </c>
      <c r="E311" s="469">
        <v>6600</v>
      </c>
      <c r="F311" s="468">
        <v>0.1</v>
      </c>
      <c r="G311" s="469">
        <v>6600</v>
      </c>
      <c r="H311" s="79"/>
      <c r="I311" s="79"/>
      <c r="J311" s="79" t="str">
        <f>B311</f>
        <v>cottonwood valley charter school Total</v>
      </c>
      <c r="K311" s="126">
        <f>IF(D311=0,"N/A",E311/D311)</f>
        <v>66000</v>
      </c>
      <c r="L311" s="126">
        <f>IF(F311=0,"N/A",G311/F311)</f>
        <v>66000</v>
      </c>
    </row>
    <row r="312" spans="1:12">
      <c r="A312" t="s">
        <v>140</v>
      </c>
      <c r="B312" t="s">
        <v>154</v>
      </c>
      <c r="C312" t="s">
        <v>39</v>
      </c>
      <c r="D312" s="76">
        <v>0</v>
      </c>
      <c r="E312" s="79">
        <v>0</v>
      </c>
      <c r="F312" s="76">
        <v>0</v>
      </c>
      <c r="G312" s="79">
        <v>0</v>
      </c>
      <c r="H312" s="79"/>
      <c r="I312" s="79"/>
      <c r="J312" s="79"/>
    </row>
    <row r="313" spans="1:12">
      <c r="C313" t="s">
        <v>40</v>
      </c>
      <c r="D313" s="76">
        <v>0</v>
      </c>
      <c r="E313" s="79">
        <v>0</v>
      </c>
      <c r="F313" s="76">
        <v>0</v>
      </c>
      <c r="G313" s="79">
        <v>0</v>
      </c>
      <c r="H313" s="79"/>
      <c r="I313" s="79"/>
      <c r="J313" s="79"/>
      <c r="K313" s="79"/>
      <c r="L313" s="79"/>
    </row>
    <row r="314" spans="1:12">
      <c r="C314" t="s">
        <v>41</v>
      </c>
      <c r="D314" s="76">
        <v>0</v>
      </c>
      <c r="E314" s="79">
        <v>0</v>
      </c>
      <c r="F314" s="76">
        <v>0</v>
      </c>
      <c r="G314" s="79">
        <v>0</v>
      </c>
      <c r="H314" s="79"/>
      <c r="I314" s="79"/>
      <c r="J314" s="79"/>
    </row>
    <row r="315" spans="1:12">
      <c r="C315" t="s">
        <v>42</v>
      </c>
      <c r="D315" s="76">
        <v>0</v>
      </c>
      <c r="E315" s="79">
        <v>0</v>
      </c>
      <c r="F315" s="76">
        <v>0</v>
      </c>
      <c r="G315" s="79">
        <v>0</v>
      </c>
      <c r="H315" s="79"/>
      <c r="I315" s="79"/>
      <c r="J315" s="79"/>
      <c r="K315" s="79"/>
      <c r="L315" s="79"/>
    </row>
    <row r="316" spans="1:12">
      <c r="C316" t="s">
        <v>43</v>
      </c>
      <c r="D316" s="76">
        <v>0</v>
      </c>
      <c r="E316" s="79">
        <v>0</v>
      </c>
      <c r="F316" s="76">
        <v>0</v>
      </c>
      <c r="G316" s="79">
        <v>0</v>
      </c>
      <c r="H316" s="79"/>
      <c r="I316" s="79"/>
      <c r="J316" s="79"/>
    </row>
    <row r="317" spans="1:12">
      <c r="C317" t="s">
        <v>44</v>
      </c>
      <c r="D317" s="76">
        <v>0</v>
      </c>
      <c r="E317" s="79">
        <v>0</v>
      </c>
      <c r="F317" s="76">
        <v>0</v>
      </c>
      <c r="G317" s="79">
        <v>0</v>
      </c>
      <c r="H317" s="79"/>
      <c r="I317" s="79"/>
      <c r="J317" s="79"/>
      <c r="K317" s="79"/>
      <c r="L317" s="79"/>
    </row>
    <row r="318" spans="1:12">
      <c r="C318" t="s">
        <v>45</v>
      </c>
      <c r="D318" s="76">
        <v>0</v>
      </c>
      <c r="E318" s="79">
        <v>0</v>
      </c>
      <c r="F318" s="76">
        <v>0</v>
      </c>
      <c r="G318" s="79">
        <v>0</v>
      </c>
      <c r="H318" s="79"/>
      <c r="I318" s="79"/>
      <c r="J318" s="79"/>
      <c r="K318" s="79"/>
      <c r="L318" s="79"/>
    </row>
    <row r="319" spans="1:12">
      <c r="C319" t="s">
        <v>46</v>
      </c>
      <c r="D319" s="76">
        <v>0</v>
      </c>
      <c r="E319" s="79">
        <v>0</v>
      </c>
      <c r="F319" s="76">
        <v>0</v>
      </c>
      <c r="G319" s="79">
        <v>0</v>
      </c>
      <c r="H319" s="79"/>
      <c r="I319" s="79"/>
      <c r="J319" s="79"/>
      <c r="K319" s="79"/>
      <c r="L319" s="79"/>
    </row>
    <row r="320" spans="1:12">
      <c r="B320" s="467" t="s">
        <v>269</v>
      </c>
      <c r="C320" s="467"/>
      <c r="D320" s="468">
        <v>0</v>
      </c>
      <c r="E320" s="469">
        <v>0</v>
      </c>
      <c r="F320" s="468">
        <v>0</v>
      </c>
      <c r="G320" s="469">
        <v>0</v>
      </c>
      <c r="H320" s="79"/>
      <c r="I320" s="79"/>
      <c r="J320" s="79" t="str">
        <f>B320</f>
        <v>anansi charter school Total</v>
      </c>
      <c r="K320" s="126" t="str">
        <f>IF(D320=0,"N/A",E320/D320)</f>
        <v>N/A</v>
      </c>
      <c r="L320" s="126" t="str">
        <f>IF(F320=0,"N/A",G320/F320)</f>
        <v>N/A</v>
      </c>
    </row>
    <row r="321" spans="2:12">
      <c r="B321" t="s">
        <v>235</v>
      </c>
      <c r="C321" t="s">
        <v>39</v>
      </c>
      <c r="D321" s="76">
        <v>0</v>
      </c>
      <c r="E321" s="79">
        <v>0</v>
      </c>
      <c r="F321" s="76">
        <v>0</v>
      </c>
      <c r="G321" s="79">
        <v>0</v>
      </c>
      <c r="H321" s="79"/>
      <c r="I321" s="79"/>
      <c r="J321" s="79"/>
      <c r="K321" s="79"/>
      <c r="L321" s="79"/>
    </row>
    <row r="322" spans="2:12">
      <c r="C322" t="s">
        <v>40</v>
      </c>
      <c r="D322" s="76">
        <v>0</v>
      </c>
      <c r="E322" s="79">
        <v>0</v>
      </c>
      <c r="F322" s="76">
        <v>0</v>
      </c>
      <c r="G322" s="79">
        <v>0</v>
      </c>
      <c r="H322" s="79"/>
      <c r="I322" s="79"/>
      <c r="J322" s="79"/>
    </row>
    <row r="323" spans="2:12">
      <c r="C323" t="s">
        <v>41</v>
      </c>
      <c r="D323" s="76">
        <v>0</v>
      </c>
      <c r="E323" s="79">
        <v>0</v>
      </c>
      <c r="F323" s="76">
        <v>0</v>
      </c>
      <c r="G323" s="79">
        <v>0</v>
      </c>
      <c r="H323" s="79"/>
      <c r="I323" s="79"/>
      <c r="J323" s="79"/>
      <c r="K323" s="79"/>
      <c r="L323" s="79"/>
    </row>
    <row r="324" spans="2:12">
      <c r="C324" t="s">
        <v>42</v>
      </c>
      <c r="D324" s="76">
        <v>0</v>
      </c>
      <c r="E324" s="79">
        <v>0</v>
      </c>
      <c r="F324" s="76">
        <v>0</v>
      </c>
      <c r="G324" s="79">
        <v>0</v>
      </c>
      <c r="H324" s="79"/>
      <c r="I324" s="79"/>
      <c r="J324" s="79"/>
    </row>
    <row r="325" spans="2:12">
      <c r="C325" t="s">
        <v>43</v>
      </c>
      <c r="D325" s="76">
        <v>0</v>
      </c>
      <c r="E325" s="79">
        <v>0</v>
      </c>
      <c r="F325" s="76">
        <v>0</v>
      </c>
      <c r="G325" s="79">
        <v>0</v>
      </c>
      <c r="H325" s="79"/>
      <c r="I325" s="79"/>
      <c r="J325" s="79"/>
      <c r="K325" s="79"/>
      <c r="L325" s="79"/>
    </row>
    <row r="326" spans="2:12">
      <c r="C326" t="s">
        <v>44</v>
      </c>
      <c r="D326" s="76">
        <v>0</v>
      </c>
      <c r="E326" s="79">
        <v>0</v>
      </c>
      <c r="F326" s="76">
        <v>0</v>
      </c>
      <c r="G326" s="79">
        <v>0</v>
      </c>
      <c r="H326" s="79"/>
      <c r="I326" s="79"/>
      <c r="J326" s="79"/>
      <c r="K326" s="79"/>
      <c r="L326" s="79"/>
    </row>
    <row r="327" spans="2:12">
      <c r="C327" t="s">
        <v>45</v>
      </c>
      <c r="D327" s="76">
        <v>0</v>
      </c>
      <c r="E327" s="79">
        <v>0</v>
      </c>
      <c r="F327" s="76">
        <v>0</v>
      </c>
      <c r="G327" s="79">
        <v>0</v>
      </c>
      <c r="H327" s="79"/>
      <c r="I327" s="79"/>
      <c r="J327" s="79"/>
      <c r="K327" s="79"/>
      <c r="L327" s="79"/>
    </row>
    <row r="328" spans="2:12">
      <c r="C328" t="s">
        <v>46</v>
      </c>
      <c r="D328" s="76">
        <v>0</v>
      </c>
      <c r="E328" s="79">
        <v>0</v>
      </c>
      <c r="F328" s="76">
        <v>0</v>
      </c>
      <c r="G328" s="79">
        <v>0</v>
      </c>
      <c r="H328" s="79"/>
      <c r="I328" s="79"/>
      <c r="J328" s="79"/>
    </row>
    <row r="329" spans="2:12">
      <c r="B329" s="467" t="s">
        <v>421</v>
      </c>
      <c r="C329" s="467"/>
      <c r="D329" s="468">
        <v>0</v>
      </c>
      <c r="E329" s="469">
        <v>0</v>
      </c>
      <c r="F329" s="468">
        <v>0</v>
      </c>
      <c r="G329" s="469">
        <v>0</v>
      </c>
      <c r="H329" s="79"/>
      <c r="I329" s="79"/>
      <c r="J329" s="79" t="str">
        <f>B329</f>
        <v>taos municipal charter school Total</v>
      </c>
      <c r="K329" s="126" t="str">
        <f>IF(D329=0,"N/A",E329/D329)</f>
        <v>N/A</v>
      </c>
      <c r="L329" s="126" t="str">
        <f>IF(F329=0,"N/A",G329/F329)</f>
        <v>N/A</v>
      </c>
    </row>
    <row r="330" spans="2:12">
      <c r="B330" t="s">
        <v>242</v>
      </c>
      <c r="C330" t="s">
        <v>39</v>
      </c>
      <c r="D330" s="76">
        <v>0</v>
      </c>
      <c r="E330" s="79">
        <v>0</v>
      </c>
      <c r="F330" s="76">
        <v>0</v>
      </c>
      <c r="G330" s="79">
        <v>0</v>
      </c>
      <c r="H330" s="79"/>
      <c r="I330" s="79"/>
      <c r="J330" s="79"/>
    </row>
    <row r="331" spans="2:12">
      <c r="C331" t="s">
        <v>40</v>
      </c>
      <c r="D331" s="76">
        <v>0</v>
      </c>
      <c r="E331" s="79">
        <v>0</v>
      </c>
      <c r="F331" s="76">
        <v>0</v>
      </c>
      <c r="G331" s="79">
        <v>0</v>
      </c>
      <c r="H331" s="79"/>
      <c r="I331" s="79"/>
      <c r="J331" s="79"/>
    </row>
    <row r="332" spans="2:12">
      <c r="C332" t="s">
        <v>41</v>
      </c>
      <c r="D332" s="76">
        <v>0</v>
      </c>
      <c r="E332" s="79">
        <v>0</v>
      </c>
      <c r="F332" s="76">
        <v>0</v>
      </c>
      <c r="G332" s="79">
        <v>0</v>
      </c>
      <c r="H332" s="79"/>
      <c r="I332" s="79"/>
      <c r="J332" s="79"/>
    </row>
    <row r="333" spans="2:12">
      <c r="C333" t="s">
        <v>42</v>
      </c>
      <c r="D333" s="76">
        <v>0</v>
      </c>
      <c r="E333" s="79">
        <v>0</v>
      </c>
      <c r="F333" s="76">
        <v>0</v>
      </c>
      <c r="G333" s="79">
        <v>0</v>
      </c>
      <c r="H333" s="79"/>
      <c r="I333" s="79"/>
      <c r="J333" s="79"/>
    </row>
    <row r="334" spans="2:12">
      <c r="C334" t="s">
        <v>43</v>
      </c>
      <c r="D334" s="76">
        <v>0</v>
      </c>
      <c r="E334" s="79">
        <v>0</v>
      </c>
      <c r="F334" s="76">
        <v>0</v>
      </c>
      <c r="G334" s="79">
        <v>0</v>
      </c>
      <c r="H334" s="79"/>
      <c r="I334" s="79"/>
      <c r="J334" s="79"/>
    </row>
    <row r="335" spans="2:12">
      <c r="C335" t="s">
        <v>44</v>
      </c>
      <c r="D335" s="76">
        <v>0</v>
      </c>
      <c r="E335" s="79">
        <v>0</v>
      </c>
      <c r="F335" s="76">
        <v>0</v>
      </c>
      <c r="G335" s="79">
        <v>0</v>
      </c>
      <c r="H335" s="79"/>
      <c r="I335" s="79"/>
      <c r="J335" s="79"/>
      <c r="K335" s="79"/>
      <c r="L335" s="79"/>
    </row>
    <row r="336" spans="2:12">
      <c r="C336" t="s">
        <v>45</v>
      </c>
      <c r="D336" s="76">
        <v>0</v>
      </c>
      <c r="E336" s="79">
        <v>0</v>
      </c>
      <c r="F336" s="76">
        <v>0</v>
      </c>
      <c r="G336" s="79">
        <v>0</v>
      </c>
      <c r="H336" s="79"/>
      <c r="I336" s="79"/>
      <c r="J336" s="79"/>
    </row>
    <row r="337" spans="1:12">
      <c r="C337" t="s">
        <v>46</v>
      </c>
      <c r="D337" s="76">
        <v>0</v>
      </c>
      <c r="E337" s="79">
        <v>0</v>
      </c>
      <c r="F337" s="76">
        <v>0</v>
      </c>
      <c r="G337" s="79">
        <v>0</v>
      </c>
      <c r="H337" s="79"/>
      <c r="I337" s="79"/>
      <c r="J337" s="79"/>
    </row>
    <row r="338" spans="1:12">
      <c r="B338" s="467" t="s">
        <v>432</v>
      </c>
      <c r="C338" s="467"/>
      <c r="D338" s="468">
        <v>0</v>
      </c>
      <c r="E338" s="469">
        <v>0</v>
      </c>
      <c r="F338" s="468">
        <v>0</v>
      </c>
      <c r="G338" s="469">
        <v>0</v>
      </c>
      <c r="H338" s="79"/>
      <c r="I338" s="79"/>
      <c r="J338" s="79" t="str">
        <f>B338</f>
        <v>vista grande charter school Total</v>
      </c>
      <c r="K338" s="126" t="str">
        <f>IF(D338=0,"N/A",E338/D338)</f>
        <v>N/A</v>
      </c>
      <c r="L338" s="126" t="str">
        <f>IF(F338=0,"N/A",G338/F338)</f>
        <v>N/A</v>
      </c>
    </row>
    <row r="339" spans="1:12">
      <c r="A339" t="s">
        <v>147</v>
      </c>
      <c r="B339" t="s">
        <v>218</v>
      </c>
      <c r="C339" t="s">
        <v>39</v>
      </c>
      <c r="D339" s="76">
        <v>0</v>
      </c>
      <c r="E339" s="79">
        <v>0</v>
      </c>
      <c r="F339" s="76">
        <v>0</v>
      </c>
      <c r="G339" s="79">
        <v>0</v>
      </c>
      <c r="H339" s="79"/>
      <c r="I339" s="79"/>
      <c r="J339" s="79"/>
      <c r="K339" s="79"/>
      <c r="L339" s="79"/>
    </row>
    <row r="340" spans="1:12">
      <c r="C340" t="s">
        <v>40</v>
      </c>
      <c r="D340" s="76">
        <v>0</v>
      </c>
      <c r="E340" s="79">
        <v>0</v>
      </c>
      <c r="F340" s="76">
        <v>0</v>
      </c>
      <c r="G340" s="79">
        <v>0</v>
      </c>
      <c r="H340" s="79"/>
      <c r="I340" s="79"/>
      <c r="J340" s="79"/>
      <c r="K340" s="79"/>
      <c r="L340" s="79"/>
    </row>
    <row r="341" spans="1:12">
      <c r="C341" t="s">
        <v>41</v>
      </c>
      <c r="D341" s="76">
        <v>0</v>
      </c>
      <c r="E341" s="79">
        <v>0</v>
      </c>
      <c r="F341" s="76">
        <v>0</v>
      </c>
      <c r="G341" s="79">
        <v>0</v>
      </c>
      <c r="H341" s="79"/>
      <c r="I341" s="79"/>
      <c r="J341" s="79"/>
    </row>
    <row r="342" spans="1:12">
      <c r="C342" t="s">
        <v>42</v>
      </c>
      <c r="D342" s="76">
        <v>0</v>
      </c>
      <c r="E342" s="79">
        <v>0</v>
      </c>
      <c r="F342" s="76">
        <v>0</v>
      </c>
      <c r="G342" s="79">
        <v>0</v>
      </c>
      <c r="H342" s="79"/>
      <c r="I342" s="79"/>
      <c r="J342" s="79"/>
      <c r="K342" s="79"/>
      <c r="L342" s="79"/>
    </row>
    <row r="343" spans="1:12">
      <c r="C343" t="s">
        <v>43</v>
      </c>
      <c r="D343" s="76">
        <v>0</v>
      </c>
      <c r="E343" s="79">
        <v>0</v>
      </c>
      <c r="F343" s="76">
        <v>0</v>
      </c>
      <c r="G343" s="79">
        <v>0</v>
      </c>
      <c r="H343" s="79"/>
      <c r="I343" s="79"/>
      <c r="J343" s="79"/>
    </row>
    <row r="344" spans="1:12">
      <c r="C344" t="s">
        <v>44</v>
      </c>
      <c r="D344" s="76">
        <v>0</v>
      </c>
      <c r="E344" s="79">
        <v>0</v>
      </c>
      <c r="F344" s="76">
        <v>0</v>
      </c>
      <c r="G344" s="79">
        <v>0</v>
      </c>
      <c r="H344" s="79"/>
      <c r="I344" s="79"/>
      <c r="J344" s="79"/>
      <c r="K344" s="79"/>
      <c r="L344" s="79"/>
    </row>
    <row r="345" spans="1:12">
      <c r="C345" t="s">
        <v>45</v>
      </c>
      <c r="D345" s="76">
        <v>0</v>
      </c>
      <c r="E345" s="79">
        <v>0</v>
      </c>
      <c r="F345" s="76">
        <v>0</v>
      </c>
      <c r="G345" s="79">
        <v>0</v>
      </c>
      <c r="H345" s="79"/>
      <c r="I345" s="79"/>
      <c r="J345" s="79"/>
    </row>
    <row r="346" spans="1:12">
      <c r="C346" t="s">
        <v>46</v>
      </c>
      <c r="D346" s="76">
        <v>0</v>
      </c>
      <c r="E346" s="79">
        <v>0</v>
      </c>
      <c r="F346" s="76">
        <v>0</v>
      </c>
      <c r="G346" s="79">
        <v>0</v>
      </c>
      <c r="H346" s="79"/>
      <c r="I346" s="79"/>
      <c r="J346" s="79"/>
      <c r="K346" s="79"/>
      <c r="L346" s="79"/>
    </row>
    <row r="347" spans="1:12">
      <c r="B347" s="467" t="s">
        <v>392</v>
      </c>
      <c r="C347" s="467"/>
      <c r="D347" s="468">
        <v>0</v>
      </c>
      <c r="E347" s="469">
        <v>0</v>
      </c>
      <c r="F347" s="468">
        <v>0</v>
      </c>
      <c r="G347" s="469">
        <v>0</v>
      </c>
      <c r="H347" s="79"/>
      <c r="I347" s="79"/>
      <c r="J347" s="79" t="str">
        <f>B347</f>
        <v>rio gallinas school Total</v>
      </c>
      <c r="K347" s="126" t="str">
        <f>IF(D347=0,"N/A",E347/D347)</f>
        <v>N/A</v>
      </c>
      <c r="L347" s="126" t="str">
        <f>IF(F347=0,"N/A",G347/F347)</f>
        <v>N/A</v>
      </c>
    </row>
    <row r="348" spans="1:12">
      <c r="A348" t="s">
        <v>255</v>
      </c>
      <c r="D348" s="76">
        <v>6.79</v>
      </c>
      <c r="E348" s="79">
        <v>383946.62</v>
      </c>
      <c r="F348" s="76">
        <v>6.79</v>
      </c>
      <c r="G348" s="79">
        <v>384573.87</v>
      </c>
      <c r="H348" s="79"/>
      <c r="I348" s="79"/>
      <c r="J348" s="79"/>
      <c r="K348" s="79">
        <f>SUM(K6:K347)</f>
        <v>463627.82454545452</v>
      </c>
      <c r="L348" s="79">
        <f>SUM(L6:L347)</f>
        <v>464048.27909090905</v>
      </c>
    </row>
    <row r="349" spans="1:12">
      <c r="E349" s="79"/>
      <c r="F349" s="79"/>
      <c r="G349" s="79"/>
      <c r="H349" s="79"/>
      <c r="I349" s="79"/>
      <c r="J349" s="79"/>
    </row>
    <row r="350" spans="1:12">
      <c r="E350" s="79"/>
      <c r="F350" s="79"/>
      <c r="G350" s="79"/>
      <c r="H350" s="79"/>
      <c r="I350" s="79"/>
      <c r="J350" s="79"/>
      <c r="K350" s="79"/>
      <c r="L350" s="79"/>
    </row>
    <row r="351" spans="1:12">
      <c r="E351" s="79"/>
      <c r="F351" s="79"/>
      <c r="G351" s="79"/>
      <c r="H351" s="79"/>
      <c r="I351" s="79"/>
      <c r="J351" s="79"/>
    </row>
    <row r="352" spans="1:12">
      <c r="E352" s="79"/>
      <c r="F352" s="79"/>
      <c r="G352" s="79"/>
      <c r="H352" s="79"/>
      <c r="I352" s="79"/>
      <c r="J352" s="79"/>
      <c r="K352" s="79"/>
      <c r="L352" s="79"/>
    </row>
    <row r="353" spans="5:12">
      <c r="E353" s="79"/>
      <c r="F353" s="79"/>
      <c r="G353" s="79"/>
      <c r="H353" s="79"/>
      <c r="I353" s="79"/>
      <c r="J353" s="79"/>
    </row>
    <row r="354" spans="5:12">
      <c r="E354" s="79"/>
      <c r="F354" s="79"/>
      <c r="G354" s="79"/>
      <c r="H354" s="79"/>
      <c r="I354" s="79"/>
      <c r="J354" s="79"/>
      <c r="K354" s="79"/>
      <c r="L354" s="79"/>
    </row>
    <row r="355" spans="5:12">
      <c r="E355" s="79"/>
      <c r="F355" s="79"/>
      <c r="G355" s="79"/>
      <c r="H355" s="79"/>
      <c r="I355" s="79"/>
      <c r="J355" s="79"/>
      <c r="K355" s="79"/>
      <c r="L355" s="79"/>
    </row>
    <row r="356" spans="5:12">
      <c r="E356" s="79"/>
      <c r="F356" s="79"/>
      <c r="G356" s="79"/>
      <c r="H356" s="79"/>
      <c r="I356" s="79"/>
      <c r="J356" s="79"/>
      <c r="K356" s="126"/>
      <c r="L356" s="126"/>
    </row>
    <row r="357" spans="5:12">
      <c r="E357" s="79"/>
      <c r="F357" s="79"/>
      <c r="G357" s="79"/>
      <c r="H357" s="79"/>
      <c r="I357" s="79"/>
      <c r="J357" s="79"/>
    </row>
    <row r="358" spans="5:12">
      <c r="E358" s="79"/>
      <c r="F358" s="79"/>
      <c r="G358" s="79"/>
      <c r="H358" s="79"/>
      <c r="I358" s="79"/>
      <c r="J358" s="79"/>
      <c r="K358" s="79"/>
      <c r="L358" s="79"/>
    </row>
    <row r="359" spans="5:12">
      <c r="E359" s="79"/>
      <c r="F359" s="79"/>
      <c r="G359" s="79"/>
      <c r="H359" s="79"/>
      <c r="I359" s="79"/>
      <c r="J359" s="79"/>
    </row>
    <row r="360" spans="5:12">
      <c r="E360" s="79"/>
      <c r="F360" s="79"/>
      <c r="G360" s="79"/>
      <c r="H360" s="79"/>
      <c r="I360" s="79"/>
      <c r="J360" s="79"/>
      <c r="K360" s="79"/>
      <c r="L360" s="79"/>
    </row>
    <row r="361" spans="5:12">
      <c r="E361" s="79"/>
      <c r="F361" s="79"/>
      <c r="G361" s="79"/>
      <c r="H361" s="79"/>
      <c r="I361" s="79"/>
      <c r="J361" s="79"/>
    </row>
    <row r="362" spans="5:12">
      <c r="E362" s="79"/>
      <c r="F362" s="79"/>
      <c r="G362" s="79"/>
      <c r="H362" s="79"/>
      <c r="I362" s="79"/>
      <c r="J362" s="79"/>
      <c r="K362" s="79"/>
      <c r="L362" s="79"/>
    </row>
    <row r="363" spans="5:12">
      <c r="E363" s="79"/>
      <c r="F363" s="79"/>
      <c r="G363" s="79"/>
      <c r="H363" s="79"/>
      <c r="I363" s="79"/>
      <c r="J363" s="79"/>
      <c r="K363" s="79"/>
      <c r="L363" s="79"/>
    </row>
    <row r="364" spans="5:12">
      <c r="E364" s="79"/>
      <c r="F364" s="79"/>
      <c r="G364" s="79"/>
      <c r="H364" s="79"/>
      <c r="I364" s="79"/>
      <c r="J364" s="79"/>
      <c r="K364" s="79"/>
      <c r="L364" s="79"/>
    </row>
    <row r="365" spans="5:12">
      <c r="E365" s="79"/>
      <c r="F365" s="79"/>
      <c r="G365" s="79"/>
      <c r="H365" s="79"/>
      <c r="I365" s="79"/>
      <c r="J365" s="79">
        <f>B365</f>
        <v>0</v>
      </c>
      <c r="K365" s="126" t="str">
        <f>IF(D365=0,"N/A",E365/D365)</f>
        <v>N/A</v>
      </c>
      <c r="L365" s="126" t="str">
        <f>IF(F365=0,"N/A",G365/F365)</f>
        <v>N/A</v>
      </c>
    </row>
    <row r="366" spans="5:12">
      <c r="E366" s="79"/>
      <c r="F366" s="79"/>
      <c r="G366" s="79"/>
      <c r="H366" s="79"/>
      <c r="I366" s="79"/>
      <c r="J366" s="79"/>
      <c r="K366" s="79"/>
      <c r="L366" s="79"/>
    </row>
    <row r="367" spans="5:12">
      <c r="E367" s="79"/>
      <c r="F367" s="79"/>
      <c r="G367" s="79"/>
      <c r="H367" s="79"/>
      <c r="I367" s="79"/>
      <c r="J367" s="79"/>
    </row>
    <row r="368" spans="5:12">
      <c r="E368" s="79"/>
      <c r="F368" s="79"/>
      <c r="G368" s="79"/>
      <c r="H368" s="79"/>
      <c r="I368" s="79"/>
      <c r="J368" s="79"/>
      <c r="K368" s="79"/>
      <c r="L368" s="79"/>
    </row>
    <row r="369" spans="5:12">
      <c r="E369" s="79"/>
      <c r="F369" s="79"/>
      <c r="G369" s="79"/>
      <c r="H369" s="79"/>
      <c r="I369" s="79"/>
      <c r="J369" s="79"/>
    </row>
    <row r="370" spans="5:12">
      <c r="E370" s="79"/>
      <c r="F370" s="79"/>
      <c r="G370" s="79"/>
      <c r="H370" s="79"/>
      <c r="I370" s="79"/>
      <c r="J370" s="79"/>
      <c r="K370" s="79"/>
      <c r="L370" s="79"/>
    </row>
    <row r="371" spans="5:12">
      <c r="E371" s="79"/>
      <c r="F371" s="79"/>
      <c r="G371" s="79"/>
      <c r="H371" s="79"/>
      <c r="I371" s="79"/>
      <c r="J371" s="79"/>
      <c r="K371" s="79"/>
      <c r="L371" s="79"/>
    </row>
    <row r="372" spans="5:12">
      <c r="E372" s="79"/>
      <c r="F372" s="79"/>
      <c r="G372" s="79"/>
      <c r="H372" s="79"/>
      <c r="I372" s="79"/>
      <c r="J372" s="79"/>
      <c r="K372" s="79"/>
      <c r="L372" s="79"/>
    </row>
    <row r="373" spans="5:12">
      <c r="E373" s="79"/>
      <c r="F373" s="79"/>
      <c r="G373" s="79"/>
      <c r="H373" s="79"/>
      <c r="I373" s="79"/>
      <c r="J373" s="79"/>
    </row>
    <row r="374" spans="5:12">
      <c r="E374" s="79"/>
      <c r="F374" s="79"/>
      <c r="G374" s="79"/>
      <c r="H374" s="79"/>
      <c r="I374" s="79"/>
      <c r="J374" s="79">
        <f>B374</f>
        <v>0</v>
      </c>
      <c r="K374" s="126" t="str">
        <f>IF(D374=0,"N/A",E374/D374)</f>
        <v>N/A</v>
      </c>
      <c r="L374" s="126" t="str">
        <f>IF(F374=0,"N/A",G374/F374)</f>
        <v>N/A</v>
      </c>
    </row>
    <row r="375" spans="5:12">
      <c r="E375" s="79"/>
      <c r="F375" s="79"/>
      <c r="G375" s="79"/>
      <c r="H375" s="79"/>
      <c r="I375" s="79"/>
      <c r="J375" s="79"/>
    </row>
    <row r="376" spans="5:12">
      <c r="E376" s="79"/>
      <c r="F376" s="79"/>
      <c r="G376" s="79"/>
      <c r="H376" s="79"/>
      <c r="I376" s="79"/>
      <c r="J376" s="79"/>
    </row>
    <row r="377" spans="5:12">
      <c r="E377" s="79"/>
      <c r="F377" s="79"/>
      <c r="G377" s="79"/>
      <c r="H377" s="79"/>
      <c r="I377" s="79"/>
      <c r="J377" s="79"/>
      <c r="K377" s="79"/>
      <c r="L377" s="79"/>
    </row>
    <row r="378" spans="5:12">
      <c r="E378" s="79"/>
      <c r="F378" s="79"/>
      <c r="G378" s="79"/>
      <c r="H378" s="79"/>
      <c r="I378" s="79"/>
      <c r="J378" s="79"/>
    </row>
    <row r="379" spans="5:12">
      <c r="E379" s="79"/>
      <c r="F379" s="79"/>
      <c r="G379" s="79"/>
      <c r="H379" s="79"/>
      <c r="I379" s="79"/>
      <c r="J379" s="79"/>
    </row>
    <row r="380" spans="5:12">
      <c r="E380" s="79"/>
      <c r="F380" s="79"/>
      <c r="G380" s="79"/>
      <c r="H380" s="79"/>
      <c r="I380" s="79"/>
      <c r="J380" s="79"/>
    </row>
    <row r="381" spans="5:12">
      <c r="E381" s="79"/>
      <c r="F381" s="79"/>
      <c r="G381" s="79"/>
      <c r="H381" s="79"/>
      <c r="I381" s="79"/>
      <c r="J381" s="79"/>
    </row>
    <row r="382" spans="5:12">
      <c r="E382" s="79"/>
      <c r="F382" s="79"/>
      <c r="G382" s="79"/>
      <c r="H382" s="79"/>
      <c r="I382" s="79"/>
      <c r="J382" s="79"/>
    </row>
    <row r="383" spans="5:12">
      <c r="E383" s="79"/>
      <c r="F383" s="79"/>
      <c r="G383" s="79"/>
      <c r="H383" s="79"/>
      <c r="I383" s="79"/>
      <c r="J383" s="79"/>
    </row>
    <row r="384" spans="5:12">
      <c r="E384" s="79"/>
      <c r="F384" s="79"/>
      <c r="G384" s="79"/>
      <c r="H384" s="79"/>
      <c r="I384" s="79"/>
      <c r="J384" s="79"/>
      <c r="K384" s="79"/>
      <c r="L384" s="79"/>
    </row>
    <row r="385" spans="5:12">
      <c r="E385" s="79"/>
      <c r="F385" s="79"/>
      <c r="G385" s="79"/>
      <c r="H385" s="79"/>
      <c r="I385" s="79"/>
      <c r="J385" s="79"/>
    </row>
    <row r="386" spans="5:12">
      <c r="E386" s="79"/>
      <c r="F386" s="79"/>
      <c r="G386" s="79"/>
      <c r="H386" s="79"/>
      <c r="I386" s="79"/>
      <c r="J386" s="79"/>
    </row>
    <row r="387" spans="5:12">
      <c r="E387" s="79"/>
      <c r="F387" s="79"/>
      <c r="G387" s="79"/>
      <c r="H387" s="79"/>
      <c r="I387" s="79"/>
      <c r="J387" s="79"/>
    </row>
    <row r="388" spans="5:12">
      <c r="E388" s="79"/>
      <c r="F388" s="79"/>
      <c r="G388" s="79"/>
      <c r="H388" s="79"/>
      <c r="I388" s="79"/>
      <c r="J388" s="79"/>
    </row>
    <row r="389" spans="5:12">
      <c r="E389" s="79"/>
      <c r="F389" s="79"/>
      <c r="G389" s="79"/>
      <c r="H389" s="79"/>
      <c r="I389" s="79"/>
      <c r="J389" s="79"/>
    </row>
    <row r="390" spans="5:12">
      <c r="E390" s="79"/>
      <c r="F390" s="79"/>
      <c r="G390" s="79"/>
      <c r="H390" s="79"/>
      <c r="I390" s="79"/>
      <c r="J390" s="79"/>
    </row>
    <row r="391" spans="5:12">
      <c r="E391" s="79"/>
      <c r="F391" s="79"/>
      <c r="G391" s="79"/>
      <c r="H391" s="79"/>
      <c r="I391" s="79"/>
      <c r="J391" s="79"/>
      <c r="K391" s="79"/>
      <c r="L391" s="79"/>
    </row>
    <row r="392" spans="5:12">
      <c r="E392" s="79"/>
      <c r="F392" s="79"/>
      <c r="G392" s="79"/>
      <c r="H392" s="79"/>
      <c r="I392" s="79"/>
      <c r="J392" s="79"/>
    </row>
    <row r="393" spans="5:12">
      <c r="E393" s="79"/>
      <c r="F393" s="79"/>
      <c r="G393" s="79"/>
      <c r="H393" s="79"/>
      <c r="I393" s="79"/>
      <c r="J393" s="79"/>
    </row>
    <row r="394" spans="5:12">
      <c r="E394" s="79"/>
      <c r="F394" s="79"/>
      <c r="G394" s="79"/>
      <c r="H394" s="79"/>
      <c r="I394" s="79"/>
      <c r="J394" s="79"/>
    </row>
    <row r="395" spans="5:12">
      <c r="E395" s="79"/>
      <c r="F395" s="79"/>
      <c r="G395" s="79"/>
      <c r="H395" s="79"/>
      <c r="I395" s="79"/>
      <c r="J395" s="79"/>
    </row>
    <row r="396" spans="5:12">
      <c r="E396" s="79"/>
      <c r="F396" s="79"/>
      <c r="G396" s="79"/>
      <c r="H396" s="79"/>
      <c r="I396" s="79"/>
      <c r="J396" s="79"/>
    </row>
    <row r="397" spans="5:12">
      <c r="E397" s="79"/>
      <c r="F397" s="79"/>
      <c r="G397" s="79"/>
      <c r="H397" s="79"/>
      <c r="I397" s="79"/>
      <c r="J397" s="79"/>
    </row>
    <row r="398" spans="5:12">
      <c r="E398" s="79"/>
      <c r="F398" s="79"/>
      <c r="G398" s="79"/>
      <c r="H398" s="79"/>
      <c r="I398" s="79"/>
      <c r="J398" s="79"/>
      <c r="K398" s="79"/>
      <c r="L398" s="79"/>
    </row>
    <row r="399" spans="5:12">
      <c r="E399" s="79"/>
      <c r="F399" s="79"/>
      <c r="G399" s="79"/>
      <c r="H399" s="79"/>
      <c r="I399" s="79"/>
      <c r="J399" s="79"/>
    </row>
    <row r="400" spans="5:12">
      <c r="E400" s="79"/>
      <c r="F400" s="79"/>
      <c r="G400" s="79"/>
      <c r="H400" s="79"/>
      <c r="I400" s="79"/>
      <c r="J400" s="79"/>
    </row>
    <row r="401" spans="5:12">
      <c r="E401" s="79"/>
      <c r="F401" s="79"/>
      <c r="G401" s="79"/>
      <c r="H401" s="79"/>
      <c r="I401" s="79"/>
      <c r="J401" s="79"/>
    </row>
    <row r="402" spans="5:12">
      <c r="E402" s="79"/>
      <c r="F402" s="79"/>
      <c r="G402" s="79"/>
      <c r="H402" s="79"/>
      <c r="I402" s="79"/>
      <c r="J402" s="79"/>
    </row>
    <row r="403" spans="5:12">
      <c r="E403" s="79"/>
      <c r="F403" s="79"/>
      <c r="G403" s="79"/>
      <c r="H403" s="79"/>
      <c r="I403" s="79"/>
      <c r="J403" s="79"/>
    </row>
    <row r="404" spans="5:12">
      <c r="E404" s="79"/>
      <c r="F404" s="79"/>
      <c r="G404" s="79"/>
      <c r="H404" s="79"/>
      <c r="I404" s="79"/>
      <c r="J404" s="79"/>
    </row>
    <row r="405" spans="5:12">
      <c r="E405" s="79"/>
      <c r="F405" s="79"/>
      <c r="G405" s="79"/>
      <c r="H405" s="79"/>
      <c r="I405" s="79"/>
      <c r="J405" s="79"/>
      <c r="K405" s="79"/>
      <c r="L405" s="79"/>
    </row>
    <row r="406" spans="5:12">
      <c r="E406" s="79"/>
      <c r="F406" s="79"/>
      <c r="G406" s="79"/>
      <c r="H406" s="79"/>
      <c r="I406" s="79"/>
      <c r="J406" s="79"/>
    </row>
    <row r="407" spans="5:12">
      <c r="E407" s="79"/>
      <c r="F407" s="79"/>
      <c r="G407" s="79"/>
      <c r="H407" s="79"/>
      <c r="I407" s="79"/>
      <c r="J407" s="79"/>
    </row>
    <row r="408" spans="5:12">
      <c r="E408" s="79"/>
      <c r="F408" s="79"/>
      <c r="G408" s="79"/>
      <c r="H408" s="79"/>
      <c r="I408" s="79"/>
      <c r="J408" s="79"/>
    </row>
    <row r="409" spans="5:12">
      <c r="E409" s="79"/>
      <c r="F409" s="79"/>
      <c r="G409" s="79"/>
      <c r="H409" s="79"/>
      <c r="I409" s="79"/>
      <c r="J409" s="79"/>
    </row>
    <row r="410" spans="5:12">
      <c r="E410" s="79"/>
      <c r="F410" s="79"/>
      <c r="G410" s="79"/>
      <c r="H410" s="79"/>
      <c r="I410" s="79"/>
      <c r="J410" s="79"/>
    </row>
    <row r="411" spans="5:12">
      <c r="E411" s="79"/>
      <c r="F411" s="79"/>
      <c r="G411" s="79"/>
      <c r="H411" s="79"/>
      <c r="I411" s="79"/>
      <c r="J411" s="79"/>
    </row>
    <row r="412" spans="5:12">
      <c r="E412" s="79"/>
      <c r="F412" s="79"/>
      <c r="G412" s="79"/>
      <c r="H412" s="79"/>
      <c r="I412" s="79"/>
      <c r="J412" s="79"/>
      <c r="K412" s="79"/>
      <c r="L412" s="79"/>
    </row>
    <row r="413" spans="5:12">
      <c r="E413" s="79"/>
      <c r="F413" s="79"/>
      <c r="G413" s="79"/>
      <c r="H413" s="79"/>
      <c r="I413" s="79"/>
      <c r="J413" s="79"/>
    </row>
    <row r="414" spans="5:12">
      <c r="E414" s="79"/>
      <c r="F414" s="79"/>
      <c r="G414" s="79"/>
      <c r="H414" s="79"/>
      <c r="I414" s="79"/>
      <c r="J414" s="79"/>
    </row>
    <row r="415" spans="5:12">
      <c r="E415" s="79"/>
      <c r="F415" s="79"/>
      <c r="G415" s="79"/>
      <c r="H415" s="79"/>
      <c r="I415" s="79"/>
      <c r="J415" s="79"/>
    </row>
    <row r="416" spans="5:12">
      <c r="E416" s="79"/>
      <c r="F416" s="79"/>
      <c r="G416" s="79"/>
      <c r="H416" s="79"/>
      <c r="I416" s="79"/>
      <c r="J416" s="79"/>
    </row>
    <row r="417" spans="5:12">
      <c r="E417" s="79"/>
      <c r="F417" s="79"/>
      <c r="G417" s="79"/>
      <c r="H417" s="79"/>
      <c r="I417" s="79"/>
      <c r="J417" s="79"/>
    </row>
    <row r="418" spans="5:12">
      <c r="E418" s="79"/>
      <c r="F418" s="79"/>
      <c r="G418" s="79"/>
      <c r="H418" s="79"/>
      <c r="I418" s="79"/>
      <c r="J418" s="79"/>
    </row>
    <row r="419" spans="5:12">
      <c r="E419" s="79"/>
      <c r="F419" s="79"/>
      <c r="G419" s="79"/>
      <c r="H419" s="79"/>
      <c r="I419" s="79"/>
      <c r="J419" s="79"/>
      <c r="K419" s="79"/>
      <c r="L419" s="79"/>
    </row>
    <row r="420" spans="5:12">
      <c r="E420" s="79"/>
      <c r="F420" s="79"/>
      <c r="G420" s="79"/>
      <c r="H420" s="79"/>
      <c r="I420" s="79"/>
      <c r="J420" s="79"/>
    </row>
    <row r="421" spans="5:12">
      <c r="E421" s="79"/>
      <c r="F421" s="79"/>
      <c r="G421" s="79"/>
      <c r="H421" s="79"/>
      <c r="I421" s="79"/>
      <c r="J421" s="79"/>
    </row>
    <row r="422" spans="5:12">
      <c r="E422" s="79"/>
      <c r="F422" s="79"/>
      <c r="G422" s="79"/>
      <c r="H422" s="79"/>
      <c r="I422" s="79"/>
      <c r="J422" s="79"/>
    </row>
    <row r="423" spans="5:12">
      <c r="E423" s="79"/>
      <c r="F423" s="79"/>
      <c r="G423" s="79"/>
      <c r="H423" s="79"/>
      <c r="I423" s="79"/>
      <c r="J423" s="79"/>
    </row>
    <row r="424" spans="5:12">
      <c r="E424" s="79"/>
      <c r="F424" s="79"/>
      <c r="G424" s="79"/>
      <c r="H424" s="79"/>
      <c r="I424" s="79"/>
      <c r="J424" s="79"/>
    </row>
    <row r="425" spans="5:12">
      <c r="E425" s="79"/>
      <c r="F425" s="79"/>
      <c r="G425" s="79"/>
      <c r="H425" s="79"/>
      <c r="I425" s="79"/>
      <c r="J425" s="79"/>
    </row>
    <row r="426" spans="5:12">
      <c r="E426" s="79"/>
      <c r="F426" s="79"/>
      <c r="G426" s="79"/>
      <c r="H426" s="79"/>
      <c r="I426" s="79"/>
      <c r="J426" s="79"/>
      <c r="K426" s="79"/>
      <c r="L426" s="79"/>
    </row>
    <row r="427" spans="5:12">
      <c r="E427" s="79"/>
      <c r="F427" s="79"/>
      <c r="G427" s="79"/>
      <c r="H427" s="79"/>
      <c r="I427" s="79"/>
      <c r="J427" s="79"/>
    </row>
    <row r="428" spans="5:12">
      <c r="E428" s="79"/>
      <c r="F428" s="79"/>
      <c r="G428" s="79"/>
      <c r="H428" s="79"/>
      <c r="I428" s="79"/>
      <c r="J428" s="79"/>
    </row>
    <row r="429" spans="5:12">
      <c r="E429" s="79"/>
      <c r="F429" s="79"/>
      <c r="G429" s="79"/>
      <c r="H429" s="79"/>
      <c r="I429" s="79"/>
      <c r="J429" s="79"/>
    </row>
    <row r="430" spans="5:12">
      <c r="E430" s="79"/>
      <c r="F430" s="79"/>
      <c r="G430" s="79"/>
      <c r="H430" s="79"/>
      <c r="I430" s="79"/>
      <c r="J430" s="79"/>
    </row>
    <row r="431" spans="5:12">
      <c r="E431" s="79"/>
      <c r="F431" s="79"/>
      <c r="G431" s="79"/>
      <c r="H431" s="79"/>
      <c r="I431" s="79"/>
      <c r="J431" s="79"/>
    </row>
    <row r="432" spans="5:12">
      <c r="E432" s="79"/>
      <c r="F432" s="79"/>
      <c r="G432" s="79"/>
      <c r="H432" s="79"/>
      <c r="I432" s="79"/>
      <c r="J432" s="79"/>
    </row>
    <row r="433" spans="5:12">
      <c r="E433" s="79"/>
      <c r="F433" s="79"/>
      <c r="G433" s="79"/>
      <c r="H433" s="79"/>
      <c r="I433" s="79"/>
      <c r="J433" s="79"/>
      <c r="K433" s="79"/>
      <c r="L433" s="79"/>
    </row>
    <row r="434" spans="5:12">
      <c r="E434" s="79"/>
      <c r="F434" s="79"/>
      <c r="G434" s="79"/>
      <c r="H434" s="79"/>
      <c r="I434" s="79"/>
      <c r="J434" s="79"/>
    </row>
    <row r="435" spans="5:12">
      <c r="E435" s="79"/>
      <c r="F435" s="79"/>
      <c r="G435" s="79"/>
      <c r="H435" s="79"/>
      <c r="I435" s="79"/>
      <c r="J435" s="79"/>
    </row>
    <row r="436" spans="5:12">
      <c r="E436" s="79"/>
      <c r="F436" s="79"/>
      <c r="G436" s="79"/>
      <c r="H436" s="79"/>
      <c r="I436" s="79"/>
      <c r="J436" s="79"/>
    </row>
    <row r="437" spans="5:12">
      <c r="E437" s="79"/>
      <c r="F437" s="79"/>
      <c r="G437" s="79"/>
      <c r="H437" s="79"/>
      <c r="I437" s="79"/>
      <c r="J437" s="79"/>
    </row>
    <row r="438" spans="5:12">
      <c r="E438" s="79"/>
      <c r="F438" s="79"/>
      <c r="G438" s="79"/>
      <c r="H438" s="79"/>
      <c r="I438" s="79"/>
      <c r="J438" s="79"/>
    </row>
    <row r="439" spans="5:12">
      <c r="E439" s="79"/>
      <c r="F439" s="79"/>
      <c r="G439" s="79"/>
      <c r="H439" s="79"/>
      <c r="I439" s="79"/>
      <c r="J439" s="79"/>
    </row>
    <row r="440" spans="5:12">
      <c r="E440" s="79"/>
      <c r="F440" s="79"/>
      <c r="G440" s="79"/>
      <c r="H440" s="79"/>
      <c r="I440" s="79"/>
      <c r="J440" s="79"/>
      <c r="K440" s="79"/>
      <c r="L440" s="79"/>
    </row>
    <row r="441" spans="5:12">
      <c r="E441" s="79"/>
      <c r="F441" s="79"/>
      <c r="G441" s="79"/>
      <c r="H441" s="79"/>
      <c r="I441" s="79"/>
      <c r="J441" s="79"/>
    </row>
    <row r="442" spans="5:12">
      <c r="E442" s="79"/>
      <c r="F442" s="79"/>
      <c r="G442" s="79"/>
      <c r="H442" s="79"/>
      <c r="I442" s="79"/>
      <c r="J442" s="79"/>
    </row>
    <row r="443" spans="5:12">
      <c r="E443" s="79"/>
      <c r="F443" s="79"/>
      <c r="G443" s="79"/>
      <c r="H443" s="79"/>
      <c r="I443" s="79"/>
      <c r="J443" s="79"/>
    </row>
    <row r="444" spans="5:12">
      <c r="E444" s="79"/>
      <c r="F444" s="79"/>
      <c r="G444" s="79"/>
      <c r="H444" s="79"/>
      <c r="I444" s="79"/>
      <c r="J444" s="79"/>
    </row>
    <row r="445" spans="5:12">
      <c r="E445" s="79"/>
      <c r="F445" s="79"/>
      <c r="G445" s="79"/>
      <c r="H445" s="79"/>
      <c r="I445" s="79"/>
      <c r="J445" s="79"/>
    </row>
    <row r="446" spans="5:12">
      <c r="E446" s="79"/>
      <c r="F446" s="79"/>
      <c r="G446" s="79"/>
      <c r="H446" s="79"/>
      <c r="I446" s="79"/>
      <c r="J446" s="79"/>
    </row>
    <row r="447" spans="5:12">
      <c r="E447" s="79"/>
      <c r="F447" s="79"/>
      <c r="G447" s="79"/>
      <c r="H447" s="79"/>
      <c r="I447" s="79"/>
      <c r="J447" s="79"/>
      <c r="K447" s="79"/>
      <c r="L447" s="79"/>
    </row>
    <row r="448" spans="5:12">
      <c r="E448" s="79"/>
      <c r="F448" s="79"/>
      <c r="G448" s="79"/>
      <c r="H448" s="79"/>
      <c r="I448" s="79"/>
      <c r="J448" s="79"/>
    </row>
    <row r="449" spans="5:12">
      <c r="E449" s="79"/>
      <c r="F449" s="79"/>
      <c r="G449" s="79"/>
      <c r="H449" s="79"/>
      <c r="I449" s="79"/>
      <c r="J449" s="79"/>
    </row>
    <row r="450" spans="5:12">
      <c r="E450" s="79"/>
      <c r="F450" s="79"/>
      <c r="G450" s="79"/>
      <c r="H450" s="79"/>
      <c r="I450" s="79"/>
      <c r="J450" s="79"/>
    </row>
    <row r="451" spans="5:12">
      <c r="E451" s="79"/>
      <c r="F451" s="79"/>
      <c r="G451" s="79"/>
      <c r="H451" s="79"/>
      <c r="I451" s="79"/>
      <c r="J451" s="79"/>
    </row>
    <row r="452" spans="5:12">
      <c r="E452" s="79"/>
      <c r="F452" s="79"/>
      <c r="G452" s="79"/>
      <c r="H452" s="79"/>
      <c r="I452" s="79"/>
      <c r="J452" s="79"/>
    </row>
    <row r="453" spans="5:12">
      <c r="E453" s="79"/>
      <c r="F453" s="79"/>
      <c r="G453" s="79"/>
      <c r="H453" s="79"/>
      <c r="I453" s="79"/>
      <c r="J453" s="79"/>
    </row>
    <row r="454" spans="5:12">
      <c r="E454" s="79"/>
      <c r="F454" s="79"/>
      <c r="G454" s="79"/>
      <c r="H454" s="79"/>
      <c r="I454" s="79"/>
      <c r="J454" s="79"/>
      <c r="K454" s="79"/>
      <c r="L454" s="79"/>
    </row>
    <row r="455" spans="5:12">
      <c r="E455" s="79"/>
      <c r="F455" s="79"/>
      <c r="G455" s="79"/>
      <c r="H455" s="79"/>
      <c r="I455" s="79"/>
      <c r="J455" s="79"/>
    </row>
    <row r="456" spans="5:12">
      <c r="E456" s="79"/>
      <c r="F456" s="79"/>
      <c r="G456" s="79"/>
      <c r="H456" s="79"/>
      <c r="I456" s="79"/>
      <c r="J456" s="79"/>
    </row>
    <row r="457" spans="5:12">
      <c r="E457" s="79"/>
      <c r="F457" s="79"/>
      <c r="G457" s="79"/>
      <c r="H457" s="79"/>
      <c r="I457" s="79"/>
      <c r="J457" s="79"/>
    </row>
    <row r="458" spans="5:12">
      <c r="E458" s="79"/>
      <c r="F458" s="79"/>
      <c r="G458" s="79"/>
      <c r="H458" s="79"/>
      <c r="I458" s="79"/>
      <c r="J458" s="79"/>
    </row>
    <row r="459" spans="5:12">
      <c r="E459" s="79"/>
      <c r="F459" s="79"/>
      <c r="G459" s="79"/>
      <c r="H459" s="79"/>
      <c r="I459" s="79"/>
      <c r="J459" s="79"/>
    </row>
    <row r="460" spans="5:12">
      <c r="E460" s="79"/>
      <c r="F460" s="79"/>
      <c r="G460" s="79"/>
      <c r="H460" s="79"/>
      <c r="I460" s="79"/>
      <c r="J460" s="79"/>
    </row>
    <row r="461" spans="5:12">
      <c r="E461" s="79"/>
      <c r="F461" s="79"/>
      <c r="G461" s="79"/>
      <c r="H461" s="79"/>
      <c r="I461" s="79"/>
      <c r="J461" s="79"/>
      <c r="K461" s="79"/>
      <c r="L461" s="79"/>
    </row>
    <row r="462" spans="5:12">
      <c r="E462" s="79"/>
      <c r="F462" s="79"/>
      <c r="G462" s="79"/>
      <c r="H462" s="79"/>
      <c r="I462" s="79"/>
      <c r="J462" s="79"/>
    </row>
    <row r="463" spans="5:12">
      <c r="E463" s="79"/>
      <c r="F463" s="79"/>
      <c r="G463" s="79"/>
      <c r="H463" s="79"/>
      <c r="I463" s="79"/>
      <c r="J463" s="79"/>
    </row>
    <row r="464" spans="5:12">
      <c r="E464" s="79"/>
      <c r="F464" s="79"/>
      <c r="G464" s="79"/>
      <c r="H464" s="79"/>
      <c r="I464" s="79"/>
      <c r="J464" s="79"/>
    </row>
    <row r="465" spans="5:12">
      <c r="E465" s="79"/>
      <c r="F465" s="79"/>
      <c r="G465" s="79"/>
      <c r="H465" s="79"/>
      <c r="I465" s="79"/>
      <c r="J465" s="79"/>
    </row>
    <row r="466" spans="5:12">
      <c r="E466" s="79"/>
      <c r="F466" s="79"/>
      <c r="G466" s="79"/>
      <c r="H466" s="79"/>
      <c r="I466" s="79"/>
      <c r="J466" s="79"/>
    </row>
    <row r="467" spans="5:12">
      <c r="E467" s="79"/>
      <c r="F467" s="79"/>
      <c r="G467" s="79"/>
      <c r="H467" s="79"/>
      <c r="I467" s="79"/>
      <c r="J467" s="79"/>
    </row>
    <row r="468" spans="5:12">
      <c r="E468" s="79"/>
      <c r="F468" s="79"/>
      <c r="G468" s="79"/>
      <c r="H468" s="79"/>
      <c r="I468" s="79"/>
      <c r="J468" s="79"/>
      <c r="K468" s="79"/>
      <c r="L468" s="79"/>
    </row>
    <row r="469" spans="5:12">
      <c r="E469" s="79"/>
      <c r="F469" s="79"/>
      <c r="G469" s="79"/>
      <c r="H469" s="79"/>
      <c r="I469" s="79"/>
      <c r="J469" s="79"/>
    </row>
    <row r="470" spans="5:12">
      <c r="E470" s="79"/>
      <c r="F470" s="79"/>
      <c r="G470" s="79"/>
      <c r="H470" s="79"/>
      <c r="I470" s="79"/>
      <c r="J470" s="79"/>
    </row>
    <row r="471" spans="5:12">
      <c r="E471" s="79"/>
      <c r="F471" s="79"/>
      <c r="G471" s="79"/>
      <c r="H471" s="79"/>
      <c r="I471" s="79"/>
      <c r="J471" s="79"/>
    </row>
    <row r="472" spans="5:12">
      <c r="E472" s="79"/>
      <c r="F472" s="79"/>
      <c r="G472" s="79"/>
      <c r="H472" s="79"/>
      <c r="I472" s="79"/>
      <c r="J472" s="79"/>
    </row>
    <row r="473" spans="5:12">
      <c r="E473" s="79"/>
      <c r="F473" s="79"/>
      <c r="G473" s="79"/>
      <c r="H473" s="79"/>
      <c r="I473" s="79"/>
      <c r="J473" s="79"/>
    </row>
    <row r="474" spans="5:12">
      <c r="E474" s="79"/>
      <c r="F474" s="79"/>
      <c r="G474" s="79"/>
      <c r="H474" s="79"/>
      <c r="I474" s="79"/>
      <c r="J474" s="79"/>
    </row>
    <row r="475" spans="5:12">
      <c r="E475" s="79"/>
      <c r="F475" s="79"/>
      <c r="G475" s="79"/>
      <c r="H475" s="79"/>
      <c r="I475" s="79"/>
      <c r="J475" s="79"/>
      <c r="K475" s="79"/>
      <c r="L475" s="79"/>
    </row>
    <row r="476" spans="5:12">
      <c r="E476" s="79"/>
      <c r="F476" s="79"/>
      <c r="G476" s="79"/>
      <c r="H476" s="79"/>
      <c r="I476" s="79"/>
      <c r="J476" s="79"/>
    </row>
    <row r="477" spans="5:12">
      <c r="E477" s="79"/>
      <c r="F477" s="79"/>
      <c r="G477" s="79"/>
      <c r="H477" s="79"/>
      <c r="I477" s="79"/>
      <c r="J477" s="79"/>
    </row>
    <row r="478" spans="5:12">
      <c r="E478" s="79"/>
      <c r="F478" s="79"/>
      <c r="G478" s="79"/>
      <c r="H478" s="79"/>
      <c r="I478" s="79"/>
      <c r="J478" s="79"/>
    </row>
    <row r="479" spans="5:12">
      <c r="E479" s="79"/>
      <c r="F479" s="79"/>
      <c r="G479" s="79"/>
      <c r="H479" s="79"/>
      <c r="I479" s="79"/>
      <c r="J479" s="79"/>
    </row>
    <row r="480" spans="5:12">
      <c r="E480" s="79"/>
      <c r="F480" s="79"/>
      <c r="G480" s="79"/>
      <c r="H480" s="79"/>
      <c r="I480" s="79"/>
      <c r="J480" s="79"/>
    </row>
    <row r="481" spans="5:12">
      <c r="E481" s="79"/>
      <c r="F481" s="79"/>
      <c r="G481" s="79"/>
      <c r="H481" s="79"/>
      <c r="I481" s="79"/>
      <c r="J481" s="79"/>
    </row>
    <row r="482" spans="5:12">
      <c r="E482" s="79"/>
      <c r="F482" s="79"/>
      <c r="G482" s="79"/>
      <c r="H482" s="79"/>
      <c r="I482" s="79"/>
      <c r="J482" s="79"/>
      <c r="K482" s="79"/>
      <c r="L482" s="79"/>
    </row>
    <row r="483" spans="5:12">
      <c r="E483" s="79"/>
      <c r="F483" s="79"/>
      <c r="G483" s="79"/>
      <c r="H483" s="79"/>
      <c r="I483" s="79"/>
      <c r="J483" s="79"/>
    </row>
    <row r="484" spans="5:12">
      <c r="E484" s="79"/>
      <c r="F484" s="79"/>
      <c r="G484" s="79"/>
      <c r="H484" s="79"/>
      <c r="I484" s="79"/>
      <c r="J484" s="79"/>
    </row>
    <row r="485" spans="5:12">
      <c r="E485" s="79"/>
      <c r="F485" s="79"/>
      <c r="G485" s="79"/>
      <c r="H485" s="79"/>
      <c r="I485" s="79"/>
      <c r="J485" s="79"/>
    </row>
    <row r="486" spans="5:12">
      <c r="E486" s="79"/>
      <c r="F486" s="79"/>
      <c r="G486" s="79"/>
      <c r="H486" s="79"/>
      <c r="I486" s="79"/>
      <c r="J486" s="79"/>
    </row>
    <row r="487" spans="5:12">
      <c r="E487" s="79"/>
      <c r="F487" s="79"/>
      <c r="G487" s="79"/>
      <c r="H487" s="79"/>
      <c r="I487" s="79"/>
      <c r="J487" s="79"/>
    </row>
    <row r="488" spans="5:12">
      <c r="E488" s="79"/>
      <c r="F488" s="79"/>
      <c r="G488" s="79"/>
      <c r="H488" s="79"/>
      <c r="I488" s="79"/>
      <c r="J488" s="79"/>
    </row>
    <row r="489" spans="5:12">
      <c r="E489" s="79"/>
      <c r="F489" s="79"/>
      <c r="G489" s="79"/>
      <c r="H489" s="79"/>
      <c r="I489" s="79"/>
      <c r="J489" s="79"/>
      <c r="K489" s="79"/>
      <c r="L489" s="79"/>
    </row>
    <row r="490" spans="5:12">
      <c r="E490" s="79"/>
      <c r="F490" s="79"/>
      <c r="G490" s="79"/>
      <c r="H490" s="79"/>
      <c r="I490" s="79"/>
      <c r="J490" s="79"/>
    </row>
    <row r="491" spans="5:12">
      <c r="E491" s="79"/>
      <c r="F491" s="79"/>
      <c r="G491" s="79"/>
      <c r="H491" s="79"/>
      <c r="I491" s="79"/>
      <c r="J491" s="79"/>
    </row>
    <row r="492" spans="5:12">
      <c r="E492" s="79"/>
      <c r="F492" s="79"/>
      <c r="G492" s="79"/>
      <c r="H492" s="79"/>
      <c r="I492" s="79"/>
      <c r="J492" s="79"/>
    </row>
    <row r="493" spans="5:12">
      <c r="E493" s="79"/>
      <c r="F493" s="79"/>
      <c r="G493" s="79"/>
      <c r="H493" s="79"/>
      <c r="I493" s="79"/>
      <c r="J493" s="79"/>
    </row>
    <row r="494" spans="5:12">
      <c r="E494" s="79"/>
      <c r="F494" s="79"/>
      <c r="G494" s="79"/>
      <c r="H494" s="79"/>
      <c r="I494" s="79"/>
      <c r="J494" s="79"/>
    </row>
    <row r="495" spans="5:12">
      <c r="E495" s="79"/>
      <c r="F495" s="79"/>
      <c r="G495" s="79"/>
      <c r="H495" s="79"/>
      <c r="I495" s="79"/>
      <c r="J495" s="79"/>
    </row>
    <row r="496" spans="5:12">
      <c r="E496" s="79"/>
      <c r="F496" s="79"/>
      <c r="G496" s="79"/>
      <c r="H496" s="79"/>
      <c r="I496" s="79"/>
      <c r="J496" s="79"/>
      <c r="K496" s="79"/>
      <c r="L496" s="79"/>
    </row>
    <row r="497" spans="5:12">
      <c r="E497" s="79"/>
      <c r="F497" s="79"/>
      <c r="G497" s="79"/>
      <c r="H497" s="79"/>
      <c r="I497" s="79"/>
      <c r="J497" s="79"/>
    </row>
    <row r="498" spans="5:12">
      <c r="E498" s="79"/>
      <c r="F498" s="79"/>
      <c r="G498" s="79"/>
      <c r="H498" s="79"/>
      <c r="I498" s="79"/>
      <c r="J498" s="79"/>
    </row>
    <row r="499" spans="5:12">
      <c r="E499" s="79"/>
      <c r="F499" s="79"/>
      <c r="G499" s="79"/>
      <c r="H499" s="79"/>
      <c r="I499" s="79"/>
      <c r="J499" s="79"/>
    </row>
    <row r="500" spans="5:12">
      <c r="E500" s="79"/>
      <c r="F500" s="79"/>
      <c r="G500" s="79"/>
      <c r="H500" s="79"/>
      <c r="I500" s="79"/>
      <c r="J500" s="79"/>
    </row>
    <row r="501" spans="5:12">
      <c r="E501" s="79"/>
      <c r="F501" s="79"/>
      <c r="G501" s="79"/>
      <c r="H501" s="79"/>
      <c r="I501" s="79"/>
      <c r="J501" s="79"/>
    </row>
    <row r="502" spans="5:12">
      <c r="E502" s="79"/>
      <c r="F502" s="79"/>
      <c r="G502" s="79"/>
      <c r="H502" s="79"/>
      <c r="I502" s="79"/>
      <c r="J502" s="79"/>
    </row>
    <row r="503" spans="5:12">
      <c r="E503" s="79"/>
      <c r="F503" s="79"/>
      <c r="G503" s="79"/>
      <c r="H503" s="79"/>
      <c r="I503" s="79"/>
      <c r="J503" s="79"/>
      <c r="K503" s="79"/>
      <c r="L503" s="79"/>
    </row>
    <row r="504" spans="5:12">
      <c r="E504" s="79"/>
      <c r="F504" s="79"/>
      <c r="G504" s="79"/>
      <c r="H504" s="79"/>
      <c r="I504" s="79"/>
      <c r="J504" s="79"/>
    </row>
    <row r="505" spans="5:12">
      <c r="E505" s="79"/>
      <c r="F505" s="79"/>
      <c r="G505" s="79"/>
      <c r="H505" s="79"/>
      <c r="I505" s="79"/>
      <c r="J505" s="79"/>
    </row>
    <row r="506" spans="5:12">
      <c r="E506" s="79"/>
      <c r="F506" s="79"/>
      <c r="G506" s="79"/>
      <c r="H506" s="79"/>
      <c r="I506" s="79"/>
      <c r="J506" s="79"/>
    </row>
    <row r="507" spans="5:12">
      <c r="E507" s="79"/>
      <c r="F507" s="79"/>
      <c r="G507" s="79"/>
      <c r="H507" s="79"/>
      <c r="I507" s="79"/>
      <c r="J507" s="79"/>
    </row>
    <row r="508" spans="5:12">
      <c r="E508" s="79"/>
      <c r="F508" s="79"/>
      <c r="G508" s="79"/>
      <c r="H508" s="79"/>
      <c r="I508" s="79"/>
      <c r="J508" s="79"/>
    </row>
    <row r="509" spans="5:12">
      <c r="E509" s="79"/>
      <c r="F509" s="79"/>
      <c r="G509" s="79"/>
      <c r="H509" s="79"/>
      <c r="I509" s="79"/>
      <c r="J509" s="79"/>
    </row>
    <row r="510" spans="5:12">
      <c r="E510" s="79"/>
      <c r="F510" s="79"/>
      <c r="G510" s="79"/>
      <c r="H510" s="79"/>
      <c r="I510" s="79"/>
      <c r="J510" s="79"/>
      <c r="K510" s="79"/>
      <c r="L510" s="79"/>
    </row>
    <row r="511" spans="5:12">
      <c r="E511" s="79"/>
      <c r="F511" s="79"/>
      <c r="G511" s="79"/>
      <c r="H511" s="79"/>
      <c r="I511" s="79"/>
      <c r="J511" s="79"/>
    </row>
    <row r="512" spans="5:12">
      <c r="E512" s="79"/>
      <c r="F512" s="79"/>
      <c r="G512" s="79"/>
      <c r="H512" s="79"/>
      <c r="I512" s="79"/>
      <c r="J512" s="79"/>
    </row>
    <row r="513" spans="5:12">
      <c r="E513" s="79"/>
      <c r="F513" s="79"/>
      <c r="G513" s="79"/>
      <c r="H513" s="79"/>
      <c r="I513" s="79"/>
      <c r="J513" s="79"/>
    </row>
    <row r="514" spans="5:12">
      <c r="E514" s="79"/>
      <c r="F514" s="79"/>
      <c r="G514" s="79"/>
      <c r="H514" s="79"/>
      <c r="I514" s="79"/>
      <c r="J514" s="79"/>
    </row>
    <row r="515" spans="5:12">
      <c r="E515" s="79"/>
      <c r="F515" s="79"/>
      <c r="G515" s="79"/>
      <c r="H515" s="79"/>
      <c r="I515" s="79"/>
      <c r="J515" s="79"/>
    </row>
    <row r="516" spans="5:12">
      <c r="E516" s="79"/>
      <c r="F516" s="79"/>
      <c r="G516" s="79"/>
      <c r="H516" s="79"/>
      <c r="I516" s="79"/>
      <c r="J516" s="79"/>
    </row>
    <row r="517" spans="5:12">
      <c r="E517" s="79"/>
      <c r="F517" s="79"/>
      <c r="G517" s="79"/>
      <c r="H517" s="79"/>
      <c r="I517" s="79"/>
      <c r="J517" s="79"/>
      <c r="K517" s="79"/>
      <c r="L517" s="79"/>
    </row>
    <row r="518" spans="5:12">
      <c r="E518" s="79"/>
      <c r="F518" s="79"/>
      <c r="G518" s="79"/>
      <c r="H518" s="79"/>
      <c r="I518" s="79"/>
      <c r="J518" s="79"/>
    </row>
    <row r="519" spans="5:12">
      <c r="E519" s="79"/>
      <c r="F519" s="79"/>
      <c r="G519" s="79"/>
      <c r="H519" s="79"/>
      <c r="I519" s="79"/>
      <c r="J519" s="79"/>
    </row>
    <row r="520" spans="5:12">
      <c r="E520" s="79"/>
      <c r="F520" s="79"/>
      <c r="G520" s="79"/>
      <c r="H520" s="79"/>
      <c r="I520" s="79"/>
      <c r="J520" s="79"/>
    </row>
    <row r="521" spans="5:12">
      <c r="E521" s="79"/>
      <c r="F521" s="79"/>
      <c r="G521" s="79"/>
      <c r="H521" s="79"/>
      <c r="I521" s="79"/>
      <c r="J521" s="79"/>
    </row>
    <row r="522" spans="5:12">
      <c r="E522" s="79"/>
      <c r="F522" s="79"/>
      <c r="G522" s="79"/>
      <c r="H522" s="79"/>
      <c r="I522" s="79"/>
      <c r="J522" s="79"/>
    </row>
    <row r="523" spans="5:12">
      <c r="E523" s="79"/>
      <c r="F523" s="79"/>
      <c r="G523" s="79"/>
      <c r="H523" s="79"/>
      <c r="I523" s="79"/>
      <c r="J523" s="79"/>
    </row>
    <row r="524" spans="5:12">
      <c r="E524" s="79"/>
      <c r="F524" s="79"/>
      <c r="G524" s="79"/>
      <c r="H524" s="79"/>
      <c r="I524" s="79"/>
      <c r="J524" s="79"/>
      <c r="K524" s="79"/>
      <c r="L524" s="79"/>
    </row>
    <row r="525" spans="5:12">
      <c r="E525" s="79"/>
      <c r="F525" s="79"/>
      <c r="G525" s="79"/>
      <c r="H525" s="79"/>
      <c r="I525" s="79"/>
      <c r="J525" s="79"/>
    </row>
    <row r="526" spans="5:12">
      <c r="E526" s="79"/>
      <c r="F526" s="79"/>
      <c r="G526" s="79"/>
      <c r="H526" s="79"/>
      <c r="I526" s="79"/>
      <c r="J526" s="79"/>
    </row>
    <row r="527" spans="5:12">
      <c r="E527" s="79"/>
      <c r="F527" s="79"/>
      <c r="G527" s="79"/>
      <c r="H527" s="79"/>
      <c r="I527" s="79"/>
      <c r="J527" s="79"/>
    </row>
    <row r="528" spans="5:12">
      <c r="E528" s="79"/>
      <c r="F528" s="79"/>
      <c r="G528" s="79"/>
      <c r="H528" s="79"/>
      <c r="I528" s="79"/>
      <c r="J528" s="79"/>
    </row>
    <row r="529" spans="5:12">
      <c r="E529" s="79"/>
      <c r="F529" s="79"/>
      <c r="G529" s="79"/>
      <c r="H529" s="79"/>
      <c r="I529" s="79"/>
      <c r="J529" s="79"/>
    </row>
    <row r="530" spans="5:12">
      <c r="E530" s="79"/>
      <c r="F530" s="79"/>
      <c r="G530" s="79"/>
      <c r="H530" s="79"/>
      <c r="I530" s="79"/>
      <c r="J530" s="79"/>
    </row>
    <row r="531" spans="5:12">
      <c r="E531" s="79"/>
      <c r="F531" s="79"/>
      <c r="G531" s="79"/>
      <c r="H531" s="79"/>
      <c r="I531" s="79"/>
      <c r="J531" s="79"/>
      <c r="K531" s="79"/>
      <c r="L531" s="79"/>
    </row>
    <row r="532" spans="5:12">
      <c r="E532" s="79"/>
      <c r="F532" s="79"/>
      <c r="G532" s="79"/>
      <c r="H532" s="79"/>
      <c r="I532" s="79"/>
      <c r="J532" s="79"/>
    </row>
    <row r="533" spans="5:12">
      <c r="E533" s="79"/>
      <c r="F533" s="79"/>
      <c r="G533" s="79"/>
      <c r="H533" s="79"/>
      <c r="I533" s="79"/>
      <c r="J533" s="79"/>
    </row>
    <row r="534" spans="5:12">
      <c r="E534" s="79"/>
      <c r="F534" s="79"/>
      <c r="G534" s="79"/>
      <c r="H534" s="79"/>
      <c r="I534" s="79"/>
      <c r="J534" s="79"/>
    </row>
    <row r="535" spans="5:12">
      <c r="E535" s="79"/>
      <c r="F535" s="79"/>
      <c r="G535" s="79"/>
      <c r="H535" s="79"/>
      <c r="I535" s="79"/>
      <c r="J535" s="79"/>
    </row>
    <row r="536" spans="5:12">
      <c r="E536" s="79"/>
      <c r="F536" s="79"/>
      <c r="G536" s="79"/>
      <c r="H536" s="79"/>
      <c r="I536" s="79"/>
      <c r="J536" s="79"/>
    </row>
    <row r="537" spans="5:12">
      <c r="E537" s="79"/>
      <c r="F537" s="79"/>
      <c r="G537" s="79"/>
      <c r="H537" s="79"/>
      <c r="I537" s="79"/>
      <c r="J537" s="79"/>
    </row>
    <row r="538" spans="5:12">
      <c r="E538" s="79"/>
      <c r="F538" s="79"/>
      <c r="G538" s="79"/>
      <c r="H538" s="79"/>
      <c r="I538" s="79"/>
      <c r="J538" s="79"/>
      <c r="K538" s="79"/>
      <c r="L538" s="79"/>
    </row>
    <row r="539" spans="5:12">
      <c r="E539" s="79"/>
      <c r="F539" s="79"/>
      <c r="G539" s="79"/>
      <c r="H539" s="79"/>
      <c r="I539" s="79"/>
      <c r="J539" s="79"/>
    </row>
    <row r="540" spans="5:12">
      <c r="E540" s="79"/>
      <c r="F540" s="79"/>
      <c r="G540" s="79"/>
      <c r="H540" s="79"/>
      <c r="I540" s="79"/>
      <c r="J540" s="79"/>
    </row>
    <row r="541" spans="5:12">
      <c r="E541" s="79"/>
      <c r="F541" s="79"/>
      <c r="G541" s="79"/>
      <c r="H541" s="79"/>
      <c r="I541" s="79"/>
      <c r="J541" s="79"/>
    </row>
    <row r="542" spans="5:12">
      <c r="E542" s="79"/>
      <c r="F542" s="79"/>
      <c r="G542" s="79"/>
      <c r="H542" s="79"/>
      <c r="I542" s="79"/>
      <c r="J542" s="79"/>
    </row>
    <row r="543" spans="5:12">
      <c r="E543" s="79"/>
      <c r="F543" s="79"/>
      <c r="G543" s="79"/>
      <c r="H543" s="79"/>
      <c r="I543" s="79"/>
      <c r="J543" s="79"/>
    </row>
    <row r="544" spans="5:12">
      <c r="E544" s="79"/>
      <c r="F544" s="79"/>
      <c r="G544" s="79"/>
      <c r="H544" s="79"/>
      <c r="I544" s="79"/>
      <c r="J544" s="79"/>
    </row>
    <row r="545" spans="5:12">
      <c r="E545" s="79"/>
      <c r="F545" s="79"/>
      <c r="G545" s="79"/>
      <c r="H545" s="79"/>
      <c r="I545" s="79"/>
      <c r="J545" s="79"/>
      <c r="K545" s="79"/>
      <c r="L545" s="79"/>
    </row>
    <row r="546" spans="5:12">
      <c r="E546" s="79"/>
      <c r="F546" s="79"/>
      <c r="G546" s="79"/>
      <c r="H546" s="79"/>
      <c r="I546" s="79"/>
      <c r="J546" s="79"/>
    </row>
    <row r="547" spans="5:12">
      <c r="E547" s="79"/>
      <c r="F547" s="79"/>
      <c r="G547" s="79"/>
      <c r="H547" s="79"/>
      <c r="I547" s="79"/>
      <c r="J547" s="79"/>
    </row>
    <row r="548" spans="5:12">
      <c r="E548" s="79"/>
      <c r="F548" s="79"/>
      <c r="G548" s="79"/>
      <c r="H548" s="79"/>
      <c r="I548" s="79"/>
      <c r="J548" s="79"/>
    </row>
    <row r="549" spans="5:12">
      <c r="E549" s="79"/>
      <c r="F549" s="79"/>
      <c r="G549" s="79"/>
      <c r="H549" s="79"/>
      <c r="I549" s="79"/>
      <c r="J549" s="79"/>
    </row>
    <row r="550" spans="5:12">
      <c r="E550" s="79"/>
      <c r="F550" s="79"/>
      <c r="G550" s="79"/>
      <c r="H550" s="79"/>
      <c r="I550" s="79"/>
      <c r="J550" s="79"/>
    </row>
    <row r="551" spans="5:12">
      <c r="E551" s="79"/>
      <c r="F551" s="79"/>
      <c r="G551" s="79"/>
      <c r="H551" s="79"/>
      <c r="I551" s="79"/>
      <c r="J551" s="79"/>
    </row>
    <row r="552" spans="5:12">
      <c r="E552" s="79"/>
      <c r="F552" s="79"/>
      <c r="G552" s="79"/>
      <c r="H552" s="79"/>
      <c r="I552" s="79"/>
      <c r="J552" s="79"/>
      <c r="K552" s="79"/>
      <c r="L552" s="79"/>
    </row>
    <row r="553" spans="5:12">
      <c r="E553" s="79"/>
      <c r="F553" s="79"/>
      <c r="G553" s="79"/>
      <c r="H553" s="79"/>
      <c r="I553" s="79"/>
      <c r="J553" s="79"/>
    </row>
    <row r="554" spans="5:12">
      <c r="E554" s="79"/>
      <c r="F554" s="79"/>
      <c r="G554" s="79"/>
      <c r="H554" s="79"/>
      <c r="I554" s="79"/>
      <c r="J554" s="79"/>
    </row>
    <row r="555" spans="5:12">
      <c r="E555" s="79"/>
      <c r="F555" s="79"/>
      <c r="G555" s="79"/>
      <c r="H555" s="79"/>
      <c r="I555" s="79"/>
      <c r="J555" s="79"/>
    </row>
    <row r="556" spans="5:12">
      <c r="E556" s="79"/>
      <c r="F556" s="79"/>
      <c r="G556" s="79"/>
      <c r="H556" s="79"/>
      <c r="I556" s="79"/>
      <c r="J556" s="79"/>
    </row>
    <row r="557" spans="5:12">
      <c r="E557" s="79"/>
      <c r="F557" s="79"/>
      <c r="G557" s="79"/>
      <c r="H557" s="79"/>
      <c r="I557" s="79"/>
      <c r="J557" s="79"/>
    </row>
    <row r="558" spans="5:12">
      <c r="E558" s="79"/>
      <c r="F558" s="79"/>
      <c r="G558" s="79"/>
      <c r="H558" s="79"/>
      <c r="I558" s="79"/>
      <c r="J558" s="79"/>
    </row>
    <row r="559" spans="5:12">
      <c r="E559" s="79"/>
      <c r="F559" s="79"/>
      <c r="G559" s="79"/>
      <c r="H559" s="79"/>
      <c r="I559" s="79"/>
      <c r="J559" s="79"/>
      <c r="K559" s="79"/>
      <c r="L559" s="79"/>
    </row>
    <row r="560" spans="5:12">
      <c r="E560" s="79"/>
      <c r="F560" s="79"/>
      <c r="G560" s="79"/>
      <c r="H560" s="79"/>
      <c r="I560" s="79"/>
      <c r="J560" s="79"/>
    </row>
    <row r="561" spans="5:12">
      <c r="E561" s="79"/>
      <c r="F561" s="79"/>
      <c r="G561" s="79"/>
      <c r="H561" s="79"/>
      <c r="I561" s="79"/>
      <c r="J561" s="79"/>
    </row>
    <row r="562" spans="5:12">
      <c r="E562" s="79"/>
      <c r="F562" s="79"/>
      <c r="G562" s="79"/>
      <c r="H562" s="79"/>
      <c r="I562" s="79"/>
      <c r="J562" s="79"/>
    </row>
    <row r="563" spans="5:12">
      <c r="E563" s="79"/>
      <c r="F563" s="79"/>
      <c r="G563" s="79"/>
      <c r="H563" s="79"/>
      <c r="I563" s="79"/>
      <c r="J563" s="79"/>
    </row>
    <row r="564" spans="5:12">
      <c r="E564" s="79"/>
      <c r="F564" s="79"/>
      <c r="G564" s="79"/>
      <c r="H564" s="79"/>
      <c r="I564" s="79"/>
      <c r="J564" s="79"/>
    </row>
    <row r="565" spans="5:12">
      <c r="E565" s="79"/>
      <c r="F565" s="79"/>
      <c r="G565" s="79"/>
      <c r="H565" s="79"/>
      <c r="I565" s="79"/>
      <c r="J565" s="79"/>
    </row>
    <row r="566" spans="5:12">
      <c r="E566" s="79"/>
      <c r="F566" s="79"/>
      <c r="G566" s="79"/>
      <c r="H566" s="79"/>
      <c r="I566" s="79"/>
      <c r="J566" s="79"/>
      <c r="K566" s="79"/>
      <c r="L566" s="79"/>
    </row>
    <row r="567" spans="5:12">
      <c r="E567" s="79"/>
      <c r="F567" s="79"/>
      <c r="G567" s="79"/>
      <c r="H567" s="79"/>
      <c r="I567" s="79"/>
      <c r="J567" s="79"/>
    </row>
    <row r="568" spans="5:12">
      <c r="E568" s="79"/>
      <c r="F568" s="79"/>
      <c r="G568" s="79"/>
      <c r="H568" s="79"/>
      <c r="I568" s="79"/>
      <c r="J568" s="79"/>
    </row>
    <row r="569" spans="5:12">
      <c r="E569" s="79"/>
      <c r="F569" s="79"/>
      <c r="G569" s="79"/>
      <c r="H569" s="79"/>
      <c r="I569" s="79"/>
      <c r="J569" s="79"/>
    </row>
    <row r="570" spans="5:12">
      <c r="E570" s="79"/>
      <c r="F570" s="79"/>
      <c r="G570" s="79"/>
      <c r="H570" s="79"/>
      <c r="I570" s="79"/>
      <c r="J570" s="79"/>
    </row>
    <row r="571" spans="5:12">
      <c r="E571" s="79"/>
      <c r="F571" s="79"/>
      <c r="G571" s="79"/>
      <c r="H571" s="79"/>
      <c r="I571" s="79"/>
      <c r="J571" s="79"/>
    </row>
    <row r="572" spans="5:12">
      <c r="E572" s="79"/>
      <c r="F572" s="79"/>
      <c r="G572" s="79"/>
      <c r="H572" s="79"/>
      <c r="I572" s="79"/>
      <c r="J572" s="79"/>
    </row>
    <row r="573" spans="5:12">
      <c r="E573" s="79"/>
      <c r="F573" s="79"/>
      <c r="G573" s="79"/>
      <c r="H573" s="79"/>
      <c r="I573" s="79"/>
      <c r="J573" s="79"/>
      <c r="K573" s="79"/>
      <c r="L573" s="79"/>
    </row>
    <row r="574" spans="5:12">
      <c r="E574" s="79"/>
      <c r="F574" s="79"/>
      <c r="G574" s="79"/>
      <c r="H574" s="79"/>
      <c r="I574" s="79"/>
      <c r="J574" s="79"/>
    </row>
    <row r="575" spans="5:12">
      <c r="E575" s="79"/>
      <c r="F575" s="79"/>
      <c r="G575" s="79"/>
      <c r="H575" s="79"/>
      <c r="I575" s="79"/>
      <c r="J575" s="79"/>
    </row>
    <row r="576" spans="5:12">
      <c r="E576" s="79"/>
      <c r="F576" s="79"/>
      <c r="G576" s="79"/>
      <c r="H576" s="79"/>
      <c r="I576" s="79"/>
      <c r="J576" s="79"/>
    </row>
    <row r="577" spans="5:12">
      <c r="E577" s="79"/>
      <c r="F577" s="79"/>
      <c r="G577" s="79"/>
      <c r="H577" s="79"/>
      <c r="I577" s="79"/>
      <c r="J577" s="79"/>
    </row>
    <row r="578" spans="5:12">
      <c r="E578" s="79"/>
      <c r="F578" s="79"/>
      <c r="G578" s="79"/>
      <c r="H578" s="79"/>
      <c r="I578" s="79"/>
      <c r="J578" s="79"/>
    </row>
    <row r="579" spans="5:12">
      <c r="E579" s="79"/>
      <c r="F579" s="79"/>
      <c r="G579" s="79"/>
      <c r="H579" s="79"/>
      <c r="I579" s="79"/>
      <c r="J579" s="79"/>
    </row>
    <row r="580" spans="5:12">
      <c r="E580" s="79"/>
      <c r="F580" s="79"/>
      <c r="G580" s="79"/>
      <c r="H580" s="79"/>
      <c r="I580" s="79"/>
      <c r="J580" s="79"/>
      <c r="K580" s="79"/>
      <c r="L580" s="79"/>
    </row>
    <row r="581" spans="5:12">
      <c r="E581" s="79"/>
      <c r="F581" s="79"/>
      <c r="G581" s="79"/>
      <c r="H581" s="79"/>
      <c r="I581" s="79"/>
      <c r="J581" s="79"/>
    </row>
    <row r="582" spans="5:12">
      <c r="E582" s="79"/>
      <c r="F582" s="79"/>
      <c r="G582" s="79"/>
      <c r="H582" s="79"/>
      <c r="I582" s="79"/>
      <c r="J582" s="79"/>
    </row>
    <row r="583" spans="5:12">
      <c r="E583" s="79"/>
      <c r="F583" s="79"/>
      <c r="G583" s="79"/>
      <c r="H583" s="79"/>
      <c r="I583" s="79"/>
      <c r="J583" s="79"/>
    </row>
    <row r="584" spans="5:12">
      <c r="E584" s="79"/>
      <c r="F584" s="79"/>
      <c r="G584" s="79"/>
      <c r="H584" s="79"/>
      <c r="I584" s="79"/>
      <c r="J584" s="79"/>
    </row>
    <row r="585" spans="5:12">
      <c r="E585" s="79"/>
      <c r="F585" s="79"/>
      <c r="G585" s="79"/>
      <c r="H585" s="79"/>
      <c r="I585" s="79"/>
      <c r="J585" s="79"/>
    </row>
    <row r="586" spans="5:12">
      <c r="E586" s="79"/>
      <c r="F586" s="79"/>
      <c r="G586" s="79"/>
      <c r="H586" s="79"/>
      <c r="I586" s="79"/>
      <c r="J586" s="79"/>
    </row>
    <row r="587" spans="5:12">
      <c r="E587" s="79"/>
      <c r="F587" s="79"/>
      <c r="G587" s="79"/>
      <c r="H587" s="79"/>
      <c r="I587" s="79"/>
      <c r="J587" s="79"/>
      <c r="K587" s="79"/>
      <c r="L587" s="79"/>
    </row>
    <row r="588" spans="5:12">
      <c r="E588" s="79"/>
      <c r="F588" s="79"/>
      <c r="G588" s="79"/>
      <c r="H588" s="79"/>
      <c r="I588" s="79"/>
      <c r="J588" s="79"/>
    </row>
    <row r="589" spans="5:12">
      <c r="E589" s="79"/>
      <c r="F589" s="79"/>
      <c r="G589" s="79"/>
      <c r="H589" s="79"/>
      <c r="I589" s="79"/>
      <c r="J589" s="79"/>
    </row>
    <row r="590" spans="5:12">
      <c r="E590" s="79"/>
      <c r="F590" s="79"/>
      <c r="G590" s="79"/>
      <c r="H590" s="79"/>
      <c r="I590" s="79"/>
      <c r="J590" s="79"/>
    </row>
    <row r="591" spans="5:12">
      <c r="E591" s="79"/>
      <c r="F591" s="79"/>
      <c r="G591" s="79"/>
      <c r="H591" s="79"/>
      <c r="I591" s="79"/>
      <c r="J591" s="79"/>
    </row>
    <row r="592" spans="5:12">
      <c r="E592" s="79"/>
      <c r="F592" s="79"/>
      <c r="G592" s="79"/>
      <c r="H592" s="79"/>
      <c r="I592" s="79"/>
      <c r="J592" s="79"/>
    </row>
    <row r="593" spans="5:12">
      <c r="E593" s="79"/>
      <c r="F593" s="79"/>
      <c r="G593" s="79"/>
      <c r="H593" s="79"/>
      <c r="I593" s="79"/>
      <c r="J593" s="79"/>
    </row>
    <row r="594" spans="5:12">
      <c r="E594" s="79"/>
      <c r="F594" s="79"/>
      <c r="G594" s="79"/>
      <c r="H594" s="79"/>
      <c r="I594" s="79"/>
      <c r="J594" s="79"/>
      <c r="K594" s="79"/>
      <c r="L594" s="79"/>
    </row>
    <row r="595" spans="5:12">
      <c r="E595" s="79"/>
      <c r="F595" s="79"/>
      <c r="G595" s="79"/>
      <c r="H595" s="79"/>
      <c r="I595" s="79"/>
      <c r="J595" s="79"/>
    </row>
    <row r="596" spans="5:12">
      <c r="E596" s="79"/>
      <c r="F596" s="79"/>
      <c r="G596" s="79"/>
      <c r="H596" s="79"/>
      <c r="I596" s="79"/>
      <c r="J596" s="79"/>
    </row>
    <row r="597" spans="5:12">
      <c r="E597" s="79"/>
      <c r="F597" s="79"/>
      <c r="G597" s="79"/>
      <c r="H597" s="79"/>
      <c r="I597" s="79"/>
      <c r="J597" s="79"/>
    </row>
    <row r="598" spans="5:12">
      <c r="E598" s="79"/>
      <c r="F598" s="79"/>
      <c r="G598" s="79"/>
      <c r="H598" s="79"/>
      <c r="I598" s="79"/>
      <c r="J598" s="79"/>
    </row>
    <row r="599" spans="5:12">
      <c r="E599" s="79"/>
      <c r="F599" s="79"/>
      <c r="G599" s="79"/>
      <c r="H599" s="79"/>
      <c r="I599" s="79"/>
      <c r="J599" s="79"/>
    </row>
    <row r="600" spans="5:12">
      <c r="E600" s="79"/>
      <c r="F600" s="79"/>
      <c r="G600" s="79"/>
      <c r="H600" s="79"/>
      <c r="I600" s="79"/>
      <c r="J600" s="79"/>
    </row>
    <row r="601" spans="5:12">
      <c r="E601" s="79"/>
      <c r="F601" s="79"/>
      <c r="G601" s="79"/>
      <c r="H601" s="79"/>
      <c r="I601" s="79"/>
      <c r="J601" s="79"/>
      <c r="K601" s="79"/>
      <c r="L601" s="79"/>
    </row>
    <row r="602" spans="5:12">
      <c r="E602" s="79"/>
      <c r="F602" s="79"/>
      <c r="G602" s="79"/>
      <c r="H602" s="79"/>
      <c r="I602" s="79"/>
      <c r="J602" s="79"/>
    </row>
    <row r="603" spans="5:12">
      <c r="E603" s="79"/>
      <c r="F603" s="79"/>
      <c r="G603" s="79"/>
      <c r="H603" s="79"/>
      <c r="I603" s="79"/>
      <c r="J603" s="79"/>
    </row>
    <row r="604" spans="5:12">
      <c r="E604" s="79"/>
      <c r="F604" s="79"/>
      <c r="G604" s="79"/>
      <c r="H604" s="79"/>
      <c r="I604" s="79"/>
      <c r="J604" s="79"/>
    </row>
    <row r="605" spans="5:12">
      <c r="E605" s="79"/>
      <c r="F605" s="79"/>
      <c r="G605" s="79"/>
      <c r="H605" s="79"/>
      <c r="I605" s="79"/>
      <c r="J605" s="79"/>
    </row>
    <row r="606" spans="5:12">
      <c r="E606" s="79"/>
      <c r="F606" s="79"/>
      <c r="G606" s="79"/>
      <c r="H606" s="79"/>
      <c r="I606" s="79"/>
      <c r="J606" s="79"/>
    </row>
    <row r="607" spans="5:12">
      <c r="E607" s="79"/>
      <c r="F607" s="79"/>
      <c r="G607" s="79"/>
      <c r="H607" s="79"/>
      <c r="I607" s="79"/>
      <c r="J607" s="79"/>
    </row>
    <row r="608" spans="5:12">
      <c r="E608" s="79"/>
      <c r="F608" s="79"/>
      <c r="G608" s="79"/>
      <c r="H608" s="79"/>
      <c r="I608" s="79"/>
      <c r="J608" s="79"/>
      <c r="K608" s="79"/>
      <c r="L608" s="79"/>
    </row>
    <row r="609" spans="5:12">
      <c r="E609" s="79"/>
      <c r="F609" s="79"/>
      <c r="G609" s="79"/>
      <c r="H609" s="79"/>
      <c r="I609" s="79"/>
      <c r="J609" s="79"/>
    </row>
    <row r="610" spans="5:12">
      <c r="E610" s="79"/>
      <c r="F610" s="79"/>
      <c r="G610" s="79"/>
      <c r="H610" s="79"/>
      <c r="I610" s="79"/>
      <c r="J610" s="79"/>
    </row>
    <row r="611" spans="5:12">
      <c r="E611" s="79"/>
      <c r="F611" s="79"/>
      <c r="G611" s="79"/>
      <c r="H611" s="79"/>
      <c r="I611" s="79"/>
      <c r="J611" s="79"/>
    </row>
    <row r="612" spans="5:12">
      <c r="E612" s="79"/>
      <c r="F612" s="79"/>
      <c r="G612" s="79"/>
      <c r="H612" s="79"/>
      <c r="I612" s="79"/>
      <c r="J612" s="79"/>
    </row>
    <row r="613" spans="5:12">
      <c r="E613" s="79"/>
      <c r="F613" s="79"/>
      <c r="G613" s="79"/>
      <c r="H613" s="79"/>
      <c r="I613" s="79"/>
      <c r="J613" s="79"/>
    </row>
    <row r="614" spans="5:12">
      <c r="E614" s="79"/>
      <c r="F614" s="79"/>
      <c r="G614" s="79"/>
      <c r="H614" s="79"/>
      <c r="I614" s="79"/>
      <c r="J614" s="79"/>
    </row>
    <row r="615" spans="5:12">
      <c r="E615" s="79"/>
      <c r="F615" s="79"/>
      <c r="G615" s="79"/>
      <c r="H615" s="79"/>
      <c r="I615" s="79"/>
      <c r="J615" s="79"/>
      <c r="K615" s="79"/>
      <c r="L615" s="79"/>
    </row>
    <row r="616" spans="5:12">
      <c r="E616" s="79"/>
      <c r="F616" s="79"/>
      <c r="G616" s="79"/>
      <c r="H616" s="79"/>
      <c r="I616" s="79"/>
      <c r="J616" s="79"/>
    </row>
    <row r="617" spans="5:12">
      <c r="E617" s="79"/>
      <c r="F617" s="79"/>
      <c r="G617" s="79"/>
      <c r="H617" s="79"/>
      <c r="I617" s="79"/>
      <c r="J617" s="79"/>
    </row>
    <row r="618" spans="5:12">
      <c r="E618" s="79"/>
      <c r="F618" s="79"/>
      <c r="G618" s="79"/>
      <c r="H618" s="79"/>
      <c r="I618" s="79"/>
      <c r="J618" s="79"/>
    </row>
    <row r="619" spans="5:12">
      <c r="E619" s="79"/>
      <c r="F619" s="79"/>
      <c r="G619" s="79"/>
      <c r="H619" s="79"/>
      <c r="I619" s="79"/>
      <c r="J619" s="79"/>
    </row>
    <row r="620" spans="5:12">
      <c r="E620" s="79"/>
      <c r="F620" s="79"/>
      <c r="G620" s="79"/>
      <c r="H620" s="79"/>
      <c r="I620" s="79"/>
      <c r="J620" s="79"/>
    </row>
    <row r="621" spans="5:12">
      <c r="E621" s="79"/>
      <c r="F621" s="79"/>
      <c r="G621" s="79"/>
      <c r="H621" s="79"/>
      <c r="I621" s="79"/>
      <c r="J621" s="79"/>
    </row>
    <row r="622" spans="5:12">
      <c r="E622" s="79"/>
      <c r="F622" s="79"/>
      <c r="G622" s="79"/>
      <c r="H622" s="79"/>
      <c r="I622" s="79"/>
      <c r="J622" s="79"/>
      <c r="K622" s="79"/>
      <c r="L622" s="79"/>
    </row>
    <row r="623" spans="5:12">
      <c r="E623" s="79"/>
      <c r="F623" s="79"/>
      <c r="G623" s="79"/>
      <c r="H623" s="79"/>
      <c r="I623" s="79"/>
      <c r="J623" s="79"/>
    </row>
    <row r="624" spans="5:12">
      <c r="E624" s="79"/>
      <c r="F624" s="79"/>
      <c r="G624" s="79"/>
      <c r="H624" s="79"/>
      <c r="I624" s="79"/>
      <c r="J624" s="79"/>
    </row>
    <row r="625" spans="5:12">
      <c r="E625" s="79"/>
      <c r="F625" s="79"/>
      <c r="G625" s="79"/>
      <c r="H625" s="79"/>
      <c r="I625" s="79"/>
      <c r="J625" s="79"/>
    </row>
    <row r="626" spans="5:12">
      <c r="E626" s="79"/>
      <c r="F626" s="79"/>
      <c r="G626" s="79"/>
      <c r="H626" s="79"/>
      <c r="I626" s="79"/>
      <c r="J626" s="79"/>
    </row>
    <row r="627" spans="5:12">
      <c r="E627" s="79"/>
      <c r="F627" s="79"/>
      <c r="G627" s="79"/>
      <c r="H627" s="79"/>
      <c r="I627" s="79"/>
      <c r="J627" s="79"/>
    </row>
    <row r="628" spans="5:12">
      <c r="E628" s="79"/>
      <c r="F628" s="79"/>
      <c r="G628" s="79"/>
      <c r="H628" s="79"/>
      <c r="I628" s="79"/>
      <c r="J628" s="79"/>
    </row>
    <row r="629" spans="5:12">
      <c r="E629" s="79"/>
      <c r="F629" s="79"/>
      <c r="G629" s="79"/>
      <c r="H629" s="79"/>
      <c r="I629" s="79"/>
      <c r="J629" s="79"/>
      <c r="K629" s="79"/>
      <c r="L629" s="79"/>
    </row>
    <row r="630" spans="5:12">
      <c r="E630" s="79"/>
      <c r="F630" s="79"/>
      <c r="G630" s="79"/>
      <c r="H630" s="79"/>
      <c r="I630" s="79"/>
      <c r="J630" s="79"/>
    </row>
    <row r="631" spans="5:12">
      <c r="E631" s="79"/>
      <c r="F631" s="79"/>
      <c r="G631" s="79"/>
      <c r="H631" s="79"/>
      <c r="I631" s="79"/>
      <c r="J631" s="79"/>
    </row>
    <row r="632" spans="5:12">
      <c r="E632" s="79"/>
      <c r="F632" s="79"/>
      <c r="G632" s="79"/>
      <c r="H632" s="79"/>
      <c r="I632" s="79"/>
      <c r="J632" s="79"/>
    </row>
    <row r="633" spans="5:12">
      <c r="E633" s="79"/>
      <c r="F633" s="79"/>
      <c r="G633" s="79"/>
      <c r="H633" s="79"/>
      <c r="I633" s="79"/>
      <c r="J633" s="79"/>
    </row>
    <row r="634" spans="5:12">
      <c r="E634" s="79"/>
      <c r="F634" s="79"/>
      <c r="G634" s="79"/>
      <c r="H634" s="79"/>
      <c r="I634" s="79"/>
      <c r="J634" s="79"/>
    </row>
    <row r="635" spans="5:12">
      <c r="E635" s="79"/>
      <c r="F635" s="79"/>
      <c r="G635" s="79"/>
      <c r="H635" s="79"/>
      <c r="I635" s="79"/>
      <c r="J635" s="79"/>
    </row>
    <row r="636" spans="5:12">
      <c r="E636" s="79"/>
      <c r="F636" s="79"/>
      <c r="G636" s="79"/>
      <c r="H636" s="79"/>
      <c r="I636" s="79"/>
      <c r="J636" s="79"/>
      <c r="K636" s="79"/>
      <c r="L636" s="79"/>
    </row>
    <row r="637" spans="5:12">
      <c r="E637" s="79"/>
      <c r="F637" s="79"/>
      <c r="G637" s="79"/>
      <c r="H637" s="79"/>
      <c r="I637" s="79"/>
      <c r="J637" s="79"/>
    </row>
    <row r="638" spans="5:12">
      <c r="E638" s="79"/>
      <c r="F638" s="79"/>
      <c r="G638" s="79"/>
      <c r="H638" s="79"/>
      <c r="I638" s="79"/>
      <c r="J638" s="79"/>
    </row>
    <row r="639" spans="5:12">
      <c r="E639" s="79"/>
      <c r="F639" s="79"/>
      <c r="G639" s="79"/>
      <c r="H639" s="79"/>
      <c r="I639" s="79"/>
      <c r="J639" s="79"/>
    </row>
    <row r="640" spans="5:12">
      <c r="E640" s="79"/>
      <c r="F640" s="79"/>
      <c r="G640" s="79"/>
      <c r="H640" s="79"/>
      <c r="I640" s="79"/>
      <c r="J640" s="79"/>
    </row>
    <row r="641" spans="5:12">
      <c r="E641" s="79"/>
      <c r="F641" s="79"/>
      <c r="G641" s="79"/>
      <c r="H641" s="79"/>
      <c r="I641" s="79"/>
      <c r="J641" s="79"/>
    </row>
    <row r="642" spans="5:12">
      <c r="E642" s="79"/>
      <c r="F642" s="79"/>
      <c r="G642" s="79"/>
      <c r="H642" s="79"/>
      <c r="I642" s="79"/>
      <c r="J642" s="79"/>
    </row>
    <row r="643" spans="5:12">
      <c r="E643" s="79"/>
      <c r="F643" s="79"/>
      <c r="G643" s="79"/>
      <c r="H643" s="79"/>
      <c r="I643" s="79"/>
      <c r="J643" s="79"/>
      <c r="K643" s="79"/>
      <c r="L643" s="79"/>
    </row>
    <row r="644" spans="5:12">
      <c r="E644" s="79"/>
      <c r="F644" s="79"/>
      <c r="G644" s="79"/>
      <c r="H644" s="79"/>
      <c r="I644" s="79"/>
      <c r="J644" s="79"/>
    </row>
    <row r="645" spans="5:12">
      <c r="E645" s="79"/>
      <c r="F645" s="79"/>
      <c r="G645" s="79"/>
      <c r="H645" s="79"/>
      <c r="I645" s="79"/>
      <c r="J645" s="79"/>
    </row>
    <row r="646" spans="5:12">
      <c r="E646" s="79"/>
      <c r="F646" s="79"/>
      <c r="G646" s="79"/>
      <c r="H646" s="79"/>
      <c r="I646" s="79"/>
      <c r="J646" s="79"/>
    </row>
    <row r="647" spans="5:12">
      <c r="E647" s="79"/>
      <c r="F647" s="79"/>
      <c r="G647" s="79"/>
      <c r="H647" s="79"/>
      <c r="I647" s="79"/>
      <c r="J647" s="79"/>
    </row>
    <row r="648" spans="5:12">
      <c r="E648" s="79"/>
      <c r="F648" s="79"/>
      <c r="G648" s="79"/>
      <c r="H648" s="79"/>
      <c r="I648" s="79"/>
      <c r="J648" s="79"/>
    </row>
    <row r="649" spans="5:12">
      <c r="E649" s="79"/>
      <c r="F649" s="79"/>
      <c r="G649" s="79"/>
      <c r="H649" s="79"/>
      <c r="I649" s="79"/>
      <c r="J649" s="79"/>
    </row>
    <row r="650" spans="5:12">
      <c r="E650" s="79"/>
      <c r="F650" s="79"/>
      <c r="G650" s="79"/>
      <c r="H650" s="79"/>
      <c r="I650" s="79"/>
      <c r="J650" s="79"/>
      <c r="K650" s="79"/>
      <c r="L650" s="79"/>
    </row>
    <row r="651" spans="5:12">
      <c r="E651" s="79"/>
      <c r="F651" s="79"/>
      <c r="G651" s="79"/>
      <c r="H651" s="79"/>
      <c r="I651" s="79"/>
      <c r="J651" s="79"/>
    </row>
    <row r="652" spans="5:12">
      <c r="E652" s="79"/>
      <c r="F652" s="79"/>
      <c r="G652" s="79"/>
      <c r="H652" s="79"/>
      <c r="I652" s="79"/>
      <c r="J652" s="79"/>
    </row>
    <row r="653" spans="5:12">
      <c r="E653" s="79"/>
      <c r="F653" s="79"/>
      <c r="G653" s="79"/>
      <c r="H653" s="79"/>
      <c r="I653" s="79"/>
      <c r="J653" s="79"/>
    </row>
    <row r="654" spans="5:12">
      <c r="E654" s="79"/>
      <c r="F654" s="79"/>
      <c r="G654" s="79"/>
      <c r="H654" s="79"/>
      <c r="I654" s="79"/>
      <c r="J654" s="79"/>
    </row>
    <row r="655" spans="5:12">
      <c r="E655" s="79"/>
      <c r="F655" s="79"/>
      <c r="G655" s="79"/>
      <c r="H655" s="79"/>
      <c r="I655" s="79"/>
      <c r="J655" s="79"/>
    </row>
    <row r="656" spans="5:12">
      <c r="E656" s="79"/>
      <c r="F656" s="79"/>
      <c r="G656" s="79"/>
      <c r="H656" s="79"/>
      <c r="I656" s="79"/>
      <c r="J656" s="79"/>
    </row>
    <row r="657" spans="5:12">
      <c r="E657" s="79"/>
      <c r="F657" s="79"/>
      <c r="G657" s="79"/>
      <c r="H657" s="79"/>
      <c r="I657" s="79"/>
      <c r="J657" s="79"/>
      <c r="K657" s="79"/>
      <c r="L657" s="79"/>
    </row>
    <row r="658" spans="5:12">
      <c r="E658" s="79"/>
      <c r="F658" s="79"/>
      <c r="G658" s="79"/>
      <c r="H658" s="79"/>
      <c r="I658" s="79"/>
      <c r="J658" s="79"/>
    </row>
    <row r="659" spans="5:12">
      <c r="E659" s="79"/>
      <c r="F659" s="79"/>
      <c r="G659" s="79"/>
      <c r="H659" s="79"/>
      <c r="I659" s="79"/>
      <c r="J659" s="79"/>
    </row>
    <row r="660" spans="5:12">
      <c r="E660" s="79"/>
      <c r="F660" s="79"/>
      <c r="G660" s="79"/>
      <c r="H660" s="79"/>
      <c r="I660" s="79"/>
      <c r="J660" s="79"/>
    </row>
    <row r="661" spans="5:12">
      <c r="E661" s="79"/>
      <c r="F661" s="79"/>
      <c r="G661" s="79"/>
      <c r="H661" s="79"/>
      <c r="I661" s="79"/>
      <c r="J661" s="79"/>
    </row>
    <row r="662" spans="5:12">
      <c r="E662" s="79"/>
      <c r="F662" s="79"/>
      <c r="G662" s="79"/>
      <c r="H662" s="79"/>
      <c r="I662" s="79"/>
      <c r="J662" s="79"/>
    </row>
    <row r="663" spans="5:12">
      <c r="E663" s="79"/>
      <c r="F663" s="79"/>
      <c r="G663" s="79"/>
      <c r="H663" s="79"/>
      <c r="I663" s="79"/>
      <c r="J663" s="79"/>
    </row>
    <row r="664" spans="5:12">
      <c r="E664" s="79"/>
      <c r="F664" s="79"/>
      <c r="G664" s="79"/>
      <c r="H664" s="79"/>
      <c r="I664" s="79"/>
      <c r="J664" s="79"/>
      <c r="K664" s="79"/>
      <c r="L664" s="79"/>
    </row>
    <row r="665" spans="5:12">
      <c r="E665" s="79"/>
      <c r="F665" s="79"/>
      <c r="G665" s="79"/>
      <c r="H665" s="79"/>
      <c r="I665" s="79"/>
      <c r="J665" s="79"/>
    </row>
    <row r="666" spans="5:12">
      <c r="E666" s="79"/>
      <c r="F666" s="79"/>
      <c r="G666" s="79"/>
      <c r="H666" s="79"/>
      <c r="I666" s="79"/>
      <c r="J666" s="79"/>
    </row>
    <row r="667" spans="5:12">
      <c r="E667" s="79"/>
      <c r="F667" s="79"/>
      <c r="G667" s="79"/>
      <c r="H667" s="79"/>
      <c r="I667" s="79"/>
      <c r="J667" s="79"/>
    </row>
    <row r="668" spans="5:12">
      <c r="E668" s="79"/>
      <c r="F668" s="79"/>
      <c r="G668" s="79"/>
      <c r="H668" s="79"/>
      <c r="I668" s="79"/>
      <c r="J668" s="79"/>
    </row>
    <row r="669" spans="5:12">
      <c r="E669" s="79"/>
      <c r="F669" s="79"/>
      <c r="G669" s="79"/>
      <c r="H669" s="79"/>
      <c r="I669" s="79"/>
      <c r="J669" s="79"/>
    </row>
    <row r="670" spans="5:12">
      <c r="E670" s="79"/>
      <c r="F670" s="79"/>
      <c r="G670" s="79"/>
      <c r="H670" s="79"/>
      <c r="I670" s="79"/>
      <c r="J670" s="79"/>
    </row>
    <row r="671" spans="5:12">
      <c r="E671" s="79"/>
      <c r="F671" s="79"/>
      <c r="G671" s="79"/>
      <c r="H671" s="79"/>
      <c r="I671" s="79"/>
      <c r="J671" s="79"/>
      <c r="K671" s="79"/>
      <c r="L671" s="79"/>
    </row>
    <row r="672" spans="5:12">
      <c r="E672" s="79"/>
      <c r="F672" s="79"/>
      <c r="G672" s="79"/>
      <c r="H672" s="79"/>
      <c r="I672" s="79"/>
      <c r="J672" s="79"/>
    </row>
    <row r="673" spans="5:12">
      <c r="E673" s="79"/>
      <c r="F673" s="79"/>
      <c r="G673" s="79"/>
      <c r="H673" s="79"/>
      <c r="I673" s="79"/>
      <c r="J673" s="79"/>
    </row>
    <row r="674" spans="5:12">
      <c r="E674" s="79"/>
      <c r="F674" s="79"/>
      <c r="G674" s="79"/>
      <c r="H674" s="79"/>
      <c r="I674" s="79"/>
      <c r="J674" s="79"/>
    </row>
    <row r="675" spans="5:12">
      <c r="E675" s="79"/>
      <c r="F675" s="79"/>
      <c r="G675" s="79"/>
      <c r="H675" s="79"/>
      <c r="I675" s="79"/>
      <c r="J675" s="79"/>
    </row>
    <row r="676" spans="5:12">
      <c r="E676" s="79"/>
      <c r="F676" s="79"/>
      <c r="G676" s="79"/>
      <c r="H676" s="79"/>
      <c r="I676" s="79"/>
      <c r="J676" s="79"/>
    </row>
    <row r="677" spans="5:12">
      <c r="E677" s="79"/>
      <c r="F677" s="79"/>
      <c r="G677" s="79"/>
      <c r="H677" s="79"/>
      <c r="I677" s="79"/>
      <c r="J677" s="79"/>
    </row>
    <row r="678" spans="5:12">
      <c r="E678" s="79"/>
      <c r="F678" s="79"/>
      <c r="G678" s="79"/>
      <c r="H678" s="79"/>
      <c r="I678" s="79"/>
      <c r="J678" s="79"/>
      <c r="K678" s="79"/>
      <c r="L678" s="79"/>
    </row>
    <row r="679" spans="5:12">
      <c r="E679" s="79"/>
      <c r="F679" s="79"/>
      <c r="G679" s="79"/>
      <c r="H679" s="79"/>
      <c r="I679" s="79"/>
      <c r="J679" s="79"/>
    </row>
    <row r="680" spans="5:12">
      <c r="E680" s="79"/>
      <c r="F680" s="79"/>
      <c r="G680" s="79"/>
      <c r="H680" s="79"/>
      <c r="I680" s="79"/>
      <c r="J680" s="79"/>
    </row>
    <row r="681" spans="5:12">
      <c r="E681" s="79"/>
      <c r="F681" s="79"/>
      <c r="G681" s="79"/>
      <c r="H681" s="79"/>
      <c r="I681" s="79"/>
      <c r="J681" s="79"/>
    </row>
    <row r="682" spans="5:12">
      <c r="E682" s="79"/>
      <c r="F682" s="79"/>
      <c r="G682" s="79"/>
      <c r="H682" s="79"/>
      <c r="I682" s="79"/>
      <c r="J682" s="79"/>
    </row>
    <row r="683" spans="5:12">
      <c r="E683" s="79"/>
      <c r="F683" s="79"/>
      <c r="G683" s="79"/>
      <c r="H683" s="79"/>
      <c r="I683" s="79"/>
      <c r="J683" s="79"/>
    </row>
    <row r="684" spans="5:12">
      <c r="E684" s="79"/>
      <c r="F684" s="79"/>
      <c r="G684" s="79"/>
      <c r="H684" s="79"/>
      <c r="I684" s="79"/>
      <c r="J684" s="79"/>
    </row>
    <row r="685" spans="5:12">
      <c r="E685" s="79"/>
      <c r="F685" s="79"/>
      <c r="G685" s="79"/>
      <c r="H685" s="79"/>
      <c r="I685" s="79"/>
      <c r="J685" s="79"/>
    </row>
    <row r="686" spans="5:12">
      <c r="E686" s="79"/>
      <c r="F686" s="79"/>
      <c r="G686" s="79"/>
      <c r="H686" s="79"/>
      <c r="I686" s="79"/>
      <c r="J686" s="79"/>
    </row>
    <row r="687" spans="5:12">
      <c r="E687" s="79"/>
      <c r="F687" s="79"/>
      <c r="G687" s="79"/>
      <c r="H687" s="79"/>
      <c r="I687" s="79"/>
      <c r="J687" s="79"/>
    </row>
    <row r="688" spans="5:12">
      <c r="E688" s="79"/>
      <c r="F688" s="79"/>
      <c r="G688" s="79"/>
      <c r="H688" s="79"/>
      <c r="I688" s="79"/>
      <c r="J688" s="79"/>
    </row>
    <row r="689" spans="5:12">
      <c r="E689" s="79"/>
      <c r="F689" s="79"/>
      <c r="G689" s="79"/>
      <c r="H689" s="79"/>
      <c r="I689" s="79"/>
      <c r="J689" s="79"/>
    </row>
    <row r="690" spans="5:12">
      <c r="E690" s="79"/>
      <c r="F690" s="79"/>
      <c r="G690" s="79"/>
      <c r="H690" s="79"/>
      <c r="I690" s="79"/>
      <c r="J690" s="79"/>
    </row>
    <row r="691" spans="5:12">
      <c r="E691" s="79"/>
      <c r="F691" s="79"/>
      <c r="G691" s="79"/>
      <c r="H691" s="79"/>
      <c r="I691" s="79"/>
      <c r="J691" s="79"/>
    </row>
    <row r="692" spans="5:12">
      <c r="E692" s="79"/>
      <c r="F692" s="79"/>
      <c r="G692" s="79"/>
      <c r="H692" s="79"/>
      <c r="I692" s="79"/>
      <c r="J692" s="79"/>
      <c r="K692" s="79"/>
      <c r="L692" s="79"/>
    </row>
    <row r="693" spans="5:12">
      <c r="E693" s="79"/>
      <c r="F693" s="79"/>
      <c r="G693" s="79"/>
      <c r="H693" s="79"/>
      <c r="I693" s="79"/>
      <c r="J693" s="79"/>
    </row>
    <row r="694" spans="5:12">
      <c r="E694" s="79"/>
      <c r="F694" s="79"/>
      <c r="G694" s="79"/>
      <c r="H694" s="79"/>
      <c r="I694" s="79"/>
      <c r="J694" s="79"/>
    </row>
    <row r="695" spans="5:12">
      <c r="E695" s="79"/>
      <c r="F695" s="79"/>
      <c r="G695" s="79"/>
      <c r="H695" s="79"/>
      <c r="I695" s="79"/>
      <c r="J695" s="79"/>
    </row>
    <row r="696" spans="5:12">
      <c r="E696" s="79"/>
      <c r="F696" s="79"/>
      <c r="G696" s="79"/>
      <c r="H696" s="79"/>
      <c r="I696" s="79"/>
      <c r="J696" s="79"/>
    </row>
    <row r="697" spans="5:12">
      <c r="E697" s="79"/>
      <c r="F697" s="79"/>
      <c r="G697" s="79"/>
      <c r="H697" s="79"/>
      <c r="I697" s="79"/>
      <c r="J697" s="79"/>
    </row>
    <row r="698" spans="5:12">
      <c r="E698" s="79"/>
      <c r="F698" s="79"/>
      <c r="G698" s="79"/>
      <c r="H698" s="79"/>
      <c r="I698" s="79"/>
      <c r="J698" s="79"/>
    </row>
    <row r="699" spans="5:12">
      <c r="E699" s="79"/>
      <c r="F699" s="79"/>
      <c r="G699" s="79"/>
      <c r="H699" s="79"/>
      <c r="I699" s="79"/>
      <c r="J699" s="79"/>
      <c r="K699" s="79"/>
      <c r="L699" s="79"/>
    </row>
    <row r="700" spans="5:12">
      <c r="E700" s="79"/>
      <c r="F700" s="79"/>
      <c r="G700" s="79"/>
      <c r="H700" s="79"/>
      <c r="I700" s="79"/>
      <c r="J700" s="79"/>
    </row>
    <row r="701" spans="5:12">
      <c r="E701" s="79"/>
      <c r="F701" s="79"/>
      <c r="G701" s="79"/>
      <c r="H701" s="79"/>
      <c r="I701" s="79"/>
      <c r="J701" s="79"/>
    </row>
    <row r="702" spans="5:12">
      <c r="E702" s="79"/>
      <c r="F702" s="79"/>
      <c r="G702" s="79"/>
      <c r="H702" s="79"/>
      <c r="I702" s="79"/>
      <c r="J702" s="79"/>
    </row>
    <row r="703" spans="5:12">
      <c r="E703" s="79"/>
      <c r="F703" s="79"/>
      <c r="G703" s="79"/>
      <c r="H703" s="79"/>
      <c r="I703" s="79"/>
      <c r="J703" s="79"/>
    </row>
    <row r="704" spans="5:12">
      <c r="E704" s="79"/>
      <c r="F704" s="79"/>
      <c r="G704" s="79"/>
      <c r="H704" s="79"/>
      <c r="I704" s="79"/>
      <c r="J704" s="79"/>
    </row>
    <row r="705" spans="5:12">
      <c r="E705" s="79"/>
      <c r="F705" s="79"/>
      <c r="G705" s="79"/>
      <c r="H705" s="79"/>
      <c r="I705" s="79"/>
      <c r="J705" s="79"/>
    </row>
    <row r="706" spans="5:12">
      <c r="E706" s="79"/>
      <c r="F706" s="79"/>
      <c r="G706" s="79"/>
      <c r="H706" s="79"/>
      <c r="I706" s="79"/>
      <c r="J706" s="79"/>
      <c r="K706" s="79"/>
      <c r="L706" s="79"/>
    </row>
    <row r="707" spans="5:12">
      <c r="E707" s="79"/>
      <c r="F707" s="79"/>
      <c r="G707" s="79"/>
      <c r="H707" s="79"/>
      <c r="I707" s="79"/>
      <c r="J707" s="79"/>
    </row>
    <row r="708" spans="5:12">
      <c r="E708" s="79"/>
      <c r="F708" s="79"/>
      <c r="G708" s="79"/>
      <c r="H708" s="79"/>
      <c r="I708" s="79"/>
      <c r="J708" s="79"/>
    </row>
    <row r="709" spans="5:12">
      <c r="E709" s="79"/>
      <c r="F709" s="79"/>
      <c r="G709" s="79"/>
      <c r="H709" s="79"/>
      <c r="I709" s="79"/>
      <c r="J709" s="79"/>
    </row>
    <row r="710" spans="5:12">
      <c r="E710" s="79"/>
      <c r="F710" s="79"/>
      <c r="G710" s="79"/>
      <c r="H710" s="79"/>
      <c r="I710" s="79"/>
      <c r="J710" s="79"/>
    </row>
    <row r="711" spans="5:12">
      <c r="E711" s="79"/>
      <c r="F711" s="79"/>
      <c r="G711" s="79"/>
      <c r="H711" s="79"/>
      <c r="I711" s="79"/>
      <c r="J711" s="79"/>
    </row>
    <row r="712" spans="5:12">
      <c r="E712" s="79"/>
      <c r="F712" s="79"/>
      <c r="G712" s="79"/>
      <c r="H712" s="79"/>
      <c r="I712" s="79"/>
      <c r="J712" s="79"/>
    </row>
    <row r="713" spans="5:12">
      <c r="E713" s="79"/>
      <c r="F713" s="79"/>
      <c r="G713" s="79"/>
      <c r="H713" s="79"/>
      <c r="I713" s="79"/>
      <c r="J713" s="79"/>
      <c r="K713" s="79"/>
      <c r="L713" s="79"/>
    </row>
    <row r="714" spans="5:12">
      <c r="E714" s="79"/>
      <c r="F714" s="79"/>
      <c r="G714" s="79"/>
      <c r="H714" s="79"/>
      <c r="I714" s="79"/>
      <c r="J714" s="79"/>
    </row>
    <row r="715" spans="5:12">
      <c r="E715" s="79"/>
      <c r="F715" s="79"/>
      <c r="G715" s="79"/>
      <c r="H715" s="79"/>
      <c r="I715" s="79"/>
      <c r="J715" s="79"/>
    </row>
    <row r="716" spans="5:12">
      <c r="E716" s="79"/>
      <c r="F716" s="79"/>
      <c r="G716" s="79"/>
      <c r="H716" s="79"/>
      <c r="I716" s="79"/>
      <c r="J716" s="79"/>
    </row>
    <row r="717" spans="5:12">
      <c r="E717" s="79"/>
      <c r="F717" s="79"/>
      <c r="G717" s="79"/>
      <c r="H717" s="79"/>
      <c r="I717" s="79"/>
      <c r="J717" s="79"/>
    </row>
    <row r="718" spans="5:12">
      <c r="E718" s="79"/>
      <c r="F718" s="79"/>
      <c r="G718" s="79"/>
      <c r="H718" s="79"/>
      <c r="I718" s="79"/>
      <c r="J718" s="79"/>
    </row>
    <row r="719" spans="5:12">
      <c r="E719" s="79"/>
      <c r="F719" s="79"/>
      <c r="G719" s="79"/>
      <c r="H719" s="79"/>
      <c r="I719" s="79"/>
      <c r="J719" s="79"/>
    </row>
    <row r="720" spans="5:12">
      <c r="E720" s="79"/>
      <c r="F720" s="79"/>
      <c r="G720" s="79"/>
      <c r="H720" s="79"/>
      <c r="I720" s="79"/>
      <c r="J720" s="79"/>
      <c r="K720" s="79"/>
      <c r="L720" s="79"/>
    </row>
    <row r="721" spans="5:12">
      <c r="E721" s="79"/>
      <c r="F721" s="79"/>
      <c r="G721" s="79"/>
      <c r="H721" s="79"/>
      <c r="I721" s="79"/>
      <c r="J721" s="79"/>
    </row>
    <row r="722" spans="5:12">
      <c r="E722" s="79"/>
      <c r="F722" s="79"/>
      <c r="G722" s="79"/>
      <c r="H722" s="79"/>
      <c r="I722" s="79"/>
      <c r="J722" s="79"/>
    </row>
    <row r="723" spans="5:12">
      <c r="E723" s="79"/>
      <c r="F723" s="79"/>
      <c r="G723" s="79"/>
      <c r="H723" s="79"/>
      <c r="I723" s="79"/>
      <c r="J723" s="79"/>
    </row>
    <row r="724" spans="5:12">
      <c r="E724" s="79"/>
      <c r="F724" s="79"/>
      <c r="G724" s="79"/>
      <c r="H724" s="79"/>
      <c r="I724" s="79"/>
      <c r="J724" s="79"/>
    </row>
    <row r="725" spans="5:12">
      <c r="E725" s="79"/>
      <c r="F725" s="79"/>
      <c r="G725" s="79"/>
      <c r="H725" s="79"/>
      <c r="I725" s="79"/>
      <c r="J725" s="79"/>
    </row>
    <row r="726" spans="5:12">
      <c r="E726" s="79"/>
      <c r="F726" s="79"/>
      <c r="G726" s="79"/>
      <c r="H726" s="79"/>
      <c r="I726" s="79"/>
      <c r="J726" s="79"/>
    </row>
    <row r="727" spans="5:12">
      <c r="E727" s="79"/>
      <c r="F727" s="79"/>
      <c r="G727" s="79"/>
      <c r="H727" s="79"/>
      <c r="I727" s="79"/>
      <c r="J727" s="79"/>
      <c r="K727" s="79"/>
      <c r="L727" s="79"/>
    </row>
    <row r="728" spans="5:12">
      <c r="E728" s="79"/>
      <c r="F728" s="79"/>
      <c r="G728" s="79"/>
      <c r="H728" s="79"/>
      <c r="I728" s="79"/>
      <c r="J728" s="79"/>
    </row>
    <row r="729" spans="5:12">
      <c r="E729" s="79"/>
      <c r="F729" s="79"/>
      <c r="G729" s="79"/>
      <c r="H729" s="79"/>
      <c r="I729" s="79"/>
      <c r="J729" s="79"/>
    </row>
    <row r="730" spans="5:12">
      <c r="E730" s="79"/>
      <c r="F730" s="79"/>
      <c r="G730" s="79"/>
      <c r="H730" s="79"/>
      <c r="I730" s="79"/>
      <c r="J730" s="79"/>
    </row>
    <row r="731" spans="5:12">
      <c r="E731" s="79"/>
      <c r="F731" s="79"/>
      <c r="G731" s="79"/>
      <c r="H731" s="79"/>
      <c r="I731" s="79"/>
      <c r="J731" s="79"/>
    </row>
    <row r="732" spans="5:12">
      <c r="E732" s="79"/>
      <c r="F732" s="79"/>
      <c r="G732" s="79"/>
      <c r="H732" s="79"/>
      <c r="I732" s="79"/>
      <c r="J732" s="79"/>
    </row>
    <row r="733" spans="5:12">
      <c r="E733" s="79"/>
      <c r="F733" s="79"/>
      <c r="G733" s="79"/>
      <c r="H733" s="79"/>
      <c r="I733" s="79"/>
      <c r="J733" s="79"/>
    </row>
    <row r="734" spans="5:12">
      <c r="E734" s="79"/>
      <c r="F734" s="79"/>
      <c r="G734" s="79"/>
      <c r="H734" s="79"/>
      <c r="I734" s="79"/>
      <c r="J734" s="79"/>
      <c r="K734" s="79"/>
      <c r="L734" s="79"/>
    </row>
    <row r="735" spans="5:12">
      <c r="E735" s="79"/>
      <c r="F735" s="79"/>
      <c r="G735" s="79"/>
      <c r="H735" s="79"/>
      <c r="I735" s="79"/>
      <c r="J735" s="79"/>
    </row>
    <row r="736" spans="5:12">
      <c r="E736" s="79"/>
      <c r="F736" s="79"/>
      <c r="G736" s="79"/>
      <c r="H736" s="79"/>
      <c r="I736" s="79"/>
      <c r="J736" s="79"/>
    </row>
    <row r="737" spans="5:12">
      <c r="E737" s="79"/>
      <c r="F737" s="79"/>
      <c r="G737" s="79"/>
      <c r="H737" s="79"/>
      <c r="I737" s="79"/>
      <c r="J737" s="79"/>
    </row>
    <row r="738" spans="5:12">
      <c r="E738" s="79"/>
      <c r="F738" s="79"/>
      <c r="G738" s="79"/>
      <c r="H738" s="79"/>
      <c r="I738" s="79"/>
      <c r="J738" s="79"/>
    </row>
    <row r="739" spans="5:12">
      <c r="E739" s="79"/>
      <c r="F739" s="79"/>
      <c r="G739" s="79"/>
      <c r="H739" s="79"/>
      <c r="I739" s="79"/>
      <c r="J739" s="79"/>
    </row>
    <row r="740" spans="5:12">
      <c r="E740" s="79"/>
      <c r="F740" s="79"/>
      <c r="G740" s="79"/>
      <c r="H740" s="79"/>
      <c r="I740" s="79"/>
      <c r="J740" s="79"/>
    </row>
    <row r="741" spans="5:12">
      <c r="E741" s="79"/>
      <c r="F741" s="79"/>
      <c r="G741" s="79"/>
      <c r="H741" s="79"/>
      <c r="I741" s="79"/>
      <c r="J741" s="79"/>
      <c r="K741" s="79"/>
      <c r="L741" s="79"/>
    </row>
    <row r="742" spans="5:12">
      <c r="E742" s="79"/>
      <c r="F742" s="79"/>
      <c r="G742" s="79"/>
      <c r="H742" s="79"/>
      <c r="I742" s="79"/>
      <c r="J742" s="79"/>
    </row>
    <row r="743" spans="5:12">
      <c r="E743" s="79"/>
      <c r="F743" s="79"/>
      <c r="G743" s="79"/>
      <c r="H743" s="79"/>
      <c r="I743" s="79"/>
      <c r="J743" s="79"/>
    </row>
    <row r="744" spans="5:12">
      <c r="E744" s="79"/>
      <c r="F744" s="79"/>
      <c r="G744" s="79"/>
      <c r="H744" s="79"/>
      <c r="I744" s="79"/>
      <c r="J744" s="79"/>
    </row>
    <row r="745" spans="5:12">
      <c r="E745" s="79"/>
      <c r="F745" s="79"/>
      <c r="G745" s="79"/>
      <c r="H745" s="79"/>
      <c r="I745" s="79"/>
      <c r="J745" s="79"/>
    </row>
    <row r="746" spans="5:12">
      <c r="E746" s="79"/>
      <c r="F746" s="79"/>
      <c r="G746" s="79"/>
      <c r="H746" s="79"/>
      <c r="I746" s="79"/>
      <c r="J746" s="79"/>
    </row>
    <row r="747" spans="5:12">
      <c r="E747" s="79"/>
      <c r="F747" s="79"/>
      <c r="G747" s="79"/>
      <c r="H747" s="79"/>
      <c r="I747" s="79"/>
      <c r="J747" s="79"/>
    </row>
    <row r="748" spans="5:12">
      <c r="E748" s="79"/>
      <c r="F748" s="79"/>
      <c r="G748" s="79"/>
      <c r="H748" s="79"/>
      <c r="I748" s="79"/>
      <c r="J748" s="79"/>
      <c r="K748" s="79"/>
      <c r="L748" s="79"/>
    </row>
    <row r="749" spans="5:12">
      <c r="E749" s="79"/>
      <c r="F749" s="79"/>
      <c r="G749" s="79"/>
      <c r="H749" s="79"/>
      <c r="I749" s="79"/>
      <c r="J749" s="79"/>
    </row>
    <row r="750" spans="5:12">
      <c r="E750" s="79"/>
      <c r="F750" s="79"/>
      <c r="G750" s="79"/>
      <c r="H750" s="79"/>
      <c r="I750" s="79"/>
      <c r="J750" s="79"/>
    </row>
    <row r="751" spans="5:12">
      <c r="E751" s="79"/>
      <c r="F751" s="79"/>
      <c r="G751" s="79"/>
      <c r="H751" s="79"/>
      <c r="I751" s="79"/>
      <c r="J751" s="79"/>
    </row>
    <row r="752" spans="5:12">
      <c r="E752" s="79"/>
      <c r="F752" s="79"/>
      <c r="G752" s="79"/>
      <c r="H752" s="79"/>
      <c r="I752" s="79"/>
      <c r="J752" s="79"/>
    </row>
    <row r="753" spans="5:12">
      <c r="E753" s="79"/>
      <c r="F753" s="79"/>
      <c r="G753" s="79"/>
      <c r="H753" s="79"/>
      <c r="I753" s="79"/>
      <c r="J753" s="79"/>
    </row>
    <row r="754" spans="5:12">
      <c r="E754" s="79"/>
      <c r="F754" s="79"/>
      <c r="G754" s="79"/>
      <c r="H754" s="79"/>
      <c r="I754" s="79"/>
      <c r="J754" s="79"/>
    </row>
    <row r="755" spans="5:12">
      <c r="E755" s="79"/>
      <c r="F755" s="79"/>
      <c r="G755" s="79"/>
      <c r="H755" s="79"/>
      <c r="I755" s="79"/>
      <c r="J755" s="79"/>
      <c r="K755" s="79"/>
      <c r="L755" s="79"/>
    </row>
    <row r="756" spans="5:12">
      <c r="E756" s="79"/>
      <c r="F756" s="79"/>
      <c r="G756" s="79"/>
      <c r="H756" s="79"/>
      <c r="I756" s="79"/>
      <c r="J756" s="79"/>
    </row>
    <row r="757" spans="5:12">
      <c r="E757" s="79"/>
      <c r="F757" s="79"/>
      <c r="G757" s="79"/>
      <c r="H757" s="79"/>
      <c r="I757" s="79"/>
      <c r="J757" s="79"/>
    </row>
    <row r="758" spans="5:12">
      <c r="E758" s="79"/>
      <c r="F758" s="79"/>
      <c r="G758" s="79"/>
      <c r="H758" s="79"/>
      <c r="I758" s="79"/>
      <c r="J758" s="79"/>
    </row>
    <row r="759" spans="5:12">
      <c r="E759" s="79"/>
      <c r="F759" s="79"/>
      <c r="G759" s="79"/>
      <c r="H759" s="79"/>
      <c r="I759" s="79"/>
      <c r="J759" s="79"/>
    </row>
    <row r="760" spans="5:12">
      <c r="E760" s="79"/>
      <c r="F760" s="79"/>
      <c r="G760" s="79"/>
      <c r="H760" s="79"/>
      <c r="I760" s="79"/>
      <c r="J760" s="79"/>
    </row>
    <row r="761" spans="5:12">
      <c r="E761" s="79"/>
      <c r="F761" s="79"/>
      <c r="G761" s="79"/>
      <c r="H761" s="79"/>
      <c r="I761" s="79"/>
      <c r="J761" s="79"/>
    </row>
    <row r="762" spans="5:12">
      <c r="E762" s="79"/>
      <c r="F762" s="79"/>
      <c r="G762" s="79"/>
      <c r="H762" s="79"/>
      <c r="I762" s="79"/>
      <c r="J762" s="79"/>
      <c r="K762" s="79"/>
      <c r="L762" s="79"/>
    </row>
    <row r="763" spans="5:12">
      <c r="E763" s="79"/>
      <c r="F763" s="79"/>
      <c r="G763" s="79"/>
      <c r="H763" s="79"/>
      <c r="I763" s="79"/>
      <c r="J763" s="79"/>
    </row>
    <row r="764" spans="5:12">
      <c r="E764" s="79"/>
      <c r="F764" s="79"/>
      <c r="G764" s="79"/>
      <c r="H764" s="79"/>
      <c r="I764" s="79"/>
      <c r="J764" s="79"/>
    </row>
    <row r="765" spans="5:12">
      <c r="E765" s="79"/>
      <c r="F765" s="79"/>
      <c r="G765" s="79"/>
      <c r="H765" s="79"/>
      <c r="I765" s="79"/>
      <c r="J765" s="79"/>
    </row>
    <row r="766" spans="5:12">
      <c r="E766" s="79"/>
      <c r="F766" s="79"/>
      <c r="G766" s="79"/>
      <c r="H766" s="79"/>
      <c r="I766" s="79"/>
      <c r="J766" s="79"/>
    </row>
    <row r="767" spans="5:12">
      <c r="E767" s="79"/>
      <c r="F767" s="79"/>
      <c r="G767" s="79"/>
      <c r="H767" s="79"/>
      <c r="I767" s="79"/>
      <c r="J767" s="79"/>
    </row>
    <row r="768" spans="5:12">
      <c r="E768" s="79"/>
      <c r="F768" s="79"/>
      <c r="G768" s="79"/>
      <c r="H768" s="79"/>
      <c r="I768" s="79"/>
      <c r="J768" s="79"/>
    </row>
    <row r="769" spans="5:12">
      <c r="E769" s="79"/>
      <c r="F769" s="79"/>
      <c r="G769" s="79"/>
      <c r="H769" s="79"/>
      <c r="I769" s="79"/>
      <c r="J769" s="79"/>
      <c r="K769" s="79"/>
      <c r="L769" s="79"/>
    </row>
    <row r="770" spans="5:12">
      <c r="E770" s="79"/>
      <c r="F770" s="79"/>
      <c r="G770" s="79"/>
      <c r="H770" s="79"/>
      <c r="I770" s="79"/>
      <c r="J770" s="79"/>
    </row>
    <row r="771" spans="5:12">
      <c r="E771" s="79"/>
      <c r="F771" s="79"/>
      <c r="G771" s="79"/>
      <c r="H771" s="79"/>
      <c r="I771" s="79"/>
      <c r="J771" s="79"/>
    </row>
    <row r="772" spans="5:12">
      <c r="E772" s="79"/>
      <c r="F772" s="79"/>
      <c r="G772" s="79"/>
      <c r="H772" s="79"/>
      <c r="I772" s="79"/>
      <c r="J772" s="79"/>
    </row>
    <row r="773" spans="5:12">
      <c r="E773" s="79"/>
      <c r="F773" s="79"/>
      <c r="G773" s="79"/>
      <c r="H773" s="79"/>
      <c r="I773" s="79"/>
      <c r="J773" s="79"/>
    </row>
    <row r="774" spans="5:12">
      <c r="E774" s="79"/>
      <c r="F774" s="79"/>
      <c r="G774" s="79"/>
      <c r="H774" s="79"/>
      <c r="I774" s="79"/>
      <c r="J774" s="79"/>
    </row>
    <row r="775" spans="5:12">
      <c r="E775" s="79"/>
      <c r="F775" s="79"/>
      <c r="G775" s="79"/>
      <c r="H775" s="79"/>
      <c r="I775" s="79"/>
      <c r="J775" s="79"/>
    </row>
    <row r="776" spans="5:12">
      <c r="E776" s="79"/>
      <c r="F776" s="79"/>
      <c r="G776" s="79"/>
      <c r="H776" s="79"/>
      <c r="I776" s="79"/>
      <c r="J776" s="79"/>
      <c r="K776" s="79"/>
      <c r="L776" s="79"/>
    </row>
    <row r="777" spans="5:12">
      <c r="E777" s="79"/>
      <c r="F777" s="79"/>
      <c r="G777" s="79"/>
      <c r="H777" s="79"/>
      <c r="I777" s="79"/>
      <c r="J777" s="79"/>
    </row>
    <row r="778" spans="5:12">
      <c r="E778" s="79"/>
      <c r="F778" s="79"/>
      <c r="G778" s="79"/>
      <c r="H778" s="79"/>
      <c r="I778" s="79"/>
      <c r="J778" s="79"/>
    </row>
    <row r="779" spans="5:12">
      <c r="E779" s="79"/>
      <c r="F779" s="79"/>
      <c r="G779" s="79"/>
      <c r="H779" s="79"/>
      <c r="I779" s="79"/>
      <c r="J779" s="79"/>
    </row>
    <row r="780" spans="5:12">
      <c r="E780" s="79"/>
      <c r="F780" s="79"/>
      <c r="G780" s="79"/>
      <c r="H780" s="79"/>
      <c r="I780" s="79"/>
      <c r="J780" s="79"/>
    </row>
    <row r="781" spans="5:12">
      <c r="E781" s="79"/>
      <c r="F781" s="79"/>
      <c r="G781" s="79"/>
      <c r="H781" s="79"/>
      <c r="I781" s="79"/>
      <c r="J781" s="79"/>
    </row>
    <row r="782" spans="5:12">
      <c r="E782" s="79"/>
      <c r="F782" s="79"/>
      <c r="G782" s="79"/>
      <c r="H782" s="79"/>
      <c r="I782" s="79"/>
      <c r="J782" s="79"/>
    </row>
    <row r="783" spans="5:12">
      <c r="E783" s="79"/>
      <c r="F783" s="79"/>
      <c r="G783" s="79"/>
      <c r="H783" s="79"/>
      <c r="I783" s="79"/>
      <c r="J783" s="79"/>
      <c r="K783" s="79"/>
      <c r="L783" s="79"/>
    </row>
    <row r="784" spans="5:12">
      <c r="E784" s="79"/>
      <c r="F784" s="79"/>
      <c r="G784" s="79"/>
      <c r="H784" s="79"/>
      <c r="I784" s="79"/>
      <c r="J784" s="79"/>
    </row>
    <row r="785" spans="5:12">
      <c r="E785" s="79"/>
      <c r="F785" s="79"/>
      <c r="G785" s="79"/>
      <c r="H785" s="79"/>
      <c r="I785" s="79"/>
      <c r="J785" s="79"/>
    </row>
    <row r="786" spans="5:12">
      <c r="E786" s="79"/>
      <c r="F786" s="79"/>
      <c r="G786" s="79"/>
      <c r="H786" s="79"/>
      <c r="I786" s="79"/>
      <c r="J786" s="79"/>
    </row>
    <row r="787" spans="5:12">
      <c r="E787" s="79"/>
      <c r="F787" s="79"/>
      <c r="G787" s="79"/>
      <c r="H787" s="79"/>
      <c r="I787" s="79"/>
      <c r="J787" s="79"/>
    </row>
    <row r="788" spans="5:12">
      <c r="E788" s="79"/>
      <c r="F788" s="79"/>
      <c r="G788" s="79"/>
      <c r="H788" s="79"/>
      <c r="I788" s="79"/>
      <c r="J788" s="79"/>
    </row>
    <row r="789" spans="5:12">
      <c r="E789" s="79"/>
      <c r="F789" s="79"/>
      <c r="G789" s="79"/>
      <c r="H789" s="79"/>
      <c r="I789" s="79"/>
      <c r="J789" s="79"/>
    </row>
    <row r="790" spans="5:12">
      <c r="E790" s="79"/>
      <c r="F790" s="79"/>
      <c r="G790" s="79"/>
      <c r="H790" s="79"/>
      <c r="I790" s="79"/>
      <c r="J790" s="79"/>
      <c r="K790" s="79"/>
      <c r="L790" s="79"/>
    </row>
    <row r="791" spans="5:12">
      <c r="E791" s="79"/>
      <c r="F791" s="79"/>
      <c r="G791" s="79"/>
      <c r="H791" s="79"/>
      <c r="I791" s="79"/>
      <c r="J791" s="79"/>
    </row>
    <row r="792" spans="5:12">
      <c r="E792" s="79"/>
      <c r="F792" s="79"/>
      <c r="G792" s="79"/>
      <c r="H792" s="79"/>
      <c r="I792" s="79"/>
      <c r="J792" s="79"/>
    </row>
    <row r="793" spans="5:12">
      <c r="E793" s="79"/>
      <c r="F793" s="79"/>
      <c r="G793" s="79"/>
      <c r="H793" s="79"/>
      <c r="I793" s="79"/>
      <c r="J793" s="79"/>
    </row>
    <row r="794" spans="5:12">
      <c r="E794" s="79"/>
      <c r="F794" s="79"/>
      <c r="G794" s="79"/>
      <c r="H794" s="79"/>
      <c r="I794" s="79"/>
      <c r="J794" s="79"/>
    </row>
    <row r="795" spans="5:12">
      <c r="E795" s="79"/>
      <c r="F795" s="79"/>
      <c r="G795" s="79"/>
      <c r="H795" s="79"/>
      <c r="I795" s="79"/>
      <c r="J795" s="79"/>
    </row>
    <row r="796" spans="5:12">
      <c r="E796" s="79"/>
      <c r="F796" s="79"/>
      <c r="G796" s="79"/>
      <c r="H796" s="79"/>
      <c r="I796" s="79"/>
      <c r="J796" s="79"/>
    </row>
    <row r="797" spans="5:12">
      <c r="E797" s="79"/>
      <c r="F797" s="79"/>
      <c r="G797" s="79"/>
      <c r="H797" s="79"/>
      <c r="I797" s="79"/>
      <c r="J797" s="79"/>
      <c r="K797" s="79"/>
      <c r="L797" s="79"/>
    </row>
    <row r="798" spans="5:12">
      <c r="E798" s="79"/>
      <c r="F798" s="79"/>
      <c r="G798" s="79"/>
      <c r="H798" s="79"/>
      <c r="I798" s="79"/>
      <c r="J798" s="79"/>
    </row>
    <row r="799" spans="5:12">
      <c r="E799" s="79"/>
      <c r="F799" s="79"/>
      <c r="G799" s="79"/>
      <c r="H799" s="79"/>
      <c r="I799" s="79"/>
      <c r="J799" s="79"/>
    </row>
    <row r="800" spans="5:12">
      <c r="E800" s="79"/>
      <c r="F800" s="79"/>
      <c r="G800" s="79"/>
      <c r="H800" s="79"/>
      <c r="I800" s="79"/>
      <c r="J800" s="79"/>
    </row>
    <row r="801" spans="5:12">
      <c r="E801" s="79"/>
      <c r="F801" s="79"/>
      <c r="G801" s="79"/>
      <c r="H801" s="79"/>
      <c r="I801" s="79"/>
      <c r="J801" s="79"/>
    </row>
    <row r="802" spans="5:12">
      <c r="E802" s="79"/>
      <c r="F802" s="79"/>
      <c r="G802" s="79"/>
      <c r="H802" s="79"/>
      <c r="I802" s="79"/>
      <c r="J802" s="79"/>
    </row>
    <row r="803" spans="5:12">
      <c r="E803" s="79"/>
      <c r="F803" s="79"/>
      <c r="G803" s="79"/>
      <c r="H803" s="79"/>
      <c r="I803" s="79"/>
      <c r="J803" s="79"/>
    </row>
    <row r="804" spans="5:12">
      <c r="E804" s="79"/>
      <c r="F804" s="79"/>
      <c r="G804" s="79"/>
      <c r="H804" s="79"/>
      <c r="I804" s="79"/>
      <c r="J804" s="79"/>
      <c r="K804" s="79"/>
      <c r="L804" s="79"/>
    </row>
    <row r="805" spans="5:12">
      <c r="E805" s="79"/>
      <c r="F805" s="79"/>
      <c r="G805" s="79"/>
      <c r="H805" s="79"/>
      <c r="I805" s="79"/>
      <c r="J805" s="79"/>
    </row>
    <row r="806" spans="5:12">
      <c r="E806" s="79"/>
      <c r="F806" s="79"/>
      <c r="G806" s="79"/>
      <c r="H806" s="79"/>
      <c r="I806" s="79"/>
      <c r="J806" s="79"/>
    </row>
    <row r="807" spans="5:12">
      <c r="E807" s="79"/>
      <c r="F807" s="79"/>
      <c r="G807" s="79"/>
      <c r="H807" s="79"/>
      <c r="I807" s="79"/>
      <c r="J807" s="79"/>
    </row>
    <row r="808" spans="5:12">
      <c r="E808" s="79"/>
      <c r="F808" s="79"/>
      <c r="G808" s="79"/>
      <c r="H808" s="79"/>
      <c r="I808" s="79"/>
      <c r="J808" s="79"/>
    </row>
    <row r="809" spans="5:12">
      <c r="E809" s="79"/>
      <c r="F809" s="79"/>
      <c r="G809" s="79"/>
      <c r="H809" s="79"/>
      <c r="I809" s="79"/>
      <c r="J809" s="79"/>
    </row>
    <row r="810" spans="5:12">
      <c r="E810" s="79"/>
      <c r="F810" s="79"/>
      <c r="G810" s="79"/>
      <c r="H810" s="79"/>
      <c r="I810" s="79"/>
      <c r="J810" s="79"/>
    </row>
    <row r="811" spans="5:12">
      <c r="E811" s="79"/>
      <c r="F811" s="79"/>
      <c r="G811" s="79"/>
      <c r="H811" s="79"/>
      <c r="I811" s="79"/>
      <c r="J811" s="79"/>
      <c r="K811" s="79"/>
      <c r="L811" s="79"/>
    </row>
    <row r="812" spans="5:12">
      <c r="E812" s="79"/>
      <c r="F812" s="79"/>
      <c r="G812" s="79"/>
      <c r="H812" s="79"/>
      <c r="I812" s="79"/>
      <c r="J812" s="79"/>
    </row>
    <row r="813" spans="5:12">
      <c r="E813" s="79"/>
      <c r="F813" s="79"/>
      <c r="G813" s="79"/>
      <c r="H813" s="79"/>
      <c r="I813" s="79"/>
      <c r="J813" s="79"/>
    </row>
    <row r="814" spans="5:12">
      <c r="E814" s="79"/>
      <c r="F814" s="79"/>
      <c r="G814" s="79"/>
      <c r="H814" s="79"/>
      <c r="I814" s="79"/>
      <c r="J814" s="79"/>
    </row>
    <row r="815" spans="5:12">
      <c r="E815" s="79"/>
      <c r="F815" s="79"/>
      <c r="G815" s="79"/>
      <c r="H815" s="79"/>
      <c r="I815" s="79"/>
      <c r="J815" s="79"/>
    </row>
    <row r="816" spans="5:12">
      <c r="E816" s="79"/>
      <c r="F816" s="79"/>
      <c r="G816" s="79"/>
      <c r="H816" s="79"/>
      <c r="I816" s="79"/>
      <c r="J816" s="79"/>
    </row>
    <row r="817" spans="5:12">
      <c r="E817" s="79"/>
      <c r="F817" s="79"/>
      <c r="G817" s="79"/>
      <c r="H817" s="79"/>
      <c r="I817" s="79"/>
      <c r="J817" s="79"/>
    </row>
    <row r="818" spans="5:12">
      <c r="E818" s="79"/>
      <c r="F818" s="79"/>
      <c r="G818" s="79"/>
      <c r="H818" s="79"/>
      <c r="I818" s="79"/>
      <c r="J818" s="79"/>
      <c r="K818" s="79"/>
      <c r="L818" s="79"/>
    </row>
    <row r="819" spans="5:12">
      <c r="E819" s="79"/>
      <c r="F819" s="79"/>
      <c r="G819" s="79"/>
      <c r="H819" s="79"/>
      <c r="I819" s="79"/>
      <c r="J819" s="79"/>
    </row>
    <row r="820" spans="5:12">
      <c r="E820" s="79"/>
      <c r="F820" s="79"/>
      <c r="G820" s="79"/>
      <c r="H820" s="79"/>
      <c r="I820" s="79"/>
      <c r="J820" s="79"/>
    </row>
    <row r="821" spans="5:12">
      <c r="E821" s="79"/>
      <c r="F821" s="79"/>
      <c r="G821" s="79"/>
      <c r="H821" s="79"/>
      <c r="I821" s="79"/>
      <c r="J821" s="79"/>
    </row>
    <row r="822" spans="5:12">
      <c r="E822" s="79"/>
      <c r="F822" s="79"/>
      <c r="G822" s="79"/>
      <c r="H822" s="79"/>
      <c r="I822" s="79"/>
      <c r="J822" s="79"/>
    </row>
    <row r="823" spans="5:12">
      <c r="E823" s="79"/>
      <c r="F823" s="79"/>
      <c r="G823" s="79"/>
      <c r="H823" s="79"/>
      <c r="I823" s="79"/>
      <c r="J823" s="79"/>
    </row>
    <row r="824" spans="5:12">
      <c r="E824" s="79"/>
      <c r="F824" s="79"/>
      <c r="G824" s="79"/>
      <c r="H824" s="79"/>
      <c r="I824" s="79"/>
      <c r="J824" s="79"/>
    </row>
    <row r="825" spans="5:12">
      <c r="E825" s="79"/>
      <c r="F825" s="79"/>
      <c r="G825" s="79"/>
      <c r="H825" s="79"/>
      <c r="I825" s="79"/>
      <c r="J825" s="79"/>
      <c r="K825" s="79"/>
      <c r="L825" s="79"/>
    </row>
    <row r="826" spans="5:12">
      <c r="E826" s="79"/>
      <c r="F826" s="79"/>
      <c r="G826" s="79"/>
      <c r="H826" s="79"/>
      <c r="I826" s="79"/>
      <c r="J826" s="79"/>
    </row>
    <row r="827" spans="5:12">
      <c r="E827" s="79"/>
      <c r="F827" s="79"/>
      <c r="G827" s="79"/>
      <c r="H827" s="79"/>
      <c r="I827" s="79"/>
      <c r="J827" s="79"/>
    </row>
    <row r="828" spans="5:12">
      <c r="E828" s="79"/>
      <c r="F828" s="79"/>
      <c r="G828" s="79"/>
      <c r="H828" s="79"/>
      <c r="I828" s="79"/>
      <c r="J828" s="79"/>
    </row>
    <row r="829" spans="5:12">
      <c r="E829" s="79"/>
      <c r="F829" s="79"/>
      <c r="G829" s="79"/>
      <c r="H829" s="79"/>
      <c r="I829" s="79"/>
      <c r="J829" s="79"/>
    </row>
    <row r="830" spans="5:12">
      <c r="E830" s="79"/>
      <c r="F830" s="79"/>
      <c r="G830" s="79"/>
      <c r="H830" s="79"/>
      <c r="I830" s="79"/>
      <c r="J830" s="79"/>
    </row>
    <row r="831" spans="5:12">
      <c r="E831" s="79"/>
      <c r="F831" s="79"/>
      <c r="G831" s="79"/>
      <c r="H831" s="79"/>
      <c r="I831" s="79"/>
      <c r="J831" s="79"/>
    </row>
    <row r="832" spans="5:12">
      <c r="E832" s="79"/>
      <c r="F832" s="79"/>
      <c r="G832" s="79"/>
      <c r="H832" s="79"/>
      <c r="I832" s="79"/>
      <c r="J832" s="79"/>
      <c r="K832" s="79"/>
      <c r="L832" s="79"/>
    </row>
    <row r="833" spans="5:12">
      <c r="E833" s="79"/>
      <c r="F833" s="79"/>
      <c r="G833" s="79"/>
      <c r="H833" s="79"/>
      <c r="I833" s="79"/>
      <c r="J833" s="79"/>
    </row>
    <row r="834" spans="5:12">
      <c r="E834" s="79"/>
      <c r="F834" s="79"/>
      <c r="G834" s="79"/>
      <c r="H834" s="79"/>
      <c r="I834" s="79"/>
      <c r="J834" s="79"/>
    </row>
    <row r="835" spans="5:12">
      <c r="E835" s="79"/>
      <c r="F835" s="79"/>
      <c r="G835" s="79"/>
      <c r="H835" s="79"/>
      <c r="I835" s="79"/>
      <c r="J835" s="79"/>
    </row>
    <row r="836" spans="5:12">
      <c r="E836" s="79"/>
      <c r="F836" s="79"/>
      <c r="G836" s="79"/>
      <c r="H836" s="79"/>
      <c r="I836" s="79"/>
      <c r="J836" s="79"/>
    </row>
    <row r="837" spans="5:12">
      <c r="E837" s="79"/>
      <c r="F837" s="79"/>
      <c r="G837" s="79"/>
      <c r="H837" s="79"/>
      <c r="I837" s="79"/>
      <c r="J837" s="79"/>
    </row>
    <row r="838" spans="5:12">
      <c r="E838" s="79"/>
      <c r="F838" s="79"/>
      <c r="G838" s="79"/>
      <c r="H838" s="79"/>
      <c r="I838" s="79"/>
      <c r="J838" s="79"/>
    </row>
    <row r="839" spans="5:12">
      <c r="E839" s="79"/>
      <c r="F839" s="79"/>
      <c r="G839" s="79"/>
      <c r="H839" s="79"/>
      <c r="I839" s="79"/>
      <c r="J839" s="79"/>
      <c r="K839" s="79"/>
      <c r="L839" s="79"/>
    </row>
    <row r="840" spans="5:12">
      <c r="E840" s="79"/>
      <c r="F840" s="79"/>
      <c r="G840" s="79"/>
      <c r="H840" s="79"/>
      <c r="I840" s="79"/>
      <c r="J840" s="79"/>
    </row>
    <row r="841" spans="5:12">
      <c r="E841" s="79"/>
      <c r="F841" s="79"/>
      <c r="G841" s="79"/>
      <c r="H841" s="79"/>
      <c r="I841" s="79"/>
      <c r="J841" s="79"/>
    </row>
    <row r="842" spans="5:12">
      <c r="E842" s="79"/>
      <c r="F842" s="79"/>
      <c r="G842" s="79"/>
      <c r="H842" s="79"/>
      <c r="I842" s="79"/>
      <c r="J842" s="79"/>
    </row>
    <row r="843" spans="5:12">
      <c r="E843" s="79"/>
      <c r="F843" s="79"/>
      <c r="G843" s="79"/>
      <c r="H843" s="79"/>
      <c r="I843" s="79"/>
      <c r="J843" s="79"/>
    </row>
    <row r="844" spans="5:12">
      <c r="E844" s="79"/>
      <c r="F844" s="79"/>
      <c r="G844" s="79"/>
      <c r="H844" s="79"/>
      <c r="I844" s="79"/>
      <c r="J844" s="79"/>
    </row>
    <row r="845" spans="5:12">
      <c r="E845" s="79"/>
      <c r="F845" s="79"/>
      <c r="G845" s="79"/>
      <c r="H845" s="79"/>
      <c r="I845" s="79"/>
      <c r="J845" s="79"/>
    </row>
    <row r="846" spans="5:12">
      <c r="E846" s="79"/>
      <c r="F846" s="79"/>
      <c r="G846" s="79"/>
      <c r="H846" s="79"/>
      <c r="I846" s="79"/>
      <c r="J846" s="79"/>
      <c r="K846" s="79"/>
      <c r="L846" s="79"/>
    </row>
    <row r="847" spans="5:12">
      <c r="E847" s="79"/>
      <c r="F847" s="79"/>
      <c r="G847" s="79"/>
      <c r="H847" s="79"/>
      <c r="I847" s="79"/>
      <c r="J847" s="79"/>
    </row>
    <row r="848" spans="5:12">
      <c r="E848" s="79"/>
      <c r="F848" s="79"/>
      <c r="G848" s="79"/>
      <c r="H848" s="79"/>
      <c r="I848" s="79"/>
      <c r="J848" s="79"/>
    </row>
    <row r="849" spans="5:12">
      <c r="E849" s="79"/>
      <c r="F849" s="79"/>
      <c r="G849" s="79"/>
      <c r="H849" s="79"/>
      <c r="I849" s="79"/>
      <c r="J849" s="79"/>
    </row>
    <row r="850" spans="5:12">
      <c r="E850" s="79"/>
      <c r="F850" s="79"/>
      <c r="G850" s="79"/>
      <c r="H850" s="79"/>
      <c r="I850" s="79"/>
      <c r="J850" s="79"/>
    </row>
    <row r="851" spans="5:12">
      <c r="E851" s="79"/>
      <c r="F851" s="79"/>
      <c r="G851" s="79"/>
      <c r="H851" s="79"/>
      <c r="I851" s="79"/>
      <c r="J851" s="79"/>
    </row>
    <row r="852" spans="5:12">
      <c r="E852" s="79"/>
      <c r="F852" s="79"/>
      <c r="G852" s="79"/>
      <c r="H852" s="79"/>
      <c r="I852" s="79"/>
      <c r="J852" s="79"/>
    </row>
    <row r="853" spans="5:12">
      <c r="E853" s="79"/>
      <c r="F853" s="79"/>
      <c r="G853" s="79"/>
      <c r="H853" s="79"/>
      <c r="I853" s="79"/>
      <c r="J853" s="79"/>
      <c r="K853" s="79"/>
      <c r="L853" s="79"/>
    </row>
    <row r="854" spans="5:12">
      <c r="E854" s="79"/>
      <c r="F854" s="79"/>
      <c r="G854" s="79"/>
      <c r="H854" s="79"/>
      <c r="I854" s="79"/>
      <c r="J854" s="79"/>
    </row>
    <row r="855" spans="5:12">
      <c r="E855" s="79"/>
      <c r="F855" s="79"/>
      <c r="G855" s="79"/>
      <c r="H855" s="79"/>
      <c r="I855" s="79"/>
      <c r="J855" s="79"/>
    </row>
    <row r="856" spans="5:12">
      <c r="E856" s="79"/>
      <c r="F856" s="79"/>
      <c r="G856" s="79"/>
      <c r="H856" s="79"/>
      <c r="I856" s="79"/>
      <c r="J856" s="79"/>
    </row>
    <row r="857" spans="5:12">
      <c r="E857" s="79"/>
      <c r="F857" s="79"/>
      <c r="G857" s="79"/>
      <c r="H857" s="79"/>
      <c r="I857" s="79"/>
      <c r="J857" s="79"/>
    </row>
    <row r="858" spans="5:12">
      <c r="E858" s="79"/>
      <c r="F858" s="79"/>
      <c r="G858" s="79"/>
      <c r="H858" s="79"/>
      <c r="I858" s="79"/>
      <c r="J858" s="79"/>
    </row>
    <row r="859" spans="5:12">
      <c r="E859" s="79"/>
      <c r="F859" s="79"/>
      <c r="G859" s="79"/>
      <c r="H859" s="79"/>
      <c r="I859" s="79"/>
      <c r="J859" s="79"/>
    </row>
    <row r="860" spans="5:12">
      <c r="E860" s="79"/>
      <c r="F860" s="79"/>
      <c r="G860" s="79"/>
      <c r="H860" s="79"/>
      <c r="I860" s="79"/>
      <c r="J860" s="79"/>
      <c r="K860" s="79"/>
      <c r="L860" s="79"/>
    </row>
    <row r="861" spans="5:12">
      <c r="E861" s="79"/>
      <c r="F861" s="79"/>
      <c r="G861" s="79"/>
      <c r="H861" s="79"/>
      <c r="I861" s="79"/>
      <c r="J861" s="79"/>
    </row>
    <row r="862" spans="5:12">
      <c r="E862" s="79"/>
      <c r="F862" s="79"/>
      <c r="G862" s="79"/>
      <c r="H862" s="79"/>
      <c r="I862" s="79"/>
      <c r="J862" s="79"/>
    </row>
    <row r="863" spans="5:12">
      <c r="E863" s="79"/>
      <c r="F863" s="79"/>
      <c r="G863" s="79"/>
      <c r="H863" s="79"/>
      <c r="I863" s="79"/>
      <c r="J863" s="79"/>
    </row>
    <row r="864" spans="5:12">
      <c r="E864" s="79"/>
      <c r="F864" s="79"/>
      <c r="G864" s="79"/>
      <c r="H864" s="79"/>
      <c r="I864" s="79"/>
      <c r="J864" s="79"/>
    </row>
    <row r="865" spans="5:12">
      <c r="E865" s="79"/>
      <c r="F865" s="79"/>
      <c r="G865" s="79"/>
      <c r="H865" s="79"/>
      <c r="I865" s="79"/>
      <c r="J865" s="79"/>
    </row>
    <row r="866" spans="5:12">
      <c r="E866" s="79"/>
      <c r="F866" s="79"/>
      <c r="G866" s="79"/>
      <c r="H866" s="79"/>
      <c r="I866" s="79"/>
      <c r="J866" s="79"/>
    </row>
    <row r="867" spans="5:12">
      <c r="E867" s="79"/>
      <c r="F867" s="79"/>
      <c r="G867" s="79"/>
      <c r="H867" s="79"/>
      <c r="I867" s="79"/>
      <c r="J867" s="79"/>
      <c r="K867" s="79"/>
      <c r="L867" s="79"/>
    </row>
    <row r="868" spans="5:12">
      <c r="E868" s="79"/>
      <c r="F868" s="79"/>
      <c r="G868" s="79"/>
      <c r="H868" s="79"/>
      <c r="I868" s="79"/>
      <c r="J868" s="79"/>
    </row>
    <row r="869" spans="5:12">
      <c r="E869" s="79"/>
      <c r="F869" s="79"/>
      <c r="G869" s="79"/>
      <c r="H869" s="79"/>
      <c r="I869" s="79"/>
      <c r="J869" s="79"/>
    </row>
    <row r="870" spans="5:12">
      <c r="E870" s="79"/>
      <c r="F870" s="79"/>
      <c r="G870" s="79"/>
      <c r="H870" s="79"/>
      <c r="I870" s="79"/>
      <c r="J870" s="79"/>
    </row>
    <row r="871" spans="5:12">
      <c r="E871" s="79"/>
      <c r="F871" s="79"/>
      <c r="G871" s="79"/>
      <c r="H871" s="79"/>
      <c r="I871" s="79"/>
      <c r="J871" s="79"/>
    </row>
    <row r="872" spans="5:12">
      <c r="E872" s="79"/>
      <c r="F872" s="79"/>
      <c r="G872" s="79"/>
      <c r="H872" s="79"/>
      <c r="I872" s="79"/>
      <c r="J872" s="79"/>
    </row>
    <row r="873" spans="5:12">
      <c r="E873" s="79"/>
      <c r="F873" s="79"/>
      <c r="G873" s="79"/>
      <c r="H873" s="79"/>
      <c r="I873" s="79"/>
      <c r="J873" s="79"/>
    </row>
    <row r="874" spans="5:12">
      <c r="E874" s="79"/>
      <c r="F874" s="79"/>
      <c r="G874" s="79"/>
      <c r="H874" s="79"/>
      <c r="I874" s="79"/>
      <c r="J874" s="79"/>
      <c r="K874" s="79"/>
      <c r="L874" s="79"/>
    </row>
    <row r="875" spans="5:12">
      <c r="E875" s="79"/>
      <c r="F875" s="79"/>
      <c r="G875" s="79"/>
      <c r="H875" s="79"/>
      <c r="I875" s="79"/>
      <c r="J875" s="79"/>
    </row>
    <row r="876" spans="5:12">
      <c r="E876" s="79"/>
      <c r="F876" s="79"/>
      <c r="G876" s="79"/>
      <c r="H876" s="79"/>
      <c r="I876" s="79"/>
      <c r="J876" s="79"/>
    </row>
    <row r="877" spans="5:12">
      <c r="E877" s="79"/>
      <c r="F877" s="79"/>
      <c r="G877" s="79"/>
      <c r="H877" s="79"/>
      <c r="I877" s="79"/>
      <c r="J877" s="79"/>
    </row>
    <row r="878" spans="5:12">
      <c r="E878" s="79"/>
      <c r="F878" s="79"/>
      <c r="G878" s="79"/>
      <c r="H878" s="79"/>
      <c r="I878" s="79"/>
      <c r="J878" s="79"/>
    </row>
    <row r="879" spans="5:12">
      <c r="E879" s="79"/>
      <c r="F879" s="79"/>
      <c r="G879" s="79"/>
      <c r="H879" s="79"/>
      <c r="I879" s="79"/>
      <c r="J879" s="79"/>
    </row>
    <row r="880" spans="5:12">
      <c r="E880" s="79"/>
      <c r="F880" s="79"/>
      <c r="G880" s="79"/>
      <c r="H880" s="79"/>
      <c r="I880" s="79"/>
      <c r="J880" s="79"/>
    </row>
    <row r="881" spans="5:12">
      <c r="E881" s="79"/>
      <c r="F881" s="79"/>
      <c r="G881" s="79"/>
      <c r="H881" s="79"/>
      <c r="I881" s="79"/>
      <c r="J881" s="79"/>
      <c r="K881" s="79"/>
      <c r="L881" s="79"/>
    </row>
    <row r="882" spans="5:12">
      <c r="E882" s="79"/>
      <c r="F882" s="79"/>
      <c r="G882" s="79"/>
      <c r="H882" s="79"/>
      <c r="I882" s="79"/>
      <c r="J882" s="79"/>
    </row>
    <row r="883" spans="5:12">
      <c r="E883" s="79"/>
      <c r="F883" s="79"/>
      <c r="G883" s="79"/>
      <c r="H883" s="79"/>
      <c r="I883" s="79"/>
      <c r="J883" s="79"/>
    </row>
    <row r="884" spans="5:12">
      <c r="E884" s="79"/>
      <c r="F884" s="79"/>
      <c r="G884" s="79"/>
      <c r="H884" s="79"/>
      <c r="I884" s="79"/>
      <c r="J884" s="79"/>
    </row>
    <row r="885" spans="5:12">
      <c r="E885" s="79"/>
      <c r="F885" s="79"/>
      <c r="G885" s="79"/>
      <c r="H885" s="79"/>
      <c r="I885" s="79"/>
      <c r="J885" s="79"/>
    </row>
    <row r="886" spans="5:12">
      <c r="E886" s="79"/>
      <c r="F886" s="79"/>
      <c r="G886" s="79"/>
      <c r="H886" s="79"/>
      <c r="I886" s="79"/>
      <c r="J886" s="79"/>
    </row>
    <row r="887" spans="5:12">
      <c r="E887" s="79"/>
      <c r="F887" s="79"/>
      <c r="G887" s="79"/>
      <c r="H887" s="79"/>
      <c r="I887" s="79"/>
      <c r="J887" s="79"/>
    </row>
    <row r="888" spans="5:12">
      <c r="E888" s="79"/>
      <c r="F888" s="79"/>
      <c r="G888" s="79"/>
      <c r="H888" s="79"/>
      <c r="I888" s="79"/>
      <c r="J888" s="79"/>
      <c r="K888" s="79"/>
      <c r="L888" s="79"/>
    </row>
    <row r="889" spans="5:12">
      <c r="E889" s="79"/>
      <c r="F889" s="79"/>
      <c r="G889" s="79"/>
      <c r="H889" s="79"/>
      <c r="I889" s="79"/>
      <c r="J889" s="79"/>
    </row>
    <row r="890" spans="5:12">
      <c r="E890" s="79"/>
      <c r="F890" s="79"/>
      <c r="G890" s="79"/>
      <c r="H890" s="79"/>
      <c r="I890" s="79"/>
      <c r="J890" s="79"/>
    </row>
    <row r="891" spans="5:12">
      <c r="E891" s="79"/>
      <c r="F891" s="79"/>
      <c r="G891" s="79"/>
      <c r="H891" s="79"/>
      <c r="I891" s="79"/>
      <c r="J891" s="79"/>
    </row>
    <row r="892" spans="5:12">
      <c r="E892" s="79"/>
      <c r="F892" s="79"/>
      <c r="G892" s="79"/>
      <c r="H892" s="79"/>
      <c r="I892" s="79"/>
      <c r="J892" s="79"/>
    </row>
    <row r="893" spans="5:12">
      <c r="E893" s="79"/>
      <c r="F893" s="79"/>
      <c r="G893" s="79"/>
      <c r="H893" s="79"/>
      <c r="I893" s="79"/>
      <c r="J893" s="79"/>
    </row>
    <row r="894" spans="5:12">
      <c r="E894" s="79"/>
      <c r="F894" s="79"/>
      <c r="G894" s="79"/>
      <c r="H894" s="79"/>
      <c r="I894" s="79"/>
      <c r="J894" s="79"/>
    </row>
    <row r="895" spans="5:12">
      <c r="E895" s="79"/>
      <c r="F895" s="79"/>
      <c r="G895" s="79"/>
      <c r="H895" s="79"/>
      <c r="I895" s="79"/>
      <c r="J895" s="79"/>
      <c r="K895" s="79"/>
      <c r="L895" s="79"/>
    </row>
    <row r="896" spans="5:12">
      <c r="E896" s="79"/>
      <c r="F896" s="79"/>
      <c r="G896" s="79"/>
      <c r="H896" s="79"/>
      <c r="I896" s="79"/>
      <c r="J896" s="79"/>
    </row>
    <row r="897" spans="5:12">
      <c r="E897" s="79"/>
      <c r="F897" s="79"/>
      <c r="G897" s="79"/>
      <c r="H897" s="79"/>
      <c r="I897" s="79"/>
      <c r="J897" s="79"/>
    </row>
    <row r="898" spans="5:12">
      <c r="E898" s="79"/>
      <c r="F898" s="79"/>
      <c r="G898" s="79"/>
      <c r="H898" s="79"/>
      <c r="I898" s="79"/>
      <c r="J898" s="79"/>
    </row>
    <row r="899" spans="5:12">
      <c r="E899" s="79"/>
      <c r="F899" s="79"/>
      <c r="G899" s="79"/>
      <c r="H899" s="79"/>
      <c r="I899" s="79"/>
      <c r="J899" s="79"/>
    </row>
    <row r="900" spans="5:12">
      <c r="E900" s="79"/>
      <c r="F900" s="79"/>
      <c r="G900" s="79"/>
      <c r="H900" s="79"/>
      <c r="I900" s="79"/>
      <c r="J900" s="79"/>
    </row>
    <row r="901" spans="5:12">
      <c r="E901" s="79"/>
      <c r="F901" s="79"/>
      <c r="G901" s="79"/>
      <c r="H901" s="79"/>
      <c r="I901" s="79"/>
      <c r="J901" s="79"/>
    </row>
    <row r="902" spans="5:12">
      <c r="E902" s="79"/>
      <c r="F902" s="79"/>
      <c r="G902" s="79"/>
      <c r="H902" s="79"/>
      <c r="I902" s="79"/>
      <c r="J902" s="79"/>
      <c r="K902" s="79"/>
      <c r="L902" s="79"/>
    </row>
    <row r="903" spans="5:12">
      <c r="E903" s="79"/>
      <c r="F903" s="79"/>
      <c r="G903" s="79"/>
      <c r="H903" s="79"/>
      <c r="I903" s="79"/>
      <c r="J903" s="79"/>
    </row>
    <row r="904" spans="5:12">
      <c r="E904" s="79"/>
      <c r="F904" s="79"/>
      <c r="G904" s="79"/>
      <c r="H904" s="79"/>
      <c r="I904" s="79"/>
      <c r="J904" s="79"/>
    </row>
    <row r="905" spans="5:12">
      <c r="E905" s="79"/>
      <c r="F905" s="79"/>
      <c r="G905" s="79"/>
      <c r="H905" s="79"/>
      <c r="I905" s="79"/>
      <c r="J905" s="79"/>
    </row>
    <row r="906" spans="5:12">
      <c r="E906" s="79"/>
      <c r="F906" s="79"/>
      <c r="G906" s="79"/>
      <c r="H906" s="79"/>
      <c r="I906" s="79"/>
      <c r="J906" s="79"/>
    </row>
    <row r="907" spans="5:12">
      <c r="E907" s="79"/>
      <c r="F907" s="79"/>
      <c r="G907" s="79"/>
      <c r="H907" s="79"/>
      <c r="I907" s="79"/>
      <c r="J907" s="79"/>
    </row>
    <row r="908" spans="5:12">
      <c r="E908" s="79"/>
      <c r="F908" s="79"/>
      <c r="G908" s="79"/>
      <c r="H908" s="79"/>
      <c r="I908" s="79"/>
      <c r="J908" s="79"/>
    </row>
    <row r="909" spans="5:12">
      <c r="E909" s="79"/>
      <c r="F909" s="79"/>
      <c r="G909" s="79"/>
      <c r="H909" s="79"/>
      <c r="I909" s="79"/>
      <c r="J909" s="79"/>
      <c r="K909" s="79"/>
      <c r="L909" s="79"/>
    </row>
    <row r="910" spans="5:12">
      <c r="E910" s="79"/>
      <c r="F910" s="79"/>
      <c r="G910" s="79"/>
      <c r="H910" s="79"/>
      <c r="I910" s="79"/>
      <c r="J910" s="79"/>
    </row>
    <row r="911" spans="5:12">
      <c r="E911" s="79"/>
      <c r="F911" s="79"/>
      <c r="G911" s="79"/>
      <c r="H911" s="79"/>
      <c r="I911" s="79"/>
      <c r="J911" s="79"/>
    </row>
    <row r="912" spans="5:12">
      <c r="E912" s="79"/>
      <c r="F912" s="79"/>
      <c r="G912" s="79"/>
      <c r="H912" s="79"/>
      <c r="I912" s="79"/>
      <c r="J912" s="79"/>
    </row>
    <row r="913" spans="5:12">
      <c r="E913" s="79"/>
      <c r="F913" s="79"/>
      <c r="G913" s="79"/>
      <c r="H913" s="79"/>
      <c r="I913" s="79"/>
      <c r="J913" s="79"/>
    </row>
    <row r="914" spans="5:12">
      <c r="E914" s="79"/>
      <c r="F914" s="79"/>
      <c r="G914" s="79"/>
      <c r="H914" s="79"/>
      <c r="I914" s="79"/>
      <c r="J914" s="79"/>
    </row>
    <row r="915" spans="5:12">
      <c r="E915" s="79"/>
      <c r="F915" s="79"/>
      <c r="G915" s="79"/>
      <c r="H915" s="79"/>
      <c r="I915" s="79"/>
      <c r="J915" s="79"/>
    </row>
    <row r="916" spans="5:12">
      <c r="E916" s="79"/>
      <c r="F916" s="79"/>
      <c r="G916" s="79"/>
      <c r="H916" s="79"/>
      <c r="I916" s="79"/>
      <c r="J916" s="79"/>
      <c r="K916" s="79"/>
      <c r="L916" s="79"/>
    </row>
    <row r="917" spans="5:12">
      <c r="E917" s="79"/>
      <c r="F917" s="79"/>
      <c r="G917" s="79"/>
      <c r="H917" s="79"/>
      <c r="I917" s="79"/>
      <c r="J917" s="79"/>
    </row>
    <row r="918" spans="5:12">
      <c r="E918" s="79"/>
      <c r="F918" s="79"/>
      <c r="G918" s="79"/>
      <c r="H918" s="79"/>
      <c r="I918" s="79"/>
      <c r="J918" s="79"/>
    </row>
    <row r="919" spans="5:12">
      <c r="E919" s="79"/>
      <c r="F919" s="79"/>
      <c r="G919" s="79"/>
      <c r="H919" s="79"/>
      <c r="I919" s="79"/>
      <c r="J919" s="79"/>
    </row>
    <row r="920" spans="5:12">
      <c r="E920" s="79"/>
      <c r="F920" s="79"/>
      <c r="G920" s="79"/>
      <c r="H920" s="79"/>
      <c r="I920" s="79"/>
      <c r="J920" s="79"/>
    </row>
    <row r="921" spans="5:12">
      <c r="E921" s="79"/>
      <c r="F921" s="79"/>
      <c r="G921" s="79"/>
      <c r="H921" s="79"/>
      <c r="I921" s="79"/>
      <c r="J921" s="79"/>
    </row>
    <row r="922" spans="5:12">
      <c r="E922" s="79"/>
      <c r="F922" s="79"/>
      <c r="G922" s="79"/>
      <c r="H922" s="79"/>
      <c r="I922" s="79"/>
      <c r="J922" s="79"/>
    </row>
    <row r="923" spans="5:12">
      <c r="E923" s="79"/>
      <c r="F923" s="79"/>
      <c r="G923" s="79"/>
      <c r="H923" s="79"/>
      <c r="I923" s="79"/>
      <c r="J923" s="79"/>
      <c r="K923" s="79"/>
      <c r="L923" s="79"/>
    </row>
    <row r="924" spans="5:12">
      <c r="E924" s="79"/>
      <c r="F924" s="79"/>
      <c r="G924" s="79"/>
      <c r="H924" s="79"/>
      <c r="I924" s="79"/>
      <c r="J924" s="79"/>
    </row>
    <row r="925" spans="5:12">
      <c r="E925" s="79"/>
      <c r="F925" s="79"/>
      <c r="G925" s="79"/>
      <c r="H925" s="79"/>
      <c r="I925" s="79"/>
      <c r="J925" s="79"/>
    </row>
    <row r="926" spans="5:12">
      <c r="E926" s="79"/>
      <c r="F926" s="79"/>
      <c r="G926" s="79"/>
      <c r="H926" s="79"/>
      <c r="I926" s="79"/>
      <c r="J926" s="79"/>
    </row>
    <row r="927" spans="5:12">
      <c r="E927" s="79"/>
      <c r="F927" s="79"/>
      <c r="G927" s="79"/>
      <c r="H927" s="79"/>
      <c r="I927" s="79"/>
      <c r="J927" s="79"/>
    </row>
    <row r="928" spans="5:12">
      <c r="E928" s="79"/>
      <c r="F928" s="79"/>
      <c r="G928" s="79"/>
      <c r="H928" s="79"/>
      <c r="I928" s="79"/>
      <c r="J928" s="79"/>
    </row>
    <row r="929" spans="5:12">
      <c r="E929" s="79"/>
      <c r="F929" s="79"/>
      <c r="G929" s="79"/>
      <c r="H929" s="79"/>
      <c r="I929" s="79"/>
      <c r="J929" s="79"/>
    </row>
    <row r="930" spans="5:12">
      <c r="E930" s="79"/>
      <c r="F930" s="79"/>
      <c r="G930" s="79"/>
      <c r="H930" s="79"/>
      <c r="I930" s="79"/>
      <c r="J930" s="79"/>
      <c r="K930" s="79"/>
      <c r="L930" s="79"/>
    </row>
    <row r="931" spans="5:12">
      <c r="E931" s="79"/>
      <c r="F931" s="79"/>
      <c r="G931" s="79"/>
      <c r="H931" s="79"/>
      <c r="I931" s="79"/>
      <c r="J931" s="79"/>
    </row>
    <row r="932" spans="5:12">
      <c r="E932" s="79"/>
      <c r="F932" s="79"/>
      <c r="G932" s="79"/>
      <c r="H932" s="79"/>
      <c r="I932" s="79"/>
      <c r="J932" s="79"/>
    </row>
    <row r="933" spans="5:12">
      <c r="E933" s="79"/>
      <c r="F933" s="79"/>
      <c r="G933" s="79"/>
      <c r="H933" s="79"/>
      <c r="I933" s="79"/>
      <c r="J933" s="79"/>
    </row>
    <row r="934" spans="5:12">
      <c r="E934" s="79"/>
      <c r="F934" s="79"/>
      <c r="G934" s="79"/>
      <c r="H934" s="79"/>
      <c r="I934" s="79"/>
      <c r="J934" s="79"/>
    </row>
    <row r="935" spans="5:12">
      <c r="E935" s="79"/>
      <c r="F935" s="79"/>
      <c r="G935" s="79"/>
      <c r="H935" s="79"/>
      <c r="I935" s="79"/>
      <c r="J935" s="79"/>
    </row>
    <row r="936" spans="5:12">
      <c r="E936" s="79"/>
      <c r="F936" s="79"/>
      <c r="G936" s="79"/>
      <c r="H936" s="79"/>
      <c r="I936" s="79"/>
      <c r="J936" s="79"/>
    </row>
    <row r="937" spans="5:12">
      <c r="E937" s="79"/>
      <c r="F937" s="79"/>
      <c r="G937" s="79"/>
      <c r="H937" s="79"/>
      <c r="I937" s="79"/>
      <c r="J937" s="79"/>
      <c r="K937" s="79"/>
      <c r="L937" s="79"/>
    </row>
    <row r="938" spans="5:12">
      <c r="E938" s="79"/>
      <c r="F938" s="79"/>
      <c r="G938" s="79"/>
      <c r="H938" s="79"/>
      <c r="I938" s="79"/>
      <c r="J938" s="79"/>
    </row>
    <row r="939" spans="5:12">
      <c r="E939" s="79"/>
      <c r="F939" s="79"/>
      <c r="G939" s="79"/>
      <c r="H939" s="79"/>
      <c r="I939" s="79"/>
      <c r="J939" s="79"/>
    </row>
    <row r="940" spans="5:12">
      <c r="E940" s="79"/>
      <c r="F940" s="79"/>
      <c r="G940" s="79"/>
      <c r="H940" s="79"/>
      <c r="I940" s="79"/>
      <c r="J940" s="79"/>
    </row>
    <row r="941" spans="5:12">
      <c r="E941" s="79"/>
      <c r="F941" s="79"/>
      <c r="G941" s="79"/>
      <c r="H941" s="79"/>
      <c r="I941" s="79"/>
      <c r="J941" s="79"/>
    </row>
    <row r="942" spans="5:12">
      <c r="E942" s="79"/>
      <c r="F942" s="79"/>
      <c r="G942" s="79"/>
      <c r="H942" s="79"/>
      <c r="I942" s="79"/>
      <c r="J942" s="79"/>
    </row>
    <row r="943" spans="5:12">
      <c r="E943" s="79"/>
      <c r="F943" s="79"/>
      <c r="G943" s="79"/>
      <c r="H943" s="79"/>
      <c r="I943" s="79"/>
      <c r="J943" s="79"/>
    </row>
    <row r="944" spans="5:12">
      <c r="E944" s="79"/>
      <c r="F944" s="79"/>
      <c r="G944" s="79"/>
      <c r="H944" s="79"/>
      <c r="I944" s="79"/>
      <c r="J944" s="79"/>
      <c r="K944" s="79"/>
      <c r="L944" s="79"/>
    </row>
    <row r="945" spans="5:12">
      <c r="E945" s="79"/>
      <c r="F945" s="79"/>
      <c r="G945" s="79"/>
      <c r="H945" s="79"/>
      <c r="I945" s="79"/>
      <c r="J945" s="79"/>
    </row>
    <row r="946" spans="5:12">
      <c r="E946" s="79"/>
      <c r="F946" s="79"/>
      <c r="G946" s="79"/>
      <c r="H946" s="79"/>
      <c r="I946" s="79"/>
      <c r="J946" s="79"/>
    </row>
    <row r="947" spans="5:12">
      <c r="E947" s="79"/>
      <c r="F947" s="79"/>
      <c r="G947" s="79"/>
      <c r="H947" s="79"/>
      <c r="I947" s="79"/>
      <c r="J947" s="79"/>
    </row>
    <row r="948" spans="5:12">
      <c r="E948" s="79"/>
      <c r="F948" s="79"/>
      <c r="G948" s="79"/>
      <c r="H948" s="79"/>
      <c r="I948" s="79"/>
      <c r="J948" s="79"/>
    </row>
    <row r="949" spans="5:12">
      <c r="E949" s="79"/>
      <c r="F949" s="79"/>
      <c r="G949" s="79"/>
      <c r="H949" s="79"/>
      <c r="I949" s="79"/>
      <c r="J949" s="79"/>
    </row>
    <row r="950" spans="5:12">
      <c r="E950" s="79"/>
      <c r="F950" s="79"/>
      <c r="G950" s="79"/>
      <c r="H950" s="79"/>
      <c r="I950" s="79"/>
      <c r="J950" s="79"/>
    </row>
    <row r="951" spans="5:12">
      <c r="E951" s="79"/>
      <c r="F951" s="79"/>
      <c r="G951" s="79"/>
      <c r="H951" s="79"/>
      <c r="I951" s="79"/>
      <c r="J951" s="79"/>
      <c r="K951" s="79"/>
      <c r="L951" s="79"/>
    </row>
    <row r="952" spans="5:12">
      <c r="E952" s="79"/>
      <c r="F952" s="79"/>
      <c r="G952" s="79"/>
      <c r="H952" s="79"/>
      <c r="I952" s="79"/>
      <c r="J952" s="79"/>
    </row>
    <row r="953" spans="5:12">
      <c r="E953" s="79"/>
      <c r="F953" s="79"/>
      <c r="G953" s="79"/>
      <c r="H953" s="79"/>
      <c r="I953" s="79"/>
      <c r="J953" s="79"/>
    </row>
    <row r="954" spans="5:12">
      <c r="E954" s="79"/>
      <c r="F954" s="79"/>
      <c r="G954" s="79"/>
      <c r="H954" s="79"/>
      <c r="I954" s="79"/>
      <c r="J954" s="79"/>
    </row>
    <row r="955" spans="5:12">
      <c r="E955" s="79"/>
      <c r="F955" s="79"/>
      <c r="G955" s="79"/>
      <c r="H955" s="79"/>
      <c r="I955" s="79"/>
      <c r="J955" s="79"/>
    </row>
    <row r="956" spans="5:12">
      <c r="E956" s="79"/>
      <c r="F956" s="79"/>
      <c r="G956" s="79"/>
      <c r="H956" s="79"/>
      <c r="I956" s="79"/>
      <c r="J956" s="79"/>
    </row>
    <row r="957" spans="5:12">
      <c r="E957" s="79"/>
      <c r="F957" s="79"/>
      <c r="G957" s="79"/>
      <c r="H957" s="79"/>
      <c r="I957" s="79"/>
      <c r="J957" s="79"/>
    </row>
    <row r="958" spans="5:12">
      <c r="E958" s="79"/>
      <c r="F958" s="79"/>
      <c r="G958" s="79"/>
      <c r="H958" s="79"/>
      <c r="I958" s="79"/>
      <c r="J958" s="79"/>
      <c r="K958" s="79"/>
      <c r="L958" s="79"/>
    </row>
    <row r="959" spans="5:12">
      <c r="E959" s="79"/>
      <c r="F959" s="79"/>
      <c r="G959" s="79"/>
      <c r="H959" s="79"/>
      <c r="I959" s="79"/>
      <c r="J959" s="79"/>
    </row>
    <row r="960" spans="5:12">
      <c r="E960" s="79"/>
      <c r="F960" s="79"/>
      <c r="G960" s="79"/>
      <c r="H960" s="79"/>
      <c r="I960" s="79"/>
      <c r="J960" s="79"/>
    </row>
    <row r="961" spans="5:12">
      <c r="E961" s="79"/>
      <c r="F961" s="79"/>
      <c r="G961" s="79"/>
      <c r="H961" s="79"/>
      <c r="I961" s="79"/>
      <c r="J961" s="79"/>
    </row>
    <row r="962" spans="5:12">
      <c r="E962" s="79"/>
      <c r="F962" s="79"/>
      <c r="G962" s="79"/>
      <c r="H962" s="79"/>
      <c r="I962" s="79"/>
      <c r="J962" s="79"/>
    </row>
    <row r="963" spans="5:12">
      <c r="E963" s="79"/>
      <c r="F963" s="79"/>
      <c r="G963" s="79"/>
      <c r="H963" s="79"/>
      <c r="I963" s="79"/>
      <c r="J963" s="79"/>
    </row>
    <row r="964" spans="5:12">
      <c r="E964" s="79"/>
      <c r="F964" s="79"/>
      <c r="G964" s="79"/>
      <c r="H964" s="79"/>
      <c r="I964" s="79"/>
      <c r="J964" s="79"/>
    </row>
    <row r="965" spans="5:12">
      <c r="E965" s="79"/>
      <c r="F965" s="79"/>
      <c r="G965" s="79"/>
      <c r="H965" s="79"/>
      <c r="I965" s="79"/>
      <c r="J965" s="79"/>
      <c r="K965" s="79"/>
      <c r="L965" s="79"/>
    </row>
    <row r="966" spans="5:12">
      <c r="E966" s="79"/>
      <c r="F966" s="79"/>
      <c r="G966" s="79"/>
      <c r="H966" s="79"/>
      <c r="I966" s="79"/>
      <c r="J966" s="79"/>
    </row>
    <row r="967" spans="5:12">
      <c r="E967" s="79"/>
      <c r="F967" s="79"/>
      <c r="G967" s="79"/>
      <c r="H967" s="79"/>
      <c r="I967" s="79"/>
      <c r="J967" s="79"/>
    </row>
    <row r="968" spans="5:12">
      <c r="E968" s="79"/>
      <c r="F968" s="79"/>
      <c r="G968" s="79"/>
      <c r="H968" s="79"/>
      <c r="I968" s="79"/>
      <c r="J968" s="79"/>
    </row>
    <row r="969" spans="5:12">
      <c r="E969" s="79"/>
      <c r="F969" s="79"/>
      <c r="G969" s="79"/>
      <c r="H969" s="79"/>
      <c r="I969" s="79"/>
      <c r="J969" s="79"/>
    </row>
    <row r="970" spans="5:12">
      <c r="E970" s="79"/>
      <c r="F970" s="79"/>
      <c r="G970" s="79"/>
      <c r="H970" s="79"/>
      <c r="I970" s="79"/>
      <c r="J970" s="79"/>
    </row>
    <row r="971" spans="5:12">
      <c r="E971" s="79"/>
      <c r="F971" s="79"/>
      <c r="G971" s="79"/>
      <c r="H971" s="79"/>
      <c r="I971" s="79"/>
      <c r="J971" s="79"/>
    </row>
    <row r="972" spans="5:12">
      <c r="E972" s="79"/>
      <c r="F972" s="79"/>
      <c r="G972" s="79"/>
      <c r="H972" s="79"/>
      <c r="I972" s="79"/>
      <c r="J972" s="79"/>
      <c r="K972" s="79"/>
      <c r="L972" s="79"/>
    </row>
    <row r="973" spans="5:12">
      <c r="E973" s="79"/>
      <c r="F973" s="79"/>
      <c r="G973" s="79"/>
      <c r="H973" s="79"/>
      <c r="I973" s="79"/>
      <c r="J973" s="79"/>
    </row>
    <row r="974" spans="5:12">
      <c r="E974" s="79"/>
      <c r="F974" s="79"/>
      <c r="G974" s="79"/>
      <c r="H974" s="79"/>
      <c r="I974" s="79"/>
      <c r="J974" s="79"/>
    </row>
    <row r="975" spans="5:12">
      <c r="E975" s="79"/>
      <c r="F975" s="79"/>
      <c r="G975" s="79"/>
      <c r="H975" s="79"/>
      <c r="I975" s="79"/>
      <c r="J975" s="79"/>
    </row>
    <row r="976" spans="5:12">
      <c r="E976" s="79"/>
      <c r="F976" s="79"/>
      <c r="G976" s="79"/>
      <c r="H976" s="79"/>
      <c r="I976" s="79"/>
      <c r="J976" s="79"/>
    </row>
    <row r="977" spans="5:12">
      <c r="E977" s="79"/>
      <c r="F977" s="79"/>
      <c r="G977" s="79"/>
      <c r="H977" s="79"/>
      <c r="I977" s="79"/>
      <c r="J977" s="79"/>
    </row>
    <row r="978" spans="5:12">
      <c r="E978" s="79"/>
      <c r="F978" s="79"/>
      <c r="G978" s="79"/>
      <c r="H978" s="79"/>
      <c r="I978" s="79"/>
      <c r="J978" s="79"/>
    </row>
    <row r="979" spans="5:12">
      <c r="E979" s="79"/>
      <c r="F979" s="79"/>
      <c r="G979" s="79"/>
      <c r="H979" s="79"/>
      <c r="I979" s="79"/>
      <c r="J979" s="79"/>
      <c r="K979" s="79"/>
      <c r="L979" s="79"/>
    </row>
    <row r="980" spans="5:12">
      <c r="E980" s="79"/>
      <c r="F980" s="79"/>
      <c r="G980" s="79"/>
      <c r="H980" s="79"/>
      <c r="I980" s="79"/>
      <c r="J980" s="79"/>
    </row>
    <row r="981" spans="5:12">
      <c r="E981" s="79"/>
      <c r="F981" s="79"/>
      <c r="G981" s="79"/>
      <c r="H981" s="79"/>
      <c r="I981" s="79"/>
      <c r="J981" s="79"/>
    </row>
    <row r="982" spans="5:12">
      <c r="E982" s="79"/>
      <c r="F982" s="79"/>
      <c r="G982" s="79"/>
      <c r="H982" s="79"/>
      <c r="I982" s="79"/>
      <c r="J982" s="79"/>
    </row>
    <row r="983" spans="5:12">
      <c r="E983" s="79"/>
      <c r="F983" s="79"/>
      <c r="G983" s="79"/>
      <c r="H983" s="79"/>
      <c r="I983" s="79"/>
      <c r="J983" s="79"/>
    </row>
    <row r="984" spans="5:12">
      <c r="E984" s="79"/>
      <c r="F984" s="79"/>
      <c r="G984" s="79"/>
      <c r="H984" s="79"/>
      <c r="I984" s="79"/>
      <c r="J984" s="79"/>
    </row>
    <row r="985" spans="5:12">
      <c r="E985" s="79"/>
      <c r="F985" s="79"/>
      <c r="G985" s="79"/>
      <c r="H985" s="79"/>
      <c r="I985" s="79"/>
      <c r="J985" s="79"/>
    </row>
    <row r="986" spans="5:12">
      <c r="E986" s="79"/>
      <c r="F986" s="79"/>
      <c r="G986" s="79"/>
      <c r="H986" s="79"/>
      <c r="I986" s="79"/>
      <c r="J986" s="79"/>
      <c r="K986" s="79"/>
      <c r="L986" s="79"/>
    </row>
    <row r="987" spans="5:12">
      <c r="E987" s="79"/>
      <c r="F987" s="79"/>
      <c r="G987" s="79"/>
      <c r="H987" s="79"/>
      <c r="I987" s="79"/>
      <c r="J987" s="79"/>
    </row>
    <row r="988" spans="5:12">
      <c r="E988" s="79"/>
      <c r="F988" s="79"/>
      <c r="G988" s="79"/>
      <c r="H988" s="79"/>
      <c r="I988" s="79"/>
      <c r="J988" s="79"/>
    </row>
    <row r="989" spans="5:12">
      <c r="E989" s="79"/>
      <c r="F989" s="79"/>
      <c r="G989" s="79"/>
      <c r="H989" s="79"/>
      <c r="I989" s="79"/>
      <c r="J989" s="79"/>
    </row>
    <row r="990" spans="5:12">
      <c r="E990" s="79"/>
      <c r="F990" s="79"/>
      <c r="G990" s="79"/>
      <c r="H990" s="79"/>
      <c r="I990" s="79"/>
      <c r="J990" s="79"/>
    </row>
    <row r="991" spans="5:12">
      <c r="E991" s="79"/>
      <c r="F991" s="79"/>
      <c r="G991" s="79"/>
      <c r="H991" s="79"/>
      <c r="I991" s="79"/>
      <c r="J991" s="79"/>
    </row>
    <row r="992" spans="5:12">
      <c r="E992" s="79"/>
      <c r="F992" s="79"/>
      <c r="G992" s="79"/>
      <c r="H992" s="79"/>
      <c r="I992" s="79"/>
      <c r="J992" s="79"/>
    </row>
    <row r="993" spans="5:12">
      <c r="E993" s="79"/>
      <c r="F993" s="79"/>
      <c r="G993" s="79"/>
      <c r="H993" s="79"/>
      <c r="I993" s="79"/>
      <c r="J993" s="79"/>
      <c r="K993" s="79"/>
      <c r="L993" s="79"/>
    </row>
    <row r="994" spans="5:12">
      <c r="E994" s="79"/>
      <c r="F994" s="79"/>
      <c r="G994" s="79"/>
      <c r="H994" s="79"/>
      <c r="I994" s="79"/>
      <c r="J994" s="79"/>
    </row>
    <row r="995" spans="5:12">
      <c r="E995" s="79"/>
      <c r="F995" s="79"/>
      <c r="G995" s="79"/>
      <c r="H995" s="79"/>
      <c r="I995" s="79"/>
      <c r="J995" s="79"/>
    </row>
    <row r="996" spans="5:12">
      <c r="E996" s="79"/>
      <c r="F996" s="79"/>
      <c r="G996" s="79"/>
      <c r="H996" s="79"/>
      <c r="I996" s="79"/>
      <c r="J996" s="79"/>
    </row>
    <row r="997" spans="5:12">
      <c r="E997" s="79"/>
      <c r="F997" s="79"/>
      <c r="G997" s="79"/>
      <c r="H997" s="79"/>
      <c r="I997" s="79"/>
      <c r="J997" s="79"/>
    </row>
    <row r="998" spans="5:12">
      <c r="E998" s="79"/>
      <c r="F998" s="79"/>
      <c r="G998" s="79"/>
      <c r="H998" s="79"/>
      <c r="I998" s="79"/>
      <c r="J998" s="79"/>
    </row>
    <row r="999" spans="5:12">
      <c r="E999" s="79"/>
      <c r="F999" s="79"/>
      <c r="G999" s="79"/>
      <c r="H999" s="79"/>
      <c r="I999" s="79"/>
      <c r="J999" s="79"/>
    </row>
    <row r="1000" spans="5:12">
      <c r="E1000" s="79"/>
      <c r="F1000" s="79"/>
      <c r="G1000" s="79"/>
      <c r="H1000" s="79"/>
      <c r="I1000" s="79"/>
      <c r="J1000" s="79"/>
      <c r="K1000" s="79"/>
      <c r="L1000" s="79"/>
    </row>
    <row r="1001" spans="5:12">
      <c r="E1001" s="79"/>
      <c r="F1001" s="79"/>
      <c r="G1001" s="79"/>
      <c r="H1001" s="79"/>
      <c r="I1001" s="79"/>
      <c r="J1001" s="79"/>
    </row>
    <row r="1002" spans="5:12">
      <c r="E1002" s="79"/>
      <c r="F1002" s="79"/>
      <c r="G1002" s="79"/>
      <c r="H1002" s="79"/>
      <c r="I1002" s="79"/>
      <c r="J1002" s="79"/>
    </row>
    <row r="1003" spans="5:12">
      <c r="E1003" s="79"/>
      <c r="F1003" s="79"/>
      <c r="G1003" s="79"/>
      <c r="H1003" s="79"/>
      <c r="I1003" s="79"/>
      <c r="J1003" s="79"/>
    </row>
    <row r="1004" spans="5:12">
      <c r="E1004" s="79"/>
      <c r="F1004" s="79"/>
      <c r="G1004" s="79"/>
      <c r="H1004" s="79"/>
      <c r="I1004" s="79"/>
      <c r="J1004" s="79"/>
    </row>
    <row r="1005" spans="5:12">
      <c r="E1005" s="79"/>
      <c r="F1005" s="79"/>
      <c r="G1005" s="79"/>
      <c r="H1005" s="79"/>
      <c r="I1005" s="79"/>
      <c r="J1005" s="79"/>
    </row>
    <row r="1006" spans="5:12">
      <c r="E1006" s="79"/>
      <c r="F1006" s="79"/>
      <c r="G1006" s="79"/>
      <c r="H1006" s="79"/>
      <c r="I1006" s="79"/>
      <c r="J1006" s="79"/>
    </row>
    <row r="1007" spans="5:12">
      <c r="E1007" s="79"/>
      <c r="F1007" s="79"/>
      <c r="G1007" s="79"/>
      <c r="H1007" s="79"/>
      <c r="I1007" s="79"/>
      <c r="J1007" s="79"/>
      <c r="K1007" s="79"/>
      <c r="L1007" s="79"/>
    </row>
    <row r="1008" spans="5:12">
      <c r="E1008" s="79"/>
      <c r="F1008" s="79"/>
      <c r="G1008" s="79"/>
      <c r="H1008" s="79"/>
      <c r="I1008" s="79"/>
      <c r="J1008" s="79"/>
    </row>
    <row r="1009" spans="5:12">
      <c r="E1009" s="79"/>
      <c r="F1009" s="79"/>
      <c r="G1009" s="79"/>
      <c r="H1009" s="79"/>
      <c r="I1009" s="79"/>
      <c r="J1009" s="79"/>
    </row>
    <row r="1010" spans="5:12">
      <c r="E1010" s="79"/>
      <c r="F1010" s="79"/>
      <c r="G1010" s="79"/>
      <c r="H1010" s="79"/>
      <c r="I1010" s="79"/>
      <c r="J1010" s="79"/>
    </row>
    <row r="1011" spans="5:12">
      <c r="E1011" s="79"/>
      <c r="F1011" s="79"/>
      <c r="G1011" s="79"/>
      <c r="H1011" s="79"/>
      <c r="I1011" s="79"/>
      <c r="J1011" s="79"/>
    </row>
    <row r="1012" spans="5:12">
      <c r="E1012" s="79"/>
      <c r="F1012" s="79"/>
      <c r="G1012" s="79"/>
      <c r="H1012" s="79"/>
      <c r="I1012" s="79"/>
      <c r="J1012" s="79"/>
    </row>
    <row r="1013" spans="5:12">
      <c r="E1013" s="79"/>
      <c r="F1013" s="79"/>
      <c r="G1013" s="79"/>
      <c r="H1013" s="79"/>
      <c r="I1013" s="79"/>
      <c r="J1013" s="79"/>
    </row>
    <row r="1014" spans="5:12">
      <c r="E1014" s="79"/>
      <c r="F1014" s="79"/>
      <c r="G1014" s="79"/>
      <c r="H1014" s="79"/>
      <c r="I1014" s="79"/>
      <c r="J1014" s="79"/>
      <c r="K1014" s="79"/>
      <c r="L1014" s="79"/>
    </row>
    <row r="1015" spans="5:12">
      <c r="E1015" s="79"/>
      <c r="F1015" s="79"/>
      <c r="G1015" s="79"/>
      <c r="H1015" s="79"/>
      <c r="I1015" s="79"/>
      <c r="J1015" s="79"/>
    </row>
    <row r="1016" spans="5:12">
      <c r="E1016" s="79"/>
      <c r="F1016" s="79"/>
      <c r="G1016" s="79"/>
      <c r="H1016" s="79"/>
      <c r="I1016" s="79"/>
      <c r="J1016" s="79"/>
    </row>
    <row r="1017" spans="5:12">
      <c r="E1017" s="79"/>
      <c r="F1017" s="79"/>
      <c r="G1017" s="79"/>
      <c r="H1017" s="79"/>
      <c r="I1017" s="79"/>
      <c r="J1017" s="79"/>
    </row>
    <row r="1018" spans="5:12">
      <c r="E1018" s="79"/>
      <c r="F1018" s="79"/>
      <c r="G1018" s="79"/>
      <c r="H1018" s="79"/>
      <c r="I1018" s="79"/>
      <c r="J1018" s="79"/>
    </row>
    <row r="1019" spans="5:12">
      <c r="E1019" s="79"/>
      <c r="F1019" s="79"/>
      <c r="G1019" s="79"/>
      <c r="H1019" s="79"/>
      <c r="I1019" s="79"/>
      <c r="J1019" s="79"/>
    </row>
    <row r="1020" spans="5:12">
      <c r="E1020" s="79"/>
      <c r="F1020" s="79"/>
      <c r="G1020" s="79"/>
      <c r="H1020" s="79"/>
      <c r="I1020" s="79"/>
      <c r="J1020" s="79"/>
    </row>
    <row r="1021" spans="5:12">
      <c r="E1021" s="79"/>
      <c r="F1021" s="79"/>
      <c r="G1021" s="79"/>
      <c r="H1021" s="79"/>
      <c r="I1021" s="79"/>
      <c r="J1021" s="79"/>
      <c r="K1021" s="79"/>
      <c r="L1021" s="79"/>
    </row>
    <row r="1022" spans="5:12">
      <c r="E1022" s="79"/>
      <c r="F1022" s="79"/>
      <c r="G1022" s="79"/>
      <c r="H1022" s="79"/>
      <c r="I1022" s="79"/>
      <c r="J1022" s="79"/>
    </row>
    <row r="1023" spans="5:12">
      <c r="E1023" s="79"/>
      <c r="F1023" s="79"/>
      <c r="G1023" s="79"/>
      <c r="H1023" s="79"/>
      <c r="I1023" s="79"/>
      <c r="J1023" s="79"/>
    </row>
    <row r="1024" spans="5:12">
      <c r="E1024" s="79"/>
      <c r="F1024" s="79"/>
      <c r="G1024" s="79"/>
      <c r="H1024" s="79"/>
      <c r="I1024" s="79"/>
      <c r="J1024" s="79"/>
    </row>
    <row r="1025" spans="5:12">
      <c r="E1025" s="79"/>
      <c r="F1025" s="79"/>
      <c r="G1025" s="79"/>
      <c r="H1025" s="79"/>
      <c r="I1025" s="79"/>
      <c r="J1025" s="79"/>
    </row>
    <row r="1026" spans="5:12">
      <c r="E1026" s="79"/>
      <c r="F1026" s="79"/>
      <c r="G1026" s="79"/>
      <c r="H1026" s="79"/>
      <c r="I1026" s="79"/>
      <c r="J1026" s="79"/>
    </row>
    <row r="1027" spans="5:12">
      <c r="E1027" s="79"/>
      <c r="F1027" s="79"/>
      <c r="G1027" s="79"/>
      <c r="H1027" s="79"/>
      <c r="I1027" s="79"/>
      <c r="J1027" s="79"/>
    </row>
    <row r="1028" spans="5:12">
      <c r="E1028" s="79"/>
      <c r="F1028" s="79"/>
      <c r="G1028" s="79"/>
      <c r="H1028" s="79"/>
      <c r="I1028" s="79"/>
      <c r="J1028" s="79"/>
      <c r="K1028" s="79"/>
      <c r="L1028" s="79"/>
    </row>
    <row r="1029" spans="5:12">
      <c r="E1029" s="79"/>
      <c r="F1029" s="79"/>
      <c r="G1029" s="79"/>
      <c r="H1029" s="79"/>
      <c r="I1029" s="79"/>
      <c r="J1029" s="79"/>
    </row>
    <row r="1030" spans="5:12">
      <c r="E1030" s="79"/>
      <c r="F1030" s="79"/>
      <c r="G1030" s="79"/>
      <c r="H1030" s="79"/>
      <c r="I1030" s="79"/>
      <c r="J1030" s="79"/>
    </row>
    <row r="1031" spans="5:12">
      <c r="E1031" s="79"/>
      <c r="F1031" s="79"/>
      <c r="G1031" s="79"/>
      <c r="H1031" s="79"/>
      <c r="I1031" s="79"/>
      <c r="J1031" s="79"/>
    </row>
    <row r="1032" spans="5:12">
      <c r="E1032" s="79"/>
      <c r="F1032" s="79"/>
      <c r="G1032" s="79"/>
      <c r="H1032" s="79"/>
      <c r="I1032" s="79"/>
      <c r="J1032" s="79"/>
    </row>
    <row r="1033" spans="5:12">
      <c r="E1033" s="79"/>
      <c r="F1033" s="79"/>
      <c r="G1033" s="79"/>
      <c r="H1033" s="79"/>
      <c r="I1033" s="79"/>
      <c r="J1033" s="79"/>
    </row>
    <row r="1034" spans="5:12">
      <c r="E1034" s="79"/>
      <c r="F1034" s="79"/>
      <c r="G1034" s="79"/>
      <c r="H1034" s="79"/>
      <c r="I1034" s="79"/>
      <c r="J1034" s="79"/>
    </row>
    <row r="1035" spans="5:12">
      <c r="E1035" s="79"/>
      <c r="F1035" s="79"/>
      <c r="G1035" s="79"/>
      <c r="H1035" s="79"/>
      <c r="I1035" s="79"/>
      <c r="J1035" s="79"/>
      <c r="K1035" s="79"/>
      <c r="L1035" s="79"/>
    </row>
    <row r="1036" spans="5:12">
      <c r="E1036" s="79"/>
      <c r="F1036" s="79"/>
      <c r="G1036" s="79"/>
      <c r="H1036" s="79"/>
      <c r="I1036" s="79"/>
      <c r="J1036" s="79"/>
    </row>
    <row r="1037" spans="5:12">
      <c r="E1037" s="79"/>
      <c r="F1037" s="79"/>
      <c r="G1037" s="79"/>
      <c r="H1037" s="79"/>
      <c r="I1037" s="79"/>
      <c r="J1037" s="79"/>
    </row>
    <row r="1038" spans="5:12">
      <c r="E1038" s="79"/>
      <c r="F1038" s="79"/>
      <c r="G1038" s="79"/>
      <c r="H1038" s="79"/>
      <c r="I1038" s="79"/>
      <c r="J1038" s="79"/>
    </row>
    <row r="1039" spans="5:12">
      <c r="E1039" s="79"/>
      <c r="F1039" s="79"/>
      <c r="G1039" s="79"/>
      <c r="H1039" s="79"/>
      <c r="I1039" s="79"/>
      <c r="J1039" s="79"/>
    </row>
    <row r="1040" spans="5:12">
      <c r="E1040" s="79"/>
      <c r="F1040" s="79"/>
      <c r="G1040" s="79"/>
      <c r="H1040" s="79"/>
      <c r="I1040" s="79"/>
      <c r="J1040" s="79"/>
    </row>
    <row r="1041" spans="5:12">
      <c r="E1041" s="79"/>
      <c r="F1041" s="79"/>
      <c r="G1041" s="79"/>
      <c r="H1041" s="79"/>
      <c r="I1041" s="79"/>
      <c r="J1041" s="79"/>
    </row>
    <row r="1042" spans="5:12">
      <c r="E1042" s="79"/>
      <c r="F1042" s="79"/>
      <c r="G1042" s="79"/>
      <c r="H1042" s="79"/>
      <c r="I1042" s="79"/>
      <c r="J1042" s="79"/>
      <c r="K1042" s="79"/>
      <c r="L1042" s="79"/>
    </row>
    <row r="1043" spans="5:12">
      <c r="E1043" s="79"/>
      <c r="F1043" s="79"/>
      <c r="G1043" s="79"/>
      <c r="H1043" s="79"/>
      <c r="I1043" s="79"/>
      <c r="J1043" s="79"/>
    </row>
    <row r="1044" spans="5:12">
      <c r="E1044" s="79"/>
      <c r="F1044" s="79"/>
      <c r="G1044" s="79"/>
      <c r="H1044" s="79"/>
      <c r="I1044" s="79"/>
      <c r="J1044" s="79"/>
    </row>
    <row r="1045" spans="5:12">
      <c r="E1045" s="79"/>
      <c r="F1045" s="79"/>
      <c r="G1045" s="79"/>
      <c r="H1045" s="79"/>
      <c r="I1045" s="79"/>
      <c r="J1045" s="79"/>
    </row>
    <row r="1046" spans="5:12">
      <c r="E1046" s="79"/>
      <c r="F1046" s="79"/>
      <c r="G1046" s="79"/>
      <c r="H1046" s="79"/>
      <c r="I1046" s="79"/>
      <c r="J1046" s="79"/>
    </row>
    <row r="1047" spans="5:12">
      <c r="E1047" s="79"/>
      <c r="F1047" s="79"/>
      <c r="G1047" s="79"/>
      <c r="H1047" s="79"/>
      <c r="I1047" s="79"/>
      <c r="J1047" s="79"/>
    </row>
    <row r="1048" spans="5:12">
      <c r="E1048" s="79"/>
      <c r="F1048" s="79"/>
      <c r="G1048" s="79"/>
      <c r="H1048" s="79"/>
      <c r="I1048" s="79"/>
      <c r="J1048" s="79"/>
    </row>
    <row r="1049" spans="5:12">
      <c r="E1049" s="79"/>
      <c r="F1049" s="79"/>
      <c r="G1049" s="79"/>
      <c r="H1049" s="79"/>
      <c r="I1049" s="79"/>
      <c r="J1049" s="79"/>
      <c r="K1049" s="79"/>
      <c r="L1049" s="79"/>
    </row>
    <row r="1050" spans="5:12">
      <c r="E1050" s="79"/>
      <c r="F1050" s="79"/>
      <c r="G1050" s="79"/>
      <c r="H1050" s="79"/>
      <c r="I1050" s="79"/>
      <c r="J1050" s="79"/>
    </row>
    <row r="1051" spans="5:12">
      <c r="E1051" s="79"/>
      <c r="F1051" s="79"/>
      <c r="G1051" s="79"/>
      <c r="H1051" s="79"/>
      <c r="I1051" s="79"/>
      <c r="J1051" s="79"/>
    </row>
    <row r="1052" spans="5:12">
      <c r="E1052" s="79"/>
      <c r="F1052" s="79"/>
      <c r="G1052" s="79"/>
      <c r="H1052" s="79"/>
      <c r="I1052" s="79"/>
      <c r="J1052" s="79"/>
    </row>
    <row r="1053" spans="5:12">
      <c r="E1053" s="79"/>
      <c r="F1053" s="79"/>
      <c r="G1053" s="79"/>
      <c r="H1053" s="79"/>
      <c r="I1053" s="79"/>
      <c r="J1053" s="79"/>
    </row>
    <row r="1054" spans="5:12">
      <c r="E1054" s="79"/>
      <c r="F1054" s="79"/>
      <c r="G1054" s="79"/>
      <c r="H1054" s="79"/>
      <c r="I1054" s="79"/>
      <c r="J1054" s="79"/>
    </row>
    <row r="1055" spans="5:12">
      <c r="E1055" s="79"/>
      <c r="F1055" s="79"/>
      <c r="G1055" s="79"/>
      <c r="H1055" s="79"/>
      <c r="I1055" s="79"/>
      <c r="J1055" s="79"/>
    </row>
    <row r="1056" spans="5:12">
      <c r="E1056" s="79"/>
      <c r="F1056" s="79"/>
      <c r="G1056" s="79"/>
      <c r="H1056" s="79"/>
      <c r="I1056" s="79"/>
      <c r="J1056" s="79"/>
      <c r="K1056" s="79"/>
      <c r="L1056" s="79"/>
    </row>
    <row r="1057" spans="5:12">
      <c r="E1057" s="79"/>
      <c r="F1057" s="79"/>
      <c r="G1057" s="79"/>
      <c r="H1057" s="79"/>
      <c r="I1057" s="79"/>
      <c r="J1057" s="79"/>
    </row>
    <row r="1058" spans="5:12">
      <c r="E1058" s="79"/>
      <c r="F1058" s="79"/>
      <c r="G1058" s="79"/>
      <c r="H1058" s="79"/>
      <c r="I1058" s="79"/>
      <c r="J1058" s="79"/>
    </row>
    <row r="1059" spans="5:12">
      <c r="E1059" s="79"/>
      <c r="F1059" s="79"/>
      <c r="G1059" s="79"/>
      <c r="H1059" s="79"/>
      <c r="I1059" s="79"/>
      <c r="J1059" s="79"/>
    </row>
    <row r="1060" spans="5:12">
      <c r="E1060" s="79"/>
      <c r="F1060" s="79"/>
      <c r="G1060" s="79"/>
      <c r="H1060" s="79"/>
      <c r="I1060" s="79"/>
      <c r="J1060" s="79"/>
    </row>
    <row r="1061" spans="5:12">
      <c r="E1061" s="79"/>
      <c r="F1061" s="79"/>
      <c r="G1061" s="79"/>
      <c r="H1061" s="79"/>
      <c r="I1061" s="79"/>
      <c r="J1061" s="79"/>
    </row>
    <row r="1062" spans="5:12">
      <c r="E1062" s="79"/>
      <c r="F1062" s="79"/>
      <c r="G1062" s="79"/>
      <c r="H1062" s="79"/>
      <c r="I1062" s="79"/>
      <c r="J1062" s="79"/>
    </row>
    <row r="1063" spans="5:12">
      <c r="E1063" s="79"/>
      <c r="F1063" s="79"/>
      <c r="G1063" s="79"/>
      <c r="H1063" s="79"/>
      <c r="I1063" s="79"/>
      <c r="J1063" s="79"/>
      <c r="K1063" s="79"/>
      <c r="L1063" s="79"/>
    </row>
    <row r="1064" spans="5:12">
      <c r="E1064" s="79"/>
      <c r="F1064" s="79"/>
      <c r="G1064" s="79"/>
      <c r="H1064" s="79"/>
      <c r="I1064" s="79"/>
      <c r="J1064" s="79"/>
    </row>
    <row r="1065" spans="5:12">
      <c r="E1065" s="79"/>
      <c r="F1065" s="79"/>
      <c r="G1065" s="79"/>
      <c r="H1065" s="79"/>
      <c r="I1065" s="79"/>
      <c r="J1065" s="79"/>
    </row>
    <row r="1066" spans="5:12">
      <c r="E1066" s="79"/>
      <c r="F1066" s="79"/>
      <c r="G1066" s="79"/>
      <c r="H1066" s="79"/>
      <c r="I1066" s="79"/>
      <c r="J1066" s="79"/>
    </row>
    <row r="1067" spans="5:12">
      <c r="E1067" s="79"/>
      <c r="F1067" s="79"/>
      <c r="G1067" s="79"/>
      <c r="H1067" s="79"/>
      <c r="I1067" s="79"/>
      <c r="J1067" s="79"/>
    </row>
    <row r="1068" spans="5:12">
      <c r="E1068" s="79"/>
      <c r="F1068" s="79"/>
      <c r="G1068" s="79"/>
      <c r="H1068" s="79"/>
      <c r="I1068" s="79"/>
      <c r="J1068" s="79"/>
    </row>
    <row r="1069" spans="5:12">
      <c r="E1069" s="79"/>
      <c r="F1069" s="79"/>
      <c r="G1069" s="79"/>
      <c r="H1069" s="79"/>
      <c r="I1069" s="79"/>
      <c r="J1069" s="79"/>
    </row>
    <row r="1070" spans="5:12">
      <c r="E1070" s="79"/>
      <c r="F1070" s="79"/>
      <c r="G1070" s="79"/>
      <c r="H1070" s="79"/>
      <c r="I1070" s="79"/>
      <c r="J1070" s="79"/>
      <c r="K1070" s="79"/>
      <c r="L1070" s="79"/>
    </row>
    <row r="1071" spans="5:12">
      <c r="E1071" s="79"/>
      <c r="F1071" s="79"/>
      <c r="G1071" s="79"/>
      <c r="H1071" s="79"/>
      <c r="I1071" s="79"/>
      <c r="J1071" s="79"/>
    </row>
    <row r="1072" spans="5:12">
      <c r="E1072" s="79"/>
      <c r="F1072" s="79"/>
      <c r="G1072" s="79"/>
      <c r="H1072" s="79"/>
      <c r="I1072" s="79"/>
      <c r="J1072" s="79"/>
    </row>
    <row r="1073" spans="5:12">
      <c r="E1073" s="79"/>
      <c r="F1073" s="79"/>
      <c r="G1073" s="79"/>
      <c r="H1073" s="79"/>
      <c r="I1073" s="79"/>
      <c r="J1073" s="79"/>
    </row>
    <row r="1074" spans="5:12">
      <c r="E1074" s="79"/>
      <c r="F1074" s="79"/>
      <c r="G1074" s="79"/>
      <c r="H1074" s="79"/>
      <c r="I1074" s="79"/>
      <c r="J1074" s="79"/>
    </row>
    <row r="1075" spans="5:12">
      <c r="E1075" s="79"/>
      <c r="F1075" s="79"/>
      <c r="G1075" s="79"/>
      <c r="H1075" s="79"/>
      <c r="I1075" s="79"/>
      <c r="J1075" s="79"/>
    </row>
    <row r="1076" spans="5:12">
      <c r="E1076" s="79"/>
      <c r="F1076" s="79"/>
      <c r="G1076" s="79"/>
      <c r="H1076" s="79"/>
      <c r="I1076" s="79"/>
      <c r="J1076" s="79"/>
    </row>
    <row r="1077" spans="5:12">
      <c r="E1077" s="79"/>
      <c r="F1077" s="79"/>
      <c r="G1077" s="79"/>
      <c r="H1077" s="79"/>
      <c r="I1077" s="79"/>
      <c r="J1077" s="79"/>
      <c r="K1077" s="79"/>
      <c r="L1077" s="79"/>
    </row>
    <row r="1078" spans="5:12">
      <c r="E1078" s="79"/>
      <c r="F1078" s="79"/>
      <c r="G1078" s="79"/>
      <c r="H1078" s="79"/>
      <c r="I1078" s="79"/>
      <c r="J1078" s="79"/>
    </row>
    <row r="1079" spans="5:12">
      <c r="E1079" s="79"/>
      <c r="F1079" s="79"/>
      <c r="G1079" s="79"/>
      <c r="H1079" s="79"/>
      <c r="I1079" s="79"/>
      <c r="J1079" s="79"/>
    </row>
    <row r="1080" spans="5:12">
      <c r="E1080" s="79"/>
      <c r="F1080" s="79"/>
      <c r="G1080" s="79"/>
      <c r="H1080" s="79"/>
      <c r="I1080" s="79"/>
      <c r="J1080" s="79"/>
    </row>
    <row r="1081" spans="5:12">
      <c r="E1081" s="79"/>
      <c r="F1081" s="79"/>
      <c r="G1081" s="79"/>
      <c r="H1081" s="79"/>
      <c r="I1081" s="79"/>
      <c r="J1081" s="79"/>
    </row>
    <row r="1082" spans="5:12">
      <c r="E1082" s="79"/>
      <c r="F1082" s="79"/>
      <c r="G1082" s="79"/>
      <c r="H1082" s="79"/>
      <c r="I1082" s="79"/>
      <c r="J1082" s="79"/>
    </row>
    <row r="1083" spans="5:12">
      <c r="E1083" s="79"/>
      <c r="F1083" s="79"/>
      <c r="G1083" s="79"/>
      <c r="H1083" s="79"/>
      <c r="I1083" s="79"/>
      <c r="J1083" s="79"/>
    </row>
    <row r="1084" spans="5:12">
      <c r="E1084" s="79"/>
      <c r="F1084" s="79"/>
      <c r="G1084" s="79"/>
      <c r="H1084" s="79"/>
      <c r="I1084" s="79"/>
      <c r="J1084" s="79"/>
      <c r="K1084" s="79"/>
      <c r="L1084" s="79"/>
    </row>
    <row r="1085" spans="5:12">
      <c r="E1085" s="79"/>
      <c r="F1085" s="79"/>
      <c r="G1085" s="79"/>
      <c r="H1085" s="79"/>
      <c r="I1085" s="79"/>
      <c r="J1085" s="79"/>
    </row>
    <row r="1086" spans="5:12">
      <c r="E1086" s="79"/>
      <c r="F1086" s="79"/>
      <c r="G1086" s="79"/>
      <c r="H1086" s="79"/>
      <c r="I1086" s="79"/>
      <c r="J1086" s="79"/>
    </row>
    <row r="1087" spans="5:12">
      <c r="E1087" s="79"/>
      <c r="F1087" s="79"/>
      <c r="G1087" s="79"/>
      <c r="H1087" s="79"/>
      <c r="I1087" s="79"/>
      <c r="J1087" s="79"/>
    </row>
    <row r="1088" spans="5:12">
      <c r="E1088" s="79"/>
      <c r="F1088" s="79"/>
      <c r="G1088" s="79"/>
      <c r="H1088" s="79"/>
      <c r="I1088" s="79"/>
      <c r="J1088" s="79"/>
    </row>
    <row r="1089" spans="5:12">
      <c r="E1089" s="79"/>
      <c r="F1089" s="79"/>
      <c r="G1089" s="79"/>
      <c r="H1089" s="79"/>
      <c r="I1089" s="79"/>
      <c r="J1089" s="79"/>
    </row>
    <row r="1090" spans="5:12">
      <c r="E1090" s="79"/>
      <c r="F1090" s="79"/>
      <c r="G1090" s="79"/>
      <c r="H1090" s="79"/>
      <c r="I1090" s="79"/>
      <c r="J1090" s="79"/>
    </row>
    <row r="1091" spans="5:12">
      <c r="E1091" s="79"/>
      <c r="F1091" s="79"/>
      <c r="G1091" s="79"/>
      <c r="H1091" s="79"/>
      <c r="I1091" s="79"/>
      <c r="J1091" s="79"/>
      <c r="K1091" s="79"/>
      <c r="L1091" s="79"/>
    </row>
    <row r="1092" spans="5:12">
      <c r="E1092" s="79"/>
      <c r="F1092" s="79"/>
      <c r="G1092" s="79"/>
      <c r="H1092" s="79"/>
      <c r="I1092" s="79"/>
      <c r="J1092" s="79"/>
    </row>
    <row r="1093" spans="5:12">
      <c r="E1093" s="79"/>
      <c r="F1093" s="79"/>
      <c r="G1093" s="79"/>
      <c r="H1093" s="79"/>
      <c r="I1093" s="79"/>
      <c r="J1093" s="79"/>
    </row>
    <row r="1094" spans="5:12">
      <c r="E1094" s="79"/>
      <c r="F1094" s="79"/>
      <c r="G1094" s="79"/>
      <c r="H1094" s="79"/>
      <c r="I1094" s="79"/>
      <c r="J1094" s="79"/>
    </row>
    <row r="1095" spans="5:12">
      <c r="E1095" s="79"/>
      <c r="F1095" s="79"/>
      <c r="G1095" s="79"/>
      <c r="H1095" s="79"/>
      <c r="I1095" s="79"/>
      <c r="J1095" s="79"/>
    </row>
    <row r="1096" spans="5:12">
      <c r="E1096" s="79"/>
      <c r="F1096" s="79"/>
      <c r="G1096" s="79"/>
      <c r="H1096" s="79"/>
      <c r="I1096" s="79"/>
      <c r="J1096" s="79"/>
    </row>
    <row r="1097" spans="5:12">
      <c r="E1097" s="79"/>
      <c r="F1097" s="79"/>
      <c r="G1097" s="79"/>
      <c r="H1097" s="79"/>
      <c r="I1097" s="79"/>
      <c r="J1097" s="79"/>
    </row>
    <row r="1098" spans="5:12">
      <c r="E1098" s="79"/>
      <c r="F1098" s="79"/>
      <c r="G1098" s="79"/>
      <c r="H1098" s="79"/>
      <c r="I1098" s="79"/>
      <c r="J1098" s="79"/>
      <c r="K1098" s="79"/>
      <c r="L1098" s="79"/>
    </row>
    <row r="1099" spans="5:12">
      <c r="E1099" s="79"/>
      <c r="F1099" s="79"/>
      <c r="G1099" s="79"/>
      <c r="H1099" s="79"/>
      <c r="I1099" s="79"/>
      <c r="J1099" s="79"/>
    </row>
    <row r="1100" spans="5:12">
      <c r="E1100" s="79"/>
      <c r="F1100" s="79"/>
      <c r="G1100" s="79"/>
      <c r="H1100" s="79"/>
      <c r="I1100" s="79"/>
      <c r="J1100" s="79"/>
    </row>
    <row r="1101" spans="5:12">
      <c r="E1101" s="79"/>
      <c r="F1101" s="79"/>
      <c r="G1101" s="79"/>
      <c r="H1101" s="79"/>
      <c r="I1101" s="79"/>
      <c r="J1101" s="79"/>
    </row>
    <row r="1102" spans="5:12">
      <c r="E1102" s="79"/>
      <c r="F1102" s="79"/>
      <c r="G1102" s="79"/>
      <c r="H1102" s="79"/>
      <c r="I1102" s="79"/>
      <c r="J1102" s="79"/>
    </row>
    <row r="1103" spans="5:12">
      <c r="E1103" s="79"/>
      <c r="F1103" s="79"/>
      <c r="G1103" s="79"/>
      <c r="H1103" s="79"/>
      <c r="I1103" s="79"/>
      <c r="J1103" s="79"/>
    </row>
    <row r="1104" spans="5:12">
      <c r="E1104" s="79"/>
      <c r="F1104" s="79"/>
      <c r="G1104" s="79"/>
      <c r="H1104" s="79"/>
      <c r="I1104" s="79"/>
      <c r="J1104" s="79"/>
    </row>
    <row r="1105" spans="5:12">
      <c r="E1105" s="79"/>
      <c r="F1105" s="79"/>
      <c r="G1105" s="79"/>
      <c r="H1105" s="79"/>
      <c r="I1105" s="79"/>
      <c r="J1105" s="79"/>
      <c r="K1105" s="79"/>
      <c r="L1105" s="79"/>
    </row>
    <row r="1106" spans="5:12">
      <c r="E1106" s="79"/>
      <c r="F1106" s="79"/>
      <c r="G1106" s="79"/>
      <c r="H1106" s="79"/>
      <c r="I1106" s="79"/>
      <c r="J1106" s="79"/>
    </row>
    <row r="1107" spans="5:12">
      <c r="E1107" s="79"/>
      <c r="F1107" s="79"/>
      <c r="G1107" s="79"/>
      <c r="H1107" s="79"/>
      <c r="I1107" s="79"/>
      <c r="J1107" s="79"/>
    </row>
    <row r="1108" spans="5:12">
      <c r="E1108" s="79"/>
      <c r="F1108" s="79"/>
      <c r="G1108" s="79"/>
      <c r="H1108" s="79"/>
      <c r="I1108" s="79"/>
      <c r="J1108" s="79"/>
    </row>
    <row r="1109" spans="5:12">
      <c r="E1109" s="79"/>
      <c r="F1109" s="79"/>
      <c r="G1109" s="79"/>
      <c r="H1109" s="79"/>
      <c r="I1109" s="79"/>
      <c r="J1109" s="79"/>
    </row>
    <row r="1110" spans="5:12">
      <c r="E1110" s="79"/>
      <c r="F1110" s="79"/>
      <c r="G1110" s="79"/>
      <c r="H1110" s="79"/>
      <c r="I1110" s="79"/>
      <c r="J1110" s="79"/>
    </row>
    <row r="1111" spans="5:12">
      <c r="E1111" s="79"/>
      <c r="F1111" s="79"/>
      <c r="G1111" s="79"/>
      <c r="H1111" s="79"/>
      <c r="I1111" s="79"/>
      <c r="J1111" s="79"/>
    </row>
    <row r="1112" spans="5:12">
      <c r="E1112" s="79"/>
      <c r="F1112" s="79"/>
      <c r="G1112" s="79"/>
      <c r="H1112" s="79"/>
      <c r="I1112" s="79"/>
      <c r="J1112" s="79"/>
      <c r="K1112" s="79"/>
      <c r="L1112" s="79"/>
    </row>
    <row r="1113" spans="5:12">
      <c r="E1113" s="79"/>
      <c r="F1113" s="79"/>
      <c r="G1113" s="79"/>
      <c r="H1113" s="79"/>
      <c r="I1113" s="79"/>
      <c r="J1113" s="79"/>
    </row>
    <row r="1114" spans="5:12">
      <c r="E1114" s="79"/>
      <c r="F1114" s="79"/>
      <c r="G1114" s="79"/>
      <c r="H1114" s="79"/>
      <c r="I1114" s="79"/>
      <c r="J1114" s="79"/>
    </row>
    <row r="1115" spans="5:12">
      <c r="E1115" s="79"/>
      <c r="F1115" s="79"/>
      <c r="G1115" s="79"/>
      <c r="H1115" s="79"/>
      <c r="I1115" s="79"/>
      <c r="J1115" s="79"/>
    </row>
    <row r="1116" spans="5:12">
      <c r="E1116" s="79"/>
      <c r="F1116" s="79"/>
      <c r="G1116" s="79"/>
      <c r="H1116" s="79"/>
      <c r="I1116" s="79"/>
      <c r="J1116" s="79"/>
    </row>
    <row r="1117" spans="5:12">
      <c r="E1117" s="79"/>
      <c r="F1117" s="79"/>
      <c r="G1117" s="79"/>
      <c r="H1117" s="79"/>
      <c r="I1117" s="79"/>
      <c r="J1117" s="79"/>
    </row>
    <row r="1118" spans="5:12">
      <c r="E1118" s="79"/>
      <c r="F1118" s="79"/>
      <c r="G1118" s="79"/>
      <c r="H1118" s="79"/>
      <c r="I1118" s="79"/>
      <c r="J1118" s="79"/>
    </row>
    <row r="1119" spans="5:12">
      <c r="E1119" s="79"/>
      <c r="F1119" s="79"/>
      <c r="G1119" s="79"/>
      <c r="H1119" s="79"/>
      <c r="I1119" s="79"/>
      <c r="J1119" s="79"/>
      <c r="K1119" s="79"/>
      <c r="L1119" s="79"/>
    </row>
    <row r="1120" spans="5:12">
      <c r="E1120" s="79"/>
      <c r="F1120" s="79"/>
      <c r="G1120" s="79"/>
      <c r="H1120" s="79"/>
      <c r="I1120" s="79"/>
      <c r="J1120" s="79"/>
    </row>
    <row r="1121" spans="5:12">
      <c r="E1121" s="79"/>
      <c r="F1121" s="79"/>
      <c r="G1121" s="79"/>
      <c r="H1121" s="79"/>
      <c r="I1121" s="79"/>
      <c r="J1121" s="79"/>
    </row>
    <row r="1122" spans="5:12">
      <c r="E1122" s="79"/>
      <c r="F1122" s="79"/>
      <c r="G1122" s="79"/>
      <c r="H1122" s="79"/>
      <c r="I1122" s="79"/>
      <c r="J1122" s="79"/>
    </row>
    <row r="1123" spans="5:12">
      <c r="E1123" s="79"/>
      <c r="F1123" s="79"/>
      <c r="G1123" s="79"/>
      <c r="H1123" s="79"/>
      <c r="I1123" s="79"/>
      <c r="J1123" s="79"/>
    </row>
    <row r="1124" spans="5:12">
      <c r="E1124" s="79"/>
      <c r="F1124" s="79"/>
      <c r="G1124" s="79"/>
      <c r="H1124" s="79"/>
      <c r="I1124" s="79"/>
      <c r="J1124" s="79"/>
    </row>
    <row r="1125" spans="5:12">
      <c r="E1125" s="79"/>
      <c r="F1125" s="79"/>
      <c r="G1125" s="79"/>
      <c r="H1125" s="79"/>
      <c r="I1125" s="79"/>
      <c r="J1125" s="79"/>
    </row>
    <row r="1126" spans="5:12">
      <c r="E1126" s="79"/>
      <c r="F1126" s="79"/>
      <c r="G1126" s="79"/>
      <c r="H1126" s="79"/>
      <c r="I1126" s="79"/>
      <c r="J1126" s="79"/>
      <c r="K1126" s="79"/>
      <c r="L1126" s="79"/>
    </row>
    <row r="1127" spans="5:12">
      <c r="E1127" s="79"/>
      <c r="F1127" s="79"/>
      <c r="G1127" s="79"/>
      <c r="H1127" s="79"/>
      <c r="I1127" s="79"/>
      <c r="J1127" s="79"/>
    </row>
    <row r="1128" spans="5:12">
      <c r="E1128" s="79"/>
      <c r="F1128" s="79"/>
      <c r="G1128" s="79"/>
      <c r="H1128" s="79"/>
      <c r="I1128" s="79"/>
      <c r="J1128" s="79"/>
    </row>
    <row r="1129" spans="5:12">
      <c r="E1129" s="79"/>
      <c r="F1129" s="79"/>
      <c r="G1129" s="79"/>
      <c r="H1129" s="79"/>
      <c r="I1129" s="79"/>
      <c r="J1129" s="79"/>
    </row>
    <row r="1130" spans="5:12">
      <c r="E1130" s="79"/>
      <c r="F1130" s="79"/>
      <c r="G1130" s="79"/>
      <c r="H1130" s="79"/>
      <c r="I1130" s="79"/>
      <c r="J1130" s="79"/>
    </row>
    <row r="1131" spans="5:12">
      <c r="E1131" s="79"/>
      <c r="F1131" s="79"/>
      <c r="G1131" s="79"/>
      <c r="H1131" s="79"/>
      <c r="I1131" s="79"/>
      <c r="J1131" s="79"/>
    </row>
    <row r="1132" spans="5:12">
      <c r="E1132" s="79"/>
      <c r="F1132" s="79"/>
      <c r="G1132" s="79"/>
      <c r="H1132" s="79"/>
      <c r="I1132" s="79"/>
      <c r="J1132" s="79"/>
    </row>
    <row r="1133" spans="5:12">
      <c r="E1133" s="79"/>
      <c r="F1133" s="79"/>
      <c r="G1133" s="79"/>
      <c r="H1133" s="79"/>
      <c r="I1133" s="79"/>
      <c r="J1133" s="79"/>
      <c r="K1133" s="79"/>
      <c r="L1133" s="79"/>
    </row>
    <row r="1134" spans="5:12">
      <c r="E1134" s="79"/>
      <c r="F1134" s="79"/>
      <c r="G1134" s="79"/>
      <c r="H1134" s="79"/>
      <c r="I1134" s="79"/>
      <c r="J1134" s="79"/>
    </row>
    <row r="1135" spans="5:12">
      <c r="E1135" s="79"/>
      <c r="F1135" s="79"/>
      <c r="G1135" s="79"/>
      <c r="H1135" s="79"/>
      <c r="I1135" s="79"/>
      <c r="J1135" s="79"/>
    </row>
    <row r="1136" spans="5:12">
      <c r="E1136" s="79"/>
      <c r="F1136" s="79"/>
      <c r="G1136" s="79"/>
      <c r="H1136" s="79"/>
      <c r="I1136" s="79"/>
      <c r="J1136" s="79"/>
    </row>
    <row r="1137" spans="5:12">
      <c r="E1137" s="79"/>
      <c r="F1137" s="79"/>
      <c r="G1137" s="79"/>
      <c r="H1137" s="79"/>
      <c r="I1137" s="79"/>
      <c r="J1137" s="79"/>
    </row>
    <row r="1138" spans="5:12">
      <c r="E1138" s="79"/>
      <c r="F1138" s="79"/>
      <c r="G1138" s="79"/>
      <c r="H1138" s="79"/>
      <c r="I1138" s="79"/>
      <c r="J1138" s="79"/>
    </row>
    <row r="1139" spans="5:12">
      <c r="E1139" s="79"/>
      <c r="F1139" s="79"/>
      <c r="G1139" s="79"/>
      <c r="H1139" s="79"/>
      <c r="I1139" s="79"/>
      <c r="J1139" s="79"/>
    </row>
    <row r="1140" spans="5:12">
      <c r="E1140" s="79"/>
      <c r="F1140" s="79"/>
      <c r="G1140" s="79"/>
      <c r="H1140" s="79"/>
      <c r="I1140" s="79"/>
      <c r="J1140" s="79"/>
      <c r="K1140" s="79"/>
      <c r="L1140" s="79"/>
    </row>
    <row r="1141" spans="5:12">
      <c r="E1141" s="79"/>
      <c r="F1141" s="79"/>
      <c r="G1141" s="79"/>
      <c r="H1141" s="79"/>
      <c r="I1141" s="79"/>
      <c r="J1141" s="79"/>
    </row>
    <row r="1142" spans="5:12">
      <c r="E1142" s="79"/>
      <c r="F1142" s="79"/>
      <c r="G1142" s="79"/>
      <c r="H1142" s="79"/>
      <c r="I1142" s="79"/>
      <c r="J1142" s="79"/>
    </row>
    <row r="1143" spans="5:12">
      <c r="E1143" s="79"/>
      <c r="F1143" s="79"/>
      <c r="G1143" s="79"/>
      <c r="H1143" s="79"/>
      <c r="I1143" s="79"/>
      <c r="J1143" s="79"/>
    </row>
    <row r="1144" spans="5:12">
      <c r="E1144" s="79"/>
      <c r="F1144" s="79"/>
      <c r="G1144" s="79"/>
      <c r="H1144" s="79"/>
      <c r="I1144" s="79"/>
      <c r="J1144" s="79"/>
    </row>
    <row r="1145" spans="5:12">
      <c r="E1145" s="79"/>
      <c r="F1145" s="79"/>
      <c r="G1145" s="79"/>
      <c r="H1145" s="79"/>
      <c r="I1145" s="79"/>
      <c r="J1145" s="79"/>
    </row>
    <row r="1146" spans="5:12">
      <c r="E1146" s="79"/>
      <c r="F1146" s="79"/>
      <c r="G1146" s="79"/>
      <c r="H1146" s="79"/>
      <c r="I1146" s="79"/>
      <c r="J1146" s="79"/>
    </row>
    <row r="1147" spans="5:12">
      <c r="E1147" s="79"/>
      <c r="F1147" s="79"/>
      <c r="G1147" s="79"/>
      <c r="H1147" s="79"/>
      <c r="I1147" s="79"/>
      <c r="J1147" s="79"/>
      <c r="K1147" s="79"/>
      <c r="L1147" s="79"/>
    </row>
    <row r="1148" spans="5:12">
      <c r="E1148" s="79"/>
      <c r="F1148" s="79"/>
      <c r="G1148" s="79"/>
      <c r="H1148" s="79"/>
      <c r="I1148" s="79"/>
      <c r="J1148" s="79"/>
    </row>
    <row r="1149" spans="5:12">
      <c r="E1149" s="79"/>
      <c r="F1149" s="79"/>
      <c r="G1149" s="79"/>
      <c r="H1149" s="79"/>
      <c r="I1149" s="79"/>
      <c r="J1149" s="79"/>
    </row>
    <row r="1150" spans="5:12">
      <c r="E1150" s="79"/>
      <c r="F1150" s="79"/>
      <c r="G1150" s="79"/>
      <c r="H1150" s="79"/>
      <c r="I1150" s="79"/>
      <c r="J1150" s="79"/>
    </row>
    <row r="1151" spans="5:12">
      <c r="E1151" s="79"/>
      <c r="F1151" s="79"/>
      <c r="G1151" s="79"/>
      <c r="H1151" s="79"/>
      <c r="I1151" s="79"/>
      <c r="J1151" s="79"/>
    </row>
    <row r="1152" spans="5:12">
      <c r="E1152" s="79"/>
      <c r="F1152" s="79"/>
      <c r="G1152" s="79"/>
      <c r="H1152" s="79"/>
      <c r="I1152" s="79"/>
      <c r="J1152" s="79"/>
    </row>
    <row r="1153" spans="5:12">
      <c r="E1153" s="79"/>
      <c r="F1153" s="79"/>
      <c r="G1153" s="79"/>
      <c r="H1153" s="79"/>
      <c r="I1153" s="79"/>
      <c r="J1153" s="79"/>
    </row>
    <row r="1154" spans="5:12">
      <c r="E1154" s="79"/>
      <c r="F1154" s="79"/>
      <c r="G1154" s="79"/>
      <c r="H1154" s="79"/>
      <c r="I1154" s="79"/>
      <c r="J1154" s="79"/>
      <c r="K1154" s="79"/>
      <c r="L1154" s="79"/>
    </row>
    <row r="1155" spans="5:12">
      <c r="E1155" s="79"/>
      <c r="F1155" s="79"/>
      <c r="G1155" s="79"/>
      <c r="H1155" s="79"/>
      <c r="I1155" s="79"/>
      <c r="J1155" s="79"/>
    </row>
    <row r="1156" spans="5:12">
      <c r="E1156" s="79"/>
      <c r="F1156" s="79"/>
      <c r="G1156" s="79"/>
      <c r="H1156" s="79"/>
      <c r="I1156" s="79"/>
      <c r="J1156" s="79"/>
    </row>
    <row r="1157" spans="5:12">
      <c r="E1157" s="79"/>
      <c r="F1157" s="79"/>
      <c r="G1157" s="79"/>
      <c r="H1157" s="79"/>
      <c r="I1157" s="79"/>
      <c r="J1157" s="79"/>
    </row>
    <row r="1158" spans="5:12">
      <c r="E1158" s="79"/>
      <c r="F1158" s="79"/>
      <c r="G1158" s="79"/>
      <c r="H1158" s="79"/>
      <c r="I1158" s="79"/>
      <c r="J1158" s="79"/>
    </row>
    <row r="1159" spans="5:12">
      <c r="E1159" s="79"/>
      <c r="F1159" s="79"/>
      <c r="G1159" s="79"/>
      <c r="H1159" s="79"/>
      <c r="I1159" s="79"/>
      <c r="J1159" s="79"/>
    </row>
    <row r="1160" spans="5:12">
      <c r="E1160" s="79"/>
      <c r="F1160" s="79"/>
      <c r="G1160" s="79"/>
      <c r="H1160" s="79"/>
      <c r="I1160" s="79"/>
      <c r="J1160" s="79"/>
    </row>
    <row r="1161" spans="5:12">
      <c r="E1161" s="79"/>
      <c r="F1161" s="79"/>
      <c r="G1161" s="79"/>
      <c r="H1161" s="79"/>
      <c r="I1161" s="79"/>
      <c r="J1161" s="79"/>
      <c r="K1161" s="79"/>
      <c r="L1161" s="79"/>
    </row>
    <row r="1162" spans="5:12">
      <c r="E1162" s="79"/>
      <c r="F1162" s="79"/>
      <c r="G1162" s="79"/>
      <c r="H1162" s="79"/>
      <c r="I1162" s="79"/>
      <c r="J1162" s="79"/>
    </row>
    <row r="1163" spans="5:12">
      <c r="E1163" s="79"/>
      <c r="F1163" s="79"/>
      <c r="G1163" s="79"/>
      <c r="H1163" s="79"/>
      <c r="I1163" s="79"/>
      <c r="J1163" s="79"/>
    </row>
    <row r="1164" spans="5:12">
      <c r="E1164" s="79"/>
      <c r="F1164" s="79"/>
      <c r="G1164" s="79"/>
      <c r="H1164" s="79"/>
      <c r="I1164" s="79"/>
      <c r="J1164" s="79"/>
    </row>
    <row r="1165" spans="5:12">
      <c r="E1165" s="79"/>
      <c r="F1165" s="79"/>
      <c r="G1165" s="79"/>
      <c r="H1165" s="79"/>
      <c r="I1165" s="79"/>
      <c r="J1165" s="79"/>
    </row>
    <row r="1166" spans="5:12">
      <c r="E1166" s="79"/>
      <c r="F1166" s="79"/>
      <c r="G1166" s="79"/>
      <c r="H1166" s="79"/>
      <c r="I1166" s="79"/>
      <c r="J1166" s="79"/>
    </row>
    <row r="1167" spans="5:12">
      <c r="E1167" s="79"/>
      <c r="F1167" s="79"/>
      <c r="G1167" s="79"/>
      <c r="H1167" s="79"/>
      <c r="I1167" s="79"/>
      <c r="J1167" s="79"/>
    </row>
    <row r="1168" spans="5:12">
      <c r="E1168" s="79"/>
      <c r="F1168" s="79"/>
      <c r="G1168" s="79"/>
      <c r="H1168" s="79"/>
      <c r="I1168" s="79"/>
      <c r="J1168" s="79"/>
      <c r="K1168" s="79"/>
      <c r="L1168" s="79"/>
    </row>
    <row r="1169" spans="5:12">
      <c r="E1169" s="79"/>
      <c r="F1169" s="79"/>
      <c r="G1169" s="79"/>
      <c r="H1169" s="79"/>
      <c r="I1169" s="79"/>
      <c r="J1169" s="79"/>
    </row>
    <row r="1170" spans="5:12">
      <c r="E1170" s="79"/>
      <c r="F1170" s="79"/>
      <c r="G1170" s="79"/>
      <c r="H1170" s="79"/>
      <c r="I1170" s="79"/>
      <c r="J1170" s="79"/>
    </row>
    <row r="1171" spans="5:12">
      <c r="E1171" s="79"/>
      <c r="F1171" s="79"/>
      <c r="G1171" s="79"/>
      <c r="H1171" s="79"/>
      <c r="I1171" s="79"/>
      <c r="J1171" s="79"/>
    </row>
    <row r="1172" spans="5:12">
      <c r="E1172" s="79"/>
      <c r="F1172" s="79"/>
      <c r="G1172" s="79"/>
      <c r="H1172" s="79"/>
      <c r="I1172" s="79"/>
      <c r="J1172" s="79"/>
    </row>
    <row r="1173" spans="5:12">
      <c r="E1173" s="79"/>
      <c r="F1173" s="79"/>
      <c r="G1173" s="79"/>
      <c r="H1173" s="79"/>
      <c r="I1173" s="79"/>
      <c r="J1173" s="79"/>
    </row>
    <row r="1174" spans="5:12">
      <c r="E1174" s="79"/>
      <c r="F1174" s="79"/>
      <c r="G1174" s="79"/>
      <c r="H1174" s="79"/>
      <c r="I1174" s="79"/>
      <c r="J1174" s="79"/>
    </row>
    <row r="1175" spans="5:12">
      <c r="E1175" s="79"/>
      <c r="F1175" s="79"/>
      <c r="G1175" s="79"/>
      <c r="H1175" s="79"/>
      <c r="I1175" s="79"/>
      <c r="J1175" s="79"/>
      <c r="K1175" s="79"/>
      <c r="L1175" s="79"/>
    </row>
    <row r="1176" spans="5:12">
      <c r="E1176" s="79"/>
      <c r="F1176" s="79"/>
      <c r="G1176" s="79"/>
      <c r="H1176" s="79"/>
      <c r="I1176" s="79"/>
      <c r="J1176" s="79"/>
    </row>
    <row r="1177" spans="5:12">
      <c r="E1177" s="79"/>
      <c r="F1177" s="79"/>
      <c r="G1177" s="79"/>
      <c r="H1177" s="79"/>
      <c r="I1177" s="79"/>
      <c r="J1177" s="79"/>
    </row>
    <row r="1178" spans="5:12">
      <c r="E1178" s="79"/>
      <c r="F1178" s="79"/>
      <c r="G1178" s="79"/>
      <c r="H1178" s="79"/>
      <c r="I1178" s="79"/>
      <c r="J1178" s="79"/>
    </row>
    <row r="1179" spans="5:12">
      <c r="E1179" s="79"/>
      <c r="F1179" s="79"/>
      <c r="G1179" s="79"/>
      <c r="H1179" s="79"/>
      <c r="I1179" s="79"/>
      <c r="J1179" s="79"/>
    </row>
    <row r="1180" spans="5:12">
      <c r="E1180" s="79"/>
      <c r="F1180" s="79"/>
      <c r="G1180" s="79"/>
      <c r="H1180" s="79"/>
      <c r="I1180" s="79"/>
      <c r="J1180" s="79"/>
    </row>
    <row r="1181" spans="5:12">
      <c r="E1181" s="79"/>
      <c r="F1181" s="79"/>
      <c r="G1181" s="79"/>
      <c r="H1181" s="79"/>
      <c r="I1181" s="79"/>
      <c r="J1181" s="79"/>
    </row>
    <row r="1182" spans="5:12">
      <c r="E1182" s="79"/>
      <c r="F1182" s="79"/>
      <c r="G1182" s="79"/>
      <c r="H1182" s="79"/>
      <c r="I1182" s="79"/>
      <c r="J1182" s="79"/>
      <c r="K1182" s="79"/>
      <c r="L1182" s="79"/>
    </row>
    <row r="1183" spans="5:12">
      <c r="E1183" s="79"/>
      <c r="F1183" s="79"/>
      <c r="G1183" s="79"/>
      <c r="H1183" s="79"/>
      <c r="I1183" s="79"/>
      <c r="J1183" s="79"/>
    </row>
    <row r="1184" spans="5:12">
      <c r="E1184" s="79"/>
      <c r="F1184" s="79"/>
      <c r="G1184" s="79"/>
      <c r="H1184" s="79"/>
      <c r="I1184" s="79"/>
      <c r="J1184" s="79"/>
    </row>
    <row r="1185" spans="5:12">
      <c r="E1185" s="79"/>
      <c r="F1185" s="79"/>
      <c r="G1185" s="79"/>
      <c r="H1185" s="79"/>
      <c r="I1185" s="79"/>
      <c r="J1185" s="79"/>
    </row>
    <row r="1186" spans="5:12">
      <c r="E1186" s="79"/>
      <c r="F1186" s="79"/>
      <c r="G1186" s="79"/>
      <c r="H1186" s="79"/>
      <c r="I1186" s="79"/>
      <c r="J1186" s="79"/>
    </row>
    <row r="1187" spans="5:12">
      <c r="E1187" s="79"/>
      <c r="F1187" s="79"/>
      <c r="G1187" s="79"/>
      <c r="H1187" s="79"/>
      <c r="I1187" s="79"/>
      <c r="J1187" s="79"/>
    </row>
    <row r="1188" spans="5:12">
      <c r="E1188" s="79"/>
      <c r="F1188" s="79"/>
      <c r="G1188" s="79"/>
      <c r="H1188" s="79"/>
      <c r="I1188" s="79"/>
      <c r="J1188" s="79"/>
    </row>
    <row r="1189" spans="5:12">
      <c r="E1189" s="79"/>
      <c r="F1189" s="79"/>
      <c r="G1189" s="79"/>
      <c r="H1189" s="79"/>
      <c r="I1189" s="79"/>
      <c r="J1189" s="79"/>
      <c r="K1189" s="79"/>
      <c r="L1189" s="79"/>
    </row>
    <row r="1190" spans="5:12">
      <c r="E1190" s="79"/>
      <c r="F1190" s="79"/>
      <c r="G1190" s="79"/>
      <c r="H1190" s="79"/>
      <c r="I1190" s="79"/>
      <c r="J1190" s="79"/>
    </row>
    <row r="1191" spans="5:12">
      <c r="E1191" s="79"/>
      <c r="F1191" s="79"/>
      <c r="G1191" s="79"/>
      <c r="H1191" s="79"/>
      <c r="I1191" s="79"/>
      <c r="J1191" s="79"/>
    </row>
    <row r="1192" spans="5:12">
      <c r="E1192" s="79"/>
      <c r="F1192" s="79"/>
      <c r="G1192" s="79"/>
      <c r="H1192" s="79"/>
      <c r="I1192" s="79"/>
      <c r="J1192" s="79"/>
    </row>
    <row r="1193" spans="5:12">
      <c r="E1193" s="79"/>
      <c r="F1193" s="79"/>
      <c r="G1193" s="79"/>
      <c r="H1193" s="79"/>
      <c r="I1193" s="79"/>
      <c r="J1193" s="79"/>
    </row>
    <row r="1194" spans="5:12">
      <c r="E1194" s="79"/>
      <c r="F1194" s="79"/>
      <c r="G1194" s="79"/>
      <c r="H1194" s="79"/>
      <c r="I1194" s="79"/>
      <c r="J1194" s="79"/>
    </row>
    <row r="1195" spans="5:12">
      <c r="E1195" s="79"/>
      <c r="F1195" s="79"/>
      <c r="G1195" s="79"/>
      <c r="H1195" s="79"/>
      <c r="I1195" s="79"/>
      <c r="J1195" s="79"/>
    </row>
    <row r="1196" spans="5:12">
      <c r="E1196" s="79"/>
      <c r="F1196" s="79"/>
      <c r="G1196" s="79"/>
      <c r="H1196" s="79"/>
      <c r="I1196" s="79"/>
      <c r="J1196" s="79"/>
      <c r="K1196" s="79"/>
      <c r="L1196" s="79"/>
    </row>
    <row r="1197" spans="5:12">
      <c r="E1197" s="79"/>
      <c r="F1197" s="79"/>
      <c r="G1197" s="79"/>
      <c r="H1197" s="79"/>
      <c r="I1197" s="79"/>
      <c r="J1197" s="79"/>
    </row>
    <row r="1198" spans="5:12">
      <c r="E1198" s="79"/>
      <c r="F1198" s="79"/>
      <c r="G1198" s="79"/>
      <c r="H1198" s="79"/>
      <c r="I1198" s="79"/>
      <c r="J1198" s="79"/>
    </row>
    <row r="1199" spans="5:12">
      <c r="E1199" s="79"/>
      <c r="F1199" s="79"/>
      <c r="G1199" s="79"/>
      <c r="H1199" s="79"/>
      <c r="I1199" s="79"/>
      <c r="J1199" s="79"/>
    </row>
    <row r="1200" spans="5:12">
      <c r="E1200" s="79"/>
      <c r="F1200" s="79"/>
      <c r="G1200" s="79"/>
      <c r="H1200" s="79"/>
      <c r="I1200" s="79"/>
      <c r="J1200" s="79"/>
    </row>
    <row r="1201" spans="5:12">
      <c r="E1201" s="79"/>
      <c r="F1201" s="79"/>
      <c r="G1201" s="79"/>
      <c r="H1201" s="79"/>
      <c r="I1201" s="79"/>
      <c r="J1201" s="79"/>
    </row>
    <row r="1202" spans="5:12">
      <c r="E1202" s="79"/>
      <c r="F1202" s="79"/>
      <c r="G1202" s="79"/>
      <c r="H1202" s="79"/>
      <c r="I1202" s="79"/>
      <c r="J1202" s="79"/>
    </row>
    <row r="1203" spans="5:12">
      <c r="E1203" s="79"/>
      <c r="F1203" s="79"/>
      <c r="G1203" s="79"/>
      <c r="H1203" s="79"/>
      <c r="I1203" s="79"/>
      <c r="J1203" s="79"/>
      <c r="K1203" s="79"/>
      <c r="L1203" s="79"/>
    </row>
    <row r="1204" spans="5:12">
      <c r="E1204" s="79"/>
      <c r="F1204" s="79"/>
      <c r="G1204" s="79"/>
      <c r="H1204" s="79"/>
      <c r="I1204" s="79"/>
      <c r="J1204" s="79"/>
    </row>
    <row r="1205" spans="5:12">
      <c r="E1205" s="79"/>
      <c r="F1205" s="79"/>
      <c r="G1205" s="79"/>
      <c r="H1205" s="79"/>
      <c r="I1205" s="79"/>
      <c r="J1205" s="79"/>
    </row>
    <row r="1206" spans="5:12">
      <c r="E1206" s="79"/>
      <c r="F1206" s="79"/>
      <c r="G1206" s="79"/>
      <c r="H1206" s="79"/>
      <c r="I1206" s="79"/>
      <c r="J1206" s="79"/>
    </row>
    <row r="1207" spans="5:12">
      <c r="E1207" s="79"/>
      <c r="F1207" s="79"/>
      <c r="G1207" s="79"/>
      <c r="H1207" s="79"/>
      <c r="I1207" s="79"/>
      <c r="J1207" s="79"/>
    </row>
    <row r="1208" spans="5:12">
      <c r="E1208" s="79"/>
      <c r="F1208" s="79"/>
      <c r="G1208" s="79"/>
      <c r="H1208" s="79"/>
      <c r="I1208" s="79"/>
      <c r="J1208" s="79"/>
    </row>
    <row r="1209" spans="5:12">
      <c r="E1209" s="79"/>
      <c r="F1209" s="79"/>
      <c r="G1209" s="79"/>
      <c r="H1209" s="79"/>
      <c r="I1209" s="79"/>
      <c r="J1209" s="79"/>
    </row>
    <row r="1210" spans="5:12">
      <c r="E1210" s="79"/>
      <c r="F1210" s="79"/>
      <c r="G1210" s="79"/>
      <c r="H1210" s="79"/>
      <c r="I1210" s="79"/>
      <c r="J1210" s="79"/>
      <c r="K1210" s="79"/>
      <c r="L1210" s="79"/>
    </row>
    <row r="1211" spans="5:12">
      <c r="E1211" s="79"/>
      <c r="F1211" s="79"/>
      <c r="G1211" s="79"/>
      <c r="H1211" s="79"/>
      <c r="I1211" s="79"/>
      <c r="J1211" s="79"/>
    </row>
    <row r="1212" spans="5:12">
      <c r="E1212" s="79"/>
      <c r="F1212" s="79"/>
      <c r="G1212" s="79"/>
      <c r="H1212" s="79"/>
      <c r="I1212" s="79"/>
      <c r="J1212" s="79"/>
    </row>
    <row r="1213" spans="5:12">
      <c r="E1213" s="79"/>
      <c r="F1213" s="79"/>
      <c r="G1213" s="79"/>
      <c r="H1213" s="79"/>
      <c r="I1213" s="79"/>
      <c r="J1213" s="79"/>
    </row>
    <row r="1214" spans="5:12">
      <c r="E1214" s="79"/>
      <c r="F1214" s="79"/>
      <c r="G1214" s="79"/>
      <c r="H1214" s="79"/>
      <c r="I1214" s="79"/>
      <c r="J1214" s="79"/>
    </row>
    <row r="1215" spans="5:12">
      <c r="E1215" s="79"/>
      <c r="F1215" s="79"/>
      <c r="G1215" s="79"/>
      <c r="H1215" s="79"/>
      <c r="I1215" s="79"/>
      <c r="J1215" s="79"/>
    </row>
    <row r="1216" spans="5:12">
      <c r="E1216" s="79"/>
      <c r="F1216" s="79"/>
      <c r="G1216" s="79"/>
      <c r="H1216" s="79"/>
      <c r="I1216" s="79"/>
      <c r="J1216" s="79"/>
    </row>
    <row r="1217" spans="5:12">
      <c r="E1217" s="79"/>
      <c r="F1217" s="79"/>
      <c r="G1217" s="79"/>
      <c r="H1217" s="79"/>
      <c r="I1217" s="79"/>
      <c r="J1217" s="79"/>
      <c r="K1217" s="79"/>
      <c r="L1217" s="79"/>
    </row>
    <row r="1218" spans="5:12">
      <c r="E1218" s="79"/>
      <c r="F1218" s="79"/>
      <c r="G1218" s="79"/>
      <c r="H1218" s="79"/>
      <c r="I1218" s="79"/>
      <c r="J1218" s="79"/>
    </row>
    <row r="1219" spans="5:12">
      <c r="E1219" s="79"/>
      <c r="F1219" s="79"/>
      <c r="G1219" s="79"/>
      <c r="H1219" s="79"/>
      <c r="I1219" s="79"/>
      <c r="J1219" s="79"/>
    </row>
    <row r="1220" spans="5:12">
      <c r="E1220" s="79"/>
      <c r="F1220" s="79"/>
      <c r="G1220" s="79"/>
      <c r="H1220" s="79"/>
      <c r="I1220" s="79"/>
      <c r="J1220" s="79"/>
    </row>
    <row r="1221" spans="5:12">
      <c r="E1221" s="79"/>
      <c r="F1221" s="79"/>
      <c r="G1221" s="79"/>
      <c r="H1221" s="79"/>
      <c r="I1221" s="79"/>
      <c r="J1221" s="79"/>
    </row>
    <row r="1222" spans="5:12">
      <c r="E1222" s="79"/>
      <c r="F1222" s="79"/>
      <c r="G1222" s="79"/>
      <c r="H1222" s="79"/>
      <c r="I1222" s="79"/>
      <c r="J1222" s="79"/>
    </row>
    <row r="1223" spans="5:12">
      <c r="E1223" s="79"/>
      <c r="F1223" s="79"/>
      <c r="G1223" s="79"/>
      <c r="H1223" s="79"/>
      <c r="I1223" s="79"/>
      <c r="J1223" s="79"/>
    </row>
    <row r="1224" spans="5:12">
      <c r="E1224" s="79"/>
      <c r="F1224" s="79"/>
      <c r="G1224" s="79"/>
      <c r="H1224" s="79"/>
      <c r="I1224" s="79"/>
      <c r="J1224" s="79"/>
      <c r="K1224" s="79"/>
      <c r="L1224" s="79"/>
    </row>
    <row r="1225" spans="5:12">
      <c r="E1225" s="79"/>
      <c r="F1225" s="79"/>
      <c r="G1225" s="79"/>
      <c r="H1225" s="79"/>
      <c r="I1225" s="79"/>
      <c r="J1225" s="79"/>
    </row>
    <row r="1226" spans="5:12">
      <c r="E1226" s="79"/>
      <c r="F1226" s="79"/>
      <c r="G1226" s="79"/>
      <c r="H1226" s="79"/>
      <c r="I1226" s="79"/>
      <c r="J1226" s="79"/>
    </row>
    <row r="1227" spans="5:12">
      <c r="E1227" s="79"/>
      <c r="F1227" s="79"/>
      <c r="G1227" s="79"/>
      <c r="H1227" s="79"/>
      <c r="I1227" s="79"/>
      <c r="J1227" s="79"/>
    </row>
    <row r="1228" spans="5:12">
      <c r="E1228" s="79"/>
      <c r="F1228" s="79"/>
      <c r="G1228" s="79"/>
      <c r="H1228" s="79"/>
      <c r="I1228" s="79"/>
      <c r="J1228" s="79"/>
    </row>
    <row r="1229" spans="5:12">
      <c r="E1229" s="79"/>
      <c r="F1229" s="79"/>
      <c r="G1229" s="79"/>
      <c r="H1229" s="79"/>
      <c r="I1229" s="79"/>
      <c r="J1229" s="79"/>
    </row>
    <row r="1230" spans="5:12">
      <c r="E1230" s="79"/>
      <c r="F1230" s="79"/>
      <c r="G1230" s="79"/>
      <c r="H1230" s="79"/>
      <c r="I1230" s="79"/>
      <c r="J1230" s="79"/>
    </row>
    <row r="1231" spans="5:12">
      <c r="E1231" s="79"/>
      <c r="F1231" s="79"/>
      <c r="G1231" s="79"/>
      <c r="H1231" s="79"/>
      <c r="I1231" s="79"/>
      <c r="J1231" s="79"/>
      <c r="K1231" s="79"/>
      <c r="L1231" s="79"/>
    </row>
    <row r="1232" spans="5:12">
      <c r="E1232" s="79"/>
      <c r="F1232" s="79"/>
      <c r="G1232" s="79"/>
      <c r="H1232" s="79"/>
      <c r="I1232" s="79"/>
      <c r="J1232" s="79"/>
    </row>
    <row r="1233" spans="5:12">
      <c r="E1233" s="79"/>
      <c r="F1233" s="79"/>
      <c r="G1233" s="79"/>
      <c r="H1233" s="79"/>
      <c r="I1233" s="79"/>
      <c r="J1233" s="79"/>
    </row>
    <row r="1234" spans="5:12">
      <c r="E1234" s="79"/>
      <c r="F1234" s="79"/>
      <c r="G1234" s="79"/>
      <c r="H1234" s="79"/>
      <c r="I1234" s="79"/>
      <c r="J1234" s="79"/>
    </row>
    <row r="1235" spans="5:12">
      <c r="E1235" s="79"/>
      <c r="F1235" s="79"/>
      <c r="G1235" s="79"/>
      <c r="H1235" s="79"/>
      <c r="I1235" s="79"/>
      <c r="J1235" s="79"/>
    </row>
    <row r="1236" spans="5:12">
      <c r="E1236" s="79"/>
      <c r="F1236" s="79"/>
      <c r="G1236" s="79"/>
      <c r="H1236" s="79"/>
      <c r="I1236" s="79"/>
      <c r="J1236" s="79"/>
    </row>
    <row r="1237" spans="5:12">
      <c r="E1237" s="79"/>
      <c r="F1237" s="79"/>
      <c r="G1237" s="79"/>
      <c r="H1237" s="79"/>
      <c r="I1237" s="79"/>
      <c r="J1237" s="79"/>
    </row>
    <row r="1238" spans="5:12">
      <c r="E1238" s="79"/>
      <c r="F1238" s="79"/>
      <c r="G1238" s="79"/>
      <c r="H1238" s="79"/>
      <c r="I1238" s="79"/>
      <c r="J1238" s="79"/>
      <c r="K1238" s="79"/>
      <c r="L1238" s="79"/>
    </row>
    <row r="1239" spans="5:12">
      <c r="E1239" s="79"/>
      <c r="F1239" s="79"/>
      <c r="G1239" s="79"/>
      <c r="H1239" s="79"/>
      <c r="I1239" s="79"/>
      <c r="J1239" s="79"/>
    </row>
    <row r="1240" spans="5:12">
      <c r="E1240" s="79"/>
      <c r="F1240" s="79"/>
      <c r="G1240" s="79"/>
      <c r="H1240" s="79"/>
      <c r="I1240" s="79"/>
      <c r="J1240" s="79"/>
    </row>
    <row r="1241" spans="5:12">
      <c r="E1241" s="79"/>
      <c r="F1241" s="79"/>
      <c r="G1241" s="79"/>
      <c r="H1241" s="79"/>
      <c r="I1241" s="79"/>
      <c r="J1241" s="79"/>
    </row>
    <row r="1242" spans="5:12">
      <c r="E1242" s="79"/>
      <c r="F1242" s="79"/>
      <c r="G1242" s="79"/>
      <c r="H1242" s="79"/>
      <c r="I1242" s="79"/>
      <c r="J1242" s="79"/>
    </row>
    <row r="1243" spans="5:12">
      <c r="E1243" s="79"/>
      <c r="F1243" s="79"/>
      <c r="G1243" s="79"/>
      <c r="H1243" s="79"/>
      <c r="I1243" s="79"/>
      <c r="J1243" s="79"/>
    </row>
    <row r="1244" spans="5:12">
      <c r="E1244" s="79"/>
      <c r="F1244" s="79"/>
      <c r="G1244" s="79"/>
      <c r="H1244" s="79"/>
      <c r="I1244" s="79"/>
      <c r="J1244" s="79"/>
    </row>
    <row r="1245" spans="5:12">
      <c r="E1245" s="79"/>
      <c r="F1245" s="79"/>
      <c r="G1245" s="79"/>
      <c r="H1245" s="79"/>
      <c r="I1245" s="79"/>
      <c r="J1245" s="79"/>
      <c r="K1245" s="79"/>
      <c r="L1245" s="79"/>
    </row>
    <row r="1246" spans="5:12">
      <c r="E1246" s="79"/>
      <c r="F1246" s="79"/>
      <c r="G1246" s="79"/>
      <c r="H1246" s="79"/>
      <c r="I1246" s="79"/>
      <c r="J1246" s="79"/>
    </row>
    <row r="1247" spans="5:12">
      <c r="E1247" s="79"/>
      <c r="F1247" s="79"/>
      <c r="G1247" s="79"/>
      <c r="H1247" s="79"/>
      <c r="I1247" s="79"/>
      <c r="J1247" s="79"/>
    </row>
    <row r="1248" spans="5:12">
      <c r="E1248" s="79"/>
      <c r="F1248" s="79"/>
      <c r="G1248" s="79"/>
      <c r="H1248" s="79"/>
      <c r="I1248" s="79"/>
      <c r="J1248" s="79"/>
    </row>
    <row r="1249" spans="5:12">
      <c r="E1249" s="79"/>
      <c r="F1249" s="79"/>
      <c r="G1249" s="79"/>
      <c r="H1249" s="79"/>
      <c r="I1249" s="79"/>
      <c r="J1249" s="79"/>
    </row>
    <row r="1250" spans="5:12">
      <c r="E1250" s="79"/>
      <c r="F1250" s="79"/>
      <c r="G1250" s="79"/>
      <c r="H1250" s="79"/>
      <c r="I1250" s="79"/>
      <c r="J1250" s="79"/>
    </row>
    <row r="1251" spans="5:12">
      <c r="E1251" s="79"/>
      <c r="F1251" s="79"/>
      <c r="G1251" s="79"/>
      <c r="H1251" s="79"/>
      <c r="I1251" s="79"/>
      <c r="J1251" s="79"/>
    </row>
    <row r="1252" spans="5:12">
      <c r="E1252" s="79"/>
      <c r="F1252" s="79"/>
      <c r="G1252" s="79"/>
      <c r="H1252" s="79"/>
      <c r="I1252" s="79"/>
      <c r="J1252" s="79"/>
      <c r="K1252" s="79"/>
      <c r="L1252" s="79"/>
    </row>
    <row r="1253" spans="5:12">
      <c r="E1253" s="79"/>
      <c r="F1253" s="79"/>
      <c r="G1253" s="79"/>
      <c r="H1253" s="79"/>
      <c r="I1253" s="79"/>
      <c r="J1253" s="79"/>
    </row>
    <row r="1254" spans="5:12">
      <c r="E1254" s="79"/>
      <c r="F1254" s="79"/>
      <c r="G1254" s="79"/>
      <c r="H1254" s="79"/>
      <c r="I1254" s="79"/>
      <c r="J1254" s="79"/>
    </row>
    <row r="1255" spans="5:12">
      <c r="E1255" s="79"/>
      <c r="F1255" s="79"/>
      <c r="G1255" s="79"/>
      <c r="H1255" s="79"/>
      <c r="I1255" s="79"/>
      <c r="J1255" s="79"/>
    </row>
    <row r="1256" spans="5:12">
      <c r="E1256" s="79"/>
      <c r="F1256" s="79"/>
      <c r="G1256" s="79"/>
      <c r="H1256" s="79"/>
      <c r="I1256" s="79"/>
      <c r="J1256" s="79"/>
    </row>
    <row r="1257" spans="5:12">
      <c r="E1257" s="79"/>
      <c r="F1257" s="79"/>
      <c r="G1257" s="79"/>
      <c r="H1257" s="79"/>
      <c r="I1257" s="79"/>
      <c r="J1257" s="79"/>
    </row>
    <row r="1258" spans="5:12">
      <c r="E1258" s="79"/>
      <c r="F1258" s="79"/>
      <c r="G1258" s="79"/>
      <c r="H1258" s="79"/>
      <c r="I1258" s="79"/>
      <c r="J1258" s="79"/>
    </row>
    <row r="1259" spans="5:12">
      <c r="E1259" s="79"/>
      <c r="F1259" s="79"/>
      <c r="G1259" s="79"/>
      <c r="H1259" s="79"/>
      <c r="I1259" s="79"/>
      <c r="J1259" s="79"/>
      <c r="K1259" s="79"/>
      <c r="L1259" s="79"/>
    </row>
    <row r="1260" spans="5:12">
      <c r="E1260" s="79"/>
      <c r="F1260" s="79"/>
      <c r="G1260" s="79"/>
      <c r="H1260" s="79"/>
      <c r="I1260" s="79"/>
      <c r="J1260" s="79"/>
    </row>
    <row r="1261" spans="5:12">
      <c r="E1261" s="79"/>
      <c r="F1261" s="79"/>
      <c r="G1261" s="79"/>
      <c r="H1261" s="79"/>
      <c r="I1261" s="79"/>
      <c r="J1261" s="79"/>
    </row>
    <row r="1262" spans="5:12">
      <c r="E1262" s="79"/>
      <c r="F1262" s="79"/>
      <c r="G1262" s="79"/>
      <c r="H1262" s="79"/>
      <c r="I1262" s="79"/>
      <c r="J1262" s="79"/>
    </row>
    <row r="1263" spans="5:12">
      <c r="E1263" s="79"/>
      <c r="F1263" s="79"/>
      <c r="G1263" s="79"/>
      <c r="H1263" s="79"/>
      <c r="I1263" s="79"/>
      <c r="J1263" s="79"/>
    </row>
    <row r="1264" spans="5:12">
      <c r="E1264" s="79"/>
      <c r="F1264" s="79"/>
      <c r="G1264" s="79"/>
      <c r="H1264" s="79"/>
      <c r="I1264" s="79"/>
      <c r="J1264" s="79"/>
    </row>
    <row r="1265" spans="5:12">
      <c r="E1265" s="79"/>
      <c r="F1265" s="79"/>
      <c r="G1265" s="79"/>
      <c r="H1265" s="79"/>
      <c r="I1265" s="79"/>
      <c r="J1265" s="79"/>
    </row>
    <row r="1266" spans="5:12">
      <c r="E1266" s="79"/>
      <c r="F1266" s="79"/>
      <c r="G1266" s="79"/>
      <c r="H1266" s="79"/>
      <c r="I1266" s="79"/>
      <c r="J1266" s="79"/>
      <c r="K1266" s="79"/>
      <c r="L1266" s="79"/>
    </row>
    <row r="1267" spans="5:12">
      <c r="E1267" s="79"/>
      <c r="F1267" s="79"/>
      <c r="G1267" s="79"/>
      <c r="H1267" s="79"/>
      <c r="I1267" s="79"/>
      <c r="J1267" s="79"/>
    </row>
    <row r="1268" spans="5:12">
      <c r="E1268" s="79"/>
      <c r="F1268" s="79"/>
      <c r="G1268" s="79"/>
      <c r="H1268" s="79"/>
      <c r="I1268" s="79"/>
      <c r="J1268" s="79"/>
    </row>
    <row r="1269" spans="5:12">
      <c r="E1269" s="79"/>
      <c r="F1269" s="79"/>
      <c r="G1269" s="79"/>
      <c r="H1269" s="79"/>
      <c r="I1269" s="79"/>
      <c r="J1269" s="79"/>
    </row>
    <row r="1270" spans="5:12">
      <c r="E1270" s="79"/>
      <c r="F1270" s="79"/>
      <c r="G1270" s="79"/>
      <c r="H1270" s="79"/>
      <c r="I1270" s="79"/>
      <c r="J1270" s="79"/>
    </row>
    <row r="1271" spans="5:12">
      <c r="E1271" s="79"/>
      <c r="F1271" s="79"/>
      <c r="G1271" s="79"/>
      <c r="H1271" s="79"/>
      <c r="I1271" s="79"/>
      <c r="J1271" s="79"/>
    </row>
    <row r="1272" spans="5:12">
      <c r="E1272" s="79"/>
      <c r="F1272" s="79"/>
      <c r="G1272" s="79"/>
      <c r="H1272" s="79"/>
      <c r="I1272" s="79"/>
      <c r="J1272" s="79"/>
    </row>
    <row r="1273" spans="5:12">
      <c r="E1273" s="79"/>
      <c r="F1273" s="79"/>
      <c r="G1273" s="79"/>
      <c r="H1273" s="79"/>
      <c r="I1273" s="79"/>
      <c r="J1273" s="79"/>
      <c r="K1273" s="79"/>
      <c r="L1273" s="79"/>
    </row>
    <row r="1274" spans="5:12">
      <c r="E1274" s="79"/>
      <c r="F1274" s="79"/>
      <c r="G1274" s="79"/>
      <c r="H1274" s="79"/>
      <c r="I1274" s="79"/>
      <c r="J1274" s="79"/>
    </row>
    <row r="1275" spans="5:12">
      <c r="E1275" s="79"/>
      <c r="F1275" s="79"/>
      <c r="G1275" s="79"/>
      <c r="H1275" s="79"/>
      <c r="I1275" s="79"/>
      <c r="J1275" s="79"/>
    </row>
    <row r="1276" spans="5:12">
      <c r="E1276" s="79"/>
      <c r="F1276" s="79"/>
      <c r="G1276" s="79"/>
      <c r="H1276" s="79"/>
      <c r="I1276" s="79"/>
      <c r="J1276" s="79"/>
    </row>
    <row r="1277" spans="5:12">
      <c r="E1277" s="79"/>
      <c r="F1277" s="79"/>
      <c r="G1277" s="79"/>
      <c r="H1277" s="79"/>
      <c r="I1277" s="79"/>
      <c r="J1277" s="79"/>
    </row>
    <row r="1278" spans="5:12">
      <c r="E1278" s="79"/>
      <c r="F1278" s="79"/>
      <c r="G1278" s="79"/>
      <c r="H1278" s="79"/>
      <c r="I1278" s="79"/>
      <c r="J1278" s="79"/>
    </row>
    <row r="1279" spans="5:12">
      <c r="E1279" s="79"/>
      <c r="F1279" s="79"/>
      <c r="G1279" s="79"/>
      <c r="H1279" s="79"/>
      <c r="I1279" s="79"/>
      <c r="J1279" s="79"/>
    </row>
    <row r="1280" spans="5:12">
      <c r="E1280" s="79"/>
      <c r="F1280" s="79"/>
      <c r="G1280" s="79"/>
      <c r="H1280" s="79"/>
      <c r="I1280" s="79"/>
      <c r="J1280" s="79"/>
      <c r="K1280" s="79"/>
      <c r="L1280" s="79"/>
    </row>
    <row r="1281" spans="5:12">
      <c r="E1281" s="79"/>
      <c r="F1281" s="79"/>
      <c r="G1281" s="79"/>
      <c r="H1281" s="79"/>
      <c r="I1281" s="79"/>
      <c r="J1281" s="79"/>
    </row>
    <row r="1282" spans="5:12">
      <c r="E1282" s="79"/>
      <c r="F1282" s="79"/>
      <c r="G1282" s="79"/>
      <c r="H1282" s="79"/>
      <c r="I1282" s="79"/>
      <c r="J1282" s="79"/>
    </row>
    <row r="1283" spans="5:12">
      <c r="E1283" s="79"/>
      <c r="F1283" s="79"/>
      <c r="G1283" s="79"/>
      <c r="H1283" s="79"/>
      <c r="I1283" s="79"/>
      <c r="J1283" s="79"/>
    </row>
    <row r="1284" spans="5:12">
      <c r="E1284" s="79"/>
      <c r="F1284" s="79"/>
      <c r="G1284" s="79"/>
      <c r="H1284" s="79"/>
      <c r="I1284" s="79"/>
      <c r="J1284" s="79"/>
    </row>
    <row r="1285" spans="5:12">
      <c r="E1285" s="79"/>
      <c r="F1285" s="79"/>
      <c r="G1285" s="79"/>
      <c r="H1285" s="79"/>
      <c r="I1285" s="79"/>
      <c r="J1285" s="79"/>
    </row>
    <row r="1286" spans="5:12">
      <c r="E1286" s="79"/>
      <c r="F1286" s="79"/>
      <c r="G1286" s="79"/>
      <c r="H1286" s="79"/>
      <c r="I1286" s="79"/>
      <c r="J1286" s="79"/>
    </row>
    <row r="1287" spans="5:12">
      <c r="E1287" s="79"/>
      <c r="F1287" s="79"/>
      <c r="G1287" s="79"/>
      <c r="H1287" s="79"/>
      <c r="I1287" s="79"/>
      <c r="J1287" s="79"/>
      <c r="K1287" s="79"/>
      <c r="L1287" s="79"/>
    </row>
    <row r="1288" spans="5:12">
      <c r="E1288" s="79"/>
      <c r="F1288" s="79"/>
      <c r="G1288" s="79"/>
      <c r="H1288" s="79"/>
      <c r="I1288" s="79"/>
      <c r="J1288" s="79"/>
    </row>
    <row r="1289" spans="5:12">
      <c r="E1289" s="79"/>
      <c r="F1289" s="79"/>
      <c r="G1289" s="79"/>
      <c r="H1289" s="79"/>
      <c r="I1289" s="79"/>
      <c r="J1289" s="79"/>
    </row>
    <row r="1290" spans="5:12">
      <c r="E1290" s="79"/>
      <c r="F1290" s="79"/>
      <c r="G1290" s="79"/>
      <c r="H1290" s="79"/>
      <c r="I1290" s="79"/>
      <c r="J1290" s="79"/>
    </row>
    <row r="1291" spans="5:12">
      <c r="E1291" s="79"/>
      <c r="F1291" s="79"/>
      <c r="G1291" s="79"/>
      <c r="H1291" s="79"/>
      <c r="I1291" s="79"/>
      <c r="J1291" s="79"/>
    </row>
    <row r="1292" spans="5:12">
      <c r="E1292" s="79"/>
      <c r="F1292" s="79"/>
      <c r="G1292" s="79"/>
      <c r="H1292" s="79"/>
      <c r="I1292" s="79"/>
      <c r="J1292" s="79"/>
    </row>
    <row r="1293" spans="5:12">
      <c r="E1293" s="79"/>
      <c r="F1293" s="79"/>
      <c r="G1293" s="79"/>
      <c r="H1293" s="79"/>
      <c r="I1293" s="79"/>
      <c r="J1293" s="79"/>
    </row>
    <row r="1294" spans="5:12">
      <c r="E1294" s="79"/>
      <c r="F1294" s="79"/>
      <c r="G1294" s="79"/>
      <c r="H1294" s="79"/>
      <c r="I1294" s="79"/>
      <c r="J1294" s="79"/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6"/>
  <sheetViews>
    <sheetView workbookViewId="0">
      <pane xSplit="1" ySplit="5" topLeftCell="M132" activePane="bottomRight" state="frozen"/>
      <selection activeCell="I20" sqref="I20"/>
      <selection pane="topRight" activeCell="I20" sqref="I20"/>
      <selection pane="bottomLeft" activeCell="I20" sqref="I20"/>
      <selection pane="bottomRight" activeCell="O1" sqref="O1:Q1048576"/>
    </sheetView>
  </sheetViews>
  <sheetFormatPr defaultRowHeight="15"/>
  <cols>
    <col min="1" max="1" width="52.42578125" customWidth="1"/>
    <col min="2" max="2" width="17.85546875" customWidth="1"/>
    <col min="3" max="3" width="11.5703125" customWidth="1"/>
    <col min="4" max="4" width="15" customWidth="1"/>
    <col min="5" max="5" width="12.28515625" customWidth="1"/>
    <col min="6" max="6" width="14.42578125" customWidth="1"/>
    <col min="7" max="7" width="16.140625" customWidth="1"/>
    <col min="8" max="8" width="14.140625" customWidth="1"/>
    <col min="9" max="9" width="26.5703125" customWidth="1"/>
    <col min="15" max="15" width="22.140625" customWidth="1"/>
  </cols>
  <sheetData>
    <row r="1" spans="1:17">
      <c r="A1" s="80" t="s">
        <v>683</v>
      </c>
    </row>
    <row r="2" spans="1:17">
      <c r="A2" s="80" t="s">
        <v>676</v>
      </c>
    </row>
    <row r="3" spans="1:17">
      <c r="A3" s="78" t="s">
        <v>59</v>
      </c>
      <c r="B3" t="s">
        <v>438</v>
      </c>
    </row>
    <row r="4" spans="1:17">
      <c r="A4" s="80"/>
    </row>
    <row r="5" spans="1:17" s="77" customFormat="1" ht="54.75" customHeight="1">
      <c r="A5" s="236" t="s">
        <v>17</v>
      </c>
      <c r="B5" s="236" t="s">
        <v>254</v>
      </c>
      <c r="C5" s="212" t="s">
        <v>731</v>
      </c>
      <c r="D5" s="212" t="s">
        <v>733</v>
      </c>
      <c r="E5" s="212" t="s">
        <v>732</v>
      </c>
      <c r="F5" s="212" t="s">
        <v>734</v>
      </c>
      <c r="G5" s="212"/>
      <c r="H5"/>
      <c r="J5" s="77" t="s">
        <v>673</v>
      </c>
      <c r="K5" s="77" t="s">
        <v>674</v>
      </c>
      <c r="P5" s="77" t="s">
        <v>673</v>
      </c>
      <c r="Q5" s="77" t="s">
        <v>674</v>
      </c>
    </row>
    <row r="6" spans="1:17">
      <c r="A6" t="s">
        <v>151</v>
      </c>
      <c r="B6" t="s">
        <v>47</v>
      </c>
      <c r="C6" s="76">
        <v>0</v>
      </c>
      <c r="D6" s="79">
        <v>0</v>
      </c>
      <c r="E6" s="76">
        <v>0</v>
      </c>
      <c r="F6" s="79">
        <v>0</v>
      </c>
      <c r="G6" s="79"/>
      <c r="I6" s="77"/>
      <c r="J6" s="77"/>
      <c r="K6" s="77"/>
      <c r="L6" s="77"/>
      <c r="O6" s="409" t="str">
        <f>I8</f>
        <v>academy of trades and technology Total</v>
      </c>
      <c r="P6" s="409" t="str">
        <f t="shared" ref="P6:Q6" si="0">J8</f>
        <v>N/A</v>
      </c>
      <c r="Q6" s="409" t="str">
        <f t="shared" si="0"/>
        <v>N/A</v>
      </c>
    </row>
    <row r="7" spans="1:17">
      <c r="B7" t="s">
        <v>48</v>
      </c>
      <c r="C7" s="76">
        <v>0</v>
      </c>
      <c r="D7" s="79">
        <v>0</v>
      </c>
      <c r="E7" s="76">
        <v>0</v>
      </c>
      <c r="F7" s="79">
        <v>0</v>
      </c>
      <c r="G7" s="79"/>
      <c r="I7" s="77"/>
      <c r="J7" s="77"/>
      <c r="K7" s="77"/>
      <c r="L7" s="77"/>
      <c r="O7" s="409" t="str">
        <f>I11</f>
        <v>ace leadership high school Total</v>
      </c>
      <c r="P7" s="409" t="str">
        <f>J11</f>
        <v>N/A</v>
      </c>
      <c r="Q7" s="409" t="str">
        <f>K11</f>
        <v>N/A</v>
      </c>
    </row>
    <row r="8" spans="1:17">
      <c r="A8" t="s">
        <v>257</v>
      </c>
      <c r="C8" s="76">
        <v>0</v>
      </c>
      <c r="D8" s="79">
        <v>0</v>
      </c>
      <c r="E8" s="76">
        <v>0</v>
      </c>
      <c r="F8" s="79">
        <v>0</v>
      </c>
      <c r="G8" s="79"/>
      <c r="I8" s="79" t="str">
        <f>A8</f>
        <v>academy of trades and technology Total</v>
      </c>
      <c r="J8" s="126" t="str">
        <f>IF(C8=0,"N/A",D8/C8)</f>
        <v>N/A</v>
      </c>
      <c r="K8" s="126" t="str">
        <f>IF(E8=0,"N/A",F8/E8)</f>
        <v>N/A</v>
      </c>
      <c r="L8" t="s">
        <v>675</v>
      </c>
      <c r="O8" s="409" t="str">
        <f>I14</f>
        <v>Alamogordo Total</v>
      </c>
      <c r="P8" s="409">
        <f>J14</f>
        <v>24881.5</v>
      </c>
      <c r="Q8" s="409">
        <f>K14</f>
        <v>24881.75</v>
      </c>
    </row>
    <row r="9" spans="1:17">
      <c r="A9" t="s">
        <v>153</v>
      </c>
      <c r="B9" t="s">
        <v>47</v>
      </c>
      <c r="C9" s="76">
        <v>0</v>
      </c>
      <c r="D9" s="79">
        <v>0</v>
      </c>
      <c r="E9" s="76">
        <v>0</v>
      </c>
      <c r="F9" s="79">
        <v>0</v>
      </c>
      <c r="G9" s="79"/>
      <c r="I9" s="79"/>
      <c r="O9" s="409" t="str">
        <f>I17</f>
        <v>albuquerque Total</v>
      </c>
      <c r="P9" s="409" t="str">
        <f>J17</f>
        <v>N/A</v>
      </c>
      <c r="Q9" s="409" t="str">
        <f>K17</f>
        <v>N/A</v>
      </c>
    </row>
    <row r="10" spans="1:17">
      <c r="B10" t="s">
        <v>48</v>
      </c>
      <c r="C10" s="76">
        <v>0</v>
      </c>
      <c r="D10" s="79">
        <v>0</v>
      </c>
      <c r="E10" s="76">
        <v>0</v>
      </c>
      <c r="F10" s="79">
        <v>0</v>
      </c>
      <c r="G10" s="79"/>
      <c r="I10" s="79"/>
      <c r="J10" s="126"/>
      <c r="K10" s="126"/>
      <c r="L10" t="s">
        <v>675</v>
      </c>
      <c r="O10" s="409" t="str">
        <f>I20</f>
        <v>albuquerque institute for math and science Total</v>
      </c>
      <c r="P10" s="409" t="str">
        <f>J20</f>
        <v>N/A</v>
      </c>
      <c r="Q10" s="409" t="str">
        <f>K20</f>
        <v>N/A</v>
      </c>
    </row>
    <row r="11" spans="1:17">
      <c r="A11" t="s">
        <v>258</v>
      </c>
      <c r="C11" s="76">
        <v>0</v>
      </c>
      <c r="D11" s="79">
        <v>0</v>
      </c>
      <c r="E11" s="76">
        <v>0</v>
      </c>
      <c r="F11" s="79">
        <v>0</v>
      </c>
      <c r="G11" s="79"/>
      <c r="I11" s="79" t="str">
        <f>A11</f>
        <v>ace leadership high school Total</v>
      </c>
      <c r="J11" s="126" t="str">
        <f>IF(C11=0,"N/A",D11/C11)</f>
        <v>N/A</v>
      </c>
      <c r="K11" s="126" t="str">
        <f>IF(E11=0,"N/A",F11/E11)</f>
        <v>N/A</v>
      </c>
      <c r="O11" s="409" t="str">
        <f>I23</f>
        <v>albuquerque school of excellence Total</v>
      </c>
      <c r="P11" s="409" t="str">
        <f>J23</f>
        <v>N/A</v>
      </c>
      <c r="Q11" s="409" t="str">
        <f>K23</f>
        <v>N/A</v>
      </c>
    </row>
    <row r="12" spans="1:17">
      <c r="A12" t="s">
        <v>668</v>
      </c>
      <c r="B12" t="s">
        <v>47</v>
      </c>
      <c r="C12" s="76">
        <v>2</v>
      </c>
      <c r="D12" s="79">
        <v>83500</v>
      </c>
      <c r="E12" s="76">
        <v>2</v>
      </c>
      <c r="F12" s="79">
        <v>83502</v>
      </c>
      <c r="G12" s="79"/>
      <c r="I12" s="79"/>
      <c r="J12" s="79"/>
      <c r="K12" s="79"/>
      <c r="L12" t="s">
        <v>675</v>
      </c>
      <c r="O12" s="409" t="str">
        <f>I26</f>
        <v>albuquerque sign language academy Total</v>
      </c>
      <c r="P12" s="409" t="str">
        <f>J26</f>
        <v>N/A</v>
      </c>
      <c r="Q12" s="409" t="str">
        <f>K26</f>
        <v>N/A</v>
      </c>
    </row>
    <row r="13" spans="1:17">
      <c r="B13" t="s">
        <v>48</v>
      </c>
      <c r="C13" s="76">
        <v>6</v>
      </c>
      <c r="D13" s="79">
        <v>115552</v>
      </c>
      <c r="E13" s="76">
        <v>6</v>
      </c>
      <c r="F13" s="79">
        <v>115552</v>
      </c>
      <c r="G13" s="79"/>
      <c r="I13" s="79"/>
      <c r="O13" s="409" t="str">
        <f>I29</f>
        <v>aldo leopold charter school Total</v>
      </c>
      <c r="P13" s="409" t="str">
        <f>J29</f>
        <v>N/A</v>
      </c>
      <c r="Q13" s="409" t="str">
        <f>K29</f>
        <v>N/A</v>
      </c>
    </row>
    <row r="14" spans="1:17">
      <c r="A14" t="s">
        <v>742</v>
      </c>
      <c r="C14" s="76">
        <v>8</v>
      </c>
      <c r="D14" s="79">
        <v>199052</v>
      </c>
      <c r="E14" s="76">
        <v>8</v>
      </c>
      <c r="F14" s="79">
        <v>199054</v>
      </c>
      <c r="G14" s="79"/>
      <c r="I14" s="79" t="str">
        <f>A14</f>
        <v>Alamogordo Total</v>
      </c>
      <c r="J14" s="126">
        <f>IF(C14=0,"N/A",D14/C14)</f>
        <v>24881.5</v>
      </c>
      <c r="K14" s="126">
        <f>IF(E14=0,"N/A",F14/E14)</f>
        <v>24881.75</v>
      </c>
      <c r="L14" t="s">
        <v>675</v>
      </c>
      <c r="O14" s="409" t="str">
        <f>I32</f>
        <v>alma d' arte charter high school Total</v>
      </c>
      <c r="P14" s="409" t="str">
        <f>J32</f>
        <v>N/A</v>
      </c>
      <c r="Q14" s="409" t="str">
        <f>K32</f>
        <v>N/A</v>
      </c>
    </row>
    <row r="15" spans="1:17">
      <c r="A15" t="s">
        <v>61</v>
      </c>
      <c r="B15" t="s">
        <v>47</v>
      </c>
      <c r="C15" s="76">
        <v>0</v>
      </c>
      <c r="D15" s="79">
        <v>0</v>
      </c>
      <c r="E15" s="76">
        <v>0</v>
      </c>
      <c r="F15" s="79">
        <v>0</v>
      </c>
      <c r="G15" s="79"/>
      <c r="I15" s="79"/>
      <c r="J15" s="79"/>
      <c r="K15" s="79"/>
      <c r="O15" s="409" t="str">
        <f>I35</f>
        <v>amy biehl high school Total</v>
      </c>
      <c r="P15" s="409" t="str">
        <f>J35</f>
        <v>N/A</v>
      </c>
      <c r="Q15" s="409" t="str">
        <f>K35</f>
        <v>N/A</v>
      </c>
    </row>
    <row r="16" spans="1:17">
      <c r="B16" t="s">
        <v>48</v>
      </c>
      <c r="C16" s="76">
        <v>0</v>
      </c>
      <c r="D16" s="79">
        <v>0</v>
      </c>
      <c r="E16" s="76">
        <v>0</v>
      </c>
      <c r="F16" s="79">
        <v>0</v>
      </c>
      <c r="G16" s="79"/>
      <c r="I16" s="79"/>
      <c r="J16" s="79"/>
      <c r="K16" s="79"/>
      <c r="L16" t="s">
        <v>675</v>
      </c>
      <c r="O16" s="409" t="str">
        <f>I38</f>
        <v>animas Total</v>
      </c>
      <c r="P16" s="409" t="str">
        <f>J38</f>
        <v>N/A</v>
      </c>
      <c r="Q16" s="409" t="str">
        <f>K38</f>
        <v>N/A</v>
      </c>
    </row>
    <row r="17" spans="1:17">
      <c r="A17" t="s">
        <v>259</v>
      </c>
      <c r="C17" s="76">
        <v>0</v>
      </c>
      <c r="D17" s="79">
        <v>0</v>
      </c>
      <c r="E17" s="76">
        <v>0</v>
      </c>
      <c r="F17" s="79">
        <v>0</v>
      </c>
      <c r="G17" s="79"/>
      <c r="I17" s="79" t="str">
        <f>A17</f>
        <v>albuquerque Total</v>
      </c>
      <c r="J17" s="126" t="str">
        <f>IF(C17=0,"N/A",D17/C17)</f>
        <v>N/A</v>
      </c>
      <c r="K17" s="126" t="str">
        <f>IF(E17=0,"N/A",F17/E17)</f>
        <v>N/A</v>
      </c>
      <c r="O17" s="409" t="str">
        <f>I41</f>
        <v>anthony charter school Total</v>
      </c>
      <c r="P17" s="409" t="str">
        <f>J41</f>
        <v>N/A</v>
      </c>
      <c r="Q17" s="409" t="str">
        <f>K41</f>
        <v>N/A</v>
      </c>
    </row>
    <row r="18" spans="1:17">
      <c r="A18" t="s">
        <v>155</v>
      </c>
      <c r="B18" t="s">
        <v>47</v>
      </c>
      <c r="C18" s="76">
        <v>0</v>
      </c>
      <c r="D18" s="79">
        <v>0</v>
      </c>
      <c r="E18" s="76">
        <v>0</v>
      </c>
      <c r="F18" s="79">
        <v>0</v>
      </c>
      <c r="G18" s="79"/>
      <c r="I18" s="79"/>
      <c r="L18" t="s">
        <v>675</v>
      </c>
      <c r="O18" s="409" t="str">
        <f>I44</f>
        <v>artesia Total</v>
      </c>
      <c r="P18" s="409">
        <f>J44</f>
        <v>21403</v>
      </c>
      <c r="Q18" s="409">
        <f>K44</f>
        <v>21408</v>
      </c>
    </row>
    <row r="19" spans="1:17">
      <c r="B19" t="s">
        <v>48</v>
      </c>
      <c r="C19" s="76">
        <v>0</v>
      </c>
      <c r="D19" s="79">
        <v>0</v>
      </c>
      <c r="E19" s="76">
        <v>0</v>
      </c>
      <c r="F19" s="79">
        <v>0</v>
      </c>
      <c r="G19" s="79"/>
      <c r="I19" s="79"/>
      <c r="J19" s="126"/>
      <c r="K19" s="126"/>
      <c r="O19" s="409" t="str">
        <f>I47</f>
        <v>ask academy (the) Total</v>
      </c>
      <c r="P19" s="409" t="str">
        <f>J47</f>
        <v>N/A</v>
      </c>
      <c r="Q19" s="409" t="str">
        <f>K47</f>
        <v>N/A</v>
      </c>
    </row>
    <row r="20" spans="1:17">
      <c r="A20" t="s">
        <v>261</v>
      </c>
      <c r="C20" s="76">
        <v>0</v>
      </c>
      <c r="D20" s="79">
        <v>0</v>
      </c>
      <c r="E20" s="76">
        <v>0</v>
      </c>
      <c r="F20" s="79">
        <v>0</v>
      </c>
      <c r="G20" s="79"/>
      <c r="I20" s="79" t="str">
        <f>A20</f>
        <v>albuquerque institute for math and science Total</v>
      </c>
      <c r="J20" s="126" t="str">
        <f>IF(C20=0,"N/A",D20/C20)</f>
        <v>N/A</v>
      </c>
      <c r="K20" s="126" t="str">
        <f>IF(E20=0,"N/A",F20/E20)</f>
        <v>N/A</v>
      </c>
      <c r="L20" t="s">
        <v>675</v>
      </c>
      <c r="O20" s="409" t="str">
        <f>I50</f>
        <v>aztec Total</v>
      </c>
      <c r="P20" s="409" t="str">
        <f>J50</f>
        <v>N/A</v>
      </c>
      <c r="Q20" s="409" t="str">
        <f>K50</f>
        <v>N/A</v>
      </c>
    </row>
    <row r="21" spans="1:17">
      <c r="A21" t="s">
        <v>156</v>
      </c>
      <c r="B21" t="s">
        <v>47</v>
      </c>
      <c r="C21" s="76">
        <v>0</v>
      </c>
      <c r="D21" s="79">
        <v>0</v>
      </c>
      <c r="E21" s="76">
        <v>0</v>
      </c>
      <c r="F21" s="79">
        <v>0</v>
      </c>
      <c r="G21" s="79"/>
      <c r="I21" s="79"/>
      <c r="J21" s="79"/>
      <c r="K21" s="79"/>
      <c r="O21" s="409" t="str">
        <f>I53</f>
        <v>belen Total</v>
      </c>
      <c r="P21" s="409" t="str">
        <f>J53</f>
        <v>N/A</v>
      </c>
      <c r="Q21" s="409" t="str">
        <f>K53</f>
        <v>N/A</v>
      </c>
    </row>
    <row r="22" spans="1:17">
      <c r="B22" t="s">
        <v>48</v>
      </c>
      <c r="C22" s="76">
        <v>0</v>
      </c>
      <c r="D22" s="79">
        <v>0</v>
      </c>
      <c r="E22" s="76">
        <v>0</v>
      </c>
      <c r="F22" s="79">
        <v>0</v>
      </c>
      <c r="G22" s="79"/>
      <c r="I22" s="79"/>
      <c r="L22" t="s">
        <v>675</v>
      </c>
      <c r="O22" s="409" t="str">
        <f>I56</f>
        <v>bloomfield Total</v>
      </c>
      <c r="P22" s="409" t="str">
        <f>J56</f>
        <v>N/A</v>
      </c>
      <c r="Q22" s="409" t="str">
        <f>K56</f>
        <v>N/A</v>
      </c>
    </row>
    <row r="23" spans="1:17">
      <c r="A23" t="s">
        <v>262</v>
      </c>
      <c r="C23" s="76">
        <v>0</v>
      </c>
      <c r="D23" s="79">
        <v>0</v>
      </c>
      <c r="E23" s="76">
        <v>0</v>
      </c>
      <c r="F23" s="79">
        <v>0</v>
      </c>
      <c r="G23" s="79"/>
      <c r="I23" s="79" t="str">
        <f>A23</f>
        <v>albuquerque school of excellence Total</v>
      </c>
      <c r="J23" s="126" t="str">
        <f>IF(C23=0,"N/A",D23/C23)</f>
        <v>N/A</v>
      </c>
      <c r="K23" s="126" t="str">
        <f>IF(E23=0,"N/A",F23/E23)</f>
        <v>N/A</v>
      </c>
      <c r="O23" s="409" t="str">
        <f>I59</f>
        <v>capitan Total</v>
      </c>
      <c r="P23" s="409" t="str">
        <f>J59</f>
        <v>N/A</v>
      </c>
      <c r="Q23" s="409" t="str">
        <f>K59</f>
        <v>N/A</v>
      </c>
    </row>
    <row r="24" spans="1:17">
      <c r="A24" t="s">
        <v>158</v>
      </c>
      <c r="B24" t="s">
        <v>47</v>
      </c>
      <c r="C24" s="76">
        <v>0</v>
      </c>
      <c r="D24" s="79">
        <v>0</v>
      </c>
      <c r="E24" s="76">
        <v>0</v>
      </c>
      <c r="F24" s="79">
        <v>0</v>
      </c>
      <c r="G24" s="79"/>
      <c r="I24" s="79"/>
      <c r="J24" s="79"/>
      <c r="K24" s="79"/>
      <c r="L24" t="s">
        <v>675</v>
      </c>
      <c r="O24" s="409" t="str">
        <f>I62</f>
        <v>carinos de los ninos charter school Total</v>
      </c>
      <c r="P24" s="409" t="str">
        <f>J62</f>
        <v>N/A</v>
      </c>
      <c r="Q24" s="409" t="str">
        <f>K62</f>
        <v>N/A</v>
      </c>
    </row>
    <row r="25" spans="1:17">
      <c r="B25" t="s">
        <v>48</v>
      </c>
      <c r="C25" s="76">
        <v>0</v>
      </c>
      <c r="D25" s="79">
        <v>0</v>
      </c>
      <c r="E25" s="76">
        <v>0</v>
      </c>
      <c r="F25" s="79">
        <v>0</v>
      </c>
      <c r="G25" s="79"/>
      <c r="I25" s="79"/>
      <c r="J25" s="79"/>
      <c r="K25" s="79"/>
      <c r="O25" s="409" t="str">
        <f>I65</f>
        <v>carlsbad Total</v>
      </c>
      <c r="P25" s="409" t="str">
        <f>J65</f>
        <v>N/A</v>
      </c>
      <c r="Q25" s="409" t="str">
        <f>K65</f>
        <v>N/A</v>
      </c>
    </row>
    <row r="26" spans="1:17">
      <c r="A26" t="s">
        <v>263</v>
      </c>
      <c r="C26" s="76">
        <v>0</v>
      </c>
      <c r="D26" s="79">
        <v>0</v>
      </c>
      <c r="E26" s="76">
        <v>0</v>
      </c>
      <c r="F26" s="79">
        <v>0</v>
      </c>
      <c r="G26" s="79"/>
      <c r="I26" s="79" t="str">
        <f>A26</f>
        <v>albuquerque sign language academy Total</v>
      </c>
      <c r="J26" s="126" t="str">
        <f>IF(C26=0,"N/A",D26/C26)</f>
        <v>N/A</v>
      </c>
      <c r="K26" s="126" t="str">
        <f>IF(E26=0,"N/A",F26/E26)</f>
        <v>N/A</v>
      </c>
      <c r="L26" t="s">
        <v>675</v>
      </c>
      <c r="O26" s="409" t="str">
        <f>I68</f>
        <v>carrizozo Total</v>
      </c>
      <c r="P26" s="409" t="str">
        <f>J68</f>
        <v>N/A</v>
      </c>
      <c r="Q26" s="409" t="str">
        <f>K68</f>
        <v>N/A</v>
      </c>
    </row>
    <row r="27" spans="1:17">
      <c r="A27" t="s">
        <v>159</v>
      </c>
      <c r="B27" t="s">
        <v>47</v>
      </c>
      <c r="C27" s="76">
        <v>0</v>
      </c>
      <c r="D27" s="79">
        <v>0</v>
      </c>
      <c r="E27" s="76">
        <v>0</v>
      </c>
      <c r="F27" s="79">
        <v>0</v>
      </c>
      <c r="G27" s="79"/>
      <c r="I27" s="79"/>
      <c r="O27" s="409" t="str">
        <f>I71</f>
        <v>central Total</v>
      </c>
      <c r="P27" s="409" t="str">
        <f>J71</f>
        <v>N/A</v>
      </c>
      <c r="Q27" s="409" t="str">
        <f>K71</f>
        <v>N/A</v>
      </c>
    </row>
    <row r="28" spans="1:17">
      <c r="B28" t="s">
        <v>48</v>
      </c>
      <c r="C28" s="76">
        <v>0</v>
      </c>
      <c r="D28" s="79">
        <v>0</v>
      </c>
      <c r="E28" s="76">
        <v>0</v>
      </c>
      <c r="F28" s="79">
        <v>0</v>
      </c>
      <c r="G28" s="79"/>
      <c r="I28" s="79"/>
      <c r="J28" s="126"/>
      <c r="K28" s="126"/>
      <c r="L28" t="s">
        <v>675</v>
      </c>
      <c r="O28" s="409" t="str">
        <f>I74</f>
        <v>chama Total</v>
      </c>
      <c r="P28" s="409" t="str">
        <f>J74</f>
        <v>N/A</v>
      </c>
      <c r="Q28" s="409" t="str">
        <f>K74</f>
        <v>N/A</v>
      </c>
    </row>
    <row r="29" spans="1:17">
      <c r="A29" t="s">
        <v>265</v>
      </c>
      <c r="C29" s="76">
        <v>0</v>
      </c>
      <c r="D29" s="79">
        <v>0</v>
      </c>
      <c r="E29" s="76">
        <v>0</v>
      </c>
      <c r="F29" s="79">
        <v>0</v>
      </c>
      <c r="G29" s="79"/>
      <c r="I29" s="79" t="str">
        <f>A29</f>
        <v>aldo leopold charter school Total</v>
      </c>
      <c r="J29" s="126" t="str">
        <f>IF(C29=0,"N/A",D29/C29)</f>
        <v>N/A</v>
      </c>
      <c r="K29" s="126" t="str">
        <f>IF(E29=0,"N/A",F29/E29)</f>
        <v>N/A</v>
      </c>
      <c r="O29" s="409" t="str">
        <f>I77</f>
        <v>cien aguas international school Total</v>
      </c>
      <c r="P29" s="409" t="str">
        <f>J77</f>
        <v>N/A</v>
      </c>
      <c r="Q29" s="409" t="str">
        <f>K77</f>
        <v>N/A</v>
      </c>
    </row>
    <row r="30" spans="1:17">
      <c r="A30" t="s">
        <v>161</v>
      </c>
      <c r="B30" t="s">
        <v>47</v>
      </c>
      <c r="C30" s="76">
        <v>0</v>
      </c>
      <c r="D30" s="79">
        <v>0</v>
      </c>
      <c r="E30" s="76">
        <v>0</v>
      </c>
      <c r="F30" s="79">
        <v>0</v>
      </c>
      <c r="G30" s="79"/>
      <c r="I30" s="79"/>
      <c r="J30" s="79"/>
      <c r="K30" s="79"/>
      <c r="L30" t="s">
        <v>675</v>
      </c>
      <c r="O30" s="409" t="str">
        <f>I80</f>
        <v>cimarron Total</v>
      </c>
      <c r="P30" s="409" t="str">
        <f>J80</f>
        <v>N/A</v>
      </c>
      <c r="Q30" s="409" t="str">
        <f>K80</f>
        <v>N/A</v>
      </c>
    </row>
    <row r="31" spans="1:17">
      <c r="B31" t="s">
        <v>48</v>
      </c>
      <c r="C31" s="76">
        <v>0</v>
      </c>
      <c r="D31" s="79">
        <v>0</v>
      </c>
      <c r="E31" s="76">
        <v>0</v>
      </c>
      <c r="F31" s="79">
        <v>0</v>
      </c>
      <c r="G31" s="79"/>
      <c r="I31" s="79"/>
      <c r="O31" s="409" t="str">
        <f>I83</f>
        <v>clayton Total</v>
      </c>
      <c r="P31" s="409" t="str">
        <f>J83</f>
        <v>N/A</v>
      </c>
      <c r="Q31" s="409" t="str">
        <f>K83</f>
        <v>N/A</v>
      </c>
    </row>
    <row r="32" spans="1:17">
      <c r="A32" t="s">
        <v>267</v>
      </c>
      <c r="C32" s="76">
        <v>0</v>
      </c>
      <c r="D32" s="79">
        <v>0</v>
      </c>
      <c r="E32" s="76">
        <v>0</v>
      </c>
      <c r="F32" s="79">
        <v>0</v>
      </c>
      <c r="G32" s="79"/>
      <c r="I32" s="79" t="str">
        <f>A32</f>
        <v>alma d' arte charter high school Total</v>
      </c>
      <c r="J32" s="126" t="str">
        <f>IF(C32=0,"N/A",D32/C32)</f>
        <v>N/A</v>
      </c>
      <c r="K32" s="126" t="str">
        <f>IF(E32=0,"N/A",F32/E32)</f>
        <v>N/A</v>
      </c>
      <c r="L32" t="s">
        <v>675</v>
      </c>
      <c r="O32" s="409" t="str">
        <f>I86</f>
        <v>cloudcroft Total</v>
      </c>
      <c r="P32" s="409" t="str">
        <f>J86</f>
        <v>N/A</v>
      </c>
      <c r="Q32" s="409" t="str">
        <f>K86</f>
        <v>N/A</v>
      </c>
    </row>
    <row r="33" spans="1:17">
      <c r="A33" t="s">
        <v>162</v>
      </c>
      <c r="B33" t="s">
        <v>47</v>
      </c>
      <c r="C33" s="76">
        <v>0</v>
      </c>
      <c r="D33" s="79">
        <v>0</v>
      </c>
      <c r="E33" s="76">
        <v>0</v>
      </c>
      <c r="F33" s="79">
        <v>0</v>
      </c>
      <c r="G33" s="79"/>
      <c r="I33" s="79"/>
      <c r="J33" s="79"/>
      <c r="K33" s="79"/>
      <c r="O33" s="409" t="str">
        <f>I89</f>
        <v>clovis Total</v>
      </c>
      <c r="P33" s="409" t="str">
        <f>J89</f>
        <v>N/A</v>
      </c>
      <c r="Q33" s="409" t="str">
        <f>K89</f>
        <v>N/A</v>
      </c>
    </row>
    <row r="34" spans="1:17">
      <c r="B34" t="s">
        <v>48</v>
      </c>
      <c r="C34" s="76">
        <v>0</v>
      </c>
      <c r="D34" s="79">
        <v>0</v>
      </c>
      <c r="E34" s="76">
        <v>0</v>
      </c>
      <c r="F34" s="79">
        <v>0</v>
      </c>
      <c r="G34" s="79"/>
      <c r="I34" s="79"/>
      <c r="J34" s="79"/>
      <c r="K34" s="79"/>
      <c r="L34" t="s">
        <v>675</v>
      </c>
      <c r="O34" s="409" t="str">
        <f>I92</f>
        <v>cobre Total</v>
      </c>
      <c r="P34" s="409" t="str">
        <f>J92</f>
        <v>N/A</v>
      </c>
      <c r="Q34" s="409" t="str">
        <f>K92</f>
        <v>N/A</v>
      </c>
    </row>
    <row r="35" spans="1:17">
      <c r="A35" t="s">
        <v>268</v>
      </c>
      <c r="C35" s="76">
        <v>0</v>
      </c>
      <c r="D35" s="79">
        <v>0</v>
      </c>
      <c r="E35" s="76">
        <v>0</v>
      </c>
      <c r="F35" s="79">
        <v>0</v>
      </c>
      <c r="G35" s="79"/>
      <c r="I35" s="79" t="str">
        <f>A35</f>
        <v>amy biehl high school Total</v>
      </c>
      <c r="J35" s="126" t="str">
        <f>IF(C35=0,"N/A",D35/C35)</f>
        <v>N/A</v>
      </c>
      <c r="K35" s="126" t="str">
        <f>IF(E35=0,"N/A",F35/E35)</f>
        <v>N/A</v>
      </c>
      <c r="O35" s="409" t="str">
        <f>I95</f>
        <v>coral community charter Total</v>
      </c>
      <c r="P35" s="409" t="str">
        <f>J95</f>
        <v>N/A</v>
      </c>
      <c r="Q35" s="409" t="str">
        <f>K95</f>
        <v>N/A</v>
      </c>
    </row>
    <row r="36" spans="1:17">
      <c r="A36" t="s">
        <v>62</v>
      </c>
      <c r="B36" t="s">
        <v>47</v>
      </c>
      <c r="C36" s="76">
        <v>0</v>
      </c>
      <c r="D36" s="79">
        <v>0</v>
      </c>
      <c r="E36" s="76">
        <v>0</v>
      </c>
      <c r="F36" s="79">
        <v>0</v>
      </c>
      <c r="G36" s="79"/>
      <c r="I36" s="79"/>
      <c r="L36" t="s">
        <v>675</v>
      </c>
      <c r="O36" s="409" t="str">
        <f>I98</f>
        <v>corona Total</v>
      </c>
      <c r="P36" s="409" t="str">
        <f>J98</f>
        <v>N/A</v>
      </c>
      <c r="Q36" s="409" t="str">
        <f>K98</f>
        <v>N/A</v>
      </c>
    </row>
    <row r="37" spans="1:17">
      <c r="B37" t="s">
        <v>48</v>
      </c>
      <c r="C37" s="76">
        <v>0</v>
      </c>
      <c r="D37" s="79">
        <v>0</v>
      </c>
      <c r="E37" s="76">
        <v>0</v>
      </c>
      <c r="F37" s="79">
        <v>0</v>
      </c>
      <c r="G37" s="79"/>
      <c r="I37" s="79"/>
      <c r="J37" s="126"/>
      <c r="K37" s="126"/>
      <c r="O37" s="409" t="str">
        <f>I101</f>
        <v>cottonwood classical preparatory school Total</v>
      </c>
      <c r="P37" s="409" t="str">
        <f>J101</f>
        <v>N/A</v>
      </c>
      <c r="Q37" s="409" t="str">
        <f>K101</f>
        <v>N/A</v>
      </c>
    </row>
    <row r="38" spans="1:17">
      <c r="A38" t="s">
        <v>270</v>
      </c>
      <c r="C38" s="76">
        <v>0</v>
      </c>
      <c r="D38" s="79">
        <v>0</v>
      </c>
      <c r="E38" s="76">
        <v>0</v>
      </c>
      <c r="F38" s="79">
        <v>0</v>
      </c>
      <c r="G38" s="79"/>
      <c r="I38" s="79" t="str">
        <f>A38</f>
        <v>animas Total</v>
      </c>
      <c r="J38" s="126" t="str">
        <f>IF(C38=0,"N/A",D38/C38)</f>
        <v>N/A</v>
      </c>
      <c r="K38" s="126" t="str">
        <f>IF(E38=0,"N/A",F38/E38)</f>
        <v>N/A</v>
      </c>
      <c r="L38" t="s">
        <v>675</v>
      </c>
      <c r="O38" s="409" t="str">
        <f>I104</f>
        <v>cuba Total</v>
      </c>
      <c r="P38" s="409" t="str">
        <f>J104</f>
        <v>N/A</v>
      </c>
      <c r="Q38" s="409" t="str">
        <f>K104</f>
        <v>N/A</v>
      </c>
    </row>
    <row r="39" spans="1:17">
      <c r="A39" t="s">
        <v>163</v>
      </c>
      <c r="B39" t="s">
        <v>47</v>
      </c>
      <c r="C39" s="76">
        <v>0</v>
      </c>
      <c r="D39" s="79">
        <v>0</v>
      </c>
      <c r="E39" s="76">
        <v>0</v>
      </c>
      <c r="F39" s="79">
        <v>0</v>
      </c>
      <c r="G39" s="79"/>
      <c r="I39" s="79"/>
      <c r="J39" s="79"/>
      <c r="K39" s="79"/>
      <c r="O39" s="409" t="str">
        <f>I107</f>
        <v>deap Total</v>
      </c>
      <c r="P39" s="409" t="str">
        <f>J107</f>
        <v>N/A</v>
      </c>
      <c r="Q39" s="409" t="str">
        <f>K107</f>
        <v>N/A</v>
      </c>
    </row>
    <row r="40" spans="1:17">
      <c r="B40" t="s">
        <v>48</v>
      </c>
      <c r="C40" s="76">
        <v>0</v>
      </c>
      <c r="D40" s="79">
        <v>0</v>
      </c>
      <c r="E40" s="76">
        <v>0</v>
      </c>
      <c r="F40" s="79">
        <v>0</v>
      </c>
      <c r="G40" s="79"/>
      <c r="I40" s="79"/>
      <c r="L40" t="s">
        <v>675</v>
      </c>
      <c r="O40" s="409" t="str">
        <f>I110</f>
        <v>deming Total</v>
      </c>
      <c r="P40" s="409">
        <f>J110</f>
        <v>14513.377016129034</v>
      </c>
      <c r="Q40" s="409">
        <f>K110</f>
        <v>14513.377016129034</v>
      </c>
    </row>
    <row r="41" spans="1:17">
      <c r="A41" t="s">
        <v>271</v>
      </c>
      <c r="C41" s="76">
        <v>0</v>
      </c>
      <c r="D41" s="79">
        <v>0</v>
      </c>
      <c r="E41" s="76">
        <v>0</v>
      </c>
      <c r="F41" s="79">
        <v>0</v>
      </c>
      <c r="G41" s="79"/>
      <c r="I41" s="79" t="str">
        <f>A41</f>
        <v>anthony charter school Total</v>
      </c>
      <c r="J41" s="126" t="str">
        <f>IF(C41=0,"N/A",D41/C41)</f>
        <v>N/A</v>
      </c>
      <c r="K41" s="126" t="str">
        <f>IF(E41=0,"N/A",F41/E41)</f>
        <v>N/A</v>
      </c>
      <c r="O41" s="409" t="str">
        <f>I113</f>
        <v>des moines Total</v>
      </c>
      <c r="P41" s="409" t="str">
        <f>J113</f>
        <v>N/A</v>
      </c>
      <c r="Q41" s="409" t="str">
        <f>K113</f>
        <v>N/A</v>
      </c>
    </row>
    <row r="42" spans="1:17">
      <c r="A42" t="s">
        <v>63</v>
      </c>
      <c r="B42" t="s">
        <v>47</v>
      </c>
      <c r="C42" s="76">
        <v>0</v>
      </c>
      <c r="D42" s="79">
        <v>0</v>
      </c>
      <c r="E42" s="76">
        <v>0</v>
      </c>
      <c r="F42" s="79">
        <v>0</v>
      </c>
      <c r="G42" s="79"/>
      <c r="I42" s="79"/>
      <c r="J42" s="79"/>
      <c r="K42" s="79"/>
      <c r="L42" t="s">
        <v>675</v>
      </c>
      <c r="O42" s="409" t="str">
        <f>I116</f>
        <v>dexter Total</v>
      </c>
      <c r="P42" s="409" t="str">
        <f>J116</f>
        <v>N/A</v>
      </c>
      <c r="Q42" s="409" t="str">
        <f>K116</f>
        <v>N/A</v>
      </c>
    </row>
    <row r="43" spans="1:17">
      <c r="B43" t="s">
        <v>48</v>
      </c>
      <c r="C43" s="76">
        <v>1</v>
      </c>
      <c r="D43" s="79">
        <v>21403</v>
      </c>
      <c r="E43" s="76">
        <v>1</v>
      </c>
      <c r="F43" s="79">
        <v>21408</v>
      </c>
      <c r="G43" s="79"/>
      <c r="I43" s="79"/>
      <c r="J43" s="79"/>
      <c r="K43" s="79"/>
      <c r="O43" s="409" t="str">
        <f>I119</f>
        <v>dora Total</v>
      </c>
      <c r="P43" s="409" t="str">
        <f>J119</f>
        <v>N/A</v>
      </c>
      <c r="Q43" s="409" t="str">
        <f>K119</f>
        <v>N/A</v>
      </c>
    </row>
    <row r="44" spans="1:17">
      <c r="A44" t="s">
        <v>272</v>
      </c>
      <c r="C44" s="76">
        <v>1</v>
      </c>
      <c r="D44" s="79">
        <v>21403</v>
      </c>
      <c r="E44" s="76">
        <v>1</v>
      </c>
      <c r="F44" s="79">
        <v>21408</v>
      </c>
      <c r="G44" s="79"/>
      <c r="I44" s="79" t="str">
        <f>A44</f>
        <v>artesia Total</v>
      </c>
      <c r="J44" s="126">
        <f>IF(C44=0,"N/A",D44/C44)</f>
        <v>21403</v>
      </c>
      <c r="K44" s="126">
        <f>IF(E44=0,"N/A",F44/E44)</f>
        <v>21408</v>
      </c>
      <c r="L44" t="s">
        <v>675</v>
      </c>
      <c r="O44" s="409" t="str">
        <f>I122</f>
        <v>dream dine charter school Total</v>
      </c>
      <c r="P44" s="409" t="str">
        <f>J122</f>
        <v>N/A</v>
      </c>
      <c r="Q44" s="409" t="str">
        <f>K122</f>
        <v>N/A</v>
      </c>
    </row>
    <row r="45" spans="1:17">
      <c r="A45" t="s">
        <v>164</v>
      </c>
      <c r="B45" t="s">
        <v>47</v>
      </c>
      <c r="C45" s="76">
        <v>0</v>
      </c>
      <c r="D45" s="79">
        <v>0</v>
      </c>
      <c r="E45" s="76">
        <v>0</v>
      </c>
      <c r="F45" s="79">
        <v>0</v>
      </c>
      <c r="G45" s="79"/>
      <c r="I45" s="79"/>
      <c r="O45" s="409" t="str">
        <f>I125</f>
        <v>dulce Total</v>
      </c>
      <c r="P45" s="409" t="str">
        <f>J125</f>
        <v>N/A</v>
      </c>
      <c r="Q45" s="409" t="str">
        <f>K125</f>
        <v>N/A</v>
      </c>
    </row>
    <row r="46" spans="1:17">
      <c r="B46" t="s">
        <v>48</v>
      </c>
      <c r="C46" s="76">
        <v>0</v>
      </c>
      <c r="D46" s="79">
        <v>0</v>
      </c>
      <c r="E46" s="76">
        <v>0</v>
      </c>
      <c r="F46" s="79">
        <v>0</v>
      </c>
      <c r="G46" s="79"/>
      <c r="I46" s="79"/>
      <c r="J46" s="126"/>
      <c r="K46" s="126"/>
      <c r="L46" t="s">
        <v>675</v>
      </c>
      <c r="O46" s="409" t="str">
        <f>I128</f>
        <v>elida Total</v>
      </c>
      <c r="P46" s="409" t="str">
        <f>J128</f>
        <v>N/A</v>
      </c>
      <c r="Q46" s="409" t="str">
        <f>K128</f>
        <v>N/A</v>
      </c>
    </row>
    <row r="47" spans="1:17">
      <c r="A47" t="s">
        <v>273</v>
      </c>
      <c r="C47" s="76">
        <v>0</v>
      </c>
      <c r="D47" s="79">
        <v>0</v>
      </c>
      <c r="E47" s="76">
        <v>0</v>
      </c>
      <c r="F47" s="79">
        <v>0</v>
      </c>
      <c r="G47" s="79"/>
      <c r="I47" s="79" t="str">
        <f>A47</f>
        <v>ask academy (the) Total</v>
      </c>
      <c r="J47" s="126" t="str">
        <f>IF(C47=0,"N/A",D47/C47)</f>
        <v>N/A</v>
      </c>
      <c r="K47" s="126" t="str">
        <f>IF(E47=0,"N/A",F47/E47)</f>
        <v>N/A</v>
      </c>
      <c r="O47" s="409" t="str">
        <f>I131</f>
        <v>espanola Total</v>
      </c>
      <c r="P47" s="409">
        <f>J131</f>
        <v>20937.5</v>
      </c>
      <c r="Q47" s="409">
        <f>K131</f>
        <v>21750.5</v>
      </c>
    </row>
    <row r="48" spans="1:17">
      <c r="A48" t="s">
        <v>64</v>
      </c>
      <c r="B48" t="s">
        <v>47</v>
      </c>
      <c r="C48" s="76">
        <v>0</v>
      </c>
      <c r="D48" s="79">
        <v>0</v>
      </c>
      <c r="E48" s="76">
        <v>0</v>
      </c>
      <c r="F48" s="79">
        <v>0</v>
      </c>
      <c r="G48" s="79"/>
      <c r="I48" s="79"/>
      <c r="J48" s="79"/>
      <c r="K48" s="79"/>
      <c r="L48" t="s">
        <v>675</v>
      </c>
      <c r="O48" s="409" t="str">
        <f>I134</f>
        <v>estancia Total</v>
      </c>
      <c r="P48" s="409" t="str">
        <f>J134</f>
        <v>N/A</v>
      </c>
      <c r="Q48" s="409" t="str">
        <f>K134</f>
        <v>N/A</v>
      </c>
    </row>
    <row r="49" spans="1:17">
      <c r="B49" t="s">
        <v>48</v>
      </c>
      <c r="C49" s="76">
        <v>0</v>
      </c>
      <c r="D49" s="79">
        <v>0</v>
      </c>
      <c r="E49" s="76">
        <v>0</v>
      </c>
      <c r="F49" s="79">
        <v>0</v>
      </c>
      <c r="G49" s="79"/>
      <c r="I49" s="79"/>
      <c r="O49" s="409" t="str">
        <f t="shared" ref="O49" si="1">I137</f>
        <v>estancia valley clasical academy Total</v>
      </c>
      <c r="P49" s="409" t="str">
        <f t="shared" ref="P49" si="2">J137</f>
        <v>N/A</v>
      </c>
      <c r="Q49" s="409" t="str">
        <f t="shared" ref="Q49" si="3">K137</f>
        <v>N/A</v>
      </c>
    </row>
    <row r="50" spans="1:17">
      <c r="A50" t="s">
        <v>274</v>
      </c>
      <c r="C50" s="76">
        <v>0</v>
      </c>
      <c r="D50" s="79">
        <v>0</v>
      </c>
      <c r="E50" s="76">
        <v>0</v>
      </c>
      <c r="F50" s="79">
        <v>0</v>
      </c>
      <c r="G50" s="79"/>
      <c r="I50" s="79" t="str">
        <f>A50</f>
        <v>aztec Total</v>
      </c>
      <c r="J50" s="126" t="str">
        <f>IF(C50=0,"N/A",D50/C50)</f>
        <v>N/A</v>
      </c>
      <c r="K50" s="126" t="str">
        <f>IF(E50=0,"N/A",F50/E50)</f>
        <v>N/A</v>
      </c>
      <c r="L50" t="s">
        <v>675</v>
      </c>
      <c r="O50" s="409" t="str">
        <f>I140</f>
        <v>eunice Total</v>
      </c>
      <c r="P50" s="409" t="str">
        <f>J140</f>
        <v>N/A</v>
      </c>
      <c r="Q50" s="409" t="str">
        <f>K140</f>
        <v>N/A</v>
      </c>
    </row>
    <row r="51" spans="1:17">
      <c r="A51" t="s">
        <v>65</v>
      </c>
      <c r="B51" t="s">
        <v>47</v>
      </c>
      <c r="C51" s="76">
        <v>0</v>
      </c>
      <c r="D51" s="79">
        <v>0</v>
      </c>
      <c r="E51" s="76">
        <v>0</v>
      </c>
      <c r="F51" s="79">
        <v>0</v>
      </c>
      <c r="G51" s="79"/>
      <c r="I51" s="79"/>
      <c r="J51" s="79"/>
      <c r="K51" s="79"/>
      <c r="O51" s="409" t="str">
        <f>I143</f>
        <v>explore academy Total</v>
      </c>
      <c r="P51" s="409">
        <f>J143</f>
        <v>26523</v>
      </c>
      <c r="Q51" s="409">
        <f>K143</f>
        <v>26523</v>
      </c>
    </row>
    <row r="52" spans="1:17">
      <c r="B52" t="s">
        <v>48</v>
      </c>
      <c r="C52" s="76">
        <v>0</v>
      </c>
      <c r="D52" s="79">
        <v>0</v>
      </c>
      <c r="E52" s="76">
        <v>0</v>
      </c>
      <c r="F52" s="79">
        <v>0</v>
      </c>
      <c r="G52" s="79"/>
      <c r="I52" s="79"/>
      <c r="J52" s="79"/>
      <c r="K52" s="79"/>
      <c r="L52" t="s">
        <v>675</v>
      </c>
      <c r="O52" s="409" t="str">
        <f>I146</f>
        <v>farmington Total</v>
      </c>
      <c r="P52" s="409">
        <f>J146</f>
        <v>15669</v>
      </c>
      <c r="Q52" s="409">
        <f>K146</f>
        <v>15669</v>
      </c>
    </row>
    <row r="53" spans="1:17">
      <c r="A53" t="s">
        <v>275</v>
      </c>
      <c r="C53" s="76">
        <v>0</v>
      </c>
      <c r="D53" s="79">
        <v>0</v>
      </c>
      <c r="E53" s="76">
        <v>0</v>
      </c>
      <c r="F53" s="79">
        <v>0</v>
      </c>
      <c r="G53" s="79"/>
      <c r="I53" s="79" t="str">
        <f>A53</f>
        <v>belen Total</v>
      </c>
      <c r="J53" s="126" t="str">
        <f>IF(C53=0,"N/A",D53/C53)</f>
        <v>N/A</v>
      </c>
      <c r="K53" s="126" t="str">
        <f>IF(E53=0,"N/A",F53/E53)</f>
        <v>N/A</v>
      </c>
      <c r="O53" s="409" t="str">
        <f>I149</f>
        <v>floyd Total</v>
      </c>
      <c r="P53" s="409" t="str">
        <f>J149</f>
        <v>N/A</v>
      </c>
      <c r="Q53" s="409" t="str">
        <f>K149</f>
        <v>N/A</v>
      </c>
    </row>
    <row r="54" spans="1:17">
      <c r="A54" t="s">
        <v>66</v>
      </c>
      <c r="B54" t="s">
        <v>47</v>
      </c>
      <c r="C54" s="76">
        <v>0</v>
      </c>
      <c r="D54" s="79">
        <v>0</v>
      </c>
      <c r="E54" s="76">
        <v>0</v>
      </c>
      <c r="F54" s="79">
        <v>0</v>
      </c>
      <c r="G54" s="79"/>
      <c r="I54" s="79"/>
      <c r="L54" t="s">
        <v>675</v>
      </c>
      <c r="O54" s="409" t="str">
        <f t="shared" ref="O54" si="4">I152</f>
        <v>fort sumner Total</v>
      </c>
      <c r="P54" s="409" t="str">
        <f>J152</f>
        <v>N/A</v>
      </c>
      <c r="Q54" s="409" t="str">
        <f>K152</f>
        <v>N/A</v>
      </c>
    </row>
    <row r="55" spans="1:17">
      <c r="B55" t="s">
        <v>48</v>
      </c>
      <c r="C55" s="76">
        <v>0</v>
      </c>
      <c r="D55" s="79">
        <v>0</v>
      </c>
      <c r="E55" s="76">
        <v>0</v>
      </c>
      <c r="F55" s="79">
        <v>0</v>
      </c>
      <c r="G55" s="79"/>
      <c r="I55" s="79"/>
      <c r="J55" s="126"/>
      <c r="K55" s="126"/>
      <c r="O55" s="409" t="str">
        <f>I155</f>
        <v>gadsden Total</v>
      </c>
      <c r="P55" s="409">
        <f>J155</f>
        <v>15186.228571428572</v>
      </c>
      <c r="Q55" s="409">
        <f>K155</f>
        <v>15186.314285714287</v>
      </c>
    </row>
    <row r="56" spans="1:17">
      <c r="A56" t="s">
        <v>276</v>
      </c>
      <c r="C56" s="76">
        <v>0</v>
      </c>
      <c r="D56" s="79">
        <v>0</v>
      </c>
      <c r="E56" s="76">
        <v>0</v>
      </c>
      <c r="F56" s="79">
        <v>0</v>
      </c>
      <c r="G56" s="79"/>
      <c r="I56" s="79" t="str">
        <f>A56</f>
        <v>bloomfield Total</v>
      </c>
      <c r="J56" s="126" t="str">
        <f>IF(C56=0,"N/A",D56/C56)</f>
        <v>N/A</v>
      </c>
      <c r="K56" s="126" t="str">
        <f>IF(E56=0,"N/A",F56/E56)</f>
        <v>N/A</v>
      </c>
      <c r="L56" t="s">
        <v>675</v>
      </c>
      <c r="O56" s="409" t="str">
        <f>I158</f>
        <v>gallup Total</v>
      </c>
      <c r="P56" s="409" t="str">
        <f>J158</f>
        <v>N/A</v>
      </c>
      <c r="Q56" s="409" t="str">
        <f>K158</f>
        <v>N/A</v>
      </c>
    </row>
    <row r="57" spans="1:17">
      <c r="A57" t="s">
        <v>67</v>
      </c>
      <c r="B57" t="s">
        <v>47</v>
      </c>
      <c r="C57" s="76">
        <v>0</v>
      </c>
      <c r="D57" s="79">
        <v>0</v>
      </c>
      <c r="E57" s="76">
        <v>0</v>
      </c>
      <c r="F57" s="79">
        <v>0</v>
      </c>
      <c r="G57" s="79"/>
      <c r="I57" s="79"/>
      <c r="J57" s="79"/>
      <c r="K57" s="79"/>
      <c r="O57" s="409" t="str">
        <f t="shared" ref="O57:Q57" si="5">I161</f>
        <v>gilbert l. sena charter high school Total</v>
      </c>
      <c r="P57" s="409" t="str">
        <f t="shared" si="5"/>
        <v>N/A</v>
      </c>
      <c r="Q57" s="409" t="str">
        <f t="shared" si="5"/>
        <v>N/A</v>
      </c>
    </row>
    <row r="58" spans="1:17">
      <c r="B58" t="s">
        <v>48</v>
      </c>
      <c r="C58" s="76">
        <v>0</v>
      </c>
      <c r="D58" s="79">
        <v>0</v>
      </c>
      <c r="E58" s="76">
        <v>0</v>
      </c>
      <c r="F58" s="79">
        <v>0</v>
      </c>
      <c r="G58" s="79"/>
      <c r="I58" s="79"/>
      <c r="L58" t="s">
        <v>675</v>
      </c>
      <c r="O58" s="409" t="str">
        <f t="shared" ref="O58:Q58" si="6">I164</f>
        <v>grady Total</v>
      </c>
      <c r="P58" s="409" t="str">
        <f t="shared" si="6"/>
        <v>N/A</v>
      </c>
      <c r="Q58" s="409" t="str">
        <f t="shared" si="6"/>
        <v>N/A</v>
      </c>
    </row>
    <row r="59" spans="1:17">
      <c r="A59" t="s">
        <v>277</v>
      </c>
      <c r="C59" s="76">
        <v>0</v>
      </c>
      <c r="D59" s="79">
        <v>0</v>
      </c>
      <c r="E59" s="76">
        <v>0</v>
      </c>
      <c r="F59" s="79">
        <v>0</v>
      </c>
      <c r="G59" s="79"/>
      <c r="I59" s="79" t="str">
        <f>A59</f>
        <v>capitan Total</v>
      </c>
      <c r="J59" s="126" t="str">
        <f>IF(C59=0,"N/A",D59/C59)</f>
        <v>N/A</v>
      </c>
      <c r="K59" s="126" t="str">
        <f>IF(E59=0,"N/A",F59/E59)</f>
        <v>N/A</v>
      </c>
      <c r="O59" s="409" t="str">
        <f t="shared" ref="O59:Q59" si="7">I167</f>
        <v>grants-cibola Total</v>
      </c>
      <c r="P59" s="409" t="str">
        <f t="shared" si="7"/>
        <v>N/A</v>
      </c>
      <c r="Q59" s="409" t="str">
        <f t="shared" si="7"/>
        <v>N/A</v>
      </c>
    </row>
    <row r="60" spans="1:17">
      <c r="A60" t="s">
        <v>165</v>
      </c>
      <c r="B60" t="s">
        <v>47</v>
      </c>
      <c r="C60" s="76">
        <v>0</v>
      </c>
      <c r="D60" s="79">
        <v>0</v>
      </c>
      <c r="E60" s="76">
        <v>0</v>
      </c>
      <c r="F60" s="79">
        <v>0</v>
      </c>
      <c r="G60" s="79"/>
      <c r="I60" s="79"/>
      <c r="J60" s="79"/>
      <c r="K60" s="79"/>
      <c r="L60" t="s">
        <v>675</v>
      </c>
      <c r="O60" s="409" t="str">
        <f t="shared" ref="O60:Q60" si="8">I170</f>
        <v>great academy (the) Total</v>
      </c>
      <c r="P60" s="409" t="str">
        <f t="shared" si="8"/>
        <v>N/A</v>
      </c>
      <c r="Q60" s="409" t="str">
        <f t="shared" si="8"/>
        <v>N/A</v>
      </c>
    </row>
    <row r="61" spans="1:17">
      <c r="B61" t="s">
        <v>48</v>
      </c>
      <c r="C61" s="76">
        <v>0</v>
      </c>
      <c r="D61" s="79">
        <v>0</v>
      </c>
      <c r="E61" s="76">
        <v>0</v>
      </c>
      <c r="F61" s="79">
        <v>0</v>
      </c>
      <c r="G61" s="79"/>
      <c r="I61" s="79"/>
      <c r="J61" s="79"/>
      <c r="K61" s="79"/>
      <c r="O61" s="409" t="str">
        <f t="shared" ref="O61:Q61" si="9">I173</f>
        <v>hagerman Total</v>
      </c>
      <c r="P61" s="409" t="str">
        <f t="shared" si="9"/>
        <v>N/A</v>
      </c>
      <c r="Q61" s="409" t="str">
        <f t="shared" si="9"/>
        <v>N/A</v>
      </c>
    </row>
    <row r="62" spans="1:17">
      <c r="A62" t="s">
        <v>278</v>
      </c>
      <c r="C62" s="76">
        <v>0</v>
      </c>
      <c r="D62" s="79">
        <v>0</v>
      </c>
      <c r="E62" s="76">
        <v>0</v>
      </c>
      <c r="F62" s="79">
        <v>0</v>
      </c>
      <c r="G62" s="79"/>
      <c r="I62" s="79" t="str">
        <f>A62</f>
        <v>carinos de los ninos charter school Total</v>
      </c>
      <c r="J62" s="126" t="str">
        <f>IF(C62=0,"N/A",D62/C62)</f>
        <v>N/A</v>
      </c>
      <c r="K62" s="126" t="str">
        <f>IF(E62=0,"N/A",F62/E62)</f>
        <v>N/A</v>
      </c>
      <c r="L62" t="s">
        <v>675</v>
      </c>
      <c r="O62" s="409" t="str">
        <f t="shared" ref="O62:Q62" si="10">I176</f>
        <v>hatch Total</v>
      </c>
      <c r="P62" s="409" t="str">
        <f t="shared" si="10"/>
        <v>N/A</v>
      </c>
      <c r="Q62" s="409" t="str">
        <f t="shared" si="10"/>
        <v>N/A</v>
      </c>
    </row>
    <row r="63" spans="1:17">
      <c r="A63" t="s">
        <v>68</v>
      </c>
      <c r="B63" t="s">
        <v>47</v>
      </c>
      <c r="C63" s="76">
        <v>0</v>
      </c>
      <c r="D63" s="79">
        <v>0</v>
      </c>
      <c r="E63" s="76">
        <v>0</v>
      </c>
      <c r="F63" s="79">
        <v>0</v>
      </c>
      <c r="G63" s="79"/>
      <c r="I63" s="79"/>
      <c r="O63" s="409" t="str">
        <f t="shared" ref="O63:Q63" si="11">I179</f>
        <v>health leadership high school Total</v>
      </c>
      <c r="P63" s="409" t="str">
        <f t="shared" si="11"/>
        <v>N/A</v>
      </c>
      <c r="Q63" s="409" t="str">
        <f t="shared" si="11"/>
        <v>N/A</v>
      </c>
    </row>
    <row r="64" spans="1:17">
      <c r="B64" t="s">
        <v>48</v>
      </c>
      <c r="C64" s="76">
        <v>0</v>
      </c>
      <c r="D64" s="79">
        <v>0</v>
      </c>
      <c r="E64" s="76">
        <v>0</v>
      </c>
      <c r="F64" s="79">
        <v>0</v>
      </c>
      <c r="G64" s="79"/>
      <c r="I64" s="79"/>
      <c r="J64" s="126"/>
      <c r="K64" s="126"/>
      <c r="L64" t="s">
        <v>675</v>
      </c>
      <c r="O64" s="409" t="str">
        <f t="shared" ref="O64:Q64" si="12">I182</f>
        <v>hobbs Total</v>
      </c>
      <c r="P64" s="409" t="str">
        <f t="shared" si="12"/>
        <v>N/A</v>
      </c>
      <c r="Q64" s="409" t="str">
        <f t="shared" si="12"/>
        <v>N/A</v>
      </c>
    </row>
    <row r="65" spans="1:17">
      <c r="A65" t="s">
        <v>279</v>
      </c>
      <c r="C65" s="76">
        <v>0</v>
      </c>
      <c r="D65" s="79">
        <v>0</v>
      </c>
      <c r="E65" s="76">
        <v>0</v>
      </c>
      <c r="F65" s="79">
        <v>0</v>
      </c>
      <c r="G65" s="79"/>
      <c r="I65" s="79" t="str">
        <f>A65</f>
        <v>carlsbad Total</v>
      </c>
      <c r="J65" s="126" t="str">
        <f>IF(C65=0,"N/A",D65/C65)</f>
        <v>N/A</v>
      </c>
      <c r="K65" s="126" t="str">
        <f>IF(E65=0,"N/A",F65/E65)</f>
        <v>N/A</v>
      </c>
      <c r="O65" s="409" t="str">
        <f t="shared" ref="O65:Q65" si="13">I185</f>
        <v>hondo valley Total</v>
      </c>
      <c r="P65" s="409" t="str">
        <f t="shared" si="13"/>
        <v>N/A</v>
      </c>
      <c r="Q65" s="409" t="str">
        <f t="shared" si="13"/>
        <v>N/A</v>
      </c>
    </row>
    <row r="66" spans="1:17">
      <c r="A66" t="s">
        <v>69</v>
      </c>
      <c r="B66" t="s">
        <v>47</v>
      </c>
      <c r="C66" s="76">
        <v>0</v>
      </c>
      <c r="D66" s="79">
        <v>0</v>
      </c>
      <c r="E66" s="76">
        <v>0</v>
      </c>
      <c r="F66" s="79">
        <v>0</v>
      </c>
      <c r="G66" s="79"/>
      <c r="I66" s="79"/>
      <c r="J66" s="79"/>
      <c r="K66" s="79"/>
      <c r="L66" t="s">
        <v>675</v>
      </c>
      <c r="O66" s="409" t="str">
        <f t="shared" ref="O66:Q66" si="14">I188</f>
        <v>horizon academy west Total</v>
      </c>
      <c r="P66" s="409" t="str">
        <f t="shared" si="14"/>
        <v>N/A</v>
      </c>
      <c r="Q66" s="409" t="str">
        <f t="shared" si="14"/>
        <v>N/A</v>
      </c>
    </row>
    <row r="67" spans="1:17">
      <c r="B67" t="s">
        <v>48</v>
      </c>
      <c r="C67" s="76">
        <v>0</v>
      </c>
      <c r="D67" s="79">
        <v>0</v>
      </c>
      <c r="E67" s="76">
        <v>0</v>
      </c>
      <c r="F67" s="79">
        <v>0</v>
      </c>
      <c r="G67" s="79"/>
      <c r="I67" s="79"/>
      <c r="O67" s="409" t="str">
        <f t="shared" ref="O67:Q67" si="15">I191</f>
        <v>house Total</v>
      </c>
      <c r="P67" s="409" t="str">
        <f t="shared" si="15"/>
        <v>N/A</v>
      </c>
      <c r="Q67" s="409" t="str">
        <f t="shared" si="15"/>
        <v>N/A</v>
      </c>
    </row>
    <row r="68" spans="1:17">
      <c r="A68" t="s">
        <v>280</v>
      </c>
      <c r="C68" s="76">
        <v>0</v>
      </c>
      <c r="D68" s="79">
        <v>0</v>
      </c>
      <c r="E68" s="76">
        <v>0</v>
      </c>
      <c r="F68" s="79">
        <v>0</v>
      </c>
      <c r="G68" s="79"/>
      <c r="I68" s="79" t="str">
        <f>A68</f>
        <v>carrizozo Total</v>
      </c>
      <c r="J68" s="126" t="str">
        <f>IF(C68=0,"N/A",D68/C68)</f>
        <v>N/A</v>
      </c>
      <c r="K68" s="126" t="str">
        <f>IF(E68=0,"N/A",F68/E68)</f>
        <v>N/A</v>
      </c>
      <c r="L68" t="s">
        <v>675</v>
      </c>
      <c r="O68" s="409" t="str">
        <f t="shared" ref="O68:Q68" si="16">I194</f>
        <v>j. paul taylor academy Total</v>
      </c>
      <c r="P68" s="409" t="str">
        <f t="shared" si="16"/>
        <v>N/A</v>
      </c>
      <c r="Q68" s="409" t="str">
        <f t="shared" si="16"/>
        <v>N/A</v>
      </c>
    </row>
    <row r="69" spans="1:17">
      <c r="A69" t="s">
        <v>70</v>
      </c>
      <c r="B69" t="s">
        <v>47</v>
      </c>
      <c r="C69" s="76">
        <v>0</v>
      </c>
      <c r="D69" s="79">
        <v>0</v>
      </c>
      <c r="E69" s="76">
        <v>0</v>
      </c>
      <c r="F69" s="79">
        <v>0</v>
      </c>
      <c r="G69" s="79"/>
      <c r="I69" s="79"/>
      <c r="J69" s="79"/>
      <c r="K69" s="79"/>
      <c r="O69" s="409" t="str">
        <f t="shared" ref="O69:Q69" si="17">I197</f>
        <v>jal Total</v>
      </c>
      <c r="P69" s="409" t="str">
        <f t="shared" si="17"/>
        <v>N/A</v>
      </c>
      <c r="Q69" s="409" t="str">
        <f t="shared" si="17"/>
        <v>N/A</v>
      </c>
    </row>
    <row r="70" spans="1:17">
      <c r="B70" t="s">
        <v>48</v>
      </c>
      <c r="C70" s="76">
        <v>0</v>
      </c>
      <c r="D70" s="79">
        <v>0</v>
      </c>
      <c r="E70" s="76">
        <v>0</v>
      </c>
      <c r="F70" s="79">
        <v>0</v>
      </c>
      <c r="G70" s="79"/>
      <c r="I70" s="79"/>
      <c r="J70" s="79"/>
      <c r="K70" s="79"/>
      <c r="L70" t="s">
        <v>675</v>
      </c>
      <c r="O70" s="409" t="str">
        <f t="shared" ref="O70:Q70" si="18">I200</f>
        <v>jemez mountain Total</v>
      </c>
      <c r="P70" s="409" t="str">
        <f t="shared" si="18"/>
        <v>N/A</v>
      </c>
      <c r="Q70" s="409" t="str">
        <f t="shared" si="18"/>
        <v>N/A</v>
      </c>
    </row>
    <row r="71" spans="1:17">
      <c r="A71" t="s">
        <v>281</v>
      </c>
      <c r="C71" s="76">
        <v>0</v>
      </c>
      <c r="D71" s="79">
        <v>0</v>
      </c>
      <c r="E71" s="76">
        <v>0</v>
      </c>
      <c r="F71" s="79">
        <v>0</v>
      </c>
      <c r="G71" s="79"/>
      <c r="I71" s="79" t="str">
        <f>A71</f>
        <v>central Total</v>
      </c>
      <c r="J71" s="126" t="str">
        <f>IF(C71=0,"N/A",D71/C71)</f>
        <v>N/A</v>
      </c>
      <c r="K71" s="126" t="str">
        <f>IF(E71=0,"N/A",F71/E71)</f>
        <v>N/A</v>
      </c>
      <c r="O71" s="409" t="str">
        <f t="shared" ref="O71:Q71" si="19">I203</f>
        <v>jemez valley Total</v>
      </c>
      <c r="P71" s="409" t="str">
        <f t="shared" si="19"/>
        <v>N/A</v>
      </c>
      <c r="Q71" s="409" t="str">
        <f t="shared" si="19"/>
        <v>N/A</v>
      </c>
    </row>
    <row r="72" spans="1:17">
      <c r="A72" t="s">
        <v>71</v>
      </c>
      <c r="B72" t="s">
        <v>47</v>
      </c>
      <c r="C72" s="76">
        <v>0</v>
      </c>
      <c r="D72" s="79">
        <v>0</v>
      </c>
      <c r="E72" s="76">
        <v>0</v>
      </c>
      <c r="F72" s="79">
        <v>0</v>
      </c>
      <c r="G72" s="79"/>
      <c r="I72" s="79"/>
      <c r="L72" t="s">
        <v>675</v>
      </c>
      <c r="O72" s="409" t="str">
        <f t="shared" ref="O72:Q72" si="20">I206</f>
        <v>la academia dolores huerta Total</v>
      </c>
      <c r="P72" s="409" t="str">
        <f t="shared" si="20"/>
        <v>N/A</v>
      </c>
      <c r="Q72" s="409" t="str">
        <f t="shared" si="20"/>
        <v>N/A</v>
      </c>
    </row>
    <row r="73" spans="1:17">
      <c r="B73" t="s">
        <v>48</v>
      </c>
      <c r="C73" s="76">
        <v>0</v>
      </c>
      <c r="D73" s="79">
        <v>0</v>
      </c>
      <c r="E73" s="76">
        <v>0</v>
      </c>
      <c r="F73" s="79">
        <v>0</v>
      </c>
      <c r="G73" s="79"/>
      <c r="I73" s="79"/>
      <c r="J73" s="126"/>
      <c r="K73" s="126"/>
      <c r="O73" s="409" t="str">
        <f t="shared" ref="O73:Q73" si="21">I209</f>
        <v>la promesa early learning center Total</v>
      </c>
      <c r="P73" s="409" t="str">
        <f t="shared" si="21"/>
        <v>N/A</v>
      </c>
      <c r="Q73" s="409" t="str">
        <f t="shared" si="21"/>
        <v>N/A</v>
      </c>
    </row>
    <row r="74" spans="1:17">
      <c r="A74" t="s">
        <v>282</v>
      </c>
      <c r="C74" s="76">
        <v>0</v>
      </c>
      <c r="D74" s="79">
        <v>0</v>
      </c>
      <c r="E74" s="76">
        <v>0</v>
      </c>
      <c r="F74" s="79">
        <v>0</v>
      </c>
      <c r="G74" s="79"/>
      <c r="I74" s="79" t="str">
        <f>A74</f>
        <v>chama Total</v>
      </c>
      <c r="J74" s="126" t="str">
        <f>IF(C74=0,"N/A",D74/C74)</f>
        <v>N/A</v>
      </c>
      <c r="K74" s="126" t="str">
        <f>IF(E74=0,"N/A",F74/E74)</f>
        <v>N/A</v>
      </c>
      <c r="L74" t="s">
        <v>675</v>
      </c>
      <c r="O74" s="409" t="str">
        <f t="shared" ref="O74:Q74" si="22">I212</f>
        <v>la resolana leadership academy Total</v>
      </c>
      <c r="P74" s="409" t="str">
        <f t="shared" si="22"/>
        <v>N/A</v>
      </c>
      <c r="Q74" s="409" t="str">
        <f t="shared" si="22"/>
        <v>N/A</v>
      </c>
    </row>
    <row r="75" spans="1:17">
      <c r="A75" t="s">
        <v>167</v>
      </c>
      <c r="B75" t="s">
        <v>47</v>
      </c>
      <c r="C75" s="76">
        <v>0</v>
      </c>
      <c r="D75" s="79">
        <v>0</v>
      </c>
      <c r="E75" s="76">
        <v>0</v>
      </c>
      <c r="F75" s="79">
        <v>0</v>
      </c>
      <c r="G75" s="79"/>
      <c r="I75" s="79"/>
      <c r="J75" s="79"/>
      <c r="K75" s="79"/>
      <c r="O75" s="409" t="str">
        <f t="shared" ref="O75:Q75" si="23">I215</f>
        <v>la tierra montessori of the arts and sciences Total</v>
      </c>
      <c r="P75" s="409" t="str">
        <f t="shared" si="23"/>
        <v>N/A</v>
      </c>
      <c r="Q75" s="409" t="str">
        <f t="shared" si="23"/>
        <v>N/A</v>
      </c>
    </row>
    <row r="76" spans="1:17">
      <c r="B76" t="s">
        <v>48</v>
      </c>
      <c r="C76" s="76">
        <v>0</v>
      </c>
      <c r="D76" s="79">
        <v>0</v>
      </c>
      <c r="E76" s="76">
        <v>0</v>
      </c>
      <c r="F76" s="79">
        <v>0</v>
      </c>
      <c r="G76" s="79"/>
      <c r="I76" s="79"/>
      <c r="L76" t="s">
        <v>675</v>
      </c>
      <c r="O76" s="409" t="str">
        <f t="shared" ref="O76:Q76" si="24">I218</f>
        <v>lake arthur Total</v>
      </c>
      <c r="P76" s="409" t="str">
        <f t="shared" si="24"/>
        <v>N/A</v>
      </c>
      <c r="Q76" s="409" t="str">
        <f t="shared" si="24"/>
        <v>N/A</v>
      </c>
    </row>
    <row r="77" spans="1:17">
      <c r="A77" t="s">
        <v>284</v>
      </c>
      <c r="C77" s="76">
        <v>0</v>
      </c>
      <c r="D77" s="79">
        <v>0</v>
      </c>
      <c r="E77" s="76">
        <v>0</v>
      </c>
      <c r="F77" s="79">
        <v>0</v>
      </c>
      <c r="G77" s="79"/>
      <c r="I77" s="79" t="str">
        <f>A77</f>
        <v>cien aguas international school Total</v>
      </c>
      <c r="J77" s="126" t="str">
        <f>IF(C77=0,"N/A",D77/C77)</f>
        <v>N/A</v>
      </c>
      <c r="K77" s="126" t="str">
        <f>IF(E77=0,"N/A",F77/E77)</f>
        <v>N/A</v>
      </c>
      <c r="O77" s="409" t="str">
        <f t="shared" ref="O77:Q77" si="25">I221</f>
        <v>las cruces Total</v>
      </c>
      <c r="P77" s="409">
        <f t="shared" si="25"/>
        <v>17286.271186440677</v>
      </c>
      <c r="Q77" s="409">
        <f t="shared" si="25"/>
        <v>17286.271186440677</v>
      </c>
    </row>
    <row r="78" spans="1:17">
      <c r="A78" t="s">
        <v>72</v>
      </c>
      <c r="B78" t="s">
        <v>47</v>
      </c>
      <c r="C78" s="76">
        <v>0</v>
      </c>
      <c r="D78" s="79">
        <v>0</v>
      </c>
      <c r="E78" s="76">
        <v>0</v>
      </c>
      <c r="F78" s="79">
        <v>0</v>
      </c>
      <c r="G78" s="79"/>
      <c r="I78" s="79"/>
      <c r="J78" s="79"/>
      <c r="K78" s="79"/>
      <c r="L78" t="s">
        <v>675</v>
      </c>
      <c r="O78" s="409" t="str">
        <f t="shared" ref="O78:Q78" si="26">I224</f>
        <v>las montanas charter high school Total</v>
      </c>
      <c r="P78" s="409" t="str">
        <f t="shared" si="26"/>
        <v>N/A</v>
      </c>
      <c r="Q78" s="409" t="str">
        <f t="shared" si="26"/>
        <v>N/A</v>
      </c>
    </row>
    <row r="79" spans="1:17">
      <c r="B79" t="s">
        <v>48</v>
      </c>
      <c r="C79" s="76">
        <v>0</v>
      </c>
      <c r="D79" s="79">
        <v>0</v>
      </c>
      <c r="E79" s="76">
        <v>0</v>
      </c>
      <c r="F79" s="79">
        <v>0</v>
      </c>
      <c r="G79" s="79"/>
      <c r="I79" s="79"/>
      <c r="J79" s="79"/>
      <c r="K79" s="79"/>
      <c r="O79" s="409" t="str">
        <f t="shared" ref="O79:Q79" si="27">I227</f>
        <v>las vegas city Total</v>
      </c>
      <c r="P79" s="409">
        <f t="shared" si="27"/>
        <v>22000</v>
      </c>
      <c r="Q79" s="409">
        <f t="shared" si="27"/>
        <v>22001</v>
      </c>
    </row>
    <row r="80" spans="1:17">
      <c r="A80" t="s">
        <v>285</v>
      </c>
      <c r="C80" s="76">
        <v>0</v>
      </c>
      <c r="D80" s="79">
        <v>0</v>
      </c>
      <c r="E80" s="76">
        <v>0</v>
      </c>
      <c r="F80" s="79">
        <v>0</v>
      </c>
      <c r="G80" s="79"/>
      <c r="I80" s="79" t="str">
        <f>A80</f>
        <v>cimarron Total</v>
      </c>
      <c r="J80" s="126" t="str">
        <f>IF(C80=0,"N/A",D80/C80)</f>
        <v>N/A</v>
      </c>
      <c r="K80" s="126" t="str">
        <f>IF(E80=0,"N/A",F80/E80)</f>
        <v>N/A</v>
      </c>
      <c r="L80" t="s">
        <v>675</v>
      </c>
      <c r="O80" s="409" t="str">
        <f t="shared" ref="O80:Q80" si="28">I230</f>
        <v>logan Total</v>
      </c>
      <c r="P80" s="409" t="str">
        <f t="shared" si="28"/>
        <v>N/A</v>
      </c>
      <c r="Q80" s="409" t="str">
        <f t="shared" si="28"/>
        <v>N/A</v>
      </c>
    </row>
    <row r="81" spans="1:17">
      <c r="A81" t="s">
        <v>73</v>
      </c>
      <c r="B81" t="s">
        <v>47</v>
      </c>
      <c r="C81" s="76">
        <v>0</v>
      </c>
      <c r="D81" s="79">
        <v>0</v>
      </c>
      <c r="E81" s="76">
        <v>0</v>
      </c>
      <c r="F81" s="79">
        <v>0</v>
      </c>
      <c r="G81" s="79"/>
      <c r="I81" s="79"/>
      <c r="O81" s="409" t="str">
        <f t="shared" ref="O81:Q81" si="29">I233</f>
        <v>lordsburg Total</v>
      </c>
      <c r="P81" s="409" t="str">
        <f t="shared" si="29"/>
        <v>N/A</v>
      </c>
      <c r="Q81" s="409" t="str">
        <f t="shared" si="29"/>
        <v>N/A</v>
      </c>
    </row>
    <row r="82" spans="1:17">
      <c r="B82" t="s">
        <v>48</v>
      </c>
      <c r="C82" s="76">
        <v>0</v>
      </c>
      <c r="D82" s="79">
        <v>0</v>
      </c>
      <c r="E82" s="76">
        <v>0</v>
      </c>
      <c r="F82" s="79">
        <v>0</v>
      </c>
      <c r="G82" s="79"/>
      <c r="I82" s="79"/>
      <c r="J82" s="126"/>
      <c r="K82" s="126"/>
      <c r="L82" t="s">
        <v>675</v>
      </c>
      <c r="O82" s="409" t="str">
        <f t="shared" ref="O82:Q82" si="30">I236</f>
        <v>los alamos Total</v>
      </c>
      <c r="P82" s="409">
        <f t="shared" si="30"/>
        <v>16830.96632996633</v>
      </c>
      <c r="Q82" s="409">
        <f t="shared" si="30"/>
        <v>17335.895622895623</v>
      </c>
    </row>
    <row r="83" spans="1:17">
      <c r="A83" t="s">
        <v>286</v>
      </c>
      <c r="C83" s="76">
        <v>0</v>
      </c>
      <c r="D83" s="79">
        <v>0</v>
      </c>
      <c r="E83" s="76">
        <v>0</v>
      </c>
      <c r="F83" s="79">
        <v>0</v>
      </c>
      <c r="G83" s="79"/>
      <c r="I83" s="79" t="str">
        <f>A83</f>
        <v>clayton Total</v>
      </c>
      <c r="J83" s="126" t="str">
        <f>IF(C83=0,"N/A",D83/C83)</f>
        <v>N/A</v>
      </c>
      <c r="K83" s="126" t="str">
        <f>IF(E83=0,"N/A",F83/E83)</f>
        <v>N/A</v>
      </c>
      <c r="O83" s="409" t="str">
        <f t="shared" ref="O83:Q83" si="31">I239</f>
        <v>los lunas Total</v>
      </c>
      <c r="P83" s="409">
        <f t="shared" si="31"/>
        <v>47630.333333333336</v>
      </c>
      <c r="Q83" s="409">
        <f t="shared" si="31"/>
        <v>48582.666666666664</v>
      </c>
    </row>
    <row r="84" spans="1:17">
      <c r="A84" t="s">
        <v>74</v>
      </c>
      <c r="B84" t="s">
        <v>47</v>
      </c>
      <c r="C84" s="76">
        <v>0</v>
      </c>
      <c r="D84" s="79">
        <v>0</v>
      </c>
      <c r="E84" s="76">
        <v>0</v>
      </c>
      <c r="F84" s="79">
        <v>0</v>
      </c>
      <c r="G84" s="79"/>
      <c r="I84" s="79"/>
      <c r="J84" s="79"/>
      <c r="K84" s="79"/>
      <c r="L84" t="s">
        <v>675</v>
      </c>
      <c r="O84" s="409" t="str">
        <f t="shared" ref="O84:Q84" si="32">I242</f>
        <v>loving Total</v>
      </c>
      <c r="P84" s="409" t="str">
        <f t="shared" si="32"/>
        <v>N/A</v>
      </c>
      <c r="Q84" s="409" t="str">
        <f t="shared" si="32"/>
        <v>N/A</v>
      </c>
    </row>
    <row r="85" spans="1:17">
      <c r="B85" t="s">
        <v>48</v>
      </c>
      <c r="C85" s="76">
        <v>0</v>
      </c>
      <c r="D85" s="79">
        <v>0</v>
      </c>
      <c r="E85" s="76">
        <v>0</v>
      </c>
      <c r="F85" s="79">
        <v>0</v>
      </c>
      <c r="G85" s="79"/>
      <c r="I85" s="79"/>
      <c r="O85" s="409" t="str">
        <f t="shared" ref="O85:Q85" si="33">I245</f>
        <v>lovington Total</v>
      </c>
      <c r="P85" s="409" t="str">
        <f t="shared" si="33"/>
        <v>N/A</v>
      </c>
      <c r="Q85" s="409" t="str">
        <f t="shared" si="33"/>
        <v>N/A</v>
      </c>
    </row>
    <row r="86" spans="1:17">
      <c r="A86" t="s">
        <v>287</v>
      </c>
      <c r="C86" s="76">
        <v>0</v>
      </c>
      <c r="D86" s="79">
        <v>0</v>
      </c>
      <c r="E86" s="76">
        <v>0</v>
      </c>
      <c r="F86" s="79">
        <v>0</v>
      </c>
      <c r="G86" s="79"/>
      <c r="I86" s="79" t="str">
        <f>A86</f>
        <v>cloudcroft Total</v>
      </c>
      <c r="J86" s="126" t="str">
        <f>IF(C86=0,"N/A",D86/C86)</f>
        <v>N/A</v>
      </c>
      <c r="K86" s="126" t="str">
        <f>IF(E86=0,"N/A",F86/E86)</f>
        <v>N/A</v>
      </c>
      <c r="L86" t="s">
        <v>675</v>
      </c>
      <c r="O86" s="409" t="str">
        <f t="shared" ref="O86:Q86" si="34">I248</f>
        <v>magdalena Total</v>
      </c>
      <c r="P86" s="409" t="str">
        <f t="shared" si="34"/>
        <v>N/A</v>
      </c>
      <c r="Q86" s="409" t="str">
        <f t="shared" si="34"/>
        <v>N/A</v>
      </c>
    </row>
    <row r="87" spans="1:17">
      <c r="A87" t="s">
        <v>75</v>
      </c>
      <c r="B87" t="s">
        <v>47</v>
      </c>
      <c r="C87" s="76">
        <v>0</v>
      </c>
      <c r="D87" s="79">
        <v>0</v>
      </c>
      <c r="E87" s="76">
        <v>0</v>
      </c>
      <c r="F87" s="79">
        <v>0</v>
      </c>
      <c r="G87" s="79"/>
      <c r="I87" s="79"/>
      <c r="J87" s="79"/>
      <c r="K87" s="79"/>
      <c r="O87" s="409" t="str">
        <f t="shared" ref="O87:Q87" si="35">I251</f>
        <v>masters program (the) Total</v>
      </c>
      <c r="P87" s="409" t="str">
        <f t="shared" si="35"/>
        <v>N/A</v>
      </c>
      <c r="Q87" s="409" t="str">
        <f t="shared" si="35"/>
        <v>N/A</v>
      </c>
    </row>
    <row r="88" spans="1:17">
      <c r="B88" t="s">
        <v>48</v>
      </c>
      <c r="C88" s="76">
        <v>0</v>
      </c>
      <c r="D88" s="79">
        <v>0</v>
      </c>
      <c r="E88" s="76">
        <v>0</v>
      </c>
      <c r="F88" s="79">
        <v>0</v>
      </c>
      <c r="G88" s="79"/>
      <c r="I88" s="79"/>
      <c r="J88" s="79"/>
      <c r="K88" s="79"/>
      <c r="L88" t="s">
        <v>675</v>
      </c>
      <c r="O88" s="409" t="str">
        <f t="shared" ref="O88:Q88" si="36">I254</f>
        <v>maxwell Total</v>
      </c>
      <c r="P88" s="409" t="str">
        <f t="shared" si="36"/>
        <v>N/A</v>
      </c>
      <c r="Q88" s="409" t="str">
        <f t="shared" si="36"/>
        <v>N/A</v>
      </c>
    </row>
    <row r="89" spans="1:17">
      <c r="A89" t="s">
        <v>288</v>
      </c>
      <c r="C89" s="76">
        <v>0</v>
      </c>
      <c r="D89" s="79">
        <v>0</v>
      </c>
      <c r="E89" s="76">
        <v>0</v>
      </c>
      <c r="F89" s="79">
        <v>0</v>
      </c>
      <c r="G89" s="79"/>
      <c r="I89" s="79" t="str">
        <f>A89</f>
        <v>clovis Total</v>
      </c>
      <c r="J89" s="126" t="str">
        <f>IF(C89=0,"N/A",D89/C89)</f>
        <v>N/A</v>
      </c>
      <c r="K89" s="126" t="str">
        <f>IF(E89=0,"N/A",F89/E89)</f>
        <v>N/A</v>
      </c>
      <c r="O89" s="409" t="str">
        <f t="shared" ref="O89:Q89" si="37">I257</f>
        <v>mccurdy charter school Total</v>
      </c>
      <c r="P89" s="409" t="str">
        <f t="shared" si="37"/>
        <v>N/A</v>
      </c>
      <c r="Q89" s="409" t="str">
        <f t="shared" si="37"/>
        <v>N/A</v>
      </c>
    </row>
    <row r="90" spans="1:17">
      <c r="A90" t="s">
        <v>76</v>
      </c>
      <c r="B90" t="s">
        <v>47</v>
      </c>
      <c r="C90" s="76">
        <v>0</v>
      </c>
      <c r="D90" s="79">
        <v>0</v>
      </c>
      <c r="E90" s="76">
        <v>0</v>
      </c>
      <c r="F90" s="79">
        <v>0</v>
      </c>
      <c r="G90" s="79"/>
      <c r="I90" s="79"/>
      <c r="L90" t="s">
        <v>675</v>
      </c>
      <c r="O90" s="409" t="str">
        <f t="shared" ref="O90:Q90" si="38">I260</f>
        <v>media arts collaborative charter school Total</v>
      </c>
      <c r="P90" s="409" t="str">
        <f t="shared" si="38"/>
        <v>N/A</v>
      </c>
      <c r="Q90" s="409" t="str">
        <f t="shared" si="38"/>
        <v>N/A</v>
      </c>
    </row>
    <row r="91" spans="1:17">
      <c r="B91" t="s">
        <v>48</v>
      </c>
      <c r="C91" s="76">
        <v>0</v>
      </c>
      <c r="D91" s="79">
        <v>0</v>
      </c>
      <c r="E91" s="76">
        <v>0</v>
      </c>
      <c r="F91" s="79">
        <v>0</v>
      </c>
      <c r="G91" s="79"/>
      <c r="I91" s="79"/>
      <c r="J91" s="126"/>
      <c r="K91" s="126"/>
      <c r="O91" s="409" t="str">
        <f t="shared" ref="O91:Q91" si="39">I263</f>
        <v>melrose Total</v>
      </c>
      <c r="P91" s="409" t="str">
        <f t="shared" si="39"/>
        <v>N/A</v>
      </c>
      <c r="Q91" s="409" t="str">
        <f t="shared" si="39"/>
        <v>N/A</v>
      </c>
    </row>
    <row r="92" spans="1:17">
      <c r="A92" t="s">
        <v>289</v>
      </c>
      <c r="C92" s="76">
        <v>0</v>
      </c>
      <c r="D92" s="79">
        <v>0</v>
      </c>
      <c r="E92" s="76">
        <v>0</v>
      </c>
      <c r="F92" s="79">
        <v>0</v>
      </c>
      <c r="G92" s="79"/>
      <c r="I92" s="79" t="str">
        <f>A92</f>
        <v>cobre Total</v>
      </c>
      <c r="J92" s="126" t="str">
        <f>IF(C92=0,"N/A",D92/C92)</f>
        <v>N/A</v>
      </c>
      <c r="K92" s="126" t="str">
        <f>IF(E92=0,"N/A",F92/E92)</f>
        <v>N/A</v>
      </c>
      <c r="L92" t="s">
        <v>675</v>
      </c>
      <c r="O92" s="409" t="str">
        <f t="shared" ref="O92:Q92" si="40">I266</f>
        <v>mesa vista Total</v>
      </c>
      <c r="P92" s="409">
        <f t="shared" si="40"/>
        <v>22366</v>
      </c>
      <c r="Q92" s="409">
        <f t="shared" si="40"/>
        <v>22366</v>
      </c>
    </row>
    <row r="93" spans="1:17">
      <c r="A93" t="s">
        <v>168</v>
      </c>
      <c r="B93" t="s">
        <v>47</v>
      </c>
      <c r="C93" s="76">
        <v>0</v>
      </c>
      <c r="D93" s="79">
        <v>0</v>
      </c>
      <c r="E93" s="76">
        <v>0</v>
      </c>
      <c r="F93" s="79">
        <v>0</v>
      </c>
      <c r="G93" s="79"/>
      <c r="I93" s="79"/>
      <c r="J93" s="79"/>
      <c r="K93" s="79"/>
      <c r="O93" s="409" t="str">
        <f t="shared" ref="O93:Q93" si="41">I269</f>
        <v>mission achievement and success Total</v>
      </c>
      <c r="P93" s="409" t="str">
        <f t="shared" si="41"/>
        <v>N/A</v>
      </c>
      <c r="Q93" s="409" t="str">
        <f t="shared" si="41"/>
        <v>N/A</v>
      </c>
    </row>
    <row r="94" spans="1:17">
      <c r="B94" t="s">
        <v>48</v>
      </c>
      <c r="C94" s="76">
        <v>0</v>
      </c>
      <c r="D94" s="79">
        <v>0</v>
      </c>
      <c r="E94" s="76">
        <v>0</v>
      </c>
      <c r="F94" s="79">
        <v>0</v>
      </c>
      <c r="G94" s="79"/>
      <c r="I94" s="79"/>
      <c r="L94" t="s">
        <v>675</v>
      </c>
      <c r="O94" s="409" t="str">
        <f t="shared" ref="O94:Q94" si="42">I272</f>
        <v>monte del sol charter school Total</v>
      </c>
      <c r="P94" s="409" t="str">
        <f t="shared" si="42"/>
        <v>N/A</v>
      </c>
      <c r="Q94" s="409" t="str">
        <f t="shared" si="42"/>
        <v>N/A</v>
      </c>
    </row>
    <row r="95" spans="1:17">
      <c r="A95" t="s">
        <v>290</v>
      </c>
      <c r="C95" s="76">
        <v>0</v>
      </c>
      <c r="D95" s="79">
        <v>0</v>
      </c>
      <c r="E95" s="76">
        <v>0</v>
      </c>
      <c r="F95" s="79">
        <v>0</v>
      </c>
      <c r="G95" s="79"/>
      <c r="I95" s="79" t="str">
        <f>A95</f>
        <v>coral community charter Total</v>
      </c>
      <c r="J95" s="126" t="str">
        <f>IF(C95=0,"N/A",D95/C95)</f>
        <v>N/A</v>
      </c>
      <c r="K95" s="126" t="str">
        <f>IF(E95=0,"N/A",F95/E95)</f>
        <v>N/A</v>
      </c>
      <c r="O95" s="409" t="str">
        <f t="shared" ref="O95:Q95" si="43">I275</f>
        <v>montessori elementary school (the) Total</v>
      </c>
      <c r="P95" s="409" t="str">
        <f t="shared" si="43"/>
        <v>N/A</v>
      </c>
      <c r="Q95" s="409" t="str">
        <f t="shared" si="43"/>
        <v>N/A</v>
      </c>
    </row>
    <row r="96" spans="1:17">
      <c r="A96" t="s">
        <v>77</v>
      </c>
      <c r="B96" t="s">
        <v>47</v>
      </c>
      <c r="C96" s="76">
        <v>0</v>
      </c>
      <c r="D96" s="79">
        <v>0</v>
      </c>
      <c r="E96" s="76">
        <v>0</v>
      </c>
      <c r="F96" s="79">
        <v>0</v>
      </c>
      <c r="G96" s="79"/>
      <c r="I96" s="79"/>
      <c r="J96" s="79"/>
      <c r="K96" s="79"/>
      <c r="L96" t="s">
        <v>675</v>
      </c>
      <c r="O96" s="409" t="str">
        <f t="shared" ref="O96:Q96" si="44">I278</f>
        <v>mora Total</v>
      </c>
      <c r="P96" s="409" t="str">
        <f t="shared" si="44"/>
        <v>N/A</v>
      </c>
      <c r="Q96" s="409" t="str">
        <f t="shared" si="44"/>
        <v>N/A</v>
      </c>
    </row>
    <row r="97" spans="1:17">
      <c r="B97" t="s">
        <v>48</v>
      </c>
      <c r="C97" s="76">
        <v>0</v>
      </c>
      <c r="D97" s="79">
        <v>0</v>
      </c>
      <c r="E97" s="76">
        <v>0</v>
      </c>
      <c r="F97" s="79">
        <v>0</v>
      </c>
      <c r="G97" s="79"/>
      <c r="I97" s="79"/>
      <c r="J97" s="79"/>
      <c r="K97" s="79"/>
      <c r="O97" s="409" t="str">
        <f t="shared" ref="O97:Q97" si="45">I281</f>
        <v>moriarty-edgewood Total</v>
      </c>
      <c r="P97" s="409">
        <f t="shared" si="45"/>
        <v>25608.48</v>
      </c>
      <c r="Q97" s="409">
        <f t="shared" si="45"/>
        <v>25608.48</v>
      </c>
    </row>
    <row r="98" spans="1:17">
      <c r="A98" t="s">
        <v>291</v>
      </c>
      <c r="C98" s="76">
        <v>0</v>
      </c>
      <c r="D98" s="79">
        <v>0</v>
      </c>
      <c r="E98" s="76">
        <v>0</v>
      </c>
      <c r="F98" s="79">
        <v>0</v>
      </c>
      <c r="G98" s="79"/>
      <c r="I98" s="79" t="str">
        <f>A98</f>
        <v>corona Total</v>
      </c>
      <c r="J98" s="126" t="str">
        <f>IF(C98=0,"N/A",D98/C98)</f>
        <v>N/A</v>
      </c>
      <c r="K98" s="126" t="str">
        <f>IF(E98=0,"N/A",F98/E98)</f>
        <v>N/A</v>
      </c>
      <c r="L98" t="s">
        <v>675</v>
      </c>
      <c r="O98" s="409" t="str">
        <f t="shared" ref="O98:Q98" si="46">I284</f>
        <v>mosquero Total</v>
      </c>
      <c r="P98" s="409" t="str">
        <f t="shared" si="46"/>
        <v>N/A</v>
      </c>
      <c r="Q98" s="409" t="str">
        <f t="shared" si="46"/>
        <v>N/A</v>
      </c>
    </row>
    <row r="99" spans="1:17">
      <c r="A99" t="s">
        <v>169</v>
      </c>
      <c r="B99" t="s">
        <v>47</v>
      </c>
      <c r="C99" s="76">
        <v>0</v>
      </c>
      <c r="D99" s="79">
        <v>0</v>
      </c>
      <c r="E99" s="76">
        <v>0</v>
      </c>
      <c r="F99" s="79">
        <v>0</v>
      </c>
      <c r="G99" s="79"/>
      <c r="I99" s="79"/>
      <c r="O99" s="409" t="str">
        <f t="shared" ref="O99:Q99" si="47">I287</f>
        <v>mountainair Total</v>
      </c>
      <c r="P99" s="409" t="str">
        <f t="shared" si="47"/>
        <v>N/A</v>
      </c>
      <c r="Q99" s="409" t="str">
        <f t="shared" si="47"/>
        <v>N/A</v>
      </c>
    </row>
    <row r="100" spans="1:17">
      <c r="B100" t="s">
        <v>48</v>
      </c>
      <c r="C100" s="76">
        <v>0</v>
      </c>
      <c r="D100" s="79">
        <v>0</v>
      </c>
      <c r="E100" s="76">
        <v>0</v>
      </c>
      <c r="F100" s="79">
        <v>0</v>
      </c>
      <c r="G100" s="79"/>
      <c r="I100" s="79"/>
      <c r="J100" s="126"/>
      <c r="K100" s="126"/>
      <c r="L100" t="s">
        <v>675</v>
      </c>
      <c r="O100" s="409" t="str">
        <f t="shared" ref="O100:Q100" si="48">I290</f>
        <v>new america school las cruces Total</v>
      </c>
      <c r="P100" s="409">
        <f t="shared" si="48"/>
        <v>21420.85</v>
      </c>
      <c r="Q100" s="409">
        <f t="shared" si="48"/>
        <v>21420.85</v>
      </c>
    </row>
    <row r="101" spans="1:17">
      <c r="A101" t="s">
        <v>293</v>
      </c>
      <c r="C101" s="76">
        <v>0</v>
      </c>
      <c r="D101" s="79">
        <v>0</v>
      </c>
      <c r="E101" s="76">
        <v>0</v>
      </c>
      <c r="F101" s="79">
        <v>0</v>
      </c>
      <c r="G101" s="79"/>
      <c r="I101" s="79" t="str">
        <f>A101</f>
        <v>cottonwood classical preparatory school Total</v>
      </c>
      <c r="J101" s="126" t="str">
        <f>IF(C101=0,"N/A",D101/C101)</f>
        <v>N/A</v>
      </c>
      <c r="K101" s="126" t="str">
        <f>IF(E101=0,"N/A",F101/E101)</f>
        <v>N/A</v>
      </c>
      <c r="O101" s="409" t="str">
        <f t="shared" ref="O101:Q101" si="49">I293</f>
        <v>new america school new mexico Total</v>
      </c>
      <c r="P101" s="409">
        <f t="shared" si="49"/>
        <v>30765.980000000003</v>
      </c>
      <c r="Q101" s="409">
        <f t="shared" si="49"/>
        <v>30765.98</v>
      </c>
    </row>
    <row r="102" spans="1:17">
      <c r="A102" t="s">
        <v>78</v>
      </c>
      <c r="B102" t="s">
        <v>47</v>
      </c>
      <c r="C102" s="76">
        <v>0</v>
      </c>
      <c r="D102" s="79">
        <v>0</v>
      </c>
      <c r="E102" s="76">
        <v>0</v>
      </c>
      <c r="F102" s="79">
        <v>0</v>
      </c>
      <c r="G102" s="79"/>
      <c r="I102" s="79"/>
      <c r="J102" s="79"/>
      <c r="K102" s="79"/>
      <c r="L102" t="s">
        <v>675</v>
      </c>
      <c r="O102" s="409" t="str">
        <f t="shared" ref="O102:Q102" si="50">I296</f>
        <v>new mexico connections academy Total</v>
      </c>
      <c r="P102" s="409" t="str">
        <f t="shared" si="50"/>
        <v>N/A</v>
      </c>
      <c r="Q102" s="409" t="str">
        <f t="shared" si="50"/>
        <v>N/A</v>
      </c>
    </row>
    <row r="103" spans="1:17">
      <c r="B103" t="s">
        <v>48</v>
      </c>
      <c r="C103" s="76">
        <v>0</v>
      </c>
      <c r="D103" s="79">
        <v>0</v>
      </c>
      <c r="E103" s="76">
        <v>0</v>
      </c>
      <c r="F103" s="79">
        <v>0</v>
      </c>
      <c r="G103" s="79"/>
      <c r="I103" s="79"/>
      <c r="O103" s="409" t="str">
        <f t="shared" ref="O103:Q103" si="51">I299</f>
        <v>new mexico school for the arts Total</v>
      </c>
      <c r="P103" s="409" t="str">
        <f t="shared" si="51"/>
        <v>N/A</v>
      </c>
      <c r="Q103" s="409" t="str">
        <f t="shared" si="51"/>
        <v>N/A</v>
      </c>
    </row>
    <row r="104" spans="1:17">
      <c r="A104" t="s">
        <v>295</v>
      </c>
      <c r="C104" s="76">
        <v>0</v>
      </c>
      <c r="D104" s="79">
        <v>0</v>
      </c>
      <c r="E104" s="76">
        <v>0</v>
      </c>
      <c r="F104" s="79">
        <v>0</v>
      </c>
      <c r="G104" s="79"/>
      <c r="I104" s="79" t="str">
        <f>A104</f>
        <v>cuba Total</v>
      </c>
      <c r="J104" s="126" t="str">
        <f>IF(C104=0,"N/A",D104/C104)</f>
        <v>N/A</v>
      </c>
      <c r="K104" s="126" t="str">
        <f>IF(E104=0,"N/A",F104/E104)</f>
        <v>N/A</v>
      </c>
      <c r="L104" t="s">
        <v>675</v>
      </c>
      <c r="O104" s="409" t="str">
        <f t="shared" ref="O104:Q104" si="52">I302</f>
        <v>north valley academy Total</v>
      </c>
      <c r="P104" s="409" t="str">
        <f t="shared" si="52"/>
        <v>N/A</v>
      </c>
      <c r="Q104" s="409" t="str">
        <f t="shared" si="52"/>
        <v>N/A</v>
      </c>
    </row>
    <row r="105" spans="1:17">
      <c r="A105" t="s">
        <v>172</v>
      </c>
      <c r="B105" t="s">
        <v>47</v>
      </c>
      <c r="C105" s="76">
        <v>0</v>
      </c>
      <c r="D105" s="79">
        <v>0</v>
      </c>
      <c r="E105" s="76">
        <v>0</v>
      </c>
      <c r="F105" s="79">
        <v>0</v>
      </c>
      <c r="G105" s="79"/>
      <c r="I105" s="79"/>
      <c r="J105" s="79"/>
      <c r="K105" s="79"/>
      <c r="O105" s="409" t="str">
        <f t="shared" ref="O105:Q105" si="53">I305</f>
        <v>pecos Total</v>
      </c>
      <c r="P105" s="409" t="str">
        <f t="shared" si="53"/>
        <v>N/A</v>
      </c>
      <c r="Q105" s="409" t="str">
        <f t="shared" si="53"/>
        <v>N/A</v>
      </c>
    </row>
    <row r="106" spans="1:17">
      <c r="B106" t="s">
        <v>48</v>
      </c>
      <c r="C106" s="76">
        <v>0</v>
      </c>
      <c r="D106" s="79">
        <v>0</v>
      </c>
      <c r="E106" s="76">
        <v>0</v>
      </c>
      <c r="F106" s="79">
        <v>0</v>
      </c>
      <c r="G106" s="79"/>
      <c r="I106" s="79"/>
      <c r="J106" s="79"/>
      <c r="K106" s="79"/>
      <c r="L106" t="s">
        <v>675</v>
      </c>
      <c r="O106" s="409" t="str">
        <f t="shared" ref="O106:Q106" si="54">I308</f>
        <v>penasco Total</v>
      </c>
      <c r="P106" s="409" t="str">
        <f t="shared" si="54"/>
        <v>N/A</v>
      </c>
      <c r="Q106" s="409" t="str">
        <f t="shared" si="54"/>
        <v>N/A</v>
      </c>
    </row>
    <row r="107" spans="1:17">
      <c r="A107" t="s">
        <v>296</v>
      </c>
      <c r="C107" s="76">
        <v>0</v>
      </c>
      <c r="D107" s="79">
        <v>0</v>
      </c>
      <c r="E107" s="76">
        <v>0</v>
      </c>
      <c r="F107" s="79">
        <v>0</v>
      </c>
      <c r="G107" s="79"/>
      <c r="I107" s="79" t="str">
        <f>A107</f>
        <v>deap Total</v>
      </c>
      <c r="J107" s="126" t="str">
        <f>IF(C107=0,"N/A",D107/C107)</f>
        <v>N/A</v>
      </c>
      <c r="K107" s="126" t="str">
        <f>IF(E107=0,"N/A",F107/E107)</f>
        <v>N/A</v>
      </c>
      <c r="O107" s="409" t="str">
        <f t="shared" ref="O107:Q107" si="55">I311</f>
        <v>pojoaque Total</v>
      </c>
      <c r="P107" s="409">
        <f t="shared" si="55"/>
        <v>25221.462626262626</v>
      </c>
      <c r="Q107" s="409">
        <f t="shared" si="55"/>
        <v>25221.462626262626</v>
      </c>
    </row>
    <row r="108" spans="1:17">
      <c r="A108" t="s">
        <v>79</v>
      </c>
      <c r="B108" t="s">
        <v>47</v>
      </c>
      <c r="C108" s="76">
        <v>0</v>
      </c>
      <c r="D108" s="79">
        <v>0</v>
      </c>
      <c r="E108" s="76">
        <v>0</v>
      </c>
      <c r="F108" s="79">
        <v>0</v>
      </c>
      <c r="G108" s="79"/>
      <c r="I108" s="79"/>
      <c r="L108" t="s">
        <v>675</v>
      </c>
      <c r="O108" s="409" t="str">
        <f t="shared" ref="O108:Q108" si="56">I314</f>
        <v>portales Total</v>
      </c>
      <c r="P108" s="409" t="str">
        <f t="shared" si="56"/>
        <v>N/A</v>
      </c>
      <c r="Q108" s="409" t="str">
        <f t="shared" si="56"/>
        <v>N/A</v>
      </c>
    </row>
    <row r="109" spans="1:17">
      <c r="B109" t="s">
        <v>48</v>
      </c>
      <c r="C109" s="76">
        <v>4.96</v>
      </c>
      <c r="D109" s="79">
        <v>71986.350000000006</v>
      </c>
      <c r="E109" s="76">
        <v>4.96</v>
      </c>
      <c r="F109" s="79">
        <v>71986.350000000006</v>
      </c>
      <c r="G109" s="79"/>
      <c r="I109" s="79"/>
      <c r="J109" s="126"/>
      <c r="K109" s="126"/>
      <c r="O109" s="409" t="str">
        <f>I317</f>
        <v>quemado Total</v>
      </c>
      <c r="P109" s="409" t="str">
        <f>J317</f>
        <v>N/A</v>
      </c>
      <c r="Q109" s="409" t="str">
        <f>K317</f>
        <v>N/A</v>
      </c>
    </row>
    <row r="110" spans="1:17">
      <c r="A110" t="s">
        <v>297</v>
      </c>
      <c r="C110" s="76">
        <v>4.96</v>
      </c>
      <c r="D110" s="79">
        <v>71986.350000000006</v>
      </c>
      <c r="E110" s="76">
        <v>4.96</v>
      </c>
      <c r="F110" s="79">
        <v>71986.350000000006</v>
      </c>
      <c r="G110" s="79"/>
      <c r="I110" s="79" t="str">
        <f>A110</f>
        <v>deming Total</v>
      </c>
      <c r="J110" s="126">
        <f>IF(C110=0,"N/A",D110/C110)</f>
        <v>14513.377016129034</v>
      </c>
      <c r="K110" s="126">
        <f>IF(E110=0,"N/A",F110/E110)</f>
        <v>14513.377016129034</v>
      </c>
      <c r="L110" t="s">
        <v>675</v>
      </c>
      <c r="O110" s="409" t="str">
        <f>I320</f>
        <v>questa Total</v>
      </c>
      <c r="P110" s="409" t="str">
        <f>J320</f>
        <v>N/A</v>
      </c>
      <c r="Q110" s="409" t="str">
        <f>K320</f>
        <v>N/A</v>
      </c>
    </row>
    <row r="111" spans="1:17">
      <c r="A111" t="s">
        <v>80</v>
      </c>
      <c r="B111" t="s">
        <v>47</v>
      </c>
      <c r="C111" s="76">
        <v>0</v>
      </c>
      <c r="D111" s="79">
        <v>0</v>
      </c>
      <c r="E111" s="76">
        <v>0</v>
      </c>
      <c r="F111" s="79">
        <v>0</v>
      </c>
      <c r="G111" s="79"/>
      <c r="I111" s="79"/>
      <c r="J111" s="79"/>
      <c r="K111" s="79"/>
      <c r="O111" s="409" t="str">
        <f>I323</f>
        <v>raton Total</v>
      </c>
      <c r="P111" s="409" t="str">
        <f>J323</f>
        <v>N/A</v>
      </c>
      <c r="Q111" s="409" t="str">
        <f>K323</f>
        <v>N/A</v>
      </c>
    </row>
    <row r="112" spans="1:17">
      <c r="B112" t="s">
        <v>48</v>
      </c>
      <c r="C112" s="76">
        <v>0</v>
      </c>
      <c r="D112" s="79">
        <v>0</v>
      </c>
      <c r="E112" s="76">
        <v>0</v>
      </c>
      <c r="F112" s="79">
        <v>0</v>
      </c>
      <c r="G112" s="79"/>
      <c r="I112" s="79"/>
      <c r="L112" t="s">
        <v>675</v>
      </c>
      <c r="O112" s="409" t="str">
        <f>I326</f>
        <v>red river valley charter school Total</v>
      </c>
      <c r="P112" s="409" t="str">
        <f>J326</f>
        <v>N/A</v>
      </c>
      <c r="Q112" s="409" t="str">
        <f>K326</f>
        <v>N/A</v>
      </c>
    </row>
    <row r="113" spans="1:17">
      <c r="A113" t="s">
        <v>299</v>
      </c>
      <c r="C113" s="76">
        <v>0</v>
      </c>
      <c r="D113" s="79">
        <v>0</v>
      </c>
      <c r="E113" s="76">
        <v>0</v>
      </c>
      <c r="F113" s="79">
        <v>0</v>
      </c>
      <c r="G113" s="79"/>
      <c r="I113" s="79" t="str">
        <f>A113</f>
        <v>des moines Total</v>
      </c>
      <c r="J113" s="126" t="str">
        <f>IF(C113=0,"N/A",D113/C113)</f>
        <v>N/A</v>
      </c>
      <c r="K113" s="126" t="str">
        <f>IF(E113=0,"N/A",F113/E113)</f>
        <v>N/A</v>
      </c>
      <c r="O113" s="409" t="str">
        <f>I329</f>
        <v>reserve Total</v>
      </c>
      <c r="P113" s="409" t="str">
        <f>J329</f>
        <v>N/A</v>
      </c>
      <c r="Q113" s="409" t="str">
        <f>K329</f>
        <v>N/A</v>
      </c>
    </row>
    <row r="114" spans="1:17">
      <c r="A114" t="s">
        <v>81</v>
      </c>
      <c r="B114" t="s">
        <v>47</v>
      </c>
      <c r="C114" s="76">
        <v>0</v>
      </c>
      <c r="D114" s="79">
        <v>0</v>
      </c>
      <c r="E114" s="76">
        <v>0</v>
      </c>
      <c r="F114" s="79">
        <v>0</v>
      </c>
      <c r="G114" s="79"/>
      <c r="I114" s="79"/>
      <c r="J114" s="79"/>
      <c r="K114" s="79"/>
      <c r="L114" t="s">
        <v>675</v>
      </c>
      <c r="O114" s="409" t="str">
        <f>I332</f>
        <v>rio rancho Total</v>
      </c>
      <c r="P114" s="409" t="str">
        <f>J332</f>
        <v>N/A</v>
      </c>
      <c r="Q114" s="409" t="str">
        <f>K332</f>
        <v>N/A</v>
      </c>
    </row>
    <row r="115" spans="1:17">
      <c r="B115" t="s">
        <v>48</v>
      </c>
      <c r="C115" s="76">
        <v>0</v>
      </c>
      <c r="D115" s="79">
        <v>0</v>
      </c>
      <c r="E115" s="76">
        <v>0</v>
      </c>
      <c r="F115" s="79">
        <v>0</v>
      </c>
      <c r="G115" s="79"/>
      <c r="I115" s="79"/>
      <c r="J115" s="79"/>
      <c r="K115" s="79"/>
      <c r="O115" s="409" t="str">
        <f>I335</f>
        <v>roots and wings community charter school Total</v>
      </c>
      <c r="P115" s="409" t="str">
        <f>J335</f>
        <v>N/A</v>
      </c>
      <c r="Q115" s="409" t="str">
        <f>K335</f>
        <v>N/A</v>
      </c>
    </row>
    <row r="116" spans="1:17">
      <c r="A116" t="s">
        <v>300</v>
      </c>
      <c r="C116" s="76">
        <v>0</v>
      </c>
      <c r="D116" s="79">
        <v>0</v>
      </c>
      <c r="E116" s="76">
        <v>0</v>
      </c>
      <c r="F116" s="79">
        <v>0</v>
      </c>
      <c r="G116" s="79"/>
      <c r="I116" s="79" t="str">
        <f>A116</f>
        <v>dexter Total</v>
      </c>
      <c r="J116" s="126" t="str">
        <f>IF(C116=0,"N/A",D116/C116)</f>
        <v>N/A</v>
      </c>
      <c r="K116" s="126" t="str">
        <f>IF(E116=0,"N/A",F116/E116)</f>
        <v>N/A</v>
      </c>
      <c r="L116" t="s">
        <v>675</v>
      </c>
      <c r="O116" s="409" t="str">
        <f>I338</f>
        <v>roswell Total</v>
      </c>
      <c r="P116" s="409">
        <f>J338</f>
        <v>38779.818181818184</v>
      </c>
      <c r="Q116" s="409">
        <f>K338</f>
        <v>38779.818181818184</v>
      </c>
    </row>
    <row r="117" spans="1:17">
      <c r="A117" t="s">
        <v>82</v>
      </c>
      <c r="B117" t="s">
        <v>47</v>
      </c>
      <c r="C117" s="76">
        <v>0</v>
      </c>
      <c r="D117" s="79">
        <v>0</v>
      </c>
      <c r="E117" s="76">
        <v>0</v>
      </c>
      <c r="F117" s="79">
        <v>0</v>
      </c>
      <c r="G117" s="79"/>
      <c r="I117" s="79"/>
      <c r="O117" s="409" t="str">
        <f>I341</f>
        <v>roy Total</v>
      </c>
      <c r="P117" s="409" t="str">
        <f>J341</f>
        <v>N/A</v>
      </c>
      <c r="Q117" s="409" t="str">
        <f>K341</f>
        <v>N/A</v>
      </c>
    </row>
    <row r="118" spans="1:17">
      <c r="B118" t="s">
        <v>48</v>
      </c>
      <c r="C118" s="76">
        <v>0</v>
      </c>
      <c r="D118" s="79">
        <v>0</v>
      </c>
      <c r="E118" s="76">
        <v>0</v>
      </c>
      <c r="F118" s="79">
        <v>0</v>
      </c>
      <c r="G118" s="79"/>
      <c r="I118" s="79"/>
      <c r="J118" s="126"/>
      <c r="K118" s="126"/>
      <c r="L118" t="s">
        <v>675</v>
      </c>
      <c r="O118" s="409" t="str">
        <f>I344</f>
        <v>ruidoso Total</v>
      </c>
      <c r="P118" s="409" t="str">
        <f>J344</f>
        <v>N/A</v>
      </c>
      <c r="Q118" s="409" t="str">
        <f>K344</f>
        <v>N/A</v>
      </c>
    </row>
    <row r="119" spans="1:17">
      <c r="A119" t="s">
        <v>302</v>
      </c>
      <c r="C119" s="76">
        <v>0</v>
      </c>
      <c r="D119" s="79">
        <v>0</v>
      </c>
      <c r="E119" s="76">
        <v>0</v>
      </c>
      <c r="F119" s="79">
        <v>0</v>
      </c>
      <c r="G119" s="79"/>
      <c r="I119" s="79" t="str">
        <f>A119</f>
        <v>dora Total</v>
      </c>
      <c r="J119" s="126" t="str">
        <f>IF(C119=0,"N/A",D119/C119)</f>
        <v>N/A</v>
      </c>
      <c r="K119" s="126" t="str">
        <f>IF(E119=0,"N/A",F119/E119)</f>
        <v>N/A</v>
      </c>
      <c r="O119" s="409" t="str">
        <f>I347</f>
        <v>san jon Total</v>
      </c>
      <c r="P119" s="409" t="str">
        <f>J347</f>
        <v>N/A</v>
      </c>
      <c r="Q119" s="409" t="str">
        <f>K347</f>
        <v>N/A</v>
      </c>
    </row>
    <row r="120" spans="1:17">
      <c r="A120" t="s">
        <v>174</v>
      </c>
      <c r="B120" t="s">
        <v>47</v>
      </c>
      <c r="C120" s="76">
        <v>0</v>
      </c>
      <c r="D120" s="79">
        <v>0</v>
      </c>
      <c r="E120" s="76">
        <v>0</v>
      </c>
      <c r="F120" s="79">
        <v>0</v>
      </c>
      <c r="G120" s="79"/>
      <c r="I120" s="79"/>
      <c r="J120" s="79"/>
      <c r="K120" s="79"/>
      <c r="L120" t="s">
        <v>675</v>
      </c>
      <c r="O120" s="409" t="str">
        <f>I350</f>
        <v>sandoval academy of bilingual education Total</v>
      </c>
      <c r="P120" s="409" t="str">
        <f>J350</f>
        <v>N/A</v>
      </c>
      <c r="Q120" s="409" t="str">
        <f>K350</f>
        <v>N/A</v>
      </c>
    </row>
    <row r="121" spans="1:17">
      <c r="B121" t="s">
        <v>48</v>
      </c>
      <c r="C121" s="76">
        <v>0</v>
      </c>
      <c r="D121" s="79">
        <v>0</v>
      </c>
      <c r="E121" s="76">
        <v>0</v>
      </c>
      <c r="F121" s="79">
        <v>0</v>
      </c>
      <c r="G121" s="79"/>
      <c r="I121" s="79"/>
      <c r="O121" s="409" t="str">
        <f>I353</f>
        <v>santa fe Total</v>
      </c>
      <c r="P121" s="409">
        <f>J353</f>
        <v>19882.093708693988</v>
      </c>
      <c r="Q121" s="409">
        <f>K353</f>
        <v>19882.093708693988</v>
      </c>
    </row>
    <row r="122" spans="1:17">
      <c r="A122" t="s">
        <v>303</v>
      </c>
      <c r="C122" s="76">
        <v>0</v>
      </c>
      <c r="D122" s="79">
        <v>0</v>
      </c>
      <c r="E122" s="76">
        <v>0</v>
      </c>
      <c r="F122" s="79">
        <v>0</v>
      </c>
      <c r="G122" s="79"/>
      <c r="I122" s="79" t="str">
        <f>A122</f>
        <v>dream dine charter school Total</v>
      </c>
      <c r="J122" s="126" t="str">
        <f>IF(C122=0,"N/A",D122/C122)</f>
        <v>N/A</v>
      </c>
      <c r="K122" s="126" t="str">
        <f>IF(E122=0,"N/A",F122/E122)</f>
        <v>N/A</v>
      </c>
      <c r="L122" t="s">
        <v>675</v>
      </c>
      <c r="O122" s="409" t="str">
        <f>I356</f>
        <v>santa rosa Total</v>
      </c>
      <c r="P122" s="409" t="str">
        <f>J356</f>
        <v>N/A</v>
      </c>
      <c r="Q122" s="409" t="str">
        <f>K356</f>
        <v>N/A</v>
      </c>
    </row>
    <row r="123" spans="1:17">
      <c r="A123" t="s">
        <v>83</v>
      </c>
      <c r="B123" t="s">
        <v>47</v>
      </c>
      <c r="C123" s="76">
        <v>0</v>
      </c>
      <c r="D123" s="79">
        <v>0</v>
      </c>
      <c r="E123" s="76">
        <v>0</v>
      </c>
      <c r="F123" s="79">
        <v>0</v>
      </c>
      <c r="G123" s="79"/>
      <c r="I123" s="79"/>
      <c r="J123" s="79"/>
      <c r="K123" s="79"/>
      <c r="O123" s="409" t="str">
        <f>I359</f>
        <v>school of dreams academy Total</v>
      </c>
      <c r="P123" s="409" t="str">
        <f>J359</f>
        <v>N/A</v>
      </c>
      <c r="Q123" s="409" t="str">
        <f>K359</f>
        <v>N/A</v>
      </c>
    </row>
    <row r="124" spans="1:17">
      <c r="B124" t="s">
        <v>48</v>
      </c>
      <c r="C124" s="76">
        <v>0</v>
      </c>
      <c r="D124" s="79">
        <v>0</v>
      </c>
      <c r="E124" s="76">
        <v>0</v>
      </c>
      <c r="F124" s="79">
        <v>0</v>
      </c>
      <c r="G124" s="79"/>
      <c r="I124" s="79"/>
      <c r="J124" s="79"/>
      <c r="K124" s="79"/>
      <c r="L124" t="s">
        <v>675</v>
      </c>
      <c r="O124" s="409" t="str">
        <f>I362</f>
        <v>silver city Total</v>
      </c>
      <c r="P124" s="409" t="str">
        <f>J362</f>
        <v>N/A</v>
      </c>
      <c r="Q124" s="409" t="str">
        <f>K362</f>
        <v>N/A</v>
      </c>
    </row>
    <row r="125" spans="1:17">
      <c r="A125" t="s">
        <v>304</v>
      </c>
      <c r="C125" s="76">
        <v>0</v>
      </c>
      <c r="D125" s="79">
        <v>0</v>
      </c>
      <c r="E125" s="76">
        <v>0</v>
      </c>
      <c r="F125" s="79">
        <v>0</v>
      </c>
      <c r="G125" s="79"/>
      <c r="I125" s="79" t="str">
        <f>A125</f>
        <v>dulce Total</v>
      </c>
      <c r="J125" s="126" t="str">
        <f>IF(C125=0,"N/A",D125/C125)</f>
        <v>N/A</v>
      </c>
      <c r="K125" s="126" t="str">
        <f>IF(E125=0,"N/A",F125/E125)</f>
        <v>N/A</v>
      </c>
      <c r="O125" s="409" t="str">
        <f>I365</f>
        <v>six directions indigenous school Total</v>
      </c>
      <c r="P125" s="409" t="str">
        <f>J365</f>
        <v>N/A</v>
      </c>
      <c r="Q125" s="409" t="str">
        <f>K365</f>
        <v>N/A</v>
      </c>
    </row>
    <row r="126" spans="1:17">
      <c r="A126" t="s">
        <v>84</v>
      </c>
      <c r="B126" t="s">
        <v>47</v>
      </c>
      <c r="C126" s="76">
        <v>0</v>
      </c>
      <c r="D126" s="79">
        <v>0</v>
      </c>
      <c r="E126" s="76">
        <v>0</v>
      </c>
      <c r="F126" s="79">
        <v>0</v>
      </c>
      <c r="G126" s="79"/>
      <c r="I126" s="79"/>
      <c r="L126" t="s">
        <v>675</v>
      </c>
      <c r="O126" s="409" t="str">
        <f>I368</f>
        <v>socorro Total</v>
      </c>
      <c r="P126" s="409">
        <f>J368</f>
        <v>10860</v>
      </c>
      <c r="Q126" s="409">
        <f>K368</f>
        <v>10860</v>
      </c>
    </row>
    <row r="127" spans="1:17">
      <c r="B127" t="s">
        <v>48</v>
      </c>
      <c r="C127" s="76">
        <v>0</v>
      </c>
      <c r="D127" s="79">
        <v>0</v>
      </c>
      <c r="E127" s="76">
        <v>0</v>
      </c>
      <c r="F127" s="79">
        <v>0</v>
      </c>
      <c r="G127" s="79"/>
      <c r="I127" s="79"/>
      <c r="J127" s="126"/>
      <c r="K127" s="126"/>
      <c r="O127" s="409" t="str">
        <f>I371</f>
        <v>south valley preparatory school Total</v>
      </c>
      <c r="P127" s="409" t="str">
        <f>J371</f>
        <v>N/A</v>
      </c>
      <c r="Q127" s="409" t="str">
        <f>K371</f>
        <v>N/A</v>
      </c>
    </row>
    <row r="128" spans="1:17">
      <c r="A128" t="s">
        <v>307</v>
      </c>
      <c r="C128" s="76">
        <v>0</v>
      </c>
      <c r="D128" s="79">
        <v>0</v>
      </c>
      <c r="E128" s="76">
        <v>0</v>
      </c>
      <c r="F128" s="79">
        <v>0</v>
      </c>
      <c r="G128" s="79"/>
      <c r="I128" s="79" t="str">
        <f>A128</f>
        <v>elida Total</v>
      </c>
      <c r="J128" s="126" t="str">
        <f>IF(C128=0,"N/A",D128/C128)</f>
        <v>N/A</v>
      </c>
      <c r="K128" s="126" t="str">
        <f>IF(E128=0,"N/A",F128/E128)</f>
        <v>N/A</v>
      </c>
      <c r="L128" t="s">
        <v>675</v>
      </c>
      <c r="O128" s="409" t="str">
        <f>I374</f>
        <v>southwest aeronautics mathematics and science Total</v>
      </c>
      <c r="P128" s="409" t="str">
        <f>J374</f>
        <v>N/A</v>
      </c>
      <c r="Q128" s="409" t="str">
        <f>K374</f>
        <v>N/A</v>
      </c>
    </row>
    <row r="129" spans="1:17">
      <c r="A129" t="s">
        <v>85</v>
      </c>
      <c r="B129" t="s">
        <v>47</v>
      </c>
      <c r="C129" s="76">
        <v>0</v>
      </c>
      <c r="D129" s="79">
        <v>0</v>
      </c>
      <c r="E129" s="76">
        <v>0</v>
      </c>
      <c r="F129" s="79">
        <v>0</v>
      </c>
      <c r="G129" s="79"/>
      <c r="I129" s="79"/>
      <c r="J129" s="79"/>
      <c r="K129" s="79"/>
      <c r="O129" s="409" t="str">
        <f>I377</f>
        <v>southwest primary learning center Total</v>
      </c>
      <c r="P129" s="409" t="str">
        <f>J377</f>
        <v>N/A</v>
      </c>
      <c r="Q129" s="409" t="str">
        <f>K377</f>
        <v>N/A</v>
      </c>
    </row>
    <row r="130" spans="1:17">
      <c r="B130" t="s">
        <v>48</v>
      </c>
      <c r="C130" s="76">
        <v>4</v>
      </c>
      <c r="D130" s="79">
        <v>83750</v>
      </c>
      <c r="E130" s="76">
        <v>4</v>
      </c>
      <c r="F130" s="79">
        <v>87002</v>
      </c>
      <c r="G130" s="79"/>
      <c r="I130" s="79"/>
      <c r="L130" t="s">
        <v>675</v>
      </c>
      <c r="O130" s="409" t="str">
        <f>I380</f>
        <v>southwest secondary learning center Total</v>
      </c>
      <c r="P130" s="409" t="str">
        <f>J380</f>
        <v>N/A</v>
      </c>
      <c r="Q130" s="409" t="str">
        <f>K380</f>
        <v>N/A</v>
      </c>
    </row>
    <row r="131" spans="1:17">
      <c r="A131" t="s">
        <v>308</v>
      </c>
      <c r="C131" s="76">
        <v>4</v>
      </c>
      <c r="D131" s="79">
        <v>83750</v>
      </c>
      <c r="E131" s="76">
        <v>4</v>
      </c>
      <c r="F131" s="79">
        <v>87002</v>
      </c>
      <c r="G131" s="79"/>
      <c r="I131" s="79" t="str">
        <f>A131</f>
        <v>espanola Total</v>
      </c>
      <c r="J131" s="126">
        <f>IF(C131=0,"N/A",D131/C131)</f>
        <v>20937.5</v>
      </c>
      <c r="K131" s="126">
        <f>IF(E131=0,"N/A",F131/E131)</f>
        <v>21750.5</v>
      </c>
      <c r="O131" s="409" t="str">
        <f>I383</f>
        <v>springer Total</v>
      </c>
      <c r="P131" s="409" t="str">
        <f>J383</f>
        <v>N/A</v>
      </c>
      <c r="Q131" s="409" t="str">
        <f>K383</f>
        <v>N/A</v>
      </c>
    </row>
    <row r="132" spans="1:17">
      <c r="A132" t="s">
        <v>86</v>
      </c>
      <c r="B132" t="s">
        <v>47</v>
      </c>
      <c r="C132" s="76">
        <v>0</v>
      </c>
      <c r="D132" s="79">
        <v>0</v>
      </c>
      <c r="E132" s="76">
        <v>0</v>
      </c>
      <c r="F132" s="79">
        <v>0</v>
      </c>
      <c r="G132" s="79"/>
      <c r="I132" s="79"/>
      <c r="J132" s="79"/>
      <c r="K132" s="79"/>
      <c r="L132" t="s">
        <v>675</v>
      </c>
      <c r="O132" s="409" t="str">
        <f>I386</f>
        <v>T or C Total</v>
      </c>
      <c r="P132" s="409" t="str">
        <f>J386</f>
        <v>N/A</v>
      </c>
      <c r="Q132" s="409" t="str">
        <f>K386</f>
        <v>N/A</v>
      </c>
    </row>
    <row r="133" spans="1:17">
      <c r="B133" t="s">
        <v>48</v>
      </c>
      <c r="C133" s="76">
        <v>0</v>
      </c>
      <c r="D133" s="79">
        <v>0</v>
      </c>
      <c r="E133" s="76">
        <v>0</v>
      </c>
      <c r="F133" s="79">
        <v>0</v>
      </c>
      <c r="G133" s="79"/>
      <c r="I133" s="79"/>
      <c r="J133" s="79"/>
      <c r="K133" s="79"/>
      <c r="O133" s="409" t="str">
        <f>I389</f>
        <v>taos Total</v>
      </c>
      <c r="P133" s="409" t="str">
        <f>J389</f>
        <v>N/A</v>
      </c>
      <c r="Q133" s="409" t="str">
        <f>K389</f>
        <v>N/A</v>
      </c>
    </row>
    <row r="134" spans="1:17">
      <c r="A134" t="s">
        <v>309</v>
      </c>
      <c r="C134" s="76">
        <v>0</v>
      </c>
      <c r="D134" s="79">
        <v>0</v>
      </c>
      <c r="E134" s="76">
        <v>0</v>
      </c>
      <c r="F134" s="79">
        <v>0</v>
      </c>
      <c r="G134" s="79"/>
      <c r="I134" s="79" t="str">
        <f>A134</f>
        <v>estancia Total</v>
      </c>
      <c r="J134" s="126" t="str">
        <f>IF(C134=0,"N/A",D134/C134)</f>
        <v>N/A</v>
      </c>
      <c r="K134" s="126" t="str">
        <f>IF(E134=0,"N/A",F134/E134)</f>
        <v>N/A</v>
      </c>
      <c r="L134" t="s">
        <v>675</v>
      </c>
      <c r="O134" s="409" t="str">
        <f>I392</f>
        <v>taos academy charter school Total</v>
      </c>
      <c r="P134" s="409" t="str">
        <f>J392</f>
        <v>N/A</v>
      </c>
      <c r="Q134" s="409" t="str">
        <f>K392</f>
        <v>N/A</v>
      </c>
    </row>
    <row r="135" spans="1:17">
      <c r="A135" t="s">
        <v>177</v>
      </c>
      <c r="B135" t="s">
        <v>47</v>
      </c>
      <c r="C135" s="76">
        <v>0</v>
      </c>
      <c r="D135" s="79">
        <v>0</v>
      </c>
      <c r="E135" s="76">
        <v>0</v>
      </c>
      <c r="F135" s="79">
        <v>0</v>
      </c>
      <c r="G135" s="79"/>
      <c r="I135" s="79"/>
      <c r="O135" s="409" t="str">
        <f>I395</f>
        <v>taos integrated school of the arts Total</v>
      </c>
      <c r="P135" s="409" t="str">
        <f>J395</f>
        <v>N/A</v>
      </c>
      <c r="Q135" s="409" t="str">
        <f>K395</f>
        <v>N/A</v>
      </c>
    </row>
    <row r="136" spans="1:17">
      <c r="B136" t="s">
        <v>48</v>
      </c>
      <c r="C136" s="76">
        <v>0</v>
      </c>
      <c r="D136" s="79">
        <v>0</v>
      </c>
      <c r="E136" s="76">
        <v>0</v>
      </c>
      <c r="F136" s="79">
        <v>0</v>
      </c>
      <c r="G136" s="79"/>
      <c r="I136" s="79"/>
      <c r="J136" s="126"/>
      <c r="K136" s="126"/>
      <c r="L136" t="s">
        <v>675</v>
      </c>
      <c r="O136" s="409" t="str">
        <f>I398</f>
        <v>taos international school Total</v>
      </c>
      <c r="P136" s="409" t="str">
        <f>J398</f>
        <v>N/A</v>
      </c>
      <c r="Q136" s="409" t="str">
        <f>K398</f>
        <v>N/A</v>
      </c>
    </row>
    <row r="137" spans="1:17">
      <c r="A137" t="s">
        <v>310</v>
      </c>
      <c r="C137" s="76">
        <v>0</v>
      </c>
      <c r="D137" s="79">
        <v>0</v>
      </c>
      <c r="E137" s="76">
        <v>0</v>
      </c>
      <c r="F137" s="79">
        <v>0</v>
      </c>
      <c r="G137" s="79"/>
      <c r="I137" s="79" t="str">
        <f>A137</f>
        <v>estancia valley clasical academy Total</v>
      </c>
      <c r="J137" s="126" t="str">
        <f>IF(C137=0,"N/A",D137/C137)</f>
        <v>N/A</v>
      </c>
      <c r="K137" s="126" t="str">
        <f>IF(E137=0,"N/A",F137/E137)</f>
        <v>N/A</v>
      </c>
      <c r="O137" s="409" t="str">
        <f>I401</f>
        <v>tatum Total</v>
      </c>
      <c r="P137" s="409" t="str">
        <f>J401</f>
        <v>N/A</v>
      </c>
      <c r="Q137" s="409" t="str">
        <f>K401</f>
        <v>N/A</v>
      </c>
    </row>
    <row r="138" spans="1:17">
      <c r="A138" t="s">
        <v>87</v>
      </c>
      <c r="B138" t="s">
        <v>47</v>
      </c>
      <c r="C138" s="76">
        <v>0</v>
      </c>
      <c r="D138" s="79">
        <v>0</v>
      </c>
      <c r="E138" s="76">
        <v>0</v>
      </c>
      <c r="F138" s="79">
        <v>0</v>
      </c>
      <c r="G138" s="79"/>
      <c r="I138" s="79"/>
      <c r="J138" s="79"/>
      <c r="K138" s="79"/>
      <c r="L138" t="s">
        <v>675</v>
      </c>
      <c r="O138" s="409" t="str">
        <f>I404</f>
        <v>technology leadership high school Total</v>
      </c>
      <c r="P138" s="409" t="str">
        <f>J404</f>
        <v>N/A</v>
      </c>
      <c r="Q138" s="409" t="str">
        <f>K404</f>
        <v>N/A</v>
      </c>
    </row>
    <row r="139" spans="1:17">
      <c r="B139" t="s">
        <v>48</v>
      </c>
      <c r="C139" s="76">
        <v>0</v>
      </c>
      <c r="D139" s="79">
        <v>0</v>
      </c>
      <c r="E139" s="76">
        <v>0</v>
      </c>
      <c r="F139" s="79">
        <v>0</v>
      </c>
      <c r="G139" s="79"/>
      <c r="I139" s="79"/>
      <c r="O139" s="409" t="str">
        <f>I407</f>
        <v>texico Total</v>
      </c>
      <c r="P139" s="409" t="str">
        <f>J407</f>
        <v>N/A</v>
      </c>
      <c r="Q139" s="409" t="str">
        <f>K407</f>
        <v>N/A</v>
      </c>
    </row>
    <row r="140" spans="1:17">
      <c r="A140" t="s">
        <v>311</v>
      </c>
      <c r="C140" s="76">
        <v>0</v>
      </c>
      <c r="D140" s="79">
        <v>0</v>
      </c>
      <c r="E140" s="76">
        <v>0</v>
      </c>
      <c r="F140" s="79">
        <v>0</v>
      </c>
      <c r="G140" s="79"/>
      <c r="I140" s="79" t="str">
        <f>A140</f>
        <v>eunice Total</v>
      </c>
      <c r="J140" s="126" t="str">
        <f>IF(C140=0,"N/A",D140/C140)</f>
        <v>N/A</v>
      </c>
      <c r="K140" s="126" t="str">
        <f>IF(E140=0,"N/A",F140/E140)</f>
        <v>N/A</v>
      </c>
      <c r="L140" t="s">
        <v>675</v>
      </c>
      <c r="O140" s="409" t="str">
        <f>I410</f>
        <v>tierra adentro of new mexico Total</v>
      </c>
      <c r="P140" s="409" t="str">
        <f>J410</f>
        <v>N/A</v>
      </c>
      <c r="Q140" s="409" t="str">
        <f>K410</f>
        <v>N/A</v>
      </c>
    </row>
    <row r="141" spans="1:17">
      <c r="A141" t="s">
        <v>178</v>
      </c>
      <c r="B141" t="s">
        <v>47</v>
      </c>
      <c r="C141" s="76">
        <v>0</v>
      </c>
      <c r="D141" s="79">
        <v>0</v>
      </c>
      <c r="E141" s="76">
        <v>0</v>
      </c>
      <c r="F141" s="79">
        <v>0</v>
      </c>
      <c r="G141" s="79"/>
      <c r="I141" s="79"/>
      <c r="J141" s="79"/>
      <c r="K141" s="79"/>
      <c r="O141" s="409" t="str">
        <f>I413</f>
        <v>tierra encantada charter school Total</v>
      </c>
      <c r="P141" s="409" t="str">
        <f>J413</f>
        <v>N/A</v>
      </c>
      <c r="Q141" s="409" t="str">
        <f>K413</f>
        <v>N/A</v>
      </c>
    </row>
    <row r="142" spans="1:17">
      <c r="B142" t="s">
        <v>48</v>
      </c>
      <c r="C142" s="76">
        <v>1</v>
      </c>
      <c r="D142" s="79">
        <v>26523</v>
      </c>
      <c r="E142" s="76">
        <v>1</v>
      </c>
      <c r="F142" s="79">
        <v>26523</v>
      </c>
      <c r="G142" s="79"/>
      <c r="I142" s="79"/>
      <c r="J142" s="79"/>
      <c r="K142" s="79"/>
      <c r="L142" t="s">
        <v>675</v>
      </c>
      <c r="O142" s="409" t="str">
        <f>I416</f>
        <v>tucumcari Total</v>
      </c>
      <c r="P142" s="409">
        <f>J416</f>
        <v>9880</v>
      </c>
      <c r="Q142" s="409">
        <f>K416</f>
        <v>9979</v>
      </c>
    </row>
    <row r="143" spans="1:17">
      <c r="A143" t="s">
        <v>312</v>
      </c>
      <c r="C143" s="76">
        <v>1</v>
      </c>
      <c r="D143" s="79">
        <v>26523</v>
      </c>
      <c r="E143" s="76">
        <v>1</v>
      </c>
      <c r="F143" s="79">
        <v>26523</v>
      </c>
      <c r="G143" s="79"/>
      <c r="I143" s="79" t="str">
        <f>A143</f>
        <v>explore academy Total</v>
      </c>
      <c r="J143" s="126">
        <f>IF(C143=0,"N/A",D143/C143)</f>
        <v>26523</v>
      </c>
      <c r="K143" s="126">
        <f>IF(E143=0,"N/A",F143/E143)</f>
        <v>26523</v>
      </c>
      <c r="O143" s="409" t="str">
        <f>I419</f>
        <v>tularosa Total</v>
      </c>
      <c r="P143" s="409" t="str">
        <f>J419</f>
        <v>N/A</v>
      </c>
      <c r="Q143" s="409" t="str">
        <f>K419</f>
        <v>N/A</v>
      </c>
    </row>
    <row r="144" spans="1:17">
      <c r="A144" t="s">
        <v>88</v>
      </c>
      <c r="B144" t="s">
        <v>47</v>
      </c>
      <c r="C144" s="76">
        <v>1</v>
      </c>
      <c r="D144" s="79">
        <v>15669</v>
      </c>
      <c r="E144" s="76">
        <v>1</v>
      </c>
      <c r="F144" s="79">
        <v>15669</v>
      </c>
      <c r="G144" s="79"/>
      <c r="I144" s="79"/>
      <c r="L144" t="s">
        <v>675</v>
      </c>
      <c r="O144" s="409" t="str">
        <f>I422</f>
        <v>turquoise trail charter school Total</v>
      </c>
      <c r="P144" s="409" t="str">
        <f>J422</f>
        <v>N/A</v>
      </c>
      <c r="Q144" s="409" t="str">
        <f>K422</f>
        <v>N/A</v>
      </c>
    </row>
    <row r="145" spans="1:17">
      <c r="B145" t="s">
        <v>48</v>
      </c>
      <c r="C145" s="76">
        <v>0</v>
      </c>
      <c r="D145" s="79">
        <v>0</v>
      </c>
      <c r="E145" s="76">
        <v>0</v>
      </c>
      <c r="F145" s="79">
        <v>0</v>
      </c>
      <c r="G145" s="79"/>
      <c r="I145" s="79"/>
      <c r="J145" s="126"/>
      <c r="K145" s="126"/>
      <c r="O145" s="409" t="str">
        <f>I425</f>
        <v>vaughn Total</v>
      </c>
      <c r="P145" s="409" t="str">
        <f>J425</f>
        <v>N/A</v>
      </c>
      <c r="Q145" s="409" t="str">
        <f>K425</f>
        <v>N/A</v>
      </c>
    </row>
    <row r="146" spans="1:17">
      <c r="A146" t="s">
        <v>313</v>
      </c>
      <c r="C146" s="76">
        <v>1</v>
      </c>
      <c r="D146" s="79">
        <v>15669</v>
      </c>
      <c r="E146" s="76">
        <v>1</v>
      </c>
      <c r="F146" s="79">
        <v>15669</v>
      </c>
      <c r="G146" s="79"/>
      <c r="I146" s="79" t="str">
        <f>A146</f>
        <v>farmington Total</v>
      </c>
      <c r="J146" s="126">
        <f>IF(C146=0,"N/A",D146/C146)</f>
        <v>15669</v>
      </c>
      <c r="K146" s="126">
        <f>IF(E146=0,"N/A",F146/E146)</f>
        <v>15669</v>
      </c>
      <c r="L146" t="s">
        <v>675</v>
      </c>
      <c r="O146" s="409" t="str">
        <f>I428</f>
        <v>wagon mound Total</v>
      </c>
      <c r="P146" s="409" t="str">
        <f>J428</f>
        <v>N/A</v>
      </c>
      <c r="Q146" s="409" t="str">
        <f>K428</f>
        <v>N/A</v>
      </c>
    </row>
    <row r="147" spans="1:17">
      <c r="A147" t="s">
        <v>89</v>
      </c>
      <c r="B147" t="s">
        <v>47</v>
      </c>
      <c r="C147" s="76">
        <v>0</v>
      </c>
      <c r="D147" s="79">
        <v>0</v>
      </c>
      <c r="E147" s="76">
        <v>0</v>
      </c>
      <c r="F147" s="79">
        <v>0</v>
      </c>
      <c r="G147" s="79"/>
      <c r="I147" s="79"/>
      <c r="J147" s="79"/>
      <c r="K147" s="79"/>
      <c r="O147" s="409" t="str">
        <f>I431</f>
        <v>walatowa charter high school Total</v>
      </c>
      <c r="P147" s="409" t="str">
        <f>J431</f>
        <v>N/A</v>
      </c>
      <c r="Q147" s="409" t="str">
        <f>K431</f>
        <v>N/A</v>
      </c>
    </row>
    <row r="148" spans="1:17">
      <c r="B148" t="s">
        <v>48</v>
      </c>
      <c r="C148" s="76">
        <v>0</v>
      </c>
      <c r="D148" s="79">
        <v>0</v>
      </c>
      <c r="E148" s="76">
        <v>0</v>
      </c>
      <c r="F148" s="79">
        <v>0</v>
      </c>
      <c r="G148" s="79"/>
      <c r="I148" s="79"/>
      <c r="L148" t="s">
        <v>675</v>
      </c>
      <c r="O148" s="409" t="str">
        <f>I434</f>
        <v>west las vegas Total</v>
      </c>
      <c r="P148" s="409" t="str">
        <f>J434</f>
        <v>N/A</v>
      </c>
      <c r="Q148" s="409" t="str">
        <f>K434</f>
        <v>N/A</v>
      </c>
    </row>
    <row r="149" spans="1:17">
      <c r="A149" t="s">
        <v>314</v>
      </c>
      <c r="C149" s="76">
        <v>0</v>
      </c>
      <c r="D149" s="79">
        <v>0</v>
      </c>
      <c r="E149" s="76">
        <v>0</v>
      </c>
      <c r="F149" s="79">
        <v>0</v>
      </c>
      <c r="G149" s="79"/>
      <c r="I149" s="79" t="str">
        <f>A149</f>
        <v>floyd Total</v>
      </c>
      <c r="J149" s="126" t="str">
        <f>IF(C149=0,"N/A",D149/C149)</f>
        <v>N/A</v>
      </c>
      <c r="K149" s="126" t="str">
        <f>IF(E149=0,"N/A",F149/E149)</f>
        <v>N/A</v>
      </c>
      <c r="O149" s="409" t="str">
        <f>I437</f>
        <v>william w. and josephine dorn charter community school Total</v>
      </c>
      <c r="P149" s="409" t="str">
        <f>J437</f>
        <v>N/A</v>
      </c>
      <c r="Q149" s="409" t="str">
        <f>K437</f>
        <v>N/A</v>
      </c>
    </row>
    <row r="150" spans="1:17">
      <c r="A150" t="s">
        <v>90</v>
      </c>
      <c r="B150" t="s">
        <v>47</v>
      </c>
      <c r="C150" s="76">
        <v>0</v>
      </c>
      <c r="D150" s="79">
        <v>0</v>
      </c>
      <c r="E150" s="76">
        <v>0</v>
      </c>
      <c r="F150" s="79">
        <v>0</v>
      </c>
      <c r="G150" s="79"/>
      <c r="I150" s="79"/>
      <c r="J150" s="79"/>
      <c r="K150" s="79"/>
      <c r="L150" t="s">
        <v>675</v>
      </c>
      <c r="O150" s="409" t="str">
        <f>I440</f>
        <v>zuni Total</v>
      </c>
      <c r="P150" s="409" t="str">
        <f>J440</f>
        <v>N/A</v>
      </c>
      <c r="Q150" s="409" t="str">
        <f>K440</f>
        <v>N/A</v>
      </c>
    </row>
    <row r="151" spans="1:17">
      <c r="B151" t="s">
        <v>48</v>
      </c>
      <c r="C151" s="76">
        <v>0</v>
      </c>
      <c r="D151" s="79">
        <v>0</v>
      </c>
      <c r="E151" s="76">
        <v>0</v>
      </c>
      <c r="F151" s="79">
        <v>0</v>
      </c>
      <c r="G151" s="79"/>
      <c r="I151" s="79"/>
      <c r="J151" s="79"/>
      <c r="K151" s="79"/>
      <c r="O151" s="409" t="str">
        <f>I443</f>
        <v>cesar chavez community school Total</v>
      </c>
      <c r="P151" s="409" t="str">
        <f>J443</f>
        <v>N/A</v>
      </c>
      <c r="Q151" s="409" t="str">
        <f>K443</f>
        <v>N/A</v>
      </c>
    </row>
    <row r="152" spans="1:17">
      <c r="A152" t="s">
        <v>315</v>
      </c>
      <c r="C152" s="76">
        <v>0</v>
      </c>
      <c r="D152" s="79">
        <v>0</v>
      </c>
      <c r="E152" s="76">
        <v>0</v>
      </c>
      <c r="F152" s="79">
        <v>0</v>
      </c>
      <c r="G152" s="79"/>
      <c r="I152" s="79" t="str">
        <f>A152</f>
        <v>fort sumner Total</v>
      </c>
      <c r="J152" s="126" t="str">
        <f>IF(C152=0,"N/A",D152/C152)</f>
        <v>N/A</v>
      </c>
      <c r="K152" s="126" t="str">
        <f>IF(E152=0,"N/A",F152/E152)</f>
        <v>N/A</v>
      </c>
      <c r="L152" t="s">
        <v>675</v>
      </c>
      <c r="O152" s="409"/>
      <c r="P152" s="409">
        <f>SUM(P6:P151)</f>
        <v>447645.86095407268</v>
      </c>
      <c r="Q152" s="409">
        <f>SUM(Q6:Q151)</f>
        <v>450021.45929462102</v>
      </c>
    </row>
    <row r="153" spans="1:17">
      <c r="A153" t="s">
        <v>91</v>
      </c>
      <c r="B153" t="s">
        <v>47</v>
      </c>
      <c r="C153" s="76">
        <v>0</v>
      </c>
      <c r="D153" s="79">
        <v>0</v>
      </c>
      <c r="E153" s="76">
        <v>0</v>
      </c>
      <c r="F153" s="79">
        <v>0</v>
      </c>
      <c r="G153" s="79"/>
      <c r="I153" s="79"/>
      <c r="O153" s="409"/>
      <c r="P153" s="410">
        <f>P152-J444</f>
        <v>0</v>
      </c>
      <c r="Q153" s="410">
        <f>Q152-K444</f>
        <v>0</v>
      </c>
    </row>
    <row r="154" spans="1:17">
      <c r="B154" t="s">
        <v>48</v>
      </c>
      <c r="C154" s="76">
        <v>35</v>
      </c>
      <c r="D154" s="79">
        <v>531518</v>
      </c>
      <c r="E154" s="76">
        <v>35</v>
      </c>
      <c r="F154" s="79">
        <v>531521</v>
      </c>
      <c r="G154" s="79"/>
      <c r="I154" s="79"/>
      <c r="J154" s="126"/>
      <c r="K154" s="126"/>
      <c r="L154" t="s">
        <v>675</v>
      </c>
      <c r="O154" s="409"/>
      <c r="P154" s="409"/>
      <c r="Q154" s="409"/>
    </row>
    <row r="155" spans="1:17">
      <c r="A155" t="s">
        <v>316</v>
      </c>
      <c r="C155" s="76">
        <v>35</v>
      </c>
      <c r="D155" s="79">
        <v>531518</v>
      </c>
      <c r="E155" s="76">
        <v>35</v>
      </c>
      <c r="F155" s="79">
        <v>531521</v>
      </c>
      <c r="G155" s="79"/>
      <c r="I155" s="79" t="str">
        <f>A155</f>
        <v>gadsden Total</v>
      </c>
      <c r="J155" s="126">
        <f>IF(C155=0,"N/A",D155/C155)</f>
        <v>15186.228571428572</v>
      </c>
      <c r="K155" s="126">
        <f>IF(E155=0,"N/A",F155/E155)</f>
        <v>15186.314285714287</v>
      </c>
      <c r="O155" s="409"/>
      <c r="P155" s="409"/>
      <c r="Q155" s="409"/>
    </row>
    <row r="156" spans="1:17">
      <c r="A156" t="s">
        <v>92</v>
      </c>
      <c r="B156" t="s">
        <v>47</v>
      </c>
      <c r="C156" s="76">
        <v>0</v>
      </c>
      <c r="D156" s="79">
        <v>0</v>
      </c>
      <c r="E156" s="76">
        <v>0</v>
      </c>
      <c r="F156" s="79">
        <v>0</v>
      </c>
      <c r="G156" s="79"/>
      <c r="I156" s="79"/>
      <c r="J156" s="79"/>
      <c r="K156" s="79"/>
      <c r="L156" t="s">
        <v>675</v>
      </c>
      <c r="O156" s="409"/>
      <c r="P156" s="409"/>
      <c r="Q156" s="409"/>
    </row>
    <row r="157" spans="1:17">
      <c r="B157" t="s">
        <v>48</v>
      </c>
      <c r="C157" s="76">
        <v>0</v>
      </c>
      <c r="D157" s="79">
        <v>0</v>
      </c>
      <c r="E157" s="76">
        <v>0</v>
      </c>
      <c r="F157" s="79">
        <v>0</v>
      </c>
      <c r="G157" s="79"/>
      <c r="I157" s="79"/>
      <c r="O157" s="409"/>
      <c r="P157" s="409"/>
      <c r="Q157" s="409"/>
    </row>
    <row r="158" spans="1:17">
      <c r="A158" t="s">
        <v>317</v>
      </c>
      <c r="C158" s="76">
        <v>0</v>
      </c>
      <c r="D158" s="79">
        <v>0</v>
      </c>
      <c r="E158" s="76">
        <v>0</v>
      </c>
      <c r="F158" s="79">
        <v>0</v>
      </c>
      <c r="G158" s="79"/>
      <c r="I158" s="79" t="str">
        <f>A158</f>
        <v>gallup Total</v>
      </c>
      <c r="J158" s="126" t="str">
        <f>IF(C158=0,"N/A",D158/C158)</f>
        <v>N/A</v>
      </c>
      <c r="K158" s="126" t="str">
        <f>IF(E158=0,"N/A",F158/E158)</f>
        <v>N/A</v>
      </c>
      <c r="L158" t="s">
        <v>675</v>
      </c>
      <c r="O158" s="409"/>
      <c r="P158" s="409"/>
      <c r="Q158" s="409"/>
    </row>
    <row r="159" spans="1:17">
      <c r="A159" t="s">
        <v>179</v>
      </c>
      <c r="B159" t="s">
        <v>47</v>
      </c>
      <c r="C159" s="76">
        <v>0</v>
      </c>
      <c r="D159" s="79">
        <v>0</v>
      </c>
      <c r="E159" s="76">
        <v>0</v>
      </c>
      <c r="F159" s="79">
        <v>0</v>
      </c>
      <c r="G159" s="79"/>
      <c r="I159" s="79"/>
      <c r="J159" s="79"/>
      <c r="K159" s="79"/>
      <c r="O159" s="409"/>
      <c r="P159" s="409"/>
      <c r="Q159" s="409"/>
    </row>
    <row r="160" spans="1:17">
      <c r="B160" t="s">
        <v>48</v>
      </c>
      <c r="C160" s="76">
        <v>0</v>
      </c>
      <c r="D160" s="79">
        <v>0</v>
      </c>
      <c r="E160" s="76">
        <v>0</v>
      </c>
      <c r="F160" s="79">
        <v>0</v>
      </c>
      <c r="G160" s="79"/>
      <c r="I160" s="79"/>
      <c r="J160" s="79"/>
      <c r="K160" s="79"/>
      <c r="L160" t="s">
        <v>675</v>
      </c>
      <c r="O160" s="409"/>
      <c r="P160" s="409"/>
      <c r="Q160" s="409"/>
    </row>
    <row r="161" spans="1:17">
      <c r="A161" t="s">
        <v>318</v>
      </c>
      <c r="C161" s="76">
        <v>0</v>
      </c>
      <c r="D161" s="79">
        <v>0</v>
      </c>
      <c r="E161" s="76">
        <v>0</v>
      </c>
      <c r="F161" s="79">
        <v>0</v>
      </c>
      <c r="G161" s="79"/>
      <c r="I161" s="79" t="str">
        <f>A161</f>
        <v>gilbert l. sena charter high school Total</v>
      </c>
      <c r="J161" s="126" t="str">
        <f>IF(C161=0,"N/A",D161/C161)</f>
        <v>N/A</v>
      </c>
      <c r="K161" s="126" t="str">
        <f>IF(E161=0,"N/A",F161/E161)</f>
        <v>N/A</v>
      </c>
      <c r="O161" s="409"/>
      <c r="P161" s="409"/>
      <c r="Q161" s="409"/>
    </row>
    <row r="162" spans="1:17">
      <c r="A162" t="s">
        <v>93</v>
      </c>
      <c r="B162" t="s">
        <v>47</v>
      </c>
      <c r="C162" s="76">
        <v>0</v>
      </c>
      <c r="D162" s="79">
        <v>0</v>
      </c>
      <c r="E162" s="76">
        <v>0</v>
      </c>
      <c r="F162" s="79">
        <v>0</v>
      </c>
      <c r="G162" s="79"/>
      <c r="I162" s="79"/>
      <c r="L162" t="s">
        <v>675</v>
      </c>
      <c r="O162" s="409"/>
      <c r="P162" s="409"/>
      <c r="Q162" s="409"/>
    </row>
    <row r="163" spans="1:17">
      <c r="B163" t="s">
        <v>48</v>
      </c>
      <c r="C163" s="76">
        <v>0</v>
      </c>
      <c r="D163" s="79">
        <v>0</v>
      </c>
      <c r="E163" s="76">
        <v>0</v>
      </c>
      <c r="F163" s="79">
        <v>0</v>
      </c>
      <c r="G163" s="79"/>
      <c r="I163" s="79"/>
      <c r="J163" s="126"/>
      <c r="K163" s="126"/>
      <c r="O163" s="409"/>
      <c r="P163" s="409"/>
      <c r="Q163" s="409"/>
    </row>
    <row r="164" spans="1:17">
      <c r="A164" t="s">
        <v>320</v>
      </c>
      <c r="C164" s="76">
        <v>0</v>
      </c>
      <c r="D164" s="79">
        <v>0</v>
      </c>
      <c r="E164" s="76">
        <v>0</v>
      </c>
      <c r="F164" s="79">
        <v>0</v>
      </c>
      <c r="G164" s="79"/>
      <c r="I164" s="79" t="str">
        <f>A164</f>
        <v>grady Total</v>
      </c>
      <c r="J164" s="126" t="str">
        <f>IF(C164=0,"N/A",D164/C164)</f>
        <v>N/A</v>
      </c>
      <c r="K164" s="126" t="str">
        <f>IF(E164=0,"N/A",F164/E164)</f>
        <v>N/A</v>
      </c>
      <c r="L164" t="s">
        <v>675</v>
      </c>
      <c r="O164" s="409"/>
      <c r="P164" s="409"/>
      <c r="Q164" s="409"/>
    </row>
    <row r="165" spans="1:17">
      <c r="A165" t="s">
        <v>94</v>
      </c>
      <c r="B165" t="s">
        <v>47</v>
      </c>
      <c r="C165" s="76">
        <v>0</v>
      </c>
      <c r="D165" s="79">
        <v>0</v>
      </c>
      <c r="E165" s="76">
        <v>0</v>
      </c>
      <c r="F165" s="79">
        <v>0</v>
      </c>
      <c r="G165" s="79"/>
      <c r="I165" s="79"/>
      <c r="J165" s="79"/>
      <c r="K165" s="79"/>
      <c r="O165" s="409"/>
      <c r="P165" s="409"/>
      <c r="Q165" s="409"/>
    </row>
    <row r="166" spans="1:17">
      <c r="B166" t="s">
        <v>48</v>
      </c>
      <c r="C166" s="76">
        <v>0</v>
      </c>
      <c r="D166" s="79">
        <v>0</v>
      </c>
      <c r="E166" s="76">
        <v>0</v>
      </c>
      <c r="F166" s="79">
        <v>0</v>
      </c>
      <c r="G166" s="79"/>
      <c r="I166" s="79"/>
      <c r="L166" t="s">
        <v>675</v>
      </c>
      <c r="O166" s="409"/>
      <c r="P166" s="409"/>
      <c r="Q166" s="409"/>
    </row>
    <row r="167" spans="1:17">
      <c r="A167" t="s">
        <v>321</v>
      </c>
      <c r="C167" s="76">
        <v>0</v>
      </c>
      <c r="D167" s="79">
        <v>0</v>
      </c>
      <c r="E167" s="76">
        <v>0</v>
      </c>
      <c r="F167" s="79">
        <v>0</v>
      </c>
      <c r="G167" s="79"/>
      <c r="I167" s="79" t="str">
        <f>A167</f>
        <v>grants-cibola Total</v>
      </c>
      <c r="J167" s="126" t="str">
        <f>IF(C167=0,"N/A",D167/C167)</f>
        <v>N/A</v>
      </c>
      <c r="K167" s="126" t="str">
        <f>IF(E167=0,"N/A",F167/E167)</f>
        <v>N/A</v>
      </c>
      <c r="O167" s="409"/>
      <c r="P167" s="409"/>
      <c r="Q167" s="409"/>
    </row>
    <row r="168" spans="1:17">
      <c r="A168" t="s">
        <v>237</v>
      </c>
      <c r="B168" t="s">
        <v>47</v>
      </c>
      <c r="C168" s="76">
        <v>0</v>
      </c>
      <c r="D168" s="79">
        <v>0</v>
      </c>
      <c r="E168" s="76">
        <v>0</v>
      </c>
      <c r="F168" s="79">
        <v>0</v>
      </c>
      <c r="G168" s="79"/>
      <c r="I168" s="79"/>
      <c r="J168" s="79"/>
      <c r="K168" s="79"/>
      <c r="L168" t="s">
        <v>675</v>
      </c>
      <c r="O168" s="409"/>
      <c r="P168" s="409"/>
      <c r="Q168" s="409"/>
    </row>
    <row r="169" spans="1:17">
      <c r="B169" t="s">
        <v>48</v>
      </c>
      <c r="C169" s="76">
        <v>0</v>
      </c>
      <c r="D169" s="79">
        <v>0</v>
      </c>
      <c r="E169" s="76">
        <v>0</v>
      </c>
      <c r="F169" s="79">
        <v>0</v>
      </c>
      <c r="G169" s="79"/>
      <c r="I169" s="79"/>
      <c r="J169" s="79"/>
      <c r="K169" s="79"/>
    </row>
    <row r="170" spans="1:17">
      <c r="A170" t="s">
        <v>322</v>
      </c>
      <c r="C170" s="76">
        <v>0</v>
      </c>
      <c r="D170" s="79">
        <v>0</v>
      </c>
      <c r="E170" s="76">
        <v>0</v>
      </c>
      <c r="F170" s="79">
        <v>0</v>
      </c>
      <c r="G170" s="79"/>
      <c r="I170" s="79" t="str">
        <f>A170</f>
        <v>great academy (the) Total</v>
      </c>
      <c r="J170" s="126" t="str">
        <f>IF(C170=0,"N/A",D170/C170)</f>
        <v>N/A</v>
      </c>
      <c r="K170" s="126" t="str">
        <f>IF(E170=0,"N/A",F170/E170)</f>
        <v>N/A</v>
      </c>
      <c r="L170" t="s">
        <v>675</v>
      </c>
    </row>
    <row r="171" spans="1:17">
      <c r="A171" t="s">
        <v>96</v>
      </c>
      <c r="B171" t="s">
        <v>47</v>
      </c>
      <c r="C171" s="76">
        <v>0</v>
      </c>
      <c r="D171" s="79">
        <v>0</v>
      </c>
      <c r="E171" s="76">
        <v>0</v>
      </c>
      <c r="F171" s="79">
        <v>0</v>
      </c>
      <c r="G171" s="79"/>
      <c r="I171" s="79"/>
    </row>
    <row r="172" spans="1:17">
      <c r="B172" t="s">
        <v>48</v>
      </c>
      <c r="C172" s="76">
        <v>0</v>
      </c>
      <c r="D172" s="79">
        <v>0</v>
      </c>
      <c r="E172" s="76">
        <v>0</v>
      </c>
      <c r="F172" s="79">
        <v>0</v>
      </c>
      <c r="G172" s="79"/>
      <c r="I172" s="79"/>
      <c r="J172" s="126"/>
      <c r="K172" s="126"/>
      <c r="L172" t="s">
        <v>675</v>
      </c>
    </row>
    <row r="173" spans="1:17">
      <c r="A173" t="s">
        <v>323</v>
      </c>
      <c r="C173" s="76">
        <v>0</v>
      </c>
      <c r="D173" s="79">
        <v>0</v>
      </c>
      <c r="E173" s="76">
        <v>0</v>
      </c>
      <c r="F173" s="79">
        <v>0</v>
      </c>
      <c r="G173" s="79"/>
      <c r="I173" s="79" t="str">
        <f>A173</f>
        <v>hagerman Total</v>
      </c>
      <c r="J173" s="126" t="str">
        <f>IF(C173=0,"N/A",D173/C173)</f>
        <v>N/A</v>
      </c>
      <c r="K173" s="126" t="str">
        <f>IF(E173=0,"N/A",F173/E173)</f>
        <v>N/A</v>
      </c>
    </row>
    <row r="174" spans="1:17">
      <c r="A174" t="s">
        <v>97</v>
      </c>
      <c r="B174" t="s">
        <v>47</v>
      </c>
      <c r="C174" s="76">
        <v>0</v>
      </c>
      <c r="D174" s="79">
        <v>0</v>
      </c>
      <c r="E174" s="76">
        <v>0</v>
      </c>
      <c r="F174" s="79">
        <v>0</v>
      </c>
      <c r="G174" s="79"/>
      <c r="I174" s="79"/>
      <c r="J174" s="79"/>
      <c r="K174" s="79"/>
      <c r="L174" t="s">
        <v>675</v>
      </c>
    </row>
    <row r="175" spans="1:17">
      <c r="B175" t="s">
        <v>48</v>
      </c>
      <c r="C175" s="76">
        <v>0</v>
      </c>
      <c r="D175" s="79">
        <v>0</v>
      </c>
      <c r="E175" s="76">
        <v>0</v>
      </c>
      <c r="F175" s="79">
        <v>0</v>
      </c>
      <c r="G175" s="79"/>
      <c r="I175" s="79"/>
    </row>
    <row r="176" spans="1:17">
      <c r="A176" t="s">
        <v>324</v>
      </c>
      <c r="C176" s="76">
        <v>0</v>
      </c>
      <c r="D176" s="79">
        <v>0</v>
      </c>
      <c r="E176" s="76">
        <v>0</v>
      </c>
      <c r="F176" s="79">
        <v>0</v>
      </c>
      <c r="G176" s="79"/>
      <c r="I176" s="79" t="str">
        <f>A176</f>
        <v>hatch Total</v>
      </c>
      <c r="J176" s="126" t="str">
        <f>IF(C176=0,"N/A",D176/C176)</f>
        <v>N/A</v>
      </c>
      <c r="K176" s="126" t="str">
        <f>IF(E176=0,"N/A",F176/E176)</f>
        <v>N/A</v>
      </c>
      <c r="L176" t="s">
        <v>675</v>
      </c>
    </row>
    <row r="177" spans="1:12">
      <c r="A177" t="s">
        <v>181</v>
      </c>
      <c r="B177" t="s">
        <v>47</v>
      </c>
      <c r="C177" s="76">
        <v>0</v>
      </c>
      <c r="D177" s="79">
        <v>0</v>
      </c>
      <c r="E177" s="76">
        <v>0</v>
      </c>
      <c r="F177" s="79">
        <v>0</v>
      </c>
      <c r="G177" s="79"/>
      <c r="I177" s="79"/>
      <c r="J177" s="79"/>
      <c r="K177" s="79"/>
    </row>
    <row r="178" spans="1:12">
      <c r="B178" t="s">
        <v>48</v>
      </c>
      <c r="C178" s="76">
        <v>0</v>
      </c>
      <c r="D178" s="79">
        <v>0</v>
      </c>
      <c r="E178" s="76">
        <v>0</v>
      </c>
      <c r="F178" s="79">
        <v>0</v>
      </c>
      <c r="G178" s="79"/>
      <c r="I178" s="79"/>
      <c r="J178" s="79"/>
      <c r="K178" s="79"/>
      <c r="L178" t="s">
        <v>675</v>
      </c>
    </row>
    <row r="179" spans="1:12">
      <c r="A179" t="s">
        <v>325</v>
      </c>
      <c r="C179" s="76">
        <v>0</v>
      </c>
      <c r="D179" s="79">
        <v>0</v>
      </c>
      <c r="E179" s="76">
        <v>0</v>
      </c>
      <c r="F179" s="79">
        <v>0</v>
      </c>
      <c r="G179" s="79"/>
      <c r="I179" s="79" t="str">
        <f>A179</f>
        <v>health leadership high school Total</v>
      </c>
      <c r="J179" s="126" t="str">
        <f>IF(C179=0,"N/A",D179/C179)</f>
        <v>N/A</v>
      </c>
      <c r="K179" s="126" t="str">
        <f>IF(E179=0,"N/A",F179/E179)</f>
        <v>N/A</v>
      </c>
    </row>
    <row r="180" spans="1:12">
      <c r="A180" t="s">
        <v>98</v>
      </c>
      <c r="B180" t="s">
        <v>47</v>
      </c>
      <c r="C180" s="76">
        <v>0</v>
      </c>
      <c r="D180" s="79">
        <v>0</v>
      </c>
      <c r="E180" s="76">
        <v>0</v>
      </c>
      <c r="F180" s="79">
        <v>0</v>
      </c>
      <c r="G180" s="79"/>
      <c r="I180" s="79"/>
      <c r="L180" t="s">
        <v>675</v>
      </c>
    </row>
    <row r="181" spans="1:12">
      <c r="B181" t="s">
        <v>48</v>
      </c>
      <c r="C181" s="76">
        <v>0</v>
      </c>
      <c r="D181" s="79">
        <v>0</v>
      </c>
      <c r="E181" s="76">
        <v>0</v>
      </c>
      <c r="F181" s="79">
        <v>0</v>
      </c>
      <c r="G181" s="79"/>
      <c r="I181" s="79"/>
      <c r="J181" s="126"/>
      <c r="K181" s="126"/>
    </row>
    <row r="182" spans="1:12">
      <c r="A182" t="s">
        <v>326</v>
      </c>
      <c r="C182" s="76">
        <v>0</v>
      </c>
      <c r="D182" s="79">
        <v>0</v>
      </c>
      <c r="E182" s="76">
        <v>0</v>
      </c>
      <c r="F182" s="79">
        <v>0</v>
      </c>
      <c r="G182" s="79"/>
      <c r="I182" s="79" t="str">
        <f>A182</f>
        <v>hobbs Total</v>
      </c>
      <c r="J182" s="126" t="str">
        <f>IF(C182=0,"N/A",D182/C182)</f>
        <v>N/A</v>
      </c>
      <c r="K182" s="126" t="str">
        <f>IF(E182=0,"N/A",F182/E182)</f>
        <v>N/A</v>
      </c>
      <c r="L182" t="s">
        <v>675</v>
      </c>
    </row>
    <row r="183" spans="1:12">
      <c r="A183" t="s">
        <v>99</v>
      </c>
      <c r="B183" t="s">
        <v>47</v>
      </c>
      <c r="C183" s="76">
        <v>0</v>
      </c>
      <c r="D183" s="79">
        <v>0</v>
      </c>
      <c r="E183" s="76">
        <v>0</v>
      </c>
      <c r="F183" s="79">
        <v>0</v>
      </c>
      <c r="G183" s="79"/>
      <c r="I183" s="79"/>
      <c r="J183" s="79"/>
      <c r="K183" s="79"/>
    </row>
    <row r="184" spans="1:12">
      <c r="B184" t="s">
        <v>48</v>
      </c>
      <c r="C184" s="76">
        <v>0</v>
      </c>
      <c r="D184" s="79">
        <v>0</v>
      </c>
      <c r="E184" s="76">
        <v>0</v>
      </c>
      <c r="F184" s="79">
        <v>0</v>
      </c>
      <c r="G184" s="79"/>
      <c r="I184" s="79"/>
      <c r="L184" t="s">
        <v>675</v>
      </c>
    </row>
    <row r="185" spans="1:12">
      <c r="A185" t="s">
        <v>327</v>
      </c>
      <c r="C185" s="76">
        <v>0</v>
      </c>
      <c r="D185" s="79">
        <v>0</v>
      </c>
      <c r="E185" s="76">
        <v>0</v>
      </c>
      <c r="F185" s="79">
        <v>0</v>
      </c>
      <c r="G185" s="79"/>
      <c r="I185" s="79" t="str">
        <f>A185</f>
        <v>hondo valley Total</v>
      </c>
      <c r="J185" s="126" t="str">
        <f>IF(C185=0,"N/A",D185/C185)</f>
        <v>N/A</v>
      </c>
      <c r="K185" s="126" t="str">
        <f>IF(E185=0,"N/A",F185/E185)</f>
        <v>N/A</v>
      </c>
    </row>
    <row r="186" spans="1:12">
      <c r="A186" t="s">
        <v>182</v>
      </c>
      <c r="B186" t="s">
        <v>47</v>
      </c>
      <c r="C186" s="76">
        <v>0</v>
      </c>
      <c r="D186" s="79">
        <v>0</v>
      </c>
      <c r="E186" s="76">
        <v>0</v>
      </c>
      <c r="F186" s="79">
        <v>0</v>
      </c>
      <c r="G186" s="79"/>
      <c r="I186" s="79"/>
      <c r="J186" s="79"/>
      <c r="K186" s="79"/>
      <c r="L186" t="s">
        <v>675</v>
      </c>
    </row>
    <row r="187" spans="1:12">
      <c r="B187" t="s">
        <v>48</v>
      </c>
      <c r="C187" s="76">
        <v>0</v>
      </c>
      <c r="D187" s="79">
        <v>0</v>
      </c>
      <c r="E187" s="76">
        <v>0</v>
      </c>
      <c r="F187" s="79">
        <v>0</v>
      </c>
      <c r="G187" s="79"/>
      <c r="I187" s="79"/>
      <c r="J187" s="79"/>
      <c r="K187" s="79"/>
    </row>
    <row r="188" spans="1:12">
      <c r="A188" t="s">
        <v>328</v>
      </c>
      <c r="C188" s="76">
        <v>0</v>
      </c>
      <c r="D188" s="79">
        <v>0</v>
      </c>
      <c r="E188" s="76">
        <v>0</v>
      </c>
      <c r="F188" s="79">
        <v>0</v>
      </c>
      <c r="G188" s="79"/>
      <c r="I188" s="79" t="str">
        <f>A188</f>
        <v>horizon academy west Total</v>
      </c>
      <c r="J188" s="126" t="str">
        <f>IF(C188=0,"N/A",D188/C188)</f>
        <v>N/A</v>
      </c>
      <c r="K188" s="126" t="str">
        <f>IF(E188=0,"N/A",F188/E188)</f>
        <v>N/A</v>
      </c>
      <c r="L188" t="s">
        <v>675</v>
      </c>
    </row>
    <row r="189" spans="1:12">
      <c r="A189" t="s">
        <v>100</v>
      </c>
      <c r="B189" t="s">
        <v>47</v>
      </c>
      <c r="C189" s="76">
        <v>0</v>
      </c>
      <c r="D189" s="79">
        <v>0</v>
      </c>
      <c r="E189" s="76">
        <v>0</v>
      </c>
      <c r="F189" s="79">
        <v>0</v>
      </c>
      <c r="G189" s="79"/>
      <c r="I189" s="79"/>
    </row>
    <row r="190" spans="1:12">
      <c r="B190" t="s">
        <v>48</v>
      </c>
      <c r="C190" s="76">
        <v>0</v>
      </c>
      <c r="D190" s="79">
        <v>0</v>
      </c>
      <c r="E190" s="76">
        <v>0</v>
      </c>
      <c r="F190" s="79">
        <v>0</v>
      </c>
      <c r="G190" s="79"/>
      <c r="I190" s="79"/>
      <c r="J190" s="126"/>
      <c r="K190" s="126"/>
      <c r="L190" t="s">
        <v>675</v>
      </c>
    </row>
    <row r="191" spans="1:12">
      <c r="A191" t="s">
        <v>329</v>
      </c>
      <c r="C191" s="76">
        <v>0</v>
      </c>
      <c r="D191" s="79">
        <v>0</v>
      </c>
      <c r="E191" s="76">
        <v>0</v>
      </c>
      <c r="F191" s="79">
        <v>0</v>
      </c>
      <c r="G191" s="79"/>
      <c r="I191" s="79" t="str">
        <f>A191</f>
        <v>house Total</v>
      </c>
      <c r="J191" s="126" t="str">
        <f>IF(C191=0,"N/A",D191/C191)</f>
        <v>N/A</v>
      </c>
      <c r="K191" s="126" t="str">
        <f>IF(E191=0,"N/A",F191/E191)</f>
        <v>N/A</v>
      </c>
    </row>
    <row r="192" spans="1:12">
      <c r="A192" t="s">
        <v>184</v>
      </c>
      <c r="B192" t="s">
        <v>47</v>
      </c>
      <c r="C192" s="76">
        <v>0</v>
      </c>
      <c r="D192" s="79">
        <v>0</v>
      </c>
      <c r="E192" s="76">
        <v>0</v>
      </c>
      <c r="F192" s="79">
        <v>0</v>
      </c>
      <c r="G192" s="79"/>
      <c r="I192" s="79"/>
      <c r="J192" s="79"/>
      <c r="K192" s="79"/>
      <c r="L192" t="s">
        <v>675</v>
      </c>
    </row>
    <row r="193" spans="1:12">
      <c r="B193" t="s">
        <v>48</v>
      </c>
      <c r="C193" s="76">
        <v>0</v>
      </c>
      <c r="D193" s="79">
        <v>0</v>
      </c>
      <c r="E193" s="76">
        <v>0</v>
      </c>
      <c r="F193" s="79">
        <v>0</v>
      </c>
      <c r="G193" s="79"/>
      <c r="I193" s="79"/>
    </row>
    <row r="194" spans="1:12">
      <c r="A194" t="s">
        <v>331</v>
      </c>
      <c r="C194" s="76">
        <v>0</v>
      </c>
      <c r="D194" s="79">
        <v>0</v>
      </c>
      <c r="E194" s="76">
        <v>0</v>
      </c>
      <c r="F194" s="79">
        <v>0</v>
      </c>
      <c r="G194" s="79"/>
      <c r="I194" s="79" t="str">
        <f>A194</f>
        <v>j. paul taylor academy Total</v>
      </c>
      <c r="J194" s="126" t="str">
        <f>IF(C194=0,"N/A",D194/C194)</f>
        <v>N/A</v>
      </c>
      <c r="K194" s="126" t="str">
        <f>IF(E194=0,"N/A",F194/E194)</f>
        <v>N/A</v>
      </c>
      <c r="L194" t="s">
        <v>675</v>
      </c>
    </row>
    <row r="195" spans="1:12">
      <c r="A195" t="s">
        <v>101</v>
      </c>
      <c r="B195" t="s">
        <v>47</v>
      </c>
      <c r="C195" s="76">
        <v>0</v>
      </c>
      <c r="D195" s="79">
        <v>0</v>
      </c>
      <c r="E195" s="76">
        <v>0</v>
      </c>
      <c r="F195" s="79">
        <v>0</v>
      </c>
      <c r="G195" s="79"/>
      <c r="I195" s="79"/>
      <c r="J195" s="79"/>
      <c r="K195" s="79"/>
    </row>
    <row r="196" spans="1:12">
      <c r="B196" t="s">
        <v>48</v>
      </c>
      <c r="C196" s="76">
        <v>0</v>
      </c>
      <c r="D196" s="79">
        <v>0</v>
      </c>
      <c r="E196" s="76">
        <v>0</v>
      </c>
      <c r="F196" s="79">
        <v>0</v>
      </c>
      <c r="G196" s="79"/>
      <c r="I196" s="79"/>
      <c r="J196" s="79"/>
      <c r="K196" s="79"/>
      <c r="L196" t="s">
        <v>675</v>
      </c>
    </row>
    <row r="197" spans="1:12">
      <c r="A197" t="s">
        <v>332</v>
      </c>
      <c r="C197" s="76">
        <v>0</v>
      </c>
      <c r="D197" s="79">
        <v>0</v>
      </c>
      <c r="E197" s="76">
        <v>0</v>
      </c>
      <c r="F197" s="79">
        <v>0</v>
      </c>
      <c r="G197" s="79"/>
      <c r="I197" s="79" t="str">
        <f>A197</f>
        <v>jal Total</v>
      </c>
      <c r="J197" s="126" t="str">
        <f>IF(C197=0,"N/A",D197/C197)</f>
        <v>N/A</v>
      </c>
      <c r="K197" s="126" t="str">
        <f>IF(E197=0,"N/A",F197/E197)</f>
        <v>N/A</v>
      </c>
    </row>
    <row r="198" spans="1:12">
      <c r="A198" t="s">
        <v>102</v>
      </c>
      <c r="B198" t="s">
        <v>47</v>
      </c>
      <c r="C198" s="76">
        <v>0</v>
      </c>
      <c r="D198" s="79">
        <v>0</v>
      </c>
      <c r="E198" s="76">
        <v>0</v>
      </c>
      <c r="F198" s="79">
        <v>0</v>
      </c>
      <c r="G198" s="79"/>
      <c r="I198" s="79"/>
      <c r="L198" t="s">
        <v>675</v>
      </c>
    </row>
    <row r="199" spans="1:12">
      <c r="B199" t="s">
        <v>48</v>
      </c>
      <c r="C199" s="76">
        <v>0</v>
      </c>
      <c r="D199" s="79">
        <v>0</v>
      </c>
      <c r="E199" s="76">
        <v>0</v>
      </c>
      <c r="F199" s="79">
        <v>0</v>
      </c>
      <c r="G199" s="79"/>
      <c r="I199" s="79"/>
      <c r="J199" s="126"/>
      <c r="K199" s="126"/>
    </row>
    <row r="200" spans="1:12">
      <c r="A200" t="s">
        <v>334</v>
      </c>
      <c r="C200" s="76">
        <v>0</v>
      </c>
      <c r="D200" s="79">
        <v>0</v>
      </c>
      <c r="E200" s="76">
        <v>0</v>
      </c>
      <c r="F200" s="79">
        <v>0</v>
      </c>
      <c r="G200" s="79"/>
      <c r="I200" s="79" t="str">
        <f>A200</f>
        <v>jemez mountain Total</v>
      </c>
      <c r="J200" s="126" t="str">
        <f>IF(C200=0,"N/A",D200/C200)</f>
        <v>N/A</v>
      </c>
      <c r="K200" s="126" t="str">
        <f>IF(E200=0,"N/A",F200/E200)</f>
        <v>N/A</v>
      </c>
      <c r="L200" t="s">
        <v>675</v>
      </c>
    </row>
    <row r="201" spans="1:12">
      <c r="A201" t="s">
        <v>103</v>
      </c>
      <c r="B201" t="s">
        <v>47</v>
      </c>
      <c r="C201" s="76">
        <v>0</v>
      </c>
      <c r="D201" s="79">
        <v>0</v>
      </c>
      <c r="E201" s="76">
        <v>0</v>
      </c>
      <c r="F201" s="79">
        <v>0</v>
      </c>
      <c r="G201" s="79"/>
      <c r="I201" s="79"/>
      <c r="J201" s="79"/>
      <c r="K201" s="79"/>
    </row>
    <row r="202" spans="1:12">
      <c r="B202" t="s">
        <v>48</v>
      </c>
      <c r="C202" s="76">
        <v>0</v>
      </c>
      <c r="D202" s="79">
        <v>0</v>
      </c>
      <c r="E202" s="76">
        <v>0</v>
      </c>
      <c r="F202" s="79">
        <v>0</v>
      </c>
      <c r="G202" s="79"/>
      <c r="I202" s="79"/>
      <c r="L202" t="s">
        <v>675</v>
      </c>
    </row>
    <row r="203" spans="1:12">
      <c r="A203" t="s">
        <v>335</v>
      </c>
      <c r="C203" s="76">
        <v>0</v>
      </c>
      <c r="D203" s="79">
        <v>0</v>
      </c>
      <c r="E203" s="76">
        <v>0</v>
      </c>
      <c r="F203" s="79">
        <v>0</v>
      </c>
      <c r="G203" s="79"/>
      <c r="I203" s="79" t="str">
        <f>A203</f>
        <v>jemez valley Total</v>
      </c>
      <c r="J203" s="126" t="str">
        <f>IF(C203=0,"N/A",D203/C203)</f>
        <v>N/A</v>
      </c>
      <c r="K203" s="126" t="str">
        <f>IF(E203=0,"N/A",F203/E203)</f>
        <v>N/A</v>
      </c>
    </row>
    <row r="204" spans="1:12">
      <c r="A204" t="s">
        <v>187</v>
      </c>
      <c r="B204" t="s">
        <v>47</v>
      </c>
      <c r="C204" s="76">
        <v>0</v>
      </c>
      <c r="D204" s="79">
        <v>0</v>
      </c>
      <c r="E204" s="76">
        <v>0</v>
      </c>
      <c r="F204" s="79">
        <v>0</v>
      </c>
      <c r="G204" s="79"/>
      <c r="I204" s="79"/>
      <c r="J204" s="79"/>
      <c r="K204" s="79"/>
      <c r="L204" t="s">
        <v>675</v>
      </c>
    </row>
    <row r="205" spans="1:12">
      <c r="B205" t="s">
        <v>48</v>
      </c>
      <c r="C205" s="76">
        <v>0</v>
      </c>
      <c r="D205" s="79">
        <v>0</v>
      </c>
      <c r="E205" s="76">
        <v>0</v>
      </c>
      <c r="F205" s="79">
        <v>0</v>
      </c>
      <c r="G205" s="79"/>
      <c r="I205" s="79"/>
      <c r="J205" s="79"/>
      <c r="K205" s="79"/>
    </row>
    <row r="206" spans="1:12">
      <c r="A206" t="s">
        <v>337</v>
      </c>
      <c r="C206" s="76">
        <v>0</v>
      </c>
      <c r="D206" s="79">
        <v>0</v>
      </c>
      <c r="E206" s="76">
        <v>0</v>
      </c>
      <c r="F206" s="79">
        <v>0</v>
      </c>
      <c r="G206" s="79"/>
      <c r="I206" s="79" t="str">
        <f>A206</f>
        <v>la academia dolores huerta Total</v>
      </c>
      <c r="J206" s="126" t="str">
        <f>IF(C206=0,"N/A",D206/C206)</f>
        <v>N/A</v>
      </c>
      <c r="K206" s="126" t="str">
        <f>IF(E206=0,"N/A",F206/E206)</f>
        <v>N/A</v>
      </c>
      <c r="L206" t="s">
        <v>675</v>
      </c>
    </row>
    <row r="207" spans="1:12">
      <c r="A207" t="s">
        <v>188</v>
      </c>
      <c r="B207" t="s">
        <v>47</v>
      </c>
      <c r="C207" s="76">
        <v>0</v>
      </c>
      <c r="D207" s="79">
        <v>0</v>
      </c>
      <c r="E207" s="76">
        <v>0</v>
      </c>
      <c r="F207" s="79">
        <v>0</v>
      </c>
      <c r="G207" s="79"/>
      <c r="I207" s="79"/>
    </row>
    <row r="208" spans="1:12">
      <c r="B208" t="s">
        <v>48</v>
      </c>
      <c r="C208" s="76">
        <v>0</v>
      </c>
      <c r="D208" s="79">
        <v>0</v>
      </c>
      <c r="E208" s="76">
        <v>0</v>
      </c>
      <c r="F208" s="79">
        <v>0</v>
      </c>
      <c r="G208" s="79"/>
      <c r="I208" s="79"/>
      <c r="J208" s="126"/>
      <c r="K208" s="126"/>
      <c r="L208" t="s">
        <v>675</v>
      </c>
    </row>
    <row r="209" spans="1:12">
      <c r="A209" t="s">
        <v>338</v>
      </c>
      <c r="C209" s="76">
        <v>0</v>
      </c>
      <c r="D209" s="79">
        <v>0</v>
      </c>
      <c r="E209" s="76">
        <v>0</v>
      </c>
      <c r="F209" s="79">
        <v>0</v>
      </c>
      <c r="G209" s="79"/>
      <c r="I209" s="79" t="str">
        <f>A209</f>
        <v>la promesa early learning center Total</v>
      </c>
      <c r="J209" s="126" t="str">
        <f>IF(C209=0,"N/A",D209/C209)</f>
        <v>N/A</v>
      </c>
      <c r="K209" s="126" t="str">
        <f>IF(E209=0,"N/A",F209/E209)</f>
        <v>N/A</v>
      </c>
    </row>
    <row r="210" spans="1:12">
      <c r="A210" t="s">
        <v>189</v>
      </c>
      <c r="B210" t="s">
        <v>47</v>
      </c>
      <c r="C210" s="76">
        <v>0</v>
      </c>
      <c r="D210" s="79">
        <v>0</v>
      </c>
      <c r="E210" s="76">
        <v>0</v>
      </c>
      <c r="F210" s="79">
        <v>0</v>
      </c>
      <c r="G210" s="79"/>
      <c r="I210" s="79"/>
      <c r="J210" s="79"/>
      <c r="K210" s="79"/>
      <c r="L210" t="s">
        <v>675</v>
      </c>
    </row>
    <row r="211" spans="1:12">
      <c r="B211" t="s">
        <v>48</v>
      </c>
      <c r="C211" s="76">
        <v>0</v>
      </c>
      <c r="D211" s="79">
        <v>0</v>
      </c>
      <c r="E211" s="76">
        <v>0</v>
      </c>
      <c r="F211" s="79">
        <v>0</v>
      </c>
      <c r="G211" s="79"/>
      <c r="I211" s="79"/>
    </row>
    <row r="212" spans="1:12">
      <c r="A212" t="s">
        <v>339</v>
      </c>
      <c r="C212" s="76">
        <v>0</v>
      </c>
      <c r="D212" s="79">
        <v>0</v>
      </c>
      <c r="E212" s="76">
        <v>0</v>
      </c>
      <c r="F212" s="79">
        <v>0</v>
      </c>
      <c r="G212" s="79"/>
      <c r="I212" s="79" t="str">
        <f>A212</f>
        <v>la resolana leadership academy Total</v>
      </c>
      <c r="J212" s="126" t="str">
        <f>IF(C212=0,"N/A",D212/C212)</f>
        <v>N/A</v>
      </c>
      <c r="K212" s="126" t="str">
        <f>IF(E212=0,"N/A",F212/E212)</f>
        <v>N/A</v>
      </c>
      <c r="L212" t="s">
        <v>675</v>
      </c>
    </row>
    <row r="213" spans="1:12">
      <c r="A213" t="s">
        <v>190</v>
      </c>
      <c r="B213" t="s">
        <v>47</v>
      </c>
      <c r="C213" s="76">
        <v>0</v>
      </c>
      <c r="D213" s="79">
        <v>0</v>
      </c>
      <c r="E213" s="76">
        <v>0</v>
      </c>
      <c r="F213" s="79">
        <v>0</v>
      </c>
      <c r="G213" s="79"/>
      <c r="I213" s="79"/>
      <c r="J213" s="79"/>
      <c r="K213" s="79"/>
    </row>
    <row r="214" spans="1:12">
      <c r="B214" t="s">
        <v>48</v>
      </c>
      <c r="C214" s="76">
        <v>0</v>
      </c>
      <c r="D214" s="79">
        <v>0</v>
      </c>
      <c r="E214" s="76">
        <v>0</v>
      </c>
      <c r="F214" s="79">
        <v>0</v>
      </c>
      <c r="G214" s="79"/>
      <c r="I214" s="79"/>
      <c r="J214" s="79"/>
      <c r="K214" s="79"/>
      <c r="L214" t="s">
        <v>675</v>
      </c>
    </row>
    <row r="215" spans="1:12">
      <c r="A215" t="s">
        <v>340</v>
      </c>
      <c r="C215" s="76">
        <v>0</v>
      </c>
      <c r="D215" s="79">
        <v>0</v>
      </c>
      <c r="E215" s="76">
        <v>0</v>
      </c>
      <c r="F215" s="79">
        <v>0</v>
      </c>
      <c r="G215" s="79"/>
      <c r="I215" s="79" t="str">
        <f>A215</f>
        <v>la tierra montessori of the arts and sciences Total</v>
      </c>
      <c r="J215" s="126" t="str">
        <f>IF(C215=0,"N/A",D215/C215)</f>
        <v>N/A</v>
      </c>
      <c r="K215" s="126" t="str">
        <f>IF(E215=0,"N/A",F215/E215)</f>
        <v>N/A</v>
      </c>
    </row>
    <row r="216" spans="1:12">
      <c r="A216" t="s">
        <v>104</v>
      </c>
      <c r="B216" t="s">
        <v>47</v>
      </c>
      <c r="C216" s="76">
        <v>0</v>
      </c>
      <c r="D216" s="79">
        <v>0</v>
      </c>
      <c r="E216" s="76">
        <v>0</v>
      </c>
      <c r="F216" s="79">
        <v>0</v>
      </c>
      <c r="G216" s="79"/>
      <c r="I216" s="79"/>
      <c r="L216" t="s">
        <v>675</v>
      </c>
    </row>
    <row r="217" spans="1:12">
      <c r="B217" t="s">
        <v>48</v>
      </c>
      <c r="C217" s="76">
        <v>0</v>
      </c>
      <c r="D217" s="79">
        <v>0</v>
      </c>
      <c r="E217" s="76">
        <v>0</v>
      </c>
      <c r="F217" s="79">
        <v>0</v>
      </c>
      <c r="G217" s="79"/>
      <c r="I217" s="79"/>
      <c r="J217" s="126"/>
      <c r="K217" s="126"/>
    </row>
    <row r="218" spans="1:12">
      <c r="A218" t="s">
        <v>341</v>
      </c>
      <c r="C218" s="76">
        <v>0</v>
      </c>
      <c r="D218" s="79">
        <v>0</v>
      </c>
      <c r="E218" s="76">
        <v>0</v>
      </c>
      <c r="F218" s="79">
        <v>0</v>
      </c>
      <c r="G218" s="79"/>
      <c r="I218" s="79" t="str">
        <f>A218</f>
        <v>lake arthur Total</v>
      </c>
      <c r="J218" s="126" t="str">
        <f>IF(C218=0,"N/A",D218/C218)</f>
        <v>N/A</v>
      </c>
      <c r="K218" s="126" t="str">
        <f>IF(E218=0,"N/A",F218/E218)</f>
        <v>N/A</v>
      </c>
      <c r="L218" t="s">
        <v>675</v>
      </c>
    </row>
    <row r="219" spans="1:12">
      <c r="A219" t="s">
        <v>105</v>
      </c>
      <c r="B219" t="s">
        <v>47</v>
      </c>
      <c r="C219" s="76">
        <v>0</v>
      </c>
      <c r="D219" s="79">
        <v>0</v>
      </c>
      <c r="E219" s="76">
        <v>0</v>
      </c>
      <c r="F219" s="79">
        <v>0</v>
      </c>
      <c r="G219" s="79"/>
      <c r="I219" s="79"/>
      <c r="J219" s="79"/>
      <c r="K219" s="79"/>
    </row>
    <row r="220" spans="1:12">
      <c r="B220" t="s">
        <v>48</v>
      </c>
      <c r="C220" s="76">
        <v>29.5</v>
      </c>
      <c r="D220" s="79">
        <v>509945</v>
      </c>
      <c r="E220" s="76">
        <v>29.5</v>
      </c>
      <c r="F220" s="79">
        <v>509945</v>
      </c>
      <c r="G220" s="79"/>
      <c r="I220" s="79"/>
      <c r="L220" t="s">
        <v>675</v>
      </c>
    </row>
    <row r="221" spans="1:12">
      <c r="A221" t="s">
        <v>342</v>
      </c>
      <c r="C221" s="76">
        <v>29.5</v>
      </c>
      <c r="D221" s="79">
        <v>509945</v>
      </c>
      <c r="E221" s="76">
        <v>29.5</v>
      </c>
      <c r="F221" s="79">
        <v>509945</v>
      </c>
      <c r="G221" s="79"/>
      <c r="I221" s="79" t="str">
        <f>A221</f>
        <v>las cruces Total</v>
      </c>
      <c r="J221" s="126">
        <f>IF(C221=0,"N/A",D221/C221)</f>
        <v>17286.271186440677</v>
      </c>
      <c r="K221" s="126">
        <f>IF(E221=0,"N/A",F221/E221)</f>
        <v>17286.271186440677</v>
      </c>
    </row>
    <row r="222" spans="1:12">
      <c r="A222" t="s">
        <v>191</v>
      </c>
      <c r="B222" t="s">
        <v>47</v>
      </c>
      <c r="C222" s="76">
        <v>0</v>
      </c>
      <c r="D222" s="79">
        <v>0</v>
      </c>
      <c r="E222" s="76">
        <v>0</v>
      </c>
      <c r="F222" s="79">
        <v>0</v>
      </c>
      <c r="G222" s="79"/>
      <c r="I222" s="79"/>
      <c r="J222" s="79"/>
      <c r="K222" s="79"/>
      <c r="L222" t="s">
        <v>675</v>
      </c>
    </row>
    <row r="223" spans="1:12">
      <c r="B223" t="s">
        <v>48</v>
      </c>
      <c r="C223" s="76">
        <v>0</v>
      </c>
      <c r="D223" s="79">
        <v>0</v>
      </c>
      <c r="E223" s="76">
        <v>0</v>
      </c>
      <c r="F223" s="79">
        <v>0</v>
      </c>
      <c r="G223" s="79"/>
      <c r="I223" s="79"/>
      <c r="J223" s="79"/>
      <c r="K223" s="79"/>
    </row>
    <row r="224" spans="1:12">
      <c r="A224" t="s">
        <v>343</v>
      </c>
      <c r="C224" s="76">
        <v>0</v>
      </c>
      <c r="D224" s="79">
        <v>0</v>
      </c>
      <c r="E224" s="76">
        <v>0</v>
      </c>
      <c r="F224" s="79">
        <v>0</v>
      </c>
      <c r="G224" s="79"/>
      <c r="I224" s="79" t="str">
        <f>A224</f>
        <v>las montanas charter high school Total</v>
      </c>
      <c r="J224" s="126" t="str">
        <f>IF(C224=0,"N/A",D224/C224)</f>
        <v>N/A</v>
      </c>
      <c r="K224" s="126" t="str">
        <f>IF(E224=0,"N/A",F224/E224)</f>
        <v>N/A</v>
      </c>
      <c r="L224" t="s">
        <v>675</v>
      </c>
    </row>
    <row r="225" spans="1:12">
      <c r="A225" t="s">
        <v>106</v>
      </c>
      <c r="B225" t="s">
        <v>47</v>
      </c>
      <c r="C225" s="76">
        <v>0</v>
      </c>
      <c r="D225" s="79">
        <v>0</v>
      </c>
      <c r="E225" s="76">
        <v>0</v>
      </c>
      <c r="F225" s="79">
        <v>0</v>
      </c>
      <c r="G225" s="79"/>
      <c r="I225" s="79"/>
    </row>
    <row r="226" spans="1:12">
      <c r="B226" t="s">
        <v>48</v>
      </c>
      <c r="C226" s="76">
        <v>2</v>
      </c>
      <c r="D226" s="79">
        <v>44000</v>
      </c>
      <c r="E226" s="76">
        <v>2</v>
      </c>
      <c r="F226" s="79">
        <v>44002</v>
      </c>
      <c r="G226" s="79"/>
      <c r="I226" s="79"/>
      <c r="J226" s="126"/>
      <c r="K226" s="126"/>
      <c r="L226" t="s">
        <v>675</v>
      </c>
    </row>
    <row r="227" spans="1:12">
      <c r="A227" t="s">
        <v>344</v>
      </c>
      <c r="C227" s="76">
        <v>2</v>
      </c>
      <c r="D227" s="79">
        <v>44000</v>
      </c>
      <c r="E227" s="76">
        <v>2</v>
      </c>
      <c r="F227" s="79">
        <v>44002</v>
      </c>
      <c r="G227" s="79"/>
      <c r="I227" s="79" t="str">
        <f>A227</f>
        <v>las vegas city Total</v>
      </c>
      <c r="J227" s="126">
        <f>IF(C227=0,"N/A",D227/C227)</f>
        <v>22000</v>
      </c>
      <c r="K227" s="126">
        <f>IF(E227=0,"N/A",F227/E227)</f>
        <v>22001</v>
      </c>
    </row>
    <row r="228" spans="1:12">
      <c r="A228" t="s">
        <v>107</v>
      </c>
      <c r="B228" t="s">
        <v>47</v>
      </c>
      <c r="C228" s="76">
        <v>0</v>
      </c>
      <c r="D228" s="79">
        <v>0</v>
      </c>
      <c r="E228" s="76">
        <v>0</v>
      </c>
      <c r="F228" s="79">
        <v>0</v>
      </c>
      <c r="G228" s="79"/>
      <c r="I228" s="79"/>
      <c r="J228" s="79"/>
      <c r="K228" s="79"/>
      <c r="L228" t="s">
        <v>675</v>
      </c>
    </row>
    <row r="229" spans="1:12">
      <c r="B229" t="s">
        <v>48</v>
      </c>
      <c r="C229" s="76">
        <v>0</v>
      </c>
      <c r="D229" s="79">
        <v>0</v>
      </c>
      <c r="E229" s="76">
        <v>0</v>
      </c>
      <c r="F229" s="79">
        <v>0</v>
      </c>
      <c r="G229" s="79"/>
      <c r="I229" s="79"/>
    </row>
    <row r="230" spans="1:12">
      <c r="A230" t="s">
        <v>346</v>
      </c>
      <c r="C230" s="76">
        <v>0</v>
      </c>
      <c r="D230" s="79">
        <v>0</v>
      </c>
      <c r="E230" s="76">
        <v>0</v>
      </c>
      <c r="F230" s="79">
        <v>0</v>
      </c>
      <c r="G230" s="79"/>
      <c r="I230" s="79" t="str">
        <f>A230</f>
        <v>logan Total</v>
      </c>
      <c r="J230" s="126" t="str">
        <f>IF(C230=0,"N/A",D230/C230)</f>
        <v>N/A</v>
      </c>
      <c r="K230" s="126" t="str">
        <f>IF(E230=0,"N/A",F230/E230)</f>
        <v>N/A</v>
      </c>
      <c r="L230" t="s">
        <v>675</v>
      </c>
    </row>
    <row r="231" spans="1:12">
      <c r="A231" t="s">
        <v>108</v>
      </c>
      <c r="B231" t="s">
        <v>47</v>
      </c>
      <c r="C231" s="76">
        <v>0</v>
      </c>
      <c r="D231" s="79">
        <v>0</v>
      </c>
      <c r="E231" s="76">
        <v>0</v>
      </c>
      <c r="F231" s="79">
        <v>0</v>
      </c>
      <c r="G231" s="79"/>
      <c r="I231" s="79"/>
      <c r="J231" s="79"/>
      <c r="K231" s="79"/>
    </row>
    <row r="232" spans="1:12">
      <c r="B232" t="s">
        <v>48</v>
      </c>
      <c r="C232" s="76">
        <v>0</v>
      </c>
      <c r="D232" s="79">
        <v>0</v>
      </c>
      <c r="E232" s="76">
        <v>0</v>
      </c>
      <c r="F232" s="79">
        <v>0</v>
      </c>
      <c r="G232" s="79"/>
      <c r="I232" s="79"/>
      <c r="J232" s="79"/>
      <c r="K232" s="79"/>
      <c r="L232" t="s">
        <v>675</v>
      </c>
    </row>
    <row r="233" spans="1:12">
      <c r="A233" t="s">
        <v>347</v>
      </c>
      <c r="C233" s="76">
        <v>0</v>
      </c>
      <c r="D233" s="79">
        <v>0</v>
      </c>
      <c r="E233" s="76">
        <v>0</v>
      </c>
      <c r="F233" s="79">
        <v>0</v>
      </c>
      <c r="G233" s="79"/>
      <c r="I233" s="79" t="str">
        <f>A233</f>
        <v>lordsburg Total</v>
      </c>
      <c r="J233" s="126" t="str">
        <f>IF(C233=0,"N/A",D233/C233)</f>
        <v>N/A</v>
      </c>
      <c r="K233" s="126" t="str">
        <f>IF(E233=0,"N/A",F233/E233)</f>
        <v>N/A</v>
      </c>
    </row>
    <row r="234" spans="1:12">
      <c r="A234" t="s">
        <v>109</v>
      </c>
      <c r="B234" t="s">
        <v>47</v>
      </c>
      <c r="C234" s="76">
        <v>0</v>
      </c>
      <c r="D234" s="79">
        <v>0</v>
      </c>
      <c r="E234" s="76">
        <v>0</v>
      </c>
      <c r="F234" s="79">
        <v>0</v>
      </c>
      <c r="G234" s="79"/>
      <c r="I234" s="79"/>
      <c r="L234" t="s">
        <v>675</v>
      </c>
    </row>
    <row r="235" spans="1:12">
      <c r="B235" t="s">
        <v>48</v>
      </c>
      <c r="C235" s="76">
        <v>2.97</v>
      </c>
      <c r="D235" s="79">
        <v>49987.97</v>
      </c>
      <c r="E235" s="76">
        <v>2.97</v>
      </c>
      <c r="F235" s="79">
        <v>51487.61</v>
      </c>
      <c r="G235" s="79"/>
      <c r="I235" s="79"/>
      <c r="J235" s="126"/>
      <c r="K235" s="126"/>
    </row>
    <row r="236" spans="1:12">
      <c r="A236" t="s">
        <v>348</v>
      </c>
      <c r="C236" s="76">
        <v>2.97</v>
      </c>
      <c r="D236" s="79">
        <v>49987.97</v>
      </c>
      <c r="E236" s="76">
        <v>2.97</v>
      </c>
      <c r="F236" s="79">
        <v>51487.61</v>
      </c>
      <c r="G236" s="79"/>
      <c r="I236" s="79" t="str">
        <f>A236</f>
        <v>los alamos Total</v>
      </c>
      <c r="J236" s="126">
        <f>IF(C236=0,"N/A",D236/C236)</f>
        <v>16830.96632996633</v>
      </c>
      <c r="K236" s="126">
        <f>IF(E236=0,"N/A",F236/E236)</f>
        <v>17335.895622895623</v>
      </c>
      <c r="L236" t="s">
        <v>675</v>
      </c>
    </row>
    <row r="237" spans="1:12">
      <c r="A237" t="s">
        <v>110</v>
      </c>
      <c r="B237" t="s">
        <v>47</v>
      </c>
      <c r="C237" s="76">
        <v>0</v>
      </c>
      <c r="D237" s="79">
        <v>0</v>
      </c>
      <c r="E237" s="76">
        <v>0</v>
      </c>
      <c r="F237" s="79">
        <v>0</v>
      </c>
      <c r="G237" s="79"/>
      <c r="I237" s="79"/>
      <c r="J237" s="79"/>
      <c r="K237" s="79"/>
    </row>
    <row r="238" spans="1:12">
      <c r="B238" t="s">
        <v>48</v>
      </c>
      <c r="C238" s="76">
        <v>3</v>
      </c>
      <c r="D238" s="79">
        <v>142891</v>
      </c>
      <c r="E238" s="76">
        <v>3</v>
      </c>
      <c r="F238" s="79">
        <v>145748</v>
      </c>
      <c r="G238" s="79"/>
      <c r="I238" s="79"/>
      <c r="L238" t="s">
        <v>675</v>
      </c>
    </row>
    <row r="239" spans="1:12">
      <c r="A239" t="s">
        <v>349</v>
      </c>
      <c r="C239" s="76">
        <v>3</v>
      </c>
      <c r="D239" s="79">
        <v>142891</v>
      </c>
      <c r="E239" s="76">
        <v>3</v>
      </c>
      <c r="F239" s="79">
        <v>145748</v>
      </c>
      <c r="G239" s="79"/>
      <c r="I239" s="79" t="str">
        <f>A239</f>
        <v>los lunas Total</v>
      </c>
      <c r="J239" s="126">
        <f>IF(C239=0,"N/A",D239/C239)</f>
        <v>47630.333333333336</v>
      </c>
      <c r="K239" s="126">
        <f>IF(E239=0,"N/A",F239/E239)</f>
        <v>48582.666666666664</v>
      </c>
    </row>
    <row r="240" spans="1:12">
      <c r="A240" t="s">
        <v>111</v>
      </c>
      <c r="B240" t="s">
        <v>47</v>
      </c>
      <c r="C240" s="76">
        <v>0</v>
      </c>
      <c r="D240" s="79">
        <v>0</v>
      </c>
      <c r="E240" s="76">
        <v>0</v>
      </c>
      <c r="F240" s="79">
        <v>0</v>
      </c>
      <c r="G240" s="79"/>
      <c r="I240" s="79"/>
      <c r="J240" s="79"/>
      <c r="K240" s="79"/>
      <c r="L240" t="s">
        <v>675</v>
      </c>
    </row>
    <row r="241" spans="1:12">
      <c r="B241" t="s">
        <v>48</v>
      </c>
      <c r="C241" s="76">
        <v>0</v>
      </c>
      <c r="D241" s="79">
        <v>0</v>
      </c>
      <c r="E241" s="76">
        <v>0</v>
      </c>
      <c r="F241" s="79">
        <v>0</v>
      </c>
      <c r="G241" s="79"/>
      <c r="I241" s="79"/>
      <c r="J241" s="79"/>
      <c r="K241" s="79"/>
    </row>
    <row r="242" spans="1:12">
      <c r="A242" t="s">
        <v>351</v>
      </c>
      <c r="C242" s="76">
        <v>0</v>
      </c>
      <c r="D242" s="79">
        <v>0</v>
      </c>
      <c r="E242" s="76">
        <v>0</v>
      </c>
      <c r="F242" s="79">
        <v>0</v>
      </c>
      <c r="G242" s="79"/>
      <c r="I242" s="79" t="str">
        <f>A242</f>
        <v>loving Total</v>
      </c>
      <c r="J242" s="126" t="str">
        <f>IF(C242=0,"N/A",D242/C242)</f>
        <v>N/A</v>
      </c>
      <c r="K242" s="126" t="str">
        <f>IF(E242=0,"N/A",F242/E242)</f>
        <v>N/A</v>
      </c>
      <c r="L242" t="s">
        <v>675</v>
      </c>
    </row>
    <row r="243" spans="1:12">
      <c r="A243" t="s">
        <v>112</v>
      </c>
      <c r="B243" t="s">
        <v>47</v>
      </c>
      <c r="C243" s="76">
        <v>0</v>
      </c>
      <c r="D243" s="79">
        <v>0</v>
      </c>
      <c r="E243" s="76">
        <v>0</v>
      </c>
      <c r="F243" s="79">
        <v>0</v>
      </c>
      <c r="G243" s="79"/>
      <c r="I243" s="79"/>
    </row>
    <row r="244" spans="1:12">
      <c r="B244" t="s">
        <v>48</v>
      </c>
      <c r="C244" s="76">
        <v>0</v>
      </c>
      <c r="D244" s="79">
        <v>0</v>
      </c>
      <c r="E244" s="76">
        <v>0</v>
      </c>
      <c r="F244" s="79">
        <v>0</v>
      </c>
      <c r="G244" s="79"/>
      <c r="I244" s="79"/>
      <c r="J244" s="126"/>
      <c r="K244" s="126"/>
      <c r="L244" t="s">
        <v>675</v>
      </c>
    </row>
    <row r="245" spans="1:12">
      <c r="A245" t="s">
        <v>352</v>
      </c>
      <c r="C245" s="76">
        <v>0</v>
      </c>
      <c r="D245" s="79">
        <v>0</v>
      </c>
      <c r="E245" s="76">
        <v>0</v>
      </c>
      <c r="F245" s="79">
        <v>0</v>
      </c>
      <c r="G245" s="79"/>
      <c r="I245" s="79" t="str">
        <f>A245</f>
        <v>lovington Total</v>
      </c>
      <c r="J245" s="126" t="str">
        <f>IF(C245=0,"N/A",D245/C245)</f>
        <v>N/A</v>
      </c>
      <c r="K245" s="126" t="str">
        <f>IF(E245=0,"N/A",F245/E245)</f>
        <v>N/A</v>
      </c>
    </row>
    <row r="246" spans="1:12">
      <c r="A246" t="s">
        <v>113</v>
      </c>
      <c r="B246" t="s">
        <v>47</v>
      </c>
      <c r="C246" s="76">
        <v>0</v>
      </c>
      <c r="D246" s="79">
        <v>0</v>
      </c>
      <c r="E246" s="76">
        <v>0</v>
      </c>
      <c r="F246" s="79">
        <v>0</v>
      </c>
      <c r="G246" s="79"/>
      <c r="I246" s="79"/>
      <c r="J246" s="79"/>
      <c r="K246" s="79"/>
      <c r="L246" t="s">
        <v>675</v>
      </c>
    </row>
    <row r="247" spans="1:12">
      <c r="B247" t="s">
        <v>48</v>
      </c>
      <c r="C247" s="76">
        <v>0</v>
      </c>
      <c r="D247" s="79">
        <v>0</v>
      </c>
      <c r="E247" s="76">
        <v>0</v>
      </c>
      <c r="F247" s="79">
        <v>0</v>
      </c>
      <c r="G247" s="79"/>
      <c r="I247" s="79"/>
    </row>
    <row r="248" spans="1:12">
      <c r="A248" t="s">
        <v>353</v>
      </c>
      <c r="C248" s="76">
        <v>0</v>
      </c>
      <c r="D248" s="79">
        <v>0</v>
      </c>
      <c r="E248" s="76">
        <v>0</v>
      </c>
      <c r="F248" s="79">
        <v>0</v>
      </c>
      <c r="G248" s="79"/>
      <c r="I248" s="79" t="str">
        <f>A248</f>
        <v>magdalena Total</v>
      </c>
      <c r="J248" s="126" t="str">
        <f>IF(C248=0,"N/A",D248/C248)</f>
        <v>N/A</v>
      </c>
      <c r="K248" s="126" t="str">
        <f>IF(E248=0,"N/A",F248/E248)</f>
        <v>N/A</v>
      </c>
      <c r="L248" t="s">
        <v>675</v>
      </c>
    </row>
    <row r="249" spans="1:12">
      <c r="A249" t="s">
        <v>194</v>
      </c>
      <c r="B249" t="s">
        <v>47</v>
      </c>
      <c r="C249" s="76">
        <v>0</v>
      </c>
      <c r="D249" s="79">
        <v>0</v>
      </c>
      <c r="E249" s="76">
        <v>0</v>
      </c>
      <c r="F249" s="79">
        <v>0</v>
      </c>
      <c r="G249" s="79"/>
      <c r="I249" s="79"/>
      <c r="J249" s="79"/>
      <c r="K249" s="79"/>
    </row>
    <row r="250" spans="1:12">
      <c r="B250" t="s">
        <v>48</v>
      </c>
      <c r="C250" s="76">
        <v>0</v>
      </c>
      <c r="D250" s="79">
        <v>0</v>
      </c>
      <c r="E250" s="76">
        <v>0</v>
      </c>
      <c r="F250" s="79">
        <v>0</v>
      </c>
      <c r="G250" s="79"/>
      <c r="I250" s="79"/>
      <c r="J250" s="79"/>
      <c r="K250" s="79"/>
      <c r="L250" t="s">
        <v>675</v>
      </c>
    </row>
    <row r="251" spans="1:12">
      <c r="A251" t="s">
        <v>354</v>
      </c>
      <c r="C251" s="76">
        <v>0</v>
      </c>
      <c r="D251" s="79">
        <v>0</v>
      </c>
      <c r="E251" s="76">
        <v>0</v>
      </c>
      <c r="F251" s="79">
        <v>0</v>
      </c>
      <c r="G251" s="79"/>
      <c r="I251" s="79" t="str">
        <f>A251</f>
        <v>masters program (the) Total</v>
      </c>
      <c r="J251" s="126" t="str">
        <f>IF(C251=0,"N/A",D251/C251)</f>
        <v>N/A</v>
      </c>
      <c r="K251" s="126" t="str">
        <f>IF(E251=0,"N/A",F251/E251)</f>
        <v>N/A</v>
      </c>
    </row>
    <row r="252" spans="1:12">
      <c r="A252" t="s">
        <v>114</v>
      </c>
      <c r="B252" t="s">
        <v>47</v>
      </c>
      <c r="C252" s="76">
        <v>0</v>
      </c>
      <c r="D252" s="79">
        <v>0</v>
      </c>
      <c r="E252" s="76">
        <v>0</v>
      </c>
      <c r="F252" s="79">
        <v>0</v>
      </c>
      <c r="G252" s="79"/>
      <c r="I252" s="79"/>
      <c r="L252" t="s">
        <v>675</v>
      </c>
    </row>
    <row r="253" spans="1:12">
      <c r="B253" t="s">
        <v>48</v>
      </c>
      <c r="C253" s="76">
        <v>0</v>
      </c>
      <c r="D253" s="79">
        <v>0</v>
      </c>
      <c r="E253" s="76">
        <v>0</v>
      </c>
      <c r="F253" s="79">
        <v>0</v>
      </c>
      <c r="G253" s="79"/>
      <c r="I253" s="79"/>
      <c r="J253" s="126"/>
      <c r="K253" s="126"/>
    </row>
    <row r="254" spans="1:12">
      <c r="A254" t="s">
        <v>355</v>
      </c>
      <c r="C254" s="76">
        <v>0</v>
      </c>
      <c r="D254" s="79">
        <v>0</v>
      </c>
      <c r="E254" s="76">
        <v>0</v>
      </c>
      <c r="F254" s="79">
        <v>0</v>
      </c>
      <c r="G254" s="79"/>
      <c r="I254" s="79" t="str">
        <f>A254</f>
        <v>maxwell Total</v>
      </c>
      <c r="J254" s="126" t="str">
        <f>IF(C254=0,"N/A",D254/C254)</f>
        <v>N/A</v>
      </c>
      <c r="K254" s="126" t="str">
        <f>IF(E254=0,"N/A",F254/E254)</f>
        <v>N/A</v>
      </c>
      <c r="L254" t="s">
        <v>675</v>
      </c>
    </row>
    <row r="255" spans="1:12">
      <c r="A255" t="s">
        <v>195</v>
      </c>
      <c r="B255" t="s">
        <v>47</v>
      </c>
      <c r="C255" s="76">
        <v>0</v>
      </c>
      <c r="D255" s="79">
        <v>0</v>
      </c>
      <c r="E255" s="76">
        <v>0</v>
      </c>
      <c r="F255" s="79">
        <v>0</v>
      </c>
      <c r="G255" s="79"/>
      <c r="I255" s="79"/>
      <c r="J255" s="79"/>
      <c r="K255" s="79"/>
    </row>
    <row r="256" spans="1:12">
      <c r="B256" t="s">
        <v>48</v>
      </c>
      <c r="C256" s="76">
        <v>0</v>
      </c>
      <c r="D256" s="79">
        <v>0</v>
      </c>
      <c r="E256" s="76">
        <v>0</v>
      </c>
      <c r="F256" s="79">
        <v>0</v>
      </c>
      <c r="G256" s="79"/>
      <c r="I256" s="79"/>
      <c r="L256" t="s">
        <v>675</v>
      </c>
    </row>
    <row r="257" spans="1:12">
      <c r="A257" t="s">
        <v>356</v>
      </c>
      <c r="C257" s="76">
        <v>0</v>
      </c>
      <c r="D257" s="79">
        <v>0</v>
      </c>
      <c r="E257" s="76">
        <v>0</v>
      </c>
      <c r="F257" s="79">
        <v>0</v>
      </c>
      <c r="G257" s="79"/>
      <c r="I257" s="79" t="str">
        <f>A257</f>
        <v>mccurdy charter school Total</v>
      </c>
      <c r="J257" s="126" t="str">
        <f>IF(C257=0,"N/A",D257/C257)</f>
        <v>N/A</v>
      </c>
      <c r="K257" s="126" t="str">
        <f>IF(E257=0,"N/A",F257/E257)</f>
        <v>N/A</v>
      </c>
    </row>
    <row r="258" spans="1:12">
      <c r="A258" t="s">
        <v>196</v>
      </c>
      <c r="B258" t="s">
        <v>47</v>
      </c>
      <c r="C258" s="76">
        <v>0</v>
      </c>
      <c r="D258" s="79">
        <v>0</v>
      </c>
      <c r="E258" s="76">
        <v>0</v>
      </c>
      <c r="F258" s="79">
        <v>0</v>
      </c>
      <c r="G258" s="79"/>
      <c r="I258" s="79"/>
      <c r="J258" s="79"/>
      <c r="K258" s="79"/>
      <c r="L258" t="s">
        <v>675</v>
      </c>
    </row>
    <row r="259" spans="1:12">
      <c r="B259" t="s">
        <v>48</v>
      </c>
      <c r="C259" s="76">
        <v>0</v>
      </c>
      <c r="D259" s="79">
        <v>0</v>
      </c>
      <c r="E259" s="76">
        <v>0</v>
      </c>
      <c r="F259" s="79">
        <v>0</v>
      </c>
      <c r="G259" s="79"/>
      <c r="I259" s="79"/>
      <c r="J259" s="79"/>
      <c r="K259" s="79"/>
    </row>
    <row r="260" spans="1:12">
      <c r="A260" t="s">
        <v>357</v>
      </c>
      <c r="C260" s="76">
        <v>0</v>
      </c>
      <c r="D260" s="79">
        <v>0</v>
      </c>
      <c r="E260" s="76">
        <v>0</v>
      </c>
      <c r="F260" s="79">
        <v>0</v>
      </c>
      <c r="G260" s="79"/>
      <c r="I260" s="79" t="str">
        <f>A260</f>
        <v>media arts collaborative charter school Total</v>
      </c>
      <c r="J260" s="126" t="str">
        <f>IF(C260=0,"N/A",D260/C260)</f>
        <v>N/A</v>
      </c>
      <c r="K260" s="126" t="str">
        <f>IF(E260=0,"N/A",F260/E260)</f>
        <v>N/A</v>
      </c>
      <c r="L260" t="s">
        <v>675</v>
      </c>
    </row>
    <row r="261" spans="1:12">
      <c r="A261" t="s">
        <v>115</v>
      </c>
      <c r="B261" t="s">
        <v>47</v>
      </c>
      <c r="C261" s="76">
        <v>0</v>
      </c>
      <c r="D261" s="79">
        <v>0</v>
      </c>
      <c r="E261" s="76">
        <v>0</v>
      </c>
      <c r="F261" s="79">
        <v>0</v>
      </c>
      <c r="G261" s="79"/>
      <c r="I261" s="79"/>
    </row>
    <row r="262" spans="1:12">
      <c r="B262" t="s">
        <v>48</v>
      </c>
      <c r="C262" s="76">
        <v>0</v>
      </c>
      <c r="D262" s="79">
        <v>0</v>
      </c>
      <c r="E262" s="76">
        <v>0</v>
      </c>
      <c r="F262" s="79">
        <v>0</v>
      </c>
      <c r="G262" s="79"/>
      <c r="I262" s="79"/>
      <c r="J262" s="126"/>
      <c r="K262" s="126"/>
      <c r="L262" t="s">
        <v>675</v>
      </c>
    </row>
    <row r="263" spans="1:12">
      <c r="A263" t="s">
        <v>358</v>
      </c>
      <c r="C263" s="76">
        <v>0</v>
      </c>
      <c r="D263" s="79">
        <v>0</v>
      </c>
      <c r="E263" s="76">
        <v>0</v>
      </c>
      <c r="F263" s="79">
        <v>0</v>
      </c>
      <c r="G263" s="79"/>
      <c r="I263" s="79" t="str">
        <f>A263</f>
        <v>melrose Total</v>
      </c>
      <c r="J263" s="126" t="str">
        <f>IF(C263=0,"N/A",D263/C263)</f>
        <v>N/A</v>
      </c>
      <c r="K263" s="126" t="str">
        <f>IF(E263=0,"N/A",F263/E263)</f>
        <v>N/A</v>
      </c>
    </row>
    <row r="264" spans="1:12">
      <c r="A264" t="s">
        <v>116</v>
      </c>
      <c r="B264" t="s">
        <v>47</v>
      </c>
      <c r="C264" s="76">
        <v>0</v>
      </c>
      <c r="D264" s="79">
        <v>0</v>
      </c>
      <c r="E264" s="76">
        <v>0</v>
      </c>
      <c r="F264" s="79">
        <v>0</v>
      </c>
      <c r="G264" s="79"/>
      <c r="I264" s="79"/>
      <c r="J264" s="79"/>
      <c r="K264" s="79"/>
      <c r="L264" t="s">
        <v>675</v>
      </c>
    </row>
    <row r="265" spans="1:12">
      <c r="B265" t="s">
        <v>48</v>
      </c>
      <c r="C265" s="76">
        <v>1</v>
      </c>
      <c r="D265" s="79">
        <v>22366</v>
      </c>
      <c r="E265" s="76">
        <v>1</v>
      </c>
      <c r="F265" s="79">
        <v>22366</v>
      </c>
      <c r="G265" s="79"/>
      <c r="I265" s="79"/>
    </row>
    <row r="266" spans="1:12">
      <c r="A266" t="s">
        <v>359</v>
      </c>
      <c r="C266" s="76">
        <v>1</v>
      </c>
      <c r="D266" s="79">
        <v>22366</v>
      </c>
      <c r="E266" s="76">
        <v>1</v>
      </c>
      <c r="F266" s="79">
        <v>22366</v>
      </c>
      <c r="G266" s="79"/>
      <c r="I266" s="79" t="str">
        <f>A266</f>
        <v>mesa vista Total</v>
      </c>
      <c r="J266" s="126">
        <f>IF(C266=0,"N/A",D266/C266)</f>
        <v>22366</v>
      </c>
      <c r="K266" s="126">
        <f>IF(E266=0,"N/A",F266/E266)</f>
        <v>22366</v>
      </c>
      <c r="L266" t="s">
        <v>675</v>
      </c>
    </row>
    <row r="267" spans="1:12">
      <c r="A267" t="s">
        <v>199</v>
      </c>
      <c r="B267" t="s">
        <v>47</v>
      </c>
      <c r="C267" s="76">
        <v>0</v>
      </c>
      <c r="D267" s="79">
        <v>0</v>
      </c>
      <c r="E267" s="76">
        <v>0</v>
      </c>
      <c r="F267" s="79">
        <v>0</v>
      </c>
      <c r="G267" s="79"/>
      <c r="I267" s="79"/>
      <c r="J267" s="79"/>
      <c r="K267" s="79"/>
    </row>
    <row r="268" spans="1:12">
      <c r="B268" t="s">
        <v>48</v>
      </c>
      <c r="C268" s="76">
        <v>0</v>
      </c>
      <c r="D268" s="79">
        <v>0</v>
      </c>
      <c r="E268" s="76">
        <v>0</v>
      </c>
      <c r="F268" s="79">
        <v>0</v>
      </c>
      <c r="G268" s="79"/>
      <c r="I268" s="79"/>
      <c r="J268" s="79"/>
      <c r="K268" s="79"/>
      <c r="L268" t="s">
        <v>675</v>
      </c>
    </row>
    <row r="269" spans="1:12">
      <c r="A269" t="s">
        <v>361</v>
      </c>
      <c r="C269" s="76">
        <v>0</v>
      </c>
      <c r="D269" s="79">
        <v>0</v>
      </c>
      <c r="E269" s="76">
        <v>0</v>
      </c>
      <c r="F269" s="79">
        <v>0</v>
      </c>
      <c r="G269" s="79"/>
      <c r="I269" s="79" t="str">
        <f>A269</f>
        <v>mission achievement and success Total</v>
      </c>
      <c r="J269" s="126" t="str">
        <f>IF(C269=0,"N/A",D269/C269)</f>
        <v>N/A</v>
      </c>
      <c r="K269" s="126" t="str">
        <f>IF(E269=0,"N/A",F269/E269)</f>
        <v>N/A</v>
      </c>
    </row>
    <row r="270" spans="1:12">
      <c r="A270" t="s">
        <v>200</v>
      </c>
      <c r="B270" t="s">
        <v>47</v>
      </c>
      <c r="C270" s="76">
        <v>0</v>
      </c>
      <c r="D270" s="79">
        <v>0</v>
      </c>
      <c r="E270" s="76">
        <v>0</v>
      </c>
      <c r="F270" s="79">
        <v>0</v>
      </c>
      <c r="G270" s="79"/>
      <c r="I270" s="79"/>
      <c r="L270" t="s">
        <v>675</v>
      </c>
    </row>
    <row r="271" spans="1:12">
      <c r="B271" t="s">
        <v>48</v>
      </c>
      <c r="C271" s="76">
        <v>0</v>
      </c>
      <c r="D271" s="79">
        <v>0</v>
      </c>
      <c r="E271" s="76">
        <v>0</v>
      </c>
      <c r="F271" s="79">
        <v>0</v>
      </c>
      <c r="G271" s="79"/>
      <c r="I271" s="79"/>
      <c r="J271" s="126"/>
      <c r="K271" s="126"/>
    </row>
    <row r="272" spans="1:12">
      <c r="A272" t="s">
        <v>362</v>
      </c>
      <c r="C272" s="76">
        <v>0</v>
      </c>
      <c r="D272" s="79">
        <v>0</v>
      </c>
      <c r="E272" s="76">
        <v>0</v>
      </c>
      <c r="F272" s="79">
        <v>0</v>
      </c>
      <c r="G272" s="79"/>
      <c r="I272" s="79" t="str">
        <f>A272</f>
        <v>monte del sol charter school Total</v>
      </c>
      <c r="J272" s="126" t="str">
        <f>IF(C272=0,"N/A",D272/C272)</f>
        <v>N/A</v>
      </c>
      <c r="K272" s="126" t="str">
        <f>IF(E272=0,"N/A",F272/E272)</f>
        <v>N/A</v>
      </c>
      <c r="L272" t="s">
        <v>675</v>
      </c>
    </row>
    <row r="273" spans="1:12">
      <c r="A273" t="s">
        <v>201</v>
      </c>
      <c r="B273" t="s">
        <v>47</v>
      </c>
      <c r="C273" s="76">
        <v>0</v>
      </c>
      <c r="D273" s="79">
        <v>0</v>
      </c>
      <c r="E273" s="76">
        <v>0</v>
      </c>
      <c r="F273" s="79">
        <v>0</v>
      </c>
      <c r="G273" s="79"/>
      <c r="I273" s="79"/>
      <c r="J273" s="79"/>
      <c r="K273" s="79"/>
    </row>
    <row r="274" spans="1:12">
      <c r="B274" t="s">
        <v>48</v>
      </c>
      <c r="C274" s="76">
        <v>0</v>
      </c>
      <c r="D274" s="79">
        <v>0</v>
      </c>
      <c r="E274" s="76">
        <v>0</v>
      </c>
      <c r="F274" s="79">
        <v>0</v>
      </c>
      <c r="G274" s="79"/>
      <c r="I274" s="79"/>
      <c r="L274" t="s">
        <v>675</v>
      </c>
    </row>
    <row r="275" spans="1:12">
      <c r="A275" t="s">
        <v>363</v>
      </c>
      <c r="C275" s="76">
        <v>0</v>
      </c>
      <c r="D275" s="79">
        <v>0</v>
      </c>
      <c r="E275" s="76">
        <v>0</v>
      </c>
      <c r="F275" s="79">
        <v>0</v>
      </c>
      <c r="G275" s="79"/>
      <c r="I275" s="79" t="str">
        <f>A275</f>
        <v>montessori elementary school (the) Total</v>
      </c>
      <c r="J275" s="126" t="str">
        <f>IF(C275=0,"N/A",D275/C275)</f>
        <v>N/A</v>
      </c>
      <c r="K275" s="126" t="str">
        <f>IF(E275=0,"N/A",F275/E275)</f>
        <v>N/A</v>
      </c>
    </row>
    <row r="276" spans="1:12">
      <c r="A276" t="s">
        <v>117</v>
      </c>
      <c r="B276" t="s">
        <v>47</v>
      </c>
      <c r="C276" s="76">
        <v>0</v>
      </c>
      <c r="D276" s="79">
        <v>0</v>
      </c>
      <c r="E276" s="76">
        <v>0</v>
      </c>
      <c r="F276" s="79">
        <v>0</v>
      </c>
      <c r="G276" s="79"/>
      <c r="I276" s="79"/>
      <c r="J276" s="79"/>
      <c r="K276" s="79"/>
      <c r="L276" t="s">
        <v>675</v>
      </c>
    </row>
    <row r="277" spans="1:12">
      <c r="B277" t="s">
        <v>48</v>
      </c>
      <c r="C277" s="76">
        <v>0</v>
      </c>
      <c r="D277" s="79">
        <v>0</v>
      </c>
      <c r="E277" s="76">
        <v>0</v>
      </c>
      <c r="F277" s="79">
        <v>0</v>
      </c>
      <c r="G277" s="79"/>
      <c r="I277" s="79"/>
      <c r="J277" s="79"/>
      <c r="K277" s="79"/>
    </row>
    <row r="278" spans="1:12">
      <c r="A278" t="s">
        <v>365</v>
      </c>
      <c r="C278" s="76">
        <v>0</v>
      </c>
      <c r="D278" s="79">
        <v>0</v>
      </c>
      <c r="E278" s="76">
        <v>0</v>
      </c>
      <c r="F278" s="79">
        <v>0</v>
      </c>
      <c r="G278" s="79"/>
      <c r="I278" s="79" t="str">
        <f>A278</f>
        <v>mora Total</v>
      </c>
      <c r="J278" s="126" t="str">
        <f>IF(C278=0,"N/A",D278/C278)</f>
        <v>N/A</v>
      </c>
      <c r="K278" s="126" t="str">
        <f>IF(E278=0,"N/A",F278/E278)</f>
        <v>N/A</v>
      </c>
      <c r="L278" t="s">
        <v>675</v>
      </c>
    </row>
    <row r="279" spans="1:12">
      <c r="A279" t="s">
        <v>118</v>
      </c>
      <c r="B279" t="s">
        <v>47</v>
      </c>
      <c r="C279" s="76">
        <v>0</v>
      </c>
      <c r="D279" s="79">
        <v>0</v>
      </c>
      <c r="E279" s="76">
        <v>0</v>
      </c>
      <c r="F279" s="79">
        <v>0</v>
      </c>
      <c r="G279" s="79"/>
      <c r="I279" s="79"/>
    </row>
    <row r="280" spans="1:12">
      <c r="B280" t="s">
        <v>48</v>
      </c>
      <c r="C280" s="76">
        <v>3</v>
      </c>
      <c r="D280" s="79">
        <v>76825.440000000002</v>
      </c>
      <c r="E280" s="76">
        <v>3</v>
      </c>
      <c r="F280" s="79">
        <v>76825.440000000002</v>
      </c>
      <c r="G280" s="79"/>
      <c r="I280" s="79"/>
      <c r="J280" s="126"/>
      <c r="K280" s="126"/>
      <c r="L280" t="s">
        <v>675</v>
      </c>
    </row>
    <row r="281" spans="1:12">
      <c r="A281" t="s">
        <v>367</v>
      </c>
      <c r="C281" s="76">
        <v>3</v>
      </c>
      <c r="D281" s="79">
        <v>76825.440000000002</v>
      </c>
      <c r="E281" s="76">
        <v>3</v>
      </c>
      <c r="F281" s="79">
        <v>76825.440000000002</v>
      </c>
      <c r="G281" s="79"/>
      <c r="I281" s="79" t="str">
        <f>A281</f>
        <v>moriarty-edgewood Total</v>
      </c>
      <c r="J281" s="126">
        <f>IF(C281=0,"N/A",D281/C281)</f>
        <v>25608.48</v>
      </c>
      <c r="K281" s="126">
        <f>IF(E281=0,"N/A",F281/E281)</f>
        <v>25608.48</v>
      </c>
    </row>
    <row r="282" spans="1:12">
      <c r="A282" t="s">
        <v>119</v>
      </c>
      <c r="B282" t="s">
        <v>47</v>
      </c>
      <c r="C282" s="76">
        <v>0</v>
      </c>
      <c r="D282" s="79">
        <v>0</v>
      </c>
      <c r="E282" s="76">
        <v>0</v>
      </c>
      <c r="F282" s="79">
        <v>0</v>
      </c>
      <c r="G282" s="79"/>
      <c r="I282" s="79"/>
      <c r="J282" s="79"/>
      <c r="K282" s="79"/>
      <c r="L282" t="s">
        <v>675</v>
      </c>
    </row>
    <row r="283" spans="1:12">
      <c r="B283" t="s">
        <v>48</v>
      </c>
      <c r="C283" s="76">
        <v>0</v>
      </c>
      <c r="D283" s="79">
        <v>0</v>
      </c>
      <c r="E283" s="76">
        <v>0</v>
      </c>
      <c r="F283" s="79">
        <v>0</v>
      </c>
      <c r="G283" s="79"/>
      <c r="I283" s="79"/>
    </row>
    <row r="284" spans="1:12">
      <c r="A284" t="s">
        <v>369</v>
      </c>
      <c r="C284" s="76">
        <v>0</v>
      </c>
      <c r="D284" s="79">
        <v>0</v>
      </c>
      <c r="E284" s="76">
        <v>0</v>
      </c>
      <c r="F284" s="79">
        <v>0</v>
      </c>
      <c r="G284" s="79"/>
      <c r="I284" s="79" t="str">
        <f>A284</f>
        <v>mosquero Total</v>
      </c>
      <c r="J284" s="126" t="str">
        <f>IF(C284=0,"N/A",D284/C284)</f>
        <v>N/A</v>
      </c>
      <c r="K284" s="126" t="str">
        <f>IF(E284=0,"N/A",F284/E284)</f>
        <v>N/A</v>
      </c>
      <c r="L284" t="s">
        <v>675</v>
      </c>
    </row>
    <row r="285" spans="1:12">
      <c r="A285" t="s">
        <v>120</v>
      </c>
      <c r="B285" t="s">
        <v>47</v>
      </c>
      <c r="C285" s="76">
        <v>0</v>
      </c>
      <c r="D285" s="79">
        <v>0</v>
      </c>
      <c r="E285" s="76">
        <v>0</v>
      </c>
      <c r="F285" s="79">
        <v>0</v>
      </c>
      <c r="G285" s="79"/>
      <c r="I285" s="79"/>
      <c r="J285" s="79"/>
      <c r="K285" s="79"/>
    </row>
    <row r="286" spans="1:12">
      <c r="B286" t="s">
        <v>48</v>
      </c>
      <c r="C286" s="76">
        <v>0</v>
      </c>
      <c r="D286" s="79">
        <v>0</v>
      </c>
      <c r="E286" s="76">
        <v>0</v>
      </c>
      <c r="F286" s="79">
        <v>0</v>
      </c>
      <c r="G286" s="79"/>
      <c r="I286" s="79"/>
      <c r="J286" s="79"/>
      <c r="K286" s="79"/>
      <c r="L286" t="s">
        <v>675</v>
      </c>
    </row>
    <row r="287" spans="1:12">
      <c r="A287" t="s">
        <v>371</v>
      </c>
      <c r="C287" s="76">
        <v>0</v>
      </c>
      <c r="D287" s="79">
        <v>0</v>
      </c>
      <c r="E287" s="76">
        <v>0</v>
      </c>
      <c r="F287" s="79">
        <v>0</v>
      </c>
      <c r="G287" s="79"/>
      <c r="I287" s="79" t="str">
        <f>A287</f>
        <v>mountainair Total</v>
      </c>
      <c r="J287" s="126" t="str">
        <f>IF(C287=0,"N/A",D287/C287)</f>
        <v>N/A</v>
      </c>
      <c r="K287" s="126" t="str">
        <f>IF(E287=0,"N/A",F287/E287)</f>
        <v>N/A</v>
      </c>
    </row>
    <row r="288" spans="1:12">
      <c r="A288" t="s">
        <v>208</v>
      </c>
      <c r="B288" t="s">
        <v>47</v>
      </c>
      <c r="C288" s="76">
        <v>0</v>
      </c>
      <c r="D288" s="79">
        <v>0</v>
      </c>
      <c r="E288" s="76">
        <v>0</v>
      </c>
      <c r="F288" s="79">
        <v>0</v>
      </c>
      <c r="G288" s="79"/>
      <c r="I288" s="79"/>
      <c r="L288" t="s">
        <v>675</v>
      </c>
    </row>
    <row r="289" spans="1:12">
      <c r="B289" t="s">
        <v>48</v>
      </c>
      <c r="C289" s="76">
        <v>1</v>
      </c>
      <c r="D289" s="79">
        <v>21420.85</v>
      </c>
      <c r="E289" s="76">
        <v>1</v>
      </c>
      <c r="F289" s="79">
        <v>21420.85</v>
      </c>
      <c r="G289" s="79"/>
      <c r="I289" s="79"/>
      <c r="J289" s="126"/>
      <c r="K289" s="126"/>
    </row>
    <row r="290" spans="1:12">
      <c r="A290" t="s">
        <v>373</v>
      </c>
      <c r="C290" s="76">
        <v>1</v>
      </c>
      <c r="D290" s="79">
        <v>21420.85</v>
      </c>
      <c r="E290" s="76">
        <v>1</v>
      </c>
      <c r="F290" s="79">
        <v>21420.85</v>
      </c>
      <c r="G290" s="79"/>
      <c r="I290" s="79" t="str">
        <f>A290</f>
        <v>new america school las cruces Total</v>
      </c>
      <c r="J290" s="126">
        <f>IF(C290=0,"N/A",D290/C290)</f>
        <v>21420.85</v>
      </c>
      <c r="K290" s="126">
        <f>IF(E290=0,"N/A",F290/E290)</f>
        <v>21420.85</v>
      </c>
      <c r="L290" t="s">
        <v>675</v>
      </c>
    </row>
    <row r="291" spans="1:12">
      <c r="A291" t="s">
        <v>207</v>
      </c>
      <c r="B291" t="s">
        <v>47</v>
      </c>
      <c r="C291" s="76">
        <v>0</v>
      </c>
      <c r="D291" s="79">
        <v>0</v>
      </c>
      <c r="E291" s="76">
        <v>0</v>
      </c>
      <c r="F291" s="79">
        <v>0</v>
      </c>
      <c r="G291" s="79"/>
      <c r="I291" s="79"/>
      <c r="J291" s="79"/>
      <c r="K291" s="79"/>
    </row>
    <row r="292" spans="1:12">
      <c r="B292" t="s">
        <v>48</v>
      </c>
      <c r="C292" s="76">
        <v>2</v>
      </c>
      <c r="D292" s="79">
        <v>61531.960000000006</v>
      </c>
      <c r="E292" s="76">
        <v>2</v>
      </c>
      <c r="F292" s="79">
        <v>61531.96</v>
      </c>
      <c r="G292" s="79"/>
      <c r="I292" s="79"/>
      <c r="L292" t="s">
        <v>675</v>
      </c>
    </row>
    <row r="293" spans="1:12">
      <c r="A293" t="s">
        <v>374</v>
      </c>
      <c r="C293" s="76">
        <v>2</v>
      </c>
      <c r="D293" s="79">
        <v>61531.960000000006</v>
      </c>
      <c r="E293" s="76">
        <v>2</v>
      </c>
      <c r="F293" s="79">
        <v>61531.96</v>
      </c>
      <c r="G293" s="79"/>
      <c r="I293" s="79" t="str">
        <f>A293</f>
        <v>new america school new mexico Total</v>
      </c>
      <c r="J293" s="126">
        <f>IF(C293=0,"N/A",D293/C293)</f>
        <v>30765.980000000003</v>
      </c>
      <c r="K293" s="126">
        <f>IF(E293=0,"N/A",F293/E293)</f>
        <v>30765.98</v>
      </c>
    </row>
    <row r="294" spans="1:12">
      <c r="A294" t="s">
        <v>209</v>
      </c>
      <c r="B294" t="s">
        <v>47</v>
      </c>
      <c r="C294" s="76">
        <v>0</v>
      </c>
      <c r="D294" s="79">
        <v>0</v>
      </c>
      <c r="E294" s="76">
        <v>0</v>
      </c>
      <c r="F294" s="79">
        <v>0</v>
      </c>
      <c r="G294" s="79"/>
      <c r="I294" s="79"/>
      <c r="J294" s="79"/>
      <c r="K294" s="79"/>
      <c r="L294" t="s">
        <v>675</v>
      </c>
    </row>
    <row r="295" spans="1:12">
      <c r="B295" t="s">
        <v>48</v>
      </c>
      <c r="C295" s="76">
        <v>0</v>
      </c>
      <c r="D295" s="79">
        <v>0</v>
      </c>
      <c r="E295" s="76">
        <v>0</v>
      </c>
      <c r="F295" s="79">
        <v>0</v>
      </c>
      <c r="G295" s="79"/>
      <c r="I295" s="79"/>
      <c r="J295" s="79"/>
      <c r="K295" s="79"/>
    </row>
    <row r="296" spans="1:12">
      <c r="A296" t="s">
        <v>375</v>
      </c>
      <c r="C296" s="76">
        <v>0</v>
      </c>
      <c r="D296" s="79">
        <v>0</v>
      </c>
      <c r="E296" s="76">
        <v>0</v>
      </c>
      <c r="F296" s="79">
        <v>0</v>
      </c>
      <c r="G296" s="79"/>
      <c r="I296" s="79" t="str">
        <f>A296</f>
        <v>new mexico connections academy Total</v>
      </c>
      <c r="J296" s="126" t="str">
        <f>IF(C296=0,"N/A",D296/C296)</f>
        <v>N/A</v>
      </c>
      <c r="K296" s="126" t="str">
        <f>IF(E296=0,"N/A",F296/E296)</f>
        <v>N/A</v>
      </c>
      <c r="L296" t="s">
        <v>675</v>
      </c>
    </row>
    <row r="297" spans="1:12">
      <c r="A297" t="s">
        <v>212</v>
      </c>
      <c r="B297" t="s">
        <v>47</v>
      </c>
      <c r="C297" s="76">
        <v>0</v>
      </c>
      <c r="D297" s="79">
        <v>0</v>
      </c>
      <c r="E297" s="76">
        <v>0</v>
      </c>
      <c r="F297" s="79">
        <v>0</v>
      </c>
      <c r="G297" s="79"/>
      <c r="I297" s="79"/>
    </row>
    <row r="298" spans="1:12">
      <c r="B298" t="s">
        <v>48</v>
      </c>
      <c r="C298" s="76">
        <v>0</v>
      </c>
      <c r="D298" s="79">
        <v>0</v>
      </c>
      <c r="E298" s="76">
        <v>0</v>
      </c>
      <c r="F298" s="79">
        <v>0</v>
      </c>
      <c r="G298" s="79"/>
      <c r="I298" s="79"/>
      <c r="J298" s="126"/>
      <c r="K298" s="126"/>
      <c r="L298" t="s">
        <v>675</v>
      </c>
    </row>
    <row r="299" spans="1:12">
      <c r="A299" t="s">
        <v>377</v>
      </c>
      <c r="C299" s="76">
        <v>0</v>
      </c>
      <c r="D299" s="79">
        <v>0</v>
      </c>
      <c r="E299" s="76">
        <v>0</v>
      </c>
      <c r="F299" s="79">
        <v>0</v>
      </c>
      <c r="I299" s="79" t="str">
        <f>A299</f>
        <v>new mexico school for the arts Total</v>
      </c>
      <c r="J299" s="126" t="str">
        <f>IF(C299=0,"N/A",D299/C299)</f>
        <v>N/A</v>
      </c>
      <c r="K299" s="126" t="str">
        <f>IF(E299=0,"N/A",F299/E299)</f>
        <v>N/A</v>
      </c>
    </row>
    <row r="300" spans="1:12">
      <c r="A300" t="s">
        <v>213</v>
      </c>
      <c r="B300" t="s">
        <v>47</v>
      </c>
      <c r="C300" s="76">
        <v>0</v>
      </c>
      <c r="D300" s="79">
        <v>0</v>
      </c>
      <c r="E300" s="76">
        <v>0</v>
      </c>
      <c r="F300" s="79">
        <v>0</v>
      </c>
      <c r="I300" s="79"/>
      <c r="J300" s="79"/>
      <c r="K300" s="79"/>
    </row>
    <row r="301" spans="1:12">
      <c r="B301" t="s">
        <v>48</v>
      </c>
      <c r="C301" s="76">
        <v>0</v>
      </c>
      <c r="D301" s="79">
        <v>0</v>
      </c>
      <c r="E301" s="76">
        <v>0</v>
      </c>
      <c r="F301" s="79">
        <v>0</v>
      </c>
      <c r="I301" s="79"/>
    </row>
    <row r="302" spans="1:12">
      <c r="A302" t="s">
        <v>379</v>
      </c>
      <c r="C302" s="76">
        <v>0</v>
      </c>
      <c r="D302" s="79">
        <v>0</v>
      </c>
      <c r="E302" s="76">
        <v>0</v>
      </c>
      <c r="F302" s="79">
        <v>0</v>
      </c>
      <c r="I302" s="79" t="str">
        <f>A302</f>
        <v>north valley academy Total</v>
      </c>
      <c r="J302" s="126" t="str">
        <f>IF(C302=0,"N/A",D302/C302)</f>
        <v>N/A</v>
      </c>
      <c r="K302" s="126" t="str">
        <f>IF(E302=0,"N/A",F302/E302)</f>
        <v>N/A</v>
      </c>
    </row>
    <row r="303" spans="1:12">
      <c r="A303" t="s">
        <v>121</v>
      </c>
      <c r="B303" t="s">
        <v>47</v>
      </c>
      <c r="C303" s="76">
        <v>0</v>
      </c>
      <c r="D303" s="79">
        <v>0</v>
      </c>
      <c r="E303" s="76">
        <v>0</v>
      </c>
      <c r="F303" s="79">
        <v>0</v>
      </c>
      <c r="I303" s="79"/>
      <c r="J303" s="79"/>
      <c r="K303" s="79"/>
    </row>
    <row r="304" spans="1:12">
      <c r="B304" t="s">
        <v>48</v>
      </c>
      <c r="C304" s="76">
        <v>0</v>
      </c>
      <c r="D304" s="79">
        <v>0</v>
      </c>
      <c r="E304" s="76">
        <v>0</v>
      </c>
      <c r="F304" s="79">
        <v>0</v>
      </c>
      <c r="I304" s="79"/>
      <c r="J304" s="79"/>
      <c r="K304" s="79"/>
    </row>
    <row r="305" spans="1:11">
      <c r="A305" t="s">
        <v>381</v>
      </c>
      <c r="C305" s="76">
        <v>0</v>
      </c>
      <c r="D305" s="79">
        <v>0</v>
      </c>
      <c r="E305" s="76">
        <v>0</v>
      </c>
      <c r="F305" s="79">
        <v>0</v>
      </c>
      <c r="I305" s="79" t="str">
        <f>A305</f>
        <v>pecos Total</v>
      </c>
      <c r="J305" s="126" t="str">
        <f>IF(C305=0,"N/A",D305/C305)</f>
        <v>N/A</v>
      </c>
      <c r="K305" s="126" t="str">
        <f>IF(E305=0,"N/A",F305/E305)</f>
        <v>N/A</v>
      </c>
    </row>
    <row r="306" spans="1:11">
      <c r="A306" t="s">
        <v>122</v>
      </c>
      <c r="B306" t="s">
        <v>47</v>
      </c>
      <c r="C306" s="76">
        <v>0</v>
      </c>
      <c r="D306" s="79">
        <v>0</v>
      </c>
      <c r="E306" s="76">
        <v>0</v>
      </c>
      <c r="F306" s="79">
        <v>0</v>
      </c>
      <c r="I306" s="79"/>
    </row>
    <row r="307" spans="1:11">
      <c r="B307" t="s">
        <v>48</v>
      </c>
      <c r="C307" s="76">
        <v>0</v>
      </c>
      <c r="D307" s="79">
        <v>0</v>
      </c>
      <c r="E307" s="76">
        <v>0</v>
      </c>
      <c r="F307" s="79">
        <v>0</v>
      </c>
      <c r="I307" s="79"/>
      <c r="J307" s="126"/>
      <c r="K307" s="126"/>
    </row>
    <row r="308" spans="1:11">
      <c r="A308" t="s">
        <v>383</v>
      </c>
      <c r="C308" s="76">
        <v>0</v>
      </c>
      <c r="D308" s="79">
        <v>0</v>
      </c>
      <c r="E308" s="76">
        <v>0</v>
      </c>
      <c r="F308" s="79">
        <v>0</v>
      </c>
      <c r="I308" s="79" t="str">
        <f>A308</f>
        <v>penasco Total</v>
      </c>
      <c r="J308" s="126" t="str">
        <f>IF(C308=0,"N/A",D308/C308)</f>
        <v>N/A</v>
      </c>
      <c r="K308" s="126" t="str">
        <f>IF(E308=0,"N/A",F308/E308)</f>
        <v>N/A</v>
      </c>
    </row>
    <row r="309" spans="1:11">
      <c r="A309" t="s">
        <v>123</v>
      </c>
      <c r="B309" t="s">
        <v>47</v>
      </c>
      <c r="C309" s="76">
        <v>0</v>
      </c>
      <c r="D309" s="79">
        <v>0</v>
      </c>
      <c r="E309" s="76">
        <v>0</v>
      </c>
      <c r="F309" s="79">
        <v>0</v>
      </c>
      <c r="I309" s="79"/>
      <c r="J309" s="79"/>
      <c r="K309" s="79"/>
    </row>
    <row r="310" spans="1:11">
      <c r="B310" t="s">
        <v>48</v>
      </c>
      <c r="C310" s="76">
        <v>9.9</v>
      </c>
      <c r="D310" s="79">
        <v>249692.48</v>
      </c>
      <c r="E310" s="76">
        <v>9.9</v>
      </c>
      <c r="F310" s="79">
        <v>249692.48</v>
      </c>
      <c r="I310" s="79"/>
    </row>
    <row r="311" spans="1:11">
      <c r="A311" t="s">
        <v>384</v>
      </c>
      <c r="C311" s="76">
        <v>9.9</v>
      </c>
      <c r="D311" s="79">
        <v>249692.48</v>
      </c>
      <c r="E311" s="76">
        <v>9.9</v>
      </c>
      <c r="F311" s="79">
        <v>249692.48</v>
      </c>
      <c r="I311" s="79" t="str">
        <f>A311</f>
        <v>pojoaque Total</v>
      </c>
      <c r="J311" s="126">
        <f>IF(C311=0,"N/A",D311/C311)</f>
        <v>25221.462626262626</v>
      </c>
      <c r="K311" s="126">
        <f>IF(E311=0,"N/A",F311/E311)</f>
        <v>25221.462626262626</v>
      </c>
    </row>
    <row r="312" spans="1:11">
      <c r="A312" t="s">
        <v>124</v>
      </c>
      <c r="B312" t="s">
        <v>47</v>
      </c>
      <c r="C312" s="76">
        <v>0</v>
      </c>
      <c r="D312" s="79">
        <v>0</v>
      </c>
      <c r="E312" s="76">
        <v>0</v>
      </c>
      <c r="F312" s="79">
        <v>0</v>
      </c>
      <c r="I312" s="79"/>
      <c r="J312" s="79"/>
      <c r="K312" s="79"/>
    </row>
    <row r="313" spans="1:11">
      <c r="B313" t="s">
        <v>48</v>
      </c>
      <c r="C313" s="76">
        <v>0</v>
      </c>
      <c r="D313" s="79">
        <v>0</v>
      </c>
      <c r="E313" s="76">
        <v>0</v>
      </c>
      <c r="F313" s="79">
        <v>0</v>
      </c>
      <c r="I313" s="79"/>
      <c r="J313" s="79"/>
      <c r="K313" s="79"/>
    </row>
    <row r="314" spans="1:11">
      <c r="A314" t="s">
        <v>385</v>
      </c>
      <c r="C314" s="76">
        <v>0</v>
      </c>
      <c r="D314" s="79">
        <v>0</v>
      </c>
      <c r="E314" s="76">
        <v>0</v>
      </c>
      <c r="F314" s="79">
        <v>0</v>
      </c>
      <c r="I314" s="79" t="str">
        <f>A314</f>
        <v>portales Total</v>
      </c>
      <c r="J314" s="126" t="str">
        <f>IF(C314=0,"N/A",D314/C314)</f>
        <v>N/A</v>
      </c>
      <c r="K314" s="126" t="str">
        <f>IF(E314=0,"N/A",F314/E314)</f>
        <v>N/A</v>
      </c>
    </row>
    <row r="315" spans="1:11">
      <c r="A315" t="s">
        <v>125</v>
      </c>
      <c r="B315" t="s">
        <v>47</v>
      </c>
      <c r="C315" s="76">
        <v>0</v>
      </c>
      <c r="D315" s="79">
        <v>0</v>
      </c>
      <c r="E315" s="76">
        <v>0</v>
      </c>
      <c r="F315" s="79">
        <v>0</v>
      </c>
      <c r="I315" s="79"/>
    </row>
    <row r="316" spans="1:11">
      <c r="B316" t="s">
        <v>48</v>
      </c>
      <c r="C316" s="76">
        <v>0</v>
      </c>
      <c r="D316" s="79">
        <v>0</v>
      </c>
      <c r="E316" s="76">
        <v>0</v>
      </c>
      <c r="F316" s="79">
        <v>0</v>
      </c>
      <c r="I316" s="79"/>
      <c r="J316" s="126"/>
      <c r="K316" s="126"/>
    </row>
    <row r="317" spans="1:11">
      <c r="A317" t="s">
        <v>387</v>
      </c>
      <c r="C317" s="76">
        <v>0</v>
      </c>
      <c r="D317" s="79">
        <v>0</v>
      </c>
      <c r="E317" s="76">
        <v>0</v>
      </c>
      <c r="F317" s="79">
        <v>0</v>
      </c>
      <c r="I317" s="79" t="str">
        <f>A317</f>
        <v>quemado Total</v>
      </c>
      <c r="J317" s="126" t="str">
        <f>IF(C317=0,"N/A",D317/C317)</f>
        <v>N/A</v>
      </c>
      <c r="K317" s="126" t="str">
        <f>IF(E317=0,"N/A",F317/E317)</f>
        <v>N/A</v>
      </c>
    </row>
    <row r="318" spans="1:11">
      <c r="A318" t="s">
        <v>126</v>
      </c>
      <c r="B318" t="s">
        <v>47</v>
      </c>
      <c r="C318" s="76">
        <v>0</v>
      </c>
      <c r="D318" s="79">
        <v>0</v>
      </c>
      <c r="E318" s="76">
        <v>0</v>
      </c>
      <c r="F318" s="79">
        <v>0</v>
      </c>
      <c r="I318" s="79"/>
      <c r="J318" s="79"/>
      <c r="K318" s="79"/>
    </row>
    <row r="319" spans="1:11">
      <c r="B319" t="s">
        <v>48</v>
      </c>
      <c r="C319" s="76">
        <v>0</v>
      </c>
      <c r="D319" s="79">
        <v>0</v>
      </c>
      <c r="E319" s="76">
        <v>0</v>
      </c>
      <c r="F319" s="79">
        <v>0</v>
      </c>
      <c r="I319" s="79"/>
    </row>
    <row r="320" spans="1:11">
      <c r="A320" t="s">
        <v>388</v>
      </c>
      <c r="C320" s="76">
        <v>0</v>
      </c>
      <c r="D320" s="79">
        <v>0</v>
      </c>
      <c r="E320" s="76">
        <v>0</v>
      </c>
      <c r="F320" s="79">
        <v>0</v>
      </c>
      <c r="I320" s="79" t="str">
        <f>A320</f>
        <v>questa Total</v>
      </c>
      <c r="J320" s="126" t="str">
        <f>IF(C320=0,"N/A",D320/C320)</f>
        <v>N/A</v>
      </c>
      <c r="K320" s="126" t="str">
        <f>IF(E320=0,"N/A",F320/E320)</f>
        <v>N/A</v>
      </c>
    </row>
    <row r="321" spans="1:11">
      <c r="A321" t="s">
        <v>127</v>
      </c>
      <c r="B321" t="s">
        <v>47</v>
      </c>
      <c r="C321" s="76">
        <v>0</v>
      </c>
      <c r="D321" s="79">
        <v>0</v>
      </c>
      <c r="E321" s="76">
        <v>0</v>
      </c>
      <c r="F321" s="79">
        <v>0</v>
      </c>
      <c r="I321" s="79"/>
      <c r="J321" s="79"/>
      <c r="K321" s="79"/>
    </row>
    <row r="322" spans="1:11">
      <c r="B322" t="s">
        <v>48</v>
      </c>
      <c r="C322" s="76">
        <v>0</v>
      </c>
      <c r="D322" s="79">
        <v>0</v>
      </c>
      <c r="E322" s="76">
        <v>0</v>
      </c>
      <c r="F322" s="79">
        <v>0</v>
      </c>
      <c r="I322" s="79"/>
      <c r="J322" s="79"/>
      <c r="K322" s="79"/>
    </row>
    <row r="323" spans="1:11">
      <c r="A323" t="s">
        <v>389</v>
      </c>
      <c r="C323" s="76">
        <v>0</v>
      </c>
      <c r="D323" s="79">
        <v>0</v>
      </c>
      <c r="E323" s="76">
        <v>0</v>
      </c>
      <c r="F323" s="79">
        <v>0</v>
      </c>
      <c r="I323" s="79" t="str">
        <f>A323</f>
        <v>raton Total</v>
      </c>
      <c r="J323" s="126" t="str">
        <f>IF(C323=0,"N/A",D323/C323)</f>
        <v>N/A</v>
      </c>
      <c r="K323" s="126" t="str">
        <f>IF(E323=0,"N/A",F323/E323)</f>
        <v>N/A</v>
      </c>
    </row>
    <row r="324" spans="1:11">
      <c r="A324" t="s">
        <v>217</v>
      </c>
      <c r="B324" t="s">
        <v>47</v>
      </c>
      <c r="C324" s="76">
        <v>0</v>
      </c>
      <c r="D324" s="79">
        <v>0</v>
      </c>
      <c r="E324" s="76">
        <v>0</v>
      </c>
      <c r="F324" s="79">
        <v>0</v>
      </c>
      <c r="I324" s="79"/>
    </row>
    <row r="325" spans="1:11">
      <c r="B325" t="s">
        <v>48</v>
      </c>
      <c r="C325" s="76">
        <v>0</v>
      </c>
      <c r="D325" s="79">
        <v>0</v>
      </c>
      <c r="E325" s="76">
        <v>0</v>
      </c>
      <c r="F325" s="79">
        <v>0</v>
      </c>
      <c r="I325" s="79"/>
      <c r="J325" s="126"/>
      <c r="K325" s="126"/>
    </row>
    <row r="326" spans="1:11">
      <c r="A326" t="s">
        <v>390</v>
      </c>
      <c r="C326" s="76">
        <v>0</v>
      </c>
      <c r="D326" s="79">
        <v>0</v>
      </c>
      <c r="E326" s="76">
        <v>0</v>
      </c>
      <c r="F326" s="79">
        <v>0</v>
      </c>
      <c r="I326" s="79" t="str">
        <f>A326</f>
        <v>red river valley charter school Total</v>
      </c>
      <c r="J326" s="126" t="str">
        <f>IF(C326=0,"N/A",D326/C326)</f>
        <v>N/A</v>
      </c>
      <c r="K326" s="126" t="str">
        <f>IF(E326=0,"N/A",F326/E326)</f>
        <v>N/A</v>
      </c>
    </row>
    <row r="327" spans="1:11">
      <c r="A327" t="s">
        <v>128</v>
      </c>
      <c r="B327" t="s">
        <v>47</v>
      </c>
      <c r="C327" s="76">
        <v>0</v>
      </c>
      <c r="D327" s="79">
        <v>0</v>
      </c>
      <c r="E327" s="76">
        <v>0</v>
      </c>
      <c r="F327" s="79">
        <v>0</v>
      </c>
      <c r="I327" s="79"/>
      <c r="J327" s="79"/>
      <c r="K327" s="79"/>
    </row>
    <row r="328" spans="1:11">
      <c r="B328" t="s">
        <v>48</v>
      </c>
      <c r="C328" s="76">
        <v>0</v>
      </c>
      <c r="D328" s="79">
        <v>0</v>
      </c>
      <c r="E328" s="76">
        <v>0</v>
      </c>
      <c r="F328" s="79">
        <v>0</v>
      </c>
      <c r="I328" s="79"/>
    </row>
    <row r="329" spans="1:11">
      <c r="A329" t="s">
        <v>391</v>
      </c>
      <c r="C329" s="76">
        <v>0</v>
      </c>
      <c r="D329" s="79">
        <v>0</v>
      </c>
      <c r="E329" s="76">
        <v>0</v>
      </c>
      <c r="F329" s="79">
        <v>0</v>
      </c>
      <c r="I329" s="79" t="str">
        <f>A329</f>
        <v>reserve Total</v>
      </c>
      <c r="J329" s="126" t="str">
        <f>IF(C329=0,"N/A",D329/C329)</f>
        <v>N/A</v>
      </c>
      <c r="K329" s="126" t="str">
        <f>IF(E329=0,"N/A",F329/E329)</f>
        <v>N/A</v>
      </c>
    </row>
    <row r="330" spans="1:11">
      <c r="A330" t="s">
        <v>129</v>
      </c>
      <c r="B330" t="s">
        <v>47</v>
      </c>
      <c r="C330" s="76">
        <v>0</v>
      </c>
      <c r="D330" s="79">
        <v>0</v>
      </c>
      <c r="E330" s="76">
        <v>0</v>
      </c>
      <c r="F330" s="79">
        <v>0</v>
      </c>
      <c r="I330" s="79"/>
      <c r="J330" s="79"/>
      <c r="K330" s="79"/>
    </row>
    <row r="331" spans="1:11">
      <c r="B331" t="s">
        <v>48</v>
      </c>
      <c r="C331" s="76">
        <v>0</v>
      </c>
      <c r="D331" s="79">
        <v>0</v>
      </c>
      <c r="E331" s="76">
        <v>0</v>
      </c>
      <c r="F331" s="79">
        <v>0</v>
      </c>
      <c r="I331" s="79"/>
      <c r="J331" s="79"/>
      <c r="K331" s="79"/>
    </row>
    <row r="332" spans="1:11">
      <c r="A332" t="s">
        <v>393</v>
      </c>
      <c r="C332" s="76">
        <v>0</v>
      </c>
      <c r="D332" s="79">
        <v>0</v>
      </c>
      <c r="E332" s="76">
        <v>0</v>
      </c>
      <c r="F332" s="79">
        <v>0</v>
      </c>
      <c r="I332" s="79" t="str">
        <f>A332</f>
        <v>rio rancho Total</v>
      </c>
      <c r="J332" s="126" t="str">
        <f>IF(C332=0,"N/A",D332/C332)</f>
        <v>N/A</v>
      </c>
      <c r="K332" s="126" t="str">
        <f>IF(E332=0,"N/A",F332/E332)</f>
        <v>N/A</v>
      </c>
    </row>
    <row r="333" spans="1:11">
      <c r="A333" t="s">
        <v>220</v>
      </c>
      <c r="B333" t="s">
        <v>47</v>
      </c>
      <c r="C333" s="76">
        <v>0</v>
      </c>
      <c r="D333" s="79">
        <v>0</v>
      </c>
      <c r="E333" s="76">
        <v>0</v>
      </c>
      <c r="F333" s="79">
        <v>0</v>
      </c>
      <c r="I333" s="79"/>
    </row>
    <row r="334" spans="1:11">
      <c r="B334" t="s">
        <v>48</v>
      </c>
      <c r="C334" s="76">
        <v>0</v>
      </c>
      <c r="D334" s="79">
        <v>0</v>
      </c>
      <c r="E334" s="76">
        <v>0</v>
      </c>
      <c r="F334" s="79">
        <v>0</v>
      </c>
      <c r="I334" s="79"/>
      <c r="J334" s="126"/>
      <c r="K334" s="126"/>
    </row>
    <row r="335" spans="1:11">
      <c r="A335" t="s">
        <v>395</v>
      </c>
      <c r="C335" s="76">
        <v>0</v>
      </c>
      <c r="D335" s="79">
        <v>0</v>
      </c>
      <c r="E335" s="76">
        <v>0</v>
      </c>
      <c r="F335" s="79">
        <v>0</v>
      </c>
      <c r="I335" s="79" t="str">
        <f>A335</f>
        <v>roots and wings community charter school Total</v>
      </c>
      <c r="J335" s="126" t="str">
        <f>IF(C335=0,"N/A",D335/C335)</f>
        <v>N/A</v>
      </c>
      <c r="K335" s="126" t="str">
        <f>IF(E335=0,"N/A",F335/E335)</f>
        <v>N/A</v>
      </c>
    </row>
    <row r="336" spans="1:11">
      <c r="A336" t="s">
        <v>130</v>
      </c>
      <c r="B336" t="s">
        <v>47</v>
      </c>
      <c r="C336" s="76">
        <v>11</v>
      </c>
      <c r="D336" s="79">
        <v>426578</v>
      </c>
      <c r="E336" s="76">
        <v>11</v>
      </c>
      <c r="F336" s="79">
        <v>426578</v>
      </c>
      <c r="I336" s="79"/>
      <c r="J336" s="79"/>
      <c r="K336" s="79"/>
    </row>
    <row r="337" spans="1:11">
      <c r="B337" t="s">
        <v>48</v>
      </c>
      <c r="C337" s="76">
        <v>0</v>
      </c>
      <c r="D337" s="79">
        <v>0</v>
      </c>
      <c r="E337" s="76">
        <v>0</v>
      </c>
      <c r="F337" s="79">
        <v>0</v>
      </c>
      <c r="I337" s="79"/>
    </row>
    <row r="338" spans="1:11">
      <c r="A338" t="s">
        <v>396</v>
      </c>
      <c r="C338" s="76">
        <v>11</v>
      </c>
      <c r="D338" s="79">
        <v>426578</v>
      </c>
      <c r="E338" s="76">
        <v>11</v>
      </c>
      <c r="F338" s="79">
        <v>426578</v>
      </c>
      <c r="I338" s="79" t="str">
        <f>A338</f>
        <v>roswell Total</v>
      </c>
      <c r="J338" s="126">
        <f>IF(C338=0,"N/A",D338/C338)</f>
        <v>38779.818181818184</v>
      </c>
      <c r="K338" s="126">
        <f>IF(E338=0,"N/A",F338/E338)</f>
        <v>38779.818181818184</v>
      </c>
    </row>
    <row r="339" spans="1:11">
      <c r="A339" t="s">
        <v>131</v>
      </c>
      <c r="B339" t="s">
        <v>47</v>
      </c>
      <c r="C339" s="76">
        <v>0</v>
      </c>
      <c r="D339" s="79">
        <v>0</v>
      </c>
      <c r="E339" s="76">
        <v>0</v>
      </c>
      <c r="F339" s="79">
        <v>0</v>
      </c>
      <c r="I339" s="79"/>
      <c r="J339" s="79"/>
      <c r="K339" s="79"/>
    </row>
    <row r="340" spans="1:11">
      <c r="B340" t="s">
        <v>48</v>
      </c>
      <c r="C340" s="76">
        <v>0</v>
      </c>
      <c r="D340" s="79">
        <v>0</v>
      </c>
      <c r="E340" s="76">
        <v>0</v>
      </c>
      <c r="F340" s="79">
        <v>0</v>
      </c>
      <c r="I340" s="79"/>
      <c r="J340" s="79"/>
      <c r="K340" s="79"/>
    </row>
    <row r="341" spans="1:11">
      <c r="A341" t="s">
        <v>397</v>
      </c>
      <c r="C341" s="76">
        <v>0</v>
      </c>
      <c r="D341" s="79">
        <v>0</v>
      </c>
      <c r="E341" s="76">
        <v>0</v>
      </c>
      <c r="F341" s="79">
        <v>0</v>
      </c>
      <c r="I341" s="79" t="str">
        <f>A341</f>
        <v>roy Total</v>
      </c>
      <c r="J341" s="126" t="str">
        <f>IF(C341=0,"N/A",D341/C341)</f>
        <v>N/A</v>
      </c>
      <c r="K341" s="126" t="str">
        <f>IF(E341=0,"N/A",F341/E341)</f>
        <v>N/A</v>
      </c>
    </row>
    <row r="342" spans="1:11">
      <c r="A342" t="s">
        <v>132</v>
      </c>
      <c r="B342" t="s">
        <v>47</v>
      </c>
      <c r="C342" s="76">
        <v>0</v>
      </c>
      <c r="D342" s="79">
        <v>0</v>
      </c>
      <c r="E342" s="76">
        <v>0</v>
      </c>
      <c r="F342" s="79">
        <v>0</v>
      </c>
      <c r="I342" s="79"/>
    </row>
    <row r="343" spans="1:11">
      <c r="B343" t="s">
        <v>48</v>
      </c>
      <c r="C343" s="76">
        <v>0</v>
      </c>
      <c r="D343" s="79">
        <v>0</v>
      </c>
      <c r="E343" s="76">
        <v>0</v>
      </c>
      <c r="F343" s="79">
        <v>0</v>
      </c>
      <c r="I343" s="79"/>
      <c r="J343" s="126"/>
      <c r="K343" s="126"/>
    </row>
    <row r="344" spans="1:11">
      <c r="A344" t="s">
        <v>398</v>
      </c>
      <c r="C344" s="76">
        <v>0</v>
      </c>
      <c r="D344" s="79">
        <v>0</v>
      </c>
      <c r="E344" s="76">
        <v>0</v>
      </c>
      <c r="F344" s="79">
        <v>0</v>
      </c>
      <c r="I344" s="79" t="str">
        <f>A344</f>
        <v>ruidoso Total</v>
      </c>
      <c r="J344" s="126" t="str">
        <f>IF(C344=0,"N/A",D344/C344)</f>
        <v>N/A</v>
      </c>
      <c r="K344" s="126" t="str">
        <f>IF(E344=0,"N/A",F344/E344)</f>
        <v>N/A</v>
      </c>
    </row>
    <row r="345" spans="1:11">
      <c r="A345" t="s">
        <v>133</v>
      </c>
      <c r="B345" t="s">
        <v>47</v>
      </c>
      <c r="C345" s="76">
        <v>0</v>
      </c>
      <c r="D345" s="79">
        <v>0</v>
      </c>
      <c r="E345" s="76">
        <v>0</v>
      </c>
      <c r="F345" s="79">
        <v>0</v>
      </c>
      <c r="I345" s="79"/>
      <c r="J345" s="79"/>
      <c r="K345" s="79"/>
    </row>
    <row r="346" spans="1:11">
      <c r="B346" t="s">
        <v>48</v>
      </c>
      <c r="C346" s="76">
        <v>0</v>
      </c>
      <c r="D346" s="79">
        <v>0</v>
      </c>
      <c r="E346" s="76">
        <v>0</v>
      </c>
      <c r="F346" s="79">
        <v>0</v>
      </c>
      <c r="I346" s="79"/>
    </row>
    <row r="347" spans="1:11">
      <c r="A347" t="s">
        <v>400</v>
      </c>
      <c r="C347" s="76">
        <v>0</v>
      </c>
      <c r="D347" s="79">
        <v>0</v>
      </c>
      <c r="E347" s="76">
        <v>0</v>
      </c>
      <c r="F347" s="79">
        <v>0</v>
      </c>
      <c r="I347" s="79" t="str">
        <f>A347</f>
        <v>san jon Total</v>
      </c>
      <c r="J347" s="126" t="str">
        <f>IF(C347=0,"N/A",D347/C347)</f>
        <v>N/A</v>
      </c>
      <c r="K347" s="126" t="str">
        <f>IF(E347=0,"N/A",F347/E347)</f>
        <v>N/A</v>
      </c>
    </row>
    <row r="348" spans="1:11">
      <c r="A348" t="s">
        <v>221</v>
      </c>
      <c r="B348" t="s">
        <v>47</v>
      </c>
      <c r="C348" s="76">
        <v>0</v>
      </c>
      <c r="D348" s="79">
        <v>0</v>
      </c>
      <c r="E348" s="76">
        <v>0</v>
      </c>
      <c r="F348" s="79">
        <v>0</v>
      </c>
      <c r="I348" s="79"/>
      <c r="J348" s="79"/>
      <c r="K348" s="79"/>
    </row>
    <row r="349" spans="1:11">
      <c r="B349" t="s">
        <v>48</v>
      </c>
      <c r="C349" s="76">
        <v>0</v>
      </c>
      <c r="D349" s="79">
        <v>0</v>
      </c>
      <c r="E349" s="76">
        <v>0</v>
      </c>
      <c r="F349" s="79">
        <v>0</v>
      </c>
      <c r="I349" s="79"/>
      <c r="J349" s="79"/>
      <c r="K349" s="79"/>
    </row>
    <row r="350" spans="1:11">
      <c r="A350" t="s">
        <v>401</v>
      </c>
      <c r="C350" s="76">
        <v>0</v>
      </c>
      <c r="D350" s="79">
        <v>0</v>
      </c>
      <c r="E350" s="76">
        <v>0</v>
      </c>
      <c r="F350" s="79">
        <v>0</v>
      </c>
      <c r="I350" s="79" t="str">
        <f>A350</f>
        <v>sandoval academy of bilingual education Total</v>
      </c>
      <c r="J350" s="126" t="str">
        <f>IF(C350=0,"N/A",D350/C350)</f>
        <v>N/A</v>
      </c>
      <c r="K350" s="126" t="str">
        <f>IF(E350=0,"N/A",F350/E350)</f>
        <v>N/A</v>
      </c>
    </row>
    <row r="351" spans="1:11">
      <c r="A351" t="s">
        <v>134</v>
      </c>
      <c r="B351" t="s">
        <v>47</v>
      </c>
      <c r="C351" s="76">
        <v>17.762399999999996</v>
      </c>
      <c r="D351" s="79">
        <v>295385.79499999998</v>
      </c>
      <c r="E351" s="76">
        <v>17.762399999999996</v>
      </c>
      <c r="F351" s="79">
        <v>295385.79499999998</v>
      </c>
      <c r="I351" s="79"/>
    </row>
    <row r="352" spans="1:11">
      <c r="B352" t="s">
        <v>48</v>
      </c>
      <c r="C352" s="76">
        <v>1</v>
      </c>
      <c r="D352" s="79">
        <v>77650</v>
      </c>
      <c r="E352" s="76">
        <v>1</v>
      </c>
      <c r="F352" s="79">
        <v>77650</v>
      </c>
      <c r="I352" s="79"/>
      <c r="J352" s="126"/>
      <c r="K352" s="126"/>
    </row>
    <row r="353" spans="1:11">
      <c r="A353" t="s">
        <v>402</v>
      </c>
      <c r="C353" s="76">
        <v>18.762399999999996</v>
      </c>
      <c r="D353" s="79">
        <v>373035.79499999998</v>
      </c>
      <c r="E353" s="76">
        <v>18.762399999999996</v>
      </c>
      <c r="F353" s="79">
        <v>373035.79499999998</v>
      </c>
      <c r="I353" s="79" t="str">
        <f>A353</f>
        <v>santa fe Total</v>
      </c>
      <c r="J353" s="126">
        <f>IF(C353=0,"N/A",D353/C353)</f>
        <v>19882.093708693988</v>
      </c>
      <c r="K353" s="126">
        <f>IF(E353=0,"N/A",F353/E353)</f>
        <v>19882.093708693988</v>
      </c>
    </row>
    <row r="354" spans="1:11">
      <c r="A354" t="s">
        <v>135</v>
      </c>
      <c r="B354" t="s">
        <v>47</v>
      </c>
      <c r="C354" s="76">
        <v>0</v>
      </c>
      <c r="D354" s="79">
        <v>0</v>
      </c>
      <c r="E354" s="76">
        <v>0</v>
      </c>
      <c r="F354" s="79">
        <v>0</v>
      </c>
      <c r="I354" s="79"/>
      <c r="J354" s="79"/>
      <c r="K354" s="79"/>
    </row>
    <row r="355" spans="1:11">
      <c r="B355" t="s">
        <v>48</v>
      </c>
      <c r="C355" s="76">
        <v>0</v>
      </c>
      <c r="D355" s="79">
        <v>0</v>
      </c>
      <c r="E355" s="76">
        <v>0</v>
      </c>
      <c r="F355" s="79">
        <v>0</v>
      </c>
      <c r="I355" s="79"/>
    </row>
    <row r="356" spans="1:11">
      <c r="A356" t="s">
        <v>403</v>
      </c>
      <c r="C356" s="76">
        <v>0</v>
      </c>
      <c r="D356" s="79">
        <v>0</v>
      </c>
      <c r="E356" s="76">
        <v>0</v>
      </c>
      <c r="F356" s="79">
        <v>0</v>
      </c>
      <c r="I356" s="79" t="str">
        <f>A356</f>
        <v>santa rosa Total</v>
      </c>
      <c r="J356" s="126" t="str">
        <f>IF(C356=0,"N/A",D356/C356)</f>
        <v>N/A</v>
      </c>
      <c r="K356" s="126" t="str">
        <f>IF(E356=0,"N/A",F356/E356)</f>
        <v>N/A</v>
      </c>
    </row>
    <row r="357" spans="1:11">
      <c r="A357" t="s">
        <v>227</v>
      </c>
      <c r="B357" t="s">
        <v>47</v>
      </c>
      <c r="C357" s="76">
        <v>0</v>
      </c>
      <c r="D357" s="79">
        <v>0</v>
      </c>
      <c r="E357" s="76">
        <v>0</v>
      </c>
      <c r="F357" s="79">
        <v>0</v>
      </c>
      <c r="I357" s="79"/>
      <c r="J357" s="79"/>
      <c r="K357" s="79"/>
    </row>
    <row r="358" spans="1:11">
      <c r="B358" t="s">
        <v>48</v>
      </c>
      <c r="C358" s="76">
        <v>0</v>
      </c>
      <c r="D358" s="79">
        <v>0</v>
      </c>
      <c r="E358" s="76">
        <v>0</v>
      </c>
      <c r="F358" s="79">
        <v>0</v>
      </c>
      <c r="I358" s="79"/>
      <c r="J358" s="79"/>
      <c r="K358" s="79"/>
    </row>
    <row r="359" spans="1:11">
      <c r="A359" t="s">
        <v>404</v>
      </c>
      <c r="C359" s="76">
        <v>0</v>
      </c>
      <c r="D359" s="79">
        <v>0</v>
      </c>
      <c r="E359" s="76">
        <v>0</v>
      </c>
      <c r="F359" s="79">
        <v>0</v>
      </c>
      <c r="I359" s="79" t="str">
        <f>A359</f>
        <v>school of dreams academy Total</v>
      </c>
      <c r="J359" s="126" t="str">
        <f>IF(C359=0,"N/A",D359/C359)</f>
        <v>N/A</v>
      </c>
      <c r="K359" s="126" t="str">
        <f>IF(E359=0,"N/A",F359/E359)</f>
        <v>N/A</v>
      </c>
    </row>
    <row r="360" spans="1:11">
      <c r="A360" t="s">
        <v>136</v>
      </c>
      <c r="B360" t="s">
        <v>47</v>
      </c>
      <c r="C360" s="76">
        <v>0</v>
      </c>
      <c r="D360" s="79">
        <v>0</v>
      </c>
      <c r="E360" s="76">
        <v>0</v>
      </c>
      <c r="F360" s="79">
        <v>0</v>
      </c>
      <c r="I360" s="79"/>
    </row>
    <row r="361" spans="1:11">
      <c r="B361" t="s">
        <v>48</v>
      </c>
      <c r="C361" s="76">
        <v>0</v>
      </c>
      <c r="D361" s="79">
        <v>0</v>
      </c>
      <c r="E361" s="76">
        <v>0</v>
      </c>
      <c r="F361" s="79">
        <v>0</v>
      </c>
      <c r="I361" s="79"/>
      <c r="J361" s="126"/>
      <c r="K361" s="126"/>
    </row>
    <row r="362" spans="1:11">
      <c r="A362" t="s">
        <v>407</v>
      </c>
      <c r="C362" s="76">
        <v>0</v>
      </c>
      <c r="D362" s="79">
        <v>0</v>
      </c>
      <c r="E362" s="76">
        <v>0</v>
      </c>
      <c r="F362" s="79">
        <v>0</v>
      </c>
      <c r="I362" s="79" t="str">
        <f>A362</f>
        <v>silver city Total</v>
      </c>
      <c r="J362" s="126" t="str">
        <f>IF(C362=0,"N/A",D362/C362)</f>
        <v>N/A</v>
      </c>
      <c r="K362" s="126" t="str">
        <f>IF(E362=0,"N/A",F362/E362)</f>
        <v>N/A</v>
      </c>
    </row>
    <row r="363" spans="1:11">
      <c r="A363" t="s">
        <v>226</v>
      </c>
      <c r="B363" t="s">
        <v>47</v>
      </c>
      <c r="C363" s="76">
        <v>0</v>
      </c>
      <c r="D363" s="79">
        <v>0</v>
      </c>
      <c r="E363" s="76">
        <v>0</v>
      </c>
      <c r="F363" s="79">
        <v>0</v>
      </c>
      <c r="I363" s="79"/>
      <c r="J363" s="79"/>
      <c r="K363" s="79"/>
    </row>
    <row r="364" spans="1:11">
      <c r="B364" t="s">
        <v>48</v>
      </c>
      <c r="C364" s="76">
        <v>0</v>
      </c>
      <c r="D364" s="79">
        <v>0</v>
      </c>
      <c r="E364" s="76">
        <v>0</v>
      </c>
      <c r="F364" s="79">
        <v>0</v>
      </c>
      <c r="I364" s="79"/>
    </row>
    <row r="365" spans="1:11">
      <c r="A365" t="s">
        <v>408</v>
      </c>
      <c r="C365" s="76">
        <v>0</v>
      </c>
      <c r="D365" s="79">
        <v>0</v>
      </c>
      <c r="E365" s="76">
        <v>0</v>
      </c>
      <c r="F365" s="79">
        <v>0</v>
      </c>
      <c r="I365" s="79" t="str">
        <f>A365</f>
        <v>six directions indigenous school Total</v>
      </c>
      <c r="J365" s="126" t="str">
        <f>IF(C365=0,"N/A",D365/C365)</f>
        <v>N/A</v>
      </c>
      <c r="K365" s="126" t="str">
        <f>IF(E365=0,"N/A",F365/E365)</f>
        <v>N/A</v>
      </c>
    </row>
    <row r="366" spans="1:11">
      <c r="A366" t="s">
        <v>137</v>
      </c>
      <c r="B366" t="s">
        <v>47</v>
      </c>
      <c r="C366" s="76">
        <v>0</v>
      </c>
      <c r="D366" s="79">
        <v>0</v>
      </c>
      <c r="E366" s="76">
        <v>0</v>
      </c>
      <c r="F366" s="79">
        <v>0</v>
      </c>
      <c r="I366" s="79"/>
      <c r="J366" s="79"/>
      <c r="K366" s="79"/>
    </row>
    <row r="367" spans="1:11">
      <c r="B367" t="s">
        <v>48</v>
      </c>
      <c r="C367" s="76">
        <v>1</v>
      </c>
      <c r="D367" s="79">
        <v>10860</v>
      </c>
      <c r="E367" s="76">
        <v>1</v>
      </c>
      <c r="F367" s="79">
        <v>10860</v>
      </c>
      <c r="I367" s="79"/>
      <c r="J367" s="79"/>
      <c r="K367" s="79"/>
    </row>
    <row r="368" spans="1:11">
      <c r="A368" t="s">
        <v>409</v>
      </c>
      <c r="C368" s="76">
        <v>1</v>
      </c>
      <c r="D368" s="79">
        <v>10860</v>
      </c>
      <c r="E368" s="76">
        <v>1</v>
      </c>
      <c r="F368" s="79">
        <v>10860</v>
      </c>
      <c r="I368" s="79" t="str">
        <f>A368</f>
        <v>socorro Total</v>
      </c>
      <c r="J368" s="126">
        <f>IF(C368=0,"N/A",D368/C368)</f>
        <v>10860</v>
      </c>
      <c r="K368" s="126">
        <f>IF(E368=0,"N/A",F368/E368)</f>
        <v>10860</v>
      </c>
    </row>
    <row r="369" spans="1:11">
      <c r="A369" t="s">
        <v>229</v>
      </c>
      <c r="B369" t="s">
        <v>47</v>
      </c>
      <c r="C369" s="76">
        <v>0</v>
      </c>
      <c r="D369" s="79">
        <v>0</v>
      </c>
      <c r="E369" s="76">
        <v>0</v>
      </c>
      <c r="F369" s="79">
        <v>0</v>
      </c>
      <c r="I369" s="79"/>
    </row>
    <row r="370" spans="1:11">
      <c r="B370" t="s">
        <v>48</v>
      </c>
      <c r="C370" s="76">
        <v>0</v>
      </c>
      <c r="D370" s="79">
        <v>0</v>
      </c>
      <c r="E370" s="76">
        <v>0</v>
      </c>
      <c r="F370" s="79">
        <v>0</v>
      </c>
      <c r="I370" s="79"/>
      <c r="J370" s="126"/>
      <c r="K370" s="126"/>
    </row>
    <row r="371" spans="1:11">
      <c r="A371" t="s">
        <v>411</v>
      </c>
      <c r="C371" s="76">
        <v>0</v>
      </c>
      <c r="D371" s="79">
        <v>0</v>
      </c>
      <c r="E371" s="76">
        <v>0</v>
      </c>
      <c r="F371" s="79">
        <v>0</v>
      </c>
      <c r="I371" s="79" t="str">
        <f>A371</f>
        <v>south valley preparatory school Total</v>
      </c>
      <c r="J371" s="126" t="str">
        <f>IF(C371=0,"N/A",D371/C371)</f>
        <v>N/A</v>
      </c>
      <c r="K371" s="126" t="str">
        <f>IF(E371=0,"N/A",F371/E371)</f>
        <v>N/A</v>
      </c>
    </row>
    <row r="372" spans="1:11">
      <c r="A372" t="s">
        <v>222</v>
      </c>
      <c r="B372" t="s">
        <v>47</v>
      </c>
      <c r="C372" s="76">
        <v>0</v>
      </c>
      <c r="D372" s="79">
        <v>0</v>
      </c>
      <c r="E372" s="76">
        <v>0</v>
      </c>
      <c r="F372" s="79">
        <v>0</v>
      </c>
      <c r="I372" s="79"/>
      <c r="J372" s="79"/>
      <c r="K372" s="79"/>
    </row>
    <row r="373" spans="1:11">
      <c r="B373" t="s">
        <v>48</v>
      </c>
      <c r="C373" s="76">
        <v>0</v>
      </c>
      <c r="D373" s="79">
        <v>0</v>
      </c>
      <c r="E373" s="76">
        <v>0</v>
      </c>
      <c r="F373" s="79">
        <v>0</v>
      </c>
      <c r="I373" s="79"/>
    </row>
    <row r="374" spans="1:11">
      <c r="A374" t="s">
        <v>412</v>
      </c>
      <c r="C374" s="76">
        <v>0</v>
      </c>
      <c r="D374" s="79">
        <v>0</v>
      </c>
      <c r="E374" s="76">
        <v>0</v>
      </c>
      <c r="F374" s="79">
        <v>0</v>
      </c>
      <c r="I374" s="79" t="str">
        <f>A374</f>
        <v>southwest aeronautics mathematics and science Total</v>
      </c>
      <c r="J374" s="126" t="str">
        <f>IF(C374=0,"N/A",D374/C374)</f>
        <v>N/A</v>
      </c>
      <c r="K374" s="126" t="str">
        <f>IF(E374=0,"N/A",F374/E374)</f>
        <v>N/A</v>
      </c>
    </row>
    <row r="375" spans="1:11">
      <c r="A375" t="s">
        <v>230</v>
      </c>
      <c r="B375" t="s">
        <v>47</v>
      </c>
      <c r="C375" s="76">
        <v>0</v>
      </c>
      <c r="D375" s="79">
        <v>0</v>
      </c>
      <c r="E375" s="76">
        <v>0</v>
      </c>
      <c r="F375" s="79">
        <v>0</v>
      </c>
      <c r="I375" s="79"/>
      <c r="J375" s="79"/>
      <c r="K375" s="79"/>
    </row>
    <row r="376" spans="1:11">
      <c r="B376" t="s">
        <v>48</v>
      </c>
      <c r="C376" s="76">
        <v>0</v>
      </c>
      <c r="D376" s="79">
        <v>0</v>
      </c>
      <c r="E376" s="76">
        <v>0</v>
      </c>
      <c r="F376" s="79">
        <v>0</v>
      </c>
      <c r="I376" s="79"/>
      <c r="J376" s="79"/>
      <c r="K376" s="79"/>
    </row>
    <row r="377" spans="1:11">
      <c r="A377" t="s">
        <v>413</v>
      </c>
      <c r="C377" s="76">
        <v>0</v>
      </c>
      <c r="D377" s="79">
        <v>0</v>
      </c>
      <c r="E377" s="76">
        <v>0</v>
      </c>
      <c r="F377" s="79">
        <v>0</v>
      </c>
      <c r="I377" s="79" t="str">
        <f>A377</f>
        <v>southwest primary learning center Total</v>
      </c>
      <c r="J377" s="126" t="str">
        <f>IF(C377=0,"N/A",D377/C377)</f>
        <v>N/A</v>
      </c>
      <c r="K377" s="126" t="str">
        <f>IF(E377=0,"N/A",F377/E377)</f>
        <v>N/A</v>
      </c>
    </row>
    <row r="378" spans="1:11">
      <c r="A378" t="s">
        <v>231</v>
      </c>
      <c r="B378" t="s">
        <v>47</v>
      </c>
      <c r="C378" s="76">
        <v>0</v>
      </c>
      <c r="D378" s="79">
        <v>0</v>
      </c>
      <c r="E378" s="76">
        <v>0</v>
      </c>
      <c r="F378" s="79">
        <v>0</v>
      </c>
      <c r="I378" s="79"/>
    </row>
    <row r="379" spans="1:11">
      <c r="B379" t="s">
        <v>48</v>
      </c>
      <c r="C379" s="76">
        <v>0</v>
      </c>
      <c r="D379" s="79">
        <v>0</v>
      </c>
      <c r="E379" s="76">
        <v>0</v>
      </c>
      <c r="F379" s="79">
        <v>0</v>
      </c>
      <c r="I379" s="79"/>
      <c r="J379" s="126"/>
      <c r="K379" s="126"/>
    </row>
    <row r="380" spans="1:11">
      <c r="A380" t="s">
        <v>414</v>
      </c>
      <c r="C380" s="76">
        <v>0</v>
      </c>
      <c r="D380" s="79">
        <v>0</v>
      </c>
      <c r="E380" s="76">
        <v>0</v>
      </c>
      <c r="F380" s="79">
        <v>0</v>
      </c>
      <c r="I380" s="79" t="str">
        <f>A380</f>
        <v>southwest secondary learning center Total</v>
      </c>
      <c r="J380" s="126" t="str">
        <f>IF(C380=0,"N/A",D380/C380)</f>
        <v>N/A</v>
      </c>
      <c r="K380" s="126" t="str">
        <f>IF(E380=0,"N/A",F380/E380)</f>
        <v>N/A</v>
      </c>
    </row>
    <row r="381" spans="1:11">
      <c r="A381" t="s">
        <v>138</v>
      </c>
      <c r="B381" t="s">
        <v>47</v>
      </c>
      <c r="C381" s="76">
        <v>0</v>
      </c>
      <c r="D381" s="79">
        <v>0</v>
      </c>
      <c r="E381" s="76">
        <v>0</v>
      </c>
      <c r="F381" s="79">
        <v>0</v>
      </c>
      <c r="I381" s="79"/>
      <c r="J381" s="79"/>
      <c r="K381" s="79"/>
    </row>
    <row r="382" spans="1:11">
      <c r="B382" t="s">
        <v>48</v>
      </c>
      <c r="C382" s="76">
        <v>0</v>
      </c>
      <c r="D382" s="79">
        <v>0</v>
      </c>
      <c r="E382" s="76">
        <v>0</v>
      </c>
      <c r="F382" s="79">
        <v>0</v>
      </c>
      <c r="I382" s="79"/>
    </row>
    <row r="383" spans="1:11">
      <c r="A383" t="s">
        <v>415</v>
      </c>
      <c r="C383" s="76">
        <v>0</v>
      </c>
      <c r="D383" s="79">
        <v>0</v>
      </c>
      <c r="E383" s="76">
        <v>0</v>
      </c>
      <c r="F383" s="79">
        <v>0</v>
      </c>
      <c r="I383" s="79" t="str">
        <f>A383</f>
        <v>springer Total</v>
      </c>
      <c r="J383" s="126" t="str">
        <f>IF(C383=0,"N/A",D383/C383)</f>
        <v>N/A</v>
      </c>
      <c r="K383" s="126" t="str">
        <f>IF(E383=0,"N/A",F383/E383)</f>
        <v>N/A</v>
      </c>
    </row>
    <row r="384" spans="1:11">
      <c r="A384" t="s">
        <v>139</v>
      </c>
      <c r="B384" t="s">
        <v>47</v>
      </c>
      <c r="C384" s="76">
        <v>0</v>
      </c>
      <c r="D384" s="79">
        <v>0</v>
      </c>
      <c r="E384" s="76">
        <v>0</v>
      </c>
      <c r="F384" s="79">
        <v>0</v>
      </c>
      <c r="I384" s="79"/>
      <c r="J384" s="79"/>
      <c r="K384" s="79"/>
    </row>
    <row r="385" spans="1:11">
      <c r="B385" t="s">
        <v>48</v>
      </c>
      <c r="C385" s="76">
        <v>0</v>
      </c>
      <c r="D385" s="79">
        <v>0</v>
      </c>
      <c r="E385" s="76">
        <v>0</v>
      </c>
      <c r="F385" s="79">
        <v>0</v>
      </c>
      <c r="I385" s="79"/>
      <c r="J385" s="79"/>
      <c r="K385" s="79"/>
    </row>
    <row r="386" spans="1:11">
      <c r="A386" t="s">
        <v>416</v>
      </c>
      <c r="C386" s="76">
        <v>0</v>
      </c>
      <c r="D386" s="79">
        <v>0</v>
      </c>
      <c r="E386" s="76">
        <v>0</v>
      </c>
      <c r="F386" s="79">
        <v>0</v>
      </c>
      <c r="I386" s="79" t="str">
        <f>A386</f>
        <v>T or C Total</v>
      </c>
      <c r="J386" s="126" t="str">
        <f>IF(C386=0,"N/A",D386/C386)</f>
        <v>N/A</v>
      </c>
      <c r="K386" s="126" t="str">
        <f>IF(E386=0,"N/A",F386/E386)</f>
        <v>N/A</v>
      </c>
    </row>
    <row r="387" spans="1:11">
      <c r="A387" t="s">
        <v>140</v>
      </c>
      <c r="B387" t="s">
        <v>47</v>
      </c>
      <c r="C387" s="76">
        <v>0</v>
      </c>
      <c r="D387" s="79">
        <v>0</v>
      </c>
      <c r="E387" s="76">
        <v>0</v>
      </c>
      <c r="F387" s="79">
        <v>0</v>
      </c>
      <c r="I387" s="79"/>
    </row>
    <row r="388" spans="1:11">
      <c r="B388" t="s">
        <v>48</v>
      </c>
      <c r="C388" s="76">
        <v>0</v>
      </c>
      <c r="D388" s="79">
        <v>0</v>
      </c>
      <c r="E388" s="76">
        <v>0</v>
      </c>
      <c r="F388" s="79">
        <v>0</v>
      </c>
      <c r="I388" s="79"/>
      <c r="J388" s="126"/>
      <c r="K388" s="126"/>
    </row>
    <row r="389" spans="1:11">
      <c r="A389" t="s">
        <v>417</v>
      </c>
      <c r="C389" s="76">
        <v>0</v>
      </c>
      <c r="D389" s="79">
        <v>0</v>
      </c>
      <c r="E389" s="76">
        <v>0</v>
      </c>
      <c r="F389" s="79">
        <v>0</v>
      </c>
      <c r="I389" s="79" t="str">
        <f>A389</f>
        <v>taos Total</v>
      </c>
      <c r="J389" s="126" t="str">
        <f>IF(C389=0,"N/A",D389/C389)</f>
        <v>N/A</v>
      </c>
      <c r="K389" s="126" t="str">
        <f>IF(E389=0,"N/A",F389/E389)</f>
        <v>N/A</v>
      </c>
    </row>
    <row r="390" spans="1:11">
      <c r="A390" t="s">
        <v>232</v>
      </c>
      <c r="B390" t="s">
        <v>47</v>
      </c>
      <c r="C390" s="76">
        <v>0</v>
      </c>
      <c r="D390" s="79">
        <v>0</v>
      </c>
      <c r="E390" s="76">
        <v>0</v>
      </c>
      <c r="F390" s="79">
        <v>0</v>
      </c>
      <c r="I390" s="79"/>
      <c r="J390" s="79"/>
      <c r="K390" s="79"/>
    </row>
    <row r="391" spans="1:11">
      <c r="B391" t="s">
        <v>48</v>
      </c>
      <c r="C391" s="76">
        <v>0</v>
      </c>
      <c r="D391" s="79">
        <v>0</v>
      </c>
      <c r="E391" s="76">
        <v>0</v>
      </c>
      <c r="F391" s="79">
        <v>0</v>
      </c>
      <c r="I391" s="79"/>
    </row>
    <row r="392" spans="1:11">
      <c r="A392" t="s">
        <v>418</v>
      </c>
      <c r="C392" s="76">
        <v>0</v>
      </c>
      <c r="D392" s="79">
        <v>0</v>
      </c>
      <c r="E392" s="76">
        <v>0</v>
      </c>
      <c r="F392" s="79">
        <v>0</v>
      </c>
      <c r="I392" s="79" t="str">
        <f>A392</f>
        <v>taos academy charter school Total</v>
      </c>
      <c r="J392" s="126" t="str">
        <f>IF(C392=0,"N/A",D392/C392)</f>
        <v>N/A</v>
      </c>
      <c r="K392" s="126" t="str">
        <f>IF(E392=0,"N/A",F392/E392)</f>
        <v>N/A</v>
      </c>
    </row>
    <row r="393" spans="1:11">
      <c r="A393" t="s">
        <v>233</v>
      </c>
      <c r="B393" t="s">
        <v>47</v>
      </c>
      <c r="C393" s="76">
        <v>0</v>
      </c>
      <c r="D393" s="79">
        <v>0</v>
      </c>
      <c r="E393" s="76">
        <v>0</v>
      </c>
      <c r="F393" s="79">
        <v>0</v>
      </c>
      <c r="I393" s="79"/>
      <c r="J393" s="79"/>
      <c r="K393" s="79"/>
    </row>
    <row r="394" spans="1:11">
      <c r="B394" t="s">
        <v>48</v>
      </c>
      <c r="C394" s="76">
        <v>0</v>
      </c>
      <c r="D394" s="79">
        <v>0</v>
      </c>
      <c r="E394" s="76">
        <v>0</v>
      </c>
      <c r="F394" s="79">
        <v>0</v>
      </c>
      <c r="I394" s="79"/>
      <c r="J394" s="79"/>
      <c r="K394" s="79"/>
    </row>
    <row r="395" spans="1:11">
      <c r="A395" t="s">
        <v>419</v>
      </c>
      <c r="C395" s="76">
        <v>0</v>
      </c>
      <c r="D395" s="79">
        <v>0</v>
      </c>
      <c r="E395" s="76">
        <v>0</v>
      </c>
      <c r="F395" s="79">
        <v>0</v>
      </c>
      <c r="I395" s="79" t="str">
        <f>A395</f>
        <v>taos integrated school of the arts Total</v>
      </c>
      <c r="J395" s="126" t="str">
        <f>IF(C395=0,"N/A",D395/C395)</f>
        <v>N/A</v>
      </c>
      <c r="K395" s="126" t="str">
        <f>IF(E395=0,"N/A",F395/E395)</f>
        <v>N/A</v>
      </c>
    </row>
    <row r="396" spans="1:11">
      <c r="A396" t="s">
        <v>234</v>
      </c>
      <c r="B396" t="s">
        <v>47</v>
      </c>
      <c r="C396" s="76">
        <v>0</v>
      </c>
      <c r="D396" s="79">
        <v>0</v>
      </c>
      <c r="E396" s="76">
        <v>0</v>
      </c>
      <c r="F396" s="79">
        <v>0</v>
      </c>
      <c r="I396" s="79"/>
    </row>
    <row r="397" spans="1:11">
      <c r="B397" t="s">
        <v>48</v>
      </c>
      <c r="C397" s="76">
        <v>0</v>
      </c>
      <c r="D397" s="79">
        <v>0</v>
      </c>
      <c r="E397" s="76">
        <v>0</v>
      </c>
      <c r="F397" s="79">
        <v>0</v>
      </c>
      <c r="I397" s="79"/>
      <c r="J397" s="126"/>
      <c r="K397" s="126"/>
    </row>
    <row r="398" spans="1:11">
      <c r="A398" t="s">
        <v>420</v>
      </c>
      <c r="C398" s="76">
        <v>0</v>
      </c>
      <c r="D398" s="79">
        <v>0</v>
      </c>
      <c r="E398" s="76">
        <v>0</v>
      </c>
      <c r="F398" s="79">
        <v>0</v>
      </c>
      <c r="I398" s="79" t="str">
        <f>A398</f>
        <v>taos international school Total</v>
      </c>
      <c r="J398" s="126" t="str">
        <f>IF(C398=0,"N/A",D398/C398)</f>
        <v>N/A</v>
      </c>
      <c r="K398" s="126" t="str">
        <f>IF(E398=0,"N/A",F398/E398)</f>
        <v>N/A</v>
      </c>
    </row>
    <row r="399" spans="1:11">
      <c r="A399" t="s">
        <v>141</v>
      </c>
      <c r="B399" t="s">
        <v>47</v>
      </c>
      <c r="C399" s="76">
        <v>0</v>
      </c>
      <c r="D399" s="79">
        <v>0</v>
      </c>
      <c r="E399" s="76">
        <v>0</v>
      </c>
      <c r="F399" s="79">
        <v>0</v>
      </c>
      <c r="I399" s="79"/>
      <c r="J399" s="79"/>
      <c r="K399" s="79"/>
    </row>
    <row r="400" spans="1:11">
      <c r="B400" t="s">
        <v>48</v>
      </c>
      <c r="C400" s="76">
        <v>0</v>
      </c>
      <c r="D400" s="79">
        <v>0</v>
      </c>
      <c r="E400" s="76">
        <v>0</v>
      </c>
      <c r="F400" s="79">
        <v>0</v>
      </c>
      <c r="I400" s="79"/>
    </row>
    <row r="401" spans="1:11">
      <c r="A401" t="s">
        <v>422</v>
      </c>
      <c r="C401" s="76">
        <v>0</v>
      </c>
      <c r="D401" s="79">
        <v>0</v>
      </c>
      <c r="E401" s="76">
        <v>0</v>
      </c>
      <c r="F401" s="79">
        <v>0</v>
      </c>
      <c r="I401" s="79" t="str">
        <f>A401</f>
        <v>tatum Total</v>
      </c>
      <c r="J401" s="126" t="str">
        <f>IF(C401=0,"N/A",D401/C401)</f>
        <v>N/A</v>
      </c>
      <c r="K401" s="126" t="str">
        <f>IF(E401=0,"N/A",F401/E401)</f>
        <v>N/A</v>
      </c>
    </row>
    <row r="402" spans="1:11">
      <c r="A402" t="s">
        <v>236</v>
      </c>
      <c r="B402" t="s">
        <v>47</v>
      </c>
      <c r="C402" s="76">
        <v>0</v>
      </c>
      <c r="D402" s="79">
        <v>0</v>
      </c>
      <c r="E402" s="76">
        <v>0</v>
      </c>
      <c r="F402" s="79">
        <v>0</v>
      </c>
      <c r="I402" s="79"/>
      <c r="J402" s="79"/>
      <c r="K402" s="79"/>
    </row>
    <row r="403" spans="1:11">
      <c r="B403" t="s">
        <v>48</v>
      </c>
      <c r="C403" s="76">
        <v>0</v>
      </c>
      <c r="D403" s="79">
        <v>0</v>
      </c>
      <c r="E403" s="76">
        <v>0</v>
      </c>
      <c r="F403" s="79">
        <v>0</v>
      </c>
      <c r="I403" s="79"/>
      <c r="J403" s="79"/>
      <c r="K403" s="79"/>
    </row>
    <row r="404" spans="1:11">
      <c r="A404" t="s">
        <v>423</v>
      </c>
      <c r="C404" s="76">
        <v>0</v>
      </c>
      <c r="D404" s="79">
        <v>0</v>
      </c>
      <c r="E404" s="76">
        <v>0</v>
      </c>
      <c r="F404" s="79">
        <v>0</v>
      </c>
      <c r="I404" s="79" t="str">
        <f>A404</f>
        <v>technology leadership high school Total</v>
      </c>
      <c r="J404" s="126" t="str">
        <f>IF(C404=0,"N/A",D404/C404)</f>
        <v>N/A</v>
      </c>
      <c r="K404" s="126" t="str">
        <f>IF(E404=0,"N/A",F404/E404)</f>
        <v>N/A</v>
      </c>
    </row>
    <row r="405" spans="1:11">
      <c r="A405" t="s">
        <v>142</v>
      </c>
      <c r="B405" t="s">
        <v>47</v>
      </c>
      <c r="C405" s="76">
        <v>0</v>
      </c>
      <c r="D405" s="79">
        <v>0</v>
      </c>
      <c r="E405" s="76">
        <v>0</v>
      </c>
      <c r="F405" s="79">
        <v>0</v>
      </c>
      <c r="I405" s="79"/>
    </row>
    <row r="406" spans="1:11">
      <c r="B406" t="s">
        <v>48</v>
      </c>
      <c r="C406" s="76">
        <v>0</v>
      </c>
      <c r="D406" s="79">
        <v>0</v>
      </c>
      <c r="E406" s="76">
        <v>0</v>
      </c>
      <c r="F406" s="79">
        <v>0</v>
      </c>
      <c r="I406" s="79"/>
      <c r="J406" s="126"/>
      <c r="K406" s="126"/>
    </row>
    <row r="407" spans="1:11">
      <c r="A407" t="s">
        <v>424</v>
      </c>
      <c r="C407" s="76">
        <v>0</v>
      </c>
      <c r="D407" s="79">
        <v>0</v>
      </c>
      <c r="E407" s="76">
        <v>0</v>
      </c>
      <c r="F407" s="79">
        <v>0</v>
      </c>
      <c r="I407" s="79" t="str">
        <f>A407</f>
        <v>texico Total</v>
      </c>
      <c r="J407" s="126" t="str">
        <f>IF(C407=0,"N/A",D407/C407)</f>
        <v>N/A</v>
      </c>
      <c r="K407" s="126" t="str">
        <f>IF(E407=0,"N/A",F407/E407)</f>
        <v>N/A</v>
      </c>
    </row>
    <row r="408" spans="1:11">
      <c r="A408" t="s">
        <v>238</v>
      </c>
      <c r="B408" t="s">
        <v>47</v>
      </c>
      <c r="C408" s="76">
        <v>0</v>
      </c>
      <c r="D408" s="79">
        <v>0</v>
      </c>
      <c r="E408" s="76">
        <v>0</v>
      </c>
      <c r="F408" s="79">
        <v>0</v>
      </c>
      <c r="I408" s="79"/>
      <c r="J408" s="79"/>
      <c r="K408" s="79"/>
    </row>
    <row r="409" spans="1:11">
      <c r="B409" t="s">
        <v>48</v>
      </c>
      <c r="C409" s="76">
        <v>0</v>
      </c>
      <c r="D409" s="79">
        <v>0</v>
      </c>
      <c r="E409" s="76">
        <v>0</v>
      </c>
      <c r="F409" s="79">
        <v>0</v>
      </c>
      <c r="I409" s="79"/>
    </row>
    <row r="410" spans="1:11">
      <c r="A410" t="s">
        <v>425</v>
      </c>
      <c r="C410" s="76">
        <v>0</v>
      </c>
      <c r="D410" s="79">
        <v>0</v>
      </c>
      <c r="E410" s="76">
        <v>0</v>
      </c>
      <c r="F410" s="79">
        <v>0</v>
      </c>
      <c r="I410" s="79" t="str">
        <f>A410</f>
        <v>tierra adentro of new mexico Total</v>
      </c>
      <c r="J410" s="126" t="str">
        <f>IF(C410=0,"N/A",D410/C410)</f>
        <v>N/A</v>
      </c>
      <c r="K410" s="126" t="str">
        <f>IF(E410=0,"N/A",F410/E410)</f>
        <v>N/A</v>
      </c>
    </row>
    <row r="411" spans="1:11">
      <c r="A411" t="s">
        <v>239</v>
      </c>
      <c r="B411" t="s">
        <v>47</v>
      </c>
      <c r="C411" s="76">
        <v>0</v>
      </c>
      <c r="D411" s="79">
        <v>0</v>
      </c>
      <c r="E411" s="76">
        <v>0</v>
      </c>
      <c r="F411" s="79">
        <v>0</v>
      </c>
      <c r="I411" s="79"/>
      <c r="J411" s="79"/>
      <c r="K411" s="79"/>
    </row>
    <row r="412" spans="1:11">
      <c r="B412" t="s">
        <v>48</v>
      </c>
      <c r="C412" s="76">
        <v>0</v>
      </c>
      <c r="D412" s="79">
        <v>0</v>
      </c>
      <c r="E412" s="76">
        <v>0</v>
      </c>
      <c r="F412" s="79">
        <v>0</v>
      </c>
      <c r="I412" s="79"/>
      <c r="J412" s="79"/>
      <c r="K412" s="79"/>
    </row>
    <row r="413" spans="1:11">
      <c r="A413" t="s">
        <v>426</v>
      </c>
      <c r="C413" s="76">
        <v>0</v>
      </c>
      <c r="D413" s="79">
        <v>0</v>
      </c>
      <c r="E413" s="76">
        <v>0</v>
      </c>
      <c r="F413" s="79">
        <v>0</v>
      </c>
      <c r="I413" s="79" t="str">
        <f>A413</f>
        <v>tierra encantada charter school Total</v>
      </c>
      <c r="J413" s="126" t="str">
        <f>IF(C413=0,"N/A",D413/C413)</f>
        <v>N/A</v>
      </c>
      <c r="K413" s="126" t="str">
        <f>IF(E413=0,"N/A",F413/E413)</f>
        <v>N/A</v>
      </c>
    </row>
    <row r="414" spans="1:11">
      <c r="A414" t="s">
        <v>143</v>
      </c>
      <c r="B414" t="s">
        <v>47</v>
      </c>
      <c r="C414" s="76">
        <v>1</v>
      </c>
      <c r="D414" s="79">
        <v>9880</v>
      </c>
      <c r="E414" s="76">
        <v>1</v>
      </c>
      <c r="F414" s="79">
        <v>9979</v>
      </c>
      <c r="I414" s="79"/>
    </row>
    <row r="415" spans="1:11">
      <c r="B415" t="s">
        <v>48</v>
      </c>
      <c r="C415" s="76">
        <v>0</v>
      </c>
      <c r="D415" s="79">
        <v>0</v>
      </c>
      <c r="E415" s="76">
        <v>0</v>
      </c>
      <c r="F415" s="79">
        <v>0</v>
      </c>
      <c r="I415" s="79"/>
      <c r="J415" s="126"/>
      <c r="K415" s="126"/>
    </row>
    <row r="416" spans="1:11">
      <c r="A416" t="s">
        <v>427</v>
      </c>
      <c r="C416" s="76">
        <v>1</v>
      </c>
      <c r="D416" s="79">
        <v>9880</v>
      </c>
      <c r="E416" s="76">
        <v>1</v>
      </c>
      <c r="F416" s="79">
        <v>9979</v>
      </c>
      <c r="I416" s="79" t="str">
        <f>A416</f>
        <v>tucumcari Total</v>
      </c>
      <c r="J416" s="126">
        <f>IF(C416=0,"N/A",D416/C416)</f>
        <v>9880</v>
      </c>
      <c r="K416" s="126">
        <f>IF(E416=0,"N/A",F416/E416)</f>
        <v>9979</v>
      </c>
    </row>
    <row r="417" spans="1:11">
      <c r="A417" t="s">
        <v>144</v>
      </c>
      <c r="B417" t="s">
        <v>47</v>
      </c>
      <c r="C417" s="76">
        <v>0</v>
      </c>
      <c r="D417" s="79">
        <v>0</v>
      </c>
      <c r="E417" s="76">
        <v>0</v>
      </c>
      <c r="F417" s="79">
        <v>0</v>
      </c>
      <c r="I417" s="79"/>
      <c r="J417" s="79"/>
      <c r="K417" s="79"/>
    </row>
    <row r="418" spans="1:11">
      <c r="B418" t="s">
        <v>48</v>
      </c>
      <c r="C418" s="76">
        <v>0</v>
      </c>
      <c r="D418" s="79">
        <v>0</v>
      </c>
      <c r="E418" s="76">
        <v>0</v>
      </c>
      <c r="F418" s="79">
        <v>0</v>
      </c>
      <c r="I418" s="79"/>
    </row>
    <row r="419" spans="1:11">
      <c r="A419" t="s">
        <v>428</v>
      </c>
      <c r="C419" s="76">
        <v>0</v>
      </c>
      <c r="D419" s="79">
        <v>0</v>
      </c>
      <c r="E419" s="76">
        <v>0</v>
      </c>
      <c r="F419" s="79">
        <v>0</v>
      </c>
      <c r="I419" s="79" t="str">
        <f>A419</f>
        <v>tularosa Total</v>
      </c>
      <c r="J419" s="126" t="str">
        <f>IF(C419=0,"N/A",D419/C419)</f>
        <v>N/A</v>
      </c>
      <c r="K419" s="126" t="str">
        <f>IF(E419=0,"N/A",F419/E419)</f>
        <v>N/A</v>
      </c>
    </row>
    <row r="420" spans="1:11">
      <c r="A420" t="s">
        <v>240</v>
      </c>
      <c r="B420" t="s">
        <v>47</v>
      </c>
      <c r="C420" s="76">
        <v>0</v>
      </c>
      <c r="D420" s="79">
        <v>0</v>
      </c>
      <c r="E420" s="76">
        <v>0</v>
      </c>
      <c r="F420" s="79">
        <v>0</v>
      </c>
      <c r="I420" s="79"/>
      <c r="J420" s="79"/>
      <c r="K420" s="79"/>
    </row>
    <row r="421" spans="1:11">
      <c r="B421" t="s">
        <v>48</v>
      </c>
      <c r="C421" s="76">
        <v>0</v>
      </c>
      <c r="D421" s="79">
        <v>0</v>
      </c>
      <c r="E421" s="76">
        <v>0</v>
      </c>
      <c r="F421" s="79">
        <v>0</v>
      </c>
      <c r="I421" s="79"/>
      <c r="J421" s="79"/>
      <c r="K421" s="79"/>
    </row>
    <row r="422" spans="1:11">
      <c r="A422" t="s">
        <v>429</v>
      </c>
      <c r="C422" s="76">
        <v>0</v>
      </c>
      <c r="D422" s="79">
        <v>0</v>
      </c>
      <c r="E422" s="76">
        <v>0</v>
      </c>
      <c r="F422" s="79">
        <v>0</v>
      </c>
      <c r="I422" s="79" t="str">
        <f>A422</f>
        <v>turquoise trail charter school Total</v>
      </c>
      <c r="J422" s="126" t="str">
        <f>IF(C422=0,"N/A",D422/C422)</f>
        <v>N/A</v>
      </c>
      <c r="K422" s="126" t="str">
        <f>IF(E422=0,"N/A",F422/E422)</f>
        <v>N/A</v>
      </c>
    </row>
    <row r="423" spans="1:11">
      <c r="A423" t="s">
        <v>145</v>
      </c>
      <c r="B423" t="s">
        <v>47</v>
      </c>
      <c r="C423" s="76">
        <v>0</v>
      </c>
      <c r="D423" s="79">
        <v>0</v>
      </c>
      <c r="E423" s="76">
        <v>0</v>
      </c>
      <c r="F423" s="79">
        <v>0</v>
      </c>
      <c r="I423" s="79"/>
    </row>
    <row r="424" spans="1:11">
      <c r="B424" t="s">
        <v>48</v>
      </c>
      <c r="C424" s="76">
        <v>0</v>
      </c>
      <c r="D424" s="79">
        <v>0</v>
      </c>
      <c r="E424" s="76">
        <v>0</v>
      </c>
      <c r="F424" s="79">
        <v>0</v>
      </c>
      <c r="I424" s="79"/>
      <c r="J424" s="126"/>
      <c r="K424" s="126"/>
    </row>
    <row r="425" spans="1:11">
      <c r="A425" t="s">
        <v>431</v>
      </c>
      <c r="C425" s="76">
        <v>0</v>
      </c>
      <c r="D425" s="79">
        <v>0</v>
      </c>
      <c r="E425" s="76">
        <v>0</v>
      </c>
      <c r="F425" s="79">
        <v>0</v>
      </c>
      <c r="I425" s="79" t="str">
        <f>A425</f>
        <v>vaughn Total</v>
      </c>
      <c r="J425" s="126" t="str">
        <f>IF(C425=0,"N/A",D425/C425)</f>
        <v>N/A</v>
      </c>
      <c r="K425" s="126" t="str">
        <f>IF(E425=0,"N/A",F425/E425)</f>
        <v>N/A</v>
      </c>
    </row>
    <row r="426" spans="1:11">
      <c r="A426" t="s">
        <v>146</v>
      </c>
      <c r="B426" t="s">
        <v>47</v>
      </c>
      <c r="C426" s="76">
        <v>0</v>
      </c>
      <c r="D426" s="79">
        <v>0</v>
      </c>
      <c r="E426" s="76">
        <v>0</v>
      </c>
      <c r="F426" s="79">
        <v>0</v>
      </c>
      <c r="I426" s="79"/>
      <c r="J426" s="79"/>
      <c r="K426" s="79"/>
    </row>
    <row r="427" spans="1:11">
      <c r="B427" t="s">
        <v>48</v>
      </c>
      <c r="C427" s="76">
        <v>0</v>
      </c>
      <c r="D427" s="79">
        <v>0</v>
      </c>
      <c r="E427" s="76">
        <v>0</v>
      </c>
      <c r="F427" s="79">
        <v>0</v>
      </c>
      <c r="I427" s="79"/>
    </row>
    <row r="428" spans="1:11">
      <c r="A428" t="s">
        <v>433</v>
      </c>
      <c r="C428" s="76">
        <v>0</v>
      </c>
      <c r="D428" s="79">
        <v>0</v>
      </c>
      <c r="E428" s="76">
        <v>0</v>
      </c>
      <c r="F428" s="79">
        <v>0</v>
      </c>
      <c r="I428" s="79" t="str">
        <f>A428</f>
        <v>wagon mound Total</v>
      </c>
      <c r="J428" s="126" t="str">
        <f>IF(C428=0,"N/A",D428/C428)</f>
        <v>N/A</v>
      </c>
      <c r="K428" s="126" t="str">
        <f>IF(E428=0,"N/A",F428/E428)</f>
        <v>N/A</v>
      </c>
    </row>
    <row r="429" spans="1:11">
      <c r="A429" t="s">
        <v>243</v>
      </c>
      <c r="B429" t="s">
        <v>47</v>
      </c>
      <c r="C429" s="76">
        <v>0</v>
      </c>
      <c r="D429" s="79">
        <v>0</v>
      </c>
      <c r="E429" s="76">
        <v>0</v>
      </c>
      <c r="F429" s="79">
        <v>0</v>
      </c>
      <c r="I429" s="79"/>
      <c r="J429" s="79"/>
      <c r="K429" s="79"/>
    </row>
    <row r="430" spans="1:11">
      <c r="B430" t="s">
        <v>48</v>
      </c>
      <c r="C430" s="76">
        <v>0</v>
      </c>
      <c r="D430" s="79">
        <v>0</v>
      </c>
      <c r="E430" s="76">
        <v>0</v>
      </c>
      <c r="F430" s="79">
        <v>0</v>
      </c>
      <c r="I430" s="79"/>
      <c r="J430" s="79"/>
      <c r="K430" s="79"/>
    </row>
    <row r="431" spans="1:11">
      <c r="A431" t="s">
        <v>434</v>
      </c>
      <c r="C431" s="76">
        <v>0</v>
      </c>
      <c r="D431" s="79">
        <v>0</v>
      </c>
      <c r="E431" s="76">
        <v>0</v>
      </c>
      <c r="F431" s="79">
        <v>0</v>
      </c>
      <c r="I431" s="79" t="str">
        <f>A431</f>
        <v>walatowa charter high school Total</v>
      </c>
      <c r="J431" s="126" t="str">
        <f>IF(C431=0,"N/A",D431/C431)</f>
        <v>N/A</v>
      </c>
      <c r="K431" s="126" t="str">
        <f>IF(E431=0,"N/A",F431/E431)</f>
        <v>N/A</v>
      </c>
    </row>
    <row r="432" spans="1:11">
      <c r="A432" t="s">
        <v>147</v>
      </c>
      <c r="B432" t="s">
        <v>47</v>
      </c>
      <c r="C432" s="76">
        <v>0</v>
      </c>
      <c r="D432" s="79">
        <v>0</v>
      </c>
      <c r="E432" s="76">
        <v>0</v>
      </c>
      <c r="F432" s="79">
        <v>0</v>
      </c>
      <c r="I432" s="79"/>
    </row>
    <row r="433" spans="1:11">
      <c r="B433" t="s">
        <v>48</v>
      </c>
      <c r="C433" s="76">
        <v>0</v>
      </c>
      <c r="D433" s="79">
        <v>0</v>
      </c>
      <c r="E433" s="76">
        <v>0</v>
      </c>
      <c r="F433" s="79">
        <v>0</v>
      </c>
      <c r="I433" s="79"/>
      <c r="J433" s="126"/>
      <c r="K433" s="126"/>
    </row>
    <row r="434" spans="1:11">
      <c r="A434" t="s">
        <v>435</v>
      </c>
      <c r="C434" s="76">
        <v>0</v>
      </c>
      <c r="D434" s="79">
        <v>0</v>
      </c>
      <c r="E434" s="76">
        <v>0</v>
      </c>
      <c r="F434" s="79">
        <v>0</v>
      </c>
      <c r="I434" s="79" t="str">
        <f>A434</f>
        <v>west las vegas Total</v>
      </c>
      <c r="J434" s="126" t="str">
        <f>IF(C434=0,"N/A",D434/C434)</f>
        <v>N/A</v>
      </c>
      <c r="K434" s="126" t="str">
        <f>IF(E434=0,"N/A",F434/E434)</f>
        <v>N/A</v>
      </c>
    </row>
    <row r="435" spans="1:11">
      <c r="A435" t="s">
        <v>244</v>
      </c>
      <c r="B435" t="s">
        <v>47</v>
      </c>
      <c r="C435" s="76">
        <v>0</v>
      </c>
      <c r="D435" s="79">
        <v>0</v>
      </c>
      <c r="E435" s="76">
        <v>0</v>
      </c>
      <c r="F435" s="79">
        <v>0</v>
      </c>
      <c r="I435" s="79"/>
      <c r="J435" s="79"/>
      <c r="K435" s="79"/>
    </row>
    <row r="436" spans="1:11">
      <c r="B436" t="s">
        <v>48</v>
      </c>
      <c r="C436" s="76">
        <v>0</v>
      </c>
      <c r="D436" s="79">
        <v>0</v>
      </c>
      <c r="E436" s="76">
        <v>0</v>
      </c>
      <c r="F436" s="79">
        <v>0</v>
      </c>
      <c r="I436" s="79"/>
    </row>
    <row r="437" spans="1:11">
      <c r="A437" t="s">
        <v>436</v>
      </c>
      <c r="C437" s="76">
        <v>0</v>
      </c>
      <c r="D437" s="79">
        <v>0</v>
      </c>
      <c r="E437" s="76">
        <v>0</v>
      </c>
      <c r="F437" s="79">
        <v>0</v>
      </c>
      <c r="I437" s="79" t="str">
        <f>A437</f>
        <v>william w. and josephine dorn charter community school Total</v>
      </c>
      <c r="J437" s="126" t="str">
        <f>IF(C437=0,"N/A",D437/C437)</f>
        <v>N/A</v>
      </c>
      <c r="K437" s="126" t="str">
        <f>IF(E437=0,"N/A",F437/E437)</f>
        <v>N/A</v>
      </c>
    </row>
    <row r="438" spans="1:11">
      <c r="A438" t="s">
        <v>148</v>
      </c>
      <c r="B438" t="s">
        <v>47</v>
      </c>
      <c r="C438" s="76">
        <v>0</v>
      </c>
      <c r="D438" s="79">
        <v>0</v>
      </c>
      <c r="E438" s="76">
        <v>0</v>
      </c>
      <c r="F438" s="79">
        <v>0</v>
      </c>
      <c r="I438" s="79"/>
      <c r="J438" s="79"/>
      <c r="K438" s="79"/>
    </row>
    <row r="439" spans="1:11">
      <c r="B439" t="s">
        <v>48</v>
      </c>
      <c r="C439" s="76">
        <v>0</v>
      </c>
      <c r="D439" s="79">
        <v>0</v>
      </c>
      <c r="E439" s="76">
        <v>0</v>
      </c>
      <c r="F439" s="79">
        <v>0</v>
      </c>
      <c r="I439" s="79"/>
      <c r="J439" s="79"/>
      <c r="K439" s="79"/>
    </row>
    <row r="440" spans="1:11">
      <c r="A440" t="s">
        <v>437</v>
      </c>
      <c r="C440" s="76">
        <v>0</v>
      </c>
      <c r="D440" s="79">
        <v>0</v>
      </c>
      <c r="E440" s="76">
        <v>0</v>
      </c>
      <c r="F440" s="79">
        <v>0</v>
      </c>
      <c r="I440" s="79" t="str">
        <f>A440</f>
        <v>zuni Total</v>
      </c>
      <c r="J440" s="126" t="str">
        <f>IF(C440=0,"N/A",D440/C440)</f>
        <v>N/A</v>
      </c>
      <c r="K440" s="126" t="str">
        <f>IF(E440=0,"N/A",F440/E440)</f>
        <v>N/A</v>
      </c>
    </row>
    <row r="441" spans="1:11">
      <c r="A441" t="s">
        <v>682</v>
      </c>
      <c r="B441" t="s">
        <v>47</v>
      </c>
      <c r="C441" s="76">
        <v>0</v>
      </c>
      <c r="D441" s="79">
        <v>0</v>
      </c>
      <c r="E441" s="76">
        <v>0</v>
      </c>
      <c r="F441" s="79">
        <v>0</v>
      </c>
      <c r="I441" s="79"/>
    </row>
    <row r="442" spans="1:11">
      <c r="B442" t="s">
        <v>48</v>
      </c>
      <c r="C442" s="76">
        <v>0</v>
      </c>
      <c r="D442" s="79">
        <v>0</v>
      </c>
      <c r="E442" s="76">
        <v>0</v>
      </c>
      <c r="F442" s="79">
        <v>0</v>
      </c>
      <c r="I442" s="79"/>
      <c r="J442" s="126"/>
      <c r="K442" s="126"/>
    </row>
    <row r="443" spans="1:11">
      <c r="A443" t="s">
        <v>743</v>
      </c>
      <c r="C443" s="76">
        <v>0</v>
      </c>
      <c r="D443" s="79">
        <v>0</v>
      </c>
      <c r="E443" s="76">
        <v>0</v>
      </c>
      <c r="F443" s="79">
        <v>0</v>
      </c>
      <c r="I443" s="79" t="str">
        <f>A443</f>
        <v>cesar chavez community school Total</v>
      </c>
      <c r="J443" s="126" t="str">
        <f>IF(C443=0,"N/A",D443/C443)</f>
        <v>N/A</v>
      </c>
      <c r="K443" s="126" t="str">
        <f>IF(E443=0,"N/A",F443/E443)</f>
        <v>N/A</v>
      </c>
    </row>
    <row r="444" spans="1:11">
      <c r="A444" t="s">
        <v>255</v>
      </c>
      <c r="C444" s="76">
        <v>141.0924</v>
      </c>
      <c r="D444" s="79">
        <v>2948915.8450000002</v>
      </c>
      <c r="E444" s="76">
        <v>141.0924</v>
      </c>
      <c r="F444" s="79">
        <v>2956635.4850000003</v>
      </c>
      <c r="I444" s="79"/>
      <c r="J444" s="79">
        <f>SUM(J6:J443)</f>
        <v>447645.86095407268</v>
      </c>
      <c r="K444" s="79">
        <f>SUM(K6:K443)</f>
        <v>450021.45929462102</v>
      </c>
    </row>
    <row r="445" spans="1:11">
      <c r="I445" s="79"/>
    </row>
    <row r="446" spans="1:11">
      <c r="I446" s="79"/>
      <c r="J446" s="126"/>
      <c r="K446" s="126"/>
    </row>
    <row r="447" spans="1:11">
      <c r="I447" s="79"/>
      <c r="J447" s="79"/>
      <c r="K447" s="79"/>
    </row>
    <row r="448" spans="1:11">
      <c r="I448" s="79"/>
      <c r="J448" s="79"/>
      <c r="K448" s="79"/>
    </row>
    <row r="449" spans="9:11">
      <c r="I449" s="79"/>
      <c r="J449" s="126"/>
      <c r="K449" s="126"/>
    </row>
    <row r="450" spans="9:11">
      <c r="I450" s="79"/>
    </row>
    <row r="451" spans="9:11">
      <c r="I451" s="79"/>
      <c r="J451" s="126"/>
      <c r="K451" s="126"/>
    </row>
    <row r="452" spans="9:11">
      <c r="I452" s="79"/>
      <c r="J452" s="126"/>
      <c r="K452" s="126"/>
    </row>
    <row r="453" spans="9:11">
      <c r="I453" s="79"/>
      <c r="J453" s="79"/>
      <c r="K453" s="79"/>
    </row>
    <row r="454" spans="9:11">
      <c r="I454" s="79"/>
    </row>
    <row r="455" spans="9:11">
      <c r="I455" s="79"/>
      <c r="J455" s="126"/>
      <c r="K455" s="126"/>
    </row>
    <row r="456" spans="9:11">
      <c r="I456" s="79"/>
      <c r="J456" s="79"/>
      <c r="K456" s="79"/>
    </row>
    <row r="457" spans="9:11">
      <c r="I457" s="79"/>
      <c r="J457" s="79"/>
      <c r="K457" s="79"/>
    </row>
    <row r="458" spans="9:11">
      <c r="I458" s="79"/>
    </row>
    <row r="459" spans="9:11">
      <c r="I459" s="79"/>
    </row>
    <row r="460" spans="9:11">
      <c r="I460" s="79"/>
    </row>
    <row r="461" spans="9:11">
      <c r="I461" s="79"/>
    </row>
    <row r="462" spans="9:11">
      <c r="I462" s="79"/>
    </row>
    <row r="463" spans="9:11">
      <c r="I463" s="79"/>
      <c r="J463" s="79"/>
      <c r="K463" s="79"/>
    </row>
    <row r="464" spans="9:11">
      <c r="I464" s="79"/>
    </row>
    <row r="465" spans="9:11">
      <c r="I465" s="79"/>
    </row>
    <row r="466" spans="9:11">
      <c r="I466" s="79"/>
    </row>
    <row r="467" spans="9:11">
      <c r="I467" s="79"/>
    </row>
    <row r="468" spans="9:11">
      <c r="I468" s="79"/>
    </row>
    <row r="469" spans="9:11">
      <c r="I469" s="79"/>
    </row>
    <row r="470" spans="9:11">
      <c r="I470" s="79"/>
      <c r="J470" s="79"/>
      <c r="K470" s="79"/>
    </row>
    <row r="471" spans="9:11">
      <c r="I471" s="79"/>
    </row>
    <row r="472" spans="9:11">
      <c r="I472" s="79"/>
    </row>
    <row r="473" spans="9:11">
      <c r="I473" s="79"/>
    </row>
    <row r="474" spans="9:11">
      <c r="I474" s="79"/>
    </row>
    <row r="475" spans="9:11">
      <c r="I475" s="79"/>
    </row>
    <row r="476" spans="9:11">
      <c r="I476" s="79"/>
    </row>
    <row r="477" spans="9:11">
      <c r="I477" s="79"/>
      <c r="J477" s="79"/>
      <c r="K477" s="79"/>
    </row>
    <row r="478" spans="9:11">
      <c r="I478" s="79"/>
    </row>
    <row r="479" spans="9:11">
      <c r="I479" s="79"/>
    </row>
    <row r="480" spans="9:11">
      <c r="I480" s="79"/>
    </row>
    <row r="481" spans="9:11">
      <c r="I481" s="79"/>
    </row>
    <row r="482" spans="9:11">
      <c r="I482" s="79"/>
    </row>
    <row r="483" spans="9:11">
      <c r="I483" s="79"/>
    </row>
    <row r="484" spans="9:11">
      <c r="I484" s="79"/>
      <c r="J484" s="79"/>
      <c r="K484" s="79"/>
    </row>
    <row r="485" spans="9:11">
      <c r="I485" s="79"/>
    </row>
    <row r="486" spans="9:11">
      <c r="I486" s="79"/>
    </row>
    <row r="487" spans="9:11">
      <c r="I487" s="79"/>
    </row>
    <row r="488" spans="9:11">
      <c r="I488" s="79"/>
    </row>
    <row r="489" spans="9:11">
      <c r="I489" s="79"/>
    </row>
    <row r="490" spans="9:11">
      <c r="I490" s="79"/>
    </row>
    <row r="491" spans="9:11">
      <c r="I491" s="79"/>
      <c r="J491" s="79"/>
      <c r="K491" s="79"/>
    </row>
    <row r="492" spans="9:11">
      <c r="I492" s="79"/>
    </row>
    <row r="493" spans="9:11">
      <c r="I493" s="79"/>
    </row>
    <row r="494" spans="9:11">
      <c r="I494" s="79"/>
    </row>
    <row r="495" spans="9:11">
      <c r="I495" s="79"/>
    </row>
    <row r="496" spans="9:11">
      <c r="I496" s="79"/>
    </row>
    <row r="497" spans="9:11">
      <c r="I497" s="79"/>
    </row>
    <row r="498" spans="9:11">
      <c r="I498" s="79"/>
      <c r="J498" s="79"/>
      <c r="K498" s="79"/>
    </row>
    <row r="499" spans="9:11">
      <c r="I499" s="79"/>
    </row>
    <row r="500" spans="9:11">
      <c r="I500" s="79"/>
    </row>
    <row r="501" spans="9:11">
      <c r="I501" s="79"/>
    </row>
    <row r="502" spans="9:11">
      <c r="I502" s="79"/>
    </row>
    <row r="503" spans="9:11">
      <c r="I503" s="79"/>
    </row>
    <row r="504" spans="9:11">
      <c r="I504" s="79"/>
    </row>
    <row r="505" spans="9:11">
      <c r="I505" s="79"/>
      <c r="J505" s="79"/>
      <c r="K505" s="79"/>
    </row>
    <row r="506" spans="9:11">
      <c r="I506" s="79"/>
    </row>
    <row r="507" spans="9:11">
      <c r="I507" s="79"/>
    </row>
    <row r="508" spans="9:11">
      <c r="I508" s="79"/>
    </row>
    <row r="509" spans="9:11">
      <c r="I509" s="79"/>
    </row>
    <row r="510" spans="9:11">
      <c r="I510" s="79"/>
    </row>
    <row r="511" spans="9:11">
      <c r="I511" s="79"/>
    </row>
    <row r="512" spans="9:11">
      <c r="I512" s="79"/>
      <c r="J512" s="79"/>
      <c r="K512" s="79"/>
    </row>
    <row r="513" spans="9:11">
      <c r="I513" s="79"/>
    </row>
    <row r="514" spans="9:11">
      <c r="I514" s="79"/>
    </row>
    <row r="515" spans="9:11">
      <c r="I515" s="79"/>
    </row>
    <row r="516" spans="9:11">
      <c r="I516" s="79"/>
    </row>
    <row r="517" spans="9:11">
      <c r="I517" s="79"/>
    </row>
    <row r="518" spans="9:11">
      <c r="I518" s="79"/>
    </row>
    <row r="519" spans="9:11">
      <c r="I519" s="79"/>
      <c r="J519" s="79"/>
      <c r="K519" s="79"/>
    </row>
    <row r="520" spans="9:11">
      <c r="I520" s="79"/>
    </row>
    <row r="521" spans="9:11">
      <c r="I521" s="79"/>
    </row>
    <row r="522" spans="9:11">
      <c r="I522" s="79"/>
    </row>
    <row r="523" spans="9:11">
      <c r="I523" s="79"/>
    </row>
    <row r="524" spans="9:11">
      <c r="I524" s="79"/>
    </row>
    <row r="525" spans="9:11">
      <c r="I525" s="79"/>
    </row>
    <row r="526" spans="9:11">
      <c r="I526" s="79"/>
      <c r="J526" s="79"/>
      <c r="K526" s="79"/>
    </row>
    <row r="527" spans="9:11">
      <c r="I527" s="79"/>
    </row>
    <row r="528" spans="9:11">
      <c r="I528" s="79"/>
    </row>
    <row r="529" spans="9:11">
      <c r="I529" s="79"/>
    </row>
    <row r="530" spans="9:11">
      <c r="I530" s="79"/>
    </row>
    <row r="531" spans="9:11">
      <c r="I531" s="79"/>
    </row>
    <row r="532" spans="9:11">
      <c r="I532" s="79"/>
    </row>
    <row r="533" spans="9:11">
      <c r="I533" s="79"/>
      <c r="J533" s="79"/>
      <c r="K533" s="79"/>
    </row>
    <row r="534" spans="9:11">
      <c r="I534" s="79"/>
    </row>
    <row r="535" spans="9:11">
      <c r="I535" s="79"/>
    </row>
    <row r="536" spans="9:11">
      <c r="I536" s="79"/>
    </row>
    <row r="537" spans="9:11">
      <c r="I537" s="79"/>
    </row>
    <row r="538" spans="9:11">
      <c r="I538" s="79"/>
    </row>
    <row r="539" spans="9:11">
      <c r="I539" s="79"/>
    </row>
    <row r="540" spans="9:11">
      <c r="I540" s="79"/>
      <c r="J540" s="79"/>
      <c r="K540" s="79"/>
    </row>
    <row r="541" spans="9:11">
      <c r="I541" s="79"/>
    </row>
    <row r="542" spans="9:11">
      <c r="I542" s="79"/>
    </row>
    <row r="543" spans="9:11">
      <c r="I543" s="79"/>
    </row>
    <row r="544" spans="9:11">
      <c r="I544" s="79"/>
    </row>
    <row r="545" spans="9:11">
      <c r="I545" s="79"/>
    </row>
    <row r="546" spans="9:11">
      <c r="I546" s="79"/>
    </row>
    <row r="547" spans="9:11">
      <c r="I547" s="79"/>
      <c r="J547" s="79"/>
      <c r="K547" s="79"/>
    </row>
    <row r="548" spans="9:11">
      <c r="I548" s="79"/>
    </row>
    <row r="549" spans="9:11">
      <c r="I549" s="79"/>
    </row>
    <row r="550" spans="9:11">
      <c r="I550" s="79"/>
    </row>
    <row r="551" spans="9:11">
      <c r="I551" s="79"/>
    </row>
    <row r="552" spans="9:11">
      <c r="I552" s="79"/>
    </row>
    <row r="553" spans="9:11">
      <c r="I553" s="79"/>
    </row>
    <row r="554" spans="9:11">
      <c r="I554" s="79"/>
      <c r="J554" s="79"/>
      <c r="K554" s="79"/>
    </row>
    <row r="555" spans="9:11">
      <c r="I555" s="79"/>
    </row>
    <row r="556" spans="9:11">
      <c r="I556" s="79"/>
    </row>
    <row r="557" spans="9:11">
      <c r="I557" s="79"/>
    </row>
    <row r="558" spans="9:11">
      <c r="I558" s="79"/>
    </row>
    <row r="559" spans="9:11">
      <c r="I559" s="79"/>
    </row>
    <row r="560" spans="9:11">
      <c r="I560" s="79"/>
    </row>
    <row r="561" spans="9:11">
      <c r="I561" s="79"/>
      <c r="J561" s="79"/>
      <c r="K561" s="79"/>
    </row>
    <row r="562" spans="9:11">
      <c r="I562" s="79"/>
    </row>
    <row r="563" spans="9:11">
      <c r="I563" s="79"/>
    </row>
    <row r="564" spans="9:11">
      <c r="I564" s="79"/>
    </row>
    <row r="565" spans="9:11">
      <c r="I565" s="79"/>
    </row>
    <row r="566" spans="9:11">
      <c r="I566" s="79"/>
    </row>
    <row r="567" spans="9:11">
      <c r="I567" s="79"/>
    </row>
    <row r="568" spans="9:11">
      <c r="I568" s="79"/>
      <c r="J568" s="79"/>
      <c r="K568" s="79"/>
    </row>
    <row r="569" spans="9:11">
      <c r="I569" s="79"/>
    </row>
    <row r="570" spans="9:11">
      <c r="I570" s="79"/>
    </row>
    <row r="571" spans="9:11">
      <c r="I571" s="79"/>
    </row>
    <row r="572" spans="9:11">
      <c r="I572" s="79"/>
    </row>
    <row r="573" spans="9:11">
      <c r="I573" s="79"/>
    </row>
    <row r="574" spans="9:11">
      <c r="I574" s="79"/>
    </row>
    <row r="575" spans="9:11">
      <c r="I575" s="79"/>
      <c r="J575" s="79"/>
      <c r="K575" s="79"/>
    </row>
    <row r="576" spans="9:11">
      <c r="I576" s="79"/>
    </row>
    <row r="577" spans="9:11">
      <c r="I577" s="79"/>
    </row>
    <row r="578" spans="9:11">
      <c r="I578" s="79"/>
    </row>
    <row r="579" spans="9:11">
      <c r="I579" s="79"/>
    </row>
    <row r="580" spans="9:11">
      <c r="I580" s="79"/>
    </row>
    <row r="581" spans="9:11">
      <c r="I581" s="79"/>
    </row>
    <row r="582" spans="9:11">
      <c r="I582" s="79"/>
      <c r="J582" s="79"/>
      <c r="K582" s="79"/>
    </row>
    <row r="583" spans="9:11">
      <c r="I583" s="79"/>
    </row>
    <row r="584" spans="9:11">
      <c r="I584" s="79"/>
    </row>
    <row r="585" spans="9:11">
      <c r="I585" s="79"/>
    </row>
    <row r="586" spans="9:11">
      <c r="I586" s="79"/>
    </row>
    <row r="587" spans="9:11">
      <c r="I587" s="79"/>
    </row>
    <row r="588" spans="9:11">
      <c r="I588" s="79"/>
    </row>
    <row r="589" spans="9:11">
      <c r="I589" s="79"/>
      <c r="J589" s="79"/>
      <c r="K589" s="79"/>
    </row>
    <row r="590" spans="9:11">
      <c r="I590" s="79"/>
    </row>
    <row r="591" spans="9:11">
      <c r="I591" s="79"/>
    </row>
    <row r="592" spans="9:11">
      <c r="I592" s="79"/>
    </row>
    <row r="593" spans="9:11">
      <c r="I593" s="79"/>
    </row>
    <row r="594" spans="9:11">
      <c r="I594" s="79"/>
    </row>
    <row r="595" spans="9:11">
      <c r="I595" s="79"/>
    </row>
    <row r="596" spans="9:11">
      <c r="I596" s="79"/>
      <c r="J596" s="79"/>
      <c r="K596" s="79"/>
    </row>
    <row r="597" spans="9:11">
      <c r="I597" s="79"/>
    </row>
    <row r="598" spans="9:11">
      <c r="I598" s="79"/>
    </row>
    <row r="599" spans="9:11">
      <c r="I599" s="79"/>
    </row>
    <row r="600" spans="9:11">
      <c r="I600" s="79"/>
    </row>
    <row r="601" spans="9:11">
      <c r="I601" s="79"/>
    </row>
    <row r="602" spans="9:11">
      <c r="I602" s="79"/>
    </row>
    <row r="603" spans="9:11">
      <c r="I603" s="79"/>
      <c r="J603" s="79"/>
      <c r="K603" s="79"/>
    </row>
    <row r="604" spans="9:11">
      <c r="I604" s="79"/>
    </row>
    <row r="605" spans="9:11">
      <c r="I605" s="79"/>
    </row>
    <row r="606" spans="9:11">
      <c r="I606" s="79"/>
    </row>
    <row r="607" spans="9:11">
      <c r="I607" s="79"/>
    </row>
    <row r="608" spans="9:11">
      <c r="I608" s="79"/>
    </row>
    <row r="609" spans="9:11">
      <c r="I609" s="79"/>
    </row>
    <row r="610" spans="9:11">
      <c r="I610" s="79"/>
      <c r="J610" s="79"/>
      <c r="K610" s="79"/>
    </row>
    <row r="611" spans="9:11">
      <c r="I611" s="79"/>
    </row>
    <row r="612" spans="9:11">
      <c r="I612" s="79"/>
    </row>
    <row r="613" spans="9:11">
      <c r="I613" s="79"/>
    </row>
    <row r="614" spans="9:11">
      <c r="I614" s="79"/>
    </row>
    <row r="615" spans="9:11">
      <c r="I615" s="79"/>
    </row>
    <row r="616" spans="9:11">
      <c r="I616" s="79"/>
    </row>
    <row r="617" spans="9:11">
      <c r="I617" s="79"/>
      <c r="J617" s="79"/>
      <c r="K617" s="79"/>
    </row>
    <row r="618" spans="9:11">
      <c r="I618" s="79"/>
    </row>
    <row r="619" spans="9:11">
      <c r="I619" s="79"/>
    </row>
    <row r="620" spans="9:11">
      <c r="I620" s="79"/>
    </row>
    <row r="621" spans="9:11">
      <c r="I621" s="79"/>
    </row>
    <row r="622" spans="9:11">
      <c r="I622" s="79"/>
    </row>
    <row r="623" spans="9:11">
      <c r="I623" s="79"/>
    </row>
    <row r="624" spans="9:11">
      <c r="I624" s="79"/>
      <c r="J624" s="79"/>
      <c r="K624" s="79"/>
    </row>
    <row r="625" spans="9:11">
      <c r="I625" s="79"/>
    </row>
    <row r="626" spans="9:11">
      <c r="I626" s="79"/>
    </row>
    <row r="627" spans="9:11">
      <c r="I627" s="79"/>
    </row>
    <row r="628" spans="9:11">
      <c r="I628" s="79"/>
    </row>
    <row r="629" spans="9:11">
      <c r="I629" s="79"/>
    </row>
    <row r="630" spans="9:11">
      <c r="I630" s="79"/>
    </row>
    <row r="631" spans="9:11">
      <c r="I631" s="79"/>
      <c r="J631" s="79"/>
      <c r="K631" s="79"/>
    </row>
    <row r="632" spans="9:11">
      <c r="I632" s="79"/>
    </row>
    <row r="633" spans="9:11">
      <c r="I633" s="79"/>
    </row>
    <row r="634" spans="9:11">
      <c r="I634" s="79"/>
    </row>
    <row r="635" spans="9:11">
      <c r="I635" s="79"/>
    </row>
    <row r="636" spans="9:11">
      <c r="I636" s="79"/>
    </row>
    <row r="637" spans="9:11">
      <c r="I637" s="79"/>
    </row>
    <row r="638" spans="9:11">
      <c r="I638" s="79"/>
      <c r="J638" s="79"/>
      <c r="K638" s="79"/>
    </row>
    <row r="639" spans="9:11">
      <c r="I639" s="79"/>
    </row>
    <row r="640" spans="9:11">
      <c r="I640" s="79"/>
    </row>
    <row r="641" spans="9:11">
      <c r="I641" s="79"/>
    </row>
    <row r="642" spans="9:11">
      <c r="I642" s="79"/>
    </row>
    <row r="643" spans="9:11">
      <c r="I643" s="79"/>
    </row>
    <row r="644" spans="9:11">
      <c r="I644" s="79"/>
    </row>
    <row r="645" spans="9:11">
      <c r="I645" s="79"/>
      <c r="J645" s="79"/>
      <c r="K645" s="79"/>
    </row>
    <row r="646" spans="9:11">
      <c r="I646" s="79"/>
    </row>
    <row r="647" spans="9:11">
      <c r="I647" s="79"/>
    </row>
    <row r="648" spans="9:11">
      <c r="I648" s="79"/>
    </row>
    <row r="649" spans="9:11">
      <c r="I649" s="79"/>
    </row>
    <row r="650" spans="9:11">
      <c r="I650" s="79"/>
    </row>
    <row r="651" spans="9:11">
      <c r="I651" s="79"/>
    </row>
    <row r="652" spans="9:11">
      <c r="I652" s="79"/>
      <c r="J652" s="79"/>
      <c r="K652" s="79"/>
    </row>
    <row r="653" spans="9:11">
      <c r="I653" s="79"/>
    </row>
    <row r="654" spans="9:11">
      <c r="I654" s="79"/>
    </row>
    <row r="655" spans="9:11">
      <c r="I655" s="79"/>
    </row>
    <row r="656" spans="9:11">
      <c r="I656" s="79"/>
    </row>
    <row r="657" spans="9:11">
      <c r="I657" s="79"/>
    </row>
    <row r="658" spans="9:11">
      <c r="I658" s="79"/>
    </row>
    <row r="659" spans="9:11">
      <c r="I659" s="79"/>
      <c r="J659" s="79"/>
      <c r="K659" s="79"/>
    </row>
    <row r="660" spans="9:11">
      <c r="I660" s="79"/>
    </row>
    <row r="661" spans="9:11">
      <c r="I661" s="79"/>
    </row>
    <row r="662" spans="9:11">
      <c r="I662" s="79"/>
    </row>
    <row r="663" spans="9:11">
      <c r="I663" s="79"/>
    </row>
    <row r="664" spans="9:11">
      <c r="I664" s="79"/>
    </row>
    <row r="665" spans="9:11">
      <c r="I665" s="79"/>
    </row>
    <row r="666" spans="9:11">
      <c r="I666" s="79"/>
      <c r="J666" s="79"/>
      <c r="K666" s="79"/>
    </row>
    <row r="667" spans="9:11">
      <c r="I667" s="79"/>
    </row>
    <row r="668" spans="9:11">
      <c r="I668" s="79"/>
    </row>
    <row r="669" spans="9:11">
      <c r="I669" s="79"/>
    </row>
    <row r="670" spans="9:11">
      <c r="I670" s="79"/>
    </row>
    <row r="671" spans="9:11">
      <c r="I671" s="79"/>
    </row>
    <row r="672" spans="9:11">
      <c r="I672" s="79"/>
    </row>
    <row r="673" spans="9:11">
      <c r="I673" s="79"/>
      <c r="J673" s="79"/>
      <c r="K673" s="79"/>
    </row>
    <row r="674" spans="9:11">
      <c r="I674" s="79"/>
    </row>
    <row r="675" spans="9:11">
      <c r="I675" s="79"/>
    </row>
    <row r="676" spans="9:11">
      <c r="I676" s="79"/>
    </row>
    <row r="677" spans="9:11">
      <c r="I677" s="79"/>
    </row>
    <row r="678" spans="9:11">
      <c r="I678" s="79"/>
    </row>
    <row r="679" spans="9:11">
      <c r="I679" s="79"/>
    </row>
    <row r="680" spans="9:11">
      <c r="I680" s="79"/>
      <c r="J680" s="79"/>
      <c r="K680" s="79"/>
    </row>
    <row r="681" spans="9:11">
      <c r="I681" s="79"/>
    </row>
    <row r="682" spans="9:11">
      <c r="I682" s="79"/>
    </row>
    <row r="683" spans="9:11">
      <c r="I683" s="79"/>
    </row>
    <row r="684" spans="9:11">
      <c r="I684" s="79"/>
    </row>
    <row r="685" spans="9:11">
      <c r="I685" s="79"/>
    </row>
    <row r="686" spans="9:11">
      <c r="I686" s="79"/>
    </row>
    <row r="687" spans="9:11">
      <c r="I687" s="79"/>
    </row>
    <row r="688" spans="9:11">
      <c r="I688" s="79"/>
    </row>
    <row r="689" spans="9:11">
      <c r="I689" s="79"/>
    </row>
    <row r="690" spans="9:11">
      <c r="I690" s="79"/>
    </row>
    <row r="691" spans="9:11">
      <c r="I691" s="79"/>
    </row>
    <row r="692" spans="9:11">
      <c r="I692" s="79"/>
    </row>
    <row r="693" spans="9:11">
      <c r="I693" s="79"/>
    </row>
    <row r="694" spans="9:11">
      <c r="I694" s="79"/>
      <c r="J694" s="79"/>
      <c r="K694" s="79"/>
    </row>
    <row r="695" spans="9:11">
      <c r="I695" s="79"/>
    </row>
    <row r="696" spans="9:11">
      <c r="I696" s="79"/>
    </row>
    <row r="697" spans="9:11">
      <c r="I697" s="79"/>
    </row>
    <row r="698" spans="9:11">
      <c r="I698" s="79"/>
    </row>
    <row r="699" spans="9:11">
      <c r="I699" s="79"/>
    </row>
    <row r="700" spans="9:11">
      <c r="I700" s="79"/>
    </row>
    <row r="701" spans="9:11">
      <c r="I701" s="79"/>
      <c r="J701" s="79"/>
      <c r="K701" s="79"/>
    </row>
    <row r="702" spans="9:11">
      <c r="I702" s="79"/>
    </row>
    <row r="703" spans="9:11">
      <c r="I703" s="79"/>
    </row>
    <row r="704" spans="9:11">
      <c r="I704" s="79"/>
    </row>
    <row r="705" spans="9:11">
      <c r="I705" s="79"/>
    </row>
    <row r="706" spans="9:11">
      <c r="I706" s="79"/>
    </row>
    <row r="707" spans="9:11">
      <c r="I707" s="79"/>
    </row>
    <row r="708" spans="9:11">
      <c r="I708" s="79"/>
      <c r="J708" s="79"/>
      <c r="K708" s="79"/>
    </row>
    <row r="709" spans="9:11">
      <c r="I709" s="79"/>
    </row>
    <row r="710" spans="9:11">
      <c r="I710" s="79"/>
    </row>
    <row r="711" spans="9:11">
      <c r="I711" s="79"/>
    </row>
    <row r="712" spans="9:11">
      <c r="I712" s="79"/>
    </row>
    <row r="713" spans="9:11">
      <c r="I713" s="79"/>
    </row>
    <row r="714" spans="9:11">
      <c r="I714" s="79"/>
    </row>
    <row r="715" spans="9:11">
      <c r="I715" s="79"/>
      <c r="J715" s="79"/>
      <c r="K715" s="79"/>
    </row>
    <row r="716" spans="9:11">
      <c r="I716" s="79"/>
    </row>
    <row r="717" spans="9:11">
      <c r="I717" s="79"/>
    </row>
    <row r="718" spans="9:11">
      <c r="I718" s="79"/>
    </row>
    <row r="719" spans="9:11">
      <c r="I719" s="79"/>
    </row>
    <row r="720" spans="9:11">
      <c r="I720" s="79"/>
    </row>
    <row r="721" spans="9:11">
      <c r="I721" s="79"/>
    </row>
    <row r="722" spans="9:11">
      <c r="I722" s="79"/>
      <c r="J722" s="79"/>
      <c r="K722" s="79"/>
    </row>
    <row r="723" spans="9:11">
      <c r="I723" s="79"/>
    </row>
    <row r="724" spans="9:11">
      <c r="I724" s="79"/>
    </row>
    <row r="725" spans="9:11">
      <c r="I725" s="79"/>
    </row>
    <row r="726" spans="9:11">
      <c r="I726" s="79"/>
    </row>
    <row r="727" spans="9:11">
      <c r="I727" s="79"/>
    </row>
    <row r="728" spans="9:11">
      <c r="I728" s="79"/>
    </row>
    <row r="729" spans="9:11">
      <c r="I729" s="79"/>
      <c r="J729" s="79"/>
      <c r="K729" s="79"/>
    </row>
    <row r="730" spans="9:11">
      <c r="I730" s="79"/>
    </row>
    <row r="731" spans="9:11">
      <c r="I731" s="79"/>
    </row>
    <row r="732" spans="9:11">
      <c r="I732" s="79"/>
    </row>
    <row r="733" spans="9:11">
      <c r="I733" s="79"/>
    </row>
    <row r="734" spans="9:11">
      <c r="I734" s="79"/>
    </row>
    <row r="735" spans="9:11">
      <c r="I735" s="79"/>
    </row>
    <row r="736" spans="9:11">
      <c r="I736" s="79"/>
      <c r="J736" s="79"/>
      <c r="K736" s="79"/>
    </row>
    <row r="737" spans="9:11">
      <c r="I737" s="79"/>
    </row>
    <row r="738" spans="9:11">
      <c r="I738" s="79"/>
    </row>
    <row r="739" spans="9:11">
      <c r="I739" s="79"/>
    </row>
    <row r="740" spans="9:11">
      <c r="I740" s="79"/>
    </row>
    <row r="741" spans="9:11">
      <c r="I741" s="79"/>
    </row>
    <row r="742" spans="9:11">
      <c r="I742" s="79"/>
    </row>
    <row r="743" spans="9:11">
      <c r="I743" s="79"/>
      <c r="J743" s="79"/>
      <c r="K743" s="79"/>
    </row>
    <row r="744" spans="9:11">
      <c r="I744" s="79"/>
    </row>
    <row r="745" spans="9:11">
      <c r="I745" s="79"/>
    </row>
    <row r="746" spans="9:11">
      <c r="I746" s="79"/>
    </row>
    <row r="747" spans="9:11">
      <c r="I747" s="79"/>
    </row>
    <row r="748" spans="9:11">
      <c r="I748" s="79"/>
    </row>
    <row r="749" spans="9:11">
      <c r="I749" s="79"/>
    </row>
    <row r="750" spans="9:11">
      <c r="I750" s="79"/>
      <c r="J750" s="79"/>
      <c r="K750" s="79"/>
    </row>
    <row r="751" spans="9:11">
      <c r="I751" s="79"/>
    </row>
    <row r="752" spans="9:11">
      <c r="I752" s="79"/>
    </row>
    <row r="753" spans="9:11">
      <c r="I753" s="79"/>
    </row>
    <row r="754" spans="9:11">
      <c r="I754" s="79"/>
    </row>
    <row r="755" spans="9:11">
      <c r="I755" s="79"/>
    </row>
    <row r="756" spans="9:11">
      <c r="I756" s="79"/>
    </row>
    <row r="757" spans="9:11">
      <c r="I757" s="79"/>
      <c r="J757" s="79"/>
      <c r="K757" s="79"/>
    </row>
    <row r="758" spans="9:11">
      <c r="I758" s="79"/>
    </row>
    <row r="759" spans="9:11">
      <c r="I759" s="79"/>
    </row>
    <row r="760" spans="9:11">
      <c r="I760" s="79"/>
    </row>
    <row r="761" spans="9:11">
      <c r="I761" s="79"/>
    </row>
    <row r="762" spans="9:11">
      <c r="I762" s="79"/>
    </row>
    <row r="763" spans="9:11">
      <c r="I763" s="79"/>
    </row>
    <row r="764" spans="9:11">
      <c r="I764" s="79"/>
      <c r="J764" s="79"/>
      <c r="K764" s="79"/>
    </row>
    <row r="765" spans="9:11">
      <c r="I765" s="79"/>
    </row>
    <row r="766" spans="9:11">
      <c r="I766" s="79"/>
    </row>
    <row r="767" spans="9:11">
      <c r="I767" s="79"/>
    </row>
    <row r="768" spans="9:11">
      <c r="I768" s="79"/>
    </row>
    <row r="769" spans="9:11">
      <c r="I769" s="79"/>
    </row>
    <row r="770" spans="9:11">
      <c r="I770" s="79"/>
    </row>
    <row r="771" spans="9:11">
      <c r="I771" s="79"/>
      <c r="J771" s="79"/>
      <c r="K771" s="79"/>
    </row>
    <row r="772" spans="9:11">
      <c r="I772" s="79"/>
    </row>
    <row r="773" spans="9:11">
      <c r="I773" s="79"/>
    </row>
    <row r="774" spans="9:11">
      <c r="I774" s="79"/>
    </row>
    <row r="775" spans="9:11">
      <c r="I775" s="79"/>
    </row>
    <row r="776" spans="9:11">
      <c r="I776" s="79"/>
    </row>
    <row r="777" spans="9:11">
      <c r="I777" s="79"/>
    </row>
    <row r="778" spans="9:11">
      <c r="I778" s="79"/>
      <c r="J778" s="79"/>
      <c r="K778" s="79"/>
    </row>
    <row r="779" spans="9:11">
      <c r="I779" s="79"/>
    </row>
    <row r="780" spans="9:11">
      <c r="I780" s="79"/>
    </row>
    <row r="781" spans="9:11">
      <c r="I781" s="79"/>
    </row>
    <row r="782" spans="9:11">
      <c r="I782" s="79"/>
    </row>
    <row r="783" spans="9:11">
      <c r="I783" s="79"/>
    </row>
    <row r="784" spans="9:11">
      <c r="I784" s="79"/>
    </row>
    <row r="785" spans="9:11">
      <c r="I785" s="79"/>
      <c r="J785" s="79"/>
      <c r="K785" s="79"/>
    </row>
    <row r="786" spans="9:11">
      <c r="I786" s="79"/>
    </row>
    <row r="787" spans="9:11">
      <c r="I787" s="79"/>
    </row>
    <row r="788" spans="9:11">
      <c r="I788" s="79"/>
    </row>
    <row r="789" spans="9:11">
      <c r="I789" s="79"/>
    </row>
    <row r="790" spans="9:11">
      <c r="I790" s="79"/>
    </row>
    <row r="791" spans="9:11">
      <c r="I791" s="79"/>
    </row>
    <row r="792" spans="9:11">
      <c r="I792" s="79"/>
      <c r="J792" s="79"/>
      <c r="K792" s="79"/>
    </row>
    <row r="793" spans="9:11">
      <c r="I793" s="79"/>
    </row>
    <row r="794" spans="9:11">
      <c r="I794" s="79"/>
    </row>
    <row r="795" spans="9:11">
      <c r="I795" s="79"/>
    </row>
    <row r="796" spans="9:11">
      <c r="I796" s="79"/>
    </row>
    <row r="797" spans="9:11">
      <c r="I797" s="79"/>
    </row>
    <row r="798" spans="9:11">
      <c r="I798" s="79"/>
    </row>
    <row r="799" spans="9:11">
      <c r="I799" s="79"/>
      <c r="J799" s="79"/>
      <c r="K799" s="79"/>
    </row>
    <row r="800" spans="9:11">
      <c r="I800" s="79"/>
    </row>
    <row r="801" spans="9:11">
      <c r="I801" s="79"/>
    </row>
    <row r="802" spans="9:11">
      <c r="I802" s="79"/>
    </row>
    <row r="803" spans="9:11">
      <c r="I803" s="79"/>
    </row>
    <row r="804" spans="9:11">
      <c r="I804" s="79"/>
    </row>
    <row r="805" spans="9:11">
      <c r="I805" s="79"/>
    </row>
    <row r="806" spans="9:11">
      <c r="I806" s="79"/>
      <c r="J806" s="79"/>
      <c r="K806" s="79"/>
    </row>
    <row r="807" spans="9:11">
      <c r="I807" s="79"/>
    </row>
    <row r="808" spans="9:11">
      <c r="I808" s="79"/>
    </row>
    <row r="809" spans="9:11">
      <c r="I809" s="79"/>
    </row>
    <row r="810" spans="9:11">
      <c r="I810" s="79"/>
    </row>
    <row r="811" spans="9:11">
      <c r="I811" s="79"/>
    </row>
    <row r="812" spans="9:11">
      <c r="I812" s="79"/>
    </row>
    <row r="813" spans="9:11">
      <c r="I813" s="79"/>
      <c r="J813" s="79"/>
      <c r="K813" s="79"/>
    </row>
    <row r="814" spans="9:11">
      <c r="I814" s="79"/>
    </row>
    <row r="815" spans="9:11">
      <c r="I815" s="79"/>
    </row>
    <row r="816" spans="9:11">
      <c r="I816" s="79"/>
    </row>
    <row r="817" spans="9:11">
      <c r="I817" s="79"/>
    </row>
    <row r="818" spans="9:11">
      <c r="I818" s="79"/>
    </row>
    <row r="819" spans="9:11">
      <c r="I819" s="79"/>
    </row>
    <row r="820" spans="9:11">
      <c r="I820" s="79"/>
      <c r="J820" s="79"/>
      <c r="K820" s="79"/>
    </row>
    <row r="821" spans="9:11">
      <c r="I821" s="79"/>
    </row>
    <row r="822" spans="9:11">
      <c r="I822" s="79"/>
    </row>
    <row r="823" spans="9:11">
      <c r="I823" s="79"/>
    </row>
    <row r="824" spans="9:11">
      <c r="I824" s="79"/>
    </row>
    <row r="825" spans="9:11">
      <c r="I825" s="79"/>
    </row>
    <row r="826" spans="9:11">
      <c r="I826" s="79"/>
    </row>
    <row r="827" spans="9:11">
      <c r="I827" s="79"/>
      <c r="J827" s="79"/>
      <c r="K827" s="79"/>
    </row>
    <row r="828" spans="9:11">
      <c r="I828" s="79"/>
    </row>
    <row r="829" spans="9:11">
      <c r="I829" s="79"/>
    </row>
    <row r="830" spans="9:11">
      <c r="I830" s="79"/>
    </row>
    <row r="831" spans="9:11">
      <c r="I831" s="79"/>
    </row>
    <row r="832" spans="9:11">
      <c r="I832" s="79"/>
    </row>
    <row r="833" spans="9:11">
      <c r="I833" s="79"/>
    </row>
    <row r="834" spans="9:11">
      <c r="I834" s="79"/>
      <c r="J834" s="79"/>
      <c r="K834" s="79"/>
    </row>
    <row r="835" spans="9:11">
      <c r="I835" s="79"/>
    </row>
    <row r="836" spans="9:11">
      <c r="I836" s="79"/>
    </row>
    <row r="837" spans="9:11">
      <c r="I837" s="79"/>
    </row>
    <row r="838" spans="9:11">
      <c r="I838" s="79"/>
    </row>
    <row r="839" spans="9:11">
      <c r="I839" s="79"/>
    </row>
    <row r="840" spans="9:11">
      <c r="I840" s="79"/>
    </row>
    <row r="841" spans="9:11">
      <c r="I841" s="79"/>
      <c r="J841" s="79"/>
      <c r="K841" s="79"/>
    </row>
    <row r="842" spans="9:11">
      <c r="I842" s="79"/>
    </row>
    <row r="843" spans="9:11">
      <c r="I843" s="79"/>
    </row>
    <row r="844" spans="9:11">
      <c r="I844" s="79"/>
    </row>
    <row r="845" spans="9:11">
      <c r="I845" s="79"/>
    </row>
    <row r="846" spans="9:11">
      <c r="I846" s="79"/>
    </row>
    <row r="847" spans="9:11">
      <c r="I847" s="79"/>
    </row>
    <row r="848" spans="9:11">
      <c r="I848" s="79"/>
      <c r="J848" s="79"/>
      <c r="K848" s="79"/>
    </row>
    <row r="849" spans="9:11">
      <c r="I849" s="79"/>
    </row>
    <row r="850" spans="9:11">
      <c r="I850" s="79"/>
    </row>
    <row r="851" spans="9:11">
      <c r="I851" s="79"/>
    </row>
    <row r="852" spans="9:11">
      <c r="I852" s="79"/>
    </row>
    <row r="853" spans="9:11">
      <c r="I853" s="79"/>
    </row>
    <row r="854" spans="9:11">
      <c r="I854" s="79"/>
    </row>
    <row r="855" spans="9:11">
      <c r="I855" s="79"/>
      <c r="J855" s="79"/>
      <c r="K855" s="79"/>
    </row>
    <row r="856" spans="9:11">
      <c r="I856" s="79"/>
    </row>
    <row r="857" spans="9:11">
      <c r="I857" s="79"/>
    </row>
    <row r="858" spans="9:11">
      <c r="I858" s="79"/>
    </row>
    <row r="859" spans="9:11">
      <c r="I859" s="79"/>
    </row>
    <row r="860" spans="9:11">
      <c r="I860" s="79"/>
    </row>
    <row r="861" spans="9:11">
      <c r="I861" s="79"/>
    </row>
    <row r="862" spans="9:11">
      <c r="I862" s="79"/>
      <c r="J862" s="79"/>
      <c r="K862" s="79"/>
    </row>
    <row r="863" spans="9:11">
      <c r="I863" s="79"/>
    </row>
    <row r="864" spans="9:11">
      <c r="I864" s="79"/>
    </row>
    <row r="865" spans="9:11">
      <c r="I865" s="79"/>
    </row>
    <row r="866" spans="9:11">
      <c r="I866" s="79"/>
    </row>
    <row r="867" spans="9:11">
      <c r="I867" s="79"/>
    </row>
    <row r="868" spans="9:11">
      <c r="I868" s="79"/>
    </row>
    <row r="869" spans="9:11">
      <c r="I869" s="79"/>
      <c r="J869" s="79"/>
      <c r="K869" s="79"/>
    </row>
    <row r="870" spans="9:11">
      <c r="I870" s="79"/>
    </row>
    <row r="871" spans="9:11">
      <c r="I871" s="79"/>
    </row>
    <row r="872" spans="9:11">
      <c r="I872" s="79"/>
    </row>
    <row r="873" spans="9:11">
      <c r="I873" s="79"/>
    </row>
    <row r="874" spans="9:11">
      <c r="I874" s="79"/>
    </row>
    <row r="875" spans="9:11">
      <c r="I875" s="79"/>
    </row>
    <row r="876" spans="9:11">
      <c r="I876" s="79"/>
      <c r="J876" s="79"/>
      <c r="K876" s="79"/>
    </row>
    <row r="877" spans="9:11">
      <c r="I877" s="79"/>
    </row>
    <row r="878" spans="9:11">
      <c r="I878" s="79"/>
    </row>
    <row r="879" spans="9:11">
      <c r="I879" s="79"/>
    </row>
    <row r="880" spans="9:11">
      <c r="I880" s="79"/>
    </row>
    <row r="881" spans="9:11">
      <c r="I881" s="79"/>
    </row>
    <row r="882" spans="9:11">
      <c r="I882" s="79"/>
    </row>
    <row r="883" spans="9:11">
      <c r="I883" s="79"/>
      <c r="J883" s="79"/>
      <c r="K883" s="79"/>
    </row>
    <row r="884" spans="9:11">
      <c r="I884" s="79"/>
    </row>
    <row r="885" spans="9:11">
      <c r="I885" s="79"/>
    </row>
    <row r="886" spans="9:11">
      <c r="I886" s="79"/>
    </row>
    <row r="887" spans="9:11">
      <c r="I887" s="79"/>
    </row>
    <row r="888" spans="9:11">
      <c r="I888" s="79"/>
    </row>
    <row r="889" spans="9:11">
      <c r="I889" s="79"/>
    </row>
    <row r="890" spans="9:11">
      <c r="I890" s="79"/>
      <c r="J890" s="79"/>
      <c r="K890" s="79"/>
    </row>
    <row r="891" spans="9:11">
      <c r="I891" s="79"/>
    </row>
    <row r="892" spans="9:11">
      <c r="I892" s="79"/>
    </row>
    <row r="893" spans="9:11">
      <c r="I893" s="79"/>
    </row>
    <row r="894" spans="9:11">
      <c r="I894" s="79"/>
    </row>
    <row r="895" spans="9:11">
      <c r="I895" s="79"/>
    </row>
    <row r="896" spans="9:11">
      <c r="I896" s="79"/>
    </row>
    <row r="897" spans="9:11">
      <c r="I897" s="79"/>
      <c r="J897" s="79"/>
      <c r="K897" s="79"/>
    </row>
    <row r="898" spans="9:11">
      <c r="I898" s="79"/>
    </row>
    <row r="899" spans="9:11">
      <c r="I899" s="79"/>
    </row>
    <row r="900" spans="9:11">
      <c r="I900" s="79"/>
    </row>
    <row r="901" spans="9:11">
      <c r="I901" s="79"/>
    </row>
    <row r="902" spans="9:11">
      <c r="I902" s="79"/>
    </row>
    <row r="903" spans="9:11">
      <c r="I903" s="79"/>
    </row>
    <row r="904" spans="9:11">
      <c r="I904" s="79"/>
      <c r="J904" s="79"/>
      <c r="K904" s="79"/>
    </row>
    <row r="905" spans="9:11">
      <c r="I905" s="79"/>
    </row>
    <row r="906" spans="9:11">
      <c r="I906" s="79"/>
    </row>
    <row r="907" spans="9:11">
      <c r="I907" s="79"/>
    </row>
    <row r="908" spans="9:11">
      <c r="I908" s="79"/>
    </row>
    <row r="909" spans="9:11">
      <c r="I909" s="79"/>
    </row>
    <row r="910" spans="9:11">
      <c r="I910" s="79"/>
    </row>
    <row r="911" spans="9:11">
      <c r="I911" s="79"/>
      <c r="J911" s="79"/>
      <c r="K911" s="79"/>
    </row>
    <row r="912" spans="9:11">
      <c r="I912" s="79"/>
    </row>
    <row r="913" spans="9:11">
      <c r="I913" s="79"/>
    </row>
    <row r="914" spans="9:11">
      <c r="I914" s="79"/>
    </row>
    <row r="915" spans="9:11">
      <c r="I915" s="79"/>
    </row>
    <row r="916" spans="9:11">
      <c r="I916" s="79"/>
    </row>
    <row r="917" spans="9:11">
      <c r="I917" s="79"/>
    </row>
    <row r="918" spans="9:11">
      <c r="I918" s="79"/>
      <c r="J918" s="79"/>
      <c r="K918" s="79"/>
    </row>
    <row r="919" spans="9:11">
      <c r="I919" s="79"/>
    </row>
    <row r="920" spans="9:11">
      <c r="I920" s="79"/>
    </row>
    <row r="921" spans="9:11">
      <c r="I921" s="79"/>
    </row>
    <row r="922" spans="9:11">
      <c r="I922" s="79"/>
    </row>
    <row r="923" spans="9:11">
      <c r="I923" s="79"/>
    </row>
    <row r="924" spans="9:11">
      <c r="I924" s="79"/>
    </row>
    <row r="925" spans="9:11">
      <c r="I925" s="79"/>
      <c r="J925" s="79"/>
      <c r="K925" s="79"/>
    </row>
    <row r="926" spans="9:11">
      <c r="I926" s="79"/>
    </row>
    <row r="927" spans="9:11">
      <c r="I927" s="79"/>
    </row>
    <row r="928" spans="9:11">
      <c r="I928" s="79"/>
    </row>
    <row r="929" spans="9:11">
      <c r="I929" s="79"/>
    </row>
    <row r="930" spans="9:11">
      <c r="I930" s="79"/>
    </row>
    <row r="931" spans="9:11">
      <c r="I931" s="79"/>
    </row>
    <row r="932" spans="9:11">
      <c r="I932" s="79"/>
      <c r="J932" s="79"/>
      <c r="K932" s="79"/>
    </row>
    <row r="933" spans="9:11">
      <c r="I933" s="79"/>
    </row>
    <row r="934" spans="9:11">
      <c r="I934" s="79"/>
    </row>
    <row r="935" spans="9:11">
      <c r="I935" s="79"/>
    </row>
    <row r="936" spans="9:11">
      <c r="I936" s="79"/>
    </row>
    <row r="937" spans="9:11">
      <c r="I937" s="79"/>
    </row>
    <row r="938" spans="9:11">
      <c r="I938" s="79"/>
    </row>
    <row r="939" spans="9:11">
      <c r="I939" s="79"/>
      <c r="J939" s="79"/>
      <c r="K939" s="79"/>
    </row>
    <row r="940" spans="9:11">
      <c r="I940" s="79"/>
    </row>
    <row r="941" spans="9:11">
      <c r="I941" s="79"/>
    </row>
    <row r="942" spans="9:11">
      <c r="I942" s="79"/>
    </row>
    <row r="943" spans="9:11">
      <c r="I943" s="79"/>
    </row>
    <row r="944" spans="9:11">
      <c r="I944" s="79"/>
    </row>
    <row r="945" spans="9:11">
      <c r="I945" s="79"/>
    </row>
    <row r="946" spans="9:11">
      <c r="I946" s="79"/>
      <c r="J946" s="79"/>
      <c r="K946" s="79"/>
    </row>
    <row r="947" spans="9:11">
      <c r="I947" s="79"/>
    </row>
    <row r="948" spans="9:11">
      <c r="I948" s="79"/>
    </row>
    <row r="949" spans="9:11">
      <c r="I949" s="79"/>
    </row>
    <row r="950" spans="9:11">
      <c r="I950" s="79"/>
    </row>
    <row r="951" spans="9:11">
      <c r="I951" s="79"/>
    </row>
    <row r="952" spans="9:11">
      <c r="I952" s="79"/>
    </row>
    <row r="953" spans="9:11">
      <c r="I953" s="79"/>
      <c r="J953" s="79"/>
      <c r="K953" s="79"/>
    </row>
    <row r="954" spans="9:11">
      <c r="I954" s="79"/>
    </row>
    <row r="955" spans="9:11">
      <c r="I955" s="79"/>
    </row>
    <row r="956" spans="9:11">
      <c r="I956" s="79"/>
    </row>
    <row r="957" spans="9:11">
      <c r="I957" s="79"/>
    </row>
    <row r="958" spans="9:11">
      <c r="I958" s="79"/>
    </row>
    <row r="959" spans="9:11">
      <c r="I959" s="79"/>
    </row>
    <row r="960" spans="9:11">
      <c r="I960" s="79"/>
      <c r="J960" s="79"/>
      <c r="K960" s="79"/>
    </row>
    <row r="961" spans="9:11">
      <c r="I961" s="79"/>
    </row>
    <row r="962" spans="9:11">
      <c r="I962" s="79"/>
    </row>
    <row r="963" spans="9:11">
      <c r="I963" s="79"/>
    </row>
    <row r="964" spans="9:11">
      <c r="I964" s="79"/>
    </row>
    <row r="965" spans="9:11">
      <c r="I965" s="79"/>
    </row>
    <row r="966" spans="9:11">
      <c r="I966" s="79"/>
    </row>
    <row r="967" spans="9:11">
      <c r="I967" s="79"/>
      <c r="J967" s="79"/>
      <c r="K967" s="79"/>
    </row>
    <row r="968" spans="9:11">
      <c r="I968" s="79"/>
    </row>
    <row r="969" spans="9:11">
      <c r="I969" s="79"/>
    </row>
    <row r="970" spans="9:11">
      <c r="I970" s="79"/>
    </row>
    <row r="971" spans="9:11">
      <c r="I971" s="79"/>
    </row>
    <row r="972" spans="9:11">
      <c r="I972" s="79"/>
    </row>
    <row r="973" spans="9:11">
      <c r="I973" s="79"/>
    </row>
    <row r="974" spans="9:11">
      <c r="I974" s="79"/>
      <c r="J974" s="79"/>
      <c r="K974" s="79"/>
    </row>
    <row r="975" spans="9:11">
      <c r="I975" s="79"/>
    </row>
    <row r="976" spans="9:11">
      <c r="I976" s="79"/>
    </row>
    <row r="977" spans="9:11">
      <c r="I977" s="79"/>
    </row>
    <row r="978" spans="9:11">
      <c r="I978" s="79"/>
    </row>
    <row r="979" spans="9:11">
      <c r="I979" s="79"/>
    </row>
    <row r="980" spans="9:11">
      <c r="I980" s="79"/>
    </row>
    <row r="981" spans="9:11">
      <c r="I981" s="79"/>
      <c r="J981" s="79"/>
      <c r="K981" s="79"/>
    </row>
    <row r="982" spans="9:11">
      <c r="I982" s="79"/>
    </row>
    <row r="983" spans="9:11">
      <c r="I983" s="79"/>
    </row>
    <row r="984" spans="9:11">
      <c r="I984" s="79"/>
    </row>
    <row r="985" spans="9:11">
      <c r="I985" s="79"/>
    </row>
    <row r="986" spans="9:11">
      <c r="I986" s="79"/>
    </row>
    <row r="987" spans="9:11">
      <c r="I987" s="79"/>
    </row>
    <row r="988" spans="9:11">
      <c r="I988" s="79"/>
      <c r="J988" s="79"/>
      <c r="K988" s="79"/>
    </row>
    <row r="989" spans="9:11">
      <c r="I989" s="79"/>
    </row>
    <row r="990" spans="9:11">
      <c r="I990" s="79"/>
    </row>
    <row r="991" spans="9:11">
      <c r="I991" s="79"/>
    </row>
    <row r="992" spans="9:11">
      <c r="I992" s="79"/>
    </row>
    <row r="993" spans="9:11">
      <c r="I993" s="79"/>
    </row>
    <row r="994" spans="9:11">
      <c r="I994" s="79"/>
    </row>
    <row r="995" spans="9:11">
      <c r="I995" s="79"/>
      <c r="J995" s="79"/>
      <c r="K995" s="79"/>
    </row>
    <row r="996" spans="9:11">
      <c r="I996" s="79"/>
    </row>
    <row r="997" spans="9:11">
      <c r="I997" s="79"/>
    </row>
    <row r="998" spans="9:11">
      <c r="I998" s="79"/>
    </row>
    <row r="999" spans="9:11">
      <c r="I999" s="79"/>
    </row>
    <row r="1000" spans="9:11">
      <c r="I1000" s="79"/>
    </row>
    <row r="1001" spans="9:11">
      <c r="I1001" s="79"/>
    </row>
    <row r="1002" spans="9:11">
      <c r="I1002" s="79"/>
      <c r="J1002" s="79"/>
      <c r="K1002" s="79"/>
    </row>
    <row r="1003" spans="9:11">
      <c r="I1003" s="79"/>
    </row>
    <row r="1004" spans="9:11">
      <c r="I1004" s="79"/>
    </row>
    <row r="1005" spans="9:11">
      <c r="I1005" s="79"/>
    </row>
    <row r="1006" spans="9:11">
      <c r="I1006" s="79"/>
    </row>
    <row r="1007" spans="9:11">
      <c r="I1007" s="79"/>
    </row>
    <row r="1008" spans="9:11">
      <c r="I1008" s="79"/>
    </row>
    <row r="1009" spans="9:11">
      <c r="I1009" s="79"/>
      <c r="J1009" s="79"/>
      <c r="K1009" s="79"/>
    </row>
    <row r="1010" spans="9:11">
      <c r="I1010" s="79"/>
    </row>
    <row r="1011" spans="9:11">
      <c r="I1011" s="79"/>
    </row>
    <row r="1012" spans="9:11">
      <c r="I1012" s="79"/>
    </row>
    <row r="1013" spans="9:11">
      <c r="I1013" s="79"/>
    </row>
    <row r="1014" spans="9:11">
      <c r="I1014" s="79"/>
    </row>
    <row r="1015" spans="9:11">
      <c r="I1015" s="79"/>
    </row>
    <row r="1016" spans="9:11">
      <c r="I1016" s="79"/>
      <c r="J1016" s="79"/>
      <c r="K1016" s="79"/>
    </row>
    <row r="1017" spans="9:11">
      <c r="I1017" s="79"/>
    </row>
    <row r="1018" spans="9:11">
      <c r="I1018" s="79"/>
    </row>
    <row r="1019" spans="9:11">
      <c r="I1019" s="79"/>
    </row>
    <row r="1020" spans="9:11">
      <c r="I1020" s="79"/>
    </row>
    <row r="1021" spans="9:11">
      <c r="I1021" s="79"/>
    </row>
    <row r="1022" spans="9:11">
      <c r="I1022" s="79"/>
    </row>
    <row r="1023" spans="9:11">
      <c r="I1023" s="79"/>
      <c r="J1023" s="79"/>
      <c r="K1023" s="79"/>
    </row>
    <row r="1024" spans="9:11">
      <c r="I1024" s="79"/>
    </row>
    <row r="1025" spans="9:11">
      <c r="I1025" s="79"/>
    </row>
    <row r="1026" spans="9:11">
      <c r="I1026" s="79"/>
    </row>
    <row r="1027" spans="9:11">
      <c r="I1027" s="79"/>
    </row>
    <row r="1028" spans="9:11">
      <c r="I1028" s="79"/>
    </row>
    <row r="1029" spans="9:11">
      <c r="I1029" s="79"/>
    </row>
    <row r="1030" spans="9:11">
      <c r="I1030" s="79"/>
      <c r="J1030" s="79"/>
      <c r="K1030" s="79"/>
    </row>
    <row r="1031" spans="9:11">
      <c r="I1031" s="79"/>
    </row>
    <row r="1032" spans="9:11">
      <c r="I1032" s="79"/>
    </row>
    <row r="1033" spans="9:11">
      <c r="I1033" s="79"/>
    </row>
    <row r="1034" spans="9:11">
      <c r="I1034" s="79"/>
    </row>
    <row r="1035" spans="9:11">
      <c r="I1035" s="79"/>
    </row>
    <row r="1036" spans="9:11">
      <c r="I1036" s="79"/>
    </row>
    <row r="1037" spans="9:11">
      <c r="I1037" s="79"/>
      <c r="J1037" s="79"/>
      <c r="K1037" s="79"/>
    </row>
    <row r="1038" spans="9:11">
      <c r="I1038" s="79"/>
    </row>
    <row r="1039" spans="9:11">
      <c r="I1039" s="79"/>
    </row>
    <row r="1040" spans="9:11">
      <c r="I1040" s="79"/>
    </row>
    <row r="1041" spans="9:11">
      <c r="I1041" s="79"/>
    </row>
    <row r="1042" spans="9:11">
      <c r="I1042" s="79"/>
    </row>
    <row r="1043" spans="9:11">
      <c r="I1043" s="79"/>
    </row>
    <row r="1044" spans="9:11">
      <c r="I1044" s="79"/>
      <c r="J1044" s="79"/>
      <c r="K1044" s="79"/>
    </row>
    <row r="1045" spans="9:11">
      <c r="I1045" s="79"/>
    </row>
    <row r="1046" spans="9:11">
      <c r="I1046" s="79"/>
    </row>
    <row r="1047" spans="9:11">
      <c r="I1047" s="79"/>
    </row>
    <row r="1048" spans="9:11">
      <c r="I1048" s="79"/>
    </row>
    <row r="1049" spans="9:11">
      <c r="I1049" s="79"/>
    </row>
    <row r="1050" spans="9:11">
      <c r="I1050" s="79"/>
    </row>
    <row r="1051" spans="9:11">
      <c r="I1051" s="79"/>
      <c r="J1051" s="79"/>
      <c r="K1051" s="79"/>
    </row>
    <row r="1052" spans="9:11">
      <c r="I1052" s="79"/>
    </row>
    <row r="1053" spans="9:11">
      <c r="I1053" s="79"/>
    </row>
    <row r="1054" spans="9:11">
      <c r="I1054" s="79"/>
    </row>
    <row r="1055" spans="9:11">
      <c r="I1055" s="79"/>
    </row>
    <row r="1056" spans="9:11">
      <c r="I1056" s="79"/>
    </row>
    <row r="1057" spans="9:11">
      <c r="I1057" s="79"/>
    </row>
    <row r="1058" spans="9:11">
      <c r="I1058" s="79"/>
      <c r="J1058" s="79"/>
      <c r="K1058" s="79"/>
    </row>
    <row r="1059" spans="9:11">
      <c r="I1059" s="79"/>
    </row>
    <row r="1060" spans="9:11">
      <c r="I1060" s="79"/>
    </row>
    <row r="1061" spans="9:11">
      <c r="I1061" s="79"/>
    </row>
    <row r="1062" spans="9:11">
      <c r="I1062" s="79"/>
    </row>
    <row r="1063" spans="9:11">
      <c r="I1063" s="79"/>
    </row>
    <row r="1064" spans="9:11">
      <c r="I1064" s="79"/>
    </row>
    <row r="1065" spans="9:11">
      <c r="I1065" s="79"/>
      <c r="J1065" s="79"/>
      <c r="K1065" s="79"/>
    </row>
    <row r="1066" spans="9:11">
      <c r="I1066" s="79"/>
    </row>
    <row r="1067" spans="9:11">
      <c r="I1067" s="79"/>
    </row>
    <row r="1068" spans="9:11">
      <c r="I1068" s="79"/>
    </row>
    <row r="1069" spans="9:11">
      <c r="I1069" s="79"/>
    </row>
    <row r="1070" spans="9:11">
      <c r="I1070" s="79"/>
    </row>
    <row r="1071" spans="9:11">
      <c r="I1071" s="79"/>
    </row>
    <row r="1072" spans="9:11">
      <c r="I1072" s="79"/>
      <c r="J1072" s="79"/>
      <c r="K1072" s="79"/>
    </row>
    <row r="1073" spans="9:11">
      <c r="I1073" s="79"/>
    </row>
    <row r="1074" spans="9:11">
      <c r="I1074" s="79"/>
    </row>
    <row r="1075" spans="9:11">
      <c r="I1075" s="79"/>
    </row>
    <row r="1076" spans="9:11">
      <c r="I1076" s="79"/>
    </row>
    <row r="1077" spans="9:11">
      <c r="I1077" s="79"/>
    </row>
    <row r="1078" spans="9:11">
      <c r="I1078" s="79"/>
    </row>
    <row r="1079" spans="9:11">
      <c r="I1079" s="79"/>
      <c r="J1079" s="79"/>
      <c r="K1079" s="79"/>
    </row>
    <row r="1080" spans="9:11">
      <c r="I1080" s="79"/>
    </row>
    <row r="1081" spans="9:11">
      <c r="I1081" s="79"/>
    </row>
    <row r="1082" spans="9:11">
      <c r="I1082" s="79"/>
    </row>
    <row r="1083" spans="9:11">
      <c r="I1083" s="79"/>
    </row>
    <row r="1084" spans="9:11">
      <c r="I1084" s="79"/>
    </row>
    <row r="1085" spans="9:11">
      <c r="I1085" s="79"/>
    </row>
    <row r="1086" spans="9:11">
      <c r="I1086" s="79"/>
      <c r="J1086" s="79"/>
      <c r="K1086" s="79"/>
    </row>
    <row r="1087" spans="9:11">
      <c r="I1087" s="79"/>
    </row>
    <row r="1088" spans="9:11">
      <c r="I1088" s="79"/>
    </row>
    <row r="1089" spans="9:11">
      <c r="I1089" s="79"/>
    </row>
    <row r="1090" spans="9:11">
      <c r="I1090" s="79"/>
    </row>
    <row r="1091" spans="9:11">
      <c r="I1091" s="79"/>
    </row>
    <row r="1092" spans="9:11">
      <c r="I1092" s="79"/>
    </row>
    <row r="1093" spans="9:11">
      <c r="I1093" s="79"/>
      <c r="J1093" s="79"/>
      <c r="K1093" s="79"/>
    </row>
    <row r="1094" spans="9:11">
      <c r="I1094" s="79"/>
    </row>
    <row r="1095" spans="9:11">
      <c r="I1095" s="79"/>
    </row>
    <row r="1096" spans="9:11">
      <c r="I1096" s="79"/>
    </row>
    <row r="1097" spans="9:11">
      <c r="I1097" s="79"/>
    </row>
    <row r="1098" spans="9:11">
      <c r="I1098" s="79"/>
    </row>
    <row r="1099" spans="9:11">
      <c r="I1099" s="79"/>
    </row>
    <row r="1100" spans="9:11">
      <c r="I1100" s="79"/>
      <c r="J1100" s="79"/>
      <c r="K1100" s="79"/>
    </row>
    <row r="1101" spans="9:11">
      <c r="I1101" s="79"/>
    </row>
    <row r="1102" spans="9:11">
      <c r="I1102" s="79"/>
    </row>
    <row r="1103" spans="9:11">
      <c r="I1103" s="79"/>
    </row>
    <row r="1104" spans="9:11">
      <c r="I1104" s="79"/>
    </row>
    <row r="1105" spans="9:11">
      <c r="I1105" s="79"/>
    </row>
    <row r="1106" spans="9:11">
      <c r="I1106" s="79"/>
    </row>
    <row r="1107" spans="9:11">
      <c r="I1107" s="79"/>
      <c r="J1107" s="79"/>
      <c r="K1107" s="79"/>
    </row>
    <row r="1108" spans="9:11">
      <c r="I1108" s="79"/>
    </row>
    <row r="1109" spans="9:11">
      <c r="I1109" s="79"/>
    </row>
    <row r="1110" spans="9:11">
      <c r="I1110" s="79"/>
    </row>
    <row r="1111" spans="9:11">
      <c r="I1111" s="79"/>
    </row>
    <row r="1112" spans="9:11">
      <c r="I1112" s="79"/>
    </row>
    <row r="1113" spans="9:11">
      <c r="I1113" s="79"/>
    </row>
    <row r="1114" spans="9:11">
      <c r="I1114" s="79"/>
      <c r="J1114" s="79"/>
      <c r="K1114" s="79"/>
    </row>
    <row r="1115" spans="9:11">
      <c r="I1115" s="79"/>
    </row>
    <row r="1116" spans="9:11">
      <c r="I1116" s="79"/>
    </row>
    <row r="1117" spans="9:11">
      <c r="I1117" s="79"/>
    </row>
    <row r="1118" spans="9:11">
      <c r="I1118" s="79"/>
    </row>
    <row r="1119" spans="9:11">
      <c r="I1119" s="79"/>
    </row>
    <row r="1120" spans="9:11">
      <c r="I1120" s="79"/>
    </row>
    <row r="1121" spans="9:11">
      <c r="I1121" s="79"/>
      <c r="J1121" s="79"/>
      <c r="K1121" s="79"/>
    </row>
    <row r="1122" spans="9:11">
      <c r="I1122" s="79"/>
    </row>
    <row r="1123" spans="9:11">
      <c r="I1123" s="79"/>
    </row>
    <row r="1124" spans="9:11">
      <c r="I1124" s="79"/>
    </row>
    <row r="1125" spans="9:11">
      <c r="I1125" s="79"/>
    </row>
    <row r="1126" spans="9:11">
      <c r="I1126" s="79"/>
    </row>
    <row r="1127" spans="9:11">
      <c r="I1127" s="79"/>
    </row>
    <row r="1128" spans="9:11">
      <c r="I1128" s="79"/>
      <c r="J1128" s="79"/>
      <c r="K1128" s="79"/>
    </row>
    <row r="1129" spans="9:11">
      <c r="I1129" s="79"/>
    </row>
    <row r="1130" spans="9:11">
      <c r="I1130" s="79"/>
    </row>
    <row r="1131" spans="9:11">
      <c r="I1131" s="79"/>
    </row>
    <row r="1132" spans="9:11">
      <c r="I1132" s="79"/>
    </row>
    <row r="1133" spans="9:11">
      <c r="I1133" s="79"/>
    </row>
    <row r="1134" spans="9:11">
      <c r="I1134" s="79"/>
    </row>
    <row r="1135" spans="9:11">
      <c r="I1135" s="79"/>
      <c r="J1135" s="79"/>
      <c r="K1135" s="79"/>
    </row>
    <row r="1136" spans="9:11">
      <c r="I1136" s="79"/>
    </row>
    <row r="1137" spans="9:11">
      <c r="I1137" s="79"/>
    </row>
    <row r="1138" spans="9:11">
      <c r="I1138" s="79"/>
    </row>
    <row r="1139" spans="9:11">
      <c r="I1139" s="79"/>
    </row>
    <row r="1140" spans="9:11">
      <c r="I1140" s="79"/>
    </row>
    <row r="1141" spans="9:11">
      <c r="I1141" s="79"/>
    </row>
    <row r="1142" spans="9:11">
      <c r="I1142" s="79"/>
      <c r="J1142" s="79"/>
      <c r="K1142" s="79"/>
    </row>
    <row r="1143" spans="9:11">
      <c r="I1143" s="79"/>
    </row>
    <row r="1144" spans="9:11">
      <c r="I1144" s="79"/>
    </row>
    <row r="1145" spans="9:11">
      <c r="I1145" s="79"/>
    </row>
    <row r="1146" spans="9:11">
      <c r="I1146" s="79"/>
    </row>
    <row r="1147" spans="9:11">
      <c r="I1147" s="79"/>
    </row>
    <row r="1148" spans="9:11">
      <c r="I1148" s="79"/>
    </row>
    <row r="1149" spans="9:11">
      <c r="I1149" s="79"/>
      <c r="J1149" s="79"/>
      <c r="K1149" s="79"/>
    </row>
    <row r="1150" spans="9:11">
      <c r="I1150" s="79"/>
    </row>
    <row r="1151" spans="9:11">
      <c r="I1151" s="79"/>
    </row>
    <row r="1152" spans="9:11">
      <c r="I1152" s="79"/>
    </row>
    <row r="1153" spans="9:11">
      <c r="I1153" s="79"/>
    </row>
    <row r="1154" spans="9:11">
      <c r="I1154" s="79"/>
    </row>
    <row r="1155" spans="9:11">
      <c r="I1155" s="79"/>
    </row>
    <row r="1156" spans="9:11">
      <c r="I1156" s="79"/>
      <c r="J1156" s="79"/>
      <c r="K1156" s="79"/>
    </row>
    <row r="1157" spans="9:11">
      <c r="I1157" s="79"/>
    </row>
    <row r="1158" spans="9:11">
      <c r="I1158" s="79"/>
    </row>
    <row r="1159" spans="9:11">
      <c r="I1159" s="79"/>
    </row>
    <row r="1160" spans="9:11">
      <c r="I1160" s="79"/>
    </row>
    <row r="1161" spans="9:11">
      <c r="I1161" s="79"/>
    </row>
    <row r="1162" spans="9:11">
      <c r="I1162" s="79"/>
    </row>
    <row r="1163" spans="9:11">
      <c r="I1163" s="79"/>
      <c r="J1163" s="79"/>
      <c r="K1163" s="79"/>
    </row>
    <row r="1164" spans="9:11">
      <c r="I1164" s="79"/>
    </row>
    <row r="1165" spans="9:11">
      <c r="I1165" s="79"/>
    </row>
    <row r="1166" spans="9:11">
      <c r="I1166" s="79"/>
    </row>
    <row r="1167" spans="9:11">
      <c r="I1167" s="79"/>
    </row>
    <row r="1168" spans="9:11">
      <c r="I1168" s="79"/>
    </row>
    <row r="1169" spans="9:11">
      <c r="I1169" s="79"/>
    </row>
    <row r="1170" spans="9:11">
      <c r="I1170" s="79"/>
      <c r="J1170" s="79"/>
      <c r="K1170" s="79"/>
    </row>
    <row r="1171" spans="9:11">
      <c r="I1171" s="79"/>
    </row>
    <row r="1172" spans="9:11">
      <c r="I1172" s="79"/>
    </row>
    <row r="1173" spans="9:11">
      <c r="I1173" s="79"/>
    </row>
    <row r="1174" spans="9:11">
      <c r="I1174" s="79"/>
    </row>
    <row r="1175" spans="9:11">
      <c r="I1175" s="79"/>
    </row>
    <row r="1176" spans="9:11">
      <c r="I1176" s="79"/>
    </row>
    <row r="1177" spans="9:11">
      <c r="I1177" s="79"/>
      <c r="J1177" s="79"/>
      <c r="K1177" s="79"/>
    </row>
    <row r="1178" spans="9:11">
      <c r="I1178" s="79"/>
    </row>
    <row r="1179" spans="9:11">
      <c r="I1179" s="79"/>
    </row>
    <row r="1180" spans="9:11">
      <c r="I1180" s="79"/>
    </row>
    <row r="1181" spans="9:11">
      <c r="I1181" s="79"/>
    </row>
    <row r="1182" spans="9:11">
      <c r="I1182" s="79"/>
    </row>
    <row r="1183" spans="9:11">
      <c r="I1183" s="79"/>
    </row>
    <row r="1184" spans="9:11">
      <c r="I1184" s="79"/>
      <c r="J1184" s="79"/>
      <c r="K1184" s="79"/>
    </row>
    <row r="1185" spans="9:11">
      <c r="I1185" s="79"/>
    </row>
    <row r="1186" spans="9:11">
      <c r="I1186" s="79"/>
    </row>
    <row r="1187" spans="9:11">
      <c r="I1187" s="79"/>
    </row>
    <row r="1188" spans="9:11">
      <c r="I1188" s="79"/>
    </row>
    <row r="1189" spans="9:11">
      <c r="I1189" s="79"/>
    </row>
    <row r="1190" spans="9:11">
      <c r="I1190" s="79"/>
    </row>
    <row r="1191" spans="9:11">
      <c r="I1191" s="79"/>
      <c r="J1191" s="79"/>
      <c r="K1191" s="79"/>
    </row>
    <row r="1192" spans="9:11">
      <c r="I1192" s="79"/>
    </row>
    <row r="1193" spans="9:11">
      <c r="I1193" s="79"/>
    </row>
    <row r="1194" spans="9:11">
      <c r="I1194" s="79"/>
    </row>
    <row r="1195" spans="9:11">
      <c r="I1195" s="79"/>
    </row>
    <row r="1196" spans="9:11">
      <c r="I1196" s="79"/>
    </row>
    <row r="1197" spans="9:11">
      <c r="I1197" s="79"/>
    </row>
    <row r="1198" spans="9:11">
      <c r="I1198" s="79"/>
      <c r="J1198" s="79"/>
      <c r="K1198" s="79"/>
    </row>
    <row r="1199" spans="9:11">
      <c r="I1199" s="79"/>
    </row>
    <row r="1200" spans="9:11">
      <c r="I1200" s="79"/>
    </row>
    <row r="1201" spans="9:11">
      <c r="I1201" s="79"/>
    </row>
    <row r="1202" spans="9:11">
      <c r="I1202" s="79"/>
    </row>
    <row r="1203" spans="9:11">
      <c r="I1203" s="79"/>
    </row>
    <row r="1204" spans="9:11">
      <c r="I1204" s="79"/>
    </row>
    <row r="1205" spans="9:11">
      <c r="I1205" s="79"/>
      <c r="J1205" s="79"/>
      <c r="K1205" s="79"/>
    </row>
    <row r="1206" spans="9:11">
      <c r="I1206" s="79"/>
    </row>
    <row r="1207" spans="9:11">
      <c r="I1207" s="79"/>
    </row>
    <row r="1208" spans="9:11">
      <c r="I1208" s="79"/>
    </row>
    <row r="1209" spans="9:11">
      <c r="I1209" s="79"/>
    </row>
    <row r="1210" spans="9:11">
      <c r="I1210" s="79"/>
    </row>
    <row r="1211" spans="9:11">
      <c r="I1211" s="79"/>
    </row>
    <row r="1212" spans="9:11">
      <c r="I1212" s="79"/>
      <c r="J1212" s="79"/>
      <c r="K1212" s="79"/>
    </row>
    <row r="1213" spans="9:11">
      <c r="I1213" s="79"/>
    </row>
    <row r="1214" spans="9:11">
      <c r="I1214" s="79"/>
    </row>
    <row r="1215" spans="9:11">
      <c r="I1215" s="79"/>
    </row>
    <row r="1216" spans="9:11">
      <c r="I1216" s="79"/>
    </row>
    <row r="1217" spans="9:11">
      <c r="I1217" s="79"/>
    </row>
    <row r="1218" spans="9:11">
      <c r="I1218" s="79"/>
    </row>
    <row r="1219" spans="9:11">
      <c r="I1219" s="79"/>
      <c r="J1219" s="79"/>
      <c r="K1219" s="79"/>
    </row>
    <row r="1220" spans="9:11">
      <c r="I1220" s="79"/>
    </row>
    <row r="1221" spans="9:11">
      <c r="I1221" s="79"/>
    </row>
    <row r="1222" spans="9:11">
      <c r="I1222" s="79"/>
    </row>
    <row r="1223" spans="9:11">
      <c r="I1223" s="79"/>
    </row>
    <row r="1224" spans="9:11">
      <c r="I1224" s="79"/>
    </row>
    <row r="1225" spans="9:11">
      <c r="I1225" s="79"/>
    </row>
    <row r="1226" spans="9:11">
      <c r="I1226" s="79"/>
      <c r="J1226" s="79"/>
      <c r="K1226" s="79"/>
    </row>
    <row r="1227" spans="9:11">
      <c r="I1227" s="79"/>
    </row>
    <row r="1228" spans="9:11">
      <c r="I1228" s="79"/>
    </row>
    <row r="1229" spans="9:11">
      <c r="I1229" s="79"/>
    </row>
    <row r="1230" spans="9:11">
      <c r="I1230" s="79"/>
    </row>
    <row r="1231" spans="9:11">
      <c r="I1231" s="79"/>
    </row>
    <row r="1232" spans="9:11">
      <c r="I1232" s="79"/>
    </row>
    <row r="1233" spans="9:11">
      <c r="I1233" s="79"/>
      <c r="J1233" s="79"/>
      <c r="K1233" s="79"/>
    </row>
    <row r="1234" spans="9:11">
      <c r="I1234" s="79"/>
    </row>
    <row r="1235" spans="9:11">
      <c r="I1235" s="79"/>
    </row>
    <row r="1236" spans="9:11">
      <c r="I1236" s="79"/>
    </row>
    <row r="1237" spans="9:11">
      <c r="I1237" s="79"/>
    </row>
    <row r="1238" spans="9:11">
      <c r="I1238" s="79"/>
    </row>
    <row r="1239" spans="9:11">
      <c r="I1239" s="79"/>
    </row>
    <row r="1240" spans="9:11">
      <c r="I1240" s="79"/>
      <c r="J1240" s="79"/>
      <c r="K1240" s="79"/>
    </row>
    <row r="1241" spans="9:11">
      <c r="I1241" s="79"/>
    </row>
    <row r="1242" spans="9:11">
      <c r="I1242" s="79"/>
    </row>
    <row r="1243" spans="9:11">
      <c r="I1243" s="79"/>
    </row>
    <row r="1244" spans="9:11">
      <c r="I1244" s="79"/>
    </row>
    <row r="1245" spans="9:11">
      <c r="I1245" s="79"/>
    </row>
    <row r="1246" spans="9:11">
      <c r="I1246" s="79"/>
    </row>
    <row r="1247" spans="9:11">
      <c r="I1247" s="79"/>
      <c r="J1247" s="79"/>
      <c r="K1247" s="79"/>
    </row>
    <row r="1248" spans="9:11">
      <c r="I1248" s="79"/>
    </row>
    <row r="1249" spans="9:11">
      <c r="I1249" s="79"/>
    </row>
    <row r="1250" spans="9:11">
      <c r="I1250" s="79"/>
    </row>
    <row r="1251" spans="9:11">
      <c r="I1251" s="79"/>
    </row>
    <row r="1252" spans="9:11">
      <c r="I1252" s="79"/>
    </row>
    <row r="1253" spans="9:11">
      <c r="I1253" s="79"/>
    </row>
    <row r="1254" spans="9:11">
      <c r="I1254" s="79"/>
      <c r="J1254" s="79"/>
      <c r="K1254" s="79"/>
    </row>
    <row r="1255" spans="9:11">
      <c r="I1255" s="79"/>
    </row>
    <row r="1256" spans="9:11">
      <c r="I1256" s="79"/>
    </row>
    <row r="1257" spans="9:11">
      <c r="I1257" s="79"/>
    </row>
    <row r="1258" spans="9:11">
      <c r="I1258" s="79"/>
    </row>
    <row r="1259" spans="9:11">
      <c r="I1259" s="79"/>
    </row>
    <row r="1260" spans="9:11">
      <c r="I1260" s="79"/>
    </row>
    <row r="1261" spans="9:11">
      <c r="I1261" s="79"/>
      <c r="J1261" s="79"/>
      <c r="K1261" s="79"/>
    </row>
    <row r="1262" spans="9:11">
      <c r="I1262" s="79"/>
    </row>
    <row r="1263" spans="9:11">
      <c r="I1263" s="79"/>
    </row>
    <row r="1264" spans="9:11">
      <c r="I1264" s="79"/>
    </row>
    <row r="1265" spans="9:11">
      <c r="I1265" s="79"/>
    </row>
    <row r="1266" spans="9:11">
      <c r="I1266" s="79"/>
    </row>
    <row r="1267" spans="9:11">
      <c r="I1267" s="79"/>
    </row>
    <row r="1268" spans="9:11">
      <c r="I1268" s="79"/>
      <c r="J1268" s="79"/>
      <c r="K1268" s="79"/>
    </row>
    <row r="1269" spans="9:11">
      <c r="I1269" s="79"/>
    </row>
    <row r="1270" spans="9:11">
      <c r="I1270" s="79"/>
    </row>
    <row r="1271" spans="9:11">
      <c r="I1271" s="79"/>
    </row>
    <row r="1272" spans="9:11">
      <c r="I1272" s="79"/>
    </row>
    <row r="1273" spans="9:11">
      <c r="I1273" s="79"/>
    </row>
    <row r="1274" spans="9:11">
      <c r="I1274" s="79"/>
    </row>
    <row r="1275" spans="9:11">
      <c r="I1275" s="79"/>
      <c r="J1275" s="79"/>
      <c r="K1275" s="79"/>
    </row>
    <row r="1276" spans="9:11">
      <c r="I1276" s="79"/>
    </row>
    <row r="1277" spans="9:11">
      <c r="I1277" s="79"/>
    </row>
    <row r="1278" spans="9:11">
      <c r="I1278" s="79"/>
    </row>
    <row r="1279" spans="9:11">
      <c r="I1279" s="79"/>
    </row>
    <row r="1280" spans="9:11">
      <c r="I1280" s="79"/>
    </row>
    <row r="1281" spans="9:11">
      <c r="I1281" s="79"/>
    </row>
    <row r="1282" spans="9:11">
      <c r="I1282" s="79"/>
      <c r="J1282" s="79"/>
      <c r="K1282" s="79"/>
    </row>
    <row r="1283" spans="9:11">
      <c r="I1283" s="79"/>
    </row>
    <row r="1284" spans="9:11">
      <c r="I1284" s="79"/>
    </row>
    <row r="1285" spans="9:11">
      <c r="I1285" s="79"/>
    </row>
    <row r="1286" spans="9:11">
      <c r="I1286" s="79"/>
    </row>
    <row r="1287" spans="9:11">
      <c r="I1287" s="79"/>
    </row>
    <row r="1288" spans="9:11">
      <c r="I1288" s="79"/>
    </row>
    <row r="1289" spans="9:11">
      <c r="I1289" s="79"/>
      <c r="J1289" s="79"/>
      <c r="K1289" s="79"/>
    </row>
    <row r="1290" spans="9:11">
      <c r="I1290" s="79"/>
    </row>
    <row r="1291" spans="9:11">
      <c r="I1291" s="79"/>
    </row>
    <row r="1292" spans="9:11">
      <c r="I1292" s="79"/>
    </row>
    <row r="1293" spans="9:11">
      <c r="I1293" s="79"/>
    </row>
    <row r="1294" spans="9:11">
      <c r="I1294" s="79"/>
    </row>
    <row r="1295" spans="9:11">
      <c r="I1295" s="79"/>
    </row>
    <row r="1296" spans="9:11">
      <c r="I1296" s="79"/>
    </row>
  </sheetData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94"/>
  <sheetViews>
    <sheetView workbookViewId="0">
      <pane xSplit="1" ySplit="5" topLeftCell="N27" activePane="bottomRight" state="frozen"/>
      <selection pane="topRight" activeCell="B1" sqref="B1"/>
      <selection pane="bottomLeft" activeCell="A4" sqref="A4"/>
      <selection pane="bottomRight" activeCell="P5" sqref="P5:R43"/>
    </sheetView>
  </sheetViews>
  <sheetFormatPr defaultRowHeight="15"/>
  <cols>
    <col min="1" max="1" width="16.5703125" customWidth="1"/>
    <col min="2" max="2" width="29.28515625" customWidth="1"/>
    <col min="3" max="3" width="8.5703125" customWidth="1"/>
    <col min="4" max="4" width="13.85546875" customWidth="1"/>
    <col min="5" max="5" width="15" customWidth="1"/>
    <col min="6" max="6" width="13.85546875" customWidth="1"/>
    <col min="7" max="7" width="14.42578125" customWidth="1"/>
    <col min="8" max="8" width="3.42578125" customWidth="1"/>
    <col min="9" max="9" width="13.42578125" customWidth="1"/>
    <col min="10" max="10" width="26.5703125" customWidth="1"/>
  </cols>
  <sheetData>
    <row r="1" spans="1:18">
      <c r="A1" s="80" t="s">
        <v>683</v>
      </c>
    </row>
    <row r="2" spans="1:18">
      <c r="A2" s="80" t="s">
        <v>677</v>
      </c>
    </row>
    <row r="4" spans="1:18">
      <c r="A4" s="80"/>
    </row>
    <row r="5" spans="1:18" s="77" customFormat="1" ht="58.5" customHeight="1">
      <c r="A5" s="236" t="s">
        <v>59</v>
      </c>
      <c r="B5" s="236" t="s">
        <v>17</v>
      </c>
      <c r="C5" s="236" t="s">
        <v>254</v>
      </c>
      <c r="D5" s="212" t="s">
        <v>731</v>
      </c>
      <c r="E5" s="212" t="s">
        <v>733</v>
      </c>
      <c r="F5" s="212" t="s">
        <v>732</v>
      </c>
      <c r="G5" s="212" t="s">
        <v>734</v>
      </c>
      <c r="H5" s="212"/>
      <c r="K5" s="77" t="s">
        <v>673</v>
      </c>
      <c r="L5" s="77" t="s">
        <v>674</v>
      </c>
      <c r="Q5" s="77" t="s">
        <v>673</v>
      </c>
      <c r="R5" s="77" t="s">
        <v>674</v>
      </c>
    </row>
    <row r="6" spans="1:18">
      <c r="A6" t="s">
        <v>61</v>
      </c>
      <c r="B6" t="s">
        <v>149</v>
      </c>
      <c r="C6" t="s">
        <v>47</v>
      </c>
      <c r="D6" s="76">
        <v>0</v>
      </c>
      <c r="E6" s="79">
        <v>0</v>
      </c>
      <c r="F6" s="76">
        <v>0</v>
      </c>
      <c r="G6" s="79">
        <v>0</v>
      </c>
      <c r="H6" s="79"/>
      <c r="I6" s="79" t="str">
        <f>A6</f>
        <v>albuquerque</v>
      </c>
      <c r="J6" s="79"/>
      <c r="K6" s="79"/>
      <c r="L6" s="79"/>
      <c r="P6" s="409" t="str">
        <f>J8</f>
        <v>albuquerque charter academy Total</v>
      </c>
      <c r="Q6" s="409">
        <f t="shared" ref="Q6:R6" si="0">K8</f>
        <v>30178</v>
      </c>
      <c r="R6" s="409">
        <f t="shared" si="0"/>
        <v>30479</v>
      </c>
    </row>
    <row r="7" spans="1:18">
      <c r="C7" t="s">
        <v>48</v>
      </c>
      <c r="D7" s="76">
        <v>1</v>
      </c>
      <c r="E7" s="79">
        <v>30178</v>
      </c>
      <c r="F7" s="76">
        <v>1</v>
      </c>
      <c r="G7" s="79">
        <v>30479</v>
      </c>
      <c r="H7" s="79"/>
      <c r="I7" s="79"/>
      <c r="J7" s="79"/>
      <c r="P7" s="409" t="str">
        <f>J11</f>
        <v>albuquerque talent development academy Total</v>
      </c>
      <c r="Q7" s="409">
        <f>K11</f>
        <v>18622.222222222223</v>
      </c>
      <c r="R7" s="409">
        <f>L11</f>
        <v>18622.222222222223</v>
      </c>
    </row>
    <row r="8" spans="1:18">
      <c r="B8" s="467" t="s">
        <v>260</v>
      </c>
      <c r="C8" s="467"/>
      <c r="D8" s="468">
        <v>1</v>
      </c>
      <c r="E8" s="469">
        <v>30178</v>
      </c>
      <c r="F8" s="468">
        <v>1</v>
      </c>
      <c r="G8" s="469">
        <v>30479</v>
      </c>
      <c r="H8" s="79"/>
      <c r="I8" s="79"/>
      <c r="J8" s="79" t="str">
        <f>B8</f>
        <v>albuquerque charter academy Total</v>
      </c>
      <c r="K8" s="126">
        <f>IF(D8=0,"N/A",E8/D8)</f>
        <v>30178</v>
      </c>
      <c r="L8" s="126">
        <f>IF(F8=0,"N/A",G8/F8)</f>
        <v>30479</v>
      </c>
      <c r="M8" t="s">
        <v>675</v>
      </c>
      <c r="P8" s="409" t="str">
        <f>J14</f>
        <v>alice king community school Total</v>
      </c>
      <c r="Q8" s="409" t="str">
        <f>K14</f>
        <v>N/A</v>
      </c>
      <c r="R8" s="409" t="str">
        <f>L14</f>
        <v>N/A</v>
      </c>
    </row>
    <row r="9" spans="1:18">
      <c r="B9" t="s">
        <v>157</v>
      </c>
      <c r="C9" t="s">
        <v>47</v>
      </c>
      <c r="D9" s="76">
        <v>0</v>
      </c>
      <c r="E9" s="79">
        <v>0</v>
      </c>
      <c r="F9" s="76">
        <v>0</v>
      </c>
      <c r="G9" s="79">
        <v>0</v>
      </c>
      <c r="H9" s="79"/>
      <c r="I9" s="79"/>
      <c r="J9" s="79"/>
      <c r="P9" s="409" t="str">
        <f>J17</f>
        <v>christine duncan's heritage academy Total</v>
      </c>
      <c r="Q9" s="409" t="str">
        <f>K17</f>
        <v>N/A</v>
      </c>
      <c r="R9" s="409" t="str">
        <f>L17</f>
        <v>N/A</v>
      </c>
    </row>
    <row r="10" spans="1:18">
      <c r="C10" t="s">
        <v>48</v>
      </c>
      <c r="D10" s="76">
        <v>0.72</v>
      </c>
      <c r="E10" s="79">
        <v>13408</v>
      </c>
      <c r="F10" s="76">
        <v>0.72</v>
      </c>
      <c r="G10" s="79">
        <v>13408</v>
      </c>
      <c r="H10" s="79"/>
      <c r="I10" s="79"/>
      <c r="J10" s="79"/>
      <c r="K10" s="79"/>
      <c r="L10" s="79"/>
      <c r="P10" s="409" t="str">
        <f>J20</f>
        <v>corrales international school Total</v>
      </c>
      <c r="Q10" s="409">
        <f>K20</f>
        <v>16400</v>
      </c>
      <c r="R10" s="409">
        <f>L20</f>
        <v>16400</v>
      </c>
    </row>
    <row r="11" spans="1:18">
      <c r="B11" s="467" t="s">
        <v>264</v>
      </c>
      <c r="C11" s="467"/>
      <c r="D11" s="468">
        <v>0.72</v>
      </c>
      <c r="E11" s="469">
        <v>13408</v>
      </c>
      <c r="F11" s="468">
        <v>0.72</v>
      </c>
      <c r="G11" s="469">
        <v>13408</v>
      </c>
      <c r="H11" s="79"/>
      <c r="I11" s="79"/>
      <c r="J11" s="79" t="str">
        <f>B11</f>
        <v>albuquerque talent development academy Total</v>
      </c>
      <c r="K11" s="126">
        <f>IF(D11=0,"N/A",E11/D11)</f>
        <v>18622.222222222223</v>
      </c>
      <c r="L11" s="126">
        <f>IF(F11=0,"N/A",G11/F11)</f>
        <v>18622.222222222223</v>
      </c>
      <c r="P11" s="409" t="str">
        <f>J23</f>
        <v>digital arts and technology academy Total</v>
      </c>
      <c r="Q11" s="409">
        <f>K23</f>
        <v>16637.55</v>
      </c>
      <c r="R11" s="409">
        <f>L23</f>
        <v>16637.55</v>
      </c>
    </row>
    <row r="12" spans="1:18">
      <c r="B12" t="s">
        <v>160</v>
      </c>
      <c r="C12" t="s">
        <v>47</v>
      </c>
      <c r="D12" s="76">
        <v>0</v>
      </c>
      <c r="E12" s="79">
        <v>0</v>
      </c>
      <c r="F12" s="76">
        <v>0</v>
      </c>
      <c r="G12" s="79">
        <v>0</v>
      </c>
      <c r="H12" s="79"/>
      <c r="I12" s="79"/>
      <c r="J12" s="79"/>
      <c r="K12" s="79"/>
      <c r="L12" s="79"/>
      <c r="M12" t="s">
        <v>675</v>
      </c>
      <c r="P12" s="409" t="str">
        <f>J26</f>
        <v>east mountain high school Total</v>
      </c>
      <c r="Q12" s="409" t="str">
        <f>K26</f>
        <v>N/A</v>
      </c>
      <c r="R12" s="409" t="str">
        <f>L26</f>
        <v>N/A</v>
      </c>
    </row>
    <row r="13" spans="1:18">
      <c r="C13" t="s">
        <v>48</v>
      </c>
      <c r="D13" s="76">
        <v>0</v>
      </c>
      <c r="E13" s="79">
        <v>0</v>
      </c>
      <c r="F13" s="76">
        <v>0</v>
      </c>
      <c r="G13" s="79">
        <v>0</v>
      </c>
      <c r="H13" s="79"/>
      <c r="I13" s="79"/>
      <c r="J13" s="79"/>
      <c r="K13" s="79"/>
      <c r="L13" s="79"/>
      <c r="P13" s="409" t="str">
        <f>J29</f>
        <v>el camino real academy Total</v>
      </c>
      <c r="Q13" s="409">
        <f>K29</f>
        <v>29640</v>
      </c>
      <c r="R13" s="409">
        <f>L29</f>
        <v>30160</v>
      </c>
    </row>
    <row r="14" spans="1:18">
      <c r="B14" s="467" t="s">
        <v>266</v>
      </c>
      <c r="C14" s="467"/>
      <c r="D14" s="468">
        <v>0</v>
      </c>
      <c r="E14" s="469">
        <v>0</v>
      </c>
      <c r="F14" s="468">
        <v>0</v>
      </c>
      <c r="G14" s="469">
        <v>0</v>
      </c>
      <c r="H14" s="79"/>
      <c r="I14" s="79"/>
      <c r="J14" s="79" t="str">
        <f>B14</f>
        <v>alice king community school Total</v>
      </c>
      <c r="K14" s="126" t="str">
        <f>IF(D14=0,"N/A",E14/D14)</f>
        <v>N/A</v>
      </c>
      <c r="L14" s="126" t="str">
        <f>IF(F14=0,"N/A",G14/F14)</f>
        <v>N/A</v>
      </c>
      <c r="M14" t="s">
        <v>675</v>
      </c>
      <c r="P14" s="409" t="str">
        <f>J32</f>
        <v>gordon bernell charter school Total</v>
      </c>
      <c r="Q14" s="409" t="str">
        <f>K32</f>
        <v>N/A</v>
      </c>
      <c r="R14" s="409" t="str">
        <f>L32</f>
        <v>N/A</v>
      </c>
    </row>
    <row r="15" spans="1:18">
      <c r="B15" t="s">
        <v>166</v>
      </c>
      <c r="C15" t="s">
        <v>47</v>
      </c>
      <c r="D15" s="76">
        <v>0</v>
      </c>
      <c r="E15" s="79">
        <v>0</v>
      </c>
      <c r="F15" s="76">
        <v>0</v>
      </c>
      <c r="G15" s="79">
        <v>0</v>
      </c>
      <c r="H15" s="79"/>
      <c r="I15" s="79"/>
      <c r="J15" s="79"/>
      <c r="P15" s="409" t="str">
        <f>J35</f>
        <v>international school at mesa del sol Total</v>
      </c>
      <c r="Q15" s="409" t="str">
        <f>K35</f>
        <v>N/A</v>
      </c>
      <c r="R15" s="409" t="str">
        <f>L35</f>
        <v>N/A</v>
      </c>
    </row>
    <row r="16" spans="1:18">
      <c r="C16" t="s">
        <v>48</v>
      </c>
      <c r="D16" s="76">
        <v>0</v>
      </c>
      <c r="E16" s="79">
        <v>0</v>
      </c>
      <c r="F16" s="76">
        <v>0</v>
      </c>
      <c r="G16" s="79">
        <v>0</v>
      </c>
      <c r="H16" s="79"/>
      <c r="I16" s="79"/>
      <c r="J16" s="79"/>
      <c r="K16" s="79"/>
      <c r="L16" s="79"/>
      <c r="M16" t="s">
        <v>675</v>
      </c>
      <c r="P16" s="409" t="str">
        <f>J38</f>
        <v>la academia de esperanza Total</v>
      </c>
      <c r="Q16" s="409" t="str">
        <f>K38</f>
        <v>N/A</v>
      </c>
      <c r="R16" s="409" t="str">
        <f>L38</f>
        <v>N/A</v>
      </c>
    </row>
    <row r="17" spans="2:18">
      <c r="B17" s="467" t="s">
        <v>283</v>
      </c>
      <c r="C17" s="467"/>
      <c r="D17" s="468">
        <v>0</v>
      </c>
      <c r="E17" s="469">
        <v>0</v>
      </c>
      <c r="F17" s="468">
        <v>0</v>
      </c>
      <c r="G17" s="469">
        <v>0</v>
      </c>
      <c r="H17" s="79"/>
      <c r="I17" s="79"/>
      <c r="J17" s="79" t="str">
        <f>B17</f>
        <v>christine duncan's heritage academy Total</v>
      </c>
      <c r="K17" s="126" t="str">
        <f>IF(D17=0,"N/A",E17/D17)</f>
        <v>N/A</v>
      </c>
      <c r="L17" s="126" t="str">
        <f>IF(F17=0,"N/A",G17/F17)</f>
        <v>N/A</v>
      </c>
      <c r="P17" s="409" t="str">
        <f>J41</f>
        <v>los puentes charter school Total</v>
      </c>
      <c r="Q17" s="409" t="str">
        <f>K41</f>
        <v>N/A</v>
      </c>
      <c r="R17" s="409" t="str">
        <f>L41</f>
        <v>N/A</v>
      </c>
    </row>
    <row r="18" spans="2:18">
      <c r="B18" t="s">
        <v>245</v>
      </c>
      <c r="C18" t="s">
        <v>47</v>
      </c>
      <c r="D18" s="76">
        <v>0</v>
      </c>
      <c r="E18" s="79">
        <v>0</v>
      </c>
      <c r="F18" s="76">
        <v>0</v>
      </c>
      <c r="G18" s="79">
        <v>0</v>
      </c>
      <c r="H18" s="79"/>
      <c r="I18" s="79"/>
      <c r="J18" s="79"/>
      <c r="K18" s="79"/>
      <c r="L18" s="79"/>
      <c r="M18" t="s">
        <v>675</v>
      </c>
      <c r="P18" s="409" t="str">
        <f>J44</f>
        <v>montessori of the rio grande Total</v>
      </c>
      <c r="Q18" s="409" t="str">
        <f>K44</f>
        <v>N/A</v>
      </c>
      <c r="R18" s="409" t="str">
        <f>L44</f>
        <v>N/A</v>
      </c>
    </row>
    <row r="19" spans="2:18">
      <c r="C19" t="s">
        <v>48</v>
      </c>
      <c r="D19" s="76">
        <v>0.25</v>
      </c>
      <c r="E19" s="79">
        <v>4100</v>
      </c>
      <c r="F19" s="76">
        <v>0.25</v>
      </c>
      <c r="G19" s="79">
        <v>4100</v>
      </c>
      <c r="H19" s="79"/>
      <c r="I19" s="79"/>
      <c r="J19" s="79"/>
      <c r="P19" s="409" t="str">
        <f>J47</f>
        <v>mountain mahogany community school Total</v>
      </c>
      <c r="Q19" s="409" t="str">
        <f>K47</f>
        <v>N/A</v>
      </c>
      <c r="R19" s="409" t="str">
        <f>L47</f>
        <v>N/A</v>
      </c>
    </row>
    <row r="20" spans="2:18">
      <c r="B20" s="467" t="s">
        <v>292</v>
      </c>
      <c r="C20" s="467"/>
      <c r="D20" s="468">
        <v>0.25</v>
      </c>
      <c r="E20" s="469">
        <v>4100</v>
      </c>
      <c r="F20" s="468">
        <v>0.25</v>
      </c>
      <c r="G20" s="469">
        <v>4100</v>
      </c>
      <c r="H20" s="79"/>
      <c r="I20" s="79"/>
      <c r="J20" s="79" t="str">
        <f>B20</f>
        <v>corrales international school Total</v>
      </c>
      <c r="K20" s="126">
        <f>IF(D20=0,"N/A",E20/D20)</f>
        <v>16400</v>
      </c>
      <c r="L20" s="126">
        <f>IF(F20=0,"N/A",G20/F20)</f>
        <v>16400</v>
      </c>
      <c r="M20" t="s">
        <v>675</v>
      </c>
      <c r="P20" s="409" t="str">
        <f>J50</f>
        <v>native american community academy Total</v>
      </c>
      <c r="Q20" s="409" t="str">
        <f>K50</f>
        <v>N/A</v>
      </c>
      <c r="R20" s="409" t="str">
        <f>L50</f>
        <v>N/A</v>
      </c>
    </row>
    <row r="21" spans="2:18">
      <c r="B21" t="s">
        <v>171</v>
      </c>
      <c r="C21" t="s">
        <v>47</v>
      </c>
      <c r="D21" s="76">
        <v>0</v>
      </c>
      <c r="E21" s="79">
        <v>0</v>
      </c>
      <c r="F21" s="76">
        <v>0</v>
      </c>
      <c r="G21" s="79">
        <v>0</v>
      </c>
      <c r="H21" s="79"/>
      <c r="I21" s="79"/>
      <c r="J21" s="79"/>
      <c r="P21" s="409" t="str">
        <f>J53</f>
        <v>new mexico international school Total</v>
      </c>
      <c r="Q21" s="409" t="str">
        <f>K53</f>
        <v>N/A</v>
      </c>
      <c r="R21" s="409" t="str">
        <f>L53</f>
        <v>N/A</v>
      </c>
    </row>
    <row r="22" spans="2:18">
      <c r="C22" t="s">
        <v>48</v>
      </c>
      <c r="D22" s="76">
        <v>1</v>
      </c>
      <c r="E22" s="79">
        <v>16637.55</v>
      </c>
      <c r="F22" s="76">
        <v>1</v>
      </c>
      <c r="G22" s="79">
        <v>16637.55</v>
      </c>
      <c r="H22" s="79"/>
      <c r="I22" s="79"/>
      <c r="J22" s="79"/>
      <c r="K22" s="79"/>
      <c r="L22" s="79"/>
      <c r="M22" t="s">
        <v>675</v>
      </c>
      <c r="P22" s="409" t="str">
        <f>J56</f>
        <v>nuestros valores charter school Total</v>
      </c>
      <c r="Q22" s="409" t="str">
        <f>K56</f>
        <v>N/A</v>
      </c>
      <c r="R22" s="409" t="str">
        <f>L56</f>
        <v>N/A</v>
      </c>
    </row>
    <row r="23" spans="2:18">
      <c r="B23" s="467" t="s">
        <v>301</v>
      </c>
      <c r="C23" s="467"/>
      <c r="D23" s="468">
        <v>1</v>
      </c>
      <c r="E23" s="469">
        <v>16637.55</v>
      </c>
      <c r="F23" s="468">
        <v>1</v>
      </c>
      <c r="G23" s="469">
        <v>16637.55</v>
      </c>
      <c r="H23" s="79"/>
      <c r="I23" s="79"/>
      <c r="J23" s="79" t="str">
        <f>B23</f>
        <v>digital arts and technology academy Total</v>
      </c>
      <c r="K23" s="126">
        <f>IF(D23=0,"N/A",E23/D23)</f>
        <v>16637.55</v>
      </c>
      <c r="L23" s="126">
        <f>IF(F23=0,"N/A",G23/F23)</f>
        <v>16637.55</v>
      </c>
      <c r="P23" s="409" t="str">
        <f>J59</f>
        <v>public academy for performing arts Total</v>
      </c>
      <c r="Q23" s="409" t="str">
        <f>K59</f>
        <v>N/A</v>
      </c>
      <c r="R23" s="409" t="str">
        <f>L59</f>
        <v>N/A</v>
      </c>
    </row>
    <row r="24" spans="2:18">
      <c r="B24" t="s">
        <v>175</v>
      </c>
      <c r="C24" t="s">
        <v>47</v>
      </c>
      <c r="D24" s="76">
        <v>0</v>
      </c>
      <c r="E24" s="79">
        <v>0</v>
      </c>
      <c r="F24" s="76">
        <v>0</v>
      </c>
      <c r="G24" s="79">
        <v>0</v>
      </c>
      <c r="H24" s="79"/>
      <c r="I24" s="79"/>
      <c r="J24" s="79"/>
      <c r="M24" t="s">
        <v>675</v>
      </c>
      <c r="P24" s="409" t="str">
        <f>J62</f>
        <v>robert f. kennedy charter school Total</v>
      </c>
      <c r="Q24" s="409" t="str">
        <f>K62</f>
        <v>N/A</v>
      </c>
      <c r="R24" s="409" t="str">
        <f>L62</f>
        <v>N/A</v>
      </c>
    </row>
    <row r="25" spans="2:18">
      <c r="C25" t="s">
        <v>48</v>
      </c>
      <c r="D25" s="76">
        <v>0</v>
      </c>
      <c r="E25" s="79">
        <v>0</v>
      </c>
      <c r="F25" s="76">
        <v>0</v>
      </c>
      <c r="G25" s="79">
        <v>0</v>
      </c>
      <c r="H25" s="79"/>
      <c r="I25" s="79"/>
      <c r="J25" s="79"/>
      <c r="K25" s="79"/>
      <c r="L25" s="79"/>
      <c r="P25" s="409" t="str">
        <f>J65</f>
        <v>siembra leadership high school Total</v>
      </c>
      <c r="Q25" s="409" t="str">
        <f>K65</f>
        <v>N/A</v>
      </c>
      <c r="R25" s="409" t="str">
        <f>L65</f>
        <v>N/A</v>
      </c>
    </row>
    <row r="26" spans="2:18">
      <c r="B26" s="467" t="s">
        <v>305</v>
      </c>
      <c r="C26" s="467"/>
      <c r="D26" s="468">
        <v>0</v>
      </c>
      <c r="E26" s="469">
        <v>0</v>
      </c>
      <c r="F26" s="468">
        <v>0</v>
      </c>
      <c r="G26" s="469">
        <v>0</v>
      </c>
      <c r="H26" s="79"/>
      <c r="I26" s="79"/>
      <c r="J26" s="79" t="str">
        <f>B26</f>
        <v>east mountain high school Total</v>
      </c>
      <c r="K26" s="126" t="str">
        <f>IF(D26=0,"N/A",E26/D26)</f>
        <v>N/A</v>
      </c>
      <c r="L26" s="126" t="str">
        <f>IF(F26=0,"N/A",G26/F26)</f>
        <v>N/A</v>
      </c>
      <c r="M26" t="s">
        <v>675</v>
      </c>
      <c r="P26" s="409" t="str">
        <f>J68</f>
        <v>south valley academy Total</v>
      </c>
      <c r="Q26" s="409" t="str">
        <f>K68</f>
        <v>N/A</v>
      </c>
      <c r="R26" s="409" t="str">
        <f>L68</f>
        <v>N/A</v>
      </c>
    </row>
    <row r="27" spans="2:18">
      <c r="B27" t="s">
        <v>176</v>
      </c>
      <c r="C27" t="s">
        <v>47</v>
      </c>
      <c r="D27" s="76">
        <v>1</v>
      </c>
      <c r="E27" s="79">
        <v>29640</v>
      </c>
      <c r="F27" s="76">
        <v>1</v>
      </c>
      <c r="G27" s="79">
        <v>30160</v>
      </c>
      <c r="H27" s="79"/>
      <c r="I27" s="79"/>
      <c r="J27" s="79"/>
      <c r="K27" s="79"/>
      <c r="L27" s="79"/>
      <c r="P27" s="409" t="str">
        <f>J71</f>
        <v>twenty first century public school Total</v>
      </c>
      <c r="Q27" s="409" t="str">
        <f>K71</f>
        <v>N/A</v>
      </c>
      <c r="R27" s="409" t="str">
        <f>L71</f>
        <v>N/A</v>
      </c>
    </row>
    <row r="28" spans="2:18">
      <c r="C28" t="s">
        <v>48</v>
      </c>
      <c r="D28" s="76">
        <v>0</v>
      </c>
      <c r="E28" s="79">
        <v>0</v>
      </c>
      <c r="F28" s="76">
        <v>0</v>
      </c>
      <c r="G28" s="79">
        <v>0</v>
      </c>
      <c r="H28" s="79"/>
      <c r="I28" s="79"/>
      <c r="J28" s="79"/>
      <c r="K28" s="79"/>
      <c r="L28" s="79"/>
      <c r="M28" t="s">
        <v>675</v>
      </c>
      <c r="P28" s="409" t="str">
        <f>J74</f>
        <v>mosaic academy charter Total</v>
      </c>
      <c r="Q28" s="409" t="str">
        <f>K74</f>
        <v>N/A</v>
      </c>
      <c r="R28" s="409" t="str">
        <f>L74</f>
        <v>N/A</v>
      </c>
    </row>
    <row r="29" spans="2:18">
      <c r="B29" s="467" t="s">
        <v>306</v>
      </c>
      <c r="C29" s="467"/>
      <c r="D29" s="468">
        <v>1</v>
      </c>
      <c r="E29" s="469">
        <v>29640</v>
      </c>
      <c r="F29" s="468">
        <v>1</v>
      </c>
      <c r="G29" s="469">
        <v>30160</v>
      </c>
      <c r="H29" s="79"/>
      <c r="I29" s="79"/>
      <c r="J29" s="79" t="str">
        <f>B29</f>
        <v>el camino real academy Total</v>
      </c>
      <c r="K29" s="126">
        <f>IF(D29=0,"N/A",E29/D29)</f>
        <v>29640</v>
      </c>
      <c r="L29" s="126">
        <f>IF(F29=0,"N/A",G29/F29)</f>
        <v>30160</v>
      </c>
      <c r="P29" s="409" t="str">
        <f>J77</f>
        <v>jefferson montessori academy Total</v>
      </c>
      <c r="Q29" s="409" t="str">
        <f>K77</f>
        <v>N/A</v>
      </c>
      <c r="R29" s="409" t="str">
        <f>L77</f>
        <v>N/A</v>
      </c>
    </row>
    <row r="30" spans="2:18">
      <c r="B30" t="s">
        <v>180</v>
      </c>
      <c r="C30" t="s">
        <v>47</v>
      </c>
      <c r="D30" s="76">
        <v>0</v>
      </c>
      <c r="E30" s="79">
        <v>0</v>
      </c>
      <c r="F30" s="76">
        <v>0</v>
      </c>
      <c r="G30" s="79">
        <v>0</v>
      </c>
      <c r="H30" s="79"/>
      <c r="I30" s="79"/>
      <c r="J30" s="79"/>
      <c r="M30" t="s">
        <v>675</v>
      </c>
      <c r="P30" s="409" t="str">
        <f>J80</f>
        <v>pecos connections academy Total</v>
      </c>
      <c r="Q30" s="409" t="str">
        <f>K80</f>
        <v>N/A</v>
      </c>
      <c r="R30" s="409" t="str">
        <f>L80</f>
        <v>N/A</v>
      </c>
    </row>
    <row r="31" spans="2:18">
      <c r="C31" t="s">
        <v>48</v>
      </c>
      <c r="D31" s="76">
        <v>0</v>
      </c>
      <c r="E31" s="79">
        <v>0</v>
      </c>
      <c r="F31" s="76">
        <v>0</v>
      </c>
      <c r="G31" s="79">
        <v>0</v>
      </c>
      <c r="H31" s="79"/>
      <c r="I31" s="79"/>
      <c r="J31" s="79"/>
      <c r="K31" s="79"/>
      <c r="L31" s="79"/>
      <c r="P31" s="409" t="str">
        <f>J83</f>
        <v>moreno valley Total</v>
      </c>
      <c r="Q31" s="409" t="str">
        <f>K83</f>
        <v>N/A</v>
      </c>
      <c r="R31" s="409" t="str">
        <f>L83</f>
        <v>N/A</v>
      </c>
    </row>
    <row r="32" spans="2:18">
      <c r="B32" s="467" t="s">
        <v>319</v>
      </c>
      <c r="C32" s="467"/>
      <c r="D32" s="468">
        <v>0</v>
      </c>
      <c r="E32" s="469">
        <v>0</v>
      </c>
      <c r="F32" s="468">
        <v>0</v>
      </c>
      <c r="G32" s="469">
        <v>0</v>
      </c>
      <c r="H32" s="79"/>
      <c r="I32" s="79"/>
      <c r="J32" s="79" t="str">
        <f>B32</f>
        <v>gordon bernell charter school Total</v>
      </c>
      <c r="K32" s="126" t="str">
        <f>IF(D32=0,"N/A",E32/D32)</f>
        <v>N/A</v>
      </c>
      <c r="L32" s="126" t="str">
        <f>IF(F32=0,"N/A",G32/F32)</f>
        <v>N/A</v>
      </c>
      <c r="M32" t="s">
        <v>675</v>
      </c>
      <c r="P32" s="409" t="str">
        <f>J86</f>
        <v>deming cesar chavez charter high school Total</v>
      </c>
      <c r="Q32" s="409" t="str">
        <f>K86</f>
        <v>N/A</v>
      </c>
      <c r="R32" s="409" t="str">
        <f>L86</f>
        <v>N/A</v>
      </c>
    </row>
    <row r="33" spans="2:18">
      <c r="B33" t="s">
        <v>183</v>
      </c>
      <c r="C33" t="s">
        <v>47</v>
      </c>
      <c r="D33" s="76">
        <v>0</v>
      </c>
      <c r="E33" s="79">
        <v>0</v>
      </c>
      <c r="F33" s="76">
        <v>0</v>
      </c>
      <c r="G33" s="79">
        <v>0</v>
      </c>
      <c r="H33" s="79"/>
      <c r="I33" s="79"/>
      <c r="J33" s="79"/>
      <c r="K33" s="79"/>
      <c r="L33" s="79"/>
      <c r="P33" s="409" t="str">
        <f>J89</f>
        <v>new mexico virtual academy Total</v>
      </c>
      <c r="Q33" s="409" t="str">
        <f>K89</f>
        <v>N/A</v>
      </c>
      <c r="R33" s="409" t="str">
        <f>L89</f>
        <v>N/A</v>
      </c>
    </row>
    <row r="34" spans="2:18">
      <c r="C34" t="s">
        <v>48</v>
      </c>
      <c r="D34" s="76">
        <v>0</v>
      </c>
      <c r="E34" s="79">
        <v>0</v>
      </c>
      <c r="F34" s="76">
        <v>0</v>
      </c>
      <c r="G34" s="79">
        <v>0</v>
      </c>
      <c r="H34" s="79"/>
      <c r="I34" s="79"/>
      <c r="J34" s="79"/>
      <c r="M34" t="s">
        <v>675</v>
      </c>
      <c r="P34" s="409" t="str">
        <f>J92</f>
        <v>middle college high school Total</v>
      </c>
      <c r="Q34" s="409" t="str">
        <f>K92</f>
        <v>N/A</v>
      </c>
      <c r="R34" s="409" t="str">
        <f>L92</f>
        <v>N/A</v>
      </c>
    </row>
    <row r="35" spans="2:18">
      <c r="B35" s="467" t="s">
        <v>330</v>
      </c>
      <c r="C35" s="467"/>
      <c r="D35" s="468">
        <v>0</v>
      </c>
      <c r="E35" s="469">
        <v>0</v>
      </c>
      <c r="F35" s="468">
        <v>0</v>
      </c>
      <c r="G35" s="469">
        <v>0</v>
      </c>
      <c r="H35" s="79"/>
      <c r="I35" s="79"/>
      <c r="J35" s="79" t="str">
        <f>B35</f>
        <v>international school at mesa del sol Total</v>
      </c>
      <c r="K35" s="126" t="str">
        <f>IF(D35=0,"N/A",E35/D35)</f>
        <v>N/A</v>
      </c>
      <c r="L35" s="126" t="str">
        <f>IF(F35=0,"N/A",G35/F35)</f>
        <v>N/A</v>
      </c>
      <c r="P35" s="409" t="str">
        <f>J95</f>
        <v>lindrith area heritage Total</v>
      </c>
      <c r="Q35" s="409" t="str">
        <f>K95</f>
        <v>N/A</v>
      </c>
      <c r="R35" s="409" t="str">
        <f>L95</f>
        <v>N/A</v>
      </c>
    </row>
    <row r="36" spans="2:18">
      <c r="B36" t="s">
        <v>186</v>
      </c>
      <c r="C36" t="s">
        <v>47</v>
      </c>
      <c r="D36" s="76">
        <v>0</v>
      </c>
      <c r="E36" s="79">
        <v>0</v>
      </c>
      <c r="F36" s="76">
        <v>0</v>
      </c>
      <c r="G36" s="79">
        <v>0</v>
      </c>
      <c r="H36" s="79"/>
      <c r="I36" s="79"/>
      <c r="J36" s="79"/>
      <c r="K36" s="79"/>
      <c r="L36" s="79"/>
      <c r="M36" t="s">
        <v>675</v>
      </c>
      <c r="P36" s="409" t="str">
        <f>J98</f>
        <v>san diego riverside Total</v>
      </c>
      <c r="Q36" s="409" t="str">
        <f>K98</f>
        <v>N/A</v>
      </c>
      <c r="R36" s="409" t="str">
        <f>L98</f>
        <v>N/A</v>
      </c>
    </row>
    <row r="37" spans="2:18">
      <c r="C37" t="s">
        <v>48</v>
      </c>
      <c r="D37" s="76">
        <v>0</v>
      </c>
      <c r="E37" s="79">
        <v>0</v>
      </c>
      <c r="F37" s="76">
        <v>0</v>
      </c>
      <c r="G37" s="79">
        <v>0</v>
      </c>
      <c r="H37" s="79"/>
      <c r="I37" s="79"/>
      <c r="J37" s="79"/>
      <c r="P37" s="409" t="str">
        <f>J101</f>
        <v>sidney gutierrez middle school Total</v>
      </c>
      <c r="Q37" s="409" t="str">
        <f>K101</f>
        <v>N/A</v>
      </c>
      <c r="R37" s="409" t="str">
        <f>L101</f>
        <v>N/A</v>
      </c>
    </row>
    <row r="38" spans="2:18">
      <c r="B38" s="467" t="s">
        <v>336</v>
      </c>
      <c r="C38" s="467"/>
      <c r="D38" s="468">
        <v>0</v>
      </c>
      <c r="E38" s="469">
        <v>0</v>
      </c>
      <c r="F38" s="468">
        <v>0</v>
      </c>
      <c r="G38" s="469">
        <v>0</v>
      </c>
      <c r="H38" s="79"/>
      <c r="I38" s="79"/>
      <c r="J38" s="79" t="str">
        <f>B38</f>
        <v>la academia de esperanza Total</v>
      </c>
      <c r="K38" s="126" t="str">
        <f>IF(D38=0,"N/A",E38/D38)</f>
        <v>N/A</v>
      </c>
      <c r="L38" s="126" t="str">
        <f>IF(F38=0,"N/A",G38/F38)</f>
        <v>N/A</v>
      </c>
      <c r="M38" t="s">
        <v>675</v>
      </c>
      <c r="P38" s="409" t="str">
        <f>J104</f>
        <v>academy for technology and the classics Total</v>
      </c>
      <c r="Q38" s="409" t="str">
        <f>K104</f>
        <v>N/A</v>
      </c>
      <c r="R38" s="409" t="str">
        <f>L104</f>
        <v>N/A</v>
      </c>
    </row>
    <row r="39" spans="2:18">
      <c r="B39" t="s">
        <v>193</v>
      </c>
      <c r="C39" t="s">
        <v>47</v>
      </c>
      <c r="D39" s="76">
        <v>0</v>
      </c>
      <c r="E39" s="79">
        <v>0</v>
      </c>
      <c r="F39" s="76">
        <v>0</v>
      </c>
      <c r="G39" s="79">
        <v>0</v>
      </c>
      <c r="H39" s="79"/>
      <c r="I39" s="79"/>
      <c r="J39" s="79"/>
      <c r="P39" s="409" t="str">
        <f>J107</f>
        <v>cottonwood valley charter school Total</v>
      </c>
      <c r="Q39" s="409" t="str">
        <f>K107</f>
        <v>N/A</v>
      </c>
      <c r="R39" s="409" t="str">
        <f>L107</f>
        <v>N/A</v>
      </c>
    </row>
    <row r="40" spans="2:18">
      <c r="C40" t="s">
        <v>48</v>
      </c>
      <c r="D40" s="76">
        <v>0</v>
      </c>
      <c r="E40" s="79">
        <v>0</v>
      </c>
      <c r="F40" s="76">
        <v>0</v>
      </c>
      <c r="G40" s="79">
        <v>0</v>
      </c>
      <c r="H40" s="79"/>
      <c r="I40" s="79"/>
      <c r="J40" s="79"/>
      <c r="K40" s="79"/>
      <c r="L40" s="79"/>
      <c r="M40" t="s">
        <v>675</v>
      </c>
      <c r="P40" s="409" t="str">
        <f>J110</f>
        <v>anansi charter school Total</v>
      </c>
      <c r="Q40" s="409" t="str">
        <f>K110</f>
        <v>N/A</v>
      </c>
      <c r="R40" s="409" t="str">
        <f>L110</f>
        <v>N/A</v>
      </c>
    </row>
    <row r="41" spans="2:18">
      <c r="B41" s="467" t="s">
        <v>350</v>
      </c>
      <c r="C41" s="467"/>
      <c r="D41" s="468">
        <v>0</v>
      </c>
      <c r="E41" s="469">
        <v>0</v>
      </c>
      <c r="F41" s="468">
        <v>0</v>
      </c>
      <c r="G41" s="469">
        <v>0</v>
      </c>
      <c r="H41" s="79"/>
      <c r="I41" s="79"/>
      <c r="J41" s="79" t="str">
        <f>B41</f>
        <v>los puentes charter school Total</v>
      </c>
      <c r="K41" s="126" t="str">
        <f>IF(D41=0,"N/A",E41/D41)</f>
        <v>N/A</v>
      </c>
      <c r="L41" s="126" t="str">
        <f>IF(F41=0,"N/A",G41/F41)</f>
        <v>N/A</v>
      </c>
      <c r="P41" s="409" t="str">
        <f>J113</f>
        <v>taos municipal charter school Total</v>
      </c>
      <c r="Q41" s="409" t="str">
        <f>K113</f>
        <v>N/A</v>
      </c>
      <c r="R41" s="409" t="str">
        <f>L113</f>
        <v>N/A</v>
      </c>
    </row>
    <row r="42" spans="2:18">
      <c r="B42" t="s">
        <v>202</v>
      </c>
      <c r="C42" t="s">
        <v>47</v>
      </c>
      <c r="D42" s="76">
        <v>0</v>
      </c>
      <c r="E42" s="79">
        <v>0</v>
      </c>
      <c r="F42" s="76">
        <v>0</v>
      </c>
      <c r="G42" s="79">
        <v>0</v>
      </c>
      <c r="H42" s="79"/>
      <c r="I42" s="79"/>
      <c r="J42" s="79"/>
      <c r="K42" s="79"/>
      <c r="L42" s="79"/>
      <c r="M42" t="s">
        <v>675</v>
      </c>
      <c r="P42" s="409" t="str">
        <f>J116</f>
        <v>vista grande charter school Total</v>
      </c>
      <c r="Q42" s="409" t="str">
        <f>K116</f>
        <v>N/A</v>
      </c>
      <c r="R42" s="409" t="str">
        <f>L116</f>
        <v>N/A</v>
      </c>
    </row>
    <row r="43" spans="2:18">
      <c r="C43" t="s">
        <v>48</v>
      </c>
      <c r="D43" s="76">
        <v>0</v>
      </c>
      <c r="E43" s="79">
        <v>0</v>
      </c>
      <c r="F43" s="76">
        <v>0</v>
      </c>
      <c r="G43" s="79">
        <v>0</v>
      </c>
      <c r="H43" s="79"/>
      <c r="I43" s="79"/>
      <c r="J43" s="79"/>
      <c r="K43" s="79"/>
      <c r="L43" s="79"/>
      <c r="P43" s="409" t="str">
        <f>J119</f>
        <v>rio gallinas school Total</v>
      </c>
      <c r="Q43" s="409" t="str">
        <f>K119</f>
        <v>N/A</v>
      </c>
      <c r="R43" s="409" t="str">
        <f>L119</f>
        <v>N/A</v>
      </c>
    </row>
    <row r="44" spans="2:18">
      <c r="B44" s="467" t="s">
        <v>364</v>
      </c>
      <c r="C44" s="467"/>
      <c r="D44" s="468">
        <v>0</v>
      </c>
      <c r="E44" s="469">
        <v>0</v>
      </c>
      <c r="F44" s="468">
        <v>0</v>
      </c>
      <c r="G44" s="469">
        <v>0</v>
      </c>
      <c r="H44" s="79"/>
      <c r="I44" s="79"/>
      <c r="J44" s="79" t="str">
        <f>B44</f>
        <v>montessori of the rio grande Total</v>
      </c>
      <c r="K44" s="126" t="str">
        <f>IF(D44=0,"N/A",E44/D44)</f>
        <v>N/A</v>
      </c>
      <c r="L44" s="126" t="str">
        <f>IF(F44=0,"N/A",G44/F44)</f>
        <v>N/A</v>
      </c>
      <c r="M44" t="s">
        <v>675</v>
      </c>
      <c r="P44" s="409"/>
      <c r="Q44" s="409">
        <f>SUM(Q6:Q43)</f>
        <v>111477.77222222222</v>
      </c>
      <c r="R44" s="409">
        <f>SUM(R6:R43)</f>
        <v>112298.77222222222</v>
      </c>
    </row>
    <row r="45" spans="2:18">
      <c r="B45" t="s">
        <v>205</v>
      </c>
      <c r="C45" t="s">
        <v>47</v>
      </c>
      <c r="D45" s="76">
        <v>0</v>
      </c>
      <c r="E45" s="79">
        <v>0</v>
      </c>
      <c r="F45" s="76">
        <v>0</v>
      </c>
      <c r="G45" s="79">
        <v>0</v>
      </c>
      <c r="H45" s="79"/>
      <c r="I45" s="79"/>
      <c r="J45" s="79"/>
      <c r="P45" s="409"/>
      <c r="Q45" s="410">
        <f>Q44-K120</f>
        <v>0</v>
      </c>
      <c r="R45" s="410">
        <f>R44-L120</f>
        <v>0</v>
      </c>
    </row>
    <row r="46" spans="2:18">
      <c r="C46" t="s">
        <v>48</v>
      </c>
      <c r="D46" s="76">
        <v>0</v>
      </c>
      <c r="E46" s="79">
        <v>0</v>
      </c>
      <c r="F46" s="76">
        <v>0</v>
      </c>
      <c r="G46" s="79">
        <v>0</v>
      </c>
      <c r="H46" s="79"/>
      <c r="I46" s="79"/>
      <c r="J46" s="79"/>
      <c r="K46" s="79"/>
      <c r="L46" s="79"/>
      <c r="M46" t="s">
        <v>675</v>
      </c>
      <c r="P46" s="409"/>
      <c r="Q46" s="409"/>
      <c r="R46" s="409"/>
    </row>
    <row r="47" spans="2:18">
      <c r="B47" s="467" t="s">
        <v>370</v>
      </c>
      <c r="C47" s="467"/>
      <c r="D47" s="468">
        <v>0</v>
      </c>
      <c r="E47" s="469">
        <v>0</v>
      </c>
      <c r="F47" s="468">
        <v>0</v>
      </c>
      <c r="G47" s="469">
        <v>0</v>
      </c>
      <c r="H47" s="79"/>
      <c r="I47" s="79"/>
      <c r="J47" s="79" t="str">
        <f>B47</f>
        <v>mountain mahogany community school Total</v>
      </c>
      <c r="K47" s="126" t="str">
        <f>IF(D47=0,"N/A",E47/D47)</f>
        <v>N/A</v>
      </c>
      <c r="L47" s="126" t="str">
        <f>IF(F47=0,"N/A",G47/F47)</f>
        <v>N/A</v>
      </c>
      <c r="P47" s="409"/>
      <c r="Q47" s="409"/>
      <c r="R47" s="409"/>
    </row>
    <row r="48" spans="2:18">
      <c r="B48" t="s">
        <v>206</v>
      </c>
      <c r="C48" t="s">
        <v>47</v>
      </c>
      <c r="D48" s="76">
        <v>0</v>
      </c>
      <c r="E48" s="79">
        <v>0</v>
      </c>
      <c r="F48" s="76">
        <v>0</v>
      </c>
      <c r="G48" s="79">
        <v>0</v>
      </c>
      <c r="H48" s="79"/>
      <c r="I48" s="79"/>
      <c r="J48" s="79"/>
      <c r="K48" s="79"/>
      <c r="L48" s="79"/>
      <c r="M48" t="s">
        <v>675</v>
      </c>
      <c r="P48" s="409"/>
      <c r="Q48" s="409"/>
      <c r="R48" s="409"/>
    </row>
    <row r="49" spans="2:18">
      <c r="C49" t="s">
        <v>48</v>
      </c>
      <c r="D49" s="76">
        <v>0</v>
      </c>
      <c r="E49" s="79">
        <v>0</v>
      </c>
      <c r="F49" s="76">
        <v>0</v>
      </c>
      <c r="G49" s="79">
        <v>0</v>
      </c>
      <c r="H49" s="79"/>
      <c r="I49" s="79"/>
      <c r="J49" s="79"/>
      <c r="P49" s="409"/>
      <c r="Q49" s="409"/>
      <c r="R49" s="409"/>
    </row>
    <row r="50" spans="2:18">
      <c r="B50" s="467" t="s">
        <v>372</v>
      </c>
      <c r="C50" s="467"/>
      <c r="D50" s="468">
        <v>0</v>
      </c>
      <c r="E50" s="469">
        <v>0</v>
      </c>
      <c r="F50" s="468">
        <v>0</v>
      </c>
      <c r="G50" s="469">
        <v>0</v>
      </c>
      <c r="H50" s="79"/>
      <c r="I50" s="79"/>
      <c r="J50" s="79" t="str">
        <f>B50</f>
        <v>native american community academy Total</v>
      </c>
      <c r="K50" s="126" t="str">
        <f>IF(D50=0,"N/A",E50/D50)</f>
        <v>N/A</v>
      </c>
      <c r="L50" s="126" t="str">
        <f>IF(F50=0,"N/A",G50/F50)</f>
        <v>N/A</v>
      </c>
      <c r="M50" t="s">
        <v>675</v>
      </c>
      <c r="P50" s="409"/>
      <c r="Q50" s="409"/>
      <c r="R50" s="409"/>
    </row>
    <row r="51" spans="2:18">
      <c r="B51" t="s">
        <v>210</v>
      </c>
      <c r="C51" t="s">
        <v>47</v>
      </c>
      <c r="D51" s="76">
        <v>0</v>
      </c>
      <c r="E51" s="79">
        <v>0</v>
      </c>
      <c r="F51" s="76">
        <v>0</v>
      </c>
      <c r="G51" s="79">
        <v>0</v>
      </c>
      <c r="H51" s="79"/>
      <c r="I51" s="79"/>
      <c r="J51" s="79"/>
      <c r="P51" s="409"/>
      <c r="Q51" s="409"/>
      <c r="R51" s="409"/>
    </row>
    <row r="52" spans="2:18">
      <c r="C52" t="s">
        <v>48</v>
      </c>
      <c r="D52" s="76">
        <v>0</v>
      </c>
      <c r="E52" s="79">
        <v>0</v>
      </c>
      <c r="F52" s="76">
        <v>0</v>
      </c>
      <c r="G52" s="79">
        <v>0</v>
      </c>
      <c r="H52" s="79"/>
      <c r="I52" s="79"/>
      <c r="J52" s="79"/>
      <c r="K52" s="79"/>
      <c r="L52" s="79"/>
      <c r="M52" t="s">
        <v>675</v>
      </c>
      <c r="P52" s="409"/>
      <c r="Q52" s="409"/>
      <c r="R52" s="409"/>
    </row>
    <row r="53" spans="2:18">
      <c r="B53" s="467" t="s">
        <v>376</v>
      </c>
      <c r="C53" s="467"/>
      <c r="D53" s="468">
        <v>0</v>
      </c>
      <c r="E53" s="469">
        <v>0</v>
      </c>
      <c r="F53" s="468">
        <v>0</v>
      </c>
      <c r="G53" s="469">
        <v>0</v>
      </c>
      <c r="H53" s="79"/>
      <c r="I53" s="79"/>
      <c r="J53" s="79" t="str">
        <f>B53</f>
        <v>new mexico international school Total</v>
      </c>
      <c r="K53" s="126" t="str">
        <f>IF(D53=0,"N/A",E53/D53)</f>
        <v>N/A</v>
      </c>
      <c r="L53" s="126" t="str">
        <f>IF(F53=0,"N/A",G53/F53)</f>
        <v>N/A</v>
      </c>
      <c r="P53" s="409"/>
      <c r="Q53" s="409"/>
      <c r="R53" s="409"/>
    </row>
    <row r="54" spans="2:18">
      <c r="B54" t="s">
        <v>214</v>
      </c>
      <c r="C54" t="s">
        <v>47</v>
      </c>
      <c r="D54" s="76">
        <v>0</v>
      </c>
      <c r="E54" s="79">
        <v>0</v>
      </c>
      <c r="F54" s="76">
        <v>0</v>
      </c>
      <c r="G54" s="79">
        <v>0</v>
      </c>
      <c r="H54" s="79"/>
      <c r="I54" s="79"/>
      <c r="J54" s="79"/>
      <c r="M54" t="s">
        <v>675</v>
      </c>
      <c r="P54" s="409"/>
      <c r="Q54" s="409"/>
      <c r="R54" s="409"/>
    </row>
    <row r="55" spans="2:18">
      <c r="C55" t="s">
        <v>48</v>
      </c>
      <c r="D55" s="76">
        <v>0</v>
      </c>
      <c r="E55" s="79">
        <v>0</v>
      </c>
      <c r="F55" s="76">
        <v>0</v>
      </c>
      <c r="G55" s="79">
        <v>0</v>
      </c>
      <c r="H55" s="79"/>
      <c r="I55" s="79"/>
      <c r="J55" s="79"/>
      <c r="K55" s="79"/>
      <c r="L55" s="79"/>
      <c r="P55" s="409"/>
      <c r="Q55" s="409"/>
      <c r="R55" s="409"/>
    </row>
    <row r="56" spans="2:18">
      <c r="B56" s="467" t="s">
        <v>380</v>
      </c>
      <c r="C56" s="467"/>
      <c r="D56" s="468">
        <v>0</v>
      </c>
      <c r="E56" s="469">
        <v>0</v>
      </c>
      <c r="F56" s="468">
        <v>0</v>
      </c>
      <c r="G56" s="469">
        <v>0</v>
      </c>
      <c r="H56" s="79"/>
      <c r="I56" s="79"/>
      <c r="J56" s="79" t="str">
        <f>B56</f>
        <v>nuestros valores charter school Total</v>
      </c>
      <c r="K56" s="126" t="str">
        <f>IF(D56=0,"N/A",E56/D56)</f>
        <v>N/A</v>
      </c>
      <c r="L56" s="126" t="str">
        <f>IF(F56=0,"N/A",G56/F56)</f>
        <v>N/A</v>
      </c>
      <c r="M56" t="s">
        <v>675</v>
      </c>
      <c r="P56" s="409"/>
      <c r="Q56" s="409"/>
      <c r="R56" s="409"/>
    </row>
    <row r="57" spans="2:18">
      <c r="B57" t="s">
        <v>215</v>
      </c>
      <c r="C57" t="s">
        <v>47</v>
      </c>
      <c r="D57" s="76">
        <v>0</v>
      </c>
      <c r="E57" s="79">
        <v>0</v>
      </c>
      <c r="F57" s="76">
        <v>0</v>
      </c>
      <c r="G57" s="79">
        <v>0</v>
      </c>
      <c r="H57" s="79"/>
      <c r="I57" s="79"/>
      <c r="J57" s="79"/>
      <c r="K57" s="79"/>
      <c r="L57" s="79"/>
      <c r="P57" s="409"/>
      <c r="Q57" s="409"/>
      <c r="R57" s="409"/>
    </row>
    <row r="58" spans="2:18">
      <c r="C58" t="s">
        <v>48</v>
      </c>
      <c r="D58" s="76">
        <v>0</v>
      </c>
      <c r="E58" s="79">
        <v>0</v>
      </c>
      <c r="F58" s="76">
        <v>0</v>
      </c>
      <c r="G58" s="79">
        <v>0</v>
      </c>
      <c r="H58" s="79"/>
      <c r="I58" s="79"/>
      <c r="J58" s="79"/>
      <c r="K58" s="79"/>
      <c r="L58" s="79"/>
      <c r="M58" t="s">
        <v>675</v>
      </c>
      <c r="P58" s="409"/>
      <c r="Q58" s="409"/>
      <c r="R58" s="409"/>
    </row>
    <row r="59" spans="2:18">
      <c r="B59" s="467" t="s">
        <v>386</v>
      </c>
      <c r="C59" s="467"/>
      <c r="D59" s="468">
        <v>0</v>
      </c>
      <c r="E59" s="469">
        <v>0</v>
      </c>
      <c r="F59" s="468">
        <v>0</v>
      </c>
      <c r="G59" s="469">
        <v>0</v>
      </c>
      <c r="H59" s="79"/>
      <c r="I59" s="79"/>
      <c r="J59" s="79" t="str">
        <f>B59</f>
        <v>public academy for performing arts Total</v>
      </c>
      <c r="K59" s="126" t="str">
        <f>IF(D59=0,"N/A",E59/D59)</f>
        <v>N/A</v>
      </c>
      <c r="L59" s="126" t="str">
        <f>IF(F59=0,"N/A",G59/F59)</f>
        <v>N/A</v>
      </c>
      <c r="P59" s="409"/>
      <c r="Q59" s="409"/>
      <c r="R59" s="409"/>
    </row>
    <row r="60" spans="2:18">
      <c r="B60" t="s">
        <v>219</v>
      </c>
      <c r="C60" t="s">
        <v>47</v>
      </c>
      <c r="D60" s="76">
        <v>0</v>
      </c>
      <c r="E60" s="79">
        <v>0</v>
      </c>
      <c r="F60" s="76">
        <v>0</v>
      </c>
      <c r="G60" s="79">
        <v>0</v>
      </c>
      <c r="H60" s="79"/>
      <c r="I60" s="79"/>
      <c r="J60" s="79"/>
      <c r="M60" t="s">
        <v>675</v>
      </c>
      <c r="P60" s="409"/>
      <c r="Q60" s="409"/>
      <c r="R60" s="409"/>
    </row>
    <row r="61" spans="2:18">
      <c r="C61" t="s">
        <v>48</v>
      </c>
      <c r="D61" s="76">
        <v>0</v>
      </c>
      <c r="E61" s="79">
        <v>0</v>
      </c>
      <c r="F61" s="76">
        <v>0</v>
      </c>
      <c r="G61" s="79">
        <v>0</v>
      </c>
      <c r="H61" s="79"/>
      <c r="I61" s="79"/>
      <c r="J61" s="79"/>
      <c r="K61" s="79"/>
      <c r="L61" s="79"/>
      <c r="P61" s="409"/>
      <c r="Q61" s="409"/>
      <c r="R61" s="409"/>
    </row>
    <row r="62" spans="2:18">
      <c r="B62" s="467" t="s">
        <v>394</v>
      </c>
      <c r="C62" s="467"/>
      <c r="D62" s="468">
        <v>0</v>
      </c>
      <c r="E62" s="469">
        <v>0</v>
      </c>
      <c r="F62" s="468">
        <v>0</v>
      </c>
      <c r="G62" s="469">
        <v>0</v>
      </c>
      <c r="H62" s="79"/>
      <c r="I62" s="79"/>
      <c r="J62" s="79" t="str">
        <f>B62</f>
        <v>robert f. kennedy charter school Total</v>
      </c>
      <c r="K62" s="126" t="str">
        <f>IF(D62=0,"N/A",E62/D62)</f>
        <v>N/A</v>
      </c>
      <c r="L62" s="126" t="str">
        <f>IF(F62=0,"N/A",G62/F62)</f>
        <v>N/A</v>
      </c>
      <c r="M62" t="s">
        <v>675</v>
      </c>
      <c r="P62" s="409"/>
      <c r="Q62" s="409"/>
      <c r="R62" s="409"/>
    </row>
    <row r="63" spans="2:18">
      <c r="B63" t="s">
        <v>225</v>
      </c>
      <c r="C63" t="s">
        <v>47</v>
      </c>
      <c r="D63" s="76">
        <v>0</v>
      </c>
      <c r="E63" s="79">
        <v>0</v>
      </c>
      <c r="F63" s="76">
        <v>0</v>
      </c>
      <c r="G63" s="79">
        <v>0</v>
      </c>
      <c r="H63" s="79"/>
      <c r="I63" s="79"/>
      <c r="J63" s="79"/>
      <c r="K63" s="79"/>
      <c r="L63" s="79"/>
      <c r="P63" s="409"/>
      <c r="Q63" s="409"/>
      <c r="R63" s="409"/>
    </row>
    <row r="64" spans="2:18">
      <c r="C64" t="s">
        <v>48</v>
      </c>
      <c r="D64" s="76">
        <v>0</v>
      </c>
      <c r="E64" s="79">
        <v>0</v>
      </c>
      <c r="F64" s="76">
        <v>0</v>
      </c>
      <c r="G64" s="79">
        <v>0</v>
      </c>
      <c r="H64" s="79"/>
      <c r="I64" s="79"/>
      <c r="J64" s="79"/>
      <c r="M64" t="s">
        <v>675</v>
      </c>
      <c r="P64" s="409"/>
      <c r="Q64" s="409"/>
      <c r="R64" s="409"/>
    </row>
    <row r="65" spans="1:18">
      <c r="B65" s="467" t="s">
        <v>406</v>
      </c>
      <c r="C65" s="467"/>
      <c r="D65" s="468">
        <v>0</v>
      </c>
      <c r="E65" s="469">
        <v>0</v>
      </c>
      <c r="F65" s="468">
        <v>0</v>
      </c>
      <c r="G65" s="469">
        <v>0</v>
      </c>
      <c r="H65" s="79"/>
      <c r="I65" s="79"/>
      <c r="J65" s="79" t="str">
        <f>B65</f>
        <v>siembra leadership high school Total</v>
      </c>
      <c r="K65" s="126" t="str">
        <f>IF(D65=0,"N/A",E65/D65)</f>
        <v>N/A</v>
      </c>
      <c r="L65" s="126" t="str">
        <f>IF(F65=0,"N/A",G65/F65)</f>
        <v>N/A</v>
      </c>
      <c r="P65" s="409"/>
      <c r="Q65" s="409"/>
      <c r="R65" s="409"/>
    </row>
    <row r="66" spans="1:18">
      <c r="B66" t="s">
        <v>228</v>
      </c>
      <c r="C66" t="s">
        <v>47</v>
      </c>
      <c r="D66" s="76">
        <v>0</v>
      </c>
      <c r="E66" s="79">
        <v>0</v>
      </c>
      <c r="F66" s="76">
        <v>0</v>
      </c>
      <c r="G66" s="79">
        <v>0</v>
      </c>
      <c r="H66" s="79"/>
      <c r="I66" s="79"/>
      <c r="J66" s="79"/>
      <c r="K66" s="79"/>
      <c r="L66" s="79"/>
      <c r="M66" t="s">
        <v>675</v>
      </c>
      <c r="P66" s="409"/>
      <c r="Q66" s="409"/>
      <c r="R66" s="409"/>
    </row>
    <row r="67" spans="1:18">
      <c r="C67" t="s">
        <v>48</v>
      </c>
      <c r="D67" s="76">
        <v>0</v>
      </c>
      <c r="E67" s="79">
        <v>0</v>
      </c>
      <c r="F67" s="76">
        <v>0</v>
      </c>
      <c r="G67" s="79">
        <v>0</v>
      </c>
      <c r="H67" s="79"/>
      <c r="I67" s="79"/>
      <c r="J67" s="79"/>
      <c r="P67" s="409"/>
      <c r="Q67" s="409"/>
      <c r="R67" s="409"/>
    </row>
    <row r="68" spans="1:18">
      <c r="B68" s="467" t="s">
        <v>410</v>
      </c>
      <c r="C68" s="467"/>
      <c r="D68" s="468">
        <v>0</v>
      </c>
      <c r="E68" s="469">
        <v>0</v>
      </c>
      <c r="F68" s="468">
        <v>0</v>
      </c>
      <c r="G68" s="469">
        <v>0</v>
      </c>
      <c r="H68" s="79"/>
      <c r="I68" s="79"/>
      <c r="J68" s="79" t="str">
        <f>B68</f>
        <v>south valley academy Total</v>
      </c>
      <c r="K68" s="126" t="str">
        <f>IF(D68=0,"N/A",E68/D68)</f>
        <v>N/A</v>
      </c>
      <c r="L68" s="126" t="str">
        <f>IF(F68=0,"N/A",G68/F68)</f>
        <v>N/A</v>
      </c>
      <c r="M68" t="s">
        <v>675</v>
      </c>
      <c r="P68" s="409"/>
      <c r="Q68" s="409"/>
      <c r="R68" s="409"/>
    </row>
    <row r="69" spans="1:18">
      <c r="B69" t="s">
        <v>241</v>
      </c>
      <c r="C69" t="s">
        <v>47</v>
      </c>
      <c r="D69" s="76">
        <v>0</v>
      </c>
      <c r="E69" s="79">
        <v>0</v>
      </c>
      <c r="F69" s="76">
        <v>0</v>
      </c>
      <c r="G69" s="79">
        <v>0</v>
      </c>
      <c r="H69" s="79"/>
      <c r="I69" s="79"/>
      <c r="J69" s="79"/>
      <c r="P69" s="409"/>
      <c r="Q69" s="409"/>
      <c r="R69" s="409"/>
    </row>
    <row r="70" spans="1:18">
      <c r="C70" t="s">
        <v>48</v>
      </c>
      <c r="D70" s="76">
        <v>0</v>
      </c>
      <c r="E70" s="79">
        <v>0</v>
      </c>
      <c r="F70" s="76">
        <v>0</v>
      </c>
      <c r="G70" s="79">
        <v>0</v>
      </c>
      <c r="H70" s="79"/>
      <c r="I70" s="79"/>
      <c r="J70" s="79"/>
      <c r="K70" s="79"/>
      <c r="L70" s="79"/>
      <c r="M70" t="s">
        <v>675</v>
      </c>
      <c r="P70" s="409"/>
      <c r="Q70" s="409"/>
      <c r="R70" s="409"/>
    </row>
    <row r="71" spans="1:18">
      <c r="B71" s="467" t="s">
        <v>430</v>
      </c>
      <c r="C71" s="467"/>
      <c r="D71" s="468">
        <v>0</v>
      </c>
      <c r="E71" s="469">
        <v>0</v>
      </c>
      <c r="F71" s="468">
        <v>0</v>
      </c>
      <c r="G71" s="469">
        <v>0</v>
      </c>
      <c r="H71" s="79"/>
      <c r="I71" s="79"/>
      <c r="J71" s="79" t="str">
        <f>B71</f>
        <v>twenty first century public school Total</v>
      </c>
      <c r="K71" s="126" t="str">
        <f>IF(D71=0,"N/A",E71/D71)</f>
        <v>N/A</v>
      </c>
      <c r="L71" s="126" t="str">
        <f>IF(F71=0,"N/A",G71/F71)</f>
        <v>N/A</v>
      </c>
      <c r="P71" s="409"/>
      <c r="Q71" s="409"/>
      <c r="R71" s="409"/>
    </row>
    <row r="72" spans="1:18">
      <c r="A72" t="s">
        <v>64</v>
      </c>
      <c r="B72" t="s">
        <v>204</v>
      </c>
      <c r="C72" t="s">
        <v>47</v>
      </c>
      <c r="D72" s="76">
        <v>0</v>
      </c>
      <c r="E72" s="79">
        <v>0</v>
      </c>
      <c r="F72" s="76">
        <v>0</v>
      </c>
      <c r="G72" s="79">
        <v>0</v>
      </c>
      <c r="H72" s="79"/>
      <c r="I72" s="79"/>
      <c r="J72" s="79"/>
      <c r="K72" s="79"/>
      <c r="L72" s="79"/>
      <c r="M72" t="s">
        <v>675</v>
      </c>
      <c r="P72" s="409"/>
      <c r="Q72" s="409"/>
      <c r="R72" s="409"/>
    </row>
    <row r="73" spans="1:18">
      <c r="C73" t="s">
        <v>48</v>
      </c>
      <c r="D73" s="76">
        <v>0</v>
      </c>
      <c r="E73" s="79">
        <v>0</v>
      </c>
      <c r="F73" s="76">
        <v>0</v>
      </c>
      <c r="G73" s="79">
        <v>0</v>
      </c>
      <c r="H73" s="79"/>
      <c r="I73" s="79"/>
      <c r="J73" s="79"/>
      <c r="K73" s="79"/>
      <c r="L73" s="79"/>
      <c r="P73" s="409"/>
      <c r="Q73" s="409"/>
      <c r="R73" s="409"/>
    </row>
    <row r="74" spans="1:18">
      <c r="B74" s="467" t="s">
        <v>368</v>
      </c>
      <c r="C74" s="467"/>
      <c r="D74" s="468">
        <v>0</v>
      </c>
      <c r="E74" s="469">
        <v>0</v>
      </c>
      <c r="F74" s="468">
        <v>0</v>
      </c>
      <c r="G74" s="469">
        <v>0</v>
      </c>
      <c r="H74" s="79"/>
      <c r="I74" s="79"/>
      <c r="J74" s="79" t="str">
        <f>B74</f>
        <v>mosaic academy charter Total</v>
      </c>
      <c r="K74" s="126" t="str">
        <f>IF(D74=0,"N/A",E74/D74)</f>
        <v>N/A</v>
      </c>
      <c r="L74" s="126" t="str">
        <f>IF(F74=0,"N/A",G74/F74)</f>
        <v>N/A</v>
      </c>
      <c r="M74" t="s">
        <v>675</v>
      </c>
      <c r="P74" s="409"/>
      <c r="Q74" s="409"/>
      <c r="R74" s="409"/>
    </row>
    <row r="75" spans="1:18">
      <c r="A75" t="s">
        <v>68</v>
      </c>
      <c r="B75" t="s">
        <v>185</v>
      </c>
      <c r="C75" t="s">
        <v>47</v>
      </c>
      <c r="D75" s="76">
        <v>0</v>
      </c>
      <c r="E75" s="79">
        <v>0</v>
      </c>
      <c r="F75" s="76">
        <v>0</v>
      </c>
      <c r="G75" s="79">
        <v>0</v>
      </c>
      <c r="H75" s="79"/>
      <c r="I75" s="79"/>
      <c r="J75" s="79"/>
      <c r="P75" s="409"/>
      <c r="Q75" s="409"/>
      <c r="R75" s="409"/>
    </row>
    <row r="76" spans="1:18">
      <c r="C76" t="s">
        <v>48</v>
      </c>
      <c r="D76" s="76">
        <v>0</v>
      </c>
      <c r="E76" s="79">
        <v>0</v>
      </c>
      <c r="F76" s="76">
        <v>0</v>
      </c>
      <c r="G76" s="79">
        <v>0</v>
      </c>
      <c r="H76" s="79"/>
      <c r="I76" s="79"/>
      <c r="J76" s="79"/>
      <c r="K76" s="79"/>
      <c r="L76" s="79"/>
      <c r="M76" t="s">
        <v>675</v>
      </c>
      <c r="P76" s="409"/>
      <c r="Q76" s="409"/>
      <c r="R76" s="409"/>
    </row>
    <row r="77" spans="1:18">
      <c r="B77" s="467" t="s">
        <v>333</v>
      </c>
      <c r="C77" s="467"/>
      <c r="D77" s="468">
        <v>0</v>
      </c>
      <c r="E77" s="469">
        <v>0</v>
      </c>
      <c r="F77" s="468">
        <v>0</v>
      </c>
      <c r="G77" s="469">
        <v>0</v>
      </c>
      <c r="H77" s="79"/>
      <c r="I77" s="79"/>
      <c r="J77" s="79" t="str">
        <f>B77</f>
        <v>jefferson montessori academy Total</v>
      </c>
      <c r="K77" s="126" t="str">
        <f>IF(D77=0,"N/A",E77/D77)</f>
        <v>N/A</v>
      </c>
      <c r="L77" s="126" t="str">
        <f>IF(F77=0,"N/A",G77/F77)</f>
        <v>N/A</v>
      </c>
      <c r="P77" s="409"/>
      <c r="Q77" s="409"/>
      <c r="R77" s="409"/>
    </row>
    <row r="78" spans="1:18">
      <c r="B78" t="s">
        <v>216</v>
      </c>
      <c r="C78" t="s">
        <v>47</v>
      </c>
      <c r="D78" s="76">
        <v>0</v>
      </c>
      <c r="E78" s="79">
        <v>0</v>
      </c>
      <c r="F78" s="76">
        <v>0</v>
      </c>
      <c r="G78" s="79">
        <v>0</v>
      </c>
      <c r="H78" s="79"/>
      <c r="I78" s="79"/>
      <c r="J78" s="79"/>
      <c r="K78" s="79"/>
      <c r="L78" s="79"/>
      <c r="M78" t="s">
        <v>675</v>
      </c>
      <c r="P78" s="409"/>
      <c r="Q78" s="409"/>
      <c r="R78" s="409"/>
    </row>
    <row r="79" spans="1:18">
      <c r="C79" t="s">
        <v>48</v>
      </c>
      <c r="D79" s="76">
        <v>0</v>
      </c>
      <c r="E79" s="79">
        <v>0</v>
      </c>
      <c r="F79" s="76">
        <v>0</v>
      </c>
      <c r="G79" s="79">
        <v>0</v>
      </c>
      <c r="H79" s="79"/>
      <c r="I79" s="79"/>
      <c r="J79" s="79"/>
      <c r="P79" s="409"/>
      <c r="Q79" s="409"/>
      <c r="R79" s="409"/>
    </row>
    <row r="80" spans="1:18">
      <c r="B80" s="467" t="s">
        <v>382</v>
      </c>
      <c r="C80" s="467"/>
      <c r="D80" s="468">
        <v>0</v>
      </c>
      <c r="E80" s="469">
        <v>0</v>
      </c>
      <c r="F80" s="468">
        <v>0</v>
      </c>
      <c r="G80" s="469">
        <v>0</v>
      </c>
      <c r="H80" s="79"/>
      <c r="I80" s="79"/>
      <c r="J80" s="79" t="str">
        <f>B80</f>
        <v>pecos connections academy Total</v>
      </c>
      <c r="K80" s="126" t="str">
        <f>IF(D80=0,"N/A",E80/D80)</f>
        <v>N/A</v>
      </c>
      <c r="L80" s="126" t="str">
        <f>IF(F80=0,"N/A",G80/F80)</f>
        <v>N/A</v>
      </c>
      <c r="M80" t="s">
        <v>675</v>
      </c>
      <c r="P80" s="409"/>
      <c r="Q80" s="409"/>
      <c r="R80" s="409"/>
    </row>
    <row r="81" spans="1:18">
      <c r="A81" t="s">
        <v>72</v>
      </c>
      <c r="B81" t="s">
        <v>203</v>
      </c>
      <c r="C81" t="s">
        <v>47</v>
      </c>
      <c r="D81" s="76">
        <v>0</v>
      </c>
      <c r="E81" s="79">
        <v>0</v>
      </c>
      <c r="F81" s="76">
        <v>0</v>
      </c>
      <c r="G81" s="79">
        <v>0</v>
      </c>
      <c r="H81" s="79"/>
      <c r="I81" s="79"/>
      <c r="J81" s="79"/>
      <c r="P81" s="409"/>
      <c r="Q81" s="409"/>
      <c r="R81" s="409"/>
    </row>
    <row r="82" spans="1:18">
      <c r="C82" t="s">
        <v>48</v>
      </c>
      <c r="D82" s="76">
        <v>0</v>
      </c>
      <c r="E82" s="79">
        <v>0</v>
      </c>
      <c r="F82" s="76">
        <v>0</v>
      </c>
      <c r="G82" s="79">
        <v>0</v>
      </c>
      <c r="H82" s="79"/>
      <c r="I82" s="79"/>
      <c r="J82" s="79"/>
      <c r="P82" s="409"/>
      <c r="Q82" s="409"/>
      <c r="R82" s="409"/>
    </row>
    <row r="83" spans="1:18">
      <c r="B83" s="467" t="s">
        <v>366</v>
      </c>
      <c r="C83" s="467"/>
      <c r="D83" s="468">
        <v>0</v>
      </c>
      <c r="E83" s="469">
        <v>0</v>
      </c>
      <c r="F83" s="468">
        <v>0</v>
      </c>
      <c r="G83" s="469">
        <v>0</v>
      </c>
      <c r="I83" s="79"/>
      <c r="J83" s="79" t="str">
        <f>B83</f>
        <v>moreno valley Total</v>
      </c>
      <c r="K83" s="126" t="str">
        <f>IF(D83=0,"N/A",E83/D83)</f>
        <v>N/A</v>
      </c>
      <c r="L83" s="126" t="str">
        <f>IF(F83=0,"N/A",G83/F83)</f>
        <v>N/A</v>
      </c>
      <c r="P83" s="409"/>
      <c r="Q83" s="409"/>
      <c r="R83" s="409"/>
    </row>
    <row r="84" spans="1:18">
      <c r="A84" t="s">
        <v>79</v>
      </c>
      <c r="B84" t="s">
        <v>173</v>
      </c>
      <c r="C84" t="s">
        <v>47</v>
      </c>
      <c r="D84" s="76">
        <v>0</v>
      </c>
      <c r="E84" s="79">
        <v>0</v>
      </c>
      <c r="F84" s="76">
        <v>0</v>
      </c>
      <c r="G84" s="79">
        <v>0</v>
      </c>
      <c r="I84" s="79"/>
      <c r="J84" s="79"/>
      <c r="P84" s="409"/>
      <c r="Q84" s="409"/>
      <c r="R84" s="409"/>
    </row>
    <row r="85" spans="1:18">
      <c r="C85" t="s">
        <v>48</v>
      </c>
      <c r="D85" s="76">
        <v>0</v>
      </c>
      <c r="E85" s="79">
        <v>0</v>
      </c>
      <c r="F85" s="76">
        <v>0</v>
      </c>
      <c r="G85" s="79">
        <v>0</v>
      </c>
      <c r="I85" s="79"/>
      <c r="J85" s="79"/>
      <c r="K85" s="79"/>
      <c r="L85" s="79"/>
      <c r="P85" s="409"/>
      <c r="Q85" s="409"/>
      <c r="R85" s="409"/>
    </row>
    <row r="86" spans="1:18">
      <c r="B86" s="467" t="s">
        <v>298</v>
      </c>
      <c r="C86" s="467"/>
      <c r="D86" s="468">
        <v>0</v>
      </c>
      <c r="E86" s="469">
        <v>0</v>
      </c>
      <c r="F86" s="468">
        <v>0</v>
      </c>
      <c r="G86" s="469">
        <v>0</v>
      </c>
      <c r="I86" s="79"/>
      <c r="J86" s="79" t="str">
        <f>B86</f>
        <v>deming cesar chavez charter high school Total</v>
      </c>
      <c r="K86" s="126" t="str">
        <f>IF(D86=0,"N/A",E86/D86)</f>
        <v>N/A</v>
      </c>
      <c r="L86" s="126" t="str">
        <f>IF(F86=0,"N/A",G86/F86)</f>
        <v>N/A</v>
      </c>
    </row>
    <row r="87" spans="1:18">
      <c r="A87" t="s">
        <v>88</v>
      </c>
      <c r="B87" t="s">
        <v>211</v>
      </c>
      <c r="C87" t="s">
        <v>47</v>
      </c>
      <c r="D87" s="76">
        <v>0</v>
      </c>
      <c r="E87" s="79">
        <v>0</v>
      </c>
      <c r="F87" s="76">
        <v>0</v>
      </c>
      <c r="G87" s="79">
        <v>0</v>
      </c>
      <c r="I87" s="79"/>
      <c r="J87" s="79"/>
      <c r="K87" s="79"/>
      <c r="L87" s="79"/>
    </row>
    <row r="88" spans="1:18">
      <c r="C88" t="s">
        <v>48</v>
      </c>
      <c r="D88" s="76">
        <v>0</v>
      </c>
      <c r="E88" s="79">
        <v>0</v>
      </c>
      <c r="F88" s="76">
        <v>0</v>
      </c>
      <c r="G88" s="79">
        <v>0</v>
      </c>
      <c r="I88" s="79"/>
      <c r="J88" s="79"/>
      <c r="K88" s="79"/>
      <c r="L88" s="79"/>
    </row>
    <row r="89" spans="1:18">
      <c r="B89" s="467" t="s">
        <v>378</v>
      </c>
      <c r="C89" s="467"/>
      <c r="D89" s="468">
        <v>0</v>
      </c>
      <c r="E89" s="469">
        <v>0</v>
      </c>
      <c r="F89" s="468">
        <v>0</v>
      </c>
      <c r="G89" s="469">
        <v>0</v>
      </c>
      <c r="I89" s="79"/>
      <c r="J89" s="79" t="str">
        <f>B89</f>
        <v>new mexico virtual academy Total</v>
      </c>
      <c r="K89" s="126" t="str">
        <f>IF(D89=0,"N/A",E89/D89)</f>
        <v>N/A</v>
      </c>
      <c r="L89" s="126" t="str">
        <f>IF(F89=0,"N/A",G89/F89)</f>
        <v>N/A</v>
      </c>
    </row>
    <row r="90" spans="1:18">
      <c r="A90" t="s">
        <v>198</v>
      </c>
      <c r="B90" t="s">
        <v>197</v>
      </c>
      <c r="C90" t="s">
        <v>47</v>
      </c>
      <c r="D90" s="76">
        <v>0</v>
      </c>
      <c r="E90" s="79">
        <v>0</v>
      </c>
      <c r="F90" s="76">
        <v>0</v>
      </c>
      <c r="G90" s="79">
        <v>0</v>
      </c>
      <c r="I90" s="79"/>
      <c r="J90" s="79"/>
    </row>
    <row r="91" spans="1:18">
      <c r="C91" t="s">
        <v>48</v>
      </c>
      <c r="D91" s="76">
        <v>0</v>
      </c>
      <c r="E91" s="79">
        <v>0</v>
      </c>
      <c r="F91" s="76">
        <v>0</v>
      </c>
      <c r="G91" s="79">
        <v>0</v>
      </c>
      <c r="I91" s="79"/>
      <c r="J91" s="79"/>
      <c r="K91" s="79"/>
      <c r="L91" s="79"/>
    </row>
    <row r="92" spans="1:18">
      <c r="B92" s="467" t="s">
        <v>360</v>
      </c>
      <c r="C92" s="467"/>
      <c r="D92" s="468">
        <v>0</v>
      </c>
      <c r="E92" s="469">
        <v>0</v>
      </c>
      <c r="F92" s="468">
        <v>0</v>
      </c>
      <c r="G92" s="469">
        <v>0</v>
      </c>
      <c r="I92" s="79"/>
      <c r="J92" s="79" t="str">
        <f>B92</f>
        <v>middle college high school Total</v>
      </c>
      <c r="K92" s="126" t="str">
        <f>IF(D92=0,"N/A",E92/D92)</f>
        <v>N/A</v>
      </c>
      <c r="L92" s="126" t="str">
        <f>IF(F92=0,"N/A",G92/F92)</f>
        <v>N/A</v>
      </c>
    </row>
    <row r="93" spans="1:18">
      <c r="A93" t="s">
        <v>102</v>
      </c>
      <c r="B93" t="s">
        <v>192</v>
      </c>
      <c r="C93" t="s">
        <v>47</v>
      </c>
      <c r="D93" s="76">
        <v>0</v>
      </c>
      <c r="E93" s="79">
        <v>0</v>
      </c>
      <c r="F93" s="76">
        <v>0</v>
      </c>
      <c r="G93" s="79">
        <v>0</v>
      </c>
      <c r="I93" s="79"/>
      <c r="J93" s="79"/>
      <c r="K93" s="79"/>
      <c r="L93" s="79"/>
    </row>
    <row r="94" spans="1:18">
      <c r="C94" t="s">
        <v>48</v>
      </c>
      <c r="D94" s="76">
        <v>0</v>
      </c>
      <c r="E94" s="79">
        <v>0</v>
      </c>
      <c r="F94" s="76">
        <v>0</v>
      </c>
      <c r="G94" s="79">
        <v>0</v>
      </c>
      <c r="I94" s="79"/>
      <c r="J94" s="79"/>
    </row>
    <row r="95" spans="1:18">
      <c r="B95" s="467" t="s">
        <v>345</v>
      </c>
      <c r="C95" s="467"/>
      <c r="D95" s="468">
        <v>0</v>
      </c>
      <c r="E95" s="469">
        <v>0</v>
      </c>
      <c r="F95" s="468">
        <v>0</v>
      </c>
      <c r="G95" s="469">
        <v>0</v>
      </c>
      <c r="I95" s="79"/>
      <c r="J95" s="79" t="str">
        <f>B95</f>
        <v>lindrith area heritage Total</v>
      </c>
      <c r="K95" s="126" t="str">
        <f>IF(D95=0,"N/A",E95/D95)</f>
        <v>N/A</v>
      </c>
      <c r="L95" s="126" t="str">
        <f>IF(F95=0,"N/A",G95/F95)</f>
        <v>N/A</v>
      </c>
    </row>
    <row r="96" spans="1:18">
      <c r="A96" t="s">
        <v>103</v>
      </c>
      <c r="B96" t="s">
        <v>223</v>
      </c>
      <c r="C96" t="s">
        <v>47</v>
      </c>
      <c r="D96" s="76">
        <v>0</v>
      </c>
      <c r="E96" s="79">
        <v>0</v>
      </c>
      <c r="F96" s="76">
        <v>0</v>
      </c>
      <c r="G96" s="79">
        <v>0</v>
      </c>
      <c r="I96" s="79"/>
      <c r="J96" s="79"/>
    </row>
    <row r="97" spans="1:12">
      <c r="C97" t="s">
        <v>48</v>
      </c>
      <c r="D97" s="76">
        <v>0</v>
      </c>
      <c r="E97" s="79">
        <v>0</v>
      </c>
      <c r="F97" s="76">
        <v>0</v>
      </c>
      <c r="G97" s="79">
        <v>0</v>
      </c>
      <c r="I97" s="79"/>
      <c r="J97" s="79"/>
      <c r="K97" s="79"/>
      <c r="L97" s="79"/>
    </row>
    <row r="98" spans="1:12">
      <c r="B98" s="467" t="s">
        <v>399</v>
      </c>
      <c r="C98" s="467"/>
      <c r="D98" s="468">
        <v>0</v>
      </c>
      <c r="E98" s="469">
        <v>0</v>
      </c>
      <c r="F98" s="468">
        <v>0</v>
      </c>
      <c r="G98" s="469">
        <v>0</v>
      </c>
      <c r="I98" s="79"/>
      <c r="J98" s="79" t="str">
        <f>B98</f>
        <v>san diego riverside Total</v>
      </c>
      <c r="K98" s="126" t="str">
        <f>IF(D98=0,"N/A",E98/D98)</f>
        <v>N/A</v>
      </c>
      <c r="L98" s="126" t="str">
        <f>IF(F98=0,"N/A",G98/F98)</f>
        <v>N/A</v>
      </c>
    </row>
    <row r="99" spans="1:12">
      <c r="A99" t="s">
        <v>130</v>
      </c>
      <c r="B99" t="s">
        <v>224</v>
      </c>
      <c r="C99" t="s">
        <v>47</v>
      </c>
      <c r="D99" s="76">
        <v>0</v>
      </c>
      <c r="E99" s="79">
        <v>0</v>
      </c>
      <c r="F99" s="76">
        <v>0</v>
      </c>
      <c r="G99" s="79">
        <v>0</v>
      </c>
      <c r="I99" s="79"/>
      <c r="J99" s="79"/>
    </row>
    <row r="100" spans="1:12">
      <c r="C100" t="s">
        <v>48</v>
      </c>
      <c r="D100" s="76">
        <v>0</v>
      </c>
      <c r="E100" s="79">
        <v>0</v>
      </c>
      <c r="F100" s="76">
        <v>0</v>
      </c>
      <c r="G100" s="79">
        <v>0</v>
      </c>
      <c r="I100" s="79"/>
      <c r="J100" s="79"/>
      <c r="K100" s="79"/>
      <c r="L100" s="79"/>
    </row>
    <row r="101" spans="1:12">
      <c r="B101" s="467" t="s">
        <v>405</v>
      </c>
      <c r="C101" s="467"/>
      <c r="D101" s="468">
        <v>0</v>
      </c>
      <c r="E101" s="469">
        <v>0</v>
      </c>
      <c r="F101" s="468">
        <v>0</v>
      </c>
      <c r="G101" s="469">
        <v>0</v>
      </c>
      <c r="I101" s="79"/>
      <c r="J101" s="79" t="str">
        <f>B101</f>
        <v>sidney gutierrez middle school Total</v>
      </c>
      <c r="K101" s="126" t="str">
        <f>IF(D101=0,"N/A",E101/D101)</f>
        <v>N/A</v>
      </c>
      <c r="L101" s="126" t="str">
        <f>IF(F101=0,"N/A",G101/F101)</f>
        <v>N/A</v>
      </c>
    </row>
    <row r="102" spans="1:12">
      <c r="A102" t="s">
        <v>134</v>
      </c>
      <c r="B102" t="s">
        <v>150</v>
      </c>
      <c r="C102" t="s">
        <v>47</v>
      </c>
      <c r="D102" s="76">
        <v>0</v>
      </c>
      <c r="E102" s="79">
        <v>0</v>
      </c>
      <c r="F102" s="76">
        <v>0</v>
      </c>
      <c r="G102" s="79">
        <v>0</v>
      </c>
      <c r="I102" s="79"/>
      <c r="J102" s="79"/>
      <c r="K102" s="79"/>
      <c r="L102" s="79"/>
    </row>
    <row r="103" spans="1:12">
      <c r="C103" t="s">
        <v>48</v>
      </c>
      <c r="D103" s="76">
        <v>0</v>
      </c>
      <c r="E103" s="79">
        <v>0</v>
      </c>
      <c r="F103" s="76">
        <v>0</v>
      </c>
      <c r="G103" s="79">
        <v>0</v>
      </c>
      <c r="I103" s="79"/>
      <c r="J103" s="79"/>
      <c r="K103" s="79"/>
      <c r="L103" s="79"/>
    </row>
    <row r="104" spans="1:12">
      <c r="B104" s="467" t="s">
        <v>256</v>
      </c>
      <c r="C104" s="467"/>
      <c r="D104" s="468">
        <v>0</v>
      </c>
      <c r="E104" s="469">
        <v>0</v>
      </c>
      <c r="F104" s="468">
        <v>0</v>
      </c>
      <c r="G104" s="469">
        <v>0</v>
      </c>
      <c r="I104" s="79"/>
      <c r="J104" s="79" t="str">
        <f>B104</f>
        <v>academy for technology and the classics Total</v>
      </c>
      <c r="K104" s="126" t="str">
        <f>IF(D104=0,"N/A",E104/D104)</f>
        <v>N/A</v>
      </c>
      <c r="L104" s="126" t="str">
        <f>IF(F104=0,"N/A",G104/F104)</f>
        <v>N/A</v>
      </c>
    </row>
    <row r="105" spans="1:12">
      <c r="A105" t="s">
        <v>137</v>
      </c>
      <c r="B105" t="s">
        <v>170</v>
      </c>
      <c r="C105" t="s">
        <v>47</v>
      </c>
      <c r="D105" s="76">
        <v>0</v>
      </c>
      <c r="E105" s="79">
        <v>0</v>
      </c>
      <c r="F105" s="76">
        <v>0</v>
      </c>
      <c r="G105" s="79">
        <v>0</v>
      </c>
      <c r="I105" s="79"/>
      <c r="J105" s="79"/>
    </row>
    <row r="106" spans="1:12">
      <c r="C106" t="s">
        <v>48</v>
      </c>
      <c r="D106" s="76">
        <v>0</v>
      </c>
      <c r="E106" s="79">
        <v>0</v>
      </c>
      <c r="F106" s="76">
        <v>0</v>
      </c>
      <c r="G106" s="79">
        <v>0</v>
      </c>
      <c r="I106" s="79"/>
      <c r="J106" s="79"/>
      <c r="K106" s="79"/>
      <c r="L106" s="79"/>
    </row>
    <row r="107" spans="1:12">
      <c r="B107" s="467" t="s">
        <v>294</v>
      </c>
      <c r="C107" s="467"/>
      <c r="D107" s="468">
        <v>0</v>
      </c>
      <c r="E107" s="469">
        <v>0</v>
      </c>
      <c r="F107" s="468">
        <v>0</v>
      </c>
      <c r="G107" s="469">
        <v>0</v>
      </c>
      <c r="I107" s="79"/>
      <c r="J107" s="79" t="str">
        <f>B107</f>
        <v>cottonwood valley charter school Total</v>
      </c>
      <c r="K107" s="126" t="str">
        <f>IF(D107=0,"N/A",E107/D107)</f>
        <v>N/A</v>
      </c>
      <c r="L107" s="126" t="str">
        <f>IF(F107=0,"N/A",G107/F107)</f>
        <v>N/A</v>
      </c>
    </row>
    <row r="108" spans="1:12">
      <c r="A108" t="s">
        <v>140</v>
      </c>
      <c r="B108" t="s">
        <v>154</v>
      </c>
      <c r="C108" t="s">
        <v>47</v>
      </c>
      <c r="D108" s="76">
        <v>0</v>
      </c>
      <c r="E108" s="79">
        <v>0</v>
      </c>
      <c r="F108" s="76">
        <v>0</v>
      </c>
      <c r="G108" s="79">
        <v>0</v>
      </c>
      <c r="I108" s="79"/>
      <c r="J108" s="79"/>
      <c r="K108" s="79"/>
      <c r="L108" s="79"/>
    </row>
    <row r="109" spans="1:12">
      <c r="C109" t="s">
        <v>48</v>
      </c>
      <c r="D109" s="76">
        <v>0</v>
      </c>
      <c r="E109" s="79">
        <v>0</v>
      </c>
      <c r="F109" s="76">
        <v>0</v>
      </c>
      <c r="G109" s="79">
        <v>0</v>
      </c>
      <c r="I109" s="79"/>
      <c r="J109" s="79"/>
    </row>
    <row r="110" spans="1:12">
      <c r="B110" s="467" t="s">
        <v>269</v>
      </c>
      <c r="C110" s="467"/>
      <c r="D110" s="468">
        <v>0</v>
      </c>
      <c r="E110" s="469">
        <v>0</v>
      </c>
      <c r="F110" s="468">
        <v>0</v>
      </c>
      <c r="G110" s="469">
        <v>0</v>
      </c>
      <c r="I110" s="79"/>
      <c r="J110" s="79" t="str">
        <f>B110</f>
        <v>anansi charter school Total</v>
      </c>
      <c r="K110" s="126" t="str">
        <f>IF(D110=0,"N/A",E110/D110)</f>
        <v>N/A</v>
      </c>
      <c r="L110" s="126" t="str">
        <f>IF(F110=0,"N/A",G110/F110)</f>
        <v>N/A</v>
      </c>
    </row>
    <row r="111" spans="1:12">
      <c r="B111" t="s">
        <v>235</v>
      </c>
      <c r="C111" t="s">
        <v>47</v>
      </c>
      <c r="D111" s="76">
        <v>0</v>
      </c>
      <c r="E111" s="79">
        <v>0</v>
      </c>
      <c r="F111" s="76">
        <v>0</v>
      </c>
      <c r="G111" s="79">
        <v>0</v>
      </c>
      <c r="I111" s="79"/>
      <c r="J111" s="79"/>
      <c r="K111" s="79"/>
      <c r="L111" s="79"/>
    </row>
    <row r="112" spans="1:12">
      <c r="C112" t="s">
        <v>48</v>
      </c>
      <c r="D112" s="76">
        <v>0</v>
      </c>
      <c r="E112" s="79">
        <v>0</v>
      </c>
      <c r="F112" s="76">
        <v>0</v>
      </c>
      <c r="G112" s="79">
        <v>0</v>
      </c>
      <c r="I112" s="79"/>
      <c r="J112" s="79"/>
    </row>
    <row r="113" spans="1:12">
      <c r="B113" s="467" t="s">
        <v>421</v>
      </c>
      <c r="C113" s="467"/>
      <c r="D113" s="468">
        <v>0</v>
      </c>
      <c r="E113" s="469">
        <v>0</v>
      </c>
      <c r="F113" s="468">
        <v>0</v>
      </c>
      <c r="G113" s="469">
        <v>0</v>
      </c>
      <c r="I113" s="79"/>
      <c r="J113" s="79" t="str">
        <f>B113</f>
        <v>taos municipal charter school Total</v>
      </c>
      <c r="K113" s="126" t="str">
        <f>IF(D113=0,"N/A",E113/D113)</f>
        <v>N/A</v>
      </c>
      <c r="L113" s="126" t="str">
        <f>IF(F113=0,"N/A",G113/F113)</f>
        <v>N/A</v>
      </c>
    </row>
    <row r="114" spans="1:12">
      <c r="B114" t="s">
        <v>242</v>
      </c>
      <c r="C114" t="s">
        <v>47</v>
      </c>
      <c r="D114" s="76">
        <v>0</v>
      </c>
      <c r="E114" s="79">
        <v>0</v>
      </c>
      <c r="F114" s="76">
        <v>0</v>
      </c>
      <c r="G114" s="79">
        <v>0</v>
      </c>
      <c r="I114" s="79"/>
      <c r="J114" s="79"/>
    </row>
    <row r="115" spans="1:12">
      <c r="C115" t="s">
        <v>48</v>
      </c>
      <c r="D115" s="76">
        <v>0</v>
      </c>
      <c r="E115" s="79">
        <v>0</v>
      </c>
      <c r="F115" s="76">
        <v>0</v>
      </c>
      <c r="G115" s="79">
        <v>0</v>
      </c>
      <c r="I115" s="79"/>
      <c r="J115" s="79"/>
      <c r="K115" s="79"/>
      <c r="L115" s="79"/>
    </row>
    <row r="116" spans="1:12">
      <c r="B116" s="467" t="s">
        <v>432</v>
      </c>
      <c r="C116" s="467"/>
      <c r="D116" s="468">
        <v>0</v>
      </c>
      <c r="E116" s="469">
        <v>0</v>
      </c>
      <c r="F116" s="468">
        <v>0</v>
      </c>
      <c r="G116" s="469">
        <v>0</v>
      </c>
      <c r="I116" s="79"/>
      <c r="J116" s="79" t="str">
        <f>B116</f>
        <v>vista grande charter school Total</v>
      </c>
      <c r="K116" s="126" t="str">
        <f>IF(D116=0,"N/A",E116/D116)</f>
        <v>N/A</v>
      </c>
      <c r="L116" s="126" t="str">
        <f>IF(F116=0,"N/A",G116/F116)</f>
        <v>N/A</v>
      </c>
    </row>
    <row r="117" spans="1:12">
      <c r="A117" t="s">
        <v>147</v>
      </c>
      <c r="B117" t="s">
        <v>218</v>
      </c>
      <c r="C117" t="s">
        <v>47</v>
      </c>
      <c r="D117" s="76">
        <v>0</v>
      </c>
      <c r="E117" s="79">
        <v>0</v>
      </c>
      <c r="F117" s="76">
        <v>0</v>
      </c>
      <c r="G117" s="79">
        <v>0</v>
      </c>
      <c r="I117" s="79"/>
      <c r="J117" s="79"/>
      <c r="K117" s="79"/>
      <c r="L117" s="79"/>
    </row>
    <row r="118" spans="1:12">
      <c r="C118" t="s">
        <v>48</v>
      </c>
      <c r="D118" s="76">
        <v>0</v>
      </c>
      <c r="E118" s="79">
        <v>0</v>
      </c>
      <c r="F118" s="76">
        <v>0</v>
      </c>
      <c r="G118" s="79">
        <v>0</v>
      </c>
      <c r="I118" s="79"/>
      <c r="J118" s="79"/>
      <c r="K118" s="79"/>
      <c r="L118" s="79"/>
    </row>
    <row r="119" spans="1:12">
      <c r="B119" s="467" t="s">
        <v>392</v>
      </c>
      <c r="C119" s="467"/>
      <c r="D119" s="468">
        <v>0</v>
      </c>
      <c r="E119" s="469">
        <v>0</v>
      </c>
      <c r="F119" s="468">
        <v>0</v>
      </c>
      <c r="G119" s="469">
        <v>0</v>
      </c>
      <c r="I119" s="79"/>
      <c r="J119" s="79" t="str">
        <f>B119</f>
        <v>rio gallinas school Total</v>
      </c>
      <c r="K119" s="126" t="str">
        <f>IF(D119=0,"N/A",E119/D119)</f>
        <v>N/A</v>
      </c>
      <c r="L119" s="126" t="str">
        <f>IF(F119=0,"N/A",G119/F119)</f>
        <v>N/A</v>
      </c>
    </row>
    <row r="120" spans="1:12">
      <c r="A120" t="s">
        <v>255</v>
      </c>
      <c r="D120" s="76">
        <v>3.9699999999999998</v>
      </c>
      <c r="E120" s="79">
        <v>93963.55</v>
      </c>
      <c r="F120" s="76">
        <v>3.9699999999999998</v>
      </c>
      <c r="G120" s="79">
        <v>94784.55</v>
      </c>
      <c r="I120" s="79"/>
      <c r="J120" s="79"/>
      <c r="K120" s="79">
        <f>SUM(K6:K119)</f>
        <v>111477.77222222222</v>
      </c>
      <c r="L120" s="79">
        <f>SUM(L6:L119)</f>
        <v>112298.77222222222</v>
      </c>
    </row>
    <row r="121" spans="1:12">
      <c r="I121" s="79"/>
      <c r="J121" s="79"/>
      <c r="K121" s="79"/>
      <c r="L121" s="79"/>
    </row>
    <row r="122" spans="1:12">
      <c r="I122" s="79"/>
      <c r="J122" s="79"/>
      <c r="K122" s="126"/>
      <c r="L122" s="126"/>
    </row>
    <row r="123" spans="1:12">
      <c r="I123" s="79"/>
      <c r="J123" s="79"/>
      <c r="K123" s="79"/>
      <c r="L123" s="79"/>
    </row>
    <row r="124" spans="1:12">
      <c r="I124" s="79"/>
      <c r="J124" s="79"/>
    </row>
    <row r="125" spans="1:12">
      <c r="I125" s="79"/>
      <c r="J125" s="79"/>
      <c r="K125" s="126"/>
      <c r="L125" s="126"/>
    </row>
    <row r="126" spans="1:12">
      <c r="I126" s="79"/>
      <c r="J126" s="79"/>
    </row>
    <row r="127" spans="1:12">
      <c r="I127" s="79"/>
      <c r="J127" s="79"/>
    </row>
    <row r="128" spans="1:12">
      <c r="I128" s="79"/>
      <c r="J128" s="79"/>
    </row>
    <row r="129" spans="9:12">
      <c r="I129" s="79"/>
      <c r="J129" s="79"/>
    </row>
    <row r="130" spans="9:12">
      <c r="I130" s="79"/>
      <c r="J130" s="79"/>
    </row>
    <row r="131" spans="9:12">
      <c r="I131" s="79"/>
      <c r="J131" s="79"/>
    </row>
    <row r="132" spans="9:12">
      <c r="I132" s="79"/>
      <c r="J132" s="79"/>
      <c r="K132" s="79"/>
      <c r="L132" s="79"/>
    </row>
    <row r="133" spans="9:12">
      <c r="I133" s="79"/>
      <c r="J133" s="79"/>
    </row>
    <row r="134" spans="9:12">
      <c r="I134" s="79"/>
      <c r="J134" s="79"/>
    </row>
    <row r="135" spans="9:12">
      <c r="I135" s="79"/>
      <c r="J135" s="79"/>
    </row>
    <row r="136" spans="9:12">
      <c r="I136" s="79"/>
      <c r="J136" s="79"/>
    </row>
    <row r="137" spans="9:12">
      <c r="I137" s="79"/>
      <c r="J137" s="79"/>
    </row>
    <row r="138" spans="9:12">
      <c r="I138" s="79"/>
      <c r="J138" s="79"/>
    </row>
    <row r="139" spans="9:12">
      <c r="I139" s="79"/>
      <c r="J139" s="79"/>
      <c r="K139" s="79"/>
      <c r="L139" s="79"/>
    </row>
    <row r="140" spans="9:12">
      <c r="I140" s="79"/>
      <c r="J140" s="79"/>
    </row>
    <row r="141" spans="9:12">
      <c r="I141" s="79"/>
      <c r="J141" s="79"/>
    </row>
    <row r="142" spans="9:12">
      <c r="I142" s="79"/>
      <c r="J142" s="79"/>
    </row>
    <row r="143" spans="9:12">
      <c r="I143" s="79"/>
      <c r="J143" s="79"/>
    </row>
    <row r="144" spans="9:12">
      <c r="I144" s="79"/>
      <c r="J144" s="79"/>
    </row>
    <row r="145" spans="9:12">
      <c r="I145" s="79"/>
      <c r="J145" s="79"/>
    </row>
    <row r="146" spans="9:12">
      <c r="I146" s="79"/>
      <c r="J146" s="79"/>
      <c r="K146" s="79"/>
      <c r="L146" s="79"/>
    </row>
    <row r="147" spans="9:12">
      <c r="I147" s="79"/>
      <c r="J147" s="79"/>
    </row>
    <row r="148" spans="9:12">
      <c r="I148" s="79"/>
      <c r="J148" s="79"/>
    </row>
    <row r="149" spans="9:12">
      <c r="I149" s="79"/>
      <c r="J149" s="79"/>
    </row>
    <row r="150" spans="9:12">
      <c r="I150" s="79"/>
      <c r="J150" s="79"/>
    </row>
    <row r="151" spans="9:12">
      <c r="I151" s="79"/>
      <c r="J151" s="79"/>
    </row>
    <row r="152" spans="9:12">
      <c r="I152" s="79"/>
      <c r="J152" s="79"/>
    </row>
    <row r="153" spans="9:12">
      <c r="I153" s="79"/>
      <c r="J153" s="79"/>
      <c r="K153" s="79"/>
      <c r="L153" s="79"/>
    </row>
    <row r="154" spans="9:12">
      <c r="I154" s="79"/>
      <c r="J154" s="79"/>
    </row>
    <row r="155" spans="9:12">
      <c r="I155" s="79"/>
      <c r="J155" s="79"/>
    </row>
    <row r="156" spans="9:12">
      <c r="I156" s="79"/>
      <c r="J156" s="79"/>
    </row>
    <row r="157" spans="9:12">
      <c r="I157" s="79"/>
      <c r="J157" s="79"/>
    </row>
    <row r="158" spans="9:12">
      <c r="I158" s="79"/>
      <c r="J158" s="79"/>
    </row>
    <row r="159" spans="9:12">
      <c r="I159" s="79"/>
      <c r="J159" s="79"/>
    </row>
    <row r="160" spans="9:12">
      <c r="I160" s="79"/>
      <c r="J160" s="79"/>
      <c r="K160" s="79"/>
      <c r="L160" s="79"/>
    </row>
    <row r="161" spans="9:12">
      <c r="I161" s="79"/>
      <c r="J161" s="79"/>
    </row>
    <row r="162" spans="9:12">
      <c r="I162" s="79"/>
      <c r="J162" s="79"/>
    </row>
    <row r="163" spans="9:12">
      <c r="I163" s="79"/>
      <c r="J163" s="79"/>
    </row>
    <row r="164" spans="9:12">
      <c r="I164" s="79"/>
      <c r="J164" s="79"/>
    </row>
    <row r="165" spans="9:12">
      <c r="I165" s="79"/>
      <c r="J165" s="79"/>
    </row>
    <row r="166" spans="9:12">
      <c r="I166" s="79"/>
      <c r="J166" s="79"/>
    </row>
    <row r="167" spans="9:12">
      <c r="I167" s="79"/>
      <c r="J167" s="79"/>
      <c r="K167" s="79"/>
      <c r="L167" s="79"/>
    </row>
    <row r="168" spans="9:12">
      <c r="I168" s="79"/>
      <c r="J168" s="79"/>
    </row>
    <row r="169" spans="9:12">
      <c r="I169" s="79"/>
      <c r="J169" s="79"/>
    </row>
    <row r="170" spans="9:12">
      <c r="I170" s="79"/>
      <c r="J170" s="79"/>
    </row>
    <row r="171" spans="9:12">
      <c r="I171" s="79"/>
      <c r="J171" s="79"/>
    </row>
    <row r="172" spans="9:12">
      <c r="I172" s="79"/>
      <c r="J172" s="79"/>
    </row>
    <row r="173" spans="9:12">
      <c r="I173" s="79"/>
      <c r="J173" s="79"/>
    </row>
    <row r="174" spans="9:12">
      <c r="I174" s="79"/>
      <c r="J174" s="79"/>
      <c r="K174" s="79"/>
      <c r="L174" s="79"/>
    </row>
    <row r="175" spans="9:12">
      <c r="I175" s="79"/>
      <c r="J175" s="79"/>
    </row>
    <row r="176" spans="9:12">
      <c r="I176" s="79"/>
      <c r="J176" s="79"/>
    </row>
    <row r="177" spans="9:12">
      <c r="I177" s="79"/>
      <c r="J177" s="79"/>
    </row>
    <row r="178" spans="9:12">
      <c r="I178" s="79"/>
      <c r="J178" s="79"/>
    </row>
    <row r="179" spans="9:12">
      <c r="I179" s="79"/>
      <c r="J179" s="79"/>
    </row>
    <row r="180" spans="9:12">
      <c r="I180" s="79"/>
      <c r="J180" s="79"/>
    </row>
    <row r="181" spans="9:12">
      <c r="I181" s="79"/>
      <c r="J181" s="79"/>
      <c r="K181" s="79"/>
      <c r="L181" s="79"/>
    </row>
    <row r="182" spans="9:12">
      <c r="I182" s="79"/>
      <c r="J182" s="79"/>
    </row>
    <row r="183" spans="9:12">
      <c r="I183" s="79"/>
      <c r="J183" s="79"/>
    </row>
    <row r="184" spans="9:12">
      <c r="I184" s="79"/>
      <c r="J184" s="79"/>
    </row>
    <row r="185" spans="9:12">
      <c r="I185" s="79"/>
      <c r="J185" s="79"/>
    </row>
    <row r="186" spans="9:12">
      <c r="I186" s="79"/>
      <c r="J186" s="79"/>
    </row>
    <row r="187" spans="9:12">
      <c r="I187" s="79"/>
      <c r="J187" s="79"/>
    </row>
    <row r="188" spans="9:12">
      <c r="I188" s="79"/>
      <c r="J188" s="79"/>
      <c r="K188" s="79"/>
      <c r="L188" s="79"/>
    </row>
    <row r="189" spans="9:12">
      <c r="I189" s="79"/>
      <c r="J189" s="79"/>
    </row>
    <row r="190" spans="9:12">
      <c r="I190" s="79"/>
      <c r="J190" s="79"/>
    </row>
    <row r="191" spans="9:12">
      <c r="I191" s="79"/>
      <c r="J191" s="79"/>
    </row>
    <row r="192" spans="9:12">
      <c r="I192" s="79"/>
      <c r="J192" s="79"/>
    </row>
    <row r="193" spans="9:12">
      <c r="I193" s="79"/>
      <c r="J193" s="79"/>
    </row>
    <row r="194" spans="9:12">
      <c r="I194" s="79"/>
      <c r="J194" s="79"/>
    </row>
    <row r="195" spans="9:12">
      <c r="I195" s="79"/>
      <c r="J195" s="79"/>
      <c r="K195" s="79"/>
      <c r="L195" s="79"/>
    </row>
    <row r="196" spans="9:12">
      <c r="I196" s="79"/>
      <c r="J196" s="79"/>
    </row>
    <row r="197" spans="9:12">
      <c r="I197" s="79"/>
      <c r="J197" s="79"/>
    </row>
    <row r="198" spans="9:12">
      <c r="I198" s="79"/>
      <c r="J198" s="79"/>
    </row>
    <row r="199" spans="9:12">
      <c r="I199" s="79"/>
      <c r="J199" s="79"/>
    </row>
    <row r="200" spans="9:12">
      <c r="I200" s="79"/>
      <c r="J200" s="79"/>
    </row>
    <row r="201" spans="9:12">
      <c r="I201" s="79"/>
      <c r="J201" s="79"/>
    </row>
    <row r="202" spans="9:12">
      <c r="I202" s="79"/>
      <c r="J202" s="79"/>
      <c r="K202" s="79"/>
      <c r="L202" s="79"/>
    </row>
    <row r="203" spans="9:12">
      <c r="I203" s="79"/>
      <c r="J203" s="79"/>
    </row>
    <row r="204" spans="9:12">
      <c r="I204" s="79"/>
      <c r="J204" s="79"/>
    </row>
    <row r="205" spans="9:12">
      <c r="I205" s="79"/>
      <c r="J205" s="79"/>
    </row>
    <row r="206" spans="9:12">
      <c r="I206" s="79"/>
      <c r="J206" s="79"/>
    </row>
    <row r="207" spans="9:12">
      <c r="I207" s="79"/>
      <c r="J207" s="79"/>
    </row>
    <row r="208" spans="9:12">
      <c r="I208" s="79"/>
      <c r="J208" s="79"/>
    </row>
    <row r="209" spans="9:12">
      <c r="I209" s="79"/>
      <c r="J209" s="79"/>
      <c r="K209" s="79"/>
      <c r="L209" s="79"/>
    </row>
    <row r="210" spans="9:12">
      <c r="I210" s="79"/>
      <c r="J210" s="79"/>
    </row>
    <row r="211" spans="9:12">
      <c r="I211" s="79"/>
      <c r="J211" s="79"/>
    </row>
    <row r="212" spans="9:12">
      <c r="I212" s="79"/>
      <c r="J212" s="79"/>
    </row>
    <row r="213" spans="9:12">
      <c r="I213" s="79"/>
      <c r="J213" s="79"/>
    </row>
    <row r="214" spans="9:12">
      <c r="I214" s="79"/>
      <c r="J214" s="79"/>
    </row>
    <row r="215" spans="9:12">
      <c r="I215" s="79"/>
      <c r="J215" s="79"/>
    </row>
    <row r="216" spans="9:12">
      <c r="I216" s="79"/>
      <c r="J216" s="79"/>
      <c r="K216" s="79"/>
      <c r="L216" s="79"/>
    </row>
    <row r="217" spans="9:12">
      <c r="I217" s="79"/>
      <c r="J217" s="79"/>
    </row>
    <row r="218" spans="9:12">
      <c r="I218" s="79"/>
      <c r="J218" s="79"/>
    </row>
    <row r="219" spans="9:12">
      <c r="I219" s="79"/>
      <c r="J219" s="79"/>
    </row>
    <row r="220" spans="9:12">
      <c r="I220" s="79"/>
      <c r="J220" s="79"/>
    </row>
    <row r="221" spans="9:12">
      <c r="I221" s="79"/>
      <c r="J221" s="79"/>
    </row>
    <row r="222" spans="9:12">
      <c r="I222" s="79"/>
      <c r="J222" s="79"/>
    </row>
    <row r="223" spans="9:12">
      <c r="I223" s="79"/>
      <c r="J223" s="79"/>
      <c r="K223" s="79"/>
      <c r="L223" s="79"/>
    </row>
    <row r="224" spans="9:12">
      <c r="I224" s="79"/>
      <c r="J224" s="79"/>
    </row>
    <row r="225" spans="9:12">
      <c r="I225" s="79"/>
      <c r="J225" s="79"/>
    </row>
    <row r="226" spans="9:12">
      <c r="I226" s="79"/>
      <c r="J226" s="79"/>
    </row>
    <row r="227" spans="9:12">
      <c r="I227" s="79"/>
      <c r="J227" s="79"/>
    </row>
    <row r="228" spans="9:12">
      <c r="I228" s="79"/>
      <c r="J228" s="79"/>
    </row>
    <row r="229" spans="9:12">
      <c r="I229" s="79"/>
      <c r="J229" s="79"/>
    </row>
    <row r="230" spans="9:12">
      <c r="I230" s="79"/>
      <c r="J230" s="79"/>
      <c r="K230" s="79"/>
      <c r="L230" s="79"/>
    </row>
    <row r="231" spans="9:12">
      <c r="I231" s="79"/>
      <c r="J231" s="79"/>
    </row>
    <row r="232" spans="9:12">
      <c r="I232" s="79"/>
      <c r="J232" s="79"/>
    </row>
    <row r="233" spans="9:12">
      <c r="I233" s="79"/>
      <c r="J233" s="79"/>
    </row>
    <row r="234" spans="9:12">
      <c r="I234" s="79"/>
      <c r="J234" s="79"/>
    </row>
    <row r="235" spans="9:12">
      <c r="I235" s="79"/>
      <c r="J235" s="79"/>
    </row>
    <row r="236" spans="9:12">
      <c r="I236" s="79"/>
      <c r="J236" s="79"/>
    </row>
    <row r="237" spans="9:12">
      <c r="I237" s="79"/>
      <c r="J237" s="79"/>
      <c r="K237" s="79"/>
      <c r="L237" s="79"/>
    </row>
    <row r="238" spans="9:12">
      <c r="I238" s="79"/>
      <c r="J238" s="79"/>
    </row>
    <row r="239" spans="9:12">
      <c r="I239" s="79"/>
      <c r="J239" s="79"/>
    </row>
    <row r="240" spans="9:12">
      <c r="I240" s="79"/>
      <c r="J240" s="79"/>
    </row>
    <row r="241" spans="9:12">
      <c r="I241" s="79"/>
      <c r="J241" s="79"/>
    </row>
    <row r="242" spans="9:12">
      <c r="I242" s="79"/>
      <c r="J242" s="79"/>
    </row>
    <row r="243" spans="9:12">
      <c r="I243" s="79"/>
      <c r="J243" s="79"/>
    </row>
    <row r="244" spans="9:12">
      <c r="I244" s="79"/>
      <c r="J244" s="79"/>
      <c r="K244" s="79"/>
      <c r="L244" s="79"/>
    </row>
    <row r="245" spans="9:12">
      <c r="I245" s="79"/>
      <c r="J245" s="79"/>
    </row>
    <row r="246" spans="9:12">
      <c r="I246" s="79"/>
      <c r="J246" s="79"/>
    </row>
    <row r="247" spans="9:12">
      <c r="I247" s="79"/>
      <c r="J247" s="79"/>
    </row>
    <row r="248" spans="9:12">
      <c r="I248" s="79"/>
      <c r="J248" s="79"/>
    </row>
    <row r="249" spans="9:12">
      <c r="I249" s="79"/>
      <c r="J249" s="79"/>
    </row>
    <row r="250" spans="9:12">
      <c r="I250" s="79"/>
      <c r="J250" s="79"/>
    </row>
    <row r="251" spans="9:12">
      <c r="I251" s="79"/>
      <c r="J251" s="79"/>
      <c r="K251" s="79"/>
      <c r="L251" s="79"/>
    </row>
    <row r="252" spans="9:12">
      <c r="I252" s="79"/>
      <c r="J252" s="79"/>
    </row>
    <row r="253" spans="9:12">
      <c r="I253" s="79"/>
      <c r="J253" s="79"/>
    </row>
    <row r="254" spans="9:12">
      <c r="I254" s="79"/>
      <c r="J254" s="79"/>
    </row>
    <row r="255" spans="9:12">
      <c r="I255" s="79"/>
      <c r="J255" s="79"/>
    </row>
    <row r="256" spans="9:12">
      <c r="I256" s="79"/>
      <c r="J256" s="79"/>
    </row>
    <row r="257" spans="9:12">
      <c r="I257" s="79"/>
      <c r="J257" s="79"/>
    </row>
    <row r="258" spans="9:12">
      <c r="I258" s="79"/>
      <c r="J258" s="79"/>
      <c r="K258" s="79"/>
      <c r="L258" s="79"/>
    </row>
    <row r="259" spans="9:12">
      <c r="I259" s="79"/>
      <c r="J259" s="79"/>
    </row>
    <row r="260" spans="9:12">
      <c r="I260" s="79"/>
      <c r="J260" s="79"/>
    </row>
    <row r="261" spans="9:12">
      <c r="I261" s="79"/>
      <c r="J261" s="79"/>
    </row>
    <row r="262" spans="9:12">
      <c r="I262" s="79"/>
      <c r="J262" s="79"/>
    </row>
    <row r="263" spans="9:12">
      <c r="I263" s="79"/>
      <c r="J263" s="79"/>
    </row>
    <row r="264" spans="9:12">
      <c r="I264" s="79"/>
      <c r="J264" s="79"/>
    </row>
    <row r="265" spans="9:12">
      <c r="I265" s="79"/>
      <c r="J265" s="79"/>
      <c r="K265" s="79"/>
      <c r="L265" s="79"/>
    </row>
    <row r="266" spans="9:12">
      <c r="I266" s="79"/>
      <c r="J266" s="79"/>
    </row>
    <row r="267" spans="9:12">
      <c r="I267" s="79"/>
      <c r="J267" s="79"/>
    </row>
    <row r="268" spans="9:12">
      <c r="I268" s="79"/>
      <c r="J268" s="79"/>
    </row>
    <row r="269" spans="9:12">
      <c r="I269" s="79"/>
      <c r="J269" s="79"/>
    </row>
    <row r="270" spans="9:12">
      <c r="I270" s="79"/>
      <c r="J270" s="79"/>
    </row>
    <row r="271" spans="9:12">
      <c r="I271" s="79"/>
      <c r="J271" s="79"/>
    </row>
    <row r="272" spans="9:12">
      <c r="I272" s="79"/>
      <c r="J272" s="79"/>
      <c r="K272" s="79"/>
      <c r="L272" s="79"/>
    </row>
    <row r="273" spans="5:12">
      <c r="I273" s="79"/>
      <c r="J273" s="79"/>
    </row>
    <row r="274" spans="5:12">
      <c r="I274" s="79"/>
      <c r="J274" s="79"/>
    </row>
    <row r="275" spans="5:12">
      <c r="I275" s="79"/>
      <c r="J275" s="79"/>
    </row>
    <row r="276" spans="5:12">
      <c r="I276" s="79"/>
      <c r="J276" s="79"/>
    </row>
    <row r="277" spans="5:12">
      <c r="I277" s="79"/>
      <c r="J277" s="79"/>
    </row>
    <row r="278" spans="5:12">
      <c r="I278" s="79"/>
      <c r="J278" s="79"/>
    </row>
    <row r="279" spans="5:12">
      <c r="I279" s="79"/>
      <c r="J279" s="79"/>
      <c r="K279" s="79"/>
      <c r="L279" s="79"/>
    </row>
    <row r="280" spans="5:12">
      <c r="I280" s="79"/>
      <c r="J280" s="79"/>
    </row>
    <row r="281" spans="5:12">
      <c r="I281" s="79"/>
      <c r="J281" s="79"/>
    </row>
    <row r="282" spans="5:12">
      <c r="I282" s="79"/>
      <c r="J282" s="79"/>
    </row>
    <row r="283" spans="5:12">
      <c r="I283" s="79"/>
      <c r="J283" s="79"/>
    </row>
    <row r="284" spans="5:12">
      <c r="I284" s="79"/>
      <c r="J284" s="79"/>
    </row>
    <row r="285" spans="5:12">
      <c r="I285" s="79"/>
      <c r="J285" s="79"/>
    </row>
    <row r="286" spans="5:12">
      <c r="I286" s="79"/>
      <c r="J286" s="79"/>
      <c r="K286" s="79"/>
      <c r="L286" s="79"/>
    </row>
    <row r="287" spans="5:12">
      <c r="E287" s="79"/>
      <c r="F287" s="79"/>
      <c r="G287" s="79"/>
      <c r="H287" s="79"/>
      <c r="I287" s="79"/>
      <c r="J287" s="79"/>
    </row>
    <row r="288" spans="5:12">
      <c r="E288" s="79"/>
      <c r="F288" s="79"/>
      <c r="G288" s="79"/>
      <c r="H288" s="79"/>
      <c r="I288" s="79"/>
      <c r="J288" s="79"/>
    </row>
    <row r="289" spans="5:12">
      <c r="E289" s="79"/>
      <c r="F289" s="79"/>
      <c r="G289" s="79"/>
      <c r="H289" s="79"/>
      <c r="I289" s="79"/>
      <c r="J289" s="79"/>
    </row>
    <row r="290" spans="5:12">
      <c r="E290" s="79"/>
      <c r="F290" s="79"/>
      <c r="G290" s="79"/>
      <c r="H290" s="79"/>
      <c r="I290" s="79"/>
      <c r="J290" s="79"/>
    </row>
    <row r="291" spans="5:12">
      <c r="E291" s="79"/>
      <c r="F291" s="79"/>
      <c r="G291" s="79"/>
      <c r="H291" s="79"/>
      <c r="I291" s="79"/>
      <c r="J291" s="79"/>
    </row>
    <row r="292" spans="5:12">
      <c r="E292" s="79"/>
      <c r="F292" s="79"/>
      <c r="G292" s="79"/>
      <c r="H292" s="79"/>
      <c r="I292" s="79"/>
      <c r="J292" s="79"/>
    </row>
    <row r="293" spans="5:12">
      <c r="E293" s="79"/>
      <c r="F293" s="79"/>
      <c r="G293" s="79"/>
      <c r="H293" s="79"/>
      <c r="I293" s="79"/>
      <c r="J293" s="79"/>
      <c r="K293" s="79"/>
      <c r="L293" s="79"/>
    </row>
    <row r="294" spans="5:12">
      <c r="E294" s="79"/>
      <c r="F294" s="79"/>
      <c r="G294" s="79"/>
      <c r="H294" s="79"/>
      <c r="I294" s="79"/>
      <c r="J294" s="79"/>
    </row>
    <row r="295" spans="5:12">
      <c r="E295" s="79"/>
      <c r="F295" s="79"/>
      <c r="G295" s="79"/>
      <c r="H295" s="79"/>
      <c r="I295" s="79"/>
      <c r="J295" s="79"/>
    </row>
    <row r="296" spans="5:12">
      <c r="E296" s="79"/>
      <c r="F296" s="79"/>
      <c r="G296" s="79"/>
      <c r="H296" s="79"/>
      <c r="I296" s="79"/>
      <c r="J296" s="79"/>
    </row>
    <row r="297" spans="5:12">
      <c r="E297" s="79"/>
      <c r="F297" s="79"/>
      <c r="G297" s="79"/>
      <c r="H297" s="79"/>
      <c r="I297" s="79"/>
      <c r="J297" s="79"/>
    </row>
    <row r="298" spans="5:12">
      <c r="E298" s="79"/>
      <c r="F298" s="79"/>
      <c r="G298" s="79"/>
      <c r="H298" s="79"/>
      <c r="I298" s="79"/>
      <c r="J298" s="79"/>
    </row>
    <row r="299" spans="5:12">
      <c r="E299" s="79"/>
      <c r="F299" s="79"/>
      <c r="G299" s="79"/>
      <c r="H299" s="79"/>
      <c r="I299" s="79"/>
      <c r="J299" s="79"/>
    </row>
    <row r="300" spans="5:12">
      <c r="E300" s="79"/>
      <c r="F300" s="79"/>
      <c r="G300" s="79"/>
      <c r="H300" s="79"/>
      <c r="I300" s="79"/>
      <c r="J300" s="79"/>
      <c r="K300" s="79"/>
      <c r="L300" s="79"/>
    </row>
    <row r="301" spans="5:12">
      <c r="E301" s="79"/>
      <c r="F301" s="79"/>
      <c r="G301" s="79"/>
      <c r="H301" s="79"/>
      <c r="I301" s="79"/>
      <c r="J301" s="79"/>
    </row>
    <row r="302" spans="5:12">
      <c r="E302" s="79"/>
      <c r="F302" s="79"/>
      <c r="G302" s="79"/>
      <c r="H302" s="79"/>
      <c r="I302" s="79"/>
      <c r="J302" s="79"/>
    </row>
    <row r="303" spans="5:12">
      <c r="E303" s="79"/>
      <c r="F303" s="79"/>
      <c r="G303" s="79"/>
      <c r="H303" s="79"/>
      <c r="I303" s="79"/>
      <c r="J303" s="79"/>
    </row>
    <row r="304" spans="5:12">
      <c r="E304" s="79"/>
      <c r="F304" s="79"/>
      <c r="G304" s="79"/>
      <c r="H304" s="79"/>
      <c r="I304" s="79"/>
      <c r="J304" s="79"/>
    </row>
    <row r="305" spans="5:12">
      <c r="E305" s="79"/>
      <c r="F305" s="79"/>
      <c r="G305" s="79"/>
      <c r="H305" s="79"/>
      <c r="I305" s="79"/>
      <c r="J305" s="79"/>
    </row>
    <row r="306" spans="5:12">
      <c r="E306" s="79"/>
      <c r="F306" s="79"/>
      <c r="G306" s="79"/>
      <c r="H306" s="79"/>
      <c r="I306" s="79"/>
      <c r="J306" s="79"/>
    </row>
    <row r="307" spans="5:12">
      <c r="E307" s="79"/>
      <c r="F307" s="79"/>
      <c r="G307" s="79"/>
      <c r="H307" s="79"/>
      <c r="I307" s="79"/>
      <c r="J307" s="79"/>
      <c r="K307" s="79"/>
      <c r="L307" s="79"/>
    </row>
    <row r="308" spans="5:12">
      <c r="E308" s="79"/>
      <c r="F308" s="79"/>
      <c r="G308" s="79"/>
      <c r="H308" s="79"/>
      <c r="I308" s="79"/>
      <c r="J308" s="79"/>
    </row>
    <row r="309" spans="5:12">
      <c r="E309" s="79"/>
      <c r="F309" s="79"/>
      <c r="G309" s="79"/>
      <c r="H309" s="79"/>
      <c r="I309" s="79"/>
      <c r="J309" s="79"/>
    </row>
    <row r="310" spans="5:12">
      <c r="E310" s="79"/>
      <c r="F310" s="79"/>
      <c r="G310" s="79"/>
      <c r="H310" s="79"/>
      <c r="I310" s="79"/>
      <c r="J310" s="79"/>
    </row>
    <row r="311" spans="5:12">
      <c r="E311" s="79"/>
      <c r="F311" s="79"/>
      <c r="G311" s="79"/>
      <c r="H311" s="79"/>
      <c r="I311" s="79"/>
      <c r="J311" s="79"/>
    </row>
    <row r="312" spans="5:12">
      <c r="E312" s="79"/>
      <c r="F312" s="79"/>
      <c r="G312" s="79"/>
      <c r="H312" s="79"/>
      <c r="I312" s="79"/>
      <c r="J312" s="79"/>
    </row>
    <row r="313" spans="5:12">
      <c r="E313" s="79"/>
      <c r="F313" s="79"/>
      <c r="G313" s="79"/>
      <c r="H313" s="79"/>
      <c r="I313" s="79"/>
      <c r="J313" s="79"/>
    </row>
    <row r="314" spans="5:12">
      <c r="E314" s="79"/>
      <c r="F314" s="79"/>
      <c r="G314" s="79"/>
      <c r="H314" s="79"/>
      <c r="I314" s="79"/>
      <c r="J314" s="79"/>
      <c r="K314" s="79"/>
      <c r="L314" s="79"/>
    </row>
    <row r="315" spans="5:12">
      <c r="E315" s="79"/>
      <c r="F315" s="79"/>
      <c r="G315" s="79"/>
      <c r="H315" s="79"/>
      <c r="I315" s="79"/>
      <c r="J315" s="79"/>
    </row>
    <row r="316" spans="5:12">
      <c r="E316" s="79"/>
      <c r="F316" s="79"/>
      <c r="G316" s="79"/>
      <c r="H316" s="79"/>
      <c r="I316" s="79"/>
      <c r="J316" s="79"/>
    </row>
    <row r="317" spans="5:12">
      <c r="E317" s="79"/>
      <c r="F317" s="79"/>
      <c r="G317" s="79"/>
      <c r="H317" s="79"/>
      <c r="I317" s="79"/>
      <c r="J317" s="79"/>
    </row>
    <row r="318" spans="5:12">
      <c r="E318" s="79"/>
      <c r="F318" s="79"/>
      <c r="G318" s="79"/>
      <c r="H318" s="79"/>
      <c r="I318" s="79"/>
      <c r="J318" s="79"/>
    </row>
    <row r="319" spans="5:12">
      <c r="E319" s="79"/>
      <c r="F319" s="79"/>
      <c r="G319" s="79"/>
      <c r="H319" s="79"/>
      <c r="I319" s="79"/>
      <c r="J319" s="79"/>
    </row>
    <row r="320" spans="5:12">
      <c r="E320" s="79"/>
      <c r="F320" s="79"/>
      <c r="G320" s="79"/>
      <c r="H320" s="79"/>
      <c r="I320" s="79"/>
      <c r="J320" s="79"/>
    </row>
    <row r="321" spans="5:12">
      <c r="E321" s="79"/>
      <c r="F321" s="79"/>
      <c r="G321" s="79"/>
      <c r="H321" s="79"/>
      <c r="I321" s="79"/>
      <c r="J321" s="79"/>
      <c r="K321" s="79"/>
      <c r="L321" s="79"/>
    </row>
    <row r="322" spans="5:12">
      <c r="E322" s="79"/>
      <c r="F322" s="79"/>
      <c r="G322" s="79"/>
      <c r="H322" s="79"/>
      <c r="I322" s="79"/>
      <c r="J322" s="79"/>
    </row>
    <row r="323" spans="5:12">
      <c r="E323" s="79"/>
      <c r="F323" s="79"/>
      <c r="G323" s="79"/>
      <c r="H323" s="79"/>
      <c r="I323" s="79"/>
      <c r="J323" s="79"/>
    </row>
    <row r="324" spans="5:12">
      <c r="E324" s="79"/>
      <c r="F324" s="79"/>
      <c r="G324" s="79"/>
      <c r="H324" s="79"/>
      <c r="I324" s="79"/>
      <c r="J324" s="79"/>
    </row>
    <row r="325" spans="5:12">
      <c r="E325" s="79"/>
      <c r="F325" s="79"/>
      <c r="G325" s="79"/>
      <c r="H325" s="79"/>
      <c r="I325" s="79"/>
      <c r="J325" s="79"/>
    </row>
    <row r="326" spans="5:12">
      <c r="E326" s="79"/>
      <c r="F326" s="79"/>
      <c r="G326" s="79"/>
      <c r="H326" s="79"/>
      <c r="I326" s="79"/>
      <c r="J326" s="79"/>
    </row>
    <row r="327" spans="5:12">
      <c r="E327" s="79"/>
      <c r="F327" s="79"/>
      <c r="G327" s="79"/>
      <c r="H327" s="79"/>
      <c r="I327" s="79"/>
      <c r="J327" s="79"/>
    </row>
    <row r="328" spans="5:12">
      <c r="E328" s="79"/>
      <c r="F328" s="79"/>
      <c r="G328" s="79"/>
      <c r="H328" s="79"/>
      <c r="I328" s="79"/>
      <c r="J328" s="79"/>
      <c r="K328" s="79"/>
      <c r="L328" s="79"/>
    </row>
    <row r="329" spans="5:12">
      <c r="E329" s="79"/>
      <c r="F329" s="79"/>
      <c r="G329" s="79"/>
      <c r="H329" s="79"/>
      <c r="I329" s="79"/>
      <c r="J329" s="79"/>
    </row>
    <row r="330" spans="5:12">
      <c r="E330" s="79"/>
      <c r="F330" s="79"/>
      <c r="G330" s="79"/>
      <c r="H330" s="79"/>
      <c r="I330" s="79"/>
      <c r="J330" s="79"/>
    </row>
    <row r="331" spans="5:12">
      <c r="E331" s="79"/>
      <c r="F331" s="79"/>
      <c r="G331" s="79"/>
      <c r="H331" s="79"/>
      <c r="I331" s="79"/>
      <c r="J331" s="79"/>
    </row>
    <row r="332" spans="5:12">
      <c r="E332" s="79"/>
      <c r="F332" s="79"/>
      <c r="G332" s="79"/>
      <c r="H332" s="79"/>
      <c r="I332" s="79"/>
      <c r="J332" s="79"/>
    </row>
    <row r="333" spans="5:12">
      <c r="E333" s="79"/>
      <c r="F333" s="79"/>
      <c r="G333" s="79"/>
      <c r="H333" s="79"/>
      <c r="I333" s="79"/>
      <c r="J333" s="79"/>
    </row>
    <row r="334" spans="5:12">
      <c r="E334" s="79"/>
      <c r="F334" s="79"/>
      <c r="G334" s="79"/>
      <c r="H334" s="79"/>
      <c r="I334" s="79"/>
      <c r="J334" s="79"/>
    </row>
    <row r="335" spans="5:12">
      <c r="E335" s="79"/>
      <c r="F335" s="79"/>
      <c r="G335" s="79"/>
      <c r="H335" s="79"/>
      <c r="I335" s="79"/>
      <c r="J335" s="79"/>
      <c r="K335" s="79"/>
      <c r="L335" s="79"/>
    </row>
    <row r="336" spans="5:12">
      <c r="E336" s="79"/>
      <c r="F336" s="79"/>
      <c r="G336" s="79"/>
      <c r="H336" s="79"/>
      <c r="I336" s="79"/>
      <c r="J336" s="79"/>
    </row>
    <row r="337" spans="5:12">
      <c r="E337" s="79"/>
      <c r="F337" s="79"/>
      <c r="G337" s="79"/>
      <c r="H337" s="79"/>
      <c r="I337" s="79"/>
      <c r="J337" s="79"/>
    </row>
    <row r="338" spans="5:12">
      <c r="E338" s="79"/>
      <c r="F338" s="79"/>
      <c r="G338" s="79"/>
      <c r="H338" s="79"/>
      <c r="I338" s="79"/>
      <c r="J338" s="79"/>
    </row>
    <row r="339" spans="5:12">
      <c r="E339" s="79"/>
      <c r="F339" s="79"/>
      <c r="G339" s="79"/>
      <c r="H339" s="79"/>
      <c r="I339" s="79"/>
      <c r="J339" s="79"/>
    </row>
    <row r="340" spans="5:12">
      <c r="E340" s="79"/>
      <c r="F340" s="79"/>
      <c r="G340" s="79"/>
      <c r="H340" s="79"/>
      <c r="I340" s="79"/>
      <c r="J340" s="79"/>
    </row>
    <row r="341" spans="5:12">
      <c r="E341" s="79"/>
      <c r="F341" s="79"/>
      <c r="G341" s="79"/>
      <c r="H341" s="79"/>
      <c r="I341" s="79"/>
      <c r="J341" s="79"/>
    </row>
    <row r="342" spans="5:12">
      <c r="E342" s="79"/>
      <c r="F342" s="79"/>
      <c r="G342" s="79"/>
      <c r="H342" s="79"/>
      <c r="I342" s="79"/>
      <c r="J342" s="79"/>
      <c r="K342" s="79"/>
      <c r="L342" s="79"/>
    </row>
    <row r="343" spans="5:12">
      <c r="E343" s="79"/>
      <c r="F343" s="79"/>
      <c r="G343" s="79"/>
      <c r="H343" s="79"/>
      <c r="I343" s="79"/>
      <c r="J343" s="79"/>
    </row>
    <row r="344" spans="5:12">
      <c r="E344" s="79"/>
      <c r="F344" s="79"/>
      <c r="G344" s="79"/>
      <c r="H344" s="79"/>
      <c r="I344" s="79"/>
      <c r="J344" s="79"/>
    </row>
    <row r="345" spans="5:12">
      <c r="E345" s="79"/>
      <c r="F345" s="79"/>
      <c r="G345" s="79"/>
      <c r="H345" s="79"/>
      <c r="I345" s="79"/>
      <c r="J345" s="79"/>
    </row>
    <row r="346" spans="5:12">
      <c r="E346" s="79"/>
      <c r="F346" s="79"/>
      <c r="G346" s="79"/>
      <c r="H346" s="79"/>
      <c r="I346" s="79"/>
      <c r="J346" s="79"/>
    </row>
    <row r="347" spans="5:12">
      <c r="E347" s="79"/>
      <c r="F347" s="79"/>
      <c r="G347" s="79"/>
      <c r="H347" s="79"/>
      <c r="I347" s="79"/>
      <c r="J347" s="79"/>
    </row>
    <row r="348" spans="5:12">
      <c r="E348" s="79"/>
      <c r="F348" s="79"/>
      <c r="G348" s="79"/>
      <c r="H348" s="79"/>
      <c r="I348" s="79"/>
      <c r="J348" s="79"/>
    </row>
    <row r="349" spans="5:12">
      <c r="E349" s="79"/>
      <c r="F349" s="79"/>
      <c r="G349" s="79"/>
      <c r="H349" s="79"/>
      <c r="I349" s="79"/>
      <c r="J349" s="79"/>
      <c r="K349" s="79"/>
      <c r="L349" s="79"/>
    </row>
    <row r="350" spans="5:12">
      <c r="E350" s="79"/>
      <c r="F350" s="79"/>
      <c r="G350" s="79"/>
      <c r="H350" s="79"/>
      <c r="I350" s="79"/>
      <c r="J350" s="79"/>
    </row>
    <row r="351" spans="5:12">
      <c r="E351" s="79"/>
      <c r="F351" s="79"/>
      <c r="G351" s="79"/>
      <c r="H351" s="79"/>
      <c r="I351" s="79"/>
      <c r="J351" s="79"/>
    </row>
    <row r="352" spans="5:12">
      <c r="E352" s="79"/>
      <c r="F352" s="79"/>
      <c r="G352" s="79"/>
      <c r="H352" s="79"/>
      <c r="I352" s="79"/>
      <c r="J352" s="79"/>
    </row>
    <row r="353" spans="5:12">
      <c r="E353" s="79"/>
      <c r="F353" s="79"/>
      <c r="G353" s="79"/>
      <c r="H353" s="79"/>
      <c r="I353" s="79"/>
      <c r="J353" s="79"/>
    </row>
    <row r="354" spans="5:12">
      <c r="E354" s="79"/>
      <c r="F354" s="79"/>
      <c r="G354" s="79"/>
      <c r="H354" s="79"/>
      <c r="I354" s="79"/>
      <c r="J354" s="79"/>
    </row>
    <row r="355" spans="5:12">
      <c r="E355" s="79"/>
      <c r="F355" s="79"/>
      <c r="G355" s="79"/>
      <c r="H355" s="79"/>
      <c r="I355" s="79"/>
      <c r="J355" s="79"/>
    </row>
    <row r="356" spans="5:12">
      <c r="E356" s="79"/>
      <c r="F356" s="79"/>
      <c r="G356" s="79"/>
      <c r="H356" s="79"/>
      <c r="I356" s="79"/>
      <c r="J356" s="79"/>
      <c r="K356" s="79"/>
      <c r="L356" s="79"/>
    </row>
    <row r="357" spans="5:12">
      <c r="E357" s="79"/>
      <c r="F357" s="79"/>
      <c r="G357" s="79"/>
      <c r="H357" s="79"/>
      <c r="I357" s="79"/>
      <c r="J357" s="79"/>
    </row>
    <row r="358" spans="5:12">
      <c r="E358" s="79"/>
      <c r="F358" s="79"/>
      <c r="G358" s="79"/>
      <c r="H358" s="79"/>
      <c r="I358" s="79"/>
      <c r="J358" s="79"/>
    </row>
    <row r="359" spans="5:12">
      <c r="E359" s="79"/>
      <c r="F359" s="79"/>
      <c r="G359" s="79"/>
      <c r="H359" s="79"/>
      <c r="I359" s="79"/>
      <c r="J359" s="79"/>
    </row>
    <row r="360" spans="5:12">
      <c r="E360" s="79"/>
      <c r="F360" s="79"/>
      <c r="G360" s="79"/>
      <c r="H360" s="79"/>
      <c r="I360" s="79"/>
      <c r="J360" s="79"/>
    </row>
    <row r="361" spans="5:12">
      <c r="E361" s="79"/>
      <c r="F361" s="79"/>
      <c r="G361" s="79"/>
      <c r="H361" s="79"/>
      <c r="I361" s="79"/>
      <c r="J361" s="79"/>
    </row>
    <row r="362" spans="5:12">
      <c r="E362" s="79"/>
      <c r="F362" s="79"/>
      <c r="G362" s="79"/>
      <c r="H362" s="79"/>
      <c r="I362" s="79"/>
      <c r="J362" s="79"/>
    </row>
    <row r="363" spans="5:12">
      <c r="E363" s="79"/>
      <c r="F363" s="79"/>
      <c r="G363" s="79"/>
      <c r="H363" s="79"/>
      <c r="I363" s="79"/>
      <c r="J363" s="79"/>
      <c r="K363" s="79"/>
      <c r="L363" s="79"/>
    </row>
    <row r="364" spans="5:12">
      <c r="E364" s="79"/>
      <c r="F364" s="79"/>
      <c r="G364" s="79"/>
      <c r="H364" s="79"/>
      <c r="I364" s="79"/>
      <c r="J364" s="79"/>
    </row>
    <row r="365" spans="5:12">
      <c r="E365" s="79"/>
      <c r="F365" s="79"/>
      <c r="G365" s="79"/>
      <c r="H365" s="79"/>
      <c r="I365" s="79"/>
      <c r="J365" s="79"/>
    </row>
    <row r="366" spans="5:12">
      <c r="E366" s="79"/>
      <c r="F366" s="79"/>
      <c r="G366" s="79"/>
      <c r="H366" s="79"/>
      <c r="I366" s="79"/>
      <c r="J366" s="79"/>
    </row>
    <row r="367" spans="5:12">
      <c r="E367" s="79"/>
      <c r="F367" s="79"/>
      <c r="G367" s="79"/>
      <c r="H367" s="79"/>
      <c r="I367" s="79"/>
      <c r="J367" s="79"/>
    </row>
    <row r="368" spans="5:12">
      <c r="E368" s="79"/>
      <c r="F368" s="79"/>
      <c r="G368" s="79"/>
      <c r="H368" s="79"/>
      <c r="I368" s="79"/>
      <c r="J368" s="79"/>
    </row>
    <row r="369" spans="5:12">
      <c r="E369" s="79"/>
      <c r="F369" s="79"/>
      <c r="G369" s="79"/>
      <c r="H369" s="79"/>
      <c r="I369" s="79"/>
      <c r="J369" s="79"/>
    </row>
    <row r="370" spans="5:12">
      <c r="E370" s="79"/>
      <c r="F370" s="79"/>
      <c r="G370" s="79"/>
      <c r="H370" s="79"/>
      <c r="I370" s="79"/>
      <c r="J370" s="79"/>
      <c r="K370" s="79"/>
      <c r="L370" s="79"/>
    </row>
    <row r="371" spans="5:12">
      <c r="E371" s="79"/>
      <c r="F371" s="79"/>
      <c r="G371" s="79"/>
      <c r="H371" s="79"/>
      <c r="I371" s="79"/>
      <c r="J371" s="79"/>
    </row>
    <row r="372" spans="5:12">
      <c r="E372" s="79"/>
      <c r="F372" s="79"/>
      <c r="G372" s="79"/>
      <c r="H372" s="79"/>
      <c r="I372" s="79"/>
      <c r="J372" s="79"/>
    </row>
    <row r="373" spans="5:12">
      <c r="E373" s="79"/>
      <c r="F373" s="79"/>
      <c r="G373" s="79"/>
      <c r="H373" s="79"/>
      <c r="I373" s="79"/>
      <c r="J373" s="79"/>
    </row>
    <row r="374" spans="5:12">
      <c r="E374" s="79"/>
      <c r="F374" s="79"/>
      <c r="G374" s="79"/>
      <c r="H374" s="79"/>
      <c r="I374" s="79"/>
      <c r="J374" s="79"/>
    </row>
    <row r="375" spans="5:12">
      <c r="E375" s="79"/>
      <c r="F375" s="79"/>
      <c r="G375" s="79"/>
      <c r="H375" s="79"/>
      <c r="I375" s="79"/>
      <c r="J375" s="79"/>
    </row>
    <row r="376" spans="5:12">
      <c r="E376" s="79"/>
      <c r="F376" s="79"/>
      <c r="G376" s="79"/>
      <c r="H376" s="79"/>
      <c r="I376" s="79"/>
      <c r="J376" s="79"/>
    </row>
    <row r="377" spans="5:12">
      <c r="E377" s="79"/>
      <c r="F377" s="79"/>
      <c r="G377" s="79"/>
      <c r="H377" s="79"/>
      <c r="I377" s="79"/>
      <c r="J377" s="79"/>
      <c r="K377" s="79"/>
      <c r="L377" s="79"/>
    </row>
    <row r="378" spans="5:12">
      <c r="E378" s="79"/>
      <c r="F378" s="79"/>
      <c r="G378" s="79"/>
      <c r="H378" s="79"/>
      <c r="I378" s="79"/>
      <c r="J378" s="79"/>
    </row>
    <row r="379" spans="5:12">
      <c r="E379" s="79"/>
      <c r="F379" s="79"/>
      <c r="G379" s="79"/>
      <c r="H379" s="79"/>
      <c r="I379" s="79"/>
      <c r="J379" s="79"/>
    </row>
    <row r="380" spans="5:12">
      <c r="E380" s="79"/>
      <c r="F380" s="79"/>
      <c r="G380" s="79"/>
      <c r="H380" s="79"/>
      <c r="I380" s="79"/>
      <c r="J380" s="79"/>
    </row>
    <row r="381" spans="5:12">
      <c r="E381" s="79"/>
      <c r="F381" s="79"/>
      <c r="G381" s="79"/>
      <c r="H381" s="79"/>
      <c r="I381" s="79"/>
      <c r="J381" s="79"/>
    </row>
    <row r="382" spans="5:12">
      <c r="E382" s="79"/>
      <c r="F382" s="79"/>
      <c r="G382" s="79"/>
      <c r="H382" s="79"/>
      <c r="I382" s="79"/>
      <c r="J382" s="79"/>
    </row>
    <row r="383" spans="5:12">
      <c r="E383" s="79"/>
      <c r="F383" s="79"/>
      <c r="G383" s="79"/>
      <c r="H383" s="79"/>
      <c r="I383" s="79"/>
      <c r="J383" s="79"/>
    </row>
    <row r="384" spans="5:12">
      <c r="E384" s="79"/>
      <c r="F384" s="79"/>
      <c r="G384" s="79"/>
      <c r="H384" s="79"/>
      <c r="I384" s="79"/>
      <c r="J384" s="79"/>
      <c r="K384" s="79"/>
      <c r="L384" s="79"/>
    </row>
    <row r="385" spans="5:12">
      <c r="E385" s="79"/>
      <c r="F385" s="79"/>
      <c r="G385" s="79"/>
      <c r="H385" s="79"/>
      <c r="I385" s="79"/>
      <c r="J385" s="79"/>
    </row>
    <row r="386" spans="5:12">
      <c r="E386" s="79"/>
      <c r="F386" s="79"/>
      <c r="G386" s="79"/>
      <c r="H386" s="79"/>
      <c r="I386" s="79"/>
      <c r="J386" s="79"/>
    </row>
    <row r="387" spans="5:12">
      <c r="E387" s="79"/>
      <c r="F387" s="79"/>
      <c r="G387" s="79"/>
      <c r="H387" s="79"/>
      <c r="I387" s="79"/>
      <c r="J387" s="79"/>
    </row>
    <row r="388" spans="5:12">
      <c r="E388" s="79"/>
      <c r="F388" s="79"/>
      <c r="G388" s="79"/>
      <c r="H388" s="79"/>
      <c r="I388" s="79"/>
      <c r="J388" s="79"/>
    </row>
    <row r="389" spans="5:12">
      <c r="E389" s="79"/>
      <c r="F389" s="79"/>
      <c r="G389" s="79"/>
      <c r="H389" s="79"/>
      <c r="I389" s="79"/>
      <c r="J389" s="79"/>
    </row>
    <row r="390" spans="5:12">
      <c r="E390" s="79"/>
      <c r="F390" s="79"/>
      <c r="G390" s="79"/>
      <c r="H390" s="79"/>
      <c r="I390" s="79"/>
      <c r="J390" s="79"/>
    </row>
    <row r="391" spans="5:12">
      <c r="E391" s="79"/>
      <c r="F391" s="79"/>
      <c r="G391" s="79"/>
      <c r="H391" s="79"/>
      <c r="I391" s="79"/>
      <c r="J391" s="79"/>
      <c r="K391" s="79"/>
      <c r="L391" s="79"/>
    </row>
    <row r="392" spans="5:12">
      <c r="E392" s="79"/>
      <c r="F392" s="79"/>
      <c r="G392" s="79"/>
      <c r="H392" s="79"/>
      <c r="I392" s="79"/>
      <c r="J392" s="79"/>
    </row>
    <row r="393" spans="5:12">
      <c r="E393" s="79"/>
      <c r="F393" s="79"/>
      <c r="G393" s="79"/>
      <c r="H393" s="79"/>
      <c r="I393" s="79"/>
      <c r="J393" s="79"/>
    </row>
    <row r="394" spans="5:12">
      <c r="E394" s="79"/>
      <c r="F394" s="79"/>
      <c r="G394" s="79"/>
      <c r="H394" s="79"/>
      <c r="I394" s="79"/>
      <c r="J394" s="79"/>
    </row>
    <row r="395" spans="5:12">
      <c r="E395" s="79"/>
      <c r="F395" s="79"/>
      <c r="G395" s="79"/>
      <c r="H395" s="79"/>
      <c r="I395" s="79"/>
      <c r="J395" s="79"/>
    </row>
    <row r="396" spans="5:12">
      <c r="E396" s="79"/>
      <c r="F396" s="79"/>
      <c r="G396" s="79"/>
      <c r="H396" s="79"/>
      <c r="I396" s="79"/>
      <c r="J396" s="79"/>
    </row>
    <row r="397" spans="5:12">
      <c r="E397" s="79"/>
      <c r="F397" s="79"/>
      <c r="G397" s="79"/>
      <c r="H397" s="79"/>
      <c r="I397" s="79"/>
      <c r="J397" s="79"/>
    </row>
    <row r="398" spans="5:12">
      <c r="E398" s="79"/>
      <c r="F398" s="79"/>
      <c r="G398" s="79"/>
      <c r="H398" s="79"/>
      <c r="I398" s="79"/>
      <c r="J398" s="79"/>
      <c r="K398" s="79"/>
      <c r="L398" s="79"/>
    </row>
    <row r="399" spans="5:12">
      <c r="E399" s="79"/>
      <c r="F399" s="79"/>
      <c r="G399" s="79"/>
      <c r="H399" s="79"/>
      <c r="I399" s="79"/>
      <c r="J399" s="79"/>
    </row>
    <row r="400" spans="5:12">
      <c r="E400" s="79"/>
      <c r="F400" s="79"/>
      <c r="G400" s="79"/>
      <c r="H400" s="79"/>
      <c r="I400" s="79"/>
      <c r="J400" s="79"/>
    </row>
    <row r="401" spans="5:12">
      <c r="E401" s="79"/>
      <c r="F401" s="79"/>
      <c r="G401" s="79"/>
      <c r="H401" s="79"/>
      <c r="I401" s="79"/>
      <c r="J401" s="79"/>
    </row>
    <row r="402" spans="5:12">
      <c r="E402" s="79"/>
      <c r="F402" s="79"/>
      <c r="G402" s="79"/>
      <c r="H402" s="79"/>
      <c r="I402" s="79"/>
      <c r="J402" s="79"/>
    </row>
    <row r="403" spans="5:12">
      <c r="E403" s="79"/>
      <c r="F403" s="79"/>
      <c r="G403" s="79"/>
      <c r="H403" s="79"/>
      <c r="I403" s="79"/>
      <c r="J403" s="79"/>
    </row>
    <row r="404" spans="5:12">
      <c r="E404" s="79"/>
      <c r="F404" s="79"/>
      <c r="G404" s="79"/>
      <c r="H404" s="79"/>
      <c r="I404" s="79"/>
      <c r="J404" s="79"/>
    </row>
    <row r="405" spans="5:12">
      <c r="E405" s="79"/>
      <c r="F405" s="79"/>
      <c r="G405" s="79"/>
      <c r="H405" s="79"/>
      <c r="I405" s="79"/>
      <c r="J405" s="79"/>
      <c r="K405" s="79"/>
      <c r="L405" s="79"/>
    </row>
    <row r="406" spans="5:12">
      <c r="E406" s="79"/>
      <c r="F406" s="79"/>
      <c r="G406" s="79"/>
      <c r="H406" s="79"/>
      <c r="I406" s="79"/>
      <c r="J406" s="79"/>
    </row>
    <row r="407" spans="5:12">
      <c r="E407" s="79"/>
      <c r="F407" s="79"/>
      <c r="G407" s="79"/>
      <c r="H407" s="79"/>
      <c r="I407" s="79"/>
      <c r="J407" s="79"/>
    </row>
    <row r="408" spans="5:12">
      <c r="E408" s="79"/>
      <c r="F408" s="79"/>
      <c r="G408" s="79"/>
      <c r="H408" s="79"/>
      <c r="I408" s="79"/>
      <c r="J408" s="79"/>
    </row>
    <row r="409" spans="5:12">
      <c r="E409" s="79"/>
      <c r="F409" s="79"/>
      <c r="G409" s="79"/>
      <c r="H409" s="79"/>
      <c r="I409" s="79"/>
      <c r="J409" s="79"/>
    </row>
    <row r="410" spans="5:12">
      <c r="E410" s="79"/>
      <c r="F410" s="79"/>
      <c r="G410" s="79"/>
      <c r="H410" s="79"/>
      <c r="I410" s="79"/>
      <c r="J410" s="79"/>
    </row>
    <row r="411" spans="5:12">
      <c r="E411" s="79"/>
      <c r="F411" s="79"/>
      <c r="G411" s="79"/>
      <c r="H411" s="79"/>
      <c r="I411" s="79"/>
      <c r="J411" s="79"/>
    </row>
    <row r="412" spans="5:12">
      <c r="E412" s="79"/>
      <c r="F412" s="79"/>
      <c r="G412" s="79"/>
      <c r="H412" s="79"/>
      <c r="I412" s="79"/>
      <c r="J412" s="79"/>
      <c r="K412" s="79"/>
      <c r="L412" s="79"/>
    </row>
    <row r="413" spans="5:12">
      <c r="E413" s="79"/>
      <c r="F413" s="79"/>
      <c r="G413" s="79"/>
      <c r="H413" s="79"/>
      <c r="I413" s="79"/>
      <c r="J413" s="79"/>
    </row>
    <row r="414" spans="5:12">
      <c r="E414" s="79"/>
      <c r="F414" s="79"/>
      <c r="G414" s="79"/>
      <c r="H414" s="79"/>
      <c r="I414" s="79"/>
      <c r="J414" s="79"/>
    </row>
    <row r="415" spans="5:12">
      <c r="E415" s="79"/>
      <c r="F415" s="79"/>
      <c r="G415" s="79"/>
      <c r="H415" s="79"/>
      <c r="I415" s="79"/>
      <c r="J415" s="79"/>
    </row>
    <row r="416" spans="5:12">
      <c r="E416" s="79"/>
      <c r="F416" s="79"/>
      <c r="G416" s="79"/>
      <c r="H416" s="79"/>
      <c r="I416" s="79"/>
      <c r="J416" s="79"/>
    </row>
    <row r="417" spans="5:12">
      <c r="E417" s="79"/>
      <c r="F417" s="79"/>
      <c r="G417" s="79"/>
      <c r="H417" s="79"/>
      <c r="I417" s="79"/>
      <c r="J417" s="79"/>
    </row>
    <row r="418" spans="5:12">
      <c r="E418" s="79"/>
      <c r="F418" s="79"/>
      <c r="G418" s="79"/>
      <c r="H418" s="79"/>
      <c r="I418" s="79"/>
      <c r="J418" s="79"/>
    </row>
    <row r="419" spans="5:12">
      <c r="E419" s="79"/>
      <c r="F419" s="79"/>
      <c r="G419" s="79"/>
      <c r="H419" s="79"/>
      <c r="I419" s="79"/>
      <c r="J419" s="79"/>
      <c r="K419" s="79"/>
      <c r="L419" s="79"/>
    </row>
    <row r="420" spans="5:12">
      <c r="E420" s="79"/>
      <c r="F420" s="79"/>
      <c r="G420" s="79"/>
      <c r="H420" s="79"/>
      <c r="I420" s="79"/>
      <c r="J420" s="79"/>
    </row>
    <row r="421" spans="5:12">
      <c r="E421" s="79"/>
      <c r="F421" s="79"/>
      <c r="G421" s="79"/>
      <c r="H421" s="79"/>
      <c r="I421" s="79"/>
      <c r="J421" s="79"/>
    </row>
    <row r="422" spans="5:12">
      <c r="E422" s="79"/>
      <c r="F422" s="79"/>
      <c r="G422" s="79"/>
      <c r="H422" s="79"/>
      <c r="I422" s="79"/>
      <c r="J422" s="79"/>
    </row>
    <row r="423" spans="5:12">
      <c r="E423" s="79"/>
      <c r="F423" s="79"/>
      <c r="G423" s="79"/>
      <c r="H423" s="79"/>
      <c r="I423" s="79"/>
      <c r="J423" s="79"/>
    </row>
    <row r="424" spans="5:12">
      <c r="E424" s="79"/>
      <c r="F424" s="79"/>
      <c r="G424" s="79"/>
      <c r="H424" s="79"/>
      <c r="I424" s="79"/>
      <c r="J424" s="79"/>
    </row>
    <row r="425" spans="5:12">
      <c r="E425" s="79"/>
      <c r="F425" s="79"/>
      <c r="G425" s="79"/>
      <c r="H425" s="79"/>
      <c r="I425" s="79"/>
      <c r="J425" s="79"/>
    </row>
    <row r="426" spans="5:12">
      <c r="E426" s="79"/>
      <c r="F426" s="79"/>
      <c r="G426" s="79"/>
      <c r="H426" s="79"/>
      <c r="I426" s="79"/>
      <c r="J426" s="79"/>
      <c r="K426" s="79"/>
      <c r="L426" s="79"/>
    </row>
    <row r="427" spans="5:12">
      <c r="E427" s="79"/>
      <c r="F427" s="79"/>
      <c r="G427" s="79"/>
      <c r="H427" s="79"/>
      <c r="I427" s="79"/>
      <c r="J427" s="79"/>
    </row>
    <row r="428" spans="5:12">
      <c r="E428" s="79"/>
      <c r="F428" s="79"/>
      <c r="G428" s="79"/>
      <c r="H428" s="79"/>
      <c r="I428" s="79"/>
      <c r="J428" s="79"/>
    </row>
    <row r="429" spans="5:12">
      <c r="E429" s="79"/>
      <c r="F429" s="79"/>
      <c r="G429" s="79"/>
      <c r="H429" s="79"/>
      <c r="I429" s="79"/>
      <c r="J429" s="79"/>
    </row>
    <row r="430" spans="5:12">
      <c r="E430" s="79"/>
      <c r="F430" s="79"/>
      <c r="G430" s="79"/>
      <c r="H430" s="79"/>
      <c r="I430" s="79"/>
      <c r="J430" s="79"/>
    </row>
    <row r="431" spans="5:12">
      <c r="E431" s="79"/>
      <c r="F431" s="79"/>
      <c r="G431" s="79"/>
      <c r="H431" s="79"/>
      <c r="I431" s="79"/>
      <c r="J431" s="79"/>
    </row>
    <row r="432" spans="5:12">
      <c r="E432" s="79"/>
      <c r="F432" s="79"/>
      <c r="G432" s="79"/>
      <c r="H432" s="79"/>
      <c r="I432" s="79"/>
      <c r="J432" s="79"/>
    </row>
    <row r="433" spans="5:12">
      <c r="E433" s="79"/>
      <c r="F433" s="79"/>
      <c r="G433" s="79"/>
      <c r="H433" s="79"/>
      <c r="I433" s="79"/>
      <c r="J433" s="79"/>
      <c r="K433" s="79"/>
      <c r="L433" s="79"/>
    </row>
    <row r="434" spans="5:12">
      <c r="E434" s="79"/>
      <c r="F434" s="79"/>
      <c r="G434" s="79"/>
      <c r="H434" s="79"/>
      <c r="I434" s="79"/>
      <c r="J434" s="79"/>
    </row>
    <row r="435" spans="5:12">
      <c r="E435" s="79"/>
      <c r="F435" s="79"/>
      <c r="G435" s="79"/>
      <c r="H435" s="79"/>
      <c r="I435" s="79"/>
      <c r="J435" s="79"/>
    </row>
    <row r="436" spans="5:12">
      <c r="E436" s="79"/>
      <c r="F436" s="79"/>
      <c r="G436" s="79"/>
      <c r="H436" s="79"/>
      <c r="I436" s="79"/>
      <c r="J436" s="79"/>
    </row>
    <row r="437" spans="5:12">
      <c r="E437" s="79"/>
      <c r="F437" s="79"/>
      <c r="G437" s="79"/>
      <c r="H437" s="79"/>
      <c r="I437" s="79"/>
      <c r="J437" s="79"/>
    </row>
    <row r="438" spans="5:12">
      <c r="E438" s="79"/>
      <c r="F438" s="79"/>
      <c r="G438" s="79"/>
      <c r="H438" s="79"/>
      <c r="I438" s="79"/>
      <c r="J438" s="79"/>
    </row>
    <row r="439" spans="5:12">
      <c r="E439" s="79"/>
      <c r="F439" s="79"/>
      <c r="G439" s="79"/>
      <c r="H439" s="79"/>
      <c r="I439" s="79"/>
      <c r="J439" s="79"/>
    </row>
    <row r="440" spans="5:12">
      <c r="E440" s="79"/>
      <c r="F440" s="79"/>
      <c r="G440" s="79"/>
      <c r="H440" s="79"/>
      <c r="I440" s="79"/>
      <c r="J440" s="79"/>
      <c r="K440" s="79"/>
      <c r="L440" s="79"/>
    </row>
    <row r="441" spans="5:12">
      <c r="E441" s="79"/>
      <c r="F441" s="79"/>
      <c r="G441" s="79"/>
      <c r="H441" s="79"/>
      <c r="I441" s="79"/>
      <c r="J441" s="79"/>
    </row>
    <row r="442" spans="5:12">
      <c r="E442" s="79"/>
      <c r="F442" s="79"/>
      <c r="G442" s="79"/>
      <c r="H442" s="79"/>
      <c r="I442" s="79"/>
      <c r="J442" s="79"/>
    </row>
    <row r="443" spans="5:12">
      <c r="E443" s="79"/>
      <c r="F443" s="79"/>
      <c r="G443" s="79"/>
      <c r="H443" s="79"/>
      <c r="I443" s="79"/>
      <c r="J443" s="79"/>
    </row>
    <row r="444" spans="5:12">
      <c r="E444" s="79"/>
      <c r="F444" s="79"/>
      <c r="G444" s="79"/>
      <c r="H444" s="79"/>
      <c r="I444" s="79"/>
      <c r="J444" s="79"/>
    </row>
    <row r="445" spans="5:12">
      <c r="E445" s="79"/>
      <c r="F445" s="79"/>
      <c r="G445" s="79"/>
      <c r="H445" s="79"/>
      <c r="I445" s="79"/>
      <c r="J445" s="79"/>
    </row>
    <row r="446" spans="5:12">
      <c r="E446" s="79"/>
      <c r="F446" s="79"/>
      <c r="G446" s="79"/>
      <c r="H446" s="79"/>
      <c r="I446" s="79"/>
      <c r="J446" s="79"/>
    </row>
    <row r="447" spans="5:12">
      <c r="E447" s="79"/>
      <c r="F447" s="79"/>
      <c r="G447" s="79"/>
      <c r="H447" s="79"/>
      <c r="I447" s="79"/>
      <c r="J447" s="79"/>
      <c r="K447" s="79"/>
      <c r="L447" s="79"/>
    </row>
    <row r="448" spans="5:12">
      <c r="E448" s="79"/>
      <c r="F448" s="79"/>
      <c r="G448" s="79"/>
      <c r="H448" s="79"/>
      <c r="I448" s="79"/>
      <c r="J448" s="79"/>
    </row>
    <row r="449" spans="5:12">
      <c r="E449" s="79"/>
      <c r="F449" s="79"/>
      <c r="G449" s="79"/>
      <c r="H449" s="79"/>
      <c r="I449" s="79"/>
      <c r="J449" s="79"/>
    </row>
    <row r="450" spans="5:12">
      <c r="E450" s="79"/>
      <c r="F450" s="79"/>
      <c r="G450" s="79"/>
      <c r="H450" s="79"/>
      <c r="I450" s="79"/>
      <c r="J450" s="79"/>
    </row>
    <row r="451" spans="5:12">
      <c r="E451" s="79"/>
      <c r="F451" s="79"/>
      <c r="G451" s="79"/>
      <c r="H451" s="79"/>
      <c r="I451" s="79"/>
      <c r="J451" s="79"/>
    </row>
    <row r="452" spans="5:12">
      <c r="E452" s="79"/>
      <c r="F452" s="79"/>
      <c r="G452" s="79"/>
      <c r="H452" s="79"/>
      <c r="I452" s="79"/>
      <c r="J452" s="79"/>
    </row>
    <row r="453" spans="5:12">
      <c r="E453" s="79"/>
      <c r="F453" s="79"/>
      <c r="G453" s="79"/>
      <c r="H453" s="79"/>
      <c r="I453" s="79"/>
      <c r="J453" s="79"/>
    </row>
    <row r="454" spans="5:12">
      <c r="E454" s="79"/>
      <c r="F454" s="79"/>
      <c r="G454" s="79"/>
      <c r="H454" s="79"/>
      <c r="I454" s="79"/>
      <c r="J454" s="79"/>
      <c r="K454" s="79"/>
      <c r="L454" s="79"/>
    </row>
    <row r="455" spans="5:12">
      <c r="E455" s="79"/>
      <c r="F455" s="79"/>
      <c r="G455" s="79"/>
      <c r="H455" s="79"/>
      <c r="I455" s="79"/>
      <c r="J455" s="79"/>
    </row>
    <row r="456" spans="5:12">
      <c r="E456" s="79"/>
      <c r="F456" s="79"/>
      <c r="G456" s="79"/>
      <c r="H456" s="79"/>
      <c r="I456" s="79"/>
      <c r="J456" s="79"/>
    </row>
    <row r="457" spans="5:12">
      <c r="E457" s="79"/>
      <c r="F457" s="79"/>
      <c r="G457" s="79"/>
      <c r="H457" s="79"/>
      <c r="I457" s="79"/>
      <c r="J457" s="79"/>
    </row>
    <row r="458" spans="5:12">
      <c r="E458" s="79"/>
      <c r="F458" s="79"/>
      <c r="G458" s="79"/>
      <c r="H458" s="79"/>
      <c r="I458" s="79"/>
      <c r="J458" s="79"/>
    </row>
    <row r="459" spans="5:12">
      <c r="E459" s="79"/>
      <c r="F459" s="79"/>
      <c r="G459" s="79"/>
      <c r="H459" s="79"/>
      <c r="I459" s="79"/>
      <c r="J459" s="79"/>
    </row>
    <row r="460" spans="5:12">
      <c r="E460" s="79"/>
      <c r="F460" s="79"/>
      <c r="G460" s="79"/>
      <c r="H460" s="79"/>
      <c r="I460" s="79"/>
      <c r="J460" s="79"/>
    </row>
    <row r="461" spans="5:12">
      <c r="E461" s="79"/>
      <c r="F461" s="79"/>
      <c r="G461" s="79"/>
      <c r="H461" s="79"/>
      <c r="I461" s="79"/>
      <c r="J461" s="79"/>
      <c r="K461" s="79"/>
      <c r="L461" s="79"/>
    </row>
    <row r="462" spans="5:12">
      <c r="E462" s="79"/>
      <c r="F462" s="79"/>
      <c r="G462" s="79"/>
      <c r="H462" s="79"/>
      <c r="I462" s="79"/>
      <c r="J462" s="79"/>
    </row>
    <row r="463" spans="5:12">
      <c r="E463" s="79"/>
      <c r="F463" s="79"/>
      <c r="G463" s="79"/>
      <c r="H463" s="79"/>
      <c r="I463" s="79"/>
      <c r="J463" s="79"/>
    </row>
    <row r="464" spans="5:12">
      <c r="E464" s="79"/>
      <c r="F464" s="79"/>
      <c r="G464" s="79"/>
      <c r="H464" s="79"/>
      <c r="I464" s="79"/>
      <c r="J464" s="79"/>
    </row>
    <row r="465" spans="5:12">
      <c r="E465" s="79"/>
      <c r="F465" s="79"/>
      <c r="G465" s="79"/>
      <c r="H465" s="79"/>
      <c r="I465" s="79"/>
      <c r="J465" s="79"/>
    </row>
    <row r="466" spans="5:12">
      <c r="E466" s="79"/>
      <c r="F466" s="79"/>
      <c r="G466" s="79"/>
      <c r="H466" s="79"/>
      <c r="I466" s="79"/>
      <c r="J466" s="79"/>
    </row>
    <row r="467" spans="5:12">
      <c r="E467" s="79"/>
      <c r="F467" s="79"/>
      <c r="G467" s="79"/>
      <c r="H467" s="79"/>
      <c r="I467" s="79"/>
      <c r="J467" s="79"/>
    </row>
    <row r="468" spans="5:12">
      <c r="E468" s="79"/>
      <c r="F468" s="79"/>
      <c r="G468" s="79"/>
      <c r="H468" s="79"/>
      <c r="I468" s="79"/>
      <c r="J468" s="79"/>
      <c r="K468" s="79"/>
      <c r="L468" s="79"/>
    </row>
    <row r="469" spans="5:12">
      <c r="E469" s="79"/>
      <c r="F469" s="79"/>
      <c r="G469" s="79"/>
      <c r="H469" s="79"/>
      <c r="I469" s="79"/>
      <c r="J469" s="79"/>
    </row>
    <row r="470" spans="5:12">
      <c r="E470" s="79"/>
      <c r="F470" s="79"/>
      <c r="G470" s="79"/>
      <c r="H470" s="79"/>
      <c r="I470" s="79"/>
      <c r="J470" s="79"/>
    </row>
    <row r="471" spans="5:12">
      <c r="E471" s="79"/>
      <c r="F471" s="79"/>
      <c r="G471" s="79"/>
      <c r="H471" s="79"/>
      <c r="I471" s="79"/>
      <c r="J471" s="79"/>
    </row>
    <row r="472" spans="5:12">
      <c r="E472" s="79"/>
      <c r="F472" s="79"/>
      <c r="G472" s="79"/>
      <c r="H472" s="79"/>
      <c r="I472" s="79"/>
      <c r="J472" s="79"/>
    </row>
    <row r="473" spans="5:12">
      <c r="E473" s="79"/>
      <c r="F473" s="79"/>
      <c r="G473" s="79"/>
      <c r="H473" s="79"/>
      <c r="I473" s="79"/>
      <c r="J473" s="79"/>
    </row>
    <row r="474" spans="5:12">
      <c r="E474" s="79"/>
      <c r="F474" s="79"/>
      <c r="G474" s="79"/>
      <c r="H474" s="79"/>
      <c r="I474" s="79"/>
      <c r="J474" s="79"/>
    </row>
    <row r="475" spans="5:12">
      <c r="E475" s="79"/>
      <c r="F475" s="79"/>
      <c r="G475" s="79"/>
      <c r="H475" s="79"/>
      <c r="I475" s="79"/>
      <c r="J475" s="79"/>
      <c r="K475" s="79"/>
      <c r="L475" s="79"/>
    </row>
    <row r="476" spans="5:12">
      <c r="E476" s="79"/>
      <c r="F476" s="79"/>
      <c r="G476" s="79"/>
      <c r="H476" s="79"/>
      <c r="I476" s="79"/>
      <c r="J476" s="79"/>
    </row>
    <row r="477" spans="5:12">
      <c r="E477" s="79"/>
      <c r="F477" s="79"/>
      <c r="G477" s="79"/>
      <c r="H477" s="79"/>
      <c r="I477" s="79"/>
      <c r="J477" s="79"/>
    </row>
    <row r="478" spans="5:12">
      <c r="E478" s="79"/>
      <c r="F478" s="79"/>
      <c r="G478" s="79"/>
      <c r="H478" s="79"/>
      <c r="I478" s="79"/>
      <c r="J478" s="79"/>
    </row>
    <row r="479" spans="5:12">
      <c r="E479" s="79"/>
      <c r="F479" s="79"/>
      <c r="G479" s="79"/>
      <c r="H479" s="79"/>
      <c r="I479" s="79"/>
      <c r="J479" s="79"/>
    </row>
    <row r="480" spans="5:12">
      <c r="E480" s="79"/>
      <c r="F480" s="79"/>
      <c r="G480" s="79"/>
      <c r="H480" s="79"/>
      <c r="I480" s="79"/>
      <c r="J480" s="79"/>
    </row>
    <row r="481" spans="5:12">
      <c r="E481" s="79"/>
      <c r="F481" s="79"/>
      <c r="G481" s="79"/>
      <c r="H481" s="79"/>
      <c r="I481" s="79"/>
      <c r="J481" s="79"/>
    </row>
    <row r="482" spans="5:12">
      <c r="E482" s="79"/>
      <c r="F482" s="79"/>
      <c r="G482" s="79"/>
      <c r="H482" s="79"/>
      <c r="I482" s="79"/>
      <c r="J482" s="79"/>
      <c r="K482" s="79"/>
      <c r="L482" s="79"/>
    </row>
    <row r="483" spans="5:12">
      <c r="E483" s="79"/>
      <c r="F483" s="79"/>
      <c r="G483" s="79"/>
      <c r="H483" s="79"/>
      <c r="I483" s="79"/>
      <c r="J483" s="79"/>
    </row>
    <row r="484" spans="5:12">
      <c r="E484" s="79"/>
      <c r="F484" s="79"/>
      <c r="G484" s="79"/>
      <c r="H484" s="79"/>
      <c r="I484" s="79"/>
      <c r="J484" s="79"/>
    </row>
    <row r="485" spans="5:12">
      <c r="E485" s="79"/>
      <c r="F485" s="79"/>
      <c r="G485" s="79"/>
      <c r="H485" s="79"/>
      <c r="I485" s="79"/>
      <c r="J485" s="79"/>
    </row>
    <row r="486" spans="5:12">
      <c r="E486" s="79"/>
      <c r="F486" s="79"/>
      <c r="G486" s="79"/>
      <c r="H486" s="79"/>
      <c r="I486" s="79"/>
      <c r="J486" s="79"/>
    </row>
    <row r="487" spans="5:12">
      <c r="E487" s="79"/>
      <c r="F487" s="79"/>
      <c r="G487" s="79"/>
      <c r="H487" s="79"/>
      <c r="I487" s="79"/>
      <c r="J487" s="79"/>
    </row>
    <row r="488" spans="5:12">
      <c r="E488" s="79"/>
      <c r="F488" s="79"/>
      <c r="G488" s="79"/>
      <c r="H488" s="79"/>
      <c r="I488" s="79"/>
      <c r="J488" s="79"/>
    </row>
    <row r="489" spans="5:12">
      <c r="E489" s="79"/>
      <c r="F489" s="79"/>
      <c r="G489" s="79"/>
      <c r="H489" s="79"/>
      <c r="I489" s="79"/>
      <c r="J489" s="79"/>
      <c r="K489" s="79"/>
      <c r="L489" s="79"/>
    </row>
    <row r="490" spans="5:12">
      <c r="E490" s="79"/>
      <c r="F490" s="79"/>
      <c r="G490" s="79"/>
      <c r="H490" s="79"/>
      <c r="I490" s="79"/>
      <c r="J490" s="79"/>
    </row>
    <row r="491" spans="5:12">
      <c r="E491" s="79"/>
      <c r="F491" s="79"/>
      <c r="G491" s="79"/>
      <c r="H491" s="79"/>
      <c r="I491" s="79"/>
      <c r="J491" s="79"/>
    </row>
    <row r="492" spans="5:12">
      <c r="E492" s="79"/>
      <c r="F492" s="79"/>
      <c r="G492" s="79"/>
      <c r="H492" s="79"/>
      <c r="I492" s="79"/>
      <c r="J492" s="79"/>
    </row>
    <row r="493" spans="5:12">
      <c r="E493" s="79"/>
      <c r="F493" s="79"/>
      <c r="G493" s="79"/>
      <c r="H493" s="79"/>
      <c r="I493" s="79"/>
      <c r="J493" s="79"/>
    </row>
    <row r="494" spans="5:12">
      <c r="E494" s="79"/>
      <c r="F494" s="79"/>
      <c r="G494" s="79"/>
      <c r="H494" s="79"/>
      <c r="I494" s="79"/>
      <c r="J494" s="79"/>
    </row>
    <row r="495" spans="5:12">
      <c r="E495" s="79"/>
      <c r="F495" s="79"/>
      <c r="G495" s="79"/>
      <c r="H495" s="79"/>
      <c r="I495" s="79"/>
      <c r="J495" s="79"/>
    </row>
    <row r="496" spans="5:12">
      <c r="E496" s="79"/>
      <c r="F496" s="79"/>
      <c r="G496" s="79"/>
      <c r="H496" s="79"/>
      <c r="I496" s="79"/>
      <c r="J496" s="79"/>
      <c r="K496" s="79"/>
      <c r="L496" s="79"/>
    </row>
    <row r="497" spans="5:12">
      <c r="E497" s="79"/>
      <c r="F497" s="79"/>
      <c r="G497" s="79"/>
      <c r="H497" s="79"/>
      <c r="I497" s="79"/>
      <c r="J497" s="79"/>
    </row>
    <row r="498" spans="5:12">
      <c r="E498" s="79"/>
      <c r="F498" s="79"/>
      <c r="G498" s="79"/>
      <c r="H498" s="79"/>
      <c r="I498" s="79"/>
      <c r="J498" s="79"/>
    </row>
    <row r="499" spans="5:12">
      <c r="E499" s="79"/>
      <c r="F499" s="79"/>
      <c r="G499" s="79"/>
      <c r="H499" s="79"/>
      <c r="I499" s="79"/>
      <c r="J499" s="79"/>
    </row>
    <row r="500" spans="5:12">
      <c r="E500" s="79"/>
      <c r="F500" s="79"/>
      <c r="G500" s="79"/>
      <c r="H500" s="79"/>
      <c r="I500" s="79"/>
      <c r="J500" s="79"/>
    </row>
    <row r="501" spans="5:12">
      <c r="E501" s="79"/>
      <c r="F501" s="79"/>
      <c r="G501" s="79"/>
      <c r="H501" s="79"/>
      <c r="I501" s="79"/>
      <c r="J501" s="79"/>
    </row>
    <row r="502" spans="5:12">
      <c r="E502" s="79"/>
      <c r="F502" s="79"/>
      <c r="G502" s="79"/>
      <c r="H502" s="79"/>
      <c r="I502" s="79"/>
      <c r="J502" s="79"/>
    </row>
    <row r="503" spans="5:12">
      <c r="E503" s="79"/>
      <c r="F503" s="79"/>
      <c r="G503" s="79"/>
      <c r="H503" s="79"/>
      <c r="I503" s="79"/>
      <c r="J503" s="79"/>
      <c r="K503" s="79"/>
      <c r="L503" s="79"/>
    </row>
    <row r="504" spans="5:12">
      <c r="E504" s="79"/>
      <c r="F504" s="79"/>
      <c r="G504" s="79"/>
      <c r="H504" s="79"/>
      <c r="I504" s="79"/>
      <c r="J504" s="79"/>
    </row>
    <row r="505" spans="5:12">
      <c r="E505" s="79"/>
      <c r="F505" s="79"/>
      <c r="G505" s="79"/>
      <c r="H505" s="79"/>
      <c r="I505" s="79"/>
      <c r="J505" s="79"/>
    </row>
    <row r="506" spans="5:12">
      <c r="E506" s="79"/>
      <c r="F506" s="79"/>
      <c r="G506" s="79"/>
      <c r="H506" s="79"/>
      <c r="I506" s="79"/>
      <c r="J506" s="79"/>
    </row>
    <row r="507" spans="5:12">
      <c r="E507" s="79"/>
      <c r="F507" s="79"/>
      <c r="G507" s="79"/>
      <c r="H507" s="79"/>
      <c r="I507" s="79"/>
      <c r="J507" s="79"/>
    </row>
    <row r="508" spans="5:12">
      <c r="E508" s="79"/>
      <c r="F508" s="79"/>
      <c r="G508" s="79"/>
      <c r="H508" s="79"/>
      <c r="I508" s="79"/>
      <c r="J508" s="79"/>
    </row>
    <row r="509" spans="5:12">
      <c r="E509" s="79"/>
      <c r="F509" s="79"/>
      <c r="G509" s="79"/>
      <c r="H509" s="79"/>
      <c r="I509" s="79"/>
      <c r="J509" s="79"/>
    </row>
    <row r="510" spans="5:12">
      <c r="E510" s="79"/>
      <c r="F510" s="79"/>
      <c r="G510" s="79"/>
      <c r="H510" s="79"/>
      <c r="I510" s="79"/>
      <c r="J510" s="79"/>
      <c r="K510" s="79"/>
      <c r="L510" s="79"/>
    </row>
    <row r="511" spans="5:12">
      <c r="E511" s="79"/>
      <c r="F511" s="79"/>
      <c r="G511" s="79"/>
      <c r="H511" s="79"/>
      <c r="I511" s="79"/>
      <c r="J511" s="79"/>
    </row>
    <row r="512" spans="5:12">
      <c r="E512" s="79"/>
      <c r="F512" s="79"/>
      <c r="G512" s="79"/>
      <c r="H512" s="79"/>
      <c r="I512" s="79"/>
      <c r="J512" s="79"/>
    </row>
    <row r="513" spans="5:12">
      <c r="E513" s="79"/>
      <c r="F513" s="79"/>
      <c r="G513" s="79"/>
      <c r="H513" s="79"/>
      <c r="I513" s="79"/>
      <c r="J513" s="79"/>
    </row>
    <row r="514" spans="5:12">
      <c r="E514" s="79"/>
      <c r="F514" s="79"/>
      <c r="G514" s="79"/>
      <c r="H514" s="79"/>
      <c r="I514" s="79"/>
      <c r="J514" s="79"/>
    </row>
    <row r="515" spans="5:12">
      <c r="E515" s="79"/>
      <c r="F515" s="79"/>
      <c r="G515" s="79"/>
      <c r="H515" s="79"/>
      <c r="I515" s="79"/>
      <c r="J515" s="79"/>
    </row>
    <row r="516" spans="5:12">
      <c r="E516" s="79"/>
      <c r="F516" s="79"/>
      <c r="G516" s="79"/>
      <c r="H516" s="79"/>
      <c r="I516" s="79"/>
      <c r="J516" s="79"/>
    </row>
    <row r="517" spans="5:12">
      <c r="E517" s="79"/>
      <c r="F517" s="79"/>
      <c r="G517" s="79"/>
      <c r="H517" s="79"/>
      <c r="I517" s="79"/>
      <c r="J517" s="79"/>
      <c r="K517" s="79"/>
      <c r="L517" s="79"/>
    </row>
    <row r="518" spans="5:12">
      <c r="E518" s="79"/>
      <c r="F518" s="79"/>
      <c r="G518" s="79"/>
      <c r="H518" s="79"/>
      <c r="I518" s="79"/>
      <c r="J518" s="79"/>
    </row>
    <row r="519" spans="5:12">
      <c r="E519" s="79"/>
      <c r="F519" s="79"/>
      <c r="G519" s="79"/>
      <c r="H519" s="79"/>
      <c r="I519" s="79"/>
      <c r="J519" s="79"/>
    </row>
    <row r="520" spans="5:12">
      <c r="E520" s="79"/>
      <c r="F520" s="79"/>
      <c r="G520" s="79"/>
      <c r="H520" s="79"/>
      <c r="I520" s="79"/>
      <c r="J520" s="79"/>
    </row>
    <row r="521" spans="5:12">
      <c r="E521" s="79"/>
      <c r="F521" s="79"/>
      <c r="G521" s="79"/>
      <c r="H521" s="79"/>
      <c r="I521" s="79"/>
      <c r="J521" s="79"/>
    </row>
    <row r="522" spans="5:12">
      <c r="E522" s="79"/>
      <c r="F522" s="79"/>
      <c r="G522" s="79"/>
      <c r="H522" s="79"/>
      <c r="I522" s="79"/>
      <c r="J522" s="79"/>
    </row>
    <row r="523" spans="5:12">
      <c r="E523" s="79"/>
      <c r="F523" s="79"/>
      <c r="G523" s="79"/>
      <c r="H523" s="79"/>
      <c r="I523" s="79"/>
      <c r="J523" s="79"/>
    </row>
    <row r="524" spans="5:12">
      <c r="E524" s="79"/>
      <c r="F524" s="79"/>
      <c r="G524" s="79"/>
      <c r="H524" s="79"/>
      <c r="I524" s="79"/>
      <c r="J524" s="79"/>
      <c r="K524" s="79"/>
      <c r="L524" s="79"/>
    </row>
    <row r="525" spans="5:12">
      <c r="E525" s="79"/>
      <c r="F525" s="79"/>
      <c r="G525" s="79"/>
      <c r="H525" s="79"/>
      <c r="I525" s="79"/>
      <c r="J525" s="79"/>
    </row>
    <row r="526" spans="5:12">
      <c r="E526" s="79"/>
      <c r="F526" s="79"/>
      <c r="G526" s="79"/>
      <c r="H526" s="79"/>
      <c r="I526" s="79"/>
      <c r="J526" s="79"/>
    </row>
    <row r="527" spans="5:12">
      <c r="E527" s="79"/>
      <c r="F527" s="79"/>
      <c r="G527" s="79"/>
      <c r="H527" s="79"/>
      <c r="I527" s="79"/>
      <c r="J527" s="79"/>
    </row>
    <row r="528" spans="5:12">
      <c r="E528" s="79"/>
      <c r="F528" s="79"/>
      <c r="G528" s="79"/>
      <c r="H528" s="79"/>
      <c r="I528" s="79"/>
      <c r="J528" s="79"/>
    </row>
    <row r="529" spans="5:12">
      <c r="E529" s="79"/>
      <c r="F529" s="79"/>
      <c r="G529" s="79"/>
      <c r="H529" s="79"/>
      <c r="I529" s="79"/>
      <c r="J529" s="79"/>
    </row>
    <row r="530" spans="5:12">
      <c r="E530" s="79"/>
      <c r="F530" s="79"/>
      <c r="G530" s="79"/>
      <c r="H530" s="79"/>
      <c r="I530" s="79"/>
      <c r="J530" s="79"/>
    </row>
    <row r="531" spans="5:12">
      <c r="E531" s="79"/>
      <c r="F531" s="79"/>
      <c r="G531" s="79"/>
      <c r="H531" s="79"/>
      <c r="I531" s="79"/>
      <c r="J531" s="79"/>
      <c r="K531" s="79"/>
      <c r="L531" s="79"/>
    </row>
    <row r="532" spans="5:12">
      <c r="E532" s="79"/>
      <c r="F532" s="79"/>
      <c r="G532" s="79"/>
      <c r="H532" s="79"/>
      <c r="I532" s="79"/>
      <c r="J532" s="79"/>
    </row>
    <row r="533" spans="5:12">
      <c r="E533" s="79"/>
      <c r="F533" s="79"/>
      <c r="G533" s="79"/>
      <c r="H533" s="79"/>
      <c r="I533" s="79"/>
      <c r="J533" s="79"/>
    </row>
    <row r="534" spans="5:12">
      <c r="E534" s="79"/>
      <c r="F534" s="79"/>
      <c r="G534" s="79"/>
      <c r="H534" s="79"/>
      <c r="I534" s="79"/>
      <c r="J534" s="79"/>
    </row>
    <row r="535" spans="5:12">
      <c r="E535" s="79"/>
      <c r="F535" s="79"/>
      <c r="G535" s="79"/>
      <c r="H535" s="79"/>
      <c r="I535" s="79"/>
      <c r="J535" s="79"/>
    </row>
    <row r="536" spans="5:12">
      <c r="E536" s="79"/>
      <c r="F536" s="79"/>
      <c r="G536" s="79"/>
      <c r="H536" s="79"/>
      <c r="I536" s="79"/>
      <c r="J536" s="79"/>
    </row>
    <row r="537" spans="5:12">
      <c r="E537" s="79"/>
      <c r="F537" s="79"/>
      <c r="G537" s="79"/>
      <c r="H537" s="79"/>
      <c r="I537" s="79"/>
      <c r="J537" s="79"/>
    </row>
    <row r="538" spans="5:12">
      <c r="E538" s="79"/>
      <c r="F538" s="79"/>
      <c r="G538" s="79"/>
      <c r="H538" s="79"/>
      <c r="I538" s="79"/>
      <c r="J538" s="79"/>
      <c r="K538" s="79"/>
      <c r="L538" s="79"/>
    </row>
    <row r="539" spans="5:12">
      <c r="E539" s="79"/>
      <c r="F539" s="79"/>
      <c r="G539" s="79"/>
      <c r="H539" s="79"/>
      <c r="I539" s="79"/>
      <c r="J539" s="79"/>
    </row>
    <row r="540" spans="5:12">
      <c r="E540" s="79"/>
      <c r="F540" s="79"/>
      <c r="G540" s="79"/>
      <c r="H540" s="79"/>
      <c r="I540" s="79"/>
      <c r="J540" s="79"/>
    </row>
    <row r="541" spans="5:12">
      <c r="E541" s="79"/>
      <c r="F541" s="79"/>
      <c r="G541" s="79"/>
      <c r="H541" s="79"/>
      <c r="I541" s="79"/>
      <c r="J541" s="79"/>
    </row>
    <row r="542" spans="5:12">
      <c r="E542" s="79"/>
      <c r="F542" s="79"/>
      <c r="G542" s="79"/>
      <c r="H542" s="79"/>
      <c r="I542" s="79"/>
      <c r="J542" s="79"/>
    </row>
    <row r="543" spans="5:12">
      <c r="E543" s="79"/>
      <c r="F543" s="79"/>
      <c r="G543" s="79"/>
      <c r="H543" s="79"/>
      <c r="I543" s="79"/>
      <c r="J543" s="79"/>
    </row>
    <row r="544" spans="5:12">
      <c r="E544" s="79"/>
      <c r="F544" s="79"/>
      <c r="G544" s="79"/>
      <c r="H544" s="79"/>
      <c r="I544" s="79"/>
      <c r="J544" s="79"/>
    </row>
    <row r="545" spans="5:12">
      <c r="E545" s="79"/>
      <c r="F545" s="79"/>
      <c r="G545" s="79"/>
      <c r="H545" s="79"/>
      <c r="I545" s="79"/>
      <c r="J545" s="79"/>
      <c r="K545" s="79"/>
      <c r="L545" s="79"/>
    </row>
    <row r="546" spans="5:12">
      <c r="E546" s="79"/>
      <c r="F546" s="79"/>
      <c r="G546" s="79"/>
      <c r="H546" s="79"/>
      <c r="I546" s="79"/>
      <c r="J546" s="79"/>
    </row>
    <row r="547" spans="5:12">
      <c r="E547" s="79"/>
      <c r="F547" s="79"/>
      <c r="G547" s="79"/>
      <c r="H547" s="79"/>
      <c r="I547" s="79"/>
      <c r="J547" s="79"/>
    </row>
    <row r="548" spans="5:12">
      <c r="E548" s="79"/>
      <c r="F548" s="79"/>
      <c r="G548" s="79"/>
      <c r="H548" s="79"/>
      <c r="I548" s="79"/>
      <c r="J548" s="79"/>
    </row>
    <row r="549" spans="5:12">
      <c r="E549" s="79"/>
      <c r="F549" s="79"/>
      <c r="G549" s="79"/>
      <c r="H549" s="79"/>
      <c r="I549" s="79"/>
      <c r="J549" s="79"/>
    </row>
    <row r="550" spans="5:12">
      <c r="E550" s="79"/>
      <c r="F550" s="79"/>
      <c r="G550" s="79"/>
      <c r="H550" s="79"/>
      <c r="I550" s="79"/>
      <c r="J550" s="79"/>
    </row>
    <row r="551" spans="5:12">
      <c r="E551" s="79"/>
      <c r="F551" s="79"/>
      <c r="G551" s="79"/>
      <c r="H551" s="79"/>
      <c r="I551" s="79"/>
      <c r="J551" s="79"/>
    </row>
    <row r="552" spans="5:12">
      <c r="E552" s="79"/>
      <c r="F552" s="79"/>
      <c r="G552" s="79"/>
      <c r="H552" s="79"/>
      <c r="I552" s="79"/>
      <c r="J552" s="79"/>
      <c r="K552" s="79"/>
      <c r="L552" s="79"/>
    </row>
    <row r="553" spans="5:12">
      <c r="E553" s="79"/>
      <c r="F553" s="79"/>
      <c r="G553" s="79"/>
      <c r="H553" s="79"/>
      <c r="I553" s="79"/>
      <c r="J553" s="79"/>
    </row>
    <row r="554" spans="5:12">
      <c r="E554" s="79"/>
      <c r="F554" s="79"/>
      <c r="G554" s="79"/>
      <c r="H554" s="79"/>
      <c r="I554" s="79"/>
      <c r="J554" s="79"/>
    </row>
    <row r="555" spans="5:12">
      <c r="E555" s="79"/>
      <c r="F555" s="79"/>
      <c r="G555" s="79"/>
      <c r="H555" s="79"/>
      <c r="I555" s="79"/>
      <c r="J555" s="79"/>
    </row>
    <row r="556" spans="5:12">
      <c r="E556" s="79"/>
      <c r="F556" s="79"/>
      <c r="G556" s="79"/>
      <c r="H556" s="79"/>
      <c r="I556" s="79"/>
      <c r="J556" s="79"/>
    </row>
    <row r="557" spans="5:12">
      <c r="E557" s="79"/>
      <c r="F557" s="79"/>
      <c r="G557" s="79"/>
      <c r="H557" s="79"/>
      <c r="I557" s="79"/>
      <c r="J557" s="79"/>
    </row>
    <row r="558" spans="5:12">
      <c r="E558" s="79"/>
      <c r="F558" s="79"/>
      <c r="G558" s="79"/>
      <c r="H558" s="79"/>
      <c r="I558" s="79"/>
      <c r="J558" s="79"/>
    </row>
    <row r="559" spans="5:12">
      <c r="E559" s="79"/>
      <c r="F559" s="79"/>
      <c r="G559" s="79"/>
      <c r="H559" s="79"/>
      <c r="I559" s="79"/>
      <c r="J559" s="79"/>
      <c r="K559" s="79"/>
      <c r="L559" s="79"/>
    </row>
    <row r="560" spans="5:12">
      <c r="E560" s="79"/>
      <c r="F560" s="79"/>
      <c r="G560" s="79"/>
      <c r="H560" s="79"/>
      <c r="I560" s="79"/>
      <c r="J560" s="79"/>
    </row>
    <row r="561" spans="5:12">
      <c r="E561" s="79"/>
      <c r="F561" s="79"/>
      <c r="G561" s="79"/>
      <c r="H561" s="79"/>
      <c r="I561" s="79"/>
      <c r="J561" s="79"/>
    </row>
    <row r="562" spans="5:12">
      <c r="E562" s="79"/>
      <c r="F562" s="79"/>
      <c r="G562" s="79"/>
      <c r="H562" s="79"/>
      <c r="I562" s="79"/>
      <c r="J562" s="79"/>
    </row>
    <row r="563" spans="5:12">
      <c r="E563" s="79"/>
      <c r="F563" s="79"/>
      <c r="G563" s="79"/>
      <c r="H563" s="79"/>
      <c r="I563" s="79"/>
      <c r="J563" s="79"/>
    </row>
    <row r="564" spans="5:12">
      <c r="E564" s="79"/>
      <c r="F564" s="79"/>
      <c r="G564" s="79"/>
      <c r="H564" s="79"/>
      <c r="I564" s="79"/>
      <c r="J564" s="79"/>
    </row>
    <row r="565" spans="5:12">
      <c r="E565" s="79"/>
      <c r="F565" s="79"/>
      <c r="G565" s="79"/>
      <c r="H565" s="79"/>
      <c r="I565" s="79"/>
      <c r="J565" s="79"/>
    </row>
    <row r="566" spans="5:12">
      <c r="E566" s="79"/>
      <c r="F566" s="79"/>
      <c r="G566" s="79"/>
      <c r="H566" s="79"/>
      <c r="I566" s="79"/>
      <c r="J566" s="79"/>
      <c r="K566" s="79"/>
      <c r="L566" s="79"/>
    </row>
    <row r="567" spans="5:12">
      <c r="E567" s="79"/>
      <c r="F567" s="79"/>
      <c r="G567" s="79"/>
      <c r="H567" s="79"/>
      <c r="I567" s="79"/>
      <c r="J567" s="79"/>
    </row>
    <row r="568" spans="5:12">
      <c r="E568" s="79"/>
      <c r="F568" s="79"/>
      <c r="G568" s="79"/>
      <c r="H568" s="79"/>
      <c r="I568" s="79"/>
      <c r="J568" s="79"/>
    </row>
    <row r="569" spans="5:12">
      <c r="E569" s="79"/>
      <c r="F569" s="79"/>
      <c r="G569" s="79"/>
      <c r="H569" s="79"/>
      <c r="I569" s="79"/>
      <c r="J569" s="79"/>
    </row>
    <row r="570" spans="5:12">
      <c r="E570" s="79"/>
      <c r="F570" s="79"/>
      <c r="G570" s="79"/>
      <c r="H570" s="79"/>
      <c r="I570" s="79"/>
      <c r="J570" s="79"/>
    </row>
    <row r="571" spans="5:12">
      <c r="E571" s="79"/>
      <c r="F571" s="79"/>
      <c r="G571" s="79"/>
      <c r="H571" s="79"/>
      <c r="I571" s="79"/>
      <c r="J571" s="79"/>
    </row>
    <row r="572" spans="5:12">
      <c r="E572" s="79"/>
      <c r="F572" s="79"/>
      <c r="G572" s="79"/>
      <c r="H572" s="79"/>
      <c r="I572" s="79"/>
      <c r="J572" s="79"/>
    </row>
    <row r="573" spans="5:12">
      <c r="E573" s="79"/>
      <c r="F573" s="79"/>
      <c r="G573" s="79"/>
      <c r="H573" s="79"/>
      <c r="I573" s="79"/>
      <c r="J573" s="79"/>
      <c r="K573" s="79"/>
      <c r="L573" s="79"/>
    </row>
    <row r="574" spans="5:12">
      <c r="E574" s="79"/>
      <c r="F574" s="79"/>
      <c r="G574" s="79"/>
      <c r="H574" s="79"/>
      <c r="I574" s="79"/>
      <c r="J574" s="79"/>
    </row>
    <row r="575" spans="5:12">
      <c r="E575" s="79"/>
      <c r="F575" s="79"/>
      <c r="G575" s="79"/>
      <c r="H575" s="79"/>
      <c r="I575" s="79"/>
      <c r="J575" s="79"/>
    </row>
    <row r="576" spans="5:12">
      <c r="E576" s="79"/>
      <c r="F576" s="79"/>
      <c r="G576" s="79"/>
      <c r="H576" s="79"/>
      <c r="I576" s="79"/>
      <c r="J576" s="79"/>
    </row>
    <row r="577" spans="5:12">
      <c r="E577" s="79"/>
      <c r="F577" s="79"/>
      <c r="G577" s="79"/>
      <c r="H577" s="79"/>
      <c r="I577" s="79"/>
      <c r="J577" s="79"/>
    </row>
    <row r="578" spans="5:12">
      <c r="E578" s="79"/>
      <c r="F578" s="79"/>
      <c r="G578" s="79"/>
      <c r="H578" s="79"/>
      <c r="I578" s="79"/>
      <c r="J578" s="79"/>
    </row>
    <row r="579" spans="5:12">
      <c r="E579" s="79"/>
      <c r="F579" s="79"/>
      <c r="G579" s="79"/>
      <c r="H579" s="79"/>
      <c r="I579" s="79"/>
      <c r="J579" s="79"/>
    </row>
    <row r="580" spans="5:12">
      <c r="E580" s="79"/>
      <c r="F580" s="79"/>
      <c r="G580" s="79"/>
      <c r="H580" s="79"/>
      <c r="I580" s="79"/>
      <c r="J580" s="79"/>
      <c r="K580" s="79"/>
      <c r="L580" s="79"/>
    </row>
    <row r="581" spans="5:12">
      <c r="E581" s="79"/>
      <c r="F581" s="79"/>
      <c r="G581" s="79"/>
      <c r="H581" s="79"/>
      <c r="I581" s="79"/>
      <c r="J581" s="79"/>
    </row>
    <row r="582" spans="5:12">
      <c r="E582" s="79"/>
      <c r="F582" s="79"/>
      <c r="G582" s="79"/>
      <c r="H582" s="79"/>
      <c r="I582" s="79"/>
      <c r="J582" s="79"/>
    </row>
    <row r="583" spans="5:12">
      <c r="E583" s="79"/>
      <c r="F583" s="79"/>
      <c r="G583" s="79"/>
      <c r="H583" s="79"/>
      <c r="I583" s="79"/>
      <c r="J583" s="79"/>
    </row>
    <row r="584" spans="5:12">
      <c r="E584" s="79"/>
      <c r="F584" s="79"/>
      <c r="G584" s="79"/>
      <c r="H584" s="79"/>
      <c r="I584" s="79"/>
      <c r="J584" s="79"/>
    </row>
    <row r="585" spans="5:12">
      <c r="E585" s="79"/>
      <c r="F585" s="79"/>
      <c r="G585" s="79"/>
      <c r="H585" s="79"/>
      <c r="I585" s="79"/>
      <c r="J585" s="79"/>
    </row>
    <row r="586" spans="5:12">
      <c r="E586" s="79"/>
      <c r="F586" s="79"/>
      <c r="G586" s="79"/>
      <c r="H586" s="79"/>
      <c r="I586" s="79"/>
      <c r="J586" s="79"/>
    </row>
    <row r="587" spans="5:12">
      <c r="E587" s="79"/>
      <c r="F587" s="79"/>
      <c r="G587" s="79"/>
      <c r="H587" s="79"/>
      <c r="I587" s="79"/>
      <c r="J587" s="79"/>
      <c r="K587" s="79"/>
      <c r="L587" s="79"/>
    </row>
    <row r="588" spans="5:12">
      <c r="E588" s="79"/>
      <c r="F588" s="79"/>
      <c r="G588" s="79"/>
      <c r="H588" s="79"/>
      <c r="I588" s="79"/>
      <c r="J588" s="79"/>
    </row>
    <row r="589" spans="5:12">
      <c r="E589" s="79"/>
      <c r="F589" s="79"/>
      <c r="G589" s="79"/>
      <c r="H589" s="79"/>
      <c r="I589" s="79"/>
      <c r="J589" s="79"/>
    </row>
    <row r="590" spans="5:12">
      <c r="E590" s="79"/>
      <c r="F590" s="79"/>
      <c r="G590" s="79"/>
      <c r="H590" s="79"/>
      <c r="I590" s="79"/>
      <c r="J590" s="79"/>
    </row>
    <row r="591" spans="5:12">
      <c r="E591" s="79"/>
      <c r="F591" s="79"/>
      <c r="G591" s="79"/>
      <c r="H591" s="79"/>
      <c r="I591" s="79"/>
      <c r="J591" s="79"/>
    </row>
    <row r="592" spans="5:12">
      <c r="E592" s="79"/>
      <c r="F592" s="79"/>
      <c r="G592" s="79"/>
      <c r="H592" s="79"/>
      <c r="I592" s="79"/>
      <c r="J592" s="79"/>
    </row>
    <row r="593" spans="5:12">
      <c r="E593" s="79"/>
      <c r="F593" s="79"/>
      <c r="G593" s="79"/>
      <c r="H593" s="79"/>
      <c r="I593" s="79"/>
      <c r="J593" s="79"/>
    </row>
    <row r="594" spans="5:12">
      <c r="E594" s="79"/>
      <c r="F594" s="79"/>
      <c r="G594" s="79"/>
      <c r="H594" s="79"/>
      <c r="I594" s="79"/>
      <c r="J594" s="79"/>
      <c r="K594" s="79"/>
      <c r="L594" s="79"/>
    </row>
    <row r="595" spans="5:12">
      <c r="E595" s="79"/>
      <c r="F595" s="79"/>
      <c r="G595" s="79"/>
      <c r="H595" s="79"/>
      <c r="I595" s="79"/>
      <c r="J595" s="79"/>
    </row>
    <row r="596" spans="5:12">
      <c r="E596" s="79"/>
      <c r="F596" s="79"/>
      <c r="G596" s="79"/>
      <c r="H596" s="79"/>
      <c r="I596" s="79"/>
      <c r="J596" s="79"/>
    </row>
    <row r="597" spans="5:12">
      <c r="E597" s="79"/>
      <c r="F597" s="79"/>
      <c r="G597" s="79"/>
      <c r="H597" s="79"/>
      <c r="I597" s="79"/>
      <c r="J597" s="79"/>
    </row>
    <row r="598" spans="5:12">
      <c r="E598" s="79"/>
      <c r="F598" s="79"/>
      <c r="G598" s="79"/>
      <c r="H598" s="79"/>
      <c r="I598" s="79"/>
      <c r="J598" s="79"/>
    </row>
    <row r="599" spans="5:12">
      <c r="E599" s="79"/>
      <c r="F599" s="79"/>
      <c r="G599" s="79"/>
      <c r="H599" s="79"/>
      <c r="I599" s="79"/>
      <c r="J599" s="79"/>
    </row>
    <row r="600" spans="5:12">
      <c r="E600" s="79"/>
      <c r="F600" s="79"/>
      <c r="G600" s="79"/>
      <c r="H600" s="79"/>
      <c r="I600" s="79"/>
      <c r="J600" s="79"/>
    </row>
    <row r="601" spans="5:12">
      <c r="E601" s="79"/>
      <c r="F601" s="79"/>
      <c r="G601" s="79"/>
      <c r="H601" s="79"/>
      <c r="I601" s="79"/>
      <c r="J601" s="79"/>
      <c r="K601" s="79"/>
      <c r="L601" s="79"/>
    </row>
    <row r="602" spans="5:12">
      <c r="E602" s="79"/>
      <c r="F602" s="79"/>
      <c r="G602" s="79"/>
      <c r="H602" s="79"/>
      <c r="I602" s="79"/>
      <c r="J602" s="79"/>
    </row>
    <row r="603" spans="5:12">
      <c r="E603" s="79"/>
      <c r="F603" s="79"/>
      <c r="G603" s="79"/>
      <c r="H603" s="79"/>
      <c r="I603" s="79"/>
      <c r="J603" s="79"/>
    </row>
    <row r="604" spans="5:12">
      <c r="E604" s="79"/>
      <c r="F604" s="79"/>
      <c r="G604" s="79"/>
      <c r="H604" s="79"/>
      <c r="I604" s="79"/>
      <c r="J604" s="79"/>
    </row>
    <row r="605" spans="5:12">
      <c r="E605" s="79"/>
      <c r="F605" s="79"/>
      <c r="G605" s="79"/>
      <c r="H605" s="79"/>
      <c r="I605" s="79"/>
      <c r="J605" s="79"/>
    </row>
    <row r="606" spans="5:12">
      <c r="E606" s="79"/>
      <c r="F606" s="79"/>
      <c r="G606" s="79"/>
      <c r="H606" s="79"/>
      <c r="I606" s="79"/>
      <c r="J606" s="79"/>
    </row>
    <row r="607" spans="5:12">
      <c r="E607" s="79"/>
      <c r="F607" s="79"/>
      <c r="G607" s="79"/>
      <c r="H607" s="79"/>
      <c r="I607" s="79"/>
      <c r="J607" s="79"/>
    </row>
    <row r="608" spans="5:12">
      <c r="E608" s="79"/>
      <c r="F608" s="79"/>
      <c r="G608" s="79"/>
      <c r="H608" s="79"/>
      <c r="I608" s="79"/>
      <c r="J608" s="79"/>
      <c r="K608" s="79"/>
      <c r="L608" s="79"/>
    </row>
    <row r="609" spans="5:12">
      <c r="E609" s="79"/>
      <c r="F609" s="79"/>
      <c r="G609" s="79"/>
      <c r="H609" s="79"/>
      <c r="I609" s="79"/>
      <c r="J609" s="79"/>
    </row>
    <row r="610" spans="5:12">
      <c r="E610" s="79"/>
      <c r="F610" s="79"/>
      <c r="G610" s="79"/>
      <c r="H610" s="79"/>
      <c r="I610" s="79"/>
      <c r="J610" s="79"/>
    </row>
    <row r="611" spans="5:12">
      <c r="E611" s="79"/>
      <c r="F611" s="79"/>
      <c r="G611" s="79"/>
      <c r="H611" s="79"/>
      <c r="I611" s="79"/>
      <c r="J611" s="79"/>
    </row>
    <row r="612" spans="5:12">
      <c r="E612" s="79"/>
      <c r="F612" s="79"/>
      <c r="G612" s="79"/>
      <c r="H612" s="79"/>
      <c r="I612" s="79"/>
      <c r="J612" s="79"/>
    </row>
    <row r="613" spans="5:12">
      <c r="E613" s="79"/>
      <c r="F613" s="79"/>
      <c r="G613" s="79"/>
      <c r="H613" s="79"/>
      <c r="I613" s="79"/>
      <c r="J613" s="79"/>
    </row>
    <row r="614" spans="5:12">
      <c r="E614" s="79"/>
      <c r="F614" s="79"/>
      <c r="G614" s="79"/>
      <c r="H614" s="79"/>
      <c r="I614" s="79"/>
      <c r="J614" s="79"/>
    </row>
    <row r="615" spans="5:12">
      <c r="E615" s="79"/>
      <c r="F615" s="79"/>
      <c r="G615" s="79"/>
      <c r="H615" s="79"/>
      <c r="I615" s="79"/>
      <c r="J615" s="79"/>
      <c r="K615" s="79"/>
      <c r="L615" s="79"/>
    </row>
    <row r="616" spans="5:12">
      <c r="E616" s="79"/>
      <c r="F616" s="79"/>
      <c r="G616" s="79"/>
      <c r="H616" s="79"/>
      <c r="I616" s="79"/>
      <c r="J616" s="79"/>
    </row>
    <row r="617" spans="5:12">
      <c r="E617" s="79"/>
      <c r="F617" s="79"/>
      <c r="G617" s="79"/>
      <c r="H617" s="79"/>
      <c r="I617" s="79"/>
      <c r="J617" s="79"/>
    </row>
    <row r="618" spans="5:12">
      <c r="E618" s="79"/>
      <c r="F618" s="79"/>
      <c r="G618" s="79"/>
      <c r="H618" s="79"/>
      <c r="I618" s="79"/>
      <c r="J618" s="79"/>
    </row>
    <row r="619" spans="5:12">
      <c r="E619" s="79"/>
      <c r="F619" s="79"/>
      <c r="G619" s="79"/>
      <c r="H619" s="79"/>
      <c r="I619" s="79"/>
      <c r="J619" s="79"/>
    </row>
    <row r="620" spans="5:12">
      <c r="E620" s="79"/>
      <c r="F620" s="79"/>
      <c r="G620" s="79"/>
      <c r="H620" s="79"/>
      <c r="I620" s="79"/>
      <c r="J620" s="79"/>
    </row>
    <row r="621" spans="5:12">
      <c r="E621" s="79"/>
      <c r="F621" s="79"/>
      <c r="G621" s="79"/>
      <c r="H621" s="79"/>
      <c r="I621" s="79"/>
      <c r="J621" s="79"/>
    </row>
    <row r="622" spans="5:12">
      <c r="E622" s="79"/>
      <c r="F622" s="79"/>
      <c r="G622" s="79"/>
      <c r="H622" s="79"/>
      <c r="I622" s="79"/>
      <c r="J622" s="79"/>
      <c r="K622" s="79"/>
      <c r="L622" s="79"/>
    </row>
    <row r="623" spans="5:12">
      <c r="E623" s="79"/>
      <c r="F623" s="79"/>
      <c r="G623" s="79"/>
      <c r="H623" s="79"/>
      <c r="I623" s="79"/>
      <c r="J623" s="79"/>
    </row>
    <row r="624" spans="5:12">
      <c r="E624" s="79"/>
      <c r="F624" s="79"/>
      <c r="G624" s="79"/>
      <c r="H624" s="79"/>
      <c r="I624" s="79"/>
      <c r="J624" s="79"/>
    </row>
    <row r="625" spans="5:12">
      <c r="E625" s="79"/>
      <c r="F625" s="79"/>
      <c r="G625" s="79"/>
      <c r="H625" s="79"/>
      <c r="I625" s="79"/>
      <c r="J625" s="79"/>
    </row>
    <row r="626" spans="5:12">
      <c r="E626" s="79"/>
      <c r="F626" s="79"/>
      <c r="G626" s="79"/>
      <c r="H626" s="79"/>
      <c r="I626" s="79"/>
      <c r="J626" s="79"/>
    </row>
    <row r="627" spans="5:12">
      <c r="E627" s="79"/>
      <c r="F627" s="79"/>
      <c r="G627" s="79"/>
      <c r="H627" s="79"/>
      <c r="I627" s="79"/>
      <c r="J627" s="79"/>
    </row>
    <row r="628" spans="5:12">
      <c r="E628" s="79"/>
      <c r="F628" s="79"/>
      <c r="G628" s="79"/>
      <c r="H628" s="79"/>
      <c r="I628" s="79"/>
      <c r="J628" s="79"/>
    </row>
    <row r="629" spans="5:12">
      <c r="E629" s="79"/>
      <c r="F629" s="79"/>
      <c r="G629" s="79"/>
      <c r="H629" s="79"/>
      <c r="I629" s="79"/>
      <c r="J629" s="79"/>
      <c r="K629" s="79"/>
      <c r="L629" s="79"/>
    </row>
    <row r="630" spans="5:12">
      <c r="E630" s="79"/>
      <c r="F630" s="79"/>
      <c r="G630" s="79"/>
      <c r="H630" s="79"/>
      <c r="I630" s="79"/>
      <c r="J630" s="79"/>
    </row>
    <row r="631" spans="5:12">
      <c r="E631" s="79"/>
      <c r="F631" s="79"/>
      <c r="G631" s="79"/>
      <c r="H631" s="79"/>
      <c r="I631" s="79"/>
      <c r="J631" s="79"/>
    </row>
    <row r="632" spans="5:12">
      <c r="E632" s="79"/>
      <c r="F632" s="79"/>
      <c r="G632" s="79"/>
      <c r="H632" s="79"/>
      <c r="I632" s="79"/>
      <c r="J632" s="79"/>
    </row>
    <row r="633" spans="5:12">
      <c r="E633" s="79"/>
      <c r="F633" s="79"/>
      <c r="G633" s="79"/>
      <c r="H633" s="79"/>
      <c r="I633" s="79"/>
      <c r="J633" s="79"/>
    </row>
    <row r="634" spans="5:12">
      <c r="E634" s="79"/>
      <c r="F634" s="79"/>
      <c r="G634" s="79"/>
      <c r="H634" s="79"/>
      <c r="I634" s="79"/>
      <c r="J634" s="79"/>
    </row>
    <row r="635" spans="5:12">
      <c r="E635" s="79"/>
      <c r="F635" s="79"/>
      <c r="G635" s="79"/>
      <c r="H635" s="79"/>
      <c r="I635" s="79"/>
      <c r="J635" s="79"/>
    </row>
    <row r="636" spans="5:12">
      <c r="E636" s="79"/>
      <c r="F636" s="79"/>
      <c r="G636" s="79"/>
      <c r="H636" s="79"/>
      <c r="I636" s="79"/>
      <c r="J636" s="79"/>
      <c r="K636" s="79"/>
      <c r="L636" s="79"/>
    </row>
    <row r="637" spans="5:12">
      <c r="E637" s="79"/>
      <c r="F637" s="79"/>
      <c r="G637" s="79"/>
      <c r="H637" s="79"/>
      <c r="I637" s="79"/>
      <c r="J637" s="79"/>
    </row>
    <row r="638" spans="5:12">
      <c r="E638" s="79"/>
      <c r="F638" s="79"/>
      <c r="G638" s="79"/>
      <c r="H638" s="79"/>
      <c r="I638" s="79"/>
      <c r="J638" s="79"/>
    </row>
    <row r="639" spans="5:12">
      <c r="E639" s="79"/>
      <c r="F639" s="79"/>
      <c r="G639" s="79"/>
      <c r="H639" s="79"/>
      <c r="I639" s="79"/>
      <c r="J639" s="79"/>
    </row>
    <row r="640" spans="5:12">
      <c r="E640" s="79"/>
      <c r="F640" s="79"/>
      <c r="G640" s="79"/>
      <c r="H640" s="79"/>
      <c r="I640" s="79"/>
      <c r="J640" s="79"/>
    </row>
    <row r="641" spans="5:12">
      <c r="E641" s="79"/>
      <c r="F641" s="79"/>
      <c r="G641" s="79"/>
      <c r="H641" s="79"/>
      <c r="I641" s="79"/>
      <c r="J641" s="79"/>
    </row>
    <row r="642" spans="5:12">
      <c r="E642" s="79"/>
      <c r="F642" s="79"/>
      <c r="G642" s="79"/>
      <c r="H642" s="79"/>
      <c r="I642" s="79"/>
      <c r="J642" s="79"/>
    </row>
    <row r="643" spans="5:12">
      <c r="E643" s="79"/>
      <c r="F643" s="79"/>
      <c r="G643" s="79"/>
      <c r="H643" s="79"/>
      <c r="I643" s="79"/>
      <c r="J643" s="79"/>
      <c r="K643" s="79"/>
      <c r="L643" s="79"/>
    </row>
    <row r="644" spans="5:12">
      <c r="E644" s="79"/>
      <c r="F644" s="79"/>
      <c r="G644" s="79"/>
      <c r="H644" s="79"/>
      <c r="I644" s="79"/>
      <c r="J644" s="79"/>
    </row>
    <row r="645" spans="5:12">
      <c r="E645" s="79"/>
      <c r="F645" s="79"/>
      <c r="G645" s="79"/>
      <c r="H645" s="79"/>
      <c r="I645" s="79"/>
      <c r="J645" s="79"/>
    </row>
    <row r="646" spans="5:12">
      <c r="E646" s="79"/>
      <c r="F646" s="79"/>
      <c r="G646" s="79"/>
      <c r="H646" s="79"/>
      <c r="I646" s="79"/>
      <c r="J646" s="79"/>
    </row>
    <row r="647" spans="5:12">
      <c r="E647" s="79"/>
      <c r="F647" s="79"/>
      <c r="G647" s="79"/>
      <c r="H647" s="79"/>
      <c r="I647" s="79"/>
      <c r="J647" s="79"/>
    </row>
    <row r="648" spans="5:12">
      <c r="E648" s="79"/>
      <c r="F648" s="79"/>
      <c r="G648" s="79"/>
      <c r="H648" s="79"/>
      <c r="I648" s="79"/>
      <c r="J648" s="79"/>
    </row>
    <row r="649" spans="5:12">
      <c r="E649" s="79"/>
      <c r="F649" s="79"/>
      <c r="G649" s="79"/>
      <c r="H649" s="79"/>
      <c r="I649" s="79"/>
      <c r="J649" s="79"/>
    </row>
    <row r="650" spans="5:12">
      <c r="E650" s="79"/>
      <c r="F650" s="79"/>
      <c r="G650" s="79"/>
      <c r="H650" s="79"/>
      <c r="I650" s="79"/>
      <c r="J650" s="79"/>
      <c r="K650" s="79"/>
      <c r="L650" s="79"/>
    </row>
    <row r="651" spans="5:12">
      <c r="E651" s="79"/>
      <c r="F651" s="79"/>
      <c r="G651" s="79"/>
      <c r="H651" s="79"/>
      <c r="I651" s="79"/>
      <c r="J651" s="79"/>
    </row>
    <row r="652" spans="5:12">
      <c r="E652" s="79"/>
      <c r="F652" s="79"/>
      <c r="G652" s="79"/>
      <c r="H652" s="79"/>
      <c r="I652" s="79"/>
      <c r="J652" s="79"/>
    </row>
    <row r="653" spans="5:12">
      <c r="E653" s="79"/>
      <c r="F653" s="79"/>
      <c r="G653" s="79"/>
      <c r="H653" s="79"/>
      <c r="I653" s="79"/>
      <c r="J653" s="79"/>
    </row>
    <row r="654" spans="5:12">
      <c r="E654" s="79"/>
      <c r="F654" s="79"/>
      <c r="G654" s="79"/>
      <c r="H654" s="79"/>
      <c r="I654" s="79"/>
      <c r="J654" s="79"/>
    </row>
    <row r="655" spans="5:12">
      <c r="E655" s="79"/>
      <c r="F655" s="79"/>
      <c r="G655" s="79"/>
      <c r="H655" s="79"/>
      <c r="I655" s="79"/>
      <c r="J655" s="79"/>
    </row>
    <row r="656" spans="5:12">
      <c r="E656" s="79"/>
      <c r="F656" s="79"/>
      <c r="G656" s="79"/>
      <c r="H656" s="79"/>
      <c r="I656" s="79"/>
      <c r="J656" s="79"/>
    </row>
    <row r="657" spans="5:12">
      <c r="E657" s="79"/>
      <c r="F657" s="79"/>
      <c r="G657" s="79"/>
      <c r="H657" s="79"/>
      <c r="I657" s="79"/>
      <c r="J657" s="79"/>
      <c r="K657" s="79"/>
      <c r="L657" s="79"/>
    </row>
    <row r="658" spans="5:12">
      <c r="E658" s="79"/>
      <c r="F658" s="79"/>
      <c r="G658" s="79"/>
      <c r="H658" s="79"/>
      <c r="I658" s="79"/>
      <c r="J658" s="79"/>
    </row>
    <row r="659" spans="5:12">
      <c r="E659" s="79"/>
      <c r="F659" s="79"/>
      <c r="G659" s="79"/>
      <c r="H659" s="79"/>
      <c r="I659" s="79"/>
      <c r="J659" s="79"/>
    </row>
    <row r="660" spans="5:12">
      <c r="E660" s="79"/>
      <c r="F660" s="79"/>
      <c r="G660" s="79"/>
      <c r="H660" s="79"/>
      <c r="I660" s="79"/>
      <c r="J660" s="79"/>
    </row>
    <row r="661" spans="5:12">
      <c r="E661" s="79"/>
      <c r="F661" s="79"/>
      <c r="G661" s="79"/>
      <c r="H661" s="79"/>
      <c r="I661" s="79"/>
      <c r="J661" s="79"/>
    </row>
    <row r="662" spans="5:12">
      <c r="E662" s="79"/>
      <c r="F662" s="79"/>
      <c r="G662" s="79"/>
      <c r="H662" s="79"/>
      <c r="I662" s="79"/>
      <c r="J662" s="79"/>
    </row>
    <row r="663" spans="5:12">
      <c r="E663" s="79"/>
      <c r="F663" s="79"/>
      <c r="G663" s="79"/>
      <c r="H663" s="79"/>
      <c r="I663" s="79"/>
      <c r="J663" s="79"/>
    </row>
    <row r="664" spans="5:12">
      <c r="E664" s="79"/>
      <c r="F664" s="79"/>
      <c r="G664" s="79"/>
      <c r="H664" s="79"/>
      <c r="I664" s="79"/>
      <c r="J664" s="79"/>
      <c r="K664" s="79"/>
      <c r="L664" s="79"/>
    </row>
    <row r="665" spans="5:12">
      <c r="E665" s="79"/>
      <c r="F665" s="79"/>
      <c r="G665" s="79"/>
      <c r="H665" s="79"/>
      <c r="I665" s="79"/>
      <c r="J665" s="79"/>
    </row>
    <row r="666" spans="5:12">
      <c r="E666" s="79"/>
      <c r="F666" s="79"/>
      <c r="G666" s="79"/>
      <c r="H666" s="79"/>
      <c r="I666" s="79"/>
      <c r="J666" s="79"/>
    </row>
    <row r="667" spans="5:12">
      <c r="E667" s="79"/>
      <c r="F667" s="79"/>
      <c r="G667" s="79"/>
      <c r="H667" s="79"/>
      <c r="I667" s="79"/>
      <c r="J667" s="79"/>
    </row>
    <row r="668" spans="5:12">
      <c r="E668" s="79"/>
      <c r="F668" s="79"/>
      <c r="G668" s="79"/>
      <c r="H668" s="79"/>
      <c r="I668" s="79"/>
      <c r="J668" s="79"/>
    </row>
    <row r="669" spans="5:12">
      <c r="E669" s="79"/>
      <c r="F669" s="79"/>
      <c r="G669" s="79"/>
      <c r="H669" s="79"/>
      <c r="I669" s="79"/>
      <c r="J669" s="79"/>
    </row>
    <row r="670" spans="5:12">
      <c r="E670" s="79"/>
      <c r="F670" s="79"/>
      <c r="G670" s="79"/>
      <c r="H670" s="79"/>
      <c r="I670" s="79"/>
      <c r="J670" s="79"/>
    </row>
    <row r="671" spans="5:12">
      <c r="E671" s="79"/>
      <c r="F671" s="79"/>
      <c r="G671" s="79"/>
      <c r="H671" s="79"/>
      <c r="I671" s="79"/>
      <c r="J671" s="79"/>
      <c r="K671" s="79"/>
      <c r="L671" s="79"/>
    </row>
    <row r="672" spans="5:12">
      <c r="E672" s="79"/>
      <c r="F672" s="79"/>
      <c r="G672" s="79"/>
      <c r="H672" s="79"/>
      <c r="I672" s="79"/>
      <c r="J672" s="79"/>
    </row>
    <row r="673" spans="5:12">
      <c r="E673" s="79"/>
      <c r="F673" s="79"/>
      <c r="G673" s="79"/>
      <c r="H673" s="79"/>
      <c r="I673" s="79"/>
      <c r="J673" s="79"/>
    </row>
    <row r="674" spans="5:12">
      <c r="E674" s="79"/>
      <c r="F674" s="79"/>
      <c r="G674" s="79"/>
      <c r="H674" s="79"/>
      <c r="I674" s="79"/>
      <c r="J674" s="79"/>
    </row>
    <row r="675" spans="5:12">
      <c r="E675" s="79"/>
      <c r="F675" s="79"/>
      <c r="G675" s="79"/>
      <c r="H675" s="79"/>
      <c r="I675" s="79"/>
      <c r="J675" s="79"/>
    </row>
    <row r="676" spans="5:12">
      <c r="E676" s="79"/>
      <c r="F676" s="79"/>
      <c r="G676" s="79"/>
      <c r="H676" s="79"/>
      <c r="I676" s="79"/>
      <c r="J676" s="79"/>
    </row>
    <row r="677" spans="5:12">
      <c r="E677" s="79"/>
      <c r="F677" s="79"/>
      <c r="G677" s="79"/>
      <c r="H677" s="79"/>
      <c r="I677" s="79"/>
      <c r="J677" s="79"/>
    </row>
    <row r="678" spans="5:12">
      <c r="E678" s="79"/>
      <c r="F678" s="79"/>
      <c r="G678" s="79"/>
      <c r="H678" s="79"/>
      <c r="I678" s="79"/>
      <c r="J678" s="79"/>
      <c r="K678" s="79"/>
      <c r="L678" s="79"/>
    </row>
    <row r="679" spans="5:12">
      <c r="E679" s="79"/>
      <c r="F679" s="79"/>
      <c r="G679" s="79"/>
      <c r="H679" s="79"/>
      <c r="I679" s="79"/>
      <c r="J679" s="79"/>
    </row>
    <row r="680" spans="5:12">
      <c r="E680" s="79"/>
      <c r="F680" s="79"/>
      <c r="G680" s="79"/>
      <c r="H680" s="79"/>
      <c r="I680" s="79"/>
      <c r="J680" s="79"/>
    </row>
    <row r="681" spans="5:12">
      <c r="E681" s="79"/>
      <c r="F681" s="79"/>
      <c r="G681" s="79"/>
      <c r="H681" s="79"/>
      <c r="I681" s="79"/>
      <c r="J681" s="79"/>
    </row>
    <row r="682" spans="5:12">
      <c r="E682" s="79"/>
      <c r="F682" s="79"/>
      <c r="G682" s="79"/>
      <c r="H682" s="79"/>
      <c r="I682" s="79"/>
      <c r="J682" s="79"/>
    </row>
    <row r="683" spans="5:12">
      <c r="E683" s="79"/>
      <c r="F683" s="79"/>
      <c r="G683" s="79"/>
      <c r="H683" s="79"/>
      <c r="I683" s="79"/>
      <c r="J683" s="79"/>
    </row>
    <row r="684" spans="5:12">
      <c r="E684" s="79"/>
      <c r="F684" s="79"/>
      <c r="G684" s="79"/>
      <c r="H684" s="79"/>
      <c r="I684" s="79"/>
      <c r="J684" s="79"/>
    </row>
    <row r="685" spans="5:12">
      <c r="E685" s="79"/>
      <c r="F685" s="79"/>
      <c r="G685" s="79"/>
      <c r="H685" s="79"/>
      <c r="I685" s="79"/>
      <c r="J685" s="79"/>
    </row>
    <row r="686" spans="5:12">
      <c r="E686" s="79"/>
      <c r="F686" s="79"/>
      <c r="G686" s="79"/>
      <c r="H686" s="79"/>
      <c r="I686" s="79"/>
      <c r="J686" s="79"/>
    </row>
    <row r="687" spans="5:12">
      <c r="E687" s="79"/>
      <c r="F687" s="79"/>
      <c r="G687" s="79"/>
      <c r="H687" s="79"/>
      <c r="I687" s="79"/>
      <c r="J687" s="79"/>
    </row>
    <row r="688" spans="5:12">
      <c r="E688" s="79"/>
      <c r="F688" s="79"/>
      <c r="G688" s="79"/>
      <c r="H688" s="79"/>
      <c r="I688" s="79"/>
      <c r="J688" s="79"/>
    </row>
    <row r="689" spans="5:12">
      <c r="E689" s="79"/>
      <c r="F689" s="79"/>
      <c r="G689" s="79"/>
      <c r="H689" s="79"/>
      <c r="I689" s="79"/>
      <c r="J689" s="79"/>
    </row>
    <row r="690" spans="5:12">
      <c r="E690" s="79"/>
      <c r="F690" s="79"/>
      <c r="G690" s="79"/>
      <c r="H690" s="79"/>
      <c r="I690" s="79"/>
      <c r="J690" s="79"/>
    </row>
    <row r="691" spans="5:12">
      <c r="E691" s="79"/>
      <c r="F691" s="79"/>
      <c r="G691" s="79"/>
      <c r="H691" s="79"/>
      <c r="I691" s="79"/>
      <c r="J691" s="79"/>
    </row>
    <row r="692" spans="5:12">
      <c r="E692" s="79"/>
      <c r="F692" s="79"/>
      <c r="G692" s="79"/>
      <c r="H692" s="79"/>
      <c r="I692" s="79"/>
      <c r="J692" s="79"/>
      <c r="K692" s="79"/>
      <c r="L692" s="79"/>
    </row>
    <row r="693" spans="5:12">
      <c r="E693" s="79"/>
      <c r="F693" s="79"/>
      <c r="G693" s="79"/>
      <c r="H693" s="79"/>
      <c r="I693" s="79"/>
      <c r="J693" s="79"/>
    </row>
    <row r="694" spans="5:12">
      <c r="E694" s="79"/>
      <c r="F694" s="79"/>
      <c r="G694" s="79"/>
      <c r="H694" s="79"/>
      <c r="I694" s="79"/>
      <c r="J694" s="79"/>
    </row>
    <row r="695" spans="5:12">
      <c r="E695" s="79"/>
      <c r="F695" s="79"/>
      <c r="G695" s="79"/>
      <c r="H695" s="79"/>
      <c r="I695" s="79"/>
      <c r="J695" s="79"/>
    </row>
    <row r="696" spans="5:12">
      <c r="E696" s="79"/>
      <c r="F696" s="79"/>
      <c r="G696" s="79"/>
      <c r="H696" s="79"/>
      <c r="I696" s="79"/>
      <c r="J696" s="79"/>
    </row>
    <row r="697" spans="5:12">
      <c r="E697" s="79"/>
      <c r="F697" s="79"/>
      <c r="G697" s="79"/>
      <c r="H697" s="79"/>
      <c r="I697" s="79"/>
      <c r="J697" s="79"/>
    </row>
    <row r="698" spans="5:12">
      <c r="E698" s="79"/>
      <c r="F698" s="79"/>
      <c r="G698" s="79"/>
      <c r="H698" s="79"/>
      <c r="I698" s="79"/>
      <c r="J698" s="79"/>
    </row>
    <row r="699" spans="5:12">
      <c r="E699" s="79"/>
      <c r="F699" s="79"/>
      <c r="G699" s="79"/>
      <c r="H699" s="79"/>
      <c r="I699" s="79"/>
      <c r="J699" s="79"/>
      <c r="K699" s="79"/>
      <c r="L699" s="79"/>
    </row>
    <row r="700" spans="5:12">
      <c r="E700" s="79"/>
      <c r="F700" s="79"/>
      <c r="G700" s="79"/>
      <c r="H700" s="79"/>
      <c r="I700" s="79"/>
      <c r="J700" s="79"/>
    </row>
    <row r="701" spans="5:12">
      <c r="E701" s="79"/>
      <c r="F701" s="79"/>
      <c r="G701" s="79"/>
      <c r="H701" s="79"/>
      <c r="I701" s="79"/>
      <c r="J701" s="79"/>
    </row>
    <row r="702" spans="5:12">
      <c r="E702" s="79"/>
      <c r="F702" s="79"/>
      <c r="G702" s="79"/>
      <c r="H702" s="79"/>
      <c r="I702" s="79"/>
      <c r="J702" s="79"/>
    </row>
    <row r="703" spans="5:12">
      <c r="E703" s="79"/>
      <c r="F703" s="79"/>
      <c r="G703" s="79"/>
      <c r="H703" s="79"/>
      <c r="I703" s="79"/>
      <c r="J703" s="79"/>
    </row>
    <row r="704" spans="5:12">
      <c r="E704" s="79"/>
      <c r="F704" s="79"/>
      <c r="G704" s="79"/>
      <c r="H704" s="79"/>
      <c r="I704" s="79"/>
      <c r="J704" s="79"/>
    </row>
    <row r="705" spans="5:12">
      <c r="E705" s="79"/>
      <c r="F705" s="79"/>
      <c r="G705" s="79"/>
      <c r="H705" s="79"/>
      <c r="I705" s="79"/>
      <c r="J705" s="79"/>
    </row>
    <row r="706" spans="5:12">
      <c r="E706" s="79"/>
      <c r="F706" s="79"/>
      <c r="G706" s="79"/>
      <c r="H706" s="79"/>
      <c r="I706" s="79"/>
      <c r="J706" s="79"/>
      <c r="K706" s="79"/>
      <c r="L706" s="79"/>
    </row>
    <row r="707" spans="5:12">
      <c r="E707" s="79"/>
      <c r="F707" s="79"/>
      <c r="G707" s="79"/>
      <c r="H707" s="79"/>
      <c r="I707" s="79"/>
      <c r="J707" s="79"/>
    </row>
    <row r="708" spans="5:12">
      <c r="E708" s="79"/>
      <c r="F708" s="79"/>
      <c r="G708" s="79"/>
      <c r="H708" s="79"/>
      <c r="I708" s="79"/>
      <c r="J708" s="79"/>
    </row>
    <row r="709" spans="5:12">
      <c r="E709" s="79"/>
      <c r="F709" s="79"/>
      <c r="G709" s="79"/>
      <c r="H709" s="79"/>
      <c r="I709" s="79"/>
      <c r="J709" s="79"/>
    </row>
    <row r="710" spans="5:12">
      <c r="E710" s="79"/>
      <c r="F710" s="79"/>
      <c r="G710" s="79"/>
      <c r="H710" s="79"/>
      <c r="I710" s="79"/>
      <c r="J710" s="79"/>
    </row>
    <row r="711" spans="5:12">
      <c r="E711" s="79"/>
      <c r="F711" s="79"/>
      <c r="G711" s="79"/>
      <c r="H711" s="79"/>
      <c r="I711" s="79"/>
      <c r="J711" s="79"/>
    </row>
    <row r="712" spans="5:12">
      <c r="E712" s="79"/>
      <c r="F712" s="79"/>
      <c r="G712" s="79"/>
      <c r="H712" s="79"/>
      <c r="I712" s="79"/>
      <c r="J712" s="79"/>
    </row>
    <row r="713" spans="5:12">
      <c r="E713" s="79"/>
      <c r="F713" s="79"/>
      <c r="G713" s="79"/>
      <c r="H713" s="79"/>
      <c r="I713" s="79"/>
      <c r="J713" s="79"/>
      <c r="K713" s="79"/>
      <c r="L713" s="79"/>
    </row>
    <row r="714" spans="5:12">
      <c r="E714" s="79"/>
      <c r="F714" s="79"/>
      <c r="G714" s="79"/>
      <c r="H714" s="79"/>
      <c r="I714" s="79"/>
      <c r="J714" s="79"/>
    </row>
    <row r="715" spans="5:12">
      <c r="E715" s="79"/>
      <c r="F715" s="79"/>
      <c r="G715" s="79"/>
      <c r="H715" s="79"/>
      <c r="I715" s="79"/>
      <c r="J715" s="79"/>
    </row>
    <row r="716" spans="5:12">
      <c r="E716" s="79"/>
      <c r="F716" s="79"/>
      <c r="G716" s="79"/>
      <c r="H716" s="79"/>
      <c r="I716" s="79"/>
      <c r="J716" s="79"/>
    </row>
    <row r="717" spans="5:12">
      <c r="E717" s="79"/>
      <c r="F717" s="79"/>
      <c r="G717" s="79"/>
      <c r="H717" s="79"/>
      <c r="I717" s="79"/>
      <c r="J717" s="79"/>
    </row>
    <row r="718" spans="5:12">
      <c r="E718" s="79"/>
      <c r="F718" s="79"/>
      <c r="G718" s="79"/>
      <c r="H718" s="79"/>
      <c r="I718" s="79"/>
      <c r="J718" s="79"/>
    </row>
    <row r="719" spans="5:12">
      <c r="E719" s="79"/>
      <c r="F719" s="79"/>
      <c r="G719" s="79"/>
      <c r="H719" s="79"/>
      <c r="I719" s="79"/>
      <c r="J719" s="79"/>
    </row>
    <row r="720" spans="5:12">
      <c r="E720" s="79"/>
      <c r="F720" s="79"/>
      <c r="G720" s="79"/>
      <c r="H720" s="79"/>
      <c r="I720" s="79"/>
      <c r="J720" s="79"/>
      <c r="K720" s="79"/>
      <c r="L720" s="79"/>
    </row>
    <row r="721" spans="5:12">
      <c r="E721" s="79"/>
      <c r="F721" s="79"/>
      <c r="G721" s="79"/>
      <c r="H721" s="79"/>
      <c r="I721" s="79"/>
      <c r="J721" s="79"/>
    </row>
    <row r="722" spans="5:12">
      <c r="E722" s="79"/>
      <c r="F722" s="79"/>
      <c r="G722" s="79"/>
      <c r="H722" s="79"/>
      <c r="I722" s="79"/>
      <c r="J722" s="79"/>
    </row>
    <row r="723" spans="5:12">
      <c r="E723" s="79"/>
      <c r="F723" s="79"/>
      <c r="G723" s="79"/>
      <c r="H723" s="79"/>
      <c r="I723" s="79"/>
      <c r="J723" s="79"/>
    </row>
    <row r="724" spans="5:12">
      <c r="E724" s="79"/>
      <c r="F724" s="79"/>
      <c r="G724" s="79"/>
      <c r="H724" s="79"/>
      <c r="I724" s="79"/>
      <c r="J724" s="79"/>
    </row>
    <row r="725" spans="5:12">
      <c r="E725" s="79"/>
      <c r="F725" s="79"/>
      <c r="G725" s="79"/>
      <c r="H725" s="79"/>
      <c r="I725" s="79"/>
      <c r="J725" s="79"/>
    </row>
    <row r="726" spans="5:12">
      <c r="E726" s="79"/>
      <c r="F726" s="79"/>
      <c r="G726" s="79"/>
      <c r="H726" s="79"/>
      <c r="I726" s="79"/>
      <c r="J726" s="79"/>
    </row>
    <row r="727" spans="5:12">
      <c r="E727" s="79"/>
      <c r="F727" s="79"/>
      <c r="G727" s="79"/>
      <c r="H727" s="79"/>
      <c r="I727" s="79"/>
      <c r="J727" s="79"/>
      <c r="K727" s="79"/>
      <c r="L727" s="79"/>
    </row>
    <row r="728" spans="5:12">
      <c r="E728" s="79"/>
      <c r="F728" s="79"/>
      <c r="G728" s="79"/>
      <c r="H728" s="79"/>
      <c r="I728" s="79"/>
      <c r="J728" s="79"/>
    </row>
    <row r="729" spans="5:12">
      <c r="E729" s="79"/>
      <c r="F729" s="79"/>
      <c r="G729" s="79"/>
      <c r="H729" s="79"/>
      <c r="I729" s="79"/>
      <c r="J729" s="79"/>
    </row>
    <row r="730" spans="5:12">
      <c r="E730" s="79"/>
      <c r="F730" s="79"/>
      <c r="G730" s="79"/>
      <c r="H730" s="79"/>
      <c r="I730" s="79"/>
      <c r="J730" s="79"/>
    </row>
    <row r="731" spans="5:12">
      <c r="E731" s="79"/>
      <c r="F731" s="79"/>
      <c r="G731" s="79"/>
      <c r="H731" s="79"/>
      <c r="I731" s="79"/>
      <c r="J731" s="79"/>
    </row>
    <row r="732" spans="5:12">
      <c r="E732" s="79"/>
      <c r="F732" s="79"/>
      <c r="G732" s="79"/>
      <c r="H732" s="79"/>
      <c r="I732" s="79"/>
      <c r="J732" s="79"/>
    </row>
    <row r="733" spans="5:12">
      <c r="E733" s="79"/>
      <c r="F733" s="79"/>
      <c r="G733" s="79"/>
      <c r="H733" s="79"/>
      <c r="I733" s="79"/>
      <c r="J733" s="79"/>
    </row>
    <row r="734" spans="5:12">
      <c r="E734" s="79"/>
      <c r="F734" s="79"/>
      <c r="G734" s="79"/>
      <c r="H734" s="79"/>
      <c r="I734" s="79"/>
      <c r="J734" s="79"/>
      <c r="K734" s="79"/>
      <c r="L734" s="79"/>
    </row>
    <row r="735" spans="5:12">
      <c r="E735" s="79"/>
      <c r="F735" s="79"/>
      <c r="G735" s="79"/>
      <c r="H735" s="79"/>
      <c r="I735" s="79"/>
      <c r="J735" s="79"/>
    </row>
    <row r="736" spans="5:12">
      <c r="E736" s="79"/>
      <c r="F736" s="79"/>
      <c r="G736" s="79"/>
      <c r="H736" s="79"/>
      <c r="I736" s="79"/>
      <c r="J736" s="79"/>
    </row>
    <row r="737" spans="5:12">
      <c r="E737" s="79"/>
      <c r="F737" s="79"/>
      <c r="G737" s="79"/>
      <c r="H737" s="79"/>
      <c r="I737" s="79"/>
      <c r="J737" s="79"/>
    </row>
    <row r="738" spans="5:12">
      <c r="E738" s="79"/>
      <c r="F738" s="79"/>
      <c r="G738" s="79"/>
      <c r="H738" s="79"/>
      <c r="I738" s="79"/>
      <c r="J738" s="79"/>
    </row>
    <row r="739" spans="5:12">
      <c r="E739" s="79"/>
      <c r="F739" s="79"/>
      <c r="G739" s="79"/>
      <c r="H739" s="79"/>
      <c r="I739" s="79"/>
      <c r="J739" s="79"/>
    </row>
    <row r="740" spans="5:12">
      <c r="E740" s="79"/>
      <c r="F740" s="79"/>
      <c r="G740" s="79"/>
      <c r="H740" s="79"/>
      <c r="I740" s="79"/>
      <c r="J740" s="79"/>
    </row>
    <row r="741" spans="5:12">
      <c r="E741" s="79"/>
      <c r="F741" s="79"/>
      <c r="G741" s="79"/>
      <c r="H741" s="79"/>
      <c r="I741" s="79"/>
      <c r="J741" s="79"/>
      <c r="K741" s="79"/>
      <c r="L741" s="79"/>
    </row>
    <row r="742" spans="5:12">
      <c r="E742" s="79"/>
      <c r="F742" s="79"/>
      <c r="G742" s="79"/>
      <c r="H742" s="79"/>
      <c r="I742" s="79"/>
      <c r="J742" s="79"/>
    </row>
    <row r="743" spans="5:12">
      <c r="E743" s="79"/>
      <c r="F743" s="79"/>
      <c r="G743" s="79"/>
      <c r="H743" s="79"/>
      <c r="I743" s="79"/>
      <c r="J743" s="79"/>
    </row>
    <row r="744" spans="5:12">
      <c r="E744" s="79"/>
      <c r="F744" s="79"/>
      <c r="G744" s="79"/>
      <c r="H744" s="79"/>
      <c r="I744" s="79"/>
      <c r="J744" s="79"/>
    </row>
    <row r="745" spans="5:12">
      <c r="E745" s="79"/>
      <c r="F745" s="79"/>
      <c r="G745" s="79"/>
      <c r="H745" s="79"/>
      <c r="I745" s="79"/>
      <c r="J745" s="79"/>
    </row>
    <row r="746" spans="5:12">
      <c r="E746" s="79"/>
      <c r="F746" s="79"/>
      <c r="G746" s="79"/>
      <c r="H746" s="79"/>
      <c r="I746" s="79"/>
      <c r="J746" s="79"/>
    </row>
    <row r="747" spans="5:12">
      <c r="E747" s="79"/>
      <c r="F747" s="79"/>
      <c r="G747" s="79"/>
      <c r="H747" s="79"/>
      <c r="I747" s="79"/>
      <c r="J747" s="79"/>
    </row>
    <row r="748" spans="5:12">
      <c r="E748" s="79"/>
      <c r="F748" s="79"/>
      <c r="G748" s="79"/>
      <c r="H748" s="79"/>
      <c r="I748" s="79"/>
      <c r="J748" s="79"/>
      <c r="K748" s="79"/>
      <c r="L748" s="79"/>
    </row>
    <row r="749" spans="5:12">
      <c r="E749" s="79"/>
      <c r="F749" s="79"/>
      <c r="G749" s="79"/>
      <c r="H749" s="79"/>
      <c r="I749" s="79"/>
      <c r="J749" s="79"/>
    </row>
    <row r="750" spans="5:12">
      <c r="E750" s="79"/>
      <c r="F750" s="79"/>
      <c r="G750" s="79"/>
      <c r="H750" s="79"/>
      <c r="I750" s="79"/>
      <c r="J750" s="79"/>
    </row>
    <row r="751" spans="5:12">
      <c r="E751" s="79"/>
      <c r="F751" s="79"/>
      <c r="G751" s="79"/>
      <c r="H751" s="79"/>
      <c r="I751" s="79"/>
      <c r="J751" s="79"/>
    </row>
    <row r="752" spans="5:12">
      <c r="E752" s="79"/>
      <c r="F752" s="79"/>
      <c r="G752" s="79"/>
      <c r="H752" s="79"/>
      <c r="I752" s="79"/>
      <c r="J752" s="79"/>
    </row>
    <row r="753" spans="5:12">
      <c r="E753" s="79"/>
      <c r="F753" s="79"/>
      <c r="G753" s="79"/>
      <c r="H753" s="79"/>
      <c r="I753" s="79"/>
      <c r="J753" s="79"/>
    </row>
    <row r="754" spans="5:12">
      <c r="E754" s="79"/>
      <c r="F754" s="79"/>
      <c r="G754" s="79"/>
      <c r="H754" s="79"/>
      <c r="I754" s="79"/>
      <c r="J754" s="79"/>
    </row>
    <row r="755" spans="5:12">
      <c r="E755" s="79"/>
      <c r="F755" s="79"/>
      <c r="G755" s="79"/>
      <c r="H755" s="79"/>
      <c r="I755" s="79"/>
      <c r="J755" s="79"/>
      <c r="K755" s="79"/>
      <c r="L755" s="79"/>
    </row>
    <row r="756" spans="5:12">
      <c r="E756" s="79"/>
      <c r="F756" s="79"/>
      <c r="G756" s="79"/>
      <c r="H756" s="79"/>
      <c r="I756" s="79"/>
      <c r="J756" s="79"/>
    </row>
    <row r="757" spans="5:12">
      <c r="E757" s="79"/>
      <c r="F757" s="79"/>
      <c r="G757" s="79"/>
      <c r="H757" s="79"/>
      <c r="I757" s="79"/>
      <c r="J757" s="79"/>
    </row>
    <row r="758" spans="5:12">
      <c r="E758" s="79"/>
      <c r="F758" s="79"/>
      <c r="G758" s="79"/>
      <c r="H758" s="79"/>
      <c r="I758" s="79"/>
      <c r="J758" s="79"/>
    </row>
    <row r="759" spans="5:12">
      <c r="E759" s="79"/>
      <c r="F759" s="79"/>
      <c r="G759" s="79"/>
      <c r="H759" s="79"/>
      <c r="I759" s="79"/>
      <c r="J759" s="79"/>
    </row>
    <row r="760" spans="5:12">
      <c r="E760" s="79"/>
      <c r="F760" s="79"/>
      <c r="G760" s="79"/>
      <c r="H760" s="79"/>
      <c r="I760" s="79"/>
      <c r="J760" s="79"/>
    </row>
    <row r="761" spans="5:12">
      <c r="E761" s="79"/>
      <c r="F761" s="79"/>
      <c r="G761" s="79"/>
      <c r="H761" s="79"/>
      <c r="I761" s="79"/>
      <c r="J761" s="79"/>
    </row>
    <row r="762" spans="5:12">
      <c r="E762" s="79"/>
      <c r="F762" s="79"/>
      <c r="G762" s="79"/>
      <c r="H762" s="79"/>
      <c r="I762" s="79"/>
      <c r="J762" s="79"/>
      <c r="K762" s="79"/>
      <c r="L762" s="79"/>
    </row>
    <row r="763" spans="5:12">
      <c r="E763" s="79"/>
      <c r="F763" s="79"/>
      <c r="G763" s="79"/>
      <c r="H763" s="79"/>
      <c r="I763" s="79"/>
      <c r="J763" s="79"/>
    </row>
    <row r="764" spans="5:12">
      <c r="E764" s="79"/>
      <c r="F764" s="79"/>
      <c r="G764" s="79"/>
      <c r="H764" s="79"/>
      <c r="I764" s="79"/>
      <c r="J764" s="79"/>
    </row>
    <row r="765" spans="5:12">
      <c r="E765" s="79"/>
      <c r="F765" s="79"/>
      <c r="G765" s="79"/>
      <c r="H765" s="79"/>
      <c r="I765" s="79"/>
      <c r="J765" s="79"/>
    </row>
    <row r="766" spans="5:12">
      <c r="E766" s="79"/>
      <c r="F766" s="79"/>
      <c r="G766" s="79"/>
      <c r="H766" s="79"/>
      <c r="I766" s="79"/>
      <c r="J766" s="79"/>
    </row>
    <row r="767" spans="5:12">
      <c r="E767" s="79"/>
      <c r="F767" s="79"/>
      <c r="G767" s="79"/>
      <c r="H767" s="79"/>
      <c r="I767" s="79"/>
      <c r="J767" s="79"/>
    </row>
    <row r="768" spans="5:12">
      <c r="E768" s="79"/>
      <c r="F768" s="79"/>
      <c r="G768" s="79"/>
      <c r="H768" s="79"/>
      <c r="I768" s="79"/>
      <c r="J768" s="79"/>
    </row>
    <row r="769" spans="5:12">
      <c r="E769" s="79"/>
      <c r="F769" s="79"/>
      <c r="G769" s="79"/>
      <c r="H769" s="79"/>
      <c r="I769" s="79"/>
      <c r="J769" s="79"/>
      <c r="K769" s="79"/>
      <c r="L769" s="79"/>
    </row>
    <row r="770" spans="5:12">
      <c r="E770" s="79"/>
      <c r="F770" s="79"/>
      <c r="G770" s="79"/>
      <c r="H770" s="79"/>
      <c r="I770" s="79"/>
      <c r="J770" s="79"/>
    </row>
    <row r="771" spans="5:12">
      <c r="E771" s="79"/>
      <c r="F771" s="79"/>
      <c r="G771" s="79"/>
      <c r="H771" s="79"/>
      <c r="I771" s="79"/>
      <c r="J771" s="79"/>
    </row>
    <row r="772" spans="5:12">
      <c r="E772" s="79"/>
      <c r="F772" s="79"/>
      <c r="G772" s="79"/>
      <c r="H772" s="79"/>
      <c r="I772" s="79"/>
      <c r="J772" s="79"/>
    </row>
    <row r="773" spans="5:12">
      <c r="E773" s="79"/>
      <c r="F773" s="79"/>
      <c r="G773" s="79"/>
      <c r="H773" s="79"/>
      <c r="I773" s="79"/>
      <c r="J773" s="79"/>
    </row>
    <row r="774" spans="5:12">
      <c r="E774" s="79"/>
      <c r="F774" s="79"/>
      <c r="G774" s="79"/>
      <c r="H774" s="79"/>
      <c r="I774" s="79"/>
      <c r="J774" s="79"/>
    </row>
    <row r="775" spans="5:12">
      <c r="E775" s="79"/>
      <c r="F775" s="79"/>
      <c r="G775" s="79"/>
      <c r="H775" s="79"/>
      <c r="I775" s="79"/>
      <c r="J775" s="79"/>
    </row>
    <row r="776" spans="5:12">
      <c r="E776" s="79"/>
      <c r="F776" s="79"/>
      <c r="G776" s="79"/>
      <c r="H776" s="79"/>
      <c r="I776" s="79"/>
      <c r="J776" s="79"/>
      <c r="K776" s="79"/>
      <c r="L776" s="79"/>
    </row>
    <row r="777" spans="5:12">
      <c r="E777" s="79"/>
      <c r="F777" s="79"/>
      <c r="G777" s="79"/>
      <c r="H777" s="79"/>
      <c r="I777" s="79"/>
      <c r="J777" s="79"/>
    </row>
    <row r="778" spans="5:12">
      <c r="E778" s="79"/>
      <c r="F778" s="79"/>
      <c r="G778" s="79"/>
      <c r="H778" s="79"/>
      <c r="I778" s="79"/>
      <c r="J778" s="79"/>
    </row>
    <row r="779" spans="5:12">
      <c r="E779" s="79"/>
      <c r="F779" s="79"/>
      <c r="G779" s="79"/>
      <c r="H779" s="79"/>
      <c r="I779" s="79"/>
      <c r="J779" s="79"/>
    </row>
    <row r="780" spans="5:12">
      <c r="E780" s="79"/>
      <c r="F780" s="79"/>
      <c r="G780" s="79"/>
      <c r="H780" s="79"/>
      <c r="I780" s="79"/>
      <c r="J780" s="79"/>
    </row>
    <row r="781" spans="5:12">
      <c r="E781" s="79"/>
      <c r="F781" s="79"/>
      <c r="G781" s="79"/>
      <c r="H781" s="79"/>
      <c r="I781" s="79"/>
      <c r="J781" s="79"/>
    </row>
    <row r="782" spans="5:12">
      <c r="E782" s="79"/>
      <c r="F782" s="79"/>
      <c r="G782" s="79"/>
      <c r="H782" s="79"/>
      <c r="I782" s="79"/>
      <c r="J782" s="79"/>
    </row>
    <row r="783" spans="5:12">
      <c r="E783" s="79"/>
      <c r="F783" s="79"/>
      <c r="G783" s="79"/>
      <c r="H783" s="79"/>
      <c r="I783" s="79"/>
      <c r="J783" s="79"/>
      <c r="K783" s="79"/>
      <c r="L783" s="79"/>
    </row>
    <row r="784" spans="5:12">
      <c r="E784" s="79"/>
      <c r="F784" s="79"/>
      <c r="G784" s="79"/>
      <c r="H784" s="79"/>
      <c r="I784" s="79"/>
      <c r="J784" s="79"/>
    </row>
    <row r="785" spans="5:12">
      <c r="E785" s="79"/>
      <c r="F785" s="79"/>
      <c r="G785" s="79"/>
      <c r="H785" s="79"/>
      <c r="I785" s="79"/>
      <c r="J785" s="79"/>
    </row>
    <row r="786" spans="5:12">
      <c r="E786" s="79"/>
      <c r="F786" s="79"/>
      <c r="G786" s="79"/>
      <c r="H786" s="79"/>
      <c r="I786" s="79"/>
      <c r="J786" s="79"/>
    </row>
    <row r="787" spans="5:12">
      <c r="E787" s="79"/>
      <c r="F787" s="79"/>
      <c r="G787" s="79"/>
      <c r="H787" s="79"/>
      <c r="I787" s="79"/>
      <c r="J787" s="79"/>
    </row>
    <row r="788" spans="5:12">
      <c r="E788" s="79"/>
      <c r="F788" s="79"/>
      <c r="G788" s="79"/>
      <c r="H788" s="79"/>
      <c r="I788" s="79"/>
      <c r="J788" s="79"/>
    </row>
    <row r="789" spans="5:12">
      <c r="E789" s="79"/>
      <c r="F789" s="79"/>
      <c r="G789" s="79"/>
      <c r="H789" s="79"/>
      <c r="I789" s="79"/>
      <c r="J789" s="79"/>
    </row>
    <row r="790" spans="5:12">
      <c r="E790" s="79"/>
      <c r="F790" s="79"/>
      <c r="G790" s="79"/>
      <c r="H790" s="79"/>
      <c r="I790" s="79"/>
      <c r="J790" s="79"/>
      <c r="K790" s="79"/>
      <c r="L790" s="79"/>
    </row>
    <row r="791" spans="5:12">
      <c r="E791" s="79"/>
      <c r="F791" s="79"/>
      <c r="G791" s="79"/>
      <c r="H791" s="79"/>
      <c r="I791" s="79"/>
      <c r="J791" s="79"/>
    </row>
    <row r="792" spans="5:12">
      <c r="E792" s="79"/>
      <c r="F792" s="79"/>
      <c r="G792" s="79"/>
      <c r="H792" s="79"/>
      <c r="I792" s="79"/>
      <c r="J792" s="79"/>
    </row>
    <row r="793" spans="5:12">
      <c r="E793" s="79"/>
      <c r="F793" s="79"/>
      <c r="G793" s="79"/>
      <c r="H793" s="79"/>
      <c r="I793" s="79"/>
      <c r="J793" s="79"/>
    </row>
    <row r="794" spans="5:12">
      <c r="E794" s="79"/>
      <c r="F794" s="79"/>
      <c r="G794" s="79"/>
      <c r="H794" s="79"/>
      <c r="I794" s="79"/>
      <c r="J794" s="79"/>
    </row>
    <row r="795" spans="5:12">
      <c r="E795" s="79"/>
      <c r="F795" s="79"/>
      <c r="G795" s="79"/>
      <c r="H795" s="79"/>
      <c r="I795" s="79"/>
      <c r="J795" s="79"/>
    </row>
    <row r="796" spans="5:12">
      <c r="E796" s="79"/>
      <c r="F796" s="79"/>
      <c r="G796" s="79"/>
      <c r="H796" s="79"/>
      <c r="I796" s="79"/>
      <c r="J796" s="79"/>
    </row>
    <row r="797" spans="5:12">
      <c r="E797" s="79"/>
      <c r="F797" s="79"/>
      <c r="G797" s="79"/>
      <c r="H797" s="79"/>
      <c r="I797" s="79"/>
      <c r="J797" s="79"/>
      <c r="K797" s="79"/>
      <c r="L797" s="79"/>
    </row>
    <row r="798" spans="5:12">
      <c r="E798" s="79"/>
      <c r="F798" s="79"/>
      <c r="G798" s="79"/>
      <c r="H798" s="79"/>
      <c r="I798" s="79"/>
      <c r="J798" s="79"/>
    </row>
    <row r="799" spans="5:12">
      <c r="E799" s="79"/>
      <c r="F799" s="79"/>
      <c r="G799" s="79"/>
      <c r="H799" s="79"/>
      <c r="I799" s="79"/>
      <c r="J799" s="79"/>
    </row>
    <row r="800" spans="5:12">
      <c r="E800" s="79"/>
      <c r="F800" s="79"/>
      <c r="G800" s="79"/>
      <c r="H800" s="79"/>
      <c r="I800" s="79"/>
      <c r="J800" s="79"/>
    </row>
    <row r="801" spans="5:12">
      <c r="E801" s="79"/>
      <c r="F801" s="79"/>
      <c r="G801" s="79"/>
      <c r="H801" s="79"/>
      <c r="I801" s="79"/>
      <c r="J801" s="79"/>
    </row>
    <row r="802" spans="5:12">
      <c r="E802" s="79"/>
      <c r="F802" s="79"/>
      <c r="G802" s="79"/>
      <c r="H802" s="79"/>
      <c r="I802" s="79"/>
      <c r="J802" s="79"/>
    </row>
    <row r="803" spans="5:12">
      <c r="E803" s="79"/>
      <c r="F803" s="79"/>
      <c r="G803" s="79"/>
      <c r="H803" s="79"/>
      <c r="I803" s="79"/>
      <c r="J803" s="79"/>
    </row>
    <row r="804" spans="5:12">
      <c r="E804" s="79"/>
      <c r="F804" s="79"/>
      <c r="G804" s="79"/>
      <c r="H804" s="79"/>
      <c r="I804" s="79"/>
      <c r="J804" s="79"/>
      <c r="K804" s="79"/>
      <c r="L804" s="79"/>
    </row>
    <row r="805" spans="5:12">
      <c r="E805" s="79"/>
      <c r="F805" s="79"/>
      <c r="G805" s="79"/>
      <c r="H805" s="79"/>
      <c r="I805" s="79"/>
      <c r="J805" s="79"/>
    </row>
    <row r="806" spans="5:12">
      <c r="E806" s="79"/>
      <c r="F806" s="79"/>
      <c r="G806" s="79"/>
      <c r="H806" s="79"/>
      <c r="I806" s="79"/>
      <c r="J806" s="79"/>
    </row>
    <row r="807" spans="5:12">
      <c r="E807" s="79"/>
      <c r="F807" s="79"/>
      <c r="G807" s="79"/>
      <c r="H807" s="79"/>
      <c r="I807" s="79"/>
      <c r="J807" s="79"/>
    </row>
    <row r="808" spans="5:12">
      <c r="E808" s="79"/>
      <c r="F808" s="79"/>
      <c r="G808" s="79"/>
      <c r="H808" s="79"/>
      <c r="I808" s="79"/>
      <c r="J808" s="79"/>
    </row>
    <row r="809" spans="5:12">
      <c r="E809" s="79"/>
      <c r="F809" s="79"/>
      <c r="G809" s="79"/>
      <c r="H809" s="79"/>
      <c r="I809" s="79"/>
      <c r="J809" s="79"/>
    </row>
    <row r="810" spans="5:12">
      <c r="E810" s="79"/>
      <c r="F810" s="79"/>
      <c r="G810" s="79"/>
      <c r="H810" s="79"/>
      <c r="I810" s="79"/>
      <c r="J810" s="79"/>
    </row>
    <row r="811" spans="5:12">
      <c r="E811" s="79"/>
      <c r="F811" s="79"/>
      <c r="G811" s="79"/>
      <c r="H811" s="79"/>
      <c r="I811" s="79"/>
      <c r="J811" s="79"/>
      <c r="K811" s="79"/>
      <c r="L811" s="79"/>
    </row>
    <row r="812" spans="5:12">
      <c r="E812" s="79"/>
      <c r="F812" s="79"/>
      <c r="G812" s="79"/>
      <c r="H812" s="79"/>
      <c r="I812" s="79"/>
      <c r="J812" s="79"/>
    </row>
    <row r="813" spans="5:12">
      <c r="E813" s="79"/>
      <c r="F813" s="79"/>
      <c r="G813" s="79"/>
      <c r="H813" s="79"/>
      <c r="I813" s="79"/>
      <c r="J813" s="79"/>
    </row>
    <row r="814" spans="5:12">
      <c r="E814" s="79"/>
      <c r="F814" s="79"/>
      <c r="G814" s="79"/>
      <c r="H814" s="79"/>
      <c r="I814" s="79"/>
      <c r="J814" s="79"/>
    </row>
    <row r="815" spans="5:12">
      <c r="E815" s="79"/>
      <c r="F815" s="79"/>
      <c r="G815" s="79"/>
      <c r="H815" s="79"/>
      <c r="I815" s="79"/>
      <c r="J815" s="79"/>
    </row>
    <row r="816" spans="5:12">
      <c r="E816" s="79"/>
      <c r="F816" s="79"/>
      <c r="G816" s="79"/>
      <c r="H816" s="79"/>
      <c r="I816" s="79"/>
      <c r="J816" s="79"/>
    </row>
    <row r="817" spans="5:12">
      <c r="E817" s="79"/>
      <c r="F817" s="79"/>
      <c r="G817" s="79"/>
      <c r="H817" s="79"/>
      <c r="I817" s="79"/>
      <c r="J817" s="79"/>
    </row>
    <row r="818" spans="5:12">
      <c r="E818" s="79"/>
      <c r="F818" s="79"/>
      <c r="G818" s="79"/>
      <c r="H818" s="79"/>
      <c r="I818" s="79"/>
      <c r="J818" s="79"/>
      <c r="K818" s="79"/>
      <c r="L818" s="79"/>
    </row>
    <row r="819" spans="5:12">
      <c r="E819" s="79"/>
      <c r="F819" s="79"/>
      <c r="G819" s="79"/>
      <c r="H819" s="79"/>
      <c r="I819" s="79"/>
      <c r="J819" s="79"/>
    </row>
    <row r="820" spans="5:12">
      <c r="E820" s="79"/>
      <c r="F820" s="79"/>
      <c r="G820" s="79"/>
      <c r="H820" s="79"/>
      <c r="I820" s="79"/>
      <c r="J820" s="79"/>
    </row>
    <row r="821" spans="5:12">
      <c r="E821" s="79"/>
      <c r="F821" s="79"/>
      <c r="G821" s="79"/>
      <c r="H821" s="79"/>
      <c r="I821" s="79"/>
      <c r="J821" s="79"/>
    </row>
    <row r="822" spans="5:12">
      <c r="E822" s="79"/>
      <c r="F822" s="79"/>
      <c r="G822" s="79"/>
      <c r="H822" s="79"/>
      <c r="I822" s="79"/>
      <c r="J822" s="79"/>
    </row>
    <row r="823" spans="5:12">
      <c r="E823" s="79"/>
      <c r="F823" s="79"/>
      <c r="G823" s="79"/>
      <c r="H823" s="79"/>
      <c r="I823" s="79"/>
      <c r="J823" s="79"/>
    </row>
    <row r="824" spans="5:12">
      <c r="E824" s="79"/>
      <c r="F824" s="79"/>
      <c r="G824" s="79"/>
      <c r="H824" s="79"/>
      <c r="I824" s="79"/>
      <c r="J824" s="79"/>
    </row>
    <row r="825" spans="5:12">
      <c r="E825" s="79"/>
      <c r="F825" s="79"/>
      <c r="G825" s="79"/>
      <c r="H825" s="79"/>
      <c r="I825" s="79"/>
      <c r="J825" s="79"/>
      <c r="K825" s="79"/>
      <c r="L825" s="79"/>
    </row>
    <row r="826" spans="5:12">
      <c r="E826" s="79"/>
      <c r="F826" s="79"/>
      <c r="G826" s="79"/>
      <c r="H826" s="79"/>
      <c r="I826" s="79"/>
      <c r="J826" s="79"/>
    </row>
    <row r="827" spans="5:12">
      <c r="E827" s="79"/>
      <c r="F827" s="79"/>
      <c r="G827" s="79"/>
      <c r="H827" s="79"/>
      <c r="I827" s="79"/>
      <c r="J827" s="79"/>
    </row>
    <row r="828" spans="5:12">
      <c r="E828" s="79"/>
      <c r="F828" s="79"/>
      <c r="G828" s="79"/>
      <c r="H828" s="79"/>
      <c r="I828" s="79"/>
      <c r="J828" s="79"/>
    </row>
    <row r="829" spans="5:12">
      <c r="E829" s="79"/>
      <c r="F829" s="79"/>
      <c r="G829" s="79"/>
      <c r="H829" s="79"/>
      <c r="I829" s="79"/>
      <c r="J829" s="79"/>
    </row>
    <row r="830" spans="5:12">
      <c r="E830" s="79"/>
      <c r="F830" s="79"/>
      <c r="G830" s="79"/>
      <c r="H830" s="79"/>
      <c r="I830" s="79"/>
      <c r="J830" s="79"/>
    </row>
    <row r="831" spans="5:12">
      <c r="E831" s="79"/>
      <c r="F831" s="79"/>
      <c r="G831" s="79"/>
      <c r="H831" s="79"/>
      <c r="I831" s="79"/>
      <c r="J831" s="79"/>
    </row>
    <row r="832" spans="5:12">
      <c r="E832" s="79"/>
      <c r="F832" s="79"/>
      <c r="G832" s="79"/>
      <c r="H832" s="79"/>
      <c r="I832" s="79"/>
      <c r="J832" s="79"/>
      <c r="K832" s="79"/>
      <c r="L832" s="79"/>
    </row>
    <row r="833" spans="5:12">
      <c r="E833" s="79"/>
      <c r="F833" s="79"/>
      <c r="G833" s="79"/>
      <c r="H833" s="79"/>
      <c r="I833" s="79"/>
      <c r="J833" s="79"/>
    </row>
    <row r="834" spans="5:12">
      <c r="E834" s="79"/>
      <c r="F834" s="79"/>
      <c r="G834" s="79"/>
      <c r="H834" s="79"/>
      <c r="I834" s="79"/>
      <c r="J834" s="79"/>
    </row>
    <row r="835" spans="5:12">
      <c r="E835" s="79"/>
      <c r="F835" s="79"/>
      <c r="G835" s="79"/>
      <c r="H835" s="79"/>
      <c r="I835" s="79"/>
      <c r="J835" s="79"/>
    </row>
    <row r="836" spans="5:12">
      <c r="E836" s="79"/>
      <c r="F836" s="79"/>
      <c r="G836" s="79"/>
      <c r="H836" s="79"/>
      <c r="I836" s="79"/>
      <c r="J836" s="79"/>
    </row>
    <row r="837" spans="5:12">
      <c r="E837" s="79"/>
      <c r="F837" s="79"/>
      <c r="G837" s="79"/>
      <c r="H837" s="79"/>
      <c r="I837" s="79"/>
      <c r="J837" s="79"/>
    </row>
    <row r="838" spans="5:12">
      <c r="E838" s="79"/>
      <c r="F838" s="79"/>
      <c r="G838" s="79"/>
      <c r="H838" s="79"/>
      <c r="I838" s="79"/>
      <c r="J838" s="79"/>
    </row>
    <row r="839" spans="5:12">
      <c r="E839" s="79"/>
      <c r="F839" s="79"/>
      <c r="G839" s="79"/>
      <c r="H839" s="79"/>
      <c r="I839" s="79"/>
      <c r="J839" s="79"/>
      <c r="K839" s="79"/>
      <c r="L839" s="79"/>
    </row>
    <row r="840" spans="5:12">
      <c r="E840" s="79"/>
      <c r="F840" s="79"/>
      <c r="G840" s="79"/>
      <c r="H840" s="79"/>
      <c r="I840" s="79"/>
      <c r="J840" s="79"/>
    </row>
    <row r="841" spans="5:12">
      <c r="E841" s="79"/>
      <c r="F841" s="79"/>
      <c r="G841" s="79"/>
      <c r="H841" s="79"/>
      <c r="I841" s="79"/>
      <c r="J841" s="79"/>
    </row>
    <row r="842" spans="5:12">
      <c r="E842" s="79"/>
      <c r="F842" s="79"/>
      <c r="G842" s="79"/>
      <c r="H842" s="79"/>
      <c r="I842" s="79"/>
      <c r="J842" s="79"/>
    </row>
    <row r="843" spans="5:12">
      <c r="E843" s="79"/>
      <c r="F843" s="79"/>
      <c r="G843" s="79"/>
      <c r="H843" s="79"/>
      <c r="I843" s="79"/>
      <c r="J843" s="79"/>
    </row>
    <row r="844" spans="5:12">
      <c r="E844" s="79"/>
      <c r="F844" s="79"/>
      <c r="G844" s="79"/>
      <c r="H844" s="79"/>
      <c r="I844" s="79"/>
      <c r="J844" s="79"/>
    </row>
    <row r="845" spans="5:12">
      <c r="E845" s="79"/>
      <c r="F845" s="79"/>
      <c r="G845" s="79"/>
      <c r="H845" s="79"/>
      <c r="I845" s="79"/>
      <c r="J845" s="79"/>
    </row>
    <row r="846" spans="5:12">
      <c r="E846" s="79"/>
      <c r="F846" s="79"/>
      <c r="G846" s="79"/>
      <c r="H846" s="79"/>
      <c r="I846" s="79"/>
      <c r="J846" s="79"/>
      <c r="K846" s="79"/>
      <c r="L846" s="79"/>
    </row>
    <row r="847" spans="5:12">
      <c r="E847" s="79"/>
      <c r="F847" s="79"/>
      <c r="G847" s="79"/>
      <c r="H847" s="79"/>
      <c r="I847" s="79"/>
      <c r="J847" s="79"/>
    </row>
    <row r="848" spans="5:12">
      <c r="E848" s="79"/>
      <c r="F848" s="79"/>
      <c r="G848" s="79"/>
      <c r="H848" s="79"/>
      <c r="I848" s="79"/>
      <c r="J848" s="79"/>
    </row>
    <row r="849" spans="5:12">
      <c r="E849" s="79"/>
      <c r="F849" s="79"/>
      <c r="G849" s="79"/>
      <c r="H849" s="79"/>
      <c r="I849" s="79"/>
      <c r="J849" s="79"/>
    </row>
    <row r="850" spans="5:12">
      <c r="E850" s="79"/>
      <c r="F850" s="79"/>
      <c r="G850" s="79"/>
      <c r="H850" s="79"/>
      <c r="I850" s="79"/>
      <c r="J850" s="79"/>
    </row>
    <row r="851" spans="5:12">
      <c r="E851" s="79"/>
      <c r="F851" s="79"/>
      <c r="G851" s="79"/>
      <c r="H851" s="79"/>
      <c r="I851" s="79"/>
      <c r="J851" s="79"/>
    </row>
    <row r="852" spans="5:12">
      <c r="E852" s="79"/>
      <c r="F852" s="79"/>
      <c r="G852" s="79"/>
      <c r="H852" s="79"/>
      <c r="I852" s="79"/>
      <c r="J852" s="79"/>
    </row>
    <row r="853" spans="5:12">
      <c r="E853" s="79"/>
      <c r="F853" s="79"/>
      <c r="G853" s="79"/>
      <c r="H853" s="79"/>
      <c r="I853" s="79"/>
      <c r="J853" s="79"/>
      <c r="K853" s="79"/>
      <c r="L853" s="79"/>
    </row>
    <row r="854" spans="5:12">
      <c r="E854" s="79"/>
      <c r="F854" s="79"/>
      <c r="G854" s="79"/>
      <c r="H854" s="79"/>
      <c r="I854" s="79"/>
      <c r="J854" s="79"/>
    </row>
    <row r="855" spans="5:12">
      <c r="E855" s="79"/>
      <c r="F855" s="79"/>
      <c r="G855" s="79"/>
      <c r="H855" s="79"/>
      <c r="I855" s="79"/>
      <c r="J855" s="79"/>
    </row>
    <row r="856" spans="5:12">
      <c r="E856" s="79"/>
      <c r="F856" s="79"/>
      <c r="G856" s="79"/>
      <c r="H856" s="79"/>
      <c r="I856" s="79"/>
      <c r="J856" s="79"/>
    </row>
    <row r="857" spans="5:12">
      <c r="E857" s="79"/>
      <c r="F857" s="79"/>
      <c r="G857" s="79"/>
      <c r="H857" s="79"/>
      <c r="I857" s="79"/>
      <c r="J857" s="79"/>
    </row>
    <row r="858" spans="5:12">
      <c r="E858" s="79"/>
      <c r="F858" s="79"/>
      <c r="G858" s="79"/>
      <c r="H858" s="79"/>
      <c r="I858" s="79"/>
      <c r="J858" s="79"/>
    </row>
    <row r="859" spans="5:12">
      <c r="E859" s="79"/>
      <c r="F859" s="79"/>
      <c r="G859" s="79"/>
      <c r="H859" s="79"/>
      <c r="I859" s="79"/>
      <c r="J859" s="79"/>
    </row>
    <row r="860" spans="5:12">
      <c r="E860" s="79"/>
      <c r="F860" s="79"/>
      <c r="G860" s="79"/>
      <c r="H860" s="79"/>
      <c r="I860" s="79"/>
      <c r="J860" s="79"/>
      <c r="K860" s="79"/>
      <c r="L860" s="79"/>
    </row>
    <row r="861" spans="5:12">
      <c r="E861" s="79"/>
      <c r="F861" s="79"/>
      <c r="G861" s="79"/>
      <c r="H861" s="79"/>
      <c r="I861" s="79"/>
      <c r="J861" s="79"/>
    </row>
    <row r="862" spans="5:12">
      <c r="E862" s="79"/>
      <c r="F862" s="79"/>
      <c r="G862" s="79"/>
      <c r="H862" s="79"/>
      <c r="I862" s="79"/>
      <c r="J862" s="79"/>
    </row>
    <row r="863" spans="5:12">
      <c r="E863" s="79"/>
      <c r="F863" s="79"/>
      <c r="G863" s="79"/>
      <c r="H863" s="79"/>
      <c r="I863" s="79"/>
      <c r="J863" s="79"/>
    </row>
    <row r="864" spans="5:12">
      <c r="E864" s="79"/>
      <c r="F864" s="79"/>
      <c r="G864" s="79"/>
      <c r="H864" s="79"/>
      <c r="I864" s="79"/>
      <c r="J864" s="79"/>
    </row>
    <row r="865" spans="5:12">
      <c r="E865" s="79"/>
      <c r="F865" s="79"/>
      <c r="G865" s="79"/>
      <c r="H865" s="79"/>
      <c r="I865" s="79"/>
      <c r="J865" s="79"/>
    </row>
    <row r="866" spans="5:12">
      <c r="E866" s="79"/>
      <c r="F866" s="79"/>
      <c r="G866" s="79"/>
      <c r="H866" s="79"/>
      <c r="I866" s="79"/>
      <c r="J866" s="79"/>
    </row>
    <row r="867" spans="5:12">
      <c r="E867" s="79"/>
      <c r="F867" s="79"/>
      <c r="G867" s="79"/>
      <c r="H867" s="79"/>
      <c r="I867" s="79"/>
      <c r="J867" s="79"/>
      <c r="K867" s="79"/>
      <c r="L867" s="79"/>
    </row>
    <row r="868" spans="5:12">
      <c r="E868" s="79"/>
      <c r="F868" s="79"/>
      <c r="G868" s="79"/>
      <c r="H868" s="79"/>
      <c r="I868" s="79"/>
      <c r="J868" s="79"/>
    </row>
    <row r="869" spans="5:12">
      <c r="E869" s="79"/>
      <c r="F869" s="79"/>
      <c r="G869" s="79"/>
      <c r="H869" s="79"/>
      <c r="I869" s="79"/>
      <c r="J869" s="79"/>
    </row>
    <row r="870" spans="5:12">
      <c r="E870" s="79"/>
      <c r="F870" s="79"/>
      <c r="G870" s="79"/>
      <c r="H870" s="79"/>
      <c r="I870" s="79"/>
      <c r="J870" s="79"/>
    </row>
    <row r="871" spans="5:12">
      <c r="E871" s="79"/>
      <c r="F871" s="79"/>
      <c r="G871" s="79"/>
      <c r="H871" s="79"/>
      <c r="I871" s="79"/>
      <c r="J871" s="79"/>
    </row>
    <row r="872" spans="5:12">
      <c r="E872" s="79"/>
      <c r="F872" s="79"/>
      <c r="G872" s="79"/>
      <c r="H872" s="79"/>
      <c r="I872" s="79"/>
      <c r="J872" s="79"/>
    </row>
    <row r="873" spans="5:12">
      <c r="E873" s="79"/>
      <c r="F873" s="79"/>
      <c r="G873" s="79"/>
      <c r="H873" s="79"/>
      <c r="I873" s="79"/>
      <c r="J873" s="79"/>
    </row>
    <row r="874" spans="5:12">
      <c r="E874" s="79"/>
      <c r="F874" s="79"/>
      <c r="G874" s="79"/>
      <c r="H874" s="79"/>
      <c r="I874" s="79"/>
      <c r="J874" s="79"/>
      <c r="K874" s="79"/>
      <c r="L874" s="79"/>
    </row>
    <row r="875" spans="5:12">
      <c r="E875" s="79"/>
      <c r="F875" s="79"/>
      <c r="G875" s="79"/>
      <c r="H875" s="79"/>
      <c r="I875" s="79"/>
      <c r="J875" s="79"/>
    </row>
    <row r="876" spans="5:12">
      <c r="E876" s="79"/>
      <c r="F876" s="79"/>
      <c r="G876" s="79"/>
      <c r="H876" s="79"/>
      <c r="I876" s="79"/>
      <c r="J876" s="79"/>
    </row>
    <row r="877" spans="5:12">
      <c r="E877" s="79"/>
      <c r="F877" s="79"/>
      <c r="G877" s="79"/>
      <c r="H877" s="79"/>
      <c r="I877" s="79"/>
      <c r="J877" s="79"/>
    </row>
    <row r="878" spans="5:12">
      <c r="E878" s="79"/>
      <c r="F878" s="79"/>
      <c r="G878" s="79"/>
      <c r="H878" s="79"/>
      <c r="I878" s="79"/>
      <c r="J878" s="79"/>
    </row>
    <row r="879" spans="5:12">
      <c r="E879" s="79"/>
      <c r="F879" s="79"/>
      <c r="G879" s="79"/>
      <c r="H879" s="79"/>
      <c r="I879" s="79"/>
      <c r="J879" s="79"/>
    </row>
    <row r="880" spans="5:12">
      <c r="E880" s="79"/>
      <c r="F880" s="79"/>
      <c r="G880" s="79"/>
      <c r="H880" s="79"/>
      <c r="I880" s="79"/>
      <c r="J880" s="79"/>
    </row>
    <row r="881" spans="5:12">
      <c r="E881" s="79"/>
      <c r="F881" s="79"/>
      <c r="G881" s="79"/>
      <c r="H881" s="79"/>
      <c r="I881" s="79"/>
      <c r="J881" s="79"/>
      <c r="K881" s="79"/>
      <c r="L881" s="79"/>
    </row>
    <row r="882" spans="5:12">
      <c r="E882" s="79"/>
      <c r="F882" s="79"/>
      <c r="G882" s="79"/>
      <c r="H882" s="79"/>
      <c r="I882" s="79"/>
      <c r="J882" s="79"/>
    </row>
    <row r="883" spans="5:12">
      <c r="E883" s="79"/>
      <c r="F883" s="79"/>
      <c r="G883" s="79"/>
      <c r="H883" s="79"/>
      <c r="I883" s="79"/>
      <c r="J883" s="79"/>
    </row>
    <row r="884" spans="5:12">
      <c r="E884" s="79"/>
      <c r="F884" s="79"/>
      <c r="G884" s="79"/>
      <c r="H884" s="79"/>
      <c r="I884" s="79"/>
      <c r="J884" s="79"/>
    </row>
    <row r="885" spans="5:12">
      <c r="E885" s="79"/>
      <c r="F885" s="79"/>
      <c r="G885" s="79"/>
      <c r="H885" s="79"/>
      <c r="I885" s="79"/>
      <c r="J885" s="79"/>
    </row>
    <row r="886" spans="5:12">
      <c r="E886" s="79"/>
      <c r="F886" s="79"/>
      <c r="G886" s="79"/>
      <c r="H886" s="79"/>
      <c r="I886" s="79"/>
      <c r="J886" s="79"/>
    </row>
    <row r="887" spans="5:12">
      <c r="E887" s="79"/>
      <c r="F887" s="79"/>
      <c r="G887" s="79"/>
      <c r="H887" s="79"/>
      <c r="I887" s="79"/>
      <c r="J887" s="79"/>
    </row>
    <row r="888" spans="5:12">
      <c r="E888" s="79"/>
      <c r="F888" s="79"/>
      <c r="G888" s="79"/>
      <c r="H888" s="79"/>
      <c r="I888" s="79"/>
      <c r="J888" s="79"/>
      <c r="K888" s="79"/>
      <c r="L888" s="79"/>
    </row>
    <row r="889" spans="5:12">
      <c r="E889" s="79"/>
      <c r="F889" s="79"/>
      <c r="G889" s="79"/>
      <c r="H889" s="79"/>
      <c r="I889" s="79"/>
      <c r="J889" s="79"/>
    </row>
    <row r="890" spans="5:12">
      <c r="E890" s="79"/>
      <c r="F890" s="79"/>
      <c r="G890" s="79"/>
      <c r="H890" s="79"/>
      <c r="I890" s="79"/>
      <c r="J890" s="79"/>
    </row>
    <row r="891" spans="5:12">
      <c r="E891" s="79"/>
      <c r="F891" s="79"/>
      <c r="G891" s="79"/>
      <c r="H891" s="79"/>
      <c r="I891" s="79"/>
      <c r="J891" s="79"/>
    </row>
    <row r="892" spans="5:12">
      <c r="E892" s="79"/>
      <c r="F892" s="79"/>
      <c r="G892" s="79"/>
      <c r="H892" s="79"/>
      <c r="I892" s="79"/>
      <c r="J892" s="79"/>
    </row>
    <row r="893" spans="5:12">
      <c r="E893" s="79"/>
      <c r="F893" s="79"/>
      <c r="G893" s="79"/>
      <c r="H893" s="79"/>
      <c r="I893" s="79"/>
      <c r="J893" s="79"/>
    </row>
    <row r="894" spans="5:12">
      <c r="E894" s="79"/>
      <c r="F894" s="79"/>
      <c r="G894" s="79"/>
      <c r="H894" s="79"/>
      <c r="I894" s="79"/>
      <c r="J894" s="79"/>
    </row>
    <row r="895" spans="5:12">
      <c r="E895" s="79"/>
      <c r="F895" s="79"/>
      <c r="G895" s="79"/>
      <c r="H895" s="79"/>
      <c r="I895" s="79"/>
      <c r="J895" s="79"/>
      <c r="K895" s="79"/>
      <c r="L895" s="79"/>
    </row>
    <row r="896" spans="5:12">
      <c r="E896" s="79"/>
      <c r="F896" s="79"/>
      <c r="G896" s="79"/>
      <c r="H896" s="79"/>
      <c r="I896" s="79"/>
      <c r="J896" s="79"/>
    </row>
    <row r="897" spans="5:12">
      <c r="E897" s="79"/>
      <c r="F897" s="79"/>
      <c r="G897" s="79"/>
      <c r="H897" s="79"/>
      <c r="I897" s="79"/>
      <c r="J897" s="79"/>
    </row>
    <row r="898" spans="5:12">
      <c r="E898" s="79"/>
      <c r="F898" s="79"/>
      <c r="G898" s="79"/>
      <c r="H898" s="79"/>
      <c r="I898" s="79"/>
      <c r="J898" s="79"/>
    </row>
    <row r="899" spans="5:12">
      <c r="E899" s="79"/>
      <c r="F899" s="79"/>
      <c r="G899" s="79"/>
      <c r="H899" s="79"/>
      <c r="I899" s="79"/>
      <c r="J899" s="79"/>
    </row>
    <row r="900" spans="5:12">
      <c r="E900" s="79"/>
      <c r="F900" s="79"/>
      <c r="G900" s="79"/>
      <c r="H900" s="79"/>
      <c r="I900" s="79"/>
      <c r="J900" s="79"/>
    </row>
    <row r="901" spans="5:12">
      <c r="E901" s="79"/>
      <c r="F901" s="79"/>
      <c r="G901" s="79"/>
      <c r="H901" s="79"/>
      <c r="I901" s="79"/>
      <c r="J901" s="79"/>
    </row>
    <row r="902" spans="5:12">
      <c r="E902" s="79"/>
      <c r="F902" s="79"/>
      <c r="G902" s="79"/>
      <c r="H902" s="79"/>
      <c r="I902" s="79"/>
      <c r="J902" s="79"/>
      <c r="K902" s="79"/>
      <c r="L902" s="79"/>
    </row>
    <row r="903" spans="5:12">
      <c r="E903" s="79"/>
      <c r="F903" s="79"/>
      <c r="G903" s="79"/>
      <c r="H903" s="79"/>
      <c r="I903" s="79"/>
      <c r="J903" s="79"/>
    </row>
    <row r="904" spans="5:12">
      <c r="E904" s="79"/>
      <c r="F904" s="79"/>
      <c r="G904" s="79"/>
      <c r="H904" s="79"/>
      <c r="I904" s="79"/>
      <c r="J904" s="79"/>
    </row>
    <row r="905" spans="5:12">
      <c r="E905" s="79"/>
      <c r="F905" s="79"/>
      <c r="G905" s="79"/>
      <c r="H905" s="79"/>
      <c r="I905" s="79"/>
      <c r="J905" s="79"/>
    </row>
    <row r="906" spans="5:12">
      <c r="E906" s="79"/>
      <c r="F906" s="79"/>
      <c r="G906" s="79"/>
      <c r="H906" s="79"/>
      <c r="I906" s="79"/>
      <c r="J906" s="79"/>
    </row>
    <row r="907" spans="5:12">
      <c r="E907" s="79"/>
      <c r="F907" s="79"/>
      <c r="G907" s="79"/>
      <c r="H907" s="79"/>
      <c r="I907" s="79"/>
      <c r="J907" s="79"/>
    </row>
    <row r="908" spans="5:12">
      <c r="E908" s="79"/>
      <c r="F908" s="79"/>
      <c r="G908" s="79"/>
      <c r="H908" s="79"/>
      <c r="I908" s="79"/>
      <c r="J908" s="79"/>
    </row>
    <row r="909" spans="5:12">
      <c r="E909" s="79"/>
      <c r="F909" s="79"/>
      <c r="G909" s="79"/>
      <c r="H909" s="79"/>
      <c r="I909" s="79"/>
      <c r="J909" s="79"/>
      <c r="K909" s="79"/>
      <c r="L909" s="79"/>
    </row>
    <row r="910" spans="5:12">
      <c r="E910" s="79"/>
      <c r="F910" s="79"/>
      <c r="G910" s="79"/>
      <c r="H910" s="79"/>
      <c r="I910" s="79"/>
      <c r="J910" s="79"/>
    </row>
    <row r="911" spans="5:12">
      <c r="E911" s="79"/>
      <c r="F911" s="79"/>
      <c r="G911" s="79"/>
      <c r="H911" s="79"/>
      <c r="I911" s="79"/>
      <c r="J911" s="79"/>
    </row>
    <row r="912" spans="5:12">
      <c r="E912" s="79"/>
      <c r="F912" s="79"/>
      <c r="G912" s="79"/>
      <c r="H912" s="79"/>
      <c r="I912" s="79"/>
      <c r="J912" s="79"/>
    </row>
    <row r="913" spans="5:12">
      <c r="E913" s="79"/>
      <c r="F913" s="79"/>
      <c r="G913" s="79"/>
      <c r="H913" s="79"/>
      <c r="I913" s="79"/>
      <c r="J913" s="79"/>
    </row>
    <row r="914" spans="5:12">
      <c r="E914" s="79"/>
      <c r="F914" s="79"/>
      <c r="G914" s="79"/>
      <c r="H914" s="79"/>
      <c r="I914" s="79"/>
      <c r="J914" s="79"/>
    </row>
    <row r="915" spans="5:12">
      <c r="E915" s="79"/>
      <c r="F915" s="79"/>
      <c r="G915" s="79"/>
      <c r="H915" s="79"/>
      <c r="I915" s="79"/>
      <c r="J915" s="79"/>
    </row>
    <row r="916" spans="5:12">
      <c r="E916" s="79"/>
      <c r="F916" s="79"/>
      <c r="G916" s="79"/>
      <c r="H916" s="79"/>
      <c r="I916" s="79"/>
      <c r="J916" s="79"/>
      <c r="K916" s="79"/>
      <c r="L916" s="79"/>
    </row>
    <row r="917" spans="5:12">
      <c r="E917" s="79"/>
      <c r="F917" s="79"/>
      <c r="G917" s="79"/>
      <c r="H917" s="79"/>
      <c r="I917" s="79"/>
      <c r="J917" s="79"/>
    </row>
    <row r="918" spans="5:12">
      <c r="E918" s="79"/>
      <c r="F918" s="79"/>
      <c r="G918" s="79"/>
      <c r="H918" s="79"/>
      <c r="I918" s="79"/>
      <c r="J918" s="79"/>
    </row>
    <row r="919" spans="5:12">
      <c r="E919" s="79"/>
      <c r="F919" s="79"/>
      <c r="G919" s="79"/>
      <c r="H919" s="79"/>
      <c r="I919" s="79"/>
      <c r="J919" s="79"/>
    </row>
    <row r="920" spans="5:12">
      <c r="E920" s="79"/>
      <c r="F920" s="79"/>
      <c r="G920" s="79"/>
      <c r="H920" s="79"/>
      <c r="I920" s="79"/>
      <c r="J920" s="79"/>
    </row>
    <row r="921" spans="5:12">
      <c r="E921" s="79"/>
      <c r="F921" s="79"/>
      <c r="G921" s="79"/>
      <c r="H921" s="79"/>
      <c r="I921" s="79"/>
      <c r="J921" s="79"/>
    </row>
    <row r="922" spans="5:12">
      <c r="E922" s="79"/>
      <c r="F922" s="79"/>
      <c r="G922" s="79"/>
      <c r="H922" s="79"/>
      <c r="I922" s="79"/>
      <c r="J922" s="79"/>
    </row>
    <row r="923" spans="5:12">
      <c r="E923" s="79"/>
      <c r="F923" s="79"/>
      <c r="G923" s="79"/>
      <c r="H923" s="79"/>
      <c r="I923" s="79"/>
      <c r="J923" s="79"/>
      <c r="K923" s="79"/>
      <c r="L923" s="79"/>
    </row>
    <row r="924" spans="5:12">
      <c r="E924" s="79"/>
      <c r="F924" s="79"/>
      <c r="G924" s="79"/>
      <c r="H924" s="79"/>
      <c r="I924" s="79"/>
      <c r="J924" s="79"/>
    </row>
    <row r="925" spans="5:12">
      <c r="E925" s="79"/>
      <c r="F925" s="79"/>
      <c r="G925" s="79"/>
      <c r="H925" s="79"/>
      <c r="I925" s="79"/>
      <c r="J925" s="79"/>
    </row>
    <row r="926" spans="5:12">
      <c r="E926" s="79"/>
      <c r="F926" s="79"/>
      <c r="G926" s="79"/>
      <c r="H926" s="79"/>
      <c r="I926" s="79"/>
      <c r="J926" s="79"/>
    </row>
    <row r="927" spans="5:12">
      <c r="E927" s="79"/>
      <c r="F927" s="79"/>
      <c r="G927" s="79"/>
      <c r="H927" s="79"/>
      <c r="I927" s="79"/>
      <c r="J927" s="79"/>
    </row>
    <row r="928" spans="5:12">
      <c r="E928" s="79"/>
      <c r="F928" s="79"/>
      <c r="G928" s="79"/>
      <c r="H928" s="79"/>
      <c r="I928" s="79"/>
      <c r="J928" s="79"/>
    </row>
    <row r="929" spans="5:12">
      <c r="E929" s="79"/>
      <c r="F929" s="79"/>
      <c r="G929" s="79"/>
      <c r="H929" s="79"/>
      <c r="I929" s="79"/>
      <c r="J929" s="79"/>
    </row>
    <row r="930" spans="5:12">
      <c r="E930" s="79"/>
      <c r="F930" s="79"/>
      <c r="G930" s="79"/>
      <c r="H930" s="79"/>
      <c r="I930" s="79"/>
      <c r="J930" s="79"/>
      <c r="K930" s="79"/>
      <c r="L930" s="79"/>
    </row>
    <row r="931" spans="5:12">
      <c r="E931" s="79"/>
      <c r="F931" s="79"/>
      <c r="G931" s="79"/>
      <c r="H931" s="79"/>
      <c r="I931" s="79"/>
      <c r="J931" s="79"/>
    </row>
    <row r="932" spans="5:12">
      <c r="E932" s="79"/>
      <c r="F932" s="79"/>
      <c r="G932" s="79"/>
      <c r="H932" s="79"/>
      <c r="I932" s="79"/>
      <c r="J932" s="79"/>
    </row>
    <row r="933" spans="5:12">
      <c r="E933" s="79"/>
      <c r="F933" s="79"/>
      <c r="G933" s="79"/>
      <c r="H933" s="79"/>
      <c r="I933" s="79"/>
      <c r="J933" s="79"/>
    </row>
    <row r="934" spans="5:12">
      <c r="E934" s="79"/>
      <c r="F934" s="79"/>
      <c r="G934" s="79"/>
      <c r="H934" s="79"/>
      <c r="I934" s="79"/>
      <c r="J934" s="79"/>
    </row>
    <row r="935" spans="5:12">
      <c r="E935" s="79"/>
      <c r="F935" s="79"/>
      <c r="G935" s="79"/>
      <c r="H935" s="79"/>
      <c r="I935" s="79"/>
      <c r="J935" s="79"/>
    </row>
    <row r="936" spans="5:12">
      <c r="E936" s="79"/>
      <c r="F936" s="79"/>
      <c r="G936" s="79"/>
      <c r="H936" s="79"/>
      <c r="I936" s="79"/>
      <c r="J936" s="79"/>
    </row>
    <row r="937" spans="5:12">
      <c r="E937" s="79"/>
      <c r="F937" s="79"/>
      <c r="G937" s="79"/>
      <c r="H937" s="79"/>
      <c r="I937" s="79"/>
      <c r="J937" s="79"/>
      <c r="K937" s="79"/>
      <c r="L937" s="79"/>
    </row>
    <row r="938" spans="5:12">
      <c r="E938" s="79"/>
      <c r="F938" s="79"/>
      <c r="G938" s="79"/>
      <c r="H938" s="79"/>
      <c r="I938" s="79"/>
      <c r="J938" s="79"/>
    </row>
    <row r="939" spans="5:12">
      <c r="E939" s="79"/>
      <c r="F939" s="79"/>
      <c r="G939" s="79"/>
      <c r="H939" s="79"/>
      <c r="I939" s="79"/>
      <c r="J939" s="79"/>
    </row>
    <row r="940" spans="5:12">
      <c r="E940" s="79"/>
      <c r="F940" s="79"/>
      <c r="G940" s="79"/>
      <c r="H940" s="79"/>
      <c r="I940" s="79"/>
      <c r="J940" s="79"/>
    </row>
    <row r="941" spans="5:12">
      <c r="E941" s="79"/>
      <c r="F941" s="79"/>
      <c r="G941" s="79"/>
      <c r="H941" s="79"/>
      <c r="I941" s="79"/>
      <c r="J941" s="79"/>
    </row>
    <row r="942" spans="5:12">
      <c r="E942" s="79"/>
      <c r="F942" s="79"/>
      <c r="G942" s="79"/>
      <c r="H942" s="79"/>
      <c r="I942" s="79"/>
      <c r="J942" s="79"/>
    </row>
    <row r="943" spans="5:12">
      <c r="E943" s="79"/>
      <c r="F943" s="79"/>
      <c r="G943" s="79"/>
      <c r="H943" s="79"/>
      <c r="I943" s="79"/>
      <c r="J943" s="79"/>
    </row>
    <row r="944" spans="5:12">
      <c r="E944" s="79"/>
      <c r="F944" s="79"/>
      <c r="G944" s="79"/>
      <c r="H944" s="79"/>
      <c r="I944" s="79"/>
      <c r="J944" s="79"/>
      <c r="K944" s="79"/>
      <c r="L944" s="79"/>
    </row>
    <row r="945" spans="5:12">
      <c r="E945" s="79"/>
      <c r="F945" s="79"/>
      <c r="G945" s="79"/>
      <c r="H945" s="79"/>
      <c r="I945" s="79"/>
      <c r="J945" s="79"/>
    </row>
    <row r="946" spans="5:12">
      <c r="E946" s="79"/>
      <c r="F946" s="79"/>
      <c r="G946" s="79"/>
      <c r="H946" s="79"/>
      <c r="I946" s="79"/>
      <c r="J946" s="79"/>
    </row>
    <row r="947" spans="5:12">
      <c r="E947" s="79"/>
      <c r="F947" s="79"/>
      <c r="G947" s="79"/>
      <c r="H947" s="79"/>
      <c r="I947" s="79"/>
      <c r="J947" s="79"/>
    </row>
    <row r="948" spans="5:12">
      <c r="E948" s="79"/>
      <c r="F948" s="79"/>
      <c r="G948" s="79"/>
      <c r="H948" s="79"/>
      <c r="I948" s="79"/>
      <c r="J948" s="79"/>
    </row>
    <row r="949" spans="5:12">
      <c r="E949" s="79"/>
      <c r="F949" s="79"/>
      <c r="G949" s="79"/>
      <c r="H949" s="79"/>
      <c r="I949" s="79"/>
      <c r="J949" s="79"/>
    </row>
    <row r="950" spans="5:12">
      <c r="E950" s="79"/>
      <c r="F950" s="79"/>
      <c r="G950" s="79"/>
      <c r="H950" s="79"/>
      <c r="I950" s="79"/>
      <c r="J950" s="79"/>
    </row>
    <row r="951" spans="5:12">
      <c r="E951" s="79"/>
      <c r="F951" s="79"/>
      <c r="G951" s="79"/>
      <c r="H951" s="79"/>
      <c r="I951" s="79"/>
      <c r="J951" s="79"/>
      <c r="K951" s="79"/>
      <c r="L951" s="79"/>
    </row>
    <row r="952" spans="5:12">
      <c r="E952" s="79"/>
      <c r="F952" s="79"/>
      <c r="G952" s="79"/>
      <c r="H952" s="79"/>
      <c r="I952" s="79"/>
      <c r="J952" s="79"/>
    </row>
    <row r="953" spans="5:12">
      <c r="E953" s="79"/>
      <c r="F953" s="79"/>
      <c r="G953" s="79"/>
      <c r="H953" s="79"/>
      <c r="I953" s="79"/>
      <c r="J953" s="79"/>
    </row>
    <row r="954" spans="5:12">
      <c r="E954" s="79"/>
      <c r="F954" s="79"/>
      <c r="G954" s="79"/>
      <c r="H954" s="79"/>
      <c r="I954" s="79"/>
      <c r="J954" s="79"/>
    </row>
    <row r="955" spans="5:12">
      <c r="E955" s="79"/>
      <c r="F955" s="79"/>
      <c r="G955" s="79"/>
      <c r="H955" s="79"/>
      <c r="I955" s="79"/>
      <c r="J955" s="79"/>
    </row>
    <row r="956" spans="5:12">
      <c r="E956" s="79"/>
      <c r="F956" s="79"/>
      <c r="G956" s="79"/>
      <c r="H956" s="79"/>
      <c r="I956" s="79"/>
      <c r="J956" s="79"/>
    </row>
    <row r="957" spans="5:12">
      <c r="E957" s="79"/>
      <c r="F957" s="79"/>
      <c r="G957" s="79"/>
      <c r="H957" s="79"/>
      <c r="I957" s="79"/>
      <c r="J957" s="79"/>
    </row>
    <row r="958" spans="5:12">
      <c r="E958" s="79"/>
      <c r="F958" s="79"/>
      <c r="G958" s="79"/>
      <c r="H958" s="79"/>
      <c r="I958" s="79"/>
      <c r="J958" s="79"/>
      <c r="K958" s="79"/>
      <c r="L958" s="79"/>
    </row>
    <row r="959" spans="5:12">
      <c r="E959" s="79"/>
      <c r="F959" s="79"/>
      <c r="G959" s="79"/>
      <c r="H959" s="79"/>
      <c r="I959" s="79"/>
      <c r="J959" s="79"/>
    </row>
    <row r="960" spans="5:12">
      <c r="E960" s="79"/>
      <c r="F960" s="79"/>
      <c r="G960" s="79"/>
      <c r="H960" s="79"/>
      <c r="I960" s="79"/>
      <c r="J960" s="79"/>
    </row>
    <row r="961" spans="5:12">
      <c r="E961" s="79"/>
      <c r="F961" s="79"/>
      <c r="G961" s="79"/>
      <c r="H961" s="79"/>
      <c r="I961" s="79"/>
      <c r="J961" s="79"/>
    </row>
    <row r="962" spans="5:12">
      <c r="E962" s="79"/>
      <c r="F962" s="79"/>
      <c r="G962" s="79"/>
      <c r="H962" s="79"/>
      <c r="I962" s="79"/>
      <c r="J962" s="79"/>
    </row>
    <row r="963" spans="5:12">
      <c r="E963" s="79"/>
      <c r="F963" s="79"/>
      <c r="G963" s="79"/>
      <c r="H963" s="79"/>
      <c r="I963" s="79"/>
      <c r="J963" s="79"/>
    </row>
    <row r="964" spans="5:12">
      <c r="E964" s="79"/>
      <c r="F964" s="79"/>
      <c r="G964" s="79"/>
      <c r="H964" s="79"/>
      <c r="I964" s="79"/>
      <c r="J964" s="79"/>
    </row>
    <row r="965" spans="5:12">
      <c r="E965" s="79"/>
      <c r="F965" s="79"/>
      <c r="G965" s="79"/>
      <c r="H965" s="79"/>
      <c r="I965" s="79"/>
      <c r="J965" s="79"/>
      <c r="K965" s="79"/>
      <c r="L965" s="79"/>
    </row>
    <row r="966" spans="5:12">
      <c r="E966" s="79"/>
      <c r="F966" s="79"/>
      <c r="G966" s="79"/>
      <c r="H966" s="79"/>
      <c r="I966" s="79"/>
      <c r="J966" s="79"/>
    </row>
    <row r="967" spans="5:12">
      <c r="E967" s="79"/>
      <c r="F967" s="79"/>
      <c r="G967" s="79"/>
      <c r="H967" s="79"/>
      <c r="I967" s="79"/>
      <c r="J967" s="79"/>
    </row>
    <row r="968" spans="5:12">
      <c r="E968" s="79"/>
      <c r="F968" s="79"/>
      <c r="G968" s="79"/>
      <c r="H968" s="79"/>
      <c r="I968" s="79"/>
      <c r="J968" s="79"/>
    </row>
    <row r="969" spans="5:12">
      <c r="E969" s="79"/>
      <c r="F969" s="79"/>
      <c r="G969" s="79"/>
      <c r="H969" s="79"/>
      <c r="I969" s="79"/>
      <c r="J969" s="79"/>
    </row>
    <row r="970" spans="5:12">
      <c r="E970" s="79"/>
      <c r="F970" s="79"/>
      <c r="G970" s="79"/>
      <c r="H970" s="79"/>
      <c r="I970" s="79"/>
      <c r="J970" s="79"/>
    </row>
    <row r="971" spans="5:12">
      <c r="E971" s="79"/>
      <c r="F971" s="79"/>
      <c r="G971" s="79"/>
      <c r="H971" s="79"/>
      <c r="I971" s="79"/>
      <c r="J971" s="79"/>
    </row>
    <row r="972" spans="5:12">
      <c r="E972" s="79"/>
      <c r="F972" s="79"/>
      <c r="G972" s="79"/>
      <c r="H972" s="79"/>
      <c r="I972" s="79"/>
      <c r="J972" s="79"/>
      <c r="K972" s="79"/>
      <c r="L972" s="79"/>
    </row>
    <row r="973" spans="5:12">
      <c r="E973" s="79"/>
      <c r="F973" s="79"/>
      <c r="G973" s="79"/>
      <c r="H973" s="79"/>
      <c r="I973" s="79"/>
      <c r="J973" s="79"/>
    </row>
    <row r="974" spans="5:12">
      <c r="E974" s="79"/>
      <c r="F974" s="79"/>
      <c r="G974" s="79"/>
      <c r="H974" s="79"/>
      <c r="I974" s="79"/>
      <c r="J974" s="79"/>
    </row>
    <row r="975" spans="5:12">
      <c r="E975" s="79"/>
      <c r="F975" s="79"/>
      <c r="G975" s="79"/>
      <c r="H975" s="79"/>
      <c r="I975" s="79"/>
      <c r="J975" s="79"/>
    </row>
    <row r="976" spans="5:12">
      <c r="E976" s="79"/>
      <c r="F976" s="79"/>
      <c r="G976" s="79"/>
      <c r="H976" s="79"/>
      <c r="I976" s="79"/>
      <c r="J976" s="79"/>
    </row>
    <row r="977" spans="5:12">
      <c r="E977" s="79"/>
      <c r="F977" s="79"/>
      <c r="G977" s="79"/>
      <c r="H977" s="79"/>
      <c r="I977" s="79"/>
      <c r="J977" s="79"/>
    </row>
    <row r="978" spans="5:12">
      <c r="E978" s="79"/>
      <c r="F978" s="79"/>
      <c r="G978" s="79"/>
      <c r="H978" s="79"/>
      <c r="I978" s="79"/>
      <c r="J978" s="79"/>
    </row>
    <row r="979" spans="5:12">
      <c r="E979" s="79"/>
      <c r="F979" s="79"/>
      <c r="G979" s="79"/>
      <c r="H979" s="79"/>
      <c r="I979" s="79"/>
      <c r="J979" s="79"/>
      <c r="K979" s="79"/>
      <c r="L979" s="79"/>
    </row>
    <row r="980" spans="5:12">
      <c r="E980" s="79"/>
      <c r="F980" s="79"/>
      <c r="G980" s="79"/>
      <c r="H980" s="79"/>
      <c r="I980" s="79"/>
      <c r="J980" s="79"/>
    </row>
    <row r="981" spans="5:12">
      <c r="E981" s="79"/>
      <c r="F981" s="79"/>
      <c r="G981" s="79"/>
      <c r="H981" s="79"/>
      <c r="I981" s="79"/>
      <c r="J981" s="79"/>
    </row>
    <row r="982" spans="5:12">
      <c r="E982" s="79"/>
      <c r="F982" s="79"/>
      <c r="G982" s="79"/>
      <c r="H982" s="79"/>
      <c r="I982" s="79"/>
      <c r="J982" s="79"/>
    </row>
    <row r="983" spans="5:12">
      <c r="E983" s="79"/>
      <c r="F983" s="79"/>
      <c r="G983" s="79"/>
      <c r="H983" s="79"/>
      <c r="I983" s="79"/>
      <c r="J983" s="79"/>
    </row>
    <row r="984" spans="5:12">
      <c r="E984" s="79"/>
      <c r="F984" s="79"/>
      <c r="G984" s="79"/>
      <c r="H984" s="79"/>
      <c r="I984" s="79"/>
      <c r="J984" s="79"/>
    </row>
    <row r="985" spans="5:12">
      <c r="E985" s="79"/>
      <c r="F985" s="79"/>
      <c r="G985" s="79"/>
      <c r="H985" s="79"/>
      <c r="I985" s="79"/>
      <c r="J985" s="79"/>
    </row>
    <row r="986" spans="5:12">
      <c r="E986" s="79"/>
      <c r="F986" s="79"/>
      <c r="G986" s="79"/>
      <c r="H986" s="79"/>
      <c r="I986" s="79"/>
      <c r="J986" s="79"/>
      <c r="K986" s="79"/>
      <c r="L986" s="79"/>
    </row>
    <row r="987" spans="5:12">
      <c r="E987" s="79"/>
      <c r="F987" s="79"/>
      <c r="G987" s="79"/>
      <c r="H987" s="79"/>
      <c r="I987" s="79"/>
      <c r="J987" s="79"/>
    </row>
    <row r="988" spans="5:12">
      <c r="E988" s="79"/>
      <c r="F988" s="79"/>
      <c r="G988" s="79"/>
      <c r="H988" s="79"/>
      <c r="I988" s="79"/>
      <c r="J988" s="79"/>
    </row>
    <row r="989" spans="5:12">
      <c r="E989" s="79"/>
      <c r="F989" s="79"/>
      <c r="G989" s="79"/>
      <c r="H989" s="79"/>
      <c r="I989" s="79"/>
      <c r="J989" s="79"/>
    </row>
    <row r="990" spans="5:12">
      <c r="E990" s="79"/>
      <c r="F990" s="79"/>
      <c r="G990" s="79"/>
      <c r="H990" s="79"/>
      <c r="I990" s="79"/>
      <c r="J990" s="79"/>
    </row>
    <row r="991" spans="5:12">
      <c r="E991" s="79"/>
      <c r="F991" s="79"/>
      <c r="G991" s="79"/>
      <c r="H991" s="79"/>
      <c r="I991" s="79"/>
      <c r="J991" s="79"/>
    </row>
    <row r="992" spans="5:12">
      <c r="E992" s="79"/>
      <c r="F992" s="79"/>
      <c r="G992" s="79"/>
      <c r="H992" s="79"/>
      <c r="I992" s="79"/>
      <c r="J992" s="79"/>
    </row>
    <row r="993" spans="5:12">
      <c r="E993" s="79"/>
      <c r="F993" s="79"/>
      <c r="G993" s="79"/>
      <c r="H993" s="79"/>
      <c r="I993" s="79"/>
      <c r="J993" s="79"/>
      <c r="K993" s="79"/>
      <c r="L993" s="79"/>
    </row>
    <row r="994" spans="5:12">
      <c r="E994" s="79"/>
      <c r="F994" s="79"/>
      <c r="G994" s="79"/>
      <c r="H994" s="79"/>
      <c r="I994" s="79"/>
      <c r="J994" s="79"/>
    </row>
    <row r="995" spans="5:12">
      <c r="E995" s="79"/>
      <c r="F995" s="79"/>
      <c r="G995" s="79"/>
      <c r="H995" s="79"/>
      <c r="I995" s="79"/>
      <c r="J995" s="79"/>
    </row>
    <row r="996" spans="5:12">
      <c r="E996" s="79"/>
      <c r="F996" s="79"/>
      <c r="G996" s="79"/>
      <c r="H996" s="79"/>
      <c r="I996" s="79"/>
      <c r="J996" s="79"/>
    </row>
    <row r="997" spans="5:12">
      <c r="E997" s="79"/>
      <c r="F997" s="79"/>
      <c r="G997" s="79"/>
      <c r="H997" s="79"/>
      <c r="I997" s="79"/>
      <c r="J997" s="79"/>
    </row>
    <row r="998" spans="5:12">
      <c r="E998" s="79"/>
      <c r="F998" s="79"/>
      <c r="G998" s="79"/>
      <c r="H998" s="79"/>
      <c r="I998" s="79"/>
      <c r="J998" s="79"/>
    </row>
    <row r="999" spans="5:12">
      <c r="E999" s="79"/>
      <c r="F999" s="79"/>
      <c r="G999" s="79"/>
      <c r="H999" s="79"/>
      <c r="I999" s="79"/>
      <c r="J999" s="79"/>
    </row>
    <row r="1000" spans="5:12">
      <c r="E1000" s="79"/>
      <c r="F1000" s="79"/>
      <c r="G1000" s="79"/>
      <c r="H1000" s="79"/>
      <c r="I1000" s="79"/>
      <c r="J1000" s="79"/>
      <c r="K1000" s="79"/>
      <c r="L1000" s="79"/>
    </row>
    <row r="1001" spans="5:12">
      <c r="E1001" s="79"/>
      <c r="F1001" s="79"/>
      <c r="G1001" s="79"/>
      <c r="H1001" s="79"/>
      <c r="I1001" s="79"/>
      <c r="J1001" s="79"/>
    </row>
    <row r="1002" spans="5:12">
      <c r="E1002" s="79"/>
      <c r="F1002" s="79"/>
      <c r="G1002" s="79"/>
      <c r="H1002" s="79"/>
      <c r="I1002" s="79"/>
      <c r="J1002" s="79"/>
    </row>
    <row r="1003" spans="5:12">
      <c r="E1003" s="79"/>
      <c r="F1003" s="79"/>
      <c r="G1003" s="79"/>
      <c r="H1003" s="79"/>
      <c r="I1003" s="79"/>
      <c r="J1003" s="79"/>
    </row>
    <row r="1004" spans="5:12">
      <c r="E1004" s="79"/>
      <c r="F1004" s="79"/>
      <c r="G1004" s="79"/>
      <c r="H1004" s="79"/>
      <c r="I1004" s="79"/>
      <c r="J1004" s="79"/>
    </row>
    <row r="1005" spans="5:12">
      <c r="E1005" s="79"/>
      <c r="F1005" s="79"/>
      <c r="G1005" s="79"/>
      <c r="H1005" s="79"/>
      <c r="I1005" s="79"/>
      <c r="J1005" s="79"/>
    </row>
    <row r="1006" spans="5:12">
      <c r="E1006" s="79"/>
      <c r="F1006" s="79"/>
      <c r="G1006" s="79"/>
      <c r="H1006" s="79"/>
      <c r="I1006" s="79"/>
      <c r="J1006" s="79"/>
    </row>
    <row r="1007" spans="5:12">
      <c r="E1007" s="79"/>
      <c r="F1007" s="79"/>
      <c r="G1007" s="79"/>
      <c r="H1007" s="79"/>
      <c r="I1007" s="79"/>
      <c r="J1007" s="79"/>
      <c r="K1007" s="79"/>
      <c r="L1007" s="79"/>
    </row>
    <row r="1008" spans="5:12">
      <c r="E1008" s="79"/>
      <c r="F1008" s="79"/>
      <c r="G1008" s="79"/>
      <c r="H1008" s="79"/>
      <c r="I1008" s="79"/>
      <c r="J1008" s="79"/>
    </row>
    <row r="1009" spans="5:12">
      <c r="E1009" s="79"/>
      <c r="F1009" s="79"/>
      <c r="G1009" s="79"/>
      <c r="H1009" s="79"/>
      <c r="I1009" s="79"/>
      <c r="J1009" s="79"/>
    </row>
    <row r="1010" spans="5:12">
      <c r="E1010" s="79"/>
      <c r="F1010" s="79"/>
      <c r="G1010" s="79"/>
      <c r="H1010" s="79"/>
      <c r="I1010" s="79"/>
      <c r="J1010" s="79"/>
    </row>
    <row r="1011" spans="5:12">
      <c r="E1011" s="79"/>
      <c r="F1011" s="79"/>
      <c r="G1011" s="79"/>
      <c r="H1011" s="79"/>
      <c r="I1011" s="79"/>
      <c r="J1011" s="79"/>
    </row>
    <row r="1012" spans="5:12">
      <c r="E1012" s="79"/>
      <c r="F1012" s="79"/>
      <c r="G1012" s="79"/>
      <c r="H1012" s="79"/>
      <c r="I1012" s="79"/>
      <c r="J1012" s="79"/>
    </row>
    <row r="1013" spans="5:12">
      <c r="E1013" s="79"/>
      <c r="F1013" s="79"/>
      <c r="G1013" s="79"/>
      <c r="H1013" s="79"/>
      <c r="I1013" s="79"/>
      <c r="J1013" s="79"/>
    </row>
    <row r="1014" spans="5:12">
      <c r="E1014" s="79"/>
      <c r="F1014" s="79"/>
      <c r="G1014" s="79"/>
      <c r="H1014" s="79"/>
      <c r="I1014" s="79"/>
      <c r="J1014" s="79"/>
      <c r="K1014" s="79"/>
      <c r="L1014" s="79"/>
    </row>
    <row r="1015" spans="5:12">
      <c r="E1015" s="79"/>
      <c r="F1015" s="79"/>
      <c r="G1015" s="79"/>
      <c r="H1015" s="79"/>
      <c r="I1015" s="79"/>
      <c r="J1015" s="79"/>
    </row>
    <row r="1016" spans="5:12">
      <c r="E1016" s="79"/>
      <c r="F1016" s="79"/>
      <c r="G1016" s="79"/>
      <c r="H1016" s="79"/>
      <c r="I1016" s="79"/>
      <c r="J1016" s="79"/>
    </row>
    <row r="1017" spans="5:12">
      <c r="E1017" s="79"/>
      <c r="F1017" s="79"/>
      <c r="G1017" s="79"/>
      <c r="H1017" s="79"/>
      <c r="I1017" s="79"/>
      <c r="J1017" s="79"/>
    </row>
    <row r="1018" spans="5:12">
      <c r="E1018" s="79"/>
      <c r="F1018" s="79"/>
      <c r="G1018" s="79"/>
      <c r="H1018" s="79"/>
      <c r="I1018" s="79"/>
      <c r="J1018" s="79"/>
    </row>
    <row r="1019" spans="5:12">
      <c r="E1019" s="79"/>
      <c r="F1019" s="79"/>
      <c r="G1019" s="79"/>
      <c r="H1019" s="79"/>
      <c r="I1019" s="79"/>
      <c r="J1019" s="79"/>
    </row>
    <row r="1020" spans="5:12">
      <c r="E1020" s="79"/>
      <c r="F1020" s="79"/>
      <c r="G1020" s="79"/>
      <c r="H1020" s="79"/>
      <c r="I1020" s="79"/>
      <c r="J1020" s="79"/>
    </row>
    <row r="1021" spans="5:12">
      <c r="E1021" s="79"/>
      <c r="F1021" s="79"/>
      <c r="G1021" s="79"/>
      <c r="H1021" s="79"/>
      <c r="I1021" s="79"/>
      <c r="J1021" s="79"/>
      <c r="K1021" s="79"/>
      <c r="L1021" s="79"/>
    </row>
    <row r="1022" spans="5:12">
      <c r="E1022" s="79"/>
      <c r="F1022" s="79"/>
      <c r="G1022" s="79"/>
      <c r="H1022" s="79"/>
      <c r="I1022" s="79"/>
      <c r="J1022" s="79"/>
    </row>
    <row r="1023" spans="5:12">
      <c r="E1023" s="79"/>
      <c r="F1023" s="79"/>
      <c r="G1023" s="79"/>
      <c r="H1023" s="79"/>
      <c r="I1023" s="79"/>
      <c r="J1023" s="79"/>
    </row>
    <row r="1024" spans="5:12">
      <c r="E1024" s="79"/>
      <c r="F1024" s="79"/>
      <c r="G1024" s="79"/>
      <c r="H1024" s="79"/>
      <c r="I1024" s="79"/>
      <c r="J1024" s="79"/>
    </row>
    <row r="1025" spans="5:12">
      <c r="E1025" s="79"/>
      <c r="F1025" s="79"/>
      <c r="G1025" s="79"/>
      <c r="H1025" s="79"/>
      <c r="I1025" s="79"/>
      <c r="J1025" s="79"/>
    </row>
    <row r="1026" spans="5:12">
      <c r="E1026" s="79"/>
      <c r="F1026" s="79"/>
      <c r="G1026" s="79"/>
      <c r="H1026" s="79"/>
      <c r="I1026" s="79"/>
      <c r="J1026" s="79"/>
    </row>
    <row r="1027" spans="5:12">
      <c r="E1027" s="79"/>
      <c r="F1027" s="79"/>
      <c r="G1027" s="79"/>
      <c r="H1027" s="79"/>
      <c r="I1027" s="79"/>
      <c r="J1027" s="79"/>
    </row>
    <row r="1028" spans="5:12">
      <c r="E1028" s="79"/>
      <c r="F1028" s="79"/>
      <c r="G1028" s="79"/>
      <c r="H1028" s="79"/>
      <c r="I1028" s="79"/>
      <c r="J1028" s="79"/>
      <c r="K1028" s="79"/>
      <c r="L1028" s="79"/>
    </row>
    <row r="1029" spans="5:12">
      <c r="E1029" s="79"/>
      <c r="F1029" s="79"/>
      <c r="G1029" s="79"/>
      <c r="H1029" s="79"/>
      <c r="I1029" s="79"/>
      <c r="J1029" s="79"/>
    </row>
    <row r="1030" spans="5:12">
      <c r="E1030" s="79"/>
      <c r="F1030" s="79"/>
      <c r="G1030" s="79"/>
      <c r="H1030" s="79"/>
      <c r="I1030" s="79"/>
      <c r="J1030" s="79"/>
    </row>
    <row r="1031" spans="5:12">
      <c r="E1031" s="79"/>
      <c r="F1031" s="79"/>
      <c r="G1031" s="79"/>
      <c r="H1031" s="79"/>
      <c r="I1031" s="79"/>
      <c r="J1031" s="79"/>
    </row>
    <row r="1032" spans="5:12">
      <c r="E1032" s="79"/>
      <c r="F1032" s="79"/>
      <c r="G1032" s="79"/>
      <c r="H1032" s="79"/>
      <c r="I1032" s="79"/>
      <c r="J1032" s="79"/>
    </row>
    <row r="1033" spans="5:12">
      <c r="E1033" s="79"/>
      <c r="F1033" s="79"/>
      <c r="G1033" s="79"/>
      <c r="H1033" s="79"/>
      <c r="I1033" s="79"/>
      <c r="J1033" s="79"/>
    </row>
    <row r="1034" spans="5:12">
      <c r="E1034" s="79"/>
      <c r="F1034" s="79"/>
      <c r="G1034" s="79"/>
      <c r="H1034" s="79"/>
      <c r="I1034" s="79"/>
      <c r="J1034" s="79"/>
    </row>
    <row r="1035" spans="5:12">
      <c r="E1035" s="79"/>
      <c r="F1035" s="79"/>
      <c r="G1035" s="79"/>
      <c r="H1035" s="79"/>
      <c r="I1035" s="79"/>
      <c r="J1035" s="79"/>
      <c r="K1035" s="79"/>
      <c r="L1035" s="79"/>
    </row>
    <row r="1036" spans="5:12">
      <c r="E1036" s="79"/>
      <c r="F1036" s="79"/>
      <c r="G1036" s="79"/>
      <c r="H1036" s="79"/>
      <c r="I1036" s="79"/>
      <c r="J1036" s="79"/>
    </row>
    <row r="1037" spans="5:12">
      <c r="E1037" s="79"/>
      <c r="F1037" s="79"/>
      <c r="G1037" s="79"/>
      <c r="H1037" s="79"/>
      <c r="I1037" s="79"/>
      <c r="J1037" s="79"/>
    </row>
    <row r="1038" spans="5:12">
      <c r="E1038" s="79"/>
      <c r="F1038" s="79"/>
      <c r="G1038" s="79"/>
      <c r="H1038" s="79"/>
      <c r="I1038" s="79"/>
      <c r="J1038" s="79"/>
    </row>
    <row r="1039" spans="5:12">
      <c r="E1039" s="79"/>
      <c r="F1039" s="79"/>
      <c r="G1039" s="79"/>
      <c r="H1039" s="79"/>
      <c r="I1039" s="79"/>
      <c r="J1039" s="79"/>
    </row>
    <row r="1040" spans="5:12">
      <c r="E1040" s="79"/>
      <c r="F1040" s="79"/>
      <c r="G1040" s="79"/>
      <c r="H1040" s="79"/>
      <c r="I1040" s="79"/>
      <c r="J1040" s="79"/>
    </row>
    <row r="1041" spans="5:12">
      <c r="E1041" s="79"/>
      <c r="F1041" s="79"/>
      <c r="G1041" s="79"/>
      <c r="H1041" s="79"/>
      <c r="I1041" s="79"/>
      <c r="J1041" s="79"/>
    </row>
    <row r="1042" spans="5:12">
      <c r="E1042" s="79"/>
      <c r="F1042" s="79"/>
      <c r="G1042" s="79"/>
      <c r="H1042" s="79"/>
      <c r="I1042" s="79"/>
      <c r="J1042" s="79"/>
      <c r="K1042" s="79"/>
      <c r="L1042" s="79"/>
    </row>
    <row r="1043" spans="5:12">
      <c r="E1043" s="79"/>
      <c r="F1043" s="79"/>
      <c r="G1043" s="79"/>
      <c r="H1043" s="79"/>
      <c r="I1043" s="79"/>
      <c r="J1043" s="79"/>
    </row>
    <row r="1044" spans="5:12">
      <c r="E1044" s="79"/>
      <c r="F1044" s="79"/>
      <c r="G1044" s="79"/>
      <c r="H1044" s="79"/>
      <c r="I1044" s="79"/>
      <c r="J1044" s="79"/>
    </row>
    <row r="1045" spans="5:12">
      <c r="E1045" s="79"/>
      <c r="F1045" s="79"/>
      <c r="G1045" s="79"/>
      <c r="H1045" s="79"/>
      <c r="I1045" s="79"/>
      <c r="J1045" s="79"/>
    </row>
    <row r="1046" spans="5:12">
      <c r="E1046" s="79"/>
      <c r="F1046" s="79"/>
      <c r="G1046" s="79"/>
      <c r="H1046" s="79"/>
      <c r="I1046" s="79"/>
      <c r="J1046" s="79"/>
    </row>
    <row r="1047" spans="5:12">
      <c r="E1047" s="79"/>
      <c r="F1047" s="79"/>
      <c r="G1047" s="79"/>
      <c r="H1047" s="79"/>
      <c r="I1047" s="79"/>
      <c r="J1047" s="79"/>
    </row>
    <row r="1048" spans="5:12">
      <c r="E1048" s="79"/>
      <c r="F1048" s="79"/>
      <c r="G1048" s="79"/>
      <c r="H1048" s="79"/>
      <c r="I1048" s="79"/>
      <c r="J1048" s="79"/>
    </row>
    <row r="1049" spans="5:12">
      <c r="E1049" s="79"/>
      <c r="F1049" s="79"/>
      <c r="G1049" s="79"/>
      <c r="H1049" s="79"/>
      <c r="I1049" s="79"/>
      <c r="J1049" s="79"/>
      <c r="K1049" s="79"/>
      <c r="L1049" s="79"/>
    </row>
    <row r="1050" spans="5:12">
      <c r="E1050" s="79"/>
      <c r="F1050" s="79"/>
      <c r="G1050" s="79"/>
      <c r="H1050" s="79"/>
      <c r="I1050" s="79"/>
      <c r="J1050" s="79"/>
    </row>
    <row r="1051" spans="5:12">
      <c r="E1051" s="79"/>
      <c r="F1051" s="79"/>
      <c r="G1051" s="79"/>
      <c r="H1051" s="79"/>
      <c r="I1051" s="79"/>
      <c r="J1051" s="79"/>
    </row>
    <row r="1052" spans="5:12">
      <c r="E1052" s="79"/>
      <c r="F1052" s="79"/>
      <c r="G1052" s="79"/>
      <c r="H1052" s="79"/>
      <c r="I1052" s="79"/>
      <c r="J1052" s="79"/>
    </row>
    <row r="1053" spans="5:12">
      <c r="E1053" s="79"/>
      <c r="F1053" s="79"/>
      <c r="G1053" s="79"/>
      <c r="H1053" s="79"/>
      <c r="I1053" s="79"/>
      <c r="J1053" s="79"/>
    </row>
    <row r="1054" spans="5:12">
      <c r="E1054" s="79"/>
      <c r="F1054" s="79"/>
      <c r="G1054" s="79"/>
      <c r="H1054" s="79"/>
      <c r="I1054" s="79"/>
      <c r="J1054" s="79"/>
    </row>
    <row r="1055" spans="5:12">
      <c r="E1055" s="79"/>
      <c r="F1055" s="79"/>
      <c r="G1055" s="79"/>
      <c r="H1055" s="79"/>
      <c r="I1055" s="79"/>
      <c r="J1055" s="79"/>
    </row>
    <row r="1056" spans="5:12">
      <c r="E1056" s="79"/>
      <c r="F1056" s="79"/>
      <c r="G1056" s="79"/>
      <c r="H1056" s="79"/>
      <c r="I1056" s="79"/>
      <c r="J1056" s="79"/>
      <c r="K1056" s="79"/>
      <c r="L1056" s="79"/>
    </row>
    <row r="1057" spans="5:12">
      <c r="E1057" s="79"/>
      <c r="F1057" s="79"/>
      <c r="G1057" s="79"/>
      <c r="H1057" s="79"/>
      <c r="I1057" s="79"/>
      <c r="J1057" s="79"/>
    </row>
    <row r="1058" spans="5:12">
      <c r="E1058" s="79"/>
      <c r="F1058" s="79"/>
      <c r="G1058" s="79"/>
      <c r="H1058" s="79"/>
      <c r="I1058" s="79"/>
      <c r="J1058" s="79"/>
    </row>
    <row r="1059" spans="5:12">
      <c r="E1059" s="79"/>
      <c r="F1059" s="79"/>
      <c r="G1059" s="79"/>
      <c r="H1059" s="79"/>
      <c r="I1059" s="79"/>
      <c r="J1059" s="79"/>
    </row>
    <row r="1060" spans="5:12">
      <c r="E1060" s="79"/>
      <c r="F1060" s="79"/>
      <c r="G1060" s="79"/>
      <c r="H1060" s="79"/>
      <c r="I1060" s="79"/>
      <c r="J1060" s="79"/>
    </row>
    <row r="1061" spans="5:12">
      <c r="E1061" s="79"/>
      <c r="F1061" s="79"/>
      <c r="G1061" s="79"/>
      <c r="H1061" s="79"/>
      <c r="I1061" s="79"/>
      <c r="J1061" s="79"/>
    </row>
    <row r="1062" spans="5:12">
      <c r="E1062" s="79"/>
      <c r="F1062" s="79"/>
      <c r="G1062" s="79"/>
      <c r="H1062" s="79"/>
      <c r="I1062" s="79"/>
      <c r="J1062" s="79"/>
    </row>
    <row r="1063" spans="5:12">
      <c r="E1063" s="79"/>
      <c r="F1063" s="79"/>
      <c r="G1063" s="79"/>
      <c r="H1063" s="79"/>
      <c r="I1063" s="79"/>
      <c r="J1063" s="79"/>
      <c r="K1063" s="79"/>
      <c r="L1063" s="79"/>
    </row>
    <row r="1064" spans="5:12">
      <c r="E1064" s="79"/>
      <c r="F1064" s="79"/>
      <c r="G1064" s="79"/>
      <c r="H1064" s="79"/>
      <c r="I1064" s="79"/>
      <c r="J1064" s="79"/>
    </row>
    <row r="1065" spans="5:12">
      <c r="E1065" s="79"/>
      <c r="F1065" s="79"/>
      <c r="G1065" s="79"/>
      <c r="H1065" s="79"/>
      <c r="I1065" s="79"/>
      <c r="J1065" s="79"/>
    </row>
    <row r="1066" spans="5:12">
      <c r="E1066" s="79"/>
      <c r="F1066" s="79"/>
      <c r="G1066" s="79"/>
      <c r="H1066" s="79"/>
      <c r="I1066" s="79"/>
      <c r="J1066" s="79"/>
    </row>
    <row r="1067" spans="5:12">
      <c r="E1067" s="79"/>
      <c r="F1067" s="79"/>
      <c r="G1067" s="79"/>
      <c r="H1067" s="79"/>
      <c r="I1067" s="79"/>
      <c r="J1067" s="79"/>
    </row>
    <row r="1068" spans="5:12">
      <c r="E1068" s="79"/>
      <c r="F1068" s="79"/>
      <c r="G1068" s="79"/>
      <c r="H1068" s="79"/>
      <c r="I1068" s="79"/>
      <c r="J1068" s="79"/>
    </row>
    <row r="1069" spans="5:12">
      <c r="E1069" s="79"/>
      <c r="F1069" s="79"/>
      <c r="G1069" s="79"/>
      <c r="H1069" s="79"/>
      <c r="I1069" s="79"/>
      <c r="J1069" s="79"/>
    </row>
    <row r="1070" spans="5:12">
      <c r="E1070" s="79"/>
      <c r="F1070" s="79"/>
      <c r="G1070" s="79"/>
      <c r="H1070" s="79"/>
      <c r="I1070" s="79"/>
      <c r="J1070" s="79"/>
      <c r="K1070" s="79"/>
      <c r="L1070" s="79"/>
    </row>
    <row r="1071" spans="5:12">
      <c r="E1071" s="79"/>
      <c r="F1071" s="79"/>
      <c r="G1071" s="79"/>
      <c r="H1071" s="79"/>
      <c r="I1071" s="79"/>
      <c r="J1071" s="79"/>
    </row>
    <row r="1072" spans="5:12">
      <c r="E1072" s="79"/>
      <c r="F1072" s="79"/>
      <c r="G1072" s="79"/>
      <c r="H1072" s="79"/>
      <c r="I1072" s="79"/>
      <c r="J1072" s="79"/>
    </row>
    <row r="1073" spans="5:12">
      <c r="E1073" s="79"/>
      <c r="F1073" s="79"/>
      <c r="G1073" s="79"/>
      <c r="H1073" s="79"/>
      <c r="I1073" s="79"/>
      <c r="J1073" s="79"/>
    </row>
    <row r="1074" spans="5:12">
      <c r="E1074" s="79"/>
      <c r="F1074" s="79"/>
      <c r="G1074" s="79"/>
      <c r="H1074" s="79"/>
      <c r="I1074" s="79"/>
      <c r="J1074" s="79"/>
    </row>
    <row r="1075" spans="5:12">
      <c r="E1075" s="79"/>
      <c r="F1075" s="79"/>
      <c r="G1075" s="79"/>
      <c r="H1075" s="79"/>
      <c r="I1075" s="79"/>
      <c r="J1075" s="79"/>
    </row>
    <row r="1076" spans="5:12">
      <c r="E1076" s="79"/>
      <c r="F1076" s="79"/>
      <c r="G1076" s="79"/>
      <c r="H1076" s="79"/>
      <c r="I1076" s="79"/>
      <c r="J1076" s="79"/>
    </row>
    <row r="1077" spans="5:12">
      <c r="E1077" s="79"/>
      <c r="F1077" s="79"/>
      <c r="G1077" s="79"/>
      <c r="H1077" s="79"/>
      <c r="I1077" s="79"/>
      <c r="J1077" s="79"/>
      <c r="K1077" s="79"/>
      <c r="L1077" s="79"/>
    </row>
    <row r="1078" spans="5:12">
      <c r="E1078" s="79"/>
      <c r="F1078" s="79"/>
      <c r="G1078" s="79"/>
      <c r="H1078" s="79"/>
      <c r="I1078" s="79"/>
      <c r="J1078" s="79"/>
    </row>
    <row r="1079" spans="5:12">
      <c r="E1079" s="79"/>
      <c r="F1079" s="79"/>
      <c r="G1079" s="79"/>
      <c r="H1079" s="79"/>
      <c r="I1079" s="79"/>
      <c r="J1079" s="79"/>
    </row>
    <row r="1080" spans="5:12">
      <c r="E1080" s="79"/>
      <c r="F1080" s="79"/>
      <c r="G1080" s="79"/>
      <c r="H1080" s="79"/>
      <c r="I1080" s="79"/>
      <c r="J1080" s="79"/>
    </row>
    <row r="1081" spans="5:12">
      <c r="E1081" s="79"/>
      <c r="F1081" s="79"/>
      <c r="G1081" s="79"/>
      <c r="H1081" s="79"/>
      <c r="I1081" s="79"/>
      <c r="J1081" s="79"/>
    </row>
    <row r="1082" spans="5:12">
      <c r="E1082" s="79"/>
      <c r="F1082" s="79"/>
      <c r="G1082" s="79"/>
      <c r="H1082" s="79"/>
      <c r="I1082" s="79"/>
      <c r="J1082" s="79"/>
    </row>
    <row r="1083" spans="5:12">
      <c r="E1083" s="79"/>
      <c r="F1083" s="79"/>
      <c r="G1083" s="79"/>
      <c r="H1083" s="79"/>
      <c r="I1083" s="79"/>
      <c r="J1083" s="79"/>
    </row>
    <row r="1084" spans="5:12">
      <c r="E1084" s="79"/>
      <c r="F1084" s="79"/>
      <c r="G1084" s="79"/>
      <c r="H1084" s="79"/>
      <c r="I1084" s="79"/>
      <c r="J1084" s="79"/>
      <c r="K1084" s="79"/>
      <c r="L1084" s="79"/>
    </row>
    <row r="1085" spans="5:12">
      <c r="E1085" s="79"/>
      <c r="F1085" s="79"/>
      <c r="G1085" s="79"/>
      <c r="H1085" s="79"/>
      <c r="I1085" s="79"/>
      <c r="J1085" s="79"/>
    </row>
    <row r="1086" spans="5:12">
      <c r="E1086" s="79"/>
      <c r="F1086" s="79"/>
      <c r="G1086" s="79"/>
      <c r="H1086" s="79"/>
      <c r="I1086" s="79"/>
      <c r="J1086" s="79"/>
    </row>
    <row r="1087" spans="5:12">
      <c r="E1087" s="79"/>
      <c r="F1087" s="79"/>
      <c r="G1087" s="79"/>
      <c r="H1087" s="79"/>
      <c r="I1087" s="79"/>
      <c r="J1087" s="79"/>
    </row>
    <row r="1088" spans="5:12">
      <c r="E1088" s="79"/>
      <c r="F1088" s="79"/>
      <c r="G1088" s="79"/>
      <c r="H1088" s="79"/>
      <c r="I1088" s="79"/>
      <c r="J1088" s="79"/>
    </row>
    <row r="1089" spans="5:12">
      <c r="E1089" s="79"/>
      <c r="F1089" s="79"/>
      <c r="G1089" s="79"/>
      <c r="H1089" s="79"/>
      <c r="I1089" s="79"/>
      <c r="J1089" s="79"/>
    </row>
    <row r="1090" spans="5:12">
      <c r="E1090" s="79"/>
      <c r="F1090" s="79"/>
      <c r="G1090" s="79"/>
      <c r="H1090" s="79"/>
      <c r="I1090" s="79"/>
      <c r="J1090" s="79"/>
    </row>
    <row r="1091" spans="5:12">
      <c r="E1091" s="79"/>
      <c r="F1091" s="79"/>
      <c r="G1091" s="79"/>
      <c r="H1091" s="79"/>
      <c r="I1091" s="79"/>
      <c r="J1091" s="79"/>
      <c r="K1091" s="79"/>
      <c r="L1091" s="79"/>
    </row>
    <row r="1092" spans="5:12">
      <c r="E1092" s="79"/>
      <c r="F1092" s="79"/>
      <c r="G1092" s="79"/>
      <c r="H1092" s="79"/>
      <c r="I1092" s="79"/>
      <c r="J1092" s="79"/>
    </row>
    <row r="1093" spans="5:12">
      <c r="E1093" s="79"/>
      <c r="F1093" s="79"/>
      <c r="G1093" s="79"/>
      <c r="H1093" s="79"/>
      <c r="I1093" s="79"/>
      <c r="J1093" s="79"/>
    </row>
    <row r="1094" spans="5:12">
      <c r="E1094" s="79"/>
      <c r="F1094" s="79"/>
      <c r="G1094" s="79"/>
      <c r="H1094" s="79"/>
      <c r="I1094" s="79"/>
      <c r="J1094" s="79"/>
    </row>
    <row r="1095" spans="5:12">
      <c r="E1095" s="79"/>
      <c r="F1095" s="79"/>
      <c r="G1095" s="79"/>
      <c r="H1095" s="79"/>
      <c r="I1095" s="79"/>
      <c r="J1095" s="79"/>
    </row>
    <row r="1096" spans="5:12">
      <c r="E1096" s="79"/>
      <c r="F1096" s="79"/>
      <c r="G1096" s="79"/>
      <c r="H1096" s="79"/>
      <c r="I1096" s="79"/>
      <c r="J1096" s="79"/>
    </row>
    <row r="1097" spans="5:12">
      <c r="E1097" s="79"/>
      <c r="F1097" s="79"/>
      <c r="G1097" s="79"/>
      <c r="H1097" s="79"/>
      <c r="I1097" s="79"/>
      <c r="J1097" s="79"/>
    </row>
    <row r="1098" spans="5:12">
      <c r="E1098" s="79"/>
      <c r="F1098" s="79"/>
      <c r="G1098" s="79"/>
      <c r="H1098" s="79"/>
      <c r="I1098" s="79"/>
      <c r="J1098" s="79"/>
      <c r="K1098" s="79"/>
      <c r="L1098" s="79"/>
    </row>
    <row r="1099" spans="5:12">
      <c r="E1099" s="79"/>
      <c r="F1099" s="79"/>
      <c r="G1099" s="79"/>
      <c r="H1099" s="79"/>
      <c r="I1099" s="79"/>
      <c r="J1099" s="79"/>
    </row>
    <row r="1100" spans="5:12">
      <c r="E1100" s="79"/>
      <c r="F1100" s="79"/>
      <c r="G1100" s="79"/>
      <c r="H1100" s="79"/>
      <c r="I1100" s="79"/>
      <c r="J1100" s="79"/>
    </row>
    <row r="1101" spans="5:12">
      <c r="E1101" s="79"/>
      <c r="F1101" s="79"/>
      <c r="G1101" s="79"/>
      <c r="H1101" s="79"/>
      <c r="I1101" s="79"/>
      <c r="J1101" s="79"/>
    </row>
    <row r="1102" spans="5:12">
      <c r="E1102" s="79"/>
      <c r="F1102" s="79"/>
      <c r="G1102" s="79"/>
      <c r="H1102" s="79"/>
      <c r="I1102" s="79"/>
      <c r="J1102" s="79"/>
    </row>
    <row r="1103" spans="5:12">
      <c r="E1103" s="79"/>
      <c r="F1103" s="79"/>
      <c r="G1103" s="79"/>
      <c r="H1103" s="79"/>
      <c r="I1103" s="79"/>
      <c r="J1103" s="79"/>
    </row>
    <row r="1104" spans="5:12">
      <c r="E1104" s="79"/>
      <c r="F1104" s="79"/>
      <c r="G1104" s="79"/>
      <c r="H1104" s="79"/>
      <c r="I1104" s="79"/>
      <c r="J1104" s="79"/>
    </row>
    <row r="1105" spans="5:12">
      <c r="E1105" s="79"/>
      <c r="F1105" s="79"/>
      <c r="G1105" s="79"/>
      <c r="H1105" s="79"/>
      <c r="I1105" s="79"/>
      <c r="J1105" s="79"/>
      <c r="K1105" s="79"/>
      <c r="L1105" s="79"/>
    </row>
    <row r="1106" spans="5:12">
      <c r="E1106" s="79"/>
      <c r="F1106" s="79"/>
      <c r="G1106" s="79"/>
      <c r="H1106" s="79"/>
      <c r="I1106" s="79"/>
      <c r="J1106" s="79"/>
    </row>
    <row r="1107" spans="5:12">
      <c r="E1107" s="79"/>
      <c r="F1107" s="79"/>
      <c r="G1107" s="79"/>
      <c r="H1107" s="79"/>
      <c r="I1107" s="79"/>
      <c r="J1107" s="79"/>
    </row>
    <row r="1108" spans="5:12">
      <c r="E1108" s="79"/>
      <c r="F1108" s="79"/>
      <c r="G1108" s="79"/>
      <c r="H1108" s="79"/>
      <c r="I1108" s="79"/>
      <c r="J1108" s="79"/>
    </row>
    <row r="1109" spans="5:12">
      <c r="E1109" s="79"/>
      <c r="F1109" s="79"/>
      <c r="G1109" s="79"/>
      <c r="H1109" s="79"/>
      <c r="I1109" s="79"/>
      <c r="J1109" s="79"/>
    </row>
    <row r="1110" spans="5:12">
      <c r="E1110" s="79"/>
      <c r="F1110" s="79"/>
      <c r="G1110" s="79"/>
      <c r="H1110" s="79"/>
      <c r="I1110" s="79"/>
      <c r="J1110" s="79"/>
    </row>
    <row r="1111" spans="5:12">
      <c r="E1111" s="79"/>
      <c r="F1111" s="79"/>
      <c r="G1111" s="79"/>
      <c r="H1111" s="79"/>
      <c r="I1111" s="79"/>
      <c r="J1111" s="79"/>
    </row>
    <row r="1112" spans="5:12">
      <c r="E1112" s="79"/>
      <c r="F1112" s="79"/>
      <c r="G1112" s="79"/>
      <c r="H1112" s="79"/>
      <c r="I1112" s="79"/>
      <c r="J1112" s="79"/>
      <c r="K1112" s="79"/>
      <c r="L1112" s="79"/>
    </row>
    <row r="1113" spans="5:12">
      <c r="E1113" s="79"/>
      <c r="F1113" s="79"/>
      <c r="G1113" s="79"/>
      <c r="H1113" s="79"/>
      <c r="I1113" s="79"/>
      <c r="J1113" s="79"/>
    </row>
    <row r="1114" spans="5:12">
      <c r="E1114" s="79"/>
      <c r="F1114" s="79"/>
      <c r="G1114" s="79"/>
      <c r="H1114" s="79"/>
      <c r="I1114" s="79"/>
      <c r="J1114" s="79"/>
    </row>
    <row r="1115" spans="5:12">
      <c r="E1115" s="79"/>
      <c r="F1115" s="79"/>
      <c r="G1115" s="79"/>
      <c r="H1115" s="79"/>
      <c r="I1115" s="79"/>
      <c r="J1115" s="79"/>
    </row>
    <row r="1116" spans="5:12">
      <c r="E1116" s="79"/>
      <c r="F1116" s="79"/>
      <c r="G1116" s="79"/>
      <c r="H1116" s="79"/>
      <c r="I1116" s="79"/>
      <c r="J1116" s="79"/>
    </row>
    <row r="1117" spans="5:12">
      <c r="E1117" s="79"/>
      <c r="F1117" s="79"/>
      <c r="G1117" s="79"/>
      <c r="H1117" s="79"/>
      <c r="I1117" s="79"/>
      <c r="J1117" s="79"/>
    </row>
    <row r="1118" spans="5:12">
      <c r="E1118" s="79"/>
      <c r="F1118" s="79"/>
      <c r="G1118" s="79"/>
      <c r="H1118" s="79"/>
      <c r="I1118" s="79"/>
      <c r="J1118" s="79"/>
    </row>
    <row r="1119" spans="5:12">
      <c r="E1119" s="79"/>
      <c r="F1119" s="79"/>
      <c r="G1119" s="79"/>
      <c r="H1119" s="79"/>
      <c r="I1119" s="79"/>
      <c r="J1119" s="79"/>
      <c r="K1119" s="79"/>
      <c r="L1119" s="79"/>
    </row>
    <row r="1120" spans="5:12">
      <c r="E1120" s="79"/>
      <c r="F1120" s="79"/>
      <c r="G1120" s="79"/>
      <c r="H1120" s="79"/>
      <c r="I1120" s="79"/>
      <c r="J1120" s="79"/>
    </row>
    <row r="1121" spans="5:12">
      <c r="E1121" s="79"/>
      <c r="F1121" s="79"/>
      <c r="G1121" s="79"/>
      <c r="H1121" s="79"/>
      <c r="I1121" s="79"/>
      <c r="J1121" s="79"/>
    </row>
    <row r="1122" spans="5:12">
      <c r="E1122" s="79"/>
      <c r="F1122" s="79"/>
      <c r="G1122" s="79"/>
      <c r="H1122" s="79"/>
      <c r="I1122" s="79"/>
      <c r="J1122" s="79"/>
    </row>
    <row r="1123" spans="5:12">
      <c r="E1123" s="79"/>
      <c r="F1123" s="79"/>
      <c r="G1123" s="79"/>
      <c r="H1123" s="79"/>
      <c r="I1123" s="79"/>
      <c r="J1123" s="79"/>
    </row>
    <row r="1124" spans="5:12">
      <c r="E1124" s="79"/>
      <c r="F1124" s="79"/>
      <c r="G1124" s="79"/>
      <c r="H1124" s="79"/>
      <c r="I1124" s="79"/>
      <c r="J1124" s="79"/>
    </row>
    <row r="1125" spans="5:12">
      <c r="E1125" s="79"/>
      <c r="F1125" s="79"/>
      <c r="G1125" s="79"/>
      <c r="H1125" s="79"/>
      <c r="I1125" s="79"/>
      <c r="J1125" s="79"/>
    </row>
    <row r="1126" spans="5:12">
      <c r="E1126" s="79"/>
      <c r="F1126" s="79"/>
      <c r="G1126" s="79"/>
      <c r="H1126" s="79"/>
      <c r="I1126" s="79"/>
      <c r="J1126" s="79"/>
      <c r="K1126" s="79"/>
      <c r="L1126" s="79"/>
    </row>
    <row r="1127" spans="5:12">
      <c r="E1127" s="79"/>
      <c r="F1127" s="79"/>
      <c r="G1127" s="79"/>
      <c r="H1127" s="79"/>
      <c r="I1127" s="79"/>
      <c r="J1127" s="79"/>
    </row>
    <row r="1128" spans="5:12">
      <c r="E1128" s="79"/>
      <c r="F1128" s="79"/>
      <c r="G1128" s="79"/>
      <c r="H1128" s="79"/>
      <c r="I1128" s="79"/>
      <c r="J1128" s="79"/>
    </row>
    <row r="1129" spans="5:12">
      <c r="E1129" s="79"/>
      <c r="F1129" s="79"/>
      <c r="G1129" s="79"/>
      <c r="H1129" s="79"/>
      <c r="I1129" s="79"/>
      <c r="J1129" s="79"/>
    </row>
    <row r="1130" spans="5:12">
      <c r="E1130" s="79"/>
      <c r="F1130" s="79"/>
      <c r="G1130" s="79"/>
      <c r="H1130" s="79"/>
      <c r="I1130" s="79"/>
      <c r="J1130" s="79"/>
    </row>
    <row r="1131" spans="5:12">
      <c r="E1131" s="79"/>
      <c r="F1131" s="79"/>
      <c r="G1131" s="79"/>
      <c r="H1131" s="79"/>
      <c r="I1131" s="79"/>
      <c r="J1131" s="79"/>
    </row>
    <row r="1132" spans="5:12">
      <c r="E1132" s="79"/>
      <c r="F1132" s="79"/>
      <c r="G1132" s="79"/>
      <c r="H1132" s="79"/>
      <c r="I1132" s="79"/>
      <c r="J1132" s="79"/>
    </row>
    <row r="1133" spans="5:12">
      <c r="E1133" s="79"/>
      <c r="F1133" s="79"/>
      <c r="G1133" s="79"/>
      <c r="H1133" s="79"/>
      <c r="I1133" s="79"/>
      <c r="J1133" s="79"/>
      <c r="K1133" s="79"/>
      <c r="L1133" s="79"/>
    </row>
    <row r="1134" spans="5:12">
      <c r="E1134" s="79"/>
      <c r="F1134" s="79"/>
      <c r="G1134" s="79"/>
      <c r="H1134" s="79"/>
      <c r="I1134" s="79"/>
      <c r="J1134" s="79"/>
    </row>
    <row r="1135" spans="5:12">
      <c r="E1135" s="79"/>
      <c r="F1135" s="79"/>
      <c r="G1135" s="79"/>
      <c r="H1135" s="79"/>
      <c r="I1135" s="79"/>
      <c r="J1135" s="79"/>
    </row>
    <row r="1136" spans="5:12">
      <c r="E1136" s="79"/>
      <c r="F1136" s="79"/>
      <c r="G1136" s="79"/>
      <c r="H1136" s="79"/>
      <c r="I1136" s="79"/>
      <c r="J1136" s="79"/>
    </row>
    <row r="1137" spans="5:12">
      <c r="E1137" s="79"/>
      <c r="F1137" s="79"/>
      <c r="G1137" s="79"/>
      <c r="H1137" s="79"/>
      <c r="I1137" s="79"/>
      <c r="J1137" s="79"/>
    </row>
    <row r="1138" spans="5:12">
      <c r="E1138" s="79"/>
      <c r="F1138" s="79"/>
      <c r="G1138" s="79"/>
      <c r="H1138" s="79"/>
      <c r="I1138" s="79"/>
      <c r="J1138" s="79"/>
    </row>
    <row r="1139" spans="5:12">
      <c r="E1139" s="79"/>
      <c r="F1139" s="79"/>
      <c r="G1139" s="79"/>
      <c r="H1139" s="79"/>
      <c r="I1139" s="79"/>
      <c r="J1139" s="79"/>
    </row>
    <row r="1140" spans="5:12">
      <c r="E1140" s="79"/>
      <c r="F1140" s="79"/>
      <c r="G1140" s="79"/>
      <c r="H1140" s="79"/>
      <c r="I1140" s="79"/>
      <c r="J1140" s="79"/>
      <c r="K1140" s="79"/>
      <c r="L1140" s="79"/>
    </row>
    <row r="1141" spans="5:12">
      <c r="E1141" s="79"/>
      <c r="F1141" s="79"/>
      <c r="G1141" s="79"/>
      <c r="H1141" s="79"/>
      <c r="I1141" s="79"/>
      <c r="J1141" s="79"/>
    </row>
    <row r="1142" spans="5:12">
      <c r="E1142" s="79"/>
      <c r="F1142" s="79"/>
      <c r="G1142" s="79"/>
      <c r="H1142" s="79"/>
      <c r="I1142" s="79"/>
      <c r="J1142" s="79"/>
    </row>
    <row r="1143" spans="5:12">
      <c r="E1143" s="79"/>
      <c r="F1143" s="79"/>
      <c r="G1143" s="79"/>
      <c r="H1143" s="79"/>
      <c r="I1143" s="79"/>
      <c r="J1143" s="79"/>
    </row>
    <row r="1144" spans="5:12">
      <c r="E1144" s="79"/>
      <c r="F1144" s="79"/>
      <c r="G1144" s="79"/>
      <c r="H1144" s="79"/>
      <c r="I1144" s="79"/>
      <c r="J1144" s="79"/>
    </row>
    <row r="1145" spans="5:12">
      <c r="E1145" s="79"/>
      <c r="F1145" s="79"/>
      <c r="G1145" s="79"/>
      <c r="H1145" s="79"/>
      <c r="I1145" s="79"/>
      <c r="J1145" s="79"/>
    </row>
    <row r="1146" spans="5:12">
      <c r="E1146" s="79"/>
      <c r="F1146" s="79"/>
      <c r="G1146" s="79"/>
      <c r="H1146" s="79"/>
      <c r="I1146" s="79"/>
      <c r="J1146" s="79"/>
    </row>
    <row r="1147" spans="5:12">
      <c r="E1147" s="79"/>
      <c r="F1147" s="79"/>
      <c r="G1147" s="79"/>
      <c r="H1147" s="79"/>
      <c r="I1147" s="79"/>
      <c r="J1147" s="79"/>
      <c r="K1147" s="79"/>
      <c r="L1147" s="79"/>
    </row>
    <row r="1148" spans="5:12">
      <c r="E1148" s="79"/>
      <c r="F1148" s="79"/>
      <c r="G1148" s="79"/>
      <c r="H1148" s="79"/>
      <c r="I1148" s="79"/>
      <c r="J1148" s="79"/>
    </row>
    <row r="1149" spans="5:12">
      <c r="E1149" s="79"/>
      <c r="F1149" s="79"/>
      <c r="G1149" s="79"/>
      <c r="H1149" s="79"/>
      <c r="I1149" s="79"/>
      <c r="J1149" s="79"/>
    </row>
    <row r="1150" spans="5:12">
      <c r="E1150" s="79"/>
      <c r="F1150" s="79"/>
      <c r="G1150" s="79"/>
      <c r="H1150" s="79"/>
      <c r="I1150" s="79"/>
      <c r="J1150" s="79"/>
    </row>
    <row r="1151" spans="5:12">
      <c r="E1151" s="79"/>
      <c r="F1151" s="79"/>
      <c r="G1151" s="79"/>
      <c r="H1151" s="79"/>
      <c r="I1151" s="79"/>
      <c r="J1151" s="79"/>
    </row>
    <row r="1152" spans="5:12">
      <c r="E1152" s="79"/>
      <c r="F1152" s="79"/>
      <c r="G1152" s="79"/>
      <c r="H1152" s="79"/>
      <c r="I1152" s="79"/>
      <c r="J1152" s="79"/>
    </row>
    <row r="1153" spans="5:12">
      <c r="E1153" s="79"/>
      <c r="F1153" s="79"/>
      <c r="G1153" s="79"/>
      <c r="H1153" s="79"/>
      <c r="I1153" s="79"/>
      <c r="J1153" s="79"/>
    </row>
    <row r="1154" spans="5:12">
      <c r="E1154" s="79"/>
      <c r="F1154" s="79"/>
      <c r="G1154" s="79"/>
      <c r="H1154" s="79"/>
      <c r="I1154" s="79"/>
      <c r="J1154" s="79"/>
      <c r="K1154" s="79"/>
      <c r="L1154" s="79"/>
    </row>
    <row r="1155" spans="5:12">
      <c r="E1155" s="79"/>
      <c r="F1155" s="79"/>
      <c r="G1155" s="79"/>
      <c r="H1155" s="79"/>
      <c r="I1155" s="79"/>
      <c r="J1155" s="79"/>
    </row>
    <row r="1156" spans="5:12">
      <c r="E1156" s="79"/>
      <c r="F1156" s="79"/>
      <c r="G1156" s="79"/>
      <c r="H1156" s="79"/>
      <c r="I1156" s="79"/>
      <c r="J1156" s="79"/>
    </row>
    <row r="1157" spans="5:12">
      <c r="E1157" s="79"/>
      <c r="F1157" s="79"/>
      <c r="G1157" s="79"/>
      <c r="H1157" s="79"/>
      <c r="I1157" s="79"/>
      <c r="J1157" s="79"/>
    </row>
    <row r="1158" spans="5:12">
      <c r="E1158" s="79"/>
      <c r="F1158" s="79"/>
      <c r="G1158" s="79"/>
      <c r="H1158" s="79"/>
      <c r="I1158" s="79"/>
      <c r="J1158" s="79"/>
    </row>
    <row r="1159" spans="5:12">
      <c r="E1159" s="79"/>
      <c r="F1159" s="79"/>
      <c r="G1159" s="79"/>
      <c r="H1159" s="79"/>
      <c r="I1159" s="79"/>
      <c r="J1159" s="79"/>
    </row>
    <row r="1160" spans="5:12">
      <c r="E1160" s="79"/>
      <c r="F1160" s="79"/>
      <c r="G1160" s="79"/>
      <c r="H1160" s="79"/>
      <c r="I1160" s="79"/>
      <c r="J1160" s="79"/>
    </row>
    <row r="1161" spans="5:12">
      <c r="E1161" s="79"/>
      <c r="F1161" s="79"/>
      <c r="G1161" s="79"/>
      <c r="H1161" s="79"/>
      <c r="I1161" s="79"/>
      <c r="J1161" s="79"/>
      <c r="K1161" s="79"/>
      <c r="L1161" s="79"/>
    </row>
    <row r="1162" spans="5:12">
      <c r="E1162" s="79"/>
      <c r="F1162" s="79"/>
      <c r="G1162" s="79"/>
      <c r="H1162" s="79"/>
      <c r="I1162" s="79"/>
      <c r="J1162" s="79"/>
    </row>
    <row r="1163" spans="5:12">
      <c r="E1163" s="79"/>
      <c r="F1163" s="79"/>
      <c r="G1163" s="79"/>
      <c r="H1163" s="79"/>
      <c r="I1163" s="79"/>
      <c r="J1163" s="79"/>
    </row>
    <row r="1164" spans="5:12">
      <c r="E1164" s="79"/>
      <c r="F1164" s="79"/>
      <c r="G1164" s="79"/>
      <c r="H1164" s="79"/>
      <c r="I1164" s="79"/>
      <c r="J1164" s="79"/>
    </row>
    <row r="1165" spans="5:12">
      <c r="E1165" s="79"/>
      <c r="F1165" s="79"/>
      <c r="G1165" s="79"/>
      <c r="H1165" s="79"/>
      <c r="I1165" s="79"/>
      <c r="J1165" s="79"/>
    </row>
    <row r="1166" spans="5:12">
      <c r="E1166" s="79"/>
      <c r="F1166" s="79"/>
      <c r="G1166" s="79"/>
      <c r="H1166" s="79"/>
      <c r="I1166" s="79"/>
      <c r="J1166" s="79"/>
    </row>
    <row r="1167" spans="5:12">
      <c r="E1167" s="79"/>
      <c r="F1167" s="79"/>
      <c r="G1167" s="79"/>
      <c r="H1167" s="79"/>
      <c r="I1167" s="79"/>
      <c r="J1167" s="79"/>
    </row>
    <row r="1168" spans="5:12">
      <c r="E1168" s="79"/>
      <c r="F1168" s="79"/>
      <c r="G1168" s="79"/>
      <c r="H1168" s="79"/>
      <c r="I1168" s="79"/>
      <c r="J1168" s="79"/>
      <c r="K1168" s="79"/>
      <c r="L1168" s="79"/>
    </row>
    <row r="1169" spans="5:12">
      <c r="E1169" s="79"/>
      <c r="F1169" s="79"/>
      <c r="G1169" s="79"/>
      <c r="H1169" s="79"/>
      <c r="I1169" s="79"/>
      <c r="J1169" s="79"/>
    </row>
    <row r="1170" spans="5:12">
      <c r="E1170" s="79"/>
      <c r="F1170" s="79"/>
      <c r="G1170" s="79"/>
      <c r="H1170" s="79"/>
      <c r="I1170" s="79"/>
      <c r="J1170" s="79"/>
    </row>
    <row r="1171" spans="5:12">
      <c r="E1171" s="79"/>
      <c r="F1171" s="79"/>
      <c r="G1171" s="79"/>
      <c r="H1171" s="79"/>
      <c r="I1171" s="79"/>
      <c r="J1171" s="79"/>
    </row>
    <row r="1172" spans="5:12">
      <c r="E1172" s="79"/>
      <c r="F1172" s="79"/>
      <c r="G1172" s="79"/>
      <c r="H1172" s="79"/>
      <c r="I1172" s="79"/>
      <c r="J1172" s="79"/>
    </row>
    <row r="1173" spans="5:12">
      <c r="E1173" s="79"/>
      <c r="F1173" s="79"/>
      <c r="G1173" s="79"/>
      <c r="H1173" s="79"/>
      <c r="I1173" s="79"/>
      <c r="J1173" s="79"/>
    </row>
    <row r="1174" spans="5:12">
      <c r="E1174" s="79"/>
      <c r="F1174" s="79"/>
      <c r="G1174" s="79"/>
      <c r="H1174" s="79"/>
      <c r="I1174" s="79"/>
      <c r="J1174" s="79"/>
    </row>
    <row r="1175" spans="5:12">
      <c r="E1175" s="79"/>
      <c r="F1175" s="79"/>
      <c r="G1175" s="79"/>
      <c r="H1175" s="79"/>
      <c r="I1175" s="79"/>
      <c r="J1175" s="79"/>
      <c r="K1175" s="79"/>
      <c r="L1175" s="79"/>
    </row>
    <row r="1176" spans="5:12">
      <c r="E1176" s="79"/>
      <c r="F1176" s="79"/>
      <c r="G1176" s="79"/>
      <c r="H1176" s="79"/>
      <c r="I1176" s="79"/>
      <c r="J1176" s="79"/>
    </row>
    <row r="1177" spans="5:12">
      <c r="E1177" s="79"/>
      <c r="F1177" s="79"/>
      <c r="G1177" s="79"/>
      <c r="H1177" s="79"/>
      <c r="I1177" s="79"/>
      <c r="J1177" s="79"/>
    </row>
    <row r="1178" spans="5:12">
      <c r="E1178" s="79"/>
      <c r="F1178" s="79"/>
      <c r="G1178" s="79"/>
      <c r="H1178" s="79"/>
      <c r="I1178" s="79"/>
      <c r="J1178" s="79"/>
    </row>
    <row r="1179" spans="5:12">
      <c r="E1179" s="79"/>
      <c r="F1179" s="79"/>
      <c r="G1179" s="79"/>
      <c r="H1179" s="79"/>
      <c r="I1179" s="79"/>
      <c r="J1179" s="79"/>
    </row>
    <row r="1180" spans="5:12">
      <c r="E1180" s="79"/>
      <c r="F1180" s="79"/>
      <c r="G1180" s="79"/>
      <c r="H1180" s="79"/>
      <c r="I1180" s="79"/>
      <c r="J1180" s="79"/>
    </row>
    <row r="1181" spans="5:12">
      <c r="E1181" s="79"/>
      <c r="F1181" s="79"/>
      <c r="G1181" s="79"/>
      <c r="H1181" s="79"/>
      <c r="I1181" s="79"/>
      <c r="J1181" s="79"/>
    </row>
    <row r="1182" spans="5:12">
      <c r="E1182" s="79"/>
      <c r="F1182" s="79"/>
      <c r="G1182" s="79"/>
      <c r="H1182" s="79"/>
      <c r="I1182" s="79"/>
      <c r="J1182" s="79"/>
      <c r="K1182" s="79"/>
      <c r="L1182" s="79"/>
    </row>
    <row r="1183" spans="5:12">
      <c r="E1183" s="79"/>
      <c r="F1183" s="79"/>
      <c r="G1183" s="79"/>
      <c r="H1183" s="79"/>
      <c r="I1183" s="79"/>
      <c r="J1183" s="79"/>
    </row>
    <row r="1184" spans="5:12">
      <c r="E1184" s="79"/>
      <c r="F1184" s="79"/>
      <c r="G1184" s="79"/>
      <c r="H1184" s="79"/>
      <c r="I1184" s="79"/>
      <c r="J1184" s="79"/>
    </row>
    <row r="1185" spans="5:12">
      <c r="E1185" s="79"/>
      <c r="F1185" s="79"/>
      <c r="G1185" s="79"/>
      <c r="H1185" s="79"/>
      <c r="I1185" s="79"/>
      <c r="J1185" s="79"/>
    </row>
    <row r="1186" spans="5:12">
      <c r="E1186" s="79"/>
      <c r="F1186" s="79"/>
      <c r="G1186" s="79"/>
      <c r="H1186" s="79"/>
      <c r="I1186" s="79"/>
      <c r="J1186" s="79"/>
    </row>
    <row r="1187" spans="5:12">
      <c r="E1187" s="79"/>
      <c r="F1187" s="79"/>
      <c r="G1187" s="79"/>
      <c r="H1187" s="79"/>
      <c r="I1187" s="79"/>
      <c r="J1187" s="79"/>
    </row>
    <row r="1188" spans="5:12">
      <c r="E1188" s="79"/>
      <c r="F1188" s="79"/>
      <c r="G1188" s="79"/>
      <c r="H1188" s="79"/>
      <c r="I1188" s="79"/>
      <c r="J1188" s="79"/>
    </row>
    <row r="1189" spans="5:12">
      <c r="E1189" s="79"/>
      <c r="F1189" s="79"/>
      <c r="G1189" s="79"/>
      <c r="H1189" s="79"/>
      <c r="I1189" s="79"/>
      <c r="J1189" s="79"/>
      <c r="K1189" s="79"/>
      <c r="L1189" s="79"/>
    </row>
    <row r="1190" spans="5:12">
      <c r="E1190" s="79"/>
      <c r="F1190" s="79"/>
      <c r="G1190" s="79"/>
      <c r="H1190" s="79"/>
      <c r="I1190" s="79"/>
      <c r="J1190" s="79"/>
    </row>
    <row r="1191" spans="5:12">
      <c r="E1191" s="79"/>
      <c r="F1191" s="79"/>
      <c r="G1191" s="79"/>
      <c r="H1191" s="79"/>
      <c r="I1191" s="79"/>
      <c r="J1191" s="79"/>
    </row>
    <row r="1192" spans="5:12">
      <c r="E1192" s="79"/>
      <c r="F1192" s="79"/>
      <c r="G1192" s="79"/>
      <c r="H1192" s="79"/>
      <c r="I1192" s="79"/>
      <c r="J1192" s="79"/>
    </row>
    <row r="1193" spans="5:12">
      <c r="E1193" s="79"/>
      <c r="F1193" s="79"/>
      <c r="G1193" s="79"/>
      <c r="H1193" s="79"/>
      <c r="I1193" s="79"/>
      <c r="J1193" s="79"/>
    </row>
    <row r="1194" spans="5:12">
      <c r="E1194" s="79"/>
      <c r="F1194" s="79"/>
      <c r="G1194" s="79"/>
      <c r="H1194" s="79"/>
      <c r="I1194" s="79"/>
      <c r="J1194" s="79"/>
    </row>
    <row r="1195" spans="5:12">
      <c r="E1195" s="79"/>
      <c r="F1195" s="79"/>
      <c r="G1195" s="79"/>
      <c r="H1195" s="79"/>
      <c r="I1195" s="79"/>
      <c r="J1195" s="79"/>
    </row>
    <row r="1196" spans="5:12">
      <c r="E1196" s="79"/>
      <c r="F1196" s="79"/>
      <c r="G1196" s="79"/>
      <c r="H1196" s="79"/>
      <c r="I1196" s="79"/>
      <c r="J1196" s="79"/>
      <c r="K1196" s="79"/>
      <c r="L1196" s="79"/>
    </row>
    <row r="1197" spans="5:12">
      <c r="E1197" s="79"/>
      <c r="F1197" s="79"/>
      <c r="G1197" s="79"/>
      <c r="H1197" s="79"/>
      <c r="I1197" s="79"/>
      <c r="J1197" s="79"/>
    </row>
    <row r="1198" spans="5:12">
      <c r="E1198" s="79"/>
      <c r="F1198" s="79"/>
      <c r="G1198" s="79"/>
      <c r="H1198" s="79"/>
      <c r="I1198" s="79"/>
      <c r="J1198" s="79"/>
    </row>
    <row r="1199" spans="5:12">
      <c r="E1199" s="79"/>
      <c r="F1199" s="79"/>
      <c r="G1199" s="79"/>
      <c r="H1199" s="79"/>
      <c r="I1199" s="79"/>
      <c r="J1199" s="79"/>
    </row>
    <row r="1200" spans="5:12">
      <c r="E1200" s="79"/>
      <c r="F1200" s="79"/>
      <c r="G1200" s="79"/>
      <c r="H1200" s="79"/>
      <c r="I1200" s="79"/>
      <c r="J1200" s="79"/>
    </row>
    <row r="1201" spans="5:12">
      <c r="E1201" s="79"/>
      <c r="F1201" s="79"/>
      <c r="G1201" s="79"/>
      <c r="H1201" s="79"/>
      <c r="I1201" s="79"/>
      <c r="J1201" s="79"/>
    </row>
    <row r="1202" spans="5:12">
      <c r="E1202" s="79"/>
      <c r="F1202" s="79"/>
      <c r="G1202" s="79"/>
      <c r="H1202" s="79"/>
      <c r="I1202" s="79"/>
      <c r="J1202" s="79"/>
    </row>
    <row r="1203" spans="5:12">
      <c r="E1203" s="79"/>
      <c r="F1203" s="79"/>
      <c r="G1203" s="79"/>
      <c r="H1203" s="79"/>
      <c r="I1203" s="79"/>
      <c r="J1203" s="79"/>
      <c r="K1203" s="79"/>
      <c r="L1203" s="79"/>
    </row>
    <row r="1204" spans="5:12">
      <c r="E1204" s="79"/>
      <c r="F1204" s="79"/>
      <c r="G1204" s="79"/>
      <c r="H1204" s="79"/>
      <c r="I1204" s="79"/>
      <c r="J1204" s="79"/>
    </row>
    <row r="1205" spans="5:12">
      <c r="E1205" s="79"/>
      <c r="F1205" s="79"/>
      <c r="G1205" s="79"/>
      <c r="H1205" s="79"/>
      <c r="I1205" s="79"/>
      <c r="J1205" s="79"/>
    </row>
    <row r="1206" spans="5:12">
      <c r="E1206" s="79"/>
      <c r="F1206" s="79"/>
      <c r="G1206" s="79"/>
      <c r="H1206" s="79"/>
      <c r="I1206" s="79"/>
      <c r="J1206" s="79"/>
    </row>
    <row r="1207" spans="5:12">
      <c r="E1207" s="79"/>
      <c r="F1207" s="79"/>
      <c r="G1207" s="79"/>
      <c r="H1207" s="79"/>
      <c r="I1207" s="79"/>
      <c r="J1207" s="79"/>
    </row>
    <row r="1208" spans="5:12">
      <c r="E1208" s="79"/>
      <c r="F1208" s="79"/>
      <c r="G1208" s="79"/>
      <c r="H1208" s="79"/>
      <c r="I1208" s="79"/>
      <c r="J1208" s="79"/>
    </row>
    <row r="1209" spans="5:12">
      <c r="E1209" s="79"/>
      <c r="F1209" s="79"/>
      <c r="G1209" s="79"/>
      <c r="H1209" s="79"/>
      <c r="I1209" s="79"/>
      <c r="J1209" s="79"/>
    </row>
    <row r="1210" spans="5:12">
      <c r="E1210" s="79"/>
      <c r="F1210" s="79"/>
      <c r="G1210" s="79"/>
      <c r="H1210" s="79"/>
      <c r="I1210" s="79"/>
      <c r="J1210" s="79"/>
      <c r="K1210" s="79"/>
      <c r="L1210" s="79"/>
    </row>
    <row r="1211" spans="5:12">
      <c r="E1211" s="79"/>
      <c r="F1211" s="79"/>
      <c r="G1211" s="79"/>
      <c r="H1211" s="79"/>
      <c r="I1211" s="79"/>
      <c r="J1211" s="79"/>
    </row>
    <row r="1212" spans="5:12">
      <c r="E1212" s="79"/>
      <c r="F1212" s="79"/>
      <c r="G1212" s="79"/>
      <c r="H1212" s="79"/>
      <c r="I1212" s="79"/>
      <c r="J1212" s="79"/>
    </row>
    <row r="1213" spans="5:12">
      <c r="E1213" s="79"/>
      <c r="F1213" s="79"/>
      <c r="G1213" s="79"/>
      <c r="H1213" s="79"/>
      <c r="I1213" s="79"/>
      <c r="J1213" s="79"/>
    </row>
    <row r="1214" spans="5:12">
      <c r="E1214" s="79"/>
      <c r="F1214" s="79"/>
      <c r="G1214" s="79"/>
      <c r="H1214" s="79"/>
      <c r="I1214" s="79"/>
      <c r="J1214" s="79"/>
    </row>
    <row r="1215" spans="5:12">
      <c r="E1215" s="79"/>
      <c r="F1215" s="79"/>
      <c r="G1215" s="79"/>
      <c r="H1215" s="79"/>
      <c r="I1215" s="79"/>
      <c r="J1215" s="79"/>
    </row>
    <row r="1216" spans="5:12">
      <c r="E1216" s="79"/>
      <c r="F1216" s="79"/>
      <c r="G1216" s="79"/>
      <c r="H1216" s="79"/>
      <c r="I1216" s="79"/>
      <c r="J1216" s="79"/>
    </row>
    <row r="1217" spans="5:12">
      <c r="E1217" s="79"/>
      <c r="F1217" s="79"/>
      <c r="G1217" s="79"/>
      <c r="H1217" s="79"/>
      <c r="I1217" s="79"/>
      <c r="J1217" s="79"/>
      <c r="K1217" s="79"/>
      <c r="L1217" s="79"/>
    </row>
    <row r="1218" spans="5:12">
      <c r="E1218" s="79"/>
      <c r="F1218" s="79"/>
      <c r="G1218" s="79"/>
      <c r="H1218" s="79"/>
      <c r="I1218" s="79"/>
      <c r="J1218" s="79"/>
    </row>
    <row r="1219" spans="5:12">
      <c r="E1219" s="79"/>
      <c r="F1219" s="79"/>
      <c r="G1219" s="79"/>
      <c r="H1219" s="79"/>
      <c r="I1219" s="79"/>
      <c r="J1219" s="79"/>
    </row>
    <row r="1220" spans="5:12">
      <c r="E1220" s="79"/>
      <c r="F1220" s="79"/>
      <c r="G1220" s="79"/>
      <c r="H1220" s="79"/>
      <c r="I1220" s="79"/>
      <c r="J1220" s="79"/>
    </row>
    <row r="1221" spans="5:12">
      <c r="E1221" s="79"/>
      <c r="F1221" s="79"/>
      <c r="G1221" s="79"/>
      <c r="H1221" s="79"/>
      <c r="I1221" s="79"/>
      <c r="J1221" s="79"/>
    </row>
    <row r="1222" spans="5:12">
      <c r="E1222" s="79"/>
      <c r="F1222" s="79"/>
      <c r="G1222" s="79"/>
      <c r="H1222" s="79"/>
      <c r="I1222" s="79"/>
      <c r="J1222" s="79"/>
    </row>
    <row r="1223" spans="5:12">
      <c r="E1223" s="79"/>
      <c r="F1223" s="79"/>
      <c r="G1223" s="79"/>
      <c r="H1223" s="79"/>
      <c r="I1223" s="79"/>
      <c r="J1223" s="79"/>
    </row>
    <row r="1224" spans="5:12">
      <c r="E1224" s="79"/>
      <c r="F1224" s="79"/>
      <c r="G1224" s="79"/>
      <c r="H1224" s="79"/>
      <c r="I1224" s="79"/>
      <c r="J1224" s="79"/>
      <c r="K1224" s="79"/>
      <c r="L1224" s="79"/>
    </row>
    <row r="1225" spans="5:12">
      <c r="E1225" s="79"/>
      <c r="F1225" s="79"/>
      <c r="G1225" s="79"/>
      <c r="H1225" s="79"/>
      <c r="I1225" s="79"/>
      <c r="J1225" s="79"/>
    </row>
    <row r="1226" spans="5:12">
      <c r="E1226" s="79"/>
      <c r="F1226" s="79"/>
      <c r="G1226" s="79"/>
      <c r="H1226" s="79"/>
      <c r="I1226" s="79"/>
      <c r="J1226" s="79"/>
    </row>
    <row r="1227" spans="5:12">
      <c r="E1227" s="79"/>
      <c r="F1227" s="79"/>
      <c r="G1227" s="79"/>
      <c r="H1227" s="79"/>
      <c r="I1227" s="79"/>
      <c r="J1227" s="79"/>
    </row>
    <row r="1228" spans="5:12">
      <c r="E1228" s="79"/>
      <c r="F1228" s="79"/>
      <c r="G1228" s="79"/>
      <c r="H1228" s="79"/>
      <c r="I1228" s="79"/>
      <c r="J1228" s="79"/>
    </row>
    <row r="1229" spans="5:12">
      <c r="E1229" s="79"/>
      <c r="F1229" s="79"/>
      <c r="G1229" s="79"/>
      <c r="H1229" s="79"/>
      <c r="I1229" s="79"/>
      <c r="J1229" s="79"/>
    </row>
    <row r="1230" spans="5:12">
      <c r="E1230" s="79"/>
      <c r="F1230" s="79"/>
      <c r="G1230" s="79"/>
      <c r="H1230" s="79"/>
      <c r="I1230" s="79"/>
      <c r="J1230" s="79"/>
    </row>
    <row r="1231" spans="5:12">
      <c r="E1231" s="79"/>
      <c r="F1231" s="79"/>
      <c r="G1231" s="79"/>
      <c r="H1231" s="79"/>
      <c r="I1231" s="79"/>
      <c r="J1231" s="79"/>
      <c r="K1231" s="79"/>
      <c r="L1231" s="79"/>
    </row>
    <row r="1232" spans="5:12">
      <c r="E1232" s="79"/>
      <c r="F1232" s="79"/>
      <c r="G1232" s="79"/>
      <c r="H1232" s="79"/>
      <c r="I1232" s="79"/>
      <c r="J1232" s="79"/>
    </row>
    <row r="1233" spans="5:12">
      <c r="E1233" s="79"/>
      <c r="F1233" s="79"/>
      <c r="G1233" s="79"/>
      <c r="H1233" s="79"/>
      <c r="I1233" s="79"/>
      <c r="J1233" s="79"/>
    </row>
    <row r="1234" spans="5:12">
      <c r="E1234" s="79"/>
      <c r="F1234" s="79"/>
      <c r="G1234" s="79"/>
      <c r="H1234" s="79"/>
      <c r="I1234" s="79"/>
      <c r="J1234" s="79"/>
    </row>
    <row r="1235" spans="5:12">
      <c r="E1235" s="79"/>
      <c r="F1235" s="79"/>
      <c r="G1235" s="79"/>
      <c r="H1235" s="79"/>
      <c r="I1235" s="79"/>
      <c r="J1235" s="79"/>
    </row>
    <row r="1236" spans="5:12">
      <c r="E1236" s="79"/>
      <c r="F1236" s="79"/>
      <c r="G1236" s="79"/>
      <c r="H1236" s="79"/>
      <c r="I1236" s="79"/>
      <c r="J1236" s="79"/>
    </row>
    <row r="1237" spans="5:12">
      <c r="E1237" s="79"/>
      <c r="F1237" s="79"/>
      <c r="G1237" s="79"/>
      <c r="H1237" s="79"/>
      <c r="I1237" s="79"/>
      <c r="J1237" s="79"/>
    </row>
    <row r="1238" spans="5:12">
      <c r="E1238" s="79"/>
      <c r="F1238" s="79"/>
      <c r="G1238" s="79"/>
      <c r="H1238" s="79"/>
      <c r="I1238" s="79"/>
      <c r="J1238" s="79"/>
      <c r="K1238" s="79"/>
      <c r="L1238" s="79"/>
    </row>
    <row r="1239" spans="5:12">
      <c r="E1239" s="79"/>
      <c r="F1239" s="79"/>
      <c r="G1239" s="79"/>
      <c r="H1239" s="79"/>
      <c r="I1239" s="79"/>
      <c r="J1239" s="79"/>
    </row>
    <row r="1240" spans="5:12">
      <c r="E1240" s="79"/>
      <c r="F1240" s="79"/>
      <c r="G1240" s="79"/>
      <c r="H1240" s="79"/>
      <c r="I1240" s="79"/>
      <c r="J1240" s="79"/>
    </row>
    <row r="1241" spans="5:12">
      <c r="E1241" s="79"/>
      <c r="F1241" s="79"/>
      <c r="G1241" s="79"/>
      <c r="H1241" s="79"/>
      <c r="I1241" s="79"/>
      <c r="J1241" s="79"/>
    </row>
    <row r="1242" spans="5:12">
      <c r="E1242" s="79"/>
      <c r="F1242" s="79"/>
      <c r="G1242" s="79"/>
      <c r="H1242" s="79"/>
      <c r="I1242" s="79"/>
      <c r="J1242" s="79"/>
    </row>
    <row r="1243" spans="5:12">
      <c r="E1243" s="79"/>
      <c r="F1243" s="79"/>
      <c r="G1243" s="79"/>
      <c r="H1243" s="79"/>
      <c r="I1243" s="79"/>
      <c r="J1243" s="79"/>
    </row>
    <row r="1244" spans="5:12">
      <c r="E1244" s="79"/>
      <c r="F1244" s="79"/>
      <c r="G1244" s="79"/>
      <c r="H1244" s="79"/>
      <c r="I1244" s="79"/>
      <c r="J1244" s="79"/>
    </row>
    <row r="1245" spans="5:12">
      <c r="E1245" s="79"/>
      <c r="F1245" s="79"/>
      <c r="G1245" s="79"/>
      <c r="H1245" s="79"/>
      <c r="I1245" s="79"/>
      <c r="J1245" s="79"/>
      <c r="K1245" s="79"/>
      <c r="L1245" s="79"/>
    </row>
    <row r="1246" spans="5:12">
      <c r="E1246" s="79"/>
      <c r="F1246" s="79"/>
      <c r="G1246" s="79"/>
      <c r="H1246" s="79"/>
      <c r="I1246" s="79"/>
      <c r="J1246" s="79"/>
    </row>
    <row r="1247" spans="5:12">
      <c r="E1247" s="79"/>
      <c r="F1247" s="79"/>
      <c r="G1247" s="79"/>
      <c r="H1247" s="79"/>
      <c r="I1247" s="79"/>
      <c r="J1247" s="79"/>
    </row>
    <row r="1248" spans="5:12">
      <c r="E1248" s="79"/>
      <c r="F1248" s="79"/>
      <c r="G1248" s="79"/>
      <c r="H1248" s="79"/>
      <c r="I1248" s="79"/>
      <c r="J1248" s="79"/>
    </row>
    <row r="1249" spans="5:12">
      <c r="E1249" s="79"/>
      <c r="F1249" s="79"/>
      <c r="G1249" s="79"/>
      <c r="H1249" s="79"/>
      <c r="I1249" s="79"/>
      <c r="J1249" s="79"/>
    </row>
    <row r="1250" spans="5:12">
      <c r="E1250" s="79"/>
      <c r="F1250" s="79"/>
      <c r="G1250" s="79"/>
      <c r="H1250" s="79"/>
      <c r="I1250" s="79"/>
      <c r="J1250" s="79"/>
    </row>
    <row r="1251" spans="5:12">
      <c r="E1251" s="79"/>
      <c r="F1251" s="79"/>
      <c r="G1251" s="79"/>
      <c r="H1251" s="79"/>
      <c r="I1251" s="79"/>
      <c r="J1251" s="79"/>
    </row>
    <row r="1252" spans="5:12">
      <c r="E1252" s="79"/>
      <c r="F1252" s="79"/>
      <c r="G1252" s="79"/>
      <c r="H1252" s="79"/>
      <c r="I1252" s="79"/>
      <c r="J1252" s="79"/>
      <c r="K1252" s="79"/>
      <c r="L1252" s="79"/>
    </row>
    <row r="1253" spans="5:12">
      <c r="E1253" s="79"/>
      <c r="F1253" s="79"/>
      <c r="G1253" s="79"/>
      <c r="H1253" s="79"/>
      <c r="I1253" s="79"/>
      <c r="J1253" s="79"/>
    </row>
    <row r="1254" spans="5:12">
      <c r="E1254" s="79"/>
      <c r="F1254" s="79"/>
      <c r="G1254" s="79"/>
      <c r="H1254" s="79"/>
      <c r="I1254" s="79"/>
      <c r="J1254" s="79"/>
    </row>
    <row r="1255" spans="5:12">
      <c r="E1255" s="79"/>
      <c r="F1255" s="79"/>
      <c r="G1255" s="79"/>
      <c r="H1255" s="79"/>
      <c r="I1255" s="79"/>
      <c r="J1255" s="79"/>
    </row>
    <row r="1256" spans="5:12">
      <c r="E1256" s="79"/>
      <c r="F1256" s="79"/>
      <c r="G1256" s="79"/>
      <c r="H1256" s="79"/>
      <c r="I1256" s="79"/>
      <c r="J1256" s="79"/>
    </row>
    <row r="1257" spans="5:12">
      <c r="E1257" s="79"/>
      <c r="F1257" s="79"/>
      <c r="G1257" s="79"/>
      <c r="H1257" s="79"/>
      <c r="I1257" s="79"/>
      <c r="J1257" s="79"/>
    </row>
    <row r="1258" spans="5:12">
      <c r="E1258" s="79"/>
      <c r="F1258" s="79"/>
      <c r="G1258" s="79"/>
      <c r="H1258" s="79"/>
      <c r="I1258" s="79"/>
      <c r="J1258" s="79"/>
    </row>
    <row r="1259" spans="5:12">
      <c r="E1259" s="79"/>
      <c r="F1259" s="79"/>
      <c r="G1259" s="79"/>
      <c r="H1259" s="79"/>
      <c r="I1259" s="79"/>
      <c r="J1259" s="79"/>
      <c r="K1259" s="79"/>
      <c r="L1259" s="79"/>
    </row>
    <row r="1260" spans="5:12">
      <c r="E1260" s="79"/>
      <c r="F1260" s="79"/>
      <c r="G1260" s="79"/>
      <c r="H1260" s="79"/>
      <c r="I1260" s="79"/>
      <c r="J1260" s="79"/>
    </row>
    <row r="1261" spans="5:12">
      <c r="E1261" s="79"/>
      <c r="F1261" s="79"/>
      <c r="G1261" s="79"/>
      <c r="H1261" s="79"/>
      <c r="I1261" s="79"/>
      <c r="J1261" s="79"/>
    </row>
    <row r="1262" spans="5:12">
      <c r="E1262" s="79"/>
      <c r="F1262" s="79"/>
      <c r="G1262" s="79"/>
      <c r="H1262" s="79"/>
      <c r="I1262" s="79"/>
      <c r="J1262" s="79"/>
    </row>
    <row r="1263" spans="5:12">
      <c r="E1263" s="79"/>
      <c r="F1263" s="79"/>
      <c r="G1263" s="79"/>
      <c r="H1263" s="79"/>
      <c r="I1263" s="79"/>
      <c r="J1263" s="79"/>
    </row>
    <row r="1264" spans="5:12">
      <c r="E1264" s="79"/>
      <c r="F1264" s="79"/>
      <c r="G1264" s="79"/>
      <c r="H1264" s="79"/>
      <c r="I1264" s="79"/>
      <c r="J1264" s="79"/>
    </row>
    <row r="1265" spans="5:12">
      <c r="E1265" s="79"/>
      <c r="F1265" s="79"/>
      <c r="G1265" s="79"/>
      <c r="H1265" s="79"/>
      <c r="I1265" s="79"/>
      <c r="J1265" s="79"/>
    </row>
    <row r="1266" spans="5:12">
      <c r="E1266" s="79"/>
      <c r="F1266" s="79"/>
      <c r="G1266" s="79"/>
      <c r="H1266" s="79"/>
      <c r="I1266" s="79"/>
      <c r="J1266" s="79"/>
      <c r="K1266" s="79"/>
      <c r="L1266" s="79"/>
    </row>
    <row r="1267" spans="5:12">
      <c r="E1267" s="79"/>
      <c r="F1267" s="79"/>
      <c r="G1267" s="79"/>
      <c r="H1267" s="79"/>
      <c r="I1267" s="79"/>
      <c r="J1267" s="79"/>
    </row>
    <row r="1268" spans="5:12">
      <c r="E1268" s="79"/>
      <c r="F1268" s="79"/>
      <c r="G1268" s="79"/>
      <c r="H1268" s="79"/>
      <c r="I1268" s="79"/>
      <c r="J1268" s="79"/>
    </row>
    <row r="1269" spans="5:12">
      <c r="E1269" s="79"/>
      <c r="F1269" s="79"/>
      <c r="G1269" s="79"/>
      <c r="H1269" s="79"/>
      <c r="I1269" s="79"/>
      <c r="J1269" s="79"/>
    </row>
    <row r="1270" spans="5:12">
      <c r="E1270" s="79"/>
      <c r="F1270" s="79"/>
      <c r="G1270" s="79"/>
      <c r="H1270" s="79"/>
      <c r="I1270" s="79"/>
      <c r="J1270" s="79"/>
    </row>
    <row r="1271" spans="5:12">
      <c r="E1271" s="79"/>
      <c r="F1271" s="79"/>
      <c r="G1271" s="79"/>
      <c r="H1271" s="79"/>
      <c r="I1271" s="79"/>
      <c r="J1271" s="79"/>
    </row>
    <row r="1272" spans="5:12">
      <c r="E1272" s="79"/>
      <c r="F1272" s="79"/>
      <c r="G1272" s="79"/>
      <c r="H1272" s="79"/>
      <c r="I1272" s="79"/>
      <c r="J1272" s="79"/>
    </row>
    <row r="1273" spans="5:12">
      <c r="E1273" s="79"/>
      <c r="F1273" s="79"/>
      <c r="G1273" s="79"/>
      <c r="H1273" s="79"/>
      <c r="I1273" s="79"/>
      <c r="J1273" s="79"/>
      <c r="K1273" s="79"/>
      <c r="L1273" s="79"/>
    </row>
    <row r="1274" spans="5:12">
      <c r="E1274" s="79"/>
      <c r="F1274" s="79"/>
      <c r="G1274" s="79"/>
      <c r="H1274" s="79"/>
      <c r="I1274" s="79"/>
      <c r="J1274" s="79"/>
    </row>
    <row r="1275" spans="5:12">
      <c r="E1275" s="79"/>
      <c r="F1275" s="79"/>
      <c r="G1275" s="79"/>
      <c r="H1275" s="79"/>
      <c r="I1275" s="79"/>
      <c r="J1275" s="79"/>
    </row>
    <row r="1276" spans="5:12">
      <c r="E1276" s="79"/>
      <c r="F1276" s="79"/>
      <c r="G1276" s="79"/>
      <c r="H1276" s="79"/>
      <c r="I1276" s="79"/>
      <c r="J1276" s="79"/>
    </row>
    <row r="1277" spans="5:12">
      <c r="E1277" s="79"/>
      <c r="F1277" s="79"/>
      <c r="G1277" s="79"/>
      <c r="H1277" s="79"/>
      <c r="I1277" s="79"/>
      <c r="J1277" s="79"/>
    </row>
    <row r="1278" spans="5:12">
      <c r="E1278" s="79"/>
      <c r="F1278" s="79"/>
      <c r="G1278" s="79"/>
      <c r="H1278" s="79"/>
      <c r="I1278" s="79"/>
      <c r="J1278" s="79"/>
    </row>
    <row r="1279" spans="5:12">
      <c r="E1279" s="79"/>
      <c r="F1279" s="79"/>
      <c r="G1279" s="79"/>
      <c r="H1279" s="79"/>
      <c r="I1279" s="79"/>
      <c r="J1279" s="79"/>
    </row>
    <row r="1280" spans="5:12">
      <c r="E1280" s="79"/>
      <c r="F1280" s="79"/>
      <c r="G1280" s="79"/>
      <c r="H1280" s="79"/>
      <c r="I1280" s="79"/>
      <c r="J1280" s="79"/>
      <c r="K1280" s="79"/>
      <c r="L1280" s="79"/>
    </row>
    <row r="1281" spans="5:12">
      <c r="E1281" s="79"/>
      <c r="F1281" s="79"/>
      <c r="G1281" s="79"/>
      <c r="H1281" s="79"/>
      <c r="I1281" s="79"/>
      <c r="J1281" s="79"/>
    </row>
    <row r="1282" spans="5:12">
      <c r="E1282" s="79"/>
      <c r="F1282" s="79"/>
      <c r="G1282" s="79"/>
      <c r="H1282" s="79"/>
      <c r="I1282" s="79"/>
      <c r="J1282" s="79"/>
    </row>
    <row r="1283" spans="5:12">
      <c r="E1283" s="79"/>
      <c r="F1283" s="79"/>
      <c r="G1283" s="79"/>
      <c r="H1283" s="79"/>
      <c r="I1283" s="79"/>
      <c r="J1283" s="79"/>
    </row>
    <row r="1284" spans="5:12">
      <c r="E1284" s="79"/>
      <c r="F1284" s="79"/>
      <c r="G1284" s="79"/>
      <c r="H1284" s="79"/>
      <c r="I1284" s="79"/>
      <c r="J1284" s="79"/>
    </row>
    <row r="1285" spans="5:12">
      <c r="E1285" s="79"/>
      <c r="F1285" s="79"/>
      <c r="G1285" s="79"/>
      <c r="H1285" s="79"/>
      <c r="I1285" s="79"/>
      <c r="J1285" s="79"/>
    </row>
    <row r="1286" spans="5:12">
      <c r="E1286" s="79"/>
      <c r="F1286" s="79"/>
      <c r="G1286" s="79"/>
      <c r="H1286" s="79"/>
      <c r="I1286" s="79"/>
      <c r="J1286" s="79"/>
    </row>
    <row r="1287" spans="5:12">
      <c r="E1287" s="79"/>
      <c r="F1287" s="79"/>
      <c r="G1287" s="79"/>
      <c r="H1287" s="79"/>
      <c r="I1287" s="79"/>
      <c r="J1287" s="79"/>
      <c r="K1287" s="79"/>
      <c r="L1287" s="79"/>
    </row>
    <row r="1288" spans="5:12">
      <c r="E1288" s="79"/>
      <c r="F1288" s="79"/>
      <c r="G1288" s="79"/>
      <c r="H1288" s="79"/>
      <c r="I1288" s="79"/>
      <c r="J1288" s="79"/>
    </row>
    <row r="1289" spans="5:12">
      <c r="E1289" s="79"/>
      <c r="F1289" s="79"/>
      <c r="G1289" s="79"/>
      <c r="H1289" s="79"/>
      <c r="I1289" s="79"/>
      <c r="J1289" s="79"/>
    </row>
    <row r="1290" spans="5:12">
      <c r="E1290" s="79"/>
      <c r="F1290" s="79"/>
      <c r="G1290" s="79"/>
      <c r="H1290" s="79"/>
      <c r="I1290" s="79"/>
      <c r="J1290" s="79"/>
    </row>
    <row r="1291" spans="5:12">
      <c r="E1291" s="79"/>
      <c r="F1291" s="79"/>
      <c r="G1291" s="79"/>
      <c r="H1291" s="79"/>
      <c r="I1291" s="79"/>
      <c r="J1291" s="79"/>
    </row>
    <row r="1292" spans="5:12">
      <c r="E1292" s="79"/>
      <c r="F1292" s="79"/>
      <c r="G1292" s="79"/>
      <c r="H1292" s="79"/>
      <c r="I1292" s="79"/>
      <c r="J1292" s="79"/>
    </row>
    <row r="1293" spans="5:12">
      <c r="E1293" s="79"/>
      <c r="F1293" s="79"/>
      <c r="G1293" s="79"/>
      <c r="H1293" s="79"/>
      <c r="I1293" s="79"/>
      <c r="J1293" s="79"/>
    </row>
    <row r="1294" spans="5:12">
      <c r="E1294" s="79"/>
      <c r="F1294" s="79"/>
      <c r="G1294" s="79"/>
      <c r="H1294" s="79"/>
      <c r="I1294" s="79"/>
      <c r="J1294" s="79"/>
    </row>
  </sheetData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4"/>
  <sheetViews>
    <sheetView workbookViewId="0">
      <pane xSplit="1" ySplit="5" topLeftCell="J135" activePane="bottomRight" state="frozen"/>
      <selection activeCell="I20" sqref="I20"/>
      <selection pane="topRight" activeCell="I20" sqref="I20"/>
      <selection pane="bottomLeft" activeCell="I20" sqref="I20"/>
      <selection pane="bottomRight" activeCell="I1" sqref="I1:Q1048576"/>
    </sheetView>
  </sheetViews>
  <sheetFormatPr defaultRowHeight="15"/>
  <cols>
    <col min="1" max="1" width="28.28515625" customWidth="1"/>
    <col min="2" max="2" width="17.85546875" customWidth="1"/>
    <col min="3" max="3" width="16.140625" customWidth="1"/>
    <col min="4" max="4" width="19.7109375" customWidth="1"/>
    <col min="5" max="5" width="16.140625" customWidth="1"/>
    <col min="6" max="6" width="19.7109375" customWidth="1"/>
    <col min="7" max="7" width="4.85546875" customWidth="1"/>
    <col min="8" max="8" width="3.42578125" customWidth="1"/>
    <col min="9" max="9" width="26.5703125" customWidth="1"/>
    <col min="10" max="10" width="10.140625" bestFit="1" customWidth="1"/>
    <col min="15" max="15" width="22.140625" customWidth="1"/>
  </cols>
  <sheetData>
    <row r="1" spans="1:17">
      <c r="A1" s="80" t="s">
        <v>684</v>
      </c>
    </row>
    <row r="2" spans="1:17">
      <c r="A2" s="80" t="s">
        <v>676</v>
      </c>
    </row>
    <row r="3" spans="1:17">
      <c r="A3" s="78" t="s">
        <v>59</v>
      </c>
      <c r="B3" t="s">
        <v>438</v>
      </c>
    </row>
    <row r="4" spans="1:17">
      <c r="A4" s="80"/>
    </row>
    <row r="5" spans="1:17" s="77" customFormat="1" ht="54.75" customHeight="1">
      <c r="A5" s="236" t="s">
        <v>17</v>
      </c>
      <c r="B5" s="236" t="s">
        <v>254</v>
      </c>
      <c r="C5" s="212" t="s">
        <v>731</v>
      </c>
      <c r="D5" s="212" t="s">
        <v>733</v>
      </c>
      <c r="E5" s="212" t="s">
        <v>732</v>
      </c>
      <c r="F5" s="212" t="s">
        <v>734</v>
      </c>
      <c r="G5" s="212"/>
      <c r="H5"/>
      <c r="J5" s="77" t="s">
        <v>673</v>
      </c>
      <c r="K5" s="77" t="s">
        <v>674</v>
      </c>
      <c r="P5" s="77" t="s">
        <v>673</v>
      </c>
      <c r="Q5" s="77" t="s">
        <v>674</v>
      </c>
    </row>
    <row r="6" spans="1:17">
      <c r="A6" t="s">
        <v>151</v>
      </c>
      <c r="B6" t="s">
        <v>37</v>
      </c>
      <c r="C6" s="76">
        <v>1</v>
      </c>
      <c r="D6" s="79">
        <v>47122</v>
      </c>
      <c r="E6" s="76">
        <v>1</v>
      </c>
      <c r="F6" s="79">
        <v>47354</v>
      </c>
      <c r="G6" s="79"/>
      <c r="I6" s="79"/>
      <c r="J6" s="79"/>
      <c r="K6" s="79"/>
      <c r="O6" s="409" t="str">
        <f>I8</f>
        <v>academy of trades and technology Total</v>
      </c>
      <c r="P6" s="409">
        <f t="shared" ref="P6:Q6" si="0">J8</f>
        <v>47122</v>
      </c>
      <c r="Q6" s="409">
        <f t="shared" si="0"/>
        <v>47354</v>
      </c>
    </row>
    <row r="7" spans="1:17">
      <c r="B7" t="s">
        <v>38</v>
      </c>
      <c r="C7" s="76">
        <v>0</v>
      </c>
      <c r="D7" s="79">
        <v>0</v>
      </c>
      <c r="E7" s="76">
        <v>0</v>
      </c>
      <c r="F7" s="79">
        <v>0</v>
      </c>
      <c r="G7" s="79"/>
      <c r="I7" s="79"/>
      <c r="O7" s="409" t="str">
        <f>I11</f>
        <v>ace leadership high school Total</v>
      </c>
      <c r="P7" s="409" t="str">
        <f>J11</f>
        <v>N/A</v>
      </c>
      <c r="Q7" s="409" t="str">
        <f>K11</f>
        <v>N/A</v>
      </c>
    </row>
    <row r="8" spans="1:17">
      <c r="A8" t="s">
        <v>257</v>
      </c>
      <c r="C8" s="76">
        <v>1</v>
      </c>
      <c r="D8" s="79">
        <v>47122</v>
      </c>
      <c r="E8" s="76">
        <v>1</v>
      </c>
      <c r="F8" s="79">
        <v>47354</v>
      </c>
      <c r="G8" s="79"/>
      <c r="I8" s="79" t="str">
        <f>A8</f>
        <v>academy of trades and technology Total</v>
      </c>
      <c r="J8" s="126">
        <f>IF(C8=0,"N/A",D8/C8)</f>
        <v>47122</v>
      </c>
      <c r="K8" s="126">
        <f>IF(E8=0,"N/A",F8/E8)</f>
        <v>47354</v>
      </c>
      <c r="L8" t="s">
        <v>675</v>
      </c>
      <c r="O8" s="409" t="str">
        <f>I14</f>
        <v>Alamogordo Total</v>
      </c>
      <c r="P8" s="409">
        <f>J14</f>
        <v>31817.061538461538</v>
      </c>
      <c r="Q8" s="409">
        <f>K14</f>
        <v>31817.061538461538</v>
      </c>
    </row>
    <row r="9" spans="1:17">
      <c r="A9" t="s">
        <v>153</v>
      </c>
      <c r="B9" t="s">
        <v>37</v>
      </c>
      <c r="C9" s="76">
        <v>0</v>
      </c>
      <c r="D9" s="79">
        <v>0</v>
      </c>
      <c r="E9" s="76">
        <v>0</v>
      </c>
      <c r="F9" s="79">
        <v>0</v>
      </c>
      <c r="G9" s="79"/>
      <c r="I9" s="79"/>
      <c r="O9" s="409" t="str">
        <f>I17</f>
        <v>albuquerque Total</v>
      </c>
      <c r="P9" s="409">
        <f>J17</f>
        <v>38420.949240506328</v>
      </c>
      <c r="Q9" s="409">
        <f>K17</f>
        <v>37834.608227848097</v>
      </c>
    </row>
    <row r="10" spans="1:17">
      <c r="B10" t="s">
        <v>38</v>
      </c>
      <c r="C10" s="76">
        <v>0</v>
      </c>
      <c r="D10" s="79">
        <v>0</v>
      </c>
      <c r="E10" s="76">
        <v>0</v>
      </c>
      <c r="F10" s="79">
        <v>0</v>
      </c>
      <c r="G10" s="79"/>
      <c r="I10" s="79"/>
      <c r="J10" s="79"/>
      <c r="K10" s="79"/>
      <c r="O10" s="409" t="str">
        <f>I20</f>
        <v>albuquerque institute for math and science Total</v>
      </c>
      <c r="P10" s="409" t="str">
        <f>J20</f>
        <v>N/A</v>
      </c>
      <c r="Q10" s="409" t="str">
        <f>K20</f>
        <v>N/A</v>
      </c>
    </row>
    <row r="11" spans="1:17">
      <c r="A11" t="s">
        <v>258</v>
      </c>
      <c r="C11" s="76">
        <v>0</v>
      </c>
      <c r="D11" s="79">
        <v>0</v>
      </c>
      <c r="E11" s="76">
        <v>0</v>
      </c>
      <c r="F11" s="79">
        <v>0</v>
      </c>
      <c r="G11" s="79"/>
      <c r="I11" s="79" t="str">
        <f>A11</f>
        <v>ace leadership high school Total</v>
      </c>
      <c r="J11" s="126" t="str">
        <f>IF(C11=0,"N/A",D11/C11)</f>
        <v>N/A</v>
      </c>
      <c r="K11" s="126" t="str">
        <f>IF(E11=0,"N/A",F11/E11)</f>
        <v>N/A</v>
      </c>
      <c r="O11" s="409" t="str">
        <f>I23</f>
        <v>albuquerque school of excellence Total</v>
      </c>
      <c r="P11" s="409" t="str">
        <f>J23</f>
        <v>N/A</v>
      </c>
      <c r="Q11" s="409" t="str">
        <f>K23</f>
        <v>N/A</v>
      </c>
    </row>
    <row r="12" spans="1:17">
      <c r="A12" t="s">
        <v>668</v>
      </c>
      <c r="B12" t="s">
        <v>37</v>
      </c>
      <c r="C12" s="76">
        <v>9</v>
      </c>
      <c r="D12" s="79">
        <v>300345</v>
      </c>
      <c r="E12" s="76">
        <v>9</v>
      </c>
      <c r="F12" s="79">
        <v>300345</v>
      </c>
      <c r="G12" s="79"/>
      <c r="I12" s="79"/>
      <c r="J12" s="79"/>
      <c r="K12" s="79"/>
      <c r="L12" t="s">
        <v>675</v>
      </c>
      <c r="O12" s="409" t="str">
        <f>I26</f>
        <v>albuquerque sign language academy Total</v>
      </c>
      <c r="P12" s="409" t="str">
        <f>J26</f>
        <v>N/A</v>
      </c>
      <c r="Q12" s="409" t="str">
        <f>K26</f>
        <v>N/A</v>
      </c>
    </row>
    <row r="13" spans="1:17">
      <c r="B13" t="s">
        <v>38</v>
      </c>
      <c r="C13" s="76">
        <v>4</v>
      </c>
      <c r="D13" s="79">
        <v>113276.8</v>
      </c>
      <c r="E13" s="76">
        <v>4</v>
      </c>
      <c r="F13" s="79">
        <v>113276.8</v>
      </c>
      <c r="G13" s="79"/>
      <c r="I13" s="79"/>
      <c r="J13" s="79"/>
      <c r="K13" s="79"/>
      <c r="O13" s="409" t="str">
        <f>I29</f>
        <v>aldo leopold charter school Total</v>
      </c>
      <c r="P13" s="409" t="str">
        <f>J29</f>
        <v>N/A</v>
      </c>
      <c r="Q13" s="409" t="str">
        <f>K29</f>
        <v>N/A</v>
      </c>
    </row>
    <row r="14" spans="1:17">
      <c r="A14" t="s">
        <v>742</v>
      </c>
      <c r="C14" s="76">
        <v>13</v>
      </c>
      <c r="D14" s="79">
        <v>413621.8</v>
      </c>
      <c r="E14" s="76">
        <v>13</v>
      </c>
      <c r="F14" s="79">
        <v>413621.8</v>
      </c>
      <c r="G14" s="79"/>
      <c r="I14" s="79" t="str">
        <f>A14</f>
        <v>Alamogordo Total</v>
      </c>
      <c r="J14" s="126">
        <f>IF(C14=0,"N/A",D14/C14)</f>
        <v>31817.061538461538</v>
      </c>
      <c r="K14" s="126">
        <f>IF(E14=0,"N/A",F14/E14)</f>
        <v>31817.061538461538</v>
      </c>
      <c r="L14" t="s">
        <v>675</v>
      </c>
      <c r="O14" s="409" t="str">
        <f>I32</f>
        <v>alma d' arte charter high school Total</v>
      </c>
      <c r="P14" s="409" t="str">
        <f>J32</f>
        <v>N/A</v>
      </c>
      <c r="Q14" s="409" t="str">
        <f>K32</f>
        <v>N/A</v>
      </c>
    </row>
    <row r="15" spans="1:17">
      <c r="A15" t="s">
        <v>61</v>
      </c>
      <c r="B15" t="s">
        <v>37</v>
      </c>
      <c r="C15" s="76">
        <v>62</v>
      </c>
      <c r="D15" s="79">
        <v>2432676.29</v>
      </c>
      <c r="E15" s="76">
        <v>62</v>
      </c>
      <c r="F15" s="79">
        <v>2395625.79</v>
      </c>
      <c r="G15" s="79"/>
      <c r="I15" s="79"/>
      <c r="O15" s="409" t="str">
        <f>I35</f>
        <v>amy biehl high school Total</v>
      </c>
      <c r="P15" s="409">
        <f>J35</f>
        <v>30602.564102564102</v>
      </c>
      <c r="Q15" s="409">
        <f>K35</f>
        <v>30602.564102564102</v>
      </c>
    </row>
    <row r="16" spans="1:17">
      <c r="B16" t="s">
        <v>38</v>
      </c>
      <c r="C16" s="76">
        <v>17</v>
      </c>
      <c r="D16" s="79">
        <v>602578.69999999995</v>
      </c>
      <c r="E16" s="76">
        <v>17</v>
      </c>
      <c r="F16" s="79">
        <v>593308.26</v>
      </c>
      <c r="G16" s="79"/>
      <c r="I16" s="79"/>
      <c r="J16" s="79"/>
      <c r="K16" s="79"/>
      <c r="L16" t="s">
        <v>675</v>
      </c>
      <c r="O16" s="409" t="str">
        <f>I38</f>
        <v>animas Total</v>
      </c>
      <c r="P16" s="409" t="str">
        <f>J38</f>
        <v>N/A</v>
      </c>
      <c r="Q16" s="409" t="str">
        <f>K38</f>
        <v>N/A</v>
      </c>
    </row>
    <row r="17" spans="1:17">
      <c r="A17" t="s">
        <v>259</v>
      </c>
      <c r="C17" s="76">
        <v>79</v>
      </c>
      <c r="D17" s="79">
        <v>3035254.99</v>
      </c>
      <c r="E17" s="76">
        <v>79</v>
      </c>
      <c r="F17" s="79">
        <v>2988934.05</v>
      </c>
      <c r="G17" s="79"/>
      <c r="I17" s="79" t="str">
        <f>A17</f>
        <v>albuquerque Total</v>
      </c>
      <c r="J17" s="126">
        <f>IF(C17=0,"N/A",D17/C17)</f>
        <v>38420.949240506328</v>
      </c>
      <c r="K17" s="126">
        <f>IF(E17=0,"N/A",F17/E17)</f>
        <v>37834.608227848097</v>
      </c>
      <c r="O17" s="409" t="str">
        <f>I41</f>
        <v>anthony charter school Total</v>
      </c>
      <c r="P17" s="409" t="str">
        <f>J41</f>
        <v>N/A</v>
      </c>
      <c r="Q17" s="409" t="str">
        <f>K41</f>
        <v>N/A</v>
      </c>
    </row>
    <row r="18" spans="1:17">
      <c r="A18" t="s">
        <v>155</v>
      </c>
      <c r="B18" t="s">
        <v>37</v>
      </c>
      <c r="C18" s="76">
        <v>0</v>
      </c>
      <c r="D18" s="79">
        <v>0</v>
      </c>
      <c r="E18" s="76">
        <v>0</v>
      </c>
      <c r="F18" s="79">
        <v>0</v>
      </c>
      <c r="G18" s="79"/>
      <c r="I18" s="79"/>
      <c r="J18" s="79"/>
      <c r="K18" s="79"/>
      <c r="L18" t="s">
        <v>675</v>
      </c>
      <c r="O18" s="409" t="str">
        <f>I44</f>
        <v>artesia Total</v>
      </c>
      <c r="P18" s="409">
        <f>J44</f>
        <v>31760.333333333332</v>
      </c>
      <c r="Q18" s="409">
        <f>K44</f>
        <v>31765.111111111109</v>
      </c>
    </row>
    <row r="19" spans="1:17">
      <c r="B19" t="s">
        <v>38</v>
      </c>
      <c r="C19" s="76">
        <v>0</v>
      </c>
      <c r="D19" s="79">
        <v>0</v>
      </c>
      <c r="E19" s="76">
        <v>0</v>
      </c>
      <c r="F19" s="79">
        <v>0</v>
      </c>
      <c r="G19" s="79"/>
      <c r="I19" s="79"/>
      <c r="J19" s="79"/>
      <c r="K19" s="79"/>
      <c r="O19" s="409" t="str">
        <f>I47</f>
        <v>ask academy (the) Total</v>
      </c>
      <c r="P19" s="409" t="str">
        <f>J47</f>
        <v>N/A</v>
      </c>
      <c r="Q19" s="409" t="str">
        <f>K47</f>
        <v>N/A</v>
      </c>
    </row>
    <row r="20" spans="1:17">
      <c r="A20" t="s">
        <v>261</v>
      </c>
      <c r="C20" s="76">
        <v>0</v>
      </c>
      <c r="D20" s="79">
        <v>0</v>
      </c>
      <c r="E20" s="76">
        <v>0</v>
      </c>
      <c r="F20" s="79">
        <v>0</v>
      </c>
      <c r="G20" s="79"/>
      <c r="I20" s="79" t="str">
        <f>A20</f>
        <v>albuquerque institute for math and science Total</v>
      </c>
      <c r="J20" s="126" t="str">
        <f>IF(C20=0,"N/A",D20/C20)</f>
        <v>N/A</v>
      </c>
      <c r="K20" s="126" t="str">
        <f>IF(E20=0,"N/A",F20/E20)</f>
        <v>N/A</v>
      </c>
      <c r="L20" t="s">
        <v>675</v>
      </c>
      <c r="O20" s="409" t="str">
        <f>I50</f>
        <v>aztec Total</v>
      </c>
      <c r="P20" s="409">
        <f>J50</f>
        <v>44649.99</v>
      </c>
      <c r="Q20" s="409">
        <f>K50</f>
        <v>44649.99</v>
      </c>
    </row>
    <row r="21" spans="1:17">
      <c r="A21" t="s">
        <v>156</v>
      </c>
      <c r="B21" t="s">
        <v>37</v>
      </c>
      <c r="C21" s="76">
        <v>0</v>
      </c>
      <c r="D21" s="79">
        <v>0</v>
      </c>
      <c r="E21" s="76">
        <v>0</v>
      </c>
      <c r="F21" s="79">
        <v>0</v>
      </c>
      <c r="G21" s="79"/>
      <c r="I21" s="79"/>
      <c r="O21" s="409" t="str">
        <f>I53</f>
        <v>belen Total</v>
      </c>
      <c r="P21" s="409">
        <f>J53</f>
        <v>31161.555555555555</v>
      </c>
      <c r="Q21" s="409">
        <f>K53</f>
        <v>31161.555555555555</v>
      </c>
    </row>
    <row r="22" spans="1:17">
      <c r="B22" t="s">
        <v>38</v>
      </c>
      <c r="C22" s="76">
        <v>0</v>
      </c>
      <c r="D22" s="79">
        <v>0</v>
      </c>
      <c r="E22" s="76">
        <v>0</v>
      </c>
      <c r="F22" s="79">
        <v>0</v>
      </c>
      <c r="G22" s="79"/>
      <c r="I22" s="79"/>
      <c r="J22" s="79"/>
      <c r="K22" s="79"/>
      <c r="L22" t="s">
        <v>675</v>
      </c>
      <c r="O22" s="409" t="str">
        <f>I56</f>
        <v>bloomfield Total</v>
      </c>
      <c r="P22" s="409">
        <f>J56</f>
        <v>43531.5</v>
      </c>
      <c r="Q22" s="409">
        <f>K56</f>
        <v>43531.5</v>
      </c>
    </row>
    <row r="23" spans="1:17">
      <c r="A23" t="s">
        <v>262</v>
      </c>
      <c r="C23" s="76">
        <v>0</v>
      </c>
      <c r="D23" s="79">
        <v>0</v>
      </c>
      <c r="E23" s="76">
        <v>0</v>
      </c>
      <c r="F23" s="79">
        <v>0</v>
      </c>
      <c r="G23" s="79"/>
      <c r="I23" s="79" t="str">
        <f>A23</f>
        <v>albuquerque school of excellence Total</v>
      </c>
      <c r="J23" s="126" t="str">
        <f>IF(C23=0,"N/A",D23/C23)</f>
        <v>N/A</v>
      </c>
      <c r="K23" s="126" t="str">
        <f>IF(E23=0,"N/A",F23/E23)</f>
        <v>N/A</v>
      </c>
      <c r="O23" s="409" t="str">
        <f>I59</f>
        <v>capitan Total</v>
      </c>
      <c r="P23" s="409">
        <f>J59</f>
        <v>47456</v>
      </c>
      <c r="Q23" s="409">
        <f>K59</f>
        <v>47457</v>
      </c>
    </row>
    <row r="24" spans="1:17">
      <c r="A24" t="s">
        <v>158</v>
      </c>
      <c r="B24" t="s">
        <v>37</v>
      </c>
      <c r="C24" s="76">
        <v>0</v>
      </c>
      <c r="D24" s="79">
        <v>0</v>
      </c>
      <c r="E24" s="76">
        <v>0</v>
      </c>
      <c r="F24" s="79">
        <v>0</v>
      </c>
      <c r="G24" s="79"/>
      <c r="I24" s="79"/>
      <c r="J24" s="79"/>
      <c r="K24" s="79"/>
      <c r="L24" t="s">
        <v>675</v>
      </c>
      <c r="O24" s="409" t="str">
        <f>I62</f>
        <v>carinos de los ninos charter school Total</v>
      </c>
      <c r="P24" s="409" t="str">
        <f>J62</f>
        <v>N/A</v>
      </c>
      <c r="Q24" s="409" t="str">
        <f>K62</f>
        <v>N/A</v>
      </c>
    </row>
    <row r="25" spans="1:17">
      <c r="B25" t="s">
        <v>38</v>
      </c>
      <c r="C25" s="76">
        <v>0</v>
      </c>
      <c r="D25" s="79">
        <v>0</v>
      </c>
      <c r="E25" s="76">
        <v>0</v>
      </c>
      <c r="F25" s="79">
        <v>0</v>
      </c>
      <c r="G25" s="79"/>
      <c r="I25" s="79"/>
      <c r="J25" s="79"/>
      <c r="K25" s="79"/>
      <c r="O25" s="409" t="str">
        <f>I65</f>
        <v>carlsbad Total</v>
      </c>
      <c r="P25" s="409">
        <f>J65</f>
        <v>43056.275000000001</v>
      </c>
      <c r="Q25" s="409">
        <f>K65</f>
        <v>43056.275000000001</v>
      </c>
    </row>
    <row r="26" spans="1:17">
      <c r="A26" t="s">
        <v>263</v>
      </c>
      <c r="C26" s="76">
        <v>0</v>
      </c>
      <c r="D26" s="79">
        <v>0</v>
      </c>
      <c r="E26" s="76">
        <v>0</v>
      </c>
      <c r="F26" s="79">
        <v>0</v>
      </c>
      <c r="G26" s="79"/>
      <c r="I26" s="79" t="str">
        <f>A26</f>
        <v>albuquerque sign language academy Total</v>
      </c>
      <c r="J26" s="126" t="str">
        <f>IF(C26=0,"N/A",D26/C26)</f>
        <v>N/A</v>
      </c>
      <c r="K26" s="126" t="str">
        <f>IF(E26=0,"N/A",F26/E26)</f>
        <v>N/A</v>
      </c>
      <c r="L26" t="s">
        <v>675</v>
      </c>
      <c r="O26" s="409" t="str">
        <f>I68</f>
        <v>carrizozo Total</v>
      </c>
      <c r="P26" s="409">
        <f>J68</f>
        <v>24445</v>
      </c>
      <c r="Q26" s="409">
        <f>K68</f>
        <v>24445</v>
      </c>
    </row>
    <row r="27" spans="1:17">
      <c r="A27" t="s">
        <v>159</v>
      </c>
      <c r="B27" t="s">
        <v>37</v>
      </c>
      <c r="C27" s="76">
        <v>0</v>
      </c>
      <c r="D27" s="79">
        <v>0</v>
      </c>
      <c r="E27" s="76">
        <v>0</v>
      </c>
      <c r="F27" s="79">
        <v>0</v>
      </c>
      <c r="G27" s="79"/>
      <c r="I27" s="79"/>
      <c r="O27" s="409" t="str">
        <f>I71</f>
        <v>central Total</v>
      </c>
      <c r="P27" s="409">
        <f>J71</f>
        <v>42374.325384615382</v>
      </c>
      <c r="Q27" s="409">
        <f>K71</f>
        <v>42374.325384615382</v>
      </c>
    </row>
    <row r="28" spans="1:17">
      <c r="B28" t="s">
        <v>38</v>
      </c>
      <c r="C28" s="76">
        <v>0</v>
      </c>
      <c r="D28" s="79">
        <v>0</v>
      </c>
      <c r="E28" s="76">
        <v>0</v>
      </c>
      <c r="F28" s="79">
        <v>0</v>
      </c>
      <c r="G28" s="79"/>
      <c r="I28" s="79"/>
      <c r="J28" s="79"/>
      <c r="K28" s="79"/>
      <c r="L28" t="s">
        <v>675</v>
      </c>
      <c r="O28" s="409" t="str">
        <f>I74</f>
        <v>chama Total</v>
      </c>
      <c r="P28" s="409">
        <f>J74</f>
        <v>31934</v>
      </c>
      <c r="Q28" s="409">
        <f>K74</f>
        <v>31935</v>
      </c>
    </row>
    <row r="29" spans="1:17">
      <c r="A29" t="s">
        <v>265</v>
      </c>
      <c r="C29" s="76">
        <v>0</v>
      </c>
      <c r="D29" s="79">
        <v>0</v>
      </c>
      <c r="E29" s="76">
        <v>0</v>
      </c>
      <c r="F29" s="79">
        <v>0</v>
      </c>
      <c r="G29" s="79"/>
      <c r="I29" s="79" t="str">
        <f>A29</f>
        <v>aldo leopold charter school Total</v>
      </c>
      <c r="J29" s="126" t="str">
        <f>IF(C29=0,"N/A",D29/C29)</f>
        <v>N/A</v>
      </c>
      <c r="K29" s="126" t="str">
        <f>IF(E29=0,"N/A",F29/E29)</f>
        <v>N/A</v>
      </c>
      <c r="O29" s="409" t="str">
        <f>I77</f>
        <v>cien aguas international school Total</v>
      </c>
      <c r="P29" s="409" t="str">
        <f>J77</f>
        <v>N/A</v>
      </c>
      <c r="Q29" s="409" t="str">
        <f>K77</f>
        <v>N/A</v>
      </c>
    </row>
    <row r="30" spans="1:17">
      <c r="A30" t="s">
        <v>161</v>
      </c>
      <c r="B30" t="s">
        <v>37</v>
      </c>
      <c r="C30" s="76">
        <v>0</v>
      </c>
      <c r="D30" s="79">
        <v>0</v>
      </c>
      <c r="E30" s="76">
        <v>0</v>
      </c>
      <c r="F30" s="79">
        <v>0</v>
      </c>
      <c r="G30" s="79"/>
      <c r="I30" s="79"/>
      <c r="J30" s="79"/>
      <c r="K30" s="79"/>
      <c r="L30" t="s">
        <v>675</v>
      </c>
      <c r="O30" s="409" t="str">
        <f>I80</f>
        <v>cimarron Total</v>
      </c>
      <c r="P30" s="409">
        <f>J80</f>
        <v>39021</v>
      </c>
      <c r="Q30" s="409">
        <f>K80</f>
        <v>39021</v>
      </c>
    </row>
    <row r="31" spans="1:17">
      <c r="B31" t="s">
        <v>38</v>
      </c>
      <c r="C31" s="76">
        <v>0</v>
      </c>
      <c r="D31" s="79">
        <v>0</v>
      </c>
      <c r="E31" s="76">
        <v>0</v>
      </c>
      <c r="F31" s="79">
        <v>0</v>
      </c>
      <c r="G31" s="79"/>
      <c r="I31" s="79"/>
      <c r="J31" s="79"/>
      <c r="K31" s="79"/>
      <c r="O31" s="409" t="str">
        <f>I83</f>
        <v>clayton Total</v>
      </c>
      <c r="P31" s="409" t="str">
        <f>J83</f>
        <v>N/A</v>
      </c>
      <c r="Q31" s="409" t="str">
        <f>K83</f>
        <v>N/A</v>
      </c>
    </row>
    <row r="32" spans="1:17">
      <c r="A32" t="s">
        <v>267</v>
      </c>
      <c r="C32" s="76">
        <v>0</v>
      </c>
      <c r="D32" s="79">
        <v>0</v>
      </c>
      <c r="E32" s="76">
        <v>0</v>
      </c>
      <c r="F32" s="79">
        <v>0</v>
      </c>
      <c r="G32" s="79"/>
      <c r="I32" s="79" t="str">
        <f>A32</f>
        <v>alma d' arte charter high school Total</v>
      </c>
      <c r="J32" s="126" t="str">
        <f>IF(C32=0,"N/A",D32/C32)</f>
        <v>N/A</v>
      </c>
      <c r="K32" s="126" t="str">
        <f>IF(E32=0,"N/A",F32/E32)</f>
        <v>N/A</v>
      </c>
      <c r="L32" t="s">
        <v>675</v>
      </c>
      <c r="O32" s="409" t="str">
        <f>I86</f>
        <v>cloudcroft Total</v>
      </c>
      <c r="P32" s="409">
        <f>J86</f>
        <v>28088</v>
      </c>
      <c r="Q32" s="409">
        <f>K86</f>
        <v>28088</v>
      </c>
    </row>
    <row r="33" spans="1:17">
      <c r="A33" t="s">
        <v>162</v>
      </c>
      <c r="B33" t="s">
        <v>37</v>
      </c>
      <c r="C33" s="76">
        <v>0.39</v>
      </c>
      <c r="D33" s="79">
        <v>11935</v>
      </c>
      <c r="E33" s="76">
        <v>0.39</v>
      </c>
      <c r="F33" s="79">
        <v>11935</v>
      </c>
      <c r="G33" s="79"/>
      <c r="I33" s="79"/>
      <c r="O33" s="409" t="str">
        <f>I89</f>
        <v>clovis Total</v>
      </c>
      <c r="P33" s="409">
        <f>J89</f>
        <v>37983.628333333334</v>
      </c>
      <c r="Q33" s="409">
        <f>K89</f>
        <v>38607.911666666667</v>
      </c>
    </row>
    <row r="34" spans="1:17">
      <c r="B34" t="s">
        <v>38</v>
      </c>
      <c r="C34" s="76">
        <v>0</v>
      </c>
      <c r="D34" s="79">
        <v>0</v>
      </c>
      <c r="E34" s="76">
        <v>0</v>
      </c>
      <c r="F34" s="79">
        <v>0</v>
      </c>
      <c r="G34" s="79"/>
      <c r="I34" s="79"/>
      <c r="J34" s="79"/>
      <c r="K34" s="79"/>
      <c r="L34" t="s">
        <v>675</v>
      </c>
      <c r="O34" s="409" t="str">
        <f>I92</f>
        <v>cobre Total</v>
      </c>
      <c r="P34" s="409">
        <f>J92</f>
        <v>46424.333333333336</v>
      </c>
      <c r="Q34" s="409">
        <f>K92</f>
        <v>46424.333333333336</v>
      </c>
    </row>
    <row r="35" spans="1:17">
      <c r="A35" t="s">
        <v>268</v>
      </c>
      <c r="C35" s="76">
        <v>0.39</v>
      </c>
      <c r="D35" s="79">
        <v>11935</v>
      </c>
      <c r="E35" s="76">
        <v>0.39</v>
      </c>
      <c r="F35" s="79">
        <v>11935</v>
      </c>
      <c r="G35" s="79"/>
      <c r="I35" s="79" t="str">
        <f>A35</f>
        <v>amy biehl high school Total</v>
      </c>
      <c r="J35" s="126">
        <f>IF(C35=0,"N/A",D35/C35)</f>
        <v>30602.564102564102</v>
      </c>
      <c r="K35" s="126">
        <f>IF(E35=0,"N/A",F35/E35)</f>
        <v>30602.564102564102</v>
      </c>
      <c r="O35" s="409" t="str">
        <f>I95</f>
        <v>coral community charter Total</v>
      </c>
      <c r="P35" s="409" t="str">
        <f>J95</f>
        <v>N/A</v>
      </c>
      <c r="Q35" s="409" t="str">
        <f>K95</f>
        <v>N/A</v>
      </c>
    </row>
    <row r="36" spans="1:17">
      <c r="A36" t="s">
        <v>62</v>
      </c>
      <c r="B36" t="s">
        <v>37</v>
      </c>
      <c r="C36" s="76">
        <v>0</v>
      </c>
      <c r="D36" s="79">
        <v>0</v>
      </c>
      <c r="E36" s="76">
        <v>0</v>
      </c>
      <c r="F36" s="79">
        <v>0</v>
      </c>
      <c r="G36" s="79"/>
      <c r="I36" s="79"/>
      <c r="J36" s="79"/>
      <c r="K36" s="79"/>
      <c r="L36" t="s">
        <v>675</v>
      </c>
      <c r="O36" s="409" t="str">
        <f>I98</f>
        <v>corona Total</v>
      </c>
      <c r="P36" s="409" t="str">
        <f>J98</f>
        <v>N/A</v>
      </c>
      <c r="Q36" s="409" t="str">
        <f>K98</f>
        <v>N/A</v>
      </c>
    </row>
    <row r="37" spans="1:17">
      <c r="B37" t="s">
        <v>38</v>
      </c>
      <c r="C37" s="76">
        <v>0</v>
      </c>
      <c r="D37" s="79">
        <v>0</v>
      </c>
      <c r="E37" s="76">
        <v>0</v>
      </c>
      <c r="F37" s="79">
        <v>0</v>
      </c>
      <c r="G37" s="79"/>
      <c r="I37" s="79"/>
      <c r="J37" s="79"/>
      <c r="K37" s="79"/>
      <c r="O37" s="409" t="str">
        <f>I101</f>
        <v>cottonwood classical preparatory school Total</v>
      </c>
      <c r="P37" s="409">
        <f>J101</f>
        <v>31310</v>
      </c>
      <c r="Q37" s="409">
        <f>K101</f>
        <v>31310</v>
      </c>
    </row>
    <row r="38" spans="1:17">
      <c r="A38" t="s">
        <v>270</v>
      </c>
      <c r="C38" s="76">
        <v>0</v>
      </c>
      <c r="D38" s="79">
        <v>0</v>
      </c>
      <c r="E38" s="76">
        <v>0</v>
      </c>
      <c r="F38" s="79">
        <v>0</v>
      </c>
      <c r="G38" s="79"/>
      <c r="I38" s="79" t="str">
        <f>A38</f>
        <v>animas Total</v>
      </c>
      <c r="J38" s="126" t="str">
        <f>IF(C38=0,"N/A",D38/C38)</f>
        <v>N/A</v>
      </c>
      <c r="K38" s="126" t="str">
        <f>IF(E38=0,"N/A",F38/E38)</f>
        <v>N/A</v>
      </c>
      <c r="L38" t="s">
        <v>675</v>
      </c>
      <c r="O38" s="409" t="str">
        <f>I104</f>
        <v>cuba Total</v>
      </c>
      <c r="P38" s="409">
        <f>J104</f>
        <v>51620</v>
      </c>
      <c r="Q38" s="409">
        <f>K104</f>
        <v>53168.6</v>
      </c>
    </row>
    <row r="39" spans="1:17">
      <c r="A39" t="s">
        <v>163</v>
      </c>
      <c r="B39" t="s">
        <v>37</v>
      </c>
      <c r="C39" s="76">
        <v>0</v>
      </c>
      <c r="D39" s="79">
        <v>0</v>
      </c>
      <c r="E39" s="76">
        <v>0</v>
      </c>
      <c r="F39" s="79">
        <v>0</v>
      </c>
      <c r="G39" s="79"/>
      <c r="I39" s="79"/>
      <c r="O39" s="409" t="str">
        <f>I107</f>
        <v>deap Total</v>
      </c>
      <c r="P39" s="409" t="str">
        <f>J107</f>
        <v>N/A</v>
      </c>
      <c r="Q39" s="409" t="str">
        <f>K107</f>
        <v>N/A</v>
      </c>
    </row>
    <row r="40" spans="1:17">
      <c r="B40" t="s">
        <v>38</v>
      </c>
      <c r="C40" s="76">
        <v>0</v>
      </c>
      <c r="D40" s="79">
        <v>0</v>
      </c>
      <c r="E40" s="76">
        <v>0</v>
      </c>
      <c r="F40" s="79">
        <v>0</v>
      </c>
      <c r="G40" s="79"/>
      <c r="I40" s="79"/>
      <c r="J40" s="79"/>
      <c r="K40" s="79"/>
      <c r="L40" t="s">
        <v>675</v>
      </c>
      <c r="O40" s="409" t="str">
        <f>I110</f>
        <v>deming Total</v>
      </c>
      <c r="P40" s="409">
        <f>J110</f>
        <v>31158</v>
      </c>
      <c r="Q40" s="409">
        <f>K110</f>
        <v>31158</v>
      </c>
    </row>
    <row r="41" spans="1:17">
      <c r="A41" t="s">
        <v>271</v>
      </c>
      <c r="C41" s="76">
        <v>0</v>
      </c>
      <c r="D41" s="79">
        <v>0</v>
      </c>
      <c r="E41" s="76">
        <v>0</v>
      </c>
      <c r="F41" s="79">
        <v>0</v>
      </c>
      <c r="G41" s="79"/>
      <c r="I41" s="79" t="str">
        <f>A41</f>
        <v>anthony charter school Total</v>
      </c>
      <c r="J41" s="126" t="str">
        <f>IF(C41=0,"N/A",D41/C41)</f>
        <v>N/A</v>
      </c>
      <c r="K41" s="126" t="str">
        <f>IF(E41=0,"N/A",F41/E41)</f>
        <v>N/A</v>
      </c>
      <c r="O41" s="409" t="str">
        <f>I113</f>
        <v>des moines Total</v>
      </c>
      <c r="P41" s="409" t="str">
        <f>J113</f>
        <v>N/A</v>
      </c>
      <c r="Q41" s="409" t="str">
        <f>K113</f>
        <v>N/A</v>
      </c>
    </row>
    <row r="42" spans="1:17">
      <c r="A42" t="s">
        <v>63</v>
      </c>
      <c r="B42" t="s">
        <v>37</v>
      </c>
      <c r="C42" s="76">
        <v>9</v>
      </c>
      <c r="D42" s="79">
        <v>285843</v>
      </c>
      <c r="E42" s="76">
        <v>9</v>
      </c>
      <c r="F42" s="79">
        <v>285886</v>
      </c>
      <c r="G42" s="79"/>
      <c r="I42" s="79"/>
      <c r="J42" s="79"/>
      <c r="K42" s="79"/>
      <c r="L42" t="s">
        <v>675</v>
      </c>
      <c r="O42" s="409" t="str">
        <f>I116</f>
        <v>dexter Total</v>
      </c>
      <c r="P42" s="409">
        <f>J116</f>
        <v>33029.5</v>
      </c>
      <c r="Q42" s="409">
        <f>K116</f>
        <v>33029.5</v>
      </c>
    </row>
    <row r="43" spans="1:17">
      <c r="B43" t="s">
        <v>38</v>
      </c>
      <c r="C43" s="76">
        <v>0</v>
      </c>
      <c r="D43" s="79">
        <v>0</v>
      </c>
      <c r="E43" s="76">
        <v>0</v>
      </c>
      <c r="F43" s="79">
        <v>0</v>
      </c>
      <c r="G43" s="79"/>
      <c r="I43" s="79"/>
      <c r="J43" s="79"/>
      <c r="K43" s="79"/>
      <c r="O43" s="409" t="str">
        <f>I119</f>
        <v>dora Total</v>
      </c>
      <c r="P43" s="409" t="str">
        <f>J119</f>
        <v>N/A</v>
      </c>
      <c r="Q43" s="409" t="str">
        <f>K119</f>
        <v>N/A</v>
      </c>
    </row>
    <row r="44" spans="1:17">
      <c r="A44" t="s">
        <v>272</v>
      </c>
      <c r="C44" s="76">
        <v>9</v>
      </c>
      <c r="D44" s="79">
        <v>285843</v>
      </c>
      <c r="E44" s="76">
        <v>9</v>
      </c>
      <c r="F44" s="79">
        <v>285886</v>
      </c>
      <c r="G44" s="79"/>
      <c r="I44" s="79" t="str">
        <f>A44</f>
        <v>artesia Total</v>
      </c>
      <c r="J44" s="126">
        <f>IF(C44=0,"N/A",D44/C44)</f>
        <v>31760.333333333332</v>
      </c>
      <c r="K44" s="126">
        <f>IF(E44=0,"N/A",F44/E44)</f>
        <v>31765.111111111109</v>
      </c>
      <c r="L44" t="s">
        <v>675</v>
      </c>
      <c r="O44" s="409" t="str">
        <f>I122</f>
        <v>dream dine charter school Total</v>
      </c>
      <c r="P44" s="409" t="str">
        <f>J122</f>
        <v>N/A</v>
      </c>
      <c r="Q44" s="409" t="str">
        <f>K122</f>
        <v>N/A</v>
      </c>
    </row>
    <row r="45" spans="1:17">
      <c r="A45" t="s">
        <v>164</v>
      </c>
      <c r="B45" t="s">
        <v>37</v>
      </c>
      <c r="C45" s="76">
        <v>0</v>
      </c>
      <c r="D45" s="79">
        <v>0</v>
      </c>
      <c r="E45" s="76">
        <v>0</v>
      </c>
      <c r="F45" s="79">
        <v>0</v>
      </c>
      <c r="G45" s="79"/>
      <c r="I45" s="79"/>
      <c r="O45" s="409" t="str">
        <f>I125</f>
        <v>dulce Total</v>
      </c>
      <c r="P45" s="409">
        <f>J125</f>
        <v>48750</v>
      </c>
      <c r="Q45" s="409">
        <f>K125</f>
        <v>49250</v>
      </c>
    </row>
    <row r="46" spans="1:17">
      <c r="B46" t="s">
        <v>38</v>
      </c>
      <c r="C46" s="76">
        <v>0</v>
      </c>
      <c r="D46" s="79">
        <v>0</v>
      </c>
      <c r="E46" s="76">
        <v>0</v>
      </c>
      <c r="F46" s="79">
        <v>0</v>
      </c>
      <c r="G46" s="79"/>
      <c r="I46" s="79"/>
      <c r="J46" s="79"/>
      <c r="K46" s="79"/>
      <c r="L46" t="s">
        <v>675</v>
      </c>
      <c r="O46" s="409" t="str">
        <f>I128</f>
        <v>elida Total</v>
      </c>
      <c r="P46" s="409" t="str">
        <f>J128</f>
        <v>N/A</v>
      </c>
      <c r="Q46" s="409" t="str">
        <f>K128</f>
        <v>N/A</v>
      </c>
    </row>
    <row r="47" spans="1:17">
      <c r="A47" t="s">
        <v>273</v>
      </c>
      <c r="C47" s="76">
        <v>0</v>
      </c>
      <c r="D47" s="79">
        <v>0</v>
      </c>
      <c r="E47" s="76">
        <v>0</v>
      </c>
      <c r="F47" s="79">
        <v>0</v>
      </c>
      <c r="G47" s="79"/>
      <c r="I47" s="79" t="str">
        <f>A47</f>
        <v>ask academy (the) Total</v>
      </c>
      <c r="J47" s="126" t="str">
        <f>IF(C47=0,"N/A",D47/C47)</f>
        <v>N/A</v>
      </c>
      <c r="K47" s="126" t="str">
        <f>IF(E47=0,"N/A",F47/E47)</f>
        <v>N/A</v>
      </c>
      <c r="O47" s="409" t="str">
        <f>I131</f>
        <v>espanola Total</v>
      </c>
      <c r="P47" s="409">
        <f>J131</f>
        <v>44404.88636363636</v>
      </c>
      <c r="Q47" s="409">
        <f>K131</f>
        <v>44426.25</v>
      </c>
    </row>
    <row r="48" spans="1:17">
      <c r="A48" t="s">
        <v>64</v>
      </c>
      <c r="B48" t="s">
        <v>37</v>
      </c>
      <c r="C48" s="76">
        <v>2.9</v>
      </c>
      <c r="D48" s="79">
        <v>129484.97099999999</v>
      </c>
      <c r="E48" s="76">
        <v>2.9</v>
      </c>
      <c r="F48" s="79">
        <v>129484.97099999999</v>
      </c>
      <c r="G48" s="79"/>
      <c r="I48" s="79"/>
      <c r="J48" s="79"/>
      <c r="K48" s="79"/>
      <c r="L48" t="s">
        <v>675</v>
      </c>
      <c r="O48" s="409" t="str">
        <f>I134</f>
        <v>estancia Total</v>
      </c>
      <c r="P48" s="409">
        <f>J134</f>
        <v>34635.26315789474</v>
      </c>
      <c r="Q48" s="409">
        <f>K134</f>
        <v>34635.26315789474</v>
      </c>
    </row>
    <row r="49" spans="1:17">
      <c r="B49" t="s">
        <v>38</v>
      </c>
      <c r="C49" s="76">
        <v>0</v>
      </c>
      <c r="D49" s="79">
        <v>0</v>
      </c>
      <c r="E49" s="76">
        <v>0</v>
      </c>
      <c r="F49" s="79">
        <v>0</v>
      </c>
      <c r="G49" s="79"/>
      <c r="I49" s="79"/>
      <c r="J49" s="79"/>
      <c r="K49" s="79"/>
      <c r="O49" s="409" t="str">
        <f t="shared" ref="O49:Q49" si="1">I137</f>
        <v>estancia valley clasical academy Total</v>
      </c>
      <c r="P49" s="409" t="str">
        <f t="shared" si="1"/>
        <v>N/A</v>
      </c>
      <c r="Q49" s="409" t="str">
        <f t="shared" si="1"/>
        <v>N/A</v>
      </c>
    </row>
    <row r="50" spans="1:17">
      <c r="A50" t="s">
        <v>274</v>
      </c>
      <c r="C50" s="76">
        <v>2.9</v>
      </c>
      <c r="D50" s="79">
        <v>129484.97099999999</v>
      </c>
      <c r="E50" s="76">
        <v>2.9</v>
      </c>
      <c r="F50" s="79">
        <v>129484.97099999999</v>
      </c>
      <c r="G50" s="79"/>
      <c r="I50" s="79" t="str">
        <f>A50</f>
        <v>aztec Total</v>
      </c>
      <c r="J50" s="126">
        <f>IF(C50=0,"N/A",D50/C50)</f>
        <v>44649.99</v>
      </c>
      <c r="K50" s="126">
        <f>IF(E50=0,"N/A",F50/E50)</f>
        <v>44649.99</v>
      </c>
      <c r="L50" t="s">
        <v>675</v>
      </c>
      <c r="O50" s="409" t="str">
        <f>I140</f>
        <v>eunice Total</v>
      </c>
      <c r="P50" s="409" t="str">
        <f>J140</f>
        <v>N/A</v>
      </c>
      <c r="Q50" s="409" t="str">
        <f>K140</f>
        <v>N/A</v>
      </c>
    </row>
    <row r="51" spans="1:17">
      <c r="A51" t="s">
        <v>65</v>
      </c>
      <c r="B51" t="s">
        <v>37</v>
      </c>
      <c r="C51" s="76">
        <v>6</v>
      </c>
      <c r="D51" s="79">
        <v>192712</v>
      </c>
      <c r="E51" s="76">
        <v>6</v>
      </c>
      <c r="F51" s="79">
        <v>192712</v>
      </c>
      <c r="G51" s="79"/>
      <c r="I51" s="79"/>
      <c r="O51" s="409" t="str">
        <f>I143</f>
        <v>explore academy Total</v>
      </c>
      <c r="P51" s="409" t="str">
        <f>J143</f>
        <v>N/A</v>
      </c>
      <c r="Q51" s="409" t="str">
        <f>K143</f>
        <v>N/A</v>
      </c>
    </row>
    <row r="52" spans="1:17">
      <c r="B52" t="s">
        <v>38</v>
      </c>
      <c r="C52" s="76">
        <v>3</v>
      </c>
      <c r="D52" s="79">
        <v>87742</v>
      </c>
      <c r="E52" s="76">
        <v>3</v>
      </c>
      <c r="F52" s="79">
        <v>87742</v>
      </c>
      <c r="G52" s="79"/>
      <c r="I52" s="79"/>
      <c r="J52" s="79"/>
      <c r="K52" s="79"/>
      <c r="L52" t="s">
        <v>675</v>
      </c>
      <c r="O52" s="409" t="str">
        <f>I146</f>
        <v>farmington Total</v>
      </c>
      <c r="P52" s="409">
        <f>J146</f>
        <v>22848</v>
      </c>
      <c r="Q52" s="409">
        <f>K146</f>
        <v>22848</v>
      </c>
    </row>
    <row r="53" spans="1:17">
      <c r="A53" t="s">
        <v>275</v>
      </c>
      <c r="C53" s="76">
        <v>9</v>
      </c>
      <c r="D53" s="79">
        <v>280454</v>
      </c>
      <c r="E53" s="76">
        <v>9</v>
      </c>
      <c r="F53" s="79">
        <v>280454</v>
      </c>
      <c r="G53" s="79"/>
      <c r="I53" s="79" t="str">
        <f>A53</f>
        <v>belen Total</v>
      </c>
      <c r="J53" s="126">
        <f>IF(C53=0,"N/A",D53/C53)</f>
        <v>31161.555555555555</v>
      </c>
      <c r="K53" s="126">
        <f>IF(E53=0,"N/A",F53/E53)</f>
        <v>31161.555555555555</v>
      </c>
      <c r="O53" s="409" t="str">
        <f>I149</f>
        <v>floyd Total</v>
      </c>
      <c r="P53" s="409" t="str">
        <f>J149</f>
        <v>N/A</v>
      </c>
      <c r="Q53" s="409" t="str">
        <f>K149</f>
        <v>N/A</v>
      </c>
    </row>
    <row r="54" spans="1:17">
      <c r="A54" t="s">
        <v>66</v>
      </c>
      <c r="B54" t="s">
        <v>37</v>
      </c>
      <c r="C54" s="76">
        <v>4</v>
      </c>
      <c r="D54" s="79">
        <v>174126</v>
      </c>
      <c r="E54" s="76">
        <v>4</v>
      </c>
      <c r="F54" s="79">
        <v>174126</v>
      </c>
      <c r="G54" s="79"/>
      <c r="I54" s="79"/>
      <c r="J54" s="79"/>
      <c r="K54" s="79"/>
      <c r="L54" t="s">
        <v>675</v>
      </c>
      <c r="O54" s="409" t="str">
        <f t="shared" ref="O54" si="2">I152</f>
        <v>fort sumner Total</v>
      </c>
      <c r="P54" s="409">
        <f>J152</f>
        <v>44975</v>
      </c>
      <c r="Q54" s="409">
        <f>K152</f>
        <v>44975</v>
      </c>
    </row>
    <row r="55" spans="1:17">
      <c r="B55" t="s">
        <v>38</v>
      </c>
      <c r="C55" s="76">
        <v>0</v>
      </c>
      <c r="D55" s="79">
        <v>0</v>
      </c>
      <c r="E55" s="76">
        <v>0</v>
      </c>
      <c r="F55" s="79">
        <v>0</v>
      </c>
      <c r="G55" s="79"/>
      <c r="I55" s="79"/>
      <c r="J55" s="79"/>
      <c r="K55" s="79"/>
      <c r="O55" s="409" t="str">
        <f>I155</f>
        <v>gadsden Total</v>
      </c>
      <c r="P55" s="409">
        <f>J155</f>
        <v>34403.302325581397</v>
      </c>
      <c r="Q55" s="409">
        <f>K155</f>
        <v>34403.302325581397</v>
      </c>
    </row>
    <row r="56" spans="1:17">
      <c r="A56" t="s">
        <v>276</v>
      </c>
      <c r="C56" s="76">
        <v>4</v>
      </c>
      <c r="D56" s="79">
        <v>174126</v>
      </c>
      <c r="E56" s="76">
        <v>4</v>
      </c>
      <c r="F56" s="79">
        <v>174126</v>
      </c>
      <c r="G56" s="79"/>
      <c r="I56" s="79" t="str">
        <f>A56</f>
        <v>bloomfield Total</v>
      </c>
      <c r="J56" s="126">
        <f>IF(C56=0,"N/A",D56/C56)</f>
        <v>43531.5</v>
      </c>
      <c r="K56" s="126">
        <f>IF(E56=0,"N/A",F56/E56)</f>
        <v>43531.5</v>
      </c>
      <c r="L56" t="s">
        <v>675</v>
      </c>
      <c r="O56" s="409" t="str">
        <f>I158</f>
        <v>gallup Total</v>
      </c>
      <c r="P56" s="409">
        <f>J158</f>
        <v>51604</v>
      </c>
      <c r="Q56" s="409">
        <f>K158</f>
        <v>53922.75</v>
      </c>
    </row>
    <row r="57" spans="1:17">
      <c r="A57" t="s">
        <v>67</v>
      </c>
      <c r="B57" t="s">
        <v>37</v>
      </c>
      <c r="C57" s="76">
        <v>1</v>
      </c>
      <c r="D57" s="79">
        <v>47456</v>
      </c>
      <c r="E57" s="76">
        <v>1</v>
      </c>
      <c r="F57" s="79">
        <v>47457</v>
      </c>
      <c r="G57" s="79"/>
      <c r="I57" s="79"/>
      <c r="O57" s="409" t="str">
        <f t="shared" ref="O57:Q57" si="3">I161</f>
        <v>gilbert l. sena charter high school Total</v>
      </c>
      <c r="P57" s="409" t="str">
        <f t="shared" si="3"/>
        <v>N/A</v>
      </c>
      <c r="Q57" s="409" t="str">
        <f t="shared" si="3"/>
        <v>N/A</v>
      </c>
    </row>
    <row r="58" spans="1:17">
      <c r="B58" t="s">
        <v>38</v>
      </c>
      <c r="C58" s="76">
        <v>0</v>
      </c>
      <c r="D58" s="79">
        <v>0</v>
      </c>
      <c r="E58" s="76">
        <v>0</v>
      </c>
      <c r="F58" s="79">
        <v>0</v>
      </c>
      <c r="G58" s="79"/>
      <c r="I58" s="79"/>
      <c r="J58" s="79"/>
      <c r="K58" s="79"/>
      <c r="L58" t="s">
        <v>675</v>
      </c>
      <c r="O58" s="409" t="str">
        <f t="shared" ref="O58:Q58" si="4">I164</f>
        <v>grady Total</v>
      </c>
      <c r="P58" s="409" t="str">
        <f t="shared" si="4"/>
        <v>N/A</v>
      </c>
      <c r="Q58" s="409" t="str">
        <f t="shared" si="4"/>
        <v>N/A</v>
      </c>
    </row>
    <row r="59" spans="1:17">
      <c r="A59" t="s">
        <v>277</v>
      </c>
      <c r="C59" s="76">
        <v>1</v>
      </c>
      <c r="D59" s="79">
        <v>47456</v>
      </c>
      <c r="E59" s="76">
        <v>1</v>
      </c>
      <c r="F59" s="79">
        <v>47457</v>
      </c>
      <c r="G59" s="79"/>
      <c r="I59" s="79" t="str">
        <f>A59</f>
        <v>capitan Total</v>
      </c>
      <c r="J59" s="126">
        <f>IF(C59=0,"N/A",D59/C59)</f>
        <v>47456</v>
      </c>
      <c r="K59" s="126">
        <f>IF(E59=0,"N/A",F59/E59)</f>
        <v>47457</v>
      </c>
      <c r="O59" s="409" t="str">
        <f t="shared" ref="O59:Q59" si="5">I167</f>
        <v>grants-cibola Total</v>
      </c>
      <c r="P59" s="409">
        <f t="shared" si="5"/>
        <v>32070</v>
      </c>
      <c r="Q59" s="409">
        <f t="shared" si="5"/>
        <v>32310.521999999997</v>
      </c>
    </row>
    <row r="60" spans="1:17">
      <c r="A60" t="s">
        <v>165</v>
      </c>
      <c r="B60" t="s">
        <v>37</v>
      </c>
      <c r="C60" s="76">
        <v>0</v>
      </c>
      <c r="D60" s="79">
        <v>0</v>
      </c>
      <c r="E60" s="76">
        <v>0</v>
      </c>
      <c r="F60" s="79">
        <v>0</v>
      </c>
      <c r="G60" s="79"/>
      <c r="I60" s="79"/>
      <c r="J60" s="79"/>
      <c r="K60" s="79"/>
      <c r="L60" t="s">
        <v>675</v>
      </c>
      <c r="O60" s="409" t="str">
        <f t="shared" ref="O60:Q60" si="6">I170</f>
        <v>great academy (the) Total</v>
      </c>
      <c r="P60" s="409" t="str">
        <f t="shared" si="6"/>
        <v>N/A</v>
      </c>
      <c r="Q60" s="409" t="str">
        <f t="shared" si="6"/>
        <v>N/A</v>
      </c>
    </row>
    <row r="61" spans="1:17">
      <c r="B61" t="s">
        <v>38</v>
      </c>
      <c r="C61" s="76">
        <v>0</v>
      </c>
      <c r="D61" s="79">
        <v>0</v>
      </c>
      <c r="E61" s="76">
        <v>0</v>
      </c>
      <c r="F61" s="79">
        <v>0</v>
      </c>
      <c r="G61" s="79"/>
      <c r="I61" s="79"/>
      <c r="J61" s="79"/>
      <c r="K61" s="79"/>
      <c r="O61" s="409" t="str">
        <f t="shared" ref="O61:Q61" si="7">I173</f>
        <v>hagerman Total</v>
      </c>
      <c r="P61" s="409" t="str">
        <f t="shared" si="7"/>
        <v>N/A</v>
      </c>
      <c r="Q61" s="409" t="str">
        <f t="shared" si="7"/>
        <v>N/A</v>
      </c>
    </row>
    <row r="62" spans="1:17">
      <c r="A62" t="s">
        <v>278</v>
      </c>
      <c r="C62" s="76">
        <v>0</v>
      </c>
      <c r="D62" s="79">
        <v>0</v>
      </c>
      <c r="E62" s="76">
        <v>0</v>
      </c>
      <c r="F62" s="79">
        <v>0</v>
      </c>
      <c r="G62" s="79"/>
      <c r="I62" s="79" t="str">
        <f>A62</f>
        <v>carinos de los ninos charter school Total</v>
      </c>
      <c r="J62" s="126" t="str">
        <f>IF(C62=0,"N/A",D62/C62)</f>
        <v>N/A</v>
      </c>
      <c r="K62" s="126" t="str">
        <f>IF(E62=0,"N/A",F62/E62)</f>
        <v>N/A</v>
      </c>
      <c r="L62" t="s">
        <v>675</v>
      </c>
      <c r="O62" s="409" t="str">
        <f t="shared" ref="O62:Q62" si="8">I176</f>
        <v>hatch Total</v>
      </c>
      <c r="P62" s="409">
        <f t="shared" si="8"/>
        <v>39274.838709677417</v>
      </c>
      <c r="Q62" s="409">
        <f t="shared" si="8"/>
        <v>39274.838709677417</v>
      </c>
    </row>
    <row r="63" spans="1:17">
      <c r="A63" t="s">
        <v>68</v>
      </c>
      <c r="B63" t="s">
        <v>37</v>
      </c>
      <c r="C63" s="76">
        <v>8</v>
      </c>
      <c r="D63" s="79">
        <v>344450.2</v>
      </c>
      <c r="E63" s="76">
        <v>8</v>
      </c>
      <c r="F63" s="79">
        <v>344450.2</v>
      </c>
      <c r="G63" s="79"/>
      <c r="I63" s="79"/>
      <c r="O63" s="409" t="str">
        <f t="shared" ref="O63:Q63" si="9">I179</f>
        <v>health leadership high school Total</v>
      </c>
      <c r="P63" s="409">
        <f t="shared" si="9"/>
        <v>35535</v>
      </c>
      <c r="Q63" s="409">
        <f t="shared" si="9"/>
        <v>35668</v>
      </c>
    </row>
    <row r="64" spans="1:17">
      <c r="B64" t="s">
        <v>38</v>
      </c>
      <c r="C64" s="76">
        <v>0</v>
      </c>
      <c r="D64" s="79">
        <v>0</v>
      </c>
      <c r="E64" s="76">
        <v>0</v>
      </c>
      <c r="F64" s="79">
        <v>0</v>
      </c>
      <c r="G64" s="79"/>
      <c r="I64" s="79"/>
      <c r="J64" s="79"/>
      <c r="K64" s="79"/>
      <c r="L64" t="s">
        <v>675</v>
      </c>
      <c r="O64" s="409" t="str">
        <f t="shared" ref="O64:Q64" si="10">I182</f>
        <v>hobbs Total</v>
      </c>
      <c r="P64" s="409">
        <f t="shared" si="10"/>
        <v>38686.428571428572</v>
      </c>
      <c r="Q64" s="409">
        <f t="shared" si="10"/>
        <v>39193.857142857145</v>
      </c>
    </row>
    <row r="65" spans="1:17">
      <c r="A65" t="s">
        <v>279</v>
      </c>
      <c r="C65" s="76">
        <v>8</v>
      </c>
      <c r="D65" s="79">
        <v>344450.2</v>
      </c>
      <c r="E65" s="76">
        <v>8</v>
      </c>
      <c r="F65" s="79">
        <v>344450.2</v>
      </c>
      <c r="G65" s="79"/>
      <c r="I65" s="79" t="str">
        <f>A65</f>
        <v>carlsbad Total</v>
      </c>
      <c r="J65" s="126">
        <f>IF(C65=0,"N/A",D65/C65)</f>
        <v>43056.275000000001</v>
      </c>
      <c r="K65" s="126">
        <f>IF(E65=0,"N/A",F65/E65)</f>
        <v>43056.275000000001</v>
      </c>
      <c r="O65" s="409" t="str">
        <f t="shared" ref="O65:Q65" si="11">I185</f>
        <v>hondo valley Total</v>
      </c>
      <c r="P65" s="409" t="str">
        <f t="shared" si="11"/>
        <v>N/A</v>
      </c>
      <c r="Q65" s="409" t="str">
        <f t="shared" si="11"/>
        <v>N/A</v>
      </c>
    </row>
    <row r="66" spans="1:17">
      <c r="A66" t="s">
        <v>69</v>
      </c>
      <c r="B66" t="s">
        <v>37</v>
      </c>
      <c r="C66" s="76">
        <v>1</v>
      </c>
      <c r="D66" s="79">
        <v>24445</v>
      </c>
      <c r="E66" s="76">
        <v>1</v>
      </c>
      <c r="F66" s="79">
        <v>24445</v>
      </c>
      <c r="G66" s="79"/>
      <c r="I66" s="79"/>
      <c r="J66" s="79"/>
      <c r="K66" s="79"/>
      <c r="L66" t="s">
        <v>675</v>
      </c>
      <c r="O66" s="409" t="str">
        <f t="shared" ref="O66:Q66" si="12">I188</f>
        <v>horizon academy west Total</v>
      </c>
      <c r="P66" s="409" t="str">
        <f t="shared" si="12"/>
        <v>N/A</v>
      </c>
      <c r="Q66" s="409" t="str">
        <f t="shared" si="12"/>
        <v>N/A</v>
      </c>
    </row>
    <row r="67" spans="1:17">
      <c r="B67" t="s">
        <v>38</v>
      </c>
      <c r="C67" s="76">
        <v>0</v>
      </c>
      <c r="D67" s="79">
        <v>0</v>
      </c>
      <c r="E67" s="76">
        <v>0</v>
      </c>
      <c r="F67" s="79">
        <v>0</v>
      </c>
      <c r="G67" s="79"/>
      <c r="I67" s="79"/>
      <c r="J67" s="79"/>
      <c r="K67" s="79"/>
      <c r="O67" s="409" t="str">
        <f t="shared" ref="O67:Q67" si="13">I191</f>
        <v>house Total</v>
      </c>
      <c r="P67" s="409" t="str">
        <f t="shared" si="13"/>
        <v>N/A</v>
      </c>
      <c r="Q67" s="409" t="str">
        <f t="shared" si="13"/>
        <v>N/A</v>
      </c>
    </row>
    <row r="68" spans="1:17">
      <c r="A68" t="s">
        <v>280</v>
      </c>
      <c r="C68" s="76">
        <v>1</v>
      </c>
      <c r="D68" s="79">
        <v>24445</v>
      </c>
      <c r="E68" s="76">
        <v>1</v>
      </c>
      <c r="F68" s="79">
        <v>24445</v>
      </c>
      <c r="G68" s="79"/>
      <c r="I68" s="79" t="str">
        <f>A68</f>
        <v>carrizozo Total</v>
      </c>
      <c r="J68" s="126">
        <f>IF(C68=0,"N/A",D68/C68)</f>
        <v>24445</v>
      </c>
      <c r="K68" s="126">
        <f>IF(E68=0,"N/A",F68/E68)</f>
        <v>24445</v>
      </c>
      <c r="L68" t="s">
        <v>675</v>
      </c>
      <c r="O68" s="409" t="str">
        <f t="shared" ref="O68:Q68" si="14">I194</f>
        <v>j. paul taylor academy Total</v>
      </c>
      <c r="P68" s="409" t="str">
        <f t="shared" si="14"/>
        <v>N/A</v>
      </c>
      <c r="Q68" s="409" t="str">
        <f t="shared" si="14"/>
        <v>N/A</v>
      </c>
    </row>
    <row r="69" spans="1:17">
      <c r="A69" t="s">
        <v>70</v>
      </c>
      <c r="B69" t="s">
        <v>37</v>
      </c>
      <c r="C69" s="76">
        <v>13</v>
      </c>
      <c r="D69" s="79">
        <v>550866.23</v>
      </c>
      <c r="E69" s="76">
        <v>13</v>
      </c>
      <c r="F69" s="79">
        <v>550866.23</v>
      </c>
      <c r="G69" s="79"/>
      <c r="I69" s="79"/>
      <c r="O69" s="409" t="str">
        <f t="shared" ref="O69:Q69" si="15">I197</f>
        <v>jal Total</v>
      </c>
      <c r="P69" s="409" t="str">
        <f t="shared" si="15"/>
        <v>N/A</v>
      </c>
      <c r="Q69" s="409" t="str">
        <f t="shared" si="15"/>
        <v>N/A</v>
      </c>
    </row>
    <row r="70" spans="1:17">
      <c r="B70" t="s">
        <v>38</v>
      </c>
      <c r="C70" s="76">
        <v>0</v>
      </c>
      <c r="D70" s="79">
        <v>0</v>
      </c>
      <c r="E70" s="76">
        <v>0</v>
      </c>
      <c r="F70" s="79">
        <v>0</v>
      </c>
      <c r="G70" s="79"/>
      <c r="I70" s="79"/>
      <c r="J70" s="79"/>
      <c r="K70" s="79"/>
      <c r="L70" t="s">
        <v>675</v>
      </c>
      <c r="O70" s="409" t="str">
        <f t="shared" ref="O70:Q70" si="16">I200</f>
        <v>jemez mountain Total</v>
      </c>
      <c r="P70" s="409">
        <f t="shared" si="16"/>
        <v>35139</v>
      </c>
      <c r="Q70" s="409">
        <f t="shared" si="16"/>
        <v>40290.5</v>
      </c>
    </row>
    <row r="71" spans="1:17">
      <c r="A71" t="s">
        <v>281</v>
      </c>
      <c r="C71" s="76">
        <v>13</v>
      </c>
      <c r="D71" s="79">
        <v>550866.23</v>
      </c>
      <c r="E71" s="76">
        <v>13</v>
      </c>
      <c r="F71" s="79">
        <v>550866.23</v>
      </c>
      <c r="G71" s="79"/>
      <c r="I71" s="79" t="str">
        <f>A71</f>
        <v>central Total</v>
      </c>
      <c r="J71" s="126">
        <f>IF(C71=0,"N/A",D71/C71)</f>
        <v>42374.325384615382</v>
      </c>
      <c r="K71" s="126">
        <f>IF(E71=0,"N/A",F71/E71)</f>
        <v>42374.325384615382</v>
      </c>
      <c r="O71" s="409" t="str">
        <f t="shared" ref="O71:Q71" si="17">I203</f>
        <v>jemez valley Total</v>
      </c>
      <c r="P71" s="409">
        <f t="shared" si="17"/>
        <v>34642</v>
      </c>
      <c r="Q71" s="409">
        <f t="shared" si="17"/>
        <v>35055</v>
      </c>
    </row>
    <row r="72" spans="1:17">
      <c r="A72" t="s">
        <v>71</v>
      </c>
      <c r="B72" t="s">
        <v>37</v>
      </c>
      <c r="C72" s="76">
        <v>2</v>
      </c>
      <c r="D72" s="79">
        <v>63868</v>
      </c>
      <c r="E72" s="76">
        <v>2</v>
      </c>
      <c r="F72" s="79">
        <v>63870</v>
      </c>
      <c r="G72" s="79"/>
      <c r="I72" s="79"/>
      <c r="J72" s="79"/>
      <c r="K72" s="79"/>
      <c r="L72" t="s">
        <v>675</v>
      </c>
      <c r="O72" s="409" t="str">
        <f t="shared" ref="O72:Q72" si="18">I206</f>
        <v>la academia dolores huerta Total</v>
      </c>
      <c r="P72" s="409">
        <f t="shared" si="18"/>
        <v>37000</v>
      </c>
      <c r="Q72" s="409">
        <f t="shared" si="18"/>
        <v>37000</v>
      </c>
    </row>
    <row r="73" spans="1:17">
      <c r="B73" t="s">
        <v>38</v>
      </c>
      <c r="C73" s="76">
        <v>0</v>
      </c>
      <c r="D73" s="79">
        <v>0</v>
      </c>
      <c r="E73" s="76">
        <v>0</v>
      </c>
      <c r="F73" s="79">
        <v>0</v>
      </c>
      <c r="G73" s="79"/>
      <c r="I73" s="79"/>
      <c r="J73" s="79"/>
      <c r="K73" s="79"/>
      <c r="O73" s="409" t="str">
        <f t="shared" ref="O73:Q73" si="19">I209</f>
        <v>la promesa early learning center Total</v>
      </c>
      <c r="P73" s="409" t="str">
        <f t="shared" si="19"/>
        <v>N/A</v>
      </c>
      <c r="Q73" s="409" t="str">
        <f t="shared" si="19"/>
        <v>N/A</v>
      </c>
    </row>
    <row r="74" spans="1:17">
      <c r="A74" t="s">
        <v>282</v>
      </c>
      <c r="C74" s="76">
        <v>2</v>
      </c>
      <c r="D74" s="79">
        <v>63868</v>
      </c>
      <c r="E74" s="76">
        <v>2</v>
      </c>
      <c r="F74" s="79">
        <v>63870</v>
      </c>
      <c r="G74" s="79"/>
      <c r="I74" s="79" t="str">
        <f>A74</f>
        <v>chama Total</v>
      </c>
      <c r="J74" s="126">
        <f>IF(C74=0,"N/A",D74/C74)</f>
        <v>31934</v>
      </c>
      <c r="K74" s="126">
        <f>IF(E74=0,"N/A",F74/E74)</f>
        <v>31935</v>
      </c>
      <c r="L74" t="s">
        <v>675</v>
      </c>
      <c r="O74" s="409" t="str">
        <f t="shared" ref="O74:Q74" si="20">I212</f>
        <v>la resolana leadership academy Total</v>
      </c>
      <c r="P74" s="409" t="str">
        <f t="shared" si="20"/>
        <v>N/A</v>
      </c>
      <c r="Q74" s="409" t="str">
        <f t="shared" si="20"/>
        <v>N/A</v>
      </c>
    </row>
    <row r="75" spans="1:17">
      <c r="A75" t="s">
        <v>167</v>
      </c>
      <c r="B75" t="s">
        <v>37</v>
      </c>
      <c r="C75" s="76">
        <v>0</v>
      </c>
      <c r="D75" s="79">
        <v>0</v>
      </c>
      <c r="E75" s="76">
        <v>0</v>
      </c>
      <c r="F75" s="79">
        <v>0</v>
      </c>
      <c r="G75" s="79"/>
      <c r="I75" s="79"/>
      <c r="O75" s="409" t="str">
        <f t="shared" ref="O75:Q75" si="21">I215</f>
        <v>la tierra montessori of the arts and sciences Total</v>
      </c>
      <c r="P75" s="409" t="str">
        <f t="shared" si="21"/>
        <v>N/A</v>
      </c>
      <c r="Q75" s="409" t="str">
        <f t="shared" si="21"/>
        <v>N/A</v>
      </c>
    </row>
    <row r="76" spans="1:17">
      <c r="B76" t="s">
        <v>38</v>
      </c>
      <c r="C76" s="76">
        <v>0</v>
      </c>
      <c r="D76" s="79">
        <v>0</v>
      </c>
      <c r="E76" s="76">
        <v>0</v>
      </c>
      <c r="F76" s="79">
        <v>0</v>
      </c>
      <c r="G76" s="79"/>
      <c r="I76" s="79"/>
      <c r="J76" s="79"/>
      <c r="K76" s="79"/>
      <c r="L76" t="s">
        <v>675</v>
      </c>
      <c r="O76" s="409" t="str">
        <f t="shared" ref="O76:Q76" si="22">I218</f>
        <v>lake arthur Total</v>
      </c>
      <c r="P76" s="409" t="str">
        <f t="shared" si="22"/>
        <v>N/A</v>
      </c>
      <c r="Q76" s="409" t="str">
        <f t="shared" si="22"/>
        <v>N/A</v>
      </c>
    </row>
    <row r="77" spans="1:17">
      <c r="A77" t="s">
        <v>284</v>
      </c>
      <c r="C77" s="76">
        <v>0</v>
      </c>
      <c r="D77" s="79">
        <v>0</v>
      </c>
      <c r="E77" s="76">
        <v>0</v>
      </c>
      <c r="F77" s="79">
        <v>0</v>
      </c>
      <c r="G77" s="79"/>
      <c r="I77" s="79" t="str">
        <f>A77</f>
        <v>cien aguas international school Total</v>
      </c>
      <c r="J77" s="126" t="str">
        <f>IF(C77=0,"N/A",D77/C77)</f>
        <v>N/A</v>
      </c>
      <c r="K77" s="126" t="str">
        <f>IF(E77=0,"N/A",F77/E77)</f>
        <v>N/A</v>
      </c>
      <c r="O77" s="409" t="str">
        <f t="shared" ref="O77:Q77" si="23">I221</f>
        <v>las cruces Total</v>
      </c>
      <c r="P77" s="409">
        <f t="shared" si="23"/>
        <v>39730.762898550718</v>
      </c>
      <c r="Q77" s="409">
        <f t="shared" si="23"/>
        <v>39730.762898550718</v>
      </c>
    </row>
    <row r="78" spans="1:17">
      <c r="A78" t="s">
        <v>72</v>
      </c>
      <c r="B78" t="s">
        <v>37</v>
      </c>
      <c r="C78" s="76">
        <v>1</v>
      </c>
      <c r="D78" s="79">
        <v>39021</v>
      </c>
      <c r="E78" s="76">
        <v>1</v>
      </c>
      <c r="F78" s="79">
        <v>39021</v>
      </c>
      <c r="G78" s="79"/>
      <c r="I78" s="79"/>
      <c r="J78" s="79"/>
      <c r="K78" s="79"/>
      <c r="L78" t="s">
        <v>675</v>
      </c>
      <c r="O78" s="409" t="str">
        <f t="shared" ref="O78:Q78" si="24">I224</f>
        <v>las montanas charter high school Total</v>
      </c>
      <c r="P78" s="409" t="str">
        <f t="shared" si="24"/>
        <v>N/A</v>
      </c>
      <c r="Q78" s="409" t="str">
        <f t="shared" si="24"/>
        <v>N/A</v>
      </c>
    </row>
    <row r="79" spans="1:17">
      <c r="B79" t="s">
        <v>38</v>
      </c>
      <c r="C79" s="76">
        <v>0</v>
      </c>
      <c r="D79" s="79">
        <v>0</v>
      </c>
      <c r="E79" s="76">
        <v>0</v>
      </c>
      <c r="F79" s="79">
        <v>0</v>
      </c>
      <c r="G79" s="79"/>
      <c r="I79" s="79"/>
      <c r="J79" s="79"/>
      <c r="K79" s="79"/>
      <c r="O79" s="409" t="str">
        <f t="shared" ref="O79:Q79" si="25">I227</f>
        <v>las vegas city Total</v>
      </c>
      <c r="P79" s="409">
        <f t="shared" si="25"/>
        <v>36104.5</v>
      </c>
      <c r="Q79" s="409">
        <f t="shared" si="25"/>
        <v>36105.5</v>
      </c>
    </row>
    <row r="80" spans="1:17">
      <c r="A80" t="s">
        <v>285</v>
      </c>
      <c r="C80" s="76">
        <v>1</v>
      </c>
      <c r="D80" s="79">
        <v>39021</v>
      </c>
      <c r="E80" s="76">
        <v>1</v>
      </c>
      <c r="F80" s="79">
        <v>39021</v>
      </c>
      <c r="G80" s="79"/>
      <c r="I80" s="79" t="str">
        <f>A80</f>
        <v>cimarron Total</v>
      </c>
      <c r="J80" s="126">
        <f>IF(C80=0,"N/A",D80/C80)</f>
        <v>39021</v>
      </c>
      <c r="K80" s="126">
        <f>IF(E80=0,"N/A",F80/E80)</f>
        <v>39021</v>
      </c>
      <c r="L80" t="s">
        <v>675</v>
      </c>
      <c r="O80" s="409" t="str">
        <f t="shared" ref="O80:Q80" si="26">I230</f>
        <v>logan Total</v>
      </c>
      <c r="P80" s="409" t="str">
        <f t="shared" si="26"/>
        <v>N/A</v>
      </c>
      <c r="Q80" s="409" t="str">
        <f t="shared" si="26"/>
        <v>N/A</v>
      </c>
    </row>
    <row r="81" spans="1:17">
      <c r="A81" t="s">
        <v>73</v>
      </c>
      <c r="B81" t="s">
        <v>37</v>
      </c>
      <c r="C81" s="76">
        <v>0</v>
      </c>
      <c r="D81" s="79">
        <v>0</v>
      </c>
      <c r="E81" s="76">
        <v>0</v>
      </c>
      <c r="F81" s="79">
        <v>0</v>
      </c>
      <c r="G81" s="79"/>
      <c r="I81" s="79"/>
      <c r="O81" s="409" t="str">
        <f t="shared" ref="O81:Q81" si="27">I233</f>
        <v>lordsburg Total</v>
      </c>
      <c r="P81" s="409">
        <f t="shared" si="27"/>
        <v>21080.799999999999</v>
      </c>
      <c r="Q81" s="409">
        <f t="shared" si="27"/>
        <v>21423</v>
      </c>
    </row>
    <row r="82" spans="1:17">
      <c r="B82" t="s">
        <v>38</v>
      </c>
      <c r="C82" s="76">
        <v>0</v>
      </c>
      <c r="D82" s="79">
        <v>0</v>
      </c>
      <c r="E82" s="76">
        <v>0</v>
      </c>
      <c r="F82" s="79">
        <v>0</v>
      </c>
      <c r="G82" s="79"/>
      <c r="I82" s="79"/>
      <c r="J82" s="79"/>
      <c r="K82" s="79"/>
      <c r="L82" t="s">
        <v>675</v>
      </c>
      <c r="O82" s="409" t="str">
        <f t="shared" ref="O82:Q82" si="28">I236</f>
        <v>los alamos Total</v>
      </c>
      <c r="P82" s="409">
        <f t="shared" si="28"/>
        <v>33512.371063829793</v>
      </c>
      <c r="Q82" s="409">
        <f t="shared" si="28"/>
        <v>34517.657021276602</v>
      </c>
    </row>
    <row r="83" spans="1:17">
      <c r="A83" t="s">
        <v>286</v>
      </c>
      <c r="C83" s="76">
        <v>0</v>
      </c>
      <c r="D83" s="79">
        <v>0</v>
      </c>
      <c r="E83" s="76">
        <v>0</v>
      </c>
      <c r="F83" s="79">
        <v>0</v>
      </c>
      <c r="G83" s="79"/>
      <c r="I83" s="79" t="str">
        <f>A83</f>
        <v>clayton Total</v>
      </c>
      <c r="J83" s="126" t="str">
        <f>IF(C83=0,"N/A",D83/C83)</f>
        <v>N/A</v>
      </c>
      <c r="K83" s="126" t="str">
        <f>IF(E83=0,"N/A",F83/E83)</f>
        <v>N/A</v>
      </c>
      <c r="O83" s="409" t="str">
        <f t="shared" ref="O83:Q83" si="29">I239</f>
        <v>los lunas Total</v>
      </c>
      <c r="P83" s="409">
        <f t="shared" si="29"/>
        <v>41499.485714285714</v>
      </c>
      <c r="Q83" s="409">
        <f t="shared" si="29"/>
        <v>42340.925714285717</v>
      </c>
    </row>
    <row r="84" spans="1:17">
      <c r="A84" t="s">
        <v>74</v>
      </c>
      <c r="B84" t="s">
        <v>37</v>
      </c>
      <c r="C84" s="76">
        <v>1</v>
      </c>
      <c r="D84" s="79">
        <v>28088</v>
      </c>
      <c r="E84" s="76">
        <v>1</v>
      </c>
      <c r="F84" s="79">
        <v>28088</v>
      </c>
      <c r="G84" s="79"/>
      <c r="I84" s="79"/>
      <c r="J84" s="79"/>
      <c r="K84" s="79"/>
      <c r="L84" t="s">
        <v>675</v>
      </c>
      <c r="O84" s="409" t="str">
        <f t="shared" ref="O84:Q84" si="30">I242</f>
        <v>loving Total</v>
      </c>
      <c r="P84" s="409">
        <f t="shared" si="30"/>
        <v>29121</v>
      </c>
      <c r="Q84" s="409">
        <f t="shared" si="30"/>
        <v>29121</v>
      </c>
    </row>
    <row r="85" spans="1:17">
      <c r="B85" t="s">
        <v>38</v>
      </c>
      <c r="C85" s="76">
        <v>0</v>
      </c>
      <c r="D85" s="79">
        <v>0</v>
      </c>
      <c r="E85" s="76">
        <v>0</v>
      </c>
      <c r="F85" s="79">
        <v>0</v>
      </c>
      <c r="G85" s="79"/>
      <c r="I85" s="79"/>
      <c r="J85" s="79"/>
      <c r="K85" s="79"/>
      <c r="O85" s="409" t="str">
        <f t="shared" ref="O85:Q85" si="31">I245</f>
        <v>lovington Total</v>
      </c>
      <c r="P85" s="409">
        <f t="shared" si="31"/>
        <v>42303.199999999997</v>
      </c>
      <c r="Q85" s="409">
        <f t="shared" si="31"/>
        <v>42938.2</v>
      </c>
    </row>
    <row r="86" spans="1:17">
      <c r="A86" t="s">
        <v>287</v>
      </c>
      <c r="C86" s="76">
        <v>1</v>
      </c>
      <c r="D86" s="79">
        <v>28088</v>
      </c>
      <c r="E86" s="76">
        <v>1</v>
      </c>
      <c r="F86" s="79">
        <v>28088</v>
      </c>
      <c r="G86" s="79"/>
      <c r="I86" s="79" t="str">
        <f>A86</f>
        <v>cloudcroft Total</v>
      </c>
      <c r="J86" s="126">
        <f>IF(C86=0,"N/A",D86/C86)</f>
        <v>28088</v>
      </c>
      <c r="K86" s="126">
        <f>IF(E86=0,"N/A",F86/E86)</f>
        <v>28088</v>
      </c>
      <c r="L86" t="s">
        <v>675</v>
      </c>
      <c r="O86" s="409" t="str">
        <f t="shared" ref="O86:Q86" si="32">I248</f>
        <v>magdalena Total</v>
      </c>
      <c r="P86" s="409">
        <f t="shared" si="32"/>
        <v>28800</v>
      </c>
      <c r="Q86" s="409">
        <f t="shared" si="32"/>
        <v>28800</v>
      </c>
    </row>
    <row r="87" spans="1:17">
      <c r="A87" t="s">
        <v>75</v>
      </c>
      <c r="B87" t="s">
        <v>37</v>
      </c>
      <c r="C87" s="76">
        <v>9</v>
      </c>
      <c r="D87" s="79">
        <v>364855.54</v>
      </c>
      <c r="E87" s="76">
        <v>9</v>
      </c>
      <c r="F87" s="79">
        <v>371098.94</v>
      </c>
      <c r="G87" s="79"/>
      <c r="I87" s="79"/>
      <c r="O87" s="409" t="str">
        <f t="shared" ref="O87:Q87" si="33">I251</f>
        <v>masters program (the) Total</v>
      </c>
      <c r="P87" s="409">
        <f t="shared" si="33"/>
        <v>37856</v>
      </c>
      <c r="Q87" s="409">
        <f t="shared" si="33"/>
        <v>38234.666666666664</v>
      </c>
    </row>
    <row r="88" spans="1:17">
      <c r="B88" t="s">
        <v>38</v>
      </c>
      <c r="C88" s="76">
        <v>3</v>
      </c>
      <c r="D88" s="79">
        <v>90948</v>
      </c>
      <c r="E88" s="76">
        <v>3</v>
      </c>
      <c r="F88" s="79">
        <v>92196</v>
      </c>
      <c r="G88" s="79"/>
      <c r="I88" s="79"/>
      <c r="J88" s="79"/>
      <c r="K88" s="79"/>
      <c r="L88" t="s">
        <v>675</v>
      </c>
      <c r="O88" s="409" t="str">
        <f t="shared" ref="O88:Q88" si="34">I254</f>
        <v>maxwell Total</v>
      </c>
      <c r="P88" s="409" t="str">
        <f t="shared" si="34"/>
        <v>N/A</v>
      </c>
      <c r="Q88" s="409" t="str">
        <f t="shared" si="34"/>
        <v>N/A</v>
      </c>
    </row>
    <row r="89" spans="1:17">
      <c r="A89" t="s">
        <v>288</v>
      </c>
      <c r="C89" s="76">
        <v>12</v>
      </c>
      <c r="D89" s="79">
        <v>455803.54</v>
      </c>
      <c r="E89" s="76">
        <v>12</v>
      </c>
      <c r="F89" s="79">
        <v>463294.94</v>
      </c>
      <c r="G89" s="79"/>
      <c r="I89" s="79" t="str">
        <f>A89</f>
        <v>clovis Total</v>
      </c>
      <c r="J89" s="126">
        <f>IF(C89=0,"N/A",D89/C89)</f>
        <v>37983.628333333334</v>
      </c>
      <c r="K89" s="126">
        <f>IF(E89=0,"N/A",F89/E89)</f>
        <v>38607.911666666667</v>
      </c>
      <c r="O89" s="409" t="str">
        <f t="shared" ref="O89:Q89" si="35">I257</f>
        <v>mccurdy charter school Total</v>
      </c>
      <c r="P89" s="409">
        <f t="shared" si="35"/>
        <v>33000</v>
      </c>
      <c r="Q89" s="409">
        <f t="shared" si="35"/>
        <v>34000</v>
      </c>
    </row>
    <row r="90" spans="1:17">
      <c r="A90" t="s">
        <v>76</v>
      </c>
      <c r="B90" t="s">
        <v>37</v>
      </c>
      <c r="C90" s="76">
        <v>3</v>
      </c>
      <c r="D90" s="79">
        <v>139273</v>
      </c>
      <c r="E90" s="76">
        <v>3</v>
      </c>
      <c r="F90" s="79">
        <v>139273</v>
      </c>
      <c r="G90" s="79"/>
      <c r="I90" s="79"/>
      <c r="J90" s="79"/>
      <c r="K90" s="79"/>
      <c r="L90" t="s">
        <v>675</v>
      </c>
      <c r="O90" s="409" t="str">
        <f t="shared" ref="O90:Q90" si="36">I260</f>
        <v>media arts collaborative charter school Total</v>
      </c>
      <c r="P90" s="409" t="str">
        <f t="shared" si="36"/>
        <v>N/A</v>
      </c>
      <c r="Q90" s="409" t="str">
        <f t="shared" si="36"/>
        <v>N/A</v>
      </c>
    </row>
    <row r="91" spans="1:17">
      <c r="B91" t="s">
        <v>38</v>
      </c>
      <c r="C91" s="76">
        <v>0</v>
      </c>
      <c r="D91" s="79">
        <v>0</v>
      </c>
      <c r="E91" s="76">
        <v>0</v>
      </c>
      <c r="F91" s="79">
        <v>0</v>
      </c>
      <c r="G91" s="79"/>
      <c r="I91" s="79"/>
      <c r="J91" s="79"/>
      <c r="K91" s="79"/>
      <c r="O91" s="409" t="str">
        <f t="shared" ref="O91:Q91" si="37">I263</f>
        <v>melrose Total</v>
      </c>
      <c r="P91" s="409" t="str">
        <f t="shared" si="37"/>
        <v>N/A</v>
      </c>
      <c r="Q91" s="409" t="str">
        <f t="shared" si="37"/>
        <v>N/A</v>
      </c>
    </row>
    <row r="92" spans="1:17">
      <c r="A92" t="s">
        <v>289</v>
      </c>
      <c r="C92" s="76">
        <v>3</v>
      </c>
      <c r="D92" s="79">
        <v>139273</v>
      </c>
      <c r="E92" s="76">
        <v>3</v>
      </c>
      <c r="F92" s="79">
        <v>139273</v>
      </c>
      <c r="G92" s="79"/>
      <c r="I92" s="79" t="str">
        <f>A92</f>
        <v>cobre Total</v>
      </c>
      <c r="J92" s="126">
        <f>IF(C92=0,"N/A",D92/C92)</f>
        <v>46424.333333333336</v>
      </c>
      <c r="K92" s="126">
        <f>IF(E92=0,"N/A",F92/E92)</f>
        <v>46424.333333333336</v>
      </c>
      <c r="L92" t="s">
        <v>675</v>
      </c>
      <c r="O92" s="409" t="str">
        <f t="shared" ref="O92:Q92" si="38">I266</f>
        <v>mesa vista Total</v>
      </c>
      <c r="P92" s="409">
        <f t="shared" si="38"/>
        <v>52248</v>
      </c>
      <c r="Q92" s="409">
        <f t="shared" si="38"/>
        <v>52248</v>
      </c>
    </row>
    <row r="93" spans="1:17">
      <c r="A93" t="s">
        <v>168</v>
      </c>
      <c r="B93" t="s">
        <v>37</v>
      </c>
      <c r="C93" s="76">
        <v>0</v>
      </c>
      <c r="D93" s="79">
        <v>0</v>
      </c>
      <c r="E93" s="76">
        <v>0</v>
      </c>
      <c r="F93" s="79">
        <v>0</v>
      </c>
      <c r="G93" s="79"/>
      <c r="I93" s="79"/>
      <c r="O93" s="409" t="str">
        <f t="shared" ref="O93:Q93" si="39">I269</f>
        <v>mission achievement and success Total</v>
      </c>
      <c r="P93" s="409" t="str">
        <f t="shared" si="39"/>
        <v>N/A</v>
      </c>
      <c r="Q93" s="409" t="str">
        <f t="shared" si="39"/>
        <v>N/A</v>
      </c>
    </row>
    <row r="94" spans="1:17">
      <c r="B94" t="s">
        <v>38</v>
      </c>
      <c r="C94" s="76">
        <v>0</v>
      </c>
      <c r="D94" s="79">
        <v>0</v>
      </c>
      <c r="E94" s="76">
        <v>0</v>
      </c>
      <c r="F94" s="79">
        <v>0</v>
      </c>
      <c r="G94" s="79"/>
      <c r="I94" s="79"/>
      <c r="J94" s="79"/>
      <c r="K94" s="79"/>
      <c r="L94" t="s">
        <v>675</v>
      </c>
      <c r="O94" s="409" t="str">
        <f t="shared" ref="O94:Q94" si="40">I272</f>
        <v>monte del sol charter school Total</v>
      </c>
      <c r="P94" s="409" t="str">
        <f t="shared" si="40"/>
        <v>N/A</v>
      </c>
      <c r="Q94" s="409" t="str">
        <f t="shared" si="40"/>
        <v>N/A</v>
      </c>
    </row>
    <row r="95" spans="1:17">
      <c r="A95" t="s">
        <v>290</v>
      </c>
      <c r="C95" s="76">
        <v>0</v>
      </c>
      <c r="D95" s="79">
        <v>0</v>
      </c>
      <c r="E95" s="76">
        <v>0</v>
      </c>
      <c r="F95" s="79">
        <v>0</v>
      </c>
      <c r="G95" s="79"/>
      <c r="I95" s="79" t="str">
        <f>A95</f>
        <v>coral community charter Total</v>
      </c>
      <c r="J95" s="126" t="str">
        <f>IF(C95=0,"N/A",D95/C95)</f>
        <v>N/A</v>
      </c>
      <c r="K95" s="126" t="str">
        <f>IF(E95=0,"N/A",F95/E95)</f>
        <v>N/A</v>
      </c>
      <c r="O95" s="409" t="str">
        <f t="shared" ref="O95:Q95" si="41">I275</f>
        <v>montessori elementary school (the) Total</v>
      </c>
      <c r="P95" s="409" t="str">
        <f t="shared" si="41"/>
        <v>N/A</v>
      </c>
      <c r="Q95" s="409" t="str">
        <f t="shared" si="41"/>
        <v>N/A</v>
      </c>
    </row>
    <row r="96" spans="1:17">
      <c r="A96" t="s">
        <v>77</v>
      </c>
      <c r="B96" t="s">
        <v>37</v>
      </c>
      <c r="C96" s="76">
        <v>0</v>
      </c>
      <c r="D96" s="79">
        <v>0</v>
      </c>
      <c r="E96" s="76">
        <v>0</v>
      </c>
      <c r="F96" s="79">
        <v>0</v>
      </c>
      <c r="G96" s="79"/>
      <c r="I96" s="79"/>
      <c r="J96" s="79"/>
      <c r="K96" s="79"/>
      <c r="L96" t="s">
        <v>675</v>
      </c>
      <c r="O96" s="409" t="str">
        <f t="shared" ref="O96:Q96" si="42">I278</f>
        <v>mora Total</v>
      </c>
      <c r="P96" s="409">
        <f t="shared" si="42"/>
        <v>35006</v>
      </c>
      <c r="Q96" s="409">
        <f t="shared" si="42"/>
        <v>35007</v>
      </c>
    </row>
    <row r="97" spans="1:17">
      <c r="B97" t="s">
        <v>38</v>
      </c>
      <c r="C97" s="76">
        <v>0</v>
      </c>
      <c r="D97" s="79">
        <v>0</v>
      </c>
      <c r="E97" s="76">
        <v>0</v>
      </c>
      <c r="F97" s="79">
        <v>0</v>
      </c>
      <c r="G97" s="79"/>
      <c r="I97" s="79"/>
      <c r="J97" s="79"/>
      <c r="K97" s="79"/>
      <c r="O97" s="409" t="str">
        <f t="shared" ref="O97:Q97" si="43">I281</f>
        <v>moriarty-edgewood Total</v>
      </c>
      <c r="P97" s="409">
        <f t="shared" si="43"/>
        <v>33119.78</v>
      </c>
      <c r="Q97" s="409">
        <f t="shared" si="43"/>
        <v>33119.78</v>
      </c>
    </row>
    <row r="98" spans="1:17">
      <c r="A98" t="s">
        <v>291</v>
      </c>
      <c r="C98" s="76">
        <v>0</v>
      </c>
      <c r="D98" s="79">
        <v>0</v>
      </c>
      <c r="E98" s="76">
        <v>0</v>
      </c>
      <c r="F98" s="79">
        <v>0</v>
      </c>
      <c r="G98" s="79"/>
      <c r="I98" s="79" t="str">
        <f>A98</f>
        <v>corona Total</v>
      </c>
      <c r="J98" s="126" t="str">
        <f>IF(C98=0,"N/A",D98/C98)</f>
        <v>N/A</v>
      </c>
      <c r="K98" s="126" t="str">
        <f>IF(E98=0,"N/A",F98/E98)</f>
        <v>N/A</v>
      </c>
      <c r="L98" t="s">
        <v>675</v>
      </c>
      <c r="O98" s="409" t="str">
        <f t="shared" ref="O98:Q98" si="44">I284</f>
        <v>mosquero Total</v>
      </c>
      <c r="P98" s="409" t="str">
        <f t="shared" si="44"/>
        <v>N/A</v>
      </c>
      <c r="Q98" s="409" t="str">
        <f t="shared" si="44"/>
        <v>N/A</v>
      </c>
    </row>
    <row r="99" spans="1:17">
      <c r="A99" t="s">
        <v>169</v>
      </c>
      <c r="B99" t="s">
        <v>37</v>
      </c>
      <c r="C99" s="76">
        <v>1</v>
      </c>
      <c r="D99" s="79">
        <v>31310</v>
      </c>
      <c r="E99" s="76">
        <v>1</v>
      </c>
      <c r="F99" s="79">
        <v>31310</v>
      </c>
      <c r="G99" s="79"/>
      <c r="I99" s="79"/>
      <c r="O99" s="409" t="str">
        <f t="shared" ref="O99:Q99" si="45">I287</f>
        <v>mountainair Total</v>
      </c>
      <c r="P99" s="409" t="str">
        <f t="shared" si="45"/>
        <v>N/A</v>
      </c>
      <c r="Q99" s="409" t="str">
        <f t="shared" si="45"/>
        <v>N/A</v>
      </c>
    </row>
    <row r="100" spans="1:17">
      <c r="B100" t="s">
        <v>38</v>
      </c>
      <c r="C100" s="76">
        <v>0</v>
      </c>
      <c r="D100" s="79">
        <v>0</v>
      </c>
      <c r="E100" s="76">
        <v>0</v>
      </c>
      <c r="F100" s="79">
        <v>0</v>
      </c>
      <c r="G100" s="79"/>
      <c r="I100" s="79"/>
      <c r="J100" s="79"/>
      <c r="K100" s="79"/>
      <c r="L100" t="s">
        <v>675</v>
      </c>
      <c r="O100" s="409" t="str">
        <f t="shared" ref="O100:Q100" si="46">I290</f>
        <v>new america school las cruces Total</v>
      </c>
      <c r="P100" s="409">
        <f t="shared" si="46"/>
        <v>51235.62</v>
      </c>
      <c r="Q100" s="409">
        <f t="shared" si="46"/>
        <v>51235.62</v>
      </c>
    </row>
    <row r="101" spans="1:17">
      <c r="A101" t="s">
        <v>293</v>
      </c>
      <c r="C101" s="76">
        <v>1</v>
      </c>
      <c r="D101" s="79">
        <v>31310</v>
      </c>
      <c r="E101" s="76">
        <v>1</v>
      </c>
      <c r="F101" s="79">
        <v>31310</v>
      </c>
      <c r="G101" s="79"/>
      <c r="I101" s="79" t="str">
        <f>A101</f>
        <v>cottonwood classical preparatory school Total</v>
      </c>
      <c r="J101" s="126">
        <f>IF(C101=0,"N/A",D101/C101)</f>
        <v>31310</v>
      </c>
      <c r="K101" s="126">
        <f>IF(E101=0,"N/A",F101/E101)</f>
        <v>31310</v>
      </c>
      <c r="O101" s="409" t="str">
        <f t="shared" ref="O101:Q101" si="47">I293</f>
        <v>new america school new mexico Total</v>
      </c>
      <c r="P101" s="409">
        <f t="shared" si="47"/>
        <v>63546</v>
      </c>
      <c r="Q101" s="409">
        <f t="shared" si="47"/>
        <v>63546</v>
      </c>
    </row>
    <row r="102" spans="1:17">
      <c r="A102" t="s">
        <v>78</v>
      </c>
      <c r="B102" t="s">
        <v>37</v>
      </c>
      <c r="C102" s="76">
        <v>3</v>
      </c>
      <c r="D102" s="79">
        <v>154860</v>
      </c>
      <c r="E102" s="76">
        <v>3</v>
      </c>
      <c r="F102" s="79">
        <v>159505.79999999999</v>
      </c>
      <c r="G102" s="79"/>
      <c r="I102" s="79"/>
      <c r="J102" s="79"/>
      <c r="K102" s="79"/>
      <c r="L102" t="s">
        <v>675</v>
      </c>
      <c r="O102" s="409" t="str">
        <f t="shared" ref="O102:Q102" si="48">I296</f>
        <v>new mexico connections academy Total</v>
      </c>
      <c r="P102" s="409" t="str">
        <f t="shared" si="48"/>
        <v>N/A</v>
      </c>
      <c r="Q102" s="409" t="str">
        <f t="shared" si="48"/>
        <v>N/A</v>
      </c>
    </row>
    <row r="103" spans="1:17">
      <c r="B103" t="s">
        <v>38</v>
      </c>
      <c r="C103" s="76">
        <v>0</v>
      </c>
      <c r="D103" s="79">
        <v>0</v>
      </c>
      <c r="E103" s="76">
        <v>0</v>
      </c>
      <c r="F103" s="79">
        <v>0</v>
      </c>
      <c r="G103" s="79"/>
      <c r="I103" s="79"/>
      <c r="J103" s="79"/>
      <c r="K103" s="79"/>
      <c r="O103" s="409" t="str">
        <f t="shared" ref="O103:Q103" si="49">I299</f>
        <v>new mexico school for the arts Total</v>
      </c>
      <c r="P103" s="409" t="str">
        <f t="shared" si="49"/>
        <v>N/A</v>
      </c>
      <c r="Q103" s="409" t="str">
        <f t="shared" si="49"/>
        <v>N/A</v>
      </c>
    </row>
    <row r="104" spans="1:17">
      <c r="A104" t="s">
        <v>295</v>
      </c>
      <c r="C104" s="76">
        <v>3</v>
      </c>
      <c r="D104" s="79">
        <v>154860</v>
      </c>
      <c r="E104" s="76">
        <v>3</v>
      </c>
      <c r="F104" s="79">
        <v>159505.79999999999</v>
      </c>
      <c r="G104" s="79"/>
      <c r="I104" s="79" t="str">
        <f>A104</f>
        <v>cuba Total</v>
      </c>
      <c r="J104" s="126">
        <f>IF(C104=0,"N/A",D104/C104)</f>
        <v>51620</v>
      </c>
      <c r="K104" s="126">
        <f>IF(E104=0,"N/A",F104/E104)</f>
        <v>53168.6</v>
      </c>
      <c r="L104" t="s">
        <v>675</v>
      </c>
      <c r="O104" s="409" t="str">
        <f t="shared" ref="O104:Q104" si="50">I302</f>
        <v>north valley academy Total</v>
      </c>
      <c r="P104" s="409" t="str">
        <f t="shared" si="50"/>
        <v>N/A</v>
      </c>
      <c r="Q104" s="409" t="str">
        <f t="shared" si="50"/>
        <v>N/A</v>
      </c>
    </row>
    <row r="105" spans="1:17">
      <c r="A105" t="s">
        <v>172</v>
      </c>
      <c r="B105" t="s">
        <v>37</v>
      </c>
      <c r="C105" s="76">
        <v>0</v>
      </c>
      <c r="D105" s="79">
        <v>0</v>
      </c>
      <c r="E105" s="76">
        <v>0</v>
      </c>
      <c r="F105" s="79">
        <v>0</v>
      </c>
      <c r="G105" s="79"/>
      <c r="I105" s="79"/>
      <c r="O105" s="409" t="str">
        <f t="shared" ref="O105:Q105" si="51">I305</f>
        <v>pecos Total</v>
      </c>
      <c r="P105" s="409">
        <f t="shared" si="51"/>
        <v>39855</v>
      </c>
      <c r="Q105" s="409">
        <f t="shared" si="51"/>
        <v>39855</v>
      </c>
    </row>
    <row r="106" spans="1:17">
      <c r="B106" t="s">
        <v>38</v>
      </c>
      <c r="C106" s="76">
        <v>0</v>
      </c>
      <c r="D106" s="79">
        <v>0</v>
      </c>
      <c r="E106" s="76">
        <v>0</v>
      </c>
      <c r="F106" s="79">
        <v>0</v>
      </c>
      <c r="G106" s="79"/>
      <c r="I106" s="79"/>
      <c r="J106" s="79"/>
      <c r="K106" s="79"/>
      <c r="L106" t="s">
        <v>675</v>
      </c>
      <c r="O106" s="409" t="str">
        <f t="shared" ref="O106:Q106" si="52">I308</f>
        <v>penasco Total</v>
      </c>
      <c r="P106" s="409" t="str">
        <f t="shared" si="52"/>
        <v>N/A</v>
      </c>
      <c r="Q106" s="409" t="str">
        <f t="shared" si="52"/>
        <v>N/A</v>
      </c>
    </row>
    <row r="107" spans="1:17">
      <c r="A107" t="s">
        <v>296</v>
      </c>
      <c r="C107" s="76">
        <v>0</v>
      </c>
      <c r="D107" s="79">
        <v>0</v>
      </c>
      <c r="E107" s="76">
        <v>0</v>
      </c>
      <c r="F107" s="79">
        <v>0</v>
      </c>
      <c r="G107" s="79"/>
      <c r="I107" s="79" t="str">
        <f>A107</f>
        <v>deap Total</v>
      </c>
      <c r="J107" s="126" t="str">
        <f>IF(C107=0,"N/A",D107/C107)</f>
        <v>N/A</v>
      </c>
      <c r="K107" s="126" t="str">
        <f>IF(E107=0,"N/A",F107/E107)</f>
        <v>N/A</v>
      </c>
      <c r="O107" s="409" t="str">
        <f t="shared" ref="O107:Q107" si="53">I311</f>
        <v>pojoaque Total</v>
      </c>
      <c r="P107" s="409">
        <f t="shared" si="53"/>
        <v>35662.333333333336</v>
      </c>
      <c r="Q107" s="409">
        <f t="shared" si="53"/>
        <v>35662.333333333336</v>
      </c>
    </row>
    <row r="108" spans="1:17">
      <c r="A108" t="s">
        <v>79</v>
      </c>
      <c r="B108" t="s">
        <v>37</v>
      </c>
      <c r="C108" s="76">
        <v>5</v>
      </c>
      <c r="D108" s="79">
        <v>151560</v>
      </c>
      <c r="E108" s="76">
        <v>5</v>
      </c>
      <c r="F108" s="79">
        <v>151560</v>
      </c>
      <c r="G108" s="79"/>
      <c r="I108" s="79"/>
      <c r="J108" s="79"/>
      <c r="K108" s="79"/>
      <c r="L108" t="s">
        <v>675</v>
      </c>
      <c r="O108" s="409" t="str">
        <f t="shared" ref="O108:Q108" si="54">I314</f>
        <v>portales Total</v>
      </c>
      <c r="P108" s="409">
        <f t="shared" si="54"/>
        <v>31478.5</v>
      </c>
      <c r="Q108" s="409">
        <f t="shared" si="54"/>
        <v>33748.962500000001</v>
      </c>
    </row>
    <row r="109" spans="1:17">
      <c r="B109" t="s">
        <v>38</v>
      </c>
      <c r="C109" s="76">
        <v>1</v>
      </c>
      <c r="D109" s="79">
        <v>35388</v>
      </c>
      <c r="E109" s="76">
        <v>1</v>
      </c>
      <c r="F109" s="79">
        <v>35388</v>
      </c>
      <c r="G109" s="79"/>
      <c r="I109" s="79"/>
      <c r="J109" s="79"/>
      <c r="K109" s="79"/>
      <c r="O109" s="409" t="str">
        <f>I317</f>
        <v>quemado Total</v>
      </c>
      <c r="P109" s="409">
        <f>J317</f>
        <v>37531.25</v>
      </c>
      <c r="Q109" s="409">
        <f>K317</f>
        <v>37531.25</v>
      </c>
    </row>
    <row r="110" spans="1:17">
      <c r="A110" t="s">
        <v>297</v>
      </c>
      <c r="C110" s="76">
        <v>6</v>
      </c>
      <c r="D110" s="79">
        <v>186948</v>
      </c>
      <c r="E110" s="76">
        <v>6</v>
      </c>
      <c r="F110" s="79">
        <v>186948</v>
      </c>
      <c r="G110" s="79"/>
      <c r="I110" s="79" t="str">
        <f>A110</f>
        <v>deming Total</v>
      </c>
      <c r="J110" s="126">
        <f>IF(C110=0,"N/A",D110/C110)</f>
        <v>31158</v>
      </c>
      <c r="K110" s="126">
        <f>IF(E110=0,"N/A",F110/E110)</f>
        <v>31158</v>
      </c>
      <c r="L110" t="s">
        <v>675</v>
      </c>
      <c r="O110" s="409" t="str">
        <f>I320</f>
        <v>questa Total</v>
      </c>
      <c r="P110" s="409">
        <f>J320</f>
        <v>32066.5</v>
      </c>
      <c r="Q110" s="409">
        <f>K320</f>
        <v>32067.5</v>
      </c>
    </row>
    <row r="111" spans="1:17">
      <c r="A111" t="s">
        <v>80</v>
      </c>
      <c r="B111" t="s">
        <v>37</v>
      </c>
      <c r="C111" s="76">
        <v>0</v>
      </c>
      <c r="D111" s="79">
        <v>0</v>
      </c>
      <c r="E111" s="76">
        <v>0</v>
      </c>
      <c r="F111" s="79">
        <v>0</v>
      </c>
      <c r="G111" s="79"/>
      <c r="I111" s="79"/>
      <c r="O111" s="409" t="str">
        <f>I323</f>
        <v>raton Total</v>
      </c>
      <c r="P111" s="409">
        <f>J323</f>
        <v>23864.5</v>
      </c>
      <c r="Q111" s="409">
        <f>K323</f>
        <v>23865.5</v>
      </c>
    </row>
    <row r="112" spans="1:17">
      <c r="B112" t="s">
        <v>38</v>
      </c>
      <c r="C112" s="76">
        <v>0</v>
      </c>
      <c r="D112" s="79">
        <v>0</v>
      </c>
      <c r="E112" s="76">
        <v>0</v>
      </c>
      <c r="F112" s="79">
        <v>0</v>
      </c>
      <c r="G112" s="79"/>
      <c r="I112" s="79"/>
      <c r="J112" s="79"/>
      <c r="K112" s="79"/>
      <c r="L112" t="s">
        <v>675</v>
      </c>
      <c r="O112" s="409" t="str">
        <f>I326</f>
        <v>red river valley charter school Total</v>
      </c>
      <c r="P112" s="409" t="str">
        <f>J326</f>
        <v>N/A</v>
      </c>
      <c r="Q112" s="409" t="str">
        <f>K326</f>
        <v>N/A</v>
      </c>
    </row>
    <row r="113" spans="1:17">
      <c r="A113" t="s">
        <v>299</v>
      </c>
      <c r="C113" s="76">
        <v>0</v>
      </c>
      <c r="D113" s="79">
        <v>0</v>
      </c>
      <c r="E113" s="76">
        <v>0</v>
      </c>
      <c r="F113" s="79">
        <v>0</v>
      </c>
      <c r="G113" s="79"/>
      <c r="I113" s="79" t="str">
        <f>A113</f>
        <v>des moines Total</v>
      </c>
      <c r="J113" s="126" t="str">
        <f>IF(C113=0,"N/A",D113/C113)</f>
        <v>N/A</v>
      </c>
      <c r="K113" s="126" t="str">
        <f>IF(E113=0,"N/A",F113/E113)</f>
        <v>N/A</v>
      </c>
      <c r="O113" s="409" t="str">
        <f>I329</f>
        <v>reserve Total</v>
      </c>
      <c r="P113" s="409" t="str">
        <f>J329</f>
        <v>N/A</v>
      </c>
      <c r="Q113" s="409" t="str">
        <f>K329</f>
        <v>N/A</v>
      </c>
    </row>
    <row r="114" spans="1:17">
      <c r="A114" t="s">
        <v>81</v>
      </c>
      <c r="B114" t="s">
        <v>37</v>
      </c>
      <c r="C114" s="76">
        <v>2</v>
      </c>
      <c r="D114" s="79">
        <v>66059</v>
      </c>
      <c r="E114" s="76">
        <v>2</v>
      </c>
      <c r="F114" s="79">
        <v>66059</v>
      </c>
      <c r="G114" s="79"/>
      <c r="I114" s="79"/>
      <c r="J114" s="79"/>
      <c r="K114" s="79"/>
      <c r="L114" t="s">
        <v>675</v>
      </c>
      <c r="O114" s="409" t="str">
        <f>I332</f>
        <v>rio rancho Total</v>
      </c>
      <c r="P114" s="409">
        <f>J332</f>
        <v>52429.818181818184</v>
      </c>
      <c r="Q114" s="409">
        <f>K332</f>
        <v>52429.818181818184</v>
      </c>
    </row>
    <row r="115" spans="1:17">
      <c r="B115" t="s">
        <v>38</v>
      </c>
      <c r="C115" s="76">
        <v>0</v>
      </c>
      <c r="D115" s="79">
        <v>0</v>
      </c>
      <c r="E115" s="76">
        <v>0</v>
      </c>
      <c r="F115" s="79">
        <v>0</v>
      </c>
      <c r="G115" s="79"/>
      <c r="I115" s="79"/>
      <c r="J115" s="79"/>
      <c r="K115" s="79"/>
      <c r="O115" s="409" t="str">
        <f>I335</f>
        <v>roots and wings community charter school Total</v>
      </c>
      <c r="P115" s="409" t="str">
        <f>J335</f>
        <v>N/A</v>
      </c>
      <c r="Q115" s="409" t="str">
        <f>K335</f>
        <v>N/A</v>
      </c>
    </row>
    <row r="116" spans="1:17">
      <c r="A116" t="s">
        <v>300</v>
      </c>
      <c r="C116" s="76">
        <v>2</v>
      </c>
      <c r="D116" s="79">
        <v>66059</v>
      </c>
      <c r="E116" s="76">
        <v>2</v>
      </c>
      <c r="F116" s="79">
        <v>66059</v>
      </c>
      <c r="G116" s="79"/>
      <c r="I116" s="79" t="str">
        <f>A116</f>
        <v>dexter Total</v>
      </c>
      <c r="J116" s="126">
        <f>IF(C116=0,"N/A",D116/C116)</f>
        <v>33029.5</v>
      </c>
      <c r="K116" s="126">
        <f>IF(E116=0,"N/A",F116/E116)</f>
        <v>33029.5</v>
      </c>
      <c r="L116" t="s">
        <v>675</v>
      </c>
      <c r="O116" s="409" t="str">
        <f>I338</f>
        <v>roswell Total</v>
      </c>
      <c r="P116" s="409">
        <f>J338</f>
        <v>41726.6</v>
      </c>
      <c r="Q116" s="409">
        <f>K338</f>
        <v>41969.9</v>
      </c>
    </row>
    <row r="117" spans="1:17">
      <c r="A117" t="s">
        <v>82</v>
      </c>
      <c r="B117" t="s">
        <v>37</v>
      </c>
      <c r="C117" s="76">
        <v>0</v>
      </c>
      <c r="D117" s="79">
        <v>0</v>
      </c>
      <c r="E117" s="76">
        <v>0</v>
      </c>
      <c r="F117" s="79">
        <v>0</v>
      </c>
      <c r="G117" s="79"/>
      <c r="I117" s="79"/>
      <c r="O117" s="409" t="str">
        <f>I341</f>
        <v>roy Total</v>
      </c>
      <c r="P117" s="409" t="str">
        <f>J341</f>
        <v>N/A</v>
      </c>
      <c r="Q117" s="409" t="str">
        <f>K341</f>
        <v>N/A</v>
      </c>
    </row>
    <row r="118" spans="1:17">
      <c r="B118" t="s">
        <v>38</v>
      </c>
      <c r="C118" s="76">
        <v>0</v>
      </c>
      <c r="D118" s="79">
        <v>0</v>
      </c>
      <c r="E118" s="76">
        <v>0</v>
      </c>
      <c r="F118" s="79">
        <v>0</v>
      </c>
      <c r="G118" s="79"/>
      <c r="I118" s="79"/>
      <c r="J118" s="79"/>
      <c r="K118" s="79"/>
      <c r="L118" t="s">
        <v>675</v>
      </c>
      <c r="O118" s="409" t="str">
        <f>I344</f>
        <v>ruidoso Total</v>
      </c>
      <c r="P118" s="409">
        <f>J344</f>
        <v>39473.599999999999</v>
      </c>
      <c r="Q118" s="409">
        <f>K344</f>
        <v>39473.599999999999</v>
      </c>
    </row>
    <row r="119" spans="1:17">
      <c r="A119" t="s">
        <v>302</v>
      </c>
      <c r="C119" s="76">
        <v>0</v>
      </c>
      <c r="D119" s="79">
        <v>0</v>
      </c>
      <c r="E119" s="76">
        <v>0</v>
      </c>
      <c r="F119" s="79">
        <v>0</v>
      </c>
      <c r="G119" s="79"/>
      <c r="I119" s="79" t="str">
        <f>A119</f>
        <v>dora Total</v>
      </c>
      <c r="J119" s="126" t="str">
        <f>IF(C119=0,"N/A",D119/C119)</f>
        <v>N/A</v>
      </c>
      <c r="K119" s="126" t="str">
        <f>IF(E119=0,"N/A",F119/E119)</f>
        <v>N/A</v>
      </c>
      <c r="O119" s="409" t="str">
        <f>I347</f>
        <v>san jon Total</v>
      </c>
      <c r="P119" s="409" t="str">
        <f>J347</f>
        <v>N/A</v>
      </c>
      <c r="Q119" s="409" t="str">
        <f>K347</f>
        <v>N/A</v>
      </c>
    </row>
    <row r="120" spans="1:17">
      <c r="A120" t="s">
        <v>174</v>
      </c>
      <c r="B120" t="s">
        <v>37</v>
      </c>
      <c r="C120" s="76">
        <v>0</v>
      </c>
      <c r="D120" s="79">
        <v>0</v>
      </c>
      <c r="E120" s="76">
        <v>0</v>
      </c>
      <c r="F120" s="79">
        <v>0</v>
      </c>
      <c r="G120" s="79"/>
      <c r="I120" s="79"/>
      <c r="J120" s="79"/>
      <c r="K120" s="79"/>
      <c r="L120" t="s">
        <v>675</v>
      </c>
      <c r="O120" s="409" t="str">
        <f>I350</f>
        <v>sandoval academy of bilingual education Total</v>
      </c>
      <c r="P120" s="409" t="str">
        <f>J350</f>
        <v>N/A</v>
      </c>
      <c r="Q120" s="409" t="str">
        <f>K350</f>
        <v>N/A</v>
      </c>
    </row>
    <row r="121" spans="1:17">
      <c r="B121" t="s">
        <v>38</v>
      </c>
      <c r="C121" s="76">
        <v>0</v>
      </c>
      <c r="D121" s="79">
        <v>0</v>
      </c>
      <c r="E121" s="76">
        <v>0</v>
      </c>
      <c r="F121" s="79">
        <v>0</v>
      </c>
      <c r="G121" s="79"/>
      <c r="I121" s="79"/>
      <c r="J121" s="79"/>
      <c r="K121" s="79"/>
      <c r="O121" s="409" t="str">
        <f>I353</f>
        <v>santa fe Total</v>
      </c>
      <c r="P121" s="409">
        <f>J353</f>
        <v>48651.798213931339</v>
      </c>
      <c r="Q121" s="409">
        <f>K353</f>
        <v>48651.798213931339</v>
      </c>
    </row>
    <row r="122" spans="1:17">
      <c r="A122" t="s">
        <v>303</v>
      </c>
      <c r="C122" s="76">
        <v>0</v>
      </c>
      <c r="D122" s="79">
        <v>0</v>
      </c>
      <c r="E122" s="76">
        <v>0</v>
      </c>
      <c r="F122" s="79">
        <v>0</v>
      </c>
      <c r="G122" s="79"/>
      <c r="I122" s="79" t="str">
        <f>A122</f>
        <v>dream dine charter school Total</v>
      </c>
      <c r="J122" s="126" t="str">
        <f>IF(C122=0,"N/A",D122/C122)</f>
        <v>N/A</v>
      </c>
      <c r="K122" s="126" t="str">
        <f>IF(E122=0,"N/A",F122/E122)</f>
        <v>N/A</v>
      </c>
      <c r="L122" t="s">
        <v>675</v>
      </c>
      <c r="O122" s="409" t="str">
        <f>I356</f>
        <v>santa rosa Total</v>
      </c>
      <c r="P122" s="409">
        <f>J356</f>
        <v>29500</v>
      </c>
      <c r="Q122" s="409">
        <f>K356</f>
        <v>29501</v>
      </c>
    </row>
    <row r="123" spans="1:17">
      <c r="A123" t="s">
        <v>83</v>
      </c>
      <c r="B123" t="s">
        <v>37</v>
      </c>
      <c r="C123" s="76">
        <v>2</v>
      </c>
      <c r="D123" s="79">
        <v>97500</v>
      </c>
      <c r="E123" s="76">
        <v>2</v>
      </c>
      <c r="F123" s="79">
        <v>98500</v>
      </c>
      <c r="G123" s="79"/>
      <c r="I123" s="79"/>
      <c r="O123" s="409" t="str">
        <f>I359</f>
        <v>school of dreams academy Total</v>
      </c>
      <c r="P123" s="409" t="str">
        <f>J359</f>
        <v>N/A</v>
      </c>
      <c r="Q123" s="409" t="str">
        <f>K359</f>
        <v>N/A</v>
      </c>
    </row>
    <row r="124" spans="1:17">
      <c r="B124" t="s">
        <v>38</v>
      </c>
      <c r="C124" s="76">
        <v>0</v>
      </c>
      <c r="D124" s="79">
        <v>0</v>
      </c>
      <c r="E124" s="76">
        <v>0</v>
      </c>
      <c r="F124" s="79">
        <v>0</v>
      </c>
      <c r="G124" s="79"/>
      <c r="I124" s="79"/>
      <c r="J124" s="79"/>
      <c r="K124" s="79"/>
      <c r="L124" t="s">
        <v>675</v>
      </c>
      <c r="O124" s="409" t="str">
        <f>I362</f>
        <v>silver city Total</v>
      </c>
      <c r="P124" s="409">
        <f>J362</f>
        <v>36190.5</v>
      </c>
      <c r="Q124" s="409">
        <f>K362</f>
        <v>36191.5</v>
      </c>
    </row>
    <row r="125" spans="1:17">
      <c r="A125" t="s">
        <v>304</v>
      </c>
      <c r="C125" s="76">
        <v>2</v>
      </c>
      <c r="D125" s="79">
        <v>97500</v>
      </c>
      <c r="E125" s="76">
        <v>2</v>
      </c>
      <c r="F125" s="79">
        <v>98500</v>
      </c>
      <c r="G125" s="79"/>
      <c r="I125" s="79" t="str">
        <f>A125</f>
        <v>dulce Total</v>
      </c>
      <c r="J125" s="126">
        <f>IF(C125=0,"N/A",D125/C125)</f>
        <v>48750</v>
      </c>
      <c r="K125" s="126">
        <f>IF(E125=0,"N/A",F125/E125)</f>
        <v>49250</v>
      </c>
      <c r="O125" s="409" t="str">
        <f>I365</f>
        <v>six directions indigenous school Total</v>
      </c>
      <c r="P125" s="409" t="str">
        <f>J365</f>
        <v>N/A</v>
      </c>
      <c r="Q125" s="409" t="str">
        <f>K365</f>
        <v>N/A</v>
      </c>
    </row>
    <row r="126" spans="1:17">
      <c r="A126" t="s">
        <v>84</v>
      </c>
      <c r="B126" t="s">
        <v>37</v>
      </c>
      <c r="C126" s="76">
        <v>0</v>
      </c>
      <c r="D126" s="79">
        <v>0</v>
      </c>
      <c r="E126" s="76">
        <v>0</v>
      </c>
      <c r="F126" s="79">
        <v>0</v>
      </c>
      <c r="G126" s="79"/>
      <c r="I126" s="79"/>
      <c r="J126" s="79"/>
      <c r="K126" s="79"/>
      <c r="L126" t="s">
        <v>675</v>
      </c>
      <c r="O126" s="409" t="str">
        <f>I368</f>
        <v>socorro Total</v>
      </c>
      <c r="P126" s="409">
        <f>J368</f>
        <v>35845.700499999999</v>
      </c>
      <c r="Q126" s="409">
        <f>K368</f>
        <v>35845.700499999999</v>
      </c>
    </row>
    <row r="127" spans="1:17">
      <c r="B127" t="s">
        <v>38</v>
      </c>
      <c r="C127" s="76">
        <v>0</v>
      </c>
      <c r="D127" s="79">
        <v>0</v>
      </c>
      <c r="E127" s="76">
        <v>0</v>
      </c>
      <c r="F127" s="79">
        <v>0</v>
      </c>
      <c r="G127" s="79"/>
      <c r="I127" s="79"/>
      <c r="J127" s="79"/>
      <c r="K127" s="79"/>
      <c r="O127" s="409" t="str">
        <f>I371</f>
        <v>south valley preparatory school Total</v>
      </c>
      <c r="P127" s="409" t="str">
        <f>J371</f>
        <v>N/A</v>
      </c>
      <c r="Q127" s="409" t="str">
        <f>K371</f>
        <v>N/A</v>
      </c>
    </row>
    <row r="128" spans="1:17">
      <c r="A128" t="s">
        <v>307</v>
      </c>
      <c r="C128" s="76">
        <v>0</v>
      </c>
      <c r="D128" s="79">
        <v>0</v>
      </c>
      <c r="E128" s="76">
        <v>0</v>
      </c>
      <c r="F128" s="79">
        <v>0</v>
      </c>
      <c r="G128" s="79"/>
      <c r="I128" s="79" t="str">
        <f>A128</f>
        <v>elida Total</v>
      </c>
      <c r="J128" s="126" t="str">
        <f>IF(C128=0,"N/A",D128/C128)</f>
        <v>N/A</v>
      </c>
      <c r="K128" s="126" t="str">
        <f>IF(E128=0,"N/A",F128/E128)</f>
        <v>N/A</v>
      </c>
      <c r="L128" t="s">
        <v>675</v>
      </c>
      <c r="O128" s="409" t="str">
        <f>I374</f>
        <v>southwest aeronautics mathematics and science Total</v>
      </c>
      <c r="P128" s="409" t="str">
        <f>J374</f>
        <v>N/A</v>
      </c>
      <c r="Q128" s="409" t="str">
        <f>K374</f>
        <v>N/A</v>
      </c>
    </row>
    <row r="129" spans="1:17">
      <c r="A129" t="s">
        <v>85</v>
      </c>
      <c r="B129" t="s">
        <v>37</v>
      </c>
      <c r="C129" s="76">
        <v>7.8</v>
      </c>
      <c r="D129" s="79">
        <v>360768</v>
      </c>
      <c r="E129" s="76">
        <v>7.8</v>
      </c>
      <c r="F129" s="79">
        <v>360956</v>
      </c>
      <c r="G129" s="79"/>
      <c r="I129" s="79"/>
      <c r="O129" s="409" t="str">
        <f>I377</f>
        <v>southwest primary learning center Total</v>
      </c>
      <c r="P129" s="409" t="str">
        <f>J377</f>
        <v>N/A</v>
      </c>
      <c r="Q129" s="409" t="str">
        <f>K377</f>
        <v>N/A</v>
      </c>
    </row>
    <row r="130" spans="1:17">
      <c r="B130" t="s">
        <v>38</v>
      </c>
      <c r="C130" s="76">
        <v>1</v>
      </c>
      <c r="D130" s="79">
        <v>29995</v>
      </c>
      <c r="E130" s="76">
        <v>1</v>
      </c>
      <c r="F130" s="79">
        <v>29995</v>
      </c>
      <c r="G130" s="79"/>
      <c r="I130" s="79"/>
      <c r="J130" s="79"/>
      <c r="K130" s="79"/>
      <c r="L130" t="s">
        <v>675</v>
      </c>
      <c r="O130" s="409" t="str">
        <f>I380</f>
        <v>southwest secondary learning center Total</v>
      </c>
      <c r="P130" s="409" t="str">
        <f>J380</f>
        <v>N/A</v>
      </c>
      <c r="Q130" s="409" t="str">
        <f>K380</f>
        <v>N/A</v>
      </c>
    </row>
    <row r="131" spans="1:17">
      <c r="A131" t="s">
        <v>308</v>
      </c>
      <c r="C131" s="76">
        <v>8.8000000000000007</v>
      </c>
      <c r="D131" s="79">
        <v>390763</v>
      </c>
      <c r="E131" s="76">
        <v>8.8000000000000007</v>
      </c>
      <c r="F131" s="79">
        <v>390951</v>
      </c>
      <c r="G131" s="79"/>
      <c r="I131" s="79" t="str">
        <f>A131</f>
        <v>espanola Total</v>
      </c>
      <c r="J131" s="126">
        <f>IF(C131=0,"N/A",D131/C131)</f>
        <v>44404.88636363636</v>
      </c>
      <c r="K131" s="126">
        <f>IF(E131=0,"N/A",F131/E131)</f>
        <v>44426.25</v>
      </c>
      <c r="O131" s="409" t="str">
        <f>I383</f>
        <v>springer Total</v>
      </c>
      <c r="P131" s="409" t="str">
        <f>J383</f>
        <v>N/A</v>
      </c>
      <c r="Q131" s="409" t="str">
        <f>K383</f>
        <v>N/A</v>
      </c>
    </row>
    <row r="132" spans="1:17">
      <c r="A132" t="s">
        <v>86</v>
      </c>
      <c r="B132" t="s">
        <v>37</v>
      </c>
      <c r="C132" s="76">
        <v>1.9</v>
      </c>
      <c r="D132" s="79">
        <v>65807</v>
      </c>
      <c r="E132" s="76">
        <v>1.9</v>
      </c>
      <c r="F132" s="79">
        <v>65807</v>
      </c>
      <c r="G132" s="79"/>
      <c r="I132" s="79"/>
      <c r="J132" s="79"/>
      <c r="K132" s="79"/>
      <c r="L132" t="s">
        <v>675</v>
      </c>
      <c r="O132" s="409" t="str">
        <f>I386</f>
        <v>T or C Total</v>
      </c>
      <c r="P132" s="409">
        <f>J386</f>
        <v>34710.333333333336</v>
      </c>
      <c r="Q132" s="409">
        <f>K386</f>
        <v>34710.333333333336</v>
      </c>
    </row>
    <row r="133" spans="1:17">
      <c r="B133" t="s">
        <v>38</v>
      </c>
      <c r="C133" s="76">
        <v>0</v>
      </c>
      <c r="D133" s="79">
        <v>0</v>
      </c>
      <c r="E133" s="76">
        <v>0</v>
      </c>
      <c r="F133" s="79">
        <v>0</v>
      </c>
      <c r="G133" s="79"/>
      <c r="I133" s="79"/>
      <c r="J133" s="79"/>
      <c r="K133" s="79"/>
      <c r="O133" s="409" t="str">
        <f>I389</f>
        <v>taos Total</v>
      </c>
      <c r="P133" s="409">
        <f>J389</f>
        <v>34430.232558139534</v>
      </c>
      <c r="Q133" s="409">
        <f>K389</f>
        <v>36027.441860465115</v>
      </c>
    </row>
    <row r="134" spans="1:17">
      <c r="A134" t="s">
        <v>309</v>
      </c>
      <c r="C134" s="76">
        <v>1.9</v>
      </c>
      <c r="D134" s="79">
        <v>65807</v>
      </c>
      <c r="E134" s="76">
        <v>1.9</v>
      </c>
      <c r="F134" s="79">
        <v>65807</v>
      </c>
      <c r="G134" s="79"/>
      <c r="I134" s="79" t="str">
        <f>A134</f>
        <v>estancia Total</v>
      </c>
      <c r="J134" s="126">
        <f>IF(C134=0,"N/A",D134/C134)</f>
        <v>34635.26315789474</v>
      </c>
      <c r="K134" s="126">
        <f>IF(E134=0,"N/A",F134/E134)</f>
        <v>34635.26315789474</v>
      </c>
      <c r="L134" t="s">
        <v>675</v>
      </c>
      <c r="O134" s="409" t="str">
        <f>I392</f>
        <v>taos academy charter school Total</v>
      </c>
      <c r="P134" s="409" t="str">
        <f>J392</f>
        <v>N/A</v>
      </c>
      <c r="Q134" s="409" t="str">
        <f>K392</f>
        <v>N/A</v>
      </c>
    </row>
    <row r="135" spans="1:17">
      <c r="A135" t="s">
        <v>177</v>
      </c>
      <c r="B135" t="s">
        <v>37</v>
      </c>
      <c r="C135" s="76">
        <v>0</v>
      </c>
      <c r="D135" s="79">
        <v>0</v>
      </c>
      <c r="E135" s="76">
        <v>0</v>
      </c>
      <c r="F135" s="79">
        <v>0</v>
      </c>
      <c r="G135" s="79"/>
      <c r="I135" s="79"/>
      <c r="O135" s="409" t="str">
        <f>I395</f>
        <v>taos integrated school of the arts Total</v>
      </c>
      <c r="P135" s="409">
        <f>J395</f>
        <v>47000</v>
      </c>
      <c r="Q135" s="409">
        <f>K395</f>
        <v>47200</v>
      </c>
    </row>
    <row r="136" spans="1:17">
      <c r="B136" t="s">
        <v>38</v>
      </c>
      <c r="C136" s="76">
        <v>0</v>
      </c>
      <c r="D136" s="79">
        <v>0</v>
      </c>
      <c r="E136" s="76">
        <v>0</v>
      </c>
      <c r="F136" s="79">
        <v>0</v>
      </c>
      <c r="G136" s="79"/>
      <c r="I136" s="79"/>
      <c r="J136" s="79"/>
      <c r="K136" s="79"/>
      <c r="L136" t="s">
        <v>675</v>
      </c>
      <c r="O136" s="409" t="str">
        <f>I398</f>
        <v>taos international school Total</v>
      </c>
      <c r="P136" s="409" t="str">
        <f>J398</f>
        <v>N/A</v>
      </c>
      <c r="Q136" s="409" t="str">
        <f>K398</f>
        <v>N/A</v>
      </c>
    </row>
    <row r="137" spans="1:17">
      <c r="A137" t="s">
        <v>310</v>
      </c>
      <c r="C137" s="76">
        <v>0</v>
      </c>
      <c r="D137" s="79">
        <v>0</v>
      </c>
      <c r="E137" s="76">
        <v>0</v>
      </c>
      <c r="F137" s="79">
        <v>0</v>
      </c>
      <c r="G137" s="79"/>
      <c r="I137" s="79" t="str">
        <f>A137</f>
        <v>estancia valley clasical academy Total</v>
      </c>
      <c r="J137" s="126" t="str">
        <f>IF(C137=0,"N/A",D137/C137)</f>
        <v>N/A</v>
      </c>
      <c r="K137" s="126" t="str">
        <f>IF(E137=0,"N/A",F137/E137)</f>
        <v>N/A</v>
      </c>
      <c r="O137" s="409" t="str">
        <f>I401</f>
        <v>tatum Total</v>
      </c>
      <c r="P137" s="409" t="str">
        <f>J401</f>
        <v>N/A</v>
      </c>
      <c r="Q137" s="409" t="str">
        <f>K401</f>
        <v>N/A</v>
      </c>
    </row>
    <row r="138" spans="1:17">
      <c r="A138" t="s">
        <v>87</v>
      </c>
      <c r="B138" t="s">
        <v>37</v>
      </c>
      <c r="C138" s="76">
        <v>0</v>
      </c>
      <c r="D138" s="79">
        <v>0</v>
      </c>
      <c r="E138" s="76">
        <v>0</v>
      </c>
      <c r="F138" s="79">
        <v>0</v>
      </c>
      <c r="G138" s="79"/>
      <c r="I138" s="79"/>
      <c r="J138" s="79"/>
      <c r="K138" s="79"/>
      <c r="L138" t="s">
        <v>675</v>
      </c>
      <c r="O138" s="409" t="str">
        <f>I404</f>
        <v>technology leadership high school Total</v>
      </c>
      <c r="P138" s="409" t="str">
        <f>J404</f>
        <v>N/A</v>
      </c>
      <c r="Q138" s="409" t="str">
        <f>K404</f>
        <v>N/A</v>
      </c>
    </row>
    <row r="139" spans="1:17">
      <c r="B139" t="s">
        <v>38</v>
      </c>
      <c r="C139" s="76">
        <v>0</v>
      </c>
      <c r="D139" s="79">
        <v>0</v>
      </c>
      <c r="E139" s="76">
        <v>0</v>
      </c>
      <c r="F139" s="79">
        <v>0</v>
      </c>
      <c r="G139" s="79"/>
      <c r="I139" s="79"/>
      <c r="J139" s="79"/>
      <c r="K139" s="79"/>
      <c r="O139" s="409" t="str">
        <f>I407</f>
        <v>texico Total</v>
      </c>
      <c r="P139" s="409" t="str">
        <f>J407</f>
        <v>N/A</v>
      </c>
      <c r="Q139" s="409" t="str">
        <f>K407</f>
        <v>N/A</v>
      </c>
    </row>
    <row r="140" spans="1:17">
      <c r="A140" t="s">
        <v>311</v>
      </c>
      <c r="C140" s="76">
        <v>0</v>
      </c>
      <c r="D140" s="79">
        <v>0</v>
      </c>
      <c r="E140" s="76">
        <v>0</v>
      </c>
      <c r="F140" s="79">
        <v>0</v>
      </c>
      <c r="G140" s="79"/>
      <c r="I140" s="79" t="str">
        <f>A140</f>
        <v>eunice Total</v>
      </c>
      <c r="J140" s="126" t="str">
        <f>IF(C140=0,"N/A",D140/C140)</f>
        <v>N/A</v>
      </c>
      <c r="K140" s="126" t="str">
        <f>IF(E140=0,"N/A",F140/E140)</f>
        <v>N/A</v>
      </c>
      <c r="L140" t="s">
        <v>675</v>
      </c>
      <c r="O140" s="409" t="str">
        <f>I410</f>
        <v>tierra adentro of new mexico Total</v>
      </c>
      <c r="P140" s="409" t="str">
        <f>J410</f>
        <v>N/A</v>
      </c>
      <c r="Q140" s="409" t="str">
        <f>K410</f>
        <v>N/A</v>
      </c>
    </row>
    <row r="141" spans="1:17">
      <c r="A141" t="s">
        <v>178</v>
      </c>
      <c r="B141" t="s">
        <v>37</v>
      </c>
      <c r="C141" s="76">
        <v>0</v>
      </c>
      <c r="D141" s="79">
        <v>0</v>
      </c>
      <c r="E141" s="76">
        <v>0</v>
      </c>
      <c r="F141" s="79">
        <v>0</v>
      </c>
      <c r="G141" s="79"/>
      <c r="I141" s="79"/>
      <c r="O141" s="409" t="str">
        <f>I413</f>
        <v>tierra encantada charter school Total</v>
      </c>
      <c r="P141" s="409">
        <f>J413</f>
        <v>58303.333333333336</v>
      </c>
      <c r="Q141" s="409">
        <f>K413</f>
        <v>58553.333333333336</v>
      </c>
    </row>
    <row r="142" spans="1:17">
      <c r="B142" t="s">
        <v>38</v>
      </c>
      <c r="C142" s="76">
        <v>0</v>
      </c>
      <c r="D142" s="79">
        <v>0</v>
      </c>
      <c r="E142" s="76">
        <v>0</v>
      </c>
      <c r="F142" s="79">
        <v>0</v>
      </c>
      <c r="G142" s="79"/>
      <c r="I142" s="79"/>
      <c r="J142" s="79"/>
      <c r="K142" s="79"/>
      <c r="L142" t="s">
        <v>675</v>
      </c>
      <c r="O142" s="409" t="str">
        <f>I416</f>
        <v>tucumcari Total</v>
      </c>
      <c r="P142" s="409">
        <f>J416</f>
        <v>34313.333333333336</v>
      </c>
      <c r="Q142" s="409">
        <f>K416</f>
        <v>44333.333333333336</v>
      </c>
    </row>
    <row r="143" spans="1:17">
      <c r="A143" t="s">
        <v>312</v>
      </c>
      <c r="C143" s="76">
        <v>0</v>
      </c>
      <c r="D143" s="79">
        <v>0</v>
      </c>
      <c r="E143" s="76">
        <v>0</v>
      </c>
      <c r="F143" s="79">
        <v>0</v>
      </c>
      <c r="G143" s="79"/>
      <c r="I143" s="79" t="str">
        <f>A143</f>
        <v>explore academy Total</v>
      </c>
      <c r="J143" s="126" t="str">
        <f>IF(C143=0,"N/A",D143/C143)</f>
        <v>N/A</v>
      </c>
      <c r="K143" s="126" t="str">
        <f>IF(E143=0,"N/A",F143/E143)</f>
        <v>N/A</v>
      </c>
      <c r="O143" s="409" t="str">
        <f>I419</f>
        <v>tularosa Total</v>
      </c>
      <c r="P143" s="409">
        <f>J419</f>
        <v>33437.199999999997</v>
      </c>
      <c r="Q143" s="409">
        <f>K419</f>
        <v>33437.199999999997</v>
      </c>
    </row>
    <row r="144" spans="1:17">
      <c r="A144" t="s">
        <v>88</v>
      </c>
      <c r="B144" t="s">
        <v>37</v>
      </c>
      <c r="C144" s="76">
        <v>0</v>
      </c>
      <c r="D144" s="79">
        <v>0</v>
      </c>
      <c r="E144" s="76">
        <v>0</v>
      </c>
      <c r="F144" s="79">
        <v>0</v>
      </c>
      <c r="G144" s="79"/>
      <c r="I144" s="79"/>
      <c r="J144" s="79"/>
      <c r="K144" s="79"/>
      <c r="L144" t="s">
        <v>675</v>
      </c>
      <c r="O144" s="409" t="str">
        <f>I422</f>
        <v>turquoise trail charter school Total</v>
      </c>
      <c r="P144" s="409">
        <f>J422</f>
        <v>36865</v>
      </c>
      <c r="Q144" s="409">
        <f>K422</f>
        <v>37175</v>
      </c>
    </row>
    <row r="145" spans="1:17">
      <c r="B145" t="s">
        <v>38</v>
      </c>
      <c r="C145" s="76">
        <v>1</v>
      </c>
      <c r="D145" s="79">
        <v>22848</v>
      </c>
      <c r="E145" s="76">
        <v>1</v>
      </c>
      <c r="F145" s="79">
        <v>22848</v>
      </c>
      <c r="G145" s="79"/>
      <c r="I145" s="79"/>
      <c r="J145" s="79"/>
      <c r="K145" s="79"/>
      <c r="O145" s="409" t="str">
        <f>I425</f>
        <v>vaughn Total</v>
      </c>
      <c r="P145" s="409">
        <f>J425</f>
        <v>33016</v>
      </c>
      <c r="Q145" s="409">
        <f>K425</f>
        <v>33017</v>
      </c>
    </row>
    <row r="146" spans="1:17">
      <c r="A146" t="s">
        <v>313</v>
      </c>
      <c r="C146" s="76">
        <v>1</v>
      </c>
      <c r="D146" s="79">
        <v>22848</v>
      </c>
      <c r="E146" s="76">
        <v>1</v>
      </c>
      <c r="F146" s="79">
        <v>22848</v>
      </c>
      <c r="G146" s="79"/>
      <c r="I146" s="79" t="str">
        <f>A146</f>
        <v>farmington Total</v>
      </c>
      <c r="J146" s="126">
        <f>IF(C146=0,"N/A",D146/C146)</f>
        <v>22848</v>
      </c>
      <c r="K146" s="126">
        <f>IF(E146=0,"N/A",F146/E146)</f>
        <v>22848</v>
      </c>
      <c r="L146" t="s">
        <v>675</v>
      </c>
      <c r="O146" s="409" t="str">
        <f>I428</f>
        <v>wagon mound Total</v>
      </c>
      <c r="P146" s="409" t="str">
        <f>J428</f>
        <v>N/A</v>
      </c>
      <c r="Q146" s="409" t="str">
        <f>K428</f>
        <v>N/A</v>
      </c>
    </row>
    <row r="147" spans="1:17">
      <c r="A147" t="s">
        <v>89</v>
      </c>
      <c r="B147" t="s">
        <v>37</v>
      </c>
      <c r="C147" s="76">
        <v>0</v>
      </c>
      <c r="D147" s="79">
        <v>0</v>
      </c>
      <c r="E147" s="76">
        <v>0</v>
      </c>
      <c r="F147" s="79">
        <v>0</v>
      </c>
      <c r="G147" s="79"/>
      <c r="I147" s="79"/>
      <c r="O147" s="409" t="str">
        <f>I431</f>
        <v>walatowa charter high school Total</v>
      </c>
      <c r="P147" s="409" t="str">
        <f>J431</f>
        <v>N/A</v>
      </c>
      <c r="Q147" s="409" t="str">
        <f>K431</f>
        <v>N/A</v>
      </c>
    </row>
    <row r="148" spans="1:17">
      <c r="B148" t="s">
        <v>38</v>
      </c>
      <c r="C148" s="76">
        <v>0</v>
      </c>
      <c r="D148" s="79">
        <v>0</v>
      </c>
      <c r="E148" s="76">
        <v>0</v>
      </c>
      <c r="F148" s="79">
        <v>0</v>
      </c>
      <c r="G148" s="79"/>
      <c r="I148" s="79"/>
      <c r="J148" s="79"/>
      <c r="K148" s="79"/>
      <c r="L148" t="s">
        <v>675</v>
      </c>
      <c r="O148" s="409" t="str">
        <f>I434</f>
        <v>west las vegas Total</v>
      </c>
      <c r="P148" s="409">
        <f>J434</f>
        <v>42334</v>
      </c>
      <c r="Q148" s="409">
        <f>K434</f>
        <v>42335</v>
      </c>
    </row>
    <row r="149" spans="1:17">
      <c r="A149" t="s">
        <v>314</v>
      </c>
      <c r="C149" s="76">
        <v>0</v>
      </c>
      <c r="D149" s="79">
        <v>0</v>
      </c>
      <c r="E149" s="76">
        <v>0</v>
      </c>
      <c r="F149" s="79">
        <v>0</v>
      </c>
      <c r="G149" s="79"/>
      <c r="I149" s="79" t="str">
        <f>A149</f>
        <v>floyd Total</v>
      </c>
      <c r="J149" s="126" t="str">
        <f>IF(C149=0,"N/A",D149/C149)</f>
        <v>N/A</v>
      </c>
      <c r="K149" s="126" t="str">
        <f>IF(E149=0,"N/A",F149/E149)</f>
        <v>N/A</v>
      </c>
      <c r="O149" s="409" t="str">
        <f>I437</f>
        <v>william w. and josephine dorn charter community school Total</v>
      </c>
      <c r="P149" s="409" t="str">
        <f>J437</f>
        <v>N/A</v>
      </c>
      <c r="Q149" s="409" t="str">
        <f>K437</f>
        <v>N/A</v>
      </c>
    </row>
    <row r="150" spans="1:17">
      <c r="A150" t="s">
        <v>90</v>
      </c>
      <c r="B150" t="s">
        <v>37</v>
      </c>
      <c r="C150" s="76">
        <v>0.36</v>
      </c>
      <c r="D150" s="79">
        <v>16191</v>
      </c>
      <c r="E150" s="76">
        <v>0.36</v>
      </c>
      <c r="F150" s="79">
        <v>16191</v>
      </c>
      <c r="G150" s="79"/>
      <c r="I150" s="79"/>
      <c r="J150" s="79"/>
      <c r="K150" s="79"/>
      <c r="L150" t="s">
        <v>675</v>
      </c>
      <c r="O150" s="409" t="str">
        <f>I440</f>
        <v>zuni Total</v>
      </c>
      <c r="P150" s="409">
        <f>J440</f>
        <v>41650.380000000005</v>
      </c>
      <c r="Q150" s="409">
        <f>K440</f>
        <v>42518.75</v>
      </c>
    </row>
    <row r="151" spans="1:17">
      <c r="B151" t="s">
        <v>38</v>
      </c>
      <c r="C151" s="76">
        <v>0</v>
      </c>
      <c r="D151" s="79">
        <v>0</v>
      </c>
      <c r="E151" s="76">
        <v>0</v>
      </c>
      <c r="F151" s="79">
        <v>0</v>
      </c>
      <c r="G151" s="79"/>
      <c r="I151" s="79"/>
      <c r="J151" s="79"/>
      <c r="K151" s="79"/>
      <c r="O151" s="409" t="str">
        <f>I443</f>
        <v>cesar chavez community school Total</v>
      </c>
      <c r="P151" s="409" t="str">
        <f>J443</f>
        <v>N/A</v>
      </c>
      <c r="Q151" s="409" t="str">
        <f>K443</f>
        <v>N/A</v>
      </c>
    </row>
    <row r="152" spans="1:17">
      <c r="A152" t="s">
        <v>315</v>
      </c>
      <c r="C152" s="76">
        <v>0.36</v>
      </c>
      <c r="D152" s="79">
        <v>16191</v>
      </c>
      <c r="E152" s="76">
        <v>0.36</v>
      </c>
      <c r="F152" s="79">
        <v>16191</v>
      </c>
      <c r="G152" s="79"/>
      <c r="I152" s="79" t="str">
        <f>A152</f>
        <v>fort sumner Total</v>
      </c>
      <c r="J152" s="126">
        <f>IF(C152=0,"N/A",D152/C152)</f>
        <v>44975</v>
      </c>
      <c r="K152" s="126">
        <f>IF(E152=0,"N/A",F152/E152)</f>
        <v>44975</v>
      </c>
      <c r="L152" t="s">
        <v>675</v>
      </c>
      <c r="O152" s="409"/>
      <c r="P152" s="409">
        <f>SUM(P6:P151)</f>
        <v>2779433.1674138107</v>
      </c>
      <c r="Q152" s="409">
        <f>SUM(Q6:Q151)</f>
        <v>2810513.9861464952</v>
      </c>
    </row>
    <row r="153" spans="1:17">
      <c r="A153" t="s">
        <v>91</v>
      </c>
      <c r="B153" t="s">
        <v>37</v>
      </c>
      <c r="C153" s="76">
        <v>12</v>
      </c>
      <c r="D153" s="79">
        <v>490653</v>
      </c>
      <c r="E153" s="76">
        <v>12</v>
      </c>
      <c r="F153" s="79">
        <v>490653</v>
      </c>
      <c r="G153" s="79"/>
      <c r="I153" s="79"/>
      <c r="O153" s="409"/>
      <c r="P153" s="410">
        <f>P152-J444</f>
        <v>0</v>
      </c>
      <c r="Q153" s="410">
        <f>Q152-K444</f>
        <v>0</v>
      </c>
    </row>
    <row r="154" spans="1:17">
      <c r="B154" t="s">
        <v>38</v>
      </c>
      <c r="C154" s="76">
        <v>9.5</v>
      </c>
      <c r="D154" s="79">
        <v>249018</v>
      </c>
      <c r="E154" s="76">
        <v>9.5</v>
      </c>
      <c r="F154" s="79">
        <v>249018</v>
      </c>
      <c r="G154" s="79"/>
      <c r="I154" s="79"/>
      <c r="J154" s="79"/>
      <c r="K154" s="79"/>
      <c r="L154" t="s">
        <v>675</v>
      </c>
      <c r="O154" s="409"/>
      <c r="P154" s="409"/>
      <c r="Q154" s="409"/>
    </row>
    <row r="155" spans="1:17">
      <c r="A155" t="s">
        <v>316</v>
      </c>
      <c r="C155" s="76">
        <v>21.5</v>
      </c>
      <c r="D155" s="79">
        <v>739671</v>
      </c>
      <c r="E155" s="76">
        <v>21.5</v>
      </c>
      <c r="F155" s="79">
        <v>739671</v>
      </c>
      <c r="G155" s="79"/>
      <c r="I155" s="79" t="str">
        <f>A155</f>
        <v>gadsden Total</v>
      </c>
      <c r="J155" s="126">
        <f>IF(C155=0,"N/A",D155/C155)</f>
        <v>34403.302325581397</v>
      </c>
      <c r="K155" s="126">
        <f>IF(E155=0,"N/A",F155/E155)</f>
        <v>34403.302325581397</v>
      </c>
      <c r="O155" s="409"/>
      <c r="P155" s="409"/>
      <c r="Q155" s="409"/>
    </row>
    <row r="156" spans="1:17">
      <c r="A156" t="s">
        <v>92</v>
      </c>
      <c r="B156" t="s">
        <v>37</v>
      </c>
      <c r="C156" s="76">
        <v>4</v>
      </c>
      <c r="D156" s="79">
        <v>286062</v>
      </c>
      <c r="E156" s="76">
        <v>4</v>
      </c>
      <c r="F156" s="79">
        <v>297607</v>
      </c>
      <c r="G156" s="79"/>
      <c r="I156" s="79"/>
      <c r="J156" s="79"/>
      <c r="K156" s="79"/>
      <c r="L156" t="s">
        <v>675</v>
      </c>
      <c r="O156" s="409"/>
      <c r="P156" s="409"/>
      <c r="Q156" s="409"/>
    </row>
    <row r="157" spans="1:17">
      <c r="B157" t="s">
        <v>38</v>
      </c>
      <c r="C157" s="76">
        <v>4</v>
      </c>
      <c r="D157" s="79">
        <v>126770</v>
      </c>
      <c r="E157" s="76">
        <v>4</v>
      </c>
      <c r="F157" s="79">
        <v>133775</v>
      </c>
      <c r="G157" s="79"/>
      <c r="I157" s="79"/>
      <c r="J157" s="79"/>
      <c r="K157" s="79"/>
      <c r="O157" s="409"/>
      <c r="P157" s="409"/>
      <c r="Q157" s="409"/>
    </row>
    <row r="158" spans="1:17">
      <c r="A158" t="s">
        <v>317</v>
      </c>
      <c r="C158" s="76">
        <v>8</v>
      </c>
      <c r="D158" s="79">
        <v>412832</v>
      </c>
      <c r="E158" s="76">
        <v>8</v>
      </c>
      <c r="F158" s="79">
        <v>431382</v>
      </c>
      <c r="G158" s="79"/>
      <c r="I158" s="79" t="str">
        <f>A158</f>
        <v>gallup Total</v>
      </c>
      <c r="J158" s="126">
        <f>IF(C158=0,"N/A",D158/C158)</f>
        <v>51604</v>
      </c>
      <c r="K158" s="126">
        <f>IF(E158=0,"N/A",F158/E158)</f>
        <v>53922.75</v>
      </c>
      <c r="L158" t="s">
        <v>675</v>
      </c>
      <c r="O158" s="409"/>
      <c r="P158" s="409"/>
      <c r="Q158" s="409"/>
    </row>
    <row r="159" spans="1:17">
      <c r="A159" t="s">
        <v>179</v>
      </c>
      <c r="B159" t="s">
        <v>37</v>
      </c>
      <c r="C159" s="76">
        <v>0</v>
      </c>
      <c r="D159" s="79">
        <v>0</v>
      </c>
      <c r="E159" s="76">
        <v>0</v>
      </c>
      <c r="F159" s="79">
        <v>0</v>
      </c>
      <c r="G159" s="79"/>
      <c r="I159" s="79"/>
      <c r="O159" s="409"/>
      <c r="P159" s="409"/>
      <c r="Q159" s="409"/>
    </row>
    <row r="160" spans="1:17">
      <c r="B160" t="s">
        <v>38</v>
      </c>
      <c r="C160" s="76">
        <v>0</v>
      </c>
      <c r="D160" s="79">
        <v>0</v>
      </c>
      <c r="E160" s="76">
        <v>0</v>
      </c>
      <c r="F160" s="79">
        <v>0</v>
      </c>
      <c r="G160" s="79"/>
      <c r="I160" s="79"/>
      <c r="J160" s="79"/>
      <c r="K160" s="79"/>
      <c r="L160" t="s">
        <v>675</v>
      </c>
      <c r="O160" s="409"/>
      <c r="P160" s="409"/>
      <c r="Q160" s="409"/>
    </row>
    <row r="161" spans="1:17">
      <c r="A161" t="s">
        <v>318</v>
      </c>
      <c r="C161" s="76">
        <v>0</v>
      </c>
      <c r="D161" s="79">
        <v>0</v>
      </c>
      <c r="E161" s="76">
        <v>0</v>
      </c>
      <c r="F161" s="79">
        <v>0</v>
      </c>
      <c r="G161" s="79"/>
      <c r="I161" s="79" t="str">
        <f>A161</f>
        <v>gilbert l. sena charter high school Total</v>
      </c>
      <c r="J161" s="126" t="str">
        <f>IF(C161=0,"N/A",D161/C161)</f>
        <v>N/A</v>
      </c>
      <c r="K161" s="126" t="str">
        <f>IF(E161=0,"N/A",F161/E161)</f>
        <v>N/A</v>
      </c>
      <c r="O161" s="409"/>
      <c r="P161" s="409"/>
      <c r="Q161" s="409"/>
    </row>
    <row r="162" spans="1:17">
      <c r="A162" t="s">
        <v>93</v>
      </c>
      <c r="B162" t="s">
        <v>37</v>
      </c>
      <c r="C162" s="76">
        <v>0</v>
      </c>
      <c r="D162" s="79">
        <v>0</v>
      </c>
      <c r="E162" s="76">
        <v>0</v>
      </c>
      <c r="F162" s="79">
        <v>0</v>
      </c>
      <c r="G162" s="79"/>
      <c r="I162" s="79"/>
      <c r="J162" s="79"/>
      <c r="K162" s="79"/>
      <c r="L162" t="s">
        <v>675</v>
      </c>
      <c r="O162" s="409"/>
      <c r="P162" s="409"/>
      <c r="Q162" s="409"/>
    </row>
    <row r="163" spans="1:17">
      <c r="B163" t="s">
        <v>38</v>
      </c>
      <c r="C163" s="76">
        <v>0</v>
      </c>
      <c r="D163" s="79">
        <v>0</v>
      </c>
      <c r="E163" s="76">
        <v>0</v>
      </c>
      <c r="F163" s="79">
        <v>0</v>
      </c>
      <c r="G163" s="79"/>
      <c r="I163" s="79"/>
      <c r="J163" s="79"/>
      <c r="K163" s="79"/>
      <c r="O163" s="409"/>
      <c r="P163" s="409"/>
      <c r="Q163" s="409"/>
    </row>
    <row r="164" spans="1:17">
      <c r="A164" t="s">
        <v>320</v>
      </c>
      <c r="C164" s="76">
        <v>0</v>
      </c>
      <c r="D164" s="79">
        <v>0</v>
      </c>
      <c r="E164" s="76">
        <v>0</v>
      </c>
      <c r="F164" s="79">
        <v>0</v>
      </c>
      <c r="G164" s="79"/>
      <c r="I164" s="79" t="str">
        <f>A164</f>
        <v>grady Total</v>
      </c>
      <c r="J164" s="126" t="str">
        <f>IF(C164=0,"N/A",D164/C164)</f>
        <v>N/A</v>
      </c>
      <c r="K164" s="126" t="str">
        <f>IF(E164=0,"N/A",F164/E164)</f>
        <v>N/A</v>
      </c>
      <c r="L164" t="s">
        <v>675</v>
      </c>
      <c r="O164" s="409"/>
      <c r="P164" s="409"/>
      <c r="Q164" s="409"/>
    </row>
    <row r="165" spans="1:17">
      <c r="A165" t="s">
        <v>94</v>
      </c>
      <c r="B165" t="s">
        <v>37</v>
      </c>
      <c r="C165" s="76">
        <v>4</v>
      </c>
      <c r="D165" s="79">
        <v>135422</v>
      </c>
      <c r="E165" s="76">
        <v>4</v>
      </c>
      <c r="F165" s="79">
        <v>136437.65</v>
      </c>
      <c r="G165" s="79"/>
      <c r="I165" s="79"/>
      <c r="O165" s="409"/>
      <c r="P165" s="409"/>
      <c r="Q165" s="409"/>
    </row>
    <row r="166" spans="1:17">
      <c r="B166" t="s">
        <v>38</v>
      </c>
      <c r="C166" s="76">
        <v>1</v>
      </c>
      <c r="D166" s="79">
        <v>24928</v>
      </c>
      <c r="E166" s="76">
        <v>1</v>
      </c>
      <c r="F166" s="79">
        <v>25114.959999999999</v>
      </c>
      <c r="G166" s="79"/>
      <c r="I166" s="79"/>
      <c r="J166" s="79"/>
      <c r="K166" s="79"/>
      <c r="L166" t="s">
        <v>675</v>
      </c>
      <c r="O166" s="409"/>
      <c r="P166" s="409"/>
      <c r="Q166" s="409"/>
    </row>
    <row r="167" spans="1:17">
      <c r="A167" t="s">
        <v>321</v>
      </c>
      <c r="C167" s="76">
        <v>5</v>
      </c>
      <c r="D167" s="79">
        <v>160350</v>
      </c>
      <c r="E167" s="76">
        <v>5</v>
      </c>
      <c r="F167" s="79">
        <v>161552.60999999999</v>
      </c>
      <c r="G167" s="79"/>
      <c r="I167" s="79" t="str">
        <f>A167</f>
        <v>grants-cibola Total</v>
      </c>
      <c r="J167" s="126">
        <f>IF(C167=0,"N/A",D167/C167)</f>
        <v>32070</v>
      </c>
      <c r="K167" s="126">
        <f>IF(E167=0,"N/A",F167/E167)</f>
        <v>32310.521999999997</v>
      </c>
      <c r="O167" s="409"/>
      <c r="P167" s="409"/>
      <c r="Q167" s="409"/>
    </row>
    <row r="168" spans="1:17">
      <c r="A168" t="s">
        <v>237</v>
      </c>
      <c r="B168" t="s">
        <v>37</v>
      </c>
      <c r="C168" s="76">
        <v>0</v>
      </c>
      <c r="D168" s="79">
        <v>0</v>
      </c>
      <c r="E168" s="76">
        <v>0</v>
      </c>
      <c r="F168" s="79">
        <v>0</v>
      </c>
      <c r="G168" s="79"/>
      <c r="I168" s="79"/>
      <c r="J168" s="79"/>
      <c r="K168" s="79"/>
      <c r="L168" t="s">
        <v>675</v>
      </c>
      <c r="O168" s="409"/>
      <c r="P168" s="409"/>
      <c r="Q168" s="409"/>
    </row>
    <row r="169" spans="1:17">
      <c r="B169" t="s">
        <v>38</v>
      </c>
      <c r="C169" s="76">
        <v>0</v>
      </c>
      <c r="D169" s="79">
        <v>0</v>
      </c>
      <c r="E169" s="76">
        <v>0</v>
      </c>
      <c r="F169" s="79">
        <v>0</v>
      </c>
      <c r="G169" s="79"/>
      <c r="I169" s="79"/>
      <c r="J169" s="79"/>
      <c r="K169" s="79"/>
    </row>
    <row r="170" spans="1:17">
      <c r="A170" t="s">
        <v>322</v>
      </c>
      <c r="C170" s="76">
        <v>0</v>
      </c>
      <c r="D170" s="79">
        <v>0</v>
      </c>
      <c r="E170" s="76">
        <v>0</v>
      </c>
      <c r="F170" s="79">
        <v>0</v>
      </c>
      <c r="G170" s="79"/>
      <c r="I170" s="79" t="str">
        <f>A170</f>
        <v>great academy (the) Total</v>
      </c>
      <c r="J170" s="126" t="str">
        <f>IF(C170=0,"N/A",D170/C170)</f>
        <v>N/A</v>
      </c>
      <c r="K170" s="126" t="str">
        <f>IF(E170=0,"N/A",F170/E170)</f>
        <v>N/A</v>
      </c>
      <c r="L170" t="s">
        <v>675</v>
      </c>
    </row>
    <row r="171" spans="1:17">
      <c r="A171" t="s">
        <v>96</v>
      </c>
      <c r="B171" t="s">
        <v>37</v>
      </c>
      <c r="C171" s="76">
        <v>0</v>
      </c>
      <c r="D171" s="79">
        <v>0</v>
      </c>
      <c r="E171" s="76">
        <v>0</v>
      </c>
      <c r="F171" s="79">
        <v>0</v>
      </c>
      <c r="G171" s="79"/>
      <c r="I171" s="79"/>
    </row>
    <row r="172" spans="1:17">
      <c r="B172" t="s">
        <v>38</v>
      </c>
      <c r="C172" s="76">
        <v>0</v>
      </c>
      <c r="D172" s="79">
        <v>0</v>
      </c>
      <c r="E172" s="76">
        <v>0</v>
      </c>
      <c r="F172" s="79">
        <v>0</v>
      </c>
      <c r="G172" s="79"/>
      <c r="I172" s="79"/>
      <c r="J172" s="79"/>
      <c r="K172" s="79"/>
      <c r="L172" t="s">
        <v>675</v>
      </c>
    </row>
    <row r="173" spans="1:17">
      <c r="A173" t="s">
        <v>323</v>
      </c>
      <c r="C173" s="76">
        <v>0</v>
      </c>
      <c r="D173" s="79">
        <v>0</v>
      </c>
      <c r="E173" s="76">
        <v>0</v>
      </c>
      <c r="F173" s="79">
        <v>0</v>
      </c>
      <c r="G173" s="79"/>
      <c r="I173" s="79" t="str">
        <f>A173</f>
        <v>hagerman Total</v>
      </c>
      <c r="J173" s="126" t="str">
        <f>IF(C173=0,"N/A",D173/C173)</f>
        <v>N/A</v>
      </c>
      <c r="K173" s="126" t="str">
        <f>IF(E173=0,"N/A",F173/E173)</f>
        <v>N/A</v>
      </c>
    </row>
    <row r="174" spans="1:17">
      <c r="A174" t="s">
        <v>97</v>
      </c>
      <c r="B174" t="s">
        <v>37</v>
      </c>
      <c r="C174" s="76">
        <v>3</v>
      </c>
      <c r="D174" s="79">
        <v>119197</v>
      </c>
      <c r="E174" s="76">
        <v>3</v>
      </c>
      <c r="F174" s="79">
        <v>119197</v>
      </c>
      <c r="G174" s="79"/>
      <c r="I174" s="79"/>
      <c r="J174" s="79"/>
      <c r="K174" s="79"/>
      <c r="L174" t="s">
        <v>675</v>
      </c>
    </row>
    <row r="175" spans="1:17">
      <c r="B175" t="s">
        <v>38</v>
      </c>
      <c r="C175" s="76">
        <v>0.1</v>
      </c>
      <c r="D175" s="79">
        <v>2555</v>
      </c>
      <c r="E175" s="76">
        <v>0.1</v>
      </c>
      <c r="F175" s="79">
        <v>2555</v>
      </c>
      <c r="G175" s="79"/>
      <c r="I175" s="79"/>
      <c r="J175" s="79"/>
      <c r="K175" s="79"/>
    </row>
    <row r="176" spans="1:17">
      <c r="A176" t="s">
        <v>324</v>
      </c>
      <c r="C176" s="76">
        <v>3.1</v>
      </c>
      <c r="D176" s="79">
        <v>121752</v>
      </c>
      <c r="E176" s="76">
        <v>3.1</v>
      </c>
      <c r="F176" s="79">
        <v>121752</v>
      </c>
      <c r="G176" s="79"/>
      <c r="I176" s="79" t="str">
        <f>A176</f>
        <v>hatch Total</v>
      </c>
      <c r="J176" s="126">
        <f>IF(C176=0,"N/A",D176/C176)</f>
        <v>39274.838709677417</v>
      </c>
      <c r="K176" s="126">
        <f>IF(E176=0,"N/A",F176/E176)</f>
        <v>39274.838709677417</v>
      </c>
      <c r="L176" t="s">
        <v>675</v>
      </c>
    </row>
    <row r="177" spans="1:12">
      <c r="A177" t="s">
        <v>181</v>
      </c>
      <c r="B177" t="s">
        <v>37</v>
      </c>
      <c r="C177" s="76">
        <v>1</v>
      </c>
      <c r="D177" s="79">
        <v>35535</v>
      </c>
      <c r="E177" s="76">
        <v>1</v>
      </c>
      <c r="F177" s="79">
        <v>35668</v>
      </c>
      <c r="G177" s="79"/>
      <c r="I177" s="79"/>
    </row>
    <row r="178" spans="1:12">
      <c r="B178" t="s">
        <v>38</v>
      </c>
      <c r="C178" s="76">
        <v>0</v>
      </c>
      <c r="D178" s="79">
        <v>0</v>
      </c>
      <c r="E178" s="76">
        <v>0</v>
      </c>
      <c r="F178" s="79">
        <v>0</v>
      </c>
      <c r="G178" s="79"/>
      <c r="I178" s="79"/>
      <c r="J178" s="79"/>
      <c r="K178" s="79"/>
      <c r="L178" t="s">
        <v>675</v>
      </c>
    </row>
    <row r="179" spans="1:12">
      <c r="A179" t="s">
        <v>325</v>
      </c>
      <c r="C179" s="76">
        <v>1</v>
      </c>
      <c r="D179" s="79">
        <v>35535</v>
      </c>
      <c r="E179" s="76">
        <v>1</v>
      </c>
      <c r="F179" s="79">
        <v>35668</v>
      </c>
      <c r="G179" s="79"/>
      <c r="I179" s="79" t="str">
        <f>A179</f>
        <v>health leadership high school Total</v>
      </c>
      <c r="J179" s="126">
        <f>IF(C179=0,"N/A",D179/C179)</f>
        <v>35535</v>
      </c>
      <c r="K179" s="126">
        <f>IF(E179=0,"N/A",F179/E179)</f>
        <v>35668</v>
      </c>
    </row>
    <row r="180" spans="1:12">
      <c r="A180" t="s">
        <v>98</v>
      </c>
      <c r="B180" t="s">
        <v>37</v>
      </c>
      <c r="C180" s="76">
        <v>7</v>
      </c>
      <c r="D180" s="79">
        <v>270805</v>
      </c>
      <c r="E180" s="76">
        <v>7</v>
      </c>
      <c r="F180" s="79">
        <v>274357</v>
      </c>
      <c r="G180" s="79"/>
      <c r="I180" s="79"/>
      <c r="J180" s="79"/>
      <c r="K180" s="79"/>
      <c r="L180" t="s">
        <v>675</v>
      </c>
    </row>
    <row r="181" spans="1:12">
      <c r="B181" t="s">
        <v>38</v>
      </c>
      <c r="C181" s="76">
        <v>0</v>
      </c>
      <c r="D181" s="79">
        <v>0</v>
      </c>
      <c r="E181" s="76">
        <v>0</v>
      </c>
      <c r="F181" s="79">
        <v>0</v>
      </c>
      <c r="G181" s="79"/>
      <c r="I181" s="79"/>
      <c r="J181" s="79"/>
      <c r="K181" s="79"/>
    </row>
    <row r="182" spans="1:12">
      <c r="A182" t="s">
        <v>326</v>
      </c>
      <c r="C182" s="76">
        <v>7</v>
      </c>
      <c r="D182" s="79">
        <v>270805</v>
      </c>
      <c r="E182" s="76">
        <v>7</v>
      </c>
      <c r="F182" s="79">
        <v>274357</v>
      </c>
      <c r="G182" s="79"/>
      <c r="I182" s="79" t="str">
        <f>A182</f>
        <v>hobbs Total</v>
      </c>
      <c r="J182" s="126">
        <f>IF(C182=0,"N/A",D182/C182)</f>
        <v>38686.428571428572</v>
      </c>
      <c r="K182" s="126">
        <f>IF(E182=0,"N/A",F182/E182)</f>
        <v>39193.857142857145</v>
      </c>
      <c r="L182" t="s">
        <v>675</v>
      </c>
    </row>
    <row r="183" spans="1:12">
      <c r="A183" t="s">
        <v>99</v>
      </c>
      <c r="B183" t="s">
        <v>37</v>
      </c>
      <c r="C183" s="76">
        <v>0</v>
      </c>
      <c r="D183" s="79">
        <v>0</v>
      </c>
      <c r="E183" s="76">
        <v>0</v>
      </c>
      <c r="F183" s="79">
        <v>0</v>
      </c>
      <c r="G183" s="79"/>
      <c r="I183" s="79"/>
    </row>
    <row r="184" spans="1:12">
      <c r="B184" t="s">
        <v>38</v>
      </c>
      <c r="C184" s="76">
        <v>0</v>
      </c>
      <c r="D184" s="79">
        <v>0</v>
      </c>
      <c r="E184" s="76">
        <v>0</v>
      </c>
      <c r="F184" s="79">
        <v>0</v>
      </c>
      <c r="G184" s="79"/>
      <c r="I184" s="79"/>
      <c r="J184" s="79"/>
      <c r="K184" s="79"/>
      <c r="L184" t="s">
        <v>675</v>
      </c>
    </row>
    <row r="185" spans="1:12">
      <c r="A185" t="s">
        <v>327</v>
      </c>
      <c r="C185" s="76">
        <v>0</v>
      </c>
      <c r="D185" s="79">
        <v>0</v>
      </c>
      <c r="E185" s="76">
        <v>0</v>
      </c>
      <c r="F185" s="79">
        <v>0</v>
      </c>
      <c r="G185" s="79"/>
      <c r="I185" s="79" t="str">
        <f>A185</f>
        <v>hondo valley Total</v>
      </c>
      <c r="J185" s="126" t="str">
        <f>IF(C185=0,"N/A",D185/C185)</f>
        <v>N/A</v>
      </c>
      <c r="K185" s="126" t="str">
        <f>IF(E185=0,"N/A",F185/E185)</f>
        <v>N/A</v>
      </c>
    </row>
    <row r="186" spans="1:12">
      <c r="A186" t="s">
        <v>182</v>
      </c>
      <c r="B186" t="s">
        <v>37</v>
      </c>
      <c r="C186" s="76">
        <v>0</v>
      </c>
      <c r="D186" s="79">
        <v>0</v>
      </c>
      <c r="E186" s="76">
        <v>0</v>
      </c>
      <c r="F186" s="79">
        <v>0</v>
      </c>
      <c r="G186" s="79"/>
      <c r="I186" s="79"/>
      <c r="J186" s="79"/>
      <c r="K186" s="79"/>
      <c r="L186" t="s">
        <v>675</v>
      </c>
    </row>
    <row r="187" spans="1:12">
      <c r="B187" t="s">
        <v>38</v>
      </c>
      <c r="C187" s="76">
        <v>0</v>
      </c>
      <c r="D187" s="79">
        <v>0</v>
      </c>
      <c r="E187" s="76">
        <v>0</v>
      </c>
      <c r="F187" s="79">
        <v>0</v>
      </c>
      <c r="G187" s="79"/>
      <c r="I187" s="79"/>
      <c r="J187" s="79"/>
      <c r="K187" s="79"/>
    </row>
    <row r="188" spans="1:12">
      <c r="A188" t="s">
        <v>328</v>
      </c>
      <c r="C188" s="76">
        <v>0</v>
      </c>
      <c r="D188" s="79">
        <v>0</v>
      </c>
      <c r="E188" s="76">
        <v>0</v>
      </c>
      <c r="F188" s="79">
        <v>0</v>
      </c>
      <c r="G188" s="79"/>
      <c r="I188" s="79" t="str">
        <f>A188</f>
        <v>horizon academy west Total</v>
      </c>
      <c r="J188" s="126" t="str">
        <f>IF(C188=0,"N/A",D188/C188)</f>
        <v>N/A</v>
      </c>
      <c r="K188" s="126" t="str">
        <f>IF(E188=0,"N/A",F188/E188)</f>
        <v>N/A</v>
      </c>
      <c r="L188" t="s">
        <v>675</v>
      </c>
    </row>
    <row r="189" spans="1:12">
      <c r="A189" t="s">
        <v>100</v>
      </c>
      <c r="B189" t="s">
        <v>37</v>
      </c>
      <c r="C189" s="76">
        <v>0</v>
      </c>
      <c r="D189" s="79">
        <v>0</v>
      </c>
      <c r="E189" s="76">
        <v>0</v>
      </c>
      <c r="F189" s="79">
        <v>0</v>
      </c>
      <c r="G189" s="79"/>
      <c r="I189" s="79"/>
    </row>
    <row r="190" spans="1:12">
      <c r="B190" t="s">
        <v>38</v>
      </c>
      <c r="C190" s="76">
        <v>0</v>
      </c>
      <c r="D190" s="79">
        <v>0</v>
      </c>
      <c r="E190" s="76">
        <v>0</v>
      </c>
      <c r="F190" s="79">
        <v>0</v>
      </c>
      <c r="G190" s="79"/>
      <c r="I190" s="79"/>
      <c r="J190" s="79"/>
      <c r="K190" s="79"/>
      <c r="L190" t="s">
        <v>675</v>
      </c>
    </row>
    <row r="191" spans="1:12">
      <c r="A191" t="s">
        <v>329</v>
      </c>
      <c r="C191" s="76">
        <v>0</v>
      </c>
      <c r="D191" s="79">
        <v>0</v>
      </c>
      <c r="E191" s="76">
        <v>0</v>
      </c>
      <c r="F191" s="79">
        <v>0</v>
      </c>
      <c r="G191" s="79"/>
      <c r="I191" s="79" t="str">
        <f>A191</f>
        <v>house Total</v>
      </c>
      <c r="J191" s="126" t="str">
        <f>IF(C191=0,"N/A",D191/C191)</f>
        <v>N/A</v>
      </c>
      <c r="K191" s="126" t="str">
        <f>IF(E191=0,"N/A",F191/E191)</f>
        <v>N/A</v>
      </c>
    </row>
    <row r="192" spans="1:12">
      <c r="A192" t="s">
        <v>184</v>
      </c>
      <c r="B192" t="s">
        <v>37</v>
      </c>
      <c r="C192" s="76">
        <v>0</v>
      </c>
      <c r="D192" s="79">
        <v>0</v>
      </c>
      <c r="E192" s="76">
        <v>0</v>
      </c>
      <c r="F192" s="79">
        <v>0</v>
      </c>
      <c r="G192" s="79"/>
      <c r="I192" s="79"/>
      <c r="J192" s="79"/>
      <c r="K192" s="79"/>
      <c r="L192" t="s">
        <v>675</v>
      </c>
    </row>
    <row r="193" spans="1:12">
      <c r="B193" t="s">
        <v>38</v>
      </c>
      <c r="C193" s="76">
        <v>0</v>
      </c>
      <c r="D193" s="79">
        <v>0</v>
      </c>
      <c r="E193" s="76">
        <v>0</v>
      </c>
      <c r="F193" s="79">
        <v>0</v>
      </c>
      <c r="G193" s="79"/>
      <c r="I193" s="79"/>
      <c r="J193" s="79"/>
      <c r="K193" s="79"/>
    </row>
    <row r="194" spans="1:12">
      <c r="A194" t="s">
        <v>331</v>
      </c>
      <c r="C194" s="76">
        <v>0</v>
      </c>
      <c r="D194" s="79">
        <v>0</v>
      </c>
      <c r="E194" s="76">
        <v>0</v>
      </c>
      <c r="F194" s="79">
        <v>0</v>
      </c>
      <c r="G194" s="79"/>
      <c r="I194" s="79" t="str">
        <f>A194</f>
        <v>j. paul taylor academy Total</v>
      </c>
      <c r="J194" s="126" t="str">
        <f>IF(C194=0,"N/A",D194/C194)</f>
        <v>N/A</v>
      </c>
      <c r="K194" s="126" t="str">
        <f>IF(E194=0,"N/A",F194/E194)</f>
        <v>N/A</v>
      </c>
      <c r="L194" t="s">
        <v>675</v>
      </c>
    </row>
    <row r="195" spans="1:12">
      <c r="A195" t="s">
        <v>101</v>
      </c>
      <c r="B195" t="s">
        <v>37</v>
      </c>
      <c r="C195" s="76">
        <v>0</v>
      </c>
      <c r="D195" s="79">
        <v>0</v>
      </c>
      <c r="E195" s="76">
        <v>0</v>
      </c>
      <c r="F195" s="79">
        <v>0</v>
      </c>
      <c r="G195" s="79"/>
      <c r="I195" s="79"/>
    </row>
    <row r="196" spans="1:12">
      <c r="B196" t="s">
        <v>38</v>
      </c>
      <c r="C196" s="76">
        <v>0</v>
      </c>
      <c r="D196" s="79">
        <v>0</v>
      </c>
      <c r="E196" s="76">
        <v>0</v>
      </c>
      <c r="F196" s="79">
        <v>0</v>
      </c>
      <c r="G196" s="79"/>
      <c r="I196" s="79"/>
      <c r="J196" s="79"/>
      <c r="K196" s="79"/>
      <c r="L196" t="s">
        <v>675</v>
      </c>
    </row>
    <row r="197" spans="1:12">
      <c r="A197" t="s">
        <v>332</v>
      </c>
      <c r="C197" s="76">
        <v>0</v>
      </c>
      <c r="D197" s="79">
        <v>0</v>
      </c>
      <c r="E197" s="76">
        <v>0</v>
      </c>
      <c r="F197" s="79">
        <v>0</v>
      </c>
      <c r="G197" s="79"/>
      <c r="I197" s="79" t="str">
        <f>A197</f>
        <v>jal Total</v>
      </c>
      <c r="J197" s="126" t="str">
        <f>IF(C197=0,"N/A",D197/C197)</f>
        <v>N/A</v>
      </c>
      <c r="K197" s="126" t="str">
        <f>IF(E197=0,"N/A",F197/E197)</f>
        <v>N/A</v>
      </c>
    </row>
    <row r="198" spans="1:12">
      <c r="A198" t="s">
        <v>102</v>
      </c>
      <c r="B198" t="s">
        <v>37</v>
      </c>
      <c r="C198" s="76">
        <v>2</v>
      </c>
      <c r="D198" s="79">
        <v>70278</v>
      </c>
      <c r="E198" s="76">
        <v>2</v>
      </c>
      <c r="F198" s="79">
        <v>80581</v>
      </c>
      <c r="G198" s="79"/>
      <c r="I198" s="79"/>
      <c r="J198" s="79"/>
      <c r="K198" s="79"/>
      <c r="L198" t="s">
        <v>675</v>
      </c>
    </row>
    <row r="199" spans="1:12">
      <c r="B199" t="s">
        <v>38</v>
      </c>
      <c r="C199" s="76">
        <v>0</v>
      </c>
      <c r="D199" s="79">
        <v>0</v>
      </c>
      <c r="E199" s="76">
        <v>0</v>
      </c>
      <c r="F199" s="79">
        <v>0</v>
      </c>
      <c r="G199" s="79"/>
      <c r="I199" s="79"/>
      <c r="J199" s="79"/>
      <c r="K199" s="79"/>
    </row>
    <row r="200" spans="1:12">
      <c r="A200" t="s">
        <v>334</v>
      </c>
      <c r="C200" s="76">
        <v>2</v>
      </c>
      <c r="D200" s="79">
        <v>70278</v>
      </c>
      <c r="E200" s="76">
        <v>2</v>
      </c>
      <c r="F200" s="79">
        <v>80581</v>
      </c>
      <c r="G200" s="79"/>
      <c r="I200" s="79" t="str">
        <f>A200</f>
        <v>jemez mountain Total</v>
      </c>
      <c r="J200" s="126">
        <f>IF(C200=0,"N/A",D200/C200)</f>
        <v>35139</v>
      </c>
      <c r="K200" s="126">
        <f>IF(E200=0,"N/A",F200/E200)</f>
        <v>40290.5</v>
      </c>
      <c r="L200" t="s">
        <v>675</v>
      </c>
    </row>
    <row r="201" spans="1:12">
      <c r="A201" t="s">
        <v>103</v>
      </c>
      <c r="B201" t="s">
        <v>37</v>
      </c>
      <c r="C201" s="76">
        <v>1</v>
      </c>
      <c r="D201" s="79">
        <v>34642</v>
      </c>
      <c r="E201" s="76">
        <v>1</v>
      </c>
      <c r="F201" s="79">
        <v>35055</v>
      </c>
      <c r="G201" s="79"/>
      <c r="I201" s="79"/>
    </row>
    <row r="202" spans="1:12">
      <c r="B202" t="s">
        <v>38</v>
      </c>
      <c r="C202" s="76">
        <v>0</v>
      </c>
      <c r="D202" s="79">
        <v>0</v>
      </c>
      <c r="E202" s="76">
        <v>0</v>
      </c>
      <c r="F202" s="79">
        <v>0</v>
      </c>
      <c r="G202" s="79"/>
      <c r="I202" s="79"/>
      <c r="J202" s="79"/>
      <c r="K202" s="79"/>
      <c r="L202" t="s">
        <v>675</v>
      </c>
    </row>
    <row r="203" spans="1:12">
      <c r="A203" t="s">
        <v>335</v>
      </c>
      <c r="C203" s="76">
        <v>1</v>
      </c>
      <c r="D203" s="79">
        <v>34642</v>
      </c>
      <c r="E203" s="76">
        <v>1</v>
      </c>
      <c r="F203" s="79">
        <v>35055</v>
      </c>
      <c r="G203" s="79"/>
      <c r="I203" s="79" t="str">
        <f>A203</f>
        <v>jemez valley Total</v>
      </c>
      <c r="J203" s="126">
        <f>IF(C203=0,"N/A",D203/C203)</f>
        <v>34642</v>
      </c>
      <c r="K203" s="126">
        <f>IF(E203=0,"N/A",F203/E203)</f>
        <v>35055</v>
      </c>
    </row>
    <row r="204" spans="1:12">
      <c r="A204" t="s">
        <v>187</v>
      </c>
      <c r="B204" t="s">
        <v>37</v>
      </c>
      <c r="C204" s="76">
        <v>1</v>
      </c>
      <c r="D204" s="79">
        <v>37000</v>
      </c>
      <c r="E204" s="76">
        <v>1</v>
      </c>
      <c r="F204" s="79">
        <v>37000</v>
      </c>
      <c r="G204" s="79"/>
      <c r="I204" s="79"/>
      <c r="J204" s="79"/>
      <c r="K204" s="79"/>
      <c r="L204" t="s">
        <v>675</v>
      </c>
    </row>
    <row r="205" spans="1:12">
      <c r="B205" t="s">
        <v>38</v>
      </c>
      <c r="C205" s="76">
        <v>0</v>
      </c>
      <c r="D205" s="79">
        <v>0</v>
      </c>
      <c r="E205" s="76">
        <v>0</v>
      </c>
      <c r="F205" s="79">
        <v>0</v>
      </c>
      <c r="G205" s="79"/>
      <c r="I205" s="79"/>
      <c r="J205" s="79"/>
      <c r="K205" s="79"/>
    </row>
    <row r="206" spans="1:12">
      <c r="A206" t="s">
        <v>337</v>
      </c>
      <c r="C206" s="76">
        <v>1</v>
      </c>
      <c r="D206" s="79">
        <v>37000</v>
      </c>
      <c r="E206" s="76">
        <v>1</v>
      </c>
      <c r="F206" s="79">
        <v>37000</v>
      </c>
      <c r="G206" s="79"/>
      <c r="I206" s="79" t="str">
        <f>A206</f>
        <v>la academia dolores huerta Total</v>
      </c>
      <c r="J206" s="126">
        <f>IF(C206=0,"N/A",D206/C206)</f>
        <v>37000</v>
      </c>
      <c r="K206" s="126">
        <f>IF(E206=0,"N/A",F206/E206)</f>
        <v>37000</v>
      </c>
      <c r="L206" t="s">
        <v>675</v>
      </c>
    </row>
    <row r="207" spans="1:12">
      <c r="A207" t="s">
        <v>188</v>
      </c>
      <c r="B207" t="s">
        <v>37</v>
      </c>
      <c r="C207" s="76">
        <v>0</v>
      </c>
      <c r="D207" s="79">
        <v>0</v>
      </c>
      <c r="E207" s="76">
        <v>0</v>
      </c>
      <c r="F207" s="79">
        <v>0</v>
      </c>
      <c r="G207" s="79"/>
      <c r="I207" s="79"/>
    </row>
    <row r="208" spans="1:12">
      <c r="B208" t="s">
        <v>38</v>
      </c>
      <c r="C208" s="76">
        <v>0</v>
      </c>
      <c r="D208" s="79">
        <v>0</v>
      </c>
      <c r="E208" s="76">
        <v>0</v>
      </c>
      <c r="F208" s="79">
        <v>0</v>
      </c>
      <c r="G208" s="79"/>
      <c r="I208" s="79"/>
      <c r="J208" s="79"/>
      <c r="K208" s="79"/>
      <c r="L208" t="s">
        <v>675</v>
      </c>
    </row>
    <row r="209" spans="1:12">
      <c r="A209" t="s">
        <v>338</v>
      </c>
      <c r="C209" s="76">
        <v>0</v>
      </c>
      <c r="D209" s="79">
        <v>0</v>
      </c>
      <c r="E209" s="76">
        <v>0</v>
      </c>
      <c r="F209" s="79">
        <v>0</v>
      </c>
      <c r="G209" s="79"/>
      <c r="I209" s="79" t="str">
        <f>A209</f>
        <v>la promesa early learning center Total</v>
      </c>
      <c r="J209" s="126" t="str">
        <f>IF(C209=0,"N/A",D209/C209)</f>
        <v>N/A</v>
      </c>
      <c r="K209" s="126" t="str">
        <f>IF(E209=0,"N/A",F209/E209)</f>
        <v>N/A</v>
      </c>
    </row>
    <row r="210" spans="1:12">
      <c r="A210" t="s">
        <v>189</v>
      </c>
      <c r="B210" t="s">
        <v>37</v>
      </c>
      <c r="C210" s="76">
        <v>0</v>
      </c>
      <c r="D210" s="79">
        <v>0</v>
      </c>
      <c r="E210" s="76">
        <v>0</v>
      </c>
      <c r="F210" s="79">
        <v>0</v>
      </c>
      <c r="G210" s="79"/>
      <c r="I210" s="79"/>
      <c r="J210" s="79"/>
      <c r="K210" s="79"/>
      <c r="L210" t="s">
        <v>675</v>
      </c>
    </row>
    <row r="211" spans="1:12">
      <c r="B211" t="s">
        <v>38</v>
      </c>
      <c r="C211" s="76">
        <v>0</v>
      </c>
      <c r="D211" s="79">
        <v>0</v>
      </c>
      <c r="E211" s="76">
        <v>0</v>
      </c>
      <c r="F211" s="79">
        <v>0</v>
      </c>
      <c r="G211" s="79"/>
      <c r="I211" s="79"/>
      <c r="J211" s="79"/>
      <c r="K211" s="79"/>
    </row>
    <row r="212" spans="1:12">
      <c r="A212" t="s">
        <v>339</v>
      </c>
      <c r="C212" s="76">
        <v>0</v>
      </c>
      <c r="D212" s="79">
        <v>0</v>
      </c>
      <c r="E212" s="76">
        <v>0</v>
      </c>
      <c r="F212" s="79">
        <v>0</v>
      </c>
      <c r="G212" s="79"/>
      <c r="I212" s="79" t="str">
        <f>A212</f>
        <v>la resolana leadership academy Total</v>
      </c>
      <c r="J212" s="126" t="str">
        <f>IF(C212=0,"N/A",D212/C212)</f>
        <v>N/A</v>
      </c>
      <c r="K212" s="126" t="str">
        <f>IF(E212=0,"N/A",F212/E212)</f>
        <v>N/A</v>
      </c>
      <c r="L212" t="s">
        <v>675</v>
      </c>
    </row>
    <row r="213" spans="1:12">
      <c r="A213" t="s">
        <v>190</v>
      </c>
      <c r="B213" t="s">
        <v>37</v>
      </c>
      <c r="C213" s="76">
        <v>0</v>
      </c>
      <c r="D213" s="79">
        <v>0</v>
      </c>
      <c r="E213" s="76">
        <v>0</v>
      </c>
      <c r="F213" s="79">
        <v>0</v>
      </c>
      <c r="G213" s="79"/>
      <c r="I213" s="79"/>
    </row>
    <row r="214" spans="1:12">
      <c r="B214" t="s">
        <v>38</v>
      </c>
      <c r="C214" s="76">
        <v>0</v>
      </c>
      <c r="D214" s="79">
        <v>0</v>
      </c>
      <c r="E214" s="76">
        <v>0</v>
      </c>
      <c r="F214" s="79">
        <v>0</v>
      </c>
      <c r="G214" s="79"/>
      <c r="I214" s="79"/>
      <c r="J214" s="79"/>
      <c r="K214" s="79"/>
      <c r="L214" t="s">
        <v>675</v>
      </c>
    </row>
    <row r="215" spans="1:12">
      <c r="A215" t="s">
        <v>340</v>
      </c>
      <c r="C215" s="76">
        <v>0</v>
      </c>
      <c r="D215" s="79">
        <v>0</v>
      </c>
      <c r="E215" s="76">
        <v>0</v>
      </c>
      <c r="F215" s="79">
        <v>0</v>
      </c>
      <c r="G215" s="79"/>
      <c r="I215" s="79" t="str">
        <f>A215</f>
        <v>la tierra montessori of the arts and sciences Total</v>
      </c>
      <c r="J215" s="126" t="str">
        <f>IF(C215=0,"N/A",D215/C215)</f>
        <v>N/A</v>
      </c>
      <c r="K215" s="126" t="str">
        <f>IF(E215=0,"N/A",F215/E215)</f>
        <v>N/A</v>
      </c>
    </row>
    <row r="216" spans="1:12">
      <c r="A216" t="s">
        <v>104</v>
      </c>
      <c r="B216" t="s">
        <v>37</v>
      </c>
      <c r="C216" s="76">
        <v>0</v>
      </c>
      <c r="D216" s="79">
        <v>0</v>
      </c>
      <c r="E216" s="76">
        <v>0</v>
      </c>
      <c r="F216" s="79">
        <v>0</v>
      </c>
      <c r="G216" s="79"/>
      <c r="I216" s="79"/>
      <c r="J216" s="79"/>
      <c r="K216" s="79"/>
      <c r="L216" t="s">
        <v>675</v>
      </c>
    </row>
    <row r="217" spans="1:12">
      <c r="B217" t="s">
        <v>38</v>
      </c>
      <c r="C217" s="76">
        <v>0</v>
      </c>
      <c r="D217" s="79">
        <v>0</v>
      </c>
      <c r="E217" s="76">
        <v>0</v>
      </c>
      <c r="F217" s="79">
        <v>0</v>
      </c>
      <c r="G217" s="79"/>
      <c r="I217" s="79"/>
      <c r="J217" s="79"/>
      <c r="K217" s="79"/>
    </row>
    <row r="218" spans="1:12">
      <c r="A218" t="s">
        <v>341</v>
      </c>
      <c r="C218" s="76">
        <v>0</v>
      </c>
      <c r="D218" s="79">
        <v>0</v>
      </c>
      <c r="E218" s="76">
        <v>0</v>
      </c>
      <c r="F218" s="79">
        <v>0</v>
      </c>
      <c r="G218" s="79"/>
      <c r="I218" s="79" t="str">
        <f>A218</f>
        <v>lake arthur Total</v>
      </c>
      <c r="J218" s="126" t="str">
        <f>IF(C218=0,"N/A",D218/C218)</f>
        <v>N/A</v>
      </c>
      <c r="K218" s="126" t="str">
        <f>IF(E218=0,"N/A",F218/E218)</f>
        <v>N/A</v>
      </c>
      <c r="L218" t="s">
        <v>675</v>
      </c>
    </row>
    <row r="219" spans="1:12">
      <c r="A219" t="s">
        <v>105</v>
      </c>
      <c r="B219" t="s">
        <v>37</v>
      </c>
      <c r="C219" s="76">
        <v>22.5</v>
      </c>
      <c r="D219" s="79">
        <v>1006023.32</v>
      </c>
      <c r="E219" s="76">
        <v>22.5</v>
      </c>
      <c r="F219" s="79">
        <v>1006023.32</v>
      </c>
      <c r="G219" s="79"/>
      <c r="I219" s="79"/>
    </row>
    <row r="220" spans="1:12">
      <c r="B220" t="s">
        <v>38</v>
      </c>
      <c r="C220" s="76">
        <v>12</v>
      </c>
      <c r="D220" s="79">
        <v>364688</v>
      </c>
      <c r="E220" s="76">
        <v>12</v>
      </c>
      <c r="F220" s="79">
        <v>364688</v>
      </c>
      <c r="G220" s="79"/>
      <c r="I220" s="79"/>
      <c r="J220" s="79"/>
      <c r="K220" s="79"/>
      <c r="L220" t="s">
        <v>675</v>
      </c>
    </row>
    <row r="221" spans="1:12">
      <c r="A221" t="s">
        <v>342</v>
      </c>
      <c r="C221" s="76">
        <v>34.5</v>
      </c>
      <c r="D221" s="79">
        <v>1370711.3199999998</v>
      </c>
      <c r="E221" s="76">
        <v>34.5</v>
      </c>
      <c r="F221" s="79">
        <v>1370711.3199999998</v>
      </c>
      <c r="G221" s="79"/>
      <c r="I221" s="79" t="str">
        <f>A221</f>
        <v>las cruces Total</v>
      </c>
      <c r="J221" s="126">
        <f>IF(C221=0,"N/A",D221/C221)</f>
        <v>39730.762898550718</v>
      </c>
      <c r="K221" s="126">
        <f>IF(E221=0,"N/A",F221/E221)</f>
        <v>39730.762898550718</v>
      </c>
    </row>
    <row r="222" spans="1:12">
      <c r="A222" t="s">
        <v>191</v>
      </c>
      <c r="B222" t="s">
        <v>37</v>
      </c>
      <c r="C222" s="76">
        <v>0</v>
      </c>
      <c r="D222" s="79">
        <v>0</v>
      </c>
      <c r="E222" s="76">
        <v>0</v>
      </c>
      <c r="F222" s="79">
        <v>0</v>
      </c>
      <c r="G222" s="79"/>
      <c r="I222" s="79"/>
      <c r="J222" s="79"/>
      <c r="K222" s="79"/>
      <c r="L222" t="s">
        <v>675</v>
      </c>
    </row>
    <row r="223" spans="1:12">
      <c r="B223" t="s">
        <v>38</v>
      </c>
      <c r="C223" s="76">
        <v>0</v>
      </c>
      <c r="D223" s="79">
        <v>0</v>
      </c>
      <c r="E223" s="76">
        <v>0</v>
      </c>
      <c r="F223" s="79">
        <v>0</v>
      </c>
      <c r="G223" s="79"/>
      <c r="I223" s="79"/>
      <c r="J223" s="79"/>
      <c r="K223" s="79"/>
    </row>
    <row r="224" spans="1:12">
      <c r="A224" t="s">
        <v>343</v>
      </c>
      <c r="C224" s="76">
        <v>0</v>
      </c>
      <c r="D224" s="79">
        <v>0</v>
      </c>
      <c r="E224" s="76">
        <v>0</v>
      </c>
      <c r="F224" s="79">
        <v>0</v>
      </c>
      <c r="G224" s="79"/>
      <c r="I224" s="79" t="str">
        <f>A224</f>
        <v>las montanas charter high school Total</v>
      </c>
      <c r="J224" s="126" t="str">
        <f>IF(C224=0,"N/A",D224/C224)</f>
        <v>N/A</v>
      </c>
      <c r="K224" s="126" t="str">
        <f>IF(E224=0,"N/A",F224/E224)</f>
        <v>N/A</v>
      </c>
      <c r="L224" t="s">
        <v>675</v>
      </c>
    </row>
    <row r="225" spans="1:12">
      <c r="A225" t="s">
        <v>106</v>
      </c>
      <c r="B225" t="s">
        <v>37</v>
      </c>
      <c r="C225" s="76">
        <v>5</v>
      </c>
      <c r="D225" s="79">
        <v>191627</v>
      </c>
      <c r="E225" s="76">
        <v>5</v>
      </c>
      <c r="F225" s="79">
        <v>191632</v>
      </c>
      <c r="G225" s="79"/>
      <c r="I225" s="79"/>
    </row>
    <row r="226" spans="1:12">
      <c r="B226" t="s">
        <v>38</v>
      </c>
      <c r="C226" s="76">
        <v>1</v>
      </c>
      <c r="D226" s="79">
        <v>25000</v>
      </c>
      <c r="E226" s="76">
        <v>1</v>
      </c>
      <c r="F226" s="79">
        <v>25001</v>
      </c>
      <c r="G226" s="79"/>
      <c r="I226" s="79"/>
      <c r="J226" s="79"/>
      <c r="K226" s="79"/>
      <c r="L226" t="s">
        <v>675</v>
      </c>
    </row>
    <row r="227" spans="1:12">
      <c r="A227" t="s">
        <v>344</v>
      </c>
      <c r="C227" s="76">
        <v>6</v>
      </c>
      <c r="D227" s="79">
        <v>216627</v>
      </c>
      <c r="E227" s="76">
        <v>6</v>
      </c>
      <c r="F227" s="79">
        <v>216633</v>
      </c>
      <c r="G227" s="79"/>
      <c r="I227" s="79" t="str">
        <f>A227</f>
        <v>las vegas city Total</v>
      </c>
      <c r="J227" s="126">
        <f>IF(C227=0,"N/A",D227/C227)</f>
        <v>36104.5</v>
      </c>
      <c r="K227" s="126">
        <f>IF(E227=0,"N/A",F227/E227)</f>
        <v>36105.5</v>
      </c>
    </row>
    <row r="228" spans="1:12">
      <c r="A228" t="s">
        <v>107</v>
      </c>
      <c r="B228" t="s">
        <v>37</v>
      </c>
      <c r="C228" s="76">
        <v>0</v>
      </c>
      <c r="D228" s="79">
        <v>0</v>
      </c>
      <c r="E228" s="76">
        <v>0</v>
      </c>
      <c r="F228" s="79">
        <v>0</v>
      </c>
      <c r="G228" s="79"/>
      <c r="I228" s="79"/>
      <c r="J228" s="79"/>
      <c r="K228" s="79"/>
      <c r="L228" t="s">
        <v>675</v>
      </c>
    </row>
    <row r="229" spans="1:12">
      <c r="B229" t="s">
        <v>38</v>
      </c>
      <c r="C229" s="76">
        <v>0</v>
      </c>
      <c r="D229" s="79">
        <v>0</v>
      </c>
      <c r="E229" s="76">
        <v>0</v>
      </c>
      <c r="F229" s="79">
        <v>0</v>
      </c>
      <c r="G229" s="79"/>
      <c r="I229" s="79"/>
      <c r="J229" s="79"/>
      <c r="K229" s="79"/>
    </row>
    <row r="230" spans="1:12">
      <c r="A230" t="s">
        <v>346</v>
      </c>
      <c r="C230" s="76">
        <v>0</v>
      </c>
      <c r="D230" s="79">
        <v>0</v>
      </c>
      <c r="E230" s="76">
        <v>0</v>
      </c>
      <c r="F230" s="79">
        <v>0</v>
      </c>
      <c r="G230" s="79"/>
      <c r="I230" s="79" t="str">
        <f>A230</f>
        <v>logan Total</v>
      </c>
      <c r="J230" s="126" t="str">
        <f>IF(C230=0,"N/A",D230/C230)</f>
        <v>N/A</v>
      </c>
      <c r="K230" s="126" t="str">
        <f>IF(E230=0,"N/A",F230/E230)</f>
        <v>N/A</v>
      </c>
      <c r="L230" t="s">
        <v>675</v>
      </c>
    </row>
    <row r="231" spans="1:12">
      <c r="A231" t="s">
        <v>108</v>
      </c>
      <c r="B231" t="s">
        <v>37</v>
      </c>
      <c r="C231" s="76">
        <v>5</v>
      </c>
      <c r="D231" s="79">
        <v>105404</v>
      </c>
      <c r="E231" s="76">
        <v>5</v>
      </c>
      <c r="F231" s="79">
        <v>107115</v>
      </c>
      <c r="G231" s="79"/>
      <c r="I231" s="79"/>
    </row>
    <row r="232" spans="1:12">
      <c r="B232" t="s">
        <v>38</v>
      </c>
      <c r="C232" s="76">
        <v>0</v>
      </c>
      <c r="D232" s="79">
        <v>0</v>
      </c>
      <c r="E232" s="76">
        <v>0</v>
      </c>
      <c r="F232" s="79">
        <v>0</v>
      </c>
      <c r="G232" s="79"/>
      <c r="I232" s="79"/>
      <c r="J232" s="79"/>
      <c r="K232" s="79"/>
      <c r="L232" t="s">
        <v>675</v>
      </c>
    </row>
    <row r="233" spans="1:12">
      <c r="A233" t="s">
        <v>347</v>
      </c>
      <c r="C233" s="76">
        <v>5</v>
      </c>
      <c r="D233" s="79">
        <v>105404</v>
      </c>
      <c r="E233" s="76">
        <v>5</v>
      </c>
      <c r="F233" s="79">
        <v>107115</v>
      </c>
      <c r="G233" s="79"/>
      <c r="I233" s="79" t="str">
        <f>A233</f>
        <v>lordsburg Total</v>
      </c>
      <c r="J233" s="126">
        <f>IF(C233=0,"N/A",D233/C233)</f>
        <v>21080.799999999999</v>
      </c>
      <c r="K233" s="126">
        <f>IF(E233=0,"N/A",F233/E233)</f>
        <v>21423</v>
      </c>
    </row>
    <row r="234" spans="1:12">
      <c r="A234" t="s">
        <v>109</v>
      </c>
      <c r="B234" t="s">
        <v>37</v>
      </c>
      <c r="C234" s="76">
        <v>11.25</v>
      </c>
      <c r="D234" s="79">
        <v>379152.15</v>
      </c>
      <c r="E234" s="76">
        <v>11.25</v>
      </c>
      <c r="F234" s="79">
        <v>390525.71</v>
      </c>
      <c r="G234" s="79"/>
      <c r="I234" s="79"/>
      <c r="J234" s="79"/>
      <c r="K234" s="79"/>
      <c r="L234" t="s">
        <v>675</v>
      </c>
    </row>
    <row r="235" spans="1:12">
      <c r="B235" t="s">
        <v>38</v>
      </c>
      <c r="C235" s="76">
        <v>0.5</v>
      </c>
      <c r="D235" s="79">
        <v>14618.21</v>
      </c>
      <c r="E235" s="76">
        <v>0.5</v>
      </c>
      <c r="F235" s="79">
        <v>15056.76</v>
      </c>
      <c r="G235" s="79"/>
      <c r="I235" s="79"/>
      <c r="J235" s="79"/>
      <c r="K235" s="79"/>
    </row>
    <row r="236" spans="1:12">
      <c r="A236" t="s">
        <v>348</v>
      </c>
      <c r="C236" s="76">
        <v>11.75</v>
      </c>
      <c r="D236" s="79">
        <v>393770.36000000004</v>
      </c>
      <c r="E236" s="76">
        <v>11.75</v>
      </c>
      <c r="F236" s="79">
        <v>405582.47000000003</v>
      </c>
      <c r="G236" s="79"/>
      <c r="I236" s="79" t="str">
        <f>A236</f>
        <v>los alamos Total</v>
      </c>
      <c r="J236" s="126">
        <f>IF(C236=0,"N/A",D236/C236)</f>
        <v>33512.371063829793</v>
      </c>
      <c r="K236" s="126">
        <f>IF(E236=0,"N/A",F236/E236)</f>
        <v>34517.657021276602</v>
      </c>
      <c r="L236" t="s">
        <v>675</v>
      </c>
    </row>
    <row r="237" spans="1:12">
      <c r="A237" t="s">
        <v>110</v>
      </c>
      <c r="B237" t="s">
        <v>37</v>
      </c>
      <c r="C237" s="76">
        <v>14.5</v>
      </c>
      <c r="D237" s="79">
        <v>648759</v>
      </c>
      <c r="E237" s="76">
        <v>14.5</v>
      </c>
      <c r="F237" s="79">
        <v>661934.56000000006</v>
      </c>
      <c r="G237" s="79"/>
      <c r="I237" s="79"/>
    </row>
    <row r="238" spans="1:12">
      <c r="B238" t="s">
        <v>38</v>
      </c>
      <c r="C238" s="76">
        <v>3</v>
      </c>
      <c r="D238" s="79">
        <v>77482</v>
      </c>
      <c r="E238" s="76">
        <v>3</v>
      </c>
      <c r="F238" s="79">
        <v>79031.64</v>
      </c>
      <c r="G238" s="79"/>
      <c r="I238" s="79"/>
      <c r="J238" s="79"/>
      <c r="K238" s="79"/>
      <c r="L238" t="s">
        <v>675</v>
      </c>
    </row>
    <row r="239" spans="1:12">
      <c r="A239" t="s">
        <v>349</v>
      </c>
      <c r="C239" s="76">
        <v>17.5</v>
      </c>
      <c r="D239" s="79">
        <v>726241</v>
      </c>
      <c r="E239" s="76">
        <v>17.5</v>
      </c>
      <c r="F239" s="79">
        <v>740966.20000000007</v>
      </c>
      <c r="G239" s="79"/>
      <c r="I239" s="79" t="str">
        <f>A239</f>
        <v>los lunas Total</v>
      </c>
      <c r="J239" s="126">
        <f>IF(C239=0,"N/A",D239/C239)</f>
        <v>41499.485714285714</v>
      </c>
      <c r="K239" s="126">
        <f>IF(E239=0,"N/A",F239/E239)</f>
        <v>42340.925714285717</v>
      </c>
    </row>
    <row r="240" spans="1:12">
      <c r="A240" t="s">
        <v>111</v>
      </c>
      <c r="B240" t="s">
        <v>37</v>
      </c>
      <c r="C240" s="76">
        <v>1</v>
      </c>
      <c r="D240" s="79">
        <v>29121</v>
      </c>
      <c r="E240" s="76">
        <v>1</v>
      </c>
      <c r="F240" s="79">
        <v>29121</v>
      </c>
      <c r="G240" s="79"/>
      <c r="I240" s="79"/>
      <c r="J240" s="79"/>
      <c r="K240" s="79"/>
      <c r="L240" t="s">
        <v>675</v>
      </c>
    </row>
    <row r="241" spans="1:12">
      <c r="B241" t="s">
        <v>38</v>
      </c>
      <c r="C241" s="76">
        <v>0</v>
      </c>
      <c r="D241" s="79">
        <v>0</v>
      </c>
      <c r="E241" s="76">
        <v>0</v>
      </c>
      <c r="F241" s="79">
        <v>0</v>
      </c>
      <c r="G241" s="79"/>
      <c r="I241" s="79"/>
      <c r="J241" s="79"/>
      <c r="K241" s="79"/>
    </row>
    <row r="242" spans="1:12">
      <c r="A242" t="s">
        <v>351</v>
      </c>
      <c r="C242" s="76">
        <v>1</v>
      </c>
      <c r="D242" s="79">
        <v>29121</v>
      </c>
      <c r="E242" s="76">
        <v>1</v>
      </c>
      <c r="F242" s="79">
        <v>29121</v>
      </c>
      <c r="G242" s="79"/>
      <c r="I242" s="79" t="str">
        <f>A242</f>
        <v>loving Total</v>
      </c>
      <c r="J242" s="126">
        <f>IF(C242=0,"N/A",D242/C242)</f>
        <v>29121</v>
      </c>
      <c r="K242" s="126">
        <f>IF(E242=0,"N/A",F242/E242)</f>
        <v>29121</v>
      </c>
      <c r="L242" t="s">
        <v>675</v>
      </c>
    </row>
    <row r="243" spans="1:12">
      <c r="A243" t="s">
        <v>112</v>
      </c>
      <c r="B243" t="s">
        <v>37</v>
      </c>
      <c r="C243" s="76">
        <v>4</v>
      </c>
      <c r="D243" s="79">
        <v>159052</v>
      </c>
      <c r="E243" s="76">
        <v>4</v>
      </c>
      <c r="F243" s="79">
        <v>162227</v>
      </c>
      <c r="G243" s="79"/>
      <c r="I243" s="79"/>
    </row>
    <row r="244" spans="1:12">
      <c r="B244" t="s">
        <v>38</v>
      </c>
      <c r="C244" s="76">
        <v>1</v>
      </c>
      <c r="D244" s="79">
        <v>52464</v>
      </c>
      <c r="E244" s="76">
        <v>1</v>
      </c>
      <c r="F244" s="79">
        <v>52464</v>
      </c>
      <c r="G244" s="79"/>
      <c r="I244" s="79"/>
      <c r="J244" s="79"/>
      <c r="K244" s="79"/>
      <c r="L244" t="s">
        <v>675</v>
      </c>
    </row>
    <row r="245" spans="1:12">
      <c r="A245" t="s">
        <v>352</v>
      </c>
      <c r="C245" s="76">
        <v>5</v>
      </c>
      <c r="D245" s="79">
        <v>211516</v>
      </c>
      <c r="E245" s="76">
        <v>5</v>
      </c>
      <c r="F245" s="79">
        <v>214691</v>
      </c>
      <c r="G245" s="79"/>
      <c r="I245" s="79" t="str">
        <f>A245</f>
        <v>lovington Total</v>
      </c>
      <c r="J245" s="126">
        <f>IF(C245=0,"N/A",D245/C245)</f>
        <v>42303.199999999997</v>
      </c>
      <c r="K245" s="126">
        <f>IF(E245=0,"N/A",F245/E245)</f>
        <v>42938.2</v>
      </c>
    </row>
    <row r="246" spans="1:12">
      <c r="A246" t="s">
        <v>113</v>
      </c>
      <c r="B246" t="s">
        <v>37</v>
      </c>
      <c r="C246" s="76">
        <v>1</v>
      </c>
      <c r="D246" s="79">
        <v>28800</v>
      </c>
      <c r="E246" s="76">
        <v>1</v>
      </c>
      <c r="F246" s="79">
        <v>28800</v>
      </c>
      <c r="G246" s="79"/>
      <c r="I246" s="79"/>
      <c r="J246" s="79"/>
      <c r="K246" s="79"/>
      <c r="L246" t="s">
        <v>675</v>
      </c>
    </row>
    <row r="247" spans="1:12">
      <c r="B247" t="s">
        <v>38</v>
      </c>
      <c r="C247" s="76">
        <v>0</v>
      </c>
      <c r="D247" s="79">
        <v>0</v>
      </c>
      <c r="E247" s="76">
        <v>0</v>
      </c>
      <c r="F247" s="79">
        <v>0</v>
      </c>
      <c r="G247" s="79"/>
      <c r="I247" s="79"/>
      <c r="J247" s="79"/>
      <c r="K247" s="79"/>
    </row>
    <row r="248" spans="1:12">
      <c r="A248" t="s">
        <v>353</v>
      </c>
      <c r="C248" s="76">
        <v>1</v>
      </c>
      <c r="D248" s="79">
        <v>28800</v>
      </c>
      <c r="E248" s="76">
        <v>1</v>
      </c>
      <c r="F248" s="79">
        <v>28800</v>
      </c>
      <c r="G248" s="79"/>
      <c r="I248" s="79" t="str">
        <f>A248</f>
        <v>magdalena Total</v>
      </c>
      <c r="J248" s="126">
        <f>IF(C248=0,"N/A",D248/C248)</f>
        <v>28800</v>
      </c>
      <c r="K248" s="126">
        <f>IF(E248=0,"N/A",F248/E248)</f>
        <v>28800</v>
      </c>
      <c r="L248" t="s">
        <v>675</v>
      </c>
    </row>
    <row r="249" spans="1:12">
      <c r="A249" t="s">
        <v>194</v>
      </c>
      <c r="B249" t="s">
        <v>37</v>
      </c>
      <c r="C249" s="76">
        <v>0.75</v>
      </c>
      <c r="D249" s="79">
        <v>28392</v>
      </c>
      <c r="E249" s="76">
        <v>0.75</v>
      </c>
      <c r="F249" s="79">
        <v>28676</v>
      </c>
      <c r="G249" s="79"/>
      <c r="I249" s="79"/>
    </row>
    <row r="250" spans="1:12">
      <c r="B250" t="s">
        <v>38</v>
      </c>
      <c r="C250" s="76">
        <v>0</v>
      </c>
      <c r="D250" s="79">
        <v>0</v>
      </c>
      <c r="E250" s="76">
        <v>0</v>
      </c>
      <c r="F250" s="79">
        <v>0</v>
      </c>
      <c r="G250" s="79"/>
      <c r="I250" s="79"/>
      <c r="J250" s="79"/>
      <c r="K250" s="79"/>
      <c r="L250" t="s">
        <v>675</v>
      </c>
    </row>
    <row r="251" spans="1:12">
      <c r="A251" t="s">
        <v>354</v>
      </c>
      <c r="C251" s="76">
        <v>0.75</v>
      </c>
      <c r="D251" s="79">
        <v>28392</v>
      </c>
      <c r="E251" s="76">
        <v>0.75</v>
      </c>
      <c r="F251" s="79">
        <v>28676</v>
      </c>
      <c r="G251" s="79"/>
      <c r="I251" s="79" t="str">
        <f>A251</f>
        <v>masters program (the) Total</v>
      </c>
      <c r="J251" s="126">
        <f>IF(C251=0,"N/A",D251/C251)</f>
        <v>37856</v>
      </c>
      <c r="K251" s="126">
        <f>IF(E251=0,"N/A",F251/E251)</f>
        <v>38234.666666666664</v>
      </c>
    </row>
    <row r="252" spans="1:12">
      <c r="A252" t="s">
        <v>114</v>
      </c>
      <c r="B252" t="s">
        <v>37</v>
      </c>
      <c r="C252" s="76">
        <v>0</v>
      </c>
      <c r="D252" s="79">
        <v>0</v>
      </c>
      <c r="E252" s="76">
        <v>0</v>
      </c>
      <c r="F252" s="79">
        <v>0</v>
      </c>
      <c r="G252" s="79"/>
      <c r="I252" s="79"/>
      <c r="J252" s="79"/>
      <c r="K252" s="79"/>
      <c r="L252" t="s">
        <v>675</v>
      </c>
    </row>
    <row r="253" spans="1:12">
      <c r="B253" t="s">
        <v>38</v>
      </c>
      <c r="C253" s="76">
        <v>0</v>
      </c>
      <c r="D253" s="79">
        <v>0</v>
      </c>
      <c r="E253" s="76">
        <v>0</v>
      </c>
      <c r="F253" s="79">
        <v>0</v>
      </c>
      <c r="G253" s="79"/>
      <c r="I253" s="79"/>
      <c r="J253" s="79"/>
      <c r="K253" s="79"/>
    </row>
    <row r="254" spans="1:12">
      <c r="A254" t="s">
        <v>355</v>
      </c>
      <c r="C254" s="76">
        <v>0</v>
      </c>
      <c r="D254" s="79">
        <v>0</v>
      </c>
      <c r="E254" s="76">
        <v>0</v>
      </c>
      <c r="F254" s="79">
        <v>0</v>
      </c>
      <c r="G254" s="79"/>
      <c r="I254" s="79" t="str">
        <f>A254</f>
        <v>maxwell Total</v>
      </c>
      <c r="J254" s="126" t="str">
        <f>IF(C254=0,"N/A",D254/C254)</f>
        <v>N/A</v>
      </c>
      <c r="K254" s="126" t="str">
        <f>IF(E254=0,"N/A",F254/E254)</f>
        <v>N/A</v>
      </c>
      <c r="L254" t="s">
        <v>675</v>
      </c>
    </row>
    <row r="255" spans="1:12">
      <c r="A255" t="s">
        <v>195</v>
      </c>
      <c r="B255" t="s">
        <v>37</v>
      </c>
      <c r="C255" s="76">
        <v>1</v>
      </c>
      <c r="D255" s="79">
        <v>33000</v>
      </c>
      <c r="E255" s="76">
        <v>1</v>
      </c>
      <c r="F255" s="79">
        <v>34000</v>
      </c>
      <c r="G255" s="79"/>
      <c r="I255" s="79"/>
    </row>
    <row r="256" spans="1:12">
      <c r="B256" t="s">
        <v>38</v>
      </c>
      <c r="C256" s="76">
        <v>0</v>
      </c>
      <c r="D256" s="79">
        <v>0</v>
      </c>
      <c r="E256" s="76">
        <v>0</v>
      </c>
      <c r="F256" s="79">
        <v>0</v>
      </c>
      <c r="G256" s="79"/>
      <c r="I256" s="79"/>
      <c r="J256" s="79"/>
      <c r="K256" s="79"/>
      <c r="L256" t="s">
        <v>675</v>
      </c>
    </row>
    <row r="257" spans="1:12">
      <c r="A257" t="s">
        <v>356</v>
      </c>
      <c r="C257" s="76">
        <v>1</v>
      </c>
      <c r="D257" s="79">
        <v>33000</v>
      </c>
      <c r="E257" s="76">
        <v>1</v>
      </c>
      <c r="F257" s="79">
        <v>34000</v>
      </c>
      <c r="G257" s="79"/>
      <c r="I257" s="79" t="str">
        <f>A257</f>
        <v>mccurdy charter school Total</v>
      </c>
      <c r="J257" s="126">
        <f>IF(C257=0,"N/A",D257/C257)</f>
        <v>33000</v>
      </c>
      <c r="K257" s="126">
        <f>IF(E257=0,"N/A",F257/E257)</f>
        <v>34000</v>
      </c>
    </row>
    <row r="258" spans="1:12">
      <c r="A258" t="s">
        <v>196</v>
      </c>
      <c r="B258" t="s">
        <v>37</v>
      </c>
      <c r="C258" s="76">
        <v>0</v>
      </c>
      <c r="D258" s="79">
        <v>0</v>
      </c>
      <c r="E258" s="76">
        <v>0</v>
      </c>
      <c r="F258" s="79">
        <v>0</v>
      </c>
      <c r="G258" s="79"/>
      <c r="I258" s="79"/>
      <c r="J258" s="79"/>
      <c r="K258" s="79"/>
      <c r="L258" t="s">
        <v>675</v>
      </c>
    </row>
    <row r="259" spans="1:12">
      <c r="B259" t="s">
        <v>38</v>
      </c>
      <c r="C259" s="76">
        <v>0</v>
      </c>
      <c r="D259" s="79">
        <v>0</v>
      </c>
      <c r="E259" s="76">
        <v>0</v>
      </c>
      <c r="F259" s="79">
        <v>0</v>
      </c>
      <c r="G259" s="79"/>
      <c r="I259" s="79"/>
      <c r="J259" s="79"/>
      <c r="K259" s="79"/>
    </row>
    <row r="260" spans="1:12">
      <c r="A260" t="s">
        <v>357</v>
      </c>
      <c r="C260" s="76">
        <v>0</v>
      </c>
      <c r="D260" s="79">
        <v>0</v>
      </c>
      <c r="E260" s="76">
        <v>0</v>
      </c>
      <c r="F260" s="79">
        <v>0</v>
      </c>
      <c r="G260" s="79"/>
      <c r="I260" s="79" t="str">
        <f>A260</f>
        <v>media arts collaborative charter school Total</v>
      </c>
      <c r="J260" s="126" t="str">
        <f>IF(C260=0,"N/A",D260/C260)</f>
        <v>N/A</v>
      </c>
      <c r="K260" s="126" t="str">
        <f>IF(E260=0,"N/A",F260/E260)</f>
        <v>N/A</v>
      </c>
      <c r="L260" t="s">
        <v>675</v>
      </c>
    </row>
    <row r="261" spans="1:12">
      <c r="A261" t="s">
        <v>115</v>
      </c>
      <c r="B261" t="s">
        <v>37</v>
      </c>
      <c r="C261" s="76">
        <v>0</v>
      </c>
      <c r="D261" s="79">
        <v>0</v>
      </c>
      <c r="E261" s="76">
        <v>0</v>
      </c>
      <c r="F261" s="79">
        <v>0</v>
      </c>
      <c r="G261" s="79"/>
      <c r="I261" s="79"/>
    </row>
    <row r="262" spans="1:12">
      <c r="B262" t="s">
        <v>38</v>
      </c>
      <c r="C262" s="76">
        <v>0</v>
      </c>
      <c r="D262" s="79">
        <v>0</v>
      </c>
      <c r="E262" s="76">
        <v>0</v>
      </c>
      <c r="F262" s="79">
        <v>0</v>
      </c>
      <c r="G262" s="79"/>
      <c r="I262" s="79"/>
      <c r="J262" s="79"/>
      <c r="K262" s="79"/>
      <c r="L262" t="s">
        <v>675</v>
      </c>
    </row>
    <row r="263" spans="1:12">
      <c r="A263" t="s">
        <v>358</v>
      </c>
      <c r="C263" s="76">
        <v>0</v>
      </c>
      <c r="D263" s="79">
        <v>0</v>
      </c>
      <c r="E263" s="76">
        <v>0</v>
      </c>
      <c r="F263" s="79">
        <v>0</v>
      </c>
      <c r="G263" s="79"/>
      <c r="I263" s="79" t="str">
        <f>A263</f>
        <v>melrose Total</v>
      </c>
      <c r="J263" s="126" t="str">
        <f>IF(C263=0,"N/A",D263/C263)</f>
        <v>N/A</v>
      </c>
      <c r="K263" s="126" t="str">
        <f>IF(E263=0,"N/A",F263/E263)</f>
        <v>N/A</v>
      </c>
    </row>
    <row r="264" spans="1:12">
      <c r="A264" t="s">
        <v>116</v>
      </c>
      <c r="B264" t="s">
        <v>37</v>
      </c>
      <c r="C264" s="76">
        <v>1</v>
      </c>
      <c r="D264" s="79">
        <v>52248</v>
      </c>
      <c r="E264" s="76">
        <v>1</v>
      </c>
      <c r="F264" s="79">
        <v>52248</v>
      </c>
      <c r="G264" s="79"/>
      <c r="I264" s="79"/>
      <c r="J264" s="79"/>
      <c r="K264" s="79"/>
      <c r="L264" t="s">
        <v>675</v>
      </c>
    </row>
    <row r="265" spans="1:12">
      <c r="B265" t="s">
        <v>38</v>
      </c>
      <c r="C265" s="76">
        <v>0</v>
      </c>
      <c r="D265" s="79">
        <v>0</v>
      </c>
      <c r="E265" s="76">
        <v>0</v>
      </c>
      <c r="F265" s="79">
        <v>0</v>
      </c>
      <c r="G265" s="79"/>
      <c r="I265" s="79"/>
      <c r="J265" s="79"/>
      <c r="K265" s="79"/>
    </row>
    <row r="266" spans="1:12">
      <c r="A266" t="s">
        <v>359</v>
      </c>
      <c r="C266" s="76">
        <v>1</v>
      </c>
      <c r="D266" s="79">
        <v>52248</v>
      </c>
      <c r="E266" s="76">
        <v>1</v>
      </c>
      <c r="F266" s="79">
        <v>52248</v>
      </c>
      <c r="G266" s="79"/>
      <c r="I266" s="79" t="str">
        <f>A266</f>
        <v>mesa vista Total</v>
      </c>
      <c r="J266" s="126">
        <f>IF(C266=0,"N/A",D266/C266)</f>
        <v>52248</v>
      </c>
      <c r="K266" s="126">
        <f>IF(E266=0,"N/A",F266/E266)</f>
        <v>52248</v>
      </c>
      <c r="L266" t="s">
        <v>675</v>
      </c>
    </row>
    <row r="267" spans="1:12">
      <c r="A267" t="s">
        <v>199</v>
      </c>
      <c r="B267" t="s">
        <v>37</v>
      </c>
      <c r="C267" s="76">
        <v>0</v>
      </c>
      <c r="D267" s="79">
        <v>0</v>
      </c>
      <c r="E267" s="76">
        <v>0</v>
      </c>
      <c r="F267" s="79">
        <v>0</v>
      </c>
      <c r="G267" s="79"/>
      <c r="I267" s="79"/>
    </row>
    <row r="268" spans="1:12">
      <c r="B268" t="s">
        <v>38</v>
      </c>
      <c r="C268" s="76">
        <v>0</v>
      </c>
      <c r="D268" s="79">
        <v>0</v>
      </c>
      <c r="E268" s="76">
        <v>0</v>
      </c>
      <c r="F268" s="79">
        <v>0</v>
      </c>
      <c r="G268" s="79"/>
      <c r="I268" s="79"/>
      <c r="J268" s="79"/>
      <c r="K268" s="79"/>
      <c r="L268" t="s">
        <v>675</v>
      </c>
    </row>
    <row r="269" spans="1:12">
      <c r="A269" t="s">
        <v>361</v>
      </c>
      <c r="C269" s="76">
        <v>0</v>
      </c>
      <c r="D269" s="79">
        <v>0</v>
      </c>
      <c r="E269" s="76">
        <v>0</v>
      </c>
      <c r="F269" s="79">
        <v>0</v>
      </c>
      <c r="G269" s="79"/>
      <c r="I269" s="79" t="str">
        <f>A269</f>
        <v>mission achievement and success Total</v>
      </c>
      <c r="J269" s="126" t="str">
        <f>IF(C269=0,"N/A",D269/C269)</f>
        <v>N/A</v>
      </c>
      <c r="K269" s="126" t="str">
        <f>IF(E269=0,"N/A",F269/E269)</f>
        <v>N/A</v>
      </c>
    </row>
    <row r="270" spans="1:12">
      <c r="A270" t="s">
        <v>200</v>
      </c>
      <c r="B270" t="s">
        <v>37</v>
      </c>
      <c r="C270" s="76">
        <v>0</v>
      </c>
      <c r="D270" s="79">
        <v>0</v>
      </c>
      <c r="E270" s="76">
        <v>0</v>
      </c>
      <c r="F270" s="79">
        <v>0</v>
      </c>
      <c r="G270" s="79"/>
      <c r="I270" s="79"/>
      <c r="J270" s="79"/>
      <c r="K270" s="79"/>
      <c r="L270" t="s">
        <v>675</v>
      </c>
    </row>
    <row r="271" spans="1:12">
      <c r="B271" t="s">
        <v>38</v>
      </c>
      <c r="C271" s="76">
        <v>0</v>
      </c>
      <c r="D271" s="79">
        <v>0</v>
      </c>
      <c r="E271" s="76">
        <v>0</v>
      </c>
      <c r="F271" s="79">
        <v>0</v>
      </c>
      <c r="G271" s="79"/>
      <c r="I271" s="79"/>
      <c r="J271" s="79"/>
      <c r="K271" s="79"/>
    </row>
    <row r="272" spans="1:12">
      <c r="A272" t="s">
        <v>362</v>
      </c>
      <c r="C272" s="76">
        <v>0</v>
      </c>
      <c r="D272" s="79">
        <v>0</v>
      </c>
      <c r="E272" s="76">
        <v>0</v>
      </c>
      <c r="F272" s="79">
        <v>0</v>
      </c>
      <c r="G272" s="79"/>
      <c r="I272" s="79" t="str">
        <f>A272</f>
        <v>monte del sol charter school Total</v>
      </c>
      <c r="J272" s="126" t="str">
        <f>IF(C272=0,"N/A",D272/C272)</f>
        <v>N/A</v>
      </c>
      <c r="K272" s="126" t="str">
        <f>IF(E272=0,"N/A",F272/E272)</f>
        <v>N/A</v>
      </c>
      <c r="L272" t="s">
        <v>675</v>
      </c>
    </row>
    <row r="273" spans="1:12">
      <c r="A273" t="s">
        <v>201</v>
      </c>
      <c r="B273" t="s">
        <v>37</v>
      </c>
      <c r="C273" s="76">
        <v>0</v>
      </c>
      <c r="D273" s="79">
        <v>0</v>
      </c>
      <c r="E273" s="76">
        <v>0</v>
      </c>
      <c r="F273" s="79">
        <v>0</v>
      </c>
      <c r="G273" s="79"/>
      <c r="I273" s="79"/>
    </row>
    <row r="274" spans="1:12">
      <c r="B274" t="s">
        <v>38</v>
      </c>
      <c r="C274" s="76">
        <v>0</v>
      </c>
      <c r="D274" s="79">
        <v>0</v>
      </c>
      <c r="E274" s="76">
        <v>0</v>
      </c>
      <c r="F274" s="79">
        <v>0</v>
      </c>
      <c r="G274" s="79"/>
      <c r="I274" s="79"/>
      <c r="J274" s="79"/>
      <c r="K274" s="79"/>
      <c r="L274" t="s">
        <v>675</v>
      </c>
    </row>
    <row r="275" spans="1:12">
      <c r="A275" t="s">
        <v>363</v>
      </c>
      <c r="C275" s="76">
        <v>0</v>
      </c>
      <c r="D275" s="79">
        <v>0</v>
      </c>
      <c r="E275" s="76">
        <v>0</v>
      </c>
      <c r="F275" s="79">
        <v>0</v>
      </c>
      <c r="G275" s="79"/>
      <c r="I275" s="79" t="str">
        <f>A275</f>
        <v>montessori elementary school (the) Total</v>
      </c>
      <c r="J275" s="126" t="str">
        <f>IF(C275=0,"N/A",D275/C275)</f>
        <v>N/A</v>
      </c>
      <c r="K275" s="126" t="str">
        <f>IF(E275=0,"N/A",F275/E275)</f>
        <v>N/A</v>
      </c>
    </row>
    <row r="276" spans="1:12">
      <c r="A276" t="s">
        <v>117</v>
      </c>
      <c r="B276" t="s">
        <v>37</v>
      </c>
      <c r="C276" s="76">
        <v>1</v>
      </c>
      <c r="D276" s="79">
        <v>35006</v>
      </c>
      <c r="E276" s="76">
        <v>1</v>
      </c>
      <c r="F276" s="79">
        <v>35007</v>
      </c>
      <c r="G276" s="79"/>
      <c r="I276" s="79"/>
      <c r="J276" s="79"/>
      <c r="K276" s="79"/>
      <c r="L276" t="s">
        <v>675</v>
      </c>
    </row>
    <row r="277" spans="1:12">
      <c r="B277" t="s">
        <v>38</v>
      </c>
      <c r="C277" s="76">
        <v>0</v>
      </c>
      <c r="D277" s="79">
        <v>0</v>
      </c>
      <c r="E277" s="76">
        <v>0</v>
      </c>
      <c r="F277" s="79">
        <v>0</v>
      </c>
      <c r="G277" s="79"/>
      <c r="I277" s="79"/>
      <c r="J277" s="79"/>
      <c r="K277" s="79"/>
    </row>
    <row r="278" spans="1:12">
      <c r="A278" t="s">
        <v>365</v>
      </c>
      <c r="C278" s="76">
        <v>1</v>
      </c>
      <c r="D278" s="79">
        <v>35006</v>
      </c>
      <c r="E278" s="76">
        <v>1</v>
      </c>
      <c r="F278" s="79">
        <v>35007</v>
      </c>
      <c r="G278" s="79"/>
      <c r="I278" s="79" t="str">
        <f>A278</f>
        <v>mora Total</v>
      </c>
      <c r="J278" s="126">
        <f>IF(C278=0,"N/A",D278/C278)</f>
        <v>35006</v>
      </c>
      <c r="K278" s="126">
        <f>IF(E278=0,"N/A",F278/E278)</f>
        <v>35007</v>
      </c>
      <c r="L278" t="s">
        <v>675</v>
      </c>
    </row>
    <row r="279" spans="1:12">
      <c r="A279" t="s">
        <v>118</v>
      </c>
      <c r="B279" t="s">
        <v>37</v>
      </c>
      <c r="C279" s="76">
        <v>3.9</v>
      </c>
      <c r="D279" s="79">
        <v>148053.99</v>
      </c>
      <c r="E279" s="76">
        <v>3.9</v>
      </c>
      <c r="F279" s="79">
        <v>148053.99</v>
      </c>
      <c r="G279" s="79"/>
      <c r="I279" s="79"/>
    </row>
    <row r="280" spans="1:12">
      <c r="B280" t="s">
        <v>38</v>
      </c>
      <c r="C280" s="76">
        <v>1.6</v>
      </c>
      <c r="D280" s="79">
        <v>34104.800000000003</v>
      </c>
      <c r="E280" s="76">
        <v>1.6</v>
      </c>
      <c r="F280" s="79">
        <v>34104.800000000003</v>
      </c>
      <c r="G280" s="79"/>
      <c r="I280" s="79"/>
      <c r="J280" s="79"/>
      <c r="K280" s="79"/>
      <c r="L280" t="s">
        <v>675</v>
      </c>
    </row>
    <row r="281" spans="1:12">
      <c r="A281" t="s">
        <v>367</v>
      </c>
      <c r="C281" s="76">
        <v>5.5</v>
      </c>
      <c r="D281" s="79">
        <v>182158.78999999998</v>
      </c>
      <c r="E281" s="76">
        <v>5.5</v>
      </c>
      <c r="F281" s="79">
        <v>182158.78999999998</v>
      </c>
      <c r="G281" s="79"/>
      <c r="I281" s="79" t="str">
        <f>A281</f>
        <v>moriarty-edgewood Total</v>
      </c>
      <c r="J281" s="126">
        <f>IF(C281=0,"N/A",D281/C281)</f>
        <v>33119.78</v>
      </c>
      <c r="K281" s="126">
        <f>IF(E281=0,"N/A",F281/E281)</f>
        <v>33119.78</v>
      </c>
    </row>
    <row r="282" spans="1:12">
      <c r="A282" t="s">
        <v>119</v>
      </c>
      <c r="B282" t="s">
        <v>37</v>
      </c>
      <c r="C282" s="76">
        <v>0</v>
      </c>
      <c r="D282" s="79">
        <v>0</v>
      </c>
      <c r="E282" s="76">
        <v>0</v>
      </c>
      <c r="F282" s="79">
        <v>0</v>
      </c>
      <c r="G282" s="79"/>
      <c r="I282" s="79"/>
      <c r="J282" s="79"/>
      <c r="K282" s="79"/>
      <c r="L282" t="s">
        <v>675</v>
      </c>
    </row>
    <row r="283" spans="1:12">
      <c r="B283" t="s">
        <v>38</v>
      </c>
      <c r="C283" s="76">
        <v>0</v>
      </c>
      <c r="D283" s="79">
        <v>0</v>
      </c>
      <c r="E283" s="76">
        <v>0</v>
      </c>
      <c r="F283" s="79">
        <v>0</v>
      </c>
      <c r="G283" s="79"/>
      <c r="I283" s="79"/>
      <c r="J283" s="79"/>
      <c r="K283" s="79"/>
    </row>
    <row r="284" spans="1:12">
      <c r="A284" t="s">
        <v>369</v>
      </c>
      <c r="C284" s="76">
        <v>0</v>
      </c>
      <c r="D284" s="79">
        <v>0</v>
      </c>
      <c r="E284" s="76">
        <v>0</v>
      </c>
      <c r="F284" s="79">
        <v>0</v>
      </c>
      <c r="G284" s="79"/>
      <c r="I284" s="79" t="str">
        <f>A284</f>
        <v>mosquero Total</v>
      </c>
      <c r="J284" s="126" t="str">
        <f>IF(C284=0,"N/A",D284/C284)</f>
        <v>N/A</v>
      </c>
      <c r="K284" s="126" t="str">
        <f>IF(E284=0,"N/A",F284/E284)</f>
        <v>N/A</v>
      </c>
      <c r="L284" t="s">
        <v>675</v>
      </c>
    </row>
    <row r="285" spans="1:12">
      <c r="A285" t="s">
        <v>120</v>
      </c>
      <c r="B285" t="s">
        <v>37</v>
      </c>
      <c r="C285" s="76">
        <v>0</v>
      </c>
      <c r="D285" s="79">
        <v>0</v>
      </c>
      <c r="E285" s="76">
        <v>0</v>
      </c>
      <c r="F285" s="79">
        <v>0</v>
      </c>
      <c r="G285" s="79"/>
      <c r="I285" s="79"/>
    </row>
    <row r="286" spans="1:12">
      <c r="B286" t="s">
        <v>38</v>
      </c>
      <c r="C286" s="76">
        <v>0</v>
      </c>
      <c r="D286" s="79">
        <v>0</v>
      </c>
      <c r="E286" s="76">
        <v>0</v>
      </c>
      <c r="F286" s="79">
        <v>0</v>
      </c>
      <c r="G286" s="79"/>
      <c r="I286" s="79"/>
      <c r="J286" s="79"/>
      <c r="K286" s="79"/>
      <c r="L286" t="s">
        <v>675</v>
      </c>
    </row>
    <row r="287" spans="1:12">
      <c r="A287" t="s">
        <v>371</v>
      </c>
      <c r="C287" s="76">
        <v>0</v>
      </c>
      <c r="D287" s="79">
        <v>0</v>
      </c>
      <c r="E287" s="76">
        <v>0</v>
      </c>
      <c r="F287" s="79">
        <v>0</v>
      </c>
      <c r="G287" s="79"/>
      <c r="I287" s="79" t="str">
        <f>A287</f>
        <v>mountainair Total</v>
      </c>
      <c r="J287" s="126" t="str">
        <f>IF(C287=0,"N/A",D287/C287)</f>
        <v>N/A</v>
      </c>
      <c r="K287" s="126" t="str">
        <f>IF(E287=0,"N/A",F287/E287)</f>
        <v>N/A</v>
      </c>
    </row>
    <row r="288" spans="1:12">
      <c r="A288" t="s">
        <v>208</v>
      </c>
      <c r="B288" t="s">
        <v>37</v>
      </c>
      <c r="C288" s="76">
        <v>1</v>
      </c>
      <c r="D288" s="79">
        <v>51235.62</v>
      </c>
      <c r="E288" s="76">
        <v>1</v>
      </c>
      <c r="F288" s="79">
        <v>51235.62</v>
      </c>
      <c r="G288" s="79"/>
      <c r="I288" s="79"/>
      <c r="J288" s="79"/>
      <c r="K288" s="79"/>
      <c r="L288" t="s">
        <v>675</v>
      </c>
    </row>
    <row r="289" spans="1:12">
      <c r="B289" t="s">
        <v>38</v>
      </c>
      <c r="C289" s="76">
        <v>0</v>
      </c>
      <c r="D289" s="79">
        <v>0</v>
      </c>
      <c r="E289" s="76">
        <v>0</v>
      </c>
      <c r="F289" s="79">
        <v>0</v>
      </c>
      <c r="G289" s="79"/>
      <c r="I289" s="79"/>
      <c r="J289" s="79"/>
      <c r="K289" s="79"/>
    </row>
    <row r="290" spans="1:12">
      <c r="A290" t="s">
        <v>373</v>
      </c>
      <c r="C290" s="76">
        <v>1</v>
      </c>
      <c r="D290" s="79">
        <v>51235.62</v>
      </c>
      <c r="E290" s="76">
        <v>1</v>
      </c>
      <c r="F290" s="79">
        <v>51235.62</v>
      </c>
      <c r="G290" s="79"/>
      <c r="I290" s="79" t="str">
        <f>A290</f>
        <v>new america school las cruces Total</v>
      </c>
      <c r="J290" s="126">
        <f>IF(C290=0,"N/A",D290/C290)</f>
        <v>51235.62</v>
      </c>
      <c r="K290" s="126">
        <f>IF(E290=0,"N/A",F290/E290)</f>
        <v>51235.62</v>
      </c>
      <c r="L290" t="s">
        <v>675</v>
      </c>
    </row>
    <row r="291" spans="1:12">
      <c r="A291" t="s">
        <v>207</v>
      </c>
      <c r="B291" t="s">
        <v>37</v>
      </c>
      <c r="C291" s="76">
        <v>1</v>
      </c>
      <c r="D291" s="79">
        <v>63546</v>
      </c>
      <c r="E291" s="76">
        <v>1</v>
      </c>
      <c r="F291" s="79">
        <v>63546</v>
      </c>
      <c r="G291" s="79"/>
      <c r="I291" s="79"/>
    </row>
    <row r="292" spans="1:12">
      <c r="B292" t="s">
        <v>38</v>
      </c>
      <c r="C292" s="76">
        <v>0</v>
      </c>
      <c r="D292" s="79">
        <v>0</v>
      </c>
      <c r="E292" s="76">
        <v>0</v>
      </c>
      <c r="F292" s="79">
        <v>0</v>
      </c>
      <c r="G292" s="79"/>
      <c r="I292" s="79"/>
      <c r="J292" s="79"/>
      <c r="K292" s="79"/>
      <c r="L292" t="s">
        <v>675</v>
      </c>
    </row>
    <row r="293" spans="1:12">
      <c r="A293" t="s">
        <v>374</v>
      </c>
      <c r="C293" s="76">
        <v>1</v>
      </c>
      <c r="D293" s="79">
        <v>63546</v>
      </c>
      <c r="E293" s="76">
        <v>1</v>
      </c>
      <c r="F293" s="79">
        <v>63546</v>
      </c>
      <c r="G293" s="79"/>
      <c r="I293" s="79" t="str">
        <f>A293</f>
        <v>new america school new mexico Total</v>
      </c>
      <c r="J293" s="126">
        <f>IF(C293=0,"N/A",D293/C293)</f>
        <v>63546</v>
      </c>
      <c r="K293" s="126">
        <f>IF(E293=0,"N/A",F293/E293)</f>
        <v>63546</v>
      </c>
    </row>
    <row r="294" spans="1:12">
      <c r="A294" t="s">
        <v>209</v>
      </c>
      <c r="B294" t="s">
        <v>37</v>
      </c>
      <c r="C294" s="76">
        <v>0</v>
      </c>
      <c r="D294" s="79">
        <v>0</v>
      </c>
      <c r="E294" s="76">
        <v>0</v>
      </c>
      <c r="F294" s="79">
        <v>0</v>
      </c>
      <c r="G294" s="79"/>
      <c r="I294" s="79"/>
      <c r="J294" s="79"/>
      <c r="K294" s="79"/>
      <c r="L294" t="s">
        <v>675</v>
      </c>
    </row>
    <row r="295" spans="1:12">
      <c r="B295" t="s">
        <v>38</v>
      </c>
      <c r="C295" s="76">
        <v>0</v>
      </c>
      <c r="D295" s="79">
        <v>0</v>
      </c>
      <c r="E295" s="76">
        <v>0</v>
      </c>
      <c r="F295" s="79">
        <v>0</v>
      </c>
      <c r="G295" s="79"/>
      <c r="I295" s="79"/>
      <c r="J295" s="79"/>
      <c r="K295" s="79"/>
    </row>
    <row r="296" spans="1:12">
      <c r="A296" t="s">
        <v>375</v>
      </c>
      <c r="C296" s="76">
        <v>0</v>
      </c>
      <c r="D296" s="79">
        <v>0</v>
      </c>
      <c r="E296" s="76">
        <v>0</v>
      </c>
      <c r="F296" s="79">
        <v>0</v>
      </c>
      <c r="G296" s="79"/>
      <c r="I296" s="79" t="str">
        <f>A296</f>
        <v>new mexico connections academy Total</v>
      </c>
      <c r="J296" s="126" t="str">
        <f>IF(C296=0,"N/A",D296/C296)</f>
        <v>N/A</v>
      </c>
      <c r="K296" s="126" t="str">
        <f>IF(E296=0,"N/A",F296/E296)</f>
        <v>N/A</v>
      </c>
      <c r="L296" t="s">
        <v>675</v>
      </c>
    </row>
    <row r="297" spans="1:12">
      <c r="A297" t="s">
        <v>212</v>
      </c>
      <c r="B297" t="s">
        <v>37</v>
      </c>
      <c r="C297" s="76">
        <v>0</v>
      </c>
      <c r="D297" s="79">
        <v>0</v>
      </c>
      <c r="E297" s="76">
        <v>0</v>
      </c>
      <c r="F297" s="79">
        <v>0</v>
      </c>
      <c r="G297" s="79"/>
      <c r="I297" s="79"/>
    </row>
    <row r="298" spans="1:12">
      <c r="B298" t="s">
        <v>38</v>
      </c>
      <c r="C298" s="76">
        <v>0</v>
      </c>
      <c r="D298" s="79">
        <v>0</v>
      </c>
      <c r="E298" s="76">
        <v>0</v>
      </c>
      <c r="F298" s="79">
        <v>0</v>
      </c>
      <c r="G298" s="79"/>
      <c r="I298" s="79"/>
      <c r="J298" s="79"/>
      <c r="K298" s="79"/>
    </row>
    <row r="299" spans="1:12">
      <c r="A299" t="s">
        <v>377</v>
      </c>
      <c r="C299" s="76">
        <v>0</v>
      </c>
      <c r="D299" s="79">
        <v>0</v>
      </c>
      <c r="E299" s="76">
        <v>0</v>
      </c>
      <c r="F299" s="79">
        <v>0</v>
      </c>
      <c r="G299" s="79"/>
      <c r="I299" s="79" t="str">
        <f>A299</f>
        <v>new mexico school for the arts Total</v>
      </c>
      <c r="J299" s="126" t="str">
        <f>IF(C299=0,"N/A",D299/C299)</f>
        <v>N/A</v>
      </c>
      <c r="K299" s="126" t="str">
        <f>IF(E299=0,"N/A",F299/E299)</f>
        <v>N/A</v>
      </c>
    </row>
    <row r="300" spans="1:12">
      <c r="A300" t="s">
        <v>213</v>
      </c>
      <c r="B300" t="s">
        <v>37</v>
      </c>
      <c r="C300" s="76">
        <v>0</v>
      </c>
      <c r="D300" s="79">
        <v>0</v>
      </c>
      <c r="E300" s="76">
        <v>0</v>
      </c>
      <c r="F300" s="79">
        <v>0</v>
      </c>
      <c r="G300" s="79"/>
      <c r="I300" s="79"/>
      <c r="J300" s="79"/>
      <c r="K300" s="79"/>
    </row>
    <row r="301" spans="1:12">
      <c r="B301" t="s">
        <v>38</v>
      </c>
      <c r="C301" s="76">
        <v>0</v>
      </c>
      <c r="D301" s="79">
        <v>0</v>
      </c>
      <c r="E301" s="76">
        <v>0</v>
      </c>
      <c r="F301" s="79">
        <v>0</v>
      </c>
      <c r="G301" s="79"/>
      <c r="I301" s="79"/>
      <c r="J301" s="79"/>
      <c r="K301" s="79"/>
    </row>
    <row r="302" spans="1:12">
      <c r="A302" t="s">
        <v>379</v>
      </c>
      <c r="C302" s="76">
        <v>0</v>
      </c>
      <c r="D302" s="79">
        <v>0</v>
      </c>
      <c r="E302" s="76">
        <v>0</v>
      </c>
      <c r="F302" s="79">
        <v>0</v>
      </c>
      <c r="G302" s="79"/>
      <c r="I302" s="79" t="str">
        <f>A302</f>
        <v>north valley academy Total</v>
      </c>
      <c r="J302" s="126" t="str">
        <f>IF(C302=0,"N/A",D302/C302)</f>
        <v>N/A</v>
      </c>
      <c r="K302" s="126" t="str">
        <f>IF(E302=0,"N/A",F302/E302)</f>
        <v>N/A</v>
      </c>
    </row>
    <row r="303" spans="1:12">
      <c r="A303" t="s">
        <v>121</v>
      </c>
      <c r="B303" t="s">
        <v>37</v>
      </c>
      <c r="C303" s="76">
        <v>1</v>
      </c>
      <c r="D303" s="79">
        <v>39855</v>
      </c>
      <c r="E303" s="76">
        <v>1</v>
      </c>
      <c r="F303" s="79">
        <v>39855</v>
      </c>
      <c r="G303" s="79"/>
      <c r="I303" s="79"/>
    </row>
    <row r="304" spans="1:12">
      <c r="B304" t="s">
        <v>38</v>
      </c>
      <c r="C304" s="76">
        <v>0</v>
      </c>
      <c r="D304" s="79">
        <v>0</v>
      </c>
      <c r="E304" s="76">
        <v>0</v>
      </c>
      <c r="F304" s="79">
        <v>0</v>
      </c>
      <c r="G304" s="79"/>
      <c r="I304" s="79"/>
      <c r="J304" s="79"/>
      <c r="K304" s="79"/>
    </row>
    <row r="305" spans="1:11">
      <c r="A305" t="s">
        <v>381</v>
      </c>
      <c r="C305" s="76">
        <v>1</v>
      </c>
      <c r="D305" s="79">
        <v>39855</v>
      </c>
      <c r="E305" s="76">
        <v>1</v>
      </c>
      <c r="F305" s="79">
        <v>39855</v>
      </c>
      <c r="G305" s="79"/>
      <c r="I305" s="79" t="str">
        <f>A305</f>
        <v>pecos Total</v>
      </c>
      <c r="J305" s="126">
        <f>IF(C305=0,"N/A",D305/C305)</f>
        <v>39855</v>
      </c>
      <c r="K305" s="126">
        <f>IF(E305=0,"N/A",F305/E305)</f>
        <v>39855</v>
      </c>
    </row>
    <row r="306" spans="1:11">
      <c r="A306" t="s">
        <v>122</v>
      </c>
      <c r="B306" t="s">
        <v>37</v>
      </c>
      <c r="C306" s="76">
        <v>0</v>
      </c>
      <c r="D306" s="79">
        <v>0</v>
      </c>
      <c r="E306" s="76">
        <v>0</v>
      </c>
      <c r="F306" s="79">
        <v>0</v>
      </c>
      <c r="G306" s="79"/>
      <c r="I306" s="79"/>
      <c r="J306" s="79"/>
      <c r="K306" s="79"/>
    </row>
    <row r="307" spans="1:11">
      <c r="B307" t="s">
        <v>38</v>
      </c>
      <c r="C307" s="76">
        <v>0</v>
      </c>
      <c r="D307" s="79">
        <v>0</v>
      </c>
      <c r="E307" s="76">
        <v>0</v>
      </c>
      <c r="F307" s="79">
        <v>0</v>
      </c>
      <c r="G307" s="79"/>
      <c r="I307" s="79"/>
      <c r="J307" s="79"/>
      <c r="K307" s="79"/>
    </row>
    <row r="308" spans="1:11">
      <c r="A308" t="s">
        <v>383</v>
      </c>
      <c r="C308" s="76">
        <v>0</v>
      </c>
      <c r="D308" s="79">
        <v>0</v>
      </c>
      <c r="E308" s="76">
        <v>0</v>
      </c>
      <c r="F308" s="79">
        <v>0</v>
      </c>
      <c r="G308" s="79"/>
      <c r="I308" s="79" t="str">
        <f>A308</f>
        <v>penasco Total</v>
      </c>
      <c r="J308" s="126" t="str">
        <f>IF(C308=0,"N/A",D308/C308)</f>
        <v>N/A</v>
      </c>
      <c r="K308" s="126" t="str">
        <f>IF(E308=0,"N/A",F308/E308)</f>
        <v>N/A</v>
      </c>
    </row>
    <row r="309" spans="1:11">
      <c r="A309" t="s">
        <v>123</v>
      </c>
      <c r="B309" t="s">
        <v>37</v>
      </c>
      <c r="C309" s="76">
        <v>3</v>
      </c>
      <c r="D309" s="79">
        <v>106987</v>
      </c>
      <c r="E309" s="76">
        <v>3</v>
      </c>
      <c r="F309" s="79">
        <v>106987</v>
      </c>
      <c r="G309" s="79"/>
      <c r="I309" s="79"/>
    </row>
    <row r="310" spans="1:11">
      <c r="B310" t="s">
        <v>38</v>
      </c>
      <c r="C310" s="76">
        <v>0</v>
      </c>
      <c r="D310" s="79">
        <v>0</v>
      </c>
      <c r="E310" s="76">
        <v>0</v>
      </c>
      <c r="F310" s="79">
        <v>0</v>
      </c>
      <c r="G310" s="79"/>
      <c r="I310" s="79"/>
      <c r="J310" s="79"/>
      <c r="K310" s="79"/>
    </row>
    <row r="311" spans="1:11">
      <c r="A311" t="s">
        <v>384</v>
      </c>
      <c r="C311" s="76">
        <v>3</v>
      </c>
      <c r="D311" s="79">
        <v>106987</v>
      </c>
      <c r="E311" s="76">
        <v>3</v>
      </c>
      <c r="F311" s="79">
        <v>106987</v>
      </c>
      <c r="G311" s="79"/>
      <c r="I311" s="79" t="str">
        <f>A311</f>
        <v>pojoaque Total</v>
      </c>
      <c r="J311" s="126">
        <f>IF(C311=0,"N/A",D311/C311)</f>
        <v>35662.333333333336</v>
      </c>
      <c r="K311" s="126">
        <f>IF(E311=0,"N/A",F311/E311)</f>
        <v>35662.333333333336</v>
      </c>
    </row>
    <row r="312" spans="1:11">
      <c r="A312" t="s">
        <v>124</v>
      </c>
      <c r="B312" t="s">
        <v>37</v>
      </c>
      <c r="C312" s="76">
        <v>4</v>
      </c>
      <c r="D312" s="79">
        <v>125914</v>
      </c>
      <c r="E312" s="76">
        <v>4</v>
      </c>
      <c r="F312" s="79">
        <v>134995.85</v>
      </c>
      <c r="G312" s="79"/>
      <c r="I312" s="79"/>
      <c r="J312" s="79"/>
      <c r="K312" s="79"/>
    </row>
    <row r="313" spans="1:11">
      <c r="B313" t="s">
        <v>38</v>
      </c>
      <c r="C313" s="76">
        <v>0</v>
      </c>
      <c r="D313" s="79">
        <v>0</v>
      </c>
      <c r="E313" s="76">
        <v>0</v>
      </c>
      <c r="F313" s="79">
        <v>0</v>
      </c>
      <c r="G313" s="79"/>
      <c r="I313" s="79"/>
      <c r="J313" s="79"/>
      <c r="K313" s="79"/>
    </row>
    <row r="314" spans="1:11">
      <c r="A314" t="s">
        <v>385</v>
      </c>
      <c r="C314" s="76">
        <v>4</v>
      </c>
      <c r="D314" s="79">
        <v>125914</v>
      </c>
      <c r="E314" s="76">
        <v>4</v>
      </c>
      <c r="F314" s="79">
        <v>134995.85</v>
      </c>
      <c r="G314" s="79"/>
      <c r="I314" s="79" t="str">
        <f>A314</f>
        <v>portales Total</v>
      </c>
      <c r="J314" s="126">
        <f>IF(C314=0,"N/A",D314/C314)</f>
        <v>31478.5</v>
      </c>
      <c r="K314" s="126">
        <f>IF(E314=0,"N/A",F314/E314)</f>
        <v>33748.962500000001</v>
      </c>
    </row>
    <row r="315" spans="1:11">
      <c r="A315" t="s">
        <v>125</v>
      </c>
      <c r="B315" t="s">
        <v>37</v>
      </c>
      <c r="C315" s="76">
        <v>0.8</v>
      </c>
      <c r="D315" s="79">
        <v>30025</v>
      </c>
      <c r="E315" s="76">
        <v>0.8</v>
      </c>
      <c r="F315" s="79">
        <v>30025</v>
      </c>
      <c r="G315" s="79"/>
      <c r="I315" s="79"/>
    </row>
    <row r="316" spans="1:11">
      <c r="B316" t="s">
        <v>38</v>
      </c>
      <c r="C316" s="76">
        <v>0</v>
      </c>
      <c r="D316" s="79">
        <v>0</v>
      </c>
      <c r="E316" s="76">
        <v>0</v>
      </c>
      <c r="F316" s="79">
        <v>0</v>
      </c>
      <c r="G316" s="79"/>
      <c r="I316" s="79"/>
      <c r="J316" s="79"/>
      <c r="K316" s="79"/>
    </row>
    <row r="317" spans="1:11">
      <c r="A317" t="s">
        <v>387</v>
      </c>
      <c r="C317" s="76">
        <v>0.8</v>
      </c>
      <c r="D317" s="79">
        <v>30025</v>
      </c>
      <c r="E317" s="76">
        <v>0.8</v>
      </c>
      <c r="F317" s="79">
        <v>30025</v>
      </c>
      <c r="G317" s="79"/>
      <c r="I317" s="79" t="str">
        <f>A317</f>
        <v>quemado Total</v>
      </c>
      <c r="J317" s="126">
        <f>IF(C317=0,"N/A",D317/C317)</f>
        <v>37531.25</v>
      </c>
      <c r="K317" s="126">
        <f>IF(E317=0,"N/A",F317/E317)</f>
        <v>37531.25</v>
      </c>
    </row>
    <row r="318" spans="1:11">
      <c r="A318" t="s">
        <v>126</v>
      </c>
      <c r="B318" t="s">
        <v>37</v>
      </c>
      <c r="C318" s="76">
        <v>2</v>
      </c>
      <c r="D318" s="79">
        <v>64133</v>
      </c>
      <c r="E318" s="76">
        <v>2</v>
      </c>
      <c r="F318" s="79">
        <v>64135</v>
      </c>
      <c r="G318" s="79"/>
      <c r="I318" s="79"/>
      <c r="J318" s="79"/>
      <c r="K318" s="79"/>
    </row>
    <row r="319" spans="1:11">
      <c r="B319" t="s">
        <v>38</v>
      </c>
      <c r="C319" s="76">
        <v>0</v>
      </c>
      <c r="D319" s="79">
        <v>0</v>
      </c>
      <c r="E319" s="76">
        <v>0</v>
      </c>
      <c r="F319" s="79">
        <v>0</v>
      </c>
      <c r="G319" s="79"/>
      <c r="I319" s="79"/>
      <c r="J319" s="79"/>
      <c r="K319" s="79"/>
    </row>
    <row r="320" spans="1:11">
      <c r="A320" t="s">
        <v>388</v>
      </c>
      <c r="C320" s="76">
        <v>2</v>
      </c>
      <c r="D320" s="79">
        <v>64133</v>
      </c>
      <c r="E320" s="76">
        <v>2</v>
      </c>
      <c r="F320" s="79">
        <v>64135</v>
      </c>
      <c r="G320" s="79"/>
      <c r="I320" s="79" t="str">
        <f>A320</f>
        <v>questa Total</v>
      </c>
      <c r="J320" s="126">
        <f>IF(C320=0,"N/A",D320/C320)</f>
        <v>32066.5</v>
      </c>
      <c r="K320" s="126">
        <f>IF(E320=0,"N/A",F320/E320)</f>
        <v>32067.5</v>
      </c>
    </row>
    <row r="321" spans="1:11">
      <c r="A321" t="s">
        <v>127</v>
      </c>
      <c r="B321" t="s">
        <v>37</v>
      </c>
      <c r="C321" s="76">
        <v>2</v>
      </c>
      <c r="D321" s="79">
        <v>47729</v>
      </c>
      <c r="E321" s="76">
        <v>2</v>
      </c>
      <c r="F321" s="79">
        <v>47731</v>
      </c>
      <c r="G321" s="79"/>
      <c r="I321" s="79"/>
    </row>
    <row r="322" spans="1:11">
      <c r="B322" t="s">
        <v>38</v>
      </c>
      <c r="C322" s="76">
        <v>0</v>
      </c>
      <c r="D322" s="79">
        <v>0</v>
      </c>
      <c r="E322" s="76">
        <v>0</v>
      </c>
      <c r="F322" s="79">
        <v>0</v>
      </c>
      <c r="G322" s="79"/>
      <c r="I322" s="79"/>
      <c r="J322" s="79"/>
      <c r="K322" s="79"/>
    </row>
    <row r="323" spans="1:11">
      <c r="A323" t="s">
        <v>389</v>
      </c>
      <c r="C323" s="76">
        <v>2</v>
      </c>
      <c r="D323" s="79">
        <v>47729</v>
      </c>
      <c r="E323" s="76">
        <v>2</v>
      </c>
      <c r="F323" s="79">
        <v>47731</v>
      </c>
      <c r="G323" s="79"/>
      <c r="I323" s="79" t="str">
        <f>A323</f>
        <v>raton Total</v>
      </c>
      <c r="J323" s="126">
        <f>IF(C323=0,"N/A",D323/C323)</f>
        <v>23864.5</v>
      </c>
      <c r="K323" s="126">
        <f>IF(E323=0,"N/A",F323/E323)</f>
        <v>23865.5</v>
      </c>
    </row>
    <row r="324" spans="1:11">
      <c r="A324" t="s">
        <v>217</v>
      </c>
      <c r="B324" t="s">
        <v>37</v>
      </c>
      <c r="C324" s="76">
        <v>0</v>
      </c>
      <c r="D324" s="79">
        <v>0</v>
      </c>
      <c r="E324" s="76">
        <v>0</v>
      </c>
      <c r="F324" s="79">
        <v>0</v>
      </c>
      <c r="G324" s="79"/>
      <c r="I324" s="79"/>
      <c r="J324" s="79"/>
      <c r="K324" s="79"/>
    </row>
    <row r="325" spans="1:11">
      <c r="B325" t="s">
        <v>38</v>
      </c>
      <c r="C325" s="76">
        <v>0</v>
      </c>
      <c r="D325" s="79">
        <v>0</v>
      </c>
      <c r="E325" s="76">
        <v>0</v>
      </c>
      <c r="F325" s="79">
        <v>0</v>
      </c>
      <c r="G325" s="79"/>
      <c r="I325" s="79"/>
      <c r="J325" s="79"/>
      <c r="K325" s="79"/>
    </row>
    <row r="326" spans="1:11">
      <c r="A326" t="s">
        <v>390</v>
      </c>
      <c r="C326" s="76">
        <v>0</v>
      </c>
      <c r="D326" s="79">
        <v>0</v>
      </c>
      <c r="E326" s="76">
        <v>0</v>
      </c>
      <c r="F326" s="79">
        <v>0</v>
      </c>
      <c r="G326" s="79"/>
      <c r="I326" s="79" t="str">
        <f>A326</f>
        <v>red river valley charter school Total</v>
      </c>
      <c r="J326" s="126" t="str">
        <f>IF(C326=0,"N/A",D326/C326)</f>
        <v>N/A</v>
      </c>
      <c r="K326" s="126" t="str">
        <f>IF(E326=0,"N/A",F326/E326)</f>
        <v>N/A</v>
      </c>
    </row>
    <row r="327" spans="1:11">
      <c r="A327" t="s">
        <v>128</v>
      </c>
      <c r="B327" t="s">
        <v>37</v>
      </c>
      <c r="C327" s="76">
        <v>0</v>
      </c>
      <c r="D327" s="79">
        <v>0</v>
      </c>
      <c r="E327" s="76">
        <v>0</v>
      </c>
      <c r="F327" s="79">
        <v>0</v>
      </c>
      <c r="G327" s="79"/>
      <c r="I327" s="79"/>
    </row>
    <row r="328" spans="1:11">
      <c r="B328" t="s">
        <v>38</v>
      </c>
      <c r="C328" s="76">
        <v>0</v>
      </c>
      <c r="D328" s="79">
        <v>0</v>
      </c>
      <c r="E328" s="76">
        <v>0</v>
      </c>
      <c r="F328" s="79">
        <v>0</v>
      </c>
      <c r="G328" s="79"/>
      <c r="I328" s="79"/>
      <c r="J328" s="79"/>
      <c r="K328" s="79"/>
    </row>
    <row r="329" spans="1:11">
      <c r="A329" t="s">
        <v>391</v>
      </c>
      <c r="C329" s="76">
        <v>0</v>
      </c>
      <c r="D329" s="79">
        <v>0</v>
      </c>
      <c r="E329" s="76">
        <v>0</v>
      </c>
      <c r="F329" s="79">
        <v>0</v>
      </c>
      <c r="G329" s="79"/>
      <c r="I329" s="79" t="str">
        <f>A329</f>
        <v>reserve Total</v>
      </c>
      <c r="J329" s="126" t="str">
        <f>IF(C329=0,"N/A",D329/C329)</f>
        <v>N/A</v>
      </c>
      <c r="K329" s="126" t="str">
        <f>IF(E329=0,"N/A",F329/E329)</f>
        <v>N/A</v>
      </c>
    </row>
    <row r="330" spans="1:11">
      <c r="A330" t="s">
        <v>129</v>
      </c>
      <c r="B330" t="s">
        <v>37</v>
      </c>
      <c r="C330" s="76">
        <v>11</v>
      </c>
      <c r="D330" s="79">
        <v>576728</v>
      </c>
      <c r="E330" s="76">
        <v>11</v>
      </c>
      <c r="F330" s="79">
        <v>576728</v>
      </c>
      <c r="G330" s="79"/>
      <c r="I330" s="79"/>
      <c r="J330" s="79"/>
      <c r="K330" s="79"/>
    </row>
    <row r="331" spans="1:11">
      <c r="B331" t="s">
        <v>38</v>
      </c>
      <c r="C331" s="76">
        <v>0</v>
      </c>
      <c r="D331" s="79">
        <v>0</v>
      </c>
      <c r="E331" s="76">
        <v>0</v>
      </c>
      <c r="F331" s="79">
        <v>0</v>
      </c>
      <c r="G331" s="79"/>
      <c r="I331" s="79"/>
      <c r="J331" s="79"/>
      <c r="K331" s="79"/>
    </row>
    <row r="332" spans="1:11">
      <c r="A332" t="s">
        <v>393</v>
      </c>
      <c r="C332" s="76">
        <v>11</v>
      </c>
      <c r="D332" s="79">
        <v>576728</v>
      </c>
      <c r="E332" s="76">
        <v>11</v>
      </c>
      <c r="F332" s="79">
        <v>576728</v>
      </c>
      <c r="G332" s="79"/>
      <c r="I332" s="79" t="str">
        <f>A332</f>
        <v>rio rancho Total</v>
      </c>
      <c r="J332" s="126">
        <f>IF(C332=0,"N/A",D332/C332)</f>
        <v>52429.818181818184</v>
      </c>
      <c r="K332" s="126">
        <f>IF(E332=0,"N/A",F332/E332)</f>
        <v>52429.818181818184</v>
      </c>
    </row>
    <row r="333" spans="1:11">
      <c r="A333" t="s">
        <v>220</v>
      </c>
      <c r="B333" t="s">
        <v>37</v>
      </c>
      <c r="C333" s="76">
        <v>0</v>
      </c>
      <c r="D333" s="79">
        <v>0</v>
      </c>
      <c r="E333" s="76">
        <v>0</v>
      </c>
      <c r="F333" s="79">
        <v>0</v>
      </c>
      <c r="G333" s="79"/>
      <c r="I333" s="79"/>
    </row>
    <row r="334" spans="1:11">
      <c r="B334" t="s">
        <v>38</v>
      </c>
      <c r="C334" s="76">
        <v>0</v>
      </c>
      <c r="D334" s="79">
        <v>0</v>
      </c>
      <c r="E334" s="76">
        <v>0</v>
      </c>
      <c r="F334" s="79">
        <v>0</v>
      </c>
      <c r="G334" s="79"/>
      <c r="I334" s="79"/>
      <c r="J334" s="79"/>
      <c r="K334" s="79"/>
    </row>
    <row r="335" spans="1:11">
      <c r="A335" t="s">
        <v>395</v>
      </c>
      <c r="C335" s="76">
        <v>0</v>
      </c>
      <c r="D335" s="79">
        <v>0</v>
      </c>
      <c r="E335" s="76">
        <v>0</v>
      </c>
      <c r="F335" s="79">
        <v>0</v>
      </c>
      <c r="G335" s="79"/>
      <c r="I335" s="79" t="str">
        <f>A335</f>
        <v>roots and wings community charter school Total</v>
      </c>
      <c r="J335" s="126" t="str">
        <f>IF(C335=0,"N/A",D335/C335)</f>
        <v>N/A</v>
      </c>
      <c r="K335" s="126" t="str">
        <f>IF(E335=0,"N/A",F335/E335)</f>
        <v>N/A</v>
      </c>
    </row>
    <row r="336" spans="1:11">
      <c r="A336" t="s">
        <v>130</v>
      </c>
      <c r="B336" t="s">
        <v>37</v>
      </c>
      <c r="C336" s="76">
        <v>8</v>
      </c>
      <c r="D336" s="79">
        <v>354452</v>
      </c>
      <c r="E336" s="76">
        <v>8</v>
      </c>
      <c r="F336" s="79">
        <v>356885</v>
      </c>
      <c r="G336" s="79"/>
      <c r="I336" s="79"/>
      <c r="J336" s="79"/>
      <c r="K336" s="79"/>
    </row>
    <row r="337" spans="1:11">
      <c r="B337" t="s">
        <v>38</v>
      </c>
      <c r="C337" s="76">
        <v>2</v>
      </c>
      <c r="D337" s="79">
        <v>62814</v>
      </c>
      <c r="E337" s="76">
        <v>2</v>
      </c>
      <c r="F337" s="79">
        <v>62814</v>
      </c>
      <c r="G337" s="79"/>
      <c r="I337" s="79"/>
      <c r="J337" s="79"/>
      <c r="K337" s="79"/>
    </row>
    <row r="338" spans="1:11">
      <c r="A338" t="s">
        <v>396</v>
      </c>
      <c r="C338" s="76">
        <v>10</v>
      </c>
      <c r="D338" s="79">
        <v>417266</v>
      </c>
      <c r="E338" s="76">
        <v>10</v>
      </c>
      <c r="F338" s="79">
        <v>419699</v>
      </c>
      <c r="G338" s="79"/>
      <c r="I338" s="79" t="str">
        <f>A338</f>
        <v>roswell Total</v>
      </c>
      <c r="J338" s="126">
        <f>IF(C338=0,"N/A",D338/C338)</f>
        <v>41726.6</v>
      </c>
      <c r="K338" s="126">
        <f>IF(E338=0,"N/A",F338/E338)</f>
        <v>41969.9</v>
      </c>
    </row>
    <row r="339" spans="1:11">
      <c r="A339" t="s">
        <v>131</v>
      </c>
      <c r="B339" t="s">
        <v>37</v>
      </c>
      <c r="C339" s="76">
        <v>0</v>
      </c>
      <c r="D339" s="79">
        <v>0</v>
      </c>
      <c r="E339" s="76">
        <v>0</v>
      </c>
      <c r="F339" s="79">
        <v>0</v>
      </c>
      <c r="G339" s="79"/>
      <c r="I339" s="79"/>
    </row>
    <row r="340" spans="1:11">
      <c r="B340" t="s">
        <v>38</v>
      </c>
      <c r="C340" s="76">
        <v>0</v>
      </c>
      <c r="D340" s="79">
        <v>0</v>
      </c>
      <c r="E340" s="76">
        <v>0</v>
      </c>
      <c r="F340" s="79">
        <v>0</v>
      </c>
      <c r="G340" s="79"/>
      <c r="I340" s="79"/>
      <c r="J340" s="79"/>
      <c r="K340" s="79"/>
    </row>
    <row r="341" spans="1:11">
      <c r="A341" t="s">
        <v>397</v>
      </c>
      <c r="C341" s="76">
        <v>0</v>
      </c>
      <c r="D341" s="79">
        <v>0</v>
      </c>
      <c r="E341" s="76">
        <v>0</v>
      </c>
      <c r="F341" s="79">
        <v>0</v>
      </c>
      <c r="G341" s="79"/>
      <c r="I341" s="79" t="str">
        <f>A341</f>
        <v>roy Total</v>
      </c>
      <c r="J341" s="126" t="str">
        <f>IF(C341=0,"N/A",D341/C341)</f>
        <v>N/A</v>
      </c>
      <c r="K341" s="126" t="str">
        <f>IF(E341=0,"N/A",F341/E341)</f>
        <v>N/A</v>
      </c>
    </row>
    <row r="342" spans="1:11">
      <c r="A342" t="s">
        <v>132</v>
      </c>
      <c r="B342" t="s">
        <v>37</v>
      </c>
      <c r="C342" s="76">
        <v>5</v>
      </c>
      <c r="D342" s="79">
        <v>197368</v>
      </c>
      <c r="E342" s="76">
        <v>5</v>
      </c>
      <c r="F342" s="79">
        <v>197368</v>
      </c>
      <c r="G342" s="79"/>
      <c r="I342" s="79"/>
      <c r="J342" s="79"/>
      <c r="K342" s="79"/>
    </row>
    <row r="343" spans="1:11">
      <c r="B343" t="s">
        <v>38</v>
      </c>
      <c r="C343" s="76">
        <v>0</v>
      </c>
      <c r="D343" s="79">
        <v>0</v>
      </c>
      <c r="E343" s="76">
        <v>0</v>
      </c>
      <c r="F343" s="79">
        <v>0</v>
      </c>
      <c r="G343" s="79"/>
      <c r="I343" s="79"/>
      <c r="J343" s="79"/>
      <c r="K343" s="79"/>
    </row>
    <row r="344" spans="1:11">
      <c r="A344" t="s">
        <v>398</v>
      </c>
      <c r="C344" s="76">
        <v>5</v>
      </c>
      <c r="D344" s="79">
        <v>197368</v>
      </c>
      <c r="E344" s="76">
        <v>5</v>
      </c>
      <c r="F344" s="79">
        <v>197368</v>
      </c>
      <c r="G344" s="79"/>
      <c r="I344" s="79" t="str">
        <f>A344</f>
        <v>ruidoso Total</v>
      </c>
      <c r="J344" s="126">
        <f>IF(C344=0,"N/A",D344/C344)</f>
        <v>39473.599999999999</v>
      </c>
      <c r="K344" s="126">
        <f>IF(E344=0,"N/A",F344/E344)</f>
        <v>39473.599999999999</v>
      </c>
    </row>
    <row r="345" spans="1:11">
      <c r="A345" t="s">
        <v>133</v>
      </c>
      <c r="B345" t="s">
        <v>37</v>
      </c>
      <c r="C345" s="76">
        <v>0</v>
      </c>
      <c r="D345" s="79">
        <v>0</v>
      </c>
      <c r="E345" s="76">
        <v>0</v>
      </c>
      <c r="F345" s="79">
        <v>0</v>
      </c>
      <c r="G345" s="79"/>
      <c r="I345" s="79"/>
    </row>
    <row r="346" spans="1:11">
      <c r="B346" t="s">
        <v>38</v>
      </c>
      <c r="C346" s="76">
        <v>0</v>
      </c>
      <c r="D346" s="79">
        <v>0</v>
      </c>
      <c r="E346" s="76">
        <v>0</v>
      </c>
      <c r="F346" s="79">
        <v>0</v>
      </c>
      <c r="G346" s="79"/>
      <c r="I346" s="79"/>
      <c r="J346" s="79"/>
      <c r="K346" s="79"/>
    </row>
    <row r="347" spans="1:11">
      <c r="A347" t="s">
        <v>400</v>
      </c>
      <c r="C347" s="76">
        <v>0</v>
      </c>
      <c r="D347" s="79">
        <v>0</v>
      </c>
      <c r="E347" s="76">
        <v>0</v>
      </c>
      <c r="F347" s="79">
        <v>0</v>
      </c>
      <c r="G347" s="79"/>
      <c r="I347" s="79" t="str">
        <f>A347</f>
        <v>san jon Total</v>
      </c>
      <c r="J347" s="126" t="str">
        <f>IF(C347=0,"N/A",D347/C347)</f>
        <v>N/A</v>
      </c>
      <c r="K347" s="126" t="str">
        <f>IF(E347=0,"N/A",F347/E347)</f>
        <v>N/A</v>
      </c>
    </row>
    <row r="348" spans="1:11">
      <c r="A348" t="s">
        <v>221</v>
      </c>
      <c r="B348" t="s">
        <v>37</v>
      </c>
      <c r="C348" s="76">
        <v>0</v>
      </c>
      <c r="D348" s="79">
        <v>0</v>
      </c>
      <c r="E348" s="76">
        <v>0</v>
      </c>
      <c r="F348" s="79">
        <v>0</v>
      </c>
      <c r="G348" s="79"/>
      <c r="I348" s="79"/>
      <c r="J348" s="79"/>
      <c r="K348" s="79"/>
    </row>
    <row r="349" spans="1:11">
      <c r="B349" t="s">
        <v>38</v>
      </c>
      <c r="C349" s="76">
        <v>0</v>
      </c>
      <c r="D349" s="79">
        <v>0</v>
      </c>
      <c r="E349" s="76">
        <v>0</v>
      </c>
      <c r="F349" s="79">
        <v>0</v>
      </c>
      <c r="G349" s="79"/>
      <c r="I349" s="79"/>
      <c r="J349" s="79"/>
      <c r="K349" s="79"/>
    </row>
    <row r="350" spans="1:11">
      <c r="A350" t="s">
        <v>401</v>
      </c>
      <c r="C350" s="76">
        <v>0</v>
      </c>
      <c r="D350" s="79">
        <v>0</v>
      </c>
      <c r="E350" s="76">
        <v>0</v>
      </c>
      <c r="F350" s="79">
        <v>0</v>
      </c>
      <c r="G350" s="79"/>
      <c r="I350" s="79" t="str">
        <f>A350</f>
        <v>sandoval academy of bilingual education Total</v>
      </c>
      <c r="J350" s="126" t="str">
        <f>IF(C350=0,"N/A",D350/C350)</f>
        <v>N/A</v>
      </c>
      <c r="K350" s="126" t="str">
        <f>IF(E350=0,"N/A",F350/E350)</f>
        <v>N/A</v>
      </c>
    </row>
    <row r="351" spans="1:11">
      <c r="A351" t="s">
        <v>134</v>
      </c>
      <c r="B351" t="s">
        <v>37</v>
      </c>
      <c r="C351" s="76">
        <v>62.05</v>
      </c>
      <c r="D351" s="79">
        <v>3037681.08</v>
      </c>
      <c r="E351" s="76">
        <v>62.05</v>
      </c>
      <c r="F351" s="79">
        <v>3037681.08</v>
      </c>
      <c r="G351" s="79"/>
      <c r="I351" s="79"/>
    </row>
    <row r="352" spans="1:11">
      <c r="B352" t="s">
        <v>38</v>
      </c>
      <c r="C352" s="76">
        <v>0.9375</v>
      </c>
      <c r="D352" s="79">
        <v>26774.06</v>
      </c>
      <c r="E352" s="76">
        <v>0.9375</v>
      </c>
      <c r="F352" s="79">
        <v>26774.06</v>
      </c>
      <c r="G352" s="79"/>
      <c r="I352" s="79"/>
      <c r="J352" s="79"/>
      <c r="K352" s="79"/>
    </row>
    <row r="353" spans="1:11">
      <c r="A353" t="s">
        <v>402</v>
      </c>
      <c r="C353" s="76">
        <v>62.987499999999997</v>
      </c>
      <c r="D353" s="79">
        <v>3064455.14</v>
      </c>
      <c r="E353" s="76">
        <v>62.987499999999997</v>
      </c>
      <c r="F353" s="79">
        <v>3064455.14</v>
      </c>
      <c r="G353" s="79"/>
      <c r="I353" s="79" t="str">
        <f>A353</f>
        <v>santa fe Total</v>
      </c>
      <c r="J353" s="126">
        <f>IF(C353=0,"N/A",D353/C353)</f>
        <v>48651.798213931339</v>
      </c>
      <c r="K353" s="126">
        <f>IF(E353=0,"N/A",F353/E353)</f>
        <v>48651.798213931339</v>
      </c>
    </row>
    <row r="354" spans="1:11">
      <c r="A354" t="s">
        <v>135</v>
      </c>
      <c r="B354" t="s">
        <v>37</v>
      </c>
      <c r="C354" s="76">
        <v>1</v>
      </c>
      <c r="D354" s="79">
        <v>29500</v>
      </c>
      <c r="E354" s="76">
        <v>1</v>
      </c>
      <c r="F354" s="79">
        <v>29501</v>
      </c>
      <c r="G354" s="79"/>
      <c r="I354" s="79"/>
      <c r="J354" s="79"/>
      <c r="K354" s="79"/>
    </row>
    <row r="355" spans="1:11">
      <c r="B355" t="s">
        <v>38</v>
      </c>
      <c r="C355" s="76">
        <v>0</v>
      </c>
      <c r="D355" s="79">
        <v>0</v>
      </c>
      <c r="E355" s="76">
        <v>0</v>
      </c>
      <c r="F355" s="79">
        <v>0</v>
      </c>
      <c r="G355" s="79"/>
      <c r="I355" s="79"/>
      <c r="J355" s="79"/>
      <c r="K355" s="79"/>
    </row>
    <row r="356" spans="1:11">
      <c r="A356" t="s">
        <v>403</v>
      </c>
      <c r="C356" s="76">
        <v>1</v>
      </c>
      <c r="D356" s="79">
        <v>29500</v>
      </c>
      <c r="E356" s="76">
        <v>1</v>
      </c>
      <c r="F356" s="79">
        <v>29501</v>
      </c>
      <c r="G356" s="79"/>
      <c r="I356" s="79" t="str">
        <f>A356</f>
        <v>santa rosa Total</v>
      </c>
      <c r="J356" s="126">
        <f>IF(C356=0,"N/A",D356/C356)</f>
        <v>29500</v>
      </c>
      <c r="K356" s="126">
        <f>IF(E356=0,"N/A",F356/E356)</f>
        <v>29501</v>
      </c>
    </row>
    <row r="357" spans="1:11">
      <c r="A357" t="s">
        <v>227</v>
      </c>
      <c r="B357" t="s">
        <v>37</v>
      </c>
      <c r="C357" s="76">
        <v>0</v>
      </c>
      <c r="D357" s="79">
        <v>0</v>
      </c>
      <c r="E357" s="76">
        <v>0</v>
      </c>
      <c r="F357" s="79">
        <v>0</v>
      </c>
      <c r="G357" s="79"/>
      <c r="I357" s="79"/>
    </row>
    <row r="358" spans="1:11">
      <c r="B358" t="s">
        <v>38</v>
      </c>
      <c r="C358" s="76">
        <v>0</v>
      </c>
      <c r="D358" s="79">
        <v>0</v>
      </c>
      <c r="E358" s="76">
        <v>0</v>
      </c>
      <c r="F358" s="79">
        <v>0</v>
      </c>
      <c r="G358" s="79"/>
      <c r="I358" s="79"/>
      <c r="J358" s="79"/>
      <c r="K358" s="79"/>
    </row>
    <row r="359" spans="1:11">
      <c r="A359" t="s">
        <v>404</v>
      </c>
      <c r="C359" s="76">
        <v>0</v>
      </c>
      <c r="D359" s="79">
        <v>0</v>
      </c>
      <c r="E359" s="76">
        <v>0</v>
      </c>
      <c r="F359" s="79">
        <v>0</v>
      </c>
      <c r="G359" s="79"/>
      <c r="I359" s="79" t="str">
        <f>A359</f>
        <v>school of dreams academy Total</v>
      </c>
      <c r="J359" s="126" t="str">
        <f>IF(C359=0,"N/A",D359/C359)</f>
        <v>N/A</v>
      </c>
      <c r="K359" s="126" t="str">
        <f>IF(E359=0,"N/A",F359/E359)</f>
        <v>N/A</v>
      </c>
    </row>
    <row r="360" spans="1:11">
      <c r="A360" t="s">
        <v>136</v>
      </c>
      <c r="B360" t="s">
        <v>37</v>
      </c>
      <c r="C360" s="76">
        <v>5</v>
      </c>
      <c r="D360" s="79">
        <v>193641</v>
      </c>
      <c r="E360" s="76">
        <v>5</v>
      </c>
      <c r="F360" s="79">
        <v>193646</v>
      </c>
      <c r="G360" s="79"/>
      <c r="I360" s="79"/>
      <c r="J360" s="79"/>
      <c r="K360" s="79"/>
    </row>
    <row r="361" spans="1:11">
      <c r="B361" t="s">
        <v>38</v>
      </c>
      <c r="C361" s="76">
        <v>1</v>
      </c>
      <c r="D361" s="79">
        <v>23502</v>
      </c>
      <c r="E361" s="76">
        <v>1</v>
      </c>
      <c r="F361" s="79">
        <v>23503</v>
      </c>
      <c r="G361" s="79"/>
      <c r="I361" s="79"/>
      <c r="J361" s="79"/>
      <c r="K361" s="79"/>
    </row>
    <row r="362" spans="1:11">
      <c r="A362" t="s">
        <v>407</v>
      </c>
      <c r="C362" s="76">
        <v>6</v>
      </c>
      <c r="D362" s="79">
        <v>217143</v>
      </c>
      <c r="E362" s="76">
        <v>6</v>
      </c>
      <c r="F362" s="79">
        <v>217149</v>
      </c>
      <c r="G362" s="79"/>
      <c r="I362" s="79" t="str">
        <f>A362</f>
        <v>silver city Total</v>
      </c>
      <c r="J362" s="126">
        <f>IF(C362=0,"N/A",D362/C362)</f>
        <v>36190.5</v>
      </c>
      <c r="K362" s="126">
        <f>IF(E362=0,"N/A",F362/E362)</f>
        <v>36191.5</v>
      </c>
    </row>
    <row r="363" spans="1:11">
      <c r="A363" t="s">
        <v>226</v>
      </c>
      <c r="B363" t="s">
        <v>37</v>
      </c>
      <c r="C363" s="76">
        <v>0</v>
      </c>
      <c r="D363" s="79">
        <v>0</v>
      </c>
      <c r="E363" s="76">
        <v>0</v>
      </c>
      <c r="F363" s="79">
        <v>0</v>
      </c>
      <c r="G363" s="79"/>
      <c r="I363" s="79"/>
    </row>
    <row r="364" spans="1:11">
      <c r="B364" t="s">
        <v>38</v>
      </c>
      <c r="C364" s="76">
        <v>0</v>
      </c>
      <c r="D364" s="79">
        <v>0</v>
      </c>
      <c r="E364" s="76">
        <v>0</v>
      </c>
      <c r="F364" s="79">
        <v>0</v>
      </c>
      <c r="G364" s="79"/>
      <c r="I364" s="79"/>
      <c r="J364" s="79"/>
      <c r="K364" s="79"/>
    </row>
    <row r="365" spans="1:11">
      <c r="A365" t="s">
        <v>408</v>
      </c>
      <c r="C365" s="76">
        <v>0</v>
      </c>
      <c r="D365" s="79">
        <v>0</v>
      </c>
      <c r="E365" s="76">
        <v>0</v>
      </c>
      <c r="F365" s="79">
        <v>0</v>
      </c>
      <c r="G365" s="79"/>
      <c r="I365" s="79" t="str">
        <f>A365</f>
        <v>six directions indigenous school Total</v>
      </c>
      <c r="J365" s="126" t="str">
        <f>IF(C365=0,"N/A",D365/C365)</f>
        <v>N/A</v>
      </c>
      <c r="K365" s="126" t="str">
        <f>IF(E365=0,"N/A",F365/E365)</f>
        <v>N/A</v>
      </c>
    </row>
    <row r="366" spans="1:11">
      <c r="A366" t="s">
        <v>137</v>
      </c>
      <c r="B366" t="s">
        <v>37</v>
      </c>
      <c r="C366" s="76">
        <v>2</v>
      </c>
      <c r="D366" s="79">
        <v>71691.400999999998</v>
      </c>
      <c r="E366" s="76">
        <v>2</v>
      </c>
      <c r="F366" s="79">
        <v>71691.400999999998</v>
      </c>
      <c r="G366" s="79"/>
      <c r="I366" s="79"/>
      <c r="J366" s="79"/>
      <c r="K366" s="79"/>
    </row>
    <row r="367" spans="1:11">
      <c r="B367" t="s">
        <v>38</v>
      </c>
      <c r="C367" s="76">
        <v>0</v>
      </c>
      <c r="D367" s="79">
        <v>0</v>
      </c>
      <c r="E367" s="76">
        <v>0</v>
      </c>
      <c r="F367" s="79">
        <v>0</v>
      </c>
      <c r="G367" s="79"/>
      <c r="I367" s="79"/>
      <c r="J367" s="79"/>
      <c r="K367" s="79"/>
    </row>
    <row r="368" spans="1:11">
      <c r="A368" t="s">
        <v>409</v>
      </c>
      <c r="C368" s="76">
        <v>2</v>
      </c>
      <c r="D368" s="79">
        <v>71691.400999999998</v>
      </c>
      <c r="E368" s="76">
        <v>2</v>
      </c>
      <c r="F368" s="79">
        <v>71691.400999999998</v>
      </c>
      <c r="G368" s="79"/>
      <c r="I368" s="79" t="str">
        <f>A368</f>
        <v>socorro Total</v>
      </c>
      <c r="J368" s="126">
        <f>IF(C368=0,"N/A",D368/C368)</f>
        <v>35845.700499999999</v>
      </c>
      <c r="K368" s="126">
        <f>IF(E368=0,"N/A",F368/E368)</f>
        <v>35845.700499999999</v>
      </c>
    </row>
    <row r="369" spans="1:11">
      <c r="A369" t="s">
        <v>229</v>
      </c>
      <c r="B369" t="s">
        <v>37</v>
      </c>
      <c r="C369" s="76">
        <v>0</v>
      </c>
      <c r="D369" s="79">
        <v>0</v>
      </c>
      <c r="E369" s="76">
        <v>0</v>
      </c>
      <c r="F369" s="79">
        <v>0</v>
      </c>
      <c r="G369" s="79"/>
      <c r="I369" s="79"/>
    </row>
    <row r="370" spans="1:11">
      <c r="B370" t="s">
        <v>38</v>
      </c>
      <c r="C370" s="76">
        <v>0</v>
      </c>
      <c r="D370" s="79">
        <v>0</v>
      </c>
      <c r="E370" s="76">
        <v>0</v>
      </c>
      <c r="F370" s="79">
        <v>0</v>
      </c>
      <c r="G370" s="79"/>
      <c r="I370" s="79"/>
      <c r="J370" s="79"/>
      <c r="K370" s="79"/>
    </row>
    <row r="371" spans="1:11">
      <c r="A371" t="s">
        <v>411</v>
      </c>
      <c r="C371" s="76">
        <v>0</v>
      </c>
      <c r="D371" s="79">
        <v>0</v>
      </c>
      <c r="E371" s="76">
        <v>0</v>
      </c>
      <c r="F371" s="79">
        <v>0</v>
      </c>
      <c r="G371" s="79"/>
      <c r="I371" s="79" t="str">
        <f>A371</f>
        <v>south valley preparatory school Total</v>
      </c>
      <c r="J371" s="126" t="str">
        <f>IF(C371=0,"N/A",D371/C371)</f>
        <v>N/A</v>
      </c>
      <c r="K371" s="126" t="str">
        <f>IF(E371=0,"N/A",F371/E371)</f>
        <v>N/A</v>
      </c>
    </row>
    <row r="372" spans="1:11">
      <c r="A372" t="s">
        <v>222</v>
      </c>
      <c r="B372" t="s">
        <v>37</v>
      </c>
      <c r="C372" s="76">
        <v>0</v>
      </c>
      <c r="D372" s="79">
        <v>0</v>
      </c>
      <c r="E372" s="76">
        <v>0</v>
      </c>
      <c r="F372" s="79">
        <v>0</v>
      </c>
      <c r="G372" s="79"/>
      <c r="I372" s="79"/>
      <c r="J372" s="79"/>
      <c r="K372" s="79"/>
    </row>
    <row r="373" spans="1:11">
      <c r="B373" t="s">
        <v>38</v>
      </c>
      <c r="C373" s="76">
        <v>0</v>
      </c>
      <c r="D373" s="79">
        <v>0</v>
      </c>
      <c r="E373" s="76">
        <v>0</v>
      </c>
      <c r="F373" s="79">
        <v>0</v>
      </c>
      <c r="G373" s="79"/>
      <c r="I373" s="79"/>
      <c r="J373" s="79"/>
      <c r="K373" s="79"/>
    </row>
    <row r="374" spans="1:11">
      <c r="A374" t="s">
        <v>412</v>
      </c>
      <c r="C374" s="76">
        <v>0</v>
      </c>
      <c r="D374" s="79">
        <v>0</v>
      </c>
      <c r="E374" s="76">
        <v>0</v>
      </c>
      <c r="F374" s="79">
        <v>0</v>
      </c>
      <c r="G374" s="79"/>
      <c r="I374" s="79" t="str">
        <f>A374</f>
        <v>southwest aeronautics mathematics and science Total</v>
      </c>
      <c r="J374" s="126" t="str">
        <f>IF(C374=0,"N/A",D374/C374)</f>
        <v>N/A</v>
      </c>
      <c r="K374" s="126" t="str">
        <f>IF(E374=0,"N/A",F374/E374)</f>
        <v>N/A</v>
      </c>
    </row>
    <row r="375" spans="1:11">
      <c r="A375" t="s">
        <v>230</v>
      </c>
      <c r="B375" t="s">
        <v>37</v>
      </c>
      <c r="C375" s="76">
        <v>0</v>
      </c>
      <c r="D375" s="79">
        <v>0</v>
      </c>
      <c r="E375" s="76">
        <v>0</v>
      </c>
      <c r="F375" s="79">
        <v>0</v>
      </c>
      <c r="G375" s="79"/>
      <c r="I375" s="79"/>
    </row>
    <row r="376" spans="1:11">
      <c r="B376" t="s">
        <v>38</v>
      </c>
      <c r="C376" s="76">
        <v>0</v>
      </c>
      <c r="D376" s="79">
        <v>0</v>
      </c>
      <c r="E376" s="76">
        <v>0</v>
      </c>
      <c r="F376" s="79">
        <v>0</v>
      </c>
      <c r="G376" s="79"/>
      <c r="I376" s="79"/>
      <c r="J376" s="79"/>
      <c r="K376" s="79"/>
    </row>
    <row r="377" spans="1:11">
      <c r="A377" t="s">
        <v>413</v>
      </c>
      <c r="C377" s="76">
        <v>0</v>
      </c>
      <c r="D377" s="79">
        <v>0</v>
      </c>
      <c r="E377" s="76">
        <v>0</v>
      </c>
      <c r="F377" s="79">
        <v>0</v>
      </c>
      <c r="G377" s="79"/>
      <c r="I377" s="79" t="str">
        <f>A377</f>
        <v>southwest primary learning center Total</v>
      </c>
      <c r="J377" s="126" t="str">
        <f>IF(C377=0,"N/A",D377/C377)</f>
        <v>N/A</v>
      </c>
      <c r="K377" s="126" t="str">
        <f>IF(E377=0,"N/A",F377/E377)</f>
        <v>N/A</v>
      </c>
    </row>
    <row r="378" spans="1:11">
      <c r="A378" t="s">
        <v>231</v>
      </c>
      <c r="B378" t="s">
        <v>37</v>
      </c>
      <c r="C378" s="76">
        <v>0</v>
      </c>
      <c r="D378" s="79">
        <v>0</v>
      </c>
      <c r="E378" s="76">
        <v>0</v>
      </c>
      <c r="F378" s="79">
        <v>0</v>
      </c>
      <c r="G378" s="79"/>
      <c r="I378" s="79"/>
      <c r="J378" s="79"/>
      <c r="K378" s="79"/>
    </row>
    <row r="379" spans="1:11">
      <c r="B379" t="s">
        <v>38</v>
      </c>
      <c r="C379" s="76">
        <v>0</v>
      </c>
      <c r="D379" s="79">
        <v>0</v>
      </c>
      <c r="E379" s="76">
        <v>0</v>
      </c>
      <c r="F379" s="79">
        <v>0</v>
      </c>
      <c r="G379" s="79"/>
      <c r="I379" s="79"/>
      <c r="J379" s="79"/>
      <c r="K379" s="79"/>
    </row>
    <row r="380" spans="1:11">
      <c r="A380" t="s">
        <v>414</v>
      </c>
      <c r="C380" s="76">
        <v>0</v>
      </c>
      <c r="D380" s="79">
        <v>0</v>
      </c>
      <c r="E380" s="76">
        <v>0</v>
      </c>
      <c r="F380" s="79">
        <v>0</v>
      </c>
      <c r="G380" s="79"/>
      <c r="I380" s="79" t="str">
        <f>A380</f>
        <v>southwest secondary learning center Total</v>
      </c>
      <c r="J380" s="126" t="str">
        <f>IF(C380=0,"N/A",D380/C380)</f>
        <v>N/A</v>
      </c>
      <c r="K380" s="126" t="str">
        <f>IF(E380=0,"N/A",F380/E380)</f>
        <v>N/A</v>
      </c>
    </row>
    <row r="381" spans="1:11">
      <c r="A381" t="s">
        <v>138</v>
      </c>
      <c r="B381" t="s">
        <v>37</v>
      </c>
      <c r="C381" s="76">
        <v>0</v>
      </c>
      <c r="D381" s="79">
        <v>0</v>
      </c>
      <c r="E381" s="76">
        <v>0</v>
      </c>
      <c r="F381" s="79">
        <v>0</v>
      </c>
      <c r="G381" s="79"/>
      <c r="I381" s="79"/>
    </row>
    <row r="382" spans="1:11">
      <c r="B382" t="s">
        <v>38</v>
      </c>
      <c r="C382" s="76">
        <v>0</v>
      </c>
      <c r="D382" s="79">
        <v>0</v>
      </c>
      <c r="E382" s="76">
        <v>0</v>
      </c>
      <c r="F382" s="79">
        <v>0</v>
      </c>
      <c r="G382" s="79"/>
      <c r="I382" s="79"/>
      <c r="J382" s="79"/>
      <c r="K382" s="79"/>
    </row>
    <row r="383" spans="1:11">
      <c r="A383" t="s">
        <v>415</v>
      </c>
      <c r="C383" s="76">
        <v>0</v>
      </c>
      <c r="D383" s="79">
        <v>0</v>
      </c>
      <c r="E383" s="76">
        <v>0</v>
      </c>
      <c r="F383" s="79">
        <v>0</v>
      </c>
      <c r="G383" s="79"/>
      <c r="I383" s="79" t="str">
        <f>A383</f>
        <v>springer Total</v>
      </c>
      <c r="J383" s="126" t="str">
        <f>IF(C383=0,"N/A",D383/C383)</f>
        <v>N/A</v>
      </c>
      <c r="K383" s="126" t="str">
        <f>IF(E383=0,"N/A",F383/E383)</f>
        <v>N/A</v>
      </c>
    </row>
    <row r="384" spans="1:11">
      <c r="A384" t="s">
        <v>139</v>
      </c>
      <c r="B384" t="s">
        <v>37</v>
      </c>
      <c r="C384" s="76">
        <v>2</v>
      </c>
      <c r="D384" s="79">
        <v>79802</v>
      </c>
      <c r="E384" s="76">
        <v>2</v>
      </c>
      <c r="F384" s="79">
        <v>79802</v>
      </c>
      <c r="G384" s="79"/>
      <c r="I384" s="79"/>
      <c r="J384" s="79"/>
      <c r="K384" s="79"/>
    </row>
    <row r="385" spans="1:11">
      <c r="B385" t="s">
        <v>38</v>
      </c>
      <c r="C385" s="76">
        <v>1</v>
      </c>
      <c r="D385" s="79">
        <v>24329</v>
      </c>
      <c r="E385" s="76">
        <v>1</v>
      </c>
      <c r="F385" s="79">
        <v>24329</v>
      </c>
      <c r="G385" s="79"/>
      <c r="I385" s="79"/>
      <c r="J385" s="79"/>
      <c r="K385" s="79"/>
    </row>
    <row r="386" spans="1:11">
      <c r="A386" t="s">
        <v>416</v>
      </c>
      <c r="C386" s="76">
        <v>3</v>
      </c>
      <c r="D386" s="79">
        <v>104131</v>
      </c>
      <c r="E386" s="76">
        <v>3</v>
      </c>
      <c r="F386" s="79">
        <v>104131</v>
      </c>
      <c r="G386" s="79"/>
      <c r="I386" s="79" t="str">
        <f>A386</f>
        <v>T or C Total</v>
      </c>
      <c r="J386" s="126">
        <f>IF(C386=0,"N/A",D386/C386)</f>
        <v>34710.333333333336</v>
      </c>
      <c r="K386" s="126">
        <f>IF(E386=0,"N/A",F386/E386)</f>
        <v>34710.333333333336</v>
      </c>
    </row>
    <row r="387" spans="1:11">
      <c r="A387" t="s">
        <v>140</v>
      </c>
      <c r="B387" t="s">
        <v>37</v>
      </c>
      <c r="C387" s="76">
        <v>4.3</v>
      </c>
      <c r="D387" s="79">
        <v>148050</v>
      </c>
      <c r="E387" s="76">
        <v>4.3</v>
      </c>
      <c r="F387" s="79">
        <v>154918</v>
      </c>
      <c r="G387" s="79"/>
      <c r="I387" s="79"/>
    </row>
    <row r="388" spans="1:11">
      <c r="B388" t="s">
        <v>38</v>
      </c>
      <c r="C388" s="76">
        <v>0</v>
      </c>
      <c r="D388" s="79">
        <v>0</v>
      </c>
      <c r="E388" s="76">
        <v>0</v>
      </c>
      <c r="F388" s="79">
        <v>0</v>
      </c>
      <c r="G388" s="79"/>
      <c r="I388" s="79"/>
      <c r="J388" s="79"/>
      <c r="K388" s="79"/>
    </row>
    <row r="389" spans="1:11">
      <c r="A389" t="s">
        <v>417</v>
      </c>
      <c r="C389" s="76">
        <v>4.3</v>
      </c>
      <c r="D389" s="79">
        <v>148050</v>
      </c>
      <c r="E389" s="76">
        <v>4.3</v>
      </c>
      <c r="F389" s="79">
        <v>154918</v>
      </c>
      <c r="G389" s="79"/>
      <c r="I389" s="79" t="str">
        <f>A389</f>
        <v>taos Total</v>
      </c>
      <c r="J389" s="126">
        <f>IF(C389=0,"N/A",D389/C389)</f>
        <v>34430.232558139534</v>
      </c>
      <c r="K389" s="126">
        <f>IF(E389=0,"N/A",F389/E389)</f>
        <v>36027.441860465115</v>
      </c>
    </row>
    <row r="390" spans="1:11">
      <c r="A390" t="s">
        <v>232</v>
      </c>
      <c r="B390" t="s">
        <v>37</v>
      </c>
      <c r="C390" s="76">
        <v>0</v>
      </c>
      <c r="D390" s="79">
        <v>0</v>
      </c>
      <c r="E390" s="76">
        <v>0</v>
      </c>
      <c r="F390" s="79">
        <v>0</v>
      </c>
      <c r="G390" s="79"/>
      <c r="I390" s="79"/>
      <c r="J390" s="79"/>
      <c r="K390" s="79"/>
    </row>
    <row r="391" spans="1:11">
      <c r="B391" t="s">
        <v>38</v>
      </c>
      <c r="C391" s="76">
        <v>0</v>
      </c>
      <c r="D391" s="79">
        <v>0</v>
      </c>
      <c r="E391" s="76">
        <v>0</v>
      </c>
      <c r="F391" s="79">
        <v>0</v>
      </c>
      <c r="G391" s="79"/>
      <c r="I391" s="79"/>
      <c r="J391" s="79"/>
      <c r="K391" s="79"/>
    </row>
    <row r="392" spans="1:11">
      <c r="A392" t="s">
        <v>418</v>
      </c>
      <c r="C392" s="76">
        <v>0</v>
      </c>
      <c r="D392" s="79">
        <v>0</v>
      </c>
      <c r="E392" s="76">
        <v>0</v>
      </c>
      <c r="F392" s="79">
        <v>0</v>
      </c>
      <c r="G392" s="79"/>
      <c r="I392" s="79" t="str">
        <f>A392</f>
        <v>taos academy charter school Total</v>
      </c>
      <c r="J392" s="126" t="str">
        <f>IF(C392=0,"N/A",D392/C392)</f>
        <v>N/A</v>
      </c>
      <c r="K392" s="126" t="str">
        <f>IF(E392=0,"N/A",F392/E392)</f>
        <v>N/A</v>
      </c>
    </row>
    <row r="393" spans="1:11">
      <c r="A393" t="s">
        <v>233</v>
      </c>
      <c r="B393" t="s">
        <v>37</v>
      </c>
      <c r="C393" s="76">
        <v>1</v>
      </c>
      <c r="D393" s="79">
        <v>47000</v>
      </c>
      <c r="E393" s="76">
        <v>1</v>
      </c>
      <c r="F393" s="79">
        <v>47200</v>
      </c>
      <c r="G393" s="79"/>
      <c r="I393" s="79"/>
    </row>
    <row r="394" spans="1:11">
      <c r="B394" t="s">
        <v>38</v>
      </c>
      <c r="C394" s="76">
        <v>0</v>
      </c>
      <c r="D394" s="79">
        <v>0</v>
      </c>
      <c r="E394" s="76">
        <v>0</v>
      </c>
      <c r="F394" s="79">
        <v>0</v>
      </c>
      <c r="G394" s="79"/>
      <c r="I394" s="79"/>
      <c r="J394" s="79"/>
      <c r="K394" s="79"/>
    </row>
    <row r="395" spans="1:11">
      <c r="A395" t="s">
        <v>419</v>
      </c>
      <c r="C395" s="76">
        <v>1</v>
      </c>
      <c r="D395" s="79">
        <v>47000</v>
      </c>
      <c r="E395" s="76">
        <v>1</v>
      </c>
      <c r="F395" s="79">
        <v>47200</v>
      </c>
      <c r="G395" s="79"/>
      <c r="I395" s="79" t="str">
        <f>A395</f>
        <v>taos integrated school of the arts Total</v>
      </c>
      <c r="J395" s="126">
        <f>IF(C395=0,"N/A",D395/C395)</f>
        <v>47000</v>
      </c>
      <c r="K395" s="126">
        <f>IF(E395=0,"N/A",F395/E395)</f>
        <v>47200</v>
      </c>
    </row>
    <row r="396" spans="1:11">
      <c r="A396" t="s">
        <v>234</v>
      </c>
      <c r="B396" t="s">
        <v>37</v>
      </c>
      <c r="C396" s="76">
        <v>0</v>
      </c>
      <c r="D396" s="79">
        <v>0</v>
      </c>
      <c r="E396" s="76">
        <v>0</v>
      </c>
      <c r="F396" s="79">
        <v>0</v>
      </c>
      <c r="G396" s="79"/>
      <c r="I396" s="79"/>
      <c r="J396" s="79"/>
      <c r="K396" s="79"/>
    </row>
    <row r="397" spans="1:11">
      <c r="B397" t="s">
        <v>38</v>
      </c>
      <c r="C397" s="76">
        <v>0</v>
      </c>
      <c r="D397" s="79">
        <v>0</v>
      </c>
      <c r="E397" s="76">
        <v>0</v>
      </c>
      <c r="F397" s="79">
        <v>0</v>
      </c>
      <c r="G397" s="79"/>
      <c r="I397" s="79"/>
      <c r="J397" s="79"/>
      <c r="K397" s="79"/>
    </row>
    <row r="398" spans="1:11">
      <c r="A398" t="s">
        <v>420</v>
      </c>
      <c r="C398" s="76">
        <v>0</v>
      </c>
      <c r="D398" s="79">
        <v>0</v>
      </c>
      <c r="E398" s="76">
        <v>0</v>
      </c>
      <c r="F398" s="79">
        <v>0</v>
      </c>
      <c r="G398" s="79"/>
      <c r="I398" s="79" t="str">
        <f>A398</f>
        <v>taos international school Total</v>
      </c>
      <c r="J398" s="126" t="str">
        <f>IF(C398=0,"N/A",D398/C398)</f>
        <v>N/A</v>
      </c>
      <c r="K398" s="126" t="str">
        <f>IF(E398=0,"N/A",F398/E398)</f>
        <v>N/A</v>
      </c>
    </row>
    <row r="399" spans="1:11">
      <c r="A399" t="s">
        <v>141</v>
      </c>
      <c r="B399" t="s">
        <v>37</v>
      </c>
      <c r="C399" s="76">
        <v>0</v>
      </c>
      <c r="D399" s="79">
        <v>0</v>
      </c>
      <c r="E399" s="76">
        <v>0</v>
      </c>
      <c r="F399" s="79">
        <v>0</v>
      </c>
      <c r="G399" s="79"/>
      <c r="I399" s="79"/>
    </row>
    <row r="400" spans="1:11">
      <c r="B400" t="s">
        <v>38</v>
      </c>
      <c r="C400" s="76">
        <v>0</v>
      </c>
      <c r="D400" s="79">
        <v>0</v>
      </c>
      <c r="E400" s="76">
        <v>0</v>
      </c>
      <c r="F400" s="79">
        <v>0</v>
      </c>
      <c r="G400" s="79"/>
      <c r="I400" s="79"/>
      <c r="J400" s="79"/>
      <c r="K400" s="79"/>
    </row>
    <row r="401" spans="1:11">
      <c r="A401" t="s">
        <v>422</v>
      </c>
      <c r="C401" s="76">
        <v>0</v>
      </c>
      <c r="D401" s="79">
        <v>0</v>
      </c>
      <c r="E401" s="76">
        <v>0</v>
      </c>
      <c r="F401" s="79">
        <v>0</v>
      </c>
      <c r="G401" s="79"/>
      <c r="I401" s="79" t="str">
        <f>A401</f>
        <v>tatum Total</v>
      </c>
      <c r="J401" s="126" t="str">
        <f>IF(C401=0,"N/A",D401/C401)</f>
        <v>N/A</v>
      </c>
      <c r="K401" s="126" t="str">
        <f>IF(E401=0,"N/A",F401/E401)</f>
        <v>N/A</v>
      </c>
    </row>
    <row r="402" spans="1:11">
      <c r="A402" t="s">
        <v>236</v>
      </c>
      <c r="B402" t="s">
        <v>37</v>
      </c>
      <c r="C402" s="76">
        <v>0</v>
      </c>
      <c r="D402" s="79">
        <v>0</v>
      </c>
      <c r="E402" s="76">
        <v>0</v>
      </c>
      <c r="F402" s="79">
        <v>0</v>
      </c>
      <c r="G402" s="79"/>
      <c r="I402" s="79"/>
      <c r="J402" s="79"/>
      <c r="K402" s="79"/>
    </row>
    <row r="403" spans="1:11">
      <c r="B403" t="s">
        <v>38</v>
      </c>
      <c r="C403" s="76">
        <v>0</v>
      </c>
      <c r="D403" s="79">
        <v>0</v>
      </c>
      <c r="E403" s="76">
        <v>0</v>
      </c>
      <c r="F403" s="79">
        <v>0</v>
      </c>
      <c r="G403" s="79"/>
      <c r="I403" s="79"/>
      <c r="J403" s="79"/>
      <c r="K403" s="79"/>
    </row>
    <row r="404" spans="1:11">
      <c r="A404" t="s">
        <v>423</v>
      </c>
      <c r="C404" s="76">
        <v>0</v>
      </c>
      <c r="D404" s="79">
        <v>0</v>
      </c>
      <c r="E404" s="76">
        <v>0</v>
      </c>
      <c r="F404" s="79">
        <v>0</v>
      </c>
      <c r="G404" s="79"/>
      <c r="I404" s="79" t="str">
        <f>A404</f>
        <v>technology leadership high school Total</v>
      </c>
      <c r="J404" s="126" t="str">
        <f>IF(C404=0,"N/A",D404/C404)</f>
        <v>N/A</v>
      </c>
      <c r="K404" s="126" t="str">
        <f>IF(E404=0,"N/A",F404/E404)</f>
        <v>N/A</v>
      </c>
    </row>
    <row r="405" spans="1:11">
      <c r="A405" t="s">
        <v>142</v>
      </c>
      <c r="B405" t="s">
        <v>37</v>
      </c>
      <c r="C405" s="76">
        <v>0</v>
      </c>
      <c r="D405" s="79">
        <v>0</v>
      </c>
      <c r="E405" s="76">
        <v>0</v>
      </c>
      <c r="F405" s="79">
        <v>0</v>
      </c>
      <c r="G405" s="79"/>
      <c r="I405" s="79"/>
    </row>
    <row r="406" spans="1:11">
      <c r="B406" t="s">
        <v>38</v>
      </c>
      <c r="C406" s="76">
        <v>0</v>
      </c>
      <c r="D406" s="79">
        <v>0</v>
      </c>
      <c r="E406" s="76">
        <v>0</v>
      </c>
      <c r="F406" s="79">
        <v>0</v>
      </c>
      <c r="G406" s="79"/>
      <c r="I406" s="79"/>
      <c r="J406" s="79"/>
      <c r="K406" s="79"/>
    </row>
    <row r="407" spans="1:11">
      <c r="A407" t="s">
        <v>424</v>
      </c>
      <c r="C407" s="76">
        <v>0</v>
      </c>
      <c r="D407" s="79">
        <v>0</v>
      </c>
      <c r="E407" s="76">
        <v>0</v>
      </c>
      <c r="F407" s="79">
        <v>0</v>
      </c>
      <c r="G407" s="79"/>
      <c r="I407" s="79" t="str">
        <f>A407</f>
        <v>texico Total</v>
      </c>
      <c r="J407" s="126" t="str">
        <f>IF(C407=0,"N/A",D407/C407)</f>
        <v>N/A</v>
      </c>
      <c r="K407" s="126" t="str">
        <f>IF(E407=0,"N/A",F407/E407)</f>
        <v>N/A</v>
      </c>
    </row>
    <row r="408" spans="1:11">
      <c r="A408" t="s">
        <v>238</v>
      </c>
      <c r="B408" t="s">
        <v>37</v>
      </c>
      <c r="C408" s="76">
        <v>0</v>
      </c>
      <c r="D408" s="79">
        <v>0</v>
      </c>
      <c r="E408" s="76">
        <v>0</v>
      </c>
      <c r="F408" s="79">
        <v>0</v>
      </c>
      <c r="G408" s="79"/>
      <c r="I408" s="79"/>
      <c r="J408" s="79"/>
      <c r="K408" s="79"/>
    </row>
    <row r="409" spans="1:11">
      <c r="B409" t="s">
        <v>38</v>
      </c>
      <c r="C409" s="76">
        <v>0</v>
      </c>
      <c r="D409" s="79">
        <v>0</v>
      </c>
      <c r="E409" s="76">
        <v>0</v>
      </c>
      <c r="F409" s="79">
        <v>0</v>
      </c>
      <c r="G409" s="79"/>
      <c r="I409" s="79"/>
      <c r="J409" s="79"/>
      <c r="K409" s="79"/>
    </row>
    <row r="410" spans="1:11">
      <c r="A410" t="s">
        <v>425</v>
      </c>
      <c r="C410" s="76">
        <v>0</v>
      </c>
      <c r="D410" s="79">
        <v>0</v>
      </c>
      <c r="E410" s="76">
        <v>0</v>
      </c>
      <c r="F410" s="79">
        <v>0</v>
      </c>
      <c r="G410" s="79"/>
      <c r="I410" s="79" t="str">
        <f>A410</f>
        <v>tierra adentro of new mexico Total</v>
      </c>
      <c r="J410" s="126" t="str">
        <f>IF(C410=0,"N/A",D410/C410)</f>
        <v>N/A</v>
      </c>
      <c r="K410" s="126" t="str">
        <f>IF(E410=0,"N/A",F410/E410)</f>
        <v>N/A</v>
      </c>
    </row>
    <row r="411" spans="1:11">
      <c r="A411" t="s">
        <v>239</v>
      </c>
      <c r="B411" t="s">
        <v>37</v>
      </c>
      <c r="C411" s="76">
        <v>1.5</v>
      </c>
      <c r="D411" s="79">
        <v>87455</v>
      </c>
      <c r="E411" s="76">
        <v>1.5</v>
      </c>
      <c r="F411" s="79">
        <v>87830</v>
      </c>
      <c r="G411" s="79"/>
      <c r="I411" s="79"/>
    </row>
    <row r="412" spans="1:11">
      <c r="B412" t="s">
        <v>38</v>
      </c>
      <c r="C412" s="76">
        <v>0</v>
      </c>
      <c r="D412" s="79">
        <v>0</v>
      </c>
      <c r="E412" s="76">
        <v>0</v>
      </c>
      <c r="F412" s="79">
        <v>0</v>
      </c>
      <c r="G412" s="79"/>
      <c r="I412" s="79"/>
      <c r="J412" s="79"/>
      <c r="K412" s="79"/>
    </row>
    <row r="413" spans="1:11">
      <c r="A413" t="s">
        <v>426</v>
      </c>
      <c r="C413" s="76">
        <v>1.5</v>
      </c>
      <c r="D413" s="79">
        <v>87455</v>
      </c>
      <c r="E413" s="76">
        <v>1.5</v>
      </c>
      <c r="F413" s="79">
        <v>87830</v>
      </c>
      <c r="G413" s="79"/>
      <c r="I413" s="79" t="str">
        <f>A413</f>
        <v>tierra encantada charter school Total</v>
      </c>
      <c r="J413" s="126">
        <f>IF(C413=0,"N/A",D413/C413)</f>
        <v>58303.333333333336</v>
      </c>
      <c r="K413" s="126">
        <f>IF(E413=0,"N/A",F413/E413)</f>
        <v>58553.333333333336</v>
      </c>
    </row>
    <row r="414" spans="1:11">
      <c r="A414" t="s">
        <v>143</v>
      </c>
      <c r="B414" t="s">
        <v>37</v>
      </c>
      <c r="C414" s="76">
        <v>2</v>
      </c>
      <c r="D414" s="79">
        <v>72320</v>
      </c>
      <c r="E414" s="76">
        <v>2</v>
      </c>
      <c r="F414" s="79">
        <v>100000</v>
      </c>
      <c r="G414" s="79"/>
      <c r="I414" s="79"/>
      <c r="J414" s="79"/>
      <c r="K414" s="79"/>
    </row>
    <row r="415" spans="1:11">
      <c r="B415" t="s">
        <v>38</v>
      </c>
      <c r="C415" s="76">
        <v>1</v>
      </c>
      <c r="D415" s="79">
        <v>30620</v>
      </c>
      <c r="E415" s="76">
        <v>1</v>
      </c>
      <c r="F415" s="79">
        <v>33000</v>
      </c>
      <c r="G415" s="79"/>
      <c r="I415" s="79"/>
      <c r="J415" s="79"/>
      <c r="K415" s="79"/>
    </row>
    <row r="416" spans="1:11">
      <c r="A416" t="s">
        <v>427</v>
      </c>
      <c r="C416" s="76">
        <v>3</v>
      </c>
      <c r="D416" s="79">
        <v>102940</v>
      </c>
      <c r="E416" s="76">
        <v>3</v>
      </c>
      <c r="F416" s="79">
        <v>133000</v>
      </c>
      <c r="G416" s="79"/>
      <c r="I416" s="79" t="str">
        <f>A416</f>
        <v>tucumcari Total</v>
      </c>
      <c r="J416" s="126">
        <f>IF(C416=0,"N/A",D416/C416)</f>
        <v>34313.333333333336</v>
      </c>
      <c r="K416" s="126">
        <f>IF(E416=0,"N/A",F416/E416)</f>
        <v>44333.333333333336</v>
      </c>
    </row>
    <row r="417" spans="1:11">
      <c r="A417" t="s">
        <v>144</v>
      </c>
      <c r="B417" t="s">
        <v>37</v>
      </c>
      <c r="C417" s="76">
        <v>2.5</v>
      </c>
      <c r="D417" s="79">
        <v>83593</v>
      </c>
      <c r="E417" s="76">
        <v>2.5</v>
      </c>
      <c r="F417" s="79">
        <v>83593</v>
      </c>
      <c r="G417" s="79"/>
      <c r="I417" s="79"/>
    </row>
    <row r="418" spans="1:11">
      <c r="B418" t="s">
        <v>38</v>
      </c>
      <c r="C418" s="76">
        <v>0</v>
      </c>
      <c r="D418" s="79">
        <v>0</v>
      </c>
      <c r="E418" s="76">
        <v>0</v>
      </c>
      <c r="F418" s="79">
        <v>0</v>
      </c>
      <c r="G418" s="79"/>
      <c r="I418" s="79"/>
      <c r="J418" s="79"/>
      <c r="K418" s="79"/>
    </row>
    <row r="419" spans="1:11">
      <c r="A419" t="s">
        <v>428</v>
      </c>
      <c r="C419" s="76">
        <v>2.5</v>
      </c>
      <c r="D419" s="79">
        <v>83593</v>
      </c>
      <c r="E419" s="76">
        <v>2.5</v>
      </c>
      <c r="F419" s="79">
        <v>83593</v>
      </c>
      <c r="G419" s="79"/>
      <c r="I419" s="79" t="str">
        <f>A419</f>
        <v>tularosa Total</v>
      </c>
      <c r="J419" s="126">
        <f>IF(C419=0,"N/A",D419/C419)</f>
        <v>33437.199999999997</v>
      </c>
      <c r="K419" s="126">
        <f>IF(E419=0,"N/A",F419/E419)</f>
        <v>33437.199999999997</v>
      </c>
    </row>
    <row r="420" spans="1:11">
      <c r="A420" t="s">
        <v>240</v>
      </c>
      <c r="B420" t="s">
        <v>37</v>
      </c>
      <c r="C420" s="76">
        <v>1</v>
      </c>
      <c r="D420" s="79">
        <v>36865</v>
      </c>
      <c r="E420" s="76">
        <v>1</v>
      </c>
      <c r="F420" s="79">
        <v>37175</v>
      </c>
      <c r="G420" s="79"/>
      <c r="I420" s="79"/>
      <c r="J420" s="79"/>
      <c r="K420" s="79"/>
    </row>
    <row r="421" spans="1:11">
      <c r="B421" t="s">
        <v>38</v>
      </c>
      <c r="C421" s="76">
        <v>0</v>
      </c>
      <c r="D421" s="79">
        <v>0</v>
      </c>
      <c r="E421" s="76">
        <v>0</v>
      </c>
      <c r="F421" s="79">
        <v>0</v>
      </c>
      <c r="G421" s="79"/>
      <c r="I421" s="79"/>
      <c r="J421" s="79"/>
      <c r="K421" s="79"/>
    </row>
    <row r="422" spans="1:11">
      <c r="A422" t="s">
        <v>429</v>
      </c>
      <c r="C422" s="76">
        <v>1</v>
      </c>
      <c r="D422" s="79">
        <v>36865</v>
      </c>
      <c r="E422" s="76">
        <v>1</v>
      </c>
      <c r="F422" s="79">
        <v>37175</v>
      </c>
      <c r="G422" s="79"/>
      <c r="I422" s="79" t="str">
        <f>A422</f>
        <v>turquoise trail charter school Total</v>
      </c>
      <c r="J422" s="126">
        <f>IF(C422=0,"N/A",D422/C422)</f>
        <v>36865</v>
      </c>
      <c r="K422" s="126">
        <f>IF(E422=0,"N/A",F422/E422)</f>
        <v>37175</v>
      </c>
    </row>
    <row r="423" spans="1:11">
      <c r="A423" t="s">
        <v>145</v>
      </c>
      <c r="B423" t="s">
        <v>37</v>
      </c>
      <c r="C423" s="76">
        <v>1</v>
      </c>
      <c r="D423" s="79">
        <v>33016</v>
      </c>
      <c r="E423" s="76">
        <v>1</v>
      </c>
      <c r="F423" s="79">
        <v>33017</v>
      </c>
      <c r="G423" s="79"/>
      <c r="I423" s="79"/>
    </row>
    <row r="424" spans="1:11">
      <c r="B424" t="s">
        <v>38</v>
      </c>
      <c r="C424" s="76">
        <v>0</v>
      </c>
      <c r="D424" s="79">
        <v>0</v>
      </c>
      <c r="E424" s="76">
        <v>0</v>
      </c>
      <c r="F424" s="79">
        <v>0</v>
      </c>
      <c r="G424" s="79"/>
      <c r="I424" s="79"/>
      <c r="J424" s="79"/>
      <c r="K424" s="79"/>
    </row>
    <row r="425" spans="1:11">
      <c r="A425" t="s">
        <v>431</v>
      </c>
      <c r="C425" s="76">
        <v>1</v>
      </c>
      <c r="D425" s="79">
        <v>33016</v>
      </c>
      <c r="E425" s="76">
        <v>1</v>
      </c>
      <c r="F425" s="79">
        <v>33017</v>
      </c>
      <c r="G425" s="79"/>
      <c r="I425" s="79" t="str">
        <f>A425</f>
        <v>vaughn Total</v>
      </c>
      <c r="J425" s="126">
        <f>IF(C425=0,"N/A",D425/C425)</f>
        <v>33016</v>
      </c>
      <c r="K425" s="126">
        <f>IF(E425=0,"N/A",F425/E425)</f>
        <v>33017</v>
      </c>
    </row>
    <row r="426" spans="1:11">
      <c r="A426" t="s">
        <v>146</v>
      </c>
      <c r="B426" t="s">
        <v>37</v>
      </c>
      <c r="C426" s="76">
        <v>0</v>
      </c>
      <c r="D426" s="79">
        <v>0</v>
      </c>
      <c r="E426" s="76">
        <v>0</v>
      </c>
      <c r="F426" s="79">
        <v>0</v>
      </c>
      <c r="G426" s="79"/>
      <c r="I426" s="79"/>
      <c r="J426" s="79"/>
      <c r="K426" s="79"/>
    </row>
    <row r="427" spans="1:11">
      <c r="B427" t="s">
        <v>38</v>
      </c>
      <c r="C427" s="76">
        <v>0</v>
      </c>
      <c r="D427" s="79">
        <v>0</v>
      </c>
      <c r="E427" s="76">
        <v>0</v>
      </c>
      <c r="F427" s="79">
        <v>0</v>
      </c>
      <c r="G427" s="79"/>
      <c r="I427" s="79"/>
      <c r="J427" s="79"/>
      <c r="K427" s="79"/>
    </row>
    <row r="428" spans="1:11">
      <c r="A428" t="s">
        <v>433</v>
      </c>
      <c r="C428" s="76">
        <v>0</v>
      </c>
      <c r="D428" s="79">
        <v>0</v>
      </c>
      <c r="E428" s="76">
        <v>0</v>
      </c>
      <c r="F428" s="79">
        <v>0</v>
      </c>
      <c r="G428" s="79"/>
      <c r="I428" s="79" t="str">
        <f>A428</f>
        <v>wagon mound Total</v>
      </c>
      <c r="J428" s="126" t="str">
        <f>IF(C428=0,"N/A",D428/C428)</f>
        <v>N/A</v>
      </c>
      <c r="K428" s="126" t="str">
        <f>IF(E428=0,"N/A",F428/E428)</f>
        <v>N/A</v>
      </c>
    </row>
    <row r="429" spans="1:11">
      <c r="A429" t="s">
        <v>243</v>
      </c>
      <c r="B429" t="s">
        <v>37</v>
      </c>
      <c r="C429" s="76">
        <v>0</v>
      </c>
      <c r="D429" s="79">
        <v>0</v>
      </c>
      <c r="E429" s="76">
        <v>0</v>
      </c>
      <c r="F429" s="79">
        <v>0</v>
      </c>
      <c r="G429" s="79"/>
      <c r="I429" s="79"/>
    </row>
    <row r="430" spans="1:11">
      <c r="B430" t="s">
        <v>38</v>
      </c>
      <c r="C430" s="76">
        <v>0</v>
      </c>
      <c r="D430" s="79">
        <v>0</v>
      </c>
      <c r="E430" s="76">
        <v>0</v>
      </c>
      <c r="F430" s="79">
        <v>0</v>
      </c>
      <c r="G430" s="79"/>
      <c r="I430" s="79"/>
      <c r="J430" s="79"/>
      <c r="K430" s="79"/>
    </row>
    <row r="431" spans="1:11">
      <c r="A431" t="s">
        <v>434</v>
      </c>
      <c r="C431" s="76">
        <v>0</v>
      </c>
      <c r="D431" s="79">
        <v>0</v>
      </c>
      <c r="E431" s="76">
        <v>0</v>
      </c>
      <c r="F431" s="79">
        <v>0</v>
      </c>
      <c r="G431" s="79"/>
      <c r="I431" s="79" t="str">
        <f>A431</f>
        <v>walatowa charter high school Total</v>
      </c>
      <c r="J431" s="126" t="str">
        <f>IF(C431=0,"N/A",D431/C431)</f>
        <v>N/A</v>
      </c>
      <c r="K431" s="126" t="str">
        <f>IF(E431=0,"N/A",F431/E431)</f>
        <v>N/A</v>
      </c>
    </row>
    <row r="432" spans="1:11">
      <c r="A432" t="s">
        <v>147</v>
      </c>
      <c r="B432" t="s">
        <v>37</v>
      </c>
      <c r="C432" s="76">
        <v>1</v>
      </c>
      <c r="D432" s="79">
        <v>42334</v>
      </c>
      <c r="E432" s="76">
        <v>1</v>
      </c>
      <c r="F432" s="79">
        <v>42335</v>
      </c>
      <c r="G432" s="79"/>
      <c r="I432" s="79"/>
      <c r="J432" s="79"/>
      <c r="K432" s="79"/>
    </row>
    <row r="433" spans="1:11">
      <c r="B433" t="s">
        <v>38</v>
      </c>
      <c r="C433" s="76">
        <v>0</v>
      </c>
      <c r="D433" s="79">
        <v>0</v>
      </c>
      <c r="E433" s="76">
        <v>0</v>
      </c>
      <c r="F433" s="79">
        <v>0</v>
      </c>
      <c r="G433" s="79"/>
      <c r="I433" s="79"/>
      <c r="J433" s="79"/>
      <c r="K433" s="79"/>
    </row>
    <row r="434" spans="1:11">
      <c r="A434" t="s">
        <v>435</v>
      </c>
      <c r="C434" s="76">
        <v>1</v>
      </c>
      <c r="D434" s="79">
        <v>42334</v>
      </c>
      <c r="E434" s="76">
        <v>1</v>
      </c>
      <c r="F434" s="79">
        <v>42335</v>
      </c>
      <c r="G434" s="79"/>
      <c r="I434" s="79" t="str">
        <f>A434</f>
        <v>west las vegas Total</v>
      </c>
      <c r="J434" s="126">
        <f>IF(C434=0,"N/A",D434/C434)</f>
        <v>42334</v>
      </c>
      <c r="K434" s="126">
        <f>IF(E434=0,"N/A",F434/E434)</f>
        <v>42335</v>
      </c>
    </row>
    <row r="435" spans="1:11">
      <c r="A435" t="s">
        <v>244</v>
      </c>
      <c r="B435" t="s">
        <v>37</v>
      </c>
      <c r="C435" s="76">
        <v>0</v>
      </c>
      <c r="D435" s="79">
        <v>0</v>
      </c>
      <c r="E435" s="76">
        <v>0</v>
      </c>
      <c r="F435" s="79">
        <v>0</v>
      </c>
      <c r="G435" s="79"/>
      <c r="I435" s="79"/>
    </row>
    <row r="436" spans="1:11">
      <c r="B436" t="s">
        <v>38</v>
      </c>
      <c r="C436" s="76">
        <v>0</v>
      </c>
      <c r="D436" s="79">
        <v>0</v>
      </c>
      <c r="E436" s="76">
        <v>0</v>
      </c>
      <c r="F436" s="79">
        <v>0</v>
      </c>
      <c r="G436" s="79"/>
      <c r="I436" s="79"/>
      <c r="J436" s="79"/>
      <c r="K436" s="79"/>
    </row>
    <row r="437" spans="1:11">
      <c r="A437" t="s">
        <v>436</v>
      </c>
      <c r="C437" s="76">
        <v>0</v>
      </c>
      <c r="D437" s="79">
        <v>0</v>
      </c>
      <c r="E437" s="76">
        <v>0</v>
      </c>
      <c r="F437" s="79">
        <v>0</v>
      </c>
      <c r="G437" s="79"/>
      <c r="I437" s="79" t="str">
        <f>A437</f>
        <v>william w. and josephine dorn charter community school Total</v>
      </c>
      <c r="J437" s="126" t="str">
        <f>IF(C437=0,"N/A",D437/C437)</f>
        <v>N/A</v>
      </c>
      <c r="K437" s="126" t="str">
        <f>IF(E437=0,"N/A",F437/E437)</f>
        <v>N/A</v>
      </c>
    </row>
    <row r="438" spans="1:11">
      <c r="A438" t="s">
        <v>148</v>
      </c>
      <c r="B438" t="s">
        <v>37</v>
      </c>
      <c r="C438" s="76">
        <v>2</v>
      </c>
      <c r="D438" s="79">
        <v>93688.56</v>
      </c>
      <c r="E438" s="76">
        <v>2</v>
      </c>
      <c r="F438" s="79">
        <v>94754</v>
      </c>
      <c r="G438" s="79"/>
      <c r="I438" s="79"/>
      <c r="J438" s="79"/>
      <c r="K438" s="79"/>
    </row>
    <row r="439" spans="1:11">
      <c r="B439" t="s">
        <v>38</v>
      </c>
      <c r="C439" s="76">
        <v>2</v>
      </c>
      <c r="D439" s="79">
        <v>72912.960000000006</v>
      </c>
      <c r="E439" s="76">
        <v>2</v>
      </c>
      <c r="F439" s="79">
        <v>75321</v>
      </c>
      <c r="G439" s="79"/>
      <c r="I439" s="79"/>
      <c r="J439" s="79"/>
      <c r="K439" s="79"/>
    </row>
    <row r="440" spans="1:11">
      <c r="A440" t="s">
        <v>437</v>
      </c>
      <c r="C440" s="76">
        <v>4</v>
      </c>
      <c r="D440" s="79">
        <v>166601.52000000002</v>
      </c>
      <c r="E440" s="76">
        <v>4</v>
      </c>
      <c r="F440" s="79">
        <v>170075</v>
      </c>
      <c r="G440" s="79"/>
      <c r="I440" s="79" t="str">
        <f>A440</f>
        <v>zuni Total</v>
      </c>
      <c r="J440" s="126">
        <f>IF(C440=0,"N/A",D440/C440)</f>
        <v>41650.380000000005</v>
      </c>
      <c r="K440" s="126">
        <f>IF(E440=0,"N/A",F440/E440)</f>
        <v>42518.75</v>
      </c>
    </row>
    <row r="441" spans="1:11">
      <c r="A441" t="s">
        <v>682</v>
      </c>
      <c r="B441" t="s">
        <v>37</v>
      </c>
      <c r="C441" s="76">
        <v>0</v>
      </c>
      <c r="D441" s="79">
        <v>0</v>
      </c>
      <c r="E441" s="76">
        <v>0</v>
      </c>
      <c r="F441" s="79">
        <v>0</v>
      </c>
      <c r="G441" s="79"/>
      <c r="I441" s="79"/>
    </row>
    <row r="442" spans="1:11">
      <c r="B442" t="s">
        <v>38</v>
      </c>
      <c r="C442" s="76">
        <v>0</v>
      </c>
      <c r="D442" s="79">
        <v>0</v>
      </c>
      <c r="E442" s="76">
        <v>0</v>
      </c>
      <c r="F442" s="79">
        <v>0</v>
      </c>
      <c r="G442" s="79"/>
      <c r="I442" s="79"/>
      <c r="J442" s="79"/>
      <c r="K442" s="79"/>
    </row>
    <row r="443" spans="1:11">
      <c r="A443" t="s">
        <v>743</v>
      </c>
      <c r="C443" s="76">
        <v>0</v>
      </c>
      <c r="D443" s="79">
        <v>0</v>
      </c>
      <c r="E443" s="76">
        <v>0</v>
      </c>
      <c r="F443" s="79">
        <v>0</v>
      </c>
      <c r="G443" s="79"/>
      <c r="I443" s="79" t="str">
        <f>A443</f>
        <v>cesar chavez community school Total</v>
      </c>
      <c r="J443" s="126" t="str">
        <f>IF(C443=0,"N/A",D443/C443)</f>
        <v>N/A</v>
      </c>
      <c r="K443" s="126" t="str">
        <f>IF(E443=0,"N/A",F443/E443)</f>
        <v>N/A</v>
      </c>
    </row>
    <row r="444" spans="1:11">
      <c r="A444" t="s">
        <v>255</v>
      </c>
      <c r="C444" s="76">
        <v>462.03750000000008</v>
      </c>
      <c r="D444" s="79">
        <v>18354820.881999999</v>
      </c>
      <c r="E444" s="76">
        <v>462.03750000000008</v>
      </c>
      <c r="F444" s="79">
        <v>18441785.392000001</v>
      </c>
      <c r="G444" s="79"/>
      <c r="I444" s="79"/>
      <c r="J444" s="79">
        <f>SUM(J6:J443)</f>
        <v>2779433.1674138107</v>
      </c>
      <c r="K444" s="79">
        <f>SUM(K6:K443)</f>
        <v>2810513.9861464952</v>
      </c>
    </row>
    <row r="445" spans="1:11">
      <c r="I445" s="79"/>
      <c r="J445" s="79"/>
      <c r="K445" s="79"/>
    </row>
    <row r="446" spans="1:11">
      <c r="I446" s="79"/>
      <c r="J446" s="126"/>
      <c r="K446" s="126"/>
    </row>
    <row r="447" spans="1:11">
      <c r="I447" s="79"/>
    </row>
    <row r="448" spans="1:11">
      <c r="I448" s="79"/>
      <c r="J448" s="79"/>
      <c r="K448" s="79"/>
    </row>
    <row r="449" spans="9:11">
      <c r="I449" s="79"/>
      <c r="J449" s="126"/>
      <c r="K449" s="126"/>
    </row>
    <row r="450" spans="9:11">
      <c r="I450" s="79"/>
      <c r="J450" s="79"/>
      <c r="K450" s="79"/>
    </row>
    <row r="451" spans="9:11">
      <c r="I451" s="79"/>
      <c r="J451" s="79"/>
      <c r="K451" s="79"/>
    </row>
    <row r="452" spans="9:11">
      <c r="I452" s="79"/>
      <c r="J452" s="126"/>
      <c r="K452" s="126"/>
    </row>
    <row r="453" spans="9:11">
      <c r="I453" s="79"/>
    </row>
    <row r="454" spans="9:11">
      <c r="I454" s="79"/>
      <c r="J454" s="79"/>
      <c r="K454" s="79"/>
    </row>
    <row r="455" spans="9:11">
      <c r="I455" s="79"/>
      <c r="J455" s="126"/>
      <c r="K455" s="126"/>
    </row>
    <row r="456" spans="9:11">
      <c r="I456" s="79"/>
      <c r="J456" s="79"/>
      <c r="K456" s="79"/>
    </row>
    <row r="457" spans="9:11">
      <c r="I457" s="79"/>
      <c r="J457" s="79"/>
      <c r="K457" s="79"/>
    </row>
    <row r="458" spans="9:11">
      <c r="I458" s="79">
        <f>A458</f>
        <v>0</v>
      </c>
      <c r="J458" s="126" t="str">
        <f>IF(C458=0,"N/A",D458/C458)</f>
        <v>N/A</v>
      </c>
      <c r="K458" s="126" t="str">
        <f>IF(E458=0,"N/A",F458/E458)</f>
        <v>N/A</v>
      </c>
    </row>
    <row r="459" spans="9:11">
      <c r="I459" s="79"/>
    </row>
    <row r="460" spans="9:11">
      <c r="I460" s="79"/>
      <c r="J460" s="79"/>
      <c r="K460" s="79"/>
    </row>
    <row r="461" spans="9:11">
      <c r="I461" s="79">
        <f>A461</f>
        <v>0</v>
      </c>
      <c r="J461" s="126" t="str">
        <f>IF(C461=0,"N/A",D461/C461)</f>
        <v>N/A</v>
      </c>
      <c r="K461" s="126" t="str">
        <f>IF(E461=0,"N/A",F461/E461)</f>
        <v>N/A</v>
      </c>
    </row>
    <row r="462" spans="9:11">
      <c r="I462" s="79"/>
      <c r="J462" s="79"/>
      <c r="K462" s="79"/>
    </row>
    <row r="463" spans="9:11">
      <c r="I463" s="79"/>
      <c r="J463" s="79"/>
      <c r="K463" s="79"/>
    </row>
    <row r="464" spans="9:11">
      <c r="I464" s="79">
        <f>A464</f>
        <v>0</v>
      </c>
      <c r="J464" s="126" t="str">
        <f>IF(C464=0,"N/A",D464/C464)</f>
        <v>N/A</v>
      </c>
      <c r="K464" s="126" t="str">
        <f>IF(E464=0,"N/A",F464/E464)</f>
        <v>N/A</v>
      </c>
    </row>
    <row r="465" spans="9:11">
      <c r="I465" s="79"/>
    </row>
    <row r="466" spans="9:11">
      <c r="I466" s="79"/>
      <c r="J466" s="79"/>
      <c r="K466" s="79"/>
    </row>
    <row r="467" spans="9:11">
      <c r="I467" s="79">
        <f>A467</f>
        <v>0</v>
      </c>
      <c r="J467" s="126" t="str">
        <f>IF(C467=0,"N/A",D467/C467)</f>
        <v>N/A</v>
      </c>
      <c r="K467" s="126" t="str">
        <f>IF(E467=0,"N/A",F467/E467)</f>
        <v>N/A</v>
      </c>
    </row>
    <row r="468" spans="9:11">
      <c r="I468" s="79"/>
      <c r="J468" s="79"/>
      <c r="K468" s="79"/>
    </row>
    <row r="469" spans="9:11">
      <c r="I469" s="79"/>
      <c r="J469" s="79"/>
      <c r="K469" s="79"/>
    </row>
    <row r="470" spans="9:11">
      <c r="I470" s="79"/>
    </row>
    <row r="471" spans="9:11">
      <c r="I471" s="79"/>
    </row>
    <row r="472" spans="9:11">
      <c r="I472" s="79"/>
    </row>
    <row r="473" spans="9:11">
      <c r="I473" s="79"/>
    </row>
    <row r="474" spans="9:11">
      <c r="I474" s="79"/>
    </row>
    <row r="475" spans="9:11">
      <c r="I475" s="79"/>
      <c r="J475" s="79"/>
      <c r="K475" s="79"/>
    </row>
    <row r="476" spans="9:11">
      <c r="I476" s="79"/>
    </row>
    <row r="477" spans="9:11">
      <c r="I477" s="79"/>
    </row>
    <row r="478" spans="9:11">
      <c r="I478" s="79"/>
    </row>
    <row r="479" spans="9:11">
      <c r="I479" s="79"/>
    </row>
    <row r="480" spans="9:11">
      <c r="I480" s="79"/>
    </row>
    <row r="481" spans="9:11">
      <c r="I481" s="79"/>
    </row>
    <row r="482" spans="9:11">
      <c r="I482" s="79"/>
      <c r="J482" s="79"/>
      <c r="K482" s="79"/>
    </row>
    <row r="483" spans="9:11">
      <c r="I483" s="79"/>
    </row>
    <row r="484" spans="9:11">
      <c r="I484" s="79"/>
    </row>
    <row r="485" spans="9:11">
      <c r="I485" s="79"/>
    </row>
    <row r="486" spans="9:11">
      <c r="I486" s="79"/>
    </row>
    <row r="487" spans="9:11">
      <c r="I487" s="79"/>
    </row>
    <row r="488" spans="9:11">
      <c r="I488" s="79"/>
    </row>
    <row r="489" spans="9:11">
      <c r="I489" s="79"/>
      <c r="J489" s="79"/>
      <c r="K489" s="79"/>
    </row>
    <row r="490" spans="9:11">
      <c r="I490" s="79"/>
    </row>
    <row r="491" spans="9:11">
      <c r="I491" s="79"/>
    </row>
    <row r="492" spans="9:11">
      <c r="I492" s="79"/>
    </row>
    <row r="493" spans="9:11">
      <c r="I493" s="79"/>
    </row>
    <row r="494" spans="9:11">
      <c r="I494" s="79"/>
    </row>
    <row r="495" spans="9:11">
      <c r="I495" s="79"/>
    </row>
    <row r="496" spans="9:11">
      <c r="I496" s="79"/>
      <c r="J496" s="79"/>
      <c r="K496" s="79"/>
    </row>
    <row r="497" spans="9:11">
      <c r="I497" s="79"/>
    </row>
    <row r="498" spans="9:11">
      <c r="I498" s="79"/>
    </row>
    <row r="499" spans="9:11">
      <c r="I499" s="79"/>
    </row>
    <row r="500" spans="9:11">
      <c r="I500" s="79"/>
    </row>
    <row r="501" spans="9:11">
      <c r="I501" s="79"/>
    </row>
    <row r="502" spans="9:11">
      <c r="I502" s="79"/>
    </row>
    <row r="503" spans="9:11">
      <c r="I503" s="79"/>
      <c r="J503" s="79"/>
      <c r="K503" s="79"/>
    </row>
    <row r="504" spans="9:11">
      <c r="I504" s="79"/>
    </row>
    <row r="505" spans="9:11">
      <c r="I505" s="79"/>
    </row>
    <row r="506" spans="9:11">
      <c r="I506" s="79"/>
    </row>
    <row r="507" spans="9:11">
      <c r="I507" s="79"/>
    </row>
    <row r="508" spans="9:11">
      <c r="I508" s="79"/>
    </row>
    <row r="509" spans="9:11">
      <c r="I509" s="79"/>
    </row>
    <row r="510" spans="9:11">
      <c r="I510" s="79"/>
      <c r="J510" s="79"/>
      <c r="K510" s="79"/>
    </row>
    <row r="511" spans="9:11">
      <c r="I511" s="79"/>
    </row>
    <row r="512" spans="9:11">
      <c r="I512" s="79"/>
    </row>
    <row r="513" spans="9:11">
      <c r="I513" s="79"/>
    </row>
    <row r="514" spans="9:11">
      <c r="I514" s="79"/>
    </row>
    <row r="515" spans="9:11">
      <c r="I515" s="79"/>
    </row>
    <row r="516" spans="9:11">
      <c r="I516" s="79"/>
    </row>
    <row r="517" spans="9:11">
      <c r="I517" s="79"/>
      <c r="J517" s="79"/>
      <c r="K517" s="79"/>
    </row>
    <row r="518" spans="9:11">
      <c r="I518" s="79"/>
    </row>
    <row r="519" spans="9:11">
      <c r="I519" s="79"/>
    </row>
    <row r="520" spans="9:11">
      <c r="I520" s="79"/>
    </row>
    <row r="521" spans="9:11">
      <c r="I521" s="79"/>
    </row>
    <row r="522" spans="9:11">
      <c r="I522" s="79"/>
    </row>
    <row r="523" spans="9:11">
      <c r="I523" s="79"/>
    </row>
    <row r="524" spans="9:11">
      <c r="I524" s="79"/>
      <c r="J524" s="79"/>
      <c r="K524" s="79"/>
    </row>
    <row r="525" spans="9:11">
      <c r="I525" s="79"/>
    </row>
    <row r="526" spans="9:11">
      <c r="I526" s="79"/>
    </row>
    <row r="527" spans="9:11">
      <c r="I527" s="79"/>
    </row>
    <row r="528" spans="9:11">
      <c r="I528" s="79"/>
    </row>
    <row r="529" spans="9:11">
      <c r="I529" s="79"/>
    </row>
    <row r="530" spans="9:11">
      <c r="I530" s="79"/>
    </row>
    <row r="531" spans="9:11">
      <c r="I531" s="79"/>
      <c r="J531" s="79"/>
      <c r="K531" s="79"/>
    </row>
    <row r="532" spans="9:11">
      <c r="I532" s="79"/>
    </row>
    <row r="533" spans="9:11">
      <c r="I533" s="79"/>
    </row>
    <row r="534" spans="9:11">
      <c r="I534" s="79"/>
    </row>
    <row r="535" spans="9:11">
      <c r="I535" s="79"/>
    </row>
    <row r="536" spans="9:11">
      <c r="I536" s="79"/>
    </row>
    <row r="537" spans="9:11">
      <c r="I537" s="79"/>
    </row>
    <row r="538" spans="9:11">
      <c r="I538" s="79"/>
      <c r="J538" s="79"/>
      <c r="K538" s="79"/>
    </row>
    <row r="539" spans="9:11">
      <c r="I539" s="79"/>
    </row>
    <row r="540" spans="9:11">
      <c r="I540" s="79"/>
    </row>
    <row r="541" spans="9:11">
      <c r="I541" s="79"/>
    </row>
    <row r="542" spans="9:11">
      <c r="I542" s="79"/>
    </row>
    <row r="543" spans="9:11">
      <c r="I543" s="79"/>
    </row>
    <row r="544" spans="9:11">
      <c r="I544" s="79"/>
    </row>
    <row r="545" spans="9:11">
      <c r="I545" s="79"/>
      <c r="J545" s="79"/>
      <c r="K545" s="79"/>
    </row>
    <row r="546" spans="9:11">
      <c r="I546" s="79"/>
    </row>
    <row r="547" spans="9:11">
      <c r="I547" s="79"/>
    </row>
    <row r="548" spans="9:11">
      <c r="I548" s="79"/>
    </row>
    <row r="549" spans="9:11">
      <c r="I549" s="79"/>
    </row>
    <row r="550" spans="9:11">
      <c r="I550" s="79"/>
    </row>
    <row r="551" spans="9:11">
      <c r="I551" s="79"/>
    </row>
    <row r="552" spans="9:11">
      <c r="I552" s="79"/>
      <c r="J552" s="79"/>
      <c r="K552" s="79"/>
    </row>
    <row r="553" spans="9:11">
      <c r="I553" s="79"/>
    </row>
    <row r="554" spans="9:11">
      <c r="I554" s="79"/>
    </row>
    <row r="555" spans="9:11">
      <c r="I555" s="79"/>
    </row>
    <row r="556" spans="9:11">
      <c r="I556" s="79"/>
    </row>
    <row r="557" spans="9:11">
      <c r="I557" s="79"/>
    </row>
    <row r="558" spans="9:11">
      <c r="I558" s="79"/>
    </row>
    <row r="559" spans="9:11">
      <c r="I559" s="79"/>
      <c r="J559" s="79"/>
      <c r="K559" s="79"/>
    </row>
    <row r="560" spans="9:11">
      <c r="I560" s="79"/>
    </row>
    <row r="561" spans="9:11">
      <c r="I561" s="79"/>
    </row>
    <row r="562" spans="9:11">
      <c r="I562" s="79"/>
    </row>
    <row r="563" spans="9:11">
      <c r="I563" s="79"/>
    </row>
    <row r="564" spans="9:11">
      <c r="I564" s="79"/>
    </row>
    <row r="565" spans="9:11">
      <c r="I565" s="79"/>
    </row>
    <row r="566" spans="9:11">
      <c r="I566" s="79"/>
      <c r="J566" s="79"/>
      <c r="K566" s="79"/>
    </row>
    <row r="567" spans="9:11">
      <c r="I567" s="79"/>
    </row>
    <row r="568" spans="9:11">
      <c r="I568" s="79"/>
    </row>
    <row r="569" spans="9:11">
      <c r="I569" s="79"/>
    </row>
    <row r="570" spans="9:11">
      <c r="I570" s="79"/>
    </row>
    <row r="571" spans="9:11">
      <c r="I571" s="79"/>
    </row>
    <row r="572" spans="9:11">
      <c r="I572" s="79"/>
    </row>
    <row r="573" spans="9:11">
      <c r="I573" s="79"/>
      <c r="J573" s="79"/>
      <c r="K573" s="79"/>
    </row>
    <row r="574" spans="9:11">
      <c r="I574" s="79"/>
    </row>
    <row r="575" spans="9:11">
      <c r="I575" s="79"/>
    </row>
    <row r="576" spans="9:11">
      <c r="I576" s="79"/>
    </row>
    <row r="577" spans="9:11">
      <c r="I577" s="79"/>
    </row>
    <row r="578" spans="9:11">
      <c r="I578" s="79"/>
    </row>
    <row r="579" spans="9:11">
      <c r="I579" s="79"/>
    </row>
    <row r="580" spans="9:11">
      <c r="I580" s="79"/>
      <c r="J580" s="79"/>
      <c r="K580" s="79"/>
    </row>
    <row r="581" spans="9:11">
      <c r="I581" s="79"/>
    </row>
    <row r="582" spans="9:11">
      <c r="I582" s="79"/>
    </row>
    <row r="583" spans="9:11">
      <c r="I583" s="79"/>
    </row>
    <row r="584" spans="9:11">
      <c r="I584" s="79"/>
    </row>
    <row r="585" spans="9:11">
      <c r="I585" s="79"/>
    </row>
    <row r="586" spans="9:11">
      <c r="I586" s="79"/>
    </row>
    <row r="587" spans="9:11">
      <c r="I587" s="79"/>
      <c r="J587" s="79"/>
      <c r="K587" s="79"/>
    </row>
    <row r="588" spans="9:11">
      <c r="I588" s="79"/>
    </row>
    <row r="589" spans="9:11">
      <c r="I589" s="79"/>
    </row>
    <row r="590" spans="9:11">
      <c r="I590" s="79"/>
    </row>
    <row r="591" spans="9:11">
      <c r="I591" s="79"/>
    </row>
    <row r="592" spans="9:11">
      <c r="I592" s="79"/>
    </row>
    <row r="593" spans="9:11">
      <c r="I593" s="79"/>
    </row>
    <row r="594" spans="9:11">
      <c r="I594" s="79"/>
      <c r="J594" s="79"/>
      <c r="K594" s="79"/>
    </row>
    <row r="595" spans="9:11">
      <c r="I595" s="79"/>
    </row>
    <row r="596" spans="9:11">
      <c r="I596" s="79"/>
    </row>
    <row r="597" spans="9:11">
      <c r="I597" s="79"/>
    </row>
    <row r="598" spans="9:11">
      <c r="I598" s="79"/>
    </row>
    <row r="599" spans="9:11">
      <c r="I599" s="79"/>
    </row>
    <row r="600" spans="9:11">
      <c r="I600" s="79"/>
    </row>
    <row r="601" spans="9:11">
      <c r="I601" s="79"/>
      <c r="J601" s="79"/>
      <c r="K601" s="79"/>
    </row>
    <row r="602" spans="9:11">
      <c r="I602" s="79"/>
    </row>
    <row r="603" spans="9:11">
      <c r="I603" s="79"/>
    </row>
    <row r="604" spans="9:11">
      <c r="I604" s="79"/>
    </row>
    <row r="605" spans="9:11">
      <c r="I605" s="79"/>
    </row>
    <row r="606" spans="9:11">
      <c r="I606" s="79"/>
    </row>
    <row r="607" spans="9:11">
      <c r="I607" s="79"/>
    </row>
    <row r="608" spans="9:11">
      <c r="I608" s="79"/>
      <c r="J608" s="79"/>
      <c r="K608" s="79"/>
    </row>
    <row r="609" spans="9:11">
      <c r="I609" s="79"/>
    </row>
    <row r="610" spans="9:11">
      <c r="I610" s="79"/>
    </row>
    <row r="611" spans="9:11">
      <c r="I611" s="79"/>
    </row>
    <row r="612" spans="9:11">
      <c r="I612" s="79"/>
    </row>
    <row r="613" spans="9:11">
      <c r="I613" s="79"/>
    </row>
    <row r="614" spans="9:11">
      <c r="I614" s="79"/>
    </row>
    <row r="615" spans="9:11">
      <c r="I615" s="79"/>
      <c r="J615" s="79"/>
      <c r="K615" s="79"/>
    </row>
    <row r="616" spans="9:11">
      <c r="I616" s="79"/>
    </row>
    <row r="617" spans="9:11">
      <c r="I617" s="79"/>
    </row>
    <row r="618" spans="9:11">
      <c r="I618" s="79"/>
    </row>
    <row r="619" spans="9:11">
      <c r="I619" s="79"/>
    </row>
    <row r="620" spans="9:11">
      <c r="I620" s="79"/>
    </row>
    <row r="621" spans="9:11">
      <c r="I621" s="79"/>
    </row>
    <row r="622" spans="9:11">
      <c r="I622" s="79"/>
      <c r="J622" s="79"/>
      <c r="K622" s="79"/>
    </row>
    <row r="623" spans="9:11">
      <c r="I623" s="79"/>
    </row>
    <row r="624" spans="9:11">
      <c r="I624" s="79"/>
    </row>
    <row r="625" spans="9:11">
      <c r="I625" s="79"/>
    </row>
    <row r="626" spans="9:11">
      <c r="I626" s="79"/>
    </row>
    <row r="627" spans="9:11">
      <c r="I627" s="79"/>
    </row>
    <row r="628" spans="9:11">
      <c r="I628" s="79"/>
    </row>
    <row r="629" spans="9:11">
      <c r="I629" s="79"/>
      <c r="J629" s="79"/>
      <c r="K629" s="79"/>
    </row>
    <row r="630" spans="9:11">
      <c r="I630" s="79"/>
    </row>
    <row r="631" spans="9:11">
      <c r="I631" s="79"/>
    </row>
    <row r="632" spans="9:11">
      <c r="I632" s="79"/>
    </row>
    <row r="633" spans="9:11">
      <c r="I633" s="79"/>
    </row>
    <row r="634" spans="9:11">
      <c r="I634" s="79"/>
    </row>
    <row r="635" spans="9:11">
      <c r="I635" s="79"/>
    </row>
    <row r="636" spans="9:11">
      <c r="I636" s="79"/>
      <c r="J636" s="79"/>
      <c r="K636" s="79"/>
    </row>
    <row r="637" spans="9:11">
      <c r="I637" s="79"/>
    </row>
    <row r="638" spans="9:11">
      <c r="I638" s="79"/>
    </row>
    <row r="639" spans="9:11">
      <c r="I639" s="79"/>
    </row>
    <row r="640" spans="9:11">
      <c r="I640" s="79"/>
    </row>
    <row r="641" spans="9:11">
      <c r="I641" s="79"/>
    </row>
    <row r="642" spans="9:11">
      <c r="I642" s="79"/>
    </row>
    <row r="643" spans="9:11">
      <c r="I643" s="79"/>
      <c r="J643" s="79"/>
      <c r="K643" s="79"/>
    </row>
    <row r="644" spans="9:11">
      <c r="I644" s="79"/>
    </row>
    <row r="645" spans="9:11">
      <c r="I645" s="79"/>
    </row>
    <row r="646" spans="9:11">
      <c r="I646" s="79"/>
    </row>
    <row r="647" spans="9:11">
      <c r="I647" s="79"/>
    </row>
    <row r="648" spans="9:11">
      <c r="I648" s="79"/>
    </row>
    <row r="649" spans="9:11">
      <c r="I649" s="79"/>
    </row>
    <row r="650" spans="9:11">
      <c r="I650" s="79"/>
      <c r="J650" s="79"/>
      <c r="K650" s="79"/>
    </row>
    <row r="651" spans="9:11">
      <c r="I651" s="79"/>
    </row>
    <row r="652" spans="9:11">
      <c r="I652" s="79"/>
    </row>
    <row r="653" spans="9:11">
      <c r="I653" s="79"/>
    </row>
    <row r="654" spans="9:11">
      <c r="I654" s="79"/>
    </row>
    <row r="655" spans="9:11">
      <c r="I655" s="79"/>
    </row>
    <row r="656" spans="9:11">
      <c r="I656" s="79"/>
    </row>
    <row r="657" spans="9:11">
      <c r="I657" s="79"/>
      <c r="J657" s="79"/>
      <c r="K657" s="79"/>
    </row>
    <row r="658" spans="9:11">
      <c r="I658" s="79"/>
    </row>
    <row r="659" spans="9:11">
      <c r="I659" s="79"/>
    </row>
    <row r="660" spans="9:11">
      <c r="I660" s="79"/>
    </row>
    <row r="661" spans="9:11">
      <c r="I661" s="79"/>
    </row>
    <row r="662" spans="9:11">
      <c r="I662" s="79"/>
    </row>
    <row r="663" spans="9:11">
      <c r="I663" s="79"/>
    </row>
    <row r="664" spans="9:11">
      <c r="I664" s="79"/>
      <c r="J664" s="79"/>
      <c r="K664" s="79"/>
    </row>
    <row r="665" spans="9:11">
      <c r="I665" s="79"/>
    </row>
    <row r="666" spans="9:11">
      <c r="I666" s="79"/>
    </row>
    <row r="667" spans="9:11">
      <c r="I667" s="79"/>
    </row>
    <row r="668" spans="9:11">
      <c r="I668" s="79"/>
    </row>
    <row r="669" spans="9:11">
      <c r="I669" s="79"/>
    </row>
    <row r="670" spans="9:11">
      <c r="I670" s="79"/>
    </row>
    <row r="671" spans="9:11">
      <c r="I671" s="79"/>
      <c r="J671" s="79"/>
      <c r="K671" s="79"/>
    </row>
    <row r="672" spans="9:11">
      <c r="I672" s="79"/>
    </row>
    <row r="673" spans="9:11">
      <c r="I673" s="79"/>
    </row>
    <row r="674" spans="9:11">
      <c r="I674" s="79"/>
    </row>
    <row r="675" spans="9:11">
      <c r="I675" s="79"/>
    </row>
    <row r="676" spans="9:11">
      <c r="I676" s="79"/>
    </row>
    <row r="677" spans="9:11">
      <c r="I677" s="79"/>
    </row>
    <row r="678" spans="9:11">
      <c r="I678" s="79"/>
      <c r="J678" s="79"/>
      <c r="K678" s="79"/>
    </row>
    <row r="679" spans="9:11">
      <c r="I679" s="79"/>
    </row>
    <row r="680" spans="9:11">
      <c r="I680" s="79"/>
    </row>
    <row r="681" spans="9:11">
      <c r="I681" s="79"/>
    </row>
    <row r="682" spans="9:11">
      <c r="I682" s="79"/>
    </row>
    <row r="683" spans="9:11">
      <c r="I683" s="79"/>
    </row>
    <row r="684" spans="9:11">
      <c r="I684" s="79"/>
    </row>
    <row r="685" spans="9:11">
      <c r="I685" s="79"/>
    </row>
    <row r="686" spans="9:11">
      <c r="I686" s="79"/>
    </row>
    <row r="687" spans="9:11">
      <c r="I687" s="79"/>
    </row>
    <row r="688" spans="9:11">
      <c r="I688" s="79"/>
    </row>
    <row r="689" spans="9:11">
      <c r="I689" s="79"/>
    </row>
    <row r="690" spans="9:11">
      <c r="I690" s="79"/>
    </row>
    <row r="691" spans="9:11">
      <c r="I691" s="79"/>
    </row>
    <row r="692" spans="9:11">
      <c r="I692" s="79"/>
      <c r="J692" s="79"/>
      <c r="K692" s="79"/>
    </row>
    <row r="693" spans="9:11">
      <c r="I693" s="79"/>
    </row>
    <row r="694" spans="9:11">
      <c r="I694" s="79"/>
    </row>
    <row r="695" spans="9:11">
      <c r="I695" s="79"/>
    </row>
    <row r="696" spans="9:11">
      <c r="I696" s="79"/>
    </row>
    <row r="697" spans="9:11">
      <c r="I697" s="79"/>
    </row>
    <row r="698" spans="9:11">
      <c r="I698" s="79"/>
    </row>
    <row r="699" spans="9:11">
      <c r="I699" s="79"/>
      <c r="J699" s="79"/>
      <c r="K699" s="79"/>
    </row>
    <row r="700" spans="9:11">
      <c r="I700" s="79"/>
    </row>
    <row r="701" spans="9:11">
      <c r="I701" s="79"/>
    </row>
    <row r="702" spans="9:11">
      <c r="I702" s="79"/>
    </row>
    <row r="703" spans="9:11">
      <c r="I703" s="79"/>
    </row>
    <row r="704" spans="9:11">
      <c r="I704" s="79"/>
    </row>
    <row r="705" spans="9:11">
      <c r="I705" s="79"/>
    </row>
    <row r="706" spans="9:11">
      <c r="I706" s="79"/>
      <c r="J706" s="79"/>
      <c r="K706" s="79"/>
    </row>
    <row r="707" spans="9:11">
      <c r="I707" s="79"/>
    </row>
    <row r="708" spans="9:11">
      <c r="I708" s="79"/>
    </row>
    <row r="709" spans="9:11">
      <c r="I709" s="79"/>
    </row>
    <row r="710" spans="9:11">
      <c r="I710" s="79"/>
    </row>
    <row r="711" spans="9:11">
      <c r="I711" s="79"/>
    </row>
    <row r="712" spans="9:11">
      <c r="I712" s="79"/>
    </row>
    <row r="713" spans="9:11">
      <c r="I713" s="79"/>
      <c r="J713" s="79"/>
      <c r="K713" s="79"/>
    </row>
    <row r="714" spans="9:11">
      <c r="I714" s="79"/>
    </row>
    <row r="715" spans="9:11">
      <c r="I715" s="79"/>
    </row>
    <row r="716" spans="9:11">
      <c r="I716" s="79"/>
    </row>
    <row r="717" spans="9:11">
      <c r="I717" s="79"/>
    </row>
    <row r="718" spans="9:11">
      <c r="I718" s="79"/>
    </row>
    <row r="719" spans="9:11">
      <c r="I719" s="79"/>
    </row>
    <row r="720" spans="9:11">
      <c r="I720" s="79"/>
      <c r="J720" s="79"/>
      <c r="K720" s="79"/>
    </row>
    <row r="721" spans="9:11">
      <c r="I721" s="79"/>
    </row>
    <row r="722" spans="9:11">
      <c r="I722" s="79"/>
    </row>
    <row r="723" spans="9:11">
      <c r="I723" s="79"/>
    </row>
    <row r="724" spans="9:11">
      <c r="I724" s="79"/>
    </row>
    <row r="725" spans="9:11">
      <c r="I725" s="79"/>
    </row>
    <row r="726" spans="9:11">
      <c r="I726" s="79"/>
    </row>
    <row r="727" spans="9:11">
      <c r="I727" s="79"/>
      <c r="J727" s="79"/>
      <c r="K727" s="79"/>
    </row>
    <row r="728" spans="9:11">
      <c r="I728" s="79"/>
    </row>
    <row r="729" spans="9:11">
      <c r="I729" s="79"/>
    </row>
    <row r="730" spans="9:11">
      <c r="I730" s="79"/>
    </row>
    <row r="731" spans="9:11">
      <c r="I731" s="79"/>
    </row>
    <row r="732" spans="9:11">
      <c r="I732" s="79"/>
    </row>
    <row r="733" spans="9:11">
      <c r="I733" s="79"/>
    </row>
    <row r="734" spans="9:11">
      <c r="I734" s="79"/>
      <c r="J734" s="79"/>
      <c r="K734" s="79"/>
    </row>
    <row r="735" spans="9:11">
      <c r="I735" s="79"/>
    </row>
    <row r="736" spans="9:11">
      <c r="I736" s="79"/>
    </row>
    <row r="737" spans="9:11">
      <c r="I737" s="79"/>
    </row>
    <row r="738" spans="9:11">
      <c r="I738" s="79"/>
    </row>
    <row r="739" spans="9:11">
      <c r="I739" s="79"/>
    </row>
    <row r="740" spans="9:11">
      <c r="I740" s="79"/>
    </row>
    <row r="741" spans="9:11">
      <c r="I741" s="79"/>
      <c r="J741" s="79"/>
      <c r="K741" s="79"/>
    </row>
    <row r="742" spans="9:11">
      <c r="I742" s="79"/>
    </row>
    <row r="743" spans="9:11">
      <c r="I743" s="79"/>
    </row>
    <row r="744" spans="9:11">
      <c r="I744" s="79"/>
    </row>
    <row r="745" spans="9:11">
      <c r="I745" s="79"/>
    </row>
    <row r="746" spans="9:11">
      <c r="I746" s="79"/>
    </row>
    <row r="747" spans="9:11">
      <c r="I747" s="79"/>
    </row>
    <row r="748" spans="9:11">
      <c r="I748" s="79"/>
      <c r="J748" s="79"/>
      <c r="K748" s="79"/>
    </row>
    <row r="749" spans="9:11">
      <c r="I749" s="79"/>
    </row>
    <row r="750" spans="9:11">
      <c r="I750" s="79"/>
    </row>
    <row r="751" spans="9:11">
      <c r="I751" s="79"/>
    </row>
    <row r="752" spans="9:11">
      <c r="I752" s="79"/>
    </row>
    <row r="753" spans="9:11">
      <c r="I753" s="79"/>
    </row>
    <row r="754" spans="9:11">
      <c r="I754" s="79"/>
    </row>
    <row r="755" spans="9:11">
      <c r="I755" s="79"/>
      <c r="J755" s="79"/>
      <c r="K755" s="79"/>
    </row>
    <row r="756" spans="9:11">
      <c r="I756" s="79"/>
    </row>
    <row r="757" spans="9:11">
      <c r="I757" s="79"/>
    </row>
    <row r="758" spans="9:11">
      <c r="I758" s="79"/>
    </row>
    <row r="759" spans="9:11">
      <c r="I759" s="79"/>
    </row>
    <row r="760" spans="9:11">
      <c r="I760" s="79"/>
    </row>
    <row r="761" spans="9:11">
      <c r="I761" s="79"/>
    </row>
    <row r="762" spans="9:11">
      <c r="I762" s="79"/>
      <c r="J762" s="79"/>
      <c r="K762" s="79"/>
    </row>
    <row r="763" spans="9:11">
      <c r="I763" s="79"/>
    </row>
    <row r="764" spans="9:11">
      <c r="I764" s="79"/>
    </row>
    <row r="765" spans="9:11">
      <c r="I765" s="79"/>
    </row>
    <row r="766" spans="9:11">
      <c r="I766" s="79"/>
    </row>
    <row r="767" spans="9:11">
      <c r="I767" s="79"/>
    </row>
    <row r="768" spans="9:11">
      <c r="I768" s="79"/>
    </row>
    <row r="769" spans="9:11">
      <c r="I769" s="79"/>
      <c r="J769" s="79"/>
      <c r="K769" s="79"/>
    </row>
    <row r="770" spans="9:11">
      <c r="I770" s="79"/>
    </row>
    <row r="771" spans="9:11">
      <c r="I771" s="79"/>
    </row>
    <row r="772" spans="9:11">
      <c r="I772" s="79"/>
    </row>
    <row r="773" spans="9:11">
      <c r="I773" s="79"/>
    </row>
    <row r="774" spans="9:11">
      <c r="I774" s="79"/>
    </row>
    <row r="775" spans="9:11">
      <c r="I775" s="79"/>
    </row>
    <row r="776" spans="9:11">
      <c r="I776" s="79"/>
      <c r="J776" s="79"/>
      <c r="K776" s="79"/>
    </row>
    <row r="777" spans="9:11">
      <c r="I777" s="79"/>
    </row>
    <row r="778" spans="9:11">
      <c r="I778" s="79"/>
    </row>
    <row r="779" spans="9:11">
      <c r="I779" s="79"/>
    </row>
    <row r="780" spans="9:11">
      <c r="I780" s="79"/>
    </row>
    <row r="781" spans="9:11">
      <c r="I781" s="79"/>
    </row>
    <row r="782" spans="9:11">
      <c r="I782" s="79"/>
    </row>
    <row r="783" spans="9:11">
      <c r="I783" s="79"/>
      <c r="J783" s="79"/>
      <c r="K783" s="79"/>
    </row>
    <row r="784" spans="9:11">
      <c r="I784" s="79"/>
    </row>
    <row r="785" spans="9:11">
      <c r="I785" s="79"/>
    </row>
    <row r="786" spans="9:11">
      <c r="I786" s="79"/>
    </row>
    <row r="787" spans="9:11">
      <c r="I787" s="79"/>
    </row>
    <row r="788" spans="9:11">
      <c r="I788" s="79"/>
    </row>
    <row r="789" spans="9:11">
      <c r="I789" s="79"/>
    </row>
    <row r="790" spans="9:11">
      <c r="I790" s="79"/>
      <c r="J790" s="79"/>
      <c r="K790" s="79"/>
    </row>
    <row r="791" spans="9:11">
      <c r="I791" s="79"/>
    </row>
    <row r="792" spans="9:11">
      <c r="I792" s="79"/>
    </row>
    <row r="793" spans="9:11">
      <c r="I793" s="79"/>
    </row>
    <row r="794" spans="9:11">
      <c r="I794" s="79"/>
    </row>
    <row r="795" spans="9:11">
      <c r="I795" s="79"/>
    </row>
    <row r="796" spans="9:11">
      <c r="I796" s="79"/>
    </row>
    <row r="797" spans="9:11">
      <c r="I797" s="79"/>
      <c r="J797" s="79"/>
      <c r="K797" s="79"/>
    </row>
    <row r="798" spans="9:11">
      <c r="I798" s="79"/>
    </row>
    <row r="799" spans="9:11">
      <c r="I799" s="79"/>
    </row>
    <row r="800" spans="9:11">
      <c r="I800" s="79"/>
    </row>
    <row r="801" spans="9:11">
      <c r="I801" s="79"/>
    </row>
    <row r="802" spans="9:11">
      <c r="I802" s="79"/>
    </row>
    <row r="803" spans="9:11">
      <c r="I803" s="79"/>
    </row>
    <row r="804" spans="9:11">
      <c r="I804" s="79"/>
      <c r="J804" s="79"/>
      <c r="K804" s="79"/>
    </row>
    <row r="805" spans="9:11">
      <c r="I805" s="79"/>
    </row>
    <row r="806" spans="9:11">
      <c r="I806" s="79"/>
    </row>
    <row r="807" spans="9:11">
      <c r="I807" s="79"/>
    </row>
    <row r="808" spans="9:11">
      <c r="I808" s="79"/>
    </row>
    <row r="809" spans="9:11">
      <c r="I809" s="79"/>
    </row>
    <row r="810" spans="9:11">
      <c r="I810" s="79"/>
    </row>
    <row r="811" spans="9:11">
      <c r="I811" s="79"/>
      <c r="J811" s="79"/>
      <c r="K811" s="79"/>
    </row>
    <row r="812" spans="9:11">
      <c r="I812" s="79"/>
    </row>
    <row r="813" spans="9:11">
      <c r="I813" s="79"/>
    </row>
    <row r="814" spans="9:11">
      <c r="I814" s="79"/>
    </row>
    <row r="815" spans="9:11">
      <c r="I815" s="79"/>
    </row>
    <row r="816" spans="9:11">
      <c r="I816" s="79"/>
    </row>
    <row r="817" spans="9:11">
      <c r="I817" s="79"/>
    </row>
    <row r="818" spans="9:11">
      <c r="I818" s="79"/>
      <c r="J818" s="79"/>
      <c r="K818" s="79"/>
    </row>
    <row r="819" spans="9:11">
      <c r="I819" s="79"/>
    </row>
    <row r="820" spans="9:11">
      <c r="I820" s="79"/>
    </row>
    <row r="821" spans="9:11">
      <c r="I821" s="79"/>
    </row>
    <row r="822" spans="9:11">
      <c r="I822" s="79"/>
    </row>
    <row r="823" spans="9:11">
      <c r="I823" s="79"/>
    </row>
    <row r="824" spans="9:11">
      <c r="I824" s="79"/>
    </row>
    <row r="825" spans="9:11">
      <c r="I825" s="79"/>
      <c r="J825" s="79"/>
      <c r="K825" s="79"/>
    </row>
    <row r="826" spans="9:11">
      <c r="I826" s="79"/>
    </row>
    <row r="827" spans="9:11">
      <c r="I827" s="79"/>
    </row>
    <row r="828" spans="9:11">
      <c r="I828" s="79"/>
    </row>
    <row r="829" spans="9:11">
      <c r="I829" s="79"/>
    </row>
    <row r="830" spans="9:11">
      <c r="I830" s="79"/>
    </row>
    <row r="831" spans="9:11">
      <c r="I831" s="79"/>
    </row>
    <row r="832" spans="9:11">
      <c r="I832" s="79"/>
      <c r="J832" s="79"/>
      <c r="K832" s="79"/>
    </row>
    <row r="833" spans="9:11">
      <c r="I833" s="79"/>
    </row>
    <row r="834" spans="9:11">
      <c r="I834" s="79"/>
    </row>
    <row r="835" spans="9:11">
      <c r="I835" s="79"/>
    </row>
    <row r="836" spans="9:11">
      <c r="I836" s="79"/>
    </row>
    <row r="837" spans="9:11">
      <c r="I837" s="79"/>
    </row>
    <row r="838" spans="9:11">
      <c r="I838" s="79"/>
    </row>
    <row r="839" spans="9:11">
      <c r="I839" s="79"/>
      <c r="J839" s="79"/>
      <c r="K839" s="79"/>
    </row>
    <row r="840" spans="9:11">
      <c r="I840" s="79"/>
    </row>
    <row r="841" spans="9:11">
      <c r="I841" s="79"/>
    </row>
    <row r="842" spans="9:11">
      <c r="I842" s="79"/>
    </row>
    <row r="843" spans="9:11">
      <c r="I843" s="79"/>
    </row>
    <row r="844" spans="9:11">
      <c r="I844" s="79"/>
    </row>
    <row r="845" spans="9:11">
      <c r="I845" s="79"/>
    </row>
    <row r="846" spans="9:11">
      <c r="I846" s="79"/>
      <c r="J846" s="79"/>
      <c r="K846" s="79"/>
    </row>
    <row r="847" spans="9:11">
      <c r="I847" s="79"/>
    </row>
    <row r="848" spans="9:11">
      <c r="I848" s="79"/>
    </row>
    <row r="849" spans="9:11">
      <c r="I849" s="79"/>
    </row>
    <row r="850" spans="9:11">
      <c r="I850" s="79"/>
    </row>
    <row r="851" spans="9:11">
      <c r="I851" s="79"/>
    </row>
    <row r="852" spans="9:11">
      <c r="I852" s="79"/>
    </row>
    <row r="853" spans="9:11">
      <c r="I853" s="79"/>
      <c r="J853" s="79"/>
      <c r="K853" s="79"/>
    </row>
    <row r="854" spans="9:11">
      <c r="I854" s="79"/>
    </row>
    <row r="855" spans="9:11">
      <c r="I855" s="79"/>
    </row>
    <row r="856" spans="9:11">
      <c r="I856" s="79"/>
    </row>
    <row r="857" spans="9:11">
      <c r="I857" s="79"/>
    </row>
    <row r="858" spans="9:11">
      <c r="I858" s="79"/>
    </row>
    <row r="859" spans="9:11">
      <c r="I859" s="79"/>
    </row>
    <row r="860" spans="9:11">
      <c r="I860" s="79"/>
      <c r="J860" s="79"/>
      <c r="K860" s="79"/>
    </row>
    <row r="861" spans="9:11">
      <c r="I861" s="79"/>
    </row>
    <row r="862" spans="9:11">
      <c r="I862" s="79"/>
    </row>
    <row r="863" spans="9:11">
      <c r="I863" s="79"/>
    </row>
    <row r="864" spans="9:11">
      <c r="I864" s="79"/>
    </row>
    <row r="865" spans="9:11">
      <c r="I865" s="79"/>
    </row>
    <row r="866" spans="9:11">
      <c r="I866" s="79"/>
    </row>
    <row r="867" spans="9:11">
      <c r="I867" s="79"/>
      <c r="J867" s="79"/>
      <c r="K867" s="79"/>
    </row>
    <row r="868" spans="9:11">
      <c r="I868" s="79"/>
    </row>
    <row r="869" spans="9:11">
      <c r="I869" s="79"/>
    </row>
    <row r="870" spans="9:11">
      <c r="I870" s="79"/>
    </row>
    <row r="871" spans="9:11">
      <c r="I871" s="79"/>
    </row>
    <row r="872" spans="9:11">
      <c r="I872" s="79"/>
    </row>
    <row r="873" spans="9:11">
      <c r="I873" s="79"/>
    </row>
    <row r="874" spans="9:11">
      <c r="I874" s="79"/>
      <c r="J874" s="79"/>
      <c r="K874" s="79"/>
    </row>
    <row r="875" spans="9:11">
      <c r="I875" s="79"/>
    </row>
    <row r="876" spans="9:11">
      <c r="I876" s="79"/>
    </row>
    <row r="877" spans="9:11">
      <c r="I877" s="79"/>
    </row>
    <row r="878" spans="9:11">
      <c r="I878" s="79"/>
    </row>
    <row r="879" spans="9:11">
      <c r="I879" s="79"/>
    </row>
    <row r="880" spans="9:11">
      <c r="I880" s="79"/>
    </row>
    <row r="881" spans="9:11">
      <c r="I881" s="79"/>
      <c r="J881" s="79"/>
      <c r="K881" s="79"/>
    </row>
    <row r="882" spans="9:11">
      <c r="I882" s="79"/>
    </row>
    <row r="883" spans="9:11">
      <c r="I883" s="79"/>
    </row>
    <row r="884" spans="9:11">
      <c r="I884" s="79"/>
    </row>
    <row r="885" spans="9:11">
      <c r="I885" s="79"/>
    </row>
    <row r="886" spans="9:11">
      <c r="I886" s="79"/>
    </row>
    <row r="887" spans="9:11">
      <c r="I887" s="79"/>
    </row>
    <row r="888" spans="9:11">
      <c r="I888" s="79"/>
      <c r="J888" s="79"/>
      <c r="K888" s="79"/>
    </row>
    <row r="889" spans="9:11">
      <c r="I889" s="79"/>
    </row>
    <row r="890" spans="9:11">
      <c r="I890" s="79"/>
    </row>
    <row r="891" spans="9:11">
      <c r="I891" s="79"/>
    </row>
    <row r="892" spans="9:11">
      <c r="I892" s="79"/>
    </row>
    <row r="893" spans="9:11">
      <c r="I893" s="79"/>
    </row>
    <row r="894" spans="9:11">
      <c r="I894" s="79"/>
    </row>
    <row r="895" spans="9:11">
      <c r="I895" s="79"/>
      <c r="J895" s="79"/>
      <c r="K895" s="79"/>
    </row>
    <row r="896" spans="9:11">
      <c r="I896" s="79"/>
    </row>
    <row r="897" spans="9:11">
      <c r="I897" s="79"/>
    </row>
    <row r="898" spans="9:11">
      <c r="I898" s="79"/>
    </row>
    <row r="899" spans="9:11">
      <c r="I899" s="79"/>
    </row>
    <row r="900" spans="9:11">
      <c r="I900" s="79"/>
    </row>
    <row r="901" spans="9:11">
      <c r="I901" s="79"/>
    </row>
    <row r="902" spans="9:11">
      <c r="I902" s="79"/>
      <c r="J902" s="79"/>
      <c r="K902" s="79"/>
    </row>
    <row r="903" spans="9:11">
      <c r="I903" s="79"/>
    </row>
    <row r="904" spans="9:11">
      <c r="I904" s="79"/>
    </row>
    <row r="905" spans="9:11">
      <c r="I905" s="79"/>
    </row>
    <row r="906" spans="9:11">
      <c r="I906" s="79"/>
    </row>
    <row r="907" spans="9:11">
      <c r="I907" s="79"/>
    </row>
    <row r="908" spans="9:11">
      <c r="I908" s="79"/>
    </row>
    <row r="909" spans="9:11">
      <c r="I909" s="79"/>
      <c r="J909" s="79"/>
      <c r="K909" s="79"/>
    </row>
    <row r="910" spans="9:11">
      <c r="I910" s="79"/>
    </row>
    <row r="911" spans="9:11">
      <c r="I911" s="79"/>
    </row>
    <row r="912" spans="9:11">
      <c r="I912" s="79"/>
    </row>
    <row r="913" spans="9:11">
      <c r="I913" s="79"/>
    </row>
    <row r="914" spans="9:11">
      <c r="I914" s="79"/>
    </row>
    <row r="915" spans="9:11">
      <c r="I915" s="79"/>
    </row>
    <row r="916" spans="9:11">
      <c r="I916" s="79"/>
      <c r="J916" s="79"/>
      <c r="K916" s="79"/>
    </row>
    <row r="917" spans="9:11">
      <c r="I917" s="79"/>
    </row>
    <row r="918" spans="9:11">
      <c r="I918" s="79"/>
    </row>
    <row r="919" spans="9:11">
      <c r="I919" s="79"/>
    </row>
    <row r="920" spans="9:11">
      <c r="I920" s="79"/>
    </row>
    <row r="921" spans="9:11">
      <c r="I921" s="79"/>
    </row>
    <row r="922" spans="9:11">
      <c r="I922" s="79"/>
    </row>
    <row r="923" spans="9:11">
      <c r="I923" s="79"/>
      <c r="J923" s="79"/>
      <c r="K923" s="79"/>
    </row>
    <row r="924" spans="9:11">
      <c r="I924" s="79"/>
    </row>
    <row r="925" spans="9:11">
      <c r="I925" s="79"/>
    </row>
    <row r="926" spans="9:11">
      <c r="I926" s="79"/>
    </row>
    <row r="927" spans="9:11">
      <c r="I927" s="79"/>
    </row>
    <row r="928" spans="9:11">
      <c r="I928" s="79"/>
    </row>
    <row r="929" spans="9:11">
      <c r="I929" s="79"/>
    </row>
    <row r="930" spans="9:11">
      <c r="I930" s="79"/>
      <c r="J930" s="79"/>
      <c r="K930" s="79"/>
    </row>
    <row r="931" spans="9:11">
      <c r="I931" s="79"/>
    </row>
    <row r="932" spans="9:11">
      <c r="I932" s="79"/>
    </row>
    <row r="933" spans="9:11">
      <c r="I933" s="79"/>
    </row>
    <row r="934" spans="9:11">
      <c r="I934" s="79"/>
    </row>
    <row r="935" spans="9:11">
      <c r="I935" s="79"/>
    </row>
    <row r="936" spans="9:11">
      <c r="I936" s="79"/>
    </row>
    <row r="937" spans="9:11">
      <c r="I937" s="79"/>
      <c r="J937" s="79"/>
      <c r="K937" s="79"/>
    </row>
    <row r="938" spans="9:11">
      <c r="I938" s="79"/>
    </row>
    <row r="939" spans="9:11">
      <c r="I939" s="79"/>
    </row>
    <row r="940" spans="9:11">
      <c r="I940" s="79"/>
    </row>
    <row r="941" spans="9:11">
      <c r="I941" s="79"/>
    </row>
    <row r="942" spans="9:11">
      <c r="I942" s="79"/>
    </row>
    <row r="943" spans="9:11">
      <c r="I943" s="79"/>
    </row>
    <row r="944" spans="9:11">
      <c r="I944" s="79"/>
      <c r="J944" s="79"/>
      <c r="K944" s="79"/>
    </row>
    <row r="945" spans="9:11">
      <c r="I945" s="79"/>
    </row>
    <row r="946" spans="9:11">
      <c r="I946" s="79"/>
    </row>
    <row r="947" spans="9:11">
      <c r="I947" s="79"/>
    </row>
    <row r="948" spans="9:11">
      <c r="I948" s="79"/>
    </row>
    <row r="949" spans="9:11">
      <c r="I949" s="79"/>
    </row>
    <row r="950" spans="9:11">
      <c r="I950" s="79"/>
    </row>
    <row r="951" spans="9:11">
      <c r="I951" s="79"/>
      <c r="J951" s="79"/>
      <c r="K951" s="79"/>
    </row>
    <row r="952" spans="9:11">
      <c r="I952" s="79"/>
    </row>
    <row r="953" spans="9:11">
      <c r="I953" s="79"/>
    </row>
    <row r="954" spans="9:11">
      <c r="I954" s="79"/>
    </row>
    <row r="955" spans="9:11">
      <c r="I955" s="79"/>
    </row>
    <row r="956" spans="9:11">
      <c r="I956" s="79"/>
    </row>
    <row r="957" spans="9:11">
      <c r="I957" s="79"/>
    </row>
    <row r="958" spans="9:11">
      <c r="I958" s="79"/>
      <c r="J958" s="79"/>
      <c r="K958" s="79"/>
    </row>
    <row r="959" spans="9:11">
      <c r="I959" s="79"/>
    </row>
    <row r="960" spans="9:11">
      <c r="I960" s="79"/>
    </row>
    <row r="961" spans="9:11">
      <c r="I961" s="79"/>
    </row>
    <row r="962" spans="9:11">
      <c r="I962" s="79"/>
    </row>
    <row r="963" spans="9:11">
      <c r="I963" s="79"/>
    </row>
    <row r="964" spans="9:11">
      <c r="I964" s="79"/>
    </row>
    <row r="965" spans="9:11">
      <c r="I965" s="79"/>
      <c r="J965" s="79"/>
      <c r="K965" s="79"/>
    </row>
    <row r="966" spans="9:11">
      <c r="I966" s="79"/>
    </row>
    <row r="967" spans="9:11">
      <c r="I967" s="79"/>
    </row>
    <row r="968" spans="9:11">
      <c r="I968" s="79"/>
    </row>
    <row r="969" spans="9:11">
      <c r="I969" s="79"/>
    </row>
    <row r="970" spans="9:11">
      <c r="I970" s="79"/>
    </row>
    <row r="971" spans="9:11">
      <c r="I971" s="79"/>
    </row>
    <row r="972" spans="9:11">
      <c r="I972" s="79"/>
      <c r="J972" s="79"/>
      <c r="K972" s="79"/>
    </row>
    <row r="973" spans="9:11">
      <c r="I973" s="79"/>
    </row>
    <row r="974" spans="9:11">
      <c r="I974" s="79"/>
    </row>
    <row r="975" spans="9:11">
      <c r="I975" s="79"/>
    </row>
    <row r="976" spans="9:11">
      <c r="I976" s="79"/>
    </row>
    <row r="977" spans="9:11">
      <c r="I977" s="79"/>
    </row>
    <row r="978" spans="9:11">
      <c r="I978" s="79"/>
    </row>
    <row r="979" spans="9:11">
      <c r="I979" s="79"/>
      <c r="J979" s="79"/>
      <c r="K979" s="79"/>
    </row>
    <row r="980" spans="9:11">
      <c r="I980" s="79"/>
    </row>
    <row r="981" spans="9:11">
      <c r="I981" s="79"/>
    </row>
    <row r="982" spans="9:11">
      <c r="I982" s="79"/>
    </row>
    <row r="983" spans="9:11">
      <c r="I983" s="79"/>
    </row>
    <row r="984" spans="9:11">
      <c r="I984" s="79"/>
    </row>
    <row r="985" spans="9:11">
      <c r="I985" s="79"/>
    </row>
    <row r="986" spans="9:11">
      <c r="I986" s="79"/>
      <c r="J986" s="79"/>
      <c r="K986" s="79"/>
    </row>
    <row r="987" spans="9:11">
      <c r="I987" s="79"/>
    </row>
    <row r="988" spans="9:11">
      <c r="I988" s="79"/>
    </row>
    <row r="989" spans="9:11">
      <c r="I989" s="79"/>
    </row>
    <row r="990" spans="9:11">
      <c r="I990" s="79"/>
    </row>
    <row r="991" spans="9:11">
      <c r="I991" s="79"/>
    </row>
    <row r="992" spans="9:11">
      <c r="I992" s="79"/>
    </row>
    <row r="993" spans="9:11">
      <c r="I993" s="79"/>
      <c r="J993" s="79"/>
      <c r="K993" s="79"/>
    </row>
    <row r="994" spans="9:11">
      <c r="I994" s="79"/>
    </row>
    <row r="995" spans="9:11">
      <c r="I995" s="79"/>
    </row>
    <row r="996" spans="9:11">
      <c r="I996" s="79"/>
    </row>
    <row r="997" spans="9:11">
      <c r="I997" s="79"/>
    </row>
    <row r="998" spans="9:11">
      <c r="I998" s="79"/>
    </row>
    <row r="999" spans="9:11">
      <c r="I999" s="79"/>
    </row>
    <row r="1000" spans="9:11">
      <c r="I1000" s="79"/>
      <c r="J1000" s="79"/>
      <c r="K1000" s="79"/>
    </row>
    <row r="1001" spans="9:11">
      <c r="I1001" s="79"/>
    </row>
    <row r="1002" spans="9:11">
      <c r="I1002" s="79"/>
    </row>
    <row r="1003" spans="9:11">
      <c r="I1003" s="79"/>
    </row>
    <row r="1004" spans="9:11">
      <c r="I1004" s="79"/>
    </row>
    <row r="1005" spans="9:11">
      <c r="I1005" s="79"/>
    </row>
    <row r="1006" spans="9:11">
      <c r="I1006" s="79"/>
    </row>
    <row r="1007" spans="9:11">
      <c r="I1007" s="79"/>
      <c r="J1007" s="79"/>
      <c r="K1007" s="79"/>
    </row>
    <row r="1008" spans="9:11">
      <c r="I1008" s="79"/>
    </row>
    <row r="1009" spans="9:11">
      <c r="I1009" s="79"/>
    </row>
    <row r="1010" spans="9:11">
      <c r="I1010" s="79"/>
    </row>
    <row r="1011" spans="9:11">
      <c r="I1011" s="79"/>
    </row>
    <row r="1012" spans="9:11">
      <c r="I1012" s="79"/>
    </row>
    <row r="1013" spans="9:11">
      <c r="I1013" s="79"/>
    </row>
    <row r="1014" spans="9:11">
      <c r="I1014" s="79"/>
      <c r="J1014" s="79"/>
      <c r="K1014" s="79"/>
    </row>
    <row r="1015" spans="9:11">
      <c r="I1015" s="79"/>
    </row>
    <row r="1016" spans="9:11">
      <c r="I1016" s="79"/>
    </row>
    <row r="1017" spans="9:11">
      <c r="I1017" s="79"/>
    </row>
    <row r="1018" spans="9:11">
      <c r="I1018" s="79"/>
    </row>
    <row r="1019" spans="9:11">
      <c r="I1019" s="79"/>
    </row>
    <row r="1020" spans="9:11">
      <c r="I1020" s="79"/>
    </row>
    <row r="1021" spans="9:11">
      <c r="I1021" s="79"/>
      <c r="J1021" s="79"/>
      <c r="K1021" s="79"/>
    </row>
    <row r="1022" spans="9:11">
      <c r="I1022" s="79"/>
    </row>
    <row r="1023" spans="9:11">
      <c r="I1023" s="79"/>
    </row>
    <row r="1024" spans="9:11">
      <c r="I1024" s="79"/>
    </row>
    <row r="1025" spans="9:11">
      <c r="I1025" s="79"/>
    </row>
    <row r="1026" spans="9:11">
      <c r="I1026" s="79"/>
    </row>
    <row r="1027" spans="9:11">
      <c r="I1027" s="79"/>
    </row>
    <row r="1028" spans="9:11">
      <c r="I1028" s="79"/>
      <c r="J1028" s="79"/>
      <c r="K1028" s="79"/>
    </row>
    <row r="1029" spans="9:11">
      <c r="I1029" s="79"/>
    </row>
    <row r="1030" spans="9:11">
      <c r="I1030" s="79"/>
    </row>
    <row r="1031" spans="9:11">
      <c r="I1031" s="79"/>
    </row>
    <row r="1032" spans="9:11">
      <c r="I1032" s="79"/>
    </row>
    <row r="1033" spans="9:11">
      <c r="I1033" s="79"/>
    </row>
    <row r="1034" spans="9:11">
      <c r="I1034" s="79"/>
    </row>
    <row r="1035" spans="9:11">
      <c r="I1035" s="79"/>
      <c r="J1035" s="79"/>
      <c r="K1035" s="79"/>
    </row>
    <row r="1036" spans="9:11">
      <c r="I1036" s="79"/>
    </row>
    <row r="1037" spans="9:11">
      <c r="I1037" s="79"/>
    </row>
    <row r="1038" spans="9:11">
      <c r="I1038" s="79"/>
    </row>
    <row r="1039" spans="9:11">
      <c r="I1039" s="79"/>
    </row>
    <row r="1040" spans="9:11">
      <c r="I1040" s="79"/>
    </row>
    <row r="1041" spans="9:11">
      <c r="I1041" s="79"/>
    </row>
    <row r="1042" spans="9:11">
      <c r="I1042" s="79"/>
      <c r="J1042" s="79"/>
      <c r="K1042" s="79"/>
    </row>
    <row r="1043" spans="9:11">
      <c r="I1043" s="79"/>
    </row>
    <row r="1044" spans="9:11">
      <c r="I1044" s="79"/>
    </row>
    <row r="1045" spans="9:11">
      <c r="I1045" s="79"/>
    </row>
    <row r="1046" spans="9:11">
      <c r="I1046" s="79"/>
    </row>
    <row r="1047" spans="9:11">
      <c r="I1047" s="79"/>
    </row>
    <row r="1048" spans="9:11">
      <c r="I1048" s="79"/>
    </row>
    <row r="1049" spans="9:11">
      <c r="I1049" s="79"/>
      <c r="J1049" s="79"/>
      <c r="K1049" s="79"/>
    </row>
    <row r="1050" spans="9:11">
      <c r="I1050" s="79"/>
    </row>
    <row r="1051" spans="9:11">
      <c r="I1051" s="79"/>
    </row>
    <row r="1052" spans="9:11">
      <c r="I1052" s="79"/>
    </row>
    <row r="1053" spans="9:11">
      <c r="I1053" s="79"/>
    </row>
    <row r="1054" spans="9:11">
      <c r="I1054" s="79"/>
    </row>
    <row r="1055" spans="9:11">
      <c r="I1055" s="79"/>
    </row>
    <row r="1056" spans="9:11">
      <c r="I1056" s="79"/>
      <c r="J1056" s="79"/>
      <c r="K1056" s="79"/>
    </row>
    <row r="1057" spans="9:11">
      <c r="I1057" s="79"/>
    </row>
    <row r="1058" spans="9:11">
      <c r="I1058" s="79"/>
    </row>
    <row r="1059" spans="9:11">
      <c r="I1059" s="79"/>
    </row>
    <row r="1060" spans="9:11">
      <c r="I1060" s="79"/>
    </row>
    <row r="1061" spans="9:11">
      <c r="I1061" s="79"/>
    </row>
    <row r="1062" spans="9:11">
      <c r="I1062" s="79"/>
    </row>
    <row r="1063" spans="9:11">
      <c r="I1063" s="79"/>
      <c r="J1063" s="79"/>
      <c r="K1063" s="79"/>
    </row>
    <row r="1064" spans="9:11">
      <c r="I1064" s="79"/>
    </row>
    <row r="1065" spans="9:11">
      <c r="I1065" s="79"/>
    </row>
    <row r="1066" spans="9:11">
      <c r="I1066" s="79"/>
    </row>
    <row r="1067" spans="9:11">
      <c r="I1067" s="79"/>
    </row>
    <row r="1068" spans="9:11">
      <c r="I1068" s="79"/>
    </row>
    <row r="1069" spans="9:11">
      <c r="I1069" s="79"/>
    </row>
    <row r="1070" spans="9:11">
      <c r="I1070" s="79"/>
      <c r="J1070" s="79"/>
      <c r="K1070" s="79"/>
    </row>
    <row r="1071" spans="9:11">
      <c r="I1071" s="79"/>
    </row>
    <row r="1072" spans="9:11">
      <c r="I1072" s="79"/>
    </row>
    <row r="1073" spans="9:11">
      <c r="I1073" s="79"/>
    </row>
    <row r="1074" spans="9:11">
      <c r="I1074" s="79"/>
    </row>
    <row r="1075" spans="9:11">
      <c r="I1075" s="79"/>
    </row>
    <row r="1076" spans="9:11">
      <c r="I1076" s="79"/>
    </row>
    <row r="1077" spans="9:11">
      <c r="I1077" s="79"/>
      <c r="J1077" s="79"/>
      <c r="K1077" s="79"/>
    </row>
    <row r="1078" spans="9:11">
      <c r="I1078" s="79"/>
    </row>
    <row r="1079" spans="9:11">
      <c r="I1079" s="79"/>
    </row>
    <row r="1080" spans="9:11">
      <c r="I1080" s="79"/>
    </row>
    <row r="1081" spans="9:11">
      <c r="I1081" s="79"/>
    </row>
    <row r="1082" spans="9:11">
      <c r="I1082" s="79"/>
    </row>
    <row r="1083" spans="9:11">
      <c r="I1083" s="79"/>
    </row>
    <row r="1084" spans="9:11">
      <c r="I1084" s="79"/>
      <c r="J1084" s="79"/>
      <c r="K1084" s="79"/>
    </row>
    <row r="1085" spans="9:11">
      <c r="I1085" s="79"/>
    </row>
    <row r="1086" spans="9:11">
      <c r="I1086" s="79"/>
    </row>
    <row r="1087" spans="9:11">
      <c r="I1087" s="79"/>
    </row>
    <row r="1088" spans="9:11">
      <c r="I1088" s="79"/>
    </row>
    <row r="1089" spans="9:11">
      <c r="I1089" s="79"/>
    </row>
    <row r="1090" spans="9:11">
      <c r="I1090" s="79"/>
    </row>
    <row r="1091" spans="9:11">
      <c r="I1091" s="79"/>
      <c r="J1091" s="79"/>
      <c r="K1091" s="79"/>
    </row>
    <row r="1092" spans="9:11">
      <c r="I1092" s="79"/>
    </row>
    <row r="1093" spans="9:11">
      <c r="I1093" s="79"/>
    </row>
    <row r="1094" spans="9:11">
      <c r="I1094" s="79"/>
    </row>
    <row r="1095" spans="9:11">
      <c r="I1095" s="79"/>
    </row>
    <row r="1096" spans="9:11">
      <c r="I1096" s="79"/>
    </row>
    <row r="1097" spans="9:11">
      <c r="I1097" s="79"/>
    </row>
    <row r="1098" spans="9:11">
      <c r="I1098" s="79"/>
      <c r="J1098" s="79"/>
      <c r="K1098" s="79"/>
    </row>
    <row r="1099" spans="9:11">
      <c r="I1099" s="79"/>
    </row>
    <row r="1100" spans="9:11">
      <c r="I1100" s="79"/>
    </row>
    <row r="1101" spans="9:11">
      <c r="I1101" s="79"/>
    </row>
    <row r="1102" spans="9:11">
      <c r="I1102" s="79"/>
    </row>
    <row r="1103" spans="9:11">
      <c r="I1103" s="79"/>
    </row>
    <row r="1104" spans="9:11">
      <c r="I1104" s="79"/>
    </row>
    <row r="1105" spans="9:11">
      <c r="I1105" s="79"/>
      <c r="J1105" s="79"/>
      <c r="K1105" s="79"/>
    </row>
    <row r="1106" spans="9:11">
      <c r="I1106" s="79"/>
    </row>
    <row r="1107" spans="9:11">
      <c r="I1107" s="79"/>
    </row>
    <row r="1108" spans="9:11">
      <c r="I1108" s="79"/>
    </row>
    <row r="1109" spans="9:11">
      <c r="I1109" s="79"/>
    </row>
    <row r="1110" spans="9:11">
      <c r="I1110" s="79"/>
    </row>
    <row r="1111" spans="9:11">
      <c r="I1111" s="79"/>
    </row>
    <row r="1112" spans="9:11">
      <c r="I1112" s="79"/>
      <c r="J1112" s="79"/>
      <c r="K1112" s="79"/>
    </row>
    <row r="1113" spans="9:11">
      <c r="I1113" s="79"/>
    </row>
    <row r="1114" spans="9:11">
      <c r="I1114" s="79"/>
    </row>
    <row r="1115" spans="9:11">
      <c r="I1115" s="79"/>
    </row>
    <row r="1116" spans="9:11">
      <c r="I1116" s="79"/>
    </row>
    <row r="1117" spans="9:11">
      <c r="I1117" s="79"/>
    </row>
    <row r="1118" spans="9:11">
      <c r="I1118" s="79"/>
    </row>
    <row r="1119" spans="9:11">
      <c r="I1119" s="79"/>
      <c r="J1119" s="79"/>
      <c r="K1119" s="79"/>
    </row>
    <row r="1120" spans="9:11">
      <c r="I1120" s="79"/>
    </row>
    <row r="1121" spans="9:11">
      <c r="I1121" s="79"/>
    </row>
    <row r="1122" spans="9:11">
      <c r="I1122" s="79"/>
    </row>
    <row r="1123" spans="9:11">
      <c r="I1123" s="79"/>
    </row>
    <row r="1124" spans="9:11">
      <c r="I1124" s="79"/>
    </row>
    <row r="1125" spans="9:11">
      <c r="I1125" s="79"/>
    </row>
    <row r="1126" spans="9:11">
      <c r="I1126" s="79"/>
      <c r="J1126" s="79"/>
      <c r="K1126" s="79"/>
    </row>
    <row r="1127" spans="9:11">
      <c r="I1127" s="79"/>
    </row>
    <row r="1128" spans="9:11">
      <c r="I1128" s="79"/>
    </row>
    <row r="1129" spans="9:11">
      <c r="I1129" s="79"/>
    </row>
    <row r="1130" spans="9:11">
      <c r="I1130" s="79"/>
    </row>
    <row r="1131" spans="9:11">
      <c r="I1131" s="79"/>
    </row>
    <row r="1132" spans="9:11">
      <c r="I1132" s="79"/>
    </row>
    <row r="1133" spans="9:11">
      <c r="I1133" s="79"/>
      <c r="J1133" s="79"/>
      <c r="K1133" s="79"/>
    </row>
    <row r="1134" spans="9:11">
      <c r="I1134" s="79"/>
    </row>
    <row r="1135" spans="9:11">
      <c r="I1135" s="79"/>
    </row>
    <row r="1136" spans="9:11">
      <c r="I1136" s="79"/>
    </row>
    <row r="1137" spans="9:11">
      <c r="I1137" s="79"/>
    </row>
    <row r="1138" spans="9:11">
      <c r="I1138" s="79"/>
    </row>
    <row r="1139" spans="9:11">
      <c r="I1139" s="79"/>
    </row>
    <row r="1140" spans="9:11">
      <c r="I1140" s="79"/>
      <c r="J1140" s="79"/>
      <c r="K1140" s="79"/>
    </row>
    <row r="1141" spans="9:11">
      <c r="I1141" s="79"/>
    </row>
    <row r="1142" spans="9:11">
      <c r="I1142" s="79"/>
    </row>
    <row r="1143" spans="9:11">
      <c r="I1143" s="79"/>
    </row>
    <row r="1144" spans="9:11">
      <c r="I1144" s="79"/>
    </row>
    <row r="1145" spans="9:11">
      <c r="I1145" s="79"/>
    </row>
    <row r="1146" spans="9:11">
      <c r="I1146" s="79"/>
    </row>
    <row r="1147" spans="9:11">
      <c r="I1147" s="79"/>
      <c r="J1147" s="79"/>
      <c r="K1147" s="79"/>
    </row>
    <row r="1148" spans="9:11">
      <c r="I1148" s="79"/>
    </row>
    <row r="1149" spans="9:11">
      <c r="I1149" s="79"/>
    </row>
    <row r="1150" spans="9:11">
      <c r="I1150" s="79"/>
    </row>
    <row r="1151" spans="9:11">
      <c r="I1151" s="79"/>
    </row>
    <row r="1152" spans="9:11">
      <c r="I1152" s="79"/>
    </row>
    <row r="1153" spans="9:11">
      <c r="I1153" s="79"/>
    </row>
    <row r="1154" spans="9:11">
      <c r="I1154" s="79"/>
      <c r="J1154" s="79"/>
      <c r="K1154" s="79"/>
    </row>
    <row r="1155" spans="9:11">
      <c r="I1155" s="79"/>
    </row>
    <row r="1156" spans="9:11">
      <c r="I1156" s="79"/>
    </row>
    <row r="1157" spans="9:11">
      <c r="I1157" s="79"/>
    </row>
    <row r="1158" spans="9:11">
      <c r="I1158" s="79"/>
    </row>
    <row r="1159" spans="9:11">
      <c r="I1159" s="79"/>
    </row>
    <row r="1160" spans="9:11">
      <c r="I1160" s="79"/>
    </row>
    <row r="1161" spans="9:11">
      <c r="I1161" s="79"/>
      <c r="J1161" s="79"/>
      <c r="K1161" s="79"/>
    </row>
    <row r="1162" spans="9:11">
      <c r="I1162" s="79"/>
    </row>
    <row r="1163" spans="9:11">
      <c r="I1163" s="79"/>
    </row>
    <row r="1164" spans="9:11">
      <c r="I1164" s="79"/>
    </row>
    <row r="1165" spans="9:11">
      <c r="I1165" s="79"/>
    </row>
    <row r="1166" spans="9:11">
      <c r="I1166" s="79"/>
    </row>
    <row r="1167" spans="9:11">
      <c r="I1167" s="79"/>
    </row>
    <row r="1168" spans="9:11">
      <c r="I1168" s="79"/>
      <c r="J1168" s="79"/>
      <c r="K1168" s="79"/>
    </row>
    <row r="1169" spans="9:11">
      <c r="I1169" s="79"/>
    </row>
    <row r="1170" spans="9:11">
      <c r="I1170" s="79"/>
    </row>
    <row r="1171" spans="9:11">
      <c r="I1171" s="79"/>
    </row>
    <row r="1172" spans="9:11">
      <c r="I1172" s="79"/>
    </row>
    <row r="1173" spans="9:11">
      <c r="I1173" s="79"/>
    </row>
    <row r="1174" spans="9:11">
      <c r="I1174" s="79"/>
    </row>
    <row r="1175" spans="9:11">
      <c r="I1175" s="79"/>
      <c r="J1175" s="79"/>
      <c r="K1175" s="79"/>
    </row>
    <row r="1176" spans="9:11">
      <c r="I1176" s="79"/>
    </row>
    <row r="1177" spans="9:11">
      <c r="I1177" s="79"/>
    </row>
    <row r="1178" spans="9:11">
      <c r="I1178" s="79"/>
    </row>
    <row r="1179" spans="9:11">
      <c r="I1179" s="79"/>
    </row>
    <row r="1180" spans="9:11">
      <c r="I1180" s="79"/>
    </row>
    <row r="1181" spans="9:11">
      <c r="I1181" s="79"/>
    </row>
    <row r="1182" spans="9:11">
      <c r="I1182" s="79"/>
      <c r="J1182" s="79"/>
      <c r="K1182" s="79"/>
    </row>
    <row r="1183" spans="9:11">
      <c r="I1183" s="79"/>
    </row>
    <row r="1184" spans="9:11">
      <c r="I1184" s="79"/>
    </row>
    <row r="1185" spans="9:11">
      <c r="I1185" s="79"/>
    </row>
    <row r="1186" spans="9:11">
      <c r="I1186" s="79"/>
    </row>
    <row r="1187" spans="9:11">
      <c r="I1187" s="79"/>
    </row>
    <row r="1188" spans="9:11">
      <c r="I1188" s="79"/>
    </row>
    <row r="1189" spans="9:11">
      <c r="I1189" s="79"/>
      <c r="J1189" s="79"/>
      <c r="K1189" s="79"/>
    </row>
    <row r="1190" spans="9:11">
      <c r="I1190" s="79"/>
    </row>
    <row r="1191" spans="9:11">
      <c r="I1191" s="79"/>
    </row>
    <row r="1192" spans="9:11">
      <c r="I1192" s="79"/>
    </row>
    <row r="1193" spans="9:11">
      <c r="I1193" s="79"/>
    </row>
    <row r="1194" spans="9:11">
      <c r="I1194" s="79"/>
    </row>
    <row r="1195" spans="9:11">
      <c r="I1195" s="79"/>
    </row>
    <row r="1196" spans="9:11">
      <c r="I1196" s="79"/>
      <c r="J1196" s="79"/>
      <c r="K1196" s="79"/>
    </row>
    <row r="1197" spans="9:11">
      <c r="I1197" s="79"/>
    </row>
    <row r="1198" spans="9:11">
      <c r="I1198" s="79"/>
    </row>
    <row r="1199" spans="9:11">
      <c r="I1199" s="79"/>
    </row>
    <row r="1200" spans="9:11">
      <c r="I1200" s="79"/>
    </row>
    <row r="1201" spans="9:11">
      <c r="I1201" s="79"/>
    </row>
    <row r="1202" spans="9:11">
      <c r="I1202" s="79"/>
    </row>
    <row r="1203" spans="9:11">
      <c r="I1203" s="79"/>
      <c r="J1203" s="79"/>
      <c r="K1203" s="79"/>
    </row>
    <row r="1204" spans="9:11">
      <c r="I1204" s="79"/>
    </row>
    <row r="1205" spans="9:11">
      <c r="I1205" s="79"/>
    </row>
    <row r="1206" spans="9:11">
      <c r="I1206" s="79"/>
    </row>
    <row r="1207" spans="9:11">
      <c r="I1207" s="79"/>
    </row>
    <row r="1208" spans="9:11">
      <c r="I1208" s="79"/>
    </row>
    <row r="1209" spans="9:11">
      <c r="I1209" s="79"/>
    </row>
    <row r="1210" spans="9:11">
      <c r="I1210" s="79"/>
      <c r="J1210" s="79"/>
      <c r="K1210" s="79"/>
    </row>
    <row r="1211" spans="9:11">
      <c r="I1211" s="79"/>
    </row>
    <row r="1212" spans="9:11">
      <c r="I1212" s="79"/>
    </row>
    <row r="1213" spans="9:11">
      <c r="I1213" s="79"/>
    </row>
    <row r="1214" spans="9:11">
      <c r="I1214" s="79"/>
    </row>
    <row r="1215" spans="9:11">
      <c r="I1215" s="79"/>
    </row>
    <row r="1216" spans="9:11">
      <c r="I1216" s="79"/>
    </row>
    <row r="1217" spans="9:11">
      <c r="I1217" s="79"/>
      <c r="J1217" s="79"/>
      <c r="K1217" s="79"/>
    </row>
    <row r="1218" spans="9:11">
      <c r="I1218" s="79"/>
    </row>
    <row r="1219" spans="9:11">
      <c r="I1219" s="79"/>
    </row>
    <row r="1220" spans="9:11">
      <c r="I1220" s="79"/>
    </row>
    <row r="1221" spans="9:11">
      <c r="I1221" s="79"/>
    </row>
    <row r="1222" spans="9:11">
      <c r="I1222" s="79"/>
    </row>
    <row r="1223" spans="9:11">
      <c r="I1223" s="79"/>
    </row>
    <row r="1224" spans="9:11">
      <c r="I1224" s="79"/>
      <c r="J1224" s="79"/>
      <c r="K1224" s="79"/>
    </row>
    <row r="1225" spans="9:11">
      <c r="I1225" s="79"/>
    </row>
    <row r="1226" spans="9:11">
      <c r="I1226" s="79"/>
    </row>
    <row r="1227" spans="9:11">
      <c r="I1227" s="79"/>
    </row>
    <row r="1228" spans="9:11">
      <c r="I1228" s="79"/>
    </row>
    <row r="1229" spans="9:11">
      <c r="I1229" s="79"/>
    </row>
    <row r="1230" spans="9:11">
      <c r="I1230" s="79"/>
    </row>
    <row r="1231" spans="9:11">
      <c r="I1231" s="79"/>
      <c r="J1231" s="79"/>
      <c r="K1231" s="79"/>
    </row>
    <row r="1232" spans="9:11">
      <c r="I1232" s="79"/>
    </row>
    <row r="1233" spans="9:11">
      <c r="I1233" s="79"/>
    </row>
    <row r="1234" spans="9:11">
      <c r="I1234" s="79"/>
    </row>
    <row r="1235" spans="9:11">
      <c r="I1235" s="79"/>
    </row>
    <row r="1236" spans="9:11">
      <c r="I1236" s="79"/>
    </row>
    <row r="1237" spans="9:11">
      <c r="I1237" s="79"/>
    </row>
    <row r="1238" spans="9:11">
      <c r="I1238" s="79"/>
      <c r="J1238" s="79"/>
      <c r="K1238" s="79"/>
    </row>
    <row r="1239" spans="9:11">
      <c r="I1239" s="79"/>
    </row>
    <row r="1240" spans="9:11">
      <c r="I1240" s="79"/>
    </row>
    <row r="1241" spans="9:11">
      <c r="I1241" s="79"/>
    </row>
    <row r="1242" spans="9:11">
      <c r="I1242" s="79"/>
    </row>
    <row r="1243" spans="9:11">
      <c r="I1243" s="79"/>
    </row>
    <row r="1244" spans="9:11">
      <c r="I1244" s="79"/>
    </row>
    <row r="1245" spans="9:11">
      <c r="I1245" s="79"/>
      <c r="J1245" s="79"/>
      <c r="K1245" s="79"/>
    </row>
    <row r="1246" spans="9:11">
      <c r="I1246" s="79"/>
    </row>
    <row r="1247" spans="9:11">
      <c r="I1247" s="79"/>
    </row>
    <row r="1248" spans="9:11">
      <c r="I1248" s="79"/>
    </row>
    <row r="1249" spans="9:11">
      <c r="I1249" s="79"/>
    </row>
    <row r="1250" spans="9:11">
      <c r="I1250" s="79"/>
    </row>
    <row r="1251" spans="9:11">
      <c r="I1251" s="79"/>
    </row>
    <row r="1252" spans="9:11">
      <c r="I1252" s="79"/>
      <c r="J1252" s="79"/>
      <c r="K1252" s="79"/>
    </row>
    <row r="1253" spans="9:11">
      <c r="I1253" s="79"/>
    </row>
    <row r="1254" spans="9:11">
      <c r="I1254" s="79"/>
    </row>
    <row r="1255" spans="9:11">
      <c r="I1255" s="79"/>
    </row>
    <row r="1256" spans="9:11">
      <c r="I1256" s="79"/>
    </row>
    <row r="1257" spans="9:11">
      <c r="I1257" s="79"/>
    </row>
    <row r="1258" spans="9:11">
      <c r="I1258" s="79"/>
    </row>
    <row r="1259" spans="9:11">
      <c r="I1259" s="79"/>
      <c r="J1259" s="79"/>
      <c r="K1259" s="79"/>
    </row>
    <row r="1260" spans="9:11">
      <c r="I1260" s="79"/>
    </row>
    <row r="1261" spans="9:11">
      <c r="I1261" s="79"/>
    </row>
    <row r="1262" spans="9:11">
      <c r="I1262" s="79"/>
    </row>
    <row r="1263" spans="9:11">
      <c r="I1263" s="79"/>
    </row>
    <row r="1264" spans="9:11">
      <c r="I1264" s="79"/>
    </row>
    <row r="1265" spans="9:11">
      <c r="I1265" s="79"/>
    </row>
    <row r="1266" spans="9:11">
      <c r="I1266" s="79"/>
      <c r="J1266" s="79"/>
      <c r="K1266" s="79"/>
    </row>
    <row r="1267" spans="9:11">
      <c r="I1267" s="79"/>
    </row>
    <row r="1268" spans="9:11">
      <c r="I1268" s="79"/>
    </row>
    <row r="1269" spans="9:11">
      <c r="I1269" s="79"/>
    </row>
    <row r="1270" spans="9:11">
      <c r="I1270" s="79"/>
    </row>
    <row r="1271" spans="9:11">
      <c r="I1271" s="79"/>
    </row>
    <row r="1272" spans="9:11">
      <c r="I1272" s="79"/>
    </row>
    <row r="1273" spans="9:11">
      <c r="I1273" s="79"/>
      <c r="J1273" s="79"/>
      <c r="K1273" s="79"/>
    </row>
    <row r="1274" spans="9:11">
      <c r="I1274" s="79"/>
    </row>
    <row r="1275" spans="9:11">
      <c r="I1275" s="79"/>
    </row>
    <row r="1276" spans="9:11">
      <c r="I1276" s="79"/>
    </row>
    <row r="1277" spans="9:11">
      <c r="I1277" s="79"/>
    </row>
    <row r="1278" spans="9:11">
      <c r="I1278" s="79"/>
    </row>
    <row r="1279" spans="9:11">
      <c r="I1279" s="79"/>
    </row>
    <row r="1280" spans="9:11">
      <c r="I1280" s="79"/>
      <c r="J1280" s="79"/>
      <c r="K1280" s="79"/>
    </row>
    <row r="1281" spans="9:11">
      <c r="I1281" s="79"/>
    </row>
    <row r="1282" spans="9:11">
      <c r="I1282" s="79"/>
    </row>
    <row r="1283" spans="9:11">
      <c r="I1283" s="79"/>
    </row>
    <row r="1284" spans="9:11">
      <c r="I1284" s="79"/>
    </row>
    <row r="1285" spans="9:11">
      <c r="I1285" s="79"/>
    </row>
    <row r="1286" spans="9:11">
      <c r="I1286" s="79"/>
    </row>
    <row r="1287" spans="9:11">
      <c r="I1287" s="79"/>
      <c r="J1287" s="79"/>
      <c r="K1287" s="79"/>
    </row>
    <row r="1288" spans="9:11">
      <c r="I1288" s="79"/>
    </row>
    <row r="1289" spans="9:11">
      <c r="I1289" s="79"/>
    </row>
    <row r="1290" spans="9:11">
      <c r="I1290" s="79"/>
    </row>
    <row r="1291" spans="9:11">
      <c r="I1291" s="79"/>
    </row>
    <row r="1292" spans="9:11">
      <c r="I1292" s="79"/>
    </row>
    <row r="1293" spans="9:11">
      <c r="I1293" s="79"/>
    </row>
    <row r="1294" spans="9:11">
      <c r="I1294" s="79"/>
    </row>
  </sheetData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4"/>
  <sheetViews>
    <sheetView workbookViewId="0">
      <pane xSplit="1" ySplit="5" topLeftCell="B39" activePane="bottomRight" state="frozen"/>
      <selection pane="topRight" activeCell="B1" sqref="B1"/>
      <selection pane="bottomLeft" activeCell="A4" sqref="A4"/>
      <selection pane="bottomRight" activeCell="Q5" sqref="Q5:S45"/>
    </sheetView>
  </sheetViews>
  <sheetFormatPr defaultRowHeight="15"/>
  <cols>
    <col min="1" max="1" width="16.5703125" customWidth="1"/>
    <col min="2" max="2" width="29.28515625" customWidth="1"/>
    <col min="3" max="3" width="8.5703125" customWidth="1"/>
    <col min="4" max="4" width="12.28515625" customWidth="1"/>
    <col min="5" max="5" width="15" customWidth="1"/>
    <col min="6" max="6" width="12.28515625" customWidth="1"/>
    <col min="7" max="7" width="14.42578125" customWidth="1"/>
    <col min="8" max="9" width="2.140625" customWidth="1"/>
    <col min="10" max="10" width="13.42578125" customWidth="1"/>
    <col min="11" max="11" width="26.5703125" customWidth="1"/>
    <col min="17" max="17" width="22.28515625" customWidth="1"/>
  </cols>
  <sheetData>
    <row r="1" spans="1:19">
      <c r="A1" s="80" t="s">
        <v>684</v>
      </c>
    </row>
    <row r="2" spans="1:19">
      <c r="A2" s="80" t="s">
        <v>677</v>
      </c>
    </row>
    <row r="4" spans="1:19">
      <c r="A4" s="80"/>
    </row>
    <row r="5" spans="1:19" s="77" customFormat="1" ht="58.5" customHeight="1">
      <c r="A5" s="236" t="s">
        <v>59</v>
      </c>
      <c r="B5" s="236" t="s">
        <v>17</v>
      </c>
      <c r="C5" s="236" t="s">
        <v>254</v>
      </c>
      <c r="D5" s="212" t="s">
        <v>731</v>
      </c>
      <c r="E5" s="212" t="s">
        <v>733</v>
      </c>
      <c r="F5" s="212" t="s">
        <v>732</v>
      </c>
      <c r="G5" s="212" t="s">
        <v>734</v>
      </c>
      <c r="H5" s="212"/>
      <c r="I5" s="212"/>
      <c r="L5" s="77" t="s">
        <v>673</v>
      </c>
      <c r="M5" s="77" t="s">
        <v>674</v>
      </c>
      <c r="R5" s="77" t="s">
        <v>673</v>
      </c>
      <c r="S5" s="77" t="s">
        <v>674</v>
      </c>
    </row>
    <row r="6" spans="1:19">
      <c r="A6" t="s">
        <v>61</v>
      </c>
      <c r="B6" t="s">
        <v>149</v>
      </c>
      <c r="C6" t="s">
        <v>37</v>
      </c>
      <c r="D6" s="76">
        <v>0</v>
      </c>
      <c r="E6" s="79">
        <v>0</v>
      </c>
      <c r="F6" s="76">
        <v>0</v>
      </c>
      <c r="G6" s="79">
        <v>0</v>
      </c>
      <c r="H6" s="79"/>
      <c r="I6" s="79"/>
      <c r="J6" s="79" t="str">
        <f>A6</f>
        <v>albuquerque</v>
      </c>
      <c r="K6" s="79"/>
      <c r="L6" s="79"/>
      <c r="M6" s="79"/>
      <c r="N6" t="s">
        <v>675</v>
      </c>
      <c r="Q6" s="409" t="str">
        <f>K8</f>
        <v>albuquerque charter academy Total</v>
      </c>
      <c r="R6" s="409" t="str">
        <f t="shared" ref="R6:S6" si="0">L8</f>
        <v>N/A</v>
      </c>
      <c r="S6" s="409" t="str">
        <f t="shared" si="0"/>
        <v>N/A</v>
      </c>
    </row>
    <row r="7" spans="1:19">
      <c r="C7" t="s">
        <v>38</v>
      </c>
      <c r="D7" s="76">
        <v>0</v>
      </c>
      <c r="E7" s="79">
        <v>0</v>
      </c>
      <c r="F7" s="76">
        <v>0</v>
      </c>
      <c r="G7" s="79">
        <v>0</v>
      </c>
      <c r="H7" s="79"/>
      <c r="I7" s="79"/>
      <c r="J7" s="79"/>
      <c r="K7" s="79"/>
      <c r="Q7" s="409" t="str">
        <f>K11</f>
        <v>albuquerque talent development academy Total</v>
      </c>
      <c r="R7" s="409" t="str">
        <f>L11</f>
        <v>N/A</v>
      </c>
      <c r="S7" s="409" t="str">
        <f>M11</f>
        <v>N/A</v>
      </c>
    </row>
    <row r="8" spans="1:19">
      <c r="B8" s="467" t="s">
        <v>260</v>
      </c>
      <c r="C8" s="467"/>
      <c r="D8" s="468">
        <v>0</v>
      </c>
      <c r="E8" s="469">
        <v>0</v>
      </c>
      <c r="F8" s="468">
        <v>0</v>
      </c>
      <c r="G8" s="469">
        <v>0</v>
      </c>
      <c r="H8" s="404"/>
      <c r="I8" s="79"/>
      <c r="J8" s="79"/>
      <c r="K8" s="79" t="str">
        <f>B8</f>
        <v>albuquerque charter academy Total</v>
      </c>
      <c r="L8" s="126" t="str">
        <f>IF(D8=0,"N/A",E8/D8)</f>
        <v>N/A</v>
      </c>
      <c r="M8" s="126" t="str">
        <f>IF(F8=0,"N/A",G8/F8)</f>
        <v>N/A</v>
      </c>
      <c r="N8" t="s">
        <v>675</v>
      </c>
      <c r="Q8" s="409" t="str">
        <f>K14</f>
        <v>alice king community school Total</v>
      </c>
      <c r="R8" s="409" t="str">
        <f>L14</f>
        <v>N/A</v>
      </c>
      <c r="S8" s="409" t="str">
        <f>M14</f>
        <v>N/A</v>
      </c>
    </row>
    <row r="9" spans="1:19">
      <c r="B9" t="s">
        <v>157</v>
      </c>
      <c r="C9" t="s">
        <v>37</v>
      </c>
      <c r="D9" s="76">
        <v>0</v>
      </c>
      <c r="E9" s="79">
        <v>0</v>
      </c>
      <c r="F9" s="76">
        <v>0</v>
      </c>
      <c r="G9" s="79">
        <v>0</v>
      </c>
      <c r="H9" s="79"/>
      <c r="I9" s="79"/>
      <c r="J9" s="79"/>
      <c r="K9" s="79"/>
      <c r="Q9" s="409" t="str">
        <f>K17</f>
        <v>christine duncan's heritage academy Total</v>
      </c>
      <c r="R9" s="409" t="str">
        <f>L17</f>
        <v>N/A</v>
      </c>
      <c r="S9" s="409" t="str">
        <f>M17</f>
        <v>N/A</v>
      </c>
    </row>
    <row r="10" spans="1:19">
      <c r="C10" t="s">
        <v>38</v>
      </c>
      <c r="D10" s="76">
        <v>0</v>
      </c>
      <c r="E10" s="79">
        <v>0</v>
      </c>
      <c r="F10" s="76">
        <v>0</v>
      </c>
      <c r="G10" s="79">
        <v>0</v>
      </c>
      <c r="H10" s="79"/>
      <c r="I10" s="79"/>
      <c r="J10" s="79"/>
      <c r="K10" s="79"/>
      <c r="L10" s="79"/>
      <c r="M10" s="79"/>
      <c r="N10" t="s">
        <v>675</v>
      </c>
      <c r="Q10" s="409" t="str">
        <f>K20</f>
        <v>corrales international school Total</v>
      </c>
      <c r="R10" s="409" t="str">
        <f>L20</f>
        <v>N/A</v>
      </c>
      <c r="S10" s="409" t="str">
        <f>M20</f>
        <v>N/A</v>
      </c>
    </row>
    <row r="11" spans="1:19">
      <c r="B11" s="467" t="s">
        <v>264</v>
      </c>
      <c r="C11" s="467"/>
      <c r="D11" s="468">
        <v>0</v>
      </c>
      <c r="E11" s="469">
        <v>0</v>
      </c>
      <c r="F11" s="468">
        <v>0</v>
      </c>
      <c r="G11" s="469">
        <v>0</v>
      </c>
      <c r="H11" s="404"/>
      <c r="I11" s="79"/>
      <c r="J11" s="79"/>
      <c r="K11" s="79" t="str">
        <f>B11</f>
        <v>albuquerque talent development academy Total</v>
      </c>
      <c r="L11" s="126" t="str">
        <f>IF(D11=0,"N/A",E11/D11)</f>
        <v>N/A</v>
      </c>
      <c r="M11" s="126" t="str">
        <f>IF(F11=0,"N/A",G11/F11)</f>
        <v>N/A</v>
      </c>
      <c r="Q11" s="409" t="str">
        <f>K23</f>
        <v>digital arts and technology academy Total</v>
      </c>
      <c r="R11" s="409">
        <f>L23</f>
        <v>63491.59</v>
      </c>
      <c r="S11" s="409">
        <f>M23</f>
        <v>63491.59</v>
      </c>
    </row>
    <row r="12" spans="1:19">
      <c r="B12" t="s">
        <v>160</v>
      </c>
      <c r="C12" t="s">
        <v>37</v>
      </c>
      <c r="D12" s="76">
        <v>0</v>
      </c>
      <c r="E12" s="79">
        <v>0</v>
      </c>
      <c r="F12" s="76">
        <v>0</v>
      </c>
      <c r="G12" s="79">
        <v>0</v>
      </c>
      <c r="H12" s="79"/>
      <c r="I12" s="79"/>
      <c r="J12" s="79"/>
      <c r="K12" s="79"/>
      <c r="L12" s="79"/>
      <c r="M12" s="79"/>
      <c r="N12" t="s">
        <v>675</v>
      </c>
      <c r="Q12" s="409" t="str">
        <f>K26</f>
        <v>east mountain high school Total</v>
      </c>
      <c r="R12" s="409">
        <f>L26</f>
        <v>35000</v>
      </c>
      <c r="S12" s="409">
        <f>M26</f>
        <v>35001</v>
      </c>
    </row>
    <row r="13" spans="1:19">
      <c r="C13" t="s">
        <v>38</v>
      </c>
      <c r="D13" s="76">
        <v>0</v>
      </c>
      <c r="E13" s="79">
        <v>0</v>
      </c>
      <c r="F13" s="76">
        <v>0</v>
      </c>
      <c r="G13" s="79">
        <v>0</v>
      </c>
      <c r="H13" s="79"/>
      <c r="I13" s="79"/>
      <c r="J13" s="79"/>
      <c r="K13" s="79"/>
      <c r="L13" s="79"/>
      <c r="M13" s="79"/>
      <c r="Q13" s="409" t="str">
        <f>K29</f>
        <v>el camino real academy Total</v>
      </c>
      <c r="R13" s="409" t="str">
        <f>L29</f>
        <v>N/A</v>
      </c>
      <c r="S13" s="409" t="str">
        <f>M29</f>
        <v>N/A</v>
      </c>
    </row>
    <row r="14" spans="1:19">
      <c r="B14" s="467" t="s">
        <v>266</v>
      </c>
      <c r="C14" s="467"/>
      <c r="D14" s="468">
        <v>0</v>
      </c>
      <c r="E14" s="469">
        <v>0</v>
      </c>
      <c r="F14" s="468">
        <v>0</v>
      </c>
      <c r="G14" s="469">
        <v>0</v>
      </c>
      <c r="H14" s="404"/>
      <c r="I14" s="79"/>
      <c r="J14" s="79"/>
      <c r="K14" s="79" t="str">
        <f>B14</f>
        <v>alice king community school Total</v>
      </c>
      <c r="L14" s="126" t="str">
        <f>IF(D14=0,"N/A",E14/D14)</f>
        <v>N/A</v>
      </c>
      <c r="M14" s="126" t="str">
        <f>IF(F14=0,"N/A",G14/F14)</f>
        <v>N/A</v>
      </c>
      <c r="N14" t="s">
        <v>675</v>
      </c>
      <c r="Q14" s="409" t="str">
        <f>K32</f>
        <v>gordon bernell charter school Total</v>
      </c>
      <c r="R14" s="409" t="str">
        <f>L32</f>
        <v>N/A</v>
      </c>
      <c r="S14" s="409" t="str">
        <f>M32</f>
        <v>N/A</v>
      </c>
    </row>
    <row r="15" spans="1:19">
      <c r="B15" t="s">
        <v>166</v>
      </c>
      <c r="C15" t="s">
        <v>37</v>
      </c>
      <c r="D15" s="76">
        <v>0</v>
      </c>
      <c r="E15" s="79">
        <v>0</v>
      </c>
      <c r="F15" s="76">
        <v>0</v>
      </c>
      <c r="G15" s="79">
        <v>0</v>
      </c>
      <c r="H15" s="79"/>
      <c r="I15" s="79"/>
      <c r="J15" s="79"/>
      <c r="K15" s="79"/>
      <c r="Q15" s="409" t="str">
        <f>K35</f>
        <v>international school at mesa del sol Total</v>
      </c>
      <c r="R15" s="409" t="str">
        <f>L35</f>
        <v>N/A</v>
      </c>
      <c r="S15" s="409" t="str">
        <f>M35</f>
        <v>N/A</v>
      </c>
    </row>
    <row r="16" spans="1:19">
      <c r="C16" t="s">
        <v>38</v>
      </c>
      <c r="D16" s="76">
        <v>0</v>
      </c>
      <c r="E16" s="79">
        <v>0</v>
      </c>
      <c r="F16" s="76">
        <v>0</v>
      </c>
      <c r="G16" s="79">
        <v>0</v>
      </c>
      <c r="H16" s="79"/>
      <c r="I16" s="79"/>
      <c r="J16" s="79"/>
      <c r="K16" s="79"/>
      <c r="L16" s="79"/>
      <c r="M16" s="79"/>
      <c r="N16" t="s">
        <v>675</v>
      </c>
      <c r="Q16" s="409" t="str">
        <f>K38</f>
        <v>la academia de esperanza Total</v>
      </c>
      <c r="R16" s="409" t="str">
        <f>L38</f>
        <v>N/A</v>
      </c>
      <c r="S16" s="409" t="str">
        <f>M38</f>
        <v>N/A</v>
      </c>
    </row>
    <row r="17" spans="2:19">
      <c r="B17" s="467" t="s">
        <v>283</v>
      </c>
      <c r="C17" s="467"/>
      <c r="D17" s="468">
        <v>0</v>
      </c>
      <c r="E17" s="469">
        <v>0</v>
      </c>
      <c r="F17" s="468">
        <v>0</v>
      </c>
      <c r="G17" s="469">
        <v>0</v>
      </c>
      <c r="H17" s="404"/>
      <c r="I17" s="79"/>
      <c r="J17" s="79"/>
      <c r="K17" s="79" t="str">
        <f>B17</f>
        <v>christine duncan's heritage academy Total</v>
      </c>
      <c r="L17" s="126" t="str">
        <f>IF(D17=0,"N/A",E17/D17)</f>
        <v>N/A</v>
      </c>
      <c r="M17" s="126" t="str">
        <f>IF(F17=0,"N/A",G17/F17)</f>
        <v>N/A</v>
      </c>
      <c r="Q17" s="409" t="str">
        <f>K41</f>
        <v>los puentes charter school Total</v>
      </c>
      <c r="R17" s="409" t="str">
        <f>L41</f>
        <v>N/A</v>
      </c>
      <c r="S17" s="409" t="str">
        <f>M41</f>
        <v>N/A</v>
      </c>
    </row>
    <row r="18" spans="2:19">
      <c r="B18" t="s">
        <v>245</v>
      </c>
      <c r="C18" t="s">
        <v>37</v>
      </c>
      <c r="D18" s="76">
        <v>0</v>
      </c>
      <c r="E18" s="79">
        <v>0</v>
      </c>
      <c r="F18" s="76">
        <v>0</v>
      </c>
      <c r="G18" s="79">
        <v>0</v>
      </c>
      <c r="H18" s="79"/>
      <c r="I18" s="79"/>
      <c r="J18" s="79"/>
      <c r="K18" s="79"/>
      <c r="L18" s="79"/>
      <c r="M18" s="79"/>
      <c r="N18" t="s">
        <v>675</v>
      </c>
      <c r="Q18" s="409" t="str">
        <f>K44</f>
        <v>montessori of the rio grande Total</v>
      </c>
      <c r="R18" s="409" t="str">
        <f>L44</f>
        <v>N/A</v>
      </c>
      <c r="S18" s="409" t="str">
        <f>M44</f>
        <v>N/A</v>
      </c>
    </row>
    <row r="19" spans="2:19">
      <c r="C19" t="s">
        <v>38</v>
      </c>
      <c r="D19" s="76">
        <v>0</v>
      </c>
      <c r="E19" s="79">
        <v>0</v>
      </c>
      <c r="F19" s="76">
        <v>0</v>
      </c>
      <c r="G19" s="79">
        <v>0</v>
      </c>
      <c r="H19" s="79"/>
      <c r="I19" s="79"/>
      <c r="J19" s="79"/>
      <c r="K19" s="79"/>
      <c r="L19" s="79"/>
      <c r="M19" s="79"/>
      <c r="Q19" s="409" t="str">
        <f>K47</f>
        <v>mountain mahogany community school Total</v>
      </c>
      <c r="R19" s="409" t="str">
        <f>L47</f>
        <v>N/A</v>
      </c>
      <c r="S19" s="409" t="str">
        <f>M47</f>
        <v>N/A</v>
      </c>
    </row>
    <row r="20" spans="2:19">
      <c r="B20" s="467" t="s">
        <v>292</v>
      </c>
      <c r="C20" s="467"/>
      <c r="D20" s="468">
        <v>0</v>
      </c>
      <c r="E20" s="469">
        <v>0</v>
      </c>
      <c r="F20" s="468">
        <v>0</v>
      </c>
      <c r="G20" s="469">
        <v>0</v>
      </c>
      <c r="H20" s="404"/>
      <c r="I20" s="79"/>
      <c r="J20" s="79"/>
      <c r="K20" s="79" t="str">
        <f>B20</f>
        <v>corrales international school Total</v>
      </c>
      <c r="L20" s="126" t="str">
        <f>IF(D20=0,"N/A",E20/D20)</f>
        <v>N/A</v>
      </c>
      <c r="M20" s="126" t="str">
        <f>IF(F20=0,"N/A",G20/F20)</f>
        <v>N/A</v>
      </c>
      <c r="N20" t="s">
        <v>675</v>
      </c>
      <c r="Q20" s="409" t="str">
        <f>K50</f>
        <v>native american community academy Total</v>
      </c>
      <c r="R20" s="409" t="str">
        <f>L50</f>
        <v>N/A</v>
      </c>
      <c r="S20" s="409" t="str">
        <f>M50</f>
        <v>N/A</v>
      </c>
    </row>
    <row r="21" spans="2:19">
      <c r="B21" t="s">
        <v>171</v>
      </c>
      <c r="C21" t="s">
        <v>37</v>
      </c>
      <c r="D21" s="76">
        <v>1</v>
      </c>
      <c r="E21" s="79">
        <v>63491.59</v>
      </c>
      <c r="F21" s="76">
        <v>1</v>
      </c>
      <c r="G21" s="79">
        <v>63491.59</v>
      </c>
      <c r="H21" s="79"/>
      <c r="I21" s="79"/>
      <c r="J21" s="79"/>
      <c r="K21" s="79"/>
      <c r="Q21" s="409" t="str">
        <f>K53</f>
        <v>new mexico international school Total</v>
      </c>
      <c r="R21" s="409" t="str">
        <f>L53</f>
        <v>N/A</v>
      </c>
      <c r="S21" s="409" t="str">
        <f>M53</f>
        <v>N/A</v>
      </c>
    </row>
    <row r="22" spans="2:19">
      <c r="C22" t="s">
        <v>38</v>
      </c>
      <c r="D22" s="76">
        <v>0</v>
      </c>
      <c r="E22" s="79">
        <v>0</v>
      </c>
      <c r="F22" s="76">
        <v>0</v>
      </c>
      <c r="G22" s="79">
        <v>0</v>
      </c>
      <c r="H22" s="79"/>
      <c r="I22" s="79"/>
      <c r="J22" s="79"/>
      <c r="K22" s="79"/>
      <c r="L22" s="79"/>
      <c r="M22" s="79"/>
      <c r="N22" t="s">
        <v>675</v>
      </c>
      <c r="Q22" s="409" t="str">
        <f>K56</f>
        <v>nuestros valores charter school Total</v>
      </c>
      <c r="R22" s="409" t="str">
        <f>L56</f>
        <v>N/A</v>
      </c>
      <c r="S22" s="409" t="str">
        <f>M56</f>
        <v>N/A</v>
      </c>
    </row>
    <row r="23" spans="2:19">
      <c r="B23" s="467" t="s">
        <v>301</v>
      </c>
      <c r="C23" s="467"/>
      <c r="D23" s="468">
        <v>1</v>
      </c>
      <c r="E23" s="469">
        <v>63491.59</v>
      </c>
      <c r="F23" s="468">
        <v>1</v>
      </c>
      <c r="G23" s="469">
        <v>63491.59</v>
      </c>
      <c r="H23" s="404"/>
      <c r="I23" s="79"/>
      <c r="J23" s="79"/>
      <c r="K23" s="79" t="str">
        <f>B23</f>
        <v>digital arts and technology academy Total</v>
      </c>
      <c r="L23" s="126">
        <f>IF(D23=0,"N/A",E23/D23)</f>
        <v>63491.59</v>
      </c>
      <c r="M23" s="126">
        <f>IF(F23=0,"N/A",G23/F23)</f>
        <v>63491.59</v>
      </c>
      <c r="Q23" s="409" t="str">
        <f>K59</f>
        <v>public academy for performing arts Total</v>
      </c>
      <c r="R23" s="409">
        <f>L59</f>
        <v>49997.5</v>
      </c>
      <c r="S23" s="409">
        <f>M59</f>
        <v>49997.5</v>
      </c>
    </row>
    <row r="24" spans="2:19">
      <c r="B24" t="s">
        <v>175</v>
      </c>
      <c r="C24" t="s">
        <v>37</v>
      </c>
      <c r="D24" s="76">
        <v>1</v>
      </c>
      <c r="E24" s="79">
        <v>35000</v>
      </c>
      <c r="F24" s="76">
        <v>1</v>
      </c>
      <c r="G24" s="79">
        <v>35001</v>
      </c>
      <c r="H24" s="79"/>
      <c r="I24" s="79"/>
      <c r="J24" s="79"/>
      <c r="K24" s="79"/>
      <c r="L24" s="79"/>
      <c r="M24" s="79"/>
      <c r="N24" t="s">
        <v>675</v>
      </c>
      <c r="Q24" s="409" t="str">
        <f>K62</f>
        <v>robert f. kennedy charter school Total</v>
      </c>
      <c r="R24" s="409" t="str">
        <f>L62</f>
        <v>N/A</v>
      </c>
      <c r="S24" s="409" t="str">
        <f>M62</f>
        <v>N/A</v>
      </c>
    </row>
    <row r="25" spans="2:19">
      <c r="C25" t="s">
        <v>38</v>
      </c>
      <c r="D25" s="76">
        <v>0</v>
      </c>
      <c r="E25" s="79">
        <v>0</v>
      </c>
      <c r="F25" s="76">
        <v>0</v>
      </c>
      <c r="G25" s="79">
        <v>0</v>
      </c>
      <c r="H25" s="79"/>
      <c r="I25" s="79"/>
      <c r="J25" s="79"/>
      <c r="K25" s="79"/>
      <c r="L25" s="79"/>
      <c r="M25" s="79"/>
      <c r="Q25" s="409" t="str">
        <f>K65</f>
        <v>siembra leadership high school Total</v>
      </c>
      <c r="R25" s="409" t="str">
        <f>L65</f>
        <v>N/A</v>
      </c>
      <c r="S25" s="409" t="str">
        <f>M65</f>
        <v>N/A</v>
      </c>
    </row>
    <row r="26" spans="2:19">
      <c r="B26" s="467" t="s">
        <v>305</v>
      </c>
      <c r="C26" s="467"/>
      <c r="D26" s="468">
        <v>1</v>
      </c>
      <c r="E26" s="469">
        <v>35000</v>
      </c>
      <c r="F26" s="468">
        <v>1</v>
      </c>
      <c r="G26" s="469">
        <v>35001</v>
      </c>
      <c r="H26" s="404"/>
      <c r="I26" s="79"/>
      <c r="J26" s="79"/>
      <c r="K26" s="79" t="str">
        <f>B26</f>
        <v>east mountain high school Total</v>
      </c>
      <c r="L26" s="126">
        <f>IF(D26=0,"N/A",E26/D26)</f>
        <v>35000</v>
      </c>
      <c r="M26" s="126">
        <f>IF(F26=0,"N/A",G26/F26)</f>
        <v>35001</v>
      </c>
      <c r="N26" t="s">
        <v>675</v>
      </c>
      <c r="Q26" s="409" t="str">
        <f>K68</f>
        <v>south valley academy Total</v>
      </c>
      <c r="R26" s="409" t="str">
        <f>L68</f>
        <v>N/A</v>
      </c>
      <c r="S26" s="409" t="str">
        <f>M68</f>
        <v>N/A</v>
      </c>
    </row>
    <row r="27" spans="2:19">
      <c r="B27" t="s">
        <v>176</v>
      </c>
      <c r="C27" t="s">
        <v>37</v>
      </c>
      <c r="D27" s="76">
        <v>0</v>
      </c>
      <c r="E27" s="79">
        <v>0</v>
      </c>
      <c r="F27" s="76">
        <v>0</v>
      </c>
      <c r="G27" s="79">
        <v>0</v>
      </c>
      <c r="H27" s="79"/>
      <c r="I27" s="79"/>
      <c r="J27" s="79"/>
      <c r="K27" s="79"/>
      <c r="Q27" s="409" t="str">
        <f>K71</f>
        <v>twenty first century public school Total</v>
      </c>
      <c r="R27" s="409" t="str">
        <f>L71</f>
        <v>N/A</v>
      </c>
      <c r="S27" s="409" t="str">
        <f>M71</f>
        <v>N/A</v>
      </c>
    </row>
    <row r="28" spans="2:19">
      <c r="C28" t="s">
        <v>38</v>
      </c>
      <c r="D28" s="76">
        <v>0</v>
      </c>
      <c r="E28" s="79">
        <v>0</v>
      </c>
      <c r="F28" s="76">
        <v>0</v>
      </c>
      <c r="G28" s="79">
        <v>0</v>
      </c>
      <c r="H28" s="79"/>
      <c r="I28" s="79"/>
      <c r="J28" s="79"/>
      <c r="K28" s="79"/>
      <c r="L28" s="79"/>
      <c r="M28" s="79"/>
      <c r="N28" t="s">
        <v>675</v>
      </c>
      <c r="Q28" s="409" t="str">
        <f>K74</f>
        <v>mosaic academy charter Total</v>
      </c>
      <c r="R28" s="409" t="str">
        <f>L74</f>
        <v>N/A</v>
      </c>
      <c r="S28" s="409" t="str">
        <f>M74</f>
        <v>N/A</v>
      </c>
    </row>
    <row r="29" spans="2:19">
      <c r="B29" s="467" t="s">
        <v>306</v>
      </c>
      <c r="C29" s="467"/>
      <c r="D29" s="468">
        <v>0</v>
      </c>
      <c r="E29" s="469">
        <v>0</v>
      </c>
      <c r="F29" s="468">
        <v>0</v>
      </c>
      <c r="G29" s="469">
        <v>0</v>
      </c>
      <c r="H29" s="404"/>
      <c r="I29" s="79"/>
      <c r="J29" s="79"/>
      <c r="K29" s="79" t="str">
        <f>B29</f>
        <v>el camino real academy Total</v>
      </c>
      <c r="L29" s="126" t="str">
        <f>IF(D29=0,"N/A",E29/D29)</f>
        <v>N/A</v>
      </c>
      <c r="M29" s="126" t="str">
        <f>IF(F29=0,"N/A",G29/F29)</f>
        <v>N/A</v>
      </c>
      <c r="Q29" s="409" t="str">
        <f>K77</f>
        <v>jefferson montessori academy Total</v>
      </c>
      <c r="R29" s="409">
        <f>L77</f>
        <v>46520</v>
      </c>
      <c r="S29" s="409">
        <f>M77</f>
        <v>47020</v>
      </c>
    </row>
    <row r="30" spans="2:19">
      <c r="B30" t="s">
        <v>180</v>
      </c>
      <c r="C30" t="s">
        <v>37</v>
      </c>
      <c r="D30" s="76">
        <v>0</v>
      </c>
      <c r="E30" s="79">
        <v>0</v>
      </c>
      <c r="F30" s="76">
        <v>0</v>
      </c>
      <c r="G30" s="79">
        <v>0</v>
      </c>
      <c r="H30" s="79"/>
      <c r="I30" s="79"/>
      <c r="J30" s="79"/>
      <c r="K30" s="79"/>
      <c r="L30" s="79"/>
      <c r="M30" s="79"/>
      <c r="N30" t="s">
        <v>675</v>
      </c>
      <c r="Q30" s="409" t="str">
        <f>K80</f>
        <v>pecos connections academy Total</v>
      </c>
      <c r="R30" s="409" t="str">
        <f>L80</f>
        <v>N/A</v>
      </c>
      <c r="S30" s="409" t="str">
        <f>M80</f>
        <v>N/A</v>
      </c>
    </row>
    <row r="31" spans="2:19">
      <c r="C31" t="s">
        <v>38</v>
      </c>
      <c r="D31" s="76">
        <v>0</v>
      </c>
      <c r="E31" s="79">
        <v>0</v>
      </c>
      <c r="F31" s="76">
        <v>0</v>
      </c>
      <c r="G31" s="79">
        <v>0</v>
      </c>
      <c r="H31" s="79"/>
      <c r="I31" s="79"/>
      <c r="J31" s="79"/>
      <c r="K31" s="79"/>
      <c r="Q31" s="409" t="str">
        <f>K83</f>
        <v>moreno valley Total</v>
      </c>
      <c r="R31" s="409">
        <f>L83</f>
        <v>35000</v>
      </c>
      <c r="S31" s="409">
        <f>M83</f>
        <v>35000</v>
      </c>
    </row>
    <row r="32" spans="2:19">
      <c r="B32" s="467" t="s">
        <v>319</v>
      </c>
      <c r="C32" s="467"/>
      <c r="D32" s="468">
        <v>0</v>
      </c>
      <c r="E32" s="469">
        <v>0</v>
      </c>
      <c r="F32" s="468">
        <v>0</v>
      </c>
      <c r="G32" s="469">
        <v>0</v>
      </c>
      <c r="H32" s="404"/>
      <c r="I32" s="79"/>
      <c r="J32" s="79"/>
      <c r="K32" s="79" t="str">
        <f>B32</f>
        <v>gordon bernell charter school Total</v>
      </c>
      <c r="L32" s="126" t="str">
        <f>IF(D32=0,"N/A",E32/D32)</f>
        <v>N/A</v>
      </c>
      <c r="M32" s="126" t="str">
        <f>IF(F32=0,"N/A",G32/F32)</f>
        <v>N/A</v>
      </c>
      <c r="N32" t="s">
        <v>675</v>
      </c>
      <c r="Q32" s="409" t="str">
        <f>K86</f>
        <v>deming cesar chavez charter high school Total</v>
      </c>
      <c r="R32" s="409" t="str">
        <f>L86</f>
        <v>N/A</v>
      </c>
      <c r="S32" s="409" t="str">
        <f>M86</f>
        <v>N/A</v>
      </c>
    </row>
    <row r="33" spans="2:19">
      <c r="B33" t="s">
        <v>183</v>
      </c>
      <c r="C33" t="s">
        <v>37</v>
      </c>
      <c r="D33" s="76">
        <v>0</v>
      </c>
      <c r="E33" s="79">
        <v>0</v>
      </c>
      <c r="F33" s="76">
        <v>0</v>
      </c>
      <c r="G33" s="79">
        <v>0</v>
      </c>
      <c r="H33" s="79"/>
      <c r="I33" s="79"/>
      <c r="J33" s="79"/>
      <c r="K33" s="79"/>
      <c r="Q33" s="409" t="str">
        <f>K89</f>
        <v>new mexico virtual academy Total</v>
      </c>
      <c r="R33" s="409" t="str">
        <f>L89</f>
        <v>N/A</v>
      </c>
      <c r="S33" s="409" t="str">
        <f>M89</f>
        <v>N/A</v>
      </c>
    </row>
    <row r="34" spans="2:19">
      <c r="C34" t="s">
        <v>38</v>
      </c>
      <c r="D34" s="76">
        <v>0</v>
      </c>
      <c r="E34" s="79">
        <v>0</v>
      </c>
      <c r="F34" s="76">
        <v>0</v>
      </c>
      <c r="G34" s="79">
        <v>0</v>
      </c>
      <c r="H34" s="79"/>
      <c r="I34" s="79"/>
      <c r="J34" s="79"/>
      <c r="K34" s="79"/>
      <c r="L34" s="79"/>
      <c r="M34" s="79"/>
      <c r="N34" t="s">
        <v>675</v>
      </c>
      <c r="Q34" s="409" t="str">
        <f>K92</f>
        <v>middle college high school Total</v>
      </c>
      <c r="R34" s="409" t="str">
        <f>L92</f>
        <v>N/A</v>
      </c>
      <c r="S34" s="409" t="str">
        <f>M92</f>
        <v>N/A</v>
      </c>
    </row>
    <row r="35" spans="2:19">
      <c r="B35" s="467" t="s">
        <v>330</v>
      </c>
      <c r="C35" s="467"/>
      <c r="D35" s="468">
        <v>0</v>
      </c>
      <c r="E35" s="469">
        <v>0</v>
      </c>
      <c r="F35" s="468">
        <v>0</v>
      </c>
      <c r="G35" s="469">
        <v>0</v>
      </c>
      <c r="H35" s="404"/>
      <c r="I35" s="79"/>
      <c r="J35" s="79"/>
      <c r="K35" s="79" t="str">
        <f>B35</f>
        <v>international school at mesa del sol Total</v>
      </c>
      <c r="L35" s="126" t="str">
        <f>IF(D35=0,"N/A",E35/D35)</f>
        <v>N/A</v>
      </c>
      <c r="M35" s="126" t="str">
        <f>IF(F35=0,"N/A",G35/F35)</f>
        <v>N/A</v>
      </c>
      <c r="Q35" s="409" t="str">
        <f>K95</f>
        <v>lindrith area heritage Total</v>
      </c>
      <c r="R35" s="409">
        <f>L95</f>
        <v>14250</v>
      </c>
      <c r="S35" s="409">
        <f>M95</f>
        <v>14261.25</v>
      </c>
    </row>
    <row r="36" spans="2:19">
      <c r="B36" t="s">
        <v>186</v>
      </c>
      <c r="C36" t="s">
        <v>37</v>
      </c>
      <c r="D36" s="76">
        <v>0</v>
      </c>
      <c r="E36" s="79">
        <v>0</v>
      </c>
      <c r="F36" s="76">
        <v>0</v>
      </c>
      <c r="G36" s="79">
        <v>0</v>
      </c>
      <c r="H36" s="79"/>
      <c r="I36" s="79"/>
      <c r="J36" s="79"/>
      <c r="K36" s="79"/>
      <c r="L36" s="79"/>
      <c r="M36" s="79"/>
      <c r="N36" t="s">
        <v>675</v>
      </c>
      <c r="Q36" s="409" t="str">
        <f>K98</f>
        <v>san diego riverside Total</v>
      </c>
      <c r="R36" s="409" t="str">
        <f>L98</f>
        <v>N/A</v>
      </c>
      <c r="S36" s="409" t="str">
        <f>M98</f>
        <v>N/A</v>
      </c>
    </row>
    <row r="37" spans="2:19">
      <c r="C37" t="s">
        <v>38</v>
      </c>
      <c r="D37" s="76">
        <v>0</v>
      </c>
      <c r="E37" s="79">
        <v>0</v>
      </c>
      <c r="F37" s="76">
        <v>0</v>
      </c>
      <c r="G37" s="79">
        <v>0</v>
      </c>
      <c r="H37" s="79"/>
      <c r="I37" s="79"/>
      <c r="J37" s="79"/>
      <c r="K37" s="79"/>
      <c r="L37" s="79"/>
      <c r="M37" s="79"/>
      <c r="Q37" s="409" t="str">
        <f>K101</f>
        <v>sidney gutierrez middle school Total</v>
      </c>
      <c r="R37" s="409" t="str">
        <f>L101</f>
        <v>N/A</v>
      </c>
      <c r="S37" s="409" t="str">
        <f>M101</f>
        <v>N/A</v>
      </c>
    </row>
    <row r="38" spans="2:19">
      <c r="B38" s="467" t="s">
        <v>336</v>
      </c>
      <c r="C38" s="467"/>
      <c r="D38" s="468">
        <v>0</v>
      </c>
      <c r="E38" s="469">
        <v>0</v>
      </c>
      <c r="F38" s="468">
        <v>0</v>
      </c>
      <c r="G38" s="469">
        <v>0</v>
      </c>
      <c r="H38" s="404"/>
      <c r="I38" s="79"/>
      <c r="J38" s="79"/>
      <c r="K38" s="79" t="str">
        <f>B38</f>
        <v>la academia de esperanza Total</v>
      </c>
      <c r="L38" s="126" t="str">
        <f>IF(D38=0,"N/A",E38/D38)</f>
        <v>N/A</v>
      </c>
      <c r="M38" s="126" t="str">
        <f>IF(F38=0,"N/A",G38/F38)</f>
        <v>N/A</v>
      </c>
      <c r="N38" t="s">
        <v>675</v>
      </c>
      <c r="Q38" s="409" t="str">
        <f>K104</f>
        <v>academy for technology and the classics Total</v>
      </c>
      <c r="R38" s="409" t="str">
        <f>L104</f>
        <v>N/A</v>
      </c>
      <c r="S38" s="409" t="str">
        <f>M104</f>
        <v>N/A</v>
      </c>
    </row>
    <row r="39" spans="2:19">
      <c r="B39" t="s">
        <v>193</v>
      </c>
      <c r="C39" t="s">
        <v>37</v>
      </c>
      <c r="D39" s="76">
        <v>0</v>
      </c>
      <c r="E39" s="79">
        <v>0</v>
      </c>
      <c r="F39" s="76">
        <v>0</v>
      </c>
      <c r="G39" s="79">
        <v>0</v>
      </c>
      <c r="H39" s="79"/>
      <c r="I39" s="79"/>
      <c r="J39" s="79"/>
      <c r="K39" s="79"/>
      <c r="Q39" s="409" t="str">
        <f>K107</f>
        <v>cottonwood valley charter school Total</v>
      </c>
      <c r="R39" s="409" t="str">
        <f>L107</f>
        <v>N/A</v>
      </c>
      <c r="S39" s="409" t="str">
        <f>M107</f>
        <v>N/A</v>
      </c>
    </row>
    <row r="40" spans="2:19">
      <c r="C40" t="s">
        <v>38</v>
      </c>
      <c r="D40" s="76">
        <v>0</v>
      </c>
      <c r="E40" s="79">
        <v>0</v>
      </c>
      <c r="F40" s="76">
        <v>0</v>
      </c>
      <c r="G40" s="79">
        <v>0</v>
      </c>
      <c r="H40" s="79"/>
      <c r="I40" s="79"/>
      <c r="J40" s="79"/>
      <c r="K40" s="79"/>
      <c r="L40" s="79"/>
      <c r="M40" s="79"/>
      <c r="N40" t="s">
        <v>675</v>
      </c>
      <c r="Q40" s="409" t="str">
        <f>K110</f>
        <v>anansi charter school Total</v>
      </c>
      <c r="R40" s="409" t="str">
        <f>L110</f>
        <v>N/A</v>
      </c>
      <c r="S40" s="409" t="str">
        <f>M110</f>
        <v>N/A</v>
      </c>
    </row>
    <row r="41" spans="2:19">
      <c r="B41" s="467" t="s">
        <v>350</v>
      </c>
      <c r="C41" s="467"/>
      <c r="D41" s="468">
        <v>0</v>
      </c>
      <c r="E41" s="469">
        <v>0</v>
      </c>
      <c r="F41" s="468">
        <v>0</v>
      </c>
      <c r="G41" s="469">
        <v>0</v>
      </c>
      <c r="H41" s="404"/>
      <c r="I41" s="79"/>
      <c r="J41" s="79"/>
      <c r="K41" s="79" t="str">
        <f>B41</f>
        <v>los puentes charter school Total</v>
      </c>
      <c r="L41" s="126" t="str">
        <f>IF(D41=0,"N/A",E41/D41)</f>
        <v>N/A</v>
      </c>
      <c r="M41" s="126" t="str">
        <f>IF(F41=0,"N/A",G41/F41)</f>
        <v>N/A</v>
      </c>
      <c r="Q41" s="409" t="str">
        <f>K113</f>
        <v>taos municipal charter school Total</v>
      </c>
      <c r="R41" s="409" t="str">
        <f>L113</f>
        <v>N/A</v>
      </c>
      <c r="S41" s="409" t="str">
        <f>M113</f>
        <v>N/A</v>
      </c>
    </row>
    <row r="42" spans="2:19">
      <c r="B42" t="s">
        <v>202</v>
      </c>
      <c r="C42" t="s">
        <v>37</v>
      </c>
      <c r="D42" s="76">
        <v>0</v>
      </c>
      <c r="E42" s="79">
        <v>0</v>
      </c>
      <c r="F42" s="76">
        <v>0</v>
      </c>
      <c r="G42" s="79">
        <v>0</v>
      </c>
      <c r="H42" s="79"/>
      <c r="I42" s="79"/>
      <c r="J42" s="79"/>
      <c r="K42" s="79"/>
      <c r="L42" s="79"/>
      <c r="M42" s="79"/>
      <c r="N42" t="s">
        <v>675</v>
      </c>
      <c r="Q42" s="409" t="str">
        <f>K116</f>
        <v>vista grande charter school Total</v>
      </c>
      <c r="R42" s="409">
        <f>L116</f>
        <v>32536</v>
      </c>
      <c r="S42" s="409">
        <f>M116</f>
        <v>32736</v>
      </c>
    </row>
    <row r="43" spans="2:19">
      <c r="C43" t="s">
        <v>38</v>
      </c>
      <c r="D43" s="76">
        <v>0</v>
      </c>
      <c r="E43" s="79">
        <v>0</v>
      </c>
      <c r="F43" s="76">
        <v>0</v>
      </c>
      <c r="G43" s="79">
        <v>0</v>
      </c>
      <c r="H43" s="79"/>
      <c r="I43" s="79"/>
      <c r="J43" s="79"/>
      <c r="K43" s="79"/>
      <c r="L43" s="79"/>
      <c r="M43" s="79"/>
      <c r="Q43" s="409" t="str">
        <f>K119</f>
        <v>rio gallinas school Total</v>
      </c>
      <c r="R43" s="409" t="str">
        <f>L119</f>
        <v>N/A</v>
      </c>
      <c r="S43" s="409" t="str">
        <f>M119</f>
        <v>N/A</v>
      </c>
    </row>
    <row r="44" spans="2:19">
      <c r="B44" s="467" t="s">
        <v>364</v>
      </c>
      <c r="C44" s="467"/>
      <c r="D44" s="468">
        <v>0</v>
      </c>
      <c r="E44" s="469">
        <v>0</v>
      </c>
      <c r="F44" s="468">
        <v>0</v>
      </c>
      <c r="G44" s="469">
        <v>0</v>
      </c>
      <c r="H44" s="404"/>
      <c r="I44" s="79"/>
      <c r="J44" s="79"/>
      <c r="K44" s="79" t="str">
        <f>B44</f>
        <v>montessori of the rio grande Total</v>
      </c>
      <c r="L44" s="126" t="str">
        <f>IF(D44=0,"N/A",E44/D44)</f>
        <v>N/A</v>
      </c>
      <c r="M44" s="126" t="str">
        <f>IF(F44=0,"N/A",G44/F44)</f>
        <v>N/A</v>
      </c>
      <c r="N44" t="s">
        <v>675</v>
      </c>
      <c r="Q44" s="409"/>
      <c r="R44" s="409">
        <f>SUM(R6:R43)</f>
        <v>276795.08999999997</v>
      </c>
      <c r="S44" s="409">
        <f>SUM(S6:S43)</f>
        <v>277507.33999999997</v>
      </c>
    </row>
    <row r="45" spans="2:19">
      <c r="B45" t="s">
        <v>205</v>
      </c>
      <c r="C45" t="s">
        <v>37</v>
      </c>
      <c r="D45" s="76">
        <v>0</v>
      </c>
      <c r="E45" s="79">
        <v>0</v>
      </c>
      <c r="F45" s="76">
        <v>0</v>
      </c>
      <c r="G45" s="79">
        <v>0</v>
      </c>
      <c r="H45" s="79"/>
      <c r="I45" s="79"/>
      <c r="J45" s="79"/>
      <c r="K45" s="79"/>
      <c r="Q45" s="409"/>
      <c r="R45" s="410">
        <f>R44-L120</f>
        <v>0</v>
      </c>
      <c r="S45" s="410">
        <f>S44-M120</f>
        <v>0</v>
      </c>
    </row>
    <row r="46" spans="2:19">
      <c r="C46" t="s">
        <v>38</v>
      </c>
      <c r="D46" s="76">
        <v>0</v>
      </c>
      <c r="E46" s="79">
        <v>0</v>
      </c>
      <c r="F46" s="76">
        <v>0</v>
      </c>
      <c r="G46" s="79">
        <v>0</v>
      </c>
      <c r="H46" s="79"/>
      <c r="I46" s="79"/>
      <c r="J46" s="79"/>
      <c r="K46" s="79"/>
      <c r="L46" s="79"/>
      <c r="M46" s="79"/>
      <c r="N46" t="s">
        <v>675</v>
      </c>
      <c r="Q46" s="409"/>
      <c r="R46" s="409"/>
      <c r="S46" s="409"/>
    </row>
    <row r="47" spans="2:19">
      <c r="B47" s="467" t="s">
        <v>370</v>
      </c>
      <c r="C47" s="467"/>
      <c r="D47" s="468">
        <v>0</v>
      </c>
      <c r="E47" s="469">
        <v>0</v>
      </c>
      <c r="F47" s="468">
        <v>0</v>
      </c>
      <c r="G47" s="469">
        <v>0</v>
      </c>
      <c r="H47" s="404"/>
      <c r="I47" s="79"/>
      <c r="J47" s="79"/>
      <c r="K47" s="79" t="str">
        <f>B47</f>
        <v>mountain mahogany community school Total</v>
      </c>
      <c r="L47" s="126" t="str">
        <f>IF(D47=0,"N/A",E47/D47)</f>
        <v>N/A</v>
      </c>
      <c r="M47" s="126" t="str">
        <f>IF(F47=0,"N/A",G47/F47)</f>
        <v>N/A</v>
      </c>
      <c r="Q47" s="409"/>
      <c r="R47" s="409"/>
      <c r="S47" s="409"/>
    </row>
    <row r="48" spans="2:19">
      <c r="B48" t="s">
        <v>206</v>
      </c>
      <c r="C48" t="s">
        <v>37</v>
      </c>
      <c r="D48" s="76">
        <v>0</v>
      </c>
      <c r="E48" s="79">
        <v>0</v>
      </c>
      <c r="F48" s="76">
        <v>0</v>
      </c>
      <c r="G48" s="79">
        <v>0</v>
      </c>
      <c r="H48" s="79"/>
      <c r="I48" s="79"/>
      <c r="J48" s="79"/>
      <c r="K48" s="79"/>
      <c r="L48" s="79"/>
      <c r="M48" s="79"/>
      <c r="N48" t="s">
        <v>675</v>
      </c>
      <c r="Q48" s="409"/>
      <c r="R48" s="409"/>
      <c r="S48" s="409"/>
    </row>
    <row r="49" spans="2:19">
      <c r="C49" t="s">
        <v>38</v>
      </c>
      <c r="D49" s="76">
        <v>0</v>
      </c>
      <c r="E49" s="79">
        <v>0</v>
      </c>
      <c r="F49" s="76">
        <v>0</v>
      </c>
      <c r="G49" s="79">
        <v>0</v>
      </c>
      <c r="H49" s="79"/>
      <c r="I49" s="79"/>
      <c r="J49" s="79"/>
      <c r="K49" s="79"/>
      <c r="L49" s="79"/>
      <c r="M49" s="79"/>
      <c r="Q49" s="409"/>
      <c r="R49" s="409"/>
      <c r="S49" s="409"/>
    </row>
    <row r="50" spans="2:19">
      <c r="B50" s="467" t="s">
        <v>372</v>
      </c>
      <c r="C50" s="467"/>
      <c r="D50" s="468">
        <v>0</v>
      </c>
      <c r="E50" s="469">
        <v>0</v>
      </c>
      <c r="F50" s="468">
        <v>0</v>
      </c>
      <c r="G50" s="469">
        <v>0</v>
      </c>
      <c r="H50" s="404"/>
      <c r="I50" s="79"/>
      <c r="J50" s="79"/>
      <c r="K50" s="79" t="str">
        <f>B50</f>
        <v>native american community academy Total</v>
      </c>
      <c r="L50" s="126" t="str">
        <f>IF(D50=0,"N/A",E50/D50)</f>
        <v>N/A</v>
      </c>
      <c r="M50" s="126" t="str">
        <f>IF(F50=0,"N/A",G50/F50)</f>
        <v>N/A</v>
      </c>
      <c r="N50" t="s">
        <v>675</v>
      </c>
      <c r="Q50" s="409"/>
      <c r="R50" s="409"/>
      <c r="S50" s="409"/>
    </row>
    <row r="51" spans="2:19">
      <c r="B51" t="s">
        <v>210</v>
      </c>
      <c r="C51" t="s">
        <v>37</v>
      </c>
      <c r="D51" s="76">
        <v>0</v>
      </c>
      <c r="E51" s="79">
        <v>0</v>
      </c>
      <c r="F51" s="76">
        <v>0</v>
      </c>
      <c r="G51" s="79">
        <v>0</v>
      </c>
      <c r="H51" s="79"/>
      <c r="I51" s="79"/>
      <c r="J51" s="79"/>
      <c r="K51" s="79"/>
      <c r="Q51" s="409"/>
      <c r="R51" s="409"/>
      <c r="S51" s="409"/>
    </row>
    <row r="52" spans="2:19">
      <c r="C52" t="s">
        <v>38</v>
      </c>
      <c r="D52" s="76">
        <v>0</v>
      </c>
      <c r="E52" s="79">
        <v>0</v>
      </c>
      <c r="F52" s="76">
        <v>0</v>
      </c>
      <c r="G52" s="79">
        <v>0</v>
      </c>
      <c r="H52" s="79"/>
      <c r="I52" s="79"/>
      <c r="J52" s="79"/>
      <c r="K52" s="79"/>
      <c r="L52" s="79"/>
      <c r="M52" s="79"/>
      <c r="N52" t="s">
        <v>675</v>
      </c>
      <c r="Q52" s="409"/>
      <c r="R52" s="409"/>
      <c r="S52" s="409"/>
    </row>
    <row r="53" spans="2:19">
      <c r="B53" s="467" t="s">
        <v>376</v>
      </c>
      <c r="C53" s="467"/>
      <c r="D53" s="468">
        <v>0</v>
      </c>
      <c r="E53" s="469">
        <v>0</v>
      </c>
      <c r="F53" s="468">
        <v>0</v>
      </c>
      <c r="G53" s="469">
        <v>0</v>
      </c>
      <c r="H53" s="404"/>
      <c r="I53" s="79"/>
      <c r="J53" s="79"/>
      <c r="K53" s="79" t="str">
        <f>B53</f>
        <v>new mexico international school Total</v>
      </c>
      <c r="L53" s="126" t="str">
        <f>IF(D53=0,"N/A",E53/D53)</f>
        <v>N/A</v>
      </c>
      <c r="M53" s="126" t="str">
        <f>IF(F53=0,"N/A",G53/F53)</f>
        <v>N/A</v>
      </c>
    </row>
    <row r="54" spans="2:19">
      <c r="B54" t="s">
        <v>214</v>
      </c>
      <c r="C54" t="s">
        <v>37</v>
      </c>
      <c r="D54" s="76">
        <v>0</v>
      </c>
      <c r="E54" s="79">
        <v>0</v>
      </c>
      <c r="F54" s="76">
        <v>0</v>
      </c>
      <c r="G54" s="79">
        <v>0</v>
      </c>
      <c r="H54" s="79"/>
      <c r="I54" s="79"/>
      <c r="J54" s="79"/>
      <c r="K54" s="79"/>
      <c r="L54" s="79"/>
      <c r="M54" s="79"/>
      <c r="N54" t="s">
        <v>675</v>
      </c>
    </row>
    <row r="55" spans="2:19">
      <c r="C55" t="s">
        <v>38</v>
      </c>
      <c r="D55" s="76">
        <v>0</v>
      </c>
      <c r="E55" s="79">
        <v>0</v>
      </c>
      <c r="F55" s="76">
        <v>0</v>
      </c>
      <c r="G55" s="79">
        <v>0</v>
      </c>
      <c r="H55" s="79"/>
      <c r="I55" s="79"/>
      <c r="J55" s="79"/>
      <c r="K55" s="79"/>
      <c r="L55" s="79"/>
      <c r="M55" s="79"/>
    </row>
    <row r="56" spans="2:19">
      <c r="B56" s="467" t="s">
        <v>380</v>
      </c>
      <c r="C56" s="467"/>
      <c r="D56" s="468">
        <v>0</v>
      </c>
      <c r="E56" s="469">
        <v>0</v>
      </c>
      <c r="F56" s="468">
        <v>0</v>
      </c>
      <c r="G56" s="469">
        <v>0</v>
      </c>
      <c r="H56" s="404"/>
      <c r="I56" s="79"/>
      <c r="J56" s="79"/>
      <c r="K56" s="79" t="str">
        <f>B56</f>
        <v>nuestros valores charter school Total</v>
      </c>
      <c r="L56" s="126" t="str">
        <f>IF(D56=0,"N/A",E56/D56)</f>
        <v>N/A</v>
      </c>
      <c r="M56" s="126" t="str">
        <f>IF(F56=0,"N/A",G56/F56)</f>
        <v>N/A</v>
      </c>
      <c r="N56" t="s">
        <v>675</v>
      </c>
    </row>
    <row r="57" spans="2:19">
      <c r="B57" t="s">
        <v>215</v>
      </c>
      <c r="C57" t="s">
        <v>37</v>
      </c>
      <c r="D57" s="76">
        <v>0.4</v>
      </c>
      <c r="E57" s="79">
        <v>19999</v>
      </c>
      <c r="F57" s="76">
        <v>0.4</v>
      </c>
      <c r="G57" s="79">
        <v>19999</v>
      </c>
      <c r="H57" s="79"/>
      <c r="I57" s="79"/>
      <c r="J57" s="79"/>
      <c r="K57" s="79"/>
    </row>
    <row r="58" spans="2:19">
      <c r="C58" t="s">
        <v>38</v>
      </c>
      <c r="D58" s="76">
        <v>0</v>
      </c>
      <c r="E58" s="79">
        <v>0</v>
      </c>
      <c r="F58" s="76">
        <v>0</v>
      </c>
      <c r="G58" s="79">
        <v>0</v>
      </c>
      <c r="H58" s="79"/>
      <c r="I58" s="79"/>
      <c r="J58" s="79"/>
      <c r="K58" s="79"/>
      <c r="L58" s="79"/>
      <c r="M58" s="79"/>
      <c r="N58" t="s">
        <v>675</v>
      </c>
    </row>
    <row r="59" spans="2:19">
      <c r="B59" s="467" t="s">
        <v>386</v>
      </c>
      <c r="C59" s="467"/>
      <c r="D59" s="468">
        <v>0.4</v>
      </c>
      <c r="E59" s="469">
        <v>19999</v>
      </c>
      <c r="F59" s="468">
        <v>0.4</v>
      </c>
      <c r="G59" s="469">
        <v>19999</v>
      </c>
      <c r="H59" s="404"/>
      <c r="I59" s="79"/>
      <c r="J59" s="79"/>
      <c r="K59" s="79" t="str">
        <f>B59</f>
        <v>public academy for performing arts Total</v>
      </c>
      <c r="L59" s="126">
        <f>IF(D59=0,"N/A",E59/D59)</f>
        <v>49997.5</v>
      </c>
      <c r="M59" s="126">
        <f>IF(F59=0,"N/A",G59/F59)</f>
        <v>49997.5</v>
      </c>
    </row>
    <row r="60" spans="2:19">
      <c r="B60" t="s">
        <v>219</v>
      </c>
      <c r="C60" t="s">
        <v>37</v>
      </c>
      <c r="D60" s="76">
        <v>0</v>
      </c>
      <c r="E60" s="79">
        <v>0</v>
      </c>
      <c r="F60" s="76">
        <v>0</v>
      </c>
      <c r="G60" s="79">
        <v>0</v>
      </c>
      <c r="H60" s="79"/>
      <c r="I60" s="79"/>
      <c r="J60" s="79"/>
      <c r="K60" s="79"/>
      <c r="L60" s="79"/>
      <c r="M60" s="79"/>
      <c r="N60" t="s">
        <v>675</v>
      </c>
    </row>
    <row r="61" spans="2:19">
      <c r="C61" t="s">
        <v>38</v>
      </c>
      <c r="D61" s="76">
        <v>0</v>
      </c>
      <c r="E61" s="79">
        <v>0</v>
      </c>
      <c r="F61" s="76">
        <v>0</v>
      </c>
      <c r="G61" s="79">
        <v>0</v>
      </c>
      <c r="H61" s="79"/>
      <c r="I61" s="79"/>
      <c r="J61" s="79"/>
      <c r="K61" s="79"/>
      <c r="L61" s="79"/>
      <c r="M61" s="79"/>
    </row>
    <row r="62" spans="2:19">
      <c r="B62" s="467" t="s">
        <v>394</v>
      </c>
      <c r="C62" s="467"/>
      <c r="D62" s="468">
        <v>0</v>
      </c>
      <c r="E62" s="469">
        <v>0</v>
      </c>
      <c r="F62" s="468">
        <v>0</v>
      </c>
      <c r="G62" s="469">
        <v>0</v>
      </c>
      <c r="H62" s="404"/>
      <c r="I62" s="79"/>
      <c r="J62" s="79"/>
      <c r="K62" s="79" t="str">
        <f>B62</f>
        <v>robert f. kennedy charter school Total</v>
      </c>
      <c r="L62" s="126" t="str">
        <f>IF(D62=0,"N/A",E62/D62)</f>
        <v>N/A</v>
      </c>
      <c r="M62" s="126" t="str">
        <f>IF(F62=0,"N/A",G62/F62)</f>
        <v>N/A</v>
      </c>
      <c r="N62" t="s">
        <v>675</v>
      </c>
    </row>
    <row r="63" spans="2:19">
      <c r="B63" t="s">
        <v>225</v>
      </c>
      <c r="C63" t="s">
        <v>37</v>
      </c>
      <c r="D63" s="76">
        <v>0</v>
      </c>
      <c r="E63" s="79">
        <v>0</v>
      </c>
      <c r="F63" s="76">
        <v>0</v>
      </c>
      <c r="G63" s="79">
        <v>0</v>
      </c>
      <c r="H63" s="79"/>
      <c r="I63" s="79"/>
      <c r="J63" s="79"/>
      <c r="K63" s="79"/>
    </row>
    <row r="64" spans="2:19">
      <c r="C64" t="s">
        <v>38</v>
      </c>
      <c r="D64" s="76">
        <v>0</v>
      </c>
      <c r="E64" s="79">
        <v>0</v>
      </c>
      <c r="F64" s="76">
        <v>0</v>
      </c>
      <c r="G64" s="79">
        <v>0</v>
      </c>
      <c r="H64" s="79"/>
      <c r="I64" s="79"/>
      <c r="J64" s="79"/>
      <c r="K64" s="79"/>
      <c r="L64" s="79"/>
      <c r="M64" s="79"/>
      <c r="N64" t="s">
        <v>675</v>
      </c>
    </row>
    <row r="65" spans="1:14">
      <c r="B65" s="467" t="s">
        <v>406</v>
      </c>
      <c r="C65" s="467"/>
      <c r="D65" s="468">
        <v>0</v>
      </c>
      <c r="E65" s="469">
        <v>0</v>
      </c>
      <c r="F65" s="468">
        <v>0</v>
      </c>
      <c r="G65" s="469">
        <v>0</v>
      </c>
      <c r="H65" s="404"/>
      <c r="I65" s="79"/>
      <c r="J65" s="79"/>
      <c r="K65" s="79" t="str">
        <f>B65</f>
        <v>siembra leadership high school Total</v>
      </c>
      <c r="L65" s="126" t="str">
        <f>IF(D65=0,"N/A",E65/D65)</f>
        <v>N/A</v>
      </c>
      <c r="M65" s="126" t="str">
        <f>IF(F65=0,"N/A",G65/F65)</f>
        <v>N/A</v>
      </c>
    </row>
    <row r="66" spans="1:14">
      <c r="B66" t="s">
        <v>228</v>
      </c>
      <c r="C66" t="s">
        <v>37</v>
      </c>
      <c r="D66" s="76">
        <v>0</v>
      </c>
      <c r="E66" s="79">
        <v>0</v>
      </c>
      <c r="F66" s="76">
        <v>0</v>
      </c>
      <c r="G66" s="79">
        <v>0</v>
      </c>
      <c r="H66" s="79"/>
      <c r="I66" s="79"/>
      <c r="J66" s="79"/>
      <c r="K66" s="79"/>
      <c r="L66" s="79"/>
      <c r="M66" s="79"/>
      <c r="N66" t="s">
        <v>675</v>
      </c>
    </row>
    <row r="67" spans="1:14">
      <c r="C67" t="s">
        <v>38</v>
      </c>
      <c r="D67" s="76">
        <v>0</v>
      </c>
      <c r="E67" s="79">
        <v>0</v>
      </c>
      <c r="F67" s="76">
        <v>0</v>
      </c>
      <c r="G67" s="79">
        <v>0</v>
      </c>
      <c r="H67" s="79"/>
      <c r="I67" s="79"/>
      <c r="J67" s="79"/>
      <c r="K67" s="79"/>
      <c r="L67" s="79"/>
      <c r="M67" s="79"/>
    </row>
    <row r="68" spans="1:14">
      <c r="B68" s="467" t="s">
        <v>410</v>
      </c>
      <c r="C68" s="467"/>
      <c r="D68" s="468">
        <v>0</v>
      </c>
      <c r="E68" s="469">
        <v>0</v>
      </c>
      <c r="F68" s="468">
        <v>0</v>
      </c>
      <c r="G68" s="469">
        <v>0</v>
      </c>
      <c r="H68" s="404"/>
      <c r="I68" s="79"/>
      <c r="J68" s="79"/>
      <c r="K68" s="79" t="str">
        <f>B68</f>
        <v>south valley academy Total</v>
      </c>
      <c r="L68" s="126" t="str">
        <f>IF(D68=0,"N/A",E68/D68)</f>
        <v>N/A</v>
      </c>
      <c r="M68" s="126" t="str">
        <f>IF(F68=0,"N/A",G68/F68)</f>
        <v>N/A</v>
      </c>
      <c r="N68" t="s">
        <v>675</v>
      </c>
    </row>
    <row r="69" spans="1:14">
      <c r="B69" t="s">
        <v>241</v>
      </c>
      <c r="C69" t="s">
        <v>37</v>
      </c>
      <c r="D69" s="76">
        <v>0</v>
      </c>
      <c r="E69" s="79">
        <v>0</v>
      </c>
      <c r="F69" s="76">
        <v>0</v>
      </c>
      <c r="G69" s="79">
        <v>0</v>
      </c>
      <c r="H69" s="79"/>
      <c r="I69" s="79"/>
      <c r="J69" s="79"/>
      <c r="K69" s="79"/>
    </row>
    <row r="70" spans="1:14">
      <c r="C70" t="s">
        <v>38</v>
      </c>
      <c r="D70" s="76">
        <v>0</v>
      </c>
      <c r="E70" s="79">
        <v>0</v>
      </c>
      <c r="F70" s="76">
        <v>0</v>
      </c>
      <c r="G70" s="79">
        <v>0</v>
      </c>
      <c r="H70" s="79"/>
      <c r="I70" s="79"/>
      <c r="J70" s="79"/>
      <c r="K70" s="79"/>
      <c r="L70" s="79"/>
      <c r="M70" s="79"/>
      <c r="N70" t="s">
        <v>675</v>
      </c>
    </row>
    <row r="71" spans="1:14">
      <c r="B71" s="467" t="s">
        <v>430</v>
      </c>
      <c r="C71" s="467"/>
      <c r="D71" s="468">
        <v>0</v>
      </c>
      <c r="E71" s="469">
        <v>0</v>
      </c>
      <c r="F71" s="468">
        <v>0</v>
      </c>
      <c r="G71" s="469">
        <v>0</v>
      </c>
      <c r="H71" s="404"/>
      <c r="I71" s="79"/>
      <c r="J71" s="79"/>
      <c r="K71" s="79" t="str">
        <f>B71</f>
        <v>twenty first century public school Total</v>
      </c>
      <c r="L71" s="126" t="str">
        <f>IF(D71=0,"N/A",E71/D71)</f>
        <v>N/A</v>
      </c>
      <c r="M71" s="126" t="str">
        <f>IF(F71=0,"N/A",G71/F71)</f>
        <v>N/A</v>
      </c>
    </row>
    <row r="72" spans="1:14">
      <c r="A72" t="s">
        <v>64</v>
      </c>
      <c r="B72" t="s">
        <v>204</v>
      </c>
      <c r="C72" t="s">
        <v>37</v>
      </c>
      <c r="D72" s="76">
        <v>0</v>
      </c>
      <c r="E72" s="79">
        <v>0</v>
      </c>
      <c r="F72" s="76">
        <v>0</v>
      </c>
      <c r="G72" s="79">
        <v>0</v>
      </c>
      <c r="H72" s="79"/>
      <c r="I72" s="79"/>
      <c r="J72" s="79"/>
      <c r="K72" s="79"/>
      <c r="L72" s="79"/>
      <c r="M72" s="79"/>
      <c r="N72" t="s">
        <v>675</v>
      </c>
    </row>
    <row r="73" spans="1:14">
      <c r="C73" t="s">
        <v>38</v>
      </c>
      <c r="D73" s="76">
        <v>0</v>
      </c>
      <c r="E73" s="79">
        <v>0</v>
      </c>
      <c r="F73" s="76">
        <v>0</v>
      </c>
      <c r="G73" s="79">
        <v>0</v>
      </c>
      <c r="H73" s="79"/>
      <c r="I73" s="79"/>
      <c r="J73" s="79"/>
      <c r="K73" s="79"/>
      <c r="L73" s="79"/>
      <c r="M73" s="79"/>
    </row>
    <row r="74" spans="1:14">
      <c r="B74" s="467" t="s">
        <v>368</v>
      </c>
      <c r="C74" s="467"/>
      <c r="D74" s="468">
        <v>0</v>
      </c>
      <c r="E74" s="469">
        <v>0</v>
      </c>
      <c r="F74" s="468">
        <v>0</v>
      </c>
      <c r="G74" s="469">
        <v>0</v>
      </c>
      <c r="H74" s="404"/>
      <c r="I74" s="79"/>
      <c r="J74" s="79"/>
      <c r="K74" s="79" t="str">
        <f>B74</f>
        <v>mosaic academy charter Total</v>
      </c>
      <c r="L74" s="126" t="str">
        <f>IF(D74=0,"N/A",E74/D74)</f>
        <v>N/A</v>
      </c>
      <c r="M74" s="126" t="str">
        <f>IF(F74=0,"N/A",G74/F74)</f>
        <v>N/A</v>
      </c>
      <c r="N74" t="s">
        <v>675</v>
      </c>
    </row>
    <row r="75" spans="1:14">
      <c r="A75" t="s">
        <v>68</v>
      </c>
      <c r="B75" t="s">
        <v>185</v>
      </c>
      <c r="C75" t="s">
        <v>37</v>
      </c>
      <c r="D75" s="76">
        <v>1</v>
      </c>
      <c r="E75" s="79">
        <v>46520</v>
      </c>
      <c r="F75" s="76">
        <v>1</v>
      </c>
      <c r="G75" s="79">
        <v>47020</v>
      </c>
      <c r="H75" s="79"/>
      <c r="I75" s="79"/>
      <c r="J75" s="79"/>
      <c r="K75" s="79"/>
    </row>
    <row r="76" spans="1:14">
      <c r="C76" t="s">
        <v>38</v>
      </c>
      <c r="D76" s="76">
        <v>0</v>
      </c>
      <c r="E76" s="79">
        <v>0</v>
      </c>
      <c r="F76" s="76">
        <v>0</v>
      </c>
      <c r="G76" s="79">
        <v>0</v>
      </c>
      <c r="H76" s="79"/>
      <c r="I76" s="79"/>
      <c r="J76" s="79"/>
      <c r="K76" s="79"/>
      <c r="L76" s="79"/>
      <c r="M76" s="79"/>
      <c r="N76" t="s">
        <v>675</v>
      </c>
    </row>
    <row r="77" spans="1:14">
      <c r="B77" s="467" t="s">
        <v>333</v>
      </c>
      <c r="C77" s="467"/>
      <c r="D77" s="468">
        <v>1</v>
      </c>
      <c r="E77" s="469">
        <v>46520</v>
      </c>
      <c r="F77" s="468">
        <v>1</v>
      </c>
      <c r="G77" s="469">
        <v>47020</v>
      </c>
      <c r="H77" s="404"/>
      <c r="I77" s="79"/>
      <c r="J77" s="79"/>
      <c r="K77" s="79" t="str">
        <f>B77</f>
        <v>jefferson montessori academy Total</v>
      </c>
      <c r="L77" s="126">
        <f>IF(D77=0,"N/A",E77/D77)</f>
        <v>46520</v>
      </c>
      <c r="M77" s="126">
        <f>IF(F77=0,"N/A",G77/F77)</f>
        <v>47020</v>
      </c>
    </row>
    <row r="78" spans="1:14">
      <c r="B78" t="s">
        <v>216</v>
      </c>
      <c r="C78" t="s">
        <v>37</v>
      </c>
      <c r="D78" s="76">
        <v>0</v>
      </c>
      <c r="E78" s="79">
        <v>0</v>
      </c>
      <c r="F78" s="76">
        <v>0</v>
      </c>
      <c r="G78" s="79">
        <v>0</v>
      </c>
      <c r="H78" s="79"/>
      <c r="I78" s="79"/>
      <c r="J78" s="79"/>
      <c r="K78" s="79"/>
      <c r="L78" s="79"/>
      <c r="M78" s="79"/>
      <c r="N78" t="s">
        <v>675</v>
      </c>
    </row>
    <row r="79" spans="1:14">
      <c r="C79" t="s">
        <v>38</v>
      </c>
      <c r="D79" s="76">
        <v>0</v>
      </c>
      <c r="E79" s="79">
        <v>0</v>
      </c>
      <c r="F79" s="76">
        <v>0</v>
      </c>
      <c r="G79" s="79">
        <v>0</v>
      </c>
      <c r="H79" s="79"/>
      <c r="I79" s="79"/>
      <c r="J79" s="79"/>
      <c r="K79" s="79"/>
    </row>
    <row r="80" spans="1:14">
      <c r="B80" s="467" t="s">
        <v>382</v>
      </c>
      <c r="C80" s="467"/>
      <c r="D80" s="468">
        <v>0</v>
      </c>
      <c r="E80" s="469">
        <v>0</v>
      </c>
      <c r="F80" s="468">
        <v>0</v>
      </c>
      <c r="G80" s="469">
        <v>0</v>
      </c>
      <c r="H80" s="404"/>
      <c r="I80" s="79"/>
      <c r="J80" s="79"/>
      <c r="K80" s="79" t="str">
        <f>B80</f>
        <v>pecos connections academy Total</v>
      </c>
      <c r="L80" s="126" t="str">
        <f>IF(D80=0,"N/A",E80/D80)</f>
        <v>N/A</v>
      </c>
      <c r="M80" s="126" t="str">
        <f>IF(F80=0,"N/A",G80/F80)</f>
        <v>N/A</v>
      </c>
      <c r="N80" t="s">
        <v>675</v>
      </c>
    </row>
    <row r="81" spans="1:13">
      <c r="A81" t="s">
        <v>72</v>
      </c>
      <c r="B81" t="s">
        <v>203</v>
      </c>
      <c r="C81" t="s">
        <v>37</v>
      </c>
      <c r="D81" s="76">
        <v>1</v>
      </c>
      <c r="E81" s="79">
        <v>35000</v>
      </c>
      <c r="F81" s="76">
        <v>1</v>
      </c>
      <c r="G81" s="79">
        <v>35000</v>
      </c>
      <c r="H81" s="79"/>
      <c r="I81" s="79"/>
      <c r="J81" s="79"/>
      <c r="K81" s="79"/>
    </row>
    <row r="82" spans="1:13">
      <c r="C82" t="s">
        <v>38</v>
      </c>
      <c r="D82" s="76">
        <v>0</v>
      </c>
      <c r="E82" s="79">
        <v>0</v>
      </c>
      <c r="F82" s="76">
        <v>0</v>
      </c>
      <c r="G82" s="79">
        <v>0</v>
      </c>
      <c r="H82" s="79"/>
      <c r="I82" s="79"/>
      <c r="J82" s="79"/>
      <c r="K82" s="79"/>
      <c r="L82" s="79"/>
      <c r="M82" s="79"/>
    </row>
    <row r="83" spans="1:13">
      <c r="B83" s="467" t="s">
        <v>366</v>
      </c>
      <c r="C83" s="467"/>
      <c r="D83" s="468">
        <v>1</v>
      </c>
      <c r="E83" s="469">
        <v>35000</v>
      </c>
      <c r="F83" s="468">
        <v>1</v>
      </c>
      <c r="G83" s="469">
        <v>35000</v>
      </c>
      <c r="H83" s="404"/>
      <c r="J83" s="79"/>
      <c r="K83" s="79" t="str">
        <f>B83</f>
        <v>moreno valley Total</v>
      </c>
      <c r="L83" s="126">
        <f>IF(D83=0,"N/A",E83/D83)</f>
        <v>35000</v>
      </c>
      <c r="M83" s="126">
        <f>IF(F83=0,"N/A",G83/F83)</f>
        <v>35000</v>
      </c>
    </row>
    <row r="84" spans="1:13">
      <c r="A84" t="s">
        <v>79</v>
      </c>
      <c r="B84" t="s">
        <v>173</v>
      </c>
      <c r="C84" t="s">
        <v>37</v>
      </c>
      <c r="D84" s="76">
        <v>0</v>
      </c>
      <c r="E84" s="79">
        <v>0</v>
      </c>
      <c r="F84" s="76">
        <v>0</v>
      </c>
      <c r="G84" s="79">
        <v>0</v>
      </c>
      <c r="H84" s="79"/>
      <c r="J84" s="79"/>
      <c r="K84" s="79"/>
      <c r="L84" s="79"/>
      <c r="M84" s="79"/>
    </row>
    <row r="85" spans="1:13">
      <c r="C85" t="s">
        <v>38</v>
      </c>
      <c r="D85" s="76">
        <v>0</v>
      </c>
      <c r="E85" s="79">
        <v>0</v>
      </c>
      <c r="F85" s="76">
        <v>0</v>
      </c>
      <c r="G85" s="79">
        <v>0</v>
      </c>
      <c r="H85" s="79"/>
      <c r="J85" s="79"/>
      <c r="K85" s="79"/>
      <c r="L85" s="79"/>
      <c r="M85" s="79"/>
    </row>
    <row r="86" spans="1:13">
      <c r="B86" s="467" t="s">
        <v>298</v>
      </c>
      <c r="C86" s="467"/>
      <c r="D86" s="468">
        <v>0</v>
      </c>
      <c r="E86" s="469">
        <v>0</v>
      </c>
      <c r="F86" s="468">
        <v>0</v>
      </c>
      <c r="G86" s="469">
        <v>0</v>
      </c>
      <c r="H86" s="404"/>
      <c r="J86" s="79"/>
      <c r="K86" s="79" t="str">
        <f>B86</f>
        <v>deming cesar chavez charter high school Total</v>
      </c>
      <c r="L86" s="126" t="str">
        <f>IF(D86=0,"N/A",E86/D86)</f>
        <v>N/A</v>
      </c>
      <c r="M86" s="126" t="str">
        <f>IF(F86=0,"N/A",G86/F86)</f>
        <v>N/A</v>
      </c>
    </row>
    <row r="87" spans="1:13">
      <c r="A87" t="s">
        <v>88</v>
      </c>
      <c r="B87" t="s">
        <v>211</v>
      </c>
      <c r="C87" t="s">
        <v>37</v>
      </c>
      <c r="D87" s="76">
        <v>0</v>
      </c>
      <c r="E87" s="79">
        <v>0</v>
      </c>
      <c r="F87" s="76">
        <v>0</v>
      </c>
      <c r="G87" s="79">
        <v>0</v>
      </c>
      <c r="H87" s="79"/>
      <c r="J87" s="79"/>
      <c r="K87" s="79"/>
    </row>
    <row r="88" spans="1:13">
      <c r="C88" t="s">
        <v>38</v>
      </c>
      <c r="D88" s="76">
        <v>0</v>
      </c>
      <c r="E88" s="79">
        <v>0</v>
      </c>
      <c r="F88" s="76">
        <v>0</v>
      </c>
      <c r="G88" s="79">
        <v>0</v>
      </c>
      <c r="H88" s="79"/>
      <c r="J88" s="79"/>
      <c r="K88" s="79"/>
      <c r="L88" s="79"/>
      <c r="M88" s="79"/>
    </row>
    <row r="89" spans="1:13">
      <c r="B89" s="467" t="s">
        <v>378</v>
      </c>
      <c r="C89" s="467"/>
      <c r="D89" s="468">
        <v>0</v>
      </c>
      <c r="E89" s="469">
        <v>0</v>
      </c>
      <c r="F89" s="468">
        <v>0</v>
      </c>
      <c r="G89" s="469">
        <v>0</v>
      </c>
      <c r="H89" s="404"/>
      <c r="J89" s="79"/>
      <c r="K89" s="79" t="str">
        <f>B89</f>
        <v>new mexico virtual academy Total</v>
      </c>
      <c r="L89" s="126" t="str">
        <f>IF(D89=0,"N/A",E89/D89)</f>
        <v>N/A</v>
      </c>
      <c r="M89" s="126" t="str">
        <f>IF(F89=0,"N/A",G89/F89)</f>
        <v>N/A</v>
      </c>
    </row>
    <row r="90" spans="1:13">
      <c r="A90" t="s">
        <v>198</v>
      </c>
      <c r="B90" t="s">
        <v>197</v>
      </c>
      <c r="C90" t="s">
        <v>37</v>
      </c>
      <c r="D90" s="76">
        <v>0</v>
      </c>
      <c r="E90" s="79">
        <v>0</v>
      </c>
      <c r="F90" s="76">
        <v>0</v>
      </c>
      <c r="G90" s="79">
        <v>0</v>
      </c>
      <c r="H90" s="79"/>
      <c r="J90" s="79"/>
      <c r="K90" s="79"/>
      <c r="L90" s="79"/>
      <c r="M90" s="79"/>
    </row>
    <row r="91" spans="1:13">
      <c r="C91" t="s">
        <v>38</v>
      </c>
      <c r="D91" s="76">
        <v>0</v>
      </c>
      <c r="E91" s="79">
        <v>0</v>
      </c>
      <c r="F91" s="76">
        <v>0</v>
      </c>
      <c r="G91" s="79">
        <v>0</v>
      </c>
      <c r="H91" s="79"/>
      <c r="J91" s="79"/>
      <c r="K91" s="79"/>
      <c r="L91" s="79"/>
      <c r="M91" s="79"/>
    </row>
    <row r="92" spans="1:13">
      <c r="B92" s="467" t="s">
        <v>360</v>
      </c>
      <c r="C92" s="467"/>
      <c r="D92" s="468">
        <v>0</v>
      </c>
      <c r="E92" s="469">
        <v>0</v>
      </c>
      <c r="F92" s="468">
        <v>0</v>
      </c>
      <c r="G92" s="469">
        <v>0</v>
      </c>
      <c r="H92" s="404"/>
      <c r="J92" s="79"/>
      <c r="K92" s="79" t="str">
        <f>B92</f>
        <v>middle college high school Total</v>
      </c>
      <c r="L92" s="126" t="str">
        <f>IF(D92=0,"N/A",E92/D92)</f>
        <v>N/A</v>
      </c>
      <c r="M92" s="126" t="str">
        <f>IF(F92=0,"N/A",G92/F92)</f>
        <v>N/A</v>
      </c>
    </row>
    <row r="93" spans="1:13">
      <c r="A93" t="s">
        <v>102</v>
      </c>
      <c r="B93" t="s">
        <v>192</v>
      </c>
      <c r="C93" t="s">
        <v>37</v>
      </c>
      <c r="D93" s="76">
        <v>0.8</v>
      </c>
      <c r="E93" s="79">
        <v>11400</v>
      </c>
      <c r="F93" s="76">
        <v>0.8</v>
      </c>
      <c r="G93" s="79">
        <v>11409</v>
      </c>
      <c r="H93" s="79"/>
      <c r="J93" s="79"/>
      <c r="K93" s="79"/>
    </row>
    <row r="94" spans="1:13">
      <c r="C94" t="s">
        <v>38</v>
      </c>
      <c r="D94" s="76">
        <v>0</v>
      </c>
      <c r="E94" s="79">
        <v>0</v>
      </c>
      <c r="F94" s="76">
        <v>0</v>
      </c>
      <c r="G94" s="79">
        <v>0</v>
      </c>
      <c r="H94" s="79"/>
      <c r="J94" s="79"/>
      <c r="K94" s="79"/>
      <c r="L94" s="79"/>
      <c r="M94" s="79"/>
    </row>
    <row r="95" spans="1:13">
      <c r="B95" s="467" t="s">
        <v>345</v>
      </c>
      <c r="C95" s="467"/>
      <c r="D95" s="468">
        <v>0.8</v>
      </c>
      <c r="E95" s="469">
        <v>11400</v>
      </c>
      <c r="F95" s="468">
        <v>0.8</v>
      </c>
      <c r="G95" s="469">
        <v>11409</v>
      </c>
      <c r="H95" s="404"/>
      <c r="J95" s="79"/>
      <c r="K95" s="79" t="str">
        <f>B95</f>
        <v>lindrith area heritage Total</v>
      </c>
      <c r="L95" s="126">
        <f>IF(D95=0,"N/A",E95/D95)</f>
        <v>14250</v>
      </c>
      <c r="M95" s="126">
        <f>IF(F95=0,"N/A",G95/F95)</f>
        <v>14261.25</v>
      </c>
    </row>
    <row r="96" spans="1:13">
      <c r="A96" t="s">
        <v>103</v>
      </c>
      <c r="B96" t="s">
        <v>223</v>
      </c>
      <c r="C96" t="s">
        <v>37</v>
      </c>
      <c r="D96" s="76">
        <v>0</v>
      </c>
      <c r="E96" s="79">
        <v>0</v>
      </c>
      <c r="F96" s="76">
        <v>0</v>
      </c>
      <c r="G96" s="79">
        <v>0</v>
      </c>
      <c r="H96" s="79"/>
      <c r="J96" s="79"/>
      <c r="K96" s="79"/>
      <c r="L96" s="79"/>
      <c r="M96" s="79"/>
    </row>
    <row r="97" spans="1:13">
      <c r="C97" t="s">
        <v>38</v>
      </c>
      <c r="D97" s="76">
        <v>0</v>
      </c>
      <c r="E97" s="79">
        <v>0</v>
      </c>
      <c r="F97" s="76">
        <v>0</v>
      </c>
      <c r="G97" s="79">
        <v>0</v>
      </c>
      <c r="H97" s="79"/>
      <c r="J97" s="79"/>
      <c r="K97" s="79"/>
      <c r="L97" s="79"/>
      <c r="M97" s="79"/>
    </row>
    <row r="98" spans="1:13">
      <c r="B98" s="467" t="s">
        <v>399</v>
      </c>
      <c r="C98" s="467"/>
      <c r="D98" s="468">
        <v>0</v>
      </c>
      <c r="E98" s="469">
        <v>0</v>
      </c>
      <c r="F98" s="468">
        <v>0</v>
      </c>
      <c r="G98" s="469">
        <v>0</v>
      </c>
      <c r="H98" s="404"/>
      <c r="J98" s="79"/>
      <c r="K98" s="79" t="str">
        <f>B98</f>
        <v>san diego riverside Total</v>
      </c>
      <c r="L98" s="126" t="str">
        <f>IF(D98=0,"N/A",E98/D98)</f>
        <v>N/A</v>
      </c>
      <c r="M98" s="126" t="str">
        <f>IF(F98=0,"N/A",G98/F98)</f>
        <v>N/A</v>
      </c>
    </row>
    <row r="99" spans="1:13">
      <c r="A99" t="s">
        <v>130</v>
      </c>
      <c r="B99" t="s">
        <v>224</v>
      </c>
      <c r="C99" t="s">
        <v>37</v>
      </c>
      <c r="D99" s="76">
        <v>0</v>
      </c>
      <c r="E99" s="79">
        <v>0</v>
      </c>
      <c r="F99" s="76">
        <v>0</v>
      </c>
      <c r="G99" s="79">
        <v>0</v>
      </c>
      <c r="H99" s="79"/>
      <c r="J99" s="79"/>
      <c r="K99" s="79"/>
    </row>
    <row r="100" spans="1:13">
      <c r="C100" t="s">
        <v>38</v>
      </c>
      <c r="D100" s="76">
        <v>0</v>
      </c>
      <c r="E100" s="79">
        <v>0</v>
      </c>
      <c r="F100" s="76">
        <v>0</v>
      </c>
      <c r="G100" s="79">
        <v>0</v>
      </c>
      <c r="H100" s="79"/>
      <c r="J100" s="79"/>
      <c r="K100" s="79"/>
      <c r="L100" s="79"/>
      <c r="M100" s="79"/>
    </row>
    <row r="101" spans="1:13">
      <c r="B101" s="467" t="s">
        <v>405</v>
      </c>
      <c r="C101" s="467"/>
      <c r="D101" s="468">
        <v>0</v>
      </c>
      <c r="E101" s="469">
        <v>0</v>
      </c>
      <c r="F101" s="468">
        <v>0</v>
      </c>
      <c r="G101" s="469">
        <v>0</v>
      </c>
      <c r="H101" s="404"/>
      <c r="J101" s="79"/>
      <c r="K101" s="79" t="str">
        <f>B101</f>
        <v>sidney gutierrez middle school Total</v>
      </c>
      <c r="L101" s="126" t="str">
        <f>IF(D101=0,"N/A",E101/D101)</f>
        <v>N/A</v>
      </c>
      <c r="M101" s="126" t="str">
        <f>IF(F101=0,"N/A",G101/F101)</f>
        <v>N/A</v>
      </c>
    </row>
    <row r="102" spans="1:13">
      <c r="A102" t="s">
        <v>134</v>
      </c>
      <c r="B102" t="s">
        <v>150</v>
      </c>
      <c r="C102" t="s">
        <v>37</v>
      </c>
      <c r="D102" s="76">
        <v>0</v>
      </c>
      <c r="E102" s="79">
        <v>0</v>
      </c>
      <c r="F102" s="76">
        <v>0</v>
      </c>
      <c r="G102" s="79">
        <v>0</v>
      </c>
      <c r="H102" s="79"/>
      <c r="J102" s="79"/>
      <c r="K102" s="79"/>
    </row>
    <row r="103" spans="1:13">
      <c r="C103" t="s">
        <v>38</v>
      </c>
      <c r="D103" s="76">
        <v>0</v>
      </c>
      <c r="E103" s="79">
        <v>0</v>
      </c>
      <c r="F103" s="76">
        <v>0</v>
      </c>
      <c r="G103" s="79">
        <v>0</v>
      </c>
      <c r="H103" s="79"/>
      <c r="J103" s="79"/>
      <c r="K103" s="79"/>
    </row>
    <row r="104" spans="1:13">
      <c r="B104" s="467" t="s">
        <v>256</v>
      </c>
      <c r="C104" s="467"/>
      <c r="D104" s="468">
        <v>0</v>
      </c>
      <c r="E104" s="469">
        <v>0</v>
      </c>
      <c r="F104" s="468">
        <v>0</v>
      </c>
      <c r="G104" s="469">
        <v>0</v>
      </c>
      <c r="H104" s="404"/>
      <c r="J104" s="79"/>
      <c r="K104" s="79" t="str">
        <f>B104</f>
        <v>academy for technology and the classics Total</v>
      </c>
      <c r="L104" s="126" t="str">
        <f>IF(D104=0,"N/A",E104/D104)</f>
        <v>N/A</v>
      </c>
      <c r="M104" s="126" t="str">
        <f>IF(F104=0,"N/A",G104/F104)</f>
        <v>N/A</v>
      </c>
    </row>
    <row r="105" spans="1:13">
      <c r="A105" t="s">
        <v>137</v>
      </c>
      <c r="B105" t="s">
        <v>170</v>
      </c>
      <c r="C105" t="s">
        <v>37</v>
      </c>
      <c r="D105" s="76">
        <v>0</v>
      </c>
      <c r="E105" s="79">
        <v>0</v>
      </c>
      <c r="F105" s="76">
        <v>0</v>
      </c>
      <c r="G105" s="79">
        <v>0</v>
      </c>
      <c r="H105" s="79"/>
      <c r="J105" s="79"/>
      <c r="K105" s="79"/>
    </row>
    <row r="106" spans="1:13">
      <c r="C106" t="s">
        <v>38</v>
      </c>
      <c r="D106" s="76">
        <v>0</v>
      </c>
      <c r="E106" s="79">
        <v>0</v>
      </c>
      <c r="F106" s="76">
        <v>0</v>
      </c>
      <c r="G106" s="79">
        <v>0</v>
      </c>
      <c r="H106" s="79"/>
      <c r="J106" s="79"/>
      <c r="K106" s="79"/>
      <c r="L106" s="79"/>
      <c r="M106" s="79"/>
    </row>
    <row r="107" spans="1:13">
      <c r="B107" s="467" t="s">
        <v>294</v>
      </c>
      <c r="C107" s="467"/>
      <c r="D107" s="468">
        <v>0</v>
      </c>
      <c r="E107" s="469">
        <v>0</v>
      </c>
      <c r="F107" s="468">
        <v>0</v>
      </c>
      <c r="G107" s="469">
        <v>0</v>
      </c>
      <c r="H107" s="404"/>
      <c r="J107" s="79"/>
      <c r="K107" s="79" t="str">
        <f>B107</f>
        <v>cottonwood valley charter school Total</v>
      </c>
      <c r="L107" s="126" t="str">
        <f>IF(D107=0,"N/A",E107/D107)</f>
        <v>N/A</v>
      </c>
      <c r="M107" s="126" t="str">
        <f>IF(F107=0,"N/A",G107/F107)</f>
        <v>N/A</v>
      </c>
    </row>
    <row r="108" spans="1:13">
      <c r="A108" t="s">
        <v>140</v>
      </c>
      <c r="B108" t="s">
        <v>154</v>
      </c>
      <c r="C108" t="s">
        <v>37</v>
      </c>
      <c r="D108" s="76">
        <v>0</v>
      </c>
      <c r="E108" s="79">
        <v>0</v>
      </c>
      <c r="F108" s="76">
        <v>0</v>
      </c>
      <c r="G108" s="79">
        <v>0</v>
      </c>
      <c r="H108" s="79"/>
      <c r="J108" s="79"/>
      <c r="K108" s="79"/>
      <c r="L108" s="79"/>
      <c r="M108" s="79"/>
    </row>
    <row r="109" spans="1:13">
      <c r="C109" t="s">
        <v>38</v>
      </c>
      <c r="D109" s="76">
        <v>0</v>
      </c>
      <c r="E109" s="79">
        <v>0</v>
      </c>
      <c r="F109" s="76">
        <v>0</v>
      </c>
      <c r="G109" s="79">
        <v>0</v>
      </c>
      <c r="H109" s="79"/>
      <c r="J109" s="79"/>
      <c r="K109" s="79"/>
      <c r="L109" s="79"/>
      <c r="M109" s="79"/>
    </row>
    <row r="110" spans="1:13">
      <c r="B110" s="467" t="s">
        <v>269</v>
      </c>
      <c r="C110" s="467"/>
      <c r="D110" s="468">
        <v>0</v>
      </c>
      <c r="E110" s="469">
        <v>0</v>
      </c>
      <c r="F110" s="468">
        <v>0</v>
      </c>
      <c r="G110" s="469">
        <v>0</v>
      </c>
      <c r="H110" s="404"/>
      <c r="J110" s="79"/>
      <c r="K110" s="79" t="str">
        <f>B110</f>
        <v>anansi charter school Total</v>
      </c>
      <c r="L110" s="126" t="str">
        <f>IF(D110=0,"N/A",E110/D110)</f>
        <v>N/A</v>
      </c>
      <c r="M110" s="126" t="str">
        <f>IF(F110=0,"N/A",G110/F110)</f>
        <v>N/A</v>
      </c>
    </row>
    <row r="111" spans="1:13">
      <c r="B111" t="s">
        <v>235</v>
      </c>
      <c r="C111" t="s">
        <v>37</v>
      </c>
      <c r="D111" s="76">
        <v>0</v>
      </c>
      <c r="E111" s="79">
        <v>0</v>
      </c>
      <c r="F111" s="76">
        <v>0</v>
      </c>
      <c r="G111" s="79">
        <v>0</v>
      </c>
      <c r="H111" s="79"/>
      <c r="J111" s="79"/>
      <c r="K111" s="79"/>
    </row>
    <row r="112" spans="1:13">
      <c r="C112" t="s">
        <v>38</v>
      </c>
      <c r="D112" s="76">
        <v>0</v>
      </c>
      <c r="E112" s="79">
        <v>0</v>
      </c>
      <c r="F112" s="76">
        <v>0</v>
      </c>
      <c r="G112" s="79">
        <v>0</v>
      </c>
      <c r="H112" s="79"/>
      <c r="J112" s="79"/>
      <c r="K112" s="79"/>
      <c r="L112" s="79"/>
      <c r="M112" s="79"/>
    </row>
    <row r="113" spans="1:13">
      <c r="B113" s="467" t="s">
        <v>421</v>
      </c>
      <c r="C113" s="467"/>
      <c r="D113" s="468">
        <v>0</v>
      </c>
      <c r="E113" s="469">
        <v>0</v>
      </c>
      <c r="F113" s="468">
        <v>0</v>
      </c>
      <c r="G113" s="469">
        <v>0</v>
      </c>
      <c r="H113" s="404"/>
      <c r="J113" s="79"/>
      <c r="K113" s="79" t="str">
        <f>B113</f>
        <v>taos municipal charter school Total</v>
      </c>
      <c r="L113" s="126" t="str">
        <f>IF(D113=0,"N/A",E113/D113)</f>
        <v>N/A</v>
      </c>
      <c r="M113" s="126" t="str">
        <f>IF(F113=0,"N/A",G113/F113)</f>
        <v>N/A</v>
      </c>
    </row>
    <row r="114" spans="1:13">
      <c r="B114" t="s">
        <v>242</v>
      </c>
      <c r="C114" t="s">
        <v>37</v>
      </c>
      <c r="D114" s="76">
        <v>1</v>
      </c>
      <c r="E114" s="79">
        <v>32536</v>
      </c>
      <c r="F114" s="76">
        <v>1</v>
      </c>
      <c r="G114" s="79">
        <v>32736</v>
      </c>
      <c r="H114" s="79"/>
      <c r="J114" s="79"/>
      <c r="K114" s="79"/>
      <c r="L114" s="79"/>
      <c r="M114" s="79"/>
    </row>
    <row r="115" spans="1:13">
      <c r="C115" t="s">
        <v>38</v>
      </c>
      <c r="D115" s="76">
        <v>0</v>
      </c>
      <c r="E115" s="79">
        <v>0</v>
      </c>
      <c r="F115" s="76">
        <v>0</v>
      </c>
      <c r="G115" s="79">
        <v>0</v>
      </c>
      <c r="H115" s="79"/>
      <c r="J115" s="79"/>
      <c r="K115" s="79"/>
      <c r="L115" s="79"/>
      <c r="M115" s="79"/>
    </row>
    <row r="116" spans="1:13">
      <c r="B116" s="467" t="s">
        <v>432</v>
      </c>
      <c r="C116" s="467"/>
      <c r="D116" s="468">
        <v>1</v>
      </c>
      <c r="E116" s="469">
        <v>32536</v>
      </c>
      <c r="F116" s="468">
        <v>1</v>
      </c>
      <c r="G116" s="469">
        <v>32736</v>
      </c>
      <c r="H116" s="404"/>
      <c r="J116" s="79"/>
      <c r="K116" s="79" t="str">
        <f>B116</f>
        <v>vista grande charter school Total</v>
      </c>
      <c r="L116" s="126">
        <f>IF(D116=0,"N/A",E116/D116)</f>
        <v>32536</v>
      </c>
      <c r="M116" s="126">
        <f>IF(F116=0,"N/A",G116/F116)</f>
        <v>32736</v>
      </c>
    </row>
    <row r="117" spans="1:13">
      <c r="A117" t="s">
        <v>147</v>
      </c>
      <c r="B117" t="s">
        <v>218</v>
      </c>
      <c r="C117" t="s">
        <v>37</v>
      </c>
      <c r="D117" s="76">
        <v>0</v>
      </c>
      <c r="E117" s="79">
        <v>0</v>
      </c>
      <c r="F117" s="76">
        <v>0</v>
      </c>
      <c r="G117" s="79">
        <v>0</v>
      </c>
      <c r="H117" s="79"/>
      <c r="J117" s="79"/>
      <c r="K117" s="79"/>
    </row>
    <row r="118" spans="1:13">
      <c r="C118" t="s">
        <v>38</v>
      </c>
      <c r="D118" s="76">
        <v>0</v>
      </c>
      <c r="E118" s="79">
        <v>0</v>
      </c>
      <c r="F118" s="76">
        <v>0</v>
      </c>
      <c r="G118" s="79">
        <v>0</v>
      </c>
      <c r="H118" s="79"/>
      <c r="J118" s="79"/>
      <c r="K118" s="79"/>
      <c r="L118" s="79"/>
      <c r="M118" s="79"/>
    </row>
    <row r="119" spans="1:13">
      <c r="B119" s="467" t="s">
        <v>392</v>
      </c>
      <c r="C119" s="467"/>
      <c r="D119" s="468">
        <v>0</v>
      </c>
      <c r="E119" s="469">
        <v>0</v>
      </c>
      <c r="F119" s="468">
        <v>0</v>
      </c>
      <c r="G119" s="469">
        <v>0</v>
      </c>
      <c r="H119" s="404"/>
      <c r="J119" s="79"/>
      <c r="K119" s="79" t="str">
        <f>B119</f>
        <v>rio gallinas school Total</v>
      </c>
      <c r="L119" s="126" t="str">
        <f>IF(D119=0,"N/A",E119/D119)</f>
        <v>N/A</v>
      </c>
      <c r="M119" s="126" t="str">
        <f>IF(F119=0,"N/A",G119/F119)</f>
        <v>N/A</v>
      </c>
    </row>
    <row r="120" spans="1:13">
      <c r="A120" t="s">
        <v>255</v>
      </c>
      <c r="D120" s="76">
        <v>6.2</v>
      </c>
      <c r="E120" s="79">
        <v>243946.59</v>
      </c>
      <c r="F120" s="76">
        <v>6.2</v>
      </c>
      <c r="G120" s="79">
        <v>244656.59</v>
      </c>
      <c r="H120" s="79"/>
      <c r="J120" s="79"/>
      <c r="K120" s="79"/>
      <c r="L120" s="79">
        <f>SUM(L6:L119)</f>
        <v>276795.08999999997</v>
      </c>
      <c r="M120" s="79">
        <f>SUM(M6:M119)</f>
        <v>277507.33999999997</v>
      </c>
    </row>
    <row r="121" spans="1:13">
      <c r="J121" s="79"/>
      <c r="K121" s="79"/>
      <c r="L121" s="79"/>
      <c r="M121" s="79"/>
    </row>
    <row r="122" spans="1:13">
      <c r="J122" s="79"/>
      <c r="K122" s="79"/>
      <c r="L122" s="126"/>
      <c r="M122" s="126"/>
    </row>
    <row r="123" spans="1:13">
      <c r="J123" s="79"/>
      <c r="K123" s="79"/>
    </row>
    <row r="124" spans="1:13">
      <c r="J124" s="79"/>
      <c r="K124" s="79"/>
      <c r="L124" s="79"/>
      <c r="M124" s="79"/>
    </row>
    <row r="125" spans="1:13">
      <c r="J125" s="79"/>
      <c r="K125" s="79"/>
      <c r="L125" s="126"/>
      <c r="M125" s="126"/>
    </row>
    <row r="126" spans="1:13">
      <c r="J126" s="79"/>
      <c r="K126" s="79"/>
    </row>
    <row r="127" spans="1:13">
      <c r="J127" s="79"/>
      <c r="K127" s="79"/>
    </row>
    <row r="128" spans="1:13">
      <c r="J128" s="79"/>
      <c r="K128" s="79"/>
    </row>
    <row r="129" spans="10:13">
      <c r="J129" s="79"/>
      <c r="K129" s="79"/>
    </row>
    <row r="130" spans="10:13">
      <c r="J130" s="79"/>
      <c r="K130" s="79"/>
    </row>
    <row r="131" spans="10:13">
      <c r="J131" s="79"/>
      <c r="K131" s="79"/>
    </row>
    <row r="132" spans="10:13">
      <c r="J132" s="79"/>
      <c r="K132" s="79"/>
      <c r="L132" s="79"/>
      <c r="M132" s="79"/>
    </row>
    <row r="133" spans="10:13">
      <c r="J133" s="79"/>
      <c r="K133" s="79"/>
    </row>
    <row r="134" spans="10:13">
      <c r="J134" s="79"/>
      <c r="K134" s="79"/>
    </row>
    <row r="135" spans="10:13">
      <c r="J135" s="79"/>
      <c r="K135" s="79"/>
    </row>
    <row r="136" spans="10:13">
      <c r="J136" s="79"/>
      <c r="K136" s="79"/>
    </row>
    <row r="137" spans="10:13">
      <c r="J137" s="79"/>
      <c r="K137" s="79"/>
    </row>
    <row r="138" spans="10:13">
      <c r="J138" s="79"/>
      <c r="K138" s="79"/>
    </row>
    <row r="139" spans="10:13">
      <c r="J139" s="79"/>
      <c r="K139" s="79"/>
      <c r="L139" s="79"/>
      <c r="M139" s="79"/>
    </row>
    <row r="140" spans="10:13">
      <c r="J140" s="79"/>
      <c r="K140" s="79"/>
    </row>
    <row r="141" spans="10:13">
      <c r="J141" s="79"/>
      <c r="K141" s="79"/>
    </row>
    <row r="142" spans="10:13">
      <c r="J142" s="79"/>
      <c r="K142" s="79"/>
    </row>
    <row r="143" spans="10:13">
      <c r="J143" s="79"/>
      <c r="K143" s="79"/>
    </row>
    <row r="144" spans="10:13">
      <c r="J144" s="79"/>
      <c r="K144" s="79"/>
    </row>
    <row r="145" spans="10:13">
      <c r="J145" s="79"/>
      <c r="K145" s="79"/>
    </row>
    <row r="146" spans="10:13">
      <c r="J146" s="79"/>
      <c r="K146" s="79"/>
      <c r="L146" s="79"/>
      <c r="M146" s="79"/>
    </row>
    <row r="147" spans="10:13">
      <c r="J147" s="79"/>
      <c r="K147" s="79"/>
    </row>
    <row r="148" spans="10:13">
      <c r="J148" s="79"/>
      <c r="K148" s="79"/>
    </row>
    <row r="149" spans="10:13">
      <c r="J149" s="79"/>
      <c r="K149" s="79"/>
    </row>
    <row r="150" spans="10:13">
      <c r="J150" s="79"/>
      <c r="K150" s="79"/>
    </row>
    <row r="151" spans="10:13">
      <c r="J151" s="79"/>
      <c r="K151" s="79"/>
    </row>
    <row r="152" spans="10:13">
      <c r="J152" s="79"/>
      <c r="K152" s="79"/>
    </row>
    <row r="153" spans="10:13">
      <c r="J153" s="79"/>
      <c r="K153" s="79"/>
      <c r="L153" s="79"/>
      <c r="M153" s="79"/>
    </row>
    <row r="154" spans="10:13">
      <c r="J154" s="79"/>
      <c r="K154" s="79"/>
    </row>
    <row r="155" spans="10:13">
      <c r="J155" s="79"/>
      <c r="K155" s="79"/>
    </row>
    <row r="156" spans="10:13">
      <c r="J156" s="79"/>
      <c r="K156" s="79"/>
    </row>
    <row r="157" spans="10:13">
      <c r="J157" s="79"/>
      <c r="K157" s="79"/>
    </row>
    <row r="158" spans="10:13">
      <c r="J158" s="79"/>
      <c r="K158" s="79"/>
    </row>
    <row r="159" spans="10:13">
      <c r="J159" s="79"/>
      <c r="K159" s="79"/>
    </row>
    <row r="160" spans="10:13">
      <c r="J160" s="79"/>
      <c r="K160" s="79"/>
      <c r="L160" s="79"/>
      <c r="M160" s="79"/>
    </row>
    <row r="161" spans="10:13">
      <c r="J161" s="79"/>
      <c r="K161" s="79"/>
    </row>
    <row r="162" spans="10:13">
      <c r="J162" s="79"/>
      <c r="K162" s="79"/>
    </row>
    <row r="163" spans="10:13">
      <c r="J163" s="79"/>
      <c r="K163" s="79"/>
    </row>
    <row r="164" spans="10:13">
      <c r="J164" s="79"/>
      <c r="K164" s="79"/>
    </row>
    <row r="165" spans="10:13">
      <c r="J165" s="79"/>
      <c r="K165" s="79"/>
    </row>
    <row r="166" spans="10:13">
      <c r="J166" s="79"/>
      <c r="K166" s="79"/>
    </row>
    <row r="167" spans="10:13">
      <c r="J167" s="79"/>
      <c r="K167" s="79"/>
      <c r="L167" s="79"/>
      <c r="M167" s="79"/>
    </row>
    <row r="168" spans="10:13">
      <c r="J168" s="79"/>
      <c r="K168" s="79"/>
    </row>
    <row r="169" spans="10:13">
      <c r="J169" s="79"/>
      <c r="K169" s="79"/>
    </row>
    <row r="170" spans="10:13">
      <c r="J170" s="79"/>
      <c r="K170" s="79"/>
    </row>
    <row r="171" spans="10:13">
      <c r="J171" s="79"/>
      <c r="K171" s="79"/>
    </row>
    <row r="172" spans="10:13">
      <c r="J172" s="79"/>
      <c r="K172" s="79"/>
    </row>
    <row r="173" spans="10:13">
      <c r="J173" s="79"/>
      <c r="K173" s="79"/>
    </row>
    <row r="174" spans="10:13">
      <c r="J174" s="79"/>
      <c r="K174" s="79"/>
      <c r="L174" s="79"/>
      <c r="M174" s="79"/>
    </row>
    <row r="175" spans="10:13">
      <c r="J175" s="79"/>
      <c r="K175" s="79"/>
    </row>
    <row r="176" spans="10:13">
      <c r="J176" s="79"/>
      <c r="K176" s="79"/>
    </row>
    <row r="177" spans="10:13">
      <c r="J177" s="79"/>
      <c r="K177" s="79"/>
    </row>
    <row r="178" spans="10:13">
      <c r="J178" s="79"/>
      <c r="K178" s="79"/>
    </row>
    <row r="179" spans="10:13">
      <c r="J179" s="79"/>
      <c r="K179" s="79"/>
    </row>
    <row r="180" spans="10:13">
      <c r="J180" s="79"/>
      <c r="K180" s="79"/>
    </row>
    <row r="181" spans="10:13">
      <c r="J181" s="79"/>
      <c r="K181" s="79"/>
      <c r="L181" s="79"/>
      <c r="M181" s="79"/>
    </row>
    <row r="182" spans="10:13">
      <c r="J182" s="79"/>
      <c r="K182" s="79"/>
    </row>
    <row r="183" spans="10:13">
      <c r="J183" s="79"/>
      <c r="K183" s="79"/>
    </row>
    <row r="184" spans="10:13">
      <c r="J184" s="79"/>
      <c r="K184" s="79"/>
    </row>
    <row r="185" spans="10:13">
      <c r="J185" s="79"/>
      <c r="K185" s="79"/>
    </row>
    <row r="186" spans="10:13">
      <c r="J186" s="79"/>
      <c r="K186" s="79"/>
    </row>
    <row r="187" spans="10:13">
      <c r="J187" s="79"/>
      <c r="K187" s="79"/>
    </row>
    <row r="188" spans="10:13">
      <c r="J188" s="79"/>
      <c r="K188" s="79"/>
      <c r="L188" s="79"/>
      <c r="M188" s="79"/>
    </row>
    <row r="189" spans="10:13">
      <c r="J189" s="79"/>
      <c r="K189" s="79"/>
    </row>
    <row r="190" spans="10:13">
      <c r="J190" s="79"/>
      <c r="K190" s="79"/>
    </row>
    <row r="191" spans="10:13">
      <c r="J191" s="79"/>
      <c r="K191" s="79"/>
    </row>
    <row r="192" spans="10:13">
      <c r="J192" s="79"/>
      <c r="K192" s="79"/>
    </row>
    <row r="193" spans="10:13">
      <c r="J193" s="79"/>
      <c r="K193" s="79"/>
    </row>
    <row r="194" spans="10:13">
      <c r="J194" s="79"/>
      <c r="K194" s="79"/>
    </row>
    <row r="195" spans="10:13">
      <c r="J195" s="79"/>
      <c r="K195" s="79"/>
      <c r="L195" s="79"/>
      <c r="M195" s="79"/>
    </row>
    <row r="196" spans="10:13">
      <c r="J196" s="79"/>
      <c r="K196" s="79"/>
    </row>
    <row r="197" spans="10:13">
      <c r="J197" s="79"/>
      <c r="K197" s="79"/>
    </row>
    <row r="198" spans="10:13">
      <c r="J198" s="79"/>
      <c r="K198" s="79"/>
    </row>
    <row r="199" spans="10:13">
      <c r="J199" s="79"/>
      <c r="K199" s="79"/>
    </row>
    <row r="200" spans="10:13">
      <c r="J200" s="79"/>
      <c r="K200" s="79"/>
    </row>
    <row r="201" spans="10:13">
      <c r="J201" s="79"/>
      <c r="K201" s="79"/>
    </row>
    <row r="202" spans="10:13">
      <c r="J202" s="79"/>
      <c r="K202" s="79"/>
      <c r="L202" s="79"/>
      <c r="M202" s="79"/>
    </row>
    <row r="203" spans="10:13">
      <c r="J203" s="79"/>
      <c r="K203" s="79"/>
    </row>
    <row r="204" spans="10:13">
      <c r="J204" s="79"/>
      <c r="K204" s="79"/>
    </row>
    <row r="205" spans="10:13">
      <c r="J205" s="79"/>
      <c r="K205" s="79"/>
    </row>
    <row r="206" spans="10:13">
      <c r="J206" s="79"/>
      <c r="K206" s="79"/>
    </row>
    <row r="207" spans="10:13">
      <c r="J207" s="79"/>
      <c r="K207" s="79"/>
    </row>
    <row r="208" spans="10:13">
      <c r="J208" s="79"/>
      <c r="K208" s="79"/>
    </row>
    <row r="209" spans="10:13">
      <c r="J209" s="79"/>
      <c r="K209" s="79"/>
      <c r="L209" s="79"/>
      <c r="M209" s="79"/>
    </row>
    <row r="210" spans="10:13">
      <c r="J210" s="79"/>
      <c r="K210" s="79"/>
    </row>
    <row r="211" spans="10:13">
      <c r="J211" s="79"/>
      <c r="K211" s="79"/>
    </row>
    <row r="212" spans="10:13">
      <c r="J212" s="79"/>
      <c r="K212" s="79"/>
    </row>
    <row r="213" spans="10:13">
      <c r="J213" s="79"/>
      <c r="K213" s="79"/>
    </row>
    <row r="214" spans="10:13">
      <c r="J214" s="79"/>
      <c r="K214" s="79"/>
    </row>
    <row r="215" spans="10:13">
      <c r="J215" s="79"/>
      <c r="K215" s="79"/>
    </row>
    <row r="216" spans="10:13">
      <c r="J216" s="79"/>
      <c r="K216" s="79"/>
      <c r="L216" s="79"/>
      <c r="M216" s="79"/>
    </row>
    <row r="217" spans="10:13">
      <c r="J217" s="79"/>
      <c r="K217" s="79"/>
    </row>
    <row r="218" spans="10:13">
      <c r="J218" s="79"/>
      <c r="K218" s="79"/>
    </row>
    <row r="219" spans="10:13">
      <c r="J219" s="79"/>
      <c r="K219" s="79"/>
    </row>
    <row r="220" spans="10:13">
      <c r="J220" s="79"/>
      <c r="K220" s="79"/>
    </row>
    <row r="221" spans="10:13">
      <c r="J221" s="79"/>
      <c r="K221" s="79"/>
    </row>
    <row r="222" spans="10:13">
      <c r="J222" s="79"/>
      <c r="K222" s="79"/>
    </row>
    <row r="223" spans="10:13">
      <c r="J223" s="79"/>
      <c r="K223" s="79"/>
      <c r="L223" s="79"/>
      <c r="M223" s="79"/>
    </row>
    <row r="224" spans="10:13">
      <c r="J224" s="79"/>
      <c r="K224" s="79"/>
    </row>
    <row r="225" spans="10:13">
      <c r="J225" s="79"/>
      <c r="K225" s="79"/>
    </row>
    <row r="226" spans="10:13">
      <c r="J226" s="79"/>
      <c r="K226" s="79"/>
    </row>
    <row r="227" spans="10:13">
      <c r="J227" s="79"/>
      <c r="K227" s="79"/>
    </row>
    <row r="228" spans="10:13">
      <c r="J228" s="79"/>
      <c r="K228" s="79"/>
    </row>
    <row r="229" spans="10:13">
      <c r="J229" s="79"/>
      <c r="K229" s="79"/>
    </row>
    <row r="230" spans="10:13">
      <c r="J230" s="79"/>
      <c r="K230" s="79"/>
      <c r="L230" s="79"/>
      <c r="M230" s="79"/>
    </row>
    <row r="231" spans="10:13">
      <c r="J231" s="79"/>
      <c r="K231" s="79"/>
    </row>
    <row r="232" spans="10:13">
      <c r="J232" s="79"/>
      <c r="K232" s="79"/>
    </row>
    <row r="233" spans="10:13">
      <c r="J233" s="79"/>
      <c r="K233" s="79"/>
    </row>
    <row r="234" spans="10:13">
      <c r="J234" s="79"/>
      <c r="K234" s="79"/>
    </row>
    <row r="235" spans="10:13">
      <c r="J235" s="79"/>
      <c r="K235" s="79"/>
    </row>
    <row r="236" spans="10:13">
      <c r="J236" s="79"/>
      <c r="K236" s="79"/>
    </row>
    <row r="237" spans="10:13">
      <c r="J237" s="79"/>
      <c r="K237" s="79"/>
      <c r="L237" s="79"/>
      <c r="M237" s="79"/>
    </row>
    <row r="238" spans="10:13">
      <c r="J238" s="79"/>
      <c r="K238" s="79"/>
    </row>
    <row r="239" spans="10:13">
      <c r="J239" s="79"/>
      <c r="K239" s="79"/>
    </row>
    <row r="240" spans="10:13">
      <c r="J240" s="79"/>
      <c r="K240" s="79"/>
    </row>
    <row r="241" spans="10:13">
      <c r="J241" s="79"/>
      <c r="K241" s="79"/>
    </row>
    <row r="242" spans="10:13">
      <c r="J242" s="79"/>
      <c r="K242" s="79"/>
    </row>
    <row r="243" spans="10:13">
      <c r="J243" s="79"/>
      <c r="K243" s="79"/>
    </row>
    <row r="244" spans="10:13">
      <c r="J244" s="79"/>
      <c r="K244" s="79"/>
      <c r="L244" s="79"/>
      <c r="M244" s="79"/>
    </row>
    <row r="245" spans="10:13">
      <c r="J245" s="79"/>
      <c r="K245" s="79"/>
    </row>
    <row r="246" spans="10:13">
      <c r="J246" s="79"/>
      <c r="K246" s="79"/>
    </row>
    <row r="247" spans="10:13">
      <c r="J247" s="79"/>
      <c r="K247" s="79"/>
    </row>
    <row r="248" spans="10:13">
      <c r="J248" s="79"/>
      <c r="K248" s="79"/>
    </row>
    <row r="249" spans="10:13">
      <c r="J249" s="79"/>
      <c r="K249" s="79"/>
    </row>
    <row r="250" spans="10:13">
      <c r="J250" s="79"/>
      <c r="K250" s="79"/>
    </row>
    <row r="251" spans="10:13">
      <c r="J251" s="79"/>
      <c r="K251" s="79"/>
      <c r="L251" s="79"/>
      <c r="M251" s="79"/>
    </row>
    <row r="252" spans="10:13">
      <c r="J252" s="79"/>
      <c r="K252" s="79"/>
    </row>
    <row r="253" spans="10:13">
      <c r="J253" s="79"/>
      <c r="K253" s="79"/>
    </row>
    <row r="254" spans="10:13">
      <c r="J254" s="79"/>
      <c r="K254" s="79"/>
    </row>
    <row r="255" spans="10:13">
      <c r="J255" s="79"/>
      <c r="K255" s="79"/>
    </row>
    <row r="256" spans="10:13">
      <c r="J256" s="79"/>
      <c r="K256" s="79"/>
    </row>
    <row r="257" spans="10:13">
      <c r="J257" s="79"/>
      <c r="K257" s="79"/>
    </row>
    <row r="258" spans="10:13">
      <c r="J258" s="79"/>
      <c r="K258" s="79"/>
      <c r="L258" s="79"/>
      <c r="M258" s="79"/>
    </row>
    <row r="259" spans="10:13">
      <c r="J259" s="79"/>
      <c r="K259" s="79"/>
    </row>
    <row r="260" spans="10:13">
      <c r="J260" s="79"/>
      <c r="K260" s="79"/>
    </row>
    <row r="261" spans="10:13">
      <c r="J261" s="79"/>
      <c r="K261" s="79"/>
    </row>
    <row r="262" spans="10:13">
      <c r="J262" s="79"/>
      <c r="K262" s="79"/>
    </row>
    <row r="263" spans="10:13">
      <c r="J263" s="79"/>
      <c r="K263" s="79"/>
    </row>
    <row r="264" spans="10:13">
      <c r="J264" s="79"/>
      <c r="K264" s="79"/>
    </row>
    <row r="265" spans="10:13">
      <c r="J265" s="79"/>
      <c r="K265" s="79"/>
      <c r="L265" s="79"/>
      <c r="M265" s="79"/>
    </row>
    <row r="266" spans="10:13">
      <c r="J266" s="79"/>
      <c r="K266" s="79"/>
    </row>
    <row r="267" spans="10:13">
      <c r="J267" s="79"/>
      <c r="K267" s="79"/>
    </row>
    <row r="268" spans="10:13">
      <c r="J268" s="79"/>
      <c r="K268" s="79"/>
    </row>
    <row r="269" spans="10:13">
      <c r="J269" s="79"/>
      <c r="K269" s="79"/>
    </row>
    <row r="270" spans="10:13">
      <c r="J270" s="79"/>
      <c r="K270" s="79"/>
    </row>
    <row r="271" spans="10:13">
      <c r="J271" s="79"/>
      <c r="K271" s="79"/>
    </row>
    <row r="272" spans="10:13">
      <c r="J272" s="79"/>
      <c r="K272" s="79"/>
      <c r="L272" s="79"/>
      <c r="M272" s="79"/>
    </row>
    <row r="273" spans="5:13">
      <c r="J273" s="79"/>
      <c r="K273" s="79"/>
    </row>
    <row r="274" spans="5:13">
      <c r="J274" s="79"/>
      <c r="K274" s="79"/>
    </row>
    <row r="275" spans="5:13">
      <c r="J275" s="79"/>
      <c r="K275" s="79"/>
    </row>
    <row r="276" spans="5:13">
      <c r="J276" s="79"/>
      <c r="K276" s="79"/>
    </row>
    <row r="277" spans="5:13">
      <c r="J277" s="79"/>
      <c r="K277" s="79"/>
    </row>
    <row r="278" spans="5:13">
      <c r="J278" s="79"/>
      <c r="K278" s="79"/>
    </row>
    <row r="279" spans="5:13">
      <c r="J279" s="79"/>
      <c r="K279" s="79"/>
      <c r="L279" s="79"/>
      <c r="M279" s="79"/>
    </row>
    <row r="280" spans="5:13">
      <c r="J280" s="79"/>
      <c r="K280" s="79"/>
    </row>
    <row r="281" spans="5:13">
      <c r="J281" s="79"/>
      <c r="K281" s="79"/>
    </row>
    <row r="282" spans="5:13">
      <c r="J282" s="79"/>
      <c r="K282" s="79"/>
    </row>
    <row r="283" spans="5:13">
      <c r="J283" s="79"/>
      <c r="K283" s="79"/>
    </row>
    <row r="284" spans="5:13">
      <c r="J284" s="79"/>
      <c r="K284" s="79"/>
    </row>
    <row r="285" spans="5:13">
      <c r="J285" s="79"/>
      <c r="K285" s="79"/>
    </row>
    <row r="286" spans="5:13">
      <c r="J286" s="79"/>
      <c r="K286" s="79"/>
      <c r="L286" s="79"/>
      <c r="M286" s="79"/>
    </row>
    <row r="287" spans="5:13">
      <c r="E287" s="79"/>
      <c r="F287" s="79"/>
      <c r="G287" s="79"/>
      <c r="H287" s="79"/>
      <c r="I287" s="79"/>
      <c r="J287" s="79"/>
      <c r="K287" s="79"/>
    </row>
    <row r="288" spans="5:13">
      <c r="E288" s="79"/>
      <c r="F288" s="79"/>
      <c r="G288" s="79"/>
      <c r="H288" s="79"/>
      <c r="I288" s="79"/>
      <c r="J288" s="79"/>
      <c r="K288" s="79"/>
    </row>
    <row r="289" spans="5:13">
      <c r="E289" s="79"/>
      <c r="F289" s="79"/>
      <c r="G289" s="79"/>
      <c r="H289" s="79"/>
      <c r="I289" s="79"/>
      <c r="J289" s="79"/>
      <c r="K289" s="79"/>
    </row>
    <row r="290" spans="5:13">
      <c r="E290" s="79"/>
      <c r="F290" s="79"/>
      <c r="G290" s="79"/>
      <c r="H290" s="79"/>
      <c r="I290" s="79"/>
      <c r="J290" s="79"/>
      <c r="K290" s="79"/>
    </row>
    <row r="291" spans="5:13">
      <c r="E291" s="79"/>
      <c r="F291" s="79"/>
      <c r="G291" s="79"/>
      <c r="H291" s="79"/>
      <c r="I291" s="79"/>
      <c r="J291" s="79"/>
      <c r="K291" s="79"/>
    </row>
    <row r="292" spans="5:13">
      <c r="E292" s="79"/>
      <c r="F292" s="79"/>
      <c r="G292" s="79"/>
      <c r="H292" s="79"/>
      <c r="I292" s="79"/>
      <c r="J292" s="79"/>
      <c r="K292" s="79"/>
    </row>
    <row r="293" spans="5:13">
      <c r="E293" s="79"/>
      <c r="F293" s="79"/>
      <c r="G293" s="79"/>
      <c r="H293" s="79"/>
      <c r="I293" s="79"/>
      <c r="J293" s="79"/>
      <c r="K293" s="79"/>
      <c r="L293" s="79"/>
      <c r="M293" s="79"/>
    </row>
    <row r="294" spans="5:13">
      <c r="E294" s="79"/>
      <c r="F294" s="79"/>
      <c r="G294" s="79"/>
      <c r="H294" s="79"/>
      <c r="I294" s="79"/>
      <c r="J294" s="79"/>
      <c r="K294" s="79"/>
    </row>
    <row r="295" spans="5:13">
      <c r="E295" s="79"/>
      <c r="F295" s="79"/>
      <c r="G295" s="79"/>
      <c r="H295" s="79"/>
      <c r="I295" s="79"/>
      <c r="J295" s="79"/>
      <c r="K295" s="79"/>
    </row>
    <row r="296" spans="5:13">
      <c r="E296" s="79"/>
      <c r="F296" s="79"/>
      <c r="G296" s="79"/>
      <c r="H296" s="79"/>
      <c r="I296" s="79"/>
      <c r="J296" s="79"/>
      <c r="K296" s="79"/>
    </row>
    <row r="297" spans="5:13">
      <c r="E297" s="79"/>
      <c r="F297" s="79"/>
      <c r="G297" s="79"/>
      <c r="H297" s="79"/>
      <c r="I297" s="79"/>
      <c r="J297" s="79"/>
      <c r="K297" s="79"/>
    </row>
    <row r="298" spans="5:13">
      <c r="E298" s="79"/>
      <c r="F298" s="79"/>
      <c r="G298" s="79"/>
      <c r="H298" s="79"/>
      <c r="I298" s="79"/>
      <c r="J298" s="79"/>
      <c r="K298" s="79"/>
    </row>
    <row r="299" spans="5:13">
      <c r="E299" s="79"/>
      <c r="F299" s="79"/>
      <c r="G299" s="79"/>
      <c r="H299" s="79"/>
      <c r="I299" s="79"/>
      <c r="J299" s="79"/>
      <c r="K299" s="79"/>
    </row>
    <row r="300" spans="5:13">
      <c r="E300" s="79"/>
      <c r="F300" s="79"/>
      <c r="G300" s="79"/>
      <c r="H300" s="79"/>
      <c r="I300" s="79"/>
      <c r="J300" s="79"/>
      <c r="K300" s="79"/>
      <c r="L300" s="79"/>
      <c r="M300" s="79"/>
    </row>
    <row r="301" spans="5:13">
      <c r="E301" s="79"/>
      <c r="F301" s="79"/>
      <c r="G301" s="79"/>
      <c r="H301" s="79"/>
      <c r="I301" s="79"/>
      <c r="J301" s="79"/>
      <c r="K301" s="79"/>
    </row>
    <row r="302" spans="5:13">
      <c r="E302" s="79"/>
      <c r="F302" s="79"/>
      <c r="G302" s="79"/>
      <c r="H302" s="79"/>
      <c r="I302" s="79"/>
      <c r="J302" s="79"/>
      <c r="K302" s="79"/>
    </row>
    <row r="303" spans="5:13">
      <c r="E303" s="79"/>
      <c r="F303" s="79"/>
      <c r="G303" s="79"/>
      <c r="H303" s="79"/>
      <c r="I303" s="79"/>
      <c r="J303" s="79"/>
      <c r="K303" s="79"/>
    </row>
    <row r="304" spans="5:13">
      <c r="E304" s="79"/>
      <c r="F304" s="79"/>
      <c r="G304" s="79"/>
      <c r="H304" s="79"/>
      <c r="I304" s="79"/>
      <c r="J304" s="79"/>
      <c r="K304" s="79"/>
    </row>
    <row r="305" spans="5:13">
      <c r="E305" s="79"/>
      <c r="F305" s="79"/>
      <c r="G305" s="79"/>
      <c r="H305" s="79"/>
      <c r="I305" s="79"/>
      <c r="J305" s="79"/>
      <c r="K305" s="79"/>
    </row>
    <row r="306" spans="5:13">
      <c r="E306" s="79"/>
      <c r="F306" s="79"/>
      <c r="G306" s="79"/>
      <c r="H306" s="79"/>
      <c r="I306" s="79"/>
      <c r="J306" s="79"/>
      <c r="K306" s="79"/>
    </row>
    <row r="307" spans="5:13">
      <c r="E307" s="79"/>
      <c r="F307" s="79"/>
      <c r="G307" s="79"/>
      <c r="H307" s="79"/>
      <c r="I307" s="79"/>
      <c r="J307" s="79"/>
      <c r="K307" s="79"/>
      <c r="L307" s="79"/>
      <c r="M307" s="79"/>
    </row>
    <row r="308" spans="5:13">
      <c r="E308" s="79"/>
      <c r="F308" s="79"/>
      <c r="G308" s="79"/>
      <c r="H308" s="79"/>
      <c r="I308" s="79"/>
      <c r="J308" s="79"/>
      <c r="K308" s="79"/>
    </row>
    <row r="309" spans="5:13">
      <c r="E309" s="79"/>
      <c r="F309" s="79"/>
      <c r="G309" s="79"/>
      <c r="H309" s="79"/>
      <c r="I309" s="79"/>
      <c r="J309" s="79"/>
      <c r="K309" s="79"/>
    </row>
    <row r="310" spans="5:13">
      <c r="E310" s="79"/>
      <c r="F310" s="79"/>
      <c r="G310" s="79"/>
      <c r="H310" s="79"/>
      <c r="I310" s="79"/>
      <c r="J310" s="79"/>
      <c r="K310" s="79"/>
    </row>
    <row r="311" spans="5:13">
      <c r="E311" s="79"/>
      <c r="F311" s="79"/>
      <c r="G311" s="79"/>
      <c r="H311" s="79"/>
      <c r="I311" s="79"/>
      <c r="J311" s="79"/>
      <c r="K311" s="79"/>
    </row>
    <row r="312" spans="5:13">
      <c r="E312" s="79"/>
      <c r="F312" s="79"/>
      <c r="G312" s="79"/>
      <c r="H312" s="79"/>
      <c r="I312" s="79"/>
      <c r="J312" s="79"/>
      <c r="K312" s="79"/>
    </row>
    <row r="313" spans="5:13">
      <c r="E313" s="79"/>
      <c r="F313" s="79"/>
      <c r="G313" s="79"/>
      <c r="H313" s="79"/>
      <c r="I313" s="79"/>
      <c r="J313" s="79"/>
      <c r="K313" s="79"/>
    </row>
    <row r="314" spans="5:13">
      <c r="E314" s="79"/>
      <c r="F314" s="79"/>
      <c r="G314" s="79"/>
      <c r="H314" s="79"/>
      <c r="I314" s="79"/>
      <c r="J314" s="79"/>
      <c r="K314" s="79"/>
      <c r="L314" s="79"/>
      <c r="M314" s="79"/>
    </row>
    <row r="315" spans="5:13">
      <c r="E315" s="79"/>
      <c r="F315" s="79"/>
      <c r="G315" s="79"/>
      <c r="H315" s="79"/>
      <c r="I315" s="79"/>
      <c r="J315" s="79"/>
      <c r="K315" s="79"/>
    </row>
    <row r="316" spans="5:13">
      <c r="E316" s="79"/>
      <c r="F316" s="79"/>
      <c r="G316" s="79"/>
      <c r="H316" s="79"/>
      <c r="I316" s="79"/>
      <c r="J316" s="79"/>
      <c r="K316" s="79"/>
    </row>
    <row r="317" spans="5:13">
      <c r="E317" s="79"/>
      <c r="F317" s="79"/>
      <c r="G317" s="79"/>
      <c r="H317" s="79"/>
      <c r="I317" s="79"/>
      <c r="J317" s="79"/>
      <c r="K317" s="79"/>
    </row>
    <row r="318" spans="5:13">
      <c r="E318" s="79"/>
      <c r="F318" s="79"/>
      <c r="G318" s="79"/>
      <c r="H318" s="79"/>
      <c r="I318" s="79"/>
      <c r="J318" s="79"/>
      <c r="K318" s="79"/>
    </row>
    <row r="319" spans="5:13">
      <c r="E319" s="79"/>
      <c r="F319" s="79"/>
      <c r="G319" s="79"/>
      <c r="H319" s="79"/>
      <c r="I319" s="79"/>
      <c r="J319" s="79"/>
      <c r="K319" s="79"/>
    </row>
    <row r="320" spans="5:13">
      <c r="E320" s="79"/>
      <c r="F320" s="79"/>
      <c r="G320" s="79"/>
      <c r="H320" s="79"/>
      <c r="I320" s="79"/>
      <c r="J320" s="79"/>
      <c r="K320" s="79"/>
    </row>
    <row r="321" spans="5:13">
      <c r="E321" s="79"/>
      <c r="F321" s="79"/>
      <c r="G321" s="79"/>
      <c r="H321" s="79"/>
      <c r="I321" s="79"/>
      <c r="J321" s="79"/>
      <c r="K321" s="79"/>
      <c r="L321" s="79"/>
      <c r="M321" s="79"/>
    </row>
    <row r="322" spans="5:13">
      <c r="E322" s="79"/>
      <c r="F322" s="79"/>
      <c r="G322" s="79"/>
      <c r="H322" s="79"/>
      <c r="I322" s="79"/>
      <c r="J322" s="79"/>
      <c r="K322" s="79"/>
    </row>
    <row r="323" spans="5:13">
      <c r="E323" s="79"/>
      <c r="F323" s="79"/>
      <c r="G323" s="79"/>
      <c r="H323" s="79"/>
      <c r="I323" s="79"/>
      <c r="J323" s="79"/>
      <c r="K323" s="79"/>
    </row>
    <row r="324" spans="5:13">
      <c r="E324" s="79"/>
      <c r="F324" s="79"/>
      <c r="G324" s="79"/>
      <c r="H324" s="79"/>
      <c r="I324" s="79"/>
      <c r="J324" s="79"/>
      <c r="K324" s="79"/>
    </row>
    <row r="325" spans="5:13">
      <c r="E325" s="79"/>
      <c r="F325" s="79"/>
      <c r="G325" s="79"/>
      <c r="H325" s="79"/>
      <c r="I325" s="79"/>
      <c r="J325" s="79"/>
      <c r="K325" s="79"/>
    </row>
    <row r="326" spans="5:13">
      <c r="E326" s="79"/>
      <c r="F326" s="79"/>
      <c r="G326" s="79"/>
      <c r="H326" s="79"/>
      <c r="I326" s="79"/>
      <c r="J326" s="79"/>
      <c r="K326" s="79"/>
    </row>
    <row r="327" spans="5:13">
      <c r="E327" s="79"/>
      <c r="F327" s="79"/>
      <c r="G327" s="79"/>
      <c r="H327" s="79"/>
      <c r="I327" s="79"/>
      <c r="J327" s="79"/>
      <c r="K327" s="79"/>
    </row>
    <row r="328" spans="5:13">
      <c r="E328" s="79"/>
      <c r="F328" s="79"/>
      <c r="G328" s="79"/>
      <c r="H328" s="79"/>
      <c r="I328" s="79"/>
      <c r="J328" s="79"/>
      <c r="K328" s="79"/>
      <c r="L328" s="79"/>
      <c r="M328" s="79"/>
    </row>
    <row r="329" spans="5:13">
      <c r="E329" s="79"/>
      <c r="F329" s="79"/>
      <c r="G329" s="79"/>
      <c r="H329" s="79"/>
      <c r="I329" s="79"/>
      <c r="J329" s="79"/>
      <c r="K329" s="79"/>
    </row>
    <row r="330" spans="5:13">
      <c r="E330" s="79"/>
      <c r="F330" s="79"/>
      <c r="G330" s="79"/>
      <c r="H330" s="79"/>
      <c r="I330" s="79"/>
      <c r="J330" s="79"/>
      <c r="K330" s="79"/>
    </row>
    <row r="331" spans="5:13">
      <c r="E331" s="79"/>
      <c r="F331" s="79"/>
      <c r="G331" s="79"/>
      <c r="H331" s="79"/>
      <c r="I331" s="79"/>
      <c r="J331" s="79"/>
      <c r="K331" s="79"/>
    </row>
    <row r="332" spans="5:13">
      <c r="E332" s="79"/>
      <c r="F332" s="79"/>
      <c r="G332" s="79"/>
      <c r="H332" s="79"/>
      <c r="I332" s="79"/>
      <c r="J332" s="79"/>
      <c r="K332" s="79"/>
    </row>
    <row r="333" spans="5:13">
      <c r="E333" s="79"/>
      <c r="F333" s="79"/>
      <c r="G333" s="79"/>
      <c r="H333" s="79"/>
      <c r="I333" s="79"/>
      <c r="J333" s="79"/>
      <c r="K333" s="79"/>
    </row>
    <row r="334" spans="5:13">
      <c r="E334" s="79"/>
      <c r="F334" s="79"/>
      <c r="G334" s="79"/>
      <c r="H334" s="79"/>
      <c r="I334" s="79"/>
      <c r="J334" s="79"/>
      <c r="K334" s="79"/>
    </row>
    <row r="335" spans="5:13">
      <c r="E335" s="79"/>
      <c r="F335" s="79"/>
      <c r="G335" s="79"/>
      <c r="H335" s="79"/>
      <c r="I335" s="79"/>
      <c r="J335" s="79"/>
      <c r="K335" s="79"/>
      <c r="L335" s="79"/>
      <c r="M335" s="79"/>
    </row>
    <row r="336" spans="5:13">
      <c r="E336" s="79"/>
      <c r="F336" s="79"/>
      <c r="G336" s="79"/>
      <c r="H336" s="79"/>
      <c r="I336" s="79"/>
      <c r="J336" s="79"/>
      <c r="K336" s="79"/>
    </row>
    <row r="337" spans="5:13">
      <c r="E337" s="79"/>
      <c r="F337" s="79"/>
      <c r="G337" s="79"/>
      <c r="H337" s="79"/>
      <c r="I337" s="79"/>
      <c r="J337" s="79"/>
      <c r="K337" s="79"/>
    </row>
    <row r="338" spans="5:13">
      <c r="E338" s="79"/>
      <c r="F338" s="79"/>
      <c r="G338" s="79"/>
      <c r="H338" s="79"/>
      <c r="I338" s="79"/>
      <c r="J338" s="79"/>
      <c r="K338" s="79"/>
    </row>
    <row r="339" spans="5:13">
      <c r="E339" s="79"/>
      <c r="F339" s="79"/>
      <c r="G339" s="79"/>
      <c r="H339" s="79"/>
      <c r="I339" s="79"/>
      <c r="J339" s="79"/>
      <c r="K339" s="79"/>
    </row>
    <row r="340" spans="5:13">
      <c r="E340" s="79"/>
      <c r="F340" s="79"/>
      <c r="G340" s="79"/>
      <c r="H340" s="79"/>
      <c r="I340" s="79"/>
      <c r="J340" s="79"/>
      <c r="K340" s="79"/>
    </row>
    <row r="341" spans="5:13">
      <c r="E341" s="79"/>
      <c r="F341" s="79"/>
      <c r="G341" s="79"/>
      <c r="H341" s="79"/>
      <c r="I341" s="79"/>
      <c r="J341" s="79"/>
      <c r="K341" s="79"/>
    </row>
    <row r="342" spans="5:13">
      <c r="E342" s="79"/>
      <c r="F342" s="79"/>
      <c r="G342" s="79"/>
      <c r="H342" s="79"/>
      <c r="I342" s="79"/>
      <c r="J342" s="79"/>
      <c r="K342" s="79"/>
      <c r="L342" s="79"/>
      <c r="M342" s="79"/>
    </row>
    <row r="343" spans="5:13">
      <c r="E343" s="79"/>
      <c r="F343" s="79"/>
      <c r="G343" s="79"/>
      <c r="H343" s="79"/>
      <c r="I343" s="79"/>
      <c r="J343" s="79"/>
      <c r="K343" s="79"/>
    </row>
    <row r="344" spans="5:13">
      <c r="E344" s="79"/>
      <c r="F344" s="79"/>
      <c r="G344" s="79"/>
      <c r="H344" s="79"/>
      <c r="I344" s="79"/>
      <c r="J344" s="79"/>
      <c r="K344" s="79"/>
    </row>
    <row r="345" spans="5:13">
      <c r="E345" s="79"/>
      <c r="F345" s="79"/>
      <c r="G345" s="79"/>
      <c r="H345" s="79"/>
      <c r="I345" s="79"/>
      <c r="J345" s="79"/>
      <c r="K345" s="79"/>
    </row>
    <row r="346" spans="5:13">
      <c r="E346" s="79"/>
      <c r="F346" s="79"/>
      <c r="G346" s="79"/>
      <c r="H346" s="79"/>
      <c r="I346" s="79"/>
      <c r="J346" s="79"/>
      <c r="K346" s="79"/>
    </row>
    <row r="347" spans="5:13">
      <c r="E347" s="79"/>
      <c r="F347" s="79"/>
      <c r="G347" s="79"/>
      <c r="H347" s="79"/>
      <c r="I347" s="79"/>
      <c r="J347" s="79"/>
      <c r="K347" s="79"/>
    </row>
    <row r="348" spans="5:13">
      <c r="E348" s="79"/>
      <c r="F348" s="79"/>
      <c r="G348" s="79"/>
      <c r="H348" s="79"/>
      <c r="I348" s="79"/>
      <c r="J348" s="79"/>
      <c r="K348" s="79"/>
    </row>
    <row r="349" spans="5:13">
      <c r="E349" s="79"/>
      <c r="F349" s="79"/>
      <c r="G349" s="79"/>
      <c r="H349" s="79"/>
      <c r="I349" s="79"/>
      <c r="J349" s="79"/>
      <c r="K349" s="79"/>
      <c r="L349" s="79"/>
      <c r="M349" s="79"/>
    </row>
    <row r="350" spans="5:13">
      <c r="E350" s="79"/>
      <c r="F350" s="79"/>
      <c r="G350" s="79"/>
      <c r="H350" s="79"/>
      <c r="I350" s="79"/>
      <c r="J350" s="79"/>
      <c r="K350" s="79"/>
    </row>
    <row r="351" spans="5:13">
      <c r="E351" s="79"/>
      <c r="F351" s="79"/>
      <c r="G351" s="79"/>
      <c r="H351" s="79"/>
      <c r="I351" s="79"/>
      <c r="J351" s="79"/>
      <c r="K351" s="79"/>
    </row>
    <row r="352" spans="5:13">
      <c r="E352" s="79"/>
      <c r="F352" s="79"/>
      <c r="G352" s="79"/>
      <c r="H352" s="79"/>
      <c r="I352" s="79"/>
      <c r="J352" s="79"/>
      <c r="K352" s="79"/>
    </row>
    <row r="353" spans="5:13">
      <c r="E353" s="79"/>
      <c r="F353" s="79"/>
      <c r="G353" s="79"/>
      <c r="H353" s="79"/>
      <c r="I353" s="79"/>
      <c r="J353" s="79"/>
      <c r="K353" s="79"/>
    </row>
    <row r="354" spans="5:13">
      <c r="E354" s="79"/>
      <c r="F354" s="79"/>
      <c r="G354" s="79"/>
      <c r="H354" s="79"/>
      <c r="I354" s="79"/>
      <c r="J354" s="79"/>
      <c r="K354" s="79"/>
    </row>
    <row r="355" spans="5:13">
      <c r="E355" s="79"/>
      <c r="F355" s="79"/>
      <c r="G355" s="79"/>
      <c r="H355" s="79"/>
      <c r="I355" s="79"/>
      <c r="J355" s="79"/>
      <c r="K355" s="79"/>
    </row>
    <row r="356" spans="5:13">
      <c r="E356" s="79"/>
      <c r="F356" s="79"/>
      <c r="G356" s="79"/>
      <c r="H356" s="79"/>
      <c r="I356" s="79"/>
      <c r="J356" s="79"/>
      <c r="K356" s="79"/>
      <c r="L356" s="79"/>
      <c r="M356" s="79"/>
    </row>
    <row r="357" spans="5:13">
      <c r="E357" s="79"/>
      <c r="F357" s="79"/>
      <c r="G357" s="79"/>
      <c r="H357" s="79"/>
      <c r="I357" s="79"/>
      <c r="J357" s="79"/>
      <c r="K357" s="79"/>
    </row>
    <row r="358" spans="5:13">
      <c r="E358" s="79"/>
      <c r="F358" s="79"/>
      <c r="G358" s="79"/>
      <c r="H358" s="79"/>
      <c r="I358" s="79"/>
      <c r="J358" s="79"/>
      <c r="K358" s="79"/>
    </row>
    <row r="359" spans="5:13">
      <c r="E359" s="79"/>
      <c r="F359" s="79"/>
      <c r="G359" s="79"/>
      <c r="H359" s="79"/>
      <c r="I359" s="79"/>
      <c r="J359" s="79"/>
      <c r="K359" s="79"/>
    </row>
    <row r="360" spans="5:13">
      <c r="E360" s="79"/>
      <c r="F360" s="79"/>
      <c r="G360" s="79"/>
      <c r="H360" s="79"/>
      <c r="I360" s="79"/>
      <c r="J360" s="79"/>
      <c r="K360" s="79"/>
    </row>
    <row r="361" spans="5:13">
      <c r="E361" s="79"/>
      <c r="F361" s="79"/>
      <c r="G361" s="79"/>
      <c r="H361" s="79"/>
      <c r="I361" s="79"/>
      <c r="J361" s="79"/>
      <c r="K361" s="79"/>
    </row>
    <row r="362" spans="5:13">
      <c r="E362" s="79"/>
      <c r="F362" s="79"/>
      <c r="G362" s="79"/>
      <c r="H362" s="79"/>
      <c r="I362" s="79"/>
      <c r="J362" s="79"/>
      <c r="K362" s="79"/>
    </row>
    <row r="363" spans="5:13">
      <c r="E363" s="79"/>
      <c r="F363" s="79"/>
      <c r="G363" s="79"/>
      <c r="H363" s="79"/>
      <c r="I363" s="79"/>
      <c r="J363" s="79"/>
      <c r="K363" s="79"/>
      <c r="L363" s="79"/>
      <c r="M363" s="79"/>
    </row>
    <row r="364" spans="5:13">
      <c r="E364" s="79"/>
      <c r="F364" s="79"/>
      <c r="G364" s="79"/>
      <c r="H364" s="79"/>
      <c r="I364" s="79"/>
      <c r="J364" s="79"/>
      <c r="K364" s="79"/>
    </row>
    <row r="365" spans="5:13">
      <c r="E365" s="79"/>
      <c r="F365" s="79"/>
      <c r="G365" s="79"/>
      <c r="H365" s="79"/>
      <c r="I365" s="79"/>
      <c r="J365" s="79"/>
      <c r="K365" s="79"/>
    </row>
    <row r="366" spans="5:13">
      <c r="E366" s="79"/>
      <c r="F366" s="79"/>
      <c r="G366" s="79"/>
      <c r="H366" s="79"/>
      <c r="I366" s="79"/>
      <c r="J366" s="79"/>
      <c r="K366" s="79"/>
    </row>
    <row r="367" spans="5:13">
      <c r="E367" s="79"/>
      <c r="F367" s="79"/>
      <c r="G367" s="79"/>
      <c r="H367" s="79"/>
      <c r="I367" s="79"/>
      <c r="J367" s="79"/>
      <c r="K367" s="79"/>
    </row>
    <row r="368" spans="5:13">
      <c r="E368" s="79"/>
      <c r="F368" s="79"/>
      <c r="G368" s="79"/>
      <c r="H368" s="79"/>
      <c r="I368" s="79"/>
      <c r="J368" s="79"/>
      <c r="K368" s="79"/>
    </row>
    <row r="369" spans="5:13">
      <c r="E369" s="79"/>
      <c r="F369" s="79"/>
      <c r="G369" s="79"/>
      <c r="H369" s="79"/>
      <c r="I369" s="79"/>
      <c r="J369" s="79"/>
      <c r="K369" s="79"/>
    </row>
    <row r="370" spans="5:13">
      <c r="E370" s="79"/>
      <c r="F370" s="79"/>
      <c r="G370" s="79"/>
      <c r="H370" s="79"/>
      <c r="I370" s="79"/>
      <c r="J370" s="79"/>
      <c r="K370" s="79"/>
      <c r="L370" s="79"/>
      <c r="M370" s="79"/>
    </row>
    <row r="371" spans="5:13">
      <c r="E371" s="79"/>
      <c r="F371" s="79"/>
      <c r="G371" s="79"/>
      <c r="H371" s="79"/>
      <c r="I371" s="79"/>
      <c r="J371" s="79"/>
      <c r="K371" s="79"/>
    </row>
    <row r="372" spans="5:13">
      <c r="E372" s="79"/>
      <c r="F372" s="79"/>
      <c r="G372" s="79"/>
      <c r="H372" s="79"/>
      <c r="I372" s="79"/>
      <c r="J372" s="79"/>
      <c r="K372" s="79"/>
    </row>
    <row r="373" spans="5:13">
      <c r="E373" s="79"/>
      <c r="F373" s="79"/>
      <c r="G373" s="79"/>
      <c r="H373" s="79"/>
      <c r="I373" s="79"/>
      <c r="J373" s="79"/>
      <c r="K373" s="79"/>
    </row>
    <row r="374" spans="5:13">
      <c r="E374" s="79"/>
      <c r="F374" s="79"/>
      <c r="G374" s="79"/>
      <c r="H374" s="79"/>
      <c r="I374" s="79"/>
      <c r="J374" s="79"/>
      <c r="K374" s="79"/>
    </row>
    <row r="375" spans="5:13">
      <c r="E375" s="79"/>
      <c r="F375" s="79"/>
      <c r="G375" s="79"/>
      <c r="H375" s="79"/>
      <c r="I375" s="79"/>
      <c r="J375" s="79"/>
      <c r="K375" s="79"/>
    </row>
    <row r="376" spans="5:13">
      <c r="E376" s="79"/>
      <c r="F376" s="79"/>
      <c r="G376" s="79"/>
      <c r="H376" s="79"/>
      <c r="I376" s="79"/>
      <c r="J376" s="79"/>
      <c r="K376" s="79"/>
    </row>
    <row r="377" spans="5:13">
      <c r="E377" s="79"/>
      <c r="F377" s="79"/>
      <c r="G377" s="79"/>
      <c r="H377" s="79"/>
      <c r="I377" s="79"/>
      <c r="J377" s="79"/>
      <c r="K377" s="79"/>
      <c r="L377" s="79"/>
      <c r="M377" s="79"/>
    </row>
    <row r="378" spans="5:13">
      <c r="E378" s="79"/>
      <c r="F378" s="79"/>
      <c r="G378" s="79"/>
      <c r="H378" s="79"/>
      <c r="I378" s="79"/>
      <c r="J378" s="79"/>
      <c r="K378" s="79"/>
    </row>
    <row r="379" spans="5:13">
      <c r="E379" s="79"/>
      <c r="F379" s="79"/>
      <c r="G379" s="79"/>
      <c r="H379" s="79"/>
      <c r="I379" s="79"/>
      <c r="J379" s="79"/>
      <c r="K379" s="79"/>
    </row>
    <row r="380" spans="5:13">
      <c r="E380" s="79"/>
      <c r="F380" s="79"/>
      <c r="G380" s="79"/>
      <c r="H380" s="79"/>
      <c r="I380" s="79"/>
      <c r="J380" s="79"/>
      <c r="K380" s="79"/>
    </row>
    <row r="381" spans="5:13">
      <c r="E381" s="79"/>
      <c r="F381" s="79"/>
      <c r="G381" s="79"/>
      <c r="H381" s="79"/>
      <c r="I381" s="79"/>
      <c r="J381" s="79"/>
      <c r="K381" s="79"/>
    </row>
    <row r="382" spans="5:13">
      <c r="E382" s="79"/>
      <c r="F382" s="79"/>
      <c r="G382" s="79"/>
      <c r="H382" s="79"/>
      <c r="I382" s="79"/>
      <c r="J382" s="79"/>
      <c r="K382" s="79"/>
    </row>
    <row r="383" spans="5:13">
      <c r="E383" s="79"/>
      <c r="F383" s="79"/>
      <c r="G383" s="79"/>
      <c r="H383" s="79"/>
      <c r="I383" s="79"/>
      <c r="J383" s="79"/>
      <c r="K383" s="79"/>
    </row>
    <row r="384" spans="5:13">
      <c r="E384" s="79"/>
      <c r="F384" s="79"/>
      <c r="G384" s="79"/>
      <c r="H384" s="79"/>
      <c r="I384" s="79"/>
      <c r="J384" s="79"/>
      <c r="K384" s="79"/>
      <c r="L384" s="79"/>
      <c r="M384" s="79"/>
    </row>
    <row r="385" spans="5:13">
      <c r="E385" s="79"/>
      <c r="F385" s="79"/>
      <c r="G385" s="79"/>
      <c r="H385" s="79"/>
      <c r="I385" s="79"/>
      <c r="J385" s="79"/>
      <c r="K385" s="79"/>
    </row>
    <row r="386" spans="5:13">
      <c r="E386" s="79"/>
      <c r="F386" s="79"/>
      <c r="G386" s="79"/>
      <c r="H386" s="79"/>
      <c r="I386" s="79"/>
      <c r="J386" s="79"/>
      <c r="K386" s="79"/>
    </row>
    <row r="387" spans="5:13">
      <c r="E387" s="79"/>
      <c r="F387" s="79"/>
      <c r="G387" s="79"/>
      <c r="H387" s="79"/>
      <c r="I387" s="79"/>
      <c r="J387" s="79"/>
      <c r="K387" s="79"/>
    </row>
    <row r="388" spans="5:13">
      <c r="E388" s="79"/>
      <c r="F388" s="79"/>
      <c r="G388" s="79"/>
      <c r="H388" s="79"/>
      <c r="I388" s="79"/>
      <c r="J388" s="79"/>
      <c r="K388" s="79"/>
    </row>
    <row r="389" spans="5:13">
      <c r="E389" s="79"/>
      <c r="F389" s="79"/>
      <c r="G389" s="79"/>
      <c r="H389" s="79"/>
      <c r="I389" s="79"/>
      <c r="J389" s="79"/>
      <c r="K389" s="79"/>
    </row>
    <row r="390" spans="5:13">
      <c r="E390" s="79"/>
      <c r="F390" s="79"/>
      <c r="G390" s="79"/>
      <c r="H390" s="79"/>
      <c r="I390" s="79"/>
      <c r="J390" s="79"/>
      <c r="K390" s="79"/>
    </row>
    <row r="391" spans="5:13">
      <c r="E391" s="79"/>
      <c r="F391" s="79"/>
      <c r="G391" s="79"/>
      <c r="H391" s="79"/>
      <c r="I391" s="79"/>
      <c r="J391" s="79"/>
      <c r="K391" s="79"/>
      <c r="L391" s="79"/>
      <c r="M391" s="79"/>
    </row>
    <row r="392" spans="5:13">
      <c r="E392" s="79"/>
      <c r="F392" s="79"/>
      <c r="G392" s="79"/>
      <c r="H392" s="79"/>
      <c r="I392" s="79"/>
      <c r="J392" s="79"/>
      <c r="K392" s="79"/>
    </row>
    <row r="393" spans="5:13">
      <c r="E393" s="79"/>
      <c r="F393" s="79"/>
      <c r="G393" s="79"/>
      <c r="H393" s="79"/>
      <c r="I393" s="79"/>
      <c r="J393" s="79"/>
      <c r="K393" s="79"/>
    </row>
    <row r="394" spans="5:13">
      <c r="E394" s="79"/>
      <c r="F394" s="79"/>
      <c r="G394" s="79"/>
      <c r="H394" s="79"/>
      <c r="I394" s="79"/>
      <c r="J394" s="79"/>
      <c r="K394" s="79"/>
    </row>
    <row r="395" spans="5:13">
      <c r="E395" s="79"/>
      <c r="F395" s="79"/>
      <c r="G395" s="79"/>
      <c r="H395" s="79"/>
      <c r="I395" s="79"/>
      <c r="J395" s="79"/>
      <c r="K395" s="79"/>
    </row>
    <row r="396" spans="5:13">
      <c r="E396" s="79"/>
      <c r="F396" s="79"/>
      <c r="G396" s="79"/>
      <c r="H396" s="79"/>
      <c r="I396" s="79"/>
      <c r="J396" s="79"/>
      <c r="K396" s="79"/>
    </row>
    <row r="397" spans="5:13">
      <c r="E397" s="79"/>
      <c r="F397" s="79"/>
      <c r="G397" s="79"/>
      <c r="H397" s="79"/>
      <c r="I397" s="79"/>
      <c r="J397" s="79"/>
      <c r="K397" s="79"/>
    </row>
    <row r="398" spans="5:13">
      <c r="E398" s="79"/>
      <c r="F398" s="79"/>
      <c r="G398" s="79"/>
      <c r="H398" s="79"/>
      <c r="I398" s="79"/>
      <c r="J398" s="79"/>
      <c r="K398" s="79"/>
      <c r="L398" s="79"/>
      <c r="M398" s="79"/>
    </row>
    <row r="399" spans="5:13">
      <c r="E399" s="79"/>
      <c r="F399" s="79"/>
      <c r="G399" s="79"/>
      <c r="H399" s="79"/>
      <c r="I399" s="79"/>
      <c r="J399" s="79"/>
      <c r="K399" s="79"/>
    </row>
    <row r="400" spans="5:13">
      <c r="E400" s="79"/>
      <c r="F400" s="79"/>
      <c r="G400" s="79"/>
      <c r="H400" s="79"/>
      <c r="I400" s="79"/>
      <c r="J400" s="79"/>
      <c r="K400" s="79"/>
    </row>
    <row r="401" spans="5:13">
      <c r="E401" s="79"/>
      <c r="F401" s="79"/>
      <c r="G401" s="79"/>
      <c r="H401" s="79"/>
      <c r="I401" s="79"/>
      <c r="J401" s="79"/>
      <c r="K401" s="79"/>
    </row>
    <row r="402" spans="5:13">
      <c r="E402" s="79"/>
      <c r="F402" s="79"/>
      <c r="G402" s="79"/>
      <c r="H402" s="79"/>
      <c r="I402" s="79"/>
      <c r="J402" s="79"/>
      <c r="K402" s="79"/>
    </row>
    <row r="403" spans="5:13">
      <c r="E403" s="79"/>
      <c r="F403" s="79"/>
      <c r="G403" s="79"/>
      <c r="H403" s="79"/>
      <c r="I403" s="79"/>
      <c r="J403" s="79"/>
      <c r="K403" s="79"/>
    </row>
    <row r="404" spans="5:13">
      <c r="E404" s="79"/>
      <c r="F404" s="79"/>
      <c r="G404" s="79"/>
      <c r="H404" s="79"/>
      <c r="I404" s="79"/>
      <c r="J404" s="79"/>
      <c r="K404" s="79"/>
    </row>
    <row r="405" spans="5:13">
      <c r="E405" s="79"/>
      <c r="F405" s="79"/>
      <c r="G405" s="79"/>
      <c r="H405" s="79"/>
      <c r="I405" s="79"/>
      <c r="J405" s="79"/>
      <c r="K405" s="79"/>
      <c r="L405" s="79"/>
      <c r="M405" s="79"/>
    </row>
    <row r="406" spans="5:13">
      <c r="E406" s="79"/>
      <c r="F406" s="79"/>
      <c r="G406" s="79"/>
      <c r="H406" s="79"/>
      <c r="I406" s="79"/>
      <c r="J406" s="79"/>
      <c r="K406" s="79"/>
    </row>
    <row r="407" spans="5:13">
      <c r="E407" s="79"/>
      <c r="F407" s="79"/>
      <c r="G407" s="79"/>
      <c r="H407" s="79"/>
      <c r="I407" s="79"/>
      <c r="J407" s="79"/>
      <c r="K407" s="79"/>
    </row>
    <row r="408" spans="5:13">
      <c r="E408" s="79"/>
      <c r="F408" s="79"/>
      <c r="G408" s="79"/>
      <c r="H408" s="79"/>
      <c r="I408" s="79"/>
      <c r="J408" s="79"/>
      <c r="K408" s="79"/>
    </row>
    <row r="409" spans="5:13">
      <c r="E409" s="79"/>
      <c r="F409" s="79"/>
      <c r="G409" s="79"/>
      <c r="H409" s="79"/>
      <c r="I409" s="79"/>
      <c r="J409" s="79"/>
      <c r="K409" s="79"/>
    </row>
    <row r="410" spans="5:13">
      <c r="E410" s="79"/>
      <c r="F410" s="79"/>
      <c r="G410" s="79"/>
      <c r="H410" s="79"/>
      <c r="I410" s="79"/>
      <c r="J410" s="79"/>
      <c r="K410" s="79"/>
    </row>
    <row r="411" spans="5:13">
      <c r="E411" s="79"/>
      <c r="F411" s="79"/>
      <c r="G411" s="79"/>
      <c r="H411" s="79"/>
      <c r="I411" s="79"/>
      <c r="J411" s="79"/>
      <c r="K411" s="79"/>
    </row>
    <row r="412" spans="5:13">
      <c r="E412" s="79"/>
      <c r="F412" s="79"/>
      <c r="G412" s="79"/>
      <c r="H412" s="79"/>
      <c r="I412" s="79"/>
      <c r="J412" s="79"/>
      <c r="K412" s="79"/>
      <c r="L412" s="79"/>
      <c r="M412" s="79"/>
    </row>
    <row r="413" spans="5:13">
      <c r="E413" s="79"/>
      <c r="F413" s="79"/>
      <c r="G413" s="79"/>
      <c r="H413" s="79"/>
      <c r="I413" s="79"/>
      <c r="J413" s="79"/>
      <c r="K413" s="79"/>
    </row>
    <row r="414" spans="5:13">
      <c r="E414" s="79"/>
      <c r="F414" s="79"/>
      <c r="G414" s="79"/>
      <c r="H414" s="79"/>
      <c r="I414" s="79"/>
      <c r="J414" s="79"/>
      <c r="K414" s="79"/>
    </row>
    <row r="415" spans="5:13">
      <c r="E415" s="79"/>
      <c r="F415" s="79"/>
      <c r="G415" s="79"/>
      <c r="H415" s="79"/>
      <c r="I415" s="79"/>
      <c r="J415" s="79"/>
      <c r="K415" s="79"/>
    </row>
    <row r="416" spans="5:13">
      <c r="E416" s="79"/>
      <c r="F416" s="79"/>
      <c r="G416" s="79"/>
      <c r="H416" s="79"/>
      <c r="I416" s="79"/>
      <c r="J416" s="79"/>
      <c r="K416" s="79"/>
    </row>
    <row r="417" spans="5:13">
      <c r="E417" s="79"/>
      <c r="F417" s="79"/>
      <c r="G417" s="79"/>
      <c r="H417" s="79"/>
      <c r="I417" s="79"/>
      <c r="J417" s="79"/>
      <c r="K417" s="79"/>
    </row>
    <row r="418" spans="5:13">
      <c r="E418" s="79"/>
      <c r="F418" s="79"/>
      <c r="G418" s="79"/>
      <c r="H418" s="79"/>
      <c r="I418" s="79"/>
      <c r="J418" s="79"/>
      <c r="K418" s="79"/>
    </row>
    <row r="419" spans="5:13">
      <c r="E419" s="79"/>
      <c r="F419" s="79"/>
      <c r="G419" s="79"/>
      <c r="H419" s="79"/>
      <c r="I419" s="79"/>
      <c r="J419" s="79"/>
      <c r="K419" s="79"/>
      <c r="L419" s="79"/>
      <c r="M419" s="79"/>
    </row>
    <row r="420" spans="5:13">
      <c r="E420" s="79"/>
      <c r="F420" s="79"/>
      <c r="G420" s="79"/>
      <c r="H420" s="79"/>
      <c r="I420" s="79"/>
      <c r="J420" s="79"/>
      <c r="K420" s="79"/>
    </row>
    <row r="421" spans="5:13">
      <c r="E421" s="79"/>
      <c r="F421" s="79"/>
      <c r="G421" s="79"/>
      <c r="H421" s="79"/>
      <c r="I421" s="79"/>
      <c r="J421" s="79"/>
      <c r="K421" s="79"/>
    </row>
    <row r="422" spans="5:13">
      <c r="E422" s="79"/>
      <c r="F422" s="79"/>
      <c r="G422" s="79"/>
      <c r="H422" s="79"/>
      <c r="I422" s="79"/>
      <c r="J422" s="79"/>
      <c r="K422" s="79"/>
    </row>
    <row r="423" spans="5:13">
      <c r="E423" s="79"/>
      <c r="F423" s="79"/>
      <c r="G423" s="79"/>
      <c r="H423" s="79"/>
      <c r="I423" s="79"/>
      <c r="J423" s="79"/>
      <c r="K423" s="79"/>
    </row>
    <row r="424" spans="5:13">
      <c r="E424" s="79"/>
      <c r="F424" s="79"/>
      <c r="G424" s="79"/>
      <c r="H424" s="79"/>
      <c r="I424" s="79"/>
      <c r="J424" s="79"/>
      <c r="K424" s="79"/>
    </row>
    <row r="425" spans="5:13">
      <c r="E425" s="79"/>
      <c r="F425" s="79"/>
      <c r="G425" s="79"/>
      <c r="H425" s="79"/>
      <c r="I425" s="79"/>
      <c r="J425" s="79"/>
      <c r="K425" s="79"/>
    </row>
    <row r="426" spans="5:13">
      <c r="E426" s="79"/>
      <c r="F426" s="79"/>
      <c r="G426" s="79"/>
      <c r="H426" s="79"/>
      <c r="I426" s="79"/>
      <c r="J426" s="79"/>
      <c r="K426" s="79"/>
      <c r="L426" s="79"/>
      <c r="M426" s="79"/>
    </row>
    <row r="427" spans="5:13">
      <c r="E427" s="79"/>
      <c r="F427" s="79"/>
      <c r="G427" s="79"/>
      <c r="H427" s="79"/>
      <c r="I427" s="79"/>
      <c r="J427" s="79"/>
      <c r="K427" s="79"/>
    </row>
    <row r="428" spans="5:13">
      <c r="E428" s="79"/>
      <c r="F428" s="79"/>
      <c r="G428" s="79"/>
      <c r="H428" s="79"/>
      <c r="I428" s="79"/>
      <c r="J428" s="79"/>
      <c r="K428" s="79"/>
    </row>
    <row r="429" spans="5:13">
      <c r="E429" s="79"/>
      <c r="F429" s="79"/>
      <c r="G429" s="79"/>
      <c r="H429" s="79"/>
      <c r="I429" s="79"/>
      <c r="J429" s="79"/>
      <c r="K429" s="79"/>
    </row>
    <row r="430" spans="5:13">
      <c r="E430" s="79"/>
      <c r="F430" s="79"/>
      <c r="G430" s="79"/>
      <c r="H430" s="79"/>
      <c r="I430" s="79"/>
      <c r="J430" s="79"/>
      <c r="K430" s="79"/>
    </row>
    <row r="431" spans="5:13">
      <c r="E431" s="79"/>
      <c r="F431" s="79"/>
      <c r="G431" s="79"/>
      <c r="H431" s="79"/>
      <c r="I431" s="79"/>
      <c r="J431" s="79"/>
      <c r="K431" s="79"/>
    </row>
    <row r="432" spans="5:13">
      <c r="E432" s="79"/>
      <c r="F432" s="79"/>
      <c r="G432" s="79"/>
      <c r="H432" s="79"/>
      <c r="I432" s="79"/>
      <c r="J432" s="79"/>
      <c r="K432" s="79"/>
    </row>
    <row r="433" spans="5:13">
      <c r="E433" s="79"/>
      <c r="F433" s="79"/>
      <c r="G433" s="79"/>
      <c r="H433" s="79"/>
      <c r="I433" s="79"/>
      <c r="J433" s="79"/>
      <c r="K433" s="79"/>
      <c r="L433" s="79"/>
      <c r="M433" s="79"/>
    </row>
    <row r="434" spans="5:13">
      <c r="E434" s="79"/>
      <c r="F434" s="79"/>
      <c r="G434" s="79"/>
      <c r="H434" s="79"/>
      <c r="I434" s="79"/>
      <c r="J434" s="79"/>
      <c r="K434" s="79"/>
    </row>
    <row r="435" spans="5:13">
      <c r="E435" s="79"/>
      <c r="F435" s="79"/>
      <c r="G435" s="79"/>
      <c r="H435" s="79"/>
      <c r="I435" s="79"/>
      <c r="J435" s="79"/>
      <c r="K435" s="79"/>
    </row>
    <row r="436" spans="5:13">
      <c r="E436" s="79"/>
      <c r="F436" s="79"/>
      <c r="G436" s="79"/>
      <c r="H436" s="79"/>
      <c r="I436" s="79"/>
      <c r="J436" s="79"/>
      <c r="K436" s="79"/>
    </row>
    <row r="437" spans="5:13">
      <c r="E437" s="79"/>
      <c r="F437" s="79"/>
      <c r="G437" s="79"/>
      <c r="H437" s="79"/>
      <c r="I437" s="79"/>
      <c r="J437" s="79"/>
      <c r="K437" s="79"/>
    </row>
    <row r="438" spans="5:13">
      <c r="E438" s="79"/>
      <c r="F438" s="79"/>
      <c r="G438" s="79"/>
      <c r="H438" s="79"/>
      <c r="I438" s="79"/>
      <c r="J438" s="79"/>
      <c r="K438" s="79"/>
    </row>
    <row r="439" spans="5:13">
      <c r="E439" s="79"/>
      <c r="F439" s="79"/>
      <c r="G439" s="79"/>
      <c r="H439" s="79"/>
      <c r="I439" s="79"/>
      <c r="J439" s="79"/>
      <c r="K439" s="79"/>
    </row>
    <row r="440" spans="5:13">
      <c r="E440" s="79"/>
      <c r="F440" s="79"/>
      <c r="G440" s="79"/>
      <c r="H440" s="79"/>
      <c r="I440" s="79"/>
      <c r="J440" s="79"/>
      <c r="K440" s="79"/>
      <c r="L440" s="79"/>
      <c r="M440" s="79"/>
    </row>
    <row r="441" spans="5:13">
      <c r="E441" s="79"/>
      <c r="F441" s="79"/>
      <c r="G441" s="79"/>
      <c r="H441" s="79"/>
      <c r="I441" s="79"/>
      <c r="J441" s="79"/>
      <c r="K441" s="79"/>
    </row>
    <row r="442" spans="5:13">
      <c r="E442" s="79"/>
      <c r="F442" s="79"/>
      <c r="G442" s="79"/>
      <c r="H442" s="79"/>
      <c r="I442" s="79"/>
      <c r="J442" s="79"/>
      <c r="K442" s="79"/>
    </row>
    <row r="443" spans="5:13">
      <c r="E443" s="79"/>
      <c r="F443" s="79"/>
      <c r="G443" s="79"/>
      <c r="H443" s="79"/>
      <c r="I443" s="79"/>
      <c r="J443" s="79"/>
      <c r="K443" s="79"/>
    </row>
    <row r="444" spans="5:13">
      <c r="E444" s="79"/>
      <c r="F444" s="79"/>
      <c r="G444" s="79"/>
      <c r="H444" s="79"/>
      <c r="I444" s="79"/>
      <c r="J444" s="79"/>
      <c r="K444" s="79"/>
    </row>
    <row r="445" spans="5:13">
      <c r="E445" s="79"/>
      <c r="F445" s="79"/>
      <c r="G445" s="79"/>
      <c r="H445" s="79"/>
      <c r="I445" s="79"/>
      <c r="J445" s="79"/>
      <c r="K445" s="79"/>
    </row>
    <row r="446" spans="5:13">
      <c r="E446" s="79"/>
      <c r="F446" s="79"/>
      <c r="G446" s="79"/>
      <c r="H446" s="79"/>
      <c r="I446" s="79"/>
      <c r="J446" s="79"/>
      <c r="K446" s="79"/>
    </row>
    <row r="447" spans="5:13">
      <c r="E447" s="79"/>
      <c r="F447" s="79"/>
      <c r="G447" s="79"/>
      <c r="H447" s="79"/>
      <c r="I447" s="79"/>
      <c r="J447" s="79"/>
      <c r="K447" s="79"/>
      <c r="L447" s="79"/>
      <c r="M447" s="79"/>
    </row>
    <row r="448" spans="5:13">
      <c r="E448" s="79"/>
      <c r="F448" s="79"/>
      <c r="G448" s="79"/>
      <c r="H448" s="79"/>
      <c r="I448" s="79"/>
      <c r="J448" s="79"/>
      <c r="K448" s="79"/>
    </row>
    <row r="449" spans="5:13">
      <c r="E449" s="79"/>
      <c r="F449" s="79"/>
      <c r="G449" s="79"/>
      <c r="H449" s="79"/>
      <c r="I449" s="79"/>
      <c r="J449" s="79"/>
      <c r="K449" s="79"/>
    </row>
    <row r="450" spans="5:13">
      <c r="E450" s="79"/>
      <c r="F450" s="79"/>
      <c r="G450" s="79"/>
      <c r="H450" s="79"/>
      <c r="I450" s="79"/>
      <c r="J450" s="79"/>
      <c r="K450" s="79"/>
    </row>
    <row r="451" spans="5:13">
      <c r="E451" s="79"/>
      <c r="F451" s="79"/>
      <c r="G451" s="79"/>
      <c r="H451" s="79"/>
      <c r="I451" s="79"/>
      <c r="J451" s="79"/>
      <c r="K451" s="79"/>
    </row>
    <row r="452" spans="5:13">
      <c r="E452" s="79"/>
      <c r="F452" s="79"/>
      <c r="G452" s="79"/>
      <c r="H452" s="79"/>
      <c r="I452" s="79"/>
      <c r="J452" s="79"/>
      <c r="K452" s="79"/>
    </row>
    <row r="453" spans="5:13">
      <c r="E453" s="79"/>
      <c r="F453" s="79"/>
      <c r="G453" s="79"/>
      <c r="H453" s="79"/>
      <c r="I453" s="79"/>
      <c r="J453" s="79"/>
      <c r="K453" s="79"/>
    </row>
    <row r="454" spans="5:13">
      <c r="E454" s="79"/>
      <c r="F454" s="79"/>
      <c r="G454" s="79"/>
      <c r="H454" s="79"/>
      <c r="I454" s="79"/>
      <c r="J454" s="79"/>
      <c r="K454" s="79"/>
      <c r="L454" s="79"/>
      <c r="M454" s="79"/>
    </row>
    <row r="455" spans="5:13">
      <c r="E455" s="79"/>
      <c r="F455" s="79"/>
      <c r="G455" s="79"/>
      <c r="H455" s="79"/>
      <c r="I455" s="79"/>
      <c r="J455" s="79"/>
      <c r="K455" s="79"/>
    </row>
    <row r="456" spans="5:13">
      <c r="E456" s="79"/>
      <c r="F456" s="79"/>
      <c r="G456" s="79"/>
      <c r="H456" s="79"/>
      <c r="I456" s="79"/>
      <c r="J456" s="79"/>
      <c r="K456" s="79"/>
    </row>
    <row r="457" spans="5:13">
      <c r="E457" s="79"/>
      <c r="F457" s="79"/>
      <c r="G457" s="79"/>
      <c r="H457" s="79"/>
      <c r="I457" s="79"/>
      <c r="J457" s="79"/>
      <c r="K457" s="79"/>
    </row>
    <row r="458" spans="5:13">
      <c r="E458" s="79"/>
      <c r="F458" s="79"/>
      <c r="G458" s="79"/>
      <c r="H458" s="79"/>
      <c r="I458" s="79"/>
      <c r="J458" s="79"/>
      <c r="K458" s="79"/>
    </row>
    <row r="459" spans="5:13">
      <c r="E459" s="79"/>
      <c r="F459" s="79"/>
      <c r="G459" s="79"/>
      <c r="H459" s="79"/>
      <c r="I459" s="79"/>
      <c r="J459" s="79"/>
      <c r="K459" s="79"/>
    </row>
    <row r="460" spans="5:13">
      <c r="E460" s="79"/>
      <c r="F460" s="79"/>
      <c r="G460" s="79"/>
      <c r="H460" s="79"/>
      <c r="I460" s="79"/>
      <c r="J460" s="79"/>
      <c r="K460" s="79"/>
    </row>
    <row r="461" spans="5:13">
      <c r="E461" s="79"/>
      <c r="F461" s="79"/>
      <c r="G461" s="79"/>
      <c r="H461" s="79"/>
      <c r="I461" s="79"/>
      <c r="J461" s="79"/>
      <c r="K461" s="79"/>
      <c r="L461" s="79"/>
      <c r="M461" s="79"/>
    </row>
    <row r="462" spans="5:13">
      <c r="E462" s="79"/>
      <c r="F462" s="79"/>
      <c r="G462" s="79"/>
      <c r="H462" s="79"/>
      <c r="I462" s="79"/>
      <c r="J462" s="79"/>
      <c r="K462" s="79"/>
    </row>
    <row r="463" spans="5:13">
      <c r="E463" s="79"/>
      <c r="F463" s="79"/>
      <c r="G463" s="79"/>
      <c r="H463" s="79"/>
      <c r="I463" s="79"/>
      <c r="J463" s="79"/>
      <c r="K463" s="79"/>
    </row>
    <row r="464" spans="5:13">
      <c r="E464" s="79"/>
      <c r="F464" s="79"/>
      <c r="G464" s="79"/>
      <c r="H464" s="79"/>
      <c r="I464" s="79"/>
      <c r="J464" s="79"/>
      <c r="K464" s="79"/>
    </row>
    <row r="465" spans="5:13">
      <c r="E465" s="79"/>
      <c r="F465" s="79"/>
      <c r="G465" s="79"/>
      <c r="H465" s="79"/>
      <c r="I465" s="79"/>
      <c r="J465" s="79"/>
      <c r="K465" s="79"/>
    </row>
    <row r="466" spans="5:13">
      <c r="E466" s="79"/>
      <c r="F466" s="79"/>
      <c r="G466" s="79"/>
      <c r="H466" s="79"/>
      <c r="I466" s="79"/>
      <c r="J466" s="79"/>
      <c r="K466" s="79"/>
    </row>
    <row r="467" spans="5:13">
      <c r="E467" s="79"/>
      <c r="F467" s="79"/>
      <c r="G467" s="79"/>
      <c r="H467" s="79"/>
      <c r="I467" s="79"/>
      <c r="J467" s="79"/>
      <c r="K467" s="79"/>
    </row>
    <row r="468" spans="5:13">
      <c r="E468" s="79"/>
      <c r="F468" s="79"/>
      <c r="G468" s="79"/>
      <c r="H468" s="79"/>
      <c r="I468" s="79"/>
      <c r="J468" s="79"/>
      <c r="K468" s="79"/>
      <c r="L468" s="79"/>
      <c r="M468" s="79"/>
    </row>
    <row r="469" spans="5:13">
      <c r="E469" s="79"/>
      <c r="F469" s="79"/>
      <c r="G469" s="79"/>
      <c r="H469" s="79"/>
      <c r="I469" s="79"/>
      <c r="J469" s="79"/>
      <c r="K469" s="79"/>
    </row>
    <row r="470" spans="5:13">
      <c r="E470" s="79"/>
      <c r="F470" s="79"/>
      <c r="G470" s="79"/>
      <c r="H470" s="79"/>
      <c r="I470" s="79"/>
      <c r="J470" s="79"/>
      <c r="K470" s="79"/>
    </row>
    <row r="471" spans="5:13">
      <c r="E471" s="79"/>
      <c r="F471" s="79"/>
      <c r="G471" s="79"/>
      <c r="H471" s="79"/>
      <c r="I471" s="79"/>
      <c r="J471" s="79"/>
      <c r="K471" s="79"/>
    </row>
    <row r="472" spans="5:13">
      <c r="E472" s="79"/>
      <c r="F472" s="79"/>
      <c r="G472" s="79"/>
      <c r="H472" s="79"/>
      <c r="I472" s="79"/>
      <c r="J472" s="79"/>
      <c r="K472" s="79"/>
    </row>
    <row r="473" spans="5:13">
      <c r="E473" s="79"/>
      <c r="F473" s="79"/>
      <c r="G473" s="79"/>
      <c r="H473" s="79"/>
      <c r="I473" s="79"/>
      <c r="J473" s="79"/>
      <c r="K473" s="79"/>
    </row>
    <row r="474" spans="5:13">
      <c r="E474" s="79"/>
      <c r="F474" s="79"/>
      <c r="G474" s="79"/>
      <c r="H474" s="79"/>
      <c r="I474" s="79"/>
      <c r="J474" s="79"/>
      <c r="K474" s="79"/>
    </row>
    <row r="475" spans="5:13">
      <c r="E475" s="79"/>
      <c r="F475" s="79"/>
      <c r="G475" s="79"/>
      <c r="H475" s="79"/>
      <c r="I475" s="79"/>
      <c r="J475" s="79"/>
      <c r="K475" s="79"/>
      <c r="L475" s="79"/>
      <c r="M475" s="79"/>
    </row>
    <row r="476" spans="5:13">
      <c r="E476" s="79"/>
      <c r="F476" s="79"/>
      <c r="G476" s="79"/>
      <c r="H476" s="79"/>
      <c r="I476" s="79"/>
      <c r="J476" s="79"/>
      <c r="K476" s="79"/>
    </row>
    <row r="477" spans="5:13">
      <c r="E477" s="79"/>
      <c r="F477" s="79"/>
      <c r="G477" s="79"/>
      <c r="H477" s="79"/>
      <c r="I477" s="79"/>
      <c r="J477" s="79"/>
      <c r="K477" s="79"/>
    </row>
    <row r="478" spans="5:13">
      <c r="E478" s="79"/>
      <c r="F478" s="79"/>
      <c r="G478" s="79"/>
      <c r="H478" s="79"/>
      <c r="I478" s="79"/>
      <c r="J478" s="79"/>
      <c r="K478" s="79"/>
    </row>
    <row r="479" spans="5:13">
      <c r="E479" s="79"/>
      <c r="F479" s="79"/>
      <c r="G479" s="79"/>
      <c r="H479" s="79"/>
      <c r="I479" s="79"/>
      <c r="J479" s="79"/>
      <c r="K479" s="79"/>
    </row>
    <row r="480" spans="5:13">
      <c r="E480" s="79"/>
      <c r="F480" s="79"/>
      <c r="G480" s="79"/>
      <c r="H480" s="79"/>
      <c r="I480" s="79"/>
      <c r="J480" s="79"/>
      <c r="K480" s="79"/>
    </row>
    <row r="481" spans="5:13">
      <c r="E481" s="79"/>
      <c r="F481" s="79"/>
      <c r="G481" s="79"/>
      <c r="H481" s="79"/>
      <c r="I481" s="79"/>
      <c r="J481" s="79"/>
      <c r="K481" s="79"/>
    </row>
    <row r="482" spans="5:13">
      <c r="E482" s="79"/>
      <c r="F482" s="79"/>
      <c r="G482" s="79"/>
      <c r="H482" s="79"/>
      <c r="I482" s="79"/>
      <c r="J482" s="79"/>
      <c r="K482" s="79"/>
      <c r="L482" s="79"/>
      <c r="M482" s="79"/>
    </row>
    <row r="483" spans="5:13">
      <c r="E483" s="79"/>
      <c r="F483" s="79"/>
      <c r="G483" s="79"/>
      <c r="H483" s="79"/>
      <c r="I483" s="79"/>
      <c r="J483" s="79"/>
      <c r="K483" s="79"/>
    </row>
    <row r="484" spans="5:13">
      <c r="E484" s="79"/>
      <c r="F484" s="79"/>
      <c r="G484" s="79"/>
      <c r="H484" s="79"/>
      <c r="I484" s="79"/>
      <c r="J484" s="79"/>
      <c r="K484" s="79"/>
    </row>
    <row r="485" spans="5:13">
      <c r="E485" s="79"/>
      <c r="F485" s="79"/>
      <c r="G485" s="79"/>
      <c r="H485" s="79"/>
      <c r="I485" s="79"/>
      <c r="J485" s="79"/>
      <c r="K485" s="79"/>
    </row>
    <row r="486" spans="5:13">
      <c r="E486" s="79"/>
      <c r="F486" s="79"/>
      <c r="G486" s="79"/>
      <c r="H486" s="79"/>
      <c r="I486" s="79"/>
      <c r="J486" s="79"/>
      <c r="K486" s="79"/>
    </row>
    <row r="487" spans="5:13">
      <c r="E487" s="79"/>
      <c r="F487" s="79"/>
      <c r="G487" s="79"/>
      <c r="H487" s="79"/>
      <c r="I487" s="79"/>
      <c r="J487" s="79"/>
      <c r="K487" s="79"/>
    </row>
    <row r="488" spans="5:13">
      <c r="E488" s="79"/>
      <c r="F488" s="79"/>
      <c r="G488" s="79"/>
      <c r="H488" s="79"/>
      <c r="I488" s="79"/>
      <c r="J488" s="79"/>
      <c r="K488" s="79"/>
    </row>
    <row r="489" spans="5:13">
      <c r="E489" s="79"/>
      <c r="F489" s="79"/>
      <c r="G489" s="79"/>
      <c r="H489" s="79"/>
      <c r="I489" s="79"/>
      <c r="J489" s="79"/>
      <c r="K489" s="79"/>
      <c r="L489" s="79"/>
      <c r="M489" s="79"/>
    </row>
    <row r="490" spans="5:13">
      <c r="E490" s="79"/>
      <c r="F490" s="79"/>
      <c r="G490" s="79"/>
      <c r="H490" s="79"/>
      <c r="I490" s="79"/>
      <c r="J490" s="79"/>
      <c r="K490" s="79"/>
    </row>
    <row r="491" spans="5:13">
      <c r="E491" s="79"/>
      <c r="F491" s="79"/>
      <c r="G491" s="79"/>
      <c r="H491" s="79"/>
      <c r="I491" s="79"/>
      <c r="J491" s="79"/>
      <c r="K491" s="79"/>
    </row>
    <row r="492" spans="5:13">
      <c r="E492" s="79"/>
      <c r="F492" s="79"/>
      <c r="G492" s="79"/>
      <c r="H492" s="79"/>
      <c r="I492" s="79"/>
      <c r="J492" s="79"/>
      <c r="K492" s="79"/>
    </row>
    <row r="493" spans="5:13">
      <c r="E493" s="79"/>
      <c r="F493" s="79"/>
      <c r="G493" s="79"/>
      <c r="H493" s="79"/>
      <c r="I493" s="79"/>
      <c r="J493" s="79"/>
      <c r="K493" s="79"/>
    </row>
    <row r="494" spans="5:13">
      <c r="E494" s="79"/>
      <c r="F494" s="79"/>
      <c r="G494" s="79"/>
      <c r="H494" s="79"/>
      <c r="I494" s="79"/>
      <c r="J494" s="79"/>
      <c r="K494" s="79"/>
    </row>
    <row r="495" spans="5:13">
      <c r="E495" s="79"/>
      <c r="F495" s="79"/>
      <c r="G495" s="79"/>
      <c r="H495" s="79"/>
      <c r="I495" s="79"/>
      <c r="J495" s="79"/>
      <c r="K495" s="79"/>
    </row>
    <row r="496" spans="5:13">
      <c r="E496" s="79"/>
      <c r="F496" s="79"/>
      <c r="G496" s="79"/>
      <c r="H496" s="79"/>
      <c r="I496" s="79"/>
      <c r="J496" s="79"/>
      <c r="K496" s="79"/>
      <c r="L496" s="79"/>
      <c r="M496" s="79"/>
    </row>
    <row r="497" spans="5:13">
      <c r="E497" s="79"/>
      <c r="F497" s="79"/>
      <c r="G497" s="79"/>
      <c r="H497" s="79"/>
      <c r="I497" s="79"/>
      <c r="J497" s="79"/>
      <c r="K497" s="79"/>
    </row>
    <row r="498" spans="5:13">
      <c r="E498" s="79"/>
      <c r="F498" s="79"/>
      <c r="G498" s="79"/>
      <c r="H498" s="79"/>
      <c r="I498" s="79"/>
      <c r="J498" s="79"/>
      <c r="K498" s="79"/>
    </row>
    <row r="499" spans="5:13">
      <c r="E499" s="79"/>
      <c r="F499" s="79"/>
      <c r="G499" s="79"/>
      <c r="H499" s="79"/>
      <c r="I499" s="79"/>
      <c r="J499" s="79"/>
      <c r="K499" s="79"/>
    </row>
    <row r="500" spans="5:13">
      <c r="E500" s="79"/>
      <c r="F500" s="79"/>
      <c r="G500" s="79"/>
      <c r="H500" s="79"/>
      <c r="I500" s="79"/>
      <c r="J500" s="79"/>
      <c r="K500" s="79"/>
    </row>
    <row r="501" spans="5:13">
      <c r="E501" s="79"/>
      <c r="F501" s="79"/>
      <c r="G501" s="79"/>
      <c r="H501" s="79"/>
      <c r="I501" s="79"/>
      <c r="J501" s="79"/>
      <c r="K501" s="79"/>
    </row>
    <row r="502" spans="5:13">
      <c r="E502" s="79"/>
      <c r="F502" s="79"/>
      <c r="G502" s="79"/>
      <c r="H502" s="79"/>
      <c r="I502" s="79"/>
      <c r="J502" s="79"/>
      <c r="K502" s="79"/>
    </row>
    <row r="503" spans="5:13">
      <c r="E503" s="79"/>
      <c r="F503" s="79"/>
      <c r="G503" s="79"/>
      <c r="H503" s="79"/>
      <c r="I503" s="79"/>
      <c r="J503" s="79"/>
      <c r="K503" s="79"/>
      <c r="L503" s="79"/>
      <c r="M503" s="79"/>
    </row>
    <row r="504" spans="5:13">
      <c r="E504" s="79"/>
      <c r="F504" s="79"/>
      <c r="G504" s="79"/>
      <c r="H504" s="79"/>
      <c r="I504" s="79"/>
      <c r="J504" s="79"/>
      <c r="K504" s="79"/>
    </row>
    <row r="505" spans="5:13">
      <c r="E505" s="79"/>
      <c r="F505" s="79"/>
      <c r="G505" s="79"/>
      <c r="H505" s="79"/>
      <c r="I505" s="79"/>
      <c r="J505" s="79"/>
      <c r="K505" s="79"/>
    </row>
    <row r="506" spans="5:13">
      <c r="E506" s="79"/>
      <c r="F506" s="79"/>
      <c r="G506" s="79"/>
      <c r="H506" s="79"/>
      <c r="I506" s="79"/>
      <c r="J506" s="79"/>
      <c r="K506" s="79"/>
    </row>
    <row r="507" spans="5:13">
      <c r="E507" s="79"/>
      <c r="F507" s="79"/>
      <c r="G507" s="79"/>
      <c r="H507" s="79"/>
      <c r="I507" s="79"/>
      <c r="J507" s="79"/>
      <c r="K507" s="79"/>
    </row>
    <row r="508" spans="5:13">
      <c r="E508" s="79"/>
      <c r="F508" s="79"/>
      <c r="G508" s="79"/>
      <c r="H508" s="79"/>
      <c r="I508" s="79"/>
      <c r="J508" s="79"/>
      <c r="K508" s="79"/>
    </row>
    <row r="509" spans="5:13">
      <c r="E509" s="79"/>
      <c r="F509" s="79"/>
      <c r="G509" s="79"/>
      <c r="H509" s="79"/>
      <c r="I509" s="79"/>
      <c r="J509" s="79"/>
      <c r="K509" s="79"/>
    </row>
    <row r="510" spans="5:13">
      <c r="E510" s="79"/>
      <c r="F510" s="79"/>
      <c r="G510" s="79"/>
      <c r="H510" s="79"/>
      <c r="I510" s="79"/>
      <c r="J510" s="79"/>
      <c r="K510" s="79"/>
      <c r="L510" s="79"/>
      <c r="M510" s="79"/>
    </row>
    <row r="511" spans="5:13">
      <c r="E511" s="79"/>
      <c r="F511" s="79"/>
      <c r="G511" s="79"/>
      <c r="H511" s="79"/>
      <c r="I511" s="79"/>
      <c r="J511" s="79"/>
      <c r="K511" s="79"/>
    </row>
    <row r="512" spans="5:13">
      <c r="E512" s="79"/>
      <c r="F512" s="79"/>
      <c r="G512" s="79"/>
      <c r="H512" s="79"/>
      <c r="I512" s="79"/>
      <c r="J512" s="79"/>
      <c r="K512" s="79"/>
    </row>
    <row r="513" spans="5:13">
      <c r="E513" s="79"/>
      <c r="F513" s="79"/>
      <c r="G513" s="79"/>
      <c r="H513" s="79"/>
      <c r="I513" s="79"/>
      <c r="J513" s="79"/>
      <c r="K513" s="79"/>
    </row>
    <row r="514" spans="5:13">
      <c r="E514" s="79"/>
      <c r="F514" s="79"/>
      <c r="G514" s="79"/>
      <c r="H514" s="79"/>
      <c r="I514" s="79"/>
      <c r="J514" s="79"/>
      <c r="K514" s="79"/>
    </row>
    <row r="515" spans="5:13">
      <c r="E515" s="79"/>
      <c r="F515" s="79"/>
      <c r="G515" s="79"/>
      <c r="H515" s="79"/>
      <c r="I515" s="79"/>
      <c r="J515" s="79"/>
      <c r="K515" s="79"/>
    </row>
    <row r="516" spans="5:13">
      <c r="E516" s="79"/>
      <c r="F516" s="79"/>
      <c r="G516" s="79"/>
      <c r="H516" s="79"/>
      <c r="I516" s="79"/>
      <c r="J516" s="79"/>
      <c r="K516" s="79"/>
    </row>
    <row r="517" spans="5:13">
      <c r="E517" s="79"/>
      <c r="F517" s="79"/>
      <c r="G517" s="79"/>
      <c r="H517" s="79"/>
      <c r="I517" s="79"/>
      <c r="J517" s="79"/>
      <c r="K517" s="79"/>
      <c r="L517" s="79"/>
      <c r="M517" s="79"/>
    </row>
    <row r="518" spans="5:13">
      <c r="E518" s="79"/>
      <c r="F518" s="79"/>
      <c r="G518" s="79"/>
      <c r="H518" s="79"/>
      <c r="I518" s="79"/>
      <c r="J518" s="79"/>
      <c r="K518" s="79"/>
    </row>
    <row r="519" spans="5:13">
      <c r="E519" s="79"/>
      <c r="F519" s="79"/>
      <c r="G519" s="79"/>
      <c r="H519" s="79"/>
      <c r="I519" s="79"/>
      <c r="J519" s="79"/>
      <c r="K519" s="79"/>
    </row>
    <row r="520" spans="5:13">
      <c r="E520" s="79"/>
      <c r="F520" s="79"/>
      <c r="G520" s="79"/>
      <c r="H520" s="79"/>
      <c r="I520" s="79"/>
      <c r="J520" s="79"/>
      <c r="K520" s="79"/>
    </row>
    <row r="521" spans="5:13">
      <c r="E521" s="79"/>
      <c r="F521" s="79"/>
      <c r="G521" s="79"/>
      <c r="H521" s="79"/>
      <c r="I521" s="79"/>
      <c r="J521" s="79"/>
      <c r="K521" s="79"/>
    </row>
    <row r="522" spans="5:13">
      <c r="E522" s="79"/>
      <c r="F522" s="79"/>
      <c r="G522" s="79"/>
      <c r="H522" s="79"/>
      <c r="I522" s="79"/>
      <c r="J522" s="79"/>
      <c r="K522" s="79"/>
    </row>
    <row r="523" spans="5:13">
      <c r="E523" s="79"/>
      <c r="F523" s="79"/>
      <c r="G523" s="79"/>
      <c r="H523" s="79"/>
      <c r="I523" s="79"/>
      <c r="J523" s="79"/>
      <c r="K523" s="79"/>
    </row>
    <row r="524" spans="5:13">
      <c r="E524" s="79"/>
      <c r="F524" s="79"/>
      <c r="G524" s="79"/>
      <c r="H524" s="79"/>
      <c r="I524" s="79"/>
      <c r="J524" s="79"/>
      <c r="K524" s="79"/>
      <c r="L524" s="79"/>
      <c r="M524" s="79"/>
    </row>
    <row r="525" spans="5:13">
      <c r="E525" s="79"/>
      <c r="F525" s="79"/>
      <c r="G525" s="79"/>
      <c r="H525" s="79"/>
      <c r="I525" s="79"/>
      <c r="J525" s="79"/>
      <c r="K525" s="79"/>
    </row>
    <row r="526" spans="5:13">
      <c r="E526" s="79"/>
      <c r="F526" s="79"/>
      <c r="G526" s="79"/>
      <c r="H526" s="79"/>
      <c r="I526" s="79"/>
      <c r="J526" s="79"/>
      <c r="K526" s="79"/>
    </row>
    <row r="527" spans="5:13">
      <c r="E527" s="79"/>
      <c r="F527" s="79"/>
      <c r="G527" s="79"/>
      <c r="H527" s="79"/>
      <c r="I527" s="79"/>
      <c r="J527" s="79"/>
      <c r="K527" s="79"/>
    </row>
    <row r="528" spans="5:13">
      <c r="E528" s="79"/>
      <c r="F528" s="79"/>
      <c r="G528" s="79"/>
      <c r="H528" s="79"/>
      <c r="I528" s="79"/>
      <c r="J528" s="79"/>
      <c r="K528" s="79"/>
    </row>
    <row r="529" spans="5:13">
      <c r="E529" s="79"/>
      <c r="F529" s="79"/>
      <c r="G529" s="79"/>
      <c r="H529" s="79"/>
      <c r="I529" s="79"/>
      <c r="J529" s="79"/>
      <c r="K529" s="79"/>
    </row>
    <row r="530" spans="5:13">
      <c r="E530" s="79"/>
      <c r="F530" s="79"/>
      <c r="G530" s="79"/>
      <c r="H530" s="79"/>
      <c r="I530" s="79"/>
      <c r="J530" s="79"/>
      <c r="K530" s="79"/>
    </row>
    <row r="531" spans="5:13">
      <c r="E531" s="79"/>
      <c r="F531" s="79"/>
      <c r="G531" s="79"/>
      <c r="H531" s="79"/>
      <c r="I531" s="79"/>
      <c r="J531" s="79"/>
      <c r="K531" s="79"/>
      <c r="L531" s="79"/>
      <c r="M531" s="79"/>
    </row>
    <row r="532" spans="5:13">
      <c r="E532" s="79"/>
      <c r="F532" s="79"/>
      <c r="G532" s="79"/>
      <c r="H532" s="79"/>
      <c r="I532" s="79"/>
      <c r="J532" s="79"/>
      <c r="K532" s="79"/>
    </row>
    <row r="533" spans="5:13">
      <c r="E533" s="79"/>
      <c r="F533" s="79"/>
      <c r="G533" s="79"/>
      <c r="H533" s="79"/>
      <c r="I533" s="79"/>
      <c r="J533" s="79"/>
      <c r="K533" s="79"/>
    </row>
    <row r="534" spans="5:13">
      <c r="E534" s="79"/>
      <c r="F534" s="79"/>
      <c r="G534" s="79"/>
      <c r="H534" s="79"/>
      <c r="I534" s="79"/>
      <c r="J534" s="79"/>
      <c r="K534" s="79"/>
    </row>
    <row r="535" spans="5:13">
      <c r="E535" s="79"/>
      <c r="F535" s="79"/>
      <c r="G535" s="79"/>
      <c r="H535" s="79"/>
      <c r="I535" s="79"/>
      <c r="J535" s="79"/>
      <c r="K535" s="79"/>
    </row>
    <row r="536" spans="5:13">
      <c r="E536" s="79"/>
      <c r="F536" s="79"/>
      <c r="G536" s="79"/>
      <c r="H536" s="79"/>
      <c r="I536" s="79"/>
      <c r="J536" s="79"/>
      <c r="K536" s="79"/>
    </row>
    <row r="537" spans="5:13">
      <c r="E537" s="79"/>
      <c r="F537" s="79"/>
      <c r="G537" s="79"/>
      <c r="H537" s="79"/>
      <c r="I537" s="79"/>
      <c r="J537" s="79"/>
      <c r="K537" s="79"/>
    </row>
    <row r="538" spans="5:13">
      <c r="E538" s="79"/>
      <c r="F538" s="79"/>
      <c r="G538" s="79"/>
      <c r="H538" s="79"/>
      <c r="I538" s="79"/>
      <c r="J538" s="79"/>
      <c r="K538" s="79"/>
      <c r="L538" s="79"/>
      <c r="M538" s="79"/>
    </row>
    <row r="539" spans="5:13">
      <c r="E539" s="79"/>
      <c r="F539" s="79"/>
      <c r="G539" s="79"/>
      <c r="H539" s="79"/>
      <c r="I539" s="79"/>
      <c r="J539" s="79"/>
      <c r="K539" s="79"/>
    </row>
    <row r="540" spans="5:13">
      <c r="E540" s="79"/>
      <c r="F540" s="79"/>
      <c r="G540" s="79"/>
      <c r="H540" s="79"/>
      <c r="I540" s="79"/>
      <c r="J540" s="79"/>
      <c r="K540" s="79"/>
    </row>
    <row r="541" spans="5:13">
      <c r="E541" s="79"/>
      <c r="F541" s="79"/>
      <c r="G541" s="79"/>
      <c r="H541" s="79"/>
      <c r="I541" s="79"/>
      <c r="J541" s="79"/>
      <c r="K541" s="79"/>
    </row>
    <row r="542" spans="5:13">
      <c r="E542" s="79"/>
      <c r="F542" s="79"/>
      <c r="G542" s="79"/>
      <c r="H542" s="79"/>
      <c r="I542" s="79"/>
      <c r="J542" s="79"/>
      <c r="K542" s="79"/>
    </row>
    <row r="543" spans="5:13">
      <c r="E543" s="79"/>
      <c r="F543" s="79"/>
      <c r="G543" s="79"/>
      <c r="H543" s="79"/>
      <c r="I543" s="79"/>
      <c r="J543" s="79"/>
      <c r="K543" s="79"/>
    </row>
    <row r="544" spans="5:13">
      <c r="E544" s="79"/>
      <c r="F544" s="79"/>
      <c r="G544" s="79"/>
      <c r="H544" s="79"/>
      <c r="I544" s="79"/>
      <c r="J544" s="79"/>
      <c r="K544" s="79"/>
    </row>
    <row r="545" spans="5:13">
      <c r="E545" s="79"/>
      <c r="F545" s="79"/>
      <c r="G545" s="79"/>
      <c r="H545" s="79"/>
      <c r="I545" s="79"/>
      <c r="J545" s="79"/>
      <c r="K545" s="79"/>
      <c r="L545" s="79"/>
      <c r="M545" s="79"/>
    </row>
    <row r="546" spans="5:13">
      <c r="E546" s="79"/>
      <c r="F546" s="79"/>
      <c r="G546" s="79"/>
      <c r="H546" s="79"/>
      <c r="I546" s="79"/>
      <c r="J546" s="79"/>
      <c r="K546" s="79"/>
    </row>
    <row r="547" spans="5:13">
      <c r="E547" s="79"/>
      <c r="F547" s="79"/>
      <c r="G547" s="79"/>
      <c r="H547" s="79"/>
      <c r="I547" s="79"/>
      <c r="J547" s="79"/>
      <c r="K547" s="79"/>
    </row>
    <row r="548" spans="5:13">
      <c r="E548" s="79"/>
      <c r="F548" s="79"/>
      <c r="G548" s="79"/>
      <c r="H548" s="79"/>
      <c r="I548" s="79"/>
      <c r="J548" s="79"/>
      <c r="K548" s="79"/>
    </row>
    <row r="549" spans="5:13">
      <c r="E549" s="79"/>
      <c r="F549" s="79"/>
      <c r="G549" s="79"/>
      <c r="H549" s="79"/>
      <c r="I549" s="79"/>
      <c r="J549" s="79"/>
      <c r="K549" s="79"/>
    </row>
    <row r="550" spans="5:13">
      <c r="E550" s="79"/>
      <c r="F550" s="79"/>
      <c r="G550" s="79"/>
      <c r="H550" s="79"/>
      <c r="I550" s="79"/>
      <c r="J550" s="79"/>
      <c r="K550" s="79"/>
    </row>
    <row r="551" spans="5:13">
      <c r="E551" s="79"/>
      <c r="F551" s="79"/>
      <c r="G551" s="79"/>
      <c r="H551" s="79"/>
      <c r="I551" s="79"/>
      <c r="J551" s="79"/>
      <c r="K551" s="79"/>
    </row>
    <row r="552" spans="5:13">
      <c r="E552" s="79"/>
      <c r="F552" s="79"/>
      <c r="G552" s="79"/>
      <c r="H552" s="79"/>
      <c r="I552" s="79"/>
      <c r="J552" s="79"/>
      <c r="K552" s="79"/>
      <c r="L552" s="79"/>
      <c r="M552" s="79"/>
    </row>
    <row r="553" spans="5:13">
      <c r="E553" s="79"/>
      <c r="F553" s="79"/>
      <c r="G553" s="79"/>
      <c r="H553" s="79"/>
      <c r="I553" s="79"/>
      <c r="J553" s="79"/>
      <c r="K553" s="79"/>
    </row>
    <row r="554" spans="5:13">
      <c r="E554" s="79"/>
      <c r="F554" s="79"/>
      <c r="G554" s="79"/>
      <c r="H554" s="79"/>
      <c r="I554" s="79"/>
      <c r="J554" s="79"/>
      <c r="K554" s="79"/>
    </row>
    <row r="555" spans="5:13">
      <c r="E555" s="79"/>
      <c r="F555" s="79"/>
      <c r="G555" s="79"/>
      <c r="H555" s="79"/>
      <c r="I555" s="79"/>
      <c r="J555" s="79"/>
      <c r="K555" s="79"/>
    </row>
    <row r="556" spans="5:13">
      <c r="E556" s="79"/>
      <c r="F556" s="79"/>
      <c r="G556" s="79"/>
      <c r="H556" s="79"/>
      <c r="I556" s="79"/>
      <c r="J556" s="79"/>
      <c r="K556" s="79"/>
    </row>
    <row r="557" spans="5:13">
      <c r="E557" s="79"/>
      <c r="F557" s="79"/>
      <c r="G557" s="79"/>
      <c r="H557" s="79"/>
      <c r="I557" s="79"/>
      <c r="J557" s="79"/>
      <c r="K557" s="79"/>
    </row>
    <row r="558" spans="5:13">
      <c r="E558" s="79"/>
      <c r="F558" s="79"/>
      <c r="G558" s="79"/>
      <c r="H558" s="79"/>
      <c r="I558" s="79"/>
      <c r="J558" s="79"/>
      <c r="K558" s="79"/>
    </row>
    <row r="559" spans="5:13">
      <c r="E559" s="79"/>
      <c r="F559" s="79"/>
      <c r="G559" s="79"/>
      <c r="H559" s="79"/>
      <c r="I559" s="79"/>
      <c r="J559" s="79"/>
      <c r="K559" s="79"/>
      <c r="L559" s="79"/>
      <c r="M559" s="79"/>
    </row>
    <row r="560" spans="5:13">
      <c r="E560" s="79"/>
      <c r="F560" s="79"/>
      <c r="G560" s="79"/>
      <c r="H560" s="79"/>
      <c r="I560" s="79"/>
      <c r="J560" s="79"/>
      <c r="K560" s="79"/>
    </row>
    <row r="561" spans="5:13">
      <c r="E561" s="79"/>
      <c r="F561" s="79"/>
      <c r="G561" s="79"/>
      <c r="H561" s="79"/>
      <c r="I561" s="79"/>
      <c r="J561" s="79"/>
      <c r="K561" s="79"/>
    </row>
    <row r="562" spans="5:13">
      <c r="E562" s="79"/>
      <c r="F562" s="79"/>
      <c r="G562" s="79"/>
      <c r="H562" s="79"/>
      <c r="I562" s="79"/>
      <c r="J562" s="79"/>
      <c r="K562" s="79"/>
    </row>
    <row r="563" spans="5:13">
      <c r="E563" s="79"/>
      <c r="F563" s="79"/>
      <c r="G563" s="79"/>
      <c r="H563" s="79"/>
      <c r="I563" s="79"/>
      <c r="J563" s="79"/>
      <c r="K563" s="79"/>
    </row>
    <row r="564" spans="5:13">
      <c r="E564" s="79"/>
      <c r="F564" s="79"/>
      <c r="G564" s="79"/>
      <c r="H564" s="79"/>
      <c r="I564" s="79"/>
      <c r="J564" s="79"/>
      <c r="K564" s="79"/>
    </row>
    <row r="565" spans="5:13">
      <c r="E565" s="79"/>
      <c r="F565" s="79"/>
      <c r="G565" s="79"/>
      <c r="H565" s="79"/>
      <c r="I565" s="79"/>
      <c r="J565" s="79"/>
      <c r="K565" s="79"/>
    </row>
    <row r="566" spans="5:13">
      <c r="E566" s="79"/>
      <c r="F566" s="79"/>
      <c r="G566" s="79"/>
      <c r="H566" s="79"/>
      <c r="I566" s="79"/>
      <c r="J566" s="79"/>
      <c r="K566" s="79"/>
      <c r="L566" s="79"/>
      <c r="M566" s="79"/>
    </row>
    <row r="567" spans="5:13">
      <c r="E567" s="79"/>
      <c r="F567" s="79"/>
      <c r="G567" s="79"/>
      <c r="H567" s="79"/>
      <c r="I567" s="79"/>
      <c r="J567" s="79"/>
      <c r="K567" s="79"/>
    </row>
    <row r="568" spans="5:13">
      <c r="E568" s="79"/>
      <c r="F568" s="79"/>
      <c r="G568" s="79"/>
      <c r="H568" s="79"/>
      <c r="I568" s="79"/>
      <c r="J568" s="79"/>
      <c r="K568" s="79"/>
    </row>
    <row r="569" spans="5:13">
      <c r="E569" s="79"/>
      <c r="F569" s="79"/>
      <c r="G569" s="79"/>
      <c r="H569" s="79"/>
      <c r="I569" s="79"/>
      <c r="J569" s="79"/>
      <c r="K569" s="79"/>
    </row>
    <row r="570" spans="5:13">
      <c r="E570" s="79"/>
      <c r="F570" s="79"/>
      <c r="G570" s="79"/>
      <c r="H570" s="79"/>
      <c r="I570" s="79"/>
      <c r="J570" s="79"/>
      <c r="K570" s="79"/>
    </row>
    <row r="571" spans="5:13">
      <c r="E571" s="79"/>
      <c r="F571" s="79"/>
      <c r="G571" s="79"/>
      <c r="H571" s="79"/>
      <c r="I571" s="79"/>
      <c r="J571" s="79"/>
      <c r="K571" s="79"/>
    </row>
    <row r="572" spans="5:13">
      <c r="E572" s="79"/>
      <c r="F572" s="79"/>
      <c r="G572" s="79"/>
      <c r="H572" s="79"/>
      <c r="I572" s="79"/>
      <c r="J572" s="79"/>
      <c r="K572" s="79"/>
    </row>
    <row r="573" spans="5:13">
      <c r="E573" s="79"/>
      <c r="F573" s="79"/>
      <c r="G573" s="79"/>
      <c r="H573" s="79"/>
      <c r="I573" s="79"/>
      <c r="J573" s="79"/>
      <c r="K573" s="79"/>
      <c r="L573" s="79"/>
      <c r="M573" s="79"/>
    </row>
    <row r="574" spans="5:13">
      <c r="E574" s="79"/>
      <c r="F574" s="79"/>
      <c r="G574" s="79"/>
      <c r="H574" s="79"/>
      <c r="I574" s="79"/>
      <c r="J574" s="79"/>
      <c r="K574" s="79"/>
    </row>
    <row r="575" spans="5:13">
      <c r="E575" s="79"/>
      <c r="F575" s="79"/>
      <c r="G575" s="79"/>
      <c r="H575" s="79"/>
      <c r="I575" s="79"/>
      <c r="J575" s="79"/>
      <c r="K575" s="79"/>
    </row>
    <row r="576" spans="5:13">
      <c r="E576" s="79"/>
      <c r="F576" s="79"/>
      <c r="G576" s="79"/>
      <c r="H576" s="79"/>
      <c r="I576" s="79"/>
      <c r="J576" s="79"/>
      <c r="K576" s="79"/>
    </row>
    <row r="577" spans="5:13">
      <c r="E577" s="79"/>
      <c r="F577" s="79"/>
      <c r="G577" s="79"/>
      <c r="H577" s="79"/>
      <c r="I577" s="79"/>
      <c r="J577" s="79"/>
      <c r="K577" s="79"/>
    </row>
    <row r="578" spans="5:13">
      <c r="E578" s="79"/>
      <c r="F578" s="79"/>
      <c r="G578" s="79"/>
      <c r="H578" s="79"/>
      <c r="I578" s="79"/>
      <c r="J578" s="79"/>
      <c r="K578" s="79"/>
    </row>
    <row r="579" spans="5:13">
      <c r="E579" s="79"/>
      <c r="F579" s="79"/>
      <c r="G579" s="79"/>
      <c r="H579" s="79"/>
      <c r="I579" s="79"/>
      <c r="J579" s="79"/>
      <c r="K579" s="79"/>
    </row>
    <row r="580" spans="5:13">
      <c r="E580" s="79"/>
      <c r="F580" s="79"/>
      <c r="G580" s="79"/>
      <c r="H580" s="79"/>
      <c r="I580" s="79"/>
      <c r="J580" s="79"/>
      <c r="K580" s="79"/>
      <c r="L580" s="79"/>
      <c r="M580" s="79"/>
    </row>
    <row r="581" spans="5:13">
      <c r="E581" s="79"/>
      <c r="F581" s="79"/>
      <c r="G581" s="79"/>
      <c r="H581" s="79"/>
      <c r="I581" s="79"/>
      <c r="J581" s="79"/>
      <c r="K581" s="79"/>
    </row>
    <row r="582" spans="5:13">
      <c r="E582" s="79"/>
      <c r="F582" s="79"/>
      <c r="G582" s="79"/>
      <c r="H582" s="79"/>
      <c r="I582" s="79"/>
      <c r="J582" s="79"/>
      <c r="K582" s="79"/>
    </row>
    <row r="583" spans="5:13">
      <c r="E583" s="79"/>
      <c r="F583" s="79"/>
      <c r="G583" s="79"/>
      <c r="H583" s="79"/>
      <c r="I583" s="79"/>
      <c r="J583" s="79"/>
      <c r="K583" s="79"/>
    </row>
    <row r="584" spans="5:13">
      <c r="E584" s="79"/>
      <c r="F584" s="79"/>
      <c r="G584" s="79"/>
      <c r="H584" s="79"/>
      <c r="I584" s="79"/>
      <c r="J584" s="79"/>
      <c r="K584" s="79"/>
    </row>
    <row r="585" spans="5:13">
      <c r="E585" s="79"/>
      <c r="F585" s="79"/>
      <c r="G585" s="79"/>
      <c r="H585" s="79"/>
      <c r="I585" s="79"/>
      <c r="J585" s="79"/>
      <c r="K585" s="79"/>
    </row>
    <row r="586" spans="5:13">
      <c r="E586" s="79"/>
      <c r="F586" s="79"/>
      <c r="G586" s="79"/>
      <c r="H586" s="79"/>
      <c r="I586" s="79"/>
      <c r="J586" s="79"/>
      <c r="K586" s="79"/>
    </row>
    <row r="587" spans="5:13">
      <c r="E587" s="79"/>
      <c r="F587" s="79"/>
      <c r="G587" s="79"/>
      <c r="H587" s="79"/>
      <c r="I587" s="79"/>
      <c r="J587" s="79"/>
      <c r="K587" s="79"/>
      <c r="L587" s="79"/>
      <c r="M587" s="79"/>
    </row>
    <row r="588" spans="5:13">
      <c r="E588" s="79"/>
      <c r="F588" s="79"/>
      <c r="G588" s="79"/>
      <c r="H588" s="79"/>
      <c r="I588" s="79"/>
      <c r="J588" s="79"/>
      <c r="K588" s="79"/>
    </row>
    <row r="589" spans="5:13">
      <c r="E589" s="79"/>
      <c r="F589" s="79"/>
      <c r="G589" s="79"/>
      <c r="H589" s="79"/>
      <c r="I589" s="79"/>
      <c r="J589" s="79"/>
      <c r="K589" s="79"/>
    </row>
    <row r="590" spans="5:13">
      <c r="E590" s="79"/>
      <c r="F590" s="79"/>
      <c r="G590" s="79"/>
      <c r="H590" s="79"/>
      <c r="I590" s="79"/>
      <c r="J590" s="79"/>
      <c r="K590" s="79"/>
    </row>
    <row r="591" spans="5:13">
      <c r="E591" s="79"/>
      <c r="F591" s="79"/>
      <c r="G591" s="79"/>
      <c r="H591" s="79"/>
      <c r="I591" s="79"/>
      <c r="J591" s="79"/>
      <c r="K591" s="79"/>
    </row>
    <row r="592" spans="5:13">
      <c r="E592" s="79"/>
      <c r="F592" s="79"/>
      <c r="G592" s="79"/>
      <c r="H592" s="79"/>
      <c r="I592" s="79"/>
      <c r="J592" s="79"/>
      <c r="K592" s="79"/>
    </row>
    <row r="593" spans="5:13">
      <c r="E593" s="79"/>
      <c r="F593" s="79"/>
      <c r="G593" s="79"/>
      <c r="H593" s="79"/>
      <c r="I593" s="79"/>
      <c r="J593" s="79"/>
      <c r="K593" s="79"/>
    </row>
    <row r="594" spans="5:13">
      <c r="E594" s="79"/>
      <c r="F594" s="79"/>
      <c r="G594" s="79"/>
      <c r="H594" s="79"/>
      <c r="I594" s="79"/>
      <c r="J594" s="79"/>
      <c r="K594" s="79"/>
      <c r="L594" s="79"/>
      <c r="M594" s="79"/>
    </row>
    <row r="595" spans="5:13">
      <c r="E595" s="79"/>
      <c r="F595" s="79"/>
      <c r="G595" s="79"/>
      <c r="H595" s="79"/>
      <c r="I595" s="79"/>
      <c r="J595" s="79"/>
      <c r="K595" s="79"/>
    </row>
    <row r="596" spans="5:13">
      <c r="E596" s="79"/>
      <c r="F596" s="79"/>
      <c r="G596" s="79"/>
      <c r="H596" s="79"/>
      <c r="I596" s="79"/>
      <c r="J596" s="79"/>
      <c r="K596" s="79"/>
    </row>
    <row r="597" spans="5:13">
      <c r="E597" s="79"/>
      <c r="F597" s="79"/>
      <c r="G597" s="79"/>
      <c r="H597" s="79"/>
      <c r="I597" s="79"/>
      <c r="J597" s="79"/>
      <c r="K597" s="79"/>
    </row>
    <row r="598" spans="5:13">
      <c r="E598" s="79"/>
      <c r="F598" s="79"/>
      <c r="G598" s="79"/>
      <c r="H598" s="79"/>
      <c r="I598" s="79"/>
      <c r="J598" s="79"/>
      <c r="K598" s="79"/>
    </row>
    <row r="599" spans="5:13">
      <c r="E599" s="79"/>
      <c r="F599" s="79"/>
      <c r="G599" s="79"/>
      <c r="H599" s="79"/>
      <c r="I599" s="79"/>
      <c r="J599" s="79"/>
      <c r="K599" s="79"/>
    </row>
    <row r="600" spans="5:13">
      <c r="E600" s="79"/>
      <c r="F600" s="79"/>
      <c r="G600" s="79"/>
      <c r="H600" s="79"/>
      <c r="I600" s="79"/>
      <c r="J600" s="79"/>
      <c r="K600" s="79"/>
    </row>
    <row r="601" spans="5:13">
      <c r="E601" s="79"/>
      <c r="F601" s="79"/>
      <c r="G601" s="79"/>
      <c r="H601" s="79"/>
      <c r="I601" s="79"/>
      <c r="J601" s="79"/>
      <c r="K601" s="79"/>
      <c r="L601" s="79"/>
      <c r="M601" s="79"/>
    </row>
    <row r="602" spans="5:13">
      <c r="E602" s="79"/>
      <c r="F602" s="79"/>
      <c r="G602" s="79"/>
      <c r="H602" s="79"/>
      <c r="I602" s="79"/>
      <c r="J602" s="79"/>
      <c r="K602" s="79"/>
    </row>
    <row r="603" spans="5:13">
      <c r="E603" s="79"/>
      <c r="F603" s="79"/>
      <c r="G603" s="79"/>
      <c r="H603" s="79"/>
      <c r="I603" s="79"/>
      <c r="J603" s="79"/>
      <c r="K603" s="79"/>
    </row>
    <row r="604" spans="5:13">
      <c r="E604" s="79"/>
      <c r="F604" s="79"/>
      <c r="G604" s="79"/>
      <c r="H604" s="79"/>
      <c r="I604" s="79"/>
      <c r="J604" s="79"/>
      <c r="K604" s="79"/>
    </row>
    <row r="605" spans="5:13">
      <c r="E605" s="79"/>
      <c r="F605" s="79"/>
      <c r="G605" s="79"/>
      <c r="H605" s="79"/>
      <c r="I605" s="79"/>
      <c r="J605" s="79"/>
      <c r="K605" s="79"/>
    </row>
    <row r="606" spans="5:13">
      <c r="E606" s="79"/>
      <c r="F606" s="79"/>
      <c r="G606" s="79"/>
      <c r="H606" s="79"/>
      <c r="I606" s="79"/>
      <c r="J606" s="79"/>
      <c r="K606" s="79"/>
    </row>
    <row r="607" spans="5:13">
      <c r="E607" s="79"/>
      <c r="F607" s="79"/>
      <c r="G607" s="79"/>
      <c r="H607" s="79"/>
      <c r="I607" s="79"/>
      <c r="J607" s="79"/>
      <c r="K607" s="79"/>
    </row>
    <row r="608" spans="5:13">
      <c r="E608" s="79"/>
      <c r="F608" s="79"/>
      <c r="G608" s="79"/>
      <c r="H608" s="79"/>
      <c r="I608" s="79"/>
      <c r="J608" s="79"/>
      <c r="K608" s="79"/>
      <c r="L608" s="79"/>
      <c r="M608" s="79"/>
    </row>
    <row r="609" spans="5:13">
      <c r="E609" s="79"/>
      <c r="F609" s="79"/>
      <c r="G609" s="79"/>
      <c r="H609" s="79"/>
      <c r="I609" s="79"/>
      <c r="J609" s="79"/>
      <c r="K609" s="79"/>
    </row>
    <row r="610" spans="5:13">
      <c r="E610" s="79"/>
      <c r="F610" s="79"/>
      <c r="G610" s="79"/>
      <c r="H610" s="79"/>
      <c r="I610" s="79"/>
      <c r="J610" s="79"/>
      <c r="K610" s="79"/>
    </row>
    <row r="611" spans="5:13">
      <c r="E611" s="79"/>
      <c r="F611" s="79"/>
      <c r="G611" s="79"/>
      <c r="H611" s="79"/>
      <c r="I611" s="79"/>
      <c r="J611" s="79"/>
      <c r="K611" s="79"/>
    </row>
    <row r="612" spans="5:13">
      <c r="E612" s="79"/>
      <c r="F612" s="79"/>
      <c r="G612" s="79"/>
      <c r="H612" s="79"/>
      <c r="I612" s="79"/>
      <c r="J612" s="79"/>
      <c r="K612" s="79"/>
    </row>
    <row r="613" spans="5:13">
      <c r="E613" s="79"/>
      <c r="F613" s="79"/>
      <c r="G613" s="79"/>
      <c r="H613" s="79"/>
      <c r="I613" s="79"/>
      <c r="J613" s="79"/>
      <c r="K613" s="79"/>
    </row>
    <row r="614" spans="5:13">
      <c r="E614" s="79"/>
      <c r="F614" s="79"/>
      <c r="G614" s="79"/>
      <c r="H614" s="79"/>
      <c r="I614" s="79"/>
      <c r="J614" s="79"/>
      <c r="K614" s="79"/>
    </row>
    <row r="615" spans="5:13">
      <c r="E615" s="79"/>
      <c r="F615" s="79"/>
      <c r="G615" s="79"/>
      <c r="H615" s="79"/>
      <c r="I615" s="79"/>
      <c r="J615" s="79"/>
      <c r="K615" s="79"/>
      <c r="L615" s="79"/>
      <c r="M615" s="79"/>
    </row>
    <row r="616" spans="5:13">
      <c r="E616" s="79"/>
      <c r="F616" s="79"/>
      <c r="G616" s="79"/>
      <c r="H616" s="79"/>
      <c r="I616" s="79"/>
      <c r="J616" s="79"/>
      <c r="K616" s="79"/>
    </row>
    <row r="617" spans="5:13">
      <c r="E617" s="79"/>
      <c r="F617" s="79"/>
      <c r="G617" s="79"/>
      <c r="H617" s="79"/>
      <c r="I617" s="79"/>
      <c r="J617" s="79"/>
      <c r="K617" s="79"/>
    </row>
    <row r="618" spans="5:13">
      <c r="E618" s="79"/>
      <c r="F618" s="79"/>
      <c r="G618" s="79"/>
      <c r="H618" s="79"/>
      <c r="I618" s="79"/>
      <c r="J618" s="79"/>
      <c r="K618" s="79"/>
    </row>
    <row r="619" spans="5:13">
      <c r="E619" s="79"/>
      <c r="F619" s="79"/>
      <c r="G619" s="79"/>
      <c r="H619" s="79"/>
      <c r="I619" s="79"/>
      <c r="J619" s="79"/>
      <c r="K619" s="79"/>
    </row>
    <row r="620" spans="5:13">
      <c r="E620" s="79"/>
      <c r="F620" s="79"/>
      <c r="G620" s="79"/>
      <c r="H620" s="79"/>
      <c r="I620" s="79"/>
      <c r="J620" s="79"/>
      <c r="K620" s="79"/>
    </row>
    <row r="621" spans="5:13">
      <c r="E621" s="79"/>
      <c r="F621" s="79"/>
      <c r="G621" s="79"/>
      <c r="H621" s="79"/>
      <c r="I621" s="79"/>
      <c r="J621" s="79"/>
      <c r="K621" s="79"/>
    </row>
    <row r="622" spans="5:13">
      <c r="E622" s="79"/>
      <c r="F622" s="79"/>
      <c r="G622" s="79"/>
      <c r="H622" s="79"/>
      <c r="I622" s="79"/>
      <c r="J622" s="79"/>
      <c r="K622" s="79"/>
      <c r="L622" s="79"/>
      <c r="M622" s="79"/>
    </row>
    <row r="623" spans="5:13">
      <c r="E623" s="79"/>
      <c r="F623" s="79"/>
      <c r="G623" s="79"/>
      <c r="H623" s="79"/>
      <c r="I623" s="79"/>
      <c r="J623" s="79"/>
      <c r="K623" s="79"/>
    </row>
    <row r="624" spans="5:13">
      <c r="E624" s="79"/>
      <c r="F624" s="79"/>
      <c r="G624" s="79"/>
      <c r="H624" s="79"/>
      <c r="I624" s="79"/>
      <c r="J624" s="79"/>
      <c r="K624" s="79"/>
    </row>
    <row r="625" spans="5:13">
      <c r="E625" s="79"/>
      <c r="F625" s="79"/>
      <c r="G625" s="79"/>
      <c r="H625" s="79"/>
      <c r="I625" s="79"/>
      <c r="J625" s="79"/>
      <c r="K625" s="79"/>
    </row>
    <row r="626" spans="5:13">
      <c r="E626" s="79"/>
      <c r="F626" s="79"/>
      <c r="G626" s="79"/>
      <c r="H626" s="79"/>
      <c r="I626" s="79"/>
      <c r="J626" s="79"/>
      <c r="K626" s="79"/>
    </row>
    <row r="627" spans="5:13">
      <c r="E627" s="79"/>
      <c r="F627" s="79"/>
      <c r="G627" s="79"/>
      <c r="H627" s="79"/>
      <c r="I627" s="79"/>
      <c r="J627" s="79"/>
      <c r="K627" s="79"/>
    </row>
    <row r="628" spans="5:13">
      <c r="E628" s="79"/>
      <c r="F628" s="79"/>
      <c r="G628" s="79"/>
      <c r="H628" s="79"/>
      <c r="I628" s="79"/>
      <c r="J628" s="79"/>
      <c r="K628" s="79"/>
    </row>
    <row r="629" spans="5:13">
      <c r="E629" s="79"/>
      <c r="F629" s="79"/>
      <c r="G629" s="79"/>
      <c r="H629" s="79"/>
      <c r="I629" s="79"/>
      <c r="J629" s="79"/>
      <c r="K629" s="79"/>
      <c r="L629" s="79"/>
      <c r="M629" s="79"/>
    </row>
    <row r="630" spans="5:13">
      <c r="E630" s="79"/>
      <c r="F630" s="79"/>
      <c r="G630" s="79"/>
      <c r="H630" s="79"/>
      <c r="I630" s="79"/>
      <c r="J630" s="79"/>
      <c r="K630" s="79"/>
    </row>
    <row r="631" spans="5:13">
      <c r="E631" s="79"/>
      <c r="F631" s="79"/>
      <c r="G631" s="79"/>
      <c r="H631" s="79"/>
      <c r="I631" s="79"/>
      <c r="J631" s="79"/>
      <c r="K631" s="79"/>
    </row>
    <row r="632" spans="5:13">
      <c r="E632" s="79"/>
      <c r="F632" s="79"/>
      <c r="G632" s="79"/>
      <c r="H632" s="79"/>
      <c r="I632" s="79"/>
      <c r="J632" s="79"/>
      <c r="K632" s="79"/>
    </row>
    <row r="633" spans="5:13">
      <c r="E633" s="79"/>
      <c r="F633" s="79"/>
      <c r="G633" s="79"/>
      <c r="H633" s="79"/>
      <c r="I633" s="79"/>
      <c r="J633" s="79"/>
      <c r="K633" s="79"/>
    </row>
    <row r="634" spans="5:13">
      <c r="E634" s="79"/>
      <c r="F634" s="79"/>
      <c r="G634" s="79"/>
      <c r="H634" s="79"/>
      <c r="I634" s="79"/>
      <c r="J634" s="79"/>
      <c r="K634" s="79"/>
    </row>
    <row r="635" spans="5:13">
      <c r="E635" s="79"/>
      <c r="F635" s="79"/>
      <c r="G635" s="79"/>
      <c r="H635" s="79"/>
      <c r="I635" s="79"/>
      <c r="J635" s="79"/>
      <c r="K635" s="79"/>
    </row>
    <row r="636" spans="5:13">
      <c r="E636" s="79"/>
      <c r="F636" s="79"/>
      <c r="G636" s="79"/>
      <c r="H636" s="79"/>
      <c r="I636" s="79"/>
      <c r="J636" s="79"/>
      <c r="K636" s="79"/>
      <c r="L636" s="79"/>
      <c r="M636" s="79"/>
    </row>
    <row r="637" spans="5:13">
      <c r="E637" s="79"/>
      <c r="F637" s="79"/>
      <c r="G637" s="79"/>
      <c r="H637" s="79"/>
      <c r="I637" s="79"/>
      <c r="J637" s="79"/>
      <c r="K637" s="79"/>
    </row>
    <row r="638" spans="5:13">
      <c r="E638" s="79"/>
      <c r="F638" s="79"/>
      <c r="G638" s="79"/>
      <c r="H638" s="79"/>
      <c r="I638" s="79"/>
      <c r="J638" s="79"/>
      <c r="K638" s="79"/>
    </row>
    <row r="639" spans="5:13">
      <c r="E639" s="79"/>
      <c r="F639" s="79"/>
      <c r="G639" s="79"/>
      <c r="H639" s="79"/>
      <c r="I639" s="79"/>
      <c r="J639" s="79"/>
      <c r="K639" s="79"/>
    </row>
    <row r="640" spans="5:13">
      <c r="E640" s="79"/>
      <c r="F640" s="79"/>
      <c r="G640" s="79"/>
      <c r="H640" s="79"/>
      <c r="I640" s="79"/>
      <c r="J640" s="79"/>
      <c r="K640" s="79"/>
    </row>
    <row r="641" spans="5:13">
      <c r="E641" s="79"/>
      <c r="F641" s="79"/>
      <c r="G641" s="79"/>
      <c r="H641" s="79"/>
      <c r="I641" s="79"/>
      <c r="J641" s="79"/>
      <c r="K641" s="79"/>
    </row>
    <row r="642" spans="5:13">
      <c r="E642" s="79"/>
      <c r="F642" s="79"/>
      <c r="G642" s="79"/>
      <c r="H642" s="79"/>
      <c r="I642" s="79"/>
      <c r="J642" s="79"/>
      <c r="K642" s="79"/>
    </row>
    <row r="643" spans="5:13">
      <c r="E643" s="79"/>
      <c r="F643" s="79"/>
      <c r="G643" s="79"/>
      <c r="H643" s="79"/>
      <c r="I643" s="79"/>
      <c r="J643" s="79"/>
      <c r="K643" s="79"/>
      <c r="L643" s="79"/>
      <c r="M643" s="79"/>
    </row>
    <row r="644" spans="5:13">
      <c r="E644" s="79"/>
      <c r="F644" s="79"/>
      <c r="G644" s="79"/>
      <c r="H644" s="79"/>
      <c r="I644" s="79"/>
      <c r="J644" s="79"/>
      <c r="K644" s="79"/>
    </row>
    <row r="645" spans="5:13">
      <c r="E645" s="79"/>
      <c r="F645" s="79"/>
      <c r="G645" s="79"/>
      <c r="H645" s="79"/>
      <c r="I645" s="79"/>
      <c r="J645" s="79"/>
      <c r="K645" s="79"/>
    </row>
    <row r="646" spans="5:13">
      <c r="E646" s="79"/>
      <c r="F646" s="79"/>
      <c r="G646" s="79"/>
      <c r="H646" s="79"/>
      <c r="I646" s="79"/>
      <c r="J646" s="79"/>
      <c r="K646" s="79"/>
    </row>
    <row r="647" spans="5:13">
      <c r="E647" s="79"/>
      <c r="F647" s="79"/>
      <c r="G647" s="79"/>
      <c r="H647" s="79"/>
      <c r="I647" s="79"/>
      <c r="J647" s="79"/>
      <c r="K647" s="79"/>
    </row>
    <row r="648" spans="5:13">
      <c r="E648" s="79"/>
      <c r="F648" s="79"/>
      <c r="G648" s="79"/>
      <c r="H648" s="79"/>
      <c r="I648" s="79"/>
      <c r="J648" s="79"/>
      <c r="K648" s="79"/>
    </row>
    <row r="649" spans="5:13">
      <c r="E649" s="79"/>
      <c r="F649" s="79"/>
      <c r="G649" s="79"/>
      <c r="H649" s="79"/>
      <c r="I649" s="79"/>
      <c r="J649" s="79"/>
      <c r="K649" s="79"/>
    </row>
    <row r="650" spans="5:13">
      <c r="E650" s="79"/>
      <c r="F650" s="79"/>
      <c r="G650" s="79"/>
      <c r="H650" s="79"/>
      <c r="I650" s="79"/>
      <c r="J650" s="79"/>
      <c r="K650" s="79"/>
      <c r="L650" s="79"/>
      <c r="M650" s="79"/>
    </row>
    <row r="651" spans="5:13">
      <c r="E651" s="79"/>
      <c r="F651" s="79"/>
      <c r="G651" s="79"/>
      <c r="H651" s="79"/>
      <c r="I651" s="79"/>
      <c r="J651" s="79"/>
      <c r="K651" s="79"/>
    </row>
    <row r="652" spans="5:13">
      <c r="E652" s="79"/>
      <c r="F652" s="79"/>
      <c r="G652" s="79"/>
      <c r="H652" s="79"/>
      <c r="I652" s="79"/>
      <c r="J652" s="79"/>
      <c r="K652" s="79"/>
    </row>
    <row r="653" spans="5:13">
      <c r="E653" s="79"/>
      <c r="F653" s="79"/>
      <c r="G653" s="79"/>
      <c r="H653" s="79"/>
      <c r="I653" s="79"/>
      <c r="J653" s="79"/>
      <c r="K653" s="79"/>
    </row>
    <row r="654" spans="5:13">
      <c r="E654" s="79"/>
      <c r="F654" s="79"/>
      <c r="G654" s="79"/>
      <c r="H654" s="79"/>
      <c r="I654" s="79"/>
      <c r="J654" s="79"/>
      <c r="K654" s="79"/>
    </row>
    <row r="655" spans="5:13">
      <c r="E655" s="79"/>
      <c r="F655" s="79"/>
      <c r="G655" s="79"/>
      <c r="H655" s="79"/>
      <c r="I655" s="79"/>
      <c r="J655" s="79"/>
      <c r="K655" s="79"/>
    </row>
    <row r="656" spans="5:13">
      <c r="E656" s="79"/>
      <c r="F656" s="79"/>
      <c r="G656" s="79"/>
      <c r="H656" s="79"/>
      <c r="I656" s="79"/>
      <c r="J656" s="79"/>
      <c r="K656" s="79"/>
    </row>
    <row r="657" spans="5:13">
      <c r="E657" s="79"/>
      <c r="F657" s="79"/>
      <c r="G657" s="79"/>
      <c r="H657" s="79"/>
      <c r="I657" s="79"/>
      <c r="J657" s="79"/>
      <c r="K657" s="79"/>
      <c r="L657" s="79"/>
      <c r="M657" s="79"/>
    </row>
    <row r="658" spans="5:13">
      <c r="E658" s="79"/>
      <c r="F658" s="79"/>
      <c r="G658" s="79"/>
      <c r="H658" s="79"/>
      <c r="I658" s="79"/>
      <c r="J658" s="79"/>
      <c r="K658" s="79"/>
    </row>
    <row r="659" spans="5:13">
      <c r="E659" s="79"/>
      <c r="F659" s="79"/>
      <c r="G659" s="79"/>
      <c r="H659" s="79"/>
      <c r="I659" s="79"/>
      <c r="J659" s="79"/>
      <c r="K659" s="79"/>
    </row>
    <row r="660" spans="5:13">
      <c r="E660" s="79"/>
      <c r="F660" s="79"/>
      <c r="G660" s="79"/>
      <c r="H660" s="79"/>
      <c r="I660" s="79"/>
      <c r="J660" s="79"/>
      <c r="K660" s="79"/>
    </row>
    <row r="661" spans="5:13">
      <c r="E661" s="79"/>
      <c r="F661" s="79"/>
      <c r="G661" s="79"/>
      <c r="H661" s="79"/>
      <c r="I661" s="79"/>
      <c r="J661" s="79"/>
      <c r="K661" s="79"/>
    </row>
    <row r="662" spans="5:13">
      <c r="E662" s="79"/>
      <c r="F662" s="79"/>
      <c r="G662" s="79"/>
      <c r="H662" s="79"/>
      <c r="I662" s="79"/>
      <c r="J662" s="79"/>
      <c r="K662" s="79"/>
    </row>
    <row r="663" spans="5:13">
      <c r="E663" s="79"/>
      <c r="F663" s="79"/>
      <c r="G663" s="79"/>
      <c r="H663" s="79"/>
      <c r="I663" s="79"/>
      <c r="J663" s="79"/>
      <c r="K663" s="79"/>
    </row>
    <row r="664" spans="5:13">
      <c r="E664" s="79"/>
      <c r="F664" s="79"/>
      <c r="G664" s="79"/>
      <c r="H664" s="79"/>
      <c r="I664" s="79"/>
      <c r="J664" s="79"/>
      <c r="K664" s="79"/>
      <c r="L664" s="79"/>
      <c r="M664" s="79"/>
    </row>
    <row r="665" spans="5:13">
      <c r="E665" s="79"/>
      <c r="F665" s="79"/>
      <c r="G665" s="79"/>
      <c r="H665" s="79"/>
      <c r="I665" s="79"/>
      <c r="J665" s="79"/>
      <c r="K665" s="79"/>
    </row>
    <row r="666" spans="5:13">
      <c r="E666" s="79"/>
      <c r="F666" s="79"/>
      <c r="G666" s="79"/>
      <c r="H666" s="79"/>
      <c r="I666" s="79"/>
      <c r="J666" s="79"/>
      <c r="K666" s="79"/>
    </row>
    <row r="667" spans="5:13">
      <c r="E667" s="79"/>
      <c r="F667" s="79"/>
      <c r="G667" s="79"/>
      <c r="H667" s="79"/>
      <c r="I667" s="79"/>
      <c r="J667" s="79"/>
      <c r="K667" s="79"/>
    </row>
    <row r="668" spans="5:13">
      <c r="E668" s="79"/>
      <c r="F668" s="79"/>
      <c r="G668" s="79"/>
      <c r="H668" s="79"/>
      <c r="I668" s="79"/>
      <c r="J668" s="79"/>
      <c r="K668" s="79"/>
    </row>
    <row r="669" spans="5:13">
      <c r="E669" s="79"/>
      <c r="F669" s="79"/>
      <c r="G669" s="79"/>
      <c r="H669" s="79"/>
      <c r="I669" s="79"/>
      <c r="J669" s="79"/>
      <c r="K669" s="79"/>
    </row>
    <row r="670" spans="5:13">
      <c r="E670" s="79"/>
      <c r="F670" s="79"/>
      <c r="G670" s="79"/>
      <c r="H670" s="79"/>
      <c r="I670" s="79"/>
      <c r="J670" s="79"/>
      <c r="K670" s="79"/>
    </row>
    <row r="671" spans="5:13">
      <c r="E671" s="79"/>
      <c r="F671" s="79"/>
      <c r="G671" s="79"/>
      <c r="H671" s="79"/>
      <c r="I671" s="79"/>
      <c r="J671" s="79"/>
      <c r="K671" s="79"/>
      <c r="L671" s="79"/>
      <c r="M671" s="79"/>
    </row>
    <row r="672" spans="5:13">
      <c r="E672" s="79"/>
      <c r="F672" s="79"/>
      <c r="G672" s="79"/>
      <c r="H672" s="79"/>
      <c r="I672" s="79"/>
      <c r="J672" s="79"/>
      <c r="K672" s="79"/>
    </row>
    <row r="673" spans="5:13">
      <c r="E673" s="79"/>
      <c r="F673" s="79"/>
      <c r="G673" s="79"/>
      <c r="H673" s="79"/>
      <c r="I673" s="79"/>
      <c r="J673" s="79"/>
      <c r="K673" s="79"/>
    </row>
    <row r="674" spans="5:13">
      <c r="E674" s="79"/>
      <c r="F674" s="79"/>
      <c r="G674" s="79"/>
      <c r="H674" s="79"/>
      <c r="I674" s="79"/>
      <c r="J674" s="79"/>
      <c r="K674" s="79"/>
    </row>
    <row r="675" spans="5:13">
      <c r="E675" s="79"/>
      <c r="F675" s="79"/>
      <c r="G675" s="79"/>
      <c r="H675" s="79"/>
      <c r="I675" s="79"/>
      <c r="J675" s="79"/>
      <c r="K675" s="79"/>
    </row>
    <row r="676" spans="5:13">
      <c r="E676" s="79"/>
      <c r="F676" s="79"/>
      <c r="G676" s="79"/>
      <c r="H676" s="79"/>
      <c r="I676" s="79"/>
      <c r="J676" s="79"/>
      <c r="K676" s="79"/>
    </row>
    <row r="677" spans="5:13">
      <c r="E677" s="79"/>
      <c r="F677" s="79"/>
      <c r="G677" s="79"/>
      <c r="H677" s="79"/>
      <c r="I677" s="79"/>
      <c r="J677" s="79"/>
      <c r="K677" s="79"/>
    </row>
    <row r="678" spans="5:13">
      <c r="E678" s="79"/>
      <c r="F678" s="79"/>
      <c r="G678" s="79"/>
      <c r="H678" s="79"/>
      <c r="I678" s="79"/>
      <c r="J678" s="79"/>
      <c r="K678" s="79"/>
      <c r="L678" s="79"/>
      <c r="M678" s="79"/>
    </row>
    <row r="679" spans="5:13">
      <c r="E679" s="79"/>
      <c r="F679" s="79"/>
      <c r="G679" s="79"/>
      <c r="H679" s="79"/>
      <c r="I679" s="79"/>
      <c r="J679" s="79"/>
      <c r="K679" s="79"/>
    </row>
    <row r="680" spans="5:13">
      <c r="E680" s="79"/>
      <c r="F680" s="79"/>
      <c r="G680" s="79"/>
      <c r="H680" s="79"/>
      <c r="I680" s="79"/>
      <c r="J680" s="79"/>
      <c r="K680" s="79"/>
    </row>
    <row r="681" spans="5:13">
      <c r="E681" s="79"/>
      <c r="F681" s="79"/>
      <c r="G681" s="79"/>
      <c r="H681" s="79"/>
      <c r="I681" s="79"/>
      <c r="J681" s="79"/>
      <c r="K681" s="79"/>
    </row>
    <row r="682" spans="5:13">
      <c r="E682" s="79"/>
      <c r="F682" s="79"/>
      <c r="G682" s="79"/>
      <c r="H682" s="79"/>
      <c r="I682" s="79"/>
      <c r="J682" s="79"/>
      <c r="K682" s="79"/>
    </row>
    <row r="683" spans="5:13">
      <c r="E683" s="79"/>
      <c r="F683" s="79"/>
      <c r="G683" s="79"/>
      <c r="H683" s="79"/>
      <c r="I683" s="79"/>
      <c r="J683" s="79"/>
      <c r="K683" s="79"/>
    </row>
    <row r="684" spans="5:13">
      <c r="E684" s="79"/>
      <c r="F684" s="79"/>
      <c r="G684" s="79"/>
      <c r="H684" s="79"/>
      <c r="I684" s="79"/>
      <c r="J684" s="79"/>
      <c r="K684" s="79"/>
    </row>
    <row r="685" spans="5:13">
      <c r="E685" s="79"/>
      <c r="F685" s="79"/>
      <c r="G685" s="79"/>
      <c r="H685" s="79"/>
      <c r="I685" s="79"/>
      <c r="J685" s="79"/>
      <c r="K685" s="79"/>
    </row>
    <row r="686" spans="5:13">
      <c r="E686" s="79"/>
      <c r="F686" s="79"/>
      <c r="G686" s="79"/>
      <c r="H686" s="79"/>
      <c r="I686" s="79"/>
      <c r="J686" s="79"/>
      <c r="K686" s="79"/>
    </row>
    <row r="687" spans="5:13">
      <c r="E687" s="79"/>
      <c r="F687" s="79"/>
      <c r="G687" s="79"/>
      <c r="H687" s="79"/>
      <c r="I687" s="79"/>
      <c r="J687" s="79"/>
      <c r="K687" s="79"/>
    </row>
    <row r="688" spans="5:13">
      <c r="E688" s="79"/>
      <c r="F688" s="79"/>
      <c r="G688" s="79"/>
      <c r="H688" s="79"/>
      <c r="I688" s="79"/>
      <c r="J688" s="79"/>
      <c r="K688" s="79"/>
    </row>
    <row r="689" spans="5:13">
      <c r="E689" s="79"/>
      <c r="F689" s="79"/>
      <c r="G689" s="79"/>
      <c r="H689" s="79"/>
      <c r="I689" s="79"/>
      <c r="J689" s="79"/>
      <c r="K689" s="79"/>
    </row>
    <row r="690" spans="5:13">
      <c r="E690" s="79"/>
      <c r="F690" s="79"/>
      <c r="G690" s="79"/>
      <c r="H690" s="79"/>
      <c r="I690" s="79"/>
      <c r="J690" s="79"/>
      <c r="K690" s="79"/>
    </row>
    <row r="691" spans="5:13">
      <c r="E691" s="79"/>
      <c r="F691" s="79"/>
      <c r="G691" s="79"/>
      <c r="H691" s="79"/>
      <c r="I691" s="79"/>
      <c r="J691" s="79"/>
      <c r="K691" s="79"/>
    </row>
    <row r="692" spans="5:13">
      <c r="E692" s="79"/>
      <c r="F692" s="79"/>
      <c r="G692" s="79"/>
      <c r="H692" s="79"/>
      <c r="I692" s="79"/>
      <c r="J692" s="79"/>
      <c r="K692" s="79"/>
      <c r="L692" s="79"/>
      <c r="M692" s="79"/>
    </row>
    <row r="693" spans="5:13">
      <c r="E693" s="79"/>
      <c r="F693" s="79"/>
      <c r="G693" s="79"/>
      <c r="H693" s="79"/>
      <c r="I693" s="79"/>
      <c r="J693" s="79"/>
      <c r="K693" s="79"/>
    </row>
    <row r="694" spans="5:13">
      <c r="E694" s="79"/>
      <c r="F694" s="79"/>
      <c r="G694" s="79"/>
      <c r="H694" s="79"/>
      <c r="I694" s="79"/>
      <c r="J694" s="79"/>
      <c r="K694" s="79"/>
    </row>
    <row r="695" spans="5:13">
      <c r="E695" s="79"/>
      <c r="F695" s="79"/>
      <c r="G695" s="79"/>
      <c r="H695" s="79"/>
      <c r="I695" s="79"/>
      <c r="J695" s="79"/>
      <c r="K695" s="79"/>
    </row>
    <row r="696" spans="5:13">
      <c r="E696" s="79"/>
      <c r="F696" s="79"/>
      <c r="G696" s="79"/>
      <c r="H696" s="79"/>
      <c r="I696" s="79"/>
      <c r="J696" s="79"/>
      <c r="K696" s="79"/>
    </row>
    <row r="697" spans="5:13">
      <c r="E697" s="79"/>
      <c r="F697" s="79"/>
      <c r="G697" s="79"/>
      <c r="H697" s="79"/>
      <c r="I697" s="79"/>
      <c r="J697" s="79"/>
      <c r="K697" s="79"/>
    </row>
    <row r="698" spans="5:13">
      <c r="E698" s="79"/>
      <c r="F698" s="79"/>
      <c r="G698" s="79"/>
      <c r="H698" s="79"/>
      <c r="I698" s="79"/>
      <c r="J698" s="79"/>
      <c r="K698" s="79"/>
    </row>
    <row r="699" spans="5:13">
      <c r="E699" s="79"/>
      <c r="F699" s="79"/>
      <c r="G699" s="79"/>
      <c r="H699" s="79"/>
      <c r="I699" s="79"/>
      <c r="J699" s="79"/>
      <c r="K699" s="79"/>
      <c r="L699" s="79"/>
      <c r="M699" s="79"/>
    </row>
    <row r="700" spans="5:13">
      <c r="E700" s="79"/>
      <c r="F700" s="79"/>
      <c r="G700" s="79"/>
      <c r="H700" s="79"/>
      <c r="I700" s="79"/>
      <c r="J700" s="79"/>
      <c r="K700" s="79"/>
    </row>
    <row r="701" spans="5:13">
      <c r="E701" s="79"/>
      <c r="F701" s="79"/>
      <c r="G701" s="79"/>
      <c r="H701" s="79"/>
      <c r="I701" s="79"/>
      <c r="J701" s="79"/>
      <c r="K701" s="79"/>
    </row>
    <row r="702" spans="5:13">
      <c r="E702" s="79"/>
      <c r="F702" s="79"/>
      <c r="G702" s="79"/>
      <c r="H702" s="79"/>
      <c r="I702" s="79"/>
      <c r="J702" s="79"/>
      <c r="K702" s="79"/>
    </row>
    <row r="703" spans="5:13">
      <c r="E703" s="79"/>
      <c r="F703" s="79"/>
      <c r="G703" s="79"/>
      <c r="H703" s="79"/>
      <c r="I703" s="79"/>
      <c r="J703" s="79"/>
      <c r="K703" s="79"/>
    </row>
    <row r="704" spans="5:13">
      <c r="E704" s="79"/>
      <c r="F704" s="79"/>
      <c r="G704" s="79"/>
      <c r="H704" s="79"/>
      <c r="I704" s="79"/>
      <c r="J704" s="79"/>
      <c r="K704" s="79"/>
    </row>
    <row r="705" spans="5:13">
      <c r="E705" s="79"/>
      <c r="F705" s="79"/>
      <c r="G705" s="79"/>
      <c r="H705" s="79"/>
      <c r="I705" s="79"/>
      <c r="J705" s="79"/>
      <c r="K705" s="79"/>
    </row>
    <row r="706" spans="5:13">
      <c r="E706" s="79"/>
      <c r="F706" s="79"/>
      <c r="G706" s="79"/>
      <c r="H706" s="79"/>
      <c r="I706" s="79"/>
      <c r="J706" s="79"/>
      <c r="K706" s="79"/>
      <c r="L706" s="79"/>
      <c r="M706" s="79"/>
    </row>
    <row r="707" spans="5:13">
      <c r="E707" s="79"/>
      <c r="F707" s="79"/>
      <c r="G707" s="79"/>
      <c r="H707" s="79"/>
      <c r="I707" s="79"/>
      <c r="J707" s="79"/>
      <c r="K707" s="79"/>
    </row>
    <row r="708" spans="5:13">
      <c r="E708" s="79"/>
      <c r="F708" s="79"/>
      <c r="G708" s="79"/>
      <c r="H708" s="79"/>
      <c r="I708" s="79"/>
      <c r="J708" s="79"/>
      <c r="K708" s="79"/>
    </row>
    <row r="709" spans="5:13">
      <c r="E709" s="79"/>
      <c r="F709" s="79"/>
      <c r="G709" s="79"/>
      <c r="H709" s="79"/>
      <c r="I709" s="79"/>
      <c r="J709" s="79"/>
      <c r="K709" s="79"/>
    </row>
    <row r="710" spans="5:13">
      <c r="E710" s="79"/>
      <c r="F710" s="79"/>
      <c r="G710" s="79"/>
      <c r="H710" s="79"/>
      <c r="I710" s="79"/>
      <c r="J710" s="79"/>
      <c r="K710" s="79"/>
    </row>
    <row r="711" spans="5:13">
      <c r="E711" s="79"/>
      <c r="F711" s="79"/>
      <c r="G711" s="79"/>
      <c r="H711" s="79"/>
      <c r="I711" s="79"/>
      <c r="J711" s="79"/>
      <c r="K711" s="79"/>
    </row>
    <row r="712" spans="5:13">
      <c r="E712" s="79"/>
      <c r="F712" s="79"/>
      <c r="G712" s="79"/>
      <c r="H712" s="79"/>
      <c r="I712" s="79"/>
      <c r="J712" s="79"/>
      <c r="K712" s="79"/>
    </row>
    <row r="713" spans="5:13">
      <c r="E713" s="79"/>
      <c r="F713" s="79"/>
      <c r="G713" s="79"/>
      <c r="H713" s="79"/>
      <c r="I713" s="79"/>
      <c r="J713" s="79"/>
      <c r="K713" s="79"/>
      <c r="L713" s="79"/>
      <c r="M713" s="79"/>
    </row>
    <row r="714" spans="5:13">
      <c r="E714" s="79"/>
      <c r="F714" s="79"/>
      <c r="G714" s="79"/>
      <c r="H714" s="79"/>
      <c r="I714" s="79"/>
      <c r="J714" s="79"/>
      <c r="K714" s="79"/>
    </row>
    <row r="715" spans="5:13">
      <c r="E715" s="79"/>
      <c r="F715" s="79"/>
      <c r="G715" s="79"/>
      <c r="H715" s="79"/>
      <c r="I715" s="79"/>
      <c r="J715" s="79"/>
      <c r="K715" s="79"/>
    </row>
    <row r="716" spans="5:13">
      <c r="E716" s="79"/>
      <c r="F716" s="79"/>
      <c r="G716" s="79"/>
      <c r="H716" s="79"/>
      <c r="I716" s="79"/>
      <c r="J716" s="79"/>
      <c r="K716" s="79"/>
    </row>
    <row r="717" spans="5:13">
      <c r="E717" s="79"/>
      <c r="F717" s="79"/>
      <c r="G717" s="79"/>
      <c r="H717" s="79"/>
      <c r="I717" s="79"/>
      <c r="J717" s="79"/>
      <c r="K717" s="79"/>
    </row>
    <row r="718" spans="5:13">
      <c r="E718" s="79"/>
      <c r="F718" s="79"/>
      <c r="G718" s="79"/>
      <c r="H718" s="79"/>
      <c r="I718" s="79"/>
      <c r="J718" s="79"/>
      <c r="K718" s="79"/>
    </row>
    <row r="719" spans="5:13">
      <c r="E719" s="79"/>
      <c r="F719" s="79"/>
      <c r="G719" s="79"/>
      <c r="H719" s="79"/>
      <c r="I719" s="79"/>
      <c r="J719" s="79"/>
      <c r="K719" s="79"/>
    </row>
    <row r="720" spans="5:13">
      <c r="E720" s="79"/>
      <c r="F720" s="79"/>
      <c r="G720" s="79"/>
      <c r="H720" s="79"/>
      <c r="I720" s="79"/>
      <c r="J720" s="79"/>
      <c r="K720" s="79"/>
      <c r="L720" s="79"/>
      <c r="M720" s="79"/>
    </row>
    <row r="721" spans="5:13">
      <c r="E721" s="79"/>
      <c r="F721" s="79"/>
      <c r="G721" s="79"/>
      <c r="H721" s="79"/>
      <c r="I721" s="79"/>
      <c r="J721" s="79"/>
      <c r="K721" s="79"/>
    </row>
    <row r="722" spans="5:13">
      <c r="E722" s="79"/>
      <c r="F722" s="79"/>
      <c r="G722" s="79"/>
      <c r="H722" s="79"/>
      <c r="I722" s="79"/>
      <c r="J722" s="79"/>
      <c r="K722" s="79"/>
    </row>
    <row r="723" spans="5:13">
      <c r="E723" s="79"/>
      <c r="F723" s="79"/>
      <c r="G723" s="79"/>
      <c r="H723" s="79"/>
      <c r="I723" s="79"/>
      <c r="J723" s="79"/>
      <c r="K723" s="79"/>
    </row>
    <row r="724" spans="5:13">
      <c r="E724" s="79"/>
      <c r="F724" s="79"/>
      <c r="G724" s="79"/>
      <c r="H724" s="79"/>
      <c r="I724" s="79"/>
      <c r="J724" s="79"/>
      <c r="K724" s="79"/>
    </row>
    <row r="725" spans="5:13">
      <c r="E725" s="79"/>
      <c r="F725" s="79"/>
      <c r="G725" s="79"/>
      <c r="H725" s="79"/>
      <c r="I725" s="79"/>
      <c r="J725" s="79"/>
      <c r="K725" s="79"/>
    </row>
    <row r="726" spans="5:13">
      <c r="E726" s="79"/>
      <c r="F726" s="79"/>
      <c r="G726" s="79"/>
      <c r="H726" s="79"/>
      <c r="I726" s="79"/>
      <c r="J726" s="79"/>
      <c r="K726" s="79"/>
    </row>
    <row r="727" spans="5:13">
      <c r="E727" s="79"/>
      <c r="F727" s="79"/>
      <c r="G727" s="79"/>
      <c r="H727" s="79"/>
      <c r="I727" s="79"/>
      <c r="J727" s="79"/>
      <c r="K727" s="79"/>
      <c r="L727" s="79"/>
      <c r="M727" s="79"/>
    </row>
    <row r="728" spans="5:13">
      <c r="E728" s="79"/>
      <c r="F728" s="79"/>
      <c r="G728" s="79"/>
      <c r="H728" s="79"/>
      <c r="I728" s="79"/>
      <c r="J728" s="79"/>
      <c r="K728" s="79"/>
    </row>
    <row r="729" spans="5:13">
      <c r="E729" s="79"/>
      <c r="F729" s="79"/>
      <c r="G729" s="79"/>
      <c r="H729" s="79"/>
      <c r="I729" s="79"/>
      <c r="J729" s="79"/>
      <c r="K729" s="79"/>
    </row>
    <row r="730" spans="5:13">
      <c r="E730" s="79"/>
      <c r="F730" s="79"/>
      <c r="G730" s="79"/>
      <c r="H730" s="79"/>
      <c r="I730" s="79"/>
      <c r="J730" s="79"/>
      <c r="K730" s="79"/>
    </row>
    <row r="731" spans="5:13">
      <c r="E731" s="79"/>
      <c r="F731" s="79"/>
      <c r="G731" s="79"/>
      <c r="H731" s="79"/>
      <c r="I731" s="79"/>
      <c r="J731" s="79"/>
      <c r="K731" s="79"/>
    </row>
    <row r="732" spans="5:13">
      <c r="E732" s="79"/>
      <c r="F732" s="79"/>
      <c r="G732" s="79"/>
      <c r="H732" s="79"/>
      <c r="I732" s="79"/>
      <c r="J732" s="79"/>
      <c r="K732" s="79"/>
    </row>
    <row r="733" spans="5:13">
      <c r="E733" s="79"/>
      <c r="F733" s="79"/>
      <c r="G733" s="79"/>
      <c r="H733" s="79"/>
      <c r="I733" s="79"/>
      <c r="J733" s="79"/>
      <c r="K733" s="79"/>
    </row>
    <row r="734" spans="5:13">
      <c r="E734" s="79"/>
      <c r="F734" s="79"/>
      <c r="G734" s="79"/>
      <c r="H734" s="79"/>
      <c r="I734" s="79"/>
      <c r="J734" s="79"/>
      <c r="K734" s="79"/>
      <c r="L734" s="79"/>
      <c r="M734" s="79"/>
    </row>
    <row r="735" spans="5:13">
      <c r="E735" s="79"/>
      <c r="F735" s="79"/>
      <c r="G735" s="79"/>
      <c r="H735" s="79"/>
      <c r="I735" s="79"/>
      <c r="J735" s="79"/>
      <c r="K735" s="79"/>
    </row>
    <row r="736" spans="5:13">
      <c r="E736" s="79"/>
      <c r="F736" s="79"/>
      <c r="G736" s="79"/>
      <c r="H736" s="79"/>
      <c r="I736" s="79"/>
      <c r="J736" s="79"/>
      <c r="K736" s="79"/>
    </row>
    <row r="737" spans="5:13">
      <c r="E737" s="79"/>
      <c r="F737" s="79"/>
      <c r="G737" s="79"/>
      <c r="H737" s="79"/>
      <c r="I737" s="79"/>
      <c r="J737" s="79"/>
      <c r="K737" s="79"/>
    </row>
    <row r="738" spans="5:13">
      <c r="E738" s="79"/>
      <c r="F738" s="79"/>
      <c r="G738" s="79"/>
      <c r="H738" s="79"/>
      <c r="I738" s="79"/>
      <c r="J738" s="79"/>
      <c r="K738" s="79"/>
    </row>
    <row r="739" spans="5:13">
      <c r="E739" s="79"/>
      <c r="F739" s="79"/>
      <c r="G739" s="79"/>
      <c r="H739" s="79"/>
      <c r="I739" s="79"/>
      <c r="J739" s="79"/>
      <c r="K739" s="79"/>
    </row>
    <row r="740" spans="5:13">
      <c r="E740" s="79"/>
      <c r="F740" s="79"/>
      <c r="G740" s="79"/>
      <c r="H740" s="79"/>
      <c r="I740" s="79"/>
      <c r="J740" s="79"/>
      <c r="K740" s="79"/>
    </row>
    <row r="741" spans="5:13">
      <c r="E741" s="79"/>
      <c r="F741" s="79"/>
      <c r="G741" s="79"/>
      <c r="H741" s="79"/>
      <c r="I741" s="79"/>
      <c r="J741" s="79"/>
      <c r="K741" s="79"/>
      <c r="L741" s="79"/>
      <c r="M741" s="79"/>
    </row>
    <row r="742" spans="5:13">
      <c r="E742" s="79"/>
      <c r="F742" s="79"/>
      <c r="G742" s="79"/>
      <c r="H742" s="79"/>
      <c r="I742" s="79"/>
      <c r="J742" s="79"/>
      <c r="K742" s="79"/>
    </row>
    <row r="743" spans="5:13">
      <c r="E743" s="79"/>
      <c r="F743" s="79"/>
      <c r="G743" s="79"/>
      <c r="H743" s="79"/>
      <c r="I743" s="79"/>
      <c r="J743" s="79"/>
      <c r="K743" s="79"/>
    </row>
    <row r="744" spans="5:13">
      <c r="E744" s="79"/>
      <c r="F744" s="79"/>
      <c r="G744" s="79"/>
      <c r="H744" s="79"/>
      <c r="I744" s="79"/>
      <c r="J744" s="79"/>
      <c r="K744" s="79"/>
    </row>
    <row r="745" spans="5:13">
      <c r="E745" s="79"/>
      <c r="F745" s="79"/>
      <c r="G745" s="79"/>
      <c r="H745" s="79"/>
      <c r="I745" s="79"/>
      <c r="J745" s="79"/>
      <c r="K745" s="79"/>
    </row>
    <row r="746" spans="5:13">
      <c r="E746" s="79"/>
      <c r="F746" s="79"/>
      <c r="G746" s="79"/>
      <c r="H746" s="79"/>
      <c r="I746" s="79"/>
      <c r="J746" s="79"/>
      <c r="K746" s="79"/>
    </row>
    <row r="747" spans="5:13">
      <c r="E747" s="79"/>
      <c r="F747" s="79"/>
      <c r="G747" s="79"/>
      <c r="H747" s="79"/>
      <c r="I747" s="79"/>
      <c r="J747" s="79"/>
      <c r="K747" s="79"/>
    </row>
    <row r="748" spans="5:13">
      <c r="E748" s="79"/>
      <c r="F748" s="79"/>
      <c r="G748" s="79"/>
      <c r="H748" s="79"/>
      <c r="I748" s="79"/>
      <c r="J748" s="79"/>
      <c r="K748" s="79"/>
      <c r="L748" s="79"/>
      <c r="M748" s="79"/>
    </row>
    <row r="749" spans="5:13">
      <c r="E749" s="79"/>
      <c r="F749" s="79"/>
      <c r="G749" s="79"/>
      <c r="H749" s="79"/>
      <c r="I749" s="79"/>
      <c r="J749" s="79"/>
      <c r="K749" s="79"/>
    </row>
    <row r="750" spans="5:13">
      <c r="E750" s="79"/>
      <c r="F750" s="79"/>
      <c r="G750" s="79"/>
      <c r="H750" s="79"/>
      <c r="I750" s="79"/>
      <c r="J750" s="79"/>
      <c r="K750" s="79"/>
    </row>
    <row r="751" spans="5:13">
      <c r="E751" s="79"/>
      <c r="F751" s="79"/>
      <c r="G751" s="79"/>
      <c r="H751" s="79"/>
      <c r="I751" s="79"/>
      <c r="J751" s="79"/>
      <c r="K751" s="79"/>
    </row>
    <row r="752" spans="5:13">
      <c r="E752" s="79"/>
      <c r="F752" s="79"/>
      <c r="G752" s="79"/>
      <c r="H752" s="79"/>
      <c r="I752" s="79"/>
      <c r="J752" s="79"/>
      <c r="K752" s="79"/>
    </row>
    <row r="753" spans="5:13">
      <c r="E753" s="79"/>
      <c r="F753" s="79"/>
      <c r="G753" s="79"/>
      <c r="H753" s="79"/>
      <c r="I753" s="79"/>
      <c r="J753" s="79"/>
      <c r="K753" s="79"/>
    </row>
    <row r="754" spans="5:13">
      <c r="E754" s="79"/>
      <c r="F754" s="79"/>
      <c r="G754" s="79"/>
      <c r="H754" s="79"/>
      <c r="I754" s="79"/>
      <c r="J754" s="79"/>
      <c r="K754" s="79"/>
    </row>
    <row r="755" spans="5:13">
      <c r="E755" s="79"/>
      <c r="F755" s="79"/>
      <c r="G755" s="79"/>
      <c r="H755" s="79"/>
      <c r="I755" s="79"/>
      <c r="J755" s="79"/>
      <c r="K755" s="79"/>
      <c r="L755" s="79"/>
      <c r="M755" s="79"/>
    </row>
    <row r="756" spans="5:13">
      <c r="E756" s="79"/>
      <c r="F756" s="79"/>
      <c r="G756" s="79"/>
      <c r="H756" s="79"/>
      <c r="I756" s="79"/>
      <c r="J756" s="79"/>
      <c r="K756" s="79"/>
    </row>
    <row r="757" spans="5:13">
      <c r="E757" s="79"/>
      <c r="F757" s="79"/>
      <c r="G757" s="79"/>
      <c r="H757" s="79"/>
      <c r="I757" s="79"/>
      <c r="J757" s="79"/>
      <c r="K757" s="79"/>
    </row>
    <row r="758" spans="5:13">
      <c r="E758" s="79"/>
      <c r="F758" s="79"/>
      <c r="G758" s="79"/>
      <c r="H758" s="79"/>
      <c r="I758" s="79"/>
      <c r="J758" s="79"/>
      <c r="K758" s="79"/>
    </row>
    <row r="759" spans="5:13">
      <c r="E759" s="79"/>
      <c r="F759" s="79"/>
      <c r="G759" s="79"/>
      <c r="H759" s="79"/>
      <c r="I759" s="79"/>
      <c r="J759" s="79"/>
      <c r="K759" s="79"/>
    </row>
    <row r="760" spans="5:13">
      <c r="E760" s="79"/>
      <c r="F760" s="79"/>
      <c r="G760" s="79"/>
      <c r="H760" s="79"/>
      <c r="I760" s="79"/>
      <c r="J760" s="79"/>
      <c r="K760" s="79"/>
    </row>
    <row r="761" spans="5:13">
      <c r="E761" s="79"/>
      <c r="F761" s="79"/>
      <c r="G761" s="79"/>
      <c r="H761" s="79"/>
      <c r="I761" s="79"/>
      <c r="J761" s="79"/>
      <c r="K761" s="79"/>
    </row>
    <row r="762" spans="5:13">
      <c r="E762" s="79"/>
      <c r="F762" s="79"/>
      <c r="G762" s="79"/>
      <c r="H762" s="79"/>
      <c r="I762" s="79"/>
      <c r="J762" s="79"/>
      <c r="K762" s="79"/>
      <c r="L762" s="79"/>
      <c r="M762" s="79"/>
    </row>
    <row r="763" spans="5:13">
      <c r="E763" s="79"/>
      <c r="F763" s="79"/>
      <c r="G763" s="79"/>
      <c r="H763" s="79"/>
      <c r="I763" s="79"/>
      <c r="J763" s="79"/>
      <c r="K763" s="79"/>
    </row>
    <row r="764" spans="5:13">
      <c r="E764" s="79"/>
      <c r="F764" s="79"/>
      <c r="G764" s="79"/>
      <c r="H764" s="79"/>
      <c r="I764" s="79"/>
      <c r="J764" s="79"/>
      <c r="K764" s="79"/>
    </row>
    <row r="765" spans="5:13">
      <c r="E765" s="79"/>
      <c r="F765" s="79"/>
      <c r="G765" s="79"/>
      <c r="H765" s="79"/>
      <c r="I765" s="79"/>
      <c r="J765" s="79"/>
      <c r="K765" s="79"/>
    </row>
    <row r="766" spans="5:13">
      <c r="E766" s="79"/>
      <c r="F766" s="79"/>
      <c r="G766" s="79"/>
      <c r="H766" s="79"/>
      <c r="I766" s="79"/>
      <c r="J766" s="79"/>
      <c r="K766" s="79"/>
    </row>
    <row r="767" spans="5:13">
      <c r="E767" s="79"/>
      <c r="F767" s="79"/>
      <c r="G767" s="79"/>
      <c r="H767" s="79"/>
      <c r="I767" s="79"/>
      <c r="J767" s="79"/>
      <c r="K767" s="79"/>
    </row>
    <row r="768" spans="5:13">
      <c r="E768" s="79"/>
      <c r="F768" s="79"/>
      <c r="G768" s="79"/>
      <c r="H768" s="79"/>
      <c r="I768" s="79"/>
      <c r="J768" s="79"/>
      <c r="K768" s="79"/>
    </row>
    <row r="769" spans="5:13">
      <c r="E769" s="79"/>
      <c r="F769" s="79"/>
      <c r="G769" s="79"/>
      <c r="H769" s="79"/>
      <c r="I769" s="79"/>
      <c r="J769" s="79"/>
      <c r="K769" s="79"/>
      <c r="L769" s="79"/>
      <c r="M769" s="79"/>
    </row>
    <row r="770" spans="5:13">
      <c r="E770" s="79"/>
      <c r="F770" s="79"/>
      <c r="G770" s="79"/>
      <c r="H770" s="79"/>
      <c r="I770" s="79"/>
      <c r="J770" s="79"/>
      <c r="K770" s="79"/>
    </row>
    <row r="771" spans="5:13">
      <c r="E771" s="79"/>
      <c r="F771" s="79"/>
      <c r="G771" s="79"/>
      <c r="H771" s="79"/>
      <c r="I771" s="79"/>
      <c r="J771" s="79"/>
      <c r="K771" s="79"/>
    </row>
    <row r="772" spans="5:13">
      <c r="E772" s="79"/>
      <c r="F772" s="79"/>
      <c r="G772" s="79"/>
      <c r="H772" s="79"/>
      <c r="I772" s="79"/>
      <c r="J772" s="79"/>
      <c r="K772" s="79"/>
    </row>
    <row r="773" spans="5:13">
      <c r="E773" s="79"/>
      <c r="F773" s="79"/>
      <c r="G773" s="79"/>
      <c r="H773" s="79"/>
      <c r="I773" s="79"/>
      <c r="J773" s="79"/>
      <c r="K773" s="79"/>
    </row>
    <row r="774" spans="5:13">
      <c r="E774" s="79"/>
      <c r="F774" s="79"/>
      <c r="G774" s="79"/>
      <c r="H774" s="79"/>
      <c r="I774" s="79"/>
      <c r="J774" s="79"/>
      <c r="K774" s="79"/>
    </row>
    <row r="775" spans="5:13">
      <c r="E775" s="79"/>
      <c r="F775" s="79"/>
      <c r="G775" s="79"/>
      <c r="H775" s="79"/>
      <c r="I775" s="79"/>
      <c r="J775" s="79"/>
      <c r="K775" s="79"/>
    </row>
    <row r="776" spans="5:13">
      <c r="E776" s="79"/>
      <c r="F776" s="79"/>
      <c r="G776" s="79"/>
      <c r="H776" s="79"/>
      <c r="I776" s="79"/>
      <c r="J776" s="79"/>
      <c r="K776" s="79"/>
      <c r="L776" s="79"/>
      <c r="M776" s="79"/>
    </row>
    <row r="777" spans="5:13">
      <c r="E777" s="79"/>
      <c r="F777" s="79"/>
      <c r="G777" s="79"/>
      <c r="H777" s="79"/>
      <c r="I777" s="79"/>
      <c r="J777" s="79"/>
      <c r="K777" s="79"/>
    </row>
    <row r="778" spans="5:13">
      <c r="E778" s="79"/>
      <c r="F778" s="79"/>
      <c r="G778" s="79"/>
      <c r="H778" s="79"/>
      <c r="I778" s="79"/>
      <c r="J778" s="79"/>
      <c r="K778" s="79"/>
    </row>
    <row r="779" spans="5:13">
      <c r="E779" s="79"/>
      <c r="F779" s="79"/>
      <c r="G779" s="79"/>
      <c r="H779" s="79"/>
      <c r="I779" s="79"/>
      <c r="J779" s="79"/>
      <c r="K779" s="79"/>
    </row>
    <row r="780" spans="5:13">
      <c r="E780" s="79"/>
      <c r="F780" s="79"/>
      <c r="G780" s="79"/>
      <c r="H780" s="79"/>
      <c r="I780" s="79"/>
      <c r="J780" s="79"/>
      <c r="K780" s="79"/>
    </row>
    <row r="781" spans="5:13">
      <c r="E781" s="79"/>
      <c r="F781" s="79"/>
      <c r="G781" s="79"/>
      <c r="H781" s="79"/>
      <c r="I781" s="79"/>
      <c r="J781" s="79"/>
      <c r="K781" s="79"/>
    </row>
    <row r="782" spans="5:13">
      <c r="E782" s="79"/>
      <c r="F782" s="79"/>
      <c r="G782" s="79"/>
      <c r="H782" s="79"/>
      <c r="I782" s="79"/>
      <c r="J782" s="79"/>
      <c r="K782" s="79"/>
    </row>
    <row r="783" spans="5:13">
      <c r="E783" s="79"/>
      <c r="F783" s="79"/>
      <c r="G783" s="79"/>
      <c r="H783" s="79"/>
      <c r="I783" s="79"/>
      <c r="J783" s="79"/>
      <c r="K783" s="79"/>
      <c r="L783" s="79"/>
      <c r="M783" s="79"/>
    </row>
    <row r="784" spans="5:13">
      <c r="E784" s="79"/>
      <c r="F784" s="79"/>
      <c r="G784" s="79"/>
      <c r="H784" s="79"/>
      <c r="I784" s="79"/>
      <c r="J784" s="79"/>
      <c r="K784" s="79"/>
    </row>
    <row r="785" spans="5:13">
      <c r="E785" s="79"/>
      <c r="F785" s="79"/>
      <c r="G785" s="79"/>
      <c r="H785" s="79"/>
      <c r="I785" s="79"/>
      <c r="J785" s="79"/>
      <c r="K785" s="79"/>
    </row>
    <row r="786" spans="5:13">
      <c r="E786" s="79"/>
      <c r="F786" s="79"/>
      <c r="G786" s="79"/>
      <c r="H786" s="79"/>
      <c r="I786" s="79"/>
      <c r="J786" s="79"/>
      <c r="K786" s="79"/>
    </row>
    <row r="787" spans="5:13">
      <c r="E787" s="79"/>
      <c r="F787" s="79"/>
      <c r="G787" s="79"/>
      <c r="H787" s="79"/>
      <c r="I787" s="79"/>
      <c r="J787" s="79"/>
      <c r="K787" s="79"/>
    </row>
    <row r="788" spans="5:13">
      <c r="E788" s="79"/>
      <c r="F788" s="79"/>
      <c r="G788" s="79"/>
      <c r="H788" s="79"/>
      <c r="I788" s="79"/>
      <c r="J788" s="79"/>
      <c r="K788" s="79"/>
    </row>
    <row r="789" spans="5:13">
      <c r="E789" s="79"/>
      <c r="F789" s="79"/>
      <c r="G789" s="79"/>
      <c r="H789" s="79"/>
      <c r="I789" s="79"/>
      <c r="J789" s="79"/>
      <c r="K789" s="79"/>
    </row>
    <row r="790" spans="5:13">
      <c r="E790" s="79"/>
      <c r="F790" s="79"/>
      <c r="G790" s="79"/>
      <c r="H790" s="79"/>
      <c r="I790" s="79"/>
      <c r="J790" s="79"/>
      <c r="K790" s="79"/>
      <c r="L790" s="79"/>
      <c r="M790" s="79"/>
    </row>
    <row r="791" spans="5:13">
      <c r="E791" s="79"/>
      <c r="F791" s="79"/>
      <c r="G791" s="79"/>
      <c r="H791" s="79"/>
      <c r="I791" s="79"/>
      <c r="J791" s="79"/>
      <c r="K791" s="79"/>
    </row>
    <row r="792" spans="5:13">
      <c r="E792" s="79"/>
      <c r="F792" s="79"/>
      <c r="G792" s="79"/>
      <c r="H792" s="79"/>
      <c r="I792" s="79"/>
      <c r="J792" s="79"/>
      <c r="K792" s="79"/>
    </row>
    <row r="793" spans="5:13">
      <c r="E793" s="79"/>
      <c r="F793" s="79"/>
      <c r="G793" s="79"/>
      <c r="H793" s="79"/>
      <c r="I793" s="79"/>
      <c r="J793" s="79"/>
      <c r="K793" s="79"/>
    </row>
    <row r="794" spans="5:13">
      <c r="E794" s="79"/>
      <c r="F794" s="79"/>
      <c r="G794" s="79"/>
      <c r="H794" s="79"/>
      <c r="I794" s="79"/>
      <c r="J794" s="79"/>
      <c r="K794" s="79"/>
    </row>
    <row r="795" spans="5:13">
      <c r="E795" s="79"/>
      <c r="F795" s="79"/>
      <c r="G795" s="79"/>
      <c r="H795" s="79"/>
      <c r="I795" s="79"/>
      <c r="J795" s="79"/>
      <c r="K795" s="79"/>
    </row>
    <row r="796" spans="5:13">
      <c r="E796" s="79"/>
      <c r="F796" s="79"/>
      <c r="G796" s="79"/>
      <c r="H796" s="79"/>
      <c r="I796" s="79"/>
      <c r="J796" s="79"/>
      <c r="K796" s="79"/>
    </row>
    <row r="797" spans="5:13">
      <c r="E797" s="79"/>
      <c r="F797" s="79"/>
      <c r="G797" s="79"/>
      <c r="H797" s="79"/>
      <c r="I797" s="79"/>
      <c r="J797" s="79"/>
      <c r="K797" s="79"/>
      <c r="L797" s="79"/>
      <c r="M797" s="79"/>
    </row>
    <row r="798" spans="5:13">
      <c r="E798" s="79"/>
      <c r="F798" s="79"/>
      <c r="G798" s="79"/>
      <c r="H798" s="79"/>
      <c r="I798" s="79"/>
      <c r="J798" s="79"/>
      <c r="K798" s="79"/>
    </row>
    <row r="799" spans="5:13">
      <c r="E799" s="79"/>
      <c r="F799" s="79"/>
      <c r="G799" s="79"/>
      <c r="H799" s="79"/>
      <c r="I799" s="79"/>
      <c r="J799" s="79"/>
      <c r="K799" s="79"/>
    </row>
    <row r="800" spans="5:13">
      <c r="E800" s="79"/>
      <c r="F800" s="79"/>
      <c r="G800" s="79"/>
      <c r="H800" s="79"/>
      <c r="I800" s="79"/>
      <c r="J800" s="79"/>
      <c r="K800" s="79"/>
    </row>
    <row r="801" spans="5:13">
      <c r="E801" s="79"/>
      <c r="F801" s="79"/>
      <c r="G801" s="79"/>
      <c r="H801" s="79"/>
      <c r="I801" s="79"/>
      <c r="J801" s="79"/>
      <c r="K801" s="79"/>
    </row>
    <row r="802" spans="5:13">
      <c r="E802" s="79"/>
      <c r="F802" s="79"/>
      <c r="G802" s="79"/>
      <c r="H802" s="79"/>
      <c r="I802" s="79"/>
      <c r="J802" s="79"/>
      <c r="K802" s="79"/>
    </row>
    <row r="803" spans="5:13">
      <c r="E803" s="79"/>
      <c r="F803" s="79"/>
      <c r="G803" s="79"/>
      <c r="H803" s="79"/>
      <c r="I803" s="79"/>
      <c r="J803" s="79"/>
      <c r="K803" s="79"/>
    </row>
    <row r="804" spans="5:13">
      <c r="E804" s="79"/>
      <c r="F804" s="79"/>
      <c r="G804" s="79"/>
      <c r="H804" s="79"/>
      <c r="I804" s="79"/>
      <c r="J804" s="79"/>
      <c r="K804" s="79"/>
      <c r="L804" s="79"/>
      <c r="M804" s="79"/>
    </row>
    <row r="805" spans="5:13">
      <c r="E805" s="79"/>
      <c r="F805" s="79"/>
      <c r="G805" s="79"/>
      <c r="H805" s="79"/>
      <c r="I805" s="79"/>
      <c r="J805" s="79"/>
      <c r="K805" s="79"/>
    </row>
    <row r="806" spans="5:13">
      <c r="E806" s="79"/>
      <c r="F806" s="79"/>
      <c r="G806" s="79"/>
      <c r="H806" s="79"/>
      <c r="I806" s="79"/>
      <c r="J806" s="79"/>
      <c r="K806" s="79"/>
    </row>
    <row r="807" spans="5:13">
      <c r="E807" s="79"/>
      <c r="F807" s="79"/>
      <c r="G807" s="79"/>
      <c r="H807" s="79"/>
      <c r="I807" s="79"/>
      <c r="J807" s="79"/>
      <c r="K807" s="79"/>
    </row>
    <row r="808" spans="5:13">
      <c r="E808" s="79"/>
      <c r="F808" s="79"/>
      <c r="G808" s="79"/>
      <c r="H808" s="79"/>
      <c r="I808" s="79"/>
      <c r="J808" s="79"/>
      <c r="K808" s="79"/>
    </row>
    <row r="809" spans="5:13">
      <c r="E809" s="79"/>
      <c r="F809" s="79"/>
      <c r="G809" s="79"/>
      <c r="H809" s="79"/>
      <c r="I809" s="79"/>
      <c r="J809" s="79"/>
      <c r="K809" s="79"/>
    </row>
    <row r="810" spans="5:13">
      <c r="E810" s="79"/>
      <c r="F810" s="79"/>
      <c r="G810" s="79"/>
      <c r="H810" s="79"/>
      <c r="I810" s="79"/>
      <c r="J810" s="79"/>
      <c r="K810" s="79"/>
    </row>
    <row r="811" spans="5:13">
      <c r="E811" s="79"/>
      <c r="F811" s="79"/>
      <c r="G811" s="79"/>
      <c r="H811" s="79"/>
      <c r="I811" s="79"/>
      <c r="J811" s="79"/>
      <c r="K811" s="79"/>
      <c r="L811" s="79"/>
      <c r="M811" s="79"/>
    </row>
    <row r="812" spans="5:13">
      <c r="E812" s="79"/>
      <c r="F812" s="79"/>
      <c r="G812" s="79"/>
      <c r="H812" s="79"/>
      <c r="I812" s="79"/>
      <c r="J812" s="79"/>
      <c r="K812" s="79"/>
    </row>
    <row r="813" spans="5:13">
      <c r="E813" s="79"/>
      <c r="F813" s="79"/>
      <c r="G813" s="79"/>
      <c r="H813" s="79"/>
      <c r="I813" s="79"/>
      <c r="J813" s="79"/>
      <c r="K813" s="79"/>
    </row>
    <row r="814" spans="5:13">
      <c r="E814" s="79"/>
      <c r="F814" s="79"/>
      <c r="G814" s="79"/>
      <c r="H814" s="79"/>
      <c r="I814" s="79"/>
      <c r="J814" s="79"/>
      <c r="K814" s="79"/>
    </row>
    <row r="815" spans="5:13">
      <c r="E815" s="79"/>
      <c r="F815" s="79"/>
      <c r="G815" s="79"/>
      <c r="H815" s="79"/>
      <c r="I815" s="79"/>
      <c r="J815" s="79"/>
      <c r="K815" s="79"/>
    </row>
    <row r="816" spans="5:13">
      <c r="E816" s="79"/>
      <c r="F816" s="79"/>
      <c r="G816" s="79"/>
      <c r="H816" s="79"/>
      <c r="I816" s="79"/>
      <c r="J816" s="79"/>
      <c r="K816" s="79"/>
    </row>
    <row r="817" spans="5:13">
      <c r="E817" s="79"/>
      <c r="F817" s="79"/>
      <c r="G817" s="79"/>
      <c r="H817" s="79"/>
      <c r="I817" s="79"/>
      <c r="J817" s="79"/>
      <c r="K817" s="79"/>
    </row>
    <row r="818" spans="5:13">
      <c r="E818" s="79"/>
      <c r="F818" s="79"/>
      <c r="G818" s="79"/>
      <c r="H818" s="79"/>
      <c r="I818" s="79"/>
      <c r="J818" s="79"/>
      <c r="K818" s="79"/>
      <c r="L818" s="79"/>
      <c r="M818" s="79"/>
    </row>
    <row r="819" spans="5:13">
      <c r="E819" s="79"/>
      <c r="F819" s="79"/>
      <c r="G819" s="79"/>
      <c r="H819" s="79"/>
      <c r="I819" s="79"/>
      <c r="J819" s="79"/>
      <c r="K819" s="79"/>
    </row>
    <row r="820" spans="5:13">
      <c r="E820" s="79"/>
      <c r="F820" s="79"/>
      <c r="G820" s="79"/>
      <c r="H820" s="79"/>
      <c r="I820" s="79"/>
      <c r="J820" s="79"/>
      <c r="K820" s="79"/>
    </row>
    <row r="821" spans="5:13">
      <c r="E821" s="79"/>
      <c r="F821" s="79"/>
      <c r="G821" s="79"/>
      <c r="H821" s="79"/>
      <c r="I821" s="79"/>
      <c r="J821" s="79"/>
      <c r="K821" s="79"/>
    </row>
    <row r="822" spans="5:13">
      <c r="E822" s="79"/>
      <c r="F822" s="79"/>
      <c r="G822" s="79"/>
      <c r="H822" s="79"/>
      <c r="I822" s="79"/>
      <c r="J822" s="79"/>
      <c r="K822" s="79"/>
    </row>
    <row r="823" spans="5:13">
      <c r="E823" s="79"/>
      <c r="F823" s="79"/>
      <c r="G823" s="79"/>
      <c r="H823" s="79"/>
      <c r="I823" s="79"/>
      <c r="J823" s="79"/>
      <c r="K823" s="79"/>
    </row>
    <row r="824" spans="5:13">
      <c r="E824" s="79"/>
      <c r="F824" s="79"/>
      <c r="G824" s="79"/>
      <c r="H824" s="79"/>
      <c r="I824" s="79"/>
      <c r="J824" s="79"/>
      <c r="K824" s="79"/>
    </row>
    <row r="825" spans="5:13">
      <c r="E825" s="79"/>
      <c r="F825" s="79"/>
      <c r="G825" s="79"/>
      <c r="H825" s="79"/>
      <c r="I825" s="79"/>
      <c r="J825" s="79"/>
      <c r="K825" s="79"/>
      <c r="L825" s="79"/>
      <c r="M825" s="79"/>
    </row>
    <row r="826" spans="5:13">
      <c r="E826" s="79"/>
      <c r="F826" s="79"/>
      <c r="G826" s="79"/>
      <c r="H826" s="79"/>
      <c r="I826" s="79"/>
      <c r="J826" s="79"/>
      <c r="K826" s="79"/>
    </row>
    <row r="827" spans="5:13">
      <c r="E827" s="79"/>
      <c r="F827" s="79"/>
      <c r="G827" s="79"/>
      <c r="H827" s="79"/>
      <c r="I827" s="79"/>
      <c r="J827" s="79"/>
      <c r="K827" s="79"/>
    </row>
    <row r="828" spans="5:13">
      <c r="E828" s="79"/>
      <c r="F828" s="79"/>
      <c r="G828" s="79"/>
      <c r="H828" s="79"/>
      <c r="I828" s="79"/>
      <c r="J828" s="79"/>
      <c r="K828" s="79"/>
    </row>
    <row r="829" spans="5:13">
      <c r="E829" s="79"/>
      <c r="F829" s="79"/>
      <c r="G829" s="79"/>
      <c r="H829" s="79"/>
      <c r="I829" s="79"/>
      <c r="J829" s="79"/>
      <c r="K829" s="79"/>
    </row>
    <row r="830" spans="5:13">
      <c r="E830" s="79"/>
      <c r="F830" s="79"/>
      <c r="G830" s="79"/>
      <c r="H830" s="79"/>
      <c r="I830" s="79"/>
      <c r="J830" s="79"/>
      <c r="K830" s="79"/>
    </row>
    <row r="831" spans="5:13">
      <c r="E831" s="79"/>
      <c r="F831" s="79"/>
      <c r="G831" s="79"/>
      <c r="H831" s="79"/>
      <c r="I831" s="79"/>
      <c r="J831" s="79"/>
      <c r="K831" s="79"/>
    </row>
    <row r="832" spans="5:13">
      <c r="E832" s="79"/>
      <c r="F832" s="79"/>
      <c r="G832" s="79"/>
      <c r="H832" s="79"/>
      <c r="I832" s="79"/>
      <c r="J832" s="79"/>
      <c r="K832" s="79"/>
      <c r="L832" s="79"/>
      <c r="M832" s="79"/>
    </row>
    <row r="833" spans="5:13">
      <c r="E833" s="79"/>
      <c r="F833" s="79"/>
      <c r="G833" s="79"/>
      <c r="H833" s="79"/>
      <c r="I833" s="79"/>
      <c r="J833" s="79"/>
      <c r="K833" s="79"/>
    </row>
    <row r="834" spans="5:13">
      <c r="E834" s="79"/>
      <c r="F834" s="79"/>
      <c r="G834" s="79"/>
      <c r="H834" s="79"/>
      <c r="I834" s="79"/>
      <c r="J834" s="79"/>
      <c r="K834" s="79"/>
    </row>
    <row r="835" spans="5:13">
      <c r="E835" s="79"/>
      <c r="F835" s="79"/>
      <c r="G835" s="79"/>
      <c r="H835" s="79"/>
      <c r="I835" s="79"/>
      <c r="J835" s="79"/>
      <c r="K835" s="79"/>
    </row>
    <row r="836" spans="5:13">
      <c r="E836" s="79"/>
      <c r="F836" s="79"/>
      <c r="G836" s="79"/>
      <c r="H836" s="79"/>
      <c r="I836" s="79"/>
      <c r="J836" s="79"/>
      <c r="K836" s="79"/>
    </row>
    <row r="837" spans="5:13">
      <c r="E837" s="79"/>
      <c r="F837" s="79"/>
      <c r="G837" s="79"/>
      <c r="H837" s="79"/>
      <c r="I837" s="79"/>
      <c r="J837" s="79"/>
      <c r="K837" s="79"/>
    </row>
    <row r="838" spans="5:13">
      <c r="E838" s="79"/>
      <c r="F838" s="79"/>
      <c r="G838" s="79"/>
      <c r="H838" s="79"/>
      <c r="I838" s="79"/>
      <c r="J838" s="79"/>
      <c r="K838" s="79"/>
    </row>
    <row r="839" spans="5:13">
      <c r="E839" s="79"/>
      <c r="F839" s="79"/>
      <c r="G839" s="79"/>
      <c r="H839" s="79"/>
      <c r="I839" s="79"/>
      <c r="J839" s="79"/>
      <c r="K839" s="79"/>
      <c r="L839" s="79"/>
      <c r="M839" s="79"/>
    </row>
    <row r="840" spans="5:13">
      <c r="E840" s="79"/>
      <c r="F840" s="79"/>
      <c r="G840" s="79"/>
      <c r="H840" s="79"/>
      <c r="I840" s="79"/>
      <c r="J840" s="79"/>
      <c r="K840" s="79"/>
    </row>
    <row r="841" spans="5:13">
      <c r="E841" s="79"/>
      <c r="F841" s="79"/>
      <c r="G841" s="79"/>
      <c r="H841" s="79"/>
      <c r="I841" s="79"/>
      <c r="J841" s="79"/>
      <c r="K841" s="79"/>
    </row>
    <row r="842" spans="5:13">
      <c r="E842" s="79"/>
      <c r="F842" s="79"/>
      <c r="G842" s="79"/>
      <c r="H842" s="79"/>
      <c r="I842" s="79"/>
      <c r="J842" s="79"/>
      <c r="K842" s="79"/>
    </row>
    <row r="843" spans="5:13">
      <c r="E843" s="79"/>
      <c r="F843" s="79"/>
      <c r="G843" s="79"/>
      <c r="H843" s="79"/>
      <c r="I843" s="79"/>
      <c r="J843" s="79"/>
      <c r="K843" s="79"/>
    </row>
    <row r="844" spans="5:13">
      <c r="E844" s="79"/>
      <c r="F844" s="79"/>
      <c r="G844" s="79"/>
      <c r="H844" s="79"/>
      <c r="I844" s="79"/>
      <c r="J844" s="79"/>
      <c r="K844" s="79"/>
    </row>
    <row r="845" spans="5:13">
      <c r="E845" s="79"/>
      <c r="F845" s="79"/>
      <c r="G845" s="79"/>
      <c r="H845" s="79"/>
      <c r="I845" s="79"/>
      <c r="J845" s="79"/>
      <c r="K845" s="79"/>
    </row>
    <row r="846" spans="5:13">
      <c r="E846" s="79"/>
      <c r="F846" s="79"/>
      <c r="G846" s="79"/>
      <c r="H846" s="79"/>
      <c r="I846" s="79"/>
      <c r="J846" s="79"/>
      <c r="K846" s="79"/>
      <c r="L846" s="79"/>
      <c r="M846" s="79"/>
    </row>
    <row r="847" spans="5:13">
      <c r="E847" s="79"/>
      <c r="F847" s="79"/>
      <c r="G847" s="79"/>
      <c r="H847" s="79"/>
      <c r="I847" s="79"/>
      <c r="J847" s="79"/>
      <c r="K847" s="79"/>
    </row>
    <row r="848" spans="5:13">
      <c r="E848" s="79"/>
      <c r="F848" s="79"/>
      <c r="G848" s="79"/>
      <c r="H848" s="79"/>
      <c r="I848" s="79"/>
      <c r="J848" s="79"/>
      <c r="K848" s="79"/>
    </row>
    <row r="849" spans="5:13">
      <c r="E849" s="79"/>
      <c r="F849" s="79"/>
      <c r="G849" s="79"/>
      <c r="H849" s="79"/>
      <c r="I849" s="79"/>
      <c r="J849" s="79"/>
      <c r="K849" s="79"/>
    </row>
    <row r="850" spans="5:13">
      <c r="E850" s="79"/>
      <c r="F850" s="79"/>
      <c r="G850" s="79"/>
      <c r="H850" s="79"/>
      <c r="I850" s="79"/>
      <c r="J850" s="79"/>
      <c r="K850" s="79"/>
    </row>
    <row r="851" spans="5:13">
      <c r="E851" s="79"/>
      <c r="F851" s="79"/>
      <c r="G851" s="79"/>
      <c r="H851" s="79"/>
      <c r="I851" s="79"/>
      <c r="J851" s="79"/>
      <c r="K851" s="79"/>
    </row>
    <row r="852" spans="5:13">
      <c r="E852" s="79"/>
      <c r="F852" s="79"/>
      <c r="G852" s="79"/>
      <c r="H852" s="79"/>
      <c r="I852" s="79"/>
      <c r="J852" s="79"/>
      <c r="K852" s="79"/>
    </row>
    <row r="853" spans="5:13">
      <c r="E853" s="79"/>
      <c r="F853" s="79"/>
      <c r="G853" s="79"/>
      <c r="H853" s="79"/>
      <c r="I853" s="79"/>
      <c r="J853" s="79"/>
      <c r="K853" s="79"/>
      <c r="L853" s="79"/>
      <c r="M853" s="79"/>
    </row>
    <row r="854" spans="5:13">
      <c r="E854" s="79"/>
      <c r="F854" s="79"/>
      <c r="G854" s="79"/>
      <c r="H854" s="79"/>
      <c r="I854" s="79"/>
      <c r="J854" s="79"/>
      <c r="K854" s="79"/>
    </row>
    <row r="855" spans="5:13">
      <c r="E855" s="79"/>
      <c r="F855" s="79"/>
      <c r="G855" s="79"/>
      <c r="H855" s="79"/>
      <c r="I855" s="79"/>
      <c r="J855" s="79"/>
      <c r="K855" s="79"/>
    </row>
    <row r="856" spans="5:13">
      <c r="E856" s="79"/>
      <c r="F856" s="79"/>
      <c r="G856" s="79"/>
      <c r="H856" s="79"/>
      <c r="I856" s="79"/>
      <c r="J856" s="79"/>
      <c r="K856" s="79"/>
    </row>
    <row r="857" spans="5:13">
      <c r="E857" s="79"/>
      <c r="F857" s="79"/>
      <c r="G857" s="79"/>
      <c r="H857" s="79"/>
      <c r="I857" s="79"/>
      <c r="J857" s="79"/>
      <c r="K857" s="79"/>
    </row>
    <row r="858" spans="5:13">
      <c r="E858" s="79"/>
      <c r="F858" s="79"/>
      <c r="G858" s="79"/>
      <c r="H858" s="79"/>
      <c r="I858" s="79"/>
      <c r="J858" s="79"/>
      <c r="K858" s="79"/>
    </row>
    <row r="859" spans="5:13">
      <c r="E859" s="79"/>
      <c r="F859" s="79"/>
      <c r="G859" s="79"/>
      <c r="H859" s="79"/>
      <c r="I859" s="79"/>
      <c r="J859" s="79"/>
      <c r="K859" s="79"/>
    </row>
    <row r="860" spans="5:13">
      <c r="E860" s="79"/>
      <c r="F860" s="79"/>
      <c r="G860" s="79"/>
      <c r="H860" s="79"/>
      <c r="I860" s="79"/>
      <c r="J860" s="79"/>
      <c r="K860" s="79"/>
      <c r="L860" s="79"/>
      <c r="M860" s="79"/>
    </row>
    <row r="861" spans="5:13">
      <c r="E861" s="79"/>
      <c r="F861" s="79"/>
      <c r="G861" s="79"/>
      <c r="H861" s="79"/>
      <c r="I861" s="79"/>
      <c r="J861" s="79"/>
      <c r="K861" s="79"/>
    </row>
    <row r="862" spans="5:13">
      <c r="E862" s="79"/>
      <c r="F862" s="79"/>
      <c r="G862" s="79"/>
      <c r="H862" s="79"/>
      <c r="I862" s="79"/>
      <c r="J862" s="79"/>
      <c r="K862" s="79"/>
    </row>
    <row r="863" spans="5:13">
      <c r="E863" s="79"/>
      <c r="F863" s="79"/>
      <c r="G863" s="79"/>
      <c r="H863" s="79"/>
      <c r="I863" s="79"/>
      <c r="J863" s="79"/>
      <c r="K863" s="79"/>
    </row>
    <row r="864" spans="5:13">
      <c r="E864" s="79"/>
      <c r="F864" s="79"/>
      <c r="G864" s="79"/>
      <c r="H864" s="79"/>
      <c r="I864" s="79"/>
      <c r="J864" s="79"/>
      <c r="K864" s="79"/>
    </row>
    <row r="865" spans="5:13">
      <c r="E865" s="79"/>
      <c r="F865" s="79"/>
      <c r="G865" s="79"/>
      <c r="H865" s="79"/>
      <c r="I865" s="79"/>
      <c r="J865" s="79"/>
      <c r="K865" s="79"/>
    </row>
    <row r="866" spans="5:13">
      <c r="E866" s="79"/>
      <c r="F866" s="79"/>
      <c r="G866" s="79"/>
      <c r="H866" s="79"/>
      <c r="I866" s="79"/>
      <c r="J866" s="79"/>
      <c r="K866" s="79"/>
    </row>
    <row r="867" spans="5:13">
      <c r="E867" s="79"/>
      <c r="F867" s="79"/>
      <c r="G867" s="79"/>
      <c r="H867" s="79"/>
      <c r="I867" s="79"/>
      <c r="J867" s="79"/>
      <c r="K867" s="79"/>
      <c r="L867" s="79"/>
      <c r="M867" s="79"/>
    </row>
    <row r="868" spans="5:13">
      <c r="E868" s="79"/>
      <c r="F868" s="79"/>
      <c r="G868" s="79"/>
      <c r="H868" s="79"/>
      <c r="I868" s="79"/>
      <c r="J868" s="79"/>
      <c r="K868" s="79"/>
    </row>
    <row r="869" spans="5:13">
      <c r="E869" s="79"/>
      <c r="F869" s="79"/>
      <c r="G869" s="79"/>
      <c r="H869" s="79"/>
      <c r="I869" s="79"/>
      <c r="J869" s="79"/>
      <c r="K869" s="79"/>
    </row>
    <row r="870" spans="5:13">
      <c r="E870" s="79"/>
      <c r="F870" s="79"/>
      <c r="G870" s="79"/>
      <c r="H870" s="79"/>
      <c r="I870" s="79"/>
      <c r="J870" s="79"/>
      <c r="K870" s="79"/>
    </row>
    <row r="871" spans="5:13">
      <c r="E871" s="79"/>
      <c r="F871" s="79"/>
      <c r="G871" s="79"/>
      <c r="H871" s="79"/>
      <c r="I871" s="79"/>
      <c r="J871" s="79"/>
      <c r="K871" s="79"/>
    </row>
    <row r="872" spans="5:13">
      <c r="E872" s="79"/>
      <c r="F872" s="79"/>
      <c r="G872" s="79"/>
      <c r="H872" s="79"/>
      <c r="I872" s="79"/>
      <c r="J872" s="79"/>
      <c r="K872" s="79"/>
    </row>
    <row r="873" spans="5:13">
      <c r="E873" s="79"/>
      <c r="F873" s="79"/>
      <c r="G873" s="79"/>
      <c r="H873" s="79"/>
      <c r="I873" s="79"/>
      <c r="J873" s="79"/>
      <c r="K873" s="79"/>
    </row>
    <row r="874" spans="5:13">
      <c r="E874" s="79"/>
      <c r="F874" s="79"/>
      <c r="G874" s="79"/>
      <c r="H874" s="79"/>
      <c r="I874" s="79"/>
      <c r="J874" s="79"/>
      <c r="K874" s="79"/>
      <c r="L874" s="79"/>
      <c r="M874" s="79"/>
    </row>
    <row r="875" spans="5:13">
      <c r="E875" s="79"/>
      <c r="F875" s="79"/>
      <c r="G875" s="79"/>
      <c r="H875" s="79"/>
      <c r="I875" s="79"/>
      <c r="J875" s="79"/>
      <c r="K875" s="79"/>
    </row>
    <row r="876" spans="5:13">
      <c r="E876" s="79"/>
      <c r="F876" s="79"/>
      <c r="G876" s="79"/>
      <c r="H876" s="79"/>
      <c r="I876" s="79"/>
      <c r="J876" s="79"/>
      <c r="K876" s="79"/>
    </row>
    <row r="877" spans="5:13">
      <c r="E877" s="79"/>
      <c r="F877" s="79"/>
      <c r="G877" s="79"/>
      <c r="H877" s="79"/>
      <c r="I877" s="79"/>
      <c r="J877" s="79"/>
      <c r="K877" s="79"/>
    </row>
    <row r="878" spans="5:13">
      <c r="E878" s="79"/>
      <c r="F878" s="79"/>
      <c r="G878" s="79"/>
      <c r="H878" s="79"/>
      <c r="I878" s="79"/>
      <c r="J878" s="79"/>
      <c r="K878" s="79"/>
    </row>
    <row r="879" spans="5:13">
      <c r="E879" s="79"/>
      <c r="F879" s="79"/>
      <c r="G879" s="79"/>
      <c r="H879" s="79"/>
      <c r="I879" s="79"/>
      <c r="J879" s="79"/>
      <c r="K879" s="79"/>
    </row>
    <row r="880" spans="5:13">
      <c r="E880" s="79"/>
      <c r="F880" s="79"/>
      <c r="G880" s="79"/>
      <c r="H880" s="79"/>
      <c r="I880" s="79"/>
      <c r="J880" s="79"/>
      <c r="K880" s="79"/>
    </row>
    <row r="881" spans="5:13">
      <c r="E881" s="79"/>
      <c r="F881" s="79"/>
      <c r="G881" s="79"/>
      <c r="H881" s="79"/>
      <c r="I881" s="79"/>
      <c r="J881" s="79"/>
      <c r="K881" s="79"/>
      <c r="L881" s="79"/>
      <c r="M881" s="79"/>
    </row>
    <row r="882" spans="5:13">
      <c r="E882" s="79"/>
      <c r="F882" s="79"/>
      <c r="G882" s="79"/>
      <c r="H882" s="79"/>
      <c r="I882" s="79"/>
      <c r="J882" s="79"/>
      <c r="K882" s="79"/>
    </row>
    <row r="883" spans="5:13">
      <c r="E883" s="79"/>
      <c r="F883" s="79"/>
      <c r="G883" s="79"/>
      <c r="H883" s="79"/>
      <c r="I883" s="79"/>
      <c r="J883" s="79"/>
      <c r="K883" s="79"/>
    </row>
    <row r="884" spans="5:13">
      <c r="E884" s="79"/>
      <c r="F884" s="79"/>
      <c r="G884" s="79"/>
      <c r="H884" s="79"/>
      <c r="I884" s="79"/>
      <c r="J884" s="79"/>
      <c r="K884" s="79"/>
    </row>
    <row r="885" spans="5:13">
      <c r="E885" s="79"/>
      <c r="F885" s="79"/>
      <c r="G885" s="79"/>
      <c r="H885" s="79"/>
      <c r="I885" s="79"/>
      <c r="J885" s="79"/>
      <c r="K885" s="79"/>
    </row>
    <row r="886" spans="5:13">
      <c r="E886" s="79"/>
      <c r="F886" s="79"/>
      <c r="G886" s="79"/>
      <c r="H886" s="79"/>
      <c r="I886" s="79"/>
      <c r="J886" s="79"/>
      <c r="K886" s="79"/>
    </row>
    <row r="887" spans="5:13">
      <c r="E887" s="79"/>
      <c r="F887" s="79"/>
      <c r="G887" s="79"/>
      <c r="H887" s="79"/>
      <c r="I887" s="79"/>
      <c r="J887" s="79"/>
      <c r="K887" s="79"/>
    </row>
    <row r="888" spans="5:13">
      <c r="E888" s="79"/>
      <c r="F888" s="79"/>
      <c r="G888" s="79"/>
      <c r="H888" s="79"/>
      <c r="I888" s="79"/>
      <c r="J888" s="79"/>
      <c r="K888" s="79"/>
      <c r="L888" s="79"/>
      <c r="M888" s="79"/>
    </row>
    <row r="889" spans="5:13">
      <c r="E889" s="79"/>
      <c r="F889" s="79"/>
      <c r="G889" s="79"/>
      <c r="H889" s="79"/>
      <c r="I889" s="79"/>
      <c r="J889" s="79"/>
      <c r="K889" s="79"/>
    </row>
    <row r="890" spans="5:13">
      <c r="E890" s="79"/>
      <c r="F890" s="79"/>
      <c r="G890" s="79"/>
      <c r="H890" s="79"/>
      <c r="I890" s="79"/>
      <c r="J890" s="79"/>
      <c r="K890" s="79"/>
    </row>
    <row r="891" spans="5:13">
      <c r="E891" s="79"/>
      <c r="F891" s="79"/>
      <c r="G891" s="79"/>
      <c r="H891" s="79"/>
      <c r="I891" s="79"/>
      <c r="J891" s="79"/>
      <c r="K891" s="79"/>
    </row>
    <row r="892" spans="5:13">
      <c r="E892" s="79"/>
      <c r="F892" s="79"/>
      <c r="G892" s="79"/>
      <c r="H892" s="79"/>
      <c r="I892" s="79"/>
      <c r="J892" s="79"/>
      <c r="K892" s="79"/>
    </row>
    <row r="893" spans="5:13">
      <c r="E893" s="79"/>
      <c r="F893" s="79"/>
      <c r="G893" s="79"/>
      <c r="H893" s="79"/>
      <c r="I893" s="79"/>
      <c r="J893" s="79"/>
      <c r="K893" s="79"/>
    </row>
    <row r="894" spans="5:13">
      <c r="E894" s="79"/>
      <c r="F894" s="79"/>
      <c r="G894" s="79"/>
      <c r="H894" s="79"/>
      <c r="I894" s="79"/>
      <c r="J894" s="79"/>
      <c r="K894" s="79"/>
    </row>
    <row r="895" spans="5:13">
      <c r="E895" s="79"/>
      <c r="F895" s="79"/>
      <c r="G895" s="79"/>
      <c r="H895" s="79"/>
      <c r="I895" s="79"/>
      <c r="J895" s="79"/>
      <c r="K895" s="79"/>
      <c r="L895" s="79"/>
      <c r="M895" s="79"/>
    </row>
    <row r="896" spans="5:13">
      <c r="E896" s="79"/>
      <c r="F896" s="79"/>
      <c r="G896" s="79"/>
      <c r="H896" s="79"/>
      <c r="I896" s="79"/>
      <c r="J896" s="79"/>
      <c r="K896" s="79"/>
    </row>
    <row r="897" spans="5:13">
      <c r="E897" s="79"/>
      <c r="F897" s="79"/>
      <c r="G897" s="79"/>
      <c r="H897" s="79"/>
      <c r="I897" s="79"/>
      <c r="J897" s="79"/>
      <c r="K897" s="79"/>
    </row>
    <row r="898" spans="5:13">
      <c r="E898" s="79"/>
      <c r="F898" s="79"/>
      <c r="G898" s="79"/>
      <c r="H898" s="79"/>
      <c r="I898" s="79"/>
      <c r="J898" s="79"/>
      <c r="K898" s="79"/>
    </row>
    <row r="899" spans="5:13">
      <c r="E899" s="79"/>
      <c r="F899" s="79"/>
      <c r="G899" s="79"/>
      <c r="H899" s="79"/>
      <c r="I899" s="79"/>
      <c r="J899" s="79"/>
      <c r="K899" s="79"/>
    </row>
    <row r="900" spans="5:13">
      <c r="E900" s="79"/>
      <c r="F900" s="79"/>
      <c r="G900" s="79"/>
      <c r="H900" s="79"/>
      <c r="I900" s="79"/>
      <c r="J900" s="79"/>
      <c r="K900" s="79"/>
    </row>
    <row r="901" spans="5:13">
      <c r="E901" s="79"/>
      <c r="F901" s="79"/>
      <c r="G901" s="79"/>
      <c r="H901" s="79"/>
      <c r="I901" s="79"/>
      <c r="J901" s="79"/>
      <c r="K901" s="79"/>
    </row>
    <row r="902" spans="5:13">
      <c r="E902" s="79"/>
      <c r="F902" s="79"/>
      <c r="G902" s="79"/>
      <c r="H902" s="79"/>
      <c r="I902" s="79"/>
      <c r="J902" s="79"/>
      <c r="K902" s="79"/>
      <c r="L902" s="79"/>
      <c r="M902" s="79"/>
    </row>
    <row r="903" spans="5:13">
      <c r="E903" s="79"/>
      <c r="F903" s="79"/>
      <c r="G903" s="79"/>
      <c r="H903" s="79"/>
      <c r="I903" s="79"/>
      <c r="J903" s="79"/>
      <c r="K903" s="79"/>
    </row>
    <row r="904" spans="5:13">
      <c r="E904" s="79"/>
      <c r="F904" s="79"/>
      <c r="G904" s="79"/>
      <c r="H904" s="79"/>
      <c r="I904" s="79"/>
      <c r="J904" s="79"/>
      <c r="K904" s="79"/>
    </row>
    <row r="905" spans="5:13">
      <c r="E905" s="79"/>
      <c r="F905" s="79"/>
      <c r="G905" s="79"/>
      <c r="H905" s="79"/>
      <c r="I905" s="79"/>
      <c r="J905" s="79"/>
      <c r="K905" s="79"/>
    </row>
    <row r="906" spans="5:13">
      <c r="E906" s="79"/>
      <c r="F906" s="79"/>
      <c r="G906" s="79"/>
      <c r="H906" s="79"/>
      <c r="I906" s="79"/>
      <c r="J906" s="79"/>
      <c r="K906" s="79"/>
    </row>
    <row r="907" spans="5:13">
      <c r="E907" s="79"/>
      <c r="F907" s="79"/>
      <c r="G907" s="79"/>
      <c r="H907" s="79"/>
      <c r="I907" s="79"/>
      <c r="J907" s="79"/>
      <c r="K907" s="79"/>
    </row>
    <row r="908" spans="5:13">
      <c r="E908" s="79"/>
      <c r="F908" s="79"/>
      <c r="G908" s="79"/>
      <c r="H908" s="79"/>
      <c r="I908" s="79"/>
      <c r="J908" s="79"/>
      <c r="K908" s="79"/>
    </row>
    <row r="909" spans="5:13">
      <c r="E909" s="79"/>
      <c r="F909" s="79"/>
      <c r="G909" s="79"/>
      <c r="H909" s="79"/>
      <c r="I909" s="79"/>
      <c r="J909" s="79"/>
      <c r="K909" s="79"/>
      <c r="L909" s="79"/>
      <c r="M909" s="79"/>
    </row>
    <row r="910" spans="5:13">
      <c r="E910" s="79"/>
      <c r="F910" s="79"/>
      <c r="G910" s="79"/>
      <c r="H910" s="79"/>
      <c r="I910" s="79"/>
      <c r="J910" s="79"/>
      <c r="K910" s="79"/>
    </row>
    <row r="911" spans="5:13">
      <c r="E911" s="79"/>
      <c r="F911" s="79"/>
      <c r="G911" s="79"/>
      <c r="H911" s="79"/>
      <c r="I911" s="79"/>
      <c r="J911" s="79"/>
      <c r="K911" s="79"/>
    </row>
    <row r="912" spans="5:13">
      <c r="E912" s="79"/>
      <c r="F912" s="79"/>
      <c r="G912" s="79"/>
      <c r="H912" s="79"/>
      <c r="I912" s="79"/>
      <c r="J912" s="79"/>
      <c r="K912" s="79"/>
    </row>
    <row r="913" spans="5:13">
      <c r="E913" s="79"/>
      <c r="F913" s="79"/>
      <c r="G913" s="79"/>
      <c r="H913" s="79"/>
      <c r="I913" s="79"/>
      <c r="J913" s="79"/>
      <c r="K913" s="79"/>
    </row>
    <row r="914" spans="5:13">
      <c r="E914" s="79"/>
      <c r="F914" s="79"/>
      <c r="G914" s="79"/>
      <c r="H914" s="79"/>
      <c r="I914" s="79"/>
      <c r="J914" s="79"/>
      <c r="K914" s="79"/>
    </row>
    <row r="915" spans="5:13">
      <c r="E915" s="79"/>
      <c r="F915" s="79"/>
      <c r="G915" s="79"/>
      <c r="H915" s="79"/>
      <c r="I915" s="79"/>
      <c r="J915" s="79"/>
      <c r="K915" s="79"/>
    </row>
    <row r="916" spans="5:13">
      <c r="E916" s="79"/>
      <c r="F916" s="79"/>
      <c r="G916" s="79"/>
      <c r="H916" s="79"/>
      <c r="I916" s="79"/>
      <c r="J916" s="79"/>
      <c r="K916" s="79"/>
      <c r="L916" s="79"/>
      <c r="M916" s="79"/>
    </row>
    <row r="917" spans="5:13">
      <c r="E917" s="79"/>
      <c r="F917" s="79"/>
      <c r="G917" s="79"/>
      <c r="H917" s="79"/>
      <c r="I917" s="79"/>
      <c r="J917" s="79"/>
      <c r="K917" s="79"/>
    </row>
    <row r="918" spans="5:13">
      <c r="E918" s="79"/>
      <c r="F918" s="79"/>
      <c r="G918" s="79"/>
      <c r="H918" s="79"/>
      <c r="I918" s="79"/>
      <c r="J918" s="79"/>
      <c r="K918" s="79"/>
    </row>
    <row r="919" spans="5:13">
      <c r="E919" s="79"/>
      <c r="F919" s="79"/>
      <c r="G919" s="79"/>
      <c r="H919" s="79"/>
      <c r="I919" s="79"/>
      <c r="J919" s="79"/>
      <c r="K919" s="79"/>
    </row>
    <row r="920" spans="5:13">
      <c r="E920" s="79"/>
      <c r="F920" s="79"/>
      <c r="G920" s="79"/>
      <c r="H920" s="79"/>
      <c r="I920" s="79"/>
      <c r="J920" s="79"/>
      <c r="K920" s="79"/>
    </row>
    <row r="921" spans="5:13">
      <c r="E921" s="79"/>
      <c r="F921" s="79"/>
      <c r="G921" s="79"/>
      <c r="H921" s="79"/>
      <c r="I921" s="79"/>
      <c r="J921" s="79"/>
      <c r="K921" s="79"/>
    </row>
    <row r="922" spans="5:13">
      <c r="E922" s="79"/>
      <c r="F922" s="79"/>
      <c r="G922" s="79"/>
      <c r="H922" s="79"/>
      <c r="I922" s="79"/>
      <c r="J922" s="79"/>
      <c r="K922" s="79"/>
    </row>
    <row r="923" spans="5:13">
      <c r="E923" s="79"/>
      <c r="F923" s="79"/>
      <c r="G923" s="79"/>
      <c r="H923" s="79"/>
      <c r="I923" s="79"/>
      <c r="J923" s="79"/>
      <c r="K923" s="79"/>
      <c r="L923" s="79"/>
      <c r="M923" s="79"/>
    </row>
    <row r="924" spans="5:13">
      <c r="E924" s="79"/>
      <c r="F924" s="79"/>
      <c r="G924" s="79"/>
      <c r="H924" s="79"/>
      <c r="I924" s="79"/>
      <c r="J924" s="79"/>
      <c r="K924" s="79"/>
    </row>
    <row r="925" spans="5:13">
      <c r="E925" s="79"/>
      <c r="F925" s="79"/>
      <c r="G925" s="79"/>
      <c r="H925" s="79"/>
      <c r="I925" s="79"/>
      <c r="J925" s="79"/>
      <c r="K925" s="79"/>
    </row>
    <row r="926" spans="5:13">
      <c r="E926" s="79"/>
      <c r="F926" s="79"/>
      <c r="G926" s="79"/>
      <c r="H926" s="79"/>
      <c r="I926" s="79"/>
      <c r="J926" s="79"/>
      <c r="K926" s="79"/>
    </row>
    <row r="927" spans="5:13">
      <c r="E927" s="79"/>
      <c r="F927" s="79"/>
      <c r="G927" s="79"/>
      <c r="H927" s="79"/>
      <c r="I927" s="79"/>
      <c r="J927" s="79"/>
      <c r="K927" s="79"/>
    </row>
    <row r="928" spans="5:13">
      <c r="E928" s="79"/>
      <c r="F928" s="79"/>
      <c r="G928" s="79"/>
      <c r="H928" s="79"/>
      <c r="I928" s="79"/>
      <c r="J928" s="79"/>
      <c r="K928" s="79"/>
    </row>
    <row r="929" spans="5:13">
      <c r="E929" s="79"/>
      <c r="F929" s="79"/>
      <c r="G929" s="79"/>
      <c r="H929" s="79"/>
      <c r="I929" s="79"/>
      <c r="J929" s="79"/>
      <c r="K929" s="79"/>
    </row>
    <row r="930" spans="5:13">
      <c r="E930" s="79"/>
      <c r="F930" s="79"/>
      <c r="G930" s="79"/>
      <c r="H930" s="79"/>
      <c r="I930" s="79"/>
      <c r="J930" s="79"/>
      <c r="K930" s="79"/>
      <c r="L930" s="79"/>
      <c r="M930" s="79"/>
    </row>
    <row r="931" spans="5:13">
      <c r="E931" s="79"/>
      <c r="F931" s="79"/>
      <c r="G931" s="79"/>
      <c r="H931" s="79"/>
      <c r="I931" s="79"/>
      <c r="J931" s="79"/>
      <c r="K931" s="79"/>
    </row>
    <row r="932" spans="5:13">
      <c r="E932" s="79"/>
      <c r="F932" s="79"/>
      <c r="G932" s="79"/>
      <c r="H932" s="79"/>
      <c r="I932" s="79"/>
      <c r="J932" s="79"/>
      <c r="K932" s="79"/>
    </row>
    <row r="933" spans="5:13">
      <c r="E933" s="79"/>
      <c r="F933" s="79"/>
      <c r="G933" s="79"/>
      <c r="H933" s="79"/>
      <c r="I933" s="79"/>
      <c r="J933" s="79"/>
      <c r="K933" s="79"/>
    </row>
    <row r="934" spans="5:13">
      <c r="E934" s="79"/>
      <c r="F934" s="79"/>
      <c r="G934" s="79"/>
      <c r="H934" s="79"/>
      <c r="I934" s="79"/>
      <c r="J934" s="79"/>
      <c r="K934" s="79"/>
    </row>
    <row r="935" spans="5:13">
      <c r="E935" s="79"/>
      <c r="F935" s="79"/>
      <c r="G935" s="79"/>
      <c r="H935" s="79"/>
      <c r="I935" s="79"/>
      <c r="J935" s="79"/>
      <c r="K935" s="79"/>
    </row>
    <row r="936" spans="5:13">
      <c r="E936" s="79"/>
      <c r="F936" s="79"/>
      <c r="G936" s="79"/>
      <c r="H936" s="79"/>
      <c r="I936" s="79"/>
      <c r="J936" s="79"/>
      <c r="K936" s="79"/>
    </row>
    <row r="937" spans="5:13">
      <c r="E937" s="79"/>
      <c r="F937" s="79"/>
      <c r="G937" s="79"/>
      <c r="H937" s="79"/>
      <c r="I937" s="79"/>
      <c r="J937" s="79"/>
      <c r="K937" s="79"/>
      <c r="L937" s="79"/>
      <c r="M937" s="79"/>
    </row>
    <row r="938" spans="5:13">
      <c r="E938" s="79"/>
      <c r="F938" s="79"/>
      <c r="G938" s="79"/>
      <c r="H938" s="79"/>
      <c r="I938" s="79"/>
      <c r="J938" s="79"/>
      <c r="K938" s="79"/>
    </row>
    <row r="939" spans="5:13">
      <c r="E939" s="79"/>
      <c r="F939" s="79"/>
      <c r="G939" s="79"/>
      <c r="H939" s="79"/>
      <c r="I939" s="79"/>
      <c r="J939" s="79"/>
      <c r="K939" s="79"/>
    </row>
    <row r="940" spans="5:13">
      <c r="E940" s="79"/>
      <c r="F940" s="79"/>
      <c r="G940" s="79"/>
      <c r="H940" s="79"/>
      <c r="I940" s="79"/>
      <c r="J940" s="79"/>
      <c r="K940" s="79"/>
    </row>
    <row r="941" spans="5:13">
      <c r="E941" s="79"/>
      <c r="F941" s="79"/>
      <c r="G941" s="79"/>
      <c r="H941" s="79"/>
      <c r="I941" s="79"/>
      <c r="J941" s="79"/>
      <c r="K941" s="79"/>
    </row>
    <row r="942" spans="5:13">
      <c r="E942" s="79"/>
      <c r="F942" s="79"/>
      <c r="G942" s="79"/>
      <c r="H942" s="79"/>
      <c r="I942" s="79"/>
      <c r="J942" s="79"/>
      <c r="K942" s="79"/>
    </row>
    <row r="943" spans="5:13">
      <c r="E943" s="79"/>
      <c r="F943" s="79"/>
      <c r="G943" s="79"/>
      <c r="H943" s="79"/>
      <c r="I943" s="79"/>
      <c r="J943" s="79"/>
      <c r="K943" s="79"/>
    </row>
    <row r="944" spans="5:13">
      <c r="E944" s="79"/>
      <c r="F944" s="79"/>
      <c r="G944" s="79"/>
      <c r="H944" s="79"/>
      <c r="I944" s="79"/>
      <c r="J944" s="79"/>
      <c r="K944" s="79"/>
      <c r="L944" s="79"/>
      <c r="M944" s="79"/>
    </row>
    <row r="945" spans="5:13">
      <c r="E945" s="79"/>
      <c r="F945" s="79"/>
      <c r="G945" s="79"/>
      <c r="H945" s="79"/>
      <c r="I945" s="79"/>
      <c r="J945" s="79"/>
      <c r="K945" s="79"/>
    </row>
    <row r="946" spans="5:13">
      <c r="E946" s="79"/>
      <c r="F946" s="79"/>
      <c r="G946" s="79"/>
      <c r="H946" s="79"/>
      <c r="I946" s="79"/>
      <c r="J946" s="79"/>
      <c r="K946" s="79"/>
    </row>
    <row r="947" spans="5:13">
      <c r="E947" s="79"/>
      <c r="F947" s="79"/>
      <c r="G947" s="79"/>
      <c r="H947" s="79"/>
      <c r="I947" s="79"/>
      <c r="J947" s="79"/>
      <c r="K947" s="79"/>
    </row>
    <row r="948" spans="5:13">
      <c r="E948" s="79"/>
      <c r="F948" s="79"/>
      <c r="G948" s="79"/>
      <c r="H948" s="79"/>
      <c r="I948" s="79"/>
      <c r="J948" s="79"/>
      <c r="K948" s="79"/>
    </row>
    <row r="949" spans="5:13">
      <c r="E949" s="79"/>
      <c r="F949" s="79"/>
      <c r="G949" s="79"/>
      <c r="H949" s="79"/>
      <c r="I949" s="79"/>
      <c r="J949" s="79"/>
      <c r="K949" s="79"/>
    </row>
    <row r="950" spans="5:13">
      <c r="E950" s="79"/>
      <c r="F950" s="79"/>
      <c r="G950" s="79"/>
      <c r="H950" s="79"/>
      <c r="I950" s="79"/>
      <c r="J950" s="79"/>
      <c r="K950" s="79"/>
    </row>
    <row r="951" spans="5:13">
      <c r="E951" s="79"/>
      <c r="F951" s="79"/>
      <c r="G951" s="79"/>
      <c r="H951" s="79"/>
      <c r="I951" s="79"/>
      <c r="J951" s="79"/>
      <c r="K951" s="79"/>
      <c r="L951" s="79"/>
      <c r="M951" s="79"/>
    </row>
    <row r="952" spans="5:13">
      <c r="E952" s="79"/>
      <c r="F952" s="79"/>
      <c r="G952" s="79"/>
      <c r="H952" s="79"/>
      <c r="I952" s="79"/>
      <c r="J952" s="79"/>
      <c r="K952" s="79"/>
    </row>
    <row r="953" spans="5:13">
      <c r="E953" s="79"/>
      <c r="F953" s="79"/>
      <c r="G953" s="79"/>
      <c r="H953" s="79"/>
      <c r="I953" s="79"/>
      <c r="J953" s="79"/>
      <c r="K953" s="79"/>
    </row>
    <row r="954" spans="5:13">
      <c r="E954" s="79"/>
      <c r="F954" s="79"/>
      <c r="G954" s="79"/>
      <c r="H954" s="79"/>
      <c r="I954" s="79"/>
      <c r="J954" s="79"/>
      <c r="K954" s="79"/>
    </row>
    <row r="955" spans="5:13">
      <c r="E955" s="79"/>
      <c r="F955" s="79"/>
      <c r="G955" s="79"/>
      <c r="H955" s="79"/>
      <c r="I955" s="79"/>
      <c r="J955" s="79"/>
      <c r="K955" s="79"/>
    </row>
    <row r="956" spans="5:13">
      <c r="E956" s="79"/>
      <c r="F956" s="79"/>
      <c r="G956" s="79"/>
      <c r="H956" s="79"/>
      <c r="I956" s="79"/>
      <c r="J956" s="79"/>
      <c r="K956" s="79"/>
    </row>
    <row r="957" spans="5:13">
      <c r="E957" s="79"/>
      <c r="F957" s="79"/>
      <c r="G957" s="79"/>
      <c r="H957" s="79"/>
      <c r="I957" s="79"/>
      <c r="J957" s="79"/>
      <c r="K957" s="79"/>
    </row>
    <row r="958" spans="5:13">
      <c r="E958" s="79"/>
      <c r="F958" s="79"/>
      <c r="G958" s="79"/>
      <c r="H958" s="79"/>
      <c r="I958" s="79"/>
      <c r="J958" s="79"/>
      <c r="K958" s="79"/>
      <c r="L958" s="79"/>
      <c r="M958" s="79"/>
    </row>
    <row r="959" spans="5:13">
      <c r="E959" s="79"/>
      <c r="F959" s="79"/>
      <c r="G959" s="79"/>
      <c r="H959" s="79"/>
      <c r="I959" s="79"/>
      <c r="J959" s="79"/>
      <c r="K959" s="79"/>
    </row>
    <row r="960" spans="5:13">
      <c r="E960" s="79"/>
      <c r="F960" s="79"/>
      <c r="G960" s="79"/>
      <c r="H960" s="79"/>
      <c r="I960" s="79"/>
      <c r="J960" s="79"/>
      <c r="K960" s="79"/>
    </row>
    <row r="961" spans="5:13">
      <c r="E961" s="79"/>
      <c r="F961" s="79"/>
      <c r="G961" s="79"/>
      <c r="H961" s="79"/>
      <c r="I961" s="79"/>
      <c r="J961" s="79"/>
      <c r="K961" s="79"/>
    </row>
    <row r="962" spans="5:13">
      <c r="E962" s="79"/>
      <c r="F962" s="79"/>
      <c r="G962" s="79"/>
      <c r="H962" s="79"/>
      <c r="I962" s="79"/>
      <c r="J962" s="79"/>
      <c r="K962" s="79"/>
    </row>
    <row r="963" spans="5:13">
      <c r="E963" s="79"/>
      <c r="F963" s="79"/>
      <c r="G963" s="79"/>
      <c r="H963" s="79"/>
      <c r="I963" s="79"/>
      <c r="J963" s="79"/>
      <c r="K963" s="79"/>
    </row>
    <row r="964" spans="5:13">
      <c r="E964" s="79"/>
      <c r="F964" s="79"/>
      <c r="G964" s="79"/>
      <c r="H964" s="79"/>
      <c r="I964" s="79"/>
      <c r="J964" s="79"/>
      <c r="K964" s="79"/>
    </row>
    <row r="965" spans="5:13">
      <c r="E965" s="79"/>
      <c r="F965" s="79"/>
      <c r="G965" s="79"/>
      <c r="H965" s="79"/>
      <c r="I965" s="79"/>
      <c r="J965" s="79"/>
      <c r="K965" s="79"/>
      <c r="L965" s="79"/>
      <c r="M965" s="79"/>
    </row>
    <row r="966" spans="5:13">
      <c r="E966" s="79"/>
      <c r="F966" s="79"/>
      <c r="G966" s="79"/>
      <c r="H966" s="79"/>
      <c r="I966" s="79"/>
      <c r="J966" s="79"/>
      <c r="K966" s="79"/>
    </row>
    <row r="967" spans="5:13">
      <c r="E967" s="79"/>
      <c r="F967" s="79"/>
      <c r="G967" s="79"/>
      <c r="H967" s="79"/>
      <c r="I967" s="79"/>
      <c r="J967" s="79"/>
      <c r="K967" s="79"/>
    </row>
    <row r="968" spans="5:13">
      <c r="E968" s="79"/>
      <c r="F968" s="79"/>
      <c r="G968" s="79"/>
      <c r="H968" s="79"/>
      <c r="I968" s="79"/>
      <c r="J968" s="79"/>
      <c r="K968" s="79"/>
    </row>
    <row r="969" spans="5:13">
      <c r="E969" s="79"/>
      <c r="F969" s="79"/>
      <c r="G969" s="79"/>
      <c r="H969" s="79"/>
      <c r="I969" s="79"/>
      <c r="J969" s="79"/>
      <c r="K969" s="79"/>
    </row>
    <row r="970" spans="5:13">
      <c r="E970" s="79"/>
      <c r="F970" s="79"/>
      <c r="G970" s="79"/>
      <c r="H970" s="79"/>
      <c r="I970" s="79"/>
      <c r="J970" s="79"/>
      <c r="K970" s="79"/>
    </row>
    <row r="971" spans="5:13">
      <c r="E971" s="79"/>
      <c r="F971" s="79"/>
      <c r="G971" s="79"/>
      <c r="H971" s="79"/>
      <c r="I971" s="79"/>
      <c r="J971" s="79"/>
      <c r="K971" s="79"/>
    </row>
    <row r="972" spans="5:13">
      <c r="E972" s="79"/>
      <c r="F972" s="79"/>
      <c r="G972" s="79"/>
      <c r="H972" s="79"/>
      <c r="I972" s="79"/>
      <c r="J972" s="79"/>
      <c r="K972" s="79"/>
      <c r="L972" s="79"/>
      <c r="M972" s="79"/>
    </row>
    <row r="973" spans="5:13">
      <c r="E973" s="79"/>
      <c r="F973" s="79"/>
      <c r="G973" s="79"/>
      <c r="H973" s="79"/>
      <c r="I973" s="79"/>
      <c r="J973" s="79"/>
      <c r="K973" s="79"/>
    </row>
    <row r="974" spans="5:13">
      <c r="E974" s="79"/>
      <c r="F974" s="79"/>
      <c r="G974" s="79"/>
      <c r="H974" s="79"/>
      <c r="I974" s="79"/>
      <c r="J974" s="79"/>
      <c r="K974" s="79"/>
    </row>
    <row r="975" spans="5:13">
      <c r="E975" s="79"/>
      <c r="F975" s="79"/>
      <c r="G975" s="79"/>
      <c r="H975" s="79"/>
      <c r="I975" s="79"/>
      <c r="J975" s="79"/>
      <c r="K975" s="79"/>
    </row>
    <row r="976" spans="5:13">
      <c r="E976" s="79"/>
      <c r="F976" s="79"/>
      <c r="G976" s="79"/>
      <c r="H976" s="79"/>
      <c r="I976" s="79"/>
      <c r="J976" s="79"/>
      <c r="K976" s="79"/>
    </row>
    <row r="977" spans="5:13">
      <c r="E977" s="79"/>
      <c r="F977" s="79"/>
      <c r="G977" s="79"/>
      <c r="H977" s="79"/>
      <c r="I977" s="79"/>
      <c r="J977" s="79"/>
      <c r="K977" s="79"/>
    </row>
    <row r="978" spans="5:13">
      <c r="E978" s="79"/>
      <c r="F978" s="79"/>
      <c r="G978" s="79"/>
      <c r="H978" s="79"/>
      <c r="I978" s="79"/>
      <c r="J978" s="79"/>
      <c r="K978" s="79"/>
    </row>
    <row r="979" spans="5:13">
      <c r="E979" s="79"/>
      <c r="F979" s="79"/>
      <c r="G979" s="79"/>
      <c r="H979" s="79"/>
      <c r="I979" s="79"/>
      <c r="J979" s="79"/>
      <c r="K979" s="79"/>
      <c r="L979" s="79"/>
      <c r="M979" s="79"/>
    </row>
    <row r="980" spans="5:13">
      <c r="E980" s="79"/>
      <c r="F980" s="79"/>
      <c r="G980" s="79"/>
      <c r="H980" s="79"/>
      <c r="I980" s="79"/>
      <c r="J980" s="79"/>
      <c r="K980" s="79"/>
    </row>
    <row r="981" spans="5:13">
      <c r="E981" s="79"/>
      <c r="F981" s="79"/>
      <c r="G981" s="79"/>
      <c r="H981" s="79"/>
      <c r="I981" s="79"/>
      <c r="J981" s="79"/>
      <c r="K981" s="79"/>
    </row>
    <row r="982" spans="5:13">
      <c r="E982" s="79"/>
      <c r="F982" s="79"/>
      <c r="G982" s="79"/>
      <c r="H982" s="79"/>
      <c r="I982" s="79"/>
      <c r="J982" s="79"/>
      <c r="K982" s="79"/>
    </row>
    <row r="983" spans="5:13">
      <c r="E983" s="79"/>
      <c r="F983" s="79"/>
      <c r="G983" s="79"/>
      <c r="H983" s="79"/>
      <c r="I983" s="79"/>
      <c r="J983" s="79"/>
      <c r="K983" s="79"/>
    </row>
    <row r="984" spans="5:13">
      <c r="E984" s="79"/>
      <c r="F984" s="79"/>
      <c r="G984" s="79"/>
      <c r="H984" s="79"/>
      <c r="I984" s="79"/>
      <c r="J984" s="79"/>
      <c r="K984" s="79"/>
    </row>
    <row r="985" spans="5:13">
      <c r="E985" s="79"/>
      <c r="F985" s="79"/>
      <c r="G985" s="79"/>
      <c r="H985" s="79"/>
      <c r="I985" s="79"/>
      <c r="J985" s="79"/>
      <c r="K985" s="79"/>
    </row>
    <row r="986" spans="5:13">
      <c r="E986" s="79"/>
      <c r="F986" s="79"/>
      <c r="G986" s="79"/>
      <c r="H986" s="79"/>
      <c r="I986" s="79"/>
      <c r="J986" s="79"/>
      <c r="K986" s="79"/>
      <c r="L986" s="79"/>
      <c r="M986" s="79"/>
    </row>
    <row r="987" spans="5:13">
      <c r="E987" s="79"/>
      <c r="F987" s="79"/>
      <c r="G987" s="79"/>
      <c r="H987" s="79"/>
      <c r="I987" s="79"/>
      <c r="J987" s="79"/>
      <c r="K987" s="79"/>
    </row>
    <row r="988" spans="5:13">
      <c r="E988" s="79"/>
      <c r="F988" s="79"/>
      <c r="G988" s="79"/>
      <c r="H988" s="79"/>
      <c r="I988" s="79"/>
      <c r="J988" s="79"/>
      <c r="K988" s="79"/>
    </row>
    <row r="989" spans="5:13">
      <c r="E989" s="79"/>
      <c r="F989" s="79"/>
      <c r="G989" s="79"/>
      <c r="H989" s="79"/>
      <c r="I989" s="79"/>
      <c r="J989" s="79"/>
      <c r="K989" s="79"/>
    </row>
    <row r="990" spans="5:13">
      <c r="E990" s="79"/>
      <c r="F990" s="79"/>
      <c r="G990" s="79"/>
      <c r="H990" s="79"/>
      <c r="I990" s="79"/>
      <c r="J990" s="79"/>
      <c r="K990" s="79"/>
    </row>
    <row r="991" spans="5:13">
      <c r="E991" s="79"/>
      <c r="F991" s="79"/>
      <c r="G991" s="79"/>
      <c r="H991" s="79"/>
      <c r="I991" s="79"/>
      <c r="J991" s="79"/>
      <c r="K991" s="79"/>
    </row>
    <row r="992" spans="5:13">
      <c r="E992" s="79"/>
      <c r="F992" s="79"/>
      <c r="G992" s="79"/>
      <c r="H992" s="79"/>
      <c r="I992" s="79"/>
      <c r="J992" s="79"/>
      <c r="K992" s="79"/>
    </row>
    <row r="993" spans="5:13">
      <c r="E993" s="79"/>
      <c r="F993" s="79"/>
      <c r="G993" s="79"/>
      <c r="H993" s="79"/>
      <c r="I993" s="79"/>
      <c r="J993" s="79"/>
      <c r="K993" s="79"/>
      <c r="L993" s="79"/>
      <c r="M993" s="79"/>
    </row>
    <row r="994" spans="5:13">
      <c r="E994" s="79"/>
      <c r="F994" s="79"/>
      <c r="G994" s="79"/>
      <c r="H994" s="79"/>
      <c r="I994" s="79"/>
      <c r="J994" s="79"/>
      <c r="K994" s="79"/>
    </row>
    <row r="995" spans="5:13">
      <c r="E995" s="79"/>
      <c r="F995" s="79"/>
      <c r="G995" s="79"/>
      <c r="H995" s="79"/>
      <c r="I995" s="79"/>
      <c r="J995" s="79"/>
      <c r="K995" s="79"/>
    </row>
    <row r="996" spans="5:13">
      <c r="E996" s="79"/>
      <c r="F996" s="79"/>
      <c r="G996" s="79"/>
      <c r="H996" s="79"/>
      <c r="I996" s="79"/>
      <c r="J996" s="79"/>
      <c r="K996" s="79"/>
    </row>
    <row r="997" spans="5:13">
      <c r="E997" s="79"/>
      <c r="F997" s="79"/>
      <c r="G997" s="79"/>
      <c r="H997" s="79"/>
      <c r="I997" s="79"/>
      <c r="J997" s="79"/>
      <c r="K997" s="79"/>
    </row>
    <row r="998" spans="5:13">
      <c r="E998" s="79"/>
      <c r="F998" s="79"/>
      <c r="G998" s="79"/>
      <c r="H998" s="79"/>
      <c r="I998" s="79"/>
      <c r="J998" s="79"/>
      <c r="K998" s="79"/>
    </row>
    <row r="999" spans="5:13">
      <c r="E999" s="79"/>
      <c r="F999" s="79"/>
      <c r="G999" s="79"/>
      <c r="H999" s="79"/>
      <c r="I999" s="79"/>
      <c r="J999" s="79"/>
      <c r="K999" s="79"/>
    </row>
    <row r="1000" spans="5:13">
      <c r="E1000" s="79"/>
      <c r="F1000" s="79"/>
      <c r="G1000" s="79"/>
      <c r="H1000" s="79"/>
      <c r="I1000" s="79"/>
      <c r="J1000" s="79"/>
      <c r="K1000" s="79"/>
      <c r="L1000" s="79"/>
      <c r="M1000" s="79"/>
    </row>
    <row r="1001" spans="5:13">
      <c r="E1001" s="79"/>
      <c r="F1001" s="79"/>
      <c r="G1001" s="79"/>
      <c r="H1001" s="79"/>
      <c r="I1001" s="79"/>
      <c r="J1001" s="79"/>
      <c r="K1001" s="79"/>
    </row>
    <row r="1002" spans="5:13">
      <c r="E1002" s="79"/>
      <c r="F1002" s="79"/>
      <c r="G1002" s="79"/>
      <c r="H1002" s="79"/>
      <c r="I1002" s="79"/>
      <c r="J1002" s="79"/>
      <c r="K1002" s="79"/>
    </row>
    <row r="1003" spans="5:13">
      <c r="E1003" s="79"/>
      <c r="F1003" s="79"/>
      <c r="G1003" s="79"/>
      <c r="H1003" s="79"/>
      <c r="I1003" s="79"/>
      <c r="J1003" s="79"/>
      <c r="K1003" s="79"/>
    </row>
    <row r="1004" spans="5:13">
      <c r="E1004" s="79"/>
      <c r="F1004" s="79"/>
      <c r="G1004" s="79"/>
      <c r="H1004" s="79"/>
      <c r="I1004" s="79"/>
      <c r="J1004" s="79"/>
      <c r="K1004" s="79"/>
    </row>
    <row r="1005" spans="5:13">
      <c r="E1005" s="79"/>
      <c r="F1005" s="79"/>
      <c r="G1005" s="79"/>
      <c r="H1005" s="79"/>
      <c r="I1005" s="79"/>
      <c r="J1005" s="79"/>
      <c r="K1005" s="79"/>
    </row>
    <row r="1006" spans="5:13">
      <c r="E1006" s="79"/>
      <c r="F1006" s="79"/>
      <c r="G1006" s="79"/>
      <c r="H1006" s="79"/>
      <c r="I1006" s="79"/>
      <c r="J1006" s="79"/>
      <c r="K1006" s="79"/>
    </row>
    <row r="1007" spans="5:13">
      <c r="E1007" s="79"/>
      <c r="F1007" s="79"/>
      <c r="G1007" s="79"/>
      <c r="H1007" s="79"/>
      <c r="I1007" s="79"/>
      <c r="J1007" s="79"/>
      <c r="K1007" s="79"/>
      <c r="L1007" s="79"/>
      <c r="M1007" s="79"/>
    </row>
    <row r="1008" spans="5:13">
      <c r="E1008" s="79"/>
      <c r="F1008" s="79"/>
      <c r="G1008" s="79"/>
      <c r="H1008" s="79"/>
      <c r="I1008" s="79"/>
      <c r="J1008" s="79"/>
      <c r="K1008" s="79"/>
    </row>
    <row r="1009" spans="5:13">
      <c r="E1009" s="79"/>
      <c r="F1009" s="79"/>
      <c r="G1009" s="79"/>
      <c r="H1009" s="79"/>
      <c r="I1009" s="79"/>
      <c r="J1009" s="79"/>
      <c r="K1009" s="79"/>
    </row>
    <row r="1010" spans="5:13">
      <c r="E1010" s="79"/>
      <c r="F1010" s="79"/>
      <c r="G1010" s="79"/>
      <c r="H1010" s="79"/>
      <c r="I1010" s="79"/>
      <c r="J1010" s="79"/>
      <c r="K1010" s="79"/>
    </row>
    <row r="1011" spans="5:13">
      <c r="E1011" s="79"/>
      <c r="F1011" s="79"/>
      <c r="G1011" s="79"/>
      <c r="H1011" s="79"/>
      <c r="I1011" s="79"/>
      <c r="J1011" s="79"/>
      <c r="K1011" s="79"/>
    </row>
    <row r="1012" spans="5:13">
      <c r="E1012" s="79"/>
      <c r="F1012" s="79"/>
      <c r="G1012" s="79"/>
      <c r="H1012" s="79"/>
      <c r="I1012" s="79"/>
      <c r="J1012" s="79"/>
      <c r="K1012" s="79"/>
    </row>
    <row r="1013" spans="5:13">
      <c r="E1013" s="79"/>
      <c r="F1013" s="79"/>
      <c r="G1013" s="79"/>
      <c r="H1013" s="79"/>
      <c r="I1013" s="79"/>
      <c r="J1013" s="79"/>
      <c r="K1013" s="79"/>
    </row>
    <row r="1014" spans="5:13">
      <c r="E1014" s="79"/>
      <c r="F1014" s="79"/>
      <c r="G1014" s="79"/>
      <c r="H1014" s="79"/>
      <c r="I1014" s="79"/>
      <c r="J1014" s="79"/>
      <c r="K1014" s="79"/>
      <c r="L1014" s="79"/>
      <c r="M1014" s="79"/>
    </row>
    <row r="1015" spans="5:13">
      <c r="E1015" s="79"/>
      <c r="F1015" s="79"/>
      <c r="G1015" s="79"/>
      <c r="H1015" s="79"/>
      <c r="I1015" s="79"/>
      <c r="J1015" s="79"/>
      <c r="K1015" s="79"/>
    </row>
    <row r="1016" spans="5:13">
      <c r="E1016" s="79"/>
      <c r="F1016" s="79"/>
      <c r="G1016" s="79"/>
      <c r="H1016" s="79"/>
      <c r="I1016" s="79"/>
      <c r="J1016" s="79"/>
      <c r="K1016" s="79"/>
    </row>
    <row r="1017" spans="5:13">
      <c r="E1017" s="79"/>
      <c r="F1017" s="79"/>
      <c r="G1017" s="79"/>
      <c r="H1017" s="79"/>
      <c r="I1017" s="79"/>
      <c r="J1017" s="79"/>
      <c r="K1017" s="79"/>
    </row>
    <row r="1018" spans="5:13">
      <c r="E1018" s="79"/>
      <c r="F1018" s="79"/>
      <c r="G1018" s="79"/>
      <c r="H1018" s="79"/>
      <c r="I1018" s="79"/>
      <c r="J1018" s="79"/>
      <c r="K1018" s="79"/>
    </row>
    <row r="1019" spans="5:13">
      <c r="E1019" s="79"/>
      <c r="F1019" s="79"/>
      <c r="G1019" s="79"/>
      <c r="H1019" s="79"/>
      <c r="I1019" s="79"/>
      <c r="J1019" s="79"/>
      <c r="K1019" s="79"/>
    </row>
    <row r="1020" spans="5:13">
      <c r="E1020" s="79"/>
      <c r="F1020" s="79"/>
      <c r="G1020" s="79"/>
      <c r="H1020" s="79"/>
      <c r="I1020" s="79"/>
      <c r="J1020" s="79"/>
      <c r="K1020" s="79"/>
    </row>
    <row r="1021" spans="5:13">
      <c r="E1021" s="79"/>
      <c r="F1021" s="79"/>
      <c r="G1021" s="79"/>
      <c r="H1021" s="79"/>
      <c r="I1021" s="79"/>
      <c r="J1021" s="79"/>
      <c r="K1021" s="79"/>
      <c r="L1021" s="79"/>
      <c r="M1021" s="79"/>
    </row>
    <row r="1022" spans="5:13">
      <c r="E1022" s="79"/>
      <c r="F1022" s="79"/>
      <c r="G1022" s="79"/>
      <c r="H1022" s="79"/>
      <c r="I1022" s="79"/>
      <c r="J1022" s="79"/>
      <c r="K1022" s="79"/>
    </row>
    <row r="1023" spans="5:13">
      <c r="E1023" s="79"/>
      <c r="F1023" s="79"/>
      <c r="G1023" s="79"/>
      <c r="H1023" s="79"/>
      <c r="I1023" s="79"/>
      <c r="J1023" s="79"/>
      <c r="K1023" s="79"/>
    </row>
    <row r="1024" spans="5:13">
      <c r="E1024" s="79"/>
      <c r="F1024" s="79"/>
      <c r="G1024" s="79"/>
      <c r="H1024" s="79"/>
      <c r="I1024" s="79"/>
      <c r="J1024" s="79"/>
      <c r="K1024" s="79"/>
    </row>
    <row r="1025" spans="5:13">
      <c r="E1025" s="79"/>
      <c r="F1025" s="79"/>
      <c r="G1025" s="79"/>
      <c r="H1025" s="79"/>
      <c r="I1025" s="79"/>
      <c r="J1025" s="79"/>
      <c r="K1025" s="79"/>
    </row>
    <row r="1026" spans="5:13">
      <c r="E1026" s="79"/>
      <c r="F1026" s="79"/>
      <c r="G1026" s="79"/>
      <c r="H1026" s="79"/>
      <c r="I1026" s="79"/>
      <c r="J1026" s="79"/>
      <c r="K1026" s="79"/>
    </row>
    <row r="1027" spans="5:13">
      <c r="E1027" s="79"/>
      <c r="F1027" s="79"/>
      <c r="G1027" s="79"/>
      <c r="H1027" s="79"/>
      <c r="I1027" s="79"/>
      <c r="J1027" s="79"/>
      <c r="K1027" s="79"/>
    </row>
    <row r="1028" spans="5:13">
      <c r="E1028" s="79"/>
      <c r="F1028" s="79"/>
      <c r="G1028" s="79"/>
      <c r="H1028" s="79"/>
      <c r="I1028" s="79"/>
      <c r="J1028" s="79"/>
      <c r="K1028" s="79"/>
      <c r="L1028" s="79"/>
      <c r="M1028" s="79"/>
    </row>
    <row r="1029" spans="5:13">
      <c r="E1029" s="79"/>
      <c r="F1029" s="79"/>
      <c r="G1029" s="79"/>
      <c r="H1029" s="79"/>
      <c r="I1029" s="79"/>
      <c r="J1029" s="79"/>
      <c r="K1029" s="79"/>
    </row>
    <row r="1030" spans="5:13">
      <c r="E1030" s="79"/>
      <c r="F1030" s="79"/>
      <c r="G1030" s="79"/>
      <c r="H1030" s="79"/>
      <c r="I1030" s="79"/>
      <c r="J1030" s="79"/>
      <c r="K1030" s="79"/>
    </row>
    <row r="1031" spans="5:13">
      <c r="E1031" s="79"/>
      <c r="F1031" s="79"/>
      <c r="G1031" s="79"/>
      <c r="H1031" s="79"/>
      <c r="I1031" s="79"/>
      <c r="J1031" s="79"/>
      <c r="K1031" s="79"/>
    </row>
    <row r="1032" spans="5:13">
      <c r="E1032" s="79"/>
      <c r="F1032" s="79"/>
      <c r="G1032" s="79"/>
      <c r="H1032" s="79"/>
      <c r="I1032" s="79"/>
      <c r="J1032" s="79"/>
      <c r="K1032" s="79"/>
    </row>
    <row r="1033" spans="5:13">
      <c r="E1033" s="79"/>
      <c r="F1033" s="79"/>
      <c r="G1033" s="79"/>
      <c r="H1033" s="79"/>
      <c r="I1033" s="79"/>
      <c r="J1033" s="79"/>
      <c r="K1033" s="79"/>
    </row>
    <row r="1034" spans="5:13">
      <c r="E1034" s="79"/>
      <c r="F1034" s="79"/>
      <c r="G1034" s="79"/>
      <c r="H1034" s="79"/>
      <c r="I1034" s="79"/>
      <c r="J1034" s="79"/>
      <c r="K1034" s="79"/>
    </row>
    <row r="1035" spans="5:13">
      <c r="E1035" s="79"/>
      <c r="F1035" s="79"/>
      <c r="G1035" s="79"/>
      <c r="H1035" s="79"/>
      <c r="I1035" s="79"/>
      <c r="J1035" s="79"/>
      <c r="K1035" s="79"/>
      <c r="L1035" s="79"/>
      <c r="M1035" s="79"/>
    </row>
    <row r="1036" spans="5:13">
      <c r="E1036" s="79"/>
      <c r="F1036" s="79"/>
      <c r="G1036" s="79"/>
      <c r="H1036" s="79"/>
      <c r="I1036" s="79"/>
      <c r="J1036" s="79"/>
      <c r="K1036" s="79"/>
    </row>
    <row r="1037" spans="5:13">
      <c r="E1037" s="79"/>
      <c r="F1037" s="79"/>
      <c r="G1037" s="79"/>
      <c r="H1037" s="79"/>
      <c r="I1037" s="79"/>
      <c r="J1037" s="79"/>
      <c r="K1037" s="79"/>
    </row>
    <row r="1038" spans="5:13">
      <c r="E1038" s="79"/>
      <c r="F1038" s="79"/>
      <c r="G1038" s="79"/>
      <c r="H1038" s="79"/>
      <c r="I1038" s="79"/>
      <c r="J1038" s="79"/>
      <c r="K1038" s="79"/>
    </row>
    <row r="1039" spans="5:13">
      <c r="E1039" s="79"/>
      <c r="F1039" s="79"/>
      <c r="G1039" s="79"/>
      <c r="H1039" s="79"/>
      <c r="I1039" s="79"/>
      <c r="J1039" s="79"/>
      <c r="K1039" s="79"/>
    </row>
    <row r="1040" spans="5:13">
      <c r="E1040" s="79"/>
      <c r="F1040" s="79"/>
      <c r="G1040" s="79"/>
      <c r="H1040" s="79"/>
      <c r="I1040" s="79"/>
      <c r="J1040" s="79"/>
      <c r="K1040" s="79"/>
    </row>
    <row r="1041" spans="5:13">
      <c r="E1041" s="79"/>
      <c r="F1041" s="79"/>
      <c r="G1041" s="79"/>
      <c r="H1041" s="79"/>
      <c r="I1041" s="79"/>
      <c r="J1041" s="79"/>
      <c r="K1041" s="79"/>
    </row>
    <row r="1042" spans="5:13">
      <c r="E1042" s="79"/>
      <c r="F1042" s="79"/>
      <c r="G1042" s="79"/>
      <c r="H1042" s="79"/>
      <c r="I1042" s="79"/>
      <c r="J1042" s="79"/>
      <c r="K1042" s="79"/>
      <c r="L1042" s="79"/>
      <c r="M1042" s="79"/>
    </row>
    <row r="1043" spans="5:13">
      <c r="E1043" s="79"/>
      <c r="F1043" s="79"/>
      <c r="G1043" s="79"/>
      <c r="H1043" s="79"/>
      <c r="I1043" s="79"/>
      <c r="J1043" s="79"/>
      <c r="K1043" s="79"/>
    </row>
    <row r="1044" spans="5:13">
      <c r="E1044" s="79"/>
      <c r="F1044" s="79"/>
      <c r="G1044" s="79"/>
      <c r="H1044" s="79"/>
      <c r="I1044" s="79"/>
      <c r="J1044" s="79"/>
      <c r="K1044" s="79"/>
    </row>
    <row r="1045" spans="5:13">
      <c r="E1045" s="79"/>
      <c r="F1045" s="79"/>
      <c r="G1045" s="79"/>
      <c r="H1045" s="79"/>
      <c r="I1045" s="79"/>
      <c r="J1045" s="79"/>
      <c r="K1045" s="79"/>
    </row>
    <row r="1046" spans="5:13">
      <c r="E1046" s="79"/>
      <c r="F1046" s="79"/>
      <c r="G1046" s="79"/>
      <c r="H1046" s="79"/>
      <c r="I1046" s="79"/>
      <c r="J1046" s="79"/>
      <c r="K1046" s="79"/>
    </row>
    <row r="1047" spans="5:13">
      <c r="E1047" s="79"/>
      <c r="F1047" s="79"/>
      <c r="G1047" s="79"/>
      <c r="H1047" s="79"/>
      <c r="I1047" s="79"/>
      <c r="J1047" s="79"/>
      <c r="K1047" s="79"/>
    </row>
    <row r="1048" spans="5:13">
      <c r="E1048" s="79"/>
      <c r="F1048" s="79"/>
      <c r="G1048" s="79"/>
      <c r="H1048" s="79"/>
      <c r="I1048" s="79"/>
      <c r="J1048" s="79"/>
      <c r="K1048" s="79"/>
    </row>
    <row r="1049" spans="5:13"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5:13">
      <c r="E1050" s="79"/>
      <c r="F1050" s="79"/>
      <c r="G1050" s="79"/>
      <c r="H1050" s="79"/>
      <c r="I1050" s="79"/>
      <c r="J1050" s="79"/>
      <c r="K1050" s="79"/>
    </row>
    <row r="1051" spans="5:13">
      <c r="E1051" s="79"/>
      <c r="F1051" s="79"/>
      <c r="G1051" s="79"/>
      <c r="H1051" s="79"/>
      <c r="I1051" s="79"/>
      <c r="J1051" s="79"/>
      <c r="K1051" s="79"/>
    </row>
    <row r="1052" spans="5:13">
      <c r="E1052" s="79"/>
      <c r="F1052" s="79"/>
      <c r="G1052" s="79"/>
      <c r="H1052" s="79"/>
      <c r="I1052" s="79"/>
      <c r="J1052" s="79"/>
      <c r="K1052" s="79"/>
    </row>
    <row r="1053" spans="5:13">
      <c r="E1053" s="79"/>
      <c r="F1053" s="79"/>
      <c r="G1053" s="79"/>
      <c r="H1053" s="79"/>
      <c r="I1053" s="79"/>
      <c r="J1053" s="79"/>
      <c r="K1053" s="79"/>
    </row>
    <row r="1054" spans="5:13">
      <c r="E1054" s="79"/>
      <c r="F1054" s="79"/>
      <c r="G1054" s="79"/>
      <c r="H1054" s="79"/>
      <c r="I1054" s="79"/>
      <c r="J1054" s="79"/>
      <c r="K1054" s="79"/>
    </row>
    <row r="1055" spans="5:13">
      <c r="E1055" s="79"/>
      <c r="F1055" s="79"/>
      <c r="G1055" s="79"/>
      <c r="H1055" s="79"/>
      <c r="I1055" s="79"/>
      <c r="J1055" s="79"/>
      <c r="K1055" s="79"/>
    </row>
    <row r="1056" spans="5:13"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5:13">
      <c r="E1057" s="79"/>
      <c r="F1057" s="79"/>
      <c r="G1057" s="79"/>
      <c r="H1057" s="79"/>
      <c r="I1057" s="79"/>
      <c r="J1057" s="79"/>
      <c r="K1057" s="79"/>
    </row>
    <row r="1058" spans="5:13">
      <c r="E1058" s="79"/>
      <c r="F1058" s="79"/>
      <c r="G1058" s="79"/>
      <c r="H1058" s="79"/>
      <c r="I1058" s="79"/>
      <c r="J1058" s="79"/>
      <c r="K1058" s="79"/>
    </row>
    <row r="1059" spans="5:13">
      <c r="E1059" s="79"/>
      <c r="F1059" s="79"/>
      <c r="G1059" s="79"/>
      <c r="H1059" s="79"/>
      <c r="I1059" s="79"/>
      <c r="J1059" s="79"/>
      <c r="K1059" s="79"/>
    </row>
    <row r="1060" spans="5:13">
      <c r="E1060" s="79"/>
      <c r="F1060" s="79"/>
      <c r="G1060" s="79"/>
      <c r="H1060" s="79"/>
      <c r="I1060" s="79"/>
      <c r="J1060" s="79"/>
      <c r="K1060" s="79"/>
    </row>
    <row r="1061" spans="5:13">
      <c r="E1061" s="79"/>
      <c r="F1061" s="79"/>
      <c r="G1061" s="79"/>
      <c r="H1061" s="79"/>
      <c r="I1061" s="79"/>
      <c r="J1061" s="79"/>
      <c r="K1061" s="79"/>
    </row>
    <row r="1062" spans="5:13">
      <c r="E1062" s="79"/>
      <c r="F1062" s="79"/>
      <c r="G1062" s="79"/>
      <c r="H1062" s="79"/>
      <c r="I1062" s="79"/>
      <c r="J1062" s="79"/>
      <c r="K1062" s="79"/>
    </row>
    <row r="1063" spans="5:13"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5:13">
      <c r="E1064" s="79"/>
      <c r="F1064" s="79"/>
      <c r="G1064" s="79"/>
      <c r="H1064" s="79"/>
      <c r="I1064" s="79"/>
      <c r="J1064" s="79"/>
      <c r="K1064" s="79"/>
    </row>
    <row r="1065" spans="5:13">
      <c r="E1065" s="79"/>
      <c r="F1065" s="79"/>
      <c r="G1065" s="79"/>
      <c r="H1065" s="79"/>
      <c r="I1065" s="79"/>
      <c r="J1065" s="79"/>
      <c r="K1065" s="79"/>
    </row>
    <row r="1066" spans="5:13">
      <c r="E1066" s="79"/>
      <c r="F1066" s="79"/>
      <c r="G1066" s="79"/>
      <c r="H1066" s="79"/>
      <c r="I1066" s="79"/>
      <c r="J1066" s="79"/>
      <c r="K1066" s="79"/>
    </row>
    <row r="1067" spans="5:13">
      <c r="E1067" s="79"/>
      <c r="F1067" s="79"/>
      <c r="G1067" s="79"/>
      <c r="H1067" s="79"/>
      <c r="I1067" s="79"/>
      <c r="J1067" s="79"/>
      <c r="K1067" s="79"/>
    </row>
    <row r="1068" spans="5:13">
      <c r="E1068" s="79"/>
      <c r="F1068" s="79"/>
      <c r="G1068" s="79"/>
      <c r="H1068" s="79"/>
      <c r="I1068" s="79"/>
      <c r="J1068" s="79"/>
      <c r="K1068" s="79"/>
    </row>
    <row r="1069" spans="5:13">
      <c r="E1069" s="79"/>
      <c r="F1069" s="79"/>
      <c r="G1069" s="79"/>
      <c r="H1069" s="79"/>
      <c r="I1069" s="79"/>
      <c r="J1069" s="79"/>
      <c r="K1069" s="79"/>
    </row>
    <row r="1070" spans="5:13"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5:13">
      <c r="E1071" s="79"/>
      <c r="F1071" s="79"/>
      <c r="G1071" s="79"/>
      <c r="H1071" s="79"/>
      <c r="I1071" s="79"/>
      <c r="J1071" s="79"/>
      <c r="K1071" s="79"/>
    </row>
    <row r="1072" spans="5:13">
      <c r="E1072" s="79"/>
      <c r="F1072" s="79"/>
      <c r="G1072" s="79"/>
      <c r="H1072" s="79"/>
      <c r="I1072" s="79"/>
      <c r="J1072" s="79"/>
      <c r="K1072" s="79"/>
    </row>
    <row r="1073" spans="5:13">
      <c r="E1073" s="79"/>
      <c r="F1073" s="79"/>
      <c r="G1073" s="79"/>
      <c r="H1073" s="79"/>
      <c r="I1073" s="79"/>
      <c r="J1073" s="79"/>
      <c r="K1073" s="79"/>
    </row>
    <row r="1074" spans="5:13">
      <c r="E1074" s="79"/>
      <c r="F1074" s="79"/>
      <c r="G1074" s="79"/>
      <c r="H1074" s="79"/>
      <c r="I1074" s="79"/>
      <c r="J1074" s="79"/>
      <c r="K1074" s="79"/>
    </row>
    <row r="1075" spans="5:13">
      <c r="E1075" s="79"/>
      <c r="F1075" s="79"/>
      <c r="G1075" s="79"/>
      <c r="H1075" s="79"/>
      <c r="I1075" s="79"/>
      <c r="J1075" s="79"/>
      <c r="K1075" s="79"/>
    </row>
    <row r="1076" spans="5:13">
      <c r="E1076" s="79"/>
      <c r="F1076" s="79"/>
      <c r="G1076" s="79"/>
      <c r="H1076" s="79"/>
      <c r="I1076" s="79"/>
      <c r="J1076" s="79"/>
      <c r="K1076" s="79"/>
    </row>
    <row r="1077" spans="5:13"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5:13">
      <c r="E1078" s="79"/>
      <c r="F1078" s="79"/>
      <c r="G1078" s="79"/>
      <c r="H1078" s="79"/>
      <c r="I1078" s="79"/>
      <c r="J1078" s="79"/>
      <c r="K1078" s="79"/>
    </row>
    <row r="1079" spans="5:13">
      <c r="E1079" s="79"/>
      <c r="F1079" s="79"/>
      <c r="G1079" s="79"/>
      <c r="H1079" s="79"/>
      <c r="I1079" s="79"/>
      <c r="J1079" s="79"/>
      <c r="K1079" s="79"/>
    </row>
    <row r="1080" spans="5:13">
      <c r="E1080" s="79"/>
      <c r="F1080" s="79"/>
      <c r="G1080" s="79"/>
      <c r="H1080" s="79"/>
      <c r="I1080" s="79"/>
      <c r="J1080" s="79"/>
      <c r="K1080" s="79"/>
    </row>
    <row r="1081" spans="5:13">
      <c r="E1081" s="79"/>
      <c r="F1081" s="79"/>
      <c r="G1081" s="79"/>
      <c r="H1081" s="79"/>
      <c r="I1081" s="79"/>
      <c r="J1081" s="79"/>
      <c r="K1081" s="79"/>
    </row>
    <row r="1082" spans="5:13">
      <c r="E1082" s="79"/>
      <c r="F1082" s="79"/>
      <c r="G1082" s="79"/>
      <c r="H1082" s="79"/>
      <c r="I1082" s="79"/>
      <c r="J1082" s="79"/>
      <c r="K1082" s="79"/>
    </row>
    <row r="1083" spans="5:13">
      <c r="E1083" s="79"/>
      <c r="F1083" s="79"/>
      <c r="G1083" s="79"/>
      <c r="H1083" s="79"/>
      <c r="I1083" s="79"/>
      <c r="J1083" s="79"/>
      <c r="K1083" s="79"/>
    </row>
    <row r="1084" spans="5:13"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5:13">
      <c r="E1085" s="79"/>
      <c r="F1085" s="79"/>
      <c r="G1085" s="79"/>
      <c r="H1085" s="79"/>
      <c r="I1085" s="79"/>
      <c r="J1085" s="79"/>
      <c r="K1085" s="79"/>
    </row>
    <row r="1086" spans="5:13">
      <c r="E1086" s="79"/>
      <c r="F1086" s="79"/>
      <c r="G1086" s="79"/>
      <c r="H1086" s="79"/>
      <c r="I1086" s="79"/>
      <c r="J1086" s="79"/>
      <c r="K1086" s="79"/>
    </row>
    <row r="1087" spans="5:13">
      <c r="E1087" s="79"/>
      <c r="F1087" s="79"/>
      <c r="G1087" s="79"/>
      <c r="H1087" s="79"/>
      <c r="I1087" s="79"/>
      <c r="J1087" s="79"/>
      <c r="K1087" s="79"/>
    </row>
    <row r="1088" spans="5:13">
      <c r="E1088" s="79"/>
      <c r="F1088" s="79"/>
      <c r="G1088" s="79"/>
      <c r="H1088" s="79"/>
      <c r="I1088" s="79"/>
      <c r="J1088" s="79"/>
      <c r="K1088" s="79"/>
    </row>
    <row r="1089" spans="5:13">
      <c r="E1089" s="79"/>
      <c r="F1089" s="79"/>
      <c r="G1089" s="79"/>
      <c r="H1089" s="79"/>
      <c r="I1089" s="79"/>
      <c r="J1089" s="79"/>
      <c r="K1089" s="79"/>
    </row>
    <row r="1090" spans="5:13">
      <c r="E1090" s="79"/>
      <c r="F1090" s="79"/>
      <c r="G1090" s="79"/>
      <c r="H1090" s="79"/>
      <c r="I1090" s="79"/>
      <c r="J1090" s="79"/>
      <c r="K1090" s="79"/>
    </row>
    <row r="1091" spans="5:13"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5:13">
      <c r="E1092" s="79"/>
      <c r="F1092" s="79"/>
      <c r="G1092" s="79"/>
      <c r="H1092" s="79"/>
      <c r="I1092" s="79"/>
      <c r="J1092" s="79"/>
      <c r="K1092" s="79"/>
    </row>
    <row r="1093" spans="5:13">
      <c r="E1093" s="79"/>
      <c r="F1093" s="79"/>
      <c r="G1093" s="79"/>
      <c r="H1093" s="79"/>
      <c r="I1093" s="79"/>
      <c r="J1093" s="79"/>
      <c r="K1093" s="79"/>
    </row>
    <row r="1094" spans="5:13">
      <c r="E1094" s="79"/>
      <c r="F1094" s="79"/>
      <c r="G1094" s="79"/>
      <c r="H1094" s="79"/>
      <c r="I1094" s="79"/>
      <c r="J1094" s="79"/>
      <c r="K1094" s="79"/>
    </row>
    <row r="1095" spans="5:13">
      <c r="E1095" s="79"/>
      <c r="F1095" s="79"/>
      <c r="G1095" s="79"/>
      <c r="H1095" s="79"/>
      <c r="I1095" s="79"/>
      <c r="J1095" s="79"/>
      <c r="K1095" s="79"/>
    </row>
    <row r="1096" spans="5:13">
      <c r="E1096" s="79"/>
      <c r="F1096" s="79"/>
      <c r="G1096" s="79"/>
      <c r="H1096" s="79"/>
      <c r="I1096" s="79"/>
      <c r="J1096" s="79"/>
      <c r="K1096" s="79"/>
    </row>
    <row r="1097" spans="5:13">
      <c r="E1097" s="79"/>
      <c r="F1097" s="79"/>
      <c r="G1097" s="79"/>
      <c r="H1097" s="79"/>
      <c r="I1097" s="79"/>
      <c r="J1097" s="79"/>
      <c r="K1097" s="79"/>
    </row>
    <row r="1098" spans="5:13"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5:13">
      <c r="E1099" s="79"/>
      <c r="F1099" s="79"/>
      <c r="G1099" s="79"/>
      <c r="H1099" s="79"/>
      <c r="I1099" s="79"/>
      <c r="J1099" s="79"/>
      <c r="K1099" s="79"/>
    </row>
    <row r="1100" spans="5:13">
      <c r="E1100" s="79"/>
      <c r="F1100" s="79"/>
      <c r="G1100" s="79"/>
      <c r="H1100" s="79"/>
      <c r="I1100" s="79"/>
      <c r="J1100" s="79"/>
      <c r="K1100" s="79"/>
    </row>
    <row r="1101" spans="5:13">
      <c r="E1101" s="79"/>
      <c r="F1101" s="79"/>
      <c r="G1101" s="79"/>
      <c r="H1101" s="79"/>
      <c r="I1101" s="79"/>
      <c r="J1101" s="79"/>
      <c r="K1101" s="79"/>
    </row>
    <row r="1102" spans="5:13">
      <c r="E1102" s="79"/>
      <c r="F1102" s="79"/>
      <c r="G1102" s="79"/>
      <c r="H1102" s="79"/>
      <c r="I1102" s="79"/>
      <c r="J1102" s="79"/>
      <c r="K1102" s="79"/>
    </row>
    <row r="1103" spans="5:13">
      <c r="E1103" s="79"/>
      <c r="F1103" s="79"/>
      <c r="G1103" s="79"/>
      <c r="H1103" s="79"/>
      <c r="I1103" s="79"/>
      <c r="J1103" s="79"/>
      <c r="K1103" s="79"/>
    </row>
    <row r="1104" spans="5:13">
      <c r="E1104" s="79"/>
      <c r="F1104" s="79"/>
      <c r="G1104" s="79"/>
      <c r="H1104" s="79"/>
      <c r="I1104" s="79"/>
      <c r="J1104" s="79"/>
      <c r="K1104" s="79"/>
    </row>
    <row r="1105" spans="5:13"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5:13">
      <c r="E1106" s="79"/>
      <c r="F1106" s="79"/>
      <c r="G1106" s="79"/>
      <c r="H1106" s="79"/>
      <c r="I1106" s="79"/>
      <c r="J1106" s="79"/>
      <c r="K1106" s="79"/>
    </row>
    <row r="1107" spans="5:13">
      <c r="E1107" s="79"/>
      <c r="F1107" s="79"/>
      <c r="G1107" s="79"/>
      <c r="H1107" s="79"/>
      <c r="I1107" s="79"/>
      <c r="J1107" s="79"/>
      <c r="K1107" s="79"/>
    </row>
    <row r="1108" spans="5:13">
      <c r="E1108" s="79"/>
      <c r="F1108" s="79"/>
      <c r="G1108" s="79"/>
      <c r="H1108" s="79"/>
      <c r="I1108" s="79"/>
      <c r="J1108" s="79"/>
      <c r="K1108" s="79"/>
    </row>
    <row r="1109" spans="5:13">
      <c r="E1109" s="79"/>
      <c r="F1109" s="79"/>
      <c r="G1109" s="79"/>
      <c r="H1109" s="79"/>
      <c r="I1109" s="79"/>
      <c r="J1109" s="79"/>
      <c r="K1109" s="79"/>
    </row>
    <row r="1110" spans="5:13">
      <c r="E1110" s="79"/>
      <c r="F1110" s="79"/>
      <c r="G1110" s="79"/>
      <c r="H1110" s="79"/>
      <c r="I1110" s="79"/>
      <c r="J1110" s="79"/>
      <c r="K1110" s="79"/>
    </row>
    <row r="1111" spans="5:13">
      <c r="E1111" s="79"/>
      <c r="F1111" s="79"/>
      <c r="G1111" s="79"/>
      <c r="H1111" s="79"/>
      <c r="I1111" s="79"/>
      <c r="J1111" s="79"/>
      <c r="K1111" s="79"/>
    </row>
    <row r="1112" spans="5:13"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5:13">
      <c r="E1113" s="79"/>
      <c r="F1113" s="79"/>
      <c r="G1113" s="79"/>
      <c r="H1113" s="79"/>
      <c r="I1113" s="79"/>
      <c r="J1113" s="79"/>
      <c r="K1113" s="79"/>
    </row>
    <row r="1114" spans="5:13">
      <c r="E1114" s="79"/>
      <c r="F1114" s="79"/>
      <c r="G1114" s="79"/>
      <c r="H1114" s="79"/>
      <c r="I1114" s="79"/>
      <c r="J1114" s="79"/>
      <c r="K1114" s="79"/>
    </row>
    <row r="1115" spans="5:13">
      <c r="E1115" s="79"/>
      <c r="F1115" s="79"/>
      <c r="G1115" s="79"/>
      <c r="H1115" s="79"/>
      <c r="I1115" s="79"/>
      <c r="J1115" s="79"/>
      <c r="K1115" s="79"/>
    </row>
    <row r="1116" spans="5:13">
      <c r="E1116" s="79"/>
      <c r="F1116" s="79"/>
      <c r="G1116" s="79"/>
      <c r="H1116" s="79"/>
      <c r="I1116" s="79"/>
      <c r="J1116" s="79"/>
      <c r="K1116" s="79"/>
    </row>
    <row r="1117" spans="5:13">
      <c r="E1117" s="79"/>
      <c r="F1117" s="79"/>
      <c r="G1117" s="79"/>
      <c r="H1117" s="79"/>
      <c r="I1117" s="79"/>
      <c r="J1117" s="79"/>
      <c r="K1117" s="79"/>
    </row>
    <row r="1118" spans="5:13">
      <c r="E1118" s="79"/>
      <c r="F1118" s="79"/>
      <c r="G1118" s="79"/>
      <c r="H1118" s="79"/>
      <c r="I1118" s="79"/>
      <c r="J1118" s="79"/>
      <c r="K1118" s="79"/>
    </row>
    <row r="1119" spans="5:13"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5:13">
      <c r="E1120" s="79"/>
      <c r="F1120" s="79"/>
      <c r="G1120" s="79"/>
      <c r="H1120" s="79"/>
      <c r="I1120" s="79"/>
      <c r="J1120" s="79"/>
      <c r="K1120" s="79"/>
    </row>
    <row r="1121" spans="5:13">
      <c r="E1121" s="79"/>
      <c r="F1121" s="79"/>
      <c r="G1121" s="79"/>
      <c r="H1121" s="79"/>
      <c r="I1121" s="79"/>
      <c r="J1121" s="79"/>
      <c r="K1121" s="79"/>
    </row>
    <row r="1122" spans="5:13">
      <c r="E1122" s="79"/>
      <c r="F1122" s="79"/>
      <c r="G1122" s="79"/>
      <c r="H1122" s="79"/>
      <c r="I1122" s="79"/>
      <c r="J1122" s="79"/>
      <c r="K1122" s="79"/>
    </row>
    <row r="1123" spans="5:13">
      <c r="E1123" s="79"/>
      <c r="F1123" s="79"/>
      <c r="G1123" s="79"/>
      <c r="H1123" s="79"/>
      <c r="I1123" s="79"/>
      <c r="J1123" s="79"/>
      <c r="K1123" s="79"/>
    </row>
    <row r="1124" spans="5:13">
      <c r="E1124" s="79"/>
      <c r="F1124" s="79"/>
      <c r="G1124" s="79"/>
      <c r="H1124" s="79"/>
      <c r="I1124" s="79"/>
      <c r="J1124" s="79"/>
      <c r="K1124" s="79"/>
    </row>
    <row r="1125" spans="5:13">
      <c r="E1125" s="79"/>
      <c r="F1125" s="79"/>
      <c r="G1125" s="79"/>
      <c r="H1125" s="79"/>
      <c r="I1125" s="79"/>
      <c r="J1125" s="79"/>
      <c r="K1125" s="79"/>
    </row>
    <row r="1126" spans="5:13"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5:13">
      <c r="E1127" s="79"/>
      <c r="F1127" s="79"/>
      <c r="G1127" s="79"/>
      <c r="H1127" s="79"/>
      <c r="I1127" s="79"/>
      <c r="J1127" s="79"/>
      <c r="K1127" s="79"/>
    </row>
    <row r="1128" spans="5:13">
      <c r="E1128" s="79"/>
      <c r="F1128" s="79"/>
      <c r="G1128" s="79"/>
      <c r="H1128" s="79"/>
      <c r="I1128" s="79"/>
      <c r="J1128" s="79"/>
      <c r="K1128" s="79"/>
    </row>
    <row r="1129" spans="5:13">
      <c r="E1129" s="79"/>
      <c r="F1129" s="79"/>
      <c r="G1129" s="79"/>
      <c r="H1129" s="79"/>
      <c r="I1129" s="79"/>
      <c r="J1129" s="79"/>
      <c r="K1129" s="79"/>
    </row>
    <row r="1130" spans="5:13">
      <c r="E1130" s="79"/>
      <c r="F1130" s="79"/>
      <c r="G1130" s="79"/>
      <c r="H1130" s="79"/>
      <c r="I1130" s="79"/>
      <c r="J1130" s="79"/>
      <c r="K1130" s="79"/>
    </row>
    <row r="1131" spans="5:13">
      <c r="E1131" s="79"/>
      <c r="F1131" s="79"/>
      <c r="G1131" s="79"/>
      <c r="H1131" s="79"/>
      <c r="I1131" s="79"/>
      <c r="J1131" s="79"/>
      <c r="K1131" s="79"/>
    </row>
    <row r="1132" spans="5:13">
      <c r="E1132" s="79"/>
      <c r="F1132" s="79"/>
      <c r="G1132" s="79"/>
      <c r="H1132" s="79"/>
      <c r="I1132" s="79"/>
      <c r="J1132" s="79"/>
      <c r="K1132" s="79"/>
    </row>
    <row r="1133" spans="5:13"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5:13">
      <c r="E1134" s="79"/>
      <c r="F1134" s="79"/>
      <c r="G1134" s="79"/>
      <c r="H1134" s="79"/>
      <c r="I1134" s="79"/>
      <c r="J1134" s="79"/>
      <c r="K1134" s="79"/>
    </row>
    <row r="1135" spans="5:13">
      <c r="E1135" s="79"/>
      <c r="F1135" s="79"/>
      <c r="G1135" s="79"/>
      <c r="H1135" s="79"/>
      <c r="I1135" s="79"/>
      <c r="J1135" s="79"/>
      <c r="K1135" s="79"/>
    </row>
    <row r="1136" spans="5:13">
      <c r="E1136" s="79"/>
      <c r="F1136" s="79"/>
      <c r="G1136" s="79"/>
      <c r="H1136" s="79"/>
      <c r="I1136" s="79"/>
      <c r="J1136" s="79"/>
      <c r="K1136" s="79"/>
    </row>
    <row r="1137" spans="5:13">
      <c r="E1137" s="79"/>
      <c r="F1137" s="79"/>
      <c r="G1137" s="79"/>
      <c r="H1137" s="79"/>
      <c r="I1137" s="79"/>
      <c r="J1137" s="79"/>
      <c r="K1137" s="79"/>
    </row>
    <row r="1138" spans="5:13">
      <c r="E1138" s="79"/>
      <c r="F1138" s="79"/>
      <c r="G1138" s="79"/>
      <c r="H1138" s="79"/>
      <c r="I1138" s="79"/>
      <c r="J1138" s="79"/>
      <c r="K1138" s="79"/>
    </row>
    <row r="1139" spans="5:13">
      <c r="E1139" s="79"/>
      <c r="F1139" s="79"/>
      <c r="G1139" s="79"/>
      <c r="H1139" s="79"/>
      <c r="I1139" s="79"/>
      <c r="J1139" s="79"/>
      <c r="K1139" s="79"/>
    </row>
    <row r="1140" spans="5:13"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5:13">
      <c r="E1141" s="79"/>
      <c r="F1141" s="79"/>
      <c r="G1141" s="79"/>
      <c r="H1141" s="79"/>
      <c r="I1141" s="79"/>
      <c r="J1141" s="79"/>
      <c r="K1141" s="79"/>
    </row>
    <row r="1142" spans="5:13">
      <c r="E1142" s="79"/>
      <c r="F1142" s="79"/>
      <c r="G1142" s="79"/>
      <c r="H1142" s="79"/>
      <c r="I1142" s="79"/>
      <c r="J1142" s="79"/>
      <c r="K1142" s="79"/>
    </row>
    <row r="1143" spans="5:13">
      <c r="E1143" s="79"/>
      <c r="F1143" s="79"/>
      <c r="G1143" s="79"/>
      <c r="H1143" s="79"/>
      <c r="I1143" s="79"/>
      <c r="J1143" s="79"/>
      <c r="K1143" s="79"/>
    </row>
    <row r="1144" spans="5:13">
      <c r="E1144" s="79"/>
      <c r="F1144" s="79"/>
      <c r="G1144" s="79"/>
      <c r="H1144" s="79"/>
      <c r="I1144" s="79"/>
      <c r="J1144" s="79"/>
      <c r="K1144" s="79"/>
    </row>
    <row r="1145" spans="5:13">
      <c r="E1145" s="79"/>
      <c r="F1145" s="79"/>
      <c r="G1145" s="79"/>
      <c r="H1145" s="79"/>
      <c r="I1145" s="79"/>
      <c r="J1145" s="79"/>
      <c r="K1145" s="79"/>
    </row>
    <row r="1146" spans="5:13">
      <c r="E1146" s="79"/>
      <c r="F1146" s="79"/>
      <c r="G1146" s="79"/>
      <c r="H1146" s="79"/>
      <c r="I1146" s="79"/>
      <c r="J1146" s="79"/>
      <c r="K1146" s="79"/>
    </row>
    <row r="1147" spans="5:13"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5:13">
      <c r="E1148" s="79"/>
      <c r="F1148" s="79"/>
      <c r="G1148" s="79"/>
      <c r="H1148" s="79"/>
      <c r="I1148" s="79"/>
      <c r="J1148" s="79"/>
      <c r="K1148" s="79"/>
    </row>
    <row r="1149" spans="5:13">
      <c r="E1149" s="79"/>
      <c r="F1149" s="79"/>
      <c r="G1149" s="79"/>
      <c r="H1149" s="79"/>
      <c r="I1149" s="79"/>
      <c r="J1149" s="79"/>
      <c r="K1149" s="79"/>
    </row>
    <row r="1150" spans="5:13">
      <c r="E1150" s="79"/>
      <c r="F1150" s="79"/>
      <c r="G1150" s="79"/>
      <c r="H1150" s="79"/>
      <c r="I1150" s="79"/>
      <c r="J1150" s="79"/>
      <c r="K1150" s="79"/>
    </row>
    <row r="1151" spans="5:13">
      <c r="E1151" s="79"/>
      <c r="F1151" s="79"/>
      <c r="G1151" s="79"/>
      <c r="H1151" s="79"/>
      <c r="I1151" s="79"/>
      <c r="J1151" s="79"/>
      <c r="K1151" s="79"/>
    </row>
    <row r="1152" spans="5:13">
      <c r="E1152" s="79"/>
      <c r="F1152" s="79"/>
      <c r="G1152" s="79"/>
      <c r="H1152" s="79"/>
      <c r="I1152" s="79"/>
      <c r="J1152" s="79"/>
      <c r="K1152" s="79"/>
    </row>
    <row r="1153" spans="5:13">
      <c r="E1153" s="79"/>
      <c r="F1153" s="79"/>
      <c r="G1153" s="79"/>
      <c r="H1153" s="79"/>
      <c r="I1153" s="79"/>
      <c r="J1153" s="79"/>
      <c r="K1153" s="79"/>
    </row>
    <row r="1154" spans="5:13"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5:13">
      <c r="E1155" s="79"/>
      <c r="F1155" s="79"/>
      <c r="G1155" s="79"/>
      <c r="H1155" s="79"/>
      <c r="I1155" s="79"/>
      <c r="J1155" s="79"/>
      <c r="K1155" s="79"/>
    </row>
    <row r="1156" spans="5:13">
      <c r="E1156" s="79"/>
      <c r="F1156" s="79"/>
      <c r="G1156" s="79"/>
      <c r="H1156" s="79"/>
      <c r="I1156" s="79"/>
      <c r="J1156" s="79"/>
      <c r="K1156" s="79"/>
    </row>
    <row r="1157" spans="5:13">
      <c r="E1157" s="79"/>
      <c r="F1157" s="79"/>
      <c r="G1157" s="79"/>
      <c r="H1157" s="79"/>
      <c r="I1157" s="79"/>
      <c r="J1157" s="79"/>
      <c r="K1157" s="79"/>
    </row>
    <row r="1158" spans="5:13">
      <c r="E1158" s="79"/>
      <c r="F1158" s="79"/>
      <c r="G1158" s="79"/>
      <c r="H1158" s="79"/>
      <c r="I1158" s="79"/>
      <c r="J1158" s="79"/>
      <c r="K1158" s="79"/>
    </row>
    <row r="1159" spans="5:13">
      <c r="E1159" s="79"/>
      <c r="F1159" s="79"/>
      <c r="G1159" s="79"/>
      <c r="H1159" s="79"/>
      <c r="I1159" s="79"/>
      <c r="J1159" s="79"/>
      <c r="K1159" s="79"/>
    </row>
    <row r="1160" spans="5:13">
      <c r="E1160" s="79"/>
      <c r="F1160" s="79"/>
      <c r="G1160" s="79"/>
      <c r="H1160" s="79"/>
      <c r="I1160" s="79"/>
      <c r="J1160" s="79"/>
      <c r="K1160" s="79"/>
    </row>
    <row r="1161" spans="5:13"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5:13">
      <c r="E1162" s="79"/>
      <c r="F1162" s="79"/>
      <c r="G1162" s="79"/>
      <c r="H1162" s="79"/>
      <c r="I1162" s="79"/>
      <c r="J1162" s="79"/>
      <c r="K1162" s="79"/>
    </row>
    <row r="1163" spans="5:13">
      <c r="E1163" s="79"/>
      <c r="F1163" s="79"/>
      <c r="G1163" s="79"/>
      <c r="H1163" s="79"/>
      <c r="I1163" s="79"/>
      <c r="J1163" s="79"/>
      <c r="K1163" s="79"/>
    </row>
    <row r="1164" spans="5:13">
      <c r="E1164" s="79"/>
      <c r="F1164" s="79"/>
      <c r="G1164" s="79"/>
      <c r="H1164" s="79"/>
      <c r="I1164" s="79"/>
      <c r="J1164" s="79"/>
      <c r="K1164" s="79"/>
    </row>
    <row r="1165" spans="5:13">
      <c r="E1165" s="79"/>
      <c r="F1165" s="79"/>
      <c r="G1165" s="79"/>
      <c r="H1165" s="79"/>
      <c r="I1165" s="79"/>
      <c r="J1165" s="79"/>
      <c r="K1165" s="79"/>
    </row>
    <row r="1166" spans="5:13">
      <c r="E1166" s="79"/>
      <c r="F1166" s="79"/>
      <c r="G1166" s="79"/>
      <c r="H1166" s="79"/>
      <c r="I1166" s="79"/>
      <c r="J1166" s="79"/>
      <c r="K1166" s="79"/>
    </row>
    <row r="1167" spans="5:13">
      <c r="E1167" s="79"/>
      <c r="F1167" s="79"/>
      <c r="G1167" s="79"/>
      <c r="H1167" s="79"/>
      <c r="I1167" s="79"/>
      <c r="J1167" s="79"/>
      <c r="K1167" s="79"/>
    </row>
    <row r="1168" spans="5:13"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5:13">
      <c r="E1169" s="79"/>
      <c r="F1169" s="79"/>
      <c r="G1169" s="79"/>
      <c r="H1169" s="79"/>
      <c r="I1169" s="79"/>
      <c r="J1169" s="79"/>
      <c r="K1169" s="79"/>
    </row>
    <row r="1170" spans="5:13">
      <c r="E1170" s="79"/>
      <c r="F1170" s="79"/>
      <c r="G1170" s="79"/>
      <c r="H1170" s="79"/>
      <c r="I1170" s="79"/>
      <c r="J1170" s="79"/>
      <c r="K1170" s="79"/>
    </row>
    <row r="1171" spans="5:13">
      <c r="E1171" s="79"/>
      <c r="F1171" s="79"/>
      <c r="G1171" s="79"/>
      <c r="H1171" s="79"/>
      <c r="I1171" s="79"/>
      <c r="J1171" s="79"/>
      <c r="K1171" s="79"/>
    </row>
    <row r="1172" spans="5:13">
      <c r="E1172" s="79"/>
      <c r="F1172" s="79"/>
      <c r="G1172" s="79"/>
      <c r="H1172" s="79"/>
      <c r="I1172" s="79"/>
      <c r="J1172" s="79"/>
      <c r="K1172" s="79"/>
    </row>
    <row r="1173" spans="5:13">
      <c r="E1173" s="79"/>
      <c r="F1173" s="79"/>
      <c r="G1173" s="79"/>
      <c r="H1173" s="79"/>
      <c r="I1173" s="79"/>
      <c r="J1173" s="79"/>
      <c r="K1173" s="79"/>
    </row>
    <row r="1174" spans="5:13">
      <c r="E1174" s="79"/>
      <c r="F1174" s="79"/>
      <c r="G1174" s="79"/>
      <c r="H1174" s="79"/>
      <c r="I1174" s="79"/>
      <c r="J1174" s="79"/>
      <c r="K1174" s="79"/>
    </row>
    <row r="1175" spans="5:13"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5:13">
      <c r="E1176" s="79"/>
      <c r="F1176" s="79"/>
      <c r="G1176" s="79"/>
      <c r="H1176" s="79"/>
      <c r="I1176" s="79"/>
      <c r="J1176" s="79"/>
      <c r="K1176" s="79"/>
    </row>
    <row r="1177" spans="5:13">
      <c r="E1177" s="79"/>
      <c r="F1177" s="79"/>
      <c r="G1177" s="79"/>
      <c r="H1177" s="79"/>
      <c r="I1177" s="79"/>
      <c r="J1177" s="79"/>
      <c r="K1177" s="79"/>
    </row>
    <row r="1178" spans="5:13">
      <c r="E1178" s="79"/>
      <c r="F1178" s="79"/>
      <c r="G1178" s="79"/>
      <c r="H1178" s="79"/>
      <c r="I1178" s="79"/>
      <c r="J1178" s="79"/>
      <c r="K1178" s="79"/>
    </row>
    <row r="1179" spans="5:13">
      <c r="E1179" s="79"/>
      <c r="F1179" s="79"/>
      <c r="G1179" s="79"/>
      <c r="H1179" s="79"/>
      <c r="I1179" s="79"/>
      <c r="J1179" s="79"/>
      <c r="K1179" s="79"/>
    </row>
    <row r="1180" spans="5:13">
      <c r="E1180" s="79"/>
      <c r="F1180" s="79"/>
      <c r="G1180" s="79"/>
      <c r="H1180" s="79"/>
      <c r="I1180" s="79"/>
      <c r="J1180" s="79"/>
      <c r="K1180" s="79"/>
    </row>
    <row r="1181" spans="5:13">
      <c r="E1181" s="79"/>
      <c r="F1181" s="79"/>
      <c r="G1181" s="79"/>
      <c r="H1181" s="79"/>
      <c r="I1181" s="79"/>
      <c r="J1181" s="79"/>
      <c r="K1181" s="79"/>
    </row>
    <row r="1182" spans="5:13"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5:13">
      <c r="E1183" s="79"/>
      <c r="F1183" s="79"/>
      <c r="G1183" s="79"/>
      <c r="H1183" s="79"/>
      <c r="I1183" s="79"/>
      <c r="J1183" s="79"/>
      <c r="K1183" s="79"/>
    </row>
    <row r="1184" spans="5:13">
      <c r="E1184" s="79"/>
      <c r="F1184" s="79"/>
      <c r="G1184" s="79"/>
      <c r="H1184" s="79"/>
      <c r="I1184" s="79"/>
      <c r="J1184" s="79"/>
      <c r="K1184" s="79"/>
    </row>
    <row r="1185" spans="5:13">
      <c r="E1185" s="79"/>
      <c r="F1185" s="79"/>
      <c r="G1185" s="79"/>
      <c r="H1185" s="79"/>
      <c r="I1185" s="79"/>
      <c r="J1185" s="79"/>
      <c r="K1185" s="79"/>
    </row>
    <row r="1186" spans="5:13">
      <c r="E1186" s="79"/>
      <c r="F1186" s="79"/>
      <c r="G1186" s="79"/>
      <c r="H1186" s="79"/>
      <c r="I1186" s="79"/>
      <c r="J1186" s="79"/>
      <c r="K1186" s="79"/>
    </row>
    <row r="1187" spans="5:13">
      <c r="E1187" s="79"/>
      <c r="F1187" s="79"/>
      <c r="G1187" s="79"/>
      <c r="H1187" s="79"/>
      <c r="I1187" s="79"/>
      <c r="J1187" s="79"/>
      <c r="K1187" s="79"/>
    </row>
    <row r="1188" spans="5:13">
      <c r="E1188" s="79"/>
      <c r="F1188" s="79"/>
      <c r="G1188" s="79"/>
      <c r="H1188" s="79"/>
      <c r="I1188" s="79"/>
      <c r="J1188" s="79"/>
      <c r="K1188" s="79"/>
    </row>
    <row r="1189" spans="5:13"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5:13">
      <c r="E1190" s="79"/>
      <c r="F1190" s="79"/>
      <c r="G1190" s="79"/>
      <c r="H1190" s="79"/>
      <c r="I1190" s="79"/>
      <c r="J1190" s="79"/>
      <c r="K1190" s="79"/>
    </row>
    <row r="1191" spans="5:13">
      <c r="E1191" s="79"/>
      <c r="F1191" s="79"/>
      <c r="G1191" s="79"/>
      <c r="H1191" s="79"/>
      <c r="I1191" s="79"/>
      <c r="J1191" s="79"/>
      <c r="K1191" s="79"/>
    </row>
    <row r="1192" spans="5:13">
      <c r="E1192" s="79"/>
      <c r="F1192" s="79"/>
      <c r="G1192" s="79"/>
      <c r="H1192" s="79"/>
      <c r="I1192" s="79"/>
      <c r="J1192" s="79"/>
      <c r="K1192" s="79"/>
    </row>
    <row r="1193" spans="5:13">
      <c r="E1193" s="79"/>
      <c r="F1193" s="79"/>
      <c r="G1193" s="79"/>
      <c r="H1193" s="79"/>
      <c r="I1193" s="79"/>
      <c r="J1193" s="79"/>
      <c r="K1193" s="79"/>
    </row>
    <row r="1194" spans="5:13">
      <c r="E1194" s="79"/>
      <c r="F1194" s="79"/>
      <c r="G1194" s="79"/>
      <c r="H1194" s="79"/>
      <c r="I1194" s="79"/>
      <c r="J1194" s="79"/>
      <c r="K1194" s="79"/>
    </row>
    <row r="1195" spans="5:13">
      <c r="E1195" s="79"/>
      <c r="F1195" s="79"/>
      <c r="G1195" s="79"/>
      <c r="H1195" s="79"/>
      <c r="I1195" s="79"/>
      <c r="J1195" s="79"/>
      <c r="K1195" s="79"/>
    </row>
    <row r="1196" spans="5:13"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5:13">
      <c r="E1197" s="79"/>
      <c r="F1197" s="79"/>
      <c r="G1197" s="79"/>
      <c r="H1197" s="79"/>
      <c r="I1197" s="79"/>
      <c r="J1197" s="79"/>
      <c r="K1197" s="79"/>
    </row>
    <row r="1198" spans="5:13">
      <c r="E1198" s="79"/>
      <c r="F1198" s="79"/>
      <c r="G1198" s="79"/>
      <c r="H1198" s="79"/>
      <c r="I1198" s="79"/>
      <c r="J1198" s="79"/>
      <c r="K1198" s="79"/>
    </row>
    <row r="1199" spans="5:13">
      <c r="E1199" s="79"/>
      <c r="F1199" s="79"/>
      <c r="G1199" s="79"/>
      <c r="H1199" s="79"/>
      <c r="I1199" s="79"/>
      <c r="J1199" s="79"/>
      <c r="K1199" s="79"/>
    </row>
    <row r="1200" spans="5:13">
      <c r="E1200" s="79"/>
      <c r="F1200" s="79"/>
      <c r="G1200" s="79"/>
      <c r="H1200" s="79"/>
      <c r="I1200" s="79"/>
      <c r="J1200" s="79"/>
      <c r="K1200" s="79"/>
    </row>
    <row r="1201" spans="5:13">
      <c r="E1201" s="79"/>
      <c r="F1201" s="79"/>
      <c r="G1201" s="79"/>
      <c r="H1201" s="79"/>
      <c r="I1201" s="79"/>
      <c r="J1201" s="79"/>
      <c r="K1201" s="79"/>
    </row>
    <row r="1202" spans="5:13">
      <c r="E1202" s="79"/>
      <c r="F1202" s="79"/>
      <c r="G1202" s="79"/>
      <c r="H1202" s="79"/>
      <c r="I1202" s="79"/>
      <c r="J1202" s="79"/>
      <c r="K1202" s="79"/>
    </row>
    <row r="1203" spans="5:13"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5:13">
      <c r="E1204" s="79"/>
      <c r="F1204" s="79"/>
      <c r="G1204" s="79"/>
      <c r="H1204" s="79"/>
      <c r="I1204" s="79"/>
      <c r="J1204" s="79"/>
      <c r="K1204" s="79"/>
    </row>
    <row r="1205" spans="5:13">
      <c r="E1205" s="79"/>
      <c r="F1205" s="79"/>
      <c r="G1205" s="79"/>
      <c r="H1205" s="79"/>
      <c r="I1205" s="79"/>
      <c r="J1205" s="79"/>
      <c r="K1205" s="79"/>
    </row>
    <row r="1206" spans="5:13">
      <c r="E1206" s="79"/>
      <c r="F1206" s="79"/>
      <c r="G1206" s="79"/>
      <c r="H1206" s="79"/>
      <c r="I1206" s="79"/>
      <c r="J1206" s="79"/>
      <c r="K1206" s="79"/>
    </row>
    <row r="1207" spans="5:13">
      <c r="E1207" s="79"/>
      <c r="F1207" s="79"/>
      <c r="G1207" s="79"/>
      <c r="H1207" s="79"/>
      <c r="I1207" s="79"/>
      <c r="J1207" s="79"/>
      <c r="K1207" s="79"/>
    </row>
    <row r="1208" spans="5:13">
      <c r="E1208" s="79"/>
      <c r="F1208" s="79"/>
      <c r="G1208" s="79"/>
      <c r="H1208" s="79"/>
      <c r="I1208" s="79"/>
      <c r="J1208" s="79"/>
      <c r="K1208" s="79"/>
    </row>
    <row r="1209" spans="5:13">
      <c r="E1209" s="79"/>
      <c r="F1209" s="79"/>
      <c r="G1209" s="79"/>
      <c r="H1209" s="79"/>
      <c r="I1209" s="79"/>
      <c r="J1209" s="79"/>
      <c r="K1209" s="79"/>
    </row>
    <row r="1210" spans="5:13"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5:13">
      <c r="E1211" s="79"/>
      <c r="F1211" s="79"/>
      <c r="G1211" s="79"/>
      <c r="H1211" s="79"/>
      <c r="I1211" s="79"/>
      <c r="J1211" s="79"/>
      <c r="K1211" s="79"/>
    </row>
    <row r="1212" spans="5:13">
      <c r="E1212" s="79"/>
      <c r="F1212" s="79"/>
      <c r="G1212" s="79"/>
      <c r="H1212" s="79"/>
      <c r="I1212" s="79"/>
      <c r="J1212" s="79"/>
      <c r="K1212" s="79"/>
    </row>
    <row r="1213" spans="5:13">
      <c r="E1213" s="79"/>
      <c r="F1213" s="79"/>
      <c r="G1213" s="79"/>
      <c r="H1213" s="79"/>
      <c r="I1213" s="79"/>
      <c r="J1213" s="79"/>
      <c r="K1213" s="79"/>
    </row>
    <row r="1214" spans="5:13">
      <c r="E1214" s="79"/>
      <c r="F1214" s="79"/>
      <c r="G1214" s="79"/>
      <c r="H1214" s="79"/>
      <c r="I1214" s="79"/>
      <c r="J1214" s="79"/>
      <c r="K1214" s="79"/>
    </row>
    <row r="1215" spans="5:13">
      <c r="E1215" s="79"/>
      <c r="F1215" s="79"/>
      <c r="G1215" s="79"/>
      <c r="H1215" s="79"/>
      <c r="I1215" s="79"/>
      <c r="J1215" s="79"/>
      <c r="K1215" s="79"/>
    </row>
    <row r="1216" spans="5:13">
      <c r="E1216" s="79"/>
      <c r="F1216" s="79"/>
      <c r="G1216" s="79"/>
      <c r="H1216" s="79"/>
      <c r="I1216" s="79"/>
      <c r="J1216" s="79"/>
      <c r="K1216" s="79"/>
    </row>
    <row r="1217" spans="5:13"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5:13">
      <c r="E1218" s="79"/>
      <c r="F1218" s="79"/>
      <c r="G1218" s="79"/>
      <c r="H1218" s="79"/>
      <c r="I1218" s="79"/>
      <c r="J1218" s="79"/>
      <c r="K1218" s="79"/>
    </row>
    <row r="1219" spans="5:13">
      <c r="E1219" s="79"/>
      <c r="F1219" s="79"/>
      <c r="G1219" s="79"/>
      <c r="H1219" s="79"/>
      <c r="I1219" s="79"/>
      <c r="J1219" s="79"/>
      <c r="K1219" s="79"/>
    </row>
    <row r="1220" spans="5:13">
      <c r="E1220" s="79"/>
      <c r="F1220" s="79"/>
      <c r="G1220" s="79"/>
      <c r="H1220" s="79"/>
      <c r="I1220" s="79"/>
      <c r="J1220" s="79"/>
      <c r="K1220" s="79"/>
    </row>
    <row r="1221" spans="5:13">
      <c r="E1221" s="79"/>
      <c r="F1221" s="79"/>
      <c r="G1221" s="79"/>
      <c r="H1221" s="79"/>
      <c r="I1221" s="79"/>
      <c r="J1221" s="79"/>
      <c r="K1221" s="79"/>
    </row>
    <row r="1222" spans="5:13">
      <c r="E1222" s="79"/>
      <c r="F1222" s="79"/>
      <c r="G1222" s="79"/>
      <c r="H1222" s="79"/>
      <c r="I1222" s="79"/>
      <c r="J1222" s="79"/>
      <c r="K1222" s="79"/>
    </row>
    <row r="1223" spans="5:13">
      <c r="E1223" s="79"/>
      <c r="F1223" s="79"/>
      <c r="G1223" s="79"/>
      <c r="H1223" s="79"/>
      <c r="I1223" s="79"/>
      <c r="J1223" s="79"/>
      <c r="K1223" s="79"/>
    </row>
    <row r="1224" spans="5:13"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5:13">
      <c r="E1225" s="79"/>
      <c r="F1225" s="79"/>
      <c r="G1225" s="79"/>
      <c r="H1225" s="79"/>
      <c r="I1225" s="79"/>
      <c r="J1225" s="79"/>
      <c r="K1225" s="79"/>
    </row>
    <row r="1226" spans="5:13">
      <c r="E1226" s="79"/>
      <c r="F1226" s="79"/>
      <c r="G1226" s="79"/>
      <c r="H1226" s="79"/>
      <c r="I1226" s="79"/>
      <c r="J1226" s="79"/>
      <c r="K1226" s="79"/>
    </row>
    <row r="1227" spans="5:13">
      <c r="E1227" s="79"/>
      <c r="F1227" s="79"/>
      <c r="G1227" s="79"/>
      <c r="H1227" s="79"/>
      <c r="I1227" s="79"/>
      <c r="J1227" s="79"/>
      <c r="K1227" s="79"/>
    </row>
    <row r="1228" spans="5:13">
      <c r="E1228" s="79"/>
      <c r="F1228" s="79"/>
      <c r="G1228" s="79"/>
      <c r="H1228" s="79"/>
      <c r="I1228" s="79"/>
      <c r="J1228" s="79"/>
      <c r="K1228" s="79"/>
    </row>
    <row r="1229" spans="5:13">
      <c r="E1229" s="79"/>
      <c r="F1229" s="79"/>
      <c r="G1229" s="79"/>
      <c r="H1229" s="79"/>
      <c r="I1229" s="79"/>
      <c r="J1229" s="79"/>
      <c r="K1229" s="79"/>
    </row>
    <row r="1230" spans="5:13">
      <c r="E1230" s="79"/>
      <c r="F1230" s="79"/>
      <c r="G1230" s="79"/>
      <c r="H1230" s="79"/>
      <c r="I1230" s="79"/>
      <c r="J1230" s="79"/>
      <c r="K1230" s="79"/>
    </row>
    <row r="1231" spans="5:13"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5:13">
      <c r="E1232" s="79"/>
      <c r="F1232" s="79"/>
      <c r="G1232" s="79"/>
      <c r="H1232" s="79"/>
      <c r="I1232" s="79"/>
      <c r="J1232" s="79"/>
      <c r="K1232" s="79"/>
    </row>
    <row r="1233" spans="5:13">
      <c r="E1233" s="79"/>
      <c r="F1233" s="79"/>
      <c r="G1233" s="79"/>
      <c r="H1233" s="79"/>
      <c r="I1233" s="79"/>
      <c r="J1233" s="79"/>
      <c r="K1233" s="79"/>
    </row>
    <row r="1234" spans="5:13">
      <c r="E1234" s="79"/>
      <c r="F1234" s="79"/>
      <c r="G1234" s="79"/>
      <c r="H1234" s="79"/>
      <c r="I1234" s="79"/>
      <c r="J1234" s="79"/>
      <c r="K1234" s="79"/>
    </row>
    <row r="1235" spans="5:13">
      <c r="E1235" s="79"/>
      <c r="F1235" s="79"/>
      <c r="G1235" s="79"/>
      <c r="H1235" s="79"/>
      <c r="I1235" s="79"/>
      <c r="J1235" s="79"/>
      <c r="K1235" s="79"/>
    </row>
    <row r="1236" spans="5:13">
      <c r="E1236" s="79"/>
      <c r="F1236" s="79"/>
      <c r="G1236" s="79"/>
      <c r="H1236" s="79"/>
      <c r="I1236" s="79"/>
      <c r="J1236" s="79"/>
      <c r="K1236" s="79"/>
    </row>
    <row r="1237" spans="5:13">
      <c r="E1237" s="79"/>
      <c r="F1237" s="79"/>
      <c r="G1237" s="79"/>
      <c r="H1237" s="79"/>
      <c r="I1237" s="79"/>
      <c r="J1237" s="79"/>
      <c r="K1237" s="79"/>
    </row>
    <row r="1238" spans="5:13"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5:13">
      <c r="E1239" s="79"/>
      <c r="F1239" s="79"/>
      <c r="G1239" s="79"/>
      <c r="H1239" s="79"/>
      <c r="I1239" s="79"/>
      <c r="J1239" s="79"/>
      <c r="K1239" s="79"/>
    </row>
    <row r="1240" spans="5:13">
      <c r="E1240" s="79"/>
      <c r="F1240" s="79"/>
      <c r="G1240" s="79"/>
      <c r="H1240" s="79"/>
      <c r="I1240" s="79"/>
      <c r="J1240" s="79"/>
      <c r="K1240" s="79"/>
    </row>
    <row r="1241" spans="5:13">
      <c r="E1241" s="79"/>
      <c r="F1241" s="79"/>
      <c r="G1241" s="79"/>
      <c r="H1241" s="79"/>
      <c r="I1241" s="79"/>
      <c r="J1241" s="79"/>
      <c r="K1241" s="79"/>
    </row>
    <row r="1242" spans="5:13">
      <c r="E1242" s="79"/>
      <c r="F1242" s="79"/>
      <c r="G1242" s="79"/>
      <c r="H1242" s="79"/>
      <c r="I1242" s="79"/>
      <c r="J1242" s="79"/>
      <c r="K1242" s="79"/>
    </row>
    <row r="1243" spans="5:13">
      <c r="E1243" s="79"/>
      <c r="F1243" s="79"/>
      <c r="G1243" s="79"/>
      <c r="H1243" s="79"/>
      <c r="I1243" s="79"/>
      <c r="J1243" s="79"/>
      <c r="K1243" s="79"/>
    </row>
    <row r="1244" spans="5:13">
      <c r="E1244" s="79"/>
      <c r="F1244" s="79"/>
      <c r="G1244" s="79"/>
      <c r="H1244" s="79"/>
      <c r="I1244" s="79"/>
      <c r="J1244" s="79"/>
      <c r="K1244" s="79"/>
    </row>
    <row r="1245" spans="5:13"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5:13">
      <c r="E1246" s="79"/>
      <c r="F1246" s="79"/>
      <c r="G1246" s="79"/>
      <c r="H1246" s="79"/>
      <c r="I1246" s="79"/>
      <c r="J1246" s="79"/>
      <c r="K1246" s="79"/>
    </row>
    <row r="1247" spans="5:13">
      <c r="E1247" s="79"/>
      <c r="F1247" s="79"/>
      <c r="G1247" s="79"/>
      <c r="H1247" s="79"/>
      <c r="I1247" s="79"/>
      <c r="J1247" s="79"/>
      <c r="K1247" s="79"/>
    </row>
    <row r="1248" spans="5:13">
      <c r="E1248" s="79"/>
      <c r="F1248" s="79"/>
      <c r="G1248" s="79"/>
      <c r="H1248" s="79"/>
      <c r="I1248" s="79"/>
      <c r="J1248" s="79"/>
      <c r="K1248" s="79"/>
    </row>
    <row r="1249" spans="5:13">
      <c r="E1249" s="79"/>
      <c r="F1249" s="79"/>
      <c r="G1249" s="79"/>
      <c r="H1249" s="79"/>
      <c r="I1249" s="79"/>
      <c r="J1249" s="79"/>
      <c r="K1249" s="79"/>
    </row>
    <row r="1250" spans="5:13">
      <c r="E1250" s="79"/>
      <c r="F1250" s="79"/>
      <c r="G1250" s="79"/>
      <c r="H1250" s="79"/>
      <c r="I1250" s="79"/>
      <c r="J1250" s="79"/>
      <c r="K1250" s="79"/>
    </row>
    <row r="1251" spans="5:13">
      <c r="E1251" s="79"/>
      <c r="F1251" s="79"/>
      <c r="G1251" s="79"/>
      <c r="H1251" s="79"/>
      <c r="I1251" s="79"/>
      <c r="J1251" s="79"/>
      <c r="K1251" s="79"/>
    </row>
    <row r="1252" spans="5:13"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5:13">
      <c r="E1253" s="79"/>
      <c r="F1253" s="79"/>
      <c r="G1253" s="79"/>
      <c r="H1253" s="79"/>
      <c r="I1253" s="79"/>
      <c r="J1253" s="79"/>
      <c r="K1253" s="79"/>
    </row>
    <row r="1254" spans="5:13">
      <c r="E1254" s="79"/>
      <c r="F1254" s="79"/>
      <c r="G1254" s="79"/>
      <c r="H1254" s="79"/>
      <c r="I1254" s="79"/>
      <c r="J1254" s="79"/>
      <c r="K1254" s="79"/>
    </row>
    <row r="1255" spans="5:13">
      <c r="E1255" s="79"/>
      <c r="F1255" s="79"/>
      <c r="G1255" s="79"/>
      <c r="H1255" s="79"/>
      <c r="I1255" s="79"/>
      <c r="J1255" s="79"/>
      <c r="K1255" s="79"/>
    </row>
    <row r="1256" spans="5:13">
      <c r="E1256" s="79"/>
      <c r="F1256" s="79"/>
      <c r="G1256" s="79"/>
      <c r="H1256" s="79"/>
      <c r="I1256" s="79"/>
      <c r="J1256" s="79"/>
      <c r="K1256" s="79"/>
    </row>
    <row r="1257" spans="5:13">
      <c r="E1257" s="79"/>
      <c r="F1257" s="79"/>
      <c r="G1257" s="79"/>
      <c r="H1257" s="79"/>
      <c r="I1257" s="79"/>
      <c r="J1257" s="79"/>
      <c r="K1257" s="79"/>
    </row>
    <row r="1258" spans="5:13">
      <c r="E1258" s="79"/>
      <c r="F1258" s="79"/>
      <c r="G1258" s="79"/>
      <c r="H1258" s="79"/>
      <c r="I1258" s="79"/>
      <c r="J1258" s="79"/>
      <c r="K1258" s="79"/>
    </row>
    <row r="1259" spans="5:13"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5:13">
      <c r="E1260" s="79"/>
      <c r="F1260" s="79"/>
      <c r="G1260" s="79"/>
      <c r="H1260" s="79"/>
      <c r="I1260" s="79"/>
      <c r="J1260" s="79"/>
      <c r="K1260" s="79"/>
    </row>
    <row r="1261" spans="5:13">
      <c r="E1261" s="79"/>
      <c r="F1261" s="79"/>
      <c r="G1261" s="79"/>
      <c r="H1261" s="79"/>
      <c r="I1261" s="79"/>
      <c r="J1261" s="79"/>
      <c r="K1261" s="79"/>
    </row>
    <row r="1262" spans="5:13">
      <c r="E1262" s="79"/>
      <c r="F1262" s="79"/>
      <c r="G1262" s="79"/>
      <c r="H1262" s="79"/>
      <c r="I1262" s="79"/>
      <c r="J1262" s="79"/>
      <c r="K1262" s="79"/>
    </row>
    <row r="1263" spans="5:13">
      <c r="E1263" s="79"/>
      <c r="F1263" s="79"/>
      <c r="G1263" s="79"/>
      <c r="H1263" s="79"/>
      <c r="I1263" s="79"/>
      <c r="J1263" s="79"/>
      <c r="K1263" s="79"/>
    </row>
    <row r="1264" spans="5:13">
      <c r="E1264" s="79"/>
      <c r="F1264" s="79"/>
      <c r="G1264" s="79"/>
      <c r="H1264" s="79"/>
      <c r="I1264" s="79"/>
      <c r="J1264" s="79"/>
      <c r="K1264" s="79"/>
    </row>
    <row r="1265" spans="5:13">
      <c r="E1265" s="79"/>
      <c r="F1265" s="79"/>
      <c r="G1265" s="79"/>
      <c r="H1265" s="79"/>
      <c r="I1265" s="79"/>
      <c r="J1265" s="79"/>
      <c r="K1265" s="79"/>
    </row>
    <row r="1266" spans="5:13"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5:13">
      <c r="E1267" s="79"/>
      <c r="F1267" s="79"/>
      <c r="G1267" s="79"/>
      <c r="H1267" s="79"/>
      <c r="I1267" s="79"/>
      <c r="J1267" s="79"/>
      <c r="K1267" s="79"/>
    </row>
    <row r="1268" spans="5:13">
      <c r="E1268" s="79"/>
      <c r="F1268" s="79"/>
      <c r="G1268" s="79"/>
      <c r="H1268" s="79"/>
      <c r="I1268" s="79"/>
      <c r="J1268" s="79"/>
      <c r="K1268" s="79"/>
    </row>
    <row r="1269" spans="5:13">
      <c r="E1269" s="79"/>
      <c r="F1269" s="79"/>
      <c r="G1269" s="79"/>
      <c r="H1269" s="79"/>
      <c r="I1269" s="79"/>
      <c r="J1269" s="79"/>
      <c r="K1269" s="79"/>
    </row>
    <row r="1270" spans="5:13">
      <c r="E1270" s="79"/>
      <c r="F1270" s="79"/>
      <c r="G1270" s="79"/>
      <c r="H1270" s="79"/>
      <c r="I1270" s="79"/>
      <c r="J1270" s="79"/>
      <c r="K1270" s="79"/>
    </row>
    <row r="1271" spans="5:13">
      <c r="E1271" s="79"/>
      <c r="F1271" s="79"/>
      <c r="G1271" s="79"/>
      <c r="H1271" s="79"/>
      <c r="I1271" s="79"/>
      <c r="J1271" s="79"/>
      <c r="K1271" s="79"/>
    </row>
    <row r="1272" spans="5:13">
      <c r="E1272" s="79"/>
      <c r="F1272" s="79"/>
      <c r="G1272" s="79"/>
      <c r="H1272" s="79"/>
      <c r="I1272" s="79"/>
      <c r="J1272" s="79"/>
      <c r="K1272" s="79"/>
    </row>
    <row r="1273" spans="5:13"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5:13">
      <c r="E1274" s="79"/>
      <c r="F1274" s="79"/>
      <c r="G1274" s="79"/>
      <c r="H1274" s="79"/>
      <c r="I1274" s="79"/>
      <c r="J1274" s="79"/>
      <c r="K1274" s="79"/>
    </row>
    <row r="1275" spans="5:13">
      <c r="E1275" s="79"/>
      <c r="F1275" s="79"/>
      <c r="G1275" s="79"/>
      <c r="H1275" s="79"/>
      <c r="I1275" s="79"/>
      <c r="J1275" s="79"/>
      <c r="K1275" s="79"/>
    </row>
    <row r="1276" spans="5:13">
      <c r="E1276" s="79"/>
      <c r="F1276" s="79"/>
      <c r="G1276" s="79"/>
      <c r="H1276" s="79"/>
      <c r="I1276" s="79"/>
      <c r="J1276" s="79"/>
      <c r="K1276" s="79"/>
    </row>
    <row r="1277" spans="5:13">
      <c r="E1277" s="79"/>
      <c r="F1277" s="79"/>
      <c r="G1277" s="79"/>
      <c r="H1277" s="79"/>
      <c r="I1277" s="79"/>
      <c r="J1277" s="79"/>
      <c r="K1277" s="79"/>
    </row>
    <row r="1278" spans="5:13">
      <c r="E1278" s="79"/>
      <c r="F1278" s="79"/>
      <c r="G1278" s="79"/>
      <c r="H1278" s="79"/>
      <c r="I1278" s="79"/>
      <c r="J1278" s="79"/>
      <c r="K1278" s="79"/>
    </row>
    <row r="1279" spans="5:13">
      <c r="E1279" s="79"/>
      <c r="F1279" s="79"/>
      <c r="G1279" s="79"/>
      <c r="H1279" s="79"/>
      <c r="I1279" s="79"/>
      <c r="J1279" s="79"/>
      <c r="K1279" s="79"/>
    </row>
    <row r="1280" spans="5:13"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5:13">
      <c r="E1281" s="79"/>
      <c r="F1281" s="79"/>
      <c r="G1281" s="79"/>
      <c r="H1281" s="79"/>
      <c r="I1281" s="79"/>
      <c r="J1281" s="79"/>
      <c r="K1281" s="79"/>
    </row>
    <row r="1282" spans="5:13">
      <c r="E1282" s="79"/>
      <c r="F1282" s="79"/>
      <c r="G1282" s="79"/>
      <c r="H1282" s="79"/>
      <c r="I1282" s="79"/>
      <c r="J1282" s="79"/>
      <c r="K1282" s="79"/>
    </row>
    <row r="1283" spans="5:13">
      <c r="E1283" s="79"/>
      <c r="F1283" s="79"/>
      <c r="G1283" s="79"/>
      <c r="H1283" s="79"/>
      <c r="I1283" s="79"/>
      <c r="J1283" s="79"/>
      <c r="K1283" s="79"/>
    </row>
    <row r="1284" spans="5:13">
      <c r="E1284" s="79"/>
      <c r="F1284" s="79"/>
      <c r="G1284" s="79"/>
      <c r="H1284" s="79"/>
      <c r="I1284" s="79"/>
      <c r="J1284" s="79"/>
      <c r="K1284" s="79"/>
    </row>
    <row r="1285" spans="5:13">
      <c r="E1285" s="79"/>
      <c r="F1285" s="79"/>
      <c r="G1285" s="79"/>
      <c r="H1285" s="79"/>
      <c r="I1285" s="79"/>
      <c r="J1285" s="79"/>
      <c r="K1285" s="79"/>
    </row>
    <row r="1286" spans="5:13">
      <c r="E1286" s="79"/>
      <c r="F1286" s="79"/>
      <c r="G1286" s="79"/>
      <c r="H1286" s="79"/>
      <c r="I1286" s="79"/>
      <c r="J1286" s="79"/>
      <c r="K1286" s="79"/>
    </row>
    <row r="1287" spans="5:13"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5:13">
      <c r="E1288" s="79"/>
      <c r="F1288" s="79"/>
      <c r="G1288" s="79"/>
      <c r="H1288" s="79"/>
      <c r="I1288" s="79"/>
      <c r="J1288" s="79"/>
      <c r="K1288" s="79"/>
    </row>
    <row r="1289" spans="5:13">
      <c r="E1289" s="79"/>
      <c r="F1289" s="79"/>
      <c r="G1289" s="79"/>
      <c r="H1289" s="79"/>
      <c r="I1289" s="79"/>
      <c r="J1289" s="79"/>
      <c r="K1289" s="79"/>
    </row>
    <row r="1290" spans="5:13">
      <c r="E1290" s="79"/>
      <c r="F1290" s="79"/>
      <c r="G1290" s="79"/>
      <c r="H1290" s="79"/>
      <c r="I1290" s="79"/>
      <c r="J1290" s="79"/>
      <c r="K1290" s="79"/>
    </row>
    <row r="1291" spans="5:13">
      <c r="E1291" s="79"/>
      <c r="F1291" s="79"/>
      <c r="G1291" s="79"/>
      <c r="H1291" s="79"/>
      <c r="I1291" s="79"/>
      <c r="J1291" s="79"/>
      <c r="K1291" s="79"/>
    </row>
    <row r="1292" spans="5:13">
      <c r="E1292" s="79"/>
      <c r="F1292" s="79"/>
      <c r="G1292" s="79"/>
      <c r="H1292" s="79"/>
      <c r="I1292" s="79"/>
      <c r="J1292" s="79"/>
      <c r="K1292" s="79"/>
    </row>
    <row r="1293" spans="5:13">
      <c r="E1293" s="79"/>
      <c r="F1293" s="79"/>
      <c r="G1293" s="79"/>
      <c r="H1293" s="79"/>
      <c r="I1293" s="79"/>
      <c r="J1293" s="79"/>
      <c r="K1293" s="79"/>
    </row>
    <row r="1294" spans="5:13">
      <c r="E1294" s="79"/>
      <c r="F1294" s="79"/>
      <c r="G1294" s="79"/>
      <c r="H1294" s="79"/>
      <c r="I1294" s="79"/>
      <c r="J1294" s="79"/>
      <c r="K1294" s="79"/>
    </row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4"/>
  <sheetViews>
    <sheetView workbookViewId="0">
      <pane xSplit="1" ySplit="5" topLeftCell="N132" activePane="bottomRight" state="frozen"/>
      <selection activeCell="I20" sqref="I20"/>
      <selection pane="topRight" activeCell="I20" sqref="I20"/>
      <selection pane="bottomLeft" activeCell="I20" sqref="I20"/>
      <selection pane="bottomRight" activeCell="J57" sqref="J57"/>
    </sheetView>
  </sheetViews>
  <sheetFormatPr defaultRowHeight="15"/>
  <cols>
    <col min="1" max="1" width="28.28515625" customWidth="1"/>
    <col min="2" max="2" width="17.85546875" customWidth="1"/>
    <col min="3" max="3" width="15.5703125" customWidth="1"/>
    <col min="4" max="4" width="17.85546875" customWidth="1"/>
    <col min="5" max="5" width="16.140625" customWidth="1"/>
    <col min="6" max="7" width="14.42578125" customWidth="1"/>
    <col min="8" max="8" width="4.140625" customWidth="1"/>
    <col min="9" max="9" width="26.5703125" customWidth="1"/>
    <col min="10" max="10" width="10.140625" bestFit="1" customWidth="1"/>
    <col min="15" max="15" width="22.140625" customWidth="1"/>
  </cols>
  <sheetData>
    <row r="1" spans="1:17">
      <c r="A1" s="80" t="s">
        <v>685</v>
      </c>
    </row>
    <row r="2" spans="1:17">
      <c r="A2" s="80" t="s">
        <v>676</v>
      </c>
    </row>
    <row r="3" spans="1:17">
      <c r="A3" s="78" t="s">
        <v>59</v>
      </c>
      <c r="B3" t="s">
        <v>438</v>
      </c>
    </row>
    <row r="4" spans="1:17">
      <c r="A4" s="80"/>
    </row>
    <row r="5" spans="1:17" s="77" customFormat="1" ht="54.75" customHeight="1">
      <c r="A5" s="236" t="s">
        <v>17</v>
      </c>
      <c r="B5" s="236" t="s">
        <v>254</v>
      </c>
      <c r="C5" s="212" t="s">
        <v>731</v>
      </c>
      <c r="D5" s="212" t="s">
        <v>733</v>
      </c>
      <c r="E5" s="212" t="s">
        <v>732</v>
      </c>
      <c r="F5" s="212" t="s">
        <v>734</v>
      </c>
      <c r="G5" s="212"/>
      <c r="H5"/>
      <c r="J5" s="77" t="s">
        <v>673</v>
      </c>
      <c r="K5" s="77" t="s">
        <v>674</v>
      </c>
      <c r="P5" s="77" t="s">
        <v>673</v>
      </c>
      <c r="Q5" s="77" t="s">
        <v>674</v>
      </c>
    </row>
    <row r="6" spans="1:17">
      <c r="A6" t="s">
        <v>151</v>
      </c>
      <c r="B6" t="s">
        <v>50</v>
      </c>
      <c r="C6" s="76">
        <v>0</v>
      </c>
      <c r="D6" s="79">
        <v>0</v>
      </c>
      <c r="E6" s="76">
        <v>0</v>
      </c>
      <c r="F6" s="79">
        <v>0</v>
      </c>
      <c r="G6" s="79"/>
      <c r="I6" s="79"/>
      <c r="J6" s="79"/>
      <c r="K6" s="79"/>
      <c r="O6" s="409" t="str">
        <f>I8</f>
        <v>academy of trades and technology Total</v>
      </c>
      <c r="P6" s="409" t="str">
        <f t="shared" ref="P6:Q6" si="0">J8</f>
        <v>N/A</v>
      </c>
      <c r="Q6" s="409" t="str">
        <f t="shared" si="0"/>
        <v>N/A</v>
      </c>
    </row>
    <row r="7" spans="1:17">
      <c r="B7" t="s">
        <v>51</v>
      </c>
      <c r="C7" s="76">
        <v>0</v>
      </c>
      <c r="D7" s="79">
        <v>0</v>
      </c>
      <c r="E7" s="76">
        <v>0</v>
      </c>
      <c r="F7" s="79">
        <v>0</v>
      </c>
      <c r="G7" s="79"/>
      <c r="I7" s="79"/>
      <c r="O7" s="409" t="str">
        <f>I11</f>
        <v>ace leadership high school Total</v>
      </c>
      <c r="P7" s="409">
        <f>J11</f>
        <v>30000</v>
      </c>
      <c r="Q7" s="409">
        <f>K11</f>
        <v>31000</v>
      </c>
    </row>
    <row r="8" spans="1:17">
      <c r="A8" t="s">
        <v>257</v>
      </c>
      <c r="C8" s="76">
        <v>0</v>
      </c>
      <c r="D8" s="79">
        <v>0</v>
      </c>
      <c r="E8" s="76">
        <v>0</v>
      </c>
      <c r="F8" s="79">
        <v>0</v>
      </c>
      <c r="G8" s="79"/>
      <c r="I8" s="79" t="str">
        <f>A8</f>
        <v>academy of trades and technology Total</v>
      </c>
      <c r="J8" s="126" t="str">
        <f>IF(C8=0,"N/A",D8/C8)</f>
        <v>N/A</v>
      </c>
      <c r="K8" s="126" t="str">
        <f>IF(E8=0,"N/A",F8/E8)</f>
        <v>N/A</v>
      </c>
      <c r="L8" t="s">
        <v>675</v>
      </c>
      <c r="O8" s="409" t="str">
        <f>I14</f>
        <v>Alamogordo Total</v>
      </c>
      <c r="P8" s="409">
        <f>J14</f>
        <v>24905.048455284552</v>
      </c>
      <c r="Q8" s="409">
        <f>K14</f>
        <v>24905.048455284552</v>
      </c>
    </row>
    <row r="9" spans="1:17">
      <c r="A9" t="s">
        <v>153</v>
      </c>
      <c r="B9" t="s">
        <v>50</v>
      </c>
      <c r="C9" s="76">
        <v>1</v>
      </c>
      <c r="D9" s="79">
        <v>30000</v>
      </c>
      <c r="E9" s="76">
        <v>1</v>
      </c>
      <c r="F9" s="79">
        <v>31000</v>
      </c>
      <c r="G9" s="79"/>
      <c r="I9" s="79"/>
      <c r="O9" s="409" t="str">
        <f>I17</f>
        <v>albuquerque Total</v>
      </c>
      <c r="P9" s="409">
        <f>J17</f>
        <v>29272.471513583459</v>
      </c>
      <c r="Q9" s="409">
        <f>K17</f>
        <v>28969.376571798188</v>
      </c>
    </row>
    <row r="10" spans="1:17">
      <c r="B10" t="s">
        <v>51</v>
      </c>
      <c r="C10" s="76">
        <v>0</v>
      </c>
      <c r="D10" s="79">
        <v>0</v>
      </c>
      <c r="E10" s="76">
        <v>0</v>
      </c>
      <c r="F10" s="79">
        <v>0</v>
      </c>
      <c r="G10" s="79"/>
      <c r="I10" s="79"/>
      <c r="J10" s="79"/>
      <c r="K10" s="79"/>
      <c r="O10" s="409" t="str">
        <f>I20</f>
        <v>albuquerque institute for math and science Total</v>
      </c>
      <c r="P10" s="409" t="str">
        <f>J20</f>
        <v>N/A</v>
      </c>
      <c r="Q10" s="409" t="str">
        <f>K20</f>
        <v>N/A</v>
      </c>
    </row>
    <row r="11" spans="1:17">
      <c r="A11" t="s">
        <v>258</v>
      </c>
      <c r="C11" s="76">
        <v>1</v>
      </c>
      <c r="D11" s="79">
        <v>30000</v>
      </c>
      <c r="E11" s="76">
        <v>1</v>
      </c>
      <c r="F11" s="79">
        <v>31000</v>
      </c>
      <c r="G11" s="79"/>
      <c r="I11" s="79" t="str">
        <f>A11</f>
        <v>ace leadership high school Total</v>
      </c>
      <c r="J11" s="126">
        <f>IF(C11=0,"N/A",D11/C11)</f>
        <v>30000</v>
      </c>
      <c r="K11" s="126">
        <f>IF(E11=0,"N/A",F11/E11)</f>
        <v>31000</v>
      </c>
      <c r="O11" s="409" t="str">
        <f>I23</f>
        <v>albuquerque school of excellence Total</v>
      </c>
      <c r="P11" s="409" t="str">
        <f>J23</f>
        <v>N/A</v>
      </c>
      <c r="Q11" s="409" t="str">
        <f>K23</f>
        <v>N/A</v>
      </c>
    </row>
    <row r="12" spans="1:17">
      <c r="A12" t="s">
        <v>668</v>
      </c>
      <c r="B12" t="s">
        <v>50</v>
      </c>
      <c r="C12" s="76">
        <v>15</v>
      </c>
      <c r="D12" s="79">
        <v>588649.84</v>
      </c>
      <c r="E12" s="76">
        <v>15</v>
      </c>
      <c r="F12" s="79">
        <v>588649.84</v>
      </c>
      <c r="G12" s="79"/>
      <c r="I12" s="79"/>
      <c r="J12" s="79"/>
      <c r="K12" s="79"/>
      <c r="L12" t="s">
        <v>675</v>
      </c>
      <c r="O12" s="409" t="str">
        <f>I26</f>
        <v>albuquerque sign language academy Total</v>
      </c>
      <c r="P12" s="409">
        <f>J26</f>
        <v>14260</v>
      </c>
      <c r="Q12" s="409">
        <f>K26</f>
        <v>14260</v>
      </c>
    </row>
    <row r="13" spans="1:17">
      <c r="B13" t="s">
        <v>51</v>
      </c>
      <c r="C13" s="76">
        <v>46.5</v>
      </c>
      <c r="D13" s="79">
        <v>943010.64</v>
      </c>
      <c r="E13" s="76">
        <v>46.5</v>
      </c>
      <c r="F13" s="79">
        <v>943010.64</v>
      </c>
      <c r="G13" s="79"/>
      <c r="I13" s="79"/>
      <c r="J13" s="79"/>
      <c r="K13" s="79"/>
      <c r="O13" s="409" t="str">
        <f>I29</f>
        <v>aldo leopold charter school Total</v>
      </c>
      <c r="P13" s="409">
        <f>J29</f>
        <v>24790.909090909092</v>
      </c>
      <c r="Q13" s="409">
        <f>K29</f>
        <v>25311.688311688311</v>
      </c>
    </row>
    <row r="14" spans="1:17">
      <c r="A14" t="s">
        <v>742</v>
      </c>
      <c r="C14" s="76">
        <v>61.5</v>
      </c>
      <c r="D14" s="79">
        <v>1531660.48</v>
      </c>
      <c r="E14" s="76">
        <v>61.5</v>
      </c>
      <c r="F14" s="79">
        <v>1531660.48</v>
      </c>
      <c r="G14" s="79"/>
      <c r="I14" s="79" t="str">
        <f>A14</f>
        <v>Alamogordo Total</v>
      </c>
      <c r="J14" s="126">
        <f>IF(C14=0,"N/A",D14/C14)</f>
        <v>24905.048455284552</v>
      </c>
      <c r="K14" s="126">
        <f>IF(E14=0,"N/A",F14/E14)</f>
        <v>24905.048455284552</v>
      </c>
      <c r="L14" t="s">
        <v>675</v>
      </c>
      <c r="O14" s="409" t="str">
        <f>I32</f>
        <v>alma d' arte charter high school Total</v>
      </c>
      <c r="P14" s="409">
        <f>J32</f>
        <v>27122</v>
      </c>
      <c r="Q14" s="409">
        <f>K32</f>
        <v>27122</v>
      </c>
    </row>
    <row r="15" spans="1:17">
      <c r="A15" t="s">
        <v>61</v>
      </c>
      <c r="B15" t="s">
        <v>50</v>
      </c>
      <c r="C15" s="76">
        <v>213</v>
      </c>
      <c r="D15" s="79">
        <v>8286610.1799999932</v>
      </c>
      <c r="E15" s="76">
        <v>213</v>
      </c>
      <c r="F15" s="79">
        <v>8159123.8700000001</v>
      </c>
      <c r="G15" s="79"/>
      <c r="I15" s="79"/>
      <c r="O15" s="409" t="str">
        <f>I35</f>
        <v>amy biehl high school Total</v>
      </c>
      <c r="P15" s="409">
        <f>J35</f>
        <v>48233.870967741939</v>
      </c>
      <c r="Q15" s="409">
        <f>K35</f>
        <v>48233.870967741939</v>
      </c>
    </row>
    <row r="16" spans="1:17">
      <c r="B16" t="s">
        <v>51</v>
      </c>
      <c r="C16" s="76">
        <v>560</v>
      </c>
      <c r="D16" s="79">
        <v>14341010.300000023</v>
      </c>
      <c r="E16" s="76">
        <v>560</v>
      </c>
      <c r="F16" s="79">
        <v>14234204.220000001</v>
      </c>
      <c r="G16" s="79"/>
      <c r="I16" s="79"/>
      <c r="J16" s="79"/>
      <c r="K16" s="79"/>
      <c r="L16" t="s">
        <v>675</v>
      </c>
      <c r="O16" s="409" t="str">
        <f>I38</f>
        <v>animas Total</v>
      </c>
      <c r="P16" s="409">
        <f>J38</f>
        <v>31256</v>
      </c>
      <c r="Q16" s="409">
        <f>K38</f>
        <v>31551.599999999999</v>
      </c>
    </row>
    <row r="17" spans="1:17">
      <c r="A17" t="s">
        <v>259</v>
      </c>
      <c r="C17" s="76">
        <v>773</v>
      </c>
      <c r="D17" s="79">
        <v>22627620.480000015</v>
      </c>
      <c r="E17" s="76">
        <v>773</v>
      </c>
      <c r="F17" s="79">
        <v>22393328.09</v>
      </c>
      <c r="G17" s="79"/>
      <c r="I17" s="79" t="str">
        <f>A17</f>
        <v>albuquerque Total</v>
      </c>
      <c r="J17" s="126">
        <f>IF(C17=0,"N/A",D17/C17)</f>
        <v>29272.471513583459</v>
      </c>
      <c r="K17" s="126">
        <f>IF(E17=0,"N/A",F17/E17)</f>
        <v>28969.376571798188</v>
      </c>
      <c r="O17" s="409" t="str">
        <f>I41</f>
        <v>anthony charter school Total</v>
      </c>
      <c r="P17" s="409">
        <f>J41</f>
        <v>19238.599999999999</v>
      </c>
      <c r="Q17" s="409">
        <f>K41</f>
        <v>19239</v>
      </c>
    </row>
    <row r="18" spans="1:17">
      <c r="A18" t="s">
        <v>155</v>
      </c>
      <c r="B18" t="s">
        <v>50</v>
      </c>
      <c r="C18" s="76">
        <v>0</v>
      </c>
      <c r="D18" s="79">
        <v>0</v>
      </c>
      <c r="E18" s="76">
        <v>0</v>
      </c>
      <c r="F18" s="79">
        <v>0</v>
      </c>
      <c r="G18" s="79"/>
      <c r="I18" s="79"/>
      <c r="J18" s="79"/>
      <c r="K18" s="79"/>
      <c r="L18" t="s">
        <v>675</v>
      </c>
      <c r="O18" s="409" t="str">
        <f>I44</f>
        <v>artesia Total</v>
      </c>
      <c r="P18" s="409">
        <f>J44</f>
        <v>27781.857142857141</v>
      </c>
      <c r="Q18" s="409">
        <f>K44</f>
        <v>27830.799999999999</v>
      </c>
    </row>
    <row r="19" spans="1:17">
      <c r="B19" t="s">
        <v>51</v>
      </c>
      <c r="C19" s="76">
        <v>0</v>
      </c>
      <c r="D19" s="79">
        <v>0</v>
      </c>
      <c r="E19" s="76">
        <v>0</v>
      </c>
      <c r="F19" s="79">
        <v>0</v>
      </c>
      <c r="G19" s="79"/>
      <c r="I19" s="79"/>
      <c r="J19" s="79"/>
      <c r="K19" s="79"/>
      <c r="O19" s="409" t="str">
        <f>I47</f>
        <v>ask academy (the) Total</v>
      </c>
      <c r="P19" s="409" t="str">
        <f>J47</f>
        <v>N/A</v>
      </c>
      <c r="Q19" s="409" t="str">
        <f>K47</f>
        <v>N/A</v>
      </c>
    </row>
    <row r="20" spans="1:17">
      <c r="A20" t="s">
        <v>261</v>
      </c>
      <c r="C20" s="76">
        <v>0</v>
      </c>
      <c r="D20" s="79">
        <v>0</v>
      </c>
      <c r="E20" s="76">
        <v>0</v>
      </c>
      <c r="F20" s="79">
        <v>0</v>
      </c>
      <c r="G20" s="79"/>
      <c r="I20" s="79" t="str">
        <f>A20</f>
        <v>albuquerque institute for math and science Total</v>
      </c>
      <c r="J20" s="126" t="str">
        <f>IF(C20=0,"N/A",D20/C20)</f>
        <v>N/A</v>
      </c>
      <c r="K20" s="126" t="str">
        <f>IF(E20=0,"N/A",F20/E20)</f>
        <v>N/A</v>
      </c>
      <c r="L20" t="s">
        <v>675</v>
      </c>
      <c r="O20" s="409" t="str">
        <f>I50</f>
        <v>aztec Total</v>
      </c>
      <c r="P20" s="409">
        <f>J50</f>
        <v>24468.402000000002</v>
      </c>
      <c r="Q20" s="409">
        <f>K50</f>
        <v>24468.402000000002</v>
      </c>
    </row>
    <row r="21" spans="1:17">
      <c r="A21" t="s">
        <v>156</v>
      </c>
      <c r="B21" t="s">
        <v>50</v>
      </c>
      <c r="C21" s="76">
        <v>0</v>
      </c>
      <c r="D21" s="79">
        <v>0</v>
      </c>
      <c r="E21" s="76">
        <v>0</v>
      </c>
      <c r="F21" s="79">
        <v>0</v>
      </c>
      <c r="G21" s="79"/>
      <c r="I21" s="79"/>
      <c r="O21" s="409" t="str">
        <f>I53</f>
        <v>belen Total</v>
      </c>
      <c r="P21" s="409">
        <f>J53</f>
        <v>19605.796875</v>
      </c>
      <c r="Q21" s="409">
        <f>K53</f>
        <v>19605.796875</v>
      </c>
    </row>
    <row r="22" spans="1:17">
      <c r="B22" t="s">
        <v>51</v>
      </c>
      <c r="C22" s="76">
        <v>0</v>
      </c>
      <c r="D22" s="79">
        <v>0</v>
      </c>
      <c r="E22" s="76">
        <v>0</v>
      </c>
      <c r="F22" s="79">
        <v>0</v>
      </c>
      <c r="G22" s="79"/>
      <c r="I22" s="79"/>
      <c r="J22" s="79"/>
      <c r="K22" s="79"/>
      <c r="L22" t="s">
        <v>675</v>
      </c>
      <c r="O22" s="409" t="str">
        <f>I56</f>
        <v>bloomfield Total</v>
      </c>
      <c r="P22" s="409">
        <f>J56</f>
        <v>20784.273972602739</v>
      </c>
      <c r="Q22" s="409">
        <f>K56</f>
        <v>20784.273972602739</v>
      </c>
    </row>
    <row r="23" spans="1:17">
      <c r="A23" t="s">
        <v>262</v>
      </c>
      <c r="C23" s="76">
        <v>0</v>
      </c>
      <c r="D23" s="79">
        <v>0</v>
      </c>
      <c r="E23" s="76">
        <v>0</v>
      </c>
      <c r="F23" s="79">
        <v>0</v>
      </c>
      <c r="G23" s="79"/>
      <c r="I23" s="79" t="str">
        <f>A23</f>
        <v>albuquerque school of excellence Total</v>
      </c>
      <c r="J23" s="126" t="str">
        <f>IF(C23=0,"N/A",D23/C23)</f>
        <v>N/A</v>
      </c>
      <c r="K23" s="126" t="str">
        <f>IF(E23=0,"N/A",F23/E23)</f>
        <v>N/A</v>
      </c>
      <c r="O23" s="409" t="str">
        <f>I59</f>
        <v>capitan Total</v>
      </c>
      <c r="P23" s="409">
        <f>J59</f>
        <v>20675.571428571428</v>
      </c>
      <c r="Q23" s="409">
        <f>K59</f>
        <v>20676.571428571428</v>
      </c>
    </row>
    <row r="24" spans="1:17">
      <c r="A24" t="s">
        <v>158</v>
      </c>
      <c r="B24" t="s">
        <v>50</v>
      </c>
      <c r="C24" s="76">
        <v>0</v>
      </c>
      <c r="D24" s="79">
        <v>0</v>
      </c>
      <c r="E24" s="76">
        <v>0</v>
      </c>
      <c r="F24" s="79">
        <v>0</v>
      </c>
      <c r="G24" s="79"/>
      <c r="I24" s="79"/>
      <c r="J24" s="79"/>
      <c r="K24" s="79"/>
      <c r="L24" t="s">
        <v>675</v>
      </c>
      <c r="O24" s="409" t="str">
        <f>I62</f>
        <v>carinos de los ninos charter school Total</v>
      </c>
      <c r="P24" s="409" t="str">
        <f>J62</f>
        <v>N/A</v>
      </c>
      <c r="Q24" s="409" t="str">
        <f>K62</f>
        <v>N/A</v>
      </c>
    </row>
    <row r="25" spans="1:17">
      <c r="B25" t="s">
        <v>51</v>
      </c>
      <c r="C25" s="76">
        <v>0.59</v>
      </c>
      <c r="D25" s="79">
        <v>8413.4</v>
      </c>
      <c r="E25" s="76">
        <v>0.59</v>
      </c>
      <c r="F25" s="79">
        <v>8413.4</v>
      </c>
      <c r="G25" s="79"/>
      <c r="I25" s="79"/>
      <c r="J25" s="79"/>
      <c r="K25" s="79"/>
      <c r="O25" s="409" t="str">
        <f>I65</f>
        <v>carlsbad Total</v>
      </c>
      <c r="P25" s="409">
        <f>J65</f>
        <v>40755.353725490197</v>
      </c>
      <c r="Q25" s="409">
        <f>K65</f>
        <v>40755.353725490197</v>
      </c>
    </row>
    <row r="26" spans="1:17">
      <c r="A26" t="s">
        <v>263</v>
      </c>
      <c r="C26" s="76">
        <v>0.59</v>
      </c>
      <c r="D26" s="79">
        <v>8413.4</v>
      </c>
      <c r="E26" s="76">
        <v>0.59</v>
      </c>
      <c r="F26" s="79">
        <v>8413.4</v>
      </c>
      <c r="G26" s="79"/>
      <c r="I26" s="79" t="str">
        <f>A26</f>
        <v>albuquerque sign language academy Total</v>
      </c>
      <c r="J26" s="126">
        <f>IF(C26=0,"N/A",D26/C26)</f>
        <v>14260</v>
      </c>
      <c r="K26" s="126">
        <f>IF(E26=0,"N/A",F26/E26)</f>
        <v>14260</v>
      </c>
      <c r="L26" t="s">
        <v>675</v>
      </c>
      <c r="O26" s="409" t="str">
        <f>I68</f>
        <v>carrizozo Total</v>
      </c>
      <c r="P26" s="409">
        <f>J68</f>
        <v>18891.666666666668</v>
      </c>
      <c r="Q26" s="409">
        <f>K68</f>
        <v>18891.666666666668</v>
      </c>
    </row>
    <row r="27" spans="1:17">
      <c r="A27" t="s">
        <v>159</v>
      </c>
      <c r="B27" t="s">
        <v>50</v>
      </c>
      <c r="C27" s="76">
        <v>0</v>
      </c>
      <c r="D27" s="79">
        <v>0</v>
      </c>
      <c r="E27" s="76">
        <v>0</v>
      </c>
      <c r="F27" s="79">
        <v>0</v>
      </c>
      <c r="G27" s="79"/>
      <c r="I27" s="79"/>
      <c r="O27" s="409" t="str">
        <f>I71</f>
        <v>central Total</v>
      </c>
      <c r="P27" s="409">
        <f>J71</f>
        <v>32430.097931034481</v>
      </c>
      <c r="Q27" s="409">
        <f>K71</f>
        <v>32430.097931034481</v>
      </c>
    </row>
    <row r="28" spans="1:17">
      <c r="B28" t="s">
        <v>51</v>
      </c>
      <c r="C28" s="76">
        <v>0.77</v>
      </c>
      <c r="D28" s="79">
        <v>19089</v>
      </c>
      <c r="E28" s="76">
        <v>0.77</v>
      </c>
      <c r="F28" s="79">
        <v>19490</v>
      </c>
      <c r="G28" s="79"/>
      <c r="I28" s="79"/>
      <c r="J28" s="79"/>
      <c r="K28" s="79"/>
      <c r="L28" t="s">
        <v>675</v>
      </c>
      <c r="O28" s="409" t="str">
        <f>I74</f>
        <v>chama Total</v>
      </c>
      <c r="P28" s="409">
        <f>J74</f>
        <v>27191.8</v>
      </c>
      <c r="Q28" s="409">
        <f>K74</f>
        <v>27192.737499999999</v>
      </c>
    </row>
    <row r="29" spans="1:17">
      <c r="A29" t="s">
        <v>265</v>
      </c>
      <c r="C29" s="76">
        <v>0.77</v>
      </c>
      <c r="D29" s="79">
        <v>19089</v>
      </c>
      <c r="E29" s="76">
        <v>0.77</v>
      </c>
      <c r="F29" s="79">
        <v>19490</v>
      </c>
      <c r="G29" s="79"/>
      <c r="I29" s="79" t="str">
        <f>A29</f>
        <v>aldo leopold charter school Total</v>
      </c>
      <c r="J29" s="126">
        <f>IF(C29=0,"N/A",D29/C29)</f>
        <v>24790.909090909092</v>
      </c>
      <c r="K29" s="126">
        <f>IF(E29=0,"N/A",F29/E29)</f>
        <v>25311.688311688311</v>
      </c>
      <c r="O29" s="409" t="str">
        <f>I77</f>
        <v>cien aguas international school Total</v>
      </c>
      <c r="P29" s="409" t="str">
        <f>J77</f>
        <v>N/A</v>
      </c>
      <c r="Q29" s="409" t="str">
        <f>K77</f>
        <v>N/A</v>
      </c>
    </row>
    <row r="30" spans="1:17">
      <c r="A30" t="s">
        <v>161</v>
      </c>
      <c r="B30" t="s">
        <v>50</v>
      </c>
      <c r="C30" s="76">
        <v>0</v>
      </c>
      <c r="D30" s="79">
        <v>0</v>
      </c>
      <c r="E30" s="76">
        <v>0</v>
      </c>
      <c r="F30" s="79">
        <v>0</v>
      </c>
      <c r="G30" s="79"/>
      <c r="I30" s="79"/>
      <c r="J30" s="79"/>
      <c r="K30" s="79"/>
      <c r="L30" t="s">
        <v>675</v>
      </c>
      <c r="O30" s="409" t="str">
        <f>I80</f>
        <v>cimarron Total</v>
      </c>
      <c r="P30" s="409">
        <f>J80</f>
        <v>30269.75</v>
      </c>
      <c r="Q30" s="409">
        <f>K80</f>
        <v>30743</v>
      </c>
    </row>
    <row r="31" spans="1:17">
      <c r="B31" t="s">
        <v>51</v>
      </c>
      <c r="C31" s="76">
        <v>1</v>
      </c>
      <c r="D31" s="79">
        <v>27122</v>
      </c>
      <c r="E31" s="76">
        <v>1</v>
      </c>
      <c r="F31" s="79">
        <v>27122</v>
      </c>
      <c r="G31" s="79"/>
      <c r="I31" s="79"/>
      <c r="J31" s="79"/>
      <c r="K31" s="79"/>
      <c r="O31" s="409" t="str">
        <f>I83</f>
        <v>clayton Total</v>
      </c>
      <c r="P31" s="409">
        <f>J83</f>
        <v>21147.75</v>
      </c>
      <c r="Q31" s="409">
        <f>K83</f>
        <v>21148.75</v>
      </c>
    </row>
    <row r="32" spans="1:17">
      <c r="A32" t="s">
        <v>267</v>
      </c>
      <c r="C32" s="76">
        <v>1</v>
      </c>
      <c r="D32" s="79">
        <v>27122</v>
      </c>
      <c r="E32" s="76">
        <v>1</v>
      </c>
      <c r="F32" s="79">
        <v>27122</v>
      </c>
      <c r="G32" s="79"/>
      <c r="I32" s="79" t="str">
        <f>A32</f>
        <v>alma d' arte charter high school Total</v>
      </c>
      <c r="J32" s="126">
        <f>IF(C32=0,"N/A",D32/C32)</f>
        <v>27122</v>
      </c>
      <c r="K32" s="126">
        <f>IF(E32=0,"N/A",F32/E32)</f>
        <v>27122</v>
      </c>
      <c r="L32" t="s">
        <v>675</v>
      </c>
      <c r="O32" s="409" t="str">
        <f>I86</f>
        <v>cloudcroft Total</v>
      </c>
      <c r="P32" s="409">
        <f>J86</f>
        <v>21864</v>
      </c>
      <c r="Q32" s="409">
        <f>K86</f>
        <v>21864</v>
      </c>
    </row>
    <row r="33" spans="1:17">
      <c r="A33" t="s">
        <v>162</v>
      </c>
      <c r="B33" t="s">
        <v>50</v>
      </c>
      <c r="C33" s="76">
        <v>1.24</v>
      </c>
      <c r="D33" s="79">
        <v>59810</v>
      </c>
      <c r="E33" s="76">
        <v>1.24</v>
      </c>
      <c r="F33" s="79">
        <v>59810</v>
      </c>
      <c r="G33" s="79"/>
      <c r="I33" s="79"/>
      <c r="O33" s="409" t="str">
        <f>I89</f>
        <v>clovis Total</v>
      </c>
      <c r="P33" s="409">
        <f>J89</f>
        <v>22668.980645161293</v>
      </c>
      <c r="Q33" s="409">
        <f>K89</f>
        <v>22917.238709677422</v>
      </c>
    </row>
    <row r="34" spans="1:17">
      <c r="B34" t="s">
        <v>51</v>
      </c>
      <c r="C34" s="76">
        <v>0</v>
      </c>
      <c r="D34" s="79">
        <v>0</v>
      </c>
      <c r="E34" s="76">
        <v>0</v>
      </c>
      <c r="F34" s="79">
        <v>0</v>
      </c>
      <c r="G34" s="79"/>
      <c r="I34" s="79"/>
      <c r="J34" s="79"/>
      <c r="K34" s="79"/>
      <c r="L34" t="s">
        <v>675</v>
      </c>
      <c r="O34" s="409" t="str">
        <f>I92</f>
        <v>cobre Total</v>
      </c>
      <c r="P34" s="409">
        <f>J92</f>
        <v>25050.666666666668</v>
      </c>
      <c r="Q34" s="409">
        <f>K92</f>
        <v>25050.666666666668</v>
      </c>
    </row>
    <row r="35" spans="1:17">
      <c r="A35" t="s">
        <v>268</v>
      </c>
      <c r="C35" s="76">
        <v>1.24</v>
      </c>
      <c r="D35" s="79">
        <v>59810</v>
      </c>
      <c r="E35" s="76">
        <v>1.24</v>
      </c>
      <c r="F35" s="79">
        <v>59810</v>
      </c>
      <c r="G35" s="79"/>
      <c r="I35" s="79" t="str">
        <f>A35</f>
        <v>amy biehl high school Total</v>
      </c>
      <c r="J35" s="126">
        <f>IF(C35=0,"N/A",D35/C35)</f>
        <v>48233.870967741939</v>
      </c>
      <c r="K35" s="126">
        <f>IF(E35=0,"N/A",F35/E35)</f>
        <v>48233.870967741939</v>
      </c>
      <c r="O35" s="409" t="str">
        <f>I95</f>
        <v>coral community charter Total</v>
      </c>
      <c r="P35" s="409">
        <f>J95</f>
        <v>20176</v>
      </c>
      <c r="Q35" s="409">
        <f>K95</f>
        <v>20176</v>
      </c>
    </row>
    <row r="36" spans="1:17">
      <c r="A36" t="s">
        <v>62</v>
      </c>
      <c r="B36" t="s">
        <v>50</v>
      </c>
      <c r="C36" s="76">
        <v>3</v>
      </c>
      <c r="D36" s="79">
        <v>106883</v>
      </c>
      <c r="E36" s="76">
        <v>3</v>
      </c>
      <c r="F36" s="79">
        <v>108150</v>
      </c>
      <c r="G36" s="79"/>
      <c r="I36" s="79"/>
      <c r="J36" s="79"/>
      <c r="K36" s="79"/>
      <c r="L36" t="s">
        <v>675</v>
      </c>
      <c r="O36" s="409" t="str">
        <f>I98</f>
        <v>corona Total</v>
      </c>
      <c r="P36" s="409">
        <f>J98</f>
        <v>18360.5</v>
      </c>
      <c r="Q36" s="409">
        <f>K98</f>
        <v>18361.5</v>
      </c>
    </row>
    <row r="37" spans="1:17">
      <c r="B37" t="s">
        <v>51</v>
      </c>
      <c r="C37" s="76">
        <v>2</v>
      </c>
      <c r="D37" s="79">
        <v>49397</v>
      </c>
      <c r="E37" s="76">
        <v>2</v>
      </c>
      <c r="F37" s="79">
        <v>49608</v>
      </c>
      <c r="G37" s="79"/>
      <c r="I37" s="79"/>
      <c r="J37" s="79"/>
      <c r="K37" s="79"/>
      <c r="O37" s="409" t="str">
        <f>I101</f>
        <v>cottonwood classical preparatory school Total</v>
      </c>
      <c r="P37" s="409">
        <f>J101</f>
        <v>35876</v>
      </c>
      <c r="Q37" s="409">
        <f>K101</f>
        <v>35876</v>
      </c>
    </row>
    <row r="38" spans="1:17">
      <c r="A38" t="s">
        <v>270</v>
      </c>
      <c r="C38" s="76">
        <v>5</v>
      </c>
      <c r="D38" s="79">
        <v>156280</v>
      </c>
      <c r="E38" s="76">
        <v>5</v>
      </c>
      <c r="F38" s="79">
        <v>157758</v>
      </c>
      <c r="G38" s="79"/>
      <c r="I38" s="79" t="str">
        <f>A38</f>
        <v>animas Total</v>
      </c>
      <c r="J38" s="126">
        <f>IF(C38=0,"N/A",D38/C38)</f>
        <v>31256</v>
      </c>
      <c r="K38" s="126">
        <f>IF(E38=0,"N/A",F38/E38)</f>
        <v>31551.599999999999</v>
      </c>
      <c r="L38" t="s">
        <v>675</v>
      </c>
      <c r="O38" s="409" t="str">
        <f>I104</f>
        <v>cuba Total</v>
      </c>
      <c r="P38" s="409">
        <f>J104</f>
        <v>25554.2</v>
      </c>
      <c r="Q38" s="409">
        <f>K104</f>
        <v>26320.826000000001</v>
      </c>
    </row>
    <row r="39" spans="1:17">
      <c r="A39" t="s">
        <v>163</v>
      </c>
      <c r="B39" t="s">
        <v>50</v>
      </c>
      <c r="C39" s="76">
        <v>0</v>
      </c>
      <c r="D39" s="79">
        <v>0</v>
      </c>
      <c r="E39" s="76">
        <v>0</v>
      </c>
      <c r="F39" s="79">
        <v>0</v>
      </c>
      <c r="G39" s="79"/>
      <c r="I39" s="79"/>
      <c r="O39" s="409" t="str">
        <f>I107</f>
        <v>deap Total</v>
      </c>
      <c r="P39" s="409" t="str">
        <f>J107</f>
        <v>N/A</v>
      </c>
      <c r="Q39" s="409" t="str">
        <f>K107</f>
        <v>N/A</v>
      </c>
    </row>
    <row r="40" spans="1:17">
      <c r="B40" t="s">
        <v>51</v>
      </c>
      <c r="C40" s="76">
        <v>1</v>
      </c>
      <c r="D40" s="79">
        <v>19238.599999999999</v>
      </c>
      <c r="E40" s="76">
        <v>1</v>
      </c>
      <c r="F40" s="79">
        <v>19239</v>
      </c>
      <c r="G40" s="79"/>
      <c r="I40" s="79"/>
      <c r="J40" s="79"/>
      <c r="K40" s="79"/>
      <c r="L40" t="s">
        <v>675</v>
      </c>
      <c r="O40" s="409" t="str">
        <f>I110</f>
        <v>deming Total</v>
      </c>
      <c r="P40" s="409">
        <f>J110</f>
        <v>24895.009152542374</v>
      </c>
      <c r="Q40" s="409">
        <f>K110</f>
        <v>24895.009152542374</v>
      </c>
    </row>
    <row r="41" spans="1:17">
      <c r="A41" t="s">
        <v>271</v>
      </c>
      <c r="C41" s="76">
        <v>1</v>
      </c>
      <c r="D41" s="79">
        <v>19238.599999999999</v>
      </c>
      <c r="E41" s="76">
        <v>1</v>
      </c>
      <c r="F41" s="79">
        <v>19239</v>
      </c>
      <c r="G41" s="79"/>
      <c r="I41" s="79" t="str">
        <f>A41</f>
        <v>anthony charter school Total</v>
      </c>
      <c r="J41" s="126">
        <f>IF(C41=0,"N/A",D41/C41)</f>
        <v>19238.599999999999</v>
      </c>
      <c r="K41" s="126">
        <f>IF(E41=0,"N/A",F41/E41)</f>
        <v>19239</v>
      </c>
      <c r="O41" s="409" t="str">
        <f>I113</f>
        <v>des moines Total</v>
      </c>
      <c r="P41" s="409">
        <f>J113</f>
        <v>29609</v>
      </c>
      <c r="Q41" s="409">
        <f>K113</f>
        <v>29609</v>
      </c>
    </row>
    <row r="42" spans="1:17">
      <c r="A42" t="s">
        <v>63</v>
      </c>
      <c r="B42" t="s">
        <v>50</v>
      </c>
      <c r="C42" s="76">
        <v>11</v>
      </c>
      <c r="D42" s="79">
        <v>363234</v>
      </c>
      <c r="E42" s="76">
        <v>11</v>
      </c>
      <c r="F42" s="79">
        <v>363888</v>
      </c>
      <c r="G42" s="79"/>
      <c r="I42" s="79"/>
      <c r="J42" s="79"/>
      <c r="K42" s="79"/>
      <c r="L42" t="s">
        <v>675</v>
      </c>
      <c r="O42" s="409" t="str">
        <f>I116</f>
        <v>dexter Total</v>
      </c>
      <c r="P42" s="409">
        <f>J116</f>
        <v>28102.622377622378</v>
      </c>
      <c r="Q42" s="409">
        <f>K116</f>
        <v>28102.622377622378</v>
      </c>
    </row>
    <row r="43" spans="1:17">
      <c r="B43" t="s">
        <v>51</v>
      </c>
      <c r="C43" s="76">
        <v>24</v>
      </c>
      <c r="D43" s="79">
        <v>609131</v>
      </c>
      <c r="E43" s="76">
        <v>24</v>
      </c>
      <c r="F43" s="79">
        <v>610190</v>
      </c>
      <c r="G43" s="79"/>
      <c r="I43" s="79"/>
      <c r="J43" s="79"/>
      <c r="K43" s="79"/>
      <c r="O43" s="409" t="str">
        <f>I119</f>
        <v>dora Total</v>
      </c>
      <c r="P43" s="409">
        <f>J119</f>
        <v>28698</v>
      </c>
      <c r="Q43" s="409">
        <f>K119</f>
        <v>28699.111111111109</v>
      </c>
    </row>
    <row r="44" spans="1:17">
      <c r="A44" t="s">
        <v>272</v>
      </c>
      <c r="C44" s="76">
        <v>35</v>
      </c>
      <c r="D44" s="79">
        <v>972365</v>
      </c>
      <c r="E44" s="76">
        <v>35</v>
      </c>
      <c r="F44" s="79">
        <v>974078</v>
      </c>
      <c r="G44" s="79"/>
      <c r="I44" s="79" t="str">
        <f>A44</f>
        <v>artesia Total</v>
      </c>
      <c r="J44" s="126">
        <f>IF(C44=0,"N/A",D44/C44)</f>
        <v>27781.857142857141</v>
      </c>
      <c r="K44" s="126">
        <f>IF(E44=0,"N/A",F44/E44)</f>
        <v>27830.799999999999</v>
      </c>
      <c r="L44" t="s">
        <v>675</v>
      </c>
      <c r="O44" s="409" t="str">
        <f>I122</f>
        <v>dream dine charter school Total</v>
      </c>
      <c r="P44" s="409" t="str">
        <f>J122</f>
        <v>N/A</v>
      </c>
      <c r="Q44" s="409" t="str">
        <f>K122</f>
        <v>N/A</v>
      </c>
    </row>
    <row r="45" spans="1:17">
      <c r="A45" t="s">
        <v>164</v>
      </c>
      <c r="B45" t="s">
        <v>50</v>
      </c>
      <c r="C45" s="76">
        <v>0</v>
      </c>
      <c r="D45" s="79">
        <v>0</v>
      </c>
      <c r="E45" s="76">
        <v>0</v>
      </c>
      <c r="F45" s="79">
        <v>0</v>
      </c>
      <c r="G45" s="79"/>
      <c r="I45" s="79"/>
      <c r="O45" s="409" t="str">
        <f>I125</f>
        <v>dulce Total</v>
      </c>
      <c r="P45" s="409">
        <f>J125</f>
        <v>31613.636363636364</v>
      </c>
      <c r="Q45" s="409">
        <f>K125</f>
        <v>32441.090909090908</v>
      </c>
    </row>
    <row r="46" spans="1:17">
      <c r="B46" t="s">
        <v>51</v>
      </c>
      <c r="C46" s="76">
        <v>0</v>
      </c>
      <c r="D46" s="79">
        <v>0</v>
      </c>
      <c r="E46" s="76">
        <v>0</v>
      </c>
      <c r="F46" s="79">
        <v>0</v>
      </c>
      <c r="G46" s="79"/>
      <c r="I46" s="79"/>
      <c r="J46" s="79"/>
      <c r="K46" s="79"/>
      <c r="L46" t="s">
        <v>675</v>
      </c>
      <c r="O46" s="409" t="str">
        <f>I128</f>
        <v>elida Total</v>
      </c>
      <c r="P46" s="409">
        <f>J128</f>
        <v>29803.930434782615</v>
      </c>
      <c r="Q46" s="409">
        <f>K128</f>
        <v>29803.930434782615</v>
      </c>
    </row>
    <row r="47" spans="1:17">
      <c r="A47" t="s">
        <v>273</v>
      </c>
      <c r="C47" s="76">
        <v>0</v>
      </c>
      <c r="D47" s="79">
        <v>0</v>
      </c>
      <c r="E47" s="76">
        <v>0</v>
      </c>
      <c r="F47" s="79">
        <v>0</v>
      </c>
      <c r="G47" s="79"/>
      <c r="I47" s="79" t="str">
        <f>A47</f>
        <v>ask academy (the) Total</v>
      </c>
      <c r="J47" s="126" t="str">
        <f>IF(C47=0,"N/A",D47/C47)</f>
        <v>N/A</v>
      </c>
      <c r="K47" s="126" t="str">
        <f>IF(E47=0,"N/A",F47/E47)</f>
        <v>N/A</v>
      </c>
      <c r="O47" s="409" t="str">
        <f>I131</f>
        <v>espanola Total</v>
      </c>
      <c r="P47" s="409">
        <f>J131</f>
        <v>24194.341463414636</v>
      </c>
      <c r="Q47" s="409">
        <f>K131</f>
        <v>24341.560975609755</v>
      </c>
    </row>
    <row r="48" spans="1:17">
      <c r="A48" t="s">
        <v>64</v>
      </c>
      <c r="B48" t="s">
        <v>50</v>
      </c>
      <c r="C48" s="76">
        <v>13</v>
      </c>
      <c r="D48" s="79">
        <v>353127.77999999997</v>
      </c>
      <c r="E48" s="76">
        <v>13</v>
      </c>
      <c r="F48" s="79">
        <v>353127.77999999997</v>
      </c>
      <c r="G48" s="79"/>
      <c r="I48" s="79"/>
      <c r="J48" s="79"/>
      <c r="K48" s="79"/>
      <c r="L48" t="s">
        <v>675</v>
      </c>
      <c r="O48" s="409" t="str">
        <f>I134</f>
        <v>estancia Total</v>
      </c>
      <c r="P48" s="409">
        <f>J134</f>
        <v>22653.888888888891</v>
      </c>
      <c r="Q48" s="409">
        <f>K134</f>
        <v>22653.888888888891</v>
      </c>
    </row>
    <row r="49" spans="1:17">
      <c r="B49" t="s">
        <v>51</v>
      </c>
      <c r="C49" s="76">
        <v>17</v>
      </c>
      <c r="D49" s="79">
        <v>380924.28</v>
      </c>
      <c r="E49" s="76">
        <v>17</v>
      </c>
      <c r="F49" s="79">
        <v>380924.28</v>
      </c>
      <c r="G49" s="79"/>
      <c r="I49" s="79"/>
      <c r="J49" s="79"/>
      <c r="K49" s="79"/>
      <c r="O49" s="409" t="str">
        <f t="shared" ref="O49:Q49" si="1">I137</f>
        <v>estancia valley clasical academy Total</v>
      </c>
      <c r="P49" s="409">
        <f t="shared" si="1"/>
        <v>27034</v>
      </c>
      <c r="Q49" s="409">
        <f t="shared" si="1"/>
        <v>33666.666666666664</v>
      </c>
    </row>
    <row r="50" spans="1:17">
      <c r="A50" t="s">
        <v>274</v>
      </c>
      <c r="C50" s="76">
        <v>30</v>
      </c>
      <c r="D50" s="79">
        <v>734052.06</v>
      </c>
      <c r="E50" s="76">
        <v>30</v>
      </c>
      <c r="F50" s="79">
        <v>734052.06</v>
      </c>
      <c r="G50" s="79"/>
      <c r="I50" s="79" t="str">
        <f>A50</f>
        <v>aztec Total</v>
      </c>
      <c r="J50" s="126">
        <f>IF(C50=0,"N/A",D50/C50)</f>
        <v>24468.402000000002</v>
      </c>
      <c r="K50" s="126">
        <f>IF(E50=0,"N/A",F50/E50)</f>
        <v>24468.402000000002</v>
      </c>
      <c r="L50" t="s">
        <v>675</v>
      </c>
      <c r="O50" s="409" t="str">
        <f>I140</f>
        <v>eunice Total</v>
      </c>
      <c r="P50" s="409">
        <f>J140</f>
        <v>28526.5</v>
      </c>
      <c r="Q50" s="409">
        <f>K140</f>
        <v>28565.200000000001</v>
      </c>
    </row>
    <row r="51" spans="1:17">
      <c r="A51" t="s">
        <v>65</v>
      </c>
      <c r="B51" t="s">
        <v>50</v>
      </c>
      <c r="C51" s="76">
        <v>19.5</v>
      </c>
      <c r="D51" s="79">
        <v>556247</v>
      </c>
      <c r="E51" s="76">
        <v>19.5</v>
      </c>
      <c r="F51" s="79">
        <v>556247</v>
      </c>
      <c r="G51" s="79"/>
      <c r="I51" s="79"/>
      <c r="O51" s="409" t="str">
        <f>I143</f>
        <v>explore academy Total</v>
      </c>
      <c r="P51" s="409" t="str">
        <f>J143</f>
        <v>N/A</v>
      </c>
      <c r="Q51" s="409" t="str">
        <f>K143</f>
        <v>N/A</v>
      </c>
    </row>
    <row r="52" spans="1:17">
      <c r="B52" t="s">
        <v>51</v>
      </c>
      <c r="C52" s="76">
        <v>44.5</v>
      </c>
      <c r="D52" s="79">
        <v>698524</v>
      </c>
      <c r="E52" s="76">
        <v>44.5</v>
      </c>
      <c r="F52" s="79">
        <v>698524</v>
      </c>
      <c r="G52" s="79"/>
      <c r="I52" s="79"/>
      <c r="J52" s="79"/>
      <c r="K52" s="79"/>
      <c r="L52" t="s">
        <v>675</v>
      </c>
      <c r="O52" s="409" t="str">
        <f>I146</f>
        <v>farmington Total</v>
      </c>
      <c r="P52" s="409">
        <f>J146</f>
        <v>25620.874148936171</v>
      </c>
      <c r="Q52" s="409">
        <f>K146</f>
        <v>25620.874148936171</v>
      </c>
    </row>
    <row r="53" spans="1:17">
      <c r="A53" t="s">
        <v>275</v>
      </c>
      <c r="C53" s="76">
        <v>64</v>
      </c>
      <c r="D53" s="79">
        <v>1254771</v>
      </c>
      <c r="E53" s="76">
        <v>64</v>
      </c>
      <c r="F53" s="79">
        <v>1254771</v>
      </c>
      <c r="G53" s="79"/>
      <c r="I53" s="79" t="str">
        <f>A53</f>
        <v>belen Total</v>
      </c>
      <c r="J53" s="126">
        <f>IF(C53=0,"N/A",D53/C53)</f>
        <v>19605.796875</v>
      </c>
      <c r="K53" s="126">
        <f>IF(E53=0,"N/A",F53/E53)</f>
        <v>19605.796875</v>
      </c>
      <c r="O53" s="409" t="str">
        <f>I149</f>
        <v>floyd Total</v>
      </c>
      <c r="P53" s="409">
        <f>J149</f>
        <v>26120.5</v>
      </c>
      <c r="Q53" s="409">
        <f>K149</f>
        <v>26121.25</v>
      </c>
    </row>
    <row r="54" spans="1:17">
      <c r="A54" t="s">
        <v>66</v>
      </c>
      <c r="B54" t="s">
        <v>50</v>
      </c>
      <c r="C54" s="76">
        <v>10</v>
      </c>
      <c r="D54" s="79">
        <v>258288</v>
      </c>
      <c r="E54" s="76">
        <v>10</v>
      </c>
      <c r="F54" s="79">
        <v>258288</v>
      </c>
      <c r="G54" s="79"/>
      <c r="I54" s="79"/>
      <c r="J54" s="79"/>
      <c r="K54" s="79"/>
      <c r="L54" t="s">
        <v>675</v>
      </c>
      <c r="O54" s="409" t="str">
        <f t="shared" ref="O54" si="2">I152</f>
        <v>fort sumner Total</v>
      </c>
      <c r="P54" s="409">
        <f>J152</f>
        <v>20812.833333333332</v>
      </c>
      <c r="Q54" s="409">
        <f>K152</f>
        <v>20812.833333333332</v>
      </c>
    </row>
    <row r="55" spans="1:17">
      <c r="B55" t="s">
        <v>51</v>
      </c>
      <c r="C55" s="76">
        <v>26.5</v>
      </c>
      <c r="D55" s="79">
        <v>500338</v>
      </c>
      <c r="E55" s="76">
        <v>26.5</v>
      </c>
      <c r="F55" s="79">
        <v>500338</v>
      </c>
      <c r="G55" s="79"/>
      <c r="I55" s="79"/>
      <c r="J55" s="79"/>
      <c r="K55" s="79"/>
      <c r="O55" s="409" t="str">
        <f>I155</f>
        <v>gadsden Total</v>
      </c>
      <c r="P55" s="409">
        <f>J155</f>
        <v>23797.910780669146</v>
      </c>
      <c r="Q55" s="409">
        <f>K155</f>
        <v>23800.304832713755</v>
      </c>
    </row>
    <row r="56" spans="1:17">
      <c r="A56" t="s">
        <v>276</v>
      </c>
      <c r="C56" s="76">
        <v>36.5</v>
      </c>
      <c r="D56" s="79">
        <v>758626</v>
      </c>
      <c r="E56" s="76">
        <v>36.5</v>
      </c>
      <c r="F56" s="79">
        <v>758626</v>
      </c>
      <c r="G56" s="79"/>
      <c r="I56" s="79" t="str">
        <f>A56</f>
        <v>bloomfield Total</v>
      </c>
      <c r="J56" s="126">
        <f>IF(C56=0,"N/A",D56/C56)</f>
        <v>20784.273972602739</v>
      </c>
      <c r="K56" s="126">
        <f>IF(E56=0,"N/A",F56/E56)</f>
        <v>20784.273972602739</v>
      </c>
      <c r="L56" t="s">
        <v>675</v>
      </c>
      <c r="O56" s="409" t="str">
        <f>I158</f>
        <v>gallup Total</v>
      </c>
      <c r="P56" s="409">
        <f>J158</f>
        <v>20916.981205398148</v>
      </c>
      <c r="Q56" s="409">
        <f>K158</f>
        <v>22738.288702041969</v>
      </c>
    </row>
    <row r="57" spans="1:17">
      <c r="A57" t="s">
        <v>67</v>
      </c>
      <c r="B57" t="s">
        <v>50</v>
      </c>
      <c r="C57" s="76">
        <v>2</v>
      </c>
      <c r="D57" s="79">
        <v>62974</v>
      </c>
      <c r="E57" s="76">
        <v>2</v>
      </c>
      <c r="F57" s="79">
        <v>62976</v>
      </c>
      <c r="G57" s="79"/>
      <c r="I57" s="79"/>
      <c r="O57" s="409" t="str">
        <f t="shared" ref="O57:Q57" si="3">I161</f>
        <v>gilbert l. sena charter high school Total</v>
      </c>
      <c r="P57" s="409" t="str">
        <f t="shared" si="3"/>
        <v>N/A</v>
      </c>
      <c r="Q57" s="409" t="str">
        <f t="shared" si="3"/>
        <v>N/A</v>
      </c>
    </row>
    <row r="58" spans="1:17">
      <c r="B58" t="s">
        <v>51</v>
      </c>
      <c r="C58" s="76">
        <v>5</v>
      </c>
      <c r="D58" s="79">
        <v>81755</v>
      </c>
      <c r="E58" s="76">
        <v>5</v>
      </c>
      <c r="F58" s="79">
        <v>81760</v>
      </c>
      <c r="G58" s="79"/>
      <c r="I58" s="79"/>
      <c r="J58" s="79"/>
      <c r="K58" s="79"/>
      <c r="L58" t="s">
        <v>675</v>
      </c>
      <c r="O58" s="409" t="str">
        <f t="shared" ref="O58:Q58" si="4">I164</f>
        <v>grady Total</v>
      </c>
      <c r="P58" s="409">
        <f t="shared" si="4"/>
        <v>24447</v>
      </c>
      <c r="Q58" s="409">
        <f t="shared" si="4"/>
        <v>24448</v>
      </c>
    </row>
    <row r="59" spans="1:17">
      <c r="A59" t="s">
        <v>277</v>
      </c>
      <c r="C59" s="76">
        <v>7</v>
      </c>
      <c r="D59" s="79">
        <v>144729</v>
      </c>
      <c r="E59" s="76">
        <v>7</v>
      </c>
      <c r="F59" s="79">
        <v>144736</v>
      </c>
      <c r="G59" s="79"/>
      <c r="I59" s="79" t="str">
        <f>A59</f>
        <v>capitan Total</v>
      </c>
      <c r="J59" s="126">
        <f>IF(C59=0,"N/A",D59/C59)</f>
        <v>20675.571428571428</v>
      </c>
      <c r="K59" s="126">
        <f>IF(E59=0,"N/A",F59/E59)</f>
        <v>20676.571428571428</v>
      </c>
      <c r="O59" s="409" t="str">
        <f t="shared" ref="O59:Q59" si="5">I167</f>
        <v>grants-cibola Total</v>
      </c>
      <c r="P59" s="409">
        <f t="shared" si="5"/>
        <v>23506.393921568626</v>
      </c>
      <c r="Q59" s="409">
        <f t="shared" si="5"/>
        <v>23682.686274509804</v>
      </c>
    </row>
    <row r="60" spans="1:17">
      <c r="A60" t="s">
        <v>165</v>
      </c>
      <c r="B60" t="s">
        <v>50</v>
      </c>
      <c r="C60" s="76">
        <v>0</v>
      </c>
      <c r="D60" s="79">
        <v>0</v>
      </c>
      <c r="E60" s="76">
        <v>0</v>
      </c>
      <c r="F60" s="79">
        <v>0</v>
      </c>
      <c r="G60" s="79"/>
      <c r="I60" s="79"/>
      <c r="J60" s="79"/>
      <c r="K60" s="79"/>
      <c r="L60" t="s">
        <v>675</v>
      </c>
      <c r="O60" s="409" t="str">
        <f t="shared" ref="O60:Q60" si="6">I170</f>
        <v>great academy (the) Total</v>
      </c>
      <c r="P60" s="409" t="str">
        <f t="shared" si="6"/>
        <v>N/A</v>
      </c>
      <c r="Q60" s="409" t="str">
        <f t="shared" si="6"/>
        <v>N/A</v>
      </c>
    </row>
    <row r="61" spans="1:17">
      <c r="B61" t="s">
        <v>51</v>
      </c>
      <c r="C61" s="76">
        <v>0</v>
      </c>
      <c r="D61" s="79">
        <v>0</v>
      </c>
      <c r="E61" s="76">
        <v>0</v>
      </c>
      <c r="F61" s="79">
        <v>0</v>
      </c>
      <c r="G61" s="79"/>
      <c r="I61" s="79"/>
      <c r="J61" s="79"/>
      <c r="K61" s="79"/>
      <c r="O61" s="409" t="str">
        <f t="shared" ref="O61:Q61" si="7">I173</f>
        <v>hagerman Total</v>
      </c>
      <c r="P61" s="409">
        <f t="shared" si="7"/>
        <v>25486.444444444445</v>
      </c>
      <c r="Q61" s="409">
        <f t="shared" si="7"/>
        <v>25486.444444444445</v>
      </c>
    </row>
    <row r="62" spans="1:17">
      <c r="A62" t="s">
        <v>278</v>
      </c>
      <c r="C62" s="76">
        <v>0</v>
      </c>
      <c r="D62" s="79">
        <v>0</v>
      </c>
      <c r="E62" s="76">
        <v>0</v>
      </c>
      <c r="F62" s="79">
        <v>0</v>
      </c>
      <c r="G62" s="79"/>
      <c r="I62" s="79" t="str">
        <f>A62</f>
        <v>carinos de los ninos charter school Total</v>
      </c>
      <c r="J62" s="126" t="str">
        <f>IF(C62=0,"N/A",D62/C62)</f>
        <v>N/A</v>
      </c>
      <c r="K62" s="126" t="str">
        <f>IF(E62=0,"N/A",F62/E62)</f>
        <v>N/A</v>
      </c>
      <c r="L62" t="s">
        <v>675</v>
      </c>
      <c r="O62" s="409" t="str">
        <f t="shared" ref="O62:Q62" si="8">I176</f>
        <v>hatch Total</v>
      </c>
      <c r="P62" s="409">
        <f t="shared" si="8"/>
        <v>22003.770469798656</v>
      </c>
      <c r="Q62" s="409">
        <f t="shared" si="8"/>
        <v>22003.770469798656</v>
      </c>
    </row>
    <row r="63" spans="1:17">
      <c r="A63" t="s">
        <v>68</v>
      </c>
      <c r="B63" t="s">
        <v>50</v>
      </c>
      <c r="C63" s="76">
        <v>11</v>
      </c>
      <c r="D63" s="79">
        <v>528923.19999999995</v>
      </c>
      <c r="E63" s="76">
        <v>11</v>
      </c>
      <c r="F63" s="79">
        <v>528923.19999999995</v>
      </c>
      <c r="G63" s="79"/>
      <c r="I63" s="79"/>
      <c r="O63" s="409" t="str">
        <f t="shared" ref="O63:Q63" si="9">I179</f>
        <v>health leadership high school Total</v>
      </c>
      <c r="P63" s="409" t="str">
        <f t="shared" si="9"/>
        <v>N/A</v>
      </c>
      <c r="Q63" s="409" t="str">
        <f t="shared" si="9"/>
        <v>N/A</v>
      </c>
    </row>
    <row r="64" spans="1:17">
      <c r="B64" t="s">
        <v>51</v>
      </c>
      <c r="C64" s="76">
        <v>40</v>
      </c>
      <c r="D64" s="79">
        <v>1549599.84</v>
      </c>
      <c r="E64" s="76">
        <v>40</v>
      </c>
      <c r="F64" s="79">
        <v>1549599.84</v>
      </c>
      <c r="G64" s="79"/>
      <c r="I64" s="79"/>
      <c r="J64" s="79"/>
      <c r="K64" s="79"/>
      <c r="L64" t="s">
        <v>675</v>
      </c>
      <c r="O64" s="409" t="str">
        <f t="shared" ref="O64:Q64" si="10">I182</f>
        <v>hobbs Total</v>
      </c>
      <c r="P64" s="409">
        <f t="shared" si="10"/>
        <v>27649.737878787877</v>
      </c>
      <c r="Q64" s="409">
        <f t="shared" si="10"/>
        <v>27966.151515151516</v>
      </c>
    </row>
    <row r="65" spans="1:17">
      <c r="A65" t="s">
        <v>279</v>
      </c>
      <c r="C65" s="76">
        <v>51</v>
      </c>
      <c r="D65" s="79">
        <v>2078523.04</v>
      </c>
      <c r="E65" s="76">
        <v>51</v>
      </c>
      <c r="F65" s="79">
        <v>2078523.04</v>
      </c>
      <c r="G65" s="79"/>
      <c r="I65" s="79" t="str">
        <f>A65</f>
        <v>carlsbad Total</v>
      </c>
      <c r="J65" s="126">
        <f>IF(C65=0,"N/A",D65/C65)</f>
        <v>40755.353725490197</v>
      </c>
      <c r="K65" s="126">
        <f>IF(E65=0,"N/A",F65/E65)</f>
        <v>40755.353725490197</v>
      </c>
      <c r="O65" s="409" t="str">
        <f t="shared" ref="O65:Q65" si="11">I185</f>
        <v>hondo valley Total</v>
      </c>
      <c r="P65" s="409">
        <f t="shared" si="11"/>
        <v>14000</v>
      </c>
      <c r="Q65" s="409">
        <f t="shared" si="11"/>
        <v>14001</v>
      </c>
    </row>
    <row r="66" spans="1:17">
      <c r="A66" t="s">
        <v>69</v>
      </c>
      <c r="B66" t="s">
        <v>50</v>
      </c>
      <c r="C66" s="76">
        <v>1</v>
      </c>
      <c r="D66" s="79">
        <v>22761</v>
      </c>
      <c r="E66" s="76">
        <v>1</v>
      </c>
      <c r="F66" s="79">
        <v>22761</v>
      </c>
      <c r="G66" s="79"/>
      <c r="I66" s="79"/>
      <c r="J66" s="79"/>
      <c r="K66" s="79"/>
      <c r="L66" t="s">
        <v>675</v>
      </c>
      <c r="O66" s="409" t="str">
        <f t="shared" ref="O66:Q66" si="12">I188</f>
        <v>horizon academy west Total</v>
      </c>
      <c r="P66" s="409" t="str">
        <f t="shared" si="12"/>
        <v>N/A</v>
      </c>
      <c r="Q66" s="409" t="str">
        <f t="shared" si="12"/>
        <v>N/A</v>
      </c>
    </row>
    <row r="67" spans="1:17">
      <c r="B67" t="s">
        <v>51</v>
      </c>
      <c r="C67" s="76">
        <v>2</v>
      </c>
      <c r="D67" s="79">
        <v>33914</v>
      </c>
      <c r="E67" s="76">
        <v>2</v>
      </c>
      <c r="F67" s="79">
        <v>33914</v>
      </c>
      <c r="G67" s="79"/>
      <c r="I67" s="79"/>
      <c r="J67" s="79"/>
      <c r="K67" s="79"/>
      <c r="O67" s="409" t="str">
        <f t="shared" ref="O67:Q67" si="13">I191</f>
        <v>house Total</v>
      </c>
      <c r="P67" s="409">
        <f t="shared" si="13"/>
        <v>33364.5</v>
      </c>
      <c r="Q67" s="409">
        <f t="shared" si="13"/>
        <v>33365.5</v>
      </c>
    </row>
    <row r="68" spans="1:17">
      <c r="A68" t="s">
        <v>280</v>
      </c>
      <c r="C68" s="76">
        <v>3</v>
      </c>
      <c r="D68" s="79">
        <v>56675</v>
      </c>
      <c r="E68" s="76">
        <v>3</v>
      </c>
      <c r="F68" s="79">
        <v>56675</v>
      </c>
      <c r="G68" s="79"/>
      <c r="I68" s="79" t="str">
        <f>A68</f>
        <v>carrizozo Total</v>
      </c>
      <c r="J68" s="126">
        <f>IF(C68=0,"N/A",D68/C68)</f>
        <v>18891.666666666668</v>
      </c>
      <c r="K68" s="126">
        <f>IF(E68=0,"N/A",F68/E68)</f>
        <v>18891.666666666668</v>
      </c>
      <c r="L68" t="s">
        <v>675</v>
      </c>
      <c r="O68" s="409" t="str">
        <f t="shared" ref="O68:Q68" si="14">I194</f>
        <v>j. paul taylor academy Total</v>
      </c>
      <c r="P68" s="409" t="str">
        <f t="shared" si="14"/>
        <v>N/A</v>
      </c>
      <c r="Q68" s="409" t="str">
        <f t="shared" si="14"/>
        <v>N/A</v>
      </c>
    </row>
    <row r="69" spans="1:17">
      <c r="A69" t="s">
        <v>70</v>
      </c>
      <c r="B69" t="s">
        <v>50</v>
      </c>
      <c r="C69" s="76">
        <v>29</v>
      </c>
      <c r="D69" s="79">
        <v>940472.84</v>
      </c>
      <c r="E69" s="76">
        <v>29</v>
      </c>
      <c r="F69" s="79">
        <v>940472.84</v>
      </c>
      <c r="G69" s="79"/>
      <c r="I69" s="79"/>
      <c r="O69" s="409" t="str">
        <f t="shared" ref="O69:Q69" si="15">I197</f>
        <v>jal Total</v>
      </c>
      <c r="P69" s="409">
        <f t="shared" si="15"/>
        <v>30050</v>
      </c>
      <c r="Q69" s="409">
        <f t="shared" si="15"/>
        <v>30055</v>
      </c>
    </row>
    <row r="70" spans="1:17">
      <c r="B70" t="s">
        <v>51</v>
      </c>
      <c r="C70" s="76">
        <v>0</v>
      </c>
      <c r="D70" s="79">
        <v>0</v>
      </c>
      <c r="E70" s="76">
        <v>0</v>
      </c>
      <c r="F70" s="79">
        <v>0</v>
      </c>
      <c r="G70" s="79"/>
      <c r="I70" s="79"/>
      <c r="J70" s="79"/>
      <c r="K70" s="79"/>
      <c r="L70" t="s">
        <v>675</v>
      </c>
      <c r="O70" s="409" t="str">
        <f t="shared" ref="O70:Q70" si="16">I200</f>
        <v>jemez mountain Total</v>
      </c>
      <c r="P70" s="409">
        <f t="shared" si="16"/>
        <v>25423.428571428572</v>
      </c>
      <c r="Q70" s="409">
        <f t="shared" si="16"/>
        <v>26416.571428571428</v>
      </c>
    </row>
    <row r="71" spans="1:17">
      <c r="A71" t="s">
        <v>281</v>
      </c>
      <c r="C71" s="76">
        <v>29</v>
      </c>
      <c r="D71" s="79">
        <v>940472.84</v>
      </c>
      <c r="E71" s="76">
        <v>29</v>
      </c>
      <c r="F71" s="79">
        <v>940472.84</v>
      </c>
      <c r="G71" s="79"/>
      <c r="I71" s="79" t="str">
        <f>A71</f>
        <v>central Total</v>
      </c>
      <c r="J71" s="126">
        <f>IF(C71=0,"N/A",D71/C71)</f>
        <v>32430.097931034481</v>
      </c>
      <c r="K71" s="126">
        <f>IF(E71=0,"N/A",F71/E71)</f>
        <v>32430.097931034481</v>
      </c>
      <c r="O71" s="409" t="str">
        <f t="shared" ref="O71:Q71" si="17">I203</f>
        <v>jemez valley Total</v>
      </c>
      <c r="P71" s="409">
        <f t="shared" si="17"/>
        <v>21376.140350877191</v>
      </c>
      <c r="Q71" s="409">
        <f t="shared" si="17"/>
        <v>21600.175438596492</v>
      </c>
    </row>
    <row r="72" spans="1:17">
      <c r="A72" t="s">
        <v>71</v>
      </c>
      <c r="B72" t="s">
        <v>50</v>
      </c>
      <c r="C72" s="76">
        <v>1.7</v>
      </c>
      <c r="D72" s="79">
        <v>73020</v>
      </c>
      <c r="E72" s="76">
        <v>1.7</v>
      </c>
      <c r="F72" s="79">
        <v>73021</v>
      </c>
      <c r="G72" s="79"/>
      <c r="I72" s="79"/>
      <c r="J72" s="79"/>
      <c r="K72" s="79"/>
      <c r="L72" t="s">
        <v>675</v>
      </c>
      <c r="O72" s="409" t="str">
        <f t="shared" ref="O72:Q72" si="18">I206</f>
        <v>la academia dolores huerta Total</v>
      </c>
      <c r="P72" s="409">
        <f t="shared" si="18"/>
        <v>14000</v>
      </c>
      <c r="Q72" s="409">
        <f t="shared" si="18"/>
        <v>14000</v>
      </c>
    </row>
    <row r="73" spans="1:17">
      <c r="B73" t="s">
        <v>51</v>
      </c>
      <c r="C73" s="76">
        <v>6.3</v>
      </c>
      <c r="D73" s="79">
        <v>144514.4</v>
      </c>
      <c r="E73" s="76">
        <v>6.3</v>
      </c>
      <c r="F73" s="79">
        <v>144520.9</v>
      </c>
      <c r="G73" s="79"/>
      <c r="I73" s="79"/>
      <c r="J73" s="79"/>
      <c r="K73" s="79"/>
      <c r="O73" s="409" t="str">
        <f t="shared" ref="O73:Q73" si="19">I209</f>
        <v>la promesa early learning center Total</v>
      </c>
      <c r="P73" s="409">
        <f t="shared" si="19"/>
        <v>15120</v>
      </c>
      <c r="Q73" s="409">
        <f t="shared" si="19"/>
        <v>15120</v>
      </c>
    </row>
    <row r="74" spans="1:17">
      <c r="A74" t="s">
        <v>282</v>
      </c>
      <c r="C74" s="76">
        <v>8</v>
      </c>
      <c r="D74" s="79">
        <v>217534.4</v>
      </c>
      <c r="E74" s="76">
        <v>8</v>
      </c>
      <c r="F74" s="79">
        <v>217541.9</v>
      </c>
      <c r="G74" s="79"/>
      <c r="I74" s="79" t="str">
        <f>A74</f>
        <v>chama Total</v>
      </c>
      <c r="J74" s="126">
        <f>IF(C74=0,"N/A",D74/C74)</f>
        <v>27191.8</v>
      </c>
      <c r="K74" s="126">
        <f>IF(E74=0,"N/A",F74/E74)</f>
        <v>27192.737499999999</v>
      </c>
      <c r="L74" t="s">
        <v>675</v>
      </c>
      <c r="O74" s="409" t="str">
        <f t="shared" ref="O74:Q74" si="20">I212</f>
        <v>la resolana leadership academy Total</v>
      </c>
      <c r="P74" s="409">
        <f t="shared" si="20"/>
        <v>17510</v>
      </c>
      <c r="Q74" s="409">
        <f t="shared" si="20"/>
        <v>17510</v>
      </c>
    </row>
    <row r="75" spans="1:17">
      <c r="A75" t="s">
        <v>167</v>
      </c>
      <c r="B75" t="s">
        <v>50</v>
      </c>
      <c r="C75" s="76">
        <v>0</v>
      </c>
      <c r="D75" s="79">
        <v>0</v>
      </c>
      <c r="E75" s="76">
        <v>0</v>
      </c>
      <c r="F75" s="79">
        <v>0</v>
      </c>
      <c r="G75" s="79"/>
      <c r="I75" s="79"/>
      <c r="O75" s="409" t="str">
        <f t="shared" ref="O75:Q75" si="21">I215</f>
        <v>la tierra montessori of the arts and sciences Total</v>
      </c>
      <c r="P75" s="409" t="str">
        <f t="shared" si="21"/>
        <v>N/A</v>
      </c>
      <c r="Q75" s="409" t="str">
        <f t="shared" si="21"/>
        <v>N/A</v>
      </c>
    </row>
    <row r="76" spans="1:17">
      <c r="B76" t="s">
        <v>51</v>
      </c>
      <c r="C76" s="76">
        <v>0</v>
      </c>
      <c r="D76" s="79">
        <v>0</v>
      </c>
      <c r="E76" s="76">
        <v>0</v>
      </c>
      <c r="F76" s="79">
        <v>0</v>
      </c>
      <c r="G76" s="79"/>
      <c r="I76" s="79"/>
      <c r="J76" s="79"/>
      <c r="K76" s="79"/>
      <c r="L76" t="s">
        <v>675</v>
      </c>
      <c r="O76" s="409" t="str">
        <f t="shared" ref="O76:Q76" si="22">I218</f>
        <v>lake arthur Total</v>
      </c>
      <c r="P76" s="409" t="str">
        <f t="shared" si="22"/>
        <v>N/A</v>
      </c>
      <c r="Q76" s="409" t="str">
        <f t="shared" si="22"/>
        <v>N/A</v>
      </c>
    </row>
    <row r="77" spans="1:17">
      <c r="A77" t="s">
        <v>284</v>
      </c>
      <c r="C77" s="76">
        <v>0</v>
      </c>
      <c r="D77" s="79">
        <v>0</v>
      </c>
      <c r="E77" s="76">
        <v>0</v>
      </c>
      <c r="F77" s="79">
        <v>0</v>
      </c>
      <c r="G77" s="79"/>
      <c r="I77" s="79" t="str">
        <f>A77</f>
        <v>cien aguas international school Total</v>
      </c>
      <c r="J77" s="126" t="str">
        <f>IF(C77=0,"N/A",D77/C77)</f>
        <v>N/A</v>
      </c>
      <c r="K77" s="126" t="str">
        <f>IF(E77=0,"N/A",F77/E77)</f>
        <v>N/A</v>
      </c>
      <c r="O77" s="409" t="str">
        <f t="shared" ref="O77:Q77" si="23">I221</f>
        <v>las cruces Total</v>
      </c>
      <c r="P77" s="409">
        <f t="shared" si="23"/>
        <v>24265.115303983228</v>
      </c>
      <c r="Q77" s="409">
        <f t="shared" si="23"/>
        <v>24265.115303983228</v>
      </c>
    </row>
    <row r="78" spans="1:17">
      <c r="A78" t="s">
        <v>72</v>
      </c>
      <c r="B78" t="s">
        <v>50</v>
      </c>
      <c r="C78" s="76">
        <v>1</v>
      </c>
      <c r="D78" s="79">
        <v>36050</v>
      </c>
      <c r="E78" s="76">
        <v>1</v>
      </c>
      <c r="F78" s="79">
        <v>37100</v>
      </c>
      <c r="G78" s="79"/>
      <c r="I78" s="79"/>
      <c r="J78" s="79"/>
      <c r="K78" s="79"/>
      <c r="L78" t="s">
        <v>675</v>
      </c>
      <c r="O78" s="409" t="str">
        <f t="shared" ref="O78:Q78" si="24">I224</f>
        <v>las montanas charter high school Total</v>
      </c>
      <c r="P78" s="409">
        <f t="shared" si="24"/>
        <v>13972.5</v>
      </c>
      <c r="Q78" s="409">
        <f t="shared" si="24"/>
        <v>13972.5</v>
      </c>
    </row>
    <row r="79" spans="1:17">
      <c r="B79" t="s">
        <v>51</v>
      </c>
      <c r="C79" s="76">
        <v>3</v>
      </c>
      <c r="D79" s="79">
        <v>85029</v>
      </c>
      <c r="E79" s="76">
        <v>3</v>
      </c>
      <c r="F79" s="79">
        <v>85872</v>
      </c>
      <c r="G79" s="79"/>
      <c r="I79" s="79"/>
      <c r="J79" s="79"/>
      <c r="K79" s="79"/>
      <c r="O79" s="409" t="str">
        <f t="shared" ref="O79:Q79" si="25">I227</f>
        <v>las vegas city Total</v>
      </c>
      <c r="P79" s="409">
        <f t="shared" si="25"/>
        <v>21357.3</v>
      </c>
      <c r="Q79" s="409">
        <f t="shared" si="25"/>
        <v>21358.3</v>
      </c>
    </row>
    <row r="80" spans="1:17">
      <c r="A80" t="s">
        <v>285</v>
      </c>
      <c r="C80" s="76">
        <v>4</v>
      </c>
      <c r="D80" s="79">
        <v>121079</v>
      </c>
      <c r="E80" s="76">
        <v>4</v>
      </c>
      <c r="F80" s="79">
        <v>122972</v>
      </c>
      <c r="G80" s="79"/>
      <c r="I80" s="79" t="str">
        <f>A80</f>
        <v>cimarron Total</v>
      </c>
      <c r="J80" s="126">
        <f>IF(C80=0,"N/A",D80/C80)</f>
        <v>30269.75</v>
      </c>
      <c r="K80" s="126">
        <f>IF(E80=0,"N/A",F80/E80)</f>
        <v>30743</v>
      </c>
      <c r="L80" t="s">
        <v>675</v>
      </c>
      <c r="O80" s="409" t="str">
        <f t="shared" ref="O80:Q80" si="26">I230</f>
        <v>logan Total</v>
      </c>
      <c r="P80" s="409">
        <f t="shared" si="26"/>
        <v>26998.666666666668</v>
      </c>
      <c r="Q80" s="409">
        <f t="shared" si="26"/>
        <v>27551.333333333332</v>
      </c>
    </row>
    <row r="81" spans="1:17">
      <c r="A81" t="s">
        <v>73</v>
      </c>
      <c r="B81" t="s">
        <v>50</v>
      </c>
      <c r="C81" s="76">
        <v>1</v>
      </c>
      <c r="D81" s="79">
        <v>20912</v>
      </c>
      <c r="E81" s="76">
        <v>1</v>
      </c>
      <c r="F81" s="79">
        <v>20913</v>
      </c>
      <c r="G81" s="79"/>
      <c r="I81" s="79"/>
      <c r="O81" s="409" t="str">
        <f t="shared" ref="O81:Q81" si="27">I233</f>
        <v>lordsburg Total</v>
      </c>
      <c r="P81" s="409">
        <f t="shared" si="27"/>
        <v>28697.666666666668</v>
      </c>
      <c r="Q81" s="409">
        <f t="shared" si="27"/>
        <v>29026.333333333332</v>
      </c>
    </row>
    <row r="82" spans="1:17">
      <c r="B82" t="s">
        <v>51</v>
      </c>
      <c r="C82" s="76">
        <v>3</v>
      </c>
      <c r="D82" s="79">
        <v>63679</v>
      </c>
      <c r="E82" s="76">
        <v>3</v>
      </c>
      <c r="F82" s="79">
        <v>63682</v>
      </c>
      <c r="G82" s="79"/>
      <c r="I82" s="79"/>
      <c r="J82" s="79"/>
      <c r="K82" s="79"/>
      <c r="L82" t="s">
        <v>675</v>
      </c>
      <c r="O82" s="409" t="str">
        <f t="shared" ref="O82:Q82" si="28">I236</f>
        <v>los alamos Total</v>
      </c>
      <c r="P82" s="409">
        <f t="shared" si="28"/>
        <v>31415.818095238094</v>
      </c>
      <c r="Q82" s="409">
        <f t="shared" si="28"/>
        <v>32358.292761904762</v>
      </c>
    </row>
    <row r="83" spans="1:17">
      <c r="A83" t="s">
        <v>286</v>
      </c>
      <c r="C83" s="76">
        <v>4</v>
      </c>
      <c r="D83" s="79">
        <v>84591</v>
      </c>
      <c r="E83" s="76">
        <v>4</v>
      </c>
      <c r="F83" s="79">
        <v>84595</v>
      </c>
      <c r="G83" s="79"/>
      <c r="I83" s="79" t="str">
        <f>A83</f>
        <v>clayton Total</v>
      </c>
      <c r="J83" s="126">
        <f>IF(C83=0,"N/A",D83/C83)</f>
        <v>21147.75</v>
      </c>
      <c r="K83" s="126">
        <f>IF(E83=0,"N/A",F83/E83)</f>
        <v>21148.75</v>
      </c>
      <c r="O83" s="409" t="str">
        <f t="shared" ref="O83:Q83" si="29">I239</f>
        <v>los lunas Total</v>
      </c>
      <c r="P83" s="409">
        <f t="shared" si="29"/>
        <v>27269.522727272728</v>
      </c>
      <c r="Q83" s="409">
        <f t="shared" si="29"/>
        <v>27814.928295454545</v>
      </c>
    </row>
    <row r="84" spans="1:17">
      <c r="A84" t="s">
        <v>74</v>
      </c>
      <c r="B84" t="s">
        <v>50</v>
      </c>
      <c r="C84" s="76">
        <v>1</v>
      </c>
      <c r="D84" s="79">
        <v>35000</v>
      </c>
      <c r="E84" s="76">
        <v>1</v>
      </c>
      <c r="F84" s="79">
        <v>35000</v>
      </c>
      <c r="G84" s="79"/>
      <c r="I84" s="79"/>
      <c r="J84" s="79"/>
      <c r="K84" s="79"/>
      <c r="L84" t="s">
        <v>675</v>
      </c>
      <c r="O84" s="409" t="str">
        <f t="shared" ref="O84:Q84" si="30">I242</f>
        <v>loving Total</v>
      </c>
      <c r="P84" s="409">
        <f t="shared" si="30"/>
        <v>34071.800000000003</v>
      </c>
      <c r="Q84" s="409">
        <f t="shared" si="30"/>
        <v>34071.800000000003</v>
      </c>
    </row>
    <row r="85" spans="1:17">
      <c r="B85" t="s">
        <v>51</v>
      </c>
      <c r="C85" s="76">
        <v>4</v>
      </c>
      <c r="D85" s="79">
        <v>74320</v>
      </c>
      <c r="E85" s="76">
        <v>4</v>
      </c>
      <c r="F85" s="79">
        <v>74320</v>
      </c>
      <c r="G85" s="79"/>
      <c r="I85" s="79"/>
      <c r="J85" s="79"/>
      <c r="K85" s="79"/>
      <c r="O85" s="409" t="str">
        <f t="shared" ref="O85:Q85" si="31">I245</f>
        <v>lovington Total</v>
      </c>
      <c r="P85" s="409">
        <f t="shared" si="31"/>
        <v>28373.974358974359</v>
      </c>
      <c r="Q85" s="409">
        <f t="shared" si="31"/>
        <v>29158.641025641027</v>
      </c>
    </row>
    <row r="86" spans="1:17">
      <c r="A86" t="s">
        <v>287</v>
      </c>
      <c r="C86" s="76">
        <v>5</v>
      </c>
      <c r="D86" s="79">
        <v>109320</v>
      </c>
      <c r="E86" s="76">
        <v>5</v>
      </c>
      <c r="F86" s="79">
        <v>109320</v>
      </c>
      <c r="G86" s="79"/>
      <c r="I86" s="79" t="str">
        <f>A86</f>
        <v>cloudcroft Total</v>
      </c>
      <c r="J86" s="126">
        <f>IF(C86=0,"N/A",D86/C86)</f>
        <v>21864</v>
      </c>
      <c r="K86" s="126">
        <f>IF(E86=0,"N/A",F86/E86)</f>
        <v>21864</v>
      </c>
      <c r="L86" t="s">
        <v>675</v>
      </c>
      <c r="O86" s="409" t="str">
        <f t="shared" ref="O86:Q86" si="32">I248</f>
        <v>magdalena Total</v>
      </c>
      <c r="P86" s="409">
        <f t="shared" si="32"/>
        <v>19163.142857142859</v>
      </c>
      <c r="Q86" s="409">
        <f t="shared" si="32"/>
        <v>19163.142857142859</v>
      </c>
    </row>
    <row r="87" spans="1:17">
      <c r="A87" t="s">
        <v>75</v>
      </c>
      <c r="B87" t="s">
        <v>50</v>
      </c>
      <c r="C87" s="76">
        <v>26</v>
      </c>
      <c r="D87" s="79">
        <v>729237.6</v>
      </c>
      <c r="E87" s="76">
        <v>26</v>
      </c>
      <c r="F87" s="79">
        <v>740885.6</v>
      </c>
      <c r="G87" s="79"/>
      <c r="I87" s="79"/>
      <c r="O87" s="409" t="str">
        <f t="shared" ref="O87:Q87" si="33">I251</f>
        <v>masters program (the) Total</v>
      </c>
      <c r="P87" s="409" t="str">
        <f t="shared" si="33"/>
        <v>N/A</v>
      </c>
      <c r="Q87" s="409" t="str">
        <f t="shared" si="33"/>
        <v>N/A</v>
      </c>
    </row>
    <row r="88" spans="1:17">
      <c r="B88" t="s">
        <v>51</v>
      </c>
      <c r="C88" s="76">
        <v>67</v>
      </c>
      <c r="D88" s="79">
        <v>1378977.6</v>
      </c>
      <c r="E88" s="76">
        <v>67</v>
      </c>
      <c r="F88" s="79">
        <v>1390417.6</v>
      </c>
      <c r="G88" s="79"/>
      <c r="I88" s="79"/>
      <c r="J88" s="79"/>
      <c r="K88" s="79"/>
      <c r="L88" t="s">
        <v>675</v>
      </c>
      <c r="O88" s="409" t="str">
        <f t="shared" ref="O88:Q88" si="34">I254</f>
        <v>maxwell Total</v>
      </c>
      <c r="P88" s="409">
        <f t="shared" si="34"/>
        <v>26486.5</v>
      </c>
      <c r="Q88" s="409">
        <f t="shared" si="34"/>
        <v>26486.5</v>
      </c>
    </row>
    <row r="89" spans="1:17">
      <c r="A89" t="s">
        <v>288</v>
      </c>
      <c r="C89" s="76">
        <v>93</v>
      </c>
      <c r="D89" s="79">
        <v>2108215.2000000002</v>
      </c>
      <c r="E89" s="76">
        <v>93</v>
      </c>
      <c r="F89" s="79">
        <v>2131303.2000000002</v>
      </c>
      <c r="G89" s="79"/>
      <c r="I89" s="79" t="str">
        <f>A89</f>
        <v>clovis Total</v>
      </c>
      <c r="J89" s="126">
        <f>IF(C89=0,"N/A",D89/C89)</f>
        <v>22668.980645161293</v>
      </c>
      <c r="K89" s="126">
        <f>IF(E89=0,"N/A",F89/E89)</f>
        <v>22917.238709677422</v>
      </c>
      <c r="O89" s="409" t="str">
        <f t="shared" ref="O89:Q89" si="35">I257</f>
        <v>mccurdy charter school Total</v>
      </c>
      <c r="P89" s="409" t="str">
        <f t="shared" si="35"/>
        <v>N/A</v>
      </c>
      <c r="Q89" s="409" t="str">
        <f t="shared" si="35"/>
        <v>N/A</v>
      </c>
    </row>
    <row r="90" spans="1:17">
      <c r="A90" t="s">
        <v>76</v>
      </c>
      <c r="B90" t="s">
        <v>50</v>
      </c>
      <c r="C90" s="76">
        <v>5</v>
      </c>
      <c r="D90" s="79">
        <v>179222</v>
      </c>
      <c r="E90" s="76">
        <v>5</v>
      </c>
      <c r="F90" s="79">
        <v>179222</v>
      </c>
      <c r="G90" s="79"/>
      <c r="I90" s="79"/>
      <c r="J90" s="79"/>
      <c r="K90" s="79"/>
      <c r="L90" t="s">
        <v>675</v>
      </c>
      <c r="O90" s="409" t="str">
        <f t="shared" ref="O90:Q90" si="36">I260</f>
        <v>media arts collaborative charter school Total</v>
      </c>
      <c r="P90" s="409">
        <f t="shared" si="36"/>
        <v>30000</v>
      </c>
      <c r="Q90" s="409">
        <f t="shared" si="36"/>
        <v>30150</v>
      </c>
    </row>
    <row r="91" spans="1:17">
      <c r="B91" t="s">
        <v>51</v>
      </c>
      <c r="C91" s="76">
        <v>10</v>
      </c>
      <c r="D91" s="79">
        <v>196538</v>
      </c>
      <c r="E91" s="76">
        <v>10</v>
      </c>
      <c r="F91" s="79">
        <v>196538</v>
      </c>
      <c r="G91" s="79"/>
      <c r="I91" s="79"/>
      <c r="J91" s="79"/>
      <c r="K91" s="79"/>
      <c r="O91" s="409" t="str">
        <f t="shared" ref="O91:Q91" si="37">I263</f>
        <v>melrose Total</v>
      </c>
      <c r="P91" s="409">
        <f t="shared" si="37"/>
        <v>26074.75</v>
      </c>
      <c r="Q91" s="409">
        <f t="shared" si="37"/>
        <v>26076</v>
      </c>
    </row>
    <row r="92" spans="1:17">
      <c r="A92" t="s">
        <v>289</v>
      </c>
      <c r="C92" s="76">
        <v>15</v>
      </c>
      <c r="D92" s="79">
        <v>375760</v>
      </c>
      <c r="E92" s="76">
        <v>15</v>
      </c>
      <c r="F92" s="79">
        <v>375760</v>
      </c>
      <c r="G92" s="79"/>
      <c r="I92" s="79" t="str">
        <f>A92</f>
        <v>cobre Total</v>
      </c>
      <c r="J92" s="126">
        <f>IF(C92=0,"N/A",D92/C92)</f>
        <v>25050.666666666668</v>
      </c>
      <c r="K92" s="126">
        <f>IF(E92=0,"N/A",F92/E92)</f>
        <v>25050.666666666668</v>
      </c>
      <c r="L92" t="s">
        <v>675</v>
      </c>
      <c r="O92" s="409" t="str">
        <f t="shared" ref="O92:Q92" si="38">I266</f>
        <v>mesa vista Total</v>
      </c>
      <c r="P92" s="409">
        <f t="shared" si="38"/>
        <v>28275.033333333336</v>
      </c>
      <c r="Q92" s="409">
        <f t="shared" si="38"/>
        <v>28275</v>
      </c>
    </row>
    <row r="93" spans="1:17">
      <c r="A93" t="s">
        <v>168</v>
      </c>
      <c r="B93" t="s">
        <v>50</v>
      </c>
      <c r="C93" s="76">
        <v>0</v>
      </c>
      <c r="D93" s="79">
        <v>0</v>
      </c>
      <c r="E93" s="76">
        <v>0</v>
      </c>
      <c r="F93" s="79">
        <v>0</v>
      </c>
      <c r="G93" s="79"/>
      <c r="I93" s="79"/>
      <c r="O93" s="409" t="str">
        <f t="shared" ref="O93:Q93" si="39">I269</f>
        <v>mission achievement and success Total</v>
      </c>
      <c r="P93" s="409">
        <f t="shared" si="39"/>
        <v>26000</v>
      </c>
      <c r="Q93" s="409">
        <f t="shared" si="39"/>
        <v>26780</v>
      </c>
    </row>
    <row r="94" spans="1:17">
      <c r="B94" t="s">
        <v>51</v>
      </c>
      <c r="C94" s="76">
        <v>1</v>
      </c>
      <c r="D94" s="79">
        <v>20176</v>
      </c>
      <c r="E94" s="76">
        <v>1</v>
      </c>
      <c r="F94" s="79">
        <v>20176</v>
      </c>
      <c r="G94" s="79"/>
      <c r="I94" s="79"/>
      <c r="J94" s="79"/>
      <c r="K94" s="79"/>
      <c r="L94" t="s">
        <v>675</v>
      </c>
      <c r="O94" s="409" t="str">
        <f t="shared" ref="O94:Q94" si="40">I272</f>
        <v>monte del sol charter school Total</v>
      </c>
      <c r="P94" s="409" t="str">
        <f t="shared" si="40"/>
        <v>N/A</v>
      </c>
      <c r="Q94" s="409" t="str">
        <f t="shared" si="40"/>
        <v>N/A</v>
      </c>
    </row>
    <row r="95" spans="1:17">
      <c r="A95" t="s">
        <v>290</v>
      </c>
      <c r="C95" s="76">
        <v>1</v>
      </c>
      <c r="D95" s="79">
        <v>20176</v>
      </c>
      <c r="E95" s="76">
        <v>1</v>
      </c>
      <c r="F95" s="79">
        <v>20176</v>
      </c>
      <c r="G95" s="79"/>
      <c r="I95" s="79" t="str">
        <f>A95</f>
        <v>coral community charter Total</v>
      </c>
      <c r="J95" s="126">
        <f>IF(C95=0,"N/A",D95/C95)</f>
        <v>20176</v>
      </c>
      <c r="K95" s="126">
        <f>IF(E95=0,"N/A",F95/E95)</f>
        <v>20176</v>
      </c>
      <c r="O95" s="409" t="str">
        <f t="shared" ref="O95:Q95" si="41">I275</f>
        <v>montessori elementary school (the) Total</v>
      </c>
      <c r="P95" s="409" t="str">
        <f t="shared" si="41"/>
        <v>N/A</v>
      </c>
      <c r="Q95" s="409" t="str">
        <f t="shared" si="41"/>
        <v>N/A</v>
      </c>
    </row>
    <row r="96" spans="1:17">
      <c r="A96" t="s">
        <v>77</v>
      </c>
      <c r="B96" t="s">
        <v>50</v>
      </c>
      <c r="C96" s="76">
        <v>1</v>
      </c>
      <c r="D96" s="79">
        <v>18361</v>
      </c>
      <c r="E96" s="76">
        <v>1</v>
      </c>
      <c r="F96" s="79">
        <v>18362</v>
      </c>
      <c r="G96" s="79"/>
      <c r="I96" s="79"/>
      <c r="J96" s="79"/>
      <c r="K96" s="79"/>
      <c r="L96" t="s">
        <v>675</v>
      </c>
      <c r="O96" s="409" t="str">
        <f t="shared" ref="O96:Q96" si="42">I278</f>
        <v>mora Total</v>
      </c>
      <c r="P96" s="409">
        <f t="shared" si="42"/>
        <v>20307.714285714286</v>
      </c>
      <c r="Q96" s="409">
        <f t="shared" si="42"/>
        <v>21271.857142857141</v>
      </c>
    </row>
    <row r="97" spans="1:17">
      <c r="B97" t="s">
        <v>51</v>
      </c>
      <c r="C97" s="76">
        <v>1</v>
      </c>
      <c r="D97" s="79">
        <v>18360</v>
      </c>
      <c r="E97" s="76">
        <v>1</v>
      </c>
      <c r="F97" s="79">
        <v>18361</v>
      </c>
      <c r="G97" s="79"/>
      <c r="I97" s="79"/>
      <c r="J97" s="79"/>
      <c r="K97" s="79"/>
      <c r="O97" s="409" t="str">
        <f t="shared" ref="O97:Q97" si="43">I281</f>
        <v>moriarty-edgewood Total</v>
      </c>
      <c r="P97" s="409">
        <f t="shared" si="43"/>
        <v>22184.566781477228</v>
      </c>
      <c r="Q97" s="409">
        <f t="shared" si="43"/>
        <v>22184.566781477228</v>
      </c>
    </row>
    <row r="98" spans="1:17">
      <c r="A98" t="s">
        <v>291</v>
      </c>
      <c r="C98" s="76">
        <v>2</v>
      </c>
      <c r="D98" s="79">
        <v>36721</v>
      </c>
      <c r="E98" s="76">
        <v>2</v>
      </c>
      <c r="F98" s="79">
        <v>36723</v>
      </c>
      <c r="G98" s="79"/>
      <c r="I98" s="79" t="str">
        <f>A98</f>
        <v>corona Total</v>
      </c>
      <c r="J98" s="126">
        <f>IF(C98=0,"N/A",D98/C98)</f>
        <v>18360.5</v>
      </c>
      <c r="K98" s="126">
        <f>IF(E98=0,"N/A",F98/E98)</f>
        <v>18361.5</v>
      </c>
      <c r="L98" t="s">
        <v>675</v>
      </c>
      <c r="O98" s="409" t="str">
        <f t="shared" ref="O98:Q98" si="44">I284</f>
        <v>mosquero Total</v>
      </c>
      <c r="P98" s="409">
        <f t="shared" si="44"/>
        <v>27616.666666666668</v>
      </c>
      <c r="Q98" s="409">
        <f t="shared" si="44"/>
        <v>27616.666666666668</v>
      </c>
    </row>
    <row r="99" spans="1:17">
      <c r="A99" t="s">
        <v>169</v>
      </c>
      <c r="B99" t="s">
        <v>50</v>
      </c>
      <c r="C99" s="76">
        <v>1</v>
      </c>
      <c r="D99" s="79">
        <v>42420</v>
      </c>
      <c r="E99" s="76">
        <v>1</v>
      </c>
      <c r="F99" s="79">
        <v>42420</v>
      </c>
      <c r="G99" s="79"/>
      <c r="I99" s="79"/>
      <c r="O99" s="409" t="str">
        <f t="shared" ref="O99:Q99" si="45">I287</f>
        <v>mountainair Total</v>
      </c>
      <c r="P99" s="409">
        <f t="shared" si="45"/>
        <v>23244.6</v>
      </c>
      <c r="Q99" s="409">
        <f t="shared" si="45"/>
        <v>23245.599999999999</v>
      </c>
    </row>
    <row r="100" spans="1:17">
      <c r="B100" t="s">
        <v>51</v>
      </c>
      <c r="C100" s="76">
        <v>1</v>
      </c>
      <c r="D100" s="79">
        <v>29332</v>
      </c>
      <c r="E100" s="76">
        <v>1</v>
      </c>
      <c r="F100" s="79">
        <v>29332</v>
      </c>
      <c r="G100" s="79"/>
      <c r="I100" s="79"/>
      <c r="J100" s="79"/>
      <c r="K100" s="79"/>
      <c r="L100" t="s">
        <v>675</v>
      </c>
      <c r="O100" s="409" t="str">
        <f t="shared" ref="O100:Q100" si="46">I290</f>
        <v>new america school las cruces Total</v>
      </c>
      <c r="P100" s="409" t="str">
        <f t="shared" si="46"/>
        <v>N/A</v>
      </c>
      <c r="Q100" s="409" t="str">
        <f t="shared" si="46"/>
        <v>N/A</v>
      </c>
    </row>
    <row r="101" spans="1:17">
      <c r="A101" t="s">
        <v>293</v>
      </c>
      <c r="C101" s="76">
        <v>2</v>
      </c>
      <c r="D101" s="79">
        <v>71752</v>
      </c>
      <c r="E101" s="76">
        <v>2</v>
      </c>
      <c r="F101" s="79">
        <v>71752</v>
      </c>
      <c r="G101" s="79"/>
      <c r="I101" s="79" t="str">
        <f>A101</f>
        <v>cottonwood classical preparatory school Total</v>
      </c>
      <c r="J101" s="126">
        <f>IF(C101=0,"N/A",D101/C101)</f>
        <v>35876</v>
      </c>
      <c r="K101" s="126">
        <f>IF(E101=0,"N/A",F101/E101)</f>
        <v>35876</v>
      </c>
      <c r="O101" s="409" t="str">
        <f t="shared" ref="O101:Q101" si="47">I293</f>
        <v>new america school new mexico Total</v>
      </c>
      <c r="P101" s="409">
        <f t="shared" si="47"/>
        <v>58295.380000000005</v>
      </c>
      <c r="Q101" s="409">
        <f t="shared" si="47"/>
        <v>58295.380000000005</v>
      </c>
    </row>
    <row r="102" spans="1:17">
      <c r="A102" t="s">
        <v>78</v>
      </c>
      <c r="B102" t="s">
        <v>50</v>
      </c>
      <c r="C102" s="76">
        <v>2</v>
      </c>
      <c r="D102" s="79">
        <v>64112</v>
      </c>
      <c r="E102" s="76">
        <v>2</v>
      </c>
      <c r="F102" s="79">
        <v>66035.360000000001</v>
      </c>
      <c r="G102" s="79"/>
      <c r="I102" s="79"/>
      <c r="J102" s="79"/>
      <c r="K102" s="79"/>
      <c r="L102" t="s">
        <v>675</v>
      </c>
      <c r="O102" s="409" t="str">
        <f t="shared" ref="O102:Q102" si="48">I296</f>
        <v>new mexico connections academy Total</v>
      </c>
      <c r="P102" s="409" t="str">
        <f t="shared" si="48"/>
        <v>N/A</v>
      </c>
      <c r="Q102" s="409" t="str">
        <f t="shared" si="48"/>
        <v>N/A</v>
      </c>
    </row>
    <row r="103" spans="1:17">
      <c r="B103" t="s">
        <v>51</v>
      </c>
      <c r="C103" s="76">
        <v>8</v>
      </c>
      <c r="D103" s="79">
        <v>191430</v>
      </c>
      <c r="E103" s="76">
        <v>8</v>
      </c>
      <c r="F103" s="79">
        <v>197172.9</v>
      </c>
      <c r="G103" s="79"/>
      <c r="I103" s="79"/>
      <c r="J103" s="79"/>
      <c r="K103" s="79"/>
      <c r="O103" s="409" t="str">
        <f t="shared" ref="O103:Q103" si="49">I299</f>
        <v>new mexico school for the arts Total</v>
      </c>
      <c r="P103" s="409" t="str">
        <f t="shared" si="49"/>
        <v>N/A</v>
      </c>
      <c r="Q103" s="409" t="str">
        <f t="shared" si="49"/>
        <v>N/A</v>
      </c>
    </row>
    <row r="104" spans="1:17">
      <c r="A104" t="s">
        <v>295</v>
      </c>
      <c r="C104" s="76">
        <v>10</v>
      </c>
      <c r="D104" s="79">
        <v>255542</v>
      </c>
      <c r="E104" s="76">
        <v>10</v>
      </c>
      <c r="F104" s="79">
        <v>263208.26</v>
      </c>
      <c r="G104" s="79"/>
      <c r="I104" s="79" t="str">
        <f>A104</f>
        <v>cuba Total</v>
      </c>
      <c r="J104" s="126">
        <f>IF(C104=0,"N/A",D104/C104)</f>
        <v>25554.2</v>
      </c>
      <c r="K104" s="126">
        <f>IF(E104=0,"N/A",F104/E104)</f>
        <v>26320.826000000001</v>
      </c>
      <c r="L104" t="s">
        <v>675</v>
      </c>
      <c r="O104" s="409" t="str">
        <f t="shared" ref="O104:Q104" si="50">I302</f>
        <v>north valley academy Total</v>
      </c>
      <c r="P104" s="409">
        <f t="shared" si="50"/>
        <v>33136</v>
      </c>
      <c r="Q104" s="409">
        <f t="shared" si="50"/>
        <v>33136</v>
      </c>
    </row>
    <row r="105" spans="1:17">
      <c r="A105" t="s">
        <v>172</v>
      </c>
      <c r="B105" t="s">
        <v>50</v>
      </c>
      <c r="C105" s="76">
        <v>0</v>
      </c>
      <c r="D105" s="79">
        <v>0</v>
      </c>
      <c r="E105" s="76">
        <v>0</v>
      </c>
      <c r="F105" s="79">
        <v>0</v>
      </c>
      <c r="G105" s="79"/>
      <c r="I105" s="79"/>
      <c r="O105" s="409" t="str">
        <f t="shared" ref="O105:Q105" si="51">I305</f>
        <v>pecos Total</v>
      </c>
      <c r="P105" s="409">
        <f t="shared" si="51"/>
        <v>22893.919999999998</v>
      </c>
      <c r="Q105" s="409">
        <f t="shared" si="51"/>
        <v>22893.919999999998</v>
      </c>
    </row>
    <row r="106" spans="1:17">
      <c r="B106" t="s">
        <v>51</v>
      </c>
      <c r="C106" s="76">
        <v>0</v>
      </c>
      <c r="D106" s="79">
        <v>0</v>
      </c>
      <c r="E106" s="76">
        <v>0</v>
      </c>
      <c r="F106" s="79">
        <v>0</v>
      </c>
      <c r="G106" s="79"/>
      <c r="I106" s="79"/>
      <c r="J106" s="79"/>
      <c r="K106" s="79"/>
      <c r="L106" t="s">
        <v>675</v>
      </c>
      <c r="O106" s="409" t="str">
        <f t="shared" ref="O106:Q106" si="52">I308</f>
        <v>penasco Total</v>
      </c>
      <c r="P106" s="409">
        <f t="shared" si="52"/>
        <v>30563.715</v>
      </c>
      <c r="Q106" s="409">
        <f t="shared" si="52"/>
        <v>31121.279999999999</v>
      </c>
    </row>
    <row r="107" spans="1:17">
      <c r="A107" t="s">
        <v>296</v>
      </c>
      <c r="C107" s="76">
        <v>0</v>
      </c>
      <c r="D107" s="79">
        <v>0</v>
      </c>
      <c r="E107" s="76">
        <v>0</v>
      </c>
      <c r="F107" s="79">
        <v>0</v>
      </c>
      <c r="G107" s="79"/>
      <c r="I107" s="79" t="str">
        <f>A107</f>
        <v>deap Total</v>
      </c>
      <c r="J107" s="126" t="str">
        <f>IF(C107=0,"N/A",D107/C107)</f>
        <v>N/A</v>
      </c>
      <c r="K107" s="126" t="str">
        <f>IF(E107=0,"N/A",F107/E107)</f>
        <v>N/A</v>
      </c>
      <c r="O107" s="409" t="str">
        <f t="shared" ref="O107:Q107" si="53">I311</f>
        <v>pojoaque Total</v>
      </c>
      <c r="P107" s="409">
        <f t="shared" si="53"/>
        <v>23380.143181818181</v>
      </c>
      <c r="Q107" s="409">
        <f t="shared" si="53"/>
        <v>23380.143181818181</v>
      </c>
    </row>
    <row r="108" spans="1:17">
      <c r="A108" t="s">
        <v>79</v>
      </c>
      <c r="B108" t="s">
        <v>50</v>
      </c>
      <c r="C108" s="76">
        <v>20</v>
      </c>
      <c r="D108" s="79">
        <v>659012.54</v>
      </c>
      <c r="E108" s="76">
        <v>20</v>
      </c>
      <c r="F108" s="79">
        <v>659012.54</v>
      </c>
      <c r="G108" s="79"/>
      <c r="I108" s="79"/>
      <c r="J108" s="79"/>
      <c r="K108" s="79"/>
      <c r="L108" t="s">
        <v>675</v>
      </c>
      <c r="O108" s="409" t="str">
        <f t="shared" ref="O108:Q108" si="54">I314</f>
        <v>portales Total</v>
      </c>
      <c r="P108" s="409">
        <f t="shared" si="54"/>
        <v>26396.346153846152</v>
      </c>
      <c r="Q108" s="409">
        <f t="shared" si="54"/>
        <v>26690.469230769224</v>
      </c>
    </row>
    <row r="109" spans="1:17">
      <c r="B109" t="s">
        <v>51</v>
      </c>
      <c r="C109" s="76">
        <v>39</v>
      </c>
      <c r="D109" s="79">
        <v>809793</v>
      </c>
      <c r="E109" s="76">
        <v>39</v>
      </c>
      <c r="F109" s="79">
        <v>809793</v>
      </c>
      <c r="G109" s="79"/>
      <c r="I109" s="79"/>
      <c r="J109" s="79"/>
      <c r="K109" s="79"/>
      <c r="O109" s="409" t="str">
        <f>I317</f>
        <v>quemado Total</v>
      </c>
      <c r="P109" s="409">
        <f>J317</f>
        <v>26601.538461538461</v>
      </c>
      <c r="Q109" s="409">
        <f>K317</f>
        <v>26601.538461538461</v>
      </c>
    </row>
    <row r="110" spans="1:17">
      <c r="A110" t="s">
        <v>297</v>
      </c>
      <c r="C110" s="76">
        <v>59</v>
      </c>
      <c r="D110" s="79">
        <v>1468805.54</v>
      </c>
      <c r="E110" s="76">
        <v>59</v>
      </c>
      <c r="F110" s="79">
        <v>1468805.54</v>
      </c>
      <c r="G110" s="79"/>
      <c r="I110" s="79" t="str">
        <f>A110</f>
        <v>deming Total</v>
      </c>
      <c r="J110" s="126">
        <f>IF(C110=0,"N/A",D110/C110)</f>
        <v>24895.009152542374</v>
      </c>
      <c r="K110" s="126">
        <f>IF(E110=0,"N/A",F110/E110)</f>
        <v>24895.009152542374</v>
      </c>
      <c r="L110" t="s">
        <v>675</v>
      </c>
      <c r="O110" s="409" t="str">
        <f>I320</f>
        <v>questa Total</v>
      </c>
      <c r="P110" s="409">
        <f>J320</f>
        <v>27391.445783132527</v>
      </c>
      <c r="Q110" s="409">
        <f>K320</f>
        <v>27392.409638554214</v>
      </c>
    </row>
    <row r="111" spans="1:17">
      <c r="A111" t="s">
        <v>80</v>
      </c>
      <c r="B111" t="s">
        <v>50</v>
      </c>
      <c r="C111" s="76">
        <v>1</v>
      </c>
      <c r="D111" s="79">
        <v>35300</v>
      </c>
      <c r="E111" s="76">
        <v>1</v>
      </c>
      <c r="F111" s="79">
        <v>35300</v>
      </c>
      <c r="G111" s="79"/>
      <c r="I111" s="79"/>
      <c r="O111" s="409" t="str">
        <f>I323</f>
        <v>raton Total</v>
      </c>
      <c r="P111" s="409">
        <f>J323</f>
        <v>22871.1</v>
      </c>
      <c r="Q111" s="409">
        <f>K323</f>
        <v>22872.1</v>
      </c>
    </row>
    <row r="112" spans="1:17">
      <c r="B112" t="s">
        <v>51</v>
      </c>
      <c r="C112" s="76">
        <v>1</v>
      </c>
      <c r="D112" s="79">
        <v>23918</v>
      </c>
      <c r="E112" s="76">
        <v>1</v>
      </c>
      <c r="F112" s="79">
        <v>23918</v>
      </c>
      <c r="G112" s="79"/>
      <c r="I112" s="79"/>
      <c r="J112" s="79"/>
      <c r="K112" s="79"/>
      <c r="L112" t="s">
        <v>675</v>
      </c>
      <c r="O112" s="409" t="str">
        <f>I326</f>
        <v>red river valley charter school Total</v>
      </c>
      <c r="P112" s="409" t="str">
        <f>J326</f>
        <v>N/A</v>
      </c>
      <c r="Q112" s="409" t="str">
        <f>K326</f>
        <v>N/A</v>
      </c>
    </row>
    <row r="113" spans="1:17">
      <c r="A113" t="s">
        <v>299</v>
      </c>
      <c r="C113" s="76">
        <v>2</v>
      </c>
      <c r="D113" s="79">
        <v>59218</v>
      </c>
      <c r="E113" s="76">
        <v>2</v>
      </c>
      <c r="F113" s="79">
        <v>59218</v>
      </c>
      <c r="G113" s="79"/>
      <c r="I113" s="79" t="str">
        <f>A113</f>
        <v>des moines Total</v>
      </c>
      <c r="J113" s="126">
        <f>IF(C113=0,"N/A",D113/C113)</f>
        <v>29609</v>
      </c>
      <c r="K113" s="126">
        <f>IF(E113=0,"N/A",F113/E113)</f>
        <v>29609</v>
      </c>
      <c r="O113" s="409" t="str">
        <f>I329</f>
        <v>reserve Total</v>
      </c>
      <c r="P113" s="409">
        <f>J329</f>
        <v>22418.5</v>
      </c>
      <c r="Q113" s="409">
        <f>K329</f>
        <v>22418.5</v>
      </c>
    </row>
    <row r="114" spans="1:17">
      <c r="A114" t="s">
        <v>81</v>
      </c>
      <c r="B114" t="s">
        <v>50</v>
      </c>
      <c r="C114" s="76">
        <v>3</v>
      </c>
      <c r="D114" s="79">
        <v>105172</v>
      </c>
      <c r="E114" s="76">
        <v>3</v>
      </c>
      <c r="F114" s="79">
        <v>105172</v>
      </c>
      <c r="G114" s="79"/>
      <c r="I114" s="79"/>
      <c r="J114" s="79"/>
      <c r="K114" s="79"/>
      <c r="L114" t="s">
        <v>675</v>
      </c>
      <c r="O114" s="409" t="str">
        <f>I332</f>
        <v>rio rancho Total</v>
      </c>
      <c r="P114" s="409">
        <f>J332</f>
        <v>28747.237704918032</v>
      </c>
      <c r="Q114" s="409">
        <f>K332</f>
        <v>28747.237704918032</v>
      </c>
    </row>
    <row r="115" spans="1:17">
      <c r="B115" t="s">
        <v>51</v>
      </c>
      <c r="C115" s="76">
        <v>8.44</v>
      </c>
      <c r="D115" s="79">
        <v>216322</v>
      </c>
      <c r="E115" s="76">
        <v>8.44</v>
      </c>
      <c r="F115" s="79">
        <v>216322</v>
      </c>
      <c r="G115" s="79"/>
      <c r="I115" s="79"/>
      <c r="J115" s="79"/>
      <c r="K115" s="79"/>
      <c r="O115" s="409" t="str">
        <f>I335</f>
        <v>roots and wings community charter school Total</v>
      </c>
      <c r="P115" s="409" t="str">
        <f>J335</f>
        <v>N/A</v>
      </c>
      <c r="Q115" s="409" t="str">
        <f>K335</f>
        <v>N/A</v>
      </c>
    </row>
    <row r="116" spans="1:17">
      <c r="A116" t="s">
        <v>300</v>
      </c>
      <c r="C116" s="76">
        <v>11.44</v>
      </c>
      <c r="D116" s="79">
        <v>321494</v>
      </c>
      <c r="E116" s="76">
        <v>11.44</v>
      </c>
      <c r="F116" s="79">
        <v>321494</v>
      </c>
      <c r="G116" s="79"/>
      <c r="I116" s="79" t="str">
        <f>A116</f>
        <v>dexter Total</v>
      </c>
      <c r="J116" s="126">
        <f>IF(C116=0,"N/A",D116/C116)</f>
        <v>28102.622377622378</v>
      </c>
      <c r="K116" s="126">
        <f>IF(E116=0,"N/A",F116/E116)</f>
        <v>28102.622377622378</v>
      </c>
      <c r="L116" t="s">
        <v>675</v>
      </c>
      <c r="O116" s="409" t="str">
        <f>I338</f>
        <v>roswell Total</v>
      </c>
      <c r="P116" s="409">
        <f>J338</f>
        <v>26375.275000000001</v>
      </c>
      <c r="Q116" s="409">
        <f>K338</f>
        <v>26375.275000000001</v>
      </c>
    </row>
    <row r="117" spans="1:17">
      <c r="A117" t="s">
        <v>82</v>
      </c>
      <c r="B117" t="s">
        <v>50</v>
      </c>
      <c r="C117" s="76">
        <v>2</v>
      </c>
      <c r="D117" s="79">
        <v>66573.5</v>
      </c>
      <c r="E117" s="76">
        <v>2</v>
      </c>
      <c r="F117" s="79">
        <v>66576</v>
      </c>
      <c r="G117" s="79"/>
      <c r="I117" s="79"/>
      <c r="O117" s="409" t="str">
        <f>I341</f>
        <v>roy Total</v>
      </c>
      <c r="P117" s="409">
        <f>J341</f>
        <v>27491</v>
      </c>
      <c r="Q117" s="409">
        <f>K341</f>
        <v>27491</v>
      </c>
    </row>
    <row r="118" spans="1:17">
      <c r="B118" t="s">
        <v>51</v>
      </c>
      <c r="C118" s="76">
        <v>2.5</v>
      </c>
      <c r="D118" s="79">
        <v>62567.5</v>
      </c>
      <c r="E118" s="76">
        <v>2.5</v>
      </c>
      <c r="F118" s="79">
        <v>62570</v>
      </c>
      <c r="G118" s="79"/>
      <c r="I118" s="79"/>
      <c r="J118" s="79"/>
      <c r="K118" s="79"/>
      <c r="L118" t="s">
        <v>675</v>
      </c>
      <c r="O118" s="409" t="str">
        <f>I344</f>
        <v>ruidoso Total</v>
      </c>
      <c r="P118" s="409">
        <f>J344</f>
        <v>21158.746104491292</v>
      </c>
      <c r="Q118" s="409">
        <f>K344</f>
        <v>21158.753437213567</v>
      </c>
    </row>
    <row r="119" spans="1:17">
      <c r="A119" t="s">
        <v>302</v>
      </c>
      <c r="C119" s="76">
        <v>4.5</v>
      </c>
      <c r="D119" s="79">
        <v>129141</v>
      </c>
      <c r="E119" s="76">
        <v>4.5</v>
      </c>
      <c r="F119" s="79">
        <v>129146</v>
      </c>
      <c r="G119" s="79"/>
      <c r="I119" s="79" t="str">
        <f>A119</f>
        <v>dora Total</v>
      </c>
      <c r="J119" s="126">
        <f>IF(C119=0,"N/A",D119/C119)</f>
        <v>28698</v>
      </c>
      <c r="K119" s="126">
        <f>IF(E119=0,"N/A",F119/E119)</f>
        <v>28699.111111111109</v>
      </c>
      <c r="O119" s="409" t="str">
        <f>I347</f>
        <v>san jon Total</v>
      </c>
      <c r="P119" s="409">
        <f>J347</f>
        <v>24127.333333333332</v>
      </c>
      <c r="Q119" s="409">
        <f>K347</f>
        <v>24368.666666666668</v>
      </c>
    </row>
    <row r="120" spans="1:17">
      <c r="A120" t="s">
        <v>174</v>
      </c>
      <c r="B120" t="s">
        <v>50</v>
      </c>
      <c r="C120" s="76">
        <v>0</v>
      </c>
      <c r="D120" s="79">
        <v>0</v>
      </c>
      <c r="E120" s="76">
        <v>0</v>
      </c>
      <c r="F120" s="79">
        <v>0</v>
      </c>
      <c r="G120" s="79"/>
      <c r="I120" s="79"/>
      <c r="J120" s="79"/>
      <c r="K120" s="79"/>
      <c r="L120" t="s">
        <v>675</v>
      </c>
      <c r="O120" s="409" t="str">
        <f>I350</f>
        <v>sandoval academy of bilingual education Total</v>
      </c>
      <c r="P120" s="409" t="str">
        <f>J350</f>
        <v>N/A</v>
      </c>
      <c r="Q120" s="409" t="str">
        <f>K350</f>
        <v>N/A</v>
      </c>
    </row>
    <row r="121" spans="1:17">
      <c r="B121" t="s">
        <v>51</v>
      </c>
      <c r="C121" s="76">
        <v>0</v>
      </c>
      <c r="D121" s="79">
        <v>0</v>
      </c>
      <c r="E121" s="76">
        <v>0</v>
      </c>
      <c r="F121" s="79">
        <v>0</v>
      </c>
      <c r="G121" s="79"/>
      <c r="I121" s="79"/>
      <c r="J121" s="79"/>
      <c r="K121" s="79"/>
      <c r="O121" s="409" t="str">
        <f>I353</f>
        <v>santa fe Total</v>
      </c>
      <c r="P121" s="409">
        <f>J353</f>
        <v>25484.0425</v>
      </c>
      <c r="Q121" s="409">
        <f>K353</f>
        <v>25484.0425</v>
      </c>
    </row>
    <row r="122" spans="1:17">
      <c r="A122" t="s">
        <v>303</v>
      </c>
      <c r="C122" s="76">
        <v>0</v>
      </c>
      <c r="D122" s="79">
        <v>0</v>
      </c>
      <c r="E122" s="76">
        <v>0</v>
      </c>
      <c r="F122" s="79">
        <v>0</v>
      </c>
      <c r="G122" s="79"/>
      <c r="I122" s="79" t="str">
        <f>A122</f>
        <v>dream dine charter school Total</v>
      </c>
      <c r="J122" s="126" t="str">
        <f>IF(C122=0,"N/A",D122/C122)</f>
        <v>N/A</v>
      </c>
      <c r="K122" s="126" t="str">
        <f>IF(E122=0,"N/A",F122/E122)</f>
        <v>N/A</v>
      </c>
      <c r="L122" t="s">
        <v>675</v>
      </c>
      <c r="O122" s="409" t="str">
        <f>I356</f>
        <v>santa rosa Total</v>
      </c>
      <c r="P122" s="409">
        <f>J356</f>
        <v>20991.077511961725</v>
      </c>
      <c r="Q122" s="409">
        <f>K356</f>
        <v>23119.712918660287</v>
      </c>
    </row>
    <row r="123" spans="1:17">
      <c r="A123" t="s">
        <v>83</v>
      </c>
      <c r="B123" t="s">
        <v>50</v>
      </c>
      <c r="C123" s="76">
        <v>4</v>
      </c>
      <c r="D123" s="79">
        <v>169500</v>
      </c>
      <c r="E123" s="76">
        <v>4</v>
      </c>
      <c r="F123" s="79">
        <v>171500</v>
      </c>
      <c r="G123" s="79"/>
      <c r="I123" s="79"/>
      <c r="O123" s="409" t="str">
        <f>I359</f>
        <v>school of dreams academy Total</v>
      </c>
      <c r="P123" s="409">
        <f>J359</f>
        <v>35000</v>
      </c>
      <c r="Q123" s="409">
        <f>K359</f>
        <v>35000</v>
      </c>
    </row>
    <row r="124" spans="1:17">
      <c r="B124" t="s">
        <v>51</v>
      </c>
      <c r="C124" s="76">
        <v>7</v>
      </c>
      <c r="D124" s="79">
        <v>178250</v>
      </c>
      <c r="E124" s="76">
        <v>7</v>
      </c>
      <c r="F124" s="79">
        <v>185352</v>
      </c>
      <c r="G124" s="79"/>
      <c r="I124" s="79"/>
      <c r="J124" s="79"/>
      <c r="K124" s="79"/>
      <c r="L124" t="s">
        <v>675</v>
      </c>
      <c r="O124" s="409" t="str">
        <f>I362</f>
        <v>silver city Total</v>
      </c>
      <c r="P124" s="409">
        <f>J362</f>
        <v>23953.294573643409</v>
      </c>
      <c r="Q124" s="409">
        <f>K362</f>
        <v>23954.37984496124</v>
      </c>
    </row>
    <row r="125" spans="1:17">
      <c r="A125" t="s">
        <v>304</v>
      </c>
      <c r="C125" s="76">
        <v>11</v>
      </c>
      <c r="D125" s="79">
        <v>347750</v>
      </c>
      <c r="E125" s="76">
        <v>11</v>
      </c>
      <c r="F125" s="79">
        <v>356852</v>
      </c>
      <c r="G125" s="79"/>
      <c r="I125" s="79" t="str">
        <f>A125</f>
        <v>dulce Total</v>
      </c>
      <c r="J125" s="126">
        <f>IF(C125=0,"N/A",D125/C125)</f>
        <v>31613.636363636364</v>
      </c>
      <c r="K125" s="126">
        <f>IF(E125=0,"N/A",F125/E125)</f>
        <v>32441.090909090908</v>
      </c>
      <c r="O125" s="409" t="str">
        <f>I365</f>
        <v>six directions indigenous school Total</v>
      </c>
      <c r="P125" s="409" t="str">
        <f>J365</f>
        <v>N/A</v>
      </c>
      <c r="Q125" s="409" t="str">
        <f>K365</f>
        <v>N/A</v>
      </c>
    </row>
    <row r="126" spans="1:17">
      <c r="A126" t="s">
        <v>84</v>
      </c>
      <c r="B126" t="s">
        <v>50</v>
      </c>
      <c r="C126" s="76">
        <v>2</v>
      </c>
      <c r="D126" s="79">
        <v>54232.08</v>
      </c>
      <c r="E126" s="76">
        <v>2</v>
      </c>
      <c r="F126" s="79">
        <v>54232.08</v>
      </c>
      <c r="G126" s="79"/>
      <c r="I126" s="79"/>
      <c r="J126" s="79"/>
      <c r="K126" s="79"/>
      <c r="L126" t="s">
        <v>675</v>
      </c>
      <c r="O126" s="409" t="str">
        <f>I368</f>
        <v>socorro Total</v>
      </c>
      <c r="P126" s="409">
        <f>J368</f>
        <v>22338.890476190478</v>
      </c>
      <c r="Q126" s="409">
        <f>K368</f>
        <v>22338.890476190478</v>
      </c>
    </row>
    <row r="127" spans="1:17">
      <c r="B127" t="s">
        <v>51</v>
      </c>
      <c r="C127" s="76">
        <v>0.3</v>
      </c>
      <c r="D127" s="79">
        <v>14316.96</v>
      </c>
      <c r="E127" s="76">
        <v>0.3</v>
      </c>
      <c r="F127" s="79">
        <v>14316.96</v>
      </c>
      <c r="G127" s="79"/>
      <c r="I127" s="79"/>
      <c r="J127" s="79"/>
      <c r="K127" s="79"/>
      <c r="O127" s="409" t="str">
        <f>I371</f>
        <v>south valley preparatory school Total</v>
      </c>
      <c r="P127" s="409" t="str">
        <f>J371</f>
        <v>N/A</v>
      </c>
      <c r="Q127" s="409" t="str">
        <f>K371</f>
        <v>N/A</v>
      </c>
    </row>
    <row r="128" spans="1:17">
      <c r="A128" t="s">
        <v>307</v>
      </c>
      <c r="C128" s="76">
        <v>2.2999999999999998</v>
      </c>
      <c r="D128" s="79">
        <v>68549.040000000008</v>
      </c>
      <c r="E128" s="76">
        <v>2.2999999999999998</v>
      </c>
      <c r="F128" s="79">
        <v>68549.040000000008</v>
      </c>
      <c r="G128" s="79"/>
      <c r="I128" s="79" t="str">
        <f>A128</f>
        <v>elida Total</v>
      </c>
      <c r="J128" s="126">
        <f>IF(C128=0,"N/A",D128/C128)</f>
        <v>29803.930434782615</v>
      </c>
      <c r="K128" s="126">
        <f>IF(E128=0,"N/A",F128/E128)</f>
        <v>29803.930434782615</v>
      </c>
      <c r="L128" t="s">
        <v>675</v>
      </c>
      <c r="O128" s="409" t="str">
        <f>I374</f>
        <v>southwest aeronautics mathematics and science Total</v>
      </c>
      <c r="P128" s="409" t="str">
        <f>J374</f>
        <v>N/A</v>
      </c>
      <c r="Q128" s="409" t="str">
        <f>K374</f>
        <v>N/A</v>
      </c>
    </row>
    <row r="129" spans="1:17">
      <c r="A129" t="s">
        <v>85</v>
      </c>
      <c r="B129" t="s">
        <v>50</v>
      </c>
      <c r="C129" s="76">
        <v>11</v>
      </c>
      <c r="D129" s="79">
        <v>319579</v>
      </c>
      <c r="E129" s="76">
        <v>11</v>
      </c>
      <c r="F129" s="79">
        <v>319579</v>
      </c>
      <c r="G129" s="79"/>
      <c r="I129" s="79"/>
      <c r="O129" s="409" t="str">
        <f>I377</f>
        <v>southwest primary learning center Total</v>
      </c>
      <c r="P129" s="409" t="str">
        <f>J377</f>
        <v>N/A</v>
      </c>
      <c r="Q129" s="409" t="str">
        <f>K377</f>
        <v>N/A</v>
      </c>
    </row>
    <row r="130" spans="1:17">
      <c r="B130" t="s">
        <v>51</v>
      </c>
      <c r="C130" s="76">
        <v>30</v>
      </c>
      <c r="D130" s="79">
        <v>672389</v>
      </c>
      <c r="E130" s="76">
        <v>30</v>
      </c>
      <c r="F130" s="79">
        <v>678425</v>
      </c>
      <c r="G130" s="79"/>
      <c r="I130" s="79"/>
      <c r="J130" s="79"/>
      <c r="K130" s="79"/>
      <c r="L130" t="s">
        <v>675</v>
      </c>
      <c r="O130" s="409" t="str">
        <f>I380</f>
        <v>southwest secondary learning center Total</v>
      </c>
      <c r="P130" s="409" t="str">
        <f>J380</f>
        <v>N/A</v>
      </c>
      <c r="Q130" s="409" t="str">
        <f>K380</f>
        <v>N/A</v>
      </c>
    </row>
    <row r="131" spans="1:17">
      <c r="A131" t="s">
        <v>308</v>
      </c>
      <c r="C131" s="76">
        <v>41</v>
      </c>
      <c r="D131" s="79">
        <v>991968</v>
      </c>
      <c r="E131" s="76">
        <v>41</v>
      </c>
      <c r="F131" s="79">
        <v>998004</v>
      </c>
      <c r="G131" s="79"/>
      <c r="I131" s="79" t="str">
        <f>A131</f>
        <v>espanola Total</v>
      </c>
      <c r="J131" s="126">
        <f>IF(C131=0,"N/A",D131/C131)</f>
        <v>24194.341463414636</v>
      </c>
      <c r="K131" s="126">
        <f>IF(E131=0,"N/A",F131/E131)</f>
        <v>24341.560975609755</v>
      </c>
      <c r="O131" s="409" t="str">
        <f>I383</f>
        <v>springer Total</v>
      </c>
      <c r="P131" s="409">
        <f>J383</f>
        <v>22131.5</v>
      </c>
      <c r="Q131" s="409">
        <f>K383</f>
        <v>22477.75</v>
      </c>
    </row>
    <row r="132" spans="1:17">
      <c r="A132" t="s">
        <v>86</v>
      </c>
      <c r="B132" t="s">
        <v>50</v>
      </c>
      <c r="C132" s="76">
        <v>2</v>
      </c>
      <c r="D132" s="79">
        <v>60454</v>
      </c>
      <c r="E132" s="76">
        <v>2</v>
      </c>
      <c r="F132" s="79">
        <v>60454</v>
      </c>
      <c r="G132" s="79"/>
      <c r="I132" s="79"/>
      <c r="J132" s="79"/>
      <c r="K132" s="79"/>
      <c r="L132" t="s">
        <v>675</v>
      </c>
      <c r="O132" s="409" t="str">
        <f>I386</f>
        <v>T or C Total</v>
      </c>
      <c r="P132" s="409">
        <f>J386</f>
        <v>31320.928571428572</v>
      </c>
      <c r="Q132" s="409">
        <f>K386</f>
        <v>31320.928571428572</v>
      </c>
    </row>
    <row r="133" spans="1:17">
      <c r="B133" t="s">
        <v>51</v>
      </c>
      <c r="C133" s="76">
        <v>7</v>
      </c>
      <c r="D133" s="79">
        <v>143431</v>
      </c>
      <c r="E133" s="76">
        <v>7</v>
      </c>
      <c r="F133" s="79">
        <v>143431</v>
      </c>
      <c r="G133" s="79"/>
      <c r="I133" s="79"/>
      <c r="J133" s="79"/>
      <c r="K133" s="79"/>
      <c r="O133" s="409" t="str">
        <f>I389</f>
        <v>taos Total</v>
      </c>
      <c r="P133" s="409">
        <f>J389</f>
        <v>25654.363636363636</v>
      </c>
      <c r="Q133" s="409">
        <f>K389</f>
        <v>25655.363636363636</v>
      </c>
    </row>
    <row r="134" spans="1:17">
      <c r="A134" t="s">
        <v>309</v>
      </c>
      <c r="C134" s="76">
        <v>9</v>
      </c>
      <c r="D134" s="79">
        <v>203885</v>
      </c>
      <c r="E134" s="76">
        <v>9</v>
      </c>
      <c r="F134" s="79">
        <v>203885</v>
      </c>
      <c r="G134" s="79"/>
      <c r="I134" s="79" t="str">
        <f>A134</f>
        <v>estancia Total</v>
      </c>
      <c r="J134" s="126">
        <f>IF(C134=0,"N/A",D134/C134)</f>
        <v>22653.888888888891</v>
      </c>
      <c r="K134" s="126">
        <f>IF(E134=0,"N/A",F134/E134)</f>
        <v>22653.888888888891</v>
      </c>
      <c r="L134" t="s">
        <v>675</v>
      </c>
      <c r="O134" s="409" t="str">
        <f>I392</f>
        <v>taos academy charter school Total</v>
      </c>
      <c r="P134" s="409">
        <f>J392</f>
        <v>41600</v>
      </c>
      <c r="Q134" s="409">
        <f>K392</f>
        <v>41800</v>
      </c>
    </row>
    <row r="135" spans="1:17">
      <c r="A135" t="s">
        <v>177</v>
      </c>
      <c r="B135" t="s">
        <v>50</v>
      </c>
      <c r="C135" s="76">
        <v>1.5</v>
      </c>
      <c r="D135" s="79">
        <v>40551</v>
      </c>
      <c r="E135" s="76">
        <v>1.5</v>
      </c>
      <c r="F135" s="79">
        <v>50500</v>
      </c>
      <c r="G135" s="79"/>
      <c r="I135" s="79"/>
      <c r="O135" s="409" t="str">
        <f>I395</f>
        <v>taos integrated school of the arts Total</v>
      </c>
      <c r="P135" s="409" t="str">
        <f>J395</f>
        <v>N/A</v>
      </c>
      <c r="Q135" s="409" t="str">
        <f>K395</f>
        <v>N/A</v>
      </c>
    </row>
    <row r="136" spans="1:17">
      <c r="B136" t="s">
        <v>51</v>
      </c>
      <c r="C136" s="76">
        <v>0</v>
      </c>
      <c r="D136" s="79">
        <v>0</v>
      </c>
      <c r="E136" s="76">
        <v>0</v>
      </c>
      <c r="F136" s="79">
        <v>0</v>
      </c>
      <c r="G136" s="79"/>
      <c r="I136" s="79"/>
      <c r="J136" s="79"/>
      <c r="K136" s="79"/>
      <c r="L136" t="s">
        <v>675</v>
      </c>
      <c r="O136" s="409" t="str">
        <f>I398</f>
        <v>taos international school Total</v>
      </c>
      <c r="P136" s="409">
        <f>J398</f>
        <v>32000</v>
      </c>
      <c r="Q136" s="409">
        <f>K398</f>
        <v>36000</v>
      </c>
    </row>
    <row r="137" spans="1:17">
      <c r="A137" t="s">
        <v>310</v>
      </c>
      <c r="C137" s="76">
        <v>1.5</v>
      </c>
      <c r="D137" s="79">
        <v>40551</v>
      </c>
      <c r="E137" s="76">
        <v>1.5</v>
      </c>
      <c r="F137" s="79">
        <v>50500</v>
      </c>
      <c r="G137" s="79"/>
      <c r="I137" s="79" t="str">
        <f>A137</f>
        <v>estancia valley clasical academy Total</v>
      </c>
      <c r="J137" s="126">
        <f>IF(C137=0,"N/A",D137/C137)</f>
        <v>27034</v>
      </c>
      <c r="K137" s="126">
        <f>IF(E137=0,"N/A",F137/E137)</f>
        <v>33666.666666666664</v>
      </c>
      <c r="O137" s="409" t="str">
        <f>I401</f>
        <v>tatum Total</v>
      </c>
      <c r="P137" s="409">
        <f>J401</f>
        <v>29967</v>
      </c>
      <c r="Q137" s="409">
        <f>K401</f>
        <v>30647.666666666668</v>
      </c>
    </row>
    <row r="138" spans="1:17">
      <c r="A138" t="s">
        <v>87</v>
      </c>
      <c r="B138" t="s">
        <v>50</v>
      </c>
      <c r="C138" s="76">
        <v>3</v>
      </c>
      <c r="D138" s="79">
        <v>149780</v>
      </c>
      <c r="E138" s="76">
        <v>3</v>
      </c>
      <c r="F138" s="79">
        <v>149984</v>
      </c>
      <c r="G138" s="79"/>
      <c r="I138" s="79"/>
      <c r="J138" s="79"/>
      <c r="K138" s="79"/>
      <c r="L138" t="s">
        <v>675</v>
      </c>
      <c r="O138" s="409" t="str">
        <f>I404</f>
        <v>technology leadership high school Total</v>
      </c>
      <c r="P138" s="409" t="str">
        <f>J404</f>
        <v>N/A</v>
      </c>
      <c r="Q138" s="409" t="str">
        <f>K404</f>
        <v>N/A</v>
      </c>
    </row>
    <row r="139" spans="1:17">
      <c r="B139" t="s">
        <v>51</v>
      </c>
      <c r="C139" s="76">
        <v>7</v>
      </c>
      <c r="D139" s="79">
        <v>135485</v>
      </c>
      <c r="E139" s="76">
        <v>7</v>
      </c>
      <c r="F139" s="79">
        <v>135668</v>
      </c>
      <c r="G139" s="79"/>
      <c r="I139" s="79"/>
      <c r="J139" s="79"/>
      <c r="K139" s="79"/>
      <c r="O139" s="409" t="str">
        <f>I407</f>
        <v>texico Total</v>
      </c>
      <c r="P139" s="409">
        <f>J407</f>
        <v>26894.54</v>
      </c>
      <c r="Q139" s="409">
        <f>K407</f>
        <v>26894.54</v>
      </c>
    </row>
    <row r="140" spans="1:17">
      <c r="A140" t="s">
        <v>311</v>
      </c>
      <c r="C140" s="76">
        <v>10</v>
      </c>
      <c r="D140" s="79">
        <v>285265</v>
      </c>
      <c r="E140" s="76">
        <v>10</v>
      </c>
      <c r="F140" s="79">
        <v>285652</v>
      </c>
      <c r="G140" s="79"/>
      <c r="I140" s="79" t="str">
        <f>A140</f>
        <v>eunice Total</v>
      </c>
      <c r="J140" s="126">
        <f>IF(C140=0,"N/A",D140/C140)</f>
        <v>28526.5</v>
      </c>
      <c r="K140" s="126">
        <f>IF(E140=0,"N/A",F140/E140)</f>
        <v>28565.200000000001</v>
      </c>
      <c r="L140" t="s">
        <v>675</v>
      </c>
      <c r="O140" s="409" t="str">
        <f>I410</f>
        <v>tierra adentro of new mexico Total</v>
      </c>
      <c r="P140" s="409" t="str">
        <f>J410</f>
        <v>N/A</v>
      </c>
      <c r="Q140" s="409" t="str">
        <f>K410</f>
        <v>N/A</v>
      </c>
    </row>
    <row r="141" spans="1:17">
      <c r="A141" t="s">
        <v>178</v>
      </c>
      <c r="B141" t="s">
        <v>50</v>
      </c>
      <c r="C141" s="76">
        <v>0</v>
      </c>
      <c r="D141" s="79">
        <v>0</v>
      </c>
      <c r="E141" s="76">
        <v>0</v>
      </c>
      <c r="F141" s="79">
        <v>0</v>
      </c>
      <c r="G141" s="79"/>
      <c r="I141" s="79"/>
      <c r="O141" s="409" t="str">
        <f>I413</f>
        <v>tierra encantada charter school Total</v>
      </c>
      <c r="P141" s="409">
        <f>J413</f>
        <v>24820</v>
      </c>
      <c r="Q141" s="409">
        <f>K413</f>
        <v>25070</v>
      </c>
    </row>
    <row r="142" spans="1:17">
      <c r="B142" t="s">
        <v>51</v>
      </c>
      <c r="C142" s="76">
        <v>0</v>
      </c>
      <c r="D142" s="79">
        <v>0</v>
      </c>
      <c r="E142" s="76">
        <v>0</v>
      </c>
      <c r="F142" s="79">
        <v>0</v>
      </c>
      <c r="G142" s="79"/>
      <c r="I142" s="79"/>
      <c r="J142" s="79"/>
      <c r="K142" s="79"/>
      <c r="L142" t="s">
        <v>675</v>
      </c>
      <c r="O142" s="409" t="str">
        <f>I416</f>
        <v>tucumcari Total</v>
      </c>
      <c r="P142" s="409">
        <f>J416</f>
        <v>25302.125</v>
      </c>
      <c r="Q142" s="409">
        <f>K416</f>
        <v>25555.1875</v>
      </c>
    </row>
    <row r="143" spans="1:17">
      <c r="A143" t="s">
        <v>312</v>
      </c>
      <c r="C143" s="76">
        <v>0</v>
      </c>
      <c r="D143" s="79">
        <v>0</v>
      </c>
      <c r="E143" s="76">
        <v>0</v>
      </c>
      <c r="F143" s="79">
        <v>0</v>
      </c>
      <c r="G143" s="79"/>
      <c r="I143" s="79" t="str">
        <f>A143</f>
        <v>explore academy Total</v>
      </c>
      <c r="J143" s="126" t="str">
        <f>IF(C143=0,"N/A",D143/C143)</f>
        <v>N/A</v>
      </c>
      <c r="K143" s="126" t="str">
        <f>IF(E143=0,"N/A",F143/E143)</f>
        <v>N/A</v>
      </c>
      <c r="O143" s="409" t="str">
        <f>I419</f>
        <v>tularosa Total</v>
      </c>
      <c r="P143" s="409">
        <f>J419</f>
        <v>22318.1875</v>
      </c>
      <c r="Q143" s="409">
        <f>K419</f>
        <v>22318.1875</v>
      </c>
    </row>
    <row r="144" spans="1:17">
      <c r="A144" t="s">
        <v>88</v>
      </c>
      <c r="B144" t="s">
        <v>50</v>
      </c>
      <c r="C144" s="76">
        <v>32</v>
      </c>
      <c r="D144" s="79">
        <v>1009922.61</v>
      </c>
      <c r="E144" s="76">
        <v>32</v>
      </c>
      <c r="F144" s="79">
        <v>1009922.61</v>
      </c>
      <c r="G144" s="79"/>
      <c r="I144" s="79"/>
      <c r="J144" s="79"/>
      <c r="K144" s="79"/>
      <c r="L144" t="s">
        <v>675</v>
      </c>
      <c r="O144" s="409" t="str">
        <f>I422</f>
        <v>turquoise trail charter school Total</v>
      </c>
      <c r="P144" s="409">
        <f>J422</f>
        <v>33049.75</v>
      </c>
      <c r="Q144" s="409">
        <f>K422</f>
        <v>33622.5</v>
      </c>
    </row>
    <row r="145" spans="1:17">
      <c r="B145" t="s">
        <v>51</v>
      </c>
      <c r="C145" s="76">
        <v>62</v>
      </c>
      <c r="D145" s="79">
        <v>1398439.56</v>
      </c>
      <c r="E145" s="76">
        <v>62</v>
      </c>
      <c r="F145" s="79">
        <v>1398439.56</v>
      </c>
      <c r="G145" s="79"/>
      <c r="I145" s="79"/>
      <c r="J145" s="79"/>
      <c r="K145" s="79"/>
      <c r="O145" s="409" t="str">
        <f>I425</f>
        <v>vaughn Total</v>
      </c>
      <c r="P145" s="409">
        <f>J425</f>
        <v>20536</v>
      </c>
      <c r="Q145" s="409">
        <f>K425</f>
        <v>20537.142857142859</v>
      </c>
    </row>
    <row r="146" spans="1:17">
      <c r="A146" t="s">
        <v>313</v>
      </c>
      <c r="C146" s="76">
        <v>94</v>
      </c>
      <c r="D146" s="79">
        <v>2408362.17</v>
      </c>
      <c r="E146" s="76">
        <v>94</v>
      </c>
      <c r="F146" s="79">
        <v>2408362.17</v>
      </c>
      <c r="G146" s="79"/>
      <c r="I146" s="79" t="str">
        <f>A146</f>
        <v>farmington Total</v>
      </c>
      <c r="J146" s="126">
        <f>IF(C146=0,"N/A",D146/C146)</f>
        <v>25620.874148936171</v>
      </c>
      <c r="K146" s="126">
        <f>IF(E146=0,"N/A",F146/E146)</f>
        <v>25620.874148936171</v>
      </c>
      <c r="L146" t="s">
        <v>675</v>
      </c>
      <c r="O146" s="409" t="str">
        <f>I428</f>
        <v>wagon mound Total</v>
      </c>
      <c r="P146" s="409">
        <f>J428</f>
        <v>30993</v>
      </c>
      <c r="Q146" s="409">
        <f>K428</f>
        <v>30994</v>
      </c>
    </row>
    <row r="147" spans="1:17">
      <c r="A147" t="s">
        <v>89</v>
      </c>
      <c r="B147" t="s">
        <v>50</v>
      </c>
      <c r="C147" s="76">
        <v>2</v>
      </c>
      <c r="D147" s="79">
        <v>62803</v>
      </c>
      <c r="E147" s="76">
        <v>2</v>
      </c>
      <c r="F147" s="79">
        <v>62805</v>
      </c>
      <c r="G147" s="79"/>
      <c r="I147" s="79"/>
      <c r="O147" s="409" t="str">
        <f>I431</f>
        <v>walatowa charter high school Total</v>
      </c>
      <c r="P147" s="409">
        <f>J431</f>
        <v>21132</v>
      </c>
      <c r="Q147" s="409">
        <f>K431</f>
        <v>21134</v>
      </c>
    </row>
    <row r="148" spans="1:17">
      <c r="B148" t="s">
        <v>51</v>
      </c>
      <c r="C148" s="76">
        <v>2</v>
      </c>
      <c r="D148" s="79">
        <v>41679</v>
      </c>
      <c r="E148" s="76">
        <v>2</v>
      </c>
      <c r="F148" s="79">
        <v>41680</v>
      </c>
      <c r="G148" s="79"/>
      <c r="I148" s="79"/>
      <c r="J148" s="79"/>
      <c r="K148" s="79"/>
      <c r="L148" t="s">
        <v>675</v>
      </c>
      <c r="O148" s="409" t="str">
        <f>I434</f>
        <v>west las vegas Total</v>
      </c>
      <c r="P148" s="409">
        <f>J434</f>
        <v>22290.333333333332</v>
      </c>
      <c r="Q148" s="409">
        <f>K434</f>
        <v>22291.333333333332</v>
      </c>
    </row>
    <row r="149" spans="1:17">
      <c r="A149" t="s">
        <v>314</v>
      </c>
      <c r="C149" s="76">
        <v>4</v>
      </c>
      <c r="D149" s="79">
        <v>104482</v>
      </c>
      <c r="E149" s="76">
        <v>4</v>
      </c>
      <c r="F149" s="79">
        <v>104485</v>
      </c>
      <c r="G149" s="79"/>
      <c r="I149" s="79" t="str">
        <f>A149</f>
        <v>floyd Total</v>
      </c>
      <c r="J149" s="126">
        <f>IF(C149=0,"N/A",D149/C149)</f>
        <v>26120.5</v>
      </c>
      <c r="K149" s="126">
        <f>IF(E149=0,"N/A",F149/E149)</f>
        <v>26121.25</v>
      </c>
      <c r="O149" s="409" t="str">
        <f>I437</f>
        <v>william w. and josephine dorn charter community school Total</v>
      </c>
      <c r="P149" s="409" t="str">
        <f>J437</f>
        <v>N/A</v>
      </c>
      <c r="Q149" s="409" t="str">
        <f>K437</f>
        <v>N/A</v>
      </c>
    </row>
    <row r="150" spans="1:17">
      <c r="A150" t="s">
        <v>90</v>
      </c>
      <c r="B150" t="s">
        <v>50</v>
      </c>
      <c r="C150" s="76">
        <v>3</v>
      </c>
      <c r="D150" s="79">
        <v>73723</v>
      </c>
      <c r="E150" s="76">
        <v>3</v>
      </c>
      <c r="F150" s="79">
        <v>73723</v>
      </c>
      <c r="G150" s="79"/>
      <c r="I150" s="79"/>
      <c r="J150" s="79"/>
      <c r="K150" s="79"/>
      <c r="L150" t="s">
        <v>675</v>
      </c>
      <c r="O150" s="409" t="str">
        <f>I440</f>
        <v>zuni Total</v>
      </c>
      <c r="P150" s="409">
        <f>J440</f>
        <v>24061.947179487179</v>
      </c>
      <c r="Q150" s="409">
        <f>K440</f>
        <v>27588.153846153848</v>
      </c>
    </row>
    <row r="151" spans="1:17">
      <c r="B151" t="s">
        <v>51</v>
      </c>
      <c r="C151" s="76">
        <v>3</v>
      </c>
      <c r="D151" s="79">
        <v>51154</v>
      </c>
      <c r="E151" s="76">
        <v>3</v>
      </c>
      <c r="F151" s="79">
        <v>51154</v>
      </c>
      <c r="G151" s="79"/>
      <c r="I151" s="79"/>
      <c r="J151" s="79"/>
      <c r="K151" s="79"/>
      <c r="O151" s="409" t="str">
        <f>I443</f>
        <v>cesar chavez community school Total</v>
      </c>
      <c r="P151" s="409" t="str">
        <f>J443</f>
        <v>N/A</v>
      </c>
      <c r="Q151" s="409" t="str">
        <f>K443</f>
        <v>N/A</v>
      </c>
    </row>
    <row r="152" spans="1:17">
      <c r="A152" t="s">
        <v>315</v>
      </c>
      <c r="C152" s="76">
        <v>6</v>
      </c>
      <c r="D152" s="79">
        <v>124877</v>
      </c>
      <c r="E152" s="76">
        <v>6</v>
      </c>
      <c r="F152" s="79">
        <v>124877</v>
      </c>
      <c r="G152" s="79"/>
      <c r="I152" s="79" t="str">
        <f>A152</f>
        <v>fort sumner Total</v>
      </c>
      <c r="J152" s="126">
        <f>IF(C152=0,"N/A",D152/C152)</f>
        <v>20812.833333333332</v>
      </c>
      <c r="K152" s="126">
        <f>IF(E152=0,"N/A",F152/E152)</f>
        <v>20812.833333333332</v>
      </c>
      <c r="L152" t="s">
        <v>675</v>
      </c>
      <c r="O152" s="409"/>
      <c r="P152" s="409">
        <f>SUM(P6:P151)</f>
        <v>2858431.0096163228</v>
      </c>
      <c r="Q152" s="409">
        <f>SUM(Q6:Q151)</f>
        <v>2890786.2273608083</v>
      </c>
    </row>
    <row r="153" spans="1:17">
      <c r="A153" t="s">
        <v>91</v>
      </c>
      <c r="B153" t="s">
        <v>50</v>
      </c>
      <c r="C153" s="76">
        <v>48</v>
      </c>
      <c r="D153" s="79">
        <v>1451653</v>
      </c>
      <c r="E153" s="76">
        <v>48</v>
      </c>
      <c r="F153" s="79">
        <v>1451715</v>
      </c>
      <c r="G153" s="79"/>
      <c r="I153" s="79"/>
      <c r="O153" s="409"/>
      <c r="P153" s="410">
        <f>P152-J444</f>
        <v>0</v>
      </c>
      <c r="Q153" s="410">
        <f>Q152-K444</f>
        <v>0</v>
      </c>
    </row>
    <row r="154" spans="1:17">
      <c r="B154" t="s">
        <v>51</v>
      </c>
      <c r="C154" s="76">
        <v>86.5</v>
      </c>
      <c r="D154" s="79">
        <v>1749166</v>
      </c>
      <c r="E154" s="76">
        <v>86.5</v>
      </c>
      <c r="F154" s="79">
        <v>1749426</v>
      </c>
      <c r="G154" s="79"/>
      <c r="I154" s="79"/>
      <c r="J154" s="79"/>
      <c r="K154" s="79"/>
      <c r="L154" t="s">
        <v>675</v>
      </c>
      <c r="O154" s="409"/>
      <c r="P154" s="409"/>
      <c r="Q154" s="409"/>
    </row>
    <row r="155" spans="1:17">
      <c r="A155" t="s">
        <v>316</v>
      </c>
      <c r="C155" s="76">
        <v>134.5</v>
      </c>
      <c r="D155" s="79">
        <v>3200819</v>
      </c>
      <c r="E155" s="76">
        <v>134.5</v>
      </c>
      <c r="F155" s="79">
        <v>3201141</v>
      </c>
      <c r="G155" s="79"/>
      <c r="I155" s="79" t="str">
        <f>A155</f>
        <v>gadsden Total</v>
      </c>
      <c r="J155" s="126">
        <f>IF(C155=0,"N/A",D155/C155)</f>
        <v>23797.910780669146</v>
      </c>
      <c r="K155" s="126">
        <f>IF(E155=0,"N/A",F155/E155)</f>
        <v>23800.304832713755</v>
      </c>
      <c r="O155" s="409"/>
      <c r="P155" s="409"/>
      <c r="Q155" s="409"/>
    </row>
    <row r="156" spans="1:17">
      <c r="A156" t="s">
        <v>92</v>
      </c>
      <c r="B156" t="s">
        <v>50</v>
      </c>
      <c r="C156" s="76">
        <v>31.53</v>
      </c>
      <c r="D156" s="79">
        <v>898657.35</v>
      </c>
      <c r="E156" s="76">
        <v>31.53</v>
      </c>
      <c r="F156" s="79">
        <v>961768</v>
      </c>
      <c r="G156" s="79"/>
      <c r="I156" s="79"/>
      <c r="J156" s="79"/>
      <c r="K156" s="79"/>
      <c r="L156" t="s">
        <v>675</v>
      </c>
      <c r="O156" s="409"/>
      <c r="P156" s="409"/>
      <c r="Q156" s="409"/>
    </row>
    <row r="157" spans="1:17">
      <c r="B157" t="s">
        <v>51</v>
      </c>
      <c r="C157" s="76">
        <v>110</v>
      </c>
      <c r="D157" s="79">
        <v>2061723</v>
      </c>
      <c r="E157" s="76">
        <v>110</v>
      </c>
      <c r="F157" s="79">
        <v>2256382</v>
      </c>
      <c r="G157" s="79"/>
      <c r="I157" s="79"/>
      <c r="J157" s="79"/>
      <c r="K157" s="79"/>
      <c r="O157" s="409"/>
      <c r="P157" s="409"/>
      <c r="Q157" s="409"/>
    </row>
    <row r="158" spans="1:17">
      <c r="A158" t="s">
        <v>317</v>
      </c>
      <c r="C158" s="76">
        <v>141.53</v>
      </c>
      <c r="D158" s="79">
        <v>2960380.35</v>
      </c>
      <c r="E158" s="76">
        <v>141.53</v>
      </c>
      <c r="F158" s="79">
        <v>3218150</v>
      </c>
      <c r="G158" s="79"/>
      <c r="I158" s="79" t="str">
        <f>A158</f>
        <v>gallup Total</v>
      </c>
      <c r="J158" s="126">
        <f>IF(C158=0,"N/A",D158/C158)</f>
        <v>20916.981205398148</v>
      </c>
      <c r="K158" s="126">
        <f>IF(E158=0,"N/A",F158/E158)</f>
        <v>22738.288702041969</v>
      </c>
      <c r="L158" t="s">
        <v>675</v>
      </c>
      <c r="O158" s="409"/>
      <c r="P158" s="409"/>
      <c r="Q158" s="409"/>
    </row>
    <row r="159" spans="1:17">
      <c r="A159" t="s">
        <v>179</v>
      </c>
      <c r="B159" t="s">
        <v>50</v>
      </c>
      <c r="C159" s="76">
        <v>0</v>
      </c>
      <c r="D159" s="79">
        <v>0</v>
      </c>
      <c r="E159" s="76">
        <v>0</v>
      </c>
      <c r="F159" s="79">
        <v>0</v>
      </c>
      <c r="G159" s="79"/>
      <c r="I159" s="79"/>
      <c r="O159" s="409"/>
      <c r="P159" s="409"/>
      <c r="Q159" s="409"/>
    </row>
    <row r="160" spans="1:17">
      <c r="B160" t="s">
        <v>51</v>
      </c>
      <c r="C160" s="76">
        <v>0</v>
      </c>
      <c r="D160" s="79">
        <v>0</v>
      </c>
      <c r="E160" s="76">
        <v>0</v>
      </c>
      <c r="F160" s="79">
        <v>0</v>
      </c>
      <c r="G160" s="79"/>
      <c r="I160" s="79"/>
      <c r="J160" s="79"/>
      <c r="K160" s="79"/>
      <c r="L160" t="s">
        <v>675</v>
      </c>
      <c r="O160" s="409"/>
      <c r="P160" s="409"/>
      <c r="Q160" s="409"/>
    </row>
    <row r="161" spans="1:17">
      <c r="A161" t="s">
        <v>318</v>
      </c>
      <c r="C161" s="76">
        <v>0</v>
      </c>
      <c r="D161" s="79">
        <v>0</v>
      </c>
      <c r="E161" s="76">
        <v>0</v>
      </c>
      <c r="F161" s="79">
        <v>0</v>
      </c>
      <c r="G161" s="79"/>
      <c r="I161" s="79" t="str">
        <f>A161</f>
        <v>gilbert l. sena charter high school Total</v>
      </c>
      <c r="J161" s="126" t="str">
        <f>IF(C161=0,"N/A",D161/C161)</f>
        <v>N/A</v>
      </c>
      <c r="K161" s="126" t="str">
        <f>IF(E161=0,"N/A",F161/E161)</f>
        <v>N/A</v>
      </c>
      <c r="O161" s="409"/>
      <c r="P161" s="409"/>
      <c r="Q161" s="409"/>
    </row>
    <row r="162" spans="1:17">
      <c r="A162" t="s">
        <v>93</v>
      </c>
      <c r="B162" t="s">
        <v>50</v>
      </c>
      <c r="C162" s="76">
        <v>1</v>
      </c>
      <c r="D162" s="79">
        <v>28864</v>
      </c>
      <c r="E162" s="76">
        <v>1</v>
      </c>
      <c r="F162" s="79">
        <v>28865</v>
      </c>
      <c r="G162" s="79"/>
      <c r="I162" s="79"/>
      <c r="J162" s="79"/>
      <c r="K162" s="79"/>
      <c r="L162" t="s">
        <v>675</v>
      </c>
      <c r="O162" s="409"/>
      <c r="P162" s="409"/>
      <c r="Q162" s="409"/>
    </row>
    <row r="163" spans="1:17">
      <c r="B163" t="s">
        <v>51</v>
      </c>
      <c r="C163" s="76">
        <v>2</v>
      </c>
      <c r="D163" s="79">
        <v>44477</v>
      </c>
      <c r="E163" s="76">
        <v>2</v>
      </c>
      <c r="F163" s="79">
        <v>44479</v>
      </c>
      <c r="G163" s="79"/>
      <c r="I163" s="79"/>
      <c r="J163" s="79"/>
      <c r="K163" s="79"/>
      <c r="O163" s="409"/>
      <c r="P163" s="409"/>
      <c r="Q163" s="409"/>
    </row>
    <row r="164" spans="1:17">
      <c r="A164" t="s">
        <v>320</v>
      </c>
      <c r="C164" s="76">
        <v>3</v>
      </c>
      <c r="D164" s="79">
        <v>73341</v>
      </c>
      <c r="E164" s="76">
        <v>3</v>
      </c>
      <c r="F164" s="79">
        <v>73344</v>
      </c>
      <c r="G164" s="79"/>
      <c r="I164" s="79" t="str">
        <f>A164</f>
        <v>grady Total</v>
      </c>
      <c r="J164" s="126">
        <f>IF(C164=0,"N/A",D164/C164)</f>
        <v>24447</v>
      </c>
      <c r="K164" s="126">
        <f>IF(E164=0,"N/A",F164/E164)</f>
        <v>24448</v>
      </c>
      <c r="L164" t="s">
        <v>675</v>
      </c>
      <c r="O164" s="409"/>
      <c r="P164" s="409"/>
      <c r="Q164" s="409"/>
    </row>
    <row r="165" spans="1:17">
      <c r="A165" t="s">
        <v>94</v>
      </c>
      <c r="B165" t="s">
        <v>50</v>
      </c>
      <c r="C165" s="76">
        <v>15</v>
      </c>
      <c r="D165" s="79">
        <v>465412</v>
      </c>
      <c r="E165" s="76">
        <v>15</v>
      </c>
      <c r="F165" s="79">
        <v>468902.49</v>
      </c>
      <c r="G165" s="79"/>
      <c r="I165" s="79"/>
      <c r="O165" s="409"/>
      <c r="P165" s="409"/>
      <c r="Q165" s="409"/>
    </row>
    <row r="166" spans="1:17">
      <c r="B166" t="s">
        <v>51</v>
      </c>
      <c r="C166" s="76">
        <v>36</v>
      </c>
      <c r="D166" s="79">
        <v>733414.09</v>
      </c>
      <c r="E166" s="76">
        <v>36</v>
      </c>
      <c r="F166" s="79">
        <v>738914.51</v>
      </c>
      <c r="G166" s="79"/>
      <c r="I166" s="79"/>
      <c r="J166" s="79"/>
      <c r="K166" s="79"/>
      <c r="L166" t="s">
        <v>675</v>
      </c>
      <c r="O166" s="409"/>
      <c r="P166" s="409"/>
      <c r="Q166" s="409"/>
    </row>
    <row r="167" spans="1:17">
      <c r="A167" t="s">
        <v>321</v>
      </c>
      <c r="C167" s="76">
        <v>51</v>
      </c>
      <c r="D167" s="79">
        <v>1198826.0899999999</v>
      </c>
      <c r="E167" s="76">
        <v>51</v>
      </c>
      <c r="F167" s="79">
        <v>1207817</v>
      </c>
      <c r="G167" s="79"/>
      <c r="I167" s="79" t="str">
        <f>A167</f>
        <v>grants-cibola Total</v>
      </c>
      <c r="J167" s="126">
        <f>IF(C167=0,"N/A",D167/C167)</f>
        <v>23506.393921568626</v>
      </c>
      <c r="K167" s="126">
        <f>IF(E167=0,"N/A",F167/E167)</f>
        <v>23682.686274509804</v>
      </c>
      <c r="O167" s="409"/>
      <c r="P167" s="409"/>
      <c r="Q167" s="409"/>
    </row>
    <row r="168" spans="1:17">
      <c r="A168" t="s">
        <v>237</v>
      </c>
      <c r="B168" t="s">
        <v>50</v>
      </c>
      <c r="C168" s="76">
        <v>0</v>
      </c>
      <c r="D168" s="79">
        <v>0</v>
      </c>
      <c r="E168" s="76">
        <v>0</v>
      </c>
      <c r="F168" s="79">
        <v>0</v>
      </c>
      <c r="G168" s="79"/>
      <c r="I168" s="79"/>
      <c r="J168" s="79"/>
      <c r="K168" s="79"/>
      <c r="L168" t="s">
        <v>675</v>
      </c>
      <c r="O168" s="409"/>
      <c r="P168" s="409"/>
      <c r="Q168" s="409"/>
    </row>
    <row r="169" spans="1:17">
      <c r="B169" t="s">
        <v>51</v>
      </c>
      <c r="C169" s="76">
        <v>0</v>
      </c>
      <c r="D169" s="79">
        <v>0</v>
      </c>
      <c r="E169" s="76">
        <v>0</v>
      </c>
      <c r="F169" s="79">
        <v>0</v>
      </c>
      <c r="G169" s="79"/>
      <c r="I169" s="79"/>
      <c r="J169" s="79"/>
      <c r="K169" s="79"/>
    </row>
    <row r="170" spans="1:17">
      <c r="A170" t="s">
        <v>322</v>
      </c>
      <c r="C170" s="76">
        <v>0</v>
      </c>
      <c r="D170" s="79">
        <v>0</v>
      </c>
      <c r="E170" s="76">
        <v>0</v>
      </c>
      <c r="F170" s="79">
        <v>0</v>
      </c>
      <c r="G170" s="79"/>
      <c r="I170" s="79" t="str">
        <f>A170</f>
        <v>great academy (the) Total</v>
      </c>
      <c r="J170" s="126" t="str">
        <f>IF(C170=0,"N/A",D170/C170)</f>
        <v>N/A</v>
      </c>
      <c r="K170" s="126" t="str">
        <f>IF(E170=0,"N/A",F170/E170)</f>
        <v>N/A</v>
      </c>
      <c r="L170" t="s">
        <v>675</v>
      </c>
    </row>
    <row r="171" spans="1:17">
      <c r="A171" t="s">
        <v>96</v>
      </c>
      <c r="B171" t="s">
        <v>50</v>
      </c>
      <c r="C171" s="76">
        <v>2</v>
      </c>
      <c r="D171" s="79">
        <v>82959</v>
      </c>
      <c r="E171" s="76">
        <v>2</v>
      </c>
      <c r="F171" s="79">
        <v>82959</v>
      </c>
      <c r="G171" s="79"/>
      <c r="I171" s="79"/>
    </row>
    <row r="172" spans="1:17">
      <c r="B172" t="s">
        <v>51</v>
      </c>
      <c r="C172" s="76">
        <v>7</v>
      </c>
      <c r="D172" s="79">
        <v>146419</v>
      </c>
      <c r="E172" s="76">
        <v>7</v>
      </c>
      <c r="F172" s="79">
        <v>146419</v>
      </c>
      <c r="G172" s="79"/>
      <c r="I172" s="79"/>
      <c r="J172" s="79"/>
      <c r="K172" s="79"/>
      <c r="L172" t="s">
        <v>675</v>
      </c>
    </row>
    <row r="173" spans="1:17">
      <c r="A173" t="s">
        <v>323</v>
      </c>
      <c r="C173" s="76">
        <v>9</v>
      </c>
      <c r="D173" s="79">
        <v>229378</v>
      </c>
      <c r="E173" s="76">
        <v>9</v>
      </c>
      <c r="F173" s="79">
        <v>229378</v>
      </c>
      <c r="G173" s="79"/>
      <c r="I173" s="79" t="str">
        <f>A173</f>
        <v>hagerman Total</v>
      </c>
      <c r="J173" s="126">
        <f>IF(C173=0,"N/A",D173/C173)</f>
        <v>25486.444444444445</v>
      </c>
      <c r="K173" s="126">
        <f>IF(E173=0,"N/A",F173/E173)</f>
        <v>25486.444444444445</v>
      </c>
    </row>
    <row r="174" spans="1:17">
      <c r="A174" t="s">
        <v>97</v>
      </c>
      <c r="B174" t="s">
        <v>50</v>
      </c>
      <c r="C174" s="76">
        <v>3</v>
      </c>
      <c r="D174" s="79">
        <v>86557</v>
      </c>
      <c r="E174" s="76">
        <v>3</v>
      </c>
      <c r="F174" s="79">
        <v>86557</v>
      </c>
      <c r="G174" s="79"/>
      <c r="I174" s="79"/>
      <c r="J174" s="79"/>
      <c r="K174" s="79"/>
      <c r="L174" t="s">
        <v>675</v>
      </c>
    </row>
    <row r="175" spans="1:17">
      <c r="B175" t="s">
        <v>51</v>
      </c>
      <c r="C175" s="76">
        <v>11.9</v>
      </c>
      <c r="D175" s="79">
        <v>241299.18</v>
      </c>
      <c r="E175" s="76">
        <v>11.9</v>
      </c>
      <c r="F175" s="79">
        <v>241299.18</v>
      </c>
      <c r="G175" s="79"/>
      <c r="I175" s="79"/>
      <c r="J175" s="79"/>
      <c r="K175" s="79"/>
    </row>
    <row r="176" spans="1:17">
      <c r="A176" t="s">
        <v>324</v>
      </c>
      <c r="C176" s="76">
        <v>14.9</v>
      </c>
      <c r="D176" s="79">
        <v>327856.18</v>
      </c>
      <c r="E176" s="76">
        <v>14.9</v>
      </c>
      <c r="F176" s="79">
        <v>327856.18</v>
      </c>
      <c r="G176" s="79"/>
      <c r="I176" s="79" t="str">
        <f>A176</f>
        <v>hatch Total</v>
      </c>
      <c r="J176" s="126">
        <f>IF(C176=0,"N/A",D176/C176)</f>
        <v>22003.770469798656</v>
      </c>
      <c r="K176" s="126">
        <f>IF(E176=0,"N/A",F176/E176)</f>
        <v>22003.770469798656</v>
      </c>
      <c r="L176" t="s">
        <v>675</v>
      </c>
    </row>
    <row r="177" spans="1:12">
      <c r="A177" t="s">
        <v>181</v>
      </c>
      <c r="B177" t="s">
        <v>50</v>
      </c>
      <c r="C177" s="76">
        <v>0</v>
      </c>
      <c r="D177" s="79">
        <v>0</v>
      </c>
      <c r="E177" s="76">
        <v>0</v>
      </c>
      <c r="F177" s="79">
        <v>0</v>
      </c>
      <c r="G177" s="79"/>
      <c r="I177" s="79"/>
    </row>
    <row r="178" spans="1:12">
      <c r="B178" t="s">
        <v>51</v>
      </c>
      <c r="C178" s="76">
        <v>0</v>
      </c>
      <c r="D178" s="79">
        <v>0</v>
      </c>
      <c r="E178" s="76">
        <v>0</v>
      </c>
      <c r="F178" s="79">
        <v>0</v>
      </c>
      <c r="G178" s="79"/>
      <c r="I178" s="79"/>
      <c r="J178" s="79"/>
      <c r="K178" s="79"/>
      <c r="L178" t="s">
        <v>675</v>
      </c>
    </row>
    <row r="179" spans="1:12">
      <c r="A179" t="s">
        <v>325</v>
      </c>
      <c r="C179" s="76">
        <v>0</v>
      </c>
      <c r="D179" s="79">
        <v>0</v>
      </c>
      <c r="E179" s="76">
        <v>0</v>
      </c>
      <c r="F179" s="79">
        <v>0</v>
      </c>
      <c r="G179" s="79"/>
      <c r="I179" s="79" t="str">
        <f>A179</f>
        <v>health leadership high school Total</v>
      </c>
      <c r="J179" s="126" t="str">
        <f>IF(C179=0,"N/A",D179/C179)</f>
        <v>N/A</v>
      </c>
      <c r="K179" s="126" t="str">
        <f>IF(E179=0,"N/A",F179/E179)</f>
        <v>N/A</v>
      </c>
    </row>
    <row r="180" spans="1:12">
      <c r="A180" t="s">
        <v>98</v>
      </c>
      <c r="B180" t="s">
        <v>50</v>
      </c>
      <c r="C180" s="76">
        <v>22</v>
      </c>
      <c r="D180" s="79">
        <v>780035.7</v>
      </c>
      <c r="E180" s="76">
        <v>22</v>
      </c>
      <c r="F180" s="79">
        <v>785663</v>
      </c>
      <c r="G180" s="79"/>
      <c r="I180" s="79"/>
      <c r="J180" s="79"/>
      <c r="K180" s="79"/>
      <c r="L180" t="s">
        <v>675</v>
      </c>
    </row>
    <row r="181" spans="1:12">
      <c r="B181" t="s">
        <v>51</v>
      </c>
      <c r="C181" s="76">
        <v>44</v>
      </c>
      <c r="D181" s="79">
        <v>1044847</v>
      </c>
      <c r="E181" s="76">
        <v>44</v>
      </c>
      <c r="F181" s="79">
        <v>1060103</v>
      </c>
      <c r="G181" s="79"/>
      <c r="I181" s="79"/>
      <c r="J181" s="79"/>
      <c r="K181" s="79"/>
    </row>
    <row r="182" spans="1:12">
      <c r="A182" t="s">
        <v>326</v>
      </c>
      <c r="C182" s="76">
        <v>66</v>
      </c>
      <c r="D182" s="79">
        <v>1824882.7</v>
      </c>
      <c r="E182" s="76">
        <v>66</v>
      </c>
      <c r="F182" s="79">
        <v>1845766</v>
      </c>
      <c r="G182" s="79"/>
      <c r="I182" s="79" t="str">
        <f>A182</f>
        <v>hobbs Total</v>
      </c>
      <c r="J182" s="126">
        <f>IF(C182=0,"N/A",D182/C182)</f>
        <v>27649.737878787877</v>
      </c>
      <c r="K182" s="126">
        <f>IF(E182=0,"N/A",F182/E182)</f>
        <v>27966.151515151516</v>
      </c>
      <c r="L182" t="s">
        <v>675</v>
      </c>
    </row>
    <row r="183" spans="1:12">
      <c r="A183" t="s">
        <v>99</v>
      </c>
      <c r="B183" t="s">
        <v>50</v>
      </c>
      <c r="C183" s="76">
        <v>0</v>
      </c>
      <c r="D183" s="79">
        <v>0</v>
      </c>
      <c r="E183" s="76">
        <v>0</v>
      </c>
      <c r="F183" s="79">
        <v>0</v>
      </c>
      <c r="G183" s="79"/>
      <c r="I183" s="79"/>
    </row>
    <row r="184" spans="1:12">
      <c r="B184" t="s">
        <v>51</v>
      </c>
      <c r="C184" s="76">
        <v>2</v>
      </c>
      <c r="D184" s="79">
        <v>28000</v>
      </c>
      <c r="E184" s="76">
        <v>2</v>
      </c>
      <c r="F184" s="79">
        <v>28002</v>
      </c>
      <c r="G184" s="79"/>
      <c r="I184" s="79"/>
      <c r="J184" s="79"/>
      <c r="K184" s="79"/>
      <c r="L184" t="s">
        <v>675</v>
      </c>
    </row>
    <row r="185" spans="1:12">
      <c r="A185" t="s">
        <v>327</v>
      </c>
      <c r="C185" s="76">
        <v>2</v>
      </c>
      <c r="D185" s="79">
        <v>28000</v>
      </c>
      <c r="E185" s="76">
        <v>2</v>
      </c>
      <c r="F185" s="79">
        <v>28002</v>
      </c>
      <c r="G185" s="79"/>
      <c r="I185" s="79" t="str">
        <f>A185</f>
        <v>hondo valley Total</v>
      </c>
      <c r="J185" s="126">
        <f>IF(C185=0,"N/A",D185/C185)</f>
        <v>14000</v>
      </c>
      <c r="K185" s="126">
        <f>IF(E185=0,"N/A",F185/E185)</f>
        <v>14001</v>
      </c>
    </row>
    <row r="186" spans="1:12">
      <c r="A186" t="s">
        <v>182</v>
      </c>
      <c r="B186" t="s">
        <v>50</v>
      </c>
      <c r="C186" s="76">
        <v>0</v>
      </c>
      <c r="D186" s="79">
        <v>0</v>
      </c>
      <c r="E186" s="76">
        <v>0</v>
      </c>
      <c r="F186" s="79">
        <v>0</v>
      </c>
      <c r="G186" s="79"/>
      <c r="I186" s="79"/>
      <c r="J186" s="79"/>
      <c r="K186" s="79"/>
      <c r="L186" t="s">
        <v>675</v>
      </c>
    </row>
    <row r="187" spans="1:12">
      <c r="B187" t="s">
        <v>51</v>
      </c>
      <c r="C187" s="76">
        <v>0</v>
      </c>
      <c r="D187" s="79">
        <v>0</v>
      </c>
      <c r="E187" s="76">
        <v>0</v>
      </c>
      <c r="F187" s="79">
        <v>0</v>
      </c>
      <c r="G187" s="79"/>
      <c r="I187" s="79"/>
      <c r="J187" s="79"/>
      <c r="K187" s="79"/>
    </row>
    <row r="188" spans="1:12">
      <c r="A188" t="s">
        <v>328</v>
      </c>
      <c r="C188" s="76">
        <v>0</v>
      </c>
      <c r="D188" s="79">
        <v>0</v>
      </c>
      <c r="E188" s="76">
        <v>0</v>
      </c>
      <c r="F188" s="79">
        <v>0</v>
      </c>
      <c r="G188" s="79"/>
      <c r="I188" s="79" t="str">
        <f>A188</f>
        <v>horizon academy west Total</v>
      </c>
      <c r="J188" s="126" t="str">
        <f>IF(C188=0,"N/A",D188/C188)</f>
        <v>N/A</v>
      </c>
      <c r="K188" s="126" t="str">
        <f>IF(E188=0,"N/A",F188/E188)</f>
        <v>N/A</v>
      </c>
      <c r="L188" t="s">
        <v>675</v>
      </c>
    </row>
    <row r="189" spans="1:12">
      <c r="A189" t="s">
        <v>100</v>
      </c>
      <c r="B189" t="s">
        <v>50</v>
      </c>
      <c r="C189" s="76">
        <v>1</v>
      </c>
      <c r="D189" s="79">
        <v>43069</v>
      </c>
      <c r="E189" s="76">
        <v>1</v>
      </c>
      <c r="F189" s="79">
        <v>43070</v>
      </c>
      <c r="G189" s="79"/>
      <c r="I189" s="79"/>
    </row>
    <row r="190" spans="1:12">
      <c r="B190" t="s">
        <v>51</v>
      </c>
      <c r="C190" s="76">
        <v>1</v>
      </c>
      <c r="D190" s="79">
        <v>23660</v>
      </c>
      <c r="E190" s="76">
        <v>1</v>
      </c>
      <c r="F190" s="79">
        <v>23661</v>
      </c>
      <c r="G190" s="79"/>
      <c r="I190" s="79"/>
      <c r="J190" s="79"/>
      <c r="K190" s="79"/>
      <c r="L190" t="s">
        <v>675</v>
      </c>
    </row>
    <row r="191" spans="1:12">
      <c r="A191" t="s">
        <v>329</v>
      </c>
      <c r="C191" s="76">
        <v>2</v>
      </c>
      <c r="D191" s="79">
        <v>66729</v>
      </c>
      <c r="E191" s="76">
        <v>2</v>
      </c>
      <c r="F191" s="79">
        <v>66731</v>
      </c>
      <c r="G191" s="79"/>
      <c r="I191" s="79" t="str">
        <f>A191</f>
        <v>house Total</v>
      </c>
      <c r="J191" s="126">
        <f>IF(C191=0,"N/A",D191/C191)</f>
        <v>33364.5</v>
      </c>
      <c r="K191" s="126">
        <f>IF(E191=0,"N/A",F191/E191)</f>
        <v>33365.5</v>
      </c>
    </row>
    <row r="192" spans="1:12">
      <c r="A192" t="s">
        <v>184</v>
      </c>
      <c r="B192" t="s">
        <v>50</v>
      </c>
      <c r="C192" s="76">
        <v>0</v>
      </c>
      <c r="D192" s="79">
        <v>0</v>
      </c>
      <c r="E192" s="76">
        <v>0</v>
      </c>
      <c r="F192" s="79">
        <v>0</v>
      </c>
      <c r="G192" s="79"/>
      <c r="I192" s="79"/>
      <c r="J192" s="79"/>
      <c r="K192" s="79"/>
      <c r="L192" t="s">
        <v>675</v>
      </c>
    </row>
    <row r="193" spans="1:12">
      <c r="B193" t="s">
        <v>51</v>
      </c>
      <c r="C193" s="76">
        <v>0</v>
      </c>
      <c r="D193" s="79">
        <v>0</v>
      </c>
      <c r="E193" s="76">
        <v>0</v>
      </c>
      <c r="F193" s="79">
        <v>0</v>
      </c>
      <c r="G193" s="79"/>
      <c r="I193" s="79"/>
      <c r="J193" s="79"/>
      <c r="K193" s="79"/>
    </row>
    <row r="194" spans="1:12">
      <c r="A194" t="s">
        <v>331</v>
      </c>
      <c r="C194" s="76">
        <v>0</v>
      </c>
      <c r="D194" s="79">
        <v>0</v>
      </c>
      <c r="E194" s="76">
        <v>0</v>
      </c>
      <c r="F194" s="79">
        <v>0</v>
      </c>
      <c r="G194" s="79"/>
      <c r="I194" s="79" t="str">
        <f>A194</f>
        <v>j. paul taylor academy Total</v>
      </c>
      <c r="J194" s="126" t="str">
        <f>IF(C194=0,"N/A",D194/C194)</f>
        <v>N/A</v>
      </c>
      <c r="K194" s="126" t="str">
        <f>IF(E194=0,"N/A",F194/E194)</f>
        <v>N/A</v>
      </c>
      <c r="L194" t="s">
        <v>675</v>
      </c>
    </row>
    <row r="195" spans="1:12">
      <c r="A195" t="s">
        <v>101</v>
      </c>
      <c r="B195" t="s">
        <v>50</v>
      </c>
      <c r="C195" s="76">
        <v>3</v>
      </c>
      <c r="D195" s="79">
        <v>124300</v>
      </c>
      <c r="E195" s="76">
        <v>3</v>
      </c>
      <c r="F195" s="79">
        <v>124315</v>
      </c>
      <c r="G195" s="79"/>
      <c r="I195" s="79"/>
    </row>
    <row r="196" spans="1:12">
      <c r="B196" t="s">
        <v>51</v>
      </c>
      <c r="C196" s="76">
        <v>5</v>
      </c>
      <c r="D196" s="79">
        <v>116100</v>
      </c>
      <c r="E196" s="76">
        <v>5</v>
      </c>
      <c r="F196" s="79">
        <v>116125</v>
      </c>
      <c r="G196" s="79"/>
      <c r="I196" s="79"/>
      <c r="J196" s="79"/>
      <c r="K196" s="79"/>
      <c r="L196" t="s">
        <v>675</v>
      </c>
    </row>
    <row r="197" spans="1:12">
      <c r="A197" t="s">
        <v>332</v>
      </c>
      <c r="C197" s="76">
        <v>8</v>
      </c>
      <c r="D197" s="79">
        <v>240400</v>
      </c>
      <c r="E197" s="76">
        <v>8</v>
      </c>
      <c r="F197" s="79">
        <v>240440</v>
      </c>
      <c r="G197" s="79"/>
      <c r="I197" s="79" t="str">
        <f>A197</f>
        <v>jal Total</v>
      </c>
      <c r="J197" s="126">
        <f>IF(C197=0,"N/A",D197/C197)</f>
        <v>30050</v>
      </c>
      <c r="K197" s="126">
        <f>IF(E197=0,"N/A",F197/E197)</f>
        <v>30055</v>
      </c>
    </row>
    <row r="198" spans="1:12">
      <c r="A198" t="s">
        <v>102</v>
      </c>
      <c r="B198" t="s">
        <v>50</v>
      </c>
      <c r="C198" s="76">
        <v>2</v>
      </c>
      <c r="D198" s="79">
        <v>74569</v>
      </c>
      <c r="E198" s="76">
        <v>2</v>
      </c>
      <c r="F198" s="79">
        <v>75919</v>
      </c>
      <c r="G198" s="79"/>
      <c r="I198" s="79"/>
      <c r="J198" s="79"/>
      <c r="K198" s="79"/>
      <c r="L198" t="s">
        <v>675</v>
      </c>
    </row>
    <row r="199" spans="1:12">
      <c r="B199" t="s">
        <v>51</v>
      </c>
      <c r="C199" s="76">
        <v>5</v>
      </c>
      <c r="D199" s="79">
        <v>103395</v>
      </c>
      <c r="E199" s="76">
        <v>5</v>
      </c>
      <c r="F199" s="79">
        <v>108997</v>
      </c>
      <c r="G199" s="79"/>
      <c r="I199" s="79"/>
      <c r="J199" s="79"/>
      <c r="K199" s="79"/>
    </row>
    <row r="200" spans="1:12">
      <c r="A200" t="s">
        <v>334</v>
      </c>
      <c r="C200" s="76">
        <v>7</v>
      </c>
      <c r="D200" s="79">
        <v>177964</v>
      </c>
      <c r="E200" s="76">
        <v>7</v>
      </c>
      <c r="F200" s="79">
        <v>184916</v>
      </c>
      <c r="G200" s="79"/>
      <c r="I200" s="79" t="str">
        <f>A200</f>
        <v>jemez mountain Total</v>
      </c>
      <c r="J200" s="126">
        <f>IF(C200=0,"N/A",D200/C200)</f>
        <v>25423.428571428572</v>
      </c>
      <c r="K200" s="126">
        <f>IF(E200=0,"N/A",F200/E200)</f>
        <v>26416.571428571428</v>
      </c>
      <c r="L200" t="s">
        <v>675</v>
      </c>
    </row>
    <row r="201" spans="1:12">
      <c r="A201" t="s">
        <v>103</v>
      </c>
      <c r="B201" t="s">
        <v>50</v>
      </c>
      <c r="C201" s="76">
        <v>2.7</v>
      </c>
      <c r="D201" s="79">
        <v>121844</v>
      </c>
      <c r="E201" s="76">
        <v>2.7</v>
      </c>
      <c r="F201" s="79">
        <v>123121</v>
      </c>
      <c r="G201" s="79"/>
      <c r="I201" s="79"/>
    </row>
    <row r="202" spans="1:12">
      <c r="B202" t="s">
        <v>51</v>
      </c>
      <c r="C202" s="76">
        <v>3</v>
      </c>
      <c r="D202" s="79">
        <v>0</v>
      </c>
      <c r="E202" s="76">
        <v>3</v>
      </c>
      <c r="F202" s="79">
        <v>0</v>
      </c>
      <c r="G202" s="79"/>
      <c r="I202" s="79"/>
      <c r="J202" s="79"/>
      <c r="K202" s="79"/>
      <c r="L202" t="s">
        <v>675</v>
      </c>
    </row>
    <row r="203" spans="1:12">
      <c r="A203" t="s">
        <v>335</v>
      </c>
      <c r="C203" s="76">
        <v>5.7</v>
      </c>
      <c r="D203" s="79">
        <v>121844</v>
      </c>
      <c r="E203" s="76">
        <v>5.7</v>
      </c>
      <c r="F203" s="79">
        <v>123121</v>
      </c>
      <c r="G203" s="79"/>
      <c r="I203" s="79" t="str">
        <f>A203</f>
        <v>jemez valley Total</v>
      </c>
      <c r="J203" s="126">
        <f>IF(C203=0,"N/A",D203/C203)</f>
        <v>21376.140350877191</v>
      </c>
      <c r="K203" s="126">
        <f>IF(E203=0,"N/A",F203/E203)</f>
        <v>21600.175438596492</v>
      </c>
    </row>
    <row r="204" spans="1:12">
      <c r="A204" t="s">
        <v>187</v>
      </c>
      <c r="B204" t="s">
        <v>50</v>
      </c>
      <c r="C204" s="76">
        <v>0</v>
      </c>
      <c r="D204" s="79">
        <v>0</v>
      </c>
      <c r="E204" s="76">
        <v>0</v>
      </c>
      <c r="F204" s="79">
        <v>0</v>
      </c>
      <c r="G204" s="79"/>
      <c r="I204" s="79"/>
      <c r="J204" s="79"/>
      <c r="K204" s="79"/>
      <c r="L204" t="s">
        <v>675</v>
      </c>
    </row>
    <row r="205" spans="1:12">
      <c r="B205" t="s">
        <v>51</v>
      </c>
      <c r="C205" s="76">
        <v>1</v>
      </c>
      <c r="D205" s="79">
        <v>14000</v>
      </c>
      <c r="E205" s="76">
        <v>1</v>
      </c>
      <c r="F205" s="79">
        <v>14000</v>
      </c>
      <c r="G205" s="79"/>
      <c r="I205" s="79"/>
      <c r="J205" s="79"/>
      <c r="K205" s="79"/>
    </row>
    <row r="206" spans="1:12">
      <c r="A206" t="s">
        <v>337</v>
      </c>
      <c r="C206" s="76">
        <v>1</v>
      </c>
      <c r="D206" s="79">
        <v>14000</v>
      </c>
      <c r="E206" s="76">
        <v>1</v>
      </c>
      <c r="F206" s="79">
        <v>14000</v>
      </c>
      <c r="G206" s="79"/>
      <c r="I206" s="79" t="str">
        <f>A206</f>
        <v>la academia dolores huerta Total</v>
      </c>
      <c r="J206" s="126">
        <f>IF(C206=0,"N/A",D206/C206)</f>
        <v>14000</v>
      </c>
      <c r="K206" s="126">
        <f>IF(E206=0,"N/A",F206/E206)</f>
        <v>14000</v>
      </c>
      <c r="L206" t="s">
        <v>675</v>
      </c>
    </row>
    <row r="207" spans="1:12">
      <c r="A207" t="s">
        <v>188</v>
      </c>
      <c r="B207" t="s">
        <v>50</v>
      </c>
      <c r="C207" s="76">
        <v>0</v>
      </c>
      <c r="D207" s="79">
        <v>0</v>
      </c>
      <c r="E207" s="76">
        <v>0</v>
      </c>
      <c r="F207" s="79">
        <v>0</v>
      </c>
      <c r="G207" s="79"/>
      <c r="I207" s="79"/>
    </row>
    <row r="208" spans="1:12">
      <c r="B208" t="s">
        <v>51</v>
      </c>
      <c r="C208" s="76">
        <v>1</v>
      </c>
      <c r="D208" s="79">
        <v>15120</v>
      </c>
      <c r="E208" s="76">
        <v>1</v>
      </c>
      <c r="F208" s="79">
        <v>15120</v>
      </c>
      <c r="G208" s="79"/>
      <c r="I208" s="79"/>
      <c r="J208" s="79"/>
      <c r="K208" s="79"/>
      <c r="L208" t="s">
        <v>675</v>
      </c>
    </row>
    <row r="209" spans="1:12">
      <c r="A209" t="s">
        <v>338</v>
      </c>
      <c r="C209" s="76">
        <v>1</v>
      </c>
      <c r="D209" s="79">
        <v>15120</v>
      </c>
      <c r="E209" s="76">
        <v>1</v>
      </c>
      <c r="F209" s="79">
        <v>15120</v>
      </c>
      <c r="G209" s="79"/>
      <c r="I209" s="79" t="str">
        <f>A209</f>
        <v>la promesa early learning center Total</v>
      </c>
      <c r="J209" s="126">
        <f>IF(C209=0,"N/A",D209/C209)</f>
        <v>15120</v>
      </c>
      <c r="K209" s="126">
        <f>IF(E209=0,"N/A",F209/E209)</f>
        <v>15120</v>
      </c>
    </row>
    <row r="210" spans="1:12">
      <c r="A210" t="s">
        <v>189</v>
      </c>
      <c r="B210" t="s">
        <v>50</v>
      </c>
      <c r="C210" s="76">
        <v>0</v>
      </c>
      <c r="D210" s="79">
        <v>0</v>
      </c>
      <c r="E210" s="76">
        <v>0</v>
      </c>
      <c r="F210" s="79">
        <v>0</v>
      </c>
      <c r="G210" s="79"/>
      <c r="I210" s="79"/>
      <c r="J210" s="79"/>
      <c r="K210" s="79"/>
      <c r="L210" t="s">
        <v>675</v>
      </c>
    </row>
    <row r="211" spans="1:12">
      <c r="B211" t="s">
        <v>51</v>
      </c>
      <c r="C211" s="76">
        <v>1</v>
      </c>
      <c r="D211" s="79">
        <v>17510</v>
      </c>
      <c r="E211" s="76">
        <v>1</v>
      </c>
      <c r="F211" s="79">
        <v>17510</v>
      </c>
      <c r="G211" s="79"/>
      <c r="I211" s="79"/>
      <c r="J211" s="79"/>
      <c r="K211" s="79"/>
    </row>
    <row r="212" spans="1:12">
      <c r="A212" t="s">
        <v>339</v>
      </c>
      <c r="C212" s="76">
        <v>1</v>
      </c>
      <c r="D212" s="79">
        <v>17510</v>
      </c>
      <c r="E212" s="76">
        <v>1</v>
      </c>
      <c r="F212" s="79">
        <v>17510</v>
      </c>
      <c r="G212" s="79"/>
      <c r="I212" s="79" t="str">
        <f>A212</f>
        <v>la resolana leadership academy Total</v>
      </c>
      <c r="J212" s="126">
        <f>IF(C212=0,"N/A",D212/C212)</f>
        <v>17510</v>
      </c>
      <c r="K212" s="126">
        <f>IF(E212=0,"N/A",F212/E212)</f>
        <v>17510</v>
      </c>
      <c r="L212" t="s">
        <v>675</v>
      </c>
    </row>
    <row r="213" spans="1:12">
      <c r="A213" t="s">
        <v>190</v>
      </c>
      <c r="B213" t="s">
        <v>50</v>
      </c>
      <c r="C213" s="76">
        <v>0</v>
      </c>
      <c r="D213" s="79">
        <v>0</v>
      </c>
      <c r="E213" s="76">
        <v>0</v>
      </c>
      <c r="F213" s="79">
        <v>0</v>
      </c>
      <c r="G213" s="79"/>
      <c r="I213" s="79"/>
    </row>
    <row r="214" spans="1:12">
      <c r="B214" t="s">
        <v>51</v>
      </c>
      <c r="C214" s="76">
        <v>0</v>
      </c>
      <c r="D214" s="79">
        <v>0</v>
      </c>
      <c r="E214" s="76">
        <v>0</v>
      </c>
      <c r="F214" s="79">
        <v>0</v>
      </c>
      <c r="G214" s="79"/>
      <c r="I214" s="79"/>
      <c r="J214" s="79"/>
      <c r="K214" s="79"/>
      <c r="L214" t="s">
        <v>675</v>
      </c>
    </row>
    <row r="215" spans="1:12">
      <c r="A215" t="s">
        <v>340</v>
      </c>
      <c r="C215" s="76">
        <v>0</v>
      </c>
      <c r="D215" s="79">
        <v>0</v>
      </c>
      <c r="E215" s="76">
        <v>0</v>
      </c>
      <c r="F215" s="79">
        <v>0</v>
      </c>
      <c r="G215" s="79"/>
      <c r="I215" s="79" t="str">
        <f>A215</f>
        <v>la tierra montessori of the arts and sciences Total</v>
      </c>
      <c r="J215" s="126" t="str">
        <f>IF(C215=0,"N/A",D215/C215)</f>
        <v>N/A</v>
      </c>
      <c r="K215" s="126" t="str">
        <f>IF(E215=0,"N/A",F215/E215)</f>
        <v>N/A</v>
      </c>
    </row>
    <row r="216" spans="1:12">
      <c r="A216" t="s">
        <v>104</v>
      </c>
      <c r="B216" t="s">
        <v>50</v>
      </c>
      <c r="C216" s="76">
        <v>0</v>
      </c>
      <c r="D216" s="79">
        <v>0</v>
      </c>
      <c r="E216" s="76">
        <v>0</v>
      </c>
      <c r="F216" s="79">
        <v>0</v>
      </c>
      <c r="G216" s="79"/>
      <c r="I216" s="79"/>
      <c r="J216" s="79"/>
      <c r="K216" s="79"/>
      <c r="L216" t="s">
        <v>675</v>
      </c>
    </row>
    <row r="217" spans="1:12">
      <c r="B217" t="s">
        <v>51</v>
      </c>
      <c r="C217" s="76">
        <v>0</v>
      </c>
      <c r="D217" s="79">
        <v>0</v>
      </c>
      <c r="E217" s="76">
        <v>0</v>
      </c>
      <c r="F217" s="79">
        <v>0</v>
      </c>
      <c r="G217" s="79"/>
      <c r="I217" s="79"/>
      <c r="J217" s="79"/>
      <c r="K217" s="79"/>
    </row>
    <row r="218" spans="1:12">
      <c r="A218" t="s">
        <v>341</v>
      </c>
      <c r="C218" s="76">
        <v>0</v>
      </c>
      <c r="D218" s="79">
        <v>0</v>
      </c>
      <c r="E218" s="76">
        <v>0</v>
      </c>
      <c r="F218" s="79">
        <v>0</v>
      </c>
      <c r="G218" s="79"/>
      <c r="I218" s="79" t="str">
        <f>A218</f>
        <v>lake arthur Total</v>
      </c>
      <c r="J218" s="126" t="str">
        <f>IF(C218=0,"N/A",D218/C218)</f>
        <v>N/A</v>
      </c>
      <c r="K218" s="126" t="str">
        <f>IF(E218=0,"N/A",F218/E218)</f>
        <v>N/A</v>
      </c>
      <c r="L218" t="s">
        <v>675</v>
      </c>
    </row>
    <row r="219" spans="1:12">
      <c r="A219" t="s">
        <v>105</v>
      </c>
      <c r="B219" t="s">
        <v>50</v>
      </c>
      <c r="C219" s="76">
        <v>64</v>
      </c>
      <c r="D219" s="79">
        <v>1884903.16</v>
      </c>
      <c r="E219" s="76">
        <v>64</v>
      </c>
      <c r="F219" s="79">
        <v>1884903.16</v>
      </c>
      <c r="G219" s="79"/>
      <c r="I219" s="79"/>
    </row>
    <row r="220" spans="1:12">
      <c r="B220" t="s">
        <v>51</v>
      </c>
      <c r="C220" s="76">
        <v>174.5</v>
      </c>
      <c r="D220" s="79">
        <v>3902326.84</v>
      </c>
      <c r="E220" s="76">
        <v>174.5</v>
      </c>
      <c r="F220" s="79">
        <v>3902326.84</v>
      </c>
      <c r="G220" s="79"/>
      <c r="I220" s="79"/>
      <c r="J220" s="79"/>
      <c r="K220" s="79"/>
      <c r="L220" t="s">
        <v>675</v>
      </c>
    </row>
    <row r="221" spans="1:12">
      <c r="A221" t="s">
        <v>342</v>
      </c>
      <c r="C221" s="76">
        <v>238.5</v>
      </c>
      <c r="D221" s="79">
        <v>5787230</v>
      </c>
      <c r="E221" s="76">
        <v>238.5</v>
      </c>
      <c r="F221" s="79">
        <v>5787230</v>
      </c>
      <c r="G221" s="79"/>
      <c r="I221" s="79" t="str">
        <f>A221</f>
        <v>las cruces Total</v>
      </c>
      <c r="J221" s="126">
        <f>IF(C221=0,"N/A",D221/C221)</f>
        <v>24265.115303983228</v>
      </c>
      <c r="K221" s="126">
        <f>IF(E221=0,"N/A",F221/E221)</f>
        <v>24265.115303983228</v>
      </c>
    </row>
    <row r="222" spans="1:12">
      <c r="A222" t="s">
        <v>191</v>
      </c>
      <c r="B222" t="s">
        <v>50</v>
      </c>
      <c r="C222" s="76">
        <v>0</v>
      </c>
      <c r="D222" s="79">
        <v>0</v>
      </c>
      <c r="E222" s="76">
        <v>0</v>
      </c>
      <c r="F222" s="79">
        <v>0</v>
      </c>
      <c r="G222" s="79"/>
      <c r="I222" s="79"/>
      <c r="J222" s="79"/>
      <c r="K222" s="79"/>
      <c r="L222" t="s">
        <v>675</v>
      </c>
    </row>
    <row r="223" spans="1:12">
      <c r="B223" t="s">
        <v>51</v>
      </c>
      <c r="C223" s="76">
        <v>2</v>
      </c>
      <c r="D223" s="79">
        <v>27945</v>
      </c>
      <c r="E223" s="76">
        <v>2</v>
      </c>
      <c r="F223" s="79">
        <v>27945</v>
      </c>
      <c r="G223" s="79"/>
      <c r="I223" s="79"/>
      <c r="J223" s="79"/>
      <c r="K223" s="79"/>
    </row>
    <row r="224" spans="1:12">
      <c r="A224" t="s">
        <v>343</v>
      </c>
      <c r="C224" s="76">
        <v>2</v>
      </c>
      <c r="D224" s="79">
        <v>27945</v>
      </c>
      <c r="E224" s="76">
        <v>2</v>
      </c>
      <c r="F224" s="79">
        <v>27945</v>
      </c>
      <c r="G224" s="79"/>
      <c r="I224" s="79" t="str">
        <f>A224</f>
        <v>las montanas charter high school Total</v>
      </c>
      <c r="J224" s="126">
        <f>IF(C224=0,"N/A",D224/C224)</f>
        <v>13972.5</v>
      </c>
      <c r="K224" s="126">
        <f>IF(E224=0,"N/A",F224/E224)</f>
        <v>13972.5</v>
      </c>
      <c r="L224" t="s">
        <v>675</v>
      </c>
    </row>
    <row r="225" spans="1:12">
      <c r="A225" t="s">
        <v>106</v>
      </c>
      <c r="B225" t="s">
        <v>50</v>
      </c>
      <c r="C225" s="76">
        <v>2</v>
      </c>
      <c r="D225" s="79">
        <v>50802</v>
      </c>
      <c r="E225" s="76">
        <v>2</v>
      </c>
      <c r="F225" s="79">
        <v>50804</v>
      </c>
      <c r="G225" s="79"/>
      <c r="I225" s="79"/>
    </row>
    <row r="226" spans="1:12">
      <c r="B226" t="s">
        <v>51</v>
      </c>
      <c r="C226" s="76">
        <v>8</v>
      </c>
      <c r="D226" s="79">
        <v>162771</v>
      </c>
      <c r="E226" s="76">
        <v>8</v>
      </c>
      <c r="F226" s="79">
        <v>162779</v>
      </c>
      <c r="G226" s="79"/>
      <c r="I226" s="79"/>
      <c r="J226" s="79"/>
      <c r="K226" s="79"/>
      <c r="L226" t="s">
        <v>675</v>
      </c>
    </row>
    <row r="227" spans="1:12">
      <c r="A227" t="s">
        <v>344</v>
      </c>
      <c r="C227" s="76">
        <v>10</v>
      </c>
      <c r="D227" s="79">
        <v>213573</v>
      </c>
      <c r="E227" s="76">
        <v>10</v>
      </c>
      <c r="F227" s="79">
        <v>213583</v>
      </c>
      <c r="G227" s="79"/>
      <c r="I227" s="79" t="str">
        <f>A227</f>
        <v>las vegas city Total</v>
      </c>
      <c r="J227" s="126">
        <f>IF(C227=0,"N/A",D227/C227)</f>
        <v>21357.3</v>
      </c>
      <c r="K227" s="126">
        <f>IF(E227=0,"N/A",F227/E227)</f>
        <v>21358.3</v>
      </c>
    </row>
    <row r="228" spans="1:12">
      <c r="A228" t="s">
        <v>107</v>
      </c>
      <c r="B228" t="s">
        <v>50</v>
      </c>
      <c r="C228" s="76">
        <v>1</v>
      </c>
      <c r="D228" s="79">
        <v>46000</v>
      </c>
      <c r="E228" s="76">
        <v>1</v>
      </c>
      <c r="F228" s="79">
        <v>46200</v>
      </c>
      <c r="G228" s="79"/>
      <c r="I228" s="79"/>
      <c r="J228" s="79"/>
      <c r="K228" s="79"/>
      <c r="L228" t="s">
        <v>675</v>
      </c>
    </row>
    <row r="229" spans="1:12">
      <c r="B229" t="s">
        <v>51</v>
      </c>
      <c r="C229" s="76">
        <v>6.5</v>
      </c>
      <c r="D229" s="79">
        <v>156490</v>
      </c>
      <c r="E229" s="76">
        <v>6.5</v>
      </c>
      <c r="F229" s="79">
        <v>160435</v>
      </c>
      <c r="G229" s="79"/>
      <c r="I229" s="79"/>
      <c r="J229" s="79"/>
      <c r="K229" s="79"/>
    </row>
    <row r="230" spans="1:12">
      <c r="A230" t="s">
        <v>346</v>
      </c>
      <c r="C230" s="76">
        <v>7.5</v>
      </c>
      <c r="D230" s="79">
        <v>202490</v>
      </c>
      <c r="E230" s="76">
        <v>7.5</v>
      </c>
      <c r="F230" s="79">
        <v>206635</v>
      </c>
      <c r="G230" s="79"/>
      <c r="I230" s="79" t="str">
        <f>A230</f>
        <v>logan Total</v>
      </c>
      <c r="J230" s="126">
        <f>IF(C230=0,"N/A",D230/C230)</f>
        <v>26998.666666666668</v>
      </c>
      <c r="K230" s="126">
        <f>IF(E230=0,"N/A",F230/E230)</f>
        <v>27551.333333333332</v>
      </c>
      <c r="L230" t="s">
        <v>675</v>
      </c>
    </row>
    <row r="231" spans="1:12">
      <c r="A231" t="s">
        <v>108</v>
      </c>
      <c r="B231" t="s">
        <v>50</v>
      </c>
      <c r="C231" s="76">
        <v>3</v>
      </c>
      <c r="D231" s="79">
        <v>87674</v>
      </c>
      <c r="E231" s="76">
        <v>3</v>
      </c>
      <c r="F231" s="79">
        <v>88648</v>
      </c>
      <c r="G231" s="79"/>
      <c r="I231" s="79"/>
    </row>
    <row r="232" spans="1:12">
      <c r="B232" t="s">
        <v>51</v>
      </c>
      <c r="C232" s="76">
        <v>3</v>
      </c>
      <c r="D232" s="79">
        <v>84512</v>
      </c>
      <c r="E232" s="76">
        <v>3</v>
      </c>
      <c r="F232" s="79">
        <v>85510</v>
      </c>
      <c r="G232" s="79"/>
      <c r="I232" s="79"/>
      <c r="J232" s="79"/>
      <c r="K232" s="79"/>
      <c r="L232" t="s">
        <v>675</v>
      </c>
    </row>
    <row r="233" spans="1:12">
      <c r="A233" t="s">
        <v>347</v>
      </c>
      <c r="C233" s="76">
        <v>6</v>
      </c>
      <c r="D233" s="79">
        <v>172186</v>
      </c>
      <c r="E233" s="76">
        <v>6</v>
      </c>
      <c r="F233" s="79">
        <v>174158</v>
      </c>
      <c r="G233" s="79"/>
      <c r="I233" s="79" t="str">
        <f>A233</f>
        <v>lordsburg Total</v>
      </c>
      <c r="J233" s="126">
        <f>IF(C233=0,"N/A",D233/C233)</f>
        <v>28697.666666666668</v>
      </c>
      <c r="K233" s="126">
        <f>IF(E233=0,"N/A",F233/E233)</f>
        <v>29026.333333333332</v>
      </c>
    </row>
    <row r="234" spans="1:12">
      <c r="A234" t="s">
        <v>109</v>
      </c>
      <c r="B234" t="s">
        <v>50</v>
      </c>
      <c r="C234" s="76">
        <v>23.5</v>
      </c>
      <c r="D234" s="79">
        <v>855613.61</v>
      </c>
      <c r="E234" s="76">
        <v>23.5</v>
      </c>
      <c r="F234" s="79">
        <v>881282.02</v>
      </c>
      <c r="G234" s="79"/>
      <c r="I234" s="79"/>
      <c r="J234" s="79"/>
      <c r="K234" s="79"/>
      <c r="L234" t="s">
        <v>675</v>
      </c>
    </row>
    <row r="235" spans="1:12">
      <c r="B235" t="s">
        <v>51</v>
      </c>
      <c r="C235" s="76">
        <v>29</v>
      </c>
      <c r="D235" s="79">
        <v>793716.84</v>
      </c>
      <c r="E235" s="76">
        <v>29</v>
      </c>
      <c r="F235" s="79">
        <v>817528.35</v>
      </c>
      <c r="G235" s="79"/>
      <c r="I235" s="79"/>
      <c r="J235" s="79"/>
      <c r="K235" s="79"/>
    </row>
    <row r="236" spans="1:12">
      <c r="A236" t="s">
        <v>348</v>
      </c>
      <c r="C236" s="76">
        <v>52.5</v>
      </c>
      <c r="D236" s="79">
        <v>1649330.45</v>
      </c>
      <c r="E236" s="76">
        <v>52.5</v>
      </c>
      <c r="F236" s="79">
        <v>1698810.37</v>
      </c>
      <c r="G236" s="79"/>
      <c r="I236" s="79" t="str">
        <f>A236</f>
        <v>los alamos Total</v>
      </c>
      <c r="J236" s="126">
        <f>IF(C236=0,"N/A",D236/C236)</f>
        <v>31415.818095238094</v>
      </c>
      <c r="K236" s="126">
        <f>IF(E236=0,"N/A",F236/E236)</f>
        <v>32358.292761904762</v>
      </c>
      <c r="L236" t="s">
        <v>675</v>
      </c>
    </row>
    <row r="237" spans="1:12">
      <c r="A237" t="s">
        <v>110</v>
      </c>
      <c r="B237" t="s">
        <v>50</v>
      </c>
      <c r="C237" s="76">
        <v>26</v>
      </c>
      <c r="D237" s="79">
        <v>980013</v>
      </c>
      <c r="E237" s="76">
        <v>26</v>
      </c>
      <c r="F237" s="79">
        <v>999613.69</v>
      </c>
      <c r="G237" s="79"/>
      <c r="I237" s="79"/>
    </row>
    <row r="238" spans="1:12">
      <c r="B238" t="s">
        <v>51</v>
      </c>
      <c r="C238" s="76">
        <v>62</v>
      </c>
      <c r="D238" s="79">
        <v>1419705</v>
      </c>
      <c r="E238" s="76">
        <v>62</v>
      </c>
      <c r="F238" s="79">
        <v>1448100</v>
      </c>
      <c r="G238" s="79"/>
      <c r="I238" s="79"/>
      <c r="J238" s="79"/>
      <c r="K238" s="79"/>
      <c r="L238" t="s">
        <v>675</v>
      </c>
    </row>
    <row r="239" spans="1:12">
      <c r="A239" t="s">
        <v>349</v>
      </c>
      <c r="C239" s="76">
        <v>88</v>
      </c>
      <c r="D239" s="79">
        <v>2399718</v>
      </c>
      <c r="E239" s="76">
        <v>88</v>
      </c>
      <c r="F239" s="79">
        <v>2447713.69</v>
      </c>
      <c r="G239" s="79"/>
      <c r="I239" s="79" t="str">
        <f>A239</f>
        <v>los lunas Total</v>
      </c>
      <c r="J239" s="126">
        <f>IF(C239=0,"N/A",D239/C239)</f>
        <v>27269.522727272728</v>
      </c>
      <c r="K239" s="126">
        <f>IF(E239=0,"N/A",F239/E239)</f>
        <v>27814.928295454545</v>
      </c>
    </row>
    <row r="240" spans="1:12">
      <c r="A240" t="s">
        <v>111</v>
      </c>
      <c r="B240" t="s">
        <v>50</v>
      </c>
      <c r="C240" s="76">
        <v>1</v>
      </c>
      <c r="D240" s="79">
        <v>56803</v>
      </c>
      <c r="E240" s="76">
        <v>1</v>
      </c>
      <c r="F240" s="79">
        <v>56803</v>
      </c>
      <c r="G240" s="79"/>
      <c r="I240" s="79"/>
      <c r="J240" s="79"/>
      <c r="K240" s="79"/>
      <c r="L240" t="s">
        <v>675</v>
      </c>
    </row>
    <row r="241" spans="1:12">
      <c r="B241" t="s">
        <v>51</v>
      </c>
      <c r="C241" s="76">
        <v>4</v>
      </c>
      <c r="D241" s="79">
        <v>113556</v>
      </c>
      <c r="E241" s="76">
        <v>4</v>
      </c>
      <c r="F241" s="79">
        <v>113556</v>
      </c>
      <c r="G241" s="79"/>
      <c r="I241" s="79"/>
      <c r="J241" s="79"/>
      <c r="K241" s="79"/>
    </row>
    <row r="242" spans="1:12">
      <c r="A242" t="s">
        <v>351</v>
      </c>
      <c r="C242" s="76">
        <v>5</v>
      </c>
      <c r="D242" s="79">
        <v>170359</v>
      </c>
      <c r="E242" s="76">
        <v>5</v>
      </c>
      <c r="F242" s="79">
        <v>170359</v>
      </c>
      <c r="G242" s="79"/>
      <c r="I242" s="79" t="str">
        <f>A242</f>
        <v>loving Total</v>
      </c>
      <c r="J242" s="126">
        <f>IF(C242=0,"N/A",D242/C242)</f>
        <v>34071.800000000003</v>
      </c>
      <c r="K242" s="126">
        <f>IF(E242=0,"N/A",F242/E242)</f>
        <v>34071.800000000003</v>
      </c>
      <c r="L242" t="s">
        <v>675</v>
      </c>
    </row>
    <row r="243" spans="1:12">
      <c r="A243" t="s">
        <v>112</v>
      </c>
      <c r="B243" t="s">
        <v>50</v>
      </c>
      <c r="C243" s="76">
        <v>9</v>
      </c>
      <c r="D243" s="79">
        <v>440169</v>
      </c>
      <c r="E243" s="76">
        <v>9</v>
      </c>
      <c r="F243" s="79">
        <v>451364</v>
      </c>
      <c r="G243" s="79"/>
      <c r="I243" s="79"/>
    </row>
    <row r="244" spans="1:12">
      <c r="B244" t="s">
        <v>51</v>
      </c>
      <c r="C244" s="76">
        <v>30</v>
      </c>
      <c r="D244" s="79">
        <v>666416</v>
      </c>
      <c r="E244" s="76">
        <v>30</v>
      </c>
      <c r="F244" s="79">
        <v>685823</v>
      </c>
      <c r="G244" s="79"/>
      <c r="I244" s="79"/>
      <c r="J244" s="79"/>
      <c r="K244" s="79"/>
      <c r="L244" t="s">
        <v>675</v>
      </c>
    </row>
    <row r="245" spans="1:12">
      <c r="A245" t="s">
        <v>352</v>
      </c>
      <c r="C245" s="76">
        <v>39</v>
      </c>
      <c r="D245" s="79">
        <v>1106585</v>
      </c>
      <c r="E245" s="76">
        <v>39</v>
      </c>
      <c r="F245" s="79">
        <v>1137187</v>
      </c>
      <c r="G245" s="79"/>
      <c r="I245" s="79" t="str">
        <f>A245</f>
        <v>lovington Total</v>
      </c>
      <c r="J245" s="126">
        <f>IF(C245=0,"N/A",D245/C245)</f>
        <v>28373.974358974359</v>
      </c>
      <c r="K245" s="126">
        <f>IF(E245=0,"N/A",F245/E245)</f>
        <v>29158.641025641027</v>
      </c>
    </row>
    <row r="246" spans="1:12">
      <c r="A246" t="s">
        <v>113</v>
      </c>
      <c r="B246" t="s">
        <v>50</v>
      </c>
      <c r="C246" s="76">
        <v>1</v>
      </c>
      <c r="D246" s="79">
        <v>23560</v>
      </c>
      <c r="E246" s="76">
        <v>1</v>
      </c>
      <c r="F246" s="79">
        <v>23560</v>
      </c>
      <c r="G246" s="79"/>
      <c r="I246" s="79"/>
      <c r="J246" s="79"/>
      <c r="K246" s="79"/>
      <c r="L246" t="s">
        <v>675</v>
      </c>
    </row>
    <row r="247" spans="1:12">
      <c r="B247" t="s">
        <v>51</v>
      </c>
      <c r="C247" s="76">
        <v>6</v>
      </c>
      <c r="D247" s="79">
        <v>110582</v>
      </c>
      <c r="E247" s="76">
        <v>6</v>
      </c>
      <c r="F247" s="79">
        <v>110582</v>
      </c>
      <c r="G247" s="79"/>
      <c r="I247" s="79"/>
      <c r="J247" s="79"/>
      <c r="K247" s="79"/>
    </row>
    <row r="248" spans="1:12">
      <c r="A248" t="s">
        <v>353</v>
      </c>
      <c r="C248" s="76">
        <v>7</v>
      </c>
      <c r="D248" s="79">
        <v>134142</v>
      </c>
      <c r="E248" s="76">
        <v>7</v>
      </c>
      <c r="F248" s="79">
        <v>134142</v>
      </c>
      <c r="G248" s="79"/>
      <c r="I248" s="79" t="str">
        <f>A248</f>
        <v>magdalena Total</v>
      </c>
      <c r="J248" s="126">
        <f>IF(C248=0,"N/A",D248/C248)</f>
        <v>19163.142857142859</v>
      </c>
      <c r="K248" s="126">
        <f>IF(E248=0,"N/A",F248/E248)</f>
        <v>19163.142857142859</v>
      </c>
      <c r="L248" t="s">
        <v>675</v>
      </c>
    </row>
    <row r="249" spans="1:12">
      <c r="A249" t="s">
        <v>194</v>
      </c>
      <c r="B249" t="s">
        <v>50</v>
      </c>
      <c r="C249" s="76">
        <v>0</v>
      </c>
      <c r="D249" s="79">
        <v>0</v>
      </c>
      <c r="E249" s="76">
        <v>0</v>
      </c>
      <c r="F249" s="79">
        <v>0</v>
      </c>
      <c r="G249" s="79"/>
      <c r="I249" s="79"/>
    </row>
    <row r="250" spans="1:12">
      <c r="B250" t="s">
        <v>51</v>
      </c>
      <c r="C250" s="76">
        <v>0</v>
      </c>
      <c r="D250" s="79">
        <v>0</v>
      </c>
      <c r="E250" s="76">
        <v>0</v>
      </c>
      <c r="F250" s="79">
        <v>0</v>
      </c>
      <c r="G250" s="79"/>
      <c r="I250" s="79"/>
      <c r="J250" s="79"/>
      <c r="K250" s="79"/>
      <c r="L250" t="s">
        <v>675</v>
      </c>
    </row>
    <row r="251" spans="1:12">
      <c r="A251" t="s">
        <v>354</v>
      </c>
      <c r="C251" s="76">
        <v>0</v>
      </c>
      <c r="D251" s="79">
        <v>0</v>
      </c>
      <c r="E251" s="76">
        <v>0</v>
      </c>
      <c r="F251" s="79">
        <v>0</v>
      </c>
      <c r="G251" s="79"/>
      <c r="I251" s="79" t="str">
        <f>A251</f>
        <v>masters program (the) Total</v>
      </c>
      <c r="J251" s="126" t="str">
        <f>IF(C251=0,"N/A",D251/C251)</f>
        <v>N/A</v>
      </c>
      <c r="K251" s="126" t="str">
        <f>IF(E251=0,"N/A",F251/E251)</f>
        <v>N/A</v>
      </c>
    </row>
    <row r="252" spans="1:12">
      <c r="A252" t="s">
        <v>114</v>
      </c>
      <c r="B252" t="s">
        <v>50</v>
      </c>
      <c r="C252" s="76">
        <v>0</v>
      </c>
      <c r="D252" s="79">
        <v>0</v>
      </c>
      <c r="E252" s="76">
        <v>0</v>
      </c>
      <c r="F252" s="79">
        <v>0</v>
      </c>
      <c r="G252" s="79"/>
      <c r="I252" s="79"/>
      <c r="J252" s="79"/>
      <c r="K252" s="79"/>
      <c r="L252" t="s">
        <v>675</v>
      </c>
    </row>
    <row r="253" spans="1:12">
      <c r="B253" t="s">
        <v>51</v>
      </c>
      <c r="C253" s="76">
        <v>2</v>
      </c>
      <c r="D253" s="79">
        <v>52973</v>
      </c>
      <c r="E253" s="76">
        <v>2</v>
      </c>
      <c r="F253" s="79">
        <v>52973</v>
      </c>
      <c r="G253" s="79"/>
      <c r="I253" s="79"/>
      <c r="J253" s="79"/>
      <c r="K253" s="79"/>
    </row>
    <row r="254" spans="1:12">
      <c r="A254" t="s">
        <v>355</v>
      </c>
      <c r="C254" s="76">
        <v>2</v>
      </c>
      <c r="D254" s="79">
        <v>52973</v>
      </c>
      <c r="E254" s="76">
        <v>2</v>
      </c>
      <c r="F254" s="79">
        <v>52973</v>
      </c>
      <c r="G254" s="79"/>
      <c r="I254" s="79" t="str">
        <f>A254</f>
        <v>maxwell Total</v>
      </c>
      <c r="J254" s="126">
        <f>IF(C254=0,"N/A",D254/C254)</f>
        <v>26486.5</v>
      </c>
      <c r="K254" s="126">
        <f>IF(E254=0,"N/A",F254/E254)</f>
        <v>26486.5</v>
      </c>
      <c r="L254" t="s">
        <v>675</v>
      </c>
    </row>
    <row r="255" spans="1:12">
      <c r="A255" t="s">
        <v>195</v>
      </c>
      <c r="B255" t="s">
        <v>50</v>
      </c>
      <c r="C255" s="76">
        <v>0</v>
      </c>
      <c r="D255" s="79">
        <v>0</v>
      </c>
      <c r="E255" s="76">
        <v>0</v>
      </c>
      <c r="F255" s="79">
        <v>0</v>
      </c>
      <c r="G255" s="79"/>
      <c r="I255" s="79"/>
    </row>
    <row r="256" spans="1:12">
      <c r="B256" t="s">
        <v>51</v>
      </c>
      <c r="C256" s="76">
        <v>0</v>
      </c>
      <c r="D256" s="79">
        <v>0</v>
      </c>
      <c r="E256" s="76">
        <v>0</v>
      </c>
      <c r="F256" s="79">
        <v>0</v>
      </c>
      <c r="G256" s="79"/>
      <c r="I256" s="79"/>
      <c r="J256" s="79"/>
      <c r="K256" s="79"/>
      <c r="L256" t="s">
        <v>675</v>
      </c>
    </row>
    <row r="257" spans="1:12">
      <c r="A257" t="s">
        <v>356</v>
      </c>
      <c r="C257" s="76">
        <v>0</v>
      </c>
      <c r="D257" s="79">
        <v>0</v>
      </c>
      <c r="E257" s="76">
        <v>0</v>
      </c>
      <c r="F257" s="79">
        <v>0</v>
      </c>
      <c r="G257" s="79"/>
      <c r="I257" s="79" t="str">
        <f>A257</f>
        <v>mccurdy charter school Total</v>
      </c>
      <c r="J257" s="126" t="str">
        <f>IF(C257=0,"N/A",D257/C257)</f>
        <v>N/A</v>
      </c>
      <c r="K257" s="126" t="str">
        <f>IF(E257=0,"N/A",F257/E257)</f>
        <v>N/A</v>
      </c>
    </row>
    <row r="258" spans="1:12">
      <c r="A258" t="s">
        <v>196</v>
      </c>
      <c r="B258" t="s">
        <v>50</v>
      </c>
      <c r="C258" s="76">
        <v>0</v>
      </c>
      <c r="D258" s="79">
        <v>0</v>
      </c>
      <c r="E258" s="76">
        <v>0</v>
      </c>
      <c r="F258" s="79">
        <v>0</v>
      </c>
      <c r="G258" s="79"/>
      <c r="I258" s="79"/>
      <c r="J258" s="79"/>
      <c r="K258" s="79"/>
      <c r="L258" t="s">
        <v>675</v>
      </c>
    </row>
    <row r="259" spans="1:12">
      <c r="B259" t="s">
        <v>51</v>
      </c>
      <c r="C259" s="76">
        <v>1</v>
      </c>
      <c r="D259" s="79">
        <v>30000</v>
      </c>
      <c r="E259" s="76">
        <v>1</v>
      </c>
      <c r="F259" s="79">
        <v>30150</v>
      </c>
      <c r="G259" s="79"/>
      <c r="I259" s="79"/>
      <c r="J259" s="79"/>
      <c r="K259" s="79"/>
    </row>
    <row r="260" spans="1:12">
      <c r="A260" t="s">
        <v>357</v>
      </c>
      <c r="C260" s="76">
        <v>1</v>
      </c>
      <c r="D260" s="79">
        <v>30000</v>
      </c>
      <c r="E260" s="76">
        <v>1</v>
      </c>
      <c r="F260" s="79">
        <v>30150</v>
      </c>
      <c r="G260" s="79"/>
      <c r="I260" s="79" t="str">
        <f>A260</f>
        <v>media arts collaborative charter school Total</v>
      </c>
      <c r="J260" s="126">
        <f>IF(C260=0,"N/A",D260/C260)</f>
        <v>30000</v>
      </c>
      <c r="K260" s="126">
        <f>IF(E260=0,"N/A",F260/E260)</f>
        <v>30150</v>
      </c>
      <c r="L260" t="s">
        <v>675</v>
      </c>
    </row>
    <row r="261" spans="1:12">
      <c r="A261" t="s">
        <v>115</v>
      </c>
      <c r="B261" t="s">
        <v>50</v>
      </c>
      <c r="C261" s="76">
        <v>1.5</v>
      </c>
      <c r="D261" s="79">
        <v>54323</v>
      </c>
      <c r="E261" s="76">
        <v>1.5</v>
      </c>
      <c r="F261" s="79">
        <v>54325</v>
      </c>
      <c r="G261" s="79"/>
      <c r="I261" s="79"/>
    </row>
    <row r="262" spans="1:12">
      <c r="B262" t="s">
        <v>51</v>
      </c>
      <c r="C262" s="76">
        <v>2.5</v>
      </c>
      <c r="D262" s="79">
        <v>49976</v>
      </c>
      <c r="E262" s="76">
        <v>2.5</v>
      </c>
      <c r="F262" s="79">
        <v>49979</v>
      </c>
      <c r="G262" s="79"/>
      <c r="I262" s="79"/>
      <c r="J262" s="79"/>
      <c r="K262" s="79"/>
      <c r="L262" t="s">
        <v>675</v>
      </c>
    </row>
    <row r="263" spans="1:12">
      <c r="A263" t="s">
        <v>358</v>
      </c>
      <c r="C263" s="76">
        <v>4</v>
      </c>
      <c r="D263" s="79">
        <v>104299</v>
      </c>
      <c r="E263" s="76">
        <v>4</v>
      </c>
      <c r="F263" s="79">
        <v>104304</v>
      </c>
      <c r="G263" s="79"/>
      <c r="I263" s="79" t="str">
        <f>A263</f>
        <v>melrose Total</v>
      </c>
      <c r="J263" s="126">
        <f>IF(C263=0,"N/A",D263/C263)</f>
        <v>26074.75</v>
      </c>
      <c r="K263" s="126">
        <f>IF(E263=0,"N/A",F263/E263)</f>
        <v>26076</v>
      </c>
    </row>
    <row r="264" spans="1:12">
      <c r="A264" t="s">
        <v>116</v>
      </c>
      <c r="B264" t="s">
        <v>50</v>
      </c>
      <c r="C264" s="76">
        <v>0</v>
      </c>
      <c r="D264" s="79">
        <v>0</v>
      </c>
      <c r="E264" s="76">
        <v>0</v>
      </c>
      <c r="F264" s="79">
        <v>0</v>
      </c>
      <c r="G264" s="79"/>
      <c r="I264" s="79"/>
      <c r="J264" s="79"/>
      <c r="K264" s="79"/>
      <c r="L264" t="s">
        <v>675</v>
      </c>
    </row>
    <row r="265" spans="1:12">
      <c r="B265" t="s">
        <v>51</v>
      </c>
      <c r="C265" s="76">
        <v>6</v>
      </c>
      <c r="D265" s="79">
        <v>169650.2</v>
      </c>
      <c r="E265" s="76">
        <v>6</v>
      </c>
      <c r="F265" s="79">
        <v>169650</v>
      </c>
      <c r="G265" s="79"/>
      <c r="I265" s="79"/>
      <c r="J265" s="79"/>
      <c r="K265" s="79"/>
    </row>
    <row r="266" spans="1:12">
      <c r="A266" t="s">
        <v>359</v>
      </c>
      <c r="C266" s="76">
        <v>6</v>
      </c>
      <c r="D266" s="79">
        <v>169650.2</v>
      </c>
      <c r="E266" s="76">
        <v>6</v>
      </c>
      <c r="F266" s="79">
        <v>169650</v>
      </c>
      <c r="G266" s="79"/>
      <c r="I266" s="79" t="str">
        <f>A266</f>
        <v>mesa vista Total</v>
      </c>
      <c r="J266" s="126">
        <f>IF(C266=0,"N/A",D266/C266)</f>
        <v>28275.033333333336</v>
      </c>
      <c r="K266" s="126">
        <f>IF(E266=0,"N/A",F266/E266)</f>
        <v>28275</v>
      </c>
      <c r="L266" t="s">
        <v>675</v>
      </c>
    </row>
    <row r="267" spans="1:12">
      <c r="A267" t="s">
        <v>199</v>
      </c>
      <c r="B267" t="s">
        <v>50</v>
      </c>
      <c r="C267" s="76">
        <v>0</v>
      </c>
      <c r="D267" s="79">
        <v>0</v>
      </c>
      <c r="E267" s="76">
        <v>0</v>
      </c>
      <c r="F267" s="79">
        <v>0</v>
      </c>
      <c r="G267" s="79"/>
      <c r="I267" s="79"/>
    </row>
    <row r="268" spans="1:12">
      <c r="B268" t="s">
        <v>51</v>
      </c>
      <c r="C268" s="76">
        <v>3</v>
      </c>
      <c r="D268" s="79">
        <v>78000</v>
      </c>
      <c r="E268" s="76">
        <v>3</v>
      </c>
      <c r="F268" s="79">
        <v>80340</v>
      </c>
      <c r="G268" s="79"/>
      <c r="I268" s="79"/>
      <c r="J268" s="79"/>
      <c r="K268" s="79"/>
      <c r="L268" t="s">
        <v>675</v>
      </c>
    </row>
    <row r="269" spans="1:12">
      <c r="A269" t="s">
        <v>361</v>
      </c>
      <c r="C269" s="76">
        <v>3</v>
      </c>
      <c r="D269" s="79">
        <v>78000</v>
      </c>
      <c r="E269" s="76">
        <v>3</v>
      </c>
      <c r="F269" s="79">
        <v>80340</v>
      </c>
      <c r="G269" s="79"/>
      <c r="I269" s="79" t="str">
        <f>A269</f>
        <v>mission achievement and success Total</v>
      </c>
      <c r="J269" s="126">
        <f>IF(C269=0,"N/A",D269/C269)</f>
        <v>26000</v>
      </c>
      <c r="K269" s="126">
        <f>IF(E269=0,"N/A",F269/E269)</f>
        <v>26780</v>
      </c>
    </row>
    <row r="270" spans="1:12">
      <c r="A270" t="s">
        <v>200</v>
      </c>
      <c r="B270" t="s">
        <v>50</v>
      </c>
      <c r="C270" s="76">
        <v>0</v>
      </c>
      <c r="D270" s="79">
        <v>0</v>
      </c>
      <c r="E270" s="76">
        <v>0</v>
      </c>
      <c r="F270" s="79">
        <v>0</v>
      </c>
      <c r="G270" s="79"/>
      <c r="I270" s="79"/>
      <c r="J270" s="79"/>
      <c r="K270" s="79"/>
      <c r="L270" t="s">
        <v>675</v>
      </c>
    </row>
    <row r="271" spans="1:12">
      <c r="B271" t="s">
        <v>51</v>
      </c>
      <c r="C271" s="76">
        <v>0</v>
      </c>
      <c r="D271" s="79">
        <v>0</v>
      </c>
      <c r="E271" s="76">
        <v>0</v>
      </c>
      <c r="F271" s="79">
        <v>0</v>
      </c>
      <c r="G271" s="79"/>
      <c r="I271" s="79"/>
      <c r="J271" s="79"/>
      <c r="K271" s="79"/>
    </row>
    <row r="272" spans="1:12">
      <c r="A272" t="s">
        <v>362</v>
      </c>
      <c r="C272" s="76">
        <v>0</v>
      </c>
      <c r="D272" s="79">
        <v>0</v>
      </c>
      <c r="E272" s="76">
        <v>0</v>
      </c>
      <c r="F272" s="79">
        <v>0</v>
      </c>
      <c r="G272" s="79"/>
      <c r="I272" s="79" t="str">
        <f>A272</f>
        <v>monte del sol charter school Total</v>
      </c>
      <c r="J272" s="126" t="str">
        <f>IF(C272=0,"N/A",D272/C272)</f>
        <v>N/A</v>
      </c>
      <c r="K272" s="126" t="str">
        <f>IF(E272=0,"N/A",F272/E272)</f>
        <v>N/A</v>
      </c>
      <c r="L272" t="s">
        <v>675</v>
      </c>
    </row>
    <row r="273" spans="1:12">
      <c r="A273" t="s">
        <v>201</v>
      </c>
      <c r="B273" t="s">
        <v>50</v>
      </c>
      <c r="C273" s="76">
        <v>0</v>
      </c>
      <c r="D273" s="79">
        <v>0</v>
      </c>
      <c r="E273" s="76">
        <v>0</v>
      </c>
      <c r="F273" s="79">
        <v>0</v>
      </c>
      <c r="G273" s="79"/>
      <c r="I273" s="79"/>
    </row>
    <row r="274" spans="1:12">
      <c r="B274" t="s">
        <v>51</v>
      </c>
      <c r="C274" s="76">
        <v>0</v>
      </c>
      <c r="D274" s="79">
        <v>0</v>
      </c>
      <c r="E274" s="76">
        <v>0</v>
      </c>
      <c r="F274" s="79">
        <v>0</v>
      </c>
      <c r="G274" s="79"/>
      <c r="I274" s="79"/>
      <c r="J274" s="79"/>
      <c r="K274" s="79"/>
      <c r="L274" t="s">
        <v>675</v>
      </c>
    </row>
    <row r="275" spans="1:12">
      <c r="A275" t="s">
        <v>363</v>
      </c>
      <c r="C275" s="76">
        <v>0</v>
      </c>
      <c r="D275" s="79">
        <v>0</v>
      </c>
      <c r="E275" s="76">
        <v>0</v>
      </c>
      <c r="F275" s="79">
        <v>0</v>
      </c>
      <c r="G275" s="79"/>
      <c r="I275" s="79" t="str">
        <f>A275</f>
        <v>montessori elementary school (the) Total</v>
      </c>
      <c r="J275" s="126" t="str">
        <f>IF(C275=0,"N/A",D275/C275)</f>
        <v>N/A</v>
      </c>
      <c r="K275" s="126" t="str">
        <f>IF(E275=0,"N/A",F275/E275)</f>
        <v>N/A</v>
      </c>
    </row>
    <row r="276" spans="1:12">
      <c r="A276" t="s">
        <v>117</v>
      </c>
      <c r="B276" t="s">
        <v>50</v>
      </c>
      <c r="C276" s="76">
        <v>1</v>
      </c>
      <c r="D276" s="79">
        <v>30000</v>
      </c>
      <c r="E276" s="76">
        <v>1</v>
      </c>
      <c r="F276" s="79">
        <v>30000</v>
      </c>
      <c r="G276" s="79"/>
      <c r="I276" s="79"/>
      <c r="J276" s="79"/>
      <c r="K276" s="79"/>
      <c r="L276" t="s">
        <v>675</v>
      </c>
    </row>
    <row r="277" spans="1:12">
      <c r="B277" t="s">
        <v>51</v>
      </c>
      <c r="C277" s="76">
        <v>6</v>
      </c>
      <c r="D277" s="79">
        <v>112154</v>
      </c>
      <c r="E277" s="76">
        <v>6</v>
      </c>
      <c r="F277" s="79">
        <v>118903</v>
      </c>
      <c r="G277" s="79"/>
      <c r="I277" s="79"/>
      <c r="J277" s="79"/>
      <c r="K277" s="79"/>
    </row>
    <row r="278" spans="1:12">
      <c r="A278" t="s">
        <v>365</v>
      </c>
      <c r="C278" s="76">
        <v>7</v>
      </c>
      <c r="D278" s="79">
        <v>142154</v>
      </c>
      <c r="E278" s="76">
        <v>7</v>
      </c>
      <c r="F278" s="79">
        <v>148903</v>
      </c>
      <c r="G278" s="79"/>
      <c r="I278" s="79" t="str">
        <f>A278</f>
        <v>mora Total</v>
      </c>
      <c r="J278" s="126">
        <f>IF(C278=0,"N/A",D278/C278)</f>
        <v>20307.714285714286</v>
      </c>
      <c r="K278" s="126">
        <f>IF(E278=0,"N/A",F278/E278)</f>
        <v>21271.857142857141</v>
      </c>
      <c r="L278" t="s">
        <v>675</v>
      </c>
    </row>
    <row r="279" spans="1:12">
      <c r="A279" t="s">
        <v>118</v>
      </c>
      <c r="B279" t="s">
        <v>50</v>
      </c>
      <c r="C279" s="76">
        <v>7.13</v>
      </c>
      <c r="D279" s="79">
        <v>211143.3</v>
      </c>
      <c r="E279" s="76">
        <v>7.13</v>
      </c>
      <c r="F279" s="79">
        <v>211143.3</v>
      </c>
      <c r="G279" s="79"/>
      <c r="I279" s="79"/>
    </row>
    <row r="280" spans="1:12">
      <c r="B280" t="s">
        <v>51</v>
      </c>
      <c r="C280" s="76">
        <v>19</v>
      </c>
      <c r="D280" s="79">
        <v>368539.43</v>
      </c>
      <c r="E280" s="76">
        <v>19</v>
      </c>
      <c r="F280" s="79">
        <v>368539.43</v>
      </c>
      <c r="G280" s="79"/>
      <c r="I280" s="79"/>
      <c r="J280" s="79"/>
      <c r="K280" s="79"/>
      <c r="L280" t="s">
        <v>675</v>
      </c>
    </row>
    <row r="281" spans="1:12">
      <c r="A281" t="s">
        <v>367</v>
      </c>
      <c r="C281" s="76">
        <v>26.13</v>
      </c>
      <c r="D281" s="79">
        <v>579682.73</v>
      </c>
      <c r="E281" s="76">
        <v>26.13</v>
      </c>
      <c r="F281" s="79">
        <v>579682.73</v>
      </c>
      <c r="G281" s="79"/>
      <c r="I281" s="79" t="str">
        <f>A281</f>
        <v>moriarty-edgewood Total</v>
      </c>
      <c r="J281" s="126">
        <f>IF(C281=0,"N/A",D281/C281)</f>
        <v>22184.566781477228</v>
      </c>
      <c r="K281" s="126">
        <f>IF(E281=0,"N/A",F281/E281)</f>
        <v>22184.566781477228</v>
      </c>
    </row>
    <row r="282" spans="1:12">
      <c r="A282" t="s">
        <v>119</v>
      </c>
      <c r="B282" t="s">
        <v>50</v>
      </c>
      <c r="C282" s="76">
        <v>1</v>
      </c>
      <c r="D282" s="79">
        <v>11829</v>
      </c>
      <c r="E282" s="76">
        <v>1</v>
      </c>
      <c r="F282" s="79">
        <v>11829</v>
      </c>
      <c r="G282" s="79"/>
      <c r="I282" s="79"/>
      <c r="J282" s="79"/>
      <c r="K282" s="79"/>
      <c r="L282" t="s">
        <v>675</v>
      </c>
    </row>
    <row r="283" spans="1:12">
      <c r="B283" t="s">
        <v>51</v>
      </c>
      <c r="C283" s="76">
        <v>0.5</v>
      </c>
      <c r="D283" s="79">
        <v>29596</v>
      </c>
      <c r="E283" s="76">
        <v>0.5</v>
      </c>
      <c r="F283" s="79">
        <v>29596</v>
      </c>
      <c r="G283" s="79"/>
      <c r="I283" s="79"/>
      <c r="J283" s="79"/>
      <c r="K283" s="79"/>
    </row>
    <row r="284" spans="1:12">
      <c r="A284" t="s">
        <v>369</v>
      </c>
      <c r="C284" s="76">
        <v>1.5</v>
      </c>
      <c r="D284" s="79">
        <v>41425</v>
      </c>
      <c r="E284" s="76">
        <v>1.5</v>
      </c>
      <c r="F284" s="79">
        <v>41425</v>
      </c>
      <c r="G284" s="79"/>
      <c r="I284" s="79" t="str">
        <f>A284</f>
        <v>mosquero Total</v>
      </c>
      <c r="J284" s="126">
        <f>IF(C284=0,"N/A",D284/C284)</f>
        <v>27616.666666666668</v>
      </c>
      <c r="K284" s="126">
        <f>IF(E284=0,"N/A",F284/E284)</f>
        <v>27616.666666666668</v>
      </c>
      <c r="L284" t="s">
        <v>675</v>
      </c>
    </row>
    <row r="285" spans="1:12">
      <c r="A285" t="s">
        <v>120</v>
      </c>
      <c r="B285" t="s">
        <v>50</v>
      </c>
      <c r="C285" s="76">
        <v>1</v>
      </c>
      <c r="D285" s="79">
        <v>31316</v>
      </c>
      <c r="E285" s="76">
        <v>1</v>
      </c>
      <c r="F285" s="79">
        <v>31317</v>
      </c>
      <c r="G285" s="79"/>
      <c r="I285" s="79"/>
    </row>
    <row r="286" spans="1:12">
      <c r="B286" t="s">
        <v>51</v>
      </c>
      <c r="C286" s="76">
        <v>4</v>
      </c>
      <c r="D286" s="79">
        <v>84907</v>
      </c>
      <c r="E286" s="76">
        <v>4</v>
      </c>
      <c r="F286" s="79">
        <v>84911</v>
      </c>
      <c r="G286" s="79"/>
      <c r="I286" s="79"/>
      <c r="J286" s="79"/>
      <c r="K286" s="79"/>
      <c r="L286" t="s">
        <v>675</v>
      </c>
    </row>
    <row r="287" spans="1:12">
      <c r="A287" t="s">
        <v>371</v>
      </c>
      <c r="C287" s="76">
        <v>5</v>
      </c>
      <c r="D287" s="79">
        <v>116223</v>
      </c>
      <c r="E287" s="76">
        <v>5</v>
      </c>
      <c r="F287" s="79">
        <v>116228</v>
      </c>
      <c r="G287" s="79"/>
      <c r="I287" s="79" t="str">
        <f>A287</f>
        <v>mountainair Total</v>
      </c>
      <c r="J287" s="126">
        <f>IF(C287=0,"N/A",D287/C287)</f>
        <v>23244.6</v>
      </c>
      <c r="K287" s="126">
        <f>IF(E287=0,"N/A",F287/E287)</f>
        <v>23245.599999999999</v>
      </c>
    </row>
    <row r="288" spans="1:12">
      <c r="A288" t="s">
        <v>208</v>
      </c>
      <c r="B288" t="s">
        <v>50</v>
      </c>
      <c r="C288" s="76">
        <v>0</v>
      </c>
      <c r="D288" s="79">
        <v>0</v>
      </c>
      <c r="E288" s="76">
        <v>0</v>
      </c>
      <c r="F288" s="79">
        <v>0</v>
      </c>
      <c r="G288" s="79"/>
      <c r="I288" s="79"/>
      <c r="J288" s="79"/>
      <c r="K288" s="79"/>
      <c r="L288" t="s">
        <v>675</v>
      </c>
    </row>
    <row r="289" spans="1:12">
      <c r="B289" t="s">
        <v>51</v>
      </c>
      <c r="C289" s="76">
        <v>0</v>
      </c>
      <c r="D289" s="79">
        <v>0</v>
      </c>
      <c r="E289" s="76">
        <v>0</v>
      </c>
      <c r="F289" s="79">
        <v>0</v>
      </c>
      <c r="G289" s="79"/>
      <c r="I289" s="79"/>
      <c r="J289" s="79"/>
      <c r="K289" s="79"/>
    </row>
    <row r="290" spans="1:12">
      <c r="A290" t="s">
        <v>373</v>
      </c>
      <c r="C290" s="76">
        <v>0</v>
      </c>
      <c r="D290" s="79">
        <v>0</v>
      </c>
      <c r="E290" s="76">
        <v>0</v>
      </c>
      <c r="F290" s="79">
        <v>0</v>
      </c>
      <c r="G290" s="79"/>
      <c r="I290" s="79" t="str">
        <f>A290</f>
        <v>new america school las cruces Total</v>
      </c>
      <c r="J290" s="126" t="str">
        <f>IF(C290=0,"N/A",D290/C290)</f>
        <v>N/A</v>
      </c>
      <c r="K290" s="126" t="str">
        <f>IF(E290=0,"N/A",F290/E290)</f>
        <v>N/A</v>
      </c>
      <c r="L290" t="s">
        <v>675</v>
      </c>
    </row>
    <row r="291" spans="1:12">
      <c r="A291" t="s">
        <v>207</v>
      </c>
      <c r="B291" t="s">
        <v>50</v>
      </c>
      <c r="C291" s="76">
        <v>0</v>
      </c>
      <c r="D291" s="79">
        <v>0</v>
      </c>
      <c r="E291" s="76">
        <v>0</v>
      </c>
      <c r="F291" s="79">
        <v>0</v>
      </c>
      <c r="G291" s="79"/>
      <c r="I291" s="79"/>
    </row>
    <row r="292" spans="1:12">
      <c r="B292" t="s">
        <v>51</v>
      </c>
      <c r="C292" s="76">
        <v>0.5</v>
      </c>
      <c r="D292" s="79">
        <v>29147.690000000002</v>
      </c>
      <c r="E292" s="76">
        <v>0.5</v>
      </c>
      <c r="F292" s="79">
        <v>29147.690000000002</v>
      </c>
      <c r="G292" s="79"/>
      <c r="I292" s="79"/>
      <c r="J292" s="79"/>
      <c r="K292" s="79"/>
      <c r="L292" t="s">
        <v>675</v>
      </c>
    </row>
    <row r="293" spans="1:12">
      <c r="A293" t="s">
        <v>374</v>
      </c>
      <c r="C293" s="76">
        <v>0.5</v>
      </c>
      <c r="D293" s="79">
        <v>29147.690000000002</v>
      </c>
      <c r="E293" s="76">
        <v>0.5</v>
      </c>
      <c r="F293" s="79">
        <v>29147.690000000002</v>
      </c>
      <c r="G293" s="79"/>
      <c r="I293" s="79" t="str">
        <f>A293</f>
        <v>new america school new mexico Total</v>
      </c>
      <c r="J293" s="126">
        <f>IF(C293=0,"N/A",D293/C293)</f>
        <v>58295.380000000005</v>
      </c>
      <c r="K293" s="126">
        <f>IF(E293=0,"N/A",F293/E293)</f>
        <v>58295.380000000005</v>
      </c>
    </row>
    <row r="294" spans="1:12">
      <c r="A294" t="s">
        <v>209</v>
      </c>
      <c r="B294" t="s">
        <v>50</v>
      </c>
      <c r="C294" s="76">
        <v>0</v>
      </c>
      <c r="D294" s="79">
        <v>0</v>
      </c>
      <c r="E294" s="76">
        <v>0</v>
      </c>
      <c r="F294" s="79">
        <v>0</v>
      </c>
      <c r="G294" s="79"/>
      <c r="I294" s="79"/>
      <c r="J294" s="79"/>
      <c r="K294" s="79"/>
      <c r="L294" t="s">
        <v>675</v>
      </c>
    </row>
    <row r="295" spans="1:12">
      <c r="B295" t="s">
        <v>51</v>
      </c>
      <c r="C295" s="76">
        <v>0</v>
      </c>
      <c r="D295" s="79">
        <v>0</v>
      </c>
      <c r="E295" s="76">
        <v>0</v>
      </c>
      <c r="F295" s="79">
        <v>0</v>
      </c>
      <c r="G295" s="79"/>
      <c r="I295" s="79"/>
      <c r="J295" s="79"/>
      <c r="K295" s="79"/>
    </row>
    <row r="296" spans="1:12">
      <c r="A296" t="s">
        <v>375</v>
      </c>
      <c r="C296" s="76">
        <v>0</v>
      </c>
      <c r="D296" s="79">
        <v>0</v>
      </c>
      <c r="E296" s="76">
        <v>0</v>
      </c>
      <c r="F296" s="79">
        <v>0</v>
      </c>
      <c r="G296" s="79"/>
      <c r="I296" s="79" t="str">
        <f>A296</f>
        <v>new mexico connections academy Total</v>
      </c>
      <c r="J296" s="126" t="str">
        <f>IF(C296=0,"N/A",D296/C296)</f>
        <v>N/A</v>
      </c>
      <c r="K296" s="126" t="str">
        <f>IF(E296=0,"N/A",F296/E296)</f>
        <v>N/A</v>
      </c>
      <c r="L296" t="s">
        <v>675</v>
      </c>
    </row>
    <row r="297" spans="1:12">
      <c r="A297" t="s">
        <v>212</v>
      </c>
      <c r="B297" t="s">
        <v>50</v>
      </c>
      <c r="C297" s="76">
        <v>0</v>
      </c>
      <c r="D297" s="79">
        <v>0</v>
      </c>
      <c r="E297" s="76">
        <v>0</v>
      </c>
      <c r="F297" s="79">
        <v>0</v>
      </c>
      <c r="G297" s="79"/>
      <c r="I297" s="79"/>
    </row>
    <row r="298" spans="1:12">
      <c r="B298" t="s">
        <v>51</v>
      </c>
      <c r="C298" s="76">
        <v>0</v>
      </c>
      <c r="D298" s="79">
        <v>0</v>
      </c>
      <c r="E298" s="76">
        <v>0</v>
      </c>
      <c r="F298" s="79">
        <v>0</v>
      </c>
      <c r="G298" s="79"/>
      <c r="I298" s="79"/>
      <c r="J298" s="79"/>
      <c r="K298" s="79"/>
    </row>
    <row r="299" spans="1:12">
      <c r="A299" t="s">
        <v>377</v>
      </c>
      <c r="C299" s="76">
        <v>0</v>
      </c>
      <c r="D299" s="79">
        <v>0</v>
      </c>
      <c r="E299" s="76">
        <v>0</v>
      </c>
      <c r="F299" s="79">
        <v>0</v>
      </c>
      <c r="G299" s="79"/>
      <c r="I299" s="79" t="str">
        <f>A299</f>
        <v>new mexico school for the arts Total</v>
      </c>
      <c r="J299" s="126" t="str">
        <f>IF(C299=0,"N/A",D299/C299)</f>
        <v>N/A</v>
      </c>
      <c r="K299" s="126" t="str">
        <f>IF(E299=0,"N/A",F299/E299)</f>
        <v>N/A</v>
      </c>
    </row>
    <row r="300" spans="1:12">
      <c r="A300" t="s">
        <v>213</v>
      </c>
      <c r="B300" t="s">
        <v>50</v>
      </c>
      <c r="C300" s="76">
        <v>1</v>
      </c>
      <c r="D300" s="79">
        <v>33136</v>
      </c>
      <c r="E300" s="76">
        <v>1</v>
      </c>
      <c r="F300" s="79">
        <v>33136</v>
      </c>
      <c r="G300" s="79"/>
      <c r="I300" s="79"/>
      <c r="J300" s="79"/>
      <c r="K300" s="79"/>
    </row>
    <row r="301" spans="1:12">
      <c r="B301" t="s">
        <v>51</v>
      </c>
      <c r="C301" s="76">
        <v>0</v>
      </c>
      <c r="D301" s="79">
        <v>0</v>
      </c>
      <c r="E301" s="76">
        <v>0</v>
      </c>
      <c r="F301" s="79">
        <v>0</v>
      </c>
      <c r="G301" s="79"/>
      <c r="I301" s="79"/>
      <c r="J301" s="79"/>
      <c r="K301" s="79"/>
    </row>
    <row r="302" spans="1:12">
      <c r="A302" t="s">
        <v>379</v>
      </c>
      <c r="C302" s="76">
        <v>1</v>
      </c>
      <c r="D302" s="79">
        <v>33136</v>
      </c>
      <c r="E302" s="76">
        <v>1</v>
      </c>
      <c r="F302" s="79">
        <v>33136</v>
      </c>
      <c r="G302" s="79"/>
      <c r="I302" s="79" t="str">
        <f>A302</f>
        <v>north valley academy Total</v>
      </c>
      <c r="J302" s="126">
        <f>IF(C302=0,"N/A",D302/C302)</f>
        <v>33136</v>
      </c>
      <c r="K302" s="126">
        <f>IF(E302=0,"N/A",F302/E302)</f>
        <v>33136</v>
      </c>
    </row>
    <row r="303" spans="1:12">
      <c r="A303" t="s">
        <v>121</v>
      </c>
      <c r="B303" t="s">
        <v>50</v>
      </c>
      <c r="C303" s="76">
        <v>3.5</v>
      </c>
      <c r="D303" s="79">
        <v>99929</v>
      </c>
      <c r="E303" s="76">
        <v>3.5</v>
      </c>
      <c r="F303" s="79">
        <v>99929</v>
      </c>
      <c r="G303" s="79"/>
      <c r="I303" s="79"/>
    </row>
    <row r="304" spans="1:12">
      <c r="B304" t="s">
        <v>51</v>
      </c>
      <c r="C304" s="76">
        <v>9</v>
      </c>
      <c r="D304" s="79">
        <v>186245</v>
      </c>
      <c r="E304" s="76">
        <v>9</v>
      </c>
      <c r="F304" s="79">
        <v>186245</v>
      </c>
      <c r="G304" s="79"/>
      <c r="I304" s="79"/>
      <c r="J304" s="79"/>
      <c r="K304" s="79"/>
    </row>
    <row r="305" spans="1:11">
      <c r="A305" t="s">
        <v>381</v>
      </c>
      <c r="C305" s="76">
        <v>12.5</v>
      </c>
      <c r="D305" s="79">
        <v>286174</v>
      </c>
      <c r="E305" s="76">
        <v>12.5</v>
      </c>
      <c r="F305" s="79">
        <v>286174</v>
      </c>
      <c r="G305" s="79"/>
      <c r="I305" s="79" t="str">
        <f>A305</f>
        <v>pecos Total</v>
      </c>
      <c r="J305" s="126">
        <f>IF(C305=0,"N/A",D305/C305)</f>
        <v>22893.919999999998</v>
      </c>
      <c r="K305" s="126">
        <f>IF(E305=0,"N/A",F305/E305)</f>
        <v>22893.919999999998</v>
      </c>
    </row>
    <row r="306" spans="1:11">
      <c r="A306" t="s">
        <v>122</v>
      </c>
      <c r="B306" t="s">
        <v>50</v>
      </c>
      <c r="C306" s="76">
        <v>3</v>
      </c>
      <c r="D306" s="79">
        <v>116464.96000000001</v>
      </c>
      <c r="E306" s="76">
        <v>3</v>
      </c>
      <c r="F306" s="79">
        <v>120060.24</v>
      </c>
      <c r="G306" s="79"/>
      <c r="I306" s="79"/>
      <c r="J306" s="79"/>
      <c r="K306" s="79"/>
    </row>
    <row r="307" spans="1:11">
      <c r="B307" t="s">
        <v>51</v>
      </c>
      <c r="C307" s="76">
        <v>5</v>
      </c>
      <c r="D307" s="79">
        <v>128044.76</v>
      </c>
      <c r="E307" s="76">
        <v>5</v>
      </c>
      <c r="F307" s="79">
        <v>128910</v>
      </c>
      <c r="G307" s="79"/>
      <c r="I307" s="79"/>
      <c r="J307" s="79"/>
      <c r="K307" s="79"/>
    </row>
    <row r="308" spans="1:11">
      <c r="A308" t="s">
        <v>383</v>
      </c>
      <c r="C308" s="76">
        <v>8</v>
      </c>
      <c r="D308" s="79">
        <v>244509.72</v>
      </c>
      <c r="E308" s="76">
        <v>8</v>
      </c>
      <c r="F308" s="79">
        <v>248970.23999999999</v>
      </c>
      <c r="G308" s="79"/>
      <c r="I308" s="79" t="str">
        <f>A308</f>
        <v>penasco Total</v>
      </c>
      <c r="J308" s="126">
        <f>IF(C308=0,"N/A",D308/C308)</f>
        <v>30563.715</v>
      </c>
      <c r="K308" s="126">
        <f>IF(E308=0,"N/A",F308/E308)</f>
        <v>31121.279999999999</v>
      </c>
    </row>
    <row r="309" spans="1:11">
      <c r="A309" t="s">
        <v>123</v>
      </c>
      <c r="B309" t="s">
        <v>50</v>
      </c>
      <c r="C309" s="76">
        <v>6.6</v>
      </c>
      <c r="D309" s="79">
        <v>212872.52</v>
      </c>
      <c r="E309" s="76">
        <v>6.6</v>
      </c>
      <c r="F309" s="79">
        <v>212872.52</v>
      </c>
      <c r="G309" s="79"/>
      <c r="I309" s="79"/>
    </row>
    <row r="310" spans="1:11">
      <c r="B310" t="s">
        <v>51</v>
      </c>
      <c r="C310" s="76">
        <v>11</v>
      </c>
      <c r="D310" s="79">
        <v>198618</v>
      </c>
      <c r="E310" s="76">
        <v>11</v>
      </c>
      <c r="F310" s="79">
        <v>198618</v>
      </c>
      <c r="G310" s="79"/>
      <c r="I310" s="79"/>
      <c r="J310" s="79"/>
      <c r="K310" s="79"/>
    </row>
    <row r="311" spans="1:11">
      <c r="A311" t="s">
        <v>384</v>
      </c>
      <c r="C311" s="76">
        <v>17.600000000000001</v>
      </c>
      <c r="D311" s="79">
        <v>411490.52</v>
      </c>
      <c r="E311" s="76">
        <v>17.600000000000001</v>
      </c>
      <c r="F311" s="79">
        <v>411490.52</v>
      </c>
      <c r="G311" s="79"/>
      <c r="I311" s="79" t="str">
        <f>A311</f>
        <v>pojoaque Total</v>
      </c>
      <c r="J311" s="126">
        <f>IF(C311=0,"N/A",D311/C311)</f>
        <v>23380.143181818181</v>
      </c>
      <c r="K311" s="126">
        <f>IF(E311=0,"N/A",F311/E311)</f>
        <v>23380.143181818181</v>
      </c>
    </row>
    <row r="312" spans="1:11">
      <c r="A312" t="s">
        <v>124</v>
      </c>
      <c r="B312" t="s">
        <v>50</v>
      </c>
      <c r="C312" s="76">
        <v>5</v>
      </c>
      <c r="D312" s="79">
        <v>159285</v>
      </c>
      <c r="E312" s="76">
        <v>5</v>
      </c>
      <c r="F312" s="79">
        <v>160706.6</v>
      </c>
      <c r="G312" s="79"/>
      <c r="I312" s="79"/>
      <c r="J312" s="79"/>
      <c r="K312" s="79"/>
    </row>
    <row r="313" spans="1:11">
      <c r="B313" t="s">
        <v>51</v>
      </c>
      <c r="C313" s="76">
        <v>21</v>
      </c>
      <c r="D313" s="79">
        <v>527020</v>
      </c>
      <c r="E313" s="76">
        <v>21</v>
      </c>
      <c r="F313" s="79">
        <v>533245.59999999986</v>
      </c>
      <c r="G313" s="79"/>
      <c r="I313" s="79"/>
      <c r="J313" s="79"/>
      <c r="K313" s="79"/>
    </row>
    <row r="314" spans="1:11">
      <c r="A314" t="s">
        <v>385</v>
      </c>
      <c r="C314" s="76">
        <v>26</v>
      </c>
      <c r="D314" s="79">
        <v>686305</v>
      </c>
      <c r="E314" s="76">
        <v>26</v>
      </c>
      <c r="F314" s="79">
        <v>693952.19999999984</v>
      </c>
      <c r="G314" s="79"/>
      <c r="I314" s="79" t="str">
        <f>A314</f>
        <v>portales Total</v>
      </c>
      <c r="J314" s="126">
        <f>IF(C314=0,"N/A",D314/C314)</f>
        <v>26396.346153846152</v>
      </c>
      <c r="K314" s="126">
        <f>IF(E314=0,"N/A",F314/E314)</f>
        <v>26690.469230769224</v>
      </c>
    </row>
    <row r="315" spans="1:11">
      <c r="A315" t="s">
        <v>125</v>
      </c>
      <c r="B315" t="s">
        <v>50</v>
      </c>
      <c r="C315" s="76">
        <v>1</v>
      </c>
      <c r="D315" s="79">
        <v>36300</v>
      </c>
      <c r="E315" s="76">
        <v>1</v>
      </c>
      <c r="F315" s="79">
        <v>36300</v>
      </c>
      <c r="G315" s="79"/>
      <c r="I315" s="79"/>
    </row>
    <row r="316" spans="1:11">
      <c r="B316" t="s">
        <v>51</v>
      </c>
      <c r="C316" s="76">
        <v>2.25</v>
      </c>
      <c r="D316" s="79">
        <v>50155</v>
      </c>
      <c r="E316" s="76">
        <v>2.25</v>
      </c>
      <c r="F316" s="79">
        <v>50155</v>
      </c>
      <c r="G316" s="79"/>
      <c r="I316" s="79"/>
      <c r="J316" s="79"/>
      <c r="K316" s="79"/>
    </row>
    <row r="317" spans="1:11">
      <c r="A317" t="s">
        <v>387</v>
      </c>
      <c r="C317" s="76">
        <v>3.25</v>
      </c>
      <c r="D317" s="79">
        <v>86455</v>
      </c>
      <c r="E317" s="76">
        <v>3.25</v>
      </c>
      <c r="F317" s="79">
        <v>86455</v>
      </c>
      <c r="G317" s="79"/>
      <c r="I317" s="79" t="str">
        <f>A317</f>
        <v>quemado Total</v>
      </c>
      <c r="J317" s="126">
        <f>IF(C317=0,"N/A",D317/C317)</f>
        <v>26601.538461538461</v>
      </c>
      <c r="K317" s="126">
        <f>IF(E317=0,"N/A",F317/E317)</f>
        <v>26601.538461538461</v>
      </c>
    </row>
    <row r="318" spans="1:11">
      <c r="A318" t="s">
        <v>126</v>
      </c>
      <c r="B318" t="s">
        <v>50</v>
      </c>
      <c r="C318" s="76">
        <v>1</v>
      </c>
      <c r="D318" s="79">
        <v>39521</v>
      </c>
      <c r="E318" s="76">
        <v>1</v>
      </c>
      <c r="F318" s="79">
        <v>39522</v>
      </c>
      <c r="G318" s="79"/>
      <c r="I318" s="79"/>
      <c r="J318" s="79"/>
      <c r="K318" s="79"/>
    </row>
    <row r="319" spans="1:11">
      <c r="B319" t="s">
        <v>51</v>
      </c>
      <c r="C319" s="76">
        <v>7.3</v>
      </c>
      <c r="D319" s="79">
        <v>187828</v>
      </c>
      <c r="E319" s="76">
        <v>7.3</v>
      </c>
      <c r="F319" s="79">
        <v>187835</v>
      </c>
      <c r="G319" s="79"/>
      <c r="I319" s="79"/>
      <c r="J319" s="79"/>
      <c r="K319" s="79"/>
    </row>
    <row r="320" spans="1:11">
      <c r="A320" t="s">
        <v>388</v>
      </c>
      <c r="C320" s="76">
        <v>8.3000000000000007</v>
      </c>
      <c r="D320" s="79">
        <v>227349</v>
      </c>
      <c r="E320" s="76">
        <v>8.3000000000000007</v>
      </c>
      <c r="F320" s="79">
        <v>227357</v>
      </c>
      <c r="G320" s="79"/>
      <c r="I320" s="79" t="str">
        <f>A320</f>
        <v>questa Total</v>
      </c>
      <c r="J320" s="126">
        <f>IF(C320=0,"N/A",D320/C320)</f>
        <v>27391.445783132527</v>
      </c>
      <c r="K320" s="126">
        <f>IF(E320=0,"N/A",F320/E320)</f>
        <v>27392.409638554214</v>
      </c>
    </row>
    <row r="321" spans="1:11">
      <c r="A321" t="s">
        <v>127</v>
      </c>
      <c r="B321" t="s">
        <v>50</v>
      </c>
      <c r="C321" s="76">
        <v>3</v>
      </c>
      <c r="D321" s="79">
        <v>87290</v>
      </c>
      <c r="E321" s="76">
        <v>3</v>
      </c>
      <c r="F321" s="79">
        <v>87293</v>
      </c>
      <c r="G321" s="79"/>
      <c r="I321" s="79"/>
    </row>
    <row r="322" spans="1:11">
      <c r="B322" t="s">
        <v>51</v>
      </c>
      <c r="C322" s="76">
        <v>7</v>
      </c>
      <c r="D322" s="79">
        <v>141421</v>
      </c>
      <c r="E322" s="76">
        <v>7</v>
      </c>
      <c r="F322" s="79">
        <v>141428</v>
      </c>
      <c r="G322" s="79"/>
      <c r="I322" s="79"/>
      <c r="J322" s="79"/>
      <c r="K322" s="79"/>
    </row>
    <row r="323" spans="1:11">
      <c r="A323" t="s">
        <v>389</v>
      </c>
      <c r="C323" s="76">
        <v>10</v>
      </c>
      <c r="D323" s="79">
        <v>228711</v>
      </c>
      <c r="E323" s="76">
        <v>10</v>
      </c>
      <c r="F323" s="79">
        <v>228721</v>
      </c>
      <c r="G323" s="79"/>
      <c r="I323" s="79" t="str">
        <f>A323</f>
        <v>raton Total</v>
      </c>
      <c r="J323" s="126">
        <f>IF(C323=0,"N/A",D323/C323)</f>
        <v>22871.1</v>
      </c>
      <c r="K323" s="126">
        <f>IF(E323=0,"N/A",F323/E323)</f>
        <v>22872.1</v>
      </c>
    </row>
    <row r="324" spans="1:11">
      <c r="A324" t="s">
        <v>217</v>
      </c>
      <c r="B324" t="s">
        <v>50</v>
      </c>
      <c r="C324" s="76">
        <v>0</v>
      </c>
      <c r="D324" s="79">
        <v>0</v>
      </c>
      <c r="E324" s="76">
        <v>0</v>
      </c>
      <c r="F324" s="79">
        <v>0</v>
      </c>
      <c r="G324" s="79"/>
      <c r="I324" s="79"/>
      <c r="J324" s="79"/>
      <c r="K324" s="79"/>
    </row>
    <row r="325" spans="1:11">
      <c r="B325" t="s">
        <v>51</v>
      </c>
      <c r="C325" s="76">
        <v>0</v>
      </c>
      <c r="D325" s="79">
        <v>0</v>
      </c>
      <c r="E325" s="76">
        <v>0</v>
      </c>
      <c r="F325" s="79">
        <v>0</v>
      </c>
      <c r="G325" s="79"/>
      <c r="I325" s="79"/>
      <c r="J325" s="79"/>
      <c r="K325" s="79"/>
    </row>
    <row r="326" spans="1:11">
      <c r="A326" t="s">
        <v>390</v>
      </c>
      <c r="C326" s="76">
        <v>0</v>
      </c>
      <c r="D326" s="79">
        <v>0</v>
      </c>
      <c r="E326" s="76">
        <v>0</v>
      </c>
      <c r="F326" s="79">
        <v>0</v>
      </c>
      <c r="G326" s="79"/>
      <c r="I326" s="79" t="str">
        <f>A326</f>
        <v>red river valley charter school Total</v>
      </c>
      <c r="J326" s="126" t="str">
        <f>IF(C326=0,"N/A",D326/C326)</f>
        <v>N/A</v>
      </c>
      <c r="K326" s="126" t="str">
        <f>IF(E326=0,"N/A",F326/E326)</f>
        <v>N/A</v>
      </c>
    </row>
    <row r="327" spans="1:11">
      <c r="A327" t="s">
        <v>128</v>
      </c>
      <c r="B327" t="s">
        <v>50</v>
      </c>
      <c r="C327" s="76">
        <v>2</v>
      </c>
      <c r="D327" s="79">
        <v>50658</v>
      </c>
      <c r="E327" s="76">
        <v>2</v>
      </c>
      <c r="F327" s="79">
        <v>50658</v>
      </c>
      <c r="G327" s="79"/>
      <c r="I327" s="79"/>
    </row>
    <row r="328" spans="1:11">
      <c r="B328" t="s">
        <v>51</v>
      </c>
      <c r="C328" s="76">
        <v>2</v>
      </c>
      <c r="D328" s="79">
        <v>39016</v>
      </c>
      <c r="E328" s="76">
        <v>2</v>
      </c>
      <c r="F328" s="79">
        <v>39016</v>
      </c>
      <c r="G328" s="79"/>
      <c r="I328" s="79"/>
      <c r="J328" s="79"/>
      <c r="K328" s="79"/>
    </row>
    <row r="329" spans="1:11">
      <c r="A329" t="s">
        <v>391</v>
      </c>
      <c r="C329" s="76">
        <v>4</v>
      </c>
      <c r="D329" s="79">
        <v>89674</v>
      </c>
      <c r="E329" s="76">
        <v>4</v>
      </c>
      <c r="F329" s="79">
        <v>89674</v>
      </c>
      <c r="G329" s="79"/>
      <c r="I329" s="79" t="str">
        <f>A329</f>
        <v>reserve Total</v>
      </c>
      <c r="J329" s="126">
        <f>IF(C329=0,"N/A",D329/C329)</f>
        <v>22418.5</v>
      </c>
      <c r="K329" s="126">
        <f>IF(E329=0,"N/A",F329/E329)</f>
        <v>22418.5</v>
      </c>
    </row>
    <row r="330" spans="1:11">
      <c r="A330" t="s">
        <v>129</v>
      </c>
      <c r="B330" t="s">
        <v>50</v>
      </c>
      <c r="C330" s="76">
        <v>33</v>
      </c>
      <c r="D330" s="79">
        <v>1401887</v>
      </c>
      <c r="E330" s="76">
        <v>33</v>
      </c>
      <c r="F330" s="79">
        <v>1401887</v>
      </c>
      <c r="G330" s="79"/>
      <c r="I330" s="79"/>
      <c r="J330" s="79"/>
      <c r="K330" s="79"/>
    </row>
    <row r="331" spans="1:11">
      <c r="B331" t="s">
        <v>51</v>
      </c>
      <c r="C331" s="76">
        <v>89</v>
      </c>
      <c r="D331" s="79">
        <v>2105276</v>
      </c>
      <c r="E331" s="76">
        <v>89</v>
      </c>
      <c r="F331" s="79">
        <v>2105276</v>
      </c>
      <c r="G331" s="79"/>
      <c r="I331" s="79"/>
      <c r="J331" s="79"/>
      <c r="K331" s="79"/>
    </row>
    <row r="332" spans="1:11">
      <c r="A332" t="s">
        <v>393</v>
      </c>
      <c r="C332" s="76">
        <v>122</v>
      </c>
      <c r="D332" s="79">
        <v>3507163</v>
      </c>
      <c r="E332" s="76">
        <v>122</v>
      </c>
      <c r="F332" s="79">
        <v>3507163</v>
      </c>
      <c r="G332" s="79"/>
      <c r="I332" s="79" t="str">
        <f>A332</f>
        <v>rio rancho Total</v>
      </c>
      <c r="J332" s="126">
        <f>IF(C332=0,"N/A",D332/C332)</f>
        <v>28747.237704918032</v>
      </c>
      <c r="K332" s="126">
        <f>IF(E332=0,"N/A",F332/E332)</f>
        <v>28747.237704918032</v>
      </c>
    </row>
    <row r="333" spans="1:11">
      <c r="A333" t="s">
        <v>220</v>
      </c>
      <c r="B333" t="s">
        <v>50</v>
      </c>
      <c r="C333" s="76">
        <v>0</v>
      </c>
      <c r="D333" s="79">
        <v>0</v>
      </c>
      <c r="E333" s="76">
        <v>0</v>
      </c>
      <c r="F333" s="79">
        <v>0</v>
      </c>
      <c r="G333" s="79"/>
      <c r="I333" s="79"/>
    </row>
    <row r="334" spans="1:11">
      <c r="B334" t="s">
        <v>51</v>
      </c>
      <c r="C334" s="76">
        <v>0</v>
      </c>
      <c r="D334" s="79">
        <v>0</v>
      </c>
      <c r="E334" s="76">
        <v>0</v>
      </c>
      <c r="F334" s="79">
        <v>0</v>
      </c>
      <c r="G334" s="79"/>
      <c r="I334" s="79"/>
      <c r="J334" s="79"/>
      <c r="K334" s="79"/>
    </row>
    <row r="335" spans="1:11">
      <c r="A335" t="s">
        <v>395</v>
      </c>
      <c r="C335" s="76">
        <v>0</v>
      </c>
      <c r="D335" s="79">
        <v>0</v>
      </c>
      <c r="E335" s="76">
        <v>0</v>
      </c>
      <c r="F335" s="79">
        <v>0</v>
      </c>
      <c r="G335" s="79"/>
      <c r="I335" s="79" t="str">
        <f>A335</f>
        <v>roots and wings community charter school Total</v>
      </c>
      <c r="J335" s="126" t="str">
        <f>IF(C335=0,"N/A",D335/C335)</f>
        <v>N/A</v>
      </c>
      <c r="K335" s="126" t="str">
        <f>IF(E335=0,"N/A",F335/E335)</f>
        <v>N/A</v>
      </c>
    </row>
    <row r="336" spans="1:11">
      <c r="A336" t="s">
        <v>130</v>
      </c>
      <c r="B336" t="s">
        <v>50</v>
      </c>
      <c r="C336" s="76">
        <v>23</v>
      </c>
      <c r="D336" s="79">
        <v>740775</v>
      </c>
      <c r="E336" s="76">
        <v>23</v>
      </c>
      <c r="F336" s="79">
        <v>740775</v>
      </c>
      <c r="G336" s="79"/>
      <c r="I336" s="79"/>
      <c r="J336" s="79"/>
      <c r="K336" s="79"/>
    </row>
    <row r="337" spans="1:11">
      <c r="B337" t="s">
        <v>51</v>
      </c>
      <c r="C337" s="76">
        <v>57</v>
      </c>
      <c r="D337" s="79">
        <v>1369247</v>
      </c>
      <c r="E337" s="76">
        <v>57</v>
      </c>
      <c r="F337" s="79">
        <v>1369247</v>
      </c>
      <c r="G337" s="79"/>
      <c r="I337" s="79"/>
      <c r="J337" s="79"/>
      <c r="K337" s="79"/>
    </row>
    <row r="338" spans="1:11">
      <c r="A338" t="s">
        <v>396</v>
      </c>
      <c r="C338" s="76">
        <v>80</v>
      </c>
      <c r="D338" s="79">
        <v>2110022</v>
      </c>
      <c r="E338" s="76">
        <v>80</v>
      </c>
      <c r="F338" s="79">
        <v>2110022</v>
      </c>
      <c r="G338" s="79"/>
      <c r="I338" s="79" t="str">
        <f>A338</f>
        <v>roswell Total</v>
      </c>
      <c r="J338" s="126">
        <f>IF(C338=0,"N/A",D338/C338)</f>
        <v>26375.275000000001</v>
      </c>
      <c r="K338" s="126">
        <f>IF(E338=0,"N/A",F338/E338)</f>
        <v>26375.275000000001</v>
      </c>
    </row>
    <row r="339" spans="1:11">
      <c r="A339" t="s">
        <v>131</v>
      </c>
      <c r="B339" t="s">
        <v>50</v>
      </c>
      <c r="C339" s="76">
        <v>0.5</v>
      </c>
      <c r="D339" s="79">
        <v>14119</v>
      </c>
      <c r="E339" s="76">
        <v>0.5</v>
      </c>
      <c r="F339" s="79">
        <v>14119</v>
      </c>
      <c r="G339" s="79"/>
      <c r="I339" s="79"/>
    </row>
    <row r="340" spans="1:11">
      <c r="B340" t="s">
        <v>51</v>
      </c>
      <c r="C340" s="76">
        <v>1.5</v>
      </c>
      <c r="D340" s="79">
        <v>40863</v>
      </c>
      <c r="E340" s="76">
        <v>1.5</v>
      </c>
      <c r="F340" s="79">
        <v>40863</v>
      </c>
      <c r="G340" s="79"/>
      <c r="I340" s="79"/>
      <c r="J340" s="79"/>
      <c r="K340" s="79"/>
    </row>
    <row r="341" spans="1:11">
      <c r="A341" t="s">
        <v>397</v>
      </c>
      <c r="C341" s="76">
        <v>2</v>
      </c>
      <c r="D341" s="79">
        <v>54982</v>
      </c>
      <c r="E341" s="76">
        <v>2</v>
      </c>
      <c r="F341" s="79">
        <v>54982</v>
      </c>
      <c r="G341" s="79"/>
      <c r="I341" s="79" t="str">
        <f>A341</f>
        <v>roy Total</v>
      </c>
      <c r="J341" s="126">
        <f>IF(C341=0,"N/A",D341/C341)</f>
        <v>27491</v>
      </c>
      <c r="K341" s="126">
        <f>IF(E341=0,"N/A",F341/E341)</f>
        <v>27491</v>
      </c>
    </row>
    <row r="342" spans="1:11">
      <c r="A342" t="s">
        <v>132</v>
      </c>
      <c r="B342" t="s">
        <v>50</v>
      </c>
      <c r="C342" s="76">
        <v>4</v>
      </c>
      <c r="D342" s="79">
        <v>125874</v>
      </c>
      <c r="E342" s="76">
        <v>4</v>
      </c>
      <c r="F342" s="79">
        <v>125874</v>
      </c>
      <c r="G342" s="79"/>
      <c r="I342" s="79"/>
      <c r="J342" s="79"/>
      <c r="K342" s="79"/>
    </row>
    <row r="343" spans="1:11">
      <c r="B343" t="s">
        <v>51</v>
      </c>
      <c r="C343" s="76">
        <v>17.82</v>
      </c>
      <c r="D343" s="79">
        <v>335809.84</v>
      </c>
      <c r="E343" s="76">
        <v>17.82</v>
      </c>
      <c r="F343" s="79">
        <v>335810</v>
      </c>
      <c r="G343" s="79"/>
      <c r="I343" s="79"/>
      <c r="J343" s="79"/>
      <c r="K343" s="79"/>
    </row>
    <row r="344" spans="1:11">
      <c r="A344" t="s">
        <v>398</v>
      </c>
      <c r="C344" s="76">
        <v>21.82</v>
      </c>
      <c r="D344" s="79">
        <v>461683.84</v>
      </c>
      <c r="E344" s="76">
        <v>21.82</v>
      </c>
      <c r="F344" s="79">
        <v>461684</v>
      </c>
      <c r="G344" s="79"/>
      <c r="I344" s="79" t="str">
        <f>A344</f>
        <v>ruidoso Total</v>
      </c>
      <c r="J344" s="126">
        <f>IF(C344=0,"N/A",D344/C344)</f>
        <v>21158.746104491292</v>
      </c>
      <c r="K344" s="126">
        <f>IF(E344=0,"N/A",F344/E344)</f>
        <v>21158.753437213567</v>
      </c>
    </row>
    <row r="345" spans="1:11">
      <c r="A345" t="s">
        <v>133</v>
      </c>
      <c r="B345" t="s">
        <v>50</v>
      </c>
      <c r="C345" s="76">
        <v>1</v>
      </c>
      <c r="D345" s="79">
        <v>30182</v>
      </c>
      <c r="E345" s="76">
        <v>1</v>
      </c>
      <c r="F345" s="79">
        <v>30484</v>
      </c>
      <c r="G345" s="79"/>
      <c r="I345" s="79"/>
    </row>
    <row r="346" spans="1:11">
      <c r="B346" t="s">
        <v>51</v>
      </c>
      <c r="C346" s="76">
        <v>2</v>
      </c>
      <c r="D346" s="79">
        <v>42200</v>
      </c>
      <c r="E346" s="76">
        <v>2</v>
      </c>
      <c r="F346" s="79">
        <v>42622</v>
      </c>
      <c r="G346" s="79"/>
      <c r="I346" s="79"/>
      <c r="J346" s="79"/>
      <c r="K346" s="79"/>
    </row>
    <row r="347" spans="1:11">
      <c r="A347" t="s">
        <v>400</v>
      </c>
      <c r="C347" s="76">
        <v>3</v>
      </c>
      <c r="D347" s="79">
        <v>72382</v>
      </c>
      <c r="E347" s="76">
        <v>3</v>
      </c>
      <c r="F347" s="79">
        <v>73106</v>
      </c>
      <c r="G347" s="79"/>
      <c r="I347" s="79" t="str">
        <f>A347</f>
        <v>san jon Total</v>
      </c>
      <c r="J347" s="126">
        <f>IF(C347=0,"N/A",D347/C347)</f>
        <v>24127.333333333332</v>
      </c>
      <c r="K347" s="126">
        <f>IF(E347=0,"N/A",F347/E347)</f>
        <v>24368.666666666668</v>
      </c>
    </row>
    <row r="348" spans="1:11">
      <c r="A348" t="s">
        <v>221</v>
      </c>
      <c r="B348" t="s">
        <v>50</v>
      </c>
      <c r="C348" s="76">
        <v>0</v>
      </c>
      <c r="D348" s="79">
        <v>0</v>
      </c>
      <c r="E348" s="76">
        <v>0</v>
      </c>
      <c r="F348" s="79">
        <v>0</v>
      </c>
      <c r="G348" s="79"/>
      <c r="I348" s="79"/>
      <c r="J348" s="79"/>
      <c r="K348" s="79"/>
    </row>
    <row r="349" spans="1:11">
      <c r="B349" t="s">
        <v>51</v>
      </c>
      <c r="C349" s="76">
        <v>0</v>
      </c>
      <c r="D349" s="79">
        <v>0</v>
      </c>
      <c r="E349" s="76">
        <v>0</v>
      </c>
      <c r="F349" s="79">
        <v>0</v>
      </c>
      <c r="G349" s="79"/>
      <c r="I349" s="79"/>
      <c r="J349" s="79"/>
      <c r="K349" s="79"/>
    </row>
    <row r="350" spans="1:11">
      <c r="A350" t="s">
        <v>401</v>
      </c>
      <c r="C350" s="76">
        <v>0</v>
      </c>
      <c r="D350" s="79">
        <v>0</v>
      </c>
      <c r="E350" s="76">
        <v>0</v>
      </c>
      <c r="F350" s="79">
        <v>0</v>
      </c>
      <c r="G350" s="79"/>
      <c r="I350" s="79" t="str">
        <f>A350</f>
        <v>sandoval academy of bilingual education Total</v>
      </c>
      <c r="J350" s="126" t="str">
        <f>IF(C350=0,"N/A",D350/C350)</f>
        <v>N/A</v>
      </c>
      <c r="K350" s="126" t="str">
        <f>IF(E350=0,"N/A",F350/E350)</f>
        <v>N/A</v>
      </c>
    </row>
    <row r="351" spans="1:11">
      <c r="A351" t="s">
        <v>134</v>
      </c>
      <c r="B351" t="s">
        <v>50</v>
      </c>
      <c r="C351" s="76">
        <v>6</v>
      </c>
      <c r="D351" s="79">
        <v>194727.04000000001</v>
      </c>
      <c r="E351" s="76">
        <v>6</v>
      </c>
      <c r="F351" s="79">
        <v>194727.04000000001</v>
      </c>
      <c r="G351" s="79"/>
      <c r="I351" s="79"/>
    </row>
    <row r="352" spans="1:11">
      <c r="B352" t="s">
        <v>51</v>
      </c>
      <c r="C352" s="76">
        <v>42</v>
      </c>
      <c r="D352" s="79">
        <v>1028507</v>
      </c>
      <c r="E352" s="76">
        <v>42</v>
      </c>
      <c r="F352" s="79">
        <v>1028507</v>
      </c>
      <c r="G352" s="79"/>
      <c r="I352" s="79"/>
      <c r="J352" s="79"/>
      <c r="K352" s="79"/>
    </row>
    <row r="353" spans="1:11">
      <c r="A353" t="s">
        <v>402</v>
      </c>
      <c r="C353" s="76">
        <v>48</v>
      </c>
      <c r="D353" s="79">
        <v>1223234.04</v>
      </c>
      <c r="E353" s="76">
        <v>48</v>
      </c>
      <c r="F353" s="79">
        <v>1223234.04</v>
      </c>
      <c r="G353" s="79"/>
      <c r="I353" s="79" t="str">
        <f>A353</f>
        <v>santa fe Total</v>
      </c>
      <c r="J353" s="126">
        <f>IF(C353=0,"N/A",D353/C353)</f>
        <v>25484.0425</v>
      </c>
      <c r="K353" s="126">
        <f>IF(E353=0,"N/A",F353/E353)</f>
        <v>25484.0425</v>
      </c>
    </row>
    <row r="354" spans="1:11">
      <c r="A354" t="s">
        <v>135</v>
      </c>
      <c r="B354" t="s">
        <v>50</v>
      </c>
      <c r="C354" s="76">
        <v>0</v>
      </c>
      <c r="D354" s="79">
        <v>0</v>
      </c>
      <c r="E354" s="76">
        <v>0</v>
      </c>
      <c r="F354" s="79">
        <v>0</v>
      </c>
      <c r="G354" s="79"/>
      <c r="I354" s="79"/>
      <c r="J354" s="79"/>
      <c r="K354" s="79"/>
    </row>
    <row r="355" spans="1:11">
      <c r="B355" t="s">
        <v>51</v>
      </c>
      <c r="C355" s="76">
        <v>10.45</v>
      </c>
      <c r="D355" s="79">
        <v>219356.76</v>
      </c>
      <c r="E355" s="76">
        <v>10.45</v>
      </c>
      <c r="F355" s="79">
        <v>241601</v>
      </c>
      <c r="G355" s="79"/>
      <c r="I355" s="79"/>
      <c r="J355" s="79"/>
      <c r="K355" s="79"/>
    </row>
    <row r="356" spans="1:11">
      <c r="A356" t="s">
        <v>403</v>
      </c>
      <c r="C356" s="76">
        <v>10.45</v>
      </c>
      <c r="D356" s="79">
        <v>219356.76</v>
      </c>
      <c r="E356" s="76">
        <v>10.45</v>
      </c>
      <c r="F356" s="79">
        <v>241601</v>
      </c>
      <c r="G356" s="79"/>
      <c r="I356" s="79" t="str">
        <f>A356</f>
        <v>santa rosa Total</v>
      </c>
      <c r="J356" s="126">
        <f>IF(C356=0,"N/A",D356/C356)</f>
        <v>20991.077511961725</v>
      </c>
      <c r="K356" s="126">
        <f>IF(E356=0,"N/A",F356/E356)</f>
        <v>23119.712918660287</v>
      </c>
    </row>
    <row r="357" spans="1:11">
      <c r="A357" t="s">
        <v>227</v>
      </c>
      <c r="B357" t="s">
        <v>50</v>
      </c>
      <c r="C357" s="76">
        <v>1</v>
      </c>
      <c r="D357" s="79">
        <v>35000</v>
      </c>
      <c r="E357" s="76">
        <v>1</v>
      </c>
      <c r="F357" s="79">
        <v>35000</v>
      </c>
      <c r="G357" s="79"/>
      <c r="I357" s="79"/>
    </row>
    <row r="358" spans="1:11">
      <c r="B358" t="s">
        <v>51</v>
      </c>
      <c r="C358" s="76">
        <v>0</v>
      </c>
      <c r="D358" s="79">
        <v>0</v>
      </c>
      <c r="E358" s="76">
        <v>0</v>
      </c>
      <c r="F358" s="79">
        <v>0</v>
      </c>
      <c r="G358" s="79"/>
      <c r="I358" s="79"/>
      <c r="J358" s="79"/>
      <c r="K358" s="79"/>
    </row>
    <row r="359" spans="1:11">
      <c r="A359" t="s">
        <v>404</v>
      </c>
      <c r="C359" s="76">
        <v>1</v>
      </c>
      <c r="D359" s="79">
        <v>35000</v>
      </c>
      <c r="E359" s="76">
        <v>1</v>
      </c>
      <c r="F359" s="79">
        <v>35000</v>
      </c>
      <c r="G359" s="79"/>
      <c r="I359" s="79" t="str">
        <f>A359</f>
        <v>school of dreams academy Total</v>
      </c>
      <c r="J359" s="126">
        <f>IF(C359=0,"N/A",D359/C359)</f>
        <v>35000</v>
      </c>
      <c r="K359" s="126">
        <f>IF(E359=0,"N/A",F359/E359)</f>
        <v>35000</v>
      </c>
    </row>
    <row r="360" spans="1:11">
      <c r="A360" t="s">
        <v>136</v>
      </c>
      <c r="B360" t="s">
        <v>50</v>
      </c>
      <c r="C360" s="76">
        <v>4</v>
      </c>
      <c r="D360" s="79">
        <v>136856</v>
      </c>
      <c r="E360" s="76">
        <v>4</v>
      </c>
      <c r="F360" s="79">
        <v>136860</v>
      </c>
      <c r="G360" s="79"/>
      <c r="I360" s="79"/>
      <c r="J360" s="79"/>
      <c r="K360" s="79"/>
    </row>
    <row r="361" spans="1:11">
      <c r="B361" t="s">
        <v>51</v>
      </c>
      <c r="C361" s="76">
        <v>21.8</v>
      </c>
      <c r="D361" s="79">
        <v>481139</v>
      </c>
      <c r="E361" s="76">
        <v>21.8</v>
      </c>
      <c r="F361" s="79">
        <v>481163</v>
      </c>
      <c r="G361" s="79"/>
      <c r="I361" s="79"/>
      <c r="J361" s="79"/>
      <c r="K361" s="79"/>
    </row>
    <row r="362" spans="1:11">
      <c r="A362" t="s">
        <v>407</v>
      </c>
      <c r="C362" s="76">
        <v>25.8</v>
      </c>
      <c r="D362" s="79">
        <v>617995</v>
      </c>
      <c r="E362" s="76">
        <v>25.8</v>
      </c>
      <c r="F362" s="79">
        <v>618023</v>
      </c>
      <c r="G362" s="79"/>
      <c r="I362" s="79" t="str">
        <f>A362</f>
        <v>silver city Total</v>
      </c>
      <c r="J362" s="126">
        <f>IF(C362=0,"N/A",D362/C362)</f>
        <v>23953.294573643409</v>
      </c>
      <c r="K362" s="126">
        <f>IF(E362=0,"N/A",F362/E362)</f>
        <v>23954.37984496124</v>
      </c>
    </row>
    <row r="363" spans="1:11">
      <c r="A363" t="s">
        <v>226</v>
      </c>
      <c r="B363" t="s">
        <v>50</v>
      </c>
      <c r="C363" s="76">
        <v>0</v>
      </c>
      <c r="D363" s="79">
        <v>0</v>
      </c>
      <c r="E363" s="76">
        <v>0</v>
      </c>
      <c r="F363" s="79">
        <v>0</v>
      </c>
      <c r="G363" s="79"/>
      <c r="I363" s="79"/>
    </row>
    <row r="364" spans="1:11">
      <c r="B364" t="s">
        <v>51</v>
      </c>
      <c r="C364" s="76">
        <v>0</v>
      </c>
      <c r="D364" s="79">
        <v>0</v>
      </c>
      <c r="E364" s="76">
        <v>0</v>
      </c>
      <c r="F364" s="79">
        <v>0</v>
      </c>
      <c r="G364" s="79"/>
      <c r="I364" s="79"/>
      <c r="J364" s="79"/>
      <c r="K364" s="79"/>
    </row>
    <row r="365" spans="1:11">
      <c r="A365" t="s">
        <v>408</v>
      </c>
      <c r="C365" s="76">
        <v>0</v>
      </c>
      <c r="D365" s="79">
        <v>0</v>
      </c>
      <c r="E365" s="76">
        <v>0</v>
      </c>
      <c r="F365" s="79">
        <v>0</v>
      </c>
      <c r="G365" s="79"/>
      <c r="I365" s="79" t="str">
        <f>A365</f>
        <v>six directions indigenous school Total</v>
      </c>
      <c r="J365" s="126" t="str">
        <f>IF(C365=0,"N/A",D365/C365)</f>
        <v>N/A</v>
      </c>
      <c r="K365" s="126" t="str">
        <f>IF(E365=0,"N/A",F365/E365)</f>
        <v>N/A</v>
      </c>
    </row>
    <row r="366" spans="1:11">
      <c r="A366" t="s">
        <v>137</v>
      </c>
      <c r="B366" t="s">
        <v>50</v>
      </c>
      <c r="C366" s="76">
        <v>5</v>
      </c>
      <c r="D366" s="79">
        <v>153541.29999999999</v>
      </c>
      <c r="E366" s="76">
        <v>5</v>
      </c>
      <c r="F366" s="79">
        <v>153541.29999999999</v>
      </c>
      <c r="G366" s="79"/>
      <c r="I366" s="79"/>
      <c r="J366" s="79"/>
      <c r="K366" s="79"/>
    </row>
    <row r="367" spans="1:11">
      <c r="B367" t="s">
        <v>51</v>
      </c>
      <c r="C367" s="76">
        <v>16</v>
      </c>
      <c r="D367" s="79">
        <v>315575.40000000002</v>
      </c>
      <c r="E367" s="76">
        <v>16</v>
      </c>
      <c r="F367" s="79">
        <v>315575.40000000002</v>
      </c>
      <c r="G367" s="79"/>
      <c r="I367" s="79"/>
      <c r="J367" s="79"/>
      <c r="K367" s="79"/>
    </row>
    <row r="368" spans="1:11">
      <c r="A368" t="s">
        <v>409</v>
      </c>
      <c r="C368" s="76">
        <v>21</v>
      </c>
      <c r="D368" s="79">
        <v>469116.7</v>
      </c>
      <c r="E368" s="76">
        <v>21</v>
      </c>
      <c r="F368" s="79">
        <v>469116.7</v>
      </c>
      <c r="G368" s="79"/>
      <c r="I368" s="79" t="str">
        <f>A368</f>
        <v>socorro Total</v>
      </c>
      <c r="J368" s="126">
        <f>IF(C368=0,"N/A",D368/C368)</f>
        <v>22338.890476190478</v>
      </c>
      <c r="K368" s="126">
        <f>IF(E368=0,"N/A",F368/E368)</f>
        <v>22338.890476190478</v>
      </c>
    </row>
    <row r="369" spans="1:11">
      <c r="A369" t="s">
        <v>229</v>
      </c>
      <c r="B369" t="s">
        <v>50</v>
      </c>
      <c r="C369" s="76">
        <v>0</v>
      </c>
      <c r="D369" s="79">
        <v>0</v>
      </c>
      <c r="E369" s="76">
        <v>0</v>
      </c>
      <c r="F369" s="79">
        <v>0</v>
      </c>
      <c r="G369" s="79"/>
      <c r="I369" s="79"/>
    </row>
    <row r="370" spans="1:11">
      <c r="B370" t="s">
        <v>51</v>
      </c>
      <c r="C370" s="76">
        <v>0</v>
      </c>
      <c r="D370" s="79">
        <v>0</v>
      </c>
      <c r="E370" s="76">
        <v>0</v>
      </c>
      <c r="F370" s="79">
        <v>0</v>
      </c>
      <c r="G370" s="79"/>
      <c r="I370" s="79"/>
      <c r="J370" s="79"/>
      <c r="K370" s="79"/>
    </row>
    <row r="371" spans="1:11">
      <c r="A371" t="s">
        <v>411</v>
      </c>
      <c r="C371" s="76">
        <v>0</v>
      </c>
      <c r="D371" s="79">
        <v>0</v>
      </c>
      <c r="E371" s="76">
        <v>0</v>
      </c>
      <c r="F371" s="79">
        <v>0</v>
      </c>
      <c r="G371" s="79"/>
      <c r="I371" s="79" t="str">
        <f>A371</f>
        <v>south valley preparatory school Total</v>
      </c>
      <c r="J371" s="126" t="str">
        <f>IF(C371=0,"N/A",D371/C371)</f>
        <v>N/A</v>
      </c>
      <c r="K371" s="126" t="str">
        <f>IF(E371=0,"N/A",F371/E371)</f>
        <v>N/A</v>
      </c>
    </row>
    <row r="372" spans="1:11">
      <c r="A372" t="s">
        <v>222</v>
      </c>
      <c r="B372" t="s">
        <v>50</v>
      </c>
      <c r="C372" s="76">
        <v>0</v>
      </c>
      <c r="D372" s="79">
        <v>0</v>
      </c>
      <c r="E372" s="76">
        <v>0</v>
      </c>
      <c r="F372" s="79">
        <v>0</v>
      </c>
      <c r="G372" s="79"/>
      <c r="I372" s="79"/>
      <c r="J372" s="79"/>
      <c r="K372" s="79"/>
    </row>
    <row r="373" spans="1:11">
      <c r="B373" t="s">
        <v>51</v>
      </c>
      <c r="C373" s="76">
        <v>0</v>
      </c>
      <c r="D373" s="79">
        <v>0</v>
      </c>
      <c r="E373" s="76">
        <v>0</v>
      </c>
      <c r="F373" s="79">
        <v>0</v>
      </c>
      <c r="G373" s="79"/>
      <c r="I373" s="79"/>
      <c r="J373" s="79"/>
      <c r="K373" s="79"/>
    </row>
    <row r="374" spans="1:11">
      <c r="A374" t="s">
        <v>412</v>
      </c>
      <c r="C374" s="76">
        <v>0</v>
      </c>
      <c r="D374" s="79">
        <v>0</v>
      </c>
      <c r="E374" s="76">
        <v>0</v>
      </c>
      <c r="F374" s="79">
        <v>0</v>
      </c>
      <c r="G374" s="79"/>
      <c r="I374" s="79" t="str">
        <f>A374</f>
        <v>southwest aeronautics mathematics and science Total</v>
      </c>
      <c r="J374" s="126" t="str">
        <f>IF(C374=0,"N/A",D374/C374)</f>
        <v>N/A</v>
      </c>
      <c r="K374" s="126" t="str">
        <f>IF(E374=0,"N/A",F374/E374)</f>
        <v>N/A</v>
      </c>
    </row>
    <row r="375" spans="1:11">
      <c r="A375" t="s">
        <v>230</v>
      </c>
      <c r="B375" t="s">
        <v>50</v>
      </c>
      <c r="C375" s="76">
        <v>0</v>
      </c>
      <c r="D375" s="79">
        <v>0</v>
      </c>
      <c r="E375" s="76">
        <v>0</v>
      </c>
      <c r="F375" s="79">
        <v>0</v>
      </c>
      <c r="G375" s="79"/>
      <c r="I375" s="79"/>
    </row>
    <row r="376" spans="1:11">
      <c r="B376" t="s">
        <v>51</v>
      </c>
      <c r="C376" s="76">
        <v>0</v>
      </c>
      <c r="D376" s="79">
        <v>0</v>
      </c>
      <c r="E376" s="76">
        <v>0</v>
      </c>
      <c r="F376" s="79">
        <v>0</v>
      </c>
      <c r="G376" s="79"/>
      <c r="I376" s="79"/>
      <c r="J376" s="79"/>
      <c r="K376" s="79"/>
    </row>
    <row r="377" spans="1:11">
      <c r="A377" t="s">
        <v>413</v>
      </c>
      <c r="C377" s="76">
        <v>0</v>
      </c>
      <c r="D377" s="79">
        <v>0</v>
      </c>
      <c r="E377" s="76">
        <v>0</v>
      </c>
      <c r="F377" s="79">
        <v>0</v>
      </c>
      <c r="G377" s="79"/>
      <c r="I377" s="79" t="str">
        <f>A377</f>
        <v>southwest primary learning center Total</v>
      </c>
      <c r="J377" s="126" t="str">
        <f>IF(C377=0,"N/A",D377/C377)</f>
        <v>N/A</v>
      </c>
      <c r="K377" s="126" t="str">
        <f>IF(E377=0,"N/A",F377/E377)</f>
        <v>N/A</v>
      </c>
    </row>
    <row r="378" spans="1:11">
      <c r="A378" t="s">
        <v>231</v>
      </c>
      <c r="B378" t="s">
        <v>50</v>
      </c>
      <c r="C378" s="76">
        <v>0</v>
      </c>
      <c r="D378" s="79">
        <v>0</v>
      </c>
      <c r="E378" s="76">
        <v>0</v>
      </c>
      <c r="F378" s="79">
        <v>0</v>
      </c>
      <c r="G378" s="79"/>
      <c r="I378" s="79"/>
      <c r="J378" s="79"/>
      <c r="K378" s="79"/>
    </row>
    <row r="379" spans="1:11">
      <c r="B379" t="s">
        <v>51</v>
      </c>
      <c r="C379" s="76">
        <v>0</v>
      </c>
      <c r="D379" s="79">
        <v>0</v>
      </c>
      <c r="E379" s="76">
        <v>0</v>
      </c>
      <c r="F379" s="79">
        <v>0</v>
      </c>
      <c r="G379" s="79"/>
      <c r="I379" s="79"/>
      <c r="J379" s="79"/>
      <c r="K379" s="79"/>
    </row>
    <row r="380" spans="1:11">
      <c r="A380" t="s">
        <v>414</v>
      </c>
      <c r="C380" s="76">
        <v>0</v>
      </c>
      <c r="D380" s="79">
        <v>0</v>
      </c>
      <c r="E380" s="76">
        <v>0</v>
      </c>
      <c r="F380" s="79">
        <v>0</v>
      </c>
      <c r="G380" s="79"/>
      <c r="I380" s="79" t="str">
        <f>A380</f>
        <v>southwest secondary learning center Total</v>
      </c>
      <c r="J380" s="126" t="str">
        <f>IF(C380=0,"N/A",D380/C380)</f>
        <v>N/A</v>
      </c>
      <c r="K380" s="126" t="str">
        <f>IF(E380=0,"N/A",F380/E380)</f>
        <v>N/A</v>
      </c>
    </row>
    <row r="381" spans="1:11">
      <c r="A381" t="s">
        <v>138</v>
      </c>
      <c r="B381" t="s">
        <v>50</v>
      </c>
      <c r="C381" s="76">
        <v>0</v>
      </c>
      <c r="D381" s="79">
        <v>0</v>
      </c>
      <c r="E381" s="76">
        <v>0</v>
      </c>
      <c r="F381" s="79">
        <v>0</v>
      </c>
      <c r="G381" s="79"/>
      <c r="I381" s="79"/>
    </row>
    <row r="382" spans="1:11">
      <c r="B382" t="s">
        <v>51</v>
      </c>
      <c r="C382" s="76">
        <v>4</v>
      </c>
      <c r="D382" s="79">
        <v>88526</v>
      </c>
      <c r="E382" s="76">
        <v>4</v>
      </c>
      <c r="F382" s="79">
        <v>89911</v>
      </c>
      <c r="G382" s="79"/>
      <c r="I382" s="79"/>
      <c r="J382" s="79"/>
      <c r="K382" s="79"/>
    </row>
    <row r="383" spans="1:11">
      <c r="A383" t="s">
        <v>415</v>
      </c>
      <c r="C383" s="76">
        <v>4</v>
      </c>
      <c r="D383" s="79">
        <v>88526</v>
      </c>
      <c r="E383" s="76">
        <v>4</v>
      </c>
      <c r="F383" s="79">
        <v>89911</v>
      </c>
      <c r="G383" s="79"/>
      <c r="I383" s="79" t="str">
        <f>A383</f>
        <v>springer Total</v>
      </c>
      <c r="J383" s="126">
        <f>IF(C383=0,"N/A",D383/C383)</f>
        <v>22131.5</v>
      </c>
      <c r="K383" s="126">
        <f>IF(E383=0,"N/A",F383/E383)</f>
        <v>22477.75</v>
      </c>
    </row>
    <row r="384" spans="1:11">
      <c r="A384" t="s">
        <v>139</v>
      </c>
      <c r="B384" t="s">
        <v>50</v>
      </c>
      <c r="C384" s="76">
        <v>5.5</v>
      </c>
      <c r="D384" s="79">
        <v>192192</v>
      </c>
      <c r="E384" s="76">
        <v>5.5</v>
      </c>
      <c r="F384" s="79">
        <v>192192</v>
      </c>
      <c r="G384" s="79"/>
      <c r="I384" s="79"/>
      <c r="J384" s="79"/>
      <c r="K384" s="79"/>
    </row>
    <row r="385" spans="1:11">
      <c r="B385" t="s">
        <v>51</v>
      </c>
      <c r="C385" s="76">
        <v>8.5</v>
      </c>
      <c r="D385" s="79">
        <v>246301</v>
      </c>
      <c r="E385" s="76">
        <v>8.5</v>
      </c>
      <c r="F385" s="79">
        <v>246301</v>
      </c>
      <c r="G385" s="79"/>
      <c r="I385" s="79"/>
      <c r="J385" s="79"/>
      <c r="K385" s="79"/>
    </row>
    <row r="386" spans="1:11">
      <c r="A386" t="s">
        <v>416</v>
      </c>
      <c r="C386" s="76">
        <v>14</v>
      </c>
      <c r="D386" s="79">
        <v>438493</v>
      </c>
      <c r="E386" s="76">
        <v>14</v>
      </c>
      <c r="F386" s="79">
        <v>438493</v>
      </c>
      <c r="G386" s="79"/>
      <c r="I386" s="79" t="str">
        <f>A386</f>
        <v>T or C Total</v>
      </c>
      <c r="J386" s="126">
        <f>IF(C386=0,"N/A",D386/C386)</f>
        <v>31320.928571428572</v>
      </c>
      <c r="K386" s="126">
        <f>IF(E386=0,"N/A",F386/E386)</f>
        <v>31320.928571428572</v>
      </c>
    </row>
    <row r="387" spans="1:11">
      <c r="A387" t="s">
        <v>140</v>
      </c>
      <c r="B387" t="s">
        <v>50</v>
      </c>
      <c r="C387" s="76">
        <v>4</v>
      </c>
      <c r="D387" s="79">
        <v>120187</v>
      </c>
      <c r="E387" s="76">
        <v>4</v>
      </c>
      <c r="F387" s="79">
        <v>120191</v>
      </c>
      <c r="G387" s="79"/>
      <c r="I387" s="79"/>
    </row>
    <row r="388" spans="1:11">
      <c r="B388" t="s">
        <v>51</v>
      </c>
      <c r="C388" s="76">
        <v>18</v>
      </c>
      <c r="D388" s="79">
        <v>444209</v>
      </c>
      <c r="E388" s="76">
        <v>18</v>
      </c>
      <c r="F388" s="79">
        <v>444227</v>
      </c>
      <c r="G388" s="79"/>
      <c r="I388" s="79"/>
      <c r="J388" s="79"/>
      <c r="K388" s="79"/>
    </row>
    <row r="389" spans="1:11">
      <c r="A389" t="s">
        <v>417</v>
      </c>
      <c r="C389" s="76">
        <v>22</v>
      </c>
      <c r="D389" s="79">
        <v>564396</v>
      </c>
      <c r="E389" s="76">
        <v>22</v>
      </c>
      <c r="F389" s="79">
        <v>564418</v>
      </c>
      <c r="G389" s="79"/>
      <c r="I389" s="79" t="str">
        <f>A389</f>
        <v>taos Total</v>
      </c>
      <c r="J389" s="126">
        <f>IF(C389=0,"N/A",D389/C389)</f>
        <v>25654.363636363636</v>
      </c>
      <c r="K389" s="126">
        <f>IF(E389=0,"N/A",F389/E389)</f>
        <v>25655.363636363636</v>
      </c>
    </row>
    <row r="390" spans="1:11">
      <c r="A390" t="s">
        <v>232</v>
      </c>
      <c r="B390" t="s">
        <v>50</v>
      </c>
      <c r="C390" s="76">
        <v>0.5</v>
      </c>
      <c r="D390" s="79">
        <v>20800</v>
      </c>
      <c r="E390" s="76">
        <v>0.5</v>
      </c>
      <c r="F390" s="79">
        <v>20900</v>
      </c>
      <c r="G390" s="79"/>
      <c r="I390" s="79"/>
      <c r="J390" s="79"/>
      <c r="K390" s="79"/>
    </row>
    <row r="391" spans="1:11">
      <c r="B391" t="s">
        <v>51</v>
      </c>
      <c r="C391" s="76">
        <v>0</v>
      </c>
      <c r="D391" s="79">
        <v>0</v>
      </c>
      <c r="E391" s="76">
        <v>0</v>
      </c>
      <c r="F391" s="79">
        <v>0</v>
      </c>
      <c r="G391" s="79"/>
      <c r="I391" s="79"/>
      <c r="J391" s="79"/>
      <c r="K391" s="79"/>
    </row>
    <row r="392" spans="1:11">
      <c r="A392" t="s">
        <v>418</v>
      </c>
      <c r="C392" s="76">
        <v>0.5</v>
      </c>
      <c r="D392" s="79">
        <v>20800</v>
      </c>
      <c r="E392" s="76">
        <v>0.5</v>
      </c>
      <c r="F392" s="79">
        <v>20900</v>
      </c>
      <c r="G392" s="79"/>
      <c r="I392" s="79" t="str">
        <f>A392</f>
        <v>taos academy charter school Total</v>
      </c>
      <c r="J392" s="126">
        <f>IF(C392=0,"N/A",D392/C392)</f>
        <v>41600</v>
      </c>
      <c r="K392" s="126">
        <f>IF(E392=0,"N/A",F392/E392)</f>
        <v>41800</v>
      </c>
    </row>
    <row r="393" spans="1:11">
      <c r="A393" t="s">
        <v>233</v>
      </c>
      <c r="B393" t="s">
        <v>50</v>
      </c>
      <c r="C393" s="76">
        <v>0</v>
      </c>
      <c r="D393" s="79">
        <v>0</v>
      </c>
      <c r="E393" s="76">
        <v>0</v>
      </c>
      <c r="F393" s="79">
        <v>0</v>
      </c>
      <c r="G393" s="79"/>
      <c r="I393" s="79"/>
    </row>
    <row r="394" spans="1:11">
      <c r="B394" t="s">
        <v>51</v>
      </c>
      <c r="C394" s="76">
        <v>0</v>
      </c>
      <c r="D394" s="79">
        <v>0</v>
      </c>
      <c r="E394" s="76">
        <v>0</v>
      </c>
      <c r="F394" s="79">
        <v>0</v>
      </c>
      <c r="G394" s="79"/>
      <c r="I394" s="79"/>
      <c r="J394" s="79"/>
      <c r="K394" s="79"/>
    </row>
    <row r="395" spans="1:11">
      <c r="A395" t="s">
        <v>419</v>
      </c>
      <c r="C395" s="76">
        <v>0</v>
      </c>
      <c r="D395" s="79">
        <v>0</v>
      </c>
      <c r="E395" s="76">
        <v>0</v>
      </c>
      <c r="F395" s="79">
        <v>0</v>
      </c>
      <c r="G395" s="79"/>
      <c r="I395" s="79" t="str">
        <f>A395</f>
        <v>taos integrated school of the arts Total</v>
      </c>
      <c r="J395" s="126" t="str">
        <f>IF(C395=0,"N/A",D395/C395)</f>
        <v>N/A</v>
      </c>
      <c r="K395" s="126" t="str">
        <f>IF(E395=0,"N/A",F395/E395)</f>
        <v>N/A</v>
      </c>
    </row>
    <row r="396" spans="1:11">
      <c r="A396" t="s">
        <v>234</v>
      </c>
      <c r="B396" t="s">
        <v>50</v>
      </c>
      <c r="C396" s="76">
        <v>0</v>
      </c>
      <c r="D396" s="79">
        <v>0</v>
      </c>
      <c r="E396" s="76">
        <v>0</v>
      </c>
      <c r="F396" s="79">
        <v>0</v>
      </c>
      <c r="G396" s="79"/>
      <c r="I396" s="79"/>
      <c r="J396" s="79"/>
      <c r="K396" s="79"/>
    </row>
    <row r="397" spans="1:11">
      <c r="B397" t="s">
        <v>51</v>
      </c>
      <c r="C397" s="76">
        <v>1</v>
      </c>
      <c r="D397" s="79">
        <v>32000</v>
      </c>
      <c r="E397" s="76">
        <v>1</v>
      </c>
      <c r="F397" s="79">
        <v>36000</v>
      </c>
      <c r="G397" s="79"/>
      <c r="I397" s="79"/>
      <c r="J397" s="79"/>
      <c r="K397" s="79"/>
    </row>
    <row r="398" spans="1:11">
      <c r="A398" t="s">
        <v>420</v>
      </c>
      <c r="C398" s="76">
        <v>1</v>
      </c>
      <c r="D398" s="79">
        <v>32000</v>
      </c>
      <c r="E398" s="76">
        <v>1</v>
      </c>
      <c r="F398" s="79">
        <v>36000</v>
      </c>
      <c r="G398" s="79"/>
      <c r="I398" s="79" t="str">
        <f>A398</f>
        <v>taos international school Total</v>
      </c>
      <c r="J398" s="126">
        <f>IF(C398=0,"N/A",D398/C398)</f>
        <v>32000</v>
      </c>
      <c r="K398" s="126">
        <f>IF(E398=0,"N/A",F398/E398)</f>
        <v>36000</v>
      </c>
    </row>
    <row r="399" spans="1:11">
      <c r="A399" t="s">
        <v>141</v>
      </c>
      <c r="B399" t="s">
        <v>50</v>
      </c>
      <c r="C399" s="76">
        <v>0</v>
      </c>
      <c r="D399" s="79">
        <v>0</v>
      </c>
      <c r="E399" s="76">
        <v>0</v>
      </c>
      <c r="F399" s="79">
        <v>0</v>
      </c>
      <c r="G399" s="79"/>
      <c r="I399" s="79"/>
    </row>
    <row r="400" spans="1:11">
      <c r="B400" t="s">
        <v>51</v>
      </c>
      <c r="C400" s="76">
        <v>3</v>
      </c>
      <c r="D400" s="79">
        <v>89901</v>
      </c>
      <c r="E400" s="76">
        <v>3</v>
      </c>
      <c r="F400" s="79">
        <v>91943</v>
      </c>
      <c r="G400" s="79"/>
      <c r="I400" s="79"/>
      <c r="J400" s="79"/>
      <c r="K400" s="79"/>
    </row>
    <row r="401" spans="1:11">
      <c r="A401" t="s">
        <v>422</v>
      </c>
      <c r="C401" s="76">
        <v>3</v>
      </c>
      <c r="D401" s="79">
        <v>89901</v>
      </c>
      <c r="E401" s="76">
        <v>3</v>
      </c>
      <c r="F401" s="79">
        <v>91943</v>
      </c>
      <c r="G401" s="79"/>
      <c r="I401" s="79" t="str">
        <f>A401</f>
        <v>tatum Total</v>
      </c>
      <c r="J401" s="126">
        <f>IF(C401=0,"N/A",D401/C401)</f>
        <v>29967</v>
      </c>
      <c r="K401" s="126">
        <f>IF(E401=0,"N/A",F401/E401)</f>
        <v>30647.666666666668</v>
      </c>
    </row>
    <row r="402" spans="1:11">
      <c r="A402" t="s">
        <v>236</v>
      </c>
      <c r="B402" t="s">
        <v>50</v>
      </c>
      <c r="C402" s="76">
        <v>0</v>
      </c>
      <c r="D402" s="79">
        <v>0</v>
      </c>
      <c r="E402" s="76">
        <v>0</v>
      </c>
      <c r="F402" s="79">
        <v>0</v>
      </c>
      <c r="G402" s="79"/>
      <c r="I402" s="79"/>
      <c r="J402" s="79"/>
      <c r="K402" s="79"/>
    </row>
    <row r="403" spans="1:11">
      <c r="B403" t="s">
        <v>51</v>
      </c>
      <c r="C403" s="76">
        <v>0</v>
      </c>
      <c r="D403" s="79">
        <v>0</v>
      </c>
      <c r="E403" s="76">
        <v>0</v>
      </c>
      <c r="F403" s="79">
        <v>0</v>
      </c>
      <c r="G403" s="79"/>
      <c r="I403" s="79"/>
      <c r="J403" s="79"/>
      <c r="K403" s="79"/>
    </row>
    <row r="404" spans="1:11">
      <c r="A404" t="s">
        <v>423</v>
      </c>
      <c r="C404" s="76">
        <v>0</v>
      </c>
      <c r="D404" s="79">
        <v>0</v>
      </c>
      <c r="E404" s="76">
        <v>0</v>
      </c>
      <c r="F404" s="79">
        <v>0</v>
      </c>
      <c r="G404" s="79"/>
      <c r="I404" s="79" t="str">
        <f>A404</f>
        <v>technology leadership high school Total</v>
      </c>
      <c r="J404" s="126" t="str">
        <f>IF(C404=0,"N/A",D404/C404)</f>
        <v>N/A</v>
      </c>
      <c r="K404" s="126" t="str">
        <f>IF(E404=0,"N/A",F404/E404)</f>
        <v>N/A</v>
      </c>
    </row>
    <row r="405" spans="1:11">
      <c r="A405" t="s">
        <v>142</v>
      </c>
      <c r="B405" t="s">
        <v>50</v>
      </c>
      <c r="C405" s="76">
        <v>1</v>
      </c>
      <c r="D405" s="79">
        <v>52250</v>
      </c>
      <c r="E405" s="76">
        <v>1</v>
      </c>
      <c r="F405" s="79">
        <v>52250</v>
      </c>
      <c r="G405" s="79"/>
      <c r="I405" s="79"/>
    </row>
    <row r="406" spans="1:11">
      <c r="B406" t="s">
        <v>51</v>
      </c>
      <c r="C406" s="76">
        <v>6</v>
      </c>
      <c r="D406" s="79">
        <v>136011.78</v>
      </c>
      <c r="E406" s="76">
        <v>6</v>
      </c>
      <c r="F406" s="79">
        <v>136011.78</v>
      </c>
      <c r="G406" s="79"/>
      <c r="I406" s="79"/>
      <c r="J406" s="79"/>
      <c r="K406" s="79"/>
    </row>
    <row r="407" spans="1:11">
      <c r="A407" t="s">
        <v>424</v>
      </c>
      <c r="C407" s="76">
        <v>7</v>
      </c>
      <c r="D407" s="79">
        <v>188261.78</v>
      </c>
      <c r="E407" s="76">
        <v>7</v>
      </c>
      <c r="F407" s="79">
        <v>188261.78</v>
      </c>
      <c r="G407" s="79"/>
      <c r="I407" s="79" t="str">
        <f>A407</f>
        <v>texico Total</v>
      </c>
      <c r="J407" s="126">
        <f>IF(C407=0,"N/A",D407/C407)</f>
        <v>26894.54</v>
      </c>
      <c r="K407" s="126">
        <f>IF(E407=0,"N/A",F407/E407)</f>
        <v>26894.54</v>
      </c>
    </row>
    <row r="408" spans="1:11">
      <c r="A408" t="s">
        <v>238</v>
      </c>
      <c r="B408" t="s">
        <v>50</v>
      </c>
      <c r="C408" s="76">
        <v>0</v>
      </c>
      <c r="D408" s="79">
        <v>0</v>
      </c>
      <c r="E408" s="76">
        <v>0</v>
      </c>
      <c r="F408" s="79">
        <v>0</v>
      </c>
      <c r="G408" s="79"/>
      <c r="I408" s="79"/>
      <c r="J408" s="79"/>
      <c r="K408" s="79"/>
    </row>
    <row r="409" spans="1:11">
      <c r="B409" t="s">
        <v>51</v>
      </c>
      <c r="C409" s="76">
        <v>0</v>
      </c>
      <c r="D409" s="79">
        <v>0</v>
      </c>
      <c r="E409" s="76">
        <v>0</v>
      </c>
      <c r="F409" s="79">
        <v>0</v>
      </c>
      <c r="G409" s="79"/>
      <c r="I409" s="79"/>
      <c r="J409" s="79"/>
      <c r="K409" s="79"/>
    </row>
    <row r="410" spans="1:11">
      <c r="A410" t="s">
        <v>425</v>
      </c>
      <c r="C410" s="76">
        <v>0</v>
      </c>
      <c r="D410" s="79">
        <v>0</v>
      </c>
      <c r="E410" s="76">
        <v>0</v>
      </c>
      <c r="F410" s="79">
        <v>0</v>
      </c>
      <c r="G410" s="79"/>
      <c r="I410" s="79" t="str">
        <f>A410</f>
        <v>tierra adentro of new mexico Total</v>
      </c>
      <c r="J410" s="126" t="str">
        <f>IF(C410=0,"N/A",D410/C410)</f>
        <v>N/A</v>
      </c>
      <c r="K410" s="126" t="str">
        <f>IF(E410=0,"N/A",F410/E410)</f>
        <v>N/A</v>
      </c>
    </row>
    <row r="411" spans="1:11">
      <c r="A411" t="s">
        <v>239</v>
      </c>
      <c r="B411" t="s">
        <v>50</v>
      </c>
      <c r="C411" s="76">
        <v>0</v>
      </c>
      <c r="D411" s="79">
        <v>0</v>
      </c>
      <c r="E411" s="76">
        <v>0</v>
      </c>
      <c r="F411" s="79">
        <v>0</v>
      </c>
      <c r="G411" s="79"/>
      <c r="I411" s="79"/>
    </row>
    <row r="412" spans="1:11">
      <c r="B412" t="s">
        <v>51</v>
      </c>
      <c r="C412" s="76">
        <v>2</v>
      </c>
      <c r="D412" s="79">
        <v>49640</v>
      </c>
      <c r="E412" s="76">
        <v>2</v>
      </c>
      <c r="F412" s="79">
        <v>50140</v>
      </c>
      <c r="G412" s="79"/>
      <c r="I412" s="79"/>
      <c r="J412" s="79"/>
      <c r="K412" s="79"/>
    </row>
    <row r="413" spans="1:11">
      <c r="A413" t="s">
        <v>426</v>
      </c>
      <c r="C413" s="76">
        <v>2</v>
      </c>
      <c r="D413" s="79">
        <v>49640</v>
      </c>
      <c r="E413" s="76">
        <v>2</v>
      </c>
      <c r="F413" s="79">
        <v>50140</v>
      </c>
      <c r="G413" s="79"/>
      <c r="I413" s="79" t="str">
        <f>A413</f>
        <v>tierra encantada charter school Total</v>
      </c>
      <c r="J413" s="126">
        <f>IF(C413=0,"N/A",D413/C413)</f>
        <v>24820</v>
      </c>
      <c r="K413" s="126">
        <f>IF(E413=0,"N/A",F413/E413)</f>
        <v>25070</v>
      </c>
    </row>
    <row r="414" spans="1:11">
      <c r="A414" t="s">
        <v>143</v>
      </c>
      <c r="B414" t="s">
        <v>50</v>
      </c>
      <c r="C414" s="76">
        <v>4</v>
      </c>
      <c r="D414" s="79">
        <v>119781</v>
      </c>
      <c r="E414" s="76">
        <v>4</v>
      </c>
      <c r="F414" s="79">
        <v>120979</v>
      </c>
      <c r="G414" s="79"/>
      <c r="I414" s="79"/>
      <c r="J414" s="79"/>
      <c r="K414" s="79"/>
    </row>
    <row r="415" spans="1:11">
      <c r="B415" t="s">
        <v>51</v>
      </c>
      <c r="C415" s="76">
        <v>12</v>
      </c>
      <c r="D415" s="79">
        <v>285053</v>
      </c>
      <c r="E415" s="76">
        <v>12</v>
      </c>
      <c r="F415" s="79">
        <v>287904</v>
      </c>
      <c r="G415" s="79"/>
      <c r="I415" s="79"/>
      <c r="J415" s="79"/>
      <c r="K415" s="79"/>
    </row>
    <row r="416" spans="1:11">
      <c r="A416" t="s">
        <v>427</v>
      </c>
      <c r="C416" s="76">
        <v>16</v>
      </c>
      <c r="D416" s="79">
        <v>404834</v>
      </c>
      <c r="E416" s="76">
        <v>16</v>
      </c>
      <c r="F416" s="79">
        <v>408883</v>
      </c>
      <c r="G416" s="79"/>
      <c r="I416" s="79" t="str">
        <f>A416</f>
        <v>tucumcari Total</v>
      </c>
      <c r="J416" s="126">
        <f>IF(C416=0,"N/A",D416/C416)</f>
        <v>25302.125</v>
      </c>
      <c r="K416" s="126">
        <f>IF(E416=0,"N/A",F416/E416)</f>
        <v>25555.1875</v>
      </c>
    </row>
    <row r="417" spans="1:11">
      <c r="A417" t="s">
        <v>144</v>
      </c>
      <c r="B417" t="s">
        <v>50</v>
      </c>
      <c r="C417" s="76">
        <v>4</v>
      </c>
      <c r="D417" s="79">
        <v>100130</v>
      </c>
      <c r="E417" s="76">
        <v>4</v>
      </c>
      <c r="F417" s="79">
        <v>100130</v>
      </c>
      <c r="G417" s="79"/>
      <c r="I417" s="79"/>
    </row>
    <row r="418" spans="1:11">
      <c r="B418" t="s">
        <v>51</v>
      </c>
      <c r="C418" s="76">
        <v>12</v>
      </c>
      <c r="D418" s="79">
        <v>256961</v>
      </c>
      <c r="E418" s="76">
        <v>12</v>
      </c>
      <c r="F418" s="79">
        <v>256961</v>
      </c>
      <c r="G418" s="79"/>
      <c r="I418" s="79"/>
      <c r="J418" s="79"/>
      <c r="K418" s="79"/>
    </row>
    <row r="419" spans="1:11">
      <c r="A419" t="s">
        <v>428</v>
      </c>
      <c r="C419" s="76">
        <v>16</v>
      </c>
      <c r="D419" s="79">
        <v>357091</v>
      </c>
      <c r="E419" s="76">
        <v>16</v>
      </c>
      <c r="F419" s="79">
        <v>357091</v>
      </c>
      <c r="G419" s="79"/>
      <c r="I419" s="79" t="str">
        <f>A419</f>
        <v>tularosa Total</v>
      </c>
      <c r="J419" s="126">
        <f>IF(C419=0,"N/A",D419/C419)</f>
        <v>22318.1875</v>
      </c>
      <c r="K419" s="126">
        <f>IF(E419=0,"N/A",F419/E419)</f>
        <v>22318.1875</v>
      </c>
    </row>
    <row r="420" spans="1:11">
      <c r="A420" t="s">
        <v>240</v>
      </c>
      <c r="B420" t="s">
        <v>50</v>
      </c>
      <c r="C420" s="76">
        <v>1</v>
      </c>
      <c r="D420" s="79">
        <v>54714</v>
      </c>
      <c r="E420" s="76">
        <v>1</v>
      </c>
      <c r="F420" s="79">
        <v>55613</v>
      </c>
      <c r="G420" s="79"/>
      <c r="I420" s="79"/>
      <c r="J420" s="79"/>
      <c r="K420" s="79"/>
    </row>
    <row r="421" spans="1:11">
      <c r="B421" t="s">
        <v>51</v>
      </c>
      <c r="C421" s="76">
        <v>3</v>
      </c>
      <c r="D421" s="79">
        <v>77485</v>
      </c>
      <c r="E421" s="76">
        <v>3</v>
      </c>
      <c r="F421" s="79">
        <v>78877</v>
      </c>
      <c r="G421" s="79"/>
      <c r="I421" s="79"/>
      <c r="J421" s="79"/>
      <c r="K421" s="79"/>
    </row>
    <row r="422" spans="1:11">
      <c r="A422" t="s">
        <v>429</v>
      </c>
      <c r="C422" s="76">
        <v>4</v>
      </c>
      <c r="D422" s="79">
        <v>132199</v>
      </c>
      <c r="E422" s="76">
        <v>4</v>
      </c>
      <c r="F422" s="79">
        <v>134490</v>
      </c>
      <c r="G422" s="79"/>
      <c r="I422" s="79" t="str">
        <f>A422</f>
        <v>turquoise trail charter school Total</v>
      </c>
      <c r="J422" s="126">
        <f>IF(C422=0,"N/A",D422/C422)</f>
        <v>33049.75</v>
      </c>
      <c r="K422" s="126">
        <f>IF(E422=0,"N/A",F422/E422)</f>
        <v>33622.5</v>
      </c>
    </row>
    <row r="423" spans="1:11">
      <c r="A423" t="s">
        <v>145</v>
      </c>
      <c r="B423" t="s">
        <v>50</v>
      </c>
      <c r="C423" s="76">
        <v>0</v>
      </c>
      <c r="D423" s="79">
        <v>0</v>
      </c>
      <c r="E423" s="76">
        <v>0</v>
      </c>
      <c r="F423" s="79">
        <v>0</v>
      </c>
      <c r="G423" s="79"/>
      <c r="I423" s="79"/>
    </row>
    <row r="424" spans="1:11">
      <c r="B424" t="s">
        <v>51</v>
      </c>
      <c r="C424" s="76">
        <v>1.75</v>
      </c>
      <c r="D424" s="79">
        <v>35938</v>
      </c>
      <c r="E424" s="76">
        <v>1.75</v>
      </c>
      <c r="F424" s="79">
        <v>35940</v>
      </c>
      <c r="G424" s="79"/>
      <c r="I424" s="79"/>
      <c r="J424" s="79"/>
      <c r="K424" s="79"/>
    </row>
    <row r="425" spans="1:11">
      <c r="A425" t="s">
        <v>431</v>
      </c>
      <c r="C425" s="76">
        <v>1.75</v>
      </c>
      <c r="D425" s="79">
        <v>35938</v>
      </c>
      <c r="E425" s="76">
        <v>1.75</v>
      </c>
      <c r="F425" s="79">
        <v>35940</v>
      </c>
      <c r="G425" s="79"/>
      <c r="I425" s="79" t="str">
        <f>A425</f>
        <v>vaughn Total</v>
      </c>
      <c r="J425" s="126">
        <f>IF(C425=0,"N/A",D425/C425)</f>
        <v>20536</v>
      </c>
      <c r="K425" s="126">
        <f>IF(E425=0,"N/A",F425/E425)</f>
        <v>20537.142857142859</v>
      </c>
    </row>
    <row r="426" spans="1:11">
      <c r="A426" t="s">
        <v>146</v>
      </c>
      <c r="B426" t="s">
        <v>50</v>
      </c>
      <c r="C426" s="76">
        <v>1</v>
      </c>
      <c r="D426" s="79">
        <v>30993</v>
      </c>
      <c r="E426" s="76">
        <v>1</v>
      </c>
      <c r="F426" s="79">
        <v>30994</v>
      </c>
      <c r="G426" s="79"/>
      <c r="I426" s="79"/>
      <c r="J426" s="79"/>
      <c r="K426" s="79"/>
    </row>
    <row r="427" spans="1:11">
      <c r="B427" t="s">
        <v>51</v>
      </c>
      <c r="C427" s="76">
        <v>1</v>
      </c>
      <c r="D427" s="79">
        <v>30993</v>
      </c>
      <c r="E427" s="76">
        <v>1</v>
      </c>
      <c r="F427" s="79">
        <v>30994</v>
      </c>
      <c r="G427" s="79"/>
      <c r="I427" s="79"/>
      <c r="J427" s="79"/>
      <c r="K427" s="79"/>
    </row>
    <row r="428" spans="1:11">
      <c r="A428" t="s">
        <v>433</v>
      </c>
      <c r="C428" s="76">
        <v>2</v>
      </c>
      <c r="D428" s="79">
        <v>61986</v>
      </c>
      <c r="E428" s="76">
        <v>2</v>
      </c>
      <c r="F428" s="79">
        <v>61988</v>
      </c>
      <c r="G428" s="79"/>
      <c r="I428" s="79" t="str">
        <f>A428</f>
        <v>wagon mound Total</v>
      </c>
      <c r="J428" s="126">
        <f>IF(C428=0,"N/A",D428/C428)</f>
        <v>30993</v>
      </c>
      <c r="K428" s="126">
        <f>IF(E428=0,"N/A",F428/E428)</f>
        <v>30994</v>
      </c>
    </row>
    <row r="429" spans="1:11">
      <c r="A429" t="s">
        <v>243</v>
      </c>
      <c r="B429" t="s">
        <v>50</v>
      </c>
      <c r="C429" s="76">
        <v>0</v>
      </c>
      <c r="D429" s="79">
        <v>0</v>
      </c>
      <c r="E429" s="76">
        <v>0</v>
      </c>
      <c r="F429" s="79">
        <v>0</v>
      </c>
      <c r="G429" s="79"/>
      <c r="I429" s="79"/>
    </row>
    <row r="430" spans="1:11">
      <c r="B430" t="s">
        <v>51</v>
      </c>
      <c r="C430" s="76">
        <v>0.5</v>
      </c>
      <c r="D430" s="79">
        <v>10566</v>
      </c>
      <c r="E430" s="76">
        <v>0.5</v>
      </c>
      <c r="F430" s="79">
        <v>10567</v>
      </c>
      <c r="G430" s="79"/>
      <c r="I430" s="79"/>
      <c r="J430" s="79"/>
      <c r="K430" s="79"/>
    </row>
    <row r="431" spans="1:11">
      <c r="A431" t="s">
        <v>434</v>
      </c>
      <c r="C431" s="76">
        <v>0.5</v>
      </c>
      <c r="D431" s="79">
        <v>10566</v>
      </c>
      <c r="E431" s="76">
        <v>0.5</v>
      </c>
      <c r="F431" s="79">
        <v>10567</v>
      </c>
      <c r="G431" s="79"/>
      <c r="I431" s="79" t="str">
        <f>A431</f>
        <v>walatowa charter high school Total</v>
      </c>
      <c r="J431" s="126">
        <f>IF(C431=0,"N/A",D431/C431)</f>
        <v>21132</v>
      </c>
      <c r="K431" s="126">
        <f>IF(E431=0,"N/A",F431/E431)</f>
        <v>21134</v>
      </c>
    </row>
    <row r="432" spans="1:11">
      <c r="A432" t="s">
        <v>147</v>
      </c>
      <c r="B432" t="s">
        <v>50</v>
      </c>
      <c r="C432" s="76">
        <v>7</v>
      </c>
      <c r="D432" s="79">
        <v>192727</v>
      </c>
      <c r="E432" s="76">
        <v>7</v>
      </c>
      <c r="F432" s="79">
        <v>192734</v>
      </c>
      <c r="G432" s="79"/>
      <c r="I432" s="79"/>
      <c r="J432" s="79"/>
      <c r="K432" s="79"/>
    </row>
    <row r="433" spans="1:11">
      <c r="B433" t="s">
        <v>51</v>
      </c>
      <c r="C433" s="76">
        <v>14</v>
      </c>
      <c r="D433" s="79">
        <v>275370</v>
      </c>
      <c r="E433" s="76">
        <v>14</v>
      </c>
      <c r="F433" s="79">
        <v>275384</v>
      </c>
      <c r="G433" s="79"/>
      <c r="I433" s="79"/>
      <c r="J433" s="79"/>
      <c r="K433" s="79"/>
    </row>
    <row r="434" spans="1:11">
      <c r="A434" t="s">
        <v>435</v>
      </c>
      <c r="C434" s="76">
        <v>21</v>
      </c>
      <c r="D434" s="79">
        <v>468097</v>
      </c>
      <c r="E434" s="76">
        <v>21</v>
      </c>
      <c r="F434" s="79">
        <v>468118</v>
      </c>
      <c r="G434" s="79"/>
      <c r="I434" s="79" t="str">
        <f>A434</f>
        <v>west las vegas Total</v>
      </c>
      <c r="J434" s="126">
        <f>IF(C434=0,"N/A",D434/C434)</f>
        <v>22290.333333333332</v>
      </c>
      <c r="K434" s="126">
        <f>IF(E434=0,"N/A",F434/E434)</f>
        <v>22291.333333333332</v>
      </c>
    </row>
    <row r="435" spans="1:11">
      <c r="A435" t="s">
        <v>244</v>
      </c>
      <c r="B435" t="s">
        <v>50</v>
      </c>
      <c r="C435" s="76">
        <v>0</v>
      </c>
      <c r="D435" s="79">
        <v>0</v>
      </c>
      <c r="E435" s="76">
        <v>0</v>
      </c>
      <c r="F435" s="79">
        <v>0</v>
      </c>
      <c r="G435" s="79"/>
      <c r="I435" s="79"/>
    </row>
    <row r="436" spans="1:11">
      <c r="B436" t="s">
        <v>51</v>
      </c>
      <c r="C436" s="76">
        <v>0</v>
      </c>
      <c r="D436" s="79">
        <v>0</v>
      </c>
      <c r="E436" s="76">
        <v>0</v>
      </c>
      <c r="F436" s="79">
        <v>0</v>
      </c>
      <c r="G436" s="79"/>
      <c r="I436" s="79"/>
      <c r="J436" s="79"/>
      <c r="K436" s="79"/>
    </row>
    <row r="437" spans="1:11">
      <c r="A437" t="s">
        <v>436</v>
      </c>
      <c r="C437" s="76">
        <v>0</v>
      </c>
      <c r="D437" s="79">
        <v>0</v>
      </c>
      <c r="E437" s="76">
        <v>0</v>
      </c>
      <c r="F437" s="79">
        <v>0</v>
      </c>
      <c r="G437" s="79"/>
      <c r="I437" s="79" t="str">
        <f>A437</f>
        <v>william w. and josephine dorn charter community school Total</v>
      </c>
      <c r="J437" s="126" t="str">
        <f>IF(C437=0,"N/A",D437/C437)</f>
        <v>N/A</v>
      </c>
      <c r="K437" s="126" t="str">
        <f>IF(E437=0,"N/A",F437/E437)</f>
        <v>N/A</v>
      </c>
    </row>
    <row r="438" spans="1:11">
      <c r="A438" t="s">
        <v>148</v>
      </c>
      <c r="B438" t="s">
        <v>50</v>
      </c>
      <c r="C438" s="76">
        <v>4</v>
      </c>
      <c r="D438" s="79">
        <v>106582.79000000001</v>
      </c>
      <c r="E438" s="76">
        <v>4</v>
      </c>
      <c r="F438" s="79">
        <v>125701</v>
      </c>
      <c r="G438" s="79"/>
      <c r="I438" s="79"/>
      <c r="J438" s="79"/>
      <c r="K438" s="79"/>
    </row>
    <row r="439" spans="1:11">
      <c r="B439" t="s">
        <v>51</v>
      </c>
      <c r="C439" s="76">
        <v>15.5</v>
      </c>
      <c r="D439" s="79">
        <v>362625.18</v>
      </c>
      <c r="E439" s="76">
        <v>15.5</v>
      </c>
      <c r="F439" s="79">
        <v>412268</v>
      </c>
      <c r="G439" s="79"/>
      <c r="I439" s="79"/>
      <c r="J439" s="79"/>
      <c r="K439" s="79"/>
    </row>
    <row r="440" spans="1:11">
      <c r="A440" t="s">
        <v>437</v>
      </c>
      <c r="C440" s="76">
        <v>19.5</v>
      </c>
      <c r="D440" s="79">
        <v>469207.97</v>
      </c>
      <c r="E440" s="76">
        <v>19.5</v>
      </c>
      <c r="F440" s="79">
        <v>537969</v>
      </c>
      <c r="G440" s="79"/>
      <c r="I440" s="79" t="str">
        <f>A440</f>
        <v>zuni Total</v>
      </c>
      <c r="J440" s="126">
        <f>IF(C440=0,"N/A",D440/C440)</f>
        <v>24061.947179487179</v>
      </c>
      <c r="K440" s="126">
        <f>IF(E440=0,"N/A",F440/E440)</f>
        <v>27588.153846153848</v>
      </c>
    </row>
    <row r="441" spans="1:11">
      <c r="A441" t="s">
        <v>682</v>
      </c>
      <c r="B441" t="s">
        <v>50</v>
      </c>
      <c r="C441" s="76">
        <v>0</v>
      </c>
      <c r="D441" s="79">
        <v>0</v>
      </c>
      <c r="E441" s="76">
        <v>0</v>
      </c>
      <c r="F441" s="79">
        <v>0</v>
      </c>
      <c r="G441" s="79"/>
      <c r="I441" s="79"/>
    </row>
    <row r="442" spans="1:11">
      <c r="B442" t="s">
        <v>51</v>
      </c>
      <c r="C442" s="76">
        <v>0</v>
      </c>
      <c r="D442" s="79">
        <v>0</v>
      </c>
      <c r="E442" s="76">
        <v>0</v>
      </c>
      <c r="F442" s="79">
        <v>0</v>
      </c>
      <c r="G442" s="79"/>
      <c r="I442" s="79"/>
      <c r="J442" s="79"/>
      <c r="K442" s="79"/>
    </row>
    <row r="443" spans="1:11">
      <c r="A443" t="s">
        <v>743</v>
      </c>
      <c r="C443" s="76">
        <v>0</v>
      </c>
      <c r="D443" s="79">
        <v>0</v>
      </c>
      <c r="E443" s="76">
        <v>0</v>
      </c>
      <c r="F443" s="79">
        <v>0</v>
      </c>
      <c r="G443" s="79"/>
      <c r="I443" s="79" t="str">
        <f>A443</f>
        <v>cesar chavez community school Total</v>
      </c>
      <c r="J443" s="126" t="str">
        <f>IF(C443=0,"N/A",D443/C443)</f>
        <v>N/A</v>
      </c>
      <c r="K443" s="126" t="str">
        <f>IF(E443=0,"N/A",F443/E443)</f>
        <v>N/A</v>
      </c>
    </row>
    <row r="444" spans="1:11">
      <c r="A444" t="s">
        <v>255</v>
      </c>
      <c r="C444" s="76">
        <v>3019.5700000000006</v>
      </c>
      <c r="D444" s="79">
        <v>79555325.970000058</v>
      </c>
      <c r="E444" s="76">
        <v>3019.5700000000006</v>
      </c>
      <c r="F444" s="79">
        <v>79941769.159999996</v>
      </c>
      <c r="G444" s="79"/>
      <c r="I444" s="79"/>
      <c r="J444" s="79">
        <f>SUM(J6:J443)</f>
        <v>2858431.0096163228</v>
      </c>
      <c r="K444" s="79">
        <f>SUM(K6:K443)</f>
        <v>2890786.2273608083</v>
      </c>
    </row>
    <row r="445" spans="1:11">
      <c r="I445" s="79"/>
      <c r="J445" s="79"/>
      <c r="K445" s="79"/>
    </row>
    <row r="446" spans="1:11">
      <c r="I446" s="79"/>
      <c r="J446" s="126"/>
      <c r="K446" s="126"/>
    </row>
    <row r="447" spans="1:11">
      <c r="I447" s="79"/>
    </row>
    <row r="448" spans="1:11">
      <c r="I448" s="79"/>
      <c r="J448" s="79"/>
      <c r="K448" s="79"/>
    </row>
    <row r="449" spans="9:11">
      <c r="I449" s="79"/>
      <c r="J449" s="126"/>
      <c r="K449" s="126"/>
    </row>
    <row r="450" spans="9:11">
      <c r="I450" s="79"/>
      <c r="J450" s="79"/>
      <c r="K450" s="79"/>
    </row>
    <row r="451" spans="9:11">
      <c r="I451" s="79"/>
      <c r="J451" s="79"/>
      <c r="K451" s="79"/>
    </row>
    <row r="452" spans="9:11">
      <c r="I452" s="79"/>
      <c r="J452" s="126"/>
      <c r="K452" s="126"/>
    </row>
    <row r="453" spans="9:11">
      <c r="I453" s="79"/>
    </row>
    <row r="454" spans="9:11">
      <c r="I454" s="79"/>
      <c r="J454" s="79"/>
      <c r="K454" s="79"/>
    </row>
    <row r="455" spans="9:11">
      <c r="I455" s="79"/>
      <c r="J455" s="126"/>
      <c r="K455" s="126"/>
    </row>
    <row r="456" spans="9:11">
      <c r="I456" s="79"/>
      <c r="J456" s="79"/>
      <c r="K456" s="79"/>
    </row>
    <row r="457" spans="9:11">
      <c r="I457" s="79"/>
      <c r="J457" s="79"/>
      <c r="K457" s="79"/>
    </row>
    <row r="458" spans="9:11">
      <c r="I458" s="79">
        <f>A458</f>
        <v>0</v>
      </c>
      <c r="J458" s="126" t="str">
        <f>IF(C458=0,"N/A",D458/C458)</f>
        <v>N/A</v>
      </c>
      <c r="K458" s="126" t="str">
        <f>IF(E458=0,"N/A",F458/E458)</f>
        <v>N/A</v>
      </c>
    </row>
    <row r="459" spans="9:11">
      <c r="I459" s="79"/>
    </row>
    <row r="460" spans="9:11">
      <c r="I460" s="79"/>
      <c r="J460" s="79"/>
      <c r="K460" s="79"/>
    </row>
    <row r="461" spans="9:11">
      <c r="I461" s="79">
        <f>A461</f>
        <v>0</v>
      </c>
      <c r="J461" s="126" t="str">
        <f>IF(C461=0,"N/A",D461/C461)</f>
        <v>N/A</v>
      </c>
      <c r="K461" s="126" t="str">
        <f>IF(E461=0,"N/A",F461/E461)</f>
        <v>N/A</v>
      </c>
    </row>
    <row r="462" spans="9:11">
      <c r="I462" s="79"/>
      <c r="J462" s="79"/>
      <c r="K462" s="79"/>
    </row>
    <row r="463" spans="9:11">
      <c r="I463" s="79"/>
      <c r="J463" s="79"/>
      <c r="K463" s="79"/>
    </row>
    <row r="464" spans="9:11">
      <c r="I464" s="79">
        <f>A464</f>
        <v>0</v>
      </c>
      <c r="J464" s="126" t="str">
        <f>IF(C464=0,"N/A",D464/C464)</f>
        <v>N/A</v>
      </c>
      <c r="K464" s="126" t="str">
        <f>IF(E464=0,"N/A",F464/E464)</f>
        <v>N/A</v>
      </c>
    </row>
    <row r="465" spans="9:11">
      <c r="I465" s="79"/>
    </row>
    <row r="466" spans="9:11">
      <c r="I466" s="79"/>
      <c r="J466" s="79"/>
      <c r="K466" s="79"/>
    </row>
    <row r="467" spans="9:11">
      <c r="I467" s="79">
        <f>A467</f>
        <v>0</v>
      </c>
      <c r="J467" s="126" t="str">
        <f>IF(C467=0,"N/A",D467/C467)</f>
        <v>N/A</v>
      </c>
      <c r="K467" s="126" t="str">
        <f>IF(E467=0,"N/A",F467/E467)</f>
        <v>N/A</v>
      </c>
    </row>
    <row r="468" spans="9:11">
      <c r="I468" s="79"/>
      <c r="J468" s="79"/>
      <c r="K468" s="79"/>
    </row>
    <row r="469" spans="9:11">
      <c r="I469" s="79"/>
      <c r="J469" s="79"/>
      <c r="K469" s="79"/>
    </row>
    <row r="470" spans="9:11">
      <c r="I470" s="79"/>
    </row>
    <row r="471" spans="9:11">
      <c r="I471" s="79"/>
    </row>
    <row r="472" spans="9:11">
      <c r="I472" s="79"/>
    </row>
    <row r="473" spans="9:11">
      <c r="I473" s="79"/>
    </row>
    <row r="474" spans="9:11">
      <c r="I474" s="79"/>
    </row>
    <row r="475" spans="9:11">
      <c r="I475" s="79"/>
      <c r="J475" s="79"/>
      <c r="K475" s="79"/>
    </row>
    <row r="476" spans="9:11">
      <c r="I476" s="79"/>
    </row>
    <row r="477" spans="9:11">
      <c r="I477" s="79"/>
    </row>
    <row r="478" spans="9:11">
      <c r="I478" s="79"/>
    </row>
    <row r="479" spans="9:11">
      <c r="I479" s="79"/>
    </row>
    <row r="480" spans="9:11">
      <c r="I480" s="79"/>
    </row>
    <row r="481" spans="9:11">
      <c r="I481" s="79"/>
    </row>
    <row r="482" spans="9:11">
      <c r="I482" s="79"/>
      <c r="J482" s="79"/>
      <c r="K482" s="79"/>
    </row>
    <row r="483" spans="9:11">
      <c r="I483" s="79"/>
    </row>
    <row r="484" spans="9:11">
      <c r="I484" s="79"/>
    </row>
    <row r="485" spans="9:11">
      <c r="I485" s="79"/>
    </row>
    <row r="486" spans="9:11">
      <c r="I486" s="79"/>
    </row>
    <row r="487" spans="9:11">
      <c r="I487" s="79"/>
    </row>
    <row r="488" spans="9:11">
      <c r="I488" s="79"/>
    </row>
    <row r="489" spans="9:11">
      <c r="I489" s="79"/>
      <c r="J489" s="79"/>
      <c r="K489" s="79"/>
    </row>
    <row r="490" spans="9:11">
      <c r="I490" s="79"/>
    </row>
    <row r="491" spans="9:11">
      <c r="I491" s="79"/>
    </row>
    <row r="492" spans="9:11">
      <c r="I492" s="79"/>
    </row>
    <row r="493" spans="9:11">
      <c r="I493" s="79"/>
    </row>
    <row r="494" spans="9:11">
      <c r="I494" s="79"/>
    </row>
    <row r="495" spans="9:11">
      <c r="I495" s="79"/>
    </row>
    <row r="496" spans="9:11">
      <c r="I496" s="79"/>
      <c r="J496" s="79"/>
      <c r="K496" s="79"/>
    </row>
    <row r="497" spans="9:11">
      <c r="I497" s="79"/>
    </row>
    <row r="498" spans="9:11">
      <c r="I498" s="79"/>
    </row>
    <row r="499" spans="9:11">
      <c r="I499" s="79"/>
    </row>
    <row r="500" spans="9:11">
      <c r="I500" s="79"/>
    </row>
    <row r="501" spans="9:11">
      <c r="I501" s="79"/>
    </row>
    <row r="502" spans="9:11">
      <c r="I502" s="79"/>
    </row>
    <row r="503" spans="9:11">
      <c r="I503" s="79"/>
      <c r="J503" s="79"/>
      <c r="K503" s="79"/>
    </row>
    <row r="504" spans="9:11">
      <c r="I504" s="79"/>
    </row>
    <row r="505" spans="9:11">
      <c r="I505" s="79"/>
    </row>
    <row r="506" spans="9:11">
      <c r="I506" s="79"/>
    </row>
    <row r="507" spans="9:11">
      <c r="I507" s="79"/>
    </row>
    <row r="508" spans="9:11">
      <c r="I508" s="79"/>
    </row>
    <row r="509" spans="9:11">
      <c r="I509" s="79"/>
    </row>
    <row r="510" spans="9:11">
      <c r="I510" s="79"/>
      <c r="J510" s="79"/>
      <c r="K510" s="79"/>
    </row>
    <row r="511" spans="9:11">
      <c r="I511" s="79"/>
    </row>
    <row r="512" spans="9:11">
      <c r="I512" s="79"/>
    </row>
    <row r="513" spans="9:11">
      <c r="I513" s="79"/>
    </row>
    <row r="514" spans="9:11">
      <c r="I514" s="79"/>
    </row>
    <row r="515" spans="9:11">
      <c r="I515" s="79"/>
    </row>
    <row r="516" spans="9:11">
      <c r="I516" s="79"/>
    </row>
    <row r="517" spans="9:11">
      <c r="I517" s="79"/>
      <c r="J517" s="79"/>
      <c r="K517" s="79"/>
    </row>
    <row r="518" spans="9:11">
      <c r="I518" s="79"/>
    </row>
    <row r="519" spans="9:11">
      <c r="I519" s="79"/>
    </row>
    <row r="520" spans="9:11">
      <c r="I520" s="79"/>
    </row>
    <row r="521" spans="9:11">
      <c r="I521" s="79"/>
    </row>
    <row r="522" spans="9:11">
      <c r="I522" s="79"/>
    </row>
    <row r="523" spans="9:11">
      <c r="I523" s="79"/>
    </row>
    <row r="524" spans="9:11">
      <c r="I524" s="79"/>
      <c r="J524" s="79"/>
      <c r="K524" s="79"/>
    </row>
    <row r="525" spans="9:11">
      <c r="I525" s="79"/>
    </row>
    <row r="526" spans="9:11">
      <c r="I526" s="79"/>
    </row>
    <row r="527" spans="9:11">
      <c r="I527" s="79"/>
    </row>
    <row r="528" spans="9:11">
      <c r="I528" s="79"/>
    </row>
    <row r="529" spans="9:11">
      <c r="I529" s="79"/>
    </row>
    <row r="530" spans="9:11">
      <c r="I530" s="79"/>
    </row>
    <row r="531" spans="9:11">
      <c r="I531" s="79"/>
      <c r="J531" s="79"/>
      <c r="K531" s="79"/>
    </row>
    <row r="532" spans="9:11">
      <c r="I532" s="79"/>
    </row>
    <row r="533" spans="9:11">
      <c r="I533" s="79"/>
    </row>
    <row r="534" spans="9:11">
      <c r="I534" s="79"/>
    </row>
    <row r="535" spans="9:11">
      <c r="I535" s="79"/>
    </row>
    <row r="536" spans="9:11">
      <c r="I536" s="79"/>
    </row>
    <row r="537" spans="9:11">
      <c r="I537" s="79"/>
    </row>
    <row r="538" spans="9:11">
      <c r="I538" s="79"/>
      <c r="J538" s="79"/>
      <c r="K538" s="79"/>
    </row>
    <row r="539" spans="9:11">
      <c r="I539" s="79"/>
    </row>
    <row r="540" spans="9:11">
      <c r="I540" s="79"/>
    </row>
    <row r="541" spans="9:11">
      <c r="I541" s="79"/>
    </row>
    <row r="542" spans="9:11">
      <c r="I542" s="79"/>
    </row>
    <row r="543" spans="9:11">
      <c r="I543" s="79"/>
    </row>
    <row r="544" spans="9:11">
      <c r="I544" s="79"/>
    </row>
    <row r="545" spans="9:11">
      <c r="I545" s="79"/>
      <c r="J545" s="79"/>
      <c r="K545" s="79"/>
    </row>
    <row r="546" spans="9:11">
      <c r="I546" s="79"/>
    </row>
    <row r="547" spans="9:11">
      <c r="I547" s="79"/>
    </row>
    <row r="548" spans="9:11">
      <c r="I548" s="79"/>
    </row>
    <row r="549" spans="9:11">
      <c r="I549" s="79"/>
    </row>
    <row r="550" spans="9:11">
      <c r="I550" s="79"/>
    </row>
    <row r="551" spans="9:11">
      <c r="I551" s="79"/>
    </row>
    <row r="552" spans="9:11">
      <c r="I552" s="79"/>
      <c r="J552" s="79"/>
      <c r="K552" s="79"/>
    </row>
    <row r="553" spans="9:11">
      <c r="I553" s="79"/>
    </row>
    <row r="554" spans="9:11">
      <c r="I554" s="79"/>
    </row>
    <row r="555" spans="9:11">
      <c r="I555" s="79"/>
    </row>
    <row r="556" spans="9:11">
      <c r="I556" s="79"/>
    </row>
    <row r="557" spans="9:11">
      <c r="I557" s="79"/>
    </row>
    <row r="558" spans="9:11">
      <c r="I558" s="79"/>
    </row>
    <row r="559" spans="9:11">
      <c r="I559" s="79"/>
      <c r="J559" s="79"/>
      <c r="K559" s="79"/>
    </row>
    <row r="560" spans="9:11">
      <c r="I560" s="79"/>
    </row>
    <row r="561" spans="9:11">
      <c r="I561" s="79"/>
    </row>
    <row r="562" spans="9:11">
      <c r="I562" s="79"/>
    </row>
    <row r="563" spans="9:11">
      <c r="I563" s="79"/>
    </row>
    <row r="564" spans="9:11">
      <c r="I564" s="79"/>
    </row>
    <row r="565" spans="9:11">
      <c r="I565" s="79"/>
    </row>
    <row r="566" spans="9:11">
      <c r="I566" s="79"/>
      <c r="J566" s="79"/>
      <c r="K566" s="79"/>
    </row>
    <row r="567" spans="9:11">
      <c r="I567" s="79"/>
    </row>
    <row r="568" spans="9:11">
      <c r="I568" s="79"/>
    </row>
    <row r="569" spans="9:11">
      <c r="I569" s="79"/>
    </row>
    <row r="570" spans="9:11">
      <c r="I570" s="79"/>
    </row>
    <row r="571" spans="9:11">
      <c r="I571" s="79"/>
    </row>
    <row r="572" spans="9:11">
      <c r="I572" s="79"/>
    </row>
    <row r="573" spans="9:11">
      <c r="I573" s="79"/>
      <c r="J573" s="79"/>
      <c r="K573" s="79"/>
    </row>
    <row r="574" spans="9:11">
      <c r="I574" s="79"/>
    </row>
    <row r="575" spans="9:11">
      <c r="I575" s="79"/>
    </row>
    <row r="576" spans="9:11">
      <c r="I576" s="79"/>
    </row>
    <row r="577" spans="9:11">
      <c r="I577" s="79"/>
    </row>
    <row r="578" spans="9:11">
      <c r="I578" s="79"/>
    </row>
    <row r="579" spans="9:11">
      <c r="I579" s="79"/>
    </row>
    <row r="580" spans="9:11">
      <c r="I580" s="79"/>
      <c r="J580" s="79"/>
      <c r="K580" s="79"/>
    </row>
    <row r="581" spans="9:11">
      <c r="I581" s="79"/>
    </row>
    <row r="582" spans="9:11">
      <c r="I582" s="79"/>
    </row>
    <row r="583" spans="9:11">
      <c r="I583" s="79"/>
    </row>
    <row r="584" spans="9:11">
      <c r="I584" s="79"/>
    </row>
    <row r="585" spans="9:11">
      <c r="I585" s="79"/>
    </row>
    <row r="586" spans="9:11">
      <c r="I586" s="79"/>
    </row>
    <row r="587" spans="9:11">
      <c r="I587" s="79"/>
      <c r="J587" s="79"/>
      <c r="K587" s="79"/>
    </row>
    <row r="588" spans="9:11">
      <c r="I588" s="79"/>
    </row>
    <row r="589" spans="9:11">
      <c r="I589" s="79"/>
    </row>
    <row r="590" spans="9:11">
      <c r="I590" s="79"/>
    </row>
    <row r="591" spans="9:11">
      <c r="I591" s="79"/>
    </row>
    <row r="592" spans="9:11">
      <c r="I592" s="79"/>
    </row>
    <row r="593" spans="9:11">
      <c r="I593" s="79"/>
    </row>
    <row r="594" spans="9:11">
      <c r="I594" s="79"/>
      <c r="J594" s="79"/>
      <c r="K594" s="79"/>
    </row>
    <row r="595" spans="9:11">
      <c r="I595" s="79"/>
    </row>
    <row r="596" spans="9:11">
      <c r="I596" s="79"/>
    </row>
    <row r="597" spans="9:11">
      <c r="I597" s="79"/>
    </row>
    <row r="598" spans="9:11">
      <c r="I598" s="79"/>
    </row>
    <row r="599" spans="9:11">
      <c r="I599" s="79"/>
    </row>
    <row r="600" spans="9:11">
      <c r="I600" s="79"/>
    </row>
    <row r="601" spans="9:11">
      <c r="I601" s="79"/>
      <c r="J601" s="79"/>
      <c r="K601" s="79"/>
    </row>
    <row r="602" spans="9:11">
      <c r="I602" s="79"/>
    </row>
    <row r="603" spans="9:11">
      <c r="I603" s="79"/>
    </row>
    <row r="604" spans="9:11">
      <c r="I604" s="79"/>
    </row>
    <row r="605" spans="9:11">
      <c r="I605" s="79"/>
    </row>
    <row r="606" spans="9:11">
      <c r="I606" s="79"/>
    </row>
    <row r="607" spans="9:11">
      <c r="I607" s="79"/>
    </row>
    <row r="608" spans="9:11">
      <c r="I608" s="79"/>
      <c r="J608" s="79"/>
      <c r="K608" s="79"/>
    </row>
    <row r="609" spans="9:11">
      <c r="I609" s="79"/>
    </row>
    <row r="610" spans="9:11">
      <c r="I610" s="79"/>
    </row>
    <row r="611" spans="9:11">
      <c r="I611" s="79"/>
    </row>
    <row r="612" spans="9:11">
      <c r="I612" s="79"/>
    </row>
    <row r="613" spans="9:11">
      <c r="I613" s="79"/>
    </row>
    <row r="614" spans="9:11">
      <c r="I614" s="79"/>
    </row>
    <row r="615" spans="9:11">
      <c r="I615" s="79"/>
      <c r="J615" s="79"/>
      <c r="K615" s="79"/>
    </row>
    <row r="616" spans="9:11">
      <c r="I616" s="79"/>
    </row>
    <row r="617" spans="9:11">
      <c r="I617" s="79"/>
    </row>
    <row r="618" spans="9:11">
      <c r="I618" s="79"/>
    </row>
    <row r="619" spans="9:11">
      <c r="I619" s="79"/>
    </row>
    <row r="620" spans="9:11">
      <c r="I620" s="79"/>
    </row>
    <row r="621" spans="9:11">
      <c r="I621" s="79"/>
    </row>
    <row r="622" spans="9:11">
      <c r="I622" s="79"/>
      <c r="J622" s="79"/>
      <c r="K622" s="79"/>
    </row>
    <row r="623" spans="9:11">
      <c r="I623" s="79"/>
    </row>
    <row r="624" spans="9:11">
      <c r="I624" s="79"/>
    </row>
    <row r="625" spans="9:11">
      <c r="I625" s="79"/>
    </row>
    <row r="626" spans="9:11">
      <c r="I626" s="79"/>
    </row>
    <row r="627" spans="9:11">
      <c r="I627" s="79"/>
    </row>
    <row r="628" spans="9:11">
      <c r="I628" s="79"/>
    </row>
    <row r="629" spans="9:11">
      <c r="I629" s="79"/>
      <c r="J629" s="79"/>
      <c r="K629" s="79"/>
    </row>
    <row r="630" spans="9:11">
      <c r="I630" s="79"/>
    </row>
    <row r="631" spans="9:11">
      <c r="I631" s="79"/>
    </row>
    <row r="632" spans="9:11">
      <c r="I632" s="79"/>
    </row>
    <row r="633" spans="9:11">
      <c r="I633" s="79"/>
    </row>
    <row r="634" spans="9:11">
      <c r="I634" s="79"/>
    </row>
    <row r="635" spans="9:11">
      <c r="I635" s="79"/>
    </row>
    <row r="636" spans="9:11">
      <c r="I636" s="79"/>
      <c r="J636" s="79"/>
      <c r="K636" s="79"/>
    </row>
    <row r="637" spans="9:11">
      <c r="I637" s="79"/>
    </row>
    <row r="638" spans="9:11">
      <c r="I638" s="79"/>
    </row>
    <row r="639" spans="9:11">
      <c r="I639" s="79"/>
    </row>
    <row r="640" spans="9:11">
      <c r="I640" s="79"/>
    </row>
    <row r="641" spans="9:11">
      <c r="I641" s="79"/>
    </row>
    <row r="642" spans="9:11">
      <c r="I642" s="79"/>
    </row>
    <row r="643" spans="9:11">
      <c r="I643" s="79"/>
      <c r="J643" s="79"/>
      <c r="K643" s="79"/>
    </row>
    <row r="644" spans="9:11">
      <c r="I644" s="79"/>
    </row>
    <row r="645" spans="9:11">
      <c r="I645" s="79"/>
    </row>
    <row r="646" spans="9:11">
      <c r="I646" s="79"/>
    </row>
    <row r="647" spans="9:11">
      <c r="I647" s="79"/>
    </row>
    <row r="648" spans="9:11">
      <c r="I648" s="79"/>
    </row>
    <row r="649" spans="9:11">
      <c r="I649" s="79"/>
    </row>
    <row r="650" spans="9:11">
      <c r="I650" s="79"/>
      <c r="J650" s="79"/>
      <c r="K650" s="79"/>
    </row>
    <row r="651" spans="9:11">
      <c r="I651" s="79"/>
    </row>
    <row r="652" spans="9:11">
      <c r="I652" s="79"/>
    </row>
    <row r="653" spans="9:11">
      <c r="I653" s="79"/>
    </row>
    <row r="654" spans="9:11">
      <c r="I654" s="79"/>
    </row>
    <row r="655" spans="9:11">
      <c r="I655" s="79"/>
    </row>
    <row r="656" spans="9:11">
      <c r="I656" s="79"/>
    </row>
    <row r="657" spans="9:11">
      <c r="I657" s="79"/>
      <c r="J657" s="79"/>
      <c r="K657" s="79"/>
    </row>
    <row r="658" spans="9:11">
      <c r="I658" s="79"/>
    </row>
    <row r="659" spans="9:11">
      <c r="I659" s="79"/>
    </row>
    <row r="660" spans="9:11">
      <c r="I660" s="79"/>
    </row>
    <row r="661" spans="9:11">
      <c r="I661" s="79"/>
    </row>
    <row r="662" spans="9:11">
      <c r="I662" s="79"/>
    </row>
    <row r="663" spans="9:11">
      <c r="I663" s="79"/>
    </row>
    <row r="664" spans="9:11">
      <c r="I664" s="79"/>
      <c r="J664" s="79"/>
      <c r="K664" s="79"/>
    </row>
    <row r="665" spans="9:11">
      <c r="I665" s="79"/>
    </row>
    <row r="666" spans="9:11">
      <c r="I666" s="79"/>
    </row>
    <row r="667" spans="9:11">
      <c r="I667" s="79"/>
    </row>
    <row r="668" spans="9:11">
      <c r="I668" s="79"/>
    </row>
    <row r="669" spans="9:11">
      <c r="I669" s="79"/>
    </row>
    <row r="670" spans="9:11">
      <c r="I670" s="79"/>
    </row>
    <row r="671" spans="9:11">
      <c r="I671" s="79"/>
      <c r="J671" s="79"/>
      <c r="K671" s="79"/>
    </row>
    <row r="672" spans="9:11">
      <c r="I672" s="79"/>
    </row>
    <row r="673" spans="9:11">
      <c r="I673" s="79"/>
    </row>
    <row r="674" spans="9:11">
      <c r="I674" s="79"/>
    </row>
    <row r="675" spans="9:11">
      <c r="I675" s="79"/>
    </row>
    <row r="676" spans="9:11">
      <c r="I676" s="79"/>
    </row>
    <row r="677" spans="9:11">
      <c r="I677" s="79"/>
    </row>
    <row r="678" spans="9:11">
      <c r="I678" s="79"/>
      <c r="J678" s="79"/>
      <c r="K678" s="79"/>
    </row>
    <row r="679" spans="9:11">
      <c r="I679" s="79"/>
    </row>
    <row r="680" spans="9:11">
      <c r="I680" s="79"/>
    </row>
    <row r="681" spans="9:11">
      <c r="I681" s="79"/>
    </row>
    <row r="682" spans="9:11">
      <c r="I682" s="79"/>
    </row>
    <row r="683" spans="9:11">
      <c r="I683" s="79"/>
    </row>
    <row r="684" spans="9:11">
      <c r="I684" s="79"/>
    </row>
    <row r="685" spans="9:11">
      <c r="I685" s="79"/>
    </row>
    <row r="686" spans="9:11">
      <c r="I686" s="79"/>
    </row>
    <row r="687" spans="9:11">
      <c r="I687" s="79"/>
    </row>
    <row r="688" spans="9:11">
      <c r="I688" s="79"/>
    </row>
    <row r="689" spans="9:11">
      <c r="I689" s="79"/>
    </row>
    <row r="690" spans="9:11">
      <c r="I690" s="79"/>
    </row>
    <row r="691" spans="9:11">
      <c r="I691" s="79"/>
    </row>
    <row r="692" spans="9:11">
      <c r="I692" s="79"/>
      <c r="J692" s="79"/>
      <c r="K692" s="79"/>
    </row>
    <row r="693" spans="9:11">
      <c r="I693" s="79"/>
    </row>
    <row r="694" spans="9:11">
      <c r="I694" s="79"/>
    </row>
    <row r="695" spans="9:11">
      <c r="I695" s="79"/>
    </row>
    <row r="696" spans="9:11">
      <c r="I696" s="79"/>
    </row>
    <row r="697" spans="9:11">
      <c r="I697" s="79"/>
    </row>
    <row r="698" spans="9:11">
      <c r="I698" s="79"/>
    </row>
    <row r="699" spans="9:11">
      <c r="I699" s="79"/>
      <c r="J699" s="79"/>
      <c r="K699" s="79"/>
    </row>
    <row r="700" spans="9:11">
      <c r="I700" s="79"/>
    </row>
    <row r="701" spans="9:11">
      <c r="I701" s="79"/>
    </row>
    <row r="702" spans="9:11">
      <c r="I702" s="79"/>
    </row>
    <row r="703" spans="9:11">
      <c r="I703" s="79"/>
    </row>
    <row r="704" spans="9:11">
      <c r="I704" s="79"/>
    </row>
    <row r="705" spans="9:11">
      <c r="I705" s="79"/>
    </row>
    <row r="706" spans="9:11">
      <c r="I706" s="79"/>
      <c r="J706" s="79"/>
      <c r="K706" s="79"/>
    </row>
    <row r="707" spans="9:11">
      <c r="I707" s="79"/>
    </row>
    <row r="708" spans="9:11">
      <c r="I708" s="79"/>
    </row>
    <row r="709" spans="9:11">
      <c r="I709" s="79"/>
    </row>
    <row r="710" spans="9:11">
      <c r="I710" s="79"/>
    </row>
    <row r="711" spans="9:11">
      <c r="I711" s="79"/>
    </row>
    <row r="712" spans="9:11">
      <c r="I712" s="79"/>
    </row>
    <row r="713" spans="9:11">
      <c r="I713" s="79"/>
      <c r="J713" s="79"/>
      <c r="K713" s="79"/>
    </row>
    <row r="714" spans="9:11">
      <c r="I714" s="79"/>
    </row>
    <row r="715" spans="9:11">
      <c r="I715" s="79"/>
    </row>
    <row r="716" spans="9:11">
      <c r="I716" s="79"/>
    </row>
    <row r="717" spans="9:11">
      <c r="I717" s="79"/>
    </row>
    <row r="718" spans="9:11">
      <c r="I718" s="79"/>
    </row>
    <row r="719" spans="9:11">
      <c r="I719" s="79"/>
    </row>
    <row r="720" spans="9:11">
      <c r="I720" s="79"/>
      <c r="J720" s="79"/>
      <c r="K720" s="79"/>
    </row>
    <row r="721" spans="9:11">
      <c r="I721" s="79"/>
    </row>
    <row r="722" spans="9:11">
      <c r="I722" s="79"/>
    </row>
    <row r="723" spans="9:11">
      <c r="I723" s="79"/>
    </row>
    <row r="724" spans="9:11">
      <c r="I724" s="79"/>
    </row>
    <row r="725" spans="9:11">
      <c r="I725" s="79"/>
    </row>
    <row r="726" spans="9:11">
      <c r="I726" s="79"/>
    </row>
    <row r="727" spans="9:11">
      <c r="I727" s="79"/>
      <c r="J727" s="79"/>
      <c r="K727" s="79"/>
    </row>
    <row r="728" spans="9:11">
      <c r="I728" s="79"/>
    </row>
    <row r="729" spans="9:11">
      <c r="I729" s="79"/>
    </row>
    <row r="730" spans="9:11">
      <c r="I730" s="79"/>
    </row>
    <row r="731" spans="9:11">
      <c r="I731" s="79"/>
    </row>
    <row r="732" spans="9:11">
      <c r="I732" s="79"/>
    </row>
    <row r="733" spans="9:11">
      <c r="I733" s="79"/>
    </row>
    <row r="734" spans="9:11">
      <c r="I734" s="79"/>
      <c r="J734" s="79"/>
      <c r="K734" s="79"/>
    </row>
    <row r="735" spans="9:11">
      <c r="I735" s="79"/>
    </row>
    <row r="736" spans="9:11">
      <c r="I736" s="79"/>
    </row>
    <row r="737" spans="9:11">
      <c r="I737" s="79"/>
    </row>
    <row r="738" spans="9:11">
      <c r="I738" s="79"/>
    </row>
    <row r="739" spans="9:11">
      <c r="I739" s="79"/>
    </row>
    <row r="740" spans="9:11">
      <c r="I740" s="79"/>
    </row>
    <row r="741" spans="9:11">
      <c r="I741" s="79"/>
      <c r="J741" s="79"/>
      <c r="K741" s="79"/>
    </row>
    <row r="742" spans="9:11">
      <c r="I742" s="79"/>
    </row>
    <row r="743" spans="9:11">
      <c r="I743" s="79"/>
    </row>
    <row r="744" spans="9:11">
      <c r="I744" s="79"/>
    </row>
    <row r="745" spans="9:11">
      <c r="I745" s="79"/>
    </row>
    <row r="746" spans="9:11">
      <c r="I746" s="79"/>
    </row>
    <row r="747" spans="9:11">
      <c r="I747" s="79"/>
    </row>
    <row r="748" spans="9:11">
      <c r="I748" s="79"/>
      <c r="J748" s="79"/>
      <c r="K748" s="79"/>
    </row>
    <row r="749" spans="9:11">
      <c r="I749" s="79"/>
    </row>
    <row r="750" spans="9:11">
      <c r="I750" s="79"/>
    </row>
    <row r="751" spans="9:11">
      <c r="I751" s="79"/>
    </row>
    <row r="752" spans="9:11">
      <c r="I752" s="79"/>
    </row>
    <row r="753" spans="9:11">
      <c r="I753" s="79"/>
    </row>
    <row r="754" spans="9:11">
      <c r="I754" s="79"/>
    </row>
    <row r="755" spans="9:11">
      <c r="I755" s="79"/>
      <c r="J755" s="79"/>
      <c r="K755" s="79"/>
    </row>
    <row r="756" spans="9:11">
      <c r="I756" s="79"/>
    </row>
    <row r="757" spans="9:11">
      <c r="I757" s="79"/>
    </row>
    <row r="758" spans="9:11">
      <c r="I758" s="79"/>
    </row>
    <row r="759" spans="9:11">
      <c r="I759" s="79"/>
    </row>
    <row r="760" spans="9:11">
      <c r="I760" s="79"/>
    </row>
    <row r="761" spans="9:11">
      <c r="I761" s="79"/>
    </row>
    <row r="762" spans="9:11">
      <c r="I762" s="79"/>
      <c r="J762" s="79"/>
      <c r="K762" s="79"/>
    </row>
    <row r="763" spans="9:11">
      <c r="I763" s="79"/>
    </row>
    <row r="764" spans="9:11">
      <c r="I764" s="79"/>
    </row>
    <row r="765" spans="9:11">
      <c r="I765" s="79"/>
    </row>
    <row r="766" spans="9:11">
      <c r="I766" s="79"/>
    </row>
    <row r="767" spans="9:11">
      <c r="I767" s="79"/>
    </row>
    <row r="768" spans="9:11">
      <c r="I768" s="79"/>
    </row>
    <row r="769" spans="9:11">
      <c r="I769" s="79"/>
      <c r="J769" s="79"/>
      <c r="K769" s="79"/>
    </row>
    <row r="770" spans="9:11">
      <c r="I770" s="79"/>
    </row>
    <row r="771" spans="9:11">
      <c r="I771" s="79"/>
    </row>
    <row r="772" spans="9:11">
      <c r="I772" s="79"/>
    </row>
    <row r="773" spans="9:11">
      <c r="I773" s="79"/>
    </row>
    <row r="774" spans="9:11">
      <c r="I774" s="79"/>
    </row>
    <row r="775" spans="9:11">
      <c r="I775" s="79"/>
    </row>
    <row r="776" spans="9:11">
      <c r="I776" s="79"/>
      <c r="J776" s="79"/>
      <c r="K776" s="79"/>
    </row>
    <row r="777" spans="9:11">
      <c r="I777" s="79"/>
    </row>
    <row r="778" spans="9:11">
      <c r="I778" s="79"/>
    </row>
    <row r="779" spans="9:11">
      <c r="I779" s="79"/>
    </row>
    <row r="780" spans="9:11">
      <c r="I780" s="79"/>
    </row>
    <row r="781" spans="9:11">
      <c r="I781" s="79"/>
    </row>
    <row r="782" spans="9:11">
      <c r="I782" s="79"/>
    </row>
    <row r="783" spans="9:11">
      <c r="I783" s="79"/>
      <c r="J783" s="79"/>
      <c r="K783" s="79"/>
    </row>
    <row r="784" spans="9:11">
      <c r="I784" s="79"/>
    </row>
    <row r="785" spans="9:11">
      <c r="I785" s="79"/>
    </row>
    <row r="786" spans="9:11">
      <c r="I786" s="79"/>
    </row>
    <row r="787" spans="9:11">
      <c r="I787" s="79"/>
    </row>
    <row r="788" spans="9:11">
      <c r="I788" s="79"/>
    </row>
    <row r="789" spans="9:11">
      <c r="I789" s="79"/>
    </row>
    <row r="790" spans="9:11">
      <c r="I790" s="79"/>
      <c r="J790" s="79"/>
      <c r="K790" s="79"/>
    </row>
    <row r="791" spans="9:11">
      <c r="I791" s="79"/>
    </row>
    <row r="792" spans="9:11">
      <c r="I792" s="79"/>
    </row>
    <row r="793" spans="9:11">
      <c r="I793" s="79"/>
    </row>
    <row r="794" spans="9:11">
      <c r="I794" s="79"/>
    </row>
    <row r="795" spans="9:11">
      <c r="I795" s="79"/>
    </row>
    <row r="796" spans="9:11">
      <c r="I796" s="79"/>
    </row>
    <row r="797" spans="9:11">
      <c r="I797" s="79"/>
      <c r="J797" s="79"/>
      <c r="K797" s="79"/>
    </row>
    <row r="798" spans="9:11">
      <c r="I798" s="79"/>
    </row>
    <row r="799" spans="9:11">
      <c r="I799" s="79"/>
    </row>
    <row r="800" spans="9:11">
      <c r="I800" s="79"/>
    </row>
    <row r="801" spans="9:11">
      <c r="I801" s="79"/>
    </row>
    <row r="802" spans="9:11">
      <c r="I802" s="79"/>
    </row>
    <row r="803" spans="9:11">
      <c r="I803" s="79"/>
    </row>
    <row r="804" spans="9:11">
      <c r="I804" s="79"/>
      <c r="J804" s="79"/>
      <c r="K804" s="79"/>
    </row>
    <row r="805" spans="9:11">
      <c r="I805" s="79"/>
    </row>
    <row r="806" spans="9:11">
      <c r="I806" s="79"/>
    </row>
    <row r="807" spans="9:11">
      <c r="I807" s="79"/>
    </row>
    <row r="808" spans="9:11">
      <c r="I808" s="79"/>
    </row>
    <row r="809" spans="9:11">
      <c r="I809" s="79"/>
    </row>
    <row r="810" spans="9:11">
      <c r="I810" s="79"/>
    </row>
    <row r="811" spans="9:11">
      <c r="I811" s="79"/>
      <c r="J811" s="79"/>
      <c r="K811" s="79"/>
    </row>
    <row r="812" spans="9:11">
      <c r="I812" s="79"/>
    </row>
    <row r="813" spans="9:11">
      <c r="I813" s="79"/>
    </row>
    <row r="814" spans="9:11">
      <c r="I814" s="79"/>
    </row>
    <row r="815" spans="9:11">
      <c r="I815" s="79"/>
    </row>
    <row r="816" spans="9:11">
      <c r="I816" s="79"/>
    </row>
    <row r="817" spans="9:11">
      <c r="I817" s="79"/>
    </row>
    <row r="818" spans="9:11">
      <c r="I818" s="79"/>
      <c r="J818" s="79"/>
      <c r="K818" s="79"/>
    </row>
    <row r="819" spans="9:11">
      <c r="I819" s="79"/>
    </row>
    <row r="820" spans="9:11">
      <c r="I820" s="79"/>
    </row>
    <row r="821" spans="9:11">
      <c r="I821" s="79"/>
    </row>
    <row r="822" spans="9:11">
      <c r="I822" s="79"/>
    </row>
    <row r="823" spans="9:11">
      <c r="I823" s="79"/>
    </row>
    <row r="824" spans="9:11">
      <c r="I824" s="79"/>
    </row>
    <row r="825" spans="9:11">
      <c r="I825" s="79"/>
      <c r="J825" s="79"/>
      <c r="K825" s="79"/>
    </row>
    <row r="826" spans="9:11">
      <c r="I826" s="79"/>
    </row>
    <row r="827" spans="9:11">
      <c r="I827" s="79"/>
    </row>
    <row r="828" spans="9:11">
      <c r="I828" s="79"/>
    </row>
    <row r="829" spans="9:11">
      <c r="I829" s="79"/>
    </row>
    <row r="830" spans="9:11">
      <c r="I830" s="79"/>
    </row>
    <row r="831" spans="9:11">
      <c r="I831" s="79"/>
    </row>
    <row r="832" spans="9:11">
      <c r="I832" s="79"/>
      <c r="J832" s="79"/>
      <c r="K832" s="79"/>
    </row>
    <row r="833" spans="9:11">
      <c r="I833" s="79"/>
    </row>
    <row r="834" spans="9:11">
      <c r="I834" s="79"/>
    </row>
    <row r="835" spans="9:11">
      <c r="I835" s="79"/>
    </row>
    <row r="836" spans="9:11">
      <c r="I836" s="79"/>
    </row>
    <row r="837" spans="9:11">
      <c r="I837" s="79"/>
    </row>
    <row r="838" spans="9:11">
      <c r="I838" s="79"/>
    </row>
    <row r="839" spans="9:11">
      <c r="I839" s="79"/>
      <c r="J839" s="79"/>
      <c r="K839" s="79"/>
    </row>
    <row r="840" spans="9:11">
      <c r="I840" s="79"/>
    </row>
    <row r="841" spans="9:11">
      <c r="I841" s="79"/>
    </row>
    <row r="842" spans="9:11">
      <c r="I842" s="79"/>
    </row>
    <row r="843" spans="9:11">
      <c r="I843" s="79"/>
    </row>
    <row r="844" spans="9:11">
      <c r="I844" s="79"/>
    </row>
    <row r="845" spans="9:11">
      <c r="I845" s="79"/>
    </row>
    <row r="846" spans="9:11">
      <c r="I846" s="79"/>
      <c r="J846" s="79"/>
      <c r="K846" s="79"/>
    </row>
    <row r="847" spans="9:11">
      <c r="I847" s="79"/>
    </row>
    <row r="848" spans="9:11">
      <c r="I848" s="79"/>
    </row>
    <row r="849" spans="9:11">
      <c r="I849" s="79"/>
    </row>
    <row r="850" spans="9:11">
      <c r="I850" s="79"/>
    </row>
    <row r="851" spans="9:11">
      <c r="I851" s="79"/>
    </row>
    <row r="852" spans="9:11">
      <c r="I852" s="79"/>
    </row>
    <row r="853" spans="9:11">
      <c r="I853" s="79"/>
      <c r="J853" s="79"/>
      <c r="K853" s="79"/>
    </row>
    <row r="854" spans="9:11">
      <c r="I854" s="79"/>
    </row>
    <row r="855" spans="9:11">
      <c r="I855" s="79"/>
    </row>
    <row r="856" spans="9:11">
      <c r="I856" s="79"/>
    </row>
    <row r="857" spans="9:11">
      <c r="I857" s="79"/>
    </row>
    <row r="858" spans="9:11">
      <c r="I858" s="79"/>
    </row>
    <row r="859" spans="9:11">
      <c r="I859" s="79"/>
    </row>
    <row r="860" spans="9:11">
      <c r="I860" s="79"/>
      <c r="J860" s="79"/>
      <c r="K860" s="79"/>
    </row>
    <row r="861" spans="9:11">
      <c r="I861" s="79"/>
    </row>
    <row r="862" spans="9:11">
      <c r="I862" s="79"/>
    </row>
    <row r="863" spans="9:11">
      <c r="I863" s="79"/>
    </row>
    <row r="864" spans="9:11">
      <c r="I864" s="79"/>
    </row>
    <row r="865" spans="9:11">
      <c r="I865" s="79"/>
    </row>
    <row r="866" spans="9:11">
      <c r="I866" s="79"/>
    </row>
    <row r="867" spans="9:11">
      <c r="I867" s="79"/>
      <c r="J867" s="79"/>
      <c r="K867" s="79"/>
    </row>
    <row r="868" spans="9:11">
      <c r="I868" s="79"/>
    </row>
    <row r="869" spans="9:11">
      <c r="I869" s="79"/>
    </row>
    <row r="870" spans="9:11">
      <c r="I870" s="79"/>
    </row>
    <row r="871" spans="9:11">
      <c r="I871" s="79"/>
    </row>
    <row r="872" spans="9:11">
      <c r="I872" s="79"/>
    </row>
    <row r="873" spans="9:11">
      <c r="I873" s="79"/>
    </row>
    <row r="874" spans="9:11">
      <c r="I874" s="79"/>
      <c r="J874" s="79"/>
      <c r="K874" s="79"/>
    </row>
    <row r="875" spans="9:11">
      <c r="I875" s="79"/>
    </row>
    <row r="876" spans="9:11">
      <c r="I876" s="79"/>
    </row>
    <row r="877" spans="9:11">
      <c r="I877" s="79"/>
    </row>
    <row r="878" spans="9:11">
      <c r="I878" s="79"/>
    </row>
    <row r="879" spans="9:11">
      <c r="I879" s="79"/>
    </row>
    <row r="880" spans="9:11">
      <c r="I880" s="79"/>
    </row>
    <row r="881" spans="9:11">
      <c r="I881" s="79"/>
      <c r="J881" s="79"/>
      <c r="K881" s="79"/>
    </row>
    <row r="882" spans="9:11">
      <c r="I882" s="79"/>
    </row>
    <row r="883" spans="9:11">
      <c r="I883" s="79"/>
    </row>
    <row r="884" spans="9:11">
      <c r="I884" s="79"/>
    </row>
    <row r="885" spans="9:11">
      <c r="I885" s="79"/>
    </row>
    <row r="886" spans="9:11">
      <c r="I886" s="79"/>
    </row>
    <row r="887" spans="9:11">
      <c r="I887" s="79"/>
    </row>
    <row r="888" spans="9:11">
      <c r="I888" s="79"/>
      <c r="J888" s="79"/>
      <c r="K888" s="79"/>
    </row>
    <row r="889" spans="9:11">
      <c r="I889" s="79"/>
    </row>
    <row r="890" spans="9:11">
      <c r="I890" s="79"/>
    </row>
    <row r="891" spans="9:11">
      <c r="I891" s="79"/>
    </row>
    <row r="892" spans="9:11">
      <c r="I892" s="79"/>
    </row>
    <row r="893" spans="9:11">
      <c r="I893" s="79"/>
    </row>
    <row r="894" spans="9:11">
      <c r="I894" s="79"/>
    </row>
    <row r="895" spans="9:11">
      <c r="I895" s="79"/>
      <c r="J895" s="79"/>
      <c r="K895" s="79"/>
    </row>
    <row r="896" spans="9:11">
      <c r="I896" s="79"/>
    </row>
    <row r="897" spans="9:11">
      <c r="I897" s="79"/>
    </row>
    <row r="898" spans="9:11">
      <c r="I898" s="79"/>
    </row>
    <row r="899" spans="9:11">
      <c r="I899" s="79"/>
    </row>
    <row r="900" spans="9:11">
      <c r="I900" s="79"/>
    </row>
    <row r="901" spans="9:11">
      <c r="I901" s="79"/>
    </row>
    <row r="902" spans="9:11">
      <c r="I902" s="79"/>
      <c r="J902" s="79"/>
      <c r="K902" s="79"/>
    </row>
    <row r="903" spans="9:11">
      <c r="I903" s="79"/>
    </row>
    <row r="904" spans="9:11">
      <c r="I904" s="79"/>
    </row>
    <row r="905" spans="9:11">
      <c r="I905" s="79"/>
    </row>
    <row r="906" spans="9:11">
      <c r="I906" s="79"/>
    </row>
    <row r="907" spans="9:11">
      <c r="I907" s="79"/>
    </row>
    <row r="908" spans="9:11">
      <c r="I908" s="79"/>
    </row>
    <row r="909" spans="9:11">
      <c r="I909" s="79"/>
      <c r="J909" s="79"/>
      <c r="K909" s="79"/>
    </row>
    <row r="910" spans="9:11">
      <c r="I910" s="79"/>
    </row>
    <row r="911" spans="9:11">
      <c r="I911" s="79"/>
    </row>
    <row r="912" spans="9:11">
      <c r="I912" s="79"/>
    </row>
    <row r="913" spans="9:11">
      <c r="I913" s="79"/>
    </row>
    <row r="914" spans="9:11">
      <c r="I914" s="79"/>
    </row>
    <row r="915" spans="9:11">
      <c r="I915" s="79"/>
    </row>
    <row r="916" spans="9:11">
      <c r="I916" s="79"/>
      <c r="J916" s="79"/>
      <c r="K916" s="79"/>
    </row>
    <row r="917" spans="9:11">
      <c r="I917" s="79"/>
    </row>
    <row r="918" spans="9:11">
      <c r="I918" s="79"/>
    </row>
    <row r="919" spans="9:11">
      <c r="I919" s="79"/>
    </row>
    <row r="920" spans="9:11">
      <c r="I920" s="79"/>
    </row>
    <row r="921" spans="9:11">
      <c r="I921" s="79"/>
    </row>
    <row r="922" spans="9:11">
      <c r="I922" s="79"/>
    </row>
    <row r="923" spans="9:11">
      <c r="I923" s="79"/>
      <c r="J923" s="79"/>
      <c r="K923" s="79"/>
    </row>
    <row r="924" spans="9:11">
      <c r="I924" s="79"/>
    </row>
    <row r="925" spans="9:11">
      <c r="I925" s="79"/>
    </row>
    <row r="926" spans="9:11">
      <c r="I926" s="79"/>
    </row>
    <row r="927" spans="9:11">
      <c r="I927" s="79"/>
    </row>
    <row r="928" spans="9:11">
      <c r="I928" s="79"/>
    </row>
    <row r="929" spans="9:11">
      <c r="I929" s="79"/>
    </row>
    <row r="930" spans="9:11">
      <c r="I930" s="79"/>
      <c r="J930" s="79"/>
      <c r="K930" s="79"/>
    </row>
    <row r="931" spans="9:11">
      <c r="I931" s="79"/>
    </row>
    <row r="932" spans="9:11">
      <c r="I932" s="79"/>
    </row>
    <row r="933" spans="9:11">
      <c r="I933" s="79"/>
    </row>
    <row r="934" spans="9:11">
      <c r="I934" s="79"/>
    </row>
    <row r="935" spans="9:11">
      <c r="I935" s="79"/>
    </row>
    <row r="936" spans="9:11">
      <c r="I936" s="79"/>
    </row>
    <row r="937" spans="9:11">
      <c r="I937" s="79"/>
      <c r="J937" s="79"/>
      <c r="K937" s="79"/>
    </row>
    <row r="938" spans="9:11">
      <c r="I938" s="79"/>
    </row>
    <row r="939" spans="9:11">
      <c r="I939" s="79"/>
    </row>
    <row r="940" spans="9:11">
      <c r="I940" s="79"/>
    </row>
    <row r="941" spans="9:11">
      <c r="I941" s="79"/>
    </row>
    <row r="942" spans="9:11">
      <c r="I942" s="79"/>
    </row>
    <row r="943" spans="9:11">
      <c r="I943" s="79"/>
    </row>
    <row r="944" spans="9:11">
      <c r="I944" s="79"/>
      <c r="J944" s="79"/>
      <c r="K944" s="79"/>
    </row>
    <row r="945" spans="9:11">
      <c r="I945" s="79"/>
    </row>
    <row r="946" spans="9:11">
      <c r="I946" s="79"/>
    </row>
    <row r="947" spans="9:11">
      <c r="I947" s="79"/>
    </row>
    <row r="948" spans="9:11">
      <c r="I948" s="79"/>
    </row>
    <row r="949" spans="9:11">
      <c r="I949" s="79"/>
    </row>
    <row r="950" spans="9:11">
      <c r="I950" s="79"/>
    </row>
    <row r="951" spans="9:11">
      <c r="I951" s="79"/>
      <c r="J951" s="79"/>
      <c r="K951" s="79"/>
    </row>
    <row r="952" spans="9:11">
      <c r="I952" s="79"/>
    </row>
    <row r="953" spans="9:11">
      <c r="I953" s="79"/>
    </row>
    <row r="954" spans="9:11">
      <c r="I954" s="79"/>
    </row>
    <row r="955" spans="9:11">
      <c r="I955" s="79"/>
    </row>
    <row r="956" spans="9:11">
      <c r="I956" s="79"/>
    </row>
    <row r="957" spans="9:11">
      <c r="I957" s="79"/>
    </row>
    <row r="958" spans="9:11">
      <c r="I958" s="79"/>
      <c r="J958" s="79"/>
      <c r="K958" s="79"/>
    </row>
    <row r="959" spans="9:11">
      <c r="I959" s="79"/>
    </row>
    <row r="960" spans="9:11">
      <c r="I960" s="79"/>
    </row>
    <row r="961" spans="9:11">
      <c r="I961" s="79"/>
    </row>
    <row r="962" spans="9:11">
      <c r="I962" s="79"/>
    </row>
    <row r="963" spans="9:11">
      <c r="I963" s="79"/>
    </row>
    <row r="964" spans="9:11">
      <c r="I964" s="79"/>
    </row>
    <row r="965" spans="9:11">
      <c r="I965" s="79"/>
      <c r="J965" s="79"/>
      <c r="K965" s="79"/>
    </row>
    <row r="966" spans="9:11">
      <c r="I966" s="79"/>
    </row>
    <row r="967" spans="9:11">
      <c r="I967" s="79"/>
    </row>
    <row r="968" spans="9:11">
      <c r="I968" s="79"/>
    </row>
    <row r="969" spans="9:11">
      <c r="I969" s="79"/>
    </row>
    <row r="970" spans="9:11">
      <c r="I970" s="79"/>
    </row>
    <row r="971" spans="9:11">
      <c r="I971" s="79"/>
    </row>
    <row r="972" spans="9:11">
      <c r="I972" s="79"/>
      <c r="J972" s="79"/>
      <c r="K972" s="79"/>
    </row>
    <row r="973" spans="9:11">
      <c r="I973" s="79"/>
    </row>
    <row r="974" spans="9:11">
      <c r="I974" s="79"/>
    </row>
    <row r="975" spans="9:11">
      <c r="I975" s="79"/>
    </row>
    <row r="976" spans="9:11">
      <c r="I976" s="79"/>
    </row>
    <row r="977" spans="9:11">
      <c r="I977" s="79"/>
    </row>
    <row r="978" spans="9:11">
      <c r="I978" s="79"/>
    </row>
    <row r="979" spans="9:11">
      <c r="I979" s="79"/>
      <c r="J979" s="79"/>
      <c r="K979" s="79"/>
    </row>
    <row r="980" spans="9:11">
      <c r="I980" s="79"/>
    </row>
    <row r="981" spans="9:11">
      <c r="I981" s="79"/>
    </row>
    <row r="982" spans="9:11">
      <c r="I982" s="79"/>
    </row>
    <row r="983" spans="9:11">
      <c r="I983" s="79"/>
    </row>
    <row r="984" spans="9:11">
      <c r="I984" s="79"/>
    </row>
    <row r="985" spans="9:11">
      <c r="I985" s="79"/>
    </row>
    <row r="986" spans="9:11">
      <c r="I986" s="79"/>
      <c r="J986" s="79"/>
      <c r="K986" s="79"/>
    </row>
    <row r="987" spans="9:11">
      <c r="I987" s="79"/>
    </row>
    <row r="988" spans="9:11">
      <c r="I988" s="79"/>
    </row>
    <row r="989" spans="9:11">
      <c r="I989" s="79"/>
    </row>
    <row r="990" spans="9:11">
      <c r="I990" s="79"/>
    </row>
    <row r="991" spans="9:11">
      <c r="I991" s="79"/>
    </row>
    <row r="992" spans="9:11">
      <c r="I992" s="79"/>
    </row>
    <row r="993" spans="9:11">
      <c r="I993" s="79"/>
      <c r="J993" s="79"/>
      <c r="K993" s="79"/>
    </row>
    <row r="994" spans="9:11">
      <c r="I994" s="79"/>
    </row>
    <row r="995" spans="9:11">
      <c r="I995" s="79"/>
    </row>
    <row r="996" spans="9:11">
      <c r="I996" s="79"/>
    </row>
    <row r="997" spans="9:11">
      <c r="I997" s="79"/>
    </row>
    <row r="998" spans="9:11">
      <c r="I998" s="79"/>
    </row>
    <row r="999" spans="9:11">
      <c r="I999" s="79"/>
    </row>
    <row r="1000" spans="9:11">
      <c r="I1000" s="79"/>
      <c r="J1000" s="79"/>
      <c r="K1000" s="79"/>
    </row>
    <row r="1001" spans="9:11">
      <c r="I1001" s="79"/>
    </row>
    <row r="1002" spans="9:11">
      <c r="I1002" s="79"/>
    </row>
    <row r="1003" spans="9:11">
      <c r="I1003" s="79"/>
    </row>
    <row r="1004" spans="9:11">
      <c r="I1004" s="79"/>
    </row>
    <row r="1005" spans="9:11">
      <c r="I1005" s="79"/>
    </row>
    <row r="1006" spans="9:11">
      <c r="I1006" s="79"/>
    </row>
    <row r="1007" spans="9:11">
      <c r="I1007" s="79"/>
      <c r="J1007" s="79"/>
      <c r="K1007" s="79"/>
    </row>
    <row r="1008" spans="9:11">
      <c r="I1008" s="79"/>
    </row>
    <row r="1009" spans="9:11">
      <c r="I1009" s="79"/>
    </row>
    <row r="1010" spans="9:11">
      <c r="I1010" s="79"/>
    </row>
    <row r="1011" spans="9:11">
      <c r="I1011" s="79"/>
    </row>
    <row r="1012" spans="9:11">
      <c r="I1012" s="79"/>
    </row>
    <row r="1013" spans="9:11">
      <c r="I1013" s="79"/>
    </row>
    <row r="1014" spans="9:11">
      <c r="I1014" s="79"/>
      <c r="J1014" s="79"/>
      <c r="K1014" s="79"/>
    </row>
    <row r="1015" spans="9:11">
      <c r="I1015" s="79"/>
    </row>
    <row r="1016" spans="9:11">
      <c r="I1016" s="79"/>
    </row>
    <row r="1017" spans="9:11">
      <c r="I1017" s="79"/>
    </row>
    <row r="1018" spans="9:11">
      <c r="I1018" s="79"/>
    </row>
    <row r="1019" spans="9:11">
      <c r="I1019" s="79"/>
    </row>
    <row r="1020" spans="9:11">
      <c r="I1020" s="79"/>
    </row>
    <row r="1021" spans="9:11">
      <c r="I1021" s="79"/>
      <c r="J1021" s="79"/>
      <c r="K1021" s="79"/>
    </row>
    <row r="1022" spans="9:11">
      <c r="I1022" s="79"/>
    </row>
    <row r="1023" spans="9:11">
      <c r="I1023" s="79"/>
    </row>
    <row r="1024" spans="9:11">
      <c r="I1024" s="79"/>
    </row>
    <row r="1025" spans="9:11">
      <c r="I1025" s="79"/>
    </row>
    <row r="1026" spans="9:11">
      <c r="I1026" s="79"/>
    </row>
    <row r="1027" spans="9:11">
      <c r="I1027" s="79"/>
    </row>
    <row r="1028" spans="9:11">
      <c r="I1028" s="79"/>
      <c r="J1028" s="79"/>
      <c r="K1028" s="79"/>
    </row>
    <row r="1029" spans="9:11">
      <c r="I1029" s="79"/>
    </row>
    <row r="1030" spans="9:11">
      <c r="I1030" s="79"/>
    </row>
    <row r="1031" spans="9:11">
      <c r="I1031" s="79"/>
    </row>
    <row r="1032" spans="9:11">
      <c r="I1032" s="79"/>
    </row>
    <row r="1033" spans="9:11">
      <c r="I1033" s="79"/>
    </row>
    <row r="1034" spans="9:11">
      <c r="I1034" s="79"/>
    </row>
    <row r="1035" spans="9:11">
      <c r="I1035" s="79"/>
      <c r="J1035" s="79"/>
      <c r="K1035" s="79"/>
    </row>
    <row r="1036" spans="9:11">
      <c r="I1036" s="79"/>
    </row>
    <row r="1037" spans="9:11">
      <c r="I1037" s="79"/>
    </row>
    <row r="1038" spans="9:11">
      <c r="I1038" s="79"/>
    </row>
    <row r="1039" spans="9:11">
      <c r="I1039" s="79"/>
    </row>
    <row r="1040" spans="9:11">
      <c r="I1040" s="79"/>
    </row>
    <row r="1041" spans="9:11">
      <c r="I1041" s="79"/>
    </row>
    <row r="1042" spans="9:11">
      <c r="I1042" s="79"/>
      <c r="J1042" s="79"/>
      <c r="K1042" s="79"/>
    </row>
    <row r="1043" spans="9:11">
      <c r="I1043" s="79"/>
    </row>
    <row r="1044" spans="9:11">
      <c r="I1044" s="79"/>
    </row>
    <row r="1045" spans="9:11">
      <c r="I1045" s="79"/>
    </row>
    <row r="1046" spans="9:11">
      <c r="I1046" s="79"/>
    </row>
    <row r="1047" spans="9:11">
      <c r="I1047" s="79"/>
    </row>
    <row r="1048" spans="9:11">
      <c r="I1048" s="79"/>
    </row>
    <row r="1049" spans="9:11">
      <c r="I1049" s="79"/>
      <c r="J1049" s="79"/>
      <c r="K1049" s="79"/>
    </row>
    <row r="1050" spans="9:11">
      <c r="I1050" s="79"/>
    </row>
    <row r="1051" spans="9:11">
      <c r="I1051" s="79"/>
    </row>
    <row r="1052" spans="9:11">
      <c r="I1052" s="79"/>
    </row>
    <row r="1053" spans="9:11">
      <c r="I1053" s="79"/>
    </row>
    <row r="1054" spans="9:11">
      <c r="I1054" s="79"/>
    </row>
    <row r="1055" spans="9:11">
      <c r="I1055" s="79"/>
    </row>
    <row r="1056" spans="9:11">
      <c r="I1056" s="79"/>
      <c r="J1056" s="79"/>
      <c r="K1056" s="79"/>
    </row>
    <row r="1057" spans="9:11">
      <c r="I1057" s="79"/>
    </row>
    <row r="1058" spans="9:11">
      <c r="I1058" s="79"/>
    </row>
    <row r="1059" spans="9:11">
      <c r="I1059" s="79"/>
    </row>
    <row r="1060" spans="9:11">
      <c r="I1060" s="79"/>
    </row>
    <row r="1061" spans="9:11">
      <c r="I1061" s="79"/>
    </row>
    <row r="1062" spans="9:11">
      <c r="I1062" s="79"/>
    </row>
    <row r="1063" spans="9:11">
      <c r="I1063" s="79"/>
      <c r="J1063" s="79"/>
      <c r="K1063" s="79"/>
    </row>
    <row r="1064" spans="9:11">
      <c r="I1064" s="79"/>
    </row>
    <row r="1065" spans="9:11">
      <c r="I1065" s="79"/>
    </row>
    <row r="1066" spans="9:11">
      <c r="I1066" s="79"/>
    </row>
    <row r="1067" spans="9:11">
      <c r="I1067" s="79"/>
    </row>
    <row r="1068" spans="9:11">
      <c r="I1068" s="79"/>
    </row>
    <row r="1069" spans="9:11">
      <c r="I1069" s="79"/>
    </row>
    <row r="1070" spans="9:11">
      <c r="I1070" s="79"/>
      <c r="J1070" s="79"/>
      <c r="K1070" s="79"/>
    </row>
    <row r="1071" spans="9:11">
      <c r="I1071" s="79"/>
    </row>
    <row r="1072" spans="9:11">
      <c r="I1072" s="79"/>
    </row>
    <row r="1073" spans="9:11">
      <c r="I1073" s="79"/>
    </row>
    <row r="1074" spans="9:11">
      <c r="I1074" s="79"/>
    </row>
    <row r="1075" spans="9:11">
      <c r="I1075" s="79"/>
    </row>
    <row r="1076" spans="9:11">
      <c r="I1076" s="79"/>
    </row>
    <row r="1077" spans="9:11">
      <c r="I1077" s="79"/>
      <c r="J1077" s="79"/>
      <c r="K1077" s="79"/>
    </row>
    <row r="1078" spans="9:11">
      <c r="I1078" s="79"/>
    </row>
    <row r="1079" spans="9:11">
      <c r="I1079" s="79"/>
    </row>
    <row r="1080" spans="9:11">
      <c r="I1080" s="79"/>
    </row>
    <row r="1081" spans="9:11">
      <c r="I1081" s="79"/>
    </row>
    <row r="1082" spans="9:11">
      <c r="I1082" s="79"/>
    </row>
    <row r="1083" spans="9:11">
      <c r="I1083" s="79"/>
    </row>
    <row r="1084" spans="9:11">
      <c r="I1084" s="79"/>
      <c r="J1084" s="79"/>
      <c r="K1084" s="79"/>
    </row>
    <row r="1085" spans="9:11">
      <c r="I1085" s="79"/>
    </row>
    <row r="1086" spans="9:11">
      <c r="I1086" s="79"/>
    </row>
    <row r="1087" spans="9:11">
      <c r="I1087" s="79"/>
    </row>
    <row r="1088" spans="9:11">
      <c r="I1088" s="79"/>
    </row>
    <row r="1089" spans="9:11">
      <c r="I1089" s="79"/>
    </row>
    <row r="1090" spans="9:11">
      <c r="I1090" s="79"/>
    </row>
    <row r="1091" spans="9:11">
      <c r="I1091" s="79"/>
      <c r="J1091" s="79"/>
      <c r="K1091" s="79"/>
    </row>
    <row r="1092" spans="9:11">
      <c r="I1092" s="79"/>
    </row>
    <row r="1093" spans="9:11">
      <c r="I1093" s="79"/>
    </row>
    <row r="1094" spans="9:11">
      <c r="I1094" s="79"/>
    </row>
    <row r="1095" spans="9:11">
      <c r="I1095" s="79"/>
    </row>
    <row r="1096" spans="9:11">
      <c r="I1096" s="79"/>
    </row>
    <row r="1097" spans="9:11">
      <c r="I1097" s="79"/>
    </row>
    <row r="1098" spans="9:11">
      <c r="I1098" s="79"/>
      <c r="J1098" s="79"/>
      <c r="K1098" s="79"/>
    </row>
    <row r="1099" spans="9:11">
      <c r="I1099" s="79"/>
    </row>
    <row r="1100" spans="9:11">
      <c r="I1100" s="79"/>
    </row>
    <row r="1101" spans="9:11">
      <c r="I1101" s="79"/>
    </row>
    <row r="1102" spans="9:11">
      <c r="I1102" s="79"/>
    </row>
    <row r="1103" spans="9:11">
      <c r="I1103" s="79"/>
    </row>
    <row r="1104" spans="9:11">
      <c r="I1104" s="79"/>
    </row>
    <row r="1105" spans="9:11">
      <c r="I1105" s="79"/>
      <c r="J1105" s="79"/>
      <c r="K1105" s="79"/>
    </row>
    <row r="1106" spans="9:11">
      <c r="I1106" s="79"/>
    </row>
    <row r="1107" spans="9:11">
      <c r="I1107" s="79"/>
    </row>
    <row r="1108" spans="9:11">
      <c r="I1108" s="79"/>
    </row>
    <row r="1109" spans="9:11">
      <c r="I1109" s="79"/>
    </row>
    <row r="1110" spans="9:11">
      <c r="I1110" s="79"/>
    </row>
    <row r="1111" spans="9:11">
      <c r="I1111" s="79"/>
    </row>
    <row r="1112" spans="9:11">
      <c r="I1112" s="79"/>
      <c r="J1112" s="79"/>
      <c r="K1112" s="79"/>
    </row>
    <row r="1113" spans="9:11">
      <c r="I1113" s="79"/>
    </row>
    <row r="1114" spans="9:11">
      <c r="I1114" s="79"/>
    </row>
    <row r="1115" spans="9:11">
      <c r="I1115" s="79"/>
    </row>
    <row r="1116" spans="9:11">
      <c r="I1116" s="79"/>
    </row>
    <row r="1117" spans="9:11">
      <c r="I1117" s="79"/>
    </row>
    <row r="1118" spans="9:11">
      <c r="I1118" s="79"/>
    </row>
    <row r="1119" spans="9:11">
      <c r="I1119" s="79"/>
      <c r="J1119" s="79"/>
      <c r="K1119" s="79"/>
    </row>
    <row r="1120" spans="9:11">
      <c r="I1120" s="79"/>
    </row>
    <row r="1121" spans="9:11">
      <c r="I1121" s="79"/>
    </row>
    <row r="1122" spans="9:11">
      <c r="I1122" s="79"/>
    </row>
    <row r="1123" spans="9:11">
      <c r="I1123" s="79"/>
    </row>
    <row r="1124" spans="9:11">
      <c r="I1124" s="79"/>
    </row>
    <row r="1125" spans="9:11">
      <c r="I1125" s="79"/>
    </row>
    <row r="1126" spans="9:11">
      <c r="I1126" s="79"/>
      <c r="J1126" s="79"/>
      <c r="K1126" s="79"/>
    </row>
    <row r="1127" spans="9:11">
      <c r="I1127" s="79"/>
    </row>
    <row r="1128" spans="9:11">
      <c r="I1128" s="79"/>
    </row>
    <row r="1129" spans="9:11">
      <c r="I1129" s="79"/>
    </row>
    <row r="1130" spans="9:11">
      <c r="I1130" s="79"/>
    </row>
    <row r="1131" spans="9:11">
      <c r="I1131" s="79"/>
    </row>
    <row r="1132" spans="9:11">
      <c r="I1132" s="79"/>
    </row>
    <row r="1133" spans="9:11">
      <c r="I1133" s="79"/>
      <c r="J1133" s="79"/>
      <c r="K1133" s="79"/>
    </row>
    <row r="1134" spans="9:11">
      <c r="I1134" s="79"/>
    </row>
    <row r="1135" spans="9:11">
      <c r="I1135" s="79"/>
    </row>
    <row r="1136" spans="9:11">
      <c r="I1136" s="79"/>
    </row>
    <row r="1137" spans="9:11">
      <c r="I1137" s="79"/>
    </row>
    <row r="1138" spans="9:11">
      <c r="I1138" s="79"/>
    </row>
    <row r="1139" spans="9:11">
      <c r="I1139" s="79"/>
    </row>
    <row r="1140" spans="9:11">
      <c r="I1140" s="79"/>
      <c r="J1140" s="79"/>
      <c r="K1140" s="79"/>
    </row>
    <row r="1141" spans="9:11">
      <c r="I1141" s="79"/>
    </row>
    <row r="1142" spans="9:11">
      <c r="I1142" s="79"/>
    </row>
    <row r="1143" spans="9:11">
      <c r="I1143" s="79"/>
    </row>
    <row r="1144" spans="9:11">
      <c r="I1144" s="79"/>
    </row>
    <row r="1145" spans="9:11">
      <c r="I1145" s="79"/>
    </row>
    <row r="1146" spans="9:11">
      <c r="I1146" s="79"/>
    </row>
    <row r="1147" spans="9:11">
      <c r="I1147" s="79"/>
      <c r="J1147" s="79"/>
      <c r="K1147" s="79"/>
    </row>
    <row r="1148" spans="9:11">
      <c r="I1148" s="79"/>
    </row>
    <row r="1149" spans="9:11">
      <c r="I1149" s="79"/>
    </row>
    <row r="1150" spans="9:11">
      <c r="I1150" s="79"/>
    </row>
    <row r="1151" spans="9:11">
      <c r="I1151" s="79"/>
    </row>
    <row r="1152" spans="9:11">
      <c r="I1152" s="79"/>
    </row>
    <row r="1153" spans="9:11">
      <c r="I1153" s="79"/>
    </row>
    <row r="1154" spans="9:11">
      <c r="I1154" s="79"/>
      <c r="J1154" s="79"/>
      <c r="K1154" s="79"/>
    </row>
    <row r="1155" spans="9:11">
      <c r="I1155" s="79"/>
    </row>
    <row r="1156" spans="9:11">
      <c r="I1156" s="79"/>
    </row>
    <row r="1157" spans="9:11">
      <c r="I1157" s="79"/>
    </row>
    <row r="1158" spans="9:11">
      <c r="I1158" s="79"/>
    </row>
    <row r="1159" spans="9:11">
      <c r="I1159" s="79"/>
    </row>
    <row r="1160" spans="9:11">
      <c r="I1160" s="79"/>
    </row>
    <row r="1161" spans="9:11">
      <c r="I1161" s="79"/>
      <c r="J1161" s="79"/>
      <c r="K1161" s="79"/>
    </row>
    <row r="1162" spans="9:11">
      <c r="I1162" s="79"/>
    </row>
    <row r="1163" spans="9:11">
      <c r="I1163" s="79"/>
    </row>
    <row r="1164" spans="9:11">
      <c r="I1164" s="79"/>
    </row>
    <row r="1165" spans="9:11">
      <c r="I1165" s="79"/>
    </row>
    <row r="1166" spans="9:11">
      <c r="I1166" s="79"/>
    </row>
    <row r="1167" spans="9:11">
      <c r="I1167" s="79"/>
    </row>
    <row r="1168" spans="9:11">
      <c r="I1168" s="79"/>
      <c r="J1168" s="79"/>
      <c r="K1168" s="79"/>
    </row>
    <row r="1169" spans="9:11">
      <c r="I1169" s="79"/>
    </row>
    <row r="1170" spans="9:11">
      <c r="I1170" s="79"/>
    </row>
    <row r="1171" spans="9:11">
      <c r="I1171" s="79"/>
    </row>
    <row r="1172" spans="9:11">
      <c r="I1172" s="79"/>
    </row>
    <row r="1173" spans="9:11">
      <c r="I1173" s="79"/>
    </row>
    <row r="1174" spans="9:11">
      <c r="I1174" s="79"/>
    </row>
    <row r="1175" spans="9:11">
      <c r="I1175" s="79"/>
      <c r="J1175" s="79"/>
      <c r="K1175" s="79"/>
    </row>
    <row r="1176" spans="9:11">
      <c r="I1176" s="79"/>
    </row>
    <row r="1177" spans="9:11">
      <c r="I1177" s="79"/>
    </row>
    <row r="1178" spans="9:11">
      <c r="I1178" s="79"/>
    </row>
    <row r="1179" spans="9:11">
      <c r="I1179" s="79"/>
    </row>
    <row r="1180" spans="9:11">
      <c r="I1180" s="79"/>
    </row>
    <row r="1181" spans="9:11">
      <c r="I1181" s="79"/>
    </row>
    <row r="1182" spans="9:11">
      <c r="I1182" s="79"/>
      <c r="J1182" s="79"/>
      <c r="K1182" s="79"/>
    </row>
    <row r="1183" spans="9:11">
      <c r="I1183" s="79"/>
    </row>
    <row r="1184" spans="9:11">
      <c r="I1184" s="79"/>
    </row>
    <row r="1185" spans="9:11">
      <c r="I1185" s="79"/>
    </row>
    <row r="1186" spans="9:11">
      <c r="I1186" s="79"/>
    </row>
    <row r="1187" spans="9:11">
      <c r="I1187" s="79"/>
    </row>
    <row r="1188" spans="9:11">
      <c r="I1188" s="79"/>
    </row>
    <row r="1189" spans="9:11">
      <c r="I1189" s="79"/>
      <c r="J1189" s="79"/>
      <c r="K1189" s="79"/>
    </row>
    <row r="1190" spans="9:11">
      <c r="I1190" s="79"/>
    </row>
    <row r="1191" spans="9:11">
      <c r="I1191" s="79"/>
    </row>
    <row r="1192" spans="9:11">
      <c r="I1192" s="79"/>
    </row>
    <row r="1193" spans="9:11">
      <c r="I1193" s="79"/>
    </row>
    <row r="1194" spans="9:11">
      <c r="I1194" s="79"/>
    </row>
    <row r="1195" spans="9:11">
      <c r="I1195" s="79"/>
    </row>
    <row r="1196" spans="9:11">
      <c r="I1196" s="79"/>
      <c r="J1196" s="79"/>
      <c r="K1196" s="79"/>
    </row>
    <row r="1197" spans="9:11">
      <c r="I1197" s="79"/>
    </row>
    <row r="1198" spans="9:11">
      <c r="I1198" s="79"/>
    </row>
    <row r="1199" spans="9:11">
      <c r="I1199" s="79"/>
    </row>
    <row r="1200" spans="9:11">
      <c r="I1200" s="79"/>
    </row>
    <row r="1201" spans="9:11">
      <c r="I1201" s="79"/>
    </row>
    <row r="1202" spans="9:11">
      <c r="I1202" s="79"/>
    </row>
    <row r="1203" spans="9:11">
      <c r="I1203" s="79"/>
      <c r="J1203" s="79"/>
      <c r="K1203" s="79"/>
    </row>
    <row r="1204" spans="9:11">
      <c r="I1204" s="79"/>
    </row>
    <row r="1205" spans="9:11">
      <c r="I1205" s="79"/>
    </row>
    <row r="1206" spans="9:11">
      <c r="I1206" s="79"/>
    </row>
    <row r="1207" spans="9:11">
      <c r="I1207" s="79"/>
    </row>
    <row r="1208" spans="9:11">
      <c r="I1208" s="79"/>
    </row>
    <row r="1209" spans="9:11">
      <c r="I1209" s="79"/>
    </row>
    <row r="1210" spans="9:11">
      <c r="I1210" s="79"/>
      <c r="J1210" s="79"/>
      <c r="K1210" s="79"/>
    </row>
    <row r="1211" spans="9:11">
      <c r="I1211" s="79"/>
    </row>
    <row r="1212" spans="9:11">
      <c r="I1212" s="79"/>
    </row>
    <row r="1213" spans="9:11">
      <c r="I1213" s="79"/>
    </row>
    <row r="1214" spans="9:11">
      <c r="I1214" s="79"/>
    </row>
    <row r="1215" spans="9:11">
      <c r="I1215" s="79"/>
    </row>
    <row r="1216" spans="9:11">
      <c r="I1216" s="79"/>
    </row>
    <row r="1217" spans="9:11">
      <c r="I1217" s="79"/>
      <c r="J1217" s="79"/>
      <c r="K1217" s="79"/>
    </row>
    <row r="1218" spans="9:11">
      <c r="I1218" s="79"/>
    </row>
    <row r="1219" spans="9:11">
      <c r="I1219" s="79"/>
    </row>
    <row r="1220" spans="9:11">
      <c r="I1220" s="79"/>
    </row>
    <row r="1221" spans="9:11">
      <c r="I1221" s="79"/>
    </row>
    <row r="1222" spans="9:11">
      <c r="I1222" s="79"/>
    </row>
    <row r="1223" spans="9:11">
      <c r="I1223" s="79"/>
    </row>
    <row r="1224" spans="9:11">
      <c r="I1224" s="79"/>
      <c r="J1224" s="79"/>
      <c r="K1224" s="79"/>
    </row>
    <row r="1225" spans="9:11">
      <c r="I1225" s="79"/>
    </row>
    <row r="1226" spans="9:11">
      <c r="I1226" s="79"/>
    </row>
    <row r="1227" spans="9:11">
      <c r="I1227" s="79"/>
    </row>
    <row r="1228" spans="9:11">
      <c r="I1228" s="79"/>
    </row>
    <row r="1229" spans="9:11">
      <c r="I1229" s="79"/>
    </row>
    <row r="1230" spans="9:11">
      <c r="I1230" s="79"/>
    </row>
    <row r="1231" spans="9:11">
      <c r="I1231" s="79"/>
      <c r="J1231" s="79"/>
      <c r="K1231" s="79"/>
    </row>
    <row r="1232" spans="9:11">
      <c r="I1232" s="79"/>
    </row>
    <row r="1233" spans="9:11">
      <c r="I1233" s="79"/>
    </row>
    <row r="1234" spans="9:11">
      <c r="I1234" s="79"/>
    </row>
    <row r="1235" spans="9:11">
      <c r="I1235" s="79"/>
    </row>
    <row r="1236" spans="9:11">
      <c r="I1236" s="79"/>
    </row>
    <row r="1237" spans="9:11">
      <c r="I1237" s="79"/>
    </row>
    <row r="1238" spans="9:11">
      <c r="I1238" s="79"/>
      <c r="J1238" s="79"/>
      <c r="K1238" s="79"/>
    </row>
    <row r="1239" spans="9:11">
      <c r="I1239" s="79"/>
    </row>
    <row r="1240" spans="9:11">
      <c r="I1240" s="79"/>
    </row>
    <row r="1241" spans="9:11">
      <c r="I1241" s="79"/>
    </row>
    <row r="1242" spans="9:11">
      <c r="I1242" s="79"/>
    </row>
    <row r="1243" spans="9:11">
      <c r="I1243" s="79"/>
    </row>
    <row r="1244" spans="9:11">
      <c r="I1244" s="79"/>
    </row>
    <row r="1245" spans="9:11">
      <c r="I1245" s="79"/>
      <c r="J1245" s="79"/>
      <c r="K1245" s="79"/>
    </row>
    <row r="1246" spans="9:11">
      <c r="I1246" s="79"/>
    </row>
    <row r="1247" spans="9:11">
      <c r="I1247" s="79"/>
    </row>
    <row r="1248" spans="9:11">
      <c r="I1248" s="79"/>
    </row>
    <row r="1249" spans="9:11">
      <c r="I1249" s="79"/>
    </row>
    <row r="1250" spans="9:11">
      <c r="I1250" s="79"/>
    </row>
    <row r="1251" spans="9:11">
      <c r="I1251" s="79"/>
    </row>
    <row r="1252" spans="9:11">
      <c r="I1252" s="79"/>
      <c r="J1252" s="79"/>
      <c r="K1252" s="79"/>
    </row>
    <row r="1253" spans="9:11">
      <c r="I1253" s="79"/>
    </row>
    <row r="1254" spans="9:11">
      <c r="I1254" s="79"/>
    </row>
    <row r="1255" spans="9:11">
      <c r="I1255" s="79"/>
    </row>
    <row r="1256" spans="9:11">
      <c r="I1256" s="79"/>
    </row>
    <row r="1257" spans="9:11">
      <c r="I1257" s="79"/>
    </row>
    <row r="1258" spans="9:11">
      <c r="I1258" s="79"/>
    </row>
    <row r="1259" spans="9:11">
      <c r="I1259" s="79"/>
      <c r="J1259" s="79"/>
      <c r="K1259" s="79"/>
    </row>
    <row r="1260" spans="9:11">
      <c r="I1260" s="79"/>
    </row>
    <row r="1261" spans="9:11">
      <c r="I1261" s="79"/>
    </row>
    <row r="1262" spans="9:11">
      <c r="I1262" s="79"/>
    </row>
    <row r="1263" spans="9:11">
      <c r="I1263" s="79"/>
    </row>
    <row r="1264" spans="9:11">
      <c r="I1264" s="79"/>
    </row>
    <row r="1265" spans="9:11">
      <c r="I1265" s="79"/>
    </row>
    <row r="1266" spans="9:11">
      <c r="I1266" s="79"/>
      <c r="J1266" s="79"/>
      <c r="K1266" s="79"/>
    </row>
    <row r="1267" spans="9:11">
      <c r="I1267" s="79"/>
    </row>
    <row r="1268" spans="9:11">
      <c r="I1268" s="79"/>
    </row>
    <row r="1269" spans="9:11">
      <c r="I1269" s="79"/>
    </row>
    <row r="1270" spans="9:11">
      <c r="I1270" s="79"/>
    </row>
    <row r="1271" spans="9:11">
      <c r="I1271" s="79"/>
    </row>
    <row r="1272" spans="9:11">
      <c r="I1272" s="79"/>
    </row>
    <row r="1273" spans="9:11">
      <c r="I1273" s="79"/>
      <c r="J1273" s="79"/>
      <c r="K1273" s="79"/>
    </row>
    <row r="1274" spans="9:11">
      <c r="I1274" s="79"/>
    </row>
    <row r="1275" spans="9:11">
      <c r="I1275" s="79"/>
    </row>
    <row r="1276" spans="9:11">
      <c r="I1276" s="79"/>
    </row>
    <row r="1277" spans="9:11">
      <c r="I1277" s="79"/>
    </row>
    <row r="1278" spans="9:11">
      <c r="I1278" s="79"/>
    </row>
    <row r="1279" spans="9:11">
      <c r="I1279" s="79"/>
    </row>
    <row r="1280" spans="9:11">
      <c r="I1280" s="79"/>
      <c r="J1280" s="79"/>
      <c r="K1280" s="79"/>
    </row>
    <row r="1281" spans="9:11">
      <c r="I1281" s="79"/>
    </row>
    <row r="1282" spans="9:11">
      <c r="I1282" s="79"/>
    </row>
    <row r="1283" spans="9:11">
      <c r="I1283" s="79"/>
    </row>
    <row r="1284" spans="9:11">
      <c r="I1284" s="79"/>
    </row>
    <row r="1285" spans="9:11">
      <c r="I1285" s="79"/>
    </row>
    <row r="1286" spans="9:11">
      <c r="I1286" s="79"/>
    </row>
    <row r="1287" spans="9:11">
      <c r="I1287" s="79"/>
      <c r="J1287" s="79"/>
      <c r="K1287" s="79"/>
    </row>
    <row r="1288" spans="9:11">
      <c r="I1288" s="79"/>
    </row>
    <row r="1289" spans="9:11">
      <c r="I1289" s="79"/>
    </row>
    <row r="1290" spans="9:11">
      <c r="I1290" s="79"/>
    </row>
    <row r="1291" spans="9:11">
      <c r="I1291" s="79"/>
    </row>
    <row r="1292" spans="9:11">
      <c r="I1292" s="79"/>
    </row>
    <row r="1293" spans="9:11">
      <c r="I1293" s="79"/>
    </row>
    <row r="1294" spans="9:11">
      <c r="I1294" s="79"/>
    </row>
  </sheetData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4"/>
  <sheetViews>
    <sheetView workbookViewId="0">
      <pane xSplit="1" ySplit="5" topLeftCell="M24" activePane="bottomRight" state="frozen"/>
      <selection pane="topRight" activeCell="B1" sqref="B1"/>
      <selection pane="bottomLeft" activeCell="A4" sqref="A4"/>
      <selection pane="bottomRight" activeCell="L8" sqref="L8:M8"/>
    </sheetView>
  </sheetViews>
  <sheetFormatPr defaultRowHeight="15"/>
  <cols>
    <col min="1" max="1" width="16.5703125" customWidth="1"/>
    <col min="2" max="2" width="29.28515625" customWidth="1"/>
    <col min="3" max="3" width="8.5703125" customWidth="1"/>
    <col min="4" max="4" width="13.85546875" customWidth="1"/>
    <col min="5" max="5" width="15" customWidth="1"/>
    <col min="6" max="6" width="13.85546875" customWidth="1"/>
    <col min="7" max="7" width="14.42578125" customWidth="1"/>
    <col min="8" max="9" width="3.140625" customWidth="1"/>
    <col min="10" max="10" width="13.42578125" customWidth="1"/>
    <col min="11" max="11" width="26.5703125" customWidth="1"/>
    <col min="17" max="17" width="22.28515625" customWidth="1"/>
  </cols>
  <sheetData>
    <row r="1" spans="1:19">
      <c r="A1" s="80" t="s">
        <v>685</v>
      </c>
    </row>
    <row r="2" spans="1:19">
      <c r="A2" s="80" t="s">
        <v>677</v>
      </c>
    </row>
    <row r="4" spans="1:19">
      <c r="A4" s="80"/>
    </row>
    <row r="5" spans="1:19" s="77" customFormat="1" ht="58.5" customHeight="1">
      <c r="A5" s="236" t="s">
        <v>59</v>
      </c>
      <c r="B5" s="236" t="s">
        <v>17</v>
      </c>
      <c r="C5" s="236" t="s">
        <v>254</v>
      </c>
      <c r="D5" s="212" t="s">
        <v>731</v>
      </c>
      <c r="E5" s="212" t="s">
        <v>733</v>
      </c>
      <c r="F5" s="212" t="s">
        <v>732</v>
      </c>
      <c r="G5" s="212" t="s">
        <v>734</v>
      </c>
      <c r="H5" s="212"/>
      <c r="I5" s="212"/>
      <c r="L5" s="77" t="s">
        <v>673</v>
      </c>
      <c r="M5" s="77" t="s">
        <v>674</v>
      </c>
      <c r="R5" s="77" t="s">
        <v>673</v>
      </c>
      <c r="S5" s="77" t="s">
        <v>674</v>
      </c>
    </row>
    <row r="6" spans="1:19">
      <c r="A6" t="s">
        <v>61</v>
      </c>
      <c r="B6" t="s">
        <v>149</v>
      </c>
      <c r="C6" t="s">
        <v>50</v>
      </c>
      <c r="D6" s="76">
        <v>0</v>
      </c>
      <c r="E6" s="79">
        <v>0</v>
      </c>
      <c r="F6" s="76">
        <v>0</v>
      </c>
      <c r="G6" s="79">
        <v>0</v>
      </c>
      <c r="H6" s="79"/>
      <c r="I6" s="79"/>
      <c r="J6" s="79" t="str">
        <f>A6</f>
        <v>albuquerque</v>
      </c>
      <c r="K6" s="79"/>
      <c r="L6" s="79"/>
      <c r="M6" s="79"/>
      <c r="N6" t="s">
        <v>675</v>
      </c>
      <c r="Q6" s="409" t="str">
        <f>K8</f>
        <v>albuquerque charter academy Total</v>
      </c>
      <c r="R6" s="409" t="str">
        <f t="shared" ref="R6:S6" si="0">L8</f>
        <v>N/A</v>
      </c>
      <c r="S6" s="409" t="str">
        <f t="shared" si="0"/>
        <v>N/A</v>
      </c>
    </row>
    <row r="7" spans="1:19">
      <c r="C7" t="s">
        <v>51</v>
      </c>
      <c r="D7" s="76">
        <v>0</v>
      </c>
      <c r="E7" s="79">
        <v>0</v>
      </c>
      <c r="F7" s="76">
        <v>0</v>
      </c>
      <c r="G7" s="79">
        <v>0</v>
      </c>
      <c r="H7" s="79"/>
      <c r="I7" s="79"/>
      <c r="J7" s="79"/>
      <c r="K7" s="79"/>
      <c r="Q7" s="409" t="str">
        <f>K11</f>
        <v>albuquerque talent development academy Total</v>
      </c>
      <c r="R7" s="409" t="str">
        <f>L11</f>
        <v>N/A</v>
      </c>
      <c r="S7" s="409" t="str">
        <f>M11</f>
        <v>N/A</v>
      </c>
    </row>
    <row r="8" spans="1:19">
      <c r="B8" s="467" t="s">
        <v>260</v>
      </c>
      <c r="C8" s="467"/>
      <c r="D8" s="468">
        <v>0</v>
      </c>
      <c r="E8" s="469">
        <v>0</v>
      </c>
      <c r="F8" s="468">
        <v>0</v>
      </c>
      <c r="G8" s="469">
        <v>0</v>
      </c>
      <c r="H8" s="79"/>
      <c r="I8" s="79"/>
      <c r="J8" s="79"/>
      <c r="K8" s="79" t="str">
        <f>B8</f>
        <v>albuquerque charter academy Total</v>
      </c>
      <c r="L8" s="126" t="str">
        <f>IF(D8=0,"N/A",E8/D8)</f>
        <v>N/A</v>
      </c>
      <c r="M8" s="126" t="str">
        <f>IF(F8=0,"N/A",G8/F8)</f>
        <v>N/A</v>
      </c>
      <c r="N8" t="s">
        <v>675</v>
      </c>
      <c r="Q8" s="409" t="str">
        <f>K14</f>
        <v>alice king community school Total</v>
      </c>
      <c r="R8" s="409" t="str">
        <f>L14</f>
        <v>N/A</v>
      </c>
      <c r="S8" s="409" t="str">
        <f>M14</f>
        <v>N/A</v>
      </c>
    </row>
    <row r="9" spans="1:19">
      <c r="B9" t="s">
        <v>157</v>
      </c>
      <c r="C9" t="s">
        <v>50</v>
      </c>
      <c r="D9" s="76">
        <v>0</v>
      </c>
      <c r="E9" s="79">
        <v>0</v>
      </c>
      <c r="F9" s="76">
        <v>0</v>
      </c>
      <c r="G9" s="79">
        <v>0</v>
      </c>
      <c r="H9" s="79"/>
      <c r="I9" s="79"/>
      <c r="J9" s="79"/>
      <c r="K9" s="79"/>
      <c r="Q9" s="409" t="str">
        <f>K17</f>
        <v>christine duncan's heritage academy Total</v>
      </c>
      <c r="R9" s="409">
        <f>L17</f>
        <v>20109.285714285714</v>
      </c>
      <c r="S9" s="409">
        <f>M17</f>
        <v>20109.285714285714</v>
      </c>
    </row>
    <row r="10" spans="1:19">
      <c r="C10" t="s">
        <v>51</v>
      </c>
      <c r="D10" s="76">
        <v>0</v>
      </c>
      <c r="E10" s="79">
        <v>0</v>
      </c>
      <c r="F10" s="76">
        <v>0</v>
      </c>
      <c r="G10" s="79">
        <v>0</v>
      </c>
      <c r="H10" s="79"/>
      <c r="I10" s="79"/>
      <c r="J10" s="79"/>
      <c r="K10" s="79"/>
      <c r="L10" s="79"/>
      <c r="M10" s="79"/>
      <c r="N10" t="s">
        <v>675</v>
      </c>
      <c r="Q10" s="409" t="str">
        <f>K20</f>
        <v>corrales international school Total</v>
      </c>
      <c r="R10" s="409" t="str">
        <f>L20</f>
        <v>N/A</v>
      </c>
      <c r="S10" s="409" t="str">
        <f>M20</f>
        <v>N/A</v>
      </c>
    </row>
    <row r="11" spans="1:19">
      <c r="B11" s="467" t="s">
        <v>264</v>
      </c>
      <c r="C11" s="467"/>
      <c r="D11" s="468">
        <v>0</v>
      </c>
      <c r="E11" s="469">
        <v>0</v>
      </c>
      <c r="F11" s="468">
        <v>0</v>
      </c>
      <c r="G11" s="469">
        <v>0</v>
      </c>
      <c r="H11" s="79"/>
      <c r="I11" s="79"/>
      <c r="J11" s="79"/>
      <c r="K11" s="79" t="str">
        <f>B11</f>
        <v>albuquerque talent development academy Total</v>
      </c>
      <c r="L11" s="126" t="str">
        <f>IF(D11=0,"N/A",E11/D11)</f>
        <v>N/A</v>
      </c>
      <c r="M11" s="126" t="str">
        <f>IF(F11=0,"N/A",G11/F11)</f>
        <v>N/A</v>
      </c>
      <c r="Q11" s="409" t="str">
        <f>K23</f>
        <v>digital arts and technology academy Total</v>
      </c>
      <c r="R11" s="409">
        <f>L23</f>
        <v>34787.72</v>
      </c>
      <c r="S11" s="409">
        <f>M23</f>
        <v>34787.72</v>
      </c>
    </row>
    <row r="12" spans="1:19">
      <c r="B12" t="s">
        <v>160</v>
      </c>
      <c r="C12" t="s">
        <v>50</v>
      </c>
      <c r="D12" s="76">
        <v>0</v>
      </c>
      <c r="E12" s="79">
        <v>0</v>
      </c>
      <c r="F12" s="76">
        <v>0</v>
      </c>
      <c r="G12" s="79">
        <v>0</v>
      </c>
      <c r="H12" s="79"/>
      <c r="I12" s="79"/>
      <c r="J12" s="79"/>
      <c r="K12" s="79"/>
      <c r="L12" s="79"/>
      <c r="M12" s="79"/>
      <c r="N12" t="s">
        <v>675</v>
      </c>
      <c r="Q12" s="409" t="str">
        <f>K26</f>
        <v>east mountain high school Total</v>
      </c>
      <c r="R12" s="409">
        <f>L26</f>
        <v>24906.2</v>
      </c>
      <c r="S12" s="409">
        <f>M26</f>
        <v>25444.799999999999</v>
      </c>
    </row>
    <row r="13" spans="1:19">
      <c r="C13" t="s">
        <v>51</v>
      </c>
      <c r="D13" s="76">
        <v>0</v>
      </c>
      <c r="E13" s="79">
        <v>0</v>
      </c>
      <c r="F13" s="76">
        <v>0</v>
      </c>
      <c r="G13" s="79">
        <v>0</v>
      </c>
      <c r="H13" s="79"/>
      <c r="I13" s="79"/>
      <c r="J13" s="79"/>
      <c r="K13" s="79"/>
      <c r="L13" s="79"/>
      <c r="M13" s="79"/>
      <c r="Q13" s="409" t="str">
        <f>K29</f>
        <v>el camino real academy Total</v>
      </c>
      <c r="R13" s="409">
        <f>L29</f>
        <v>25480</v>
      </c>
      <c r="S13" s="409">
        <f>M29</f>
        <v>26000</v>
      </c>
    </row>
    <row r="14" spans="1:19">
      <c r="B14" s="467" t="s">
        <v>266</v>
      </c>
      <c r="C14" s="467"/>
      <c r="D14" s="468">
        <v>0</v>
      </c>
      <c r="E14" s="469">
        <v>0</v>
      </c>
      <c r="F14" s="468">
        <v>0</v>
      </c>
      <c r="G14" s="469">
        <v>0</v>
      </c>
      <c r="H14" s="79"/>
      <c r="I14" s="79"/>
      <c r="J14" s="79"/>
      <c r="K14" s="79" t="str">
        <f>B14</f>
        <v>alice king community school Total</v>
      </c>
      <c r="L14" s="126" t="str">
        <f>IF(D14=0,"N/A",E14/D14)</f>
        <v>N/A</v>
      </c>
      <c r="M14" s="126" t="str">
        <f>IF(F14=0,"N/A",G14/F14)</f>
        <v>N/A</v>
      </c>
      <c r="N14" t="s">
        <v>675</v>
      </c>
      <c r="Q14" s="409" t="str">
        <f>K32</f>
        <v>gordon bernell charter school Total</v>
      </c>
      <c r="R14" s="409" t="str">
        <f>L32</f>
        <v>N/A</v>
      </c>
      <c r="S14" s="409" t="str">
        <f>M32</f>
        <v>N/A</v>
      </c>
    </row>
    <row r="15" spans="1:19">
      <c r="B15" t="s">
        <v>166</v>
      </c>
      <c r="C15" t="s">
        <v>50</v>
      </c>
      <c r="D15" s="76">
        <v>0</v>
      </c>
      <c r="E15" s="79">
        <v>0</v>
      </c>
      <c r="F15" s="76">
        <v>0</v>
      </c>
      <c r="G15" s="79">
        <v>0</v>
      </c>
      <c r="H15" s="79"/>
      <c r="I15" s="79"/>
      <c r="J15" s="79"/>
      <c r="K15" s="79"/>
      <c r="Q15" s="409" t="str">
        <f>K35</f>
        <v>international school at mesa del sol Total</v>
      </c>
      <c r="R15" s="409" t="str">
        <f>L35</f>
        <v>N/A</v>
      </c>
      <c r="S15" s="409" t="str">
        <f>M35</f>
        <v>N/A</v>
      </c>
    </row>
    <row r="16" spans="1:19">
      <c r="C16" t="s">
        <v>51</v>
      </c>
      <c r="D16" s="76">
        <v>1.4</v>
      </c>
      <c r="E16" s="79">
        <v>28153</v>
      </c>
      <c r="F16" s="76">
        <v>1.4</v>
      </c>
      <c r="G16" s="79">
        <v>28153</v>
      </c>
      <c r="H16" s="79"/>
      <c r="I16" s="79"/>
      <c r="J16" s="79"/>
      <c r="K16" s="79"/>
      <c r="L16" s="79"/>
      <c r="M16" s="79"/>
      <c r="N16" t="s">
        <v>675</v>
      </c>
      <c r="Q16" s="409" t="str">
        <f>K38</f>
        <v>la academia de esperanza Total</v>
      </c>
      <c r="R16" s="409">
        <f>L38</f>
        <v>42648</v>
      </c>
      <c r="S16" s="409">
        <f>M38</f>
        <v>42648</v>
      </c>
    </row>
    <row r="17" spans="2:19">
      <c r="B17" s="467" t="s">
        <v>283</v>
      </c>
      <c r="C17" s="467"/>
      <c r="D17" s="468">
        <v>1.4</v>
      </c>
      <c r="E17" s="469">
        <v>28153</v>
      </c>
      <c r="F17" s="468">
        <v>1.4</v>
      </c>
      <c r="G17" s="469">
        <v>28153</v>
      </c>
      <c r="H17" s="79"/>
      <c r="I17" s="79"/>
      <c r="J17" s="79"/>
      <c r="K17" s="79" t="str">
        <f>B17</f>
        <v>christine duncan's heritage academy Total</v>
      </c>
      <c r="L17" s="126">
        <f>IF(D17=0,"N/A",E17/D17)</f>
        <v>20109.285714285714</v>
      </c>
      <c r="M17" s="126">
        <f>IF(F17=0,"N/A",G17/F17)</f>
        <v>20109.285714285714</v>
      </c>
      <c r="Q17" s="409" t="str">
        <f>K41</f>
        <v>los puentes charter school Total</v>
      </c>
      <c r="R17" s="409" t="str">
        <f>L41</f>
        <v>N/A</v>
      </c>
      <c r="S17" s="409" t="str">
        <f>M41</f>
        <v>N/A</v>
      </c>
    </row>
    <row r="18" spans="2:19">
      <c r="B18" t="s">
        <v>245</v>
      </c>
      <c r="C18" t="s">
        <v>50</v>
      </c>
      <c r="D18" s="76">
        <v>0</v>
      </c>
      <c r="E18" s="79">
        <v>0</v>
      </c>
      <c r="F18" s="76">
        <v>0</v>
      </c>
      <c r="G18" s="79">
        <v>0</v>
      </c>
      <c r="H18" s="79"/>
      <c r="I18" s="79"/>
      <c r="J18" s="79"/>
      <c r="K18" s="79"/>
      <c r="L18" s="79"/>
      <c r="M18" s="79"/>
      <c r="N18" t="s">
        <v>675</v>
      </c>
      <c r="Q18" s="409" t="str">
        <f>K44</f>
        <v>montessori of the rio grande Total</v>
      </c>
      <c r="R18" s="409" t="str">
        <f>L44</f>
        <v>N/A</v>
      </c>
      <c r="S18" s="409" t="str">
        <f>M44</f>
        <v>N/A</v>
      </c>
    </row>
    <row r="19" spans="2:19">
      <c r="C19" t="s">
        <v>51</v>
      </c>
      <c r="D19" s="76">
        <v>0</v>
      </c>
      <c r="E19" s="79">
        <v>0</v>
      </c>
      <c r="F19" s="76">
        <v>0</v>
      </c>
      <c r="G19" s="79">
        <v>0</v>
      </c>
      <c r="H19" s="79"/>
      <c r="I19" s="79"/>
      <c r="J19" s="79"/>
      <c r="K19" s="79"/>
      <c r="L19" s="79"/>
      <c r="M19" s="79"/>
      <c r="Q19" s="409" t="str">
        <f>K47</f>
        <v>mountain mahogany community school Total</v>
      </c>
      <c r="R19" s="409" t="str">
        <f>L47</f>
        <v>N/A</v>
      </c>
      <c r="S19" s="409" t="str">
        <f>M47</f>
        <v>N/A</v>
      </c>
    </row>
    <row r="20" spans="2:19">
      <c r="B20" s="467" t="s">
        <v>292</v>
      </c>
      <c r="C20" s="467"/>
      <c r="D20" s="468">
        <v>0</v>
      </c>
      <c r="E20" s="469">
        <v>0</v>
      </c>
      <c r="F20" s="468">
        <v>0</v>
      </c>
      <c r="G20" s="469">
        <v>0</v>
      </c>
      <c r="H20" s="79"/>
      <c r="I20" s="79"/>
      <c r="J20" s="79"/>
      <c r="K20" s="79" t="str">
        <f>B20</f>
        <v>corrales international school Total</v>
      </c>
      <c r="L20" s="126" t="str">
        <f>IF(D20=0,"N/A",E20/D20)</f>
        <v>N/A</v>
      </c>
      <c r="M20" s="126" t="str">
        <f>IF(F20=0,"N/A",G20/F20)</f>
        <v>N/A</v>
      </c>
      <c r="N20" t="s">
        <v>675</v>
      </c>
      <c r="Q20" s="409" t="str">
        <f>K50</f>
        <v>native american community academy Total</v>
      </c>
      <c r="R20" s="409" t="str">
        <f>L50</f>
        <v>N/A</v>
      </c>
      <c r="S20" s="409" t="str">
        <f>M50</f>
        <v>N/A</v>
      </c>
    </row>
    <row r="21" spans="2:19">
      <c r="B21" t="s">
        <v>171</v>
      </c>
      <c r="C21" t="s">
        <v>50</v>
      </c>
      <c r="D21" s="76">
        <v>0</v>
      </c>
      <c r="E21" s="79">
        <v>0</v>
      </c>
      <c r="F21" s="76">
        <v>0</v>
      </c>
      <c r="G21" s="79">
        <v>0</v>
      </c>
      <c r="H21" s="79"/>
      <c r="I21" s="79"/>
      <c r="J21" s="79"/>
      <c r="K21" s="79"/>
      <c r="Q21" s="409" t="str">
        <f>K53</f>
        <v>new mexico international school Total</v>
      </c>
      <c r="R21" s="409" t="str">
        <f>L53</f>
        <v>N/A</v>
      </c>
      <c r="S21" s="409" t="str">
        <f>M53</f>
        <v>N/A</v>
      </c>
    </row>
    <row r="22" spans="2:19">
      <c r="C22" t="s">
        <v>51</v>
      </c>
      <c r="D22" s="76">
        <v>1</v>
      </c>
      <c r="E22" s="79">
        <v>34787.72</v>
      </c>
      <c r="F22" s="76">
        <v>1</v>
      </c>
      <c r="G22" s="79">
        <v>34787.72</v>
      </c>
      <c r="H22" s="79"/>
      <c r="I22" s="79"/>
      <c r="J22" s="79"/>
      <c r="K22" s="79"/>
      <c r="L22" s="79"/>
      <c r="M22" s="79"/>
      <c r="N22" t="s">
        <v>675</v>
      </c>
      <c r="Q22" s="409" t="str">
        <f>K56</f>
        <v>nuestros valores charter school Total</v>
      </c>
      <c r="R22" s="409" t="str">
        <f>L56</f>
        <v>N/A</v>
      </c>
      <c r="S22" s="409" t="str">
        <f>M56</f>
        <v>N/A</v>
      </c>
    </row>
    <row r="23" spans="2:19">
      <c r="B23" s="467" t="s">
        <v>301</v>
      </c>
      <c r="C23" s="467"/>
      <c r="D23" s="468">
        <v>1</v>
      </c>
      <c r="E23" s="469">
        <v>34787.72</v>
      </c>
      <c r="F23" s="468">
        <v>1</v>
      </c>
      <c r="G23" s="469">
        <v>34787.72</v>
      </c>
      <c r="H23" s="79"/>
      <c r="I23" s="79"/>
      <c r="J23" s="79"/>
      <c r="K23" s="79" t="str">
        <f>B23</f>
        <v>digital arts and technology academy Total</v>
      </c>
      <c r="L23" s="126">
        <f>IF(D23=0,"N/A",E23/D23)</f>
        <v>34787.72</v>
      </c>
      <c r="M23" s="126">
        <f>IF(F23=0,"N/A",G23/F23)</f>
        <v>34787.72</v>
      </c>
      <c r="Q23" s="409" t="str">
        <f>K59</f>
        <v>public academy for performing arts Total</v>
      </c>
      <c r="R23" s="409">
        <f>L59</f>
        <v>22522</v>
      </c>
      <c r="S23" s="409">
        <f>M59</f>
        <v>22523</v>
      </c>
    </row>
    <row r="24" spans="2:19">
      <c r="B24" t="s">
        <v>175</v>
      </c>
      <c r="C24" t="s">
        <v>50</v>
      </c>
      <c r="D24" s="76">
        <v>0</v>
      </c>
      <c r="E24" s="79">
        <v>0</v>
      </c>
      <c r="F24" s="76">
        <v>0</v>
      </c>
      <c r="G24" s="79">
        <v>0</v>
      </c>
      <c r="H24" s="79"/>
      <c r="I24" s="79"/>
      <c r="J24" s="79"/>
      <c r="K24" s="79"/>
      <c r="L24" s="79"/>
      <c r="M24" s="79"/>
      <c r="N24" t="s">
        <v>675</v>
      </c>
      <c r="Q24" s="409" t="str">
        <f>K62</f>
        <v>robert f. kennedy charter school Total</v>
      </c>
      <c r="R24" s="409">
        <f>L62</f>
        <v>27665.279999999999</v>
      </c>
      <c r="S24" s="409">
        <f>M62</f>
        <v>27665.279999999999</v>
      </c>
    </row>
    <row r="25" spans="2:19">
      <c r="C25" t="s">
        <v>51</v>
      </c>
      <c r="D25" s="76">
        <v>2</v>
      </c>
      <c r="E25" s="79">
        <v>49812.4</v>
      </c>
      <c r="F25" s="76">
        <v>2</v>
      </c>
      <c r="G25" s="79">
        <v>50889.599999999999</v>
      </c>
      <c r="H25" s="79"/>
      <c r="I25" s="79"/>
      <c r="J25" s="79"/>
      <c r="K25" s="79"/>
      <c r="L25" s="79"/>
      <c r="M25" s="79"/>
      <c r="Q25" s="409" t="str">
        <f>K65</f>
        <v>siembra leadership high school Total</v>
      </c>
      <c r="R25" s="409" t="str">
        <f>L65</f>
        <v>N/A</v>
      </c>
      <c r="S25" s="409" t="str">
        <f>M65</f>
        <v>N/A</v>
      </c>
    </row>
    <row r="26" spans="2:19">
      <c r="B26" s="467" t="s">
        <v>305</v>
      </c>
      <c r="C26" s="467"/>
      <c r="D26" s="468">
        <v>2</v>
      </c>
      <c r="E26" s="469">
        <v>49812.4</v>
      </c>
      <c r="F26" s="468">
        <v>2</v>
      </c>
      <c r="G26" s="469">
        <v>50889.599999999999</v>
      </c>
      <c r="H26" s="79"/>
      <c r="I26" s="79"/>
      <c r="J26" s="79"/>
      <c r="K26" s="79" t="str">
        <f>B26</f>
        <v>east mountain high school Total</v>
      </c>
      <c r="L26" s="126">
        <f>IF(D26=0,"N/A",E26/D26)</f>
        <v>24906.2</v>
      </c>
      <c r="M26" s="126">
        <f>IF(F26=0,"N/A",G26/F26)</f>
        <v>25444.799999999999</v>
      </c>
      <c r="N26" t="s">
        <v>675</v>
      </c>
      <c r="Q26" s="409" t="str">
        <f>K68</f>
        <v>south valley academy Total</v>
      </c>
      <c r="R26" s="409">
        <f>L68</f>
        <v>25711</v>
      </c>
      <c r="S26" s="409">
        <f>M68</f>
        <v>26011</v>
      </c>
    </row>
    <row r="27" spans="2:19">
      <c r="B27" t="s">
        <v>176</v>
      </c>
      <c r="C27" t="s">
        <v>50</v>
      </c>
      <c r="D27" s="76">
        <v>0</v>
      </c>
      <c r="E27" s="79">
        <v>0</v>
      </c>
      <c r="F27" s="76">
        <v>0</v>
      </c>
      <c r="G27" s="79">
        <v>0</v>
      </c>
      <c r="H27" s="79"/>
      <c r="I27" s="79"/>
      <c r="J27" s="79"/>
      <c r="K27" s="79"/>
      <c r="Q27" s="409" t="str">
        <f>K71</f>
        <v>twenty first century public school Total</v>
      </c>
      <c r="R27" s="409" t="str">
        <f>L71</f>
        <v>N/A</v>
      </c>
      <c r="S27" s="409" t="str">
        <f>M71</f>
        <v>N/A</v>
      </c>
    </row>
    <row r="28" spans="2:19">
      <c r="C28" t="s">
        <v>51</v>
      </c>
      <c r="D28" s="76">
        <v>2</v>
      </c>
      <c r="E28" s="79">
        <v>50960</v>
      </c>
      <c r="F28" s="76">
        <v>2</v>
      </c>
      <c r="G28" s="79">
        <v>52000</v>
      </c>
      <c r="H28" s="79"/>
      <c r="I28" s="79"/>
      <c r="J28" s="79"/>
      <c r="K28" s="79"/>
      <c r="L28" s="79"/>
      <c r="M28" s="79"/>
      <c r="N28" t="s">
        <v>675</v>
      </c>
      <c r="Q28" s="409" t="str">
        <f>K74</f>
        <v>mosaic academy charter Total</v>
      </c>
      <c r="R28" s="409" t="str">
        <f>L74</f>
        <v>N/A</v>
      </c>
      <c r="S28" s="409" t="str">
        <f>M74</f>
        <v>N/A</v>
      </c>
    </row>
    <row r="29" spans="2:19">
      <c r="B29" s="467" t="s">
        <v>306</v>
      </c>
      <c r="C29" s="467"/>
      <c r="D29" s="468">
        <v>2</v>
      </c>
      <c r="E29" s="469">
        <v>50960</v>
      </c>
      <c r="F29" s="468">
        <v>2</v>
      </c>
      <c r="G29" s="469">
        <v>52000</v>
      </c>
      <c r="H29" s="79"/>
      <c r="I29" s="79"/>
      <c r="J29" s="79"/>
      <c r="K29" s="79" t="str">
        <f>B29</f>
        <v>el camino real academy Total</v>
      </c>
      <c r="L29" s="126">
        <f>IF(D29=0,"N/A",E29/D29)</f>
        <v>25480</v>
      </c>
      <c r="M29" s="126">
        <f>IF(F29=0,"N/A",G29/F29)</f>
        <v>26000</v>
      </c>
      <c r="Q29" s="409" t="str">
        <f>K77</f>
        <v>jefferson montessori academy Total</v>
      </c>
      <c r="R29" s="409">
        <f>L77</f>
        <v>34764</v>
      </c>
      <c r="S29" s="409">
        <f>M77</f>
        <v>35264</v>
      </c>
    </row>
    <row r="30" spans="2:19">
      <c r="B30" t="s">
        <v>180</v>
      </c>
      <c r="C30" t="s">
        <v>50</v>
      </c>
      <c r="D30" s="76">
        <v>0</v>
      </c>
      <c r="E30" s="79">
        <v>0</v>
      </c>
      <c r="F30" s="76">
        <v>0</v>
      </c>
      <c r="G30" s="79">
        <v>0</v>
      </c>
      <c r="H30" s="79"/>
      <c r="I30" s="79"/>
      <c r="J30" s="79"/>
      <c r="K30" s="79"/>
      <c r="L30" s="79"/>
      <c r="M30" s="79"/>
      <c r="N30" t="s">
        <v>675</v>
      </c>
      <c r="Q30" s="409" t="str">
        <f>K80</f>
        <v>pecos connections academy Total</v>
      </c>
      <c r="R30" s="409" t="str">
        <f>L80</f>
        <v>N/A</v>
      </c>
      <c r="S30" s="409" t="str">
        <f>M80</f>
        <v>N/A</v>
      </c>
    </row>
    <row r="31" spans="2:19">
      <c r="C31" t="s">
        <v>51</v>
      </c>
      <c r="D31" s="76">
        <v>0</v>
      </c>
      <c r="E31" s="79">
        <v>0</v>
      </c>
      <c r="F31" s="76">
        <v>0</v>
      </c>
      <c r="G31" s="79">
        <v>0</v>
      </c>
      <c r="H31" s="79"/>
      <c r="I31" s="79"/>
      <c r="J31" s="79"/>
      <c r="K31" s="79"/>
      <c r="Q31" s="409" t="str">
        <f>K83</f>
        <v>moreno valley Total</v>
      </c>
      <c r="R31" s="409" t="str">
        <f>L83</f>
        <v>N/A</v>
      </c>
      <c r="S31" s="409" t="str">
        <f>M83</f>
        <v>N/A</v>
      </c>
    </row>
    <row r="32" spans="2:19">
      <c r="B32" s="467" t="s">
        <v>319</v>
      </c>
      <c r="C32" s="467"/>
      <c r="D32" s="468">
        <v>0</v>
      </c>
      <c r="E32" s="469">
        <v>0</v>
      </c>
      <c r="F32" s="468">
        <v>0</v>
      </c>
      <c r="G32" s="469">
        <v>0</v>
      </c>
      <c r="H32" s="79"/>
      <c r="I32" s="79"/>
      <c r="J32" s="79"/>
      <c r="K32" s="79" t="str">
        <f>B32</f>
        <v>gordon bernell charter school Total</v>
      </c>
      <c r="L32" s="126" t="str">
        <f>IF(D32=0,"N/A",E32/D32)</f>
        <v>N/A</v>
      </c>
      <c r="M32" s="126" t="str">
        <f>IF(F32=0,"N/A",G32/F32)</f>
        <v>N/A</v>
      </c>
      <c r="N32" t="s">
        <v>675</v>
      </c>
      <c r="Q32" s="409" t="str">
        <f>K86</f>
        <v>deming cesar chavez charter high school Total</v>
      </c>
      <c r="R32" s="409">
        <f>L86</f>
        <v>30950</v>
      </c>
      <c r="S32" s="409">
        <f>M86</f>
        <v>32875</v>
      </c>
    </row>
    <row r="33" spans="2:19">
      <c r="B33" t="s">
        <v>183</v>
      </c>
      <c r="C33" t="s">
        <v>50</v>
      </c>
      <c r="D33" s="76">
        <v>0</v>
      </c>
      <c r="E33" s="79">
        <v>0</v>
      </c>
      <c r="F33" s="76">
        <v>0</v>
      </c>
      <c r="G33" s="79">
        <v>0</v>
      </c>
      <c r="H33" s="79"/>
      <c r="I33" s="79"/>
      <c r="J33" s="79"/>
      <c r="K33" s="79"/>
      <c r="Q33" s="409" t="str">
        <f>K89</f>
        <v>new mexico virtual academy Total</v>
      </c>
      <c r="R33" s="409" t="str">
        <f>L89</f>
        <v>N/A</v>
      </c>
      <c r="S33" s="409" t="str">
        <f>M89</f>
        <v>N/A</v>
      </c>
    </row>
    <row r="34" spans="2:19">
      <c r="C34" t="s">
        <v>51</v>
      </c>
      <c r="D34" s="76">
        <v>0</v>
      </c>
      <c r="E34" s="79">
        <v>0</v>
      </c>
      <c r="F34" s="76">
        <v>0</v>
      </c>
      <c r="G34" s="79">
        <v>0</v>
      </c>
      <c r="H34" s="79"/>
      <c r="I34" s="79"/>
      <c r="J34" s="79"/>
      <c r="K34" s="79"/>
      <c r="L34" s="79"/>
      <c r="M34" s="79"/>
      <c r="N34" t="s">
        <v>675</v>
      </c>
      <c r="Q34" s="409" t="str">
        <f>K92</f>
        <v>middle college high school Total</v>
      </c>
      <c r="R34" s="409" t="str">
        <f>L92</f>
        <v>N/A</v>
      </c>
      <c r="S34" s="409" t="str">
        <f>M92</f>
        <v>N/A</v>
      </c>
    </row>
    <row r="35" spans="2:19">
      <c r="B35" s="467" t="s">
        <v>330</v>
      </c>
      <c r="C35" s="467"/>
      <c r="D35" s="468">
        <v>0</v>
      </c>
      <c r="E35" s="469">
        <v>0</v>
      </c>
      <c r="F35" s="468">
        <v>0</v>
      </c>
      <c r="G35" s="469">
        <v>0</v>
      </c>
      <c r="H35" s="79"/>
      <c r="I35" s="79"/>
      <c r="J35" s="79"/>
      <c r="K35" s="79" t="str">
        <f>B35</f>
        <v>international school at mesa del sol Total</v>
      </c>
      <c r="L35" s="126" t="str">
        <f>IF(D35=0,"N/A",E35/D35)</f>
        <v>N/A</v>
      </c>
      <c r="M35" s="126" t="str">
        <f>IF(F35=0,"N/A",G35/F35)</f>
        <v>N/A</v>
      </c>
      <c r="Q35" s="409" t="str">
        <f>K95</f>
        <v>lindrith area heritage Total</v>
      </c>
      <c r="R35" s="409">
        <f>L95</f>
        <v>17333.333333333336</v>
      </c>
      <c r="S35" s="409">
        <f>M95</f>
        <v>17506.666666666668</v>
      </c>
    </row>
    <row r="36" spans="2:19">
      <c r="B36" t="s">
        <v>186</v>
      </c>
      <c r="C36" t="s">
        <v>50</v>
      </c>
      <c r="D36" s="76">
        <v>0</v>
      </c>
      <c r="E36" s="79">
        <v>0</v>
      </c>
      <c r="F36" s="76">
        <v>0</v>
      </c>
      <c r="G36" s="79">
        <v>0</v>
      </c>
      <c r="H36" s="79"/>
      <c r="I36" s="79"/>
      <c r="J36" s="79"/>
      <c r="K36" s="79"/>
      <c r="L36" s="79"/>
      <c r="M36" s="79"/>
      <c r="N36" t="s">
        <v>675</v>
      </c>
      <c r="Q36" s="409" t="str">
        <f>K98</f>
        <v>san diego riverside Total</v>
      </c>
      <c r="R36" s="409">
        <f>L98</f>
        <v>22000</v>
      </c>
      <c r="S36" s="409">
        <f>M98</f>
        <v>22000</v>
      </c>
    </row>
    <row r="37" spans="2:19">
      <c r="C37" t="s">
        <v>51</v>
      </c>
      <c r="D37" s="76">
        <v>1</v>
      </c>
      <c r="E37" s="79">
        <v>42648</v>
      </c>
      <c r="F37" s="76">
        <v>1</v>
      </c>
      <c r="G37" s="79">
        <v>42648</v>
      </c>
      <c r="H37" s="79"/>
      <c r="I37" s="79"/>
      <c r="J37" s="79"/>
      <c r="K37" s="79"/>
      <c r="L37" s="79"/>
      <c r="M37" s="79"/>
      <c r="Q37" s="409" t="str">
        <f>K101</f>
        <v>sidney gutierrez middle school Total</v>
      </c>
      <c r="R37" s="409" t="str">
        <f>L101</f>
        <v>N/A</v>
      </c>
      <c r="S37" s="409" t="str">
        <f>M101</f>
        <v>N/A</v>
      </c>
    </row>
    <row r="38" spans="2:19">
      <c r="B38" s="467" t="s">
        <v>336</v>
      </c>
      <c r="C38" s="467"/>
      <c r="D38" s="468">
        <v>1</v>
      </c>
      <c r="E38" s="469">
        <v>42648</v>
      </c>
      <c r="F38" s="468">
        <v>1</v>
      </c>
      <c r="G38" s="469">
        <v>42648</v>
      </c>
      <c r="H38" s="79"/>
      <c r="I38" s="79"/>
      <c r="J38" s="79"/>
      <c r="K38" s="79" t="str">
        <f>B38</f>
        <v>la academia de esperanza Total</v>
      </c>
      <c r="L38" s="126">
        <f>IF(D38=0,"N/A",E38/D38)</f>
        <v>42648</v>
      </c>
      <c r="M38" s="126">
        <f>IF(F38=0,"N/A",G38/F38)</f>
        <v>42648</v>
      </c>
      <c r="N38" t="s">
        <v>675</v>
      </c>
      <c r="Q38" s="409" t="str">
        <f>K104</f>
        <v>academy for technology and the classics Total</v>
      </c>
      <c r="R38" s="409">
        <f>L104</f>
        <v>26208</v>
      </c>
      <c r="S38" s="409">
        <f>M104</f>
        <v>26208</v>
      </c>
    </row>
    <row r="39" spans="2:19">
      <c r="B39" t="s">
        <v>193</v>
      </c>
      <c r="C39" t="s">
        <v>50</v>
      </c>
      <c r="D39" s="76">
        <v>0</v>
      </c>
      <c r="E39" s="79">
        <v>0</v>
      </c>
      <c r="F39" s="76">
        <v>0</v>
      </c>
      <c r="G39" s="79">
        <v>0</v>
      </c>
      <c r="H39" s="79"/>
      <c r="I39" s="79"/>
      <c r="J39" s="79"/>
      <c r="K39" s="79"/>
      <c r="Q39" s="409" t="str">
        <f>K107</f>
        <v>cottonwood valley charter school Total</v>
      </c>
      <c r="R39" s="409">
        <f>L107</f>
        <v>24472.39263803681</v>
      </c>
      <c r="S39" s="409">
        <f>M107</f>
        <v>24662.576687116565</v>
      </c>
    </row>
    <row r="40" spans="2:19">
      <c r="C40" t="s">
        <v>51</v>
      </c>
      <c r="D40" s="76">
        <v>0</v>
      </c>
      <c r="E40" s="79">
        <v>0</v>
      </c>
      <c r="F40" s="76">
        <v>0</v>
      </c>
      <c r="G40" s="79">
        <v>0</v>
      </c>
      <c r="H40" s="79"/>
      <c r="I40" s="79"/>
      <c r="J40" s="79"/>
      <c r="K40" s="79"/>
      <c r="L40" s="79"/>
      <c r="M40" s="79"/>
      <c r="N40" t="s">
        <v>675</v>
      </c>
      <c r="Q40" s="409" t="str">
        <f>K110</f>
        <v>anansi charter school Total</v>
      </c>
      <c r="R40" s="409" t="str">
        <f>L110</f>
        <v>N/A</v>
      </c>
      <c r="S40" s="409" t="str">
        <f>M110</f>
        <v>N/A</v>
      </c>
    </row>
    <row r="41" spans="2:19">
      <c r="B41" s="467" t="s">
        <v>350</v>
      </c>
      <c r="C41" s="467"/>
      <c r="D41" s="468">
        <v>0</v>
      </c>
      <c r="E41" s="469">
        <v>0</v>
      </c>
      <c r="F41" s="468">
        <v>0</v>
      </c>
      <c r="G41" s="469">
        <v>0</v>
      </c>
      <c r="H41" s="79"/>
      <c r="I41" s="79"/>
      <c r="J41" s="79"/>
      <c r="K41" s="79" t="str">
        <f>B41</f>
        <v>los puentes charter school Total</v>
      </c>
      <c r="L41" s="126" t="str">
        <f>IF(D41=0,"N/A",E41/D41)</f>
        <v>N/A</v>
      </c>
      <c r="M41" s="126" t="str">
        <f>IF(F41=0,"N/A",G41/F41)</f>
        <v>N/A</v>
      </c>
      <c r="Q41" s="409" t="str">
        <f>K113</f>
        <v>taos municipal charter school Total</v>
      </c>
      <c r="R41" s="409" t="str">
        <f>L113</f>
        <v>N/A</v>
      </c>
      <c r="S41" s="409" t="str">
        <f>M113</f>
        <v>N/A</v>
      </c>
    </row>
    <row r="42" spans="2:19">
      <c r="B42" t="s">
        <v>202</v>
      </c>
      <c r="C42" t="s">
        <v>50</v>
      </c>
      <c r="D42" s="76">
        <v>0</v>
      </c>
      <c r="E42" s="79">
        <v>0</v>
      </c>
      <c r="F42" s="76">
        <v>0</v>
      </c>
      <c r="G42" s="79">
        <v>0</v>
      </c>
      <c r="H42" s="79"/>
      <c r="I42" s="79"/>
      <c r="J42" s="79"/>
      <c r="K42" s="79"/>
      <c r="L42" s="79"/>
      <c r="M42" s="79"/>
      <c r="N42" t="s">
        <v>675</v>
      </c>
      <c r="Q42" s="409" t="str">
        <f>K116</f>
        <v>vista grande charter school Total</v>
      </c>
      <c r="R42" s="409" t="str">
        <f>L116</f>
        <v>N/A</v>
      </c>
      <c r="S42" s="409" t="str">
        <f>M116</f>
        <v>N/A</v>
      </c>
    </row>
    <row r="43" spans="2:19">
      <c r="C43" t="s">
        <v>51</v>
      </c>
      <c r="D43" s="76">
        <v>0</v>
      </c>
      <c r="E43" s="79">
        <v>0</v>
      </c>
      <c r="F43" s="76">
        <v>0</v>
      </c>
      <c r="G43" s="79">
        <v>0</v>
      </c>
      <c r="H43" s="79"/>
      <c r="I43" s="79"/>
      <c r="J43" s="79"/>
      <c r="K43" s="79"/>
      <c r="L43" s="79"/>
      <c r="M43" s="79"/>
      <c r="Q43" s="409" t="str">
        <f>K119</f>
        <v>rio gallinas school Total</v>
      </c>
      <c r="R43" s="409">
        <f>L119</f>
        <v>17924.528301886792</v>
      </c>
      <c r="S43" s="409">
        <f>M119</f>
        <v>17924.528301886792</v>
      </c>
    </row>
    <row r="44" spans="2:19">
      <c r="B44" s="467" t="s">
        <v>364</v>
      </c>
      <c r="C44" s="467"/>
      <c r="D44" s="468">
        <v>0</v>
      </c>
      <c r="E44" s="469">
        <v>0</v>
      </c>
      <c r="F44" s="468">
        <v>0</v>
      </c>
      <c r="G44" s="469">
        <v>0</v>
      </c>
      <c r="H44" s="79"/>
      <c r="I44" s="79"/>
      <c r="J44" s="79"/>
      <c r="K44" s="79" t="str">
        <f>B44</f>
        <v>montessori of the rio grande Total</v>
      </c>
      <c r="L44" s="126" t="str">
        <f>IF(D44=0,"N/A",E44/D44)</f>
        <v>N/A</v>
      </c>
      <c r="M44" s="126" t="str">
        <f>IF(F44=0,"N/A",G44/F44)</f>
        <v>N/A</v>
      </c>
      <c r="N44" t="s">
        <v>675</v>
      </c>
      <c r="Q44" s="409"/>
      <c r="R44" s="409">
        <f>SUM(R6:R43)</f>
        <v>397481.73998754268</v>
      </c>
      <c r="S44" s="409">
        <f>SUM(S6:S43)</f>
        <v>401629.8573699558</v>
      </c>
    </row>
    <row r="45" spans="2:19">
      <c r="B45" t="s">
        <v>205</v>
      </c>
      <c r="C45" t="s">
        <v>50</v>
      </c>
      <c r="D45" s="76">
        <v>0</v>
      </c>
      <c r="E45" s="79">
        <v>0</v>
      </c>
      <c r="F45" s="76">
        <v>0</v>
      </c>
      <c r="G45" s="79">
        <v>0</v>
      </c>
      <c r="H45" s="79"/>
      <c r="I45" s="79"/>
      <c r="J45" s="79"/>
      <c r="K45" s="79"/>
      <c r="Q45" s="409"/>
      <c r="R45" s="410">
        <f>R44-L120</f>
        <v>0</v>
      </c>
      <c r="S45" s="410">
        <f>S44-M120</f>
        <v>0</v>
      </c>
    </row>
    <row r="46" spans="2:19">
      <c r="C46" t="s">
        <v>51</v>
      </c>
      <c r="D46" s="76">
        <v>0</v>
      </c>
      <c r="E46" s="79">
        <v>0</v>
      </c>
      <c r="F46" s="76">
        <v>0</v>
      </c>
      <c r="G46" s="79">
        <v>0</v>
      </c>
      <c r="H46" s="79"/>
      <c r="I46" s="79"/>
      <c r="J46" s="79"/>
      <c r="K46" s="79"/>
      <c r="L46" s="79"/>
      <c r="M46" s="79"/>
      <c r="N46" t="s">
        <v>675</v>
      </c>
      <c r="Q46" s="409"/>
      <c r="R46" s="409"/>
      <c r="S46" s="409"/>
    </row>
    <row r="47" spans="2:19">
      <c r="B47" s="467" t="s">
        <v>370</v>
      </c>
      <c r="C47" s="467"/>
      <c r="D47" s="468">
        <v>0</v>
      </c>
      <c r="E47" s="469">
        <v>0</v>
      </c>
      <c r="F47" s="468">
        <v>0</v>
      </c>
      <c r="G47" s="469">
        <v>0</v>
      </c>
      <c r="H47" s="79"/>
      <c r="I47" s="79"/>
      <c r="J47" s="79"/>
      <c r="K47" s="79" t="str">
        <f>B47</f>
        <v>mountain mahogany community school Total</v>
      </c>
      <c r="L47" s="126" t="str">
        <f>IF(D47=0,"N/A",E47/D47)</f>
        <v>N/A</v>
      </c>
      <c r="M47" s="126" t="str">
        <f>IF(F47=0,"N/A",G47/F47)</f>
        <v>N/A</v>
      </c>
      <c r="Q47" s="409"/>
      <c r="R47" s="409"/>
      <c r="S47" s="409"/>
    </row>
    <row r="48" spans="2:19">
      <c r="B48" t="s">
        <v>206</v>
      </c>
      <c r="C48" t="s">
        <v>50</v>
      </c>
      <c r="D48" s="76">
        <v>0</v>
      </c>
      <c r="E48" s="79">
        <v>0</v>
      </c>
      <c r="F48" s="76">
        <v>0</v>
      </c>
      <c r="G48" s="79">
        <v>0</v>
      </c>
      <c r="H48" s="79"/>
      <c r="I48" s="79"/>
      <c r="J48" s="79"/>
      <c r="K48" s="79"/>
      <c r="L48" s="79"/>
      <c r="M48" s="79"/>
      <c r="N48" t="s">
        <v>675</v>
      </c>
      <c r="Q48" s="409"/>
      <c r="R48" s="409"/>
      <c r="S48" s="409"/>
    </row>
    <row r="49" spans="2:19">
      <c r="C49" t="s">
        <v>51</v>
      </c>
      <c r="D49" s="76">
        <v>0</v>
      </c>
      <c r="E49" s="79">
        <v>0</v>
      </c>
      <c r="F49" s="76">
        <v>0</v>
      </c>
      <c r="G49" s="79">
        <v>0</v>
      </c>
      <c r="H49" s="79"/>
      <c r="I49" s="79"/>
      <c r="J49" s="79"/>
      <c r="K49" s="79"/>
      <c r="L49" s="79"/>
      <c r="M49" s="79"/>
      <c r="Q49" s="409"/>
      <c r="R49" s="409"/>
      <c r="S49" s="409"/>
    </row>
    <row r="50" spans="2:19">
      <c r="B50" s="467" t="s">
        <v>372</v>
      </c>
      <c r="C50" s="467"/>
      <c r="D50" s="468">
        <v>0</v>
      </c>
      <c r="E50" s="469">
        <v>0</v>
      </c>
      <c r="F50" s="468">
        <v>0</v>
      </c>
      <c r="G50" s="469">
        <v>0</v>
      </c>
      <c r="H50" s="79"/>
      <c r="I50" s="79"/>
      <c r="J50" s="79"/>
      <c r="K50" s="79" t="str">
        <f>B50</f>
        <v>native american community academy Total</v>
      </c>
      <c r="L50" s="126" t="str">
        <f>IF(D50=0,"N/A",E50/D50)</f>
        <v>N/A</v>
      </c>
      <c r="M50" s="126" t="str">
        <f>IF(F50=0,"N/A",G50/F50)</f>
        <v>N/A</v>
      </c>
      <c r="N50" t="s">
        <v>675</v>
      </c>
      <c r="Q50" s="409"/>
      <c r="R50" s="409"/>
      <c r="S50" s="409"/>
    </row>
    <row r="51" spans="2:19">
      <c r="B51" t="s">
        <v>210</v>
      </c>
      <c r="C51" t="s">
        <v>50</v>
      </c>
      <c r="D51" s="76">
        <v>0</v>
      </c>
      <c r="E51" s="79">
        <v>0</v>
      </c>
      <c r="F51" s="76">
        <v>0</v>
      </c>
      <c r="G51" s="79">
        <v>0</v>
      </c>
      <c r="H51" s="79"/>
      <c r="I51" s="79"/>
      <c r="J51" s="79"/>
      <c r="K51" s="79"/>
      <c r="Q51" s="409"/>
      <c r="R51" s="409"/>
      <c r="S51" s="409"/>
    </row>
    <row r="52" spans="2:19">
      <c r="C52" t="s">
        <v>51</v>
      </c>
      <c r="D52" s="76">
        <v>0</v>
      </c>
      <c r="E52" s="79">
        <v>0</v>
      </c>
      <c r="F52" s="76">
        <v>0</v>
      </c>
      <c r="G52" s="79">
        <v>0</v>
      </c>
      <c r="H52" s="79"/>
      <c r="I52" s="79"/>
      <c r="J52" s="79"/>
      <c r="K52" s="79"/>
      <c r="L52" s="79"/>
      <c r="M52" s="79"/>
      <c r="N52" t="s">
        <v>675</v>
      </c>
      <c r="Q52" s="409"/>
      <c r="R52" s="409"/>
      <c r="S52" s="409"/>
    </row>
    <row r="53" spans="2:19">
      <c r="B53" s="467" t="s">
        <v>376</v>
      </c>
      <c r="C53" s="467"/>
      <c r="D53" s="468">
        <v>0</v>
      </c>
      <c r="E53" s="469">
        <v>0</v>
      </c>
      <c r="F53" s="468">
        <v>0</v>
      </c>
      <c r="G53" s="469">
        <v>0</v>
      </c>
      <c r="H53" s="79"/>
      <c r="I53" s="79"/>
      <c r="J53" s="79"/>
      <c r="K53" s="79" t="str">
        <f>B53</f>
        <v>new mexico international school Total</v>
      </c>
      <c r="L53" s="126" t="str">
        <f>IF(D53=0,"N/A",E53/D53)</f>
        <v>N/A</v>
      </c>
      <c r="M53" s="126" t="str">
        <f>IF(F53=0,"N/A",G53/F53)</f>
        <v>N/A</v>
      </c>
    </row>
    <row r="54" spans="2:19">
      <c r="B54" t="s">
        <v>214</v>
      </c>
      <c r="C54" t="s">
        <v>50</v>
      </c>
      <c r="D54" s="76">
        <v>0</v>
      </c>
      <c r="E54" s="79">
        <v>0</v>
      </c>
      <c r="F54" s="76">
        <v>0</v>
      </c>
      <c r="G54" s="79">
        <v>0</v>
      </c>
      <c r="H54" s="79"/>
      <c r="I54" s="79"/>
      <c r="J54" s="79"/>
      <c r="K54" s="79"/>
      <c r="L54" s="79"/>
      <c r="M54" s="79"/>
      <c r="N54" t="s">
        <v>675</v>
      </c>
    </row>
    <row r="55" spans="2:19">
      <c r="C55" t="s">
        <v>51</v>
      </c>
      <c r="D55" s="76">
        <v>0</v>
      </c>
      <c r="E55" s="79">
        <v>0</v>
      </c>
      <c r="F55" s="76">
        <v>0</v>
      </c>
      <c r="G55" s="79">
        <v>0</v>
      </c>
      <c r="H55" s="79"/>
      <c r="I55" s="79"/>
      <c r="J55" s="79"/>
      <c r="K55" s="79"/>
      <c r="L55" s="79"/>
      <c r="M55" s="79"/>
    </row>
    <row r="56" spans="2:19">
      <c r="B56" s="467" t="s">
        <v>380</v>
      </c>
      <c r="C56" s="467"/>
      <c r="D56" s="468">
        <v>0</v>
      </c>
      <c r="E56" s="469">
        <v>0</v>
      </c>
      <c r="F56" s="468">
        <v>0</v>
      </c>
      <c r="G56" s="469">
        <v>0</v>
      </c>
      <c r="H56" s="79"/>
      <c r="I56" s="79"/>
      <c r="J56" s="79"/>
      <c r="K56" s="79" t="str">
        <f>B56</f>
        <v>nuestros valores charter school Total</v>
      </c>
      <c r="L56" s="126" t="str">
        <f>IF(D56=0,"N/A",E56/D56)</f>
        <v>N/A</v>
      </c>
      <c r="M56" s="126" t="str">
        <f>IF(F56=0,"N/A",G56/F56)</f>
        <v>N/A</v>
      </c>
      <c r="N56" t="s">
        <v>675</v>
      </c>
    </row>
    <row r="57" spans="2:19">
      <c r="B57" t="s">
        <v>215</v>
      </c>
      <c r="C57" t="s">
        <v>50</v>
      </c>
      <c r="D57" s="76">
        <v>2</v>
      </c>
      <c r="E57" s="79">
        <v>45044</v>
      </c>
      <c r="F57" s="76">
        <v>2</v>
      </c>
      <c r="G57" s="79">
        <v>45046</v>
      </c>
      <c r="H57" s="79"/>
      <c r="I57" s="79"/>
      <c r="J57" s="79"/>
      <c r="K57" s="79"/>
    </row>
    <row r="58" spans="2:19">
      <c r="C58" t="s">
        <v>51</v>
      </c>
      <c r="D58" s="76">
        <v>0</v>
      </c>
      <c r="E58" s="79">
        <v>0</v>
      </c>
      <c r="F58" s="76">
        <v>0</v>
      </c>
      <c r="G58" s="79">
        <v>0</v>
      </c>
      <c r="H58" s="79"/>
      <c r="I58" s="79"/>
      <c r="J58" s="79"/>
      <c r="K58" s="79"/>
      <c r="L58" s="79"/>
      <c r="M58" s="79"/>
      <c r="N58" t="s">
        <v>675</v>
      </c>
    </row>
    <row r="59" spans="2:19">
      <c r="B59" s="467" t="s">
        <v>386</v>
      </c>
      <c r="C59" s="467"/>
      <c r="D59" s="468">
        <v>2</v>
      </c>
      <c r="E59" s="469">
        <v>45044</v>
      </c>
      <c r="F59" s="468">
        <v>2</v>
      </c>
      <c r="G59" s="469">
        <v>45046</v>
      </c>
      <c r="H59" s="79"/>
      <c r="I59" s="79"/>
      <c r="J59" s="79"/>
      <c r="K59" s="79" t="str">
        <f>B59</f>
        <v>public academy for performing arts Total</v>
      </c>
      <c r="L59" s="126">
        <f>IF(D59=0,"N/A",E59/D59)</f>
        <v>22522</v>
      </c>
      <c r="M59" s="126">
        <f>IF(F59=0,"N/A",G59/F59)</f>
        <v>22523</v>
      </c>
    </row>
    <row r="60" spans="2:19">
      <c r="B60" t="s">
        <v>219</v>
      </c>
      <c r="C60" t="s">
        <v>50</v>
      </c>
      <c r="D60" s="76">
        <v>2</v>
      </c>
      <c r="E60" s="79">
        <v>55330.559999999998</v>
      </c>
      <c r="F60" s="76">
        <v>2</v>
      </c>
      <c r="G60" s="79">
        <v>55330.559999999998</v>
      </c>
      <c r="H60" s="79"/>
      <c r="I60" s="79"/>
      <c r="J60" s="79"/>
      <c r="K60" s="79"/>
      <c r="L60" s="79"/>
      <c r="M60" s="79"/>
      <c r="N60" t="s">
        <v>675</v>
      </c>
    </row>
    <row r="61" spans="2:19">
      <c r="C61" t="s">
        <v>51</v>
      </c>
      <c r="D61" s="76">
        <v>0</v>
      </c>
      <c r="E61" s="79">
        <v>0</v>
      </c>
      <c r="F61" s="76">
        <v>0</v>
      </c>
      <c r="G61" s="79">
        <v>0</v>
      </c>
      <c r="H61" s="79"/>
      <c r="I61" s="79"/>
      <c r="J61" s="79"/>
      <c r="K61" s="79"/>
      <c r="L61" s="79"/>
      <c r="M61" s="79"/>
    </row>
    <row r="62" spans="2:19">
      <c r="B62" s="467" t="s">
        <v>394</v>
      </c>
      <c r="C62" s="467"/>
      <c r="D62" s="468">
        <v>2</v>
      </c>
      <c r="E62" s="469">
        <v>55330.559999999998</v>
      </c>
      <c r="F62" s="468">
        <v>2</v>
      </c>
      <c r="G62" s="469">
        <v>55330.559999999998</v>
      </c>
      <c r="H62" s="79"/>
      <c r="I62" s="79"/>
      <c r="J62" s="79"/>
      <c r="K62" s="79" t="str">
        <f>B62</f>
        <v>robert f. kennedy charter school Total</v>
      </c>
      <c r="L62" s="126">
        <f>IF(D62=0,"N/A",E62/D62)</f>
        <v>27665.279999999999</v>
      </c>
      <c r="M62" s="126">
        <f>IF(F62=0,"N/A",G62/F62)</f>
        <v>27665.279999999999</v>
      </c>
      <c r="N62" t="s">
        <v>675</v>
      </c>
    </row>
    <row r="63" spans="2:19">
      <c r="B63" t="s">
        <v>225</v>
      </c>
      <c r="C63" t="s">
        <v>50</v>
      </c>
      <c r="D63" s="76">
        <v>0</v>
      </c>
      <c r="E63" s="79">
        <v>0</v>
      </c>
      <c r="F63" s="76">
        <v>0</v>
      </c>
      <c r="G63" s="79">
        <v>0</v>
      </c>
      <c r="H63" s="79"/>
      <c r="I63" s="79"/>
      <c r="J63" s="79"/>
      <c r="K63" s="79"/>
    </row>
    <row r="64" spans="2:19">
      <c r="C64" t="s">
        <v>51</v>
      </c>
      <c r="D64" s="76">
        <v>0</v>
      </c>
      <c r="E64" s="79">
        <v>0</v>
      </c>
      <c r="F64" s="76">
        <v>0</v>
      </c>
      <c r="G64" s="79">
        <v>0</v>
      </c>
      <c r="H64" s="79"/>
      <c r="I64" s="79"/>
      <c r="J64" s="79"/>
      <c r="K64" s="79"/>
      <c r="L64" s="79"/>
      <c r="M64" s="79"/>
      <c r="N64" t="s">
        <v>675</v>
      </c>
    </row>
    <row r="65" spans="1:14">
      <c r="B65" s="467" t="s">
        <v>406</v>
      </c>
      <c r="C65" s="467"/>
      <c r="D65" s="468">
        <v>0</v>
      </c>
      <c r="E65" s="469">
        <v>0</v>
      </c>
      <c r="F65" s="468">
        <v>0</v>
      </c>
      <c r="G65" s="469">
        <v>0</v>
      </c>
      <c r="H65" s="79"/>
      <c r="I65" s="79"/>
      <c r="J65" s="79"/>
      <c r="K65" s="79" t="str">
        <f>B65</f>
        <v>siembra leadership high school Total</v>
      </c>
      <c r="L65" s="126" t="str">
        <f>IF(D65=0,"N/A",E65/D65)</f>
        <v>N/A</v>
      </c>
      <c r="M65" s="126" t="str">
        <f>IF(F65=0,"N/A",G65/F65)</f>
        <v>N/A</v>
      </c>
    </row>
    <row r="66" spans="1:14">
      <c r="B66" t="s">
        <v>228</v>
      </c>
      <c r="C66" t="s">
        <v>50</v>
      </c>
      <c r="D66" s="76">
        <v>1</v>
      </c>
      <c r="E66" s="79">
        <v>28422</v>
      </c>
      <c r="F66" s="76">
        <v>1</v>
      </c>
      <c r="G66" s="79">
        <v>28722</v>
      </c>
      <c r="H66" s="79"/>
      <c r="I66" s="79"/>
      <c r="J66" s="79"/>
      <c r="K66" s="79"/>
      <c r="L66" s="79"/>
      <c r="M66" s="79"/>
      <c r="N66" t="s">
        <v>675</v>
      </c>
    </row>
    <row r="67" spans="1:14">
      <c r="C67" t="s">
        <v>51</v>
      </c>
      <c r="D67" s="76">
        <v>1</v>
      </c>
      <c r="E67" s="79">
        <v>23000</v>
      </c>
      <c r="F67" s="76">
        <v>1</v>
      </c>
      <c r="G67" s="79">
        <v>23300</v>
      </c>
      <c r="H67" s="79"/>
      <c r="I67" s="79"/>
      <c r="J67" s="79"/>
      <c r="K67" s="79"/>
      <c r="L67" s="79"/>
      <c r="M67" s="79"/>
    </row>
    <row r="68" spans="1:14">
      <c r="B68" s="467" t="s">
        <v>410</v>
      </c>
      <c r="C68" s="467"/>
      <c r="D68" s="468">
        <v>2</v>
      </c>
      <c r="E68" s="469">
        <v>51422</v>
      </c>
      <c r="F68" s="468">
        <v>2</v>
      </c>
      <c r="G68" s="469">
        <v>52022</v>
      </c>
      <c r="H68" s="79"/>
      <c r="I68" s="79"/>
      <c r="J68" s="79"/>
      <c r="K68" s="79" t="str">
        <f>B68</f>
        <v>south valley academy Total</v>
      </c>
      <c r="L68" s="126">
        <f>IF(D68=0,"N/A",E68/D68)</f>
        <v>25711</v>
      </c>
      <c r="M68" s="126">
        <f>IF(F68=0,"N/A",G68/F68)</f>
        <v>26011</v>
      </c>
      <c r="N68" t="s">
        <v>675</v>
      </c>
    </row>
    <row r="69" spans="1:14">
      <c r="B69" t="s">
        <v>241</v>
      </c>
      <c r="C69" t="s">
        <v>50</v>
      </c>
      <c r="D69" s="76">
        <v>0</v>
      </c>
      <c r="E69" s="79">
        <v>0</v>
      </c>
      <c r="F69" s="76">
        <v>0</v>
      </c>
      <c r="G69" s="79">
        <v>0</v>
      </c>
      <c r="H69" s="79"/>
      <c r="I69" s="79"/>
      <c r="J69" s="79"/>
      <c r="K69" s="79"/>
    </row>
    <row r="70" spans="1:14">
      <c r="C70" t="s">
        <v>51</v>
      </c>
      <c r="D70" s="76">
        <v>0</v>
      </c>
      <c r="E70" s="79">
        <v>0</v>
      </c>
      <c r="F70" s="76">
        <v>0</v>
      </c>
      <c r="G70" s="79">
        <v>0</v>
      </c>
      <c r="H70" s="79"/>
      <c r="I70" s="79"/>
      <c r="J70" s="79"/>
      <c r="K70" s="79"/>
      <c r="L70" s="79"/>
      <c r="M70" s="79"/>
      <c r="N70" t="s">
        <v>675</v>
      </c>
    </row>
    <row r="71" spans="1:14">
      <c r="B71" s="467" t="s">
        <v>430</v>
      </c>
      <c r="C71" s="467"/>
      <c r="D71" s="468">
        <v>0</v>
      </c>
      <c r="E71" s="469">
        <v>0</v>
      </c>
      <c r="F71" s="468">
        <v>0</v>
      </c>
      <c r="G71" s="469">
        <v>0</v>
      </c>
      <c r="H71" s="79"/>
      <c r="I71" s="79"/>
      <c r="J71" s="79"/>
      <c r="K71" s="79" t="str">
        <f>B71</f>
        <v>twenty first century public school Total</v>
      </c>
      <c r="L71" s="126" t="str">
        <f>IF(D71=0,"N/A",E71/D71)</f>
        <v>N/A</v>
      </c>
      <c r="M71" s="126" t="str">
        <f>IF(F71=0,"N/A",G71/F71)</f>
        <v>N/A</v>
      </c>
    </row>
    <row r="72" spans="1:14">
      <c r="A72" t="s">
        <v>64</v>
      </c>
      <c r="B72" t="s">
        <v>204</v>
      </c>
      <c r="C72" t="s">
        <v>50</v>
      </c>
      <c r="D72" s="76">
        <v>0</v>
      </c>
      <c r="E72" s="79">
        <v>0</v>
      </c>
      <c r="F72" s="76">
        <v>0</v>
      </c>
      <c r="G72" s="79">
        <v>0</v>
      </c>
      <c r="H72" s="79"/>
      <c r="I72" s="79"/>
      <c r="J72" s="79"/>
      <c r="K72" s="79"/>
      <c r="L72" s="79"/>
      <c r="M72" s="79"/>
      <c r="N72" t="s">
        <v>675</v>
      </c>
    </row>
    <row r="73" spans="1:14">
      <c r="C73" t="s">
        <v>51</v>
      </c>
      <c r="D73" s="76">
        <v>0</v>
      </c>
      <c r="E73" s="79">
        <v>0</v>
      </c>
      <c r="F73" s="76">
        <v>0</v>
      </c>
      <c r="G73" s="79">
        <v>0</v>
      </c>
      <c r="H73" s="79"/>
      <c r="I73" s="79"/>
      <c r="J73" s="79"/>
      <c r="K73" s="79"/>
      <c r="L73" s="79"/>
      <c r="M73" s="79"/>
    </row>
    <row r="74" spans="1:14">
      <c r="B74" s="467" t="s">
        <v>368</v>
      </c>
      <c r="C74" s="467"/>
      <c r="D74" s="468">
        <v>0</v>
      </c>
      <c r="E74" s="469">
        <v>0</v>
      </c>
      <c r="F74" s="468">
        <v>0</v>
      </c>
      <c r="G74" s="469">
        <v>0</v>
      </c>
      <c r="H74" s="79"/>
      <c r="I74" s="79"/>
      <c r="J74" s="79"/>
      <c r="K74" s="79" t="str">
        <f>B74</f>
        <v>mosaic academy charter Total</v>
      </c>
      <c r="L74" s="126" t="str">
        <f>IF(D74=0,"N/A",E74/D74)</f>
        <v>N/A</v>
      </c>
      <c r="M74" s="126" t="str">
        <f>IF(F74=0,"N/A",G74/F74)</f>
        <v>N/A</v>
      </c>
      <c r="N74" t="s">
        <v>675</v>
      </c>
    </row>
    <row r="75" spans="1:14">
      <c r="A75" t="s">
        <v>68</v>
      </c>
      <c r="B75" t="s">
        <v>185</v>
      </c>
      <c r="C75" t="s">
        <v>50</v>
      </c>
      <c r="D75" s="76">
        <v>0</v>
      </c>
      <c r="E75" s="79">
        <v>0</v>
      </c>
      <c r="F75" s="76">
        <v>0</v>
      </c>
      <c r="G75" s="79">
        <v>0</v>
      </c>
      <c r="H75" s="79"/>
      <c r="I75" s="79"/>
      <c r="J75" s="79"/>
      <c r="K75" s="79"/>
    </row>
    <row r="76" spans="1:14">
      <c r="C76" t="s">
        <v>51</v>
      </c>
      <c r="D76" s="76">
        <v>1</v>
      </c>
      <c r="E76" s="79">
        <v>34764</v>
      </c>
      <c r="F76" s="76">
        <v>1</v>
      </c>
      <c r="G76" s="79">
        <v>35264</v>
      </c>
      <c r="H76" s="79"/>
      <c r="I76" s="79"/>
      <c r="J76" s="79"/>
      <c r="K76" s="79"/>
      <c r="L76" s="79"/>
      <c r="M76" s="79"/>
      <c r="N76" t="s">
        <v>675</v>
      </c>
    </row>
    <row r="77" spans="1:14">
      <c r="B77" s="467" t="s">
        <v>333</v>
      </c>
      <c r="C77" s="467"/>
      <c r="D77" s="468">
        <v>1</v>
      </c>
      <c r="E77" s="469">
        <v>34764</v>
      </c>
      <c r="F77" s="468">
        <v>1</v>
      </c>
      <c r="G77" s="469">
        <v>35264</v>
      </c>
      <c r="H77" s="79"/>
      <c r="I77" s="79"/>
      <c r="J77" s="79"/>
      <c r="K77" s="79" t="str">
        <f>B77</f>
        <v>jefferson montessori academy Total</v>
      </c>
      <c r="L77" s="126">
        <f>IF(D77=0,"N/A",E77/D77)</f>
        <v>34764</v>
      </c>
      <c r="M77" s="126">
        <f>IF(F77=0,"N/A",G77/F77)</f>
        <v>35264</v>
      </c>
    </row>
    <row r="78" spans="1:14">
      <c r="B78" t="s">
        <v>216</v>
      </c>
      <c r="C78" t="s">
        <v>50</v>
      </c>
      <c r="D78" s="76">
        <v>0</v>
      </c>
      <c r="E78" s="79">
        <v>0</v>
      </c>
      <c r="F78" s="76">
        <v>0</v>
      </c>
      <c r="G78" s="79">
        <v>0</v>
      </c>
      <c r="H78" s="79"/>
      <c r="I78" s="79"/>
      <c r="J78" s="79"/>
      <c r="K78" s="79"/>
      <c r="L78" s="79"/>
      <c r="M78" s="79"/>
      <c r="N78" t="s">
        <v>675</v>
      </c>
    </row>
    <row r="79" spans="1:14">
      <c r="C79" t="s">
        <v>51</v>
      </c>
      <c r="D79" s="76">
        <v>0</v>
      </c>
      <c r="E79" s="79">
        <v>0</v>
      </c>
      <c r="F79" s="76">
        <v>0</v>
      </c>
      <c r="G79" s="79">
        <v>0</v>
      </c>
      <c r="H79" s="79"/>
      <c r="I79" s="79"/>
      <c r="J79" s="79"/>
      <c r="K79" s="79"/>
    </row>
    <row r="80" spans="1:14">
      <c r="B80" s="467" t="s">
        <v>382</v>
      </c>
      <c r="C80" s="467"/>
      <c r="D80" s="468">
        <v>0</v>
      </c>
      <c r="E80" s="469">
        <v>0</v>
      </c>
      <c r="F80" s="468">
        <v>0</v>
      </c>
      <c r="G80" s="469">
        <v>0</v>
      </c>
      <c r="H80" s="79"/>
      <c r="I80" s="79"/>
      <c r="J80" s="79"/>
      <c r="K80" s="79" t="str">
        <f>B80</f>
        <v>pecos connections academy Total</v>
      </c>
      <c r="L80" s="126" t="str">
        <f>IF(D80=0,"N/A",E80/D80)</f>
        <v>N/A</v>
      </c>
      <c r="M80" s="126" t="str">
        <f>IF(F80=0,"N/A",G80/F80)</f>
        <v>N/A</v>
      </c>
      <c r="N80" t="s">
        <v>675</v>
      </c>
    </row>
    <row r="81" spans="1:13">
      <c r="A81" t="s">
        <v>72</v>
      </c>
      <c r="B81" t="s">
        <v>203</v>
      </c>
      <c r="C81" t="s">
        <v>50</v>
      </c>
      <c r="D81" s="76">
        <v>0</v>
      </c>
      <c r="E81" s="79">
        <v>0</v>
      </c>
      <c r="F81" s="76">
        <v>0</v>
      </c>
      <c r="G81" s="79">
        <v>0</v>
      </c>
      <c r="H81" s="79"/>
      <c r="I81" s="79"/>
      <c r="J81" s="79"/>
      <c r="K81" s="79"/>
    </row>
    <row r="82" spans="1:13">
      <c r="C82" t="s">
        <v>51</v>
      </c>
      <c r="D82" s="76">
        <v>0</v>
      </c>
      <c r="E82" s="79">
        <v>0</v>
      </c>
      <c r="F82" s="76">
        <v>0</v>
      </c>
      <c r="G82" s="79">
        <v>0</v>
      </c>
      <c r="H82" s="79"/>
      <c r="I82" s="79"/>
      <c r="J82" s="79"/>
      <c r="K82" s="79"/>
      <c r="L82" s="79"/>
      <c r="M82" s="79"/>
    </row>
    <row r="83" spans="1:13">
      <c r="B83" s="467" t="s">
        <v>366</v>
      </c>
      <c r="C83" s="467"/>
      <c r="D83" s="468">
        <v>0</v>
      </c>
      <c r="E83" s="469">
        <v>0</v>
      </c>
      <c r="F83" s="468">
        <v>0</v>
      </c>
      <c r="G83" s="469">
        <v>0</v>
      </c>
      <c r="J83" s="79"/>
      <c r="K83" s="79" t="str">
        <f>B83</f>
        <v>moreno valley Total</v>
      </c>
      <c r="L83" s="126" t="str">
        <f>IF(D83=0,"N/A",E83/D83)</f>
        <v>N/A</v>
      </c>
      <c r="M83" s="126" t="str">
        <f>IF(F83=0,"N/A",G83/F83)</f>
        <v>N/A</v>
      </c>
    </row>
    <row r="84" spans="1:13">
      <c r="A84" t="s">
        <v>79</v>
      </c>
      <c r="B84" t="s">
        <v>173</v>
      </c>
      <c r="C84" t="s">
        <v>50</v>
      </c>
      <c r="D84" s="76">
        <v>0</v>
      </c>
      <c r="E84" s="79">
        <v>0</v>
      </c>
      <c r="F84" s="76">
        <v>0</v>
      </c>
      <c r="G84" s="79">
        <v>0</v>
      </c>
      <c r="J84" s="79"/>
      <c r="K84" s="79"/>
      <c r="L84" s="79"/>
      <c r="M84" s="79"/>
    </row>
    <row r="85" spans="1:13">
      <c r="C85" t="s">
        <v>51</v>
      </c>
      <c r="D85" s="76">
        <v>1</v>
      </c>
      <c r="E85" s="79">
        <v>30950</v>
      </c>
      <c r="F85" s="76">
        <v>1</v>
      </c>
      <c r="G85" s="79">
        <v>32875</v>
      </c>
      <c r="J85" s="79"/>
      <c r="K85" s="79"/>
      <c r="L85" s="79"/>
      <c r="M85" s="79"/>
    </row>
    <row r="86" spans="1:13">
      <c r="B86" s="467" t="s">
        <v>298</v>
      </c>
      <c r="C86" s="467"/>
      <c r="D86" s="468">
        <v>1</v>
      </c>
      <c r="E86" s="469">
        <v>30950</v>
      </c>
      <c r="F86" s="468">
        <v>1</v>
      </c>
      <c r="G86" s="469">
        <v>32875</v>
      </c>
      <c r="J86" s="79"/>
      <c r="K86" s="79" t="str">
        <f>B86</f>
        <v>deming cesar chavez charter high school Total</v>
      </c>
      <c r="L86" s="126">
        <f>IF(D86=0,"N/A",E86/D86)</f>
        <v>30950</v>
      </c>
      <c r="M86" s="126">
        <f>IF(F86=0,"N/A",G86/F86)</f>
        <v>32875</v>
      </c>
    </row>
    <row r="87" spans="1:13">
      <c r="A87" t="s">
        <v>88</v>
      </c>
      <c r="B87" t="s">
        <v>211</v>
      </c>
      <c r="C87" t="s">
        <v>50</v>
      </c>
      <c r="D87" s="76">
        <v>0</v>
      </c>
      <c r="E87" s="79">
        <v>0</v>
      </c>
      <c r="F87" s="76">
        <v>0</v>
      </c>
      <c r="G87" s="79">
        <v>0</v>
      </c>
      <c r="J87" s="79"/>
      <c r="K87" s="79"/>
    </row>
    <row r="88" spans="1:13">
      <c r="C88" t="s">
        <v>51</v>
      </c>
      <c r="D88" s="76">
        <v>0</v>
      </c>
      <c r="E88" s="79">
        <v>0</v>
      </c>
      <c r="F88" s="76">
        <v>0</v>
      </c>
      <c r="G88" s="79">
        <v>0</v>
      </c>
      <c r="J88" s="79"/>
      <c r="K88" s="79"/>
      <c r="L88" s="79"/>
      <c r="M88" s="79"/>
    </row>
    <row r="89" spans="1:13">
      <c r="B89" s="467" t="s">
        <v>378</v>
      </c>
      <c r="C89" s="467"/>
      <c r="D89" s="468">
        <v>0</v>
      </c>
      <c r="E89" s="469">
        <v>0</v>
      </c>
      <c r="F89" s="468">
        <v>0</v>
      </c>
      <c r="G89" s="469">
        <v>0</v>
      </c>
      <c r="J89" s="79"/>
      <c r="K89" s="79" t="str">
        <f>B89</f>
        <v>new mexico virtual academy Total</v>
      </c>
      <c r="L89" s="126" t="str">
        <f>IF(D89=0,"N/A",E89/D89)</f>
        <v>N/A</v>
      </c>
      <c r="M89" s="126" t="str">
        <f>IF(F89=0,"N/A",G89/F89)</f>
        <v>N/A</v>
      </c>
    </row>
    <row r="90" spans="1:13">
      <c r="A90" t="s">
        <v>198</v>
      </c>
      <c r="B90" t="s">
        <v>197</v>
      </c>
      <c r="C90" t="s">
        <v>50</v>
      </c>
      <c r="D90" s="76">
        <v>0</v>
      </c>
      <c r="E90" s="79">
        <v>0</v>
      </c>
      <c r="F90" s="76">
        <v>0</v>
      </c>
      <c r="G90" s="79">
        <v>0</v>
      </c>
      <c r="J90" s="79"/>
      <c r="K90" s="79"/>
      <c r="L90" s="79"/>
      <c r="M90" s="79"/>
    </row>
    <row r="91" spans="1:13">
      <c r="C91" t="s">
        <v>51</v>
      </c>
      <c r="D91" s="76">
        <v>0</v>
      </c>
      <c r="E91" s="79">
        <v>0</v>
      </c>
      <c r="F91" s="76">
        <v>0</v>
      </c>
      <c r="G91" s="79">
        <v>0</v>
      </c>
      <c r="J91" s="79"/>
      <c r="K91" s="79"/>
      <c r="L91" s="79"/>
      <c r="M91" s="79"/>
    </row>
    <row r="92" spans="1:13">
      <c r="B92" s="467" t="s">
        <v>360</v>
      </c>
      <c r="C92" s="467"/>
      <c r="D92" s="468">
        <v>0</v>
      </c>
      <c r="E92" s="469">
        <v>0</v>
      </c>
      <c r="F92" s="468">
        <v>0</v>
      </c>
      <c r="G92" s="469">
        <v>0</v>
      </c>
      <c r="J92" s="79"/>
      <c r="K92" s="79" t="str">
        <f>B92</f>
        <v>middle college high school Total</v>
      </c>
      <c r="L92" s="126" t="str">
        <f>IF(D92=0,"N/A",E92/D92)</f>
        <v>N/A</v>
      </c>
      <c r="M92" s="126" t="str">
        <f>IF(F92=0,"N/A",G92/F92)</f>
        <v>N/A</v>
      </c>
    </row>
    <row r="93" spans="1:13">
      <c r="A93" t="s">
        <v>102</v>
      </c>
      <c r="B93" t="s">
        <v>192</v>
      </c>
      <c r="C93" t="s">
        <v>50</v>
      </c>
      <c r="D93" s="76">
        <v>0</v>
      </c>
      <c r="E93" s="79">
        <v>0</v>
      </c>
      <c r="F93" s="76">
        <v>0</v>
      </c>
      <c r="G93" s="79">
        <v>0</v>
      </c>
      <c r="J93" s="79"/>
      <c r="K93" s="79"/>
    </row>
    <row r="94" spans="1:13">
      <c r="C94" t="s">
        <v>51</v>
      </c>
      <c r="D94" s="76">
        <v>0.15</v>
      </c>
      <c r="E94" s="79">
        <v>2600</v>
      </c>
      <c r="F94" s="76">
        <v>0.15</v>
      </c>
      <c r="G94" s="79">
        <v>2626</v>
      </c>
      <c r="J94" s="79"/>
      <c r="K94" s="79"/>
      <c r="L94" s="79"/>
      <c r="M94" s="79"/>
    </row>
    <row r="95" spans="1:13">
      <c r="B95" s="467" t="s">
        <v>345</v>
      </c>
      <c r="C95" s="467"/>
      <c r="D95" s="468">
        <v>0.15</v>
      </c>
      <c r="E95" s="469">
        <v>2600</v>
      </c>
      <c r="F95" s="468">
        <v>0.15</v>
      </c>
      <c r="G95" s="469">
        <v>2626</v>
      </c>
      <c r="J95" s="79"/>
      <c r="K95" s="79" t="str">
        <f>B95</f>
        <v>lindrith area heritage Total</v>
      </c>
      <c r="L95" s="126">
        <f>IF(D95=0,"N/A",E95/D95)</f>
        <v>17333.333333333336</v>
      </c>
      <c r="M95" s="126">
        <f>IF(F95=0,"N/A",G95/F95)</f>
        <v>17506.666666666668</v>
      </c>
    </row>
    <row r="96" spans="1:13">
      <c r="A96" t="s">
        <v>103</v>
      </c>
      <c r="B96" t="s">
        <v>223</v>
      </c>
      <c r="C96" t="s">
        <v>50</v>
      </c>
      <c r="D96" s="76">
        <v>0</v>
      </c>
      <c r="E96" s="79">
        <v>0</v>
      </c>
      <c r="F96" s="76">
        <v>0</v>
      </c>
      <c r="G96" s="79">
        <v>0</v>
      </c>
      <c r="J96" s="79"/>
      <c r="K96" s="79"/>
      <c r="L96" s="79"/>
      <c r="M96" s="79"/>
    </row>
    <row r="97" spans="1:13">
      <c r="C97" t="s">
        <v>51</v>
      </c>
      <c r="D97" s="76">
        <v>1</v>
      </c>
      <c r="E97" s="79">
        <v>22000</v>
      </c>
      <c r="F97" s="76">
        <v>1</v>
      </c>
      <c r="G97" s="79">
        <v>22000</v>
      </c>
      <c r="J97" s="79"/>
      <c r="K97" s="79"/>
      <c r="L97" s="79"/>
      <c r="M97" s="79"/>
    </row>
    <row r="98" spans="1:13">
      <c r="B98" s="467" t="s">
        <v>399</v>
      </c>
      <c r="C98" s="467"/>
      <c r="D98" s="468">
        <v>1</v>
      </c>
      <c r="E98" s="469">
        <v>22000</v>
      </c>
      <c r="F98" s="468">
        <v>1</v>
      </c>
      <c r="G98" s="469">
        <v>22000</v>
      </c>
      <c r="J98" s="79"/>
      <c r="K98" s="79" t="str">
        <f>B98</f>
        <v>san diego riverside Total</v>
      </c>
      <c r="L98" s="126">
        <f>IF(D98=0,"N/A",E98/D98)</f>
        <v>22000</v>
      </c>
      <c r="M98" s="126">
        <f>IF(F98=0,"N/A",G98/F98)</f>
        <v>22000</v>
      </c>
    </row>
    <row r="99" spans="1:13">
      <c r="A99" t="s">
        <v>130</v>
      </c>
      <c r="B99" t="s">
        <v>224</v>
      </c>
      <c r="C99" t="s">
        <v>50</v>
      </c>
      <c r="D99" s="76">
        <v>0</v>
      </c>
      <c r="E99" s="79">
        <v>0</v>
      </c>
      <c r="F99" s="76">
        <v>0</v>
      </c>
      <c r="G99" s="79">
        <v>0</v>
      </c>
      <c r="J99" s="79"/>
      <c r="K99" s="79"/>
    </row>
    <row r="100" spans="1:13">
      <c r="C100" t="s">
        <v>51</v>
      </c>
      <c r="D100" s="76">
        <v>0</v>
      </c>
      <c r="E100" s="79">
        <v>0</v>
      </c>
      <c r="F100" s="76">
        <v>0</v>
      </c>
      <c r="G100" s="79">
        <v>0</v>
      </c>
      <c r="J100" s="79"/>
      <c r="K100" s="79"/>
      <c r="L100" s="79"/>
      <c r="M100" s="79"/>
    </row>
    <row r="101" spans="1:13">
      <c r="B101" s="467" t="s">
        <v>405</v>
      </c>
      <c r="C101" s="467"/>
      <c r="D101" s="468">
        <v>0</v>
      </c>
      <c r="E101" s="469">
        <v>0</v>
      </c>
      <c r="F101" s="468">
        <v>0</v>
      </c>
      <c r="G101" s="469">
        <v>0</v>
      </c>
      <c r="J101" s="79"/>
      <c r="K101" s="79" t="str">
        <f>B101</f>
        <v>sidney gutierrez middle school Total</v>
      </c>
      <c r="L101" s="126" t="str">
        <f>IF(D101=0,"N/A",E101/D101)</f>
        <v>N/A</v>
      </c>
      <c r="M101" s="126" t="str">
        <f>IF(F101=0,"N/A",G101/F101)</f>
        <v>N/A</v>
      </c>
    </row>
    <row r="102" spans="1:13">
      <c r="A102" t="s">
        <v>134</v>
      </c>
      <c r="B102" t="s">
        <v>150</v>
      </c>
      <c r="C102" t="s">
        <v>50</v>
      </c>
      <c r="D102" s="76">
        <v>1</v>
      </c>
      <c r="E102" s="79">
        <v>27664</v>
      </c>
      <c r="F102" s="76">
        <v>1</v>
      </c>
      <c r="G102" s="79">
        <v>27664</v>
      </c>
      <c r="J102" s="79"/>
      <c r="K102" s="79"/>
    </row>
    <row r="103" spans="1:13">
      <c r="C103" t="s">
        <v>51</v>
      </c>
      <c r="D103" s="76">
        <v>0.5</v>
      </c>
      <c r="E103" s="79">
        <v>11648</v>
      </c>
      <c r="F103" s="76">
        <v>0.5</v>
      </c>
      <c r="G103" s="79">
        <v>11648</v>
      </c>
      <c r="J103" s="79"/>
      <c r="K103" s="79"/>
    </row>
    <row r="104" spans="1:13">
      <c r="B104" s="467" t="s">
        <v>256</v>
      </c>
      <c r="C104" s="467"/>
      <c r="D104" s="468">
        <v>1.5</v>
      </c>
      <c r="E104" s="469">
        <v>39312</v>
      </c>
      <c r="F104" s="468">
        <v>1.5</v>
      </c>
      <c r="G104" s="469">
        <v>39312</v>
      </c>
      <c r="J104" s="79"/>
      <c r="K104" s="79" t="str">
        <f>B104</f>
        <v>academy for technology and the classics Total</v>
      </c>
      <c r="L104" s="126">
        <f>IF(D104=0,"N/A",E104/D104)</f>
        <v>26208</v>
      </c>
      <c r="M104" s="126">
        <f>IF(F104=0,"N/A",G104/F104)</f>
        <v>26208</v>
      </c>
    </row>
    <row r="105" spans="1:13">
      <c r="A105" t="s">
        <v>137</v>
      </c>
      <c r="B105" t="s">
        <v>170</v>
      </c>
      <c r="C105" t="s">
        <v>50</v>
      </c>
      <c r="D105" s="76">
        <v>0.63</v>
      </c>
      <c r="E105" s="79">
        <v>12000</v>
      </c>
      <c r="F105" s="76">
        <v>0.63</v>
      </c>
      <c r="G105" s="79">
        <v>12000</v>
      </c>
      <c r="J105" s="79"/>
      <c r="K105" s="79"/>
    </row>
    <row r="106" spans="1:13">
      <c r="C106" t="s">
        <v>51</v>
      </c>
      <c r="D106" s="76">
        <v>1</v>
      </c>
      <c r="E106" s="79">
        <v>27890</v>
      </c>
      <c r="F106" s="76">
        <v>1</v>
      </c>
      <c r="G106" s="79">
        <v>28200</v>
      </c>
      <c r="J106" s="79"/>
      <c r="K106" s="79"/>
      <c r="L106" s="79"/>
      <c r="M106" s="79"/>
    </row>
    <row r="107" spans="1:13">
      <c r="B107" s="467" t="s">
        <v>294</v>
      </c>
      <c r="C107" s="467"/>
      <c r="D107" s="468">
        <v>1.63</v>
      </c>
      <c r="E107" s="469">
        <v>39890</v>
      </c>
      <c r="F107" s="468">
        <v>1.63</v>
      </c>
      <c r="G107" s="469">
        <v>40200</v>
      </c>
      <c r="J107" s="79"/>
      <c r="K107" s="79" t="str">
        <f>B107</f>
        <v>cottonwood valley charter school Total</v>
      </c>
      <c r="L107" s="126">
        <f>IF(D107=0,"N/A",E107/D107)</f>
        <v>24472.39263803681</v>
      </c>
      <c r="M107" s="126">
        <f>IF(F107=0,"N/A",G107/F107)</f>
        <v>24662.576687116565</v>
      </c>
    </row>
    <row r="108" spans="1:13">
      <c r="A108" t="s">
        <v>140</v>
      </c>
      <c r="B108" t="s">
        <v>154</v>
      </c>
      <c r="C108" t="s">
        <v>50</v>
      </c>
      <c r="D108" s="76">
        <v>0</v>
      </c>
      <c r="E108" s="79">
        <v>0</v>
      </c>
      <c r="F108" s="76">
        <v>0</v>
      </c>
      <c r="G108" s="79">
        <v>0</v>
      </c>
      <c r="J108" s="79"/>
      <c r="K108" s="79"/>
      <c r="L108" s="79"/>
      <c r="M108" s="79"/>
    </row>
    <row r="109" spans="1:13">
      <c r="C109" t="s">
        <v>51</v>
      </c>
      <c r="D109" s="76">
        <v>0</v>
      </c>
      <c r="E109" s="79">
        <v>0</v>
      </c>
      <c r="F109" s="76">
        <v>0</v>
      </c>
      <c r="G109" s="79">
        <v>0</v>
      </c>
      <c r="J109" s="79"/>
      <c r="K109" s="79"/>
      <c r="L109" s="79"/>
      <c r="M109" s="79"/>
    </row>
    <row r="110" spans="1:13">
      <c r="B110" s="467" t="s">
        <v>269</v>
      </c>
      <c r="C110" s="467"/>
      <c r="D110" s="468">
        <v>0</v>
      </c>
      <c r="E110" s="469">
        <v>0</v>
      </c>
      <c r="F110" s="468">
        <v>0</v>
      </c>
      <c r="G110" s="469">
        <v>0</v>
      </c>
      <c r="J110" s="79"/>
      <c r="K110" s="79" t="str">
        <f>B110</f>
        <v>anansi charter school Total</v>
      </c>
      <c r="L110" s="126" t="str">
        <f>IF(D110=0,"N/A",E110/D110)</f>
        <v>N/A</v>
      </c>
      <c r="M110" s="126" t="str">
        <f>IF(F110=0,"N/A",G110/F110)</f>
        <v>N/A</v>
      </c>
    </row>
    <row r="111" spans="1:13">
      <c r="B111" t="s">
        <v>235</v>
      </c>
      <c r="C111" t="s">
        <v>50</v>
      </c>
      <c r="D111" s="76">
        <v>0</v>
      </c>
      <c r="E111" s="79">
        <v>0</v>
      </c>
      <c r="F111" s="76">
        <v>0</v>
      </c>
      <c r="G111" s="79">
        <v>0</v>
      </c>
      <c r="J111" s="79"/>
      <c r="K111" s="79"/>
    </row>
    <row r="112" spans="1:13">
      <c r="C112" t="s">
        <v>51</v>
      </c>
      <c r="D112" s="76">
        <v>0</v>
      </c>
      <c r="E112" s="79">
        <v>0</v>
      </c>
      <c r="F112" s="76">
        <v>0</v>
      </c>
      <c r="G112" s="79">
        <v>0</v>
      </c>
      <c r="J112" s="79"/>
      <c r="K112" s="79"/>
      <c r="L112" s="79"/>
      <c r="M112" s="79"/>
    </row>
    <row r="113" spans="1:13">
      <c r="B113" s="467" t="s">
        <v>421</v>
      </c>
      <c r="C113" s="467"/>
      <c r="D113" s="468">
        <v>0</v>
      </c>
      <c r="E113" s="469">
        <v>0</v>
      </c>
      <c r="F113" s="468">
        <v>0</v>
      </c>
      <c r="G113" s="469">
        <v>0</v>
      </c>
      <c r="J113" s="79"/>
      <c r="K113" s="79" t="str">
        <f>B113</f>
        <v>taos municipal charter school Total</v>
      </c>
      <c r="L113" s="126" t="str">
        <f>IF(D113=0,"N/A",E113/D113)</f>
        <v>N/A</v>
      </c>
      <c r="M113" s="126" t="str">
        <f>IF(F113=0,"N/A",G113/F113)</f>
        <v>N/A</v>
      </c>
    </row>
    <row r="114" spans="1:13">
      <c r="B114" t="s">
        <v>242</v>
      </c>
      <c r="C114" t="s">
        <v>50</v>
      </c>
      <c r="D114" s="76">
        <v>0</v>
      </c>
      <c r="E114" s="79">
        <v>0</v>
      </c>
      <c r="F114" s="76">
        <v>0</v>
      </c>
      <c r="G114" s="79">
        <v>0</v>
      </c>
      <c r="J114" s="79"/>
      <c r="K114" s="79"/>
      <c r="L114" s="79"/>
      <c r="M114" s="79"/>
    </row>
    <row r="115" spans="1:13">
      <c r="C115" t="s">
        <v>51</v>
      </c>
      <c r="D115" s="76">
        <v>0</v>
      </c>
      <c r="E115" s="79">
        <v>0</v>
      </c>
      <c r="F115" s="76">
        <v>0</v>
      </c>
      <c r="G115" s="79">
        <v>0</v>
      </c>
      <c r="J115" s="79"/>
      <c r="K115" s="79"/>
      <c r="L115" s="79"/>
      <c r="M115" s="79"/>
    </row>
    <row r="116" spans="1:13">
      <c r="B116" s="467" t="s">
        <v>432</v>
      </c>
      <c r="C116" s="467"/>
      <c r="D116" s="468">
        <v>0</v>
      </c>
      <c r="E116" s="469">
        <v>0</v>
      </c>
      <c r="F116" s="468">
        <v>0</v>
      </c>
      <c r="G116" s="469">
        <v>0</v>
      </c>
      <c r="J116" s="79"/>
      <c r="K116" s="79" t="str">
        <f>B116</f>
        <v>vista grande charter school Total</v>
      </c>
      <c r="L116" s="126" t="str">
        <f>IF(D116=0,"N/A",E116/D116)</f>
        <v>N/A</v>
      </c>
      <c r="M116" s="126" t="str">
        <f>IF(F116=0,"N/A",G116/F116)</f>
        <v>N/A</v>
      </c>
    </row>
    <row r="117" spans="1:13">
      <c r="A117" t="s">
        <v>147</v>
      </c>
      <c r="B117" t="s">
        <v>218</v>
      </c>
      <c r="C117" t="s">
        <v>50</v>
      </c>
      <c r="D117" s="76">
        <v>0</v>
      </c>
      <c r="E117" s="79">
        <v>0</v>
      </c>
      <c r="F117" s="76">
        <v>0</v>
      </c>
      <c r="G117" s="79">
        <v>0</v>
      </c>
      <c r="J117" s="79"/>
      <c r="K117" s="79"/>
    </row>
    <row r="118" spans="1:13">
      <c r="C118" t="s">
        <v>51</v>
      </c>
      <c r="D118" s="76">
        <v>0.53</v>
      </c>
      <c r="E118" s="79">
        <v>9500</v>
      </c>
      <c r="F118" s="76">
        <v>0.53</v>
      </c>
      <c r="G118" s="79">
        <v>9500</v>
      </c>
      <c r="J118" s="79"/>
      <c r="K118" s="79"/>
      <c r="L118" s="79"/>
      <c r="M118" s="79"/>
    </row>
    <row r="119" spans="1:13">
      <c r="B119" s="467" t="s">
        <v>392</v>
      </c>
      <c r="C119" s="467"/>
      <c r="D119" s="468">
        <v>0.53</v>
      </c>
      <c r="E119" s="469">
        <v>9500</v>
      </c>
      <c r="F119" s="468">
        <v>0.53</v>
      </c>
      <c r="G119" s="469">
        <v>9500</v>
      </c>
      <c r="J119" s="79"/>
      <c r="K119" s="79" t="str">
        <f>B119</f>
        <v>rio gallinas school Total</v>
      </c>
      <c r="L119" s="126">
        <f>IF(D119=0,"N/A",E119/D119)</f>
        <v>17924.528301886792</v>
      </c>
      <c r="M119" s="126">
        <f>IF(F119=0,"N/A",G119/F119)</f>
        <v>17924.528301886792</v>
      </c>
    </row>
    <row r="120" spans="1:13">
      <c r="A120" t="s">
        <v>255</v>
      </c>
      <c r="D120" s="76">
        <v>20.21</v>
      </c>
      <c r="E120" s="79">
        <v>537173.67999999993</v>
      </c>
      <c r="F120" s="76">
        <v>20.21</v>
      </c>
      <c r="G120" s="79">
        <v>542653.88</v>
      </c>
      <c r="J120" s="79"/>
      <c r="K120" s="79"/>
      <c r="L120" s="79">
        <f>SUM(L6:L119)</f>
        <v>397481.73998754268</v>
      </c>
      <c r="M120" s="79">
        <f>SUM(M6:M119)</f>
        <v>401629.8573699558</v>
      </c>
    </row>
    <row r="121" spans="1:13">
      <c r="J121" s="79"/>
      <c r="K121" s="79"/>
      <c r="L121" s="79"/>
      <c r="M121" s="79"/>
    </row>
    <row r="122" spans="1:13">
      <c r="J122" s="79"/>
      <c r="K122" s="79"/>
      <c r="L122" s="126"/>
      <c r="M122" s="126"/>
    </row>
    <row r="123" spans="1:13">
      <c r="J123" s="79"/>
      <c r="K123" s="79"/>
    </row>
    <row r="124" spans="1:13">
      <c r="J124" s="79"/>
      <c r="K124" s="79"/>
      <c r="L124" s="79"/>
      <c r="M124" s="79"/>
    </row>
    <row r="125" spans="1:13">
      <c r="J125" s="79"/>
      <c r="K125" s="79"/>
      <c r="L125" s="126"/>
      <c r="M125" s="126"/>
    </row>
    <row r="126" spans="1:13">
      <c r="J126" s="79"/>
      <c r="K126" s="79"/>
    </row>
    <row r="127" spans="1:13">
      <c r="J127" s="79"/>
      <c r="K127" s="79"/>
    </row>
    <row r="128" spans="1:13">
      <c r="J128" s="79"/>
      <c r="K128" s="79"/>
    </row>
    <row r="129" spans="10:13">
      <c r="J129" s="79"/>
      <c r="K129" s="79"/>
    </row>
    <row r="130" spans="10:13">
      <c r="J130" s="79"/>
      <c r="K130" s="79"/>
    </row>
    <row r="131" spans="10:13">
      <c r="J131" s="79"/>
      <c r="K131" s="79"/>
    </row>
    <row r="132" spans="10:13">
      <c r="J132" s="79"/>
      <c r="K132" s="79"/>
      <c r="L132" s="79"/>
      <c r="M132" s="79"/>
    </row>
    <row r="133" spans="10:13">
      <c r="J133" s="79"/>
      <c r="K133" s="79"/>
    </row>
    <row r="134" spans="10:13">
      <c r="J134" s="79"/>
      <c r="K134" s="79"/>
    </row>
    <row r="135" spans="10:13">
      <c r="J135" s="79"/>
      <c r="K135" s="79"/>
    </row>
    <row r="136" spans="10:13">
      <c r="J136" s="79"/>
      <c r="K136" s="79"/>
    </row>
    <row r="137" spans="10:13">
      <c r="J137" s="79"/>
      <c r="K137" s="79"/>
    </row>
    <row r="138" spans="10:13">
      <c r="J138" s="79"/>
      <c r="K138" s="79"/>
    </row>
    <row r="139" spans="10:13">
      <c r="J139" s="79"/>
      <c r="K139" s="79"/>
      <c r="L139" s="79"/>
      <c r="M139" s="79"/>
    </row>
    <row r="140" spans="10:13">
      <c r="J140" s="79"/>
      <c r="K140" s="79"/>
    </row>
    <row r="141" spans="10:13">
      <c r="J141" s="79"/>
      <c r="K141" s="79"/>
    </row>
    <row r="142" spans="10:13">
      <c r="J142" s="79"/>
      <c r="K142" s="79"/>
    </row>
    <row r="143" spans="10:13">
      <c r="J143" s="79"/>
      <c r="K143" s="79"/>
    </row>
    <row r="144" spans="10:13">
      <c r="J144" s="79"/>
      <c r="K144" s="79"/>
    </row>
    <row r="145" spans="10:13">
      <c r="J145" s="79"/>
      <c r="K145" s="79"/>
    </row>
    <row r="146" spans="10:13">
      <c r="J146" s="79"/>
      <c r="K146" s="79"/>
      <c r="L146" s="79"/>
      <c r="M146" s="79"/>
    </row>
    <row r="147" spans="10:13">
      <c r="J147" s="79"/>
      <c r="K147" s="79"/>
    </row>
    <row r="148" spans="10:13">
      <c r="J148" s="79"/>
      <c r="K148" s="79"/>
    </row>
    <row r="149" spans="10:13">
      <c r="J149" s="79"/>
      <c r="K149" s="79"/>
    </row>
    <row r="150" spans="10:13">
      <c r="J150" s="79"/>
      <c r="K150" s="79"/>
    </row>
    <row r="151" spans="10:13">
      <c r="J151" s="79"/>
      <c r="K151" s="79"/>
    </row>
    <row r="152" spans="10:13">
      <c r="J152" s="79"/>
      <c r="K152" s="79"/>
    </row>
    <row r="153" spans="10:13">
      <c r="J153" s="79"/>
      <c r="K153" s="79"/>
      <c r="L153" s="79"/>
      <c r="M153" s="79"/>
    </row>
    <row r="154" spans="10:13">
      <c r="J154" s="79"/>
      <c r="K154" s="79"/>
    </row>
    <row r="155" spans="10:13">
      <c r="J155" s="79"/>
      <c r="K155" s="79"/>
    </row>
    <row r="156" spans="10:13">
      <c r="J156" s="79"/>
      <c r="K156" s="79"/>
    </row>
    <row r="157" spans="10:13">
      <c r="J157" s="79"/>
      <c r="K157" s="79"/>
    </row>
    <row r="158" spans="10:13">
      <c r="J158" s="79"/>
      <c r="K158" s="79"/>
    </row>
    <row r="159" spans="10:13">
      <c r="J159" s="79"/>
      <c r="K159" s="79"/>
    </row>
    <row r="160" spans="10:13">
      <c r="J160" s="79"/>
      <c r="K160" s="79"/>
      <c r="L160" s="79"/>
      <c r="M160" s="79"/>
    </row>
    <row r="161" spans="10:13">
      <c r="J161" s="79"/>
      <c r="K161" s="79"/>
    </row>
    <row r="162" spans="10:13">
      <c r="J162" s="79"/>
      <c r="K162" s="79"/>
    </row>
    <row r="163" spans="10:13">
      <c r="J163" s="79"/>
      <c r="K163" s="79"/>
    </row>
    <row r="164" spans="10:13">
      <c r="J164" s="79"/>
      <c r="K164" s="79"/>
    </row>
    <row r="165" spans="10:13">
      <c r="J165" s="79"/>
      <c r="K165" s="79"/>
    </row>
    <row r="166" spans="10:13">
      <c r="J166" s="79"/>
      <c r="K166" s="79"/>
    </row>
    <row r="167" spans="10:13">
      <c r="J167" s="79"/>
      <c r="K167" s="79"/>
      <c r="L167" s="79"/>
      <c r="M167" s="79"/>
    </row>
    <row r="168" spans="10:13">
      <c r="J168" s="79"/>
      <c r="K168" s="79"/>
    </row>
    <row r="169" spans="10:13">
      <c r="J169" s="79"/>
      <c r="K169" s="79"/>
    </row>
    <row r="170" spans="10:13">
      <c r="J170" s="79"/>
      <c r="K170" s="79"/>
    </row>
    <row r="171" spans="10:13">
      <c r="J171" s="79"/>
      <c r="K171" s="79"/>
    </row>
    <row r="172" spans="10:13">
      <c r="J172" s="79"/>
      <c r="K172" s="79"/>
    </row>
    <row r="173" spans="10:13">
      <c r="J173" s="79"/>
      <c r="K173" s="79"/>
    </row>
    <row r="174" spans="10:13">
      <c r="J174" s="79"/>
      <c r="K174" s="79"/>
      <c r="L174" s="79"/>
      <c r="M174" s="79"/>
    </row>
    <row r="175" spans="10:13">
      <c r="J175" s="79"/>
      <c r="K175" s="79"/>
    </row>
    <row r="176" spans="10:13">
      <c r="J176" s="79"/>
      <c r="K176" s="79"/>
    </row>
    <row r="177" spans="10:13">
      <c r="J177" s="79"/>
      <c r="K177" s="79"/>
    </row>
    <row r="178" spans="10:13">
      <c r="J178" s="79"/>
      <c r="K178" s="79"/>
    </row>
    <row r="179" spans="10:13">
      <c r="J179" s="79"/>
      <c r="K179" s="79"/>
    </row>
    <row r="180" spans="10:13">
      <c r="J180" s="79"/>
      <c r="K180" s="79"/>
    </row>
    <row r="181" spans="10:13">
      <c r="J181" s="79"/>
      <c r="K181" s="79"/>
      <c r="L181" s="79"/>
      <c r="M181" s="79"/>
    </row>
    <row r="182" spans="10:13">
      <c r="J182" s="79"/>
      <c r="K182" s="79"/>
    </row>
    <row r="183" spans="10:13">
      <c r="J183" s="79"/>
      <c r="K183" s="79"/>
    </row>
    <row r="184" spans="10:13">
      <c r="J184" s="79"/>
      <c r="K184" s="79"/>
    </row>
    <row r="185" spans="10:13">
      <c r="J185" s="79"/>
      <c r="K185" s="79"/>
    </row>
    <row r="186" spans="10:13">
      <c r="J186" s="79"/>
      <c r="K186" s="79"/>
    </row>
    <row r="187" spans="10:13">
      <c r="J187" s="79"/>
      <c r="K187" s="79"/>
    </row>
    <row r="188" spans="10:13">
      <c r="J188" s="79"/>
      <c r="K188" s="79"/>
      <c r="L188" s="79"/>
      <c r="M188" s="79"/>
    </row>
    <row r="189" spans="10:13">
      <c r="J189" s="79"/>
      <c r="K189" s="79"/>
    </row>
    <row r="190" spans="10:13">
      <c r="J190" s="79"/>
      <c r="K190" s="79"/>
    </row>
    <row r="191" spans="10:13">
      <c r="J191" s="79"/>
      <c r="K191" s="79"/>
    </row>
    <row r="192" spans="10:13">
      <c r="J192" s="79"/>
      <c r="K192" s="79"/>
    </row>
    <row r="193" spans="10:13">
      <c r="J193" s="79"/>
      <c r="K193" s="79"/>
    </row>
    <row r="194" spans="10:13">
      <c r="J194" s="79"/>
      <c r="K194" s="79"/>
    </row>
    <row r="195" spans="10:13">
      <c r="J195" s="79"/>
      <c r="K195" s="79"/>
      <c r="L195" s="79"/>
      <c r="M195" s="79"/>
    </row>
    <row r="196" spans="10:13">
      <c r="J196" s="79"/>
      <c r="K196" s="79"/>
    </row>
    <row r="197" spans="10:13">
      <c r="J197" s="79"/>
      <c r="K197" s="79"/>
    </row>
    <row r="198" spans="10:13">
      <c r="J198" s="79"/>
      <c r="K198" s="79"/>
    </row>
    <row r="199" spans="10:13">
      <c r="J199" s="79"/>
      <c r="K199" s="79"/>
    </row>
    <row r="200" spans="10:13">
      <c r="J200" s="79"/>
      <c r="K200" s="79"/>
    </row>
    <row r="201" spans="10:13">
      <c r="J201" s="79"/>
      <c r="K201" s="79"/>
    </row>
    <row r="202" spans="10:13">
      <c r="J202" s="79"/>
      <c r="K202" s="79"/>
      <c r="L202" s="79"/>
      <c r="M202" s="79"/>
    </row>
    <row r="203" spans="10:13">
      <c r="J203" s="79"/>
      <c r="K203" s="79"/>
    </row>
    <row r="204" spans="10:13">
      <c r="J204" s="79"/>
      <c r="K204" s="79"/>
    </row>
    <row r="205" spans="10:13">
      <c r="J205" s="79"/>
      <c r="K205" s="79"/>
    </row>
    <row r="206" spans="10:13">
      <c r="J206" s="79"/>
      <c r="K206" s="79"/>
    </row>
    <row r="207" spans="10:13">
      <c r="J207" s="79"/>
      <c r="K207" s="79"/>
    </row>
    <row r="208" spans="10:13">
      <c r="J208" s="79"/>
      <c r="K208" s="79"/>
    </row>
    <row r="209" spans="10:13">
      <c r="J209" s="79"/>
      <c r="K209" s="79"/>
      <c r="L209" s="79"/>
      <c r="M209" s="79"/>
    </row>
    <row r="210" spans="10:13">
      <c r="J210" s="79"/>
      <c r="K210" s="79"/>
    </row>
    <row r="211" spans="10:13">
      <c r="J211" s="79"/>
      <c r="K211" s="79"/>
    </row>
    <row r="212" spans="10:13">
      <c r="J212" s="79"/>
      <c r="K212" s="79"/>
    </row>
    <row r="213" spans="10:13">
      <c r="J213" s="79"/>
      <c r="K213" s="79"/>
    </row>
    <row r="214" spans="10:13">
      <c r="J214" s="79"/>
      <c r="K214" s="79"/>
    </row>
    <row r="215" spans="10:13">
      <c r="J215" s="79"/>
      <c r="K215" s="79"/>
    </row>
    <row r="216" spans="10:13">
      <c r="J216" s="79"/>
      <c r="K216" s="79"/>
      <c r="L216" s="79"/>
      <c r="M216" s="79"/>
    </row>
    <row r="217" spans="10:13">
      <c r="J217" s="79"/>
      <c r="K217" s="79"/>
    </row>
    <row r="218" spans="10:13">
      <c r="J218" s="79"/>
      <c r="K218" s="79"/>
    </row>
    <row r="219" spans="10:13">
      <c r="J219" s="79"/>
      <c r="K219" s="79"/>
    </row>
    <row r="220" spans="10:13">
      <c r="J220" s="79"/>
      <c r="K220" s="79"/>
    </row>
    <row r="221" spans="10:13">
      <c r="J221" s="79"/>
      <c r="K221" s="79"/>
    </row>
    <row r="222" spans="10:13">
      <c r="J222" s="79"/>
      <c r="K222" s="79"/>
    </row>
    <row r="223" spans="10:13">
      <c r="J223" s="79"/>
      <c r="K223" s="79"/>
      <c r="L223" s="79"/>
      <c r="M223" s="79"/>
    </row>
    <row r="224" spans="10:13">
      <c r="J224" s="79"/>
      <c r="K224" s="79"/>
    </row>
    <row r="225" spans="10:13">
      <c r="J225" s="79"/>
      <c r="K225" s="79"/>
    </row>
    <row r="226" spans="10:13">
      <c r="J226" s="79"/>
      <c r="K226" s="79"/>
    </row>
    <row r="227" spans="10:13">
      <c r="J227" s="79"/>
      <c r="K227" s="79"/>
    </row>
    <row r="228" spans="10:13">
      <c r="J228" s="79"/>
      <c r="K228" s="79"/>
    </row>
    <row r="229" spans="10:13">
      <c r="J229" s="79"/>
      <c r="K229" s="79"/>
    </row>
    <row r="230" spans="10:13">
      <c r="J230" s="79"/>
      <c r="K230" s="79"/>
      <c r="L230" s="79"/>
      <c r="M230" s="79"/>
    </row>
    <row r="231" spans="10:13">
      <c r="J231" s="79"/>
      <c r="K231" s="79"/>
    </row>
    <row r="232" spans="10:13">
      <c r="J232" s="79"/>
      <c r="K232" s="79"/>
    </row>
    <row r="233" spans="10:13">
      <c r="J233" s="79"/>
      <c r="K233" s="79"/>
    </row>
    <row r="234" spans="10:13">
      <c r="J234" s="79"/>
      <c r="K234" s="79"/>
    </row>
    <row r="235" spans="10:13">
      <c r="J235" s="79"/>
      <c r="K235" s="79"/>
    </row>
    <row r="236" spans="10:13">
      <c r="J236" s="79"/>
      <c r="K236" s="79"/>
    </row>
    <row r="237" spans="10:13">
      <c r="J237" s="79"/>
      <c r="K237" s="79"/>
      <c r="L237" s="79"/>
      <c r="M237" s="79"/>
    </row>
    <row r="238" spans="10:13">
      <c r="J238" s="79"/>
      <c r="K238" s="79"/>
    </row>
    <row r="239" spans="10:13">
      <c r="J239" s="79"/>
      <c r="K239" s="79"/>
    </row>
    <row r="240" spans="10:13">
      <c r="J240" s="79"/>
      <c r="K240" s="79"/>
    </row>
    <row r="241" spans="10:13">
      <c r="J241" s="79"/>
      <c r="K241" s="79"/>
    </row>
    <row r="242" spans="10:13">
      <c r="J242" s="79"/>
      <c r="K242" s="79"/>
    </row>
    <row r="243" spans="10:13">
      <c r="J243" s="79"/>
      <c r="K243" s="79"/>
    </row>
    <row r="244" spans="10:13">
      <c r="J244" s="79"/>
      <c r="K244" s="79"/>
      <c r="L244" s="79"/>
      <c r="M244" s="79"/>
    </row>
    <row r="245" spans="10:13">
      <c r="J245" s="79"/>
      <c r="K245" s="79"/>
    </row>
    <row r="246" spans="10:13">
      <c r="J246" s="79"/>
      <c r="K246" s="79"/>
    </row>
    <row r="247" spans="10:13">
      <c r="J247" s="79"/>
      <c r="K247" s="79"/>
    </row>
    <row r="248" spans="10:13">
      <c r="J248" s="79"/>
      <c r="K248" s="79"/>
    </row>
    <row r="249" spans="10:13">
      <c r="J249" s="79"/>
      <c r="K249" s="79"/>
    </row>
    <row r="250" spans="10:13">
      <c r="J250" s="79"/>
      <c r="K250" s="79"/>
    </row>
    <row r="251" spans="10:13">
      <c r="J251" s="79"/>
      <c r="K251" s="79"/>
      <c r="L251" s="79"/>
      <c r="M251" s="79"/>
    </row>
    <row r="252" spans="10:13">
      <c r="J252" s="79"/>
      <c r="K252" s="79"/>
    </row>
    <row r="253" spans="10:13">
      <c r="J253" s="79"/>
      <c r="K253" s="79"/>
    </row>
    <row r="254" spans="10:13">
      <c r="J254" s="79"/>
      <c r="K254" s="79"/>
    </row>
    <row r="255" spans="10:13">
      <c r="J255" s="79"/>
      <c r="K255" s="79"/>
    </row>
    <row r="256" spans="10:13">
      <c r="J256" s="79"/>
      <c r="K256" s="79"/>
    </row>
    <row r="257" spans="10:13">
      <c r="J257" s="79"/>
      <c r="K257" s="79"/>
    </row>
    <row r="258" spans="10:13">
      <c r="J258" s="79"/>
      <c r="K258" s="79"/>
      <c r="L258" s="79"/>
      <c r="M258" s="79"/>
    </row>
    <row r="259" spans="10:13">
      <c r="J259" s="79"/>
      <c r="K259" s="79"/>
    </row>
    <row r="260" spans="10:13">
      <c r="J260" s="79"/>
      <c r="K260" s="79"/>
    </row>
    <row r="261" spans="10:13">
      <c r="J261" s="79"/>
      <c r="K261" s="79"/>
    </row>
    <row r="262" spans="10:13">
      <c r="J262" s="79"/>
      <c r="K262" s="79"/>
    </row>
    <row r="263" spans="10:13">
      <c r="J263" s="79"/>
      <c r="K263" s="79"/>
    </row>
    <row r="264" spans="10:13">
      <c r="J264" s="79"/>
      <c r="K264" s="79"/>
    </row>
    <row r="265" spans="10:13">
      <c r="J265" s="79"/>
      <c r="K265" s="79"/>
      <c r="L265" s="79"/>
      <c r="M265" s="79"/>
    </row>
    <row r="266" spans="10:13">
      <c r="J266" s="79"/>
      <c r="K266" s="79"/>
    </row>
    <row r="267" spans="10:13">
      <c r="J267" s="79"/>
      <c r="K267" s="79"/>
    </row>
    <row r="268" spans="10:13">
      <c r="J268" s="79"/>
      <c r="K268" s="79"/>
    </row>
    <row r="269" spans="10:13">
      <c r="J269" s="79"/>
      <c r="K269" s="79"/>
    </row>
    <row r="270" spans="10:13">
      <c r="J270" s="79"/>
      <c r="K270" s="79"/>
    </row>
    <row r="271" spans="10:13">
      <c r="J271" s="79"/>
      <c r="K271" s="79"/>
    </row>
    <row r="272" spans="10:13">
      <c r="J272" s="79"/>
      <c r="K272" s="79"/>
      <c r="L272" s="79"/>
      <c r="M272" s="79"/>
    </row>
    <row r="273" spans="5:13">
      <c r="J273" s="79"/>
      <c r="K273" s="79"/>
    </row>
    <row r="274" spans="5:13">
      <c r="J274" s="79"/>
      <c r="K274" s="79"/>
    </row>
    <row r="275" spans="5:13">
      <c r="J275" s="79"/>
      <c r="K275" s="79"/>
    </row>
    <row r="276" spans="5:13">
      <c r="J276" s="79"/>
      <c r="K276" s="79"/>
    </row>
    <row r="277" spans="5:13">
      <c r="J277" s="79"/>
      <c r="K277" s="79"/>
    </row>
    <row r="278" spans="5:13">
      <c r="J278" s="79"/>
      <c r="K278" s="79"/>
    </row>
    <row r="279" spans="5:13">
      <c r="J279" s="79"/>
      <c r="K279" s="79"/>
      <c r="L279" s="79"/>
      <c r="M279" s="79"/>
    </row>
    <row r="280" spans="5:13">
      <c r="J280" s="79"/>
      <c r="K280" s="79"/>
    </row>
    <row r="281" spans="5:13">
      <c r="J281" s="79"/>
      <c r="K281" s="79"/>
    </row>
    <row r="282" spans="5:13">
      <c r="J282" s="79"/>
      <c r="K282" s="79"/>
    </row>
    <row r="283" spans="5:13">
      <c r="J283" s="79"/>
      <c r="K283" s="79"/>
    </row>
    <row r="284" spans="5:13">
      <c r="J284" s="79"/>
      <c r="K284" s="79"/>
    </row>
    <row r="285" spans="5:13">
      <c r="J285" s="79"/>
      <c r="K285" s="79"/>
    </row>
    <row r="286" spans="5:13">
      <c r="J286" s="79"/>
      <c r="K286" s="79"/>
      <c r="L286" s="79"/>
      <c r="M286" s="79"/>
    </row>
    <row r="287" spans="5:13">
      <c r="E287" s="79"/>
      <c r="F287" s="79"/>
      <c r="G287" s="79"/>
      <c r="H287" s="79"/>
      <c r="I287" s="79"/>
      <c r="J287" s="79"/>
      <c r="K287" s="79"/>
    </row>
    <row r="288" spans="5:13">
      <c r="E288" s="79"/>
      <c r="F288" s="79"/>
      <c r="G288" s="79"/>
      <c r="H288" s="79"/>
      <c r="I288" s="79"/>
      <c r="J288" s="79"/>
      <c r="K288" s="79"/>
    </row>
    <row r="289" spans="5:13">
      <c r="E289" s="79"/>
      <c r="F289" s="79"/>
      <c r="G289" s="79"/>
      <c r="H289" s="79"/>
      <c r="I289" s="79"/>
      <c r="J289" s="79"/>
      <c r="K289" s="79"/>
    </row>
    <row r="290" spans="5:13">
      <c r="E290" s="79"/>
      <c r="F290" s="79"/>
      <c r="G290" s="79"/>
      <c r="H290" s="79"/>
      <c r="I290" s="79"/>
      <c r="J290" s="79"/>
      <c r="K290" s="79"/>
    </row>
    <row r="291" spans="5:13">
      <c r="E291" s="79"/>
      <c r="F291" s="79"/>
      <c r="G291" s="79"/>
      <c r="H291" s="79"/>
      <c r="I291" s="79"/>
      <c r="J291" s="79"/>
      <c r="K291" s="79"/>
    </row>
    <row r="292" spans="5:13">
      <c r="E292" s="79"/>
      <c r="F292" s="79"/>
      <c r="G292" s="79"/>
      <c r="H292" s="79"/>
      <c r="I292" s="79"/>
      <c r="J292" s="79"/>
      <c r="K292" s="79"/>
    </row>
    <row r="293" spans="5:13">
      <c r="E293" s="79"/>
      <c r="F293" s="79"/>
      <c r="G293" s="79"/>
      <c r="H293" s="79"/>
      <c r="I293" s="79"/>
      <c r="J293" s="79"/>
      <c r="K293" s="79"/>
      <c r="L293" s="79"/>
      <c r="M293" s="79"/>
    </row>
    <row r="294" spans="5:13">
      <c r="E294" s="79"/>
      <c r="F294" s="79"/>
      <c r="G294" s="79"/>
      <c r="H294" s="79"/>
      <c r="I294" s="79"/>
      <c r="J294" s="79"/>
      <c r="K294" s="79"/>
    </row>
    <row r="295" spans="5:13">
      <c r="E295" s="79"/>
      <c r="F295" s="79"/>
      <c r="G295" s="79"/>
      <c r="H295" s="79"/>
      <c r="I295" s="79"/>
      <c r="J295" s="79"/>
      <c r="K295" s="79"/>
    </row>
    <row r="296" spans="5:13">
      <c r="E296" s="79"/>
      <c r="F296" s="79"/>
      <c r="G296" s="79"/>
      <c r="H296" s="79"/>
      <c r="I296" s="79"/>
      <c r="J296" s="79"/>
      <c r="K296" s="79"/>
    </row>
    <row r="297" spans="5:13">
      <c r="E297" s="79"/>
      <c r="F297" s="79"/>
      <c r="G297" s="79"/>
      <c r="H297" s="79"/>
      <c r="I297" s="79"/>
      <c r="J297" s="79"/>
      <c r="K297" s="79"/>
    </row>
    <row r="298" spans="5:13">
      <c r="E298" s="79"/>
      <c r="F298" s="79"/>
      <c r="G298" s="79"/>
      <c r="H298" s="79"/>
      <c r="I298" s="79"/>
      <c r="J298" s="79"/>
      <c r="K298" s="79"/>
    </row>
    <row r="299" spans="5:13">
      <c r="E299" s="79"/>
      <c r="F299" s="79"/>
      <c r="G299" s="79"/>
      <c r="H299" s="79"/>
      <c r="I299" s="79"/>
      <c r="J299" s="79"/>
      <c r="K299" s="79"/>
    </row>
    <row r="300" spans="5:13">
      <c r="E300" s="79"/>
      <c r="F300" s="79"/>
      <c r="G300" s="79"/>
      <c r="H300" s="79"/>
      <c r="I300" s="79"/>
      <c r="J300" s="79"/>
      <c r="K300" s="79"/>
      <c r="L300" s="79"/>
      <c r="M300" s="79"/>
    </row>
    <row r="301" spans="5:13">
      <c r="E301" s="79"/>
      <c r="F301" s="79"/>
      <c r="G301" s="79"/>
      <c r="H301" s="79"/>
      <c r="I301" s="79"/>
      <c r="J301" s="79"/>
      <c r="K301" s="79"/>
    </row>
    <row r="302" spans="5:13">
      <c r="E302" s="79"/>
      <c r="F302" s="79"/>
      <c r="G302" s="79"/>
      <c r="H302" s="79"/>
      <c r="I302" s="79"/>
      <c r="J302" s="79"/>
      <c r="K302" s="79"/>
    </row>
    <row r="303" spans="5:13">
      <c r="E303" s="79"/>
      <c r="F303" s="79"/>
      <c r="G303" s="79"/>
      <c r="H303" s="79"/>
      <c r="I303" s="79"/>
      <c r="J303" s="79"/>
      <c r="K303" s="79"/>
    </row>
    <row r="304" spans="5:13">
      <c r="E304" s="79"/>
      <c r="F304" s="79"/>
      <c r="G304" s="79"/>
      <c r="H304" s="79"/>
      <c r="I304" s="79"/>
      <c r="J304" s="79"/>
      <c r="K304" s="79"/>
    </row>
    <row r="305" spans="5:13">
      <c r="E305" s="79"/>
      <c r="F305" s="79"/>
      <c r="G305" s="79"/>
      <c r="H305" s="79"/>
      <c r="I305" s="79"/>
      <c r="J305" s="79"/>
      <c r="K305" s="79"/>
    </row>
    <row r="306" spans="5:13">
      <c r="E306" s="79"/>
      <c r="F306" s="79"/>
      <c r="G306" s="79"/>
      <c r="H306" s="79"/>
      <c r="I306" s="79"/>
      <c r="J306" s="79"/>
      <c r="K306" s="79"/>
    </row>
    <row r="307" spans="5:13">
      <c r="E307" s="79"/>
      <c r="F307" s="79"/>
      <c r="G307" s="79"/>
      <c r="H307" s="79"/>
      <c r="I307" s="79"/>
      <c r="J307" s="79"/>
      <c r="K307" s="79"/>
      <c r="L307" s="79"/>
      <c r="M307" s="79"/>
    </row>
    <row r="308" spans="5:13">
      <c r="E308" s="79"/>
      <c r="F308" s="79"/>
      <c r="G308" s="79"/>
      <c r="H308" s="79"/>
      <c r="I308" s="79"/>
      <c r="J308" s="79"/>
      <c r="K308" s="79"/>
    </row>
    <row r="309" spans="5:13">
      <c r="E309" s="79"/>
      <c r="F309" s="79"/>
      <c r="G309" s="79"/>
      <c r="H309" s="79"/>
      <c r="I309" s="79"/>
      <c r="J309" s="79"/>
      <c r="K309" s="79"/>
    </row>
    <row r="310" spans="5:13">
      <c r="E310" s="79"/>
      <c r="F310" s="79"/>
      <c r="G310" s="79"/>
      <c r="H310" s="79"/>
      <c r="I310" s="79"/>
      <c r="J310" s="79"/>
      <c r="K310" s="79"/>
    </row>
    <row r="311" spans="5:13">
      <c r="E311" s="79"/>
      <c r="F311" s="79"/>
      <c r="G311" s="79"/>
      <c r="H311" s="79"/>
      <c r="I311" s="79"/>
      <c r="J311" s="79"/>
      <c r="K311" s="79"/>
    </row>
    <row r="312" spans="5:13">
      <c r="E312" s="79"/>
      <c r="F312" s="79"/>
      <c r="G312" s="79"/>
      <c r="H312" s="79"/>
      <c r="I312" s="79"/>
      <c r="J312" s="79"/>
      <c r="K312" s="79"/>
    </row>
    <row r="313" spans="5:13">
      <c r="E313" s="79"/>
      <c r="F313" s="79"/>
      <c r="G313" s="79"/>
      <c r="H313" s="79"/>
      <c r="I313" s="79"/>
      <c r="J313" s="79"/>
      <c r="K313" s="79"/>
    </row>
    <row r="314" spans="5:13">
      <c r="E314" s="79"/>
      <c r="F314" s="79"/>
      <c r="G314" s="79"/>
      <c r="H314" s="79"/>
      <c r="I314" s="79"/>
      <c r="J314" s="79"/>
      <c r="K314" s="79"/>
      <c r="L314" s="79"/>
      <c r="M314" s="79"/>
    </row>
    <row r="315" spans="5:13">
      <c r="E315" s="79"/>
      <c r="F315" s="79"/>
      <c r="G315" s="79"/>
      <c r="H315" s="79"/>
      <c r="I315" s="79"/>
      <c r="J315" s="79"/>
      <c r="K315" s="79"/>
    </row>
    <row r="316" spans="5:13">
      <c r="E316" s="79"/>
      <c r="F316" s="79"/>
      <c r="G316" s="79"/>
      <c r="H316" s="79"/>
      <c r="I316" s="79"/>
      <c r="J316" s="79"/>
      <c r="K316" s="79"/>
    </row>
    <row r="317" spans="5:13">
      <c r="E317" s="79"/>
      <c r="F317" s="79"/>
      <c r="G317" s="79"/>
      <c r="H317" s="79"/>
      <c r="I317" s="79"/>
      <c r="J317" s="79"/>
      <c r="K317" s="79"/>
    </row>
    <row r="318" spans="5:13">
      <c r="E318" s="79"/>
      <c r="F318" s="79"/>
      <c r="G318" s="79"/>
      <c r="H318" s="79"/>
      <c r="I318" s="79"/>
      <c r="J318" s="79"/>
      <c r="K318" s="79"/>
    </row>
    <row r="319" spans="5:13">
      <c r="E319" s="79"/>
      <c r="F319" s="79"/>
      <c r="G319" s="79"/>
      <c r="H319" s="79"/>
      <c r="I319" s="79"/>
      <c r="J319" s="79"/>
      <c r="K319" s="79"/>
    </row>
    <row r="320" spans="5:13">
      <c r="E320" s="79"/>
      <c r="F320" s="79"/>
      <c r="G320" s="79"/>
      <c r="H320" s="79"/>
      <c r="I320" s="79"/>
      <c r="J320" s="79"/>
      <c r="K320" s="79"/>
    </row>
    <row r="321" spans="5:13">
      <c r="E321" s="79"/>
      <c r="F321" s="79"/>
      <c r="G321" s="79"/>
      <c r="H321" s="79"/>
      <c r="I321" s="79"/>
      <c r="J321" s="79"/>
      <c r="K321" s="79"/>
      <c r="L321" s="79"/>
      <c r="M321" s="79"/>
    </row>
    <row r="322" spans="5:13">
      <c r="E322" s="79"/>
      <c r="F322" s="79"/>
      <c r="G322" s="79"/>
      <c r="H322" s="79"/>
      <c r="I322" s="79"/>
      <c r="J322" s="79"/>
      <c r="K322" s="79"/>
    </row>
    <row r="323" spans="5:13">
      <c r="E323" s="79"/>
      <c r="F323" s="79"/>
      <c r="G323" s="79"/>
      <c r="H323" s="79"/>
      <c r="I323" s="79"/>
      <c r="J323" s="79"/>
      <c r="K323" s="79"/>
    </row>
    <row r="324" spans="5:13">
      <c r="E324" s="79"/>
      <c r="F324" s="79"/>
      <c r="G324" s="79"/>
      <c r="H324" s="79"/>
      <c r="I324" s="79"/>
      <c r="J324" s="79"/>
      <c r="K324" s="79"/>
    </row>
    <row r="325" spans="5:13">
      <c r="E325" s="79"/>
      <c r="F325" s="79"/>
      <c r="G325" s="79"/>
      <c r="H325" s="79"/>
      <c r="I325" s="79"/>
      <c r="J325" s="79"/>
      <c r="K325" s="79"/>
    </row>
    <row r="326" spans="5:13">
      <c r="E326" s="79"/>
      <c r="F326" s="79"/>
      <c r="G326" s="79"/>
      <c r="H326" s="79"/>
      <c r="I326" s="79"/>
      <c r="J326" s="79"/>
      <c r="K326" s="79"/>
    </row>
    <row r="327" spans="5:13">
      <c r="E327" s="79"/>
      <c r="F327" s="79"/>
      <c r="G327" s="79"/>
      <c r="H327" s="79"/>
      <c r="I327" s="79"/>
      <c r="J327" s="79"/>
      <c r="K327" s="79"/>
    </row>
    <row r="328" spans="5:13">
      <c r="E328" s="79"/>
      <c r="F328" s="79"/>
      <c r="G328" s="79"/>
      <c r="H328" s="79"/>
      <c r="I328" s="79"/>
      <c r="J328" s="79"/>
      <c r="K328" s="79"/>
      <c r="L328" s="79"/>
      <c r="M328" s="79"/>
    </row>
    <row r="329" spans="5:13">
      <c r="E329" s="79"/>
      <c r="F329" s="79"/>
      <c r="G329" s="79"/>
      <c r="H329" s="79"/>
      <c r="I329" s="79"/>
      <c r="J329" s="79"/>
      <c r="K329" s="79"/>
    </row>
    <row r="330" spans="5:13">
      <c r="E330" s="79"/>
      <c r="F330" s="79"/>
      <c r="G330" s="79"/>
      <c r="H330" s="79"/>
      <c r="I330" s="79"/>
      <c r="J330" s="79"/>
      <c r="K330" s="79"/>
    </row>
    <row r="331" spans="5:13">
      <c r="E331" s="79"/>
      <c r="F331" s="79"/>
      <c r="G331" s="79"/>
      <c r="H331" s="79"/>
      <c r="I331" s="79"/>
      <c r="J331" s="79"/>
      <c r="K331" s="79"/>
    </row>
    <row r="332" spans="5:13">
      <c r="E332" s="79"/>
      <c r="F332" s="79"/>
      <c r="G332" s="79"/>
      <c r="H332" s="79"/>
      <c r="I332" s="79"/>
      <c r="J332" s="79"/>
      <c r="K332" s="79"/>
    </row>
    <row r="333" spans="5:13">
      <c r="E333" s="79"/>
      <c r="F333" s="79"/>
      <c r="G333" s="79"/>
      <c r="H333" s="79"/>
      <c r="I333" s="79"/>
      <c r="J333" s="79"/>
      <c r="K333" s="79"/>
    </row>
    <row r="334" spans="5:13">
      <c r="E334" s="79"/>
      <c r="F334" s="79"/>
      <c r="G334" s="79"/>
      <c r="H334" s="79"/>
      <c r="I334" s="79"/>
      <c r="J334" s="79"/>
      <c r="K334" s="79"/>
    </row>
    <row r="335" spans="5:13">
      <c r="E335" s="79"/>
      <c r="F335" s="79"/>
      <c r="G335" s="79"/>
      <c r="H335" s="79"/>
      <c r="I335" s="79"/>
      <c r="J335" s="79"/>
      <c r="K335" s="79"/>
      <c r="L335" s="79"/>
      <c r="M335" s="79"/>
    </row>
    <row r="336" spans="5:13">
      <c r="E336" s="79"/>
      <c r="F336" s="79"/>
      <c r="G336" s="79"/>
      <c r="H336" s="79"/>
      <c r="I336" s="79"/>
      <c r="J336" s="79"/>
      <c r="K336" s="79"/>
    </row>
    <row r="337" spans="5:13">
      <c r="E337" s="79"/>
      <c r="F337" s="79"/>
      <c r="G337" s="79"/>
      <c r="H337" s="79"/>
      <c r="I337" s="79"/>
      <c r="J337" s="79"/>
      <c r="K337" s="79"/>
    </row>
    <row r="338" spans="5:13">
      <c r="E338" s="79"/>
      <c r="F338" s="79"/>
      <c r="G338" s="79"/>
      <c r="H338" s="79"/>
      <c r="I338" s="79"/>
      <c r="J338" s="79"/>
      <c r="K338" s="79"/>
    </row>
    <row r="339" spans="5:13">
      <c r="E339" s="79"/>
      <c r="F339" s="79"/>
      <c r="G339" s="79"/>
      <c r="H339" s="79"/>
      <c r="I339" s="79"/>
      <c r="J339" s="79"/>
      <c r="K339" s="79"/>
    </row>
    <row r="340" spans="5:13">
      <c r="E340" s="79"/>
      <c r="F340" s="79"/>
      <c r="G340" s="79"/>
      <c r="H340" s="79"/>
      <c r="I340" s="79"/>
      <c r="J340" s="79"/>
      <c r="K340" s="79"/>
    </row>
    <row r="341" spans="5:13">
      <c r="E341" s="79"/>
      <c r="F341" s="79"/>
      <c r="G341" s="79"/>
      <c r="H341" s="79"/>
      <c r="I341" s="79"/>
      <c r="J341" s="79"/>
      <c r="K341" s="79"/>
    </row>
    <row r="342" spans="5:13">
      <c r="E342" s="79"/>
      <c r="F342" s="79"/>
      <c r="G342" s="79"/>
      <c r="H342" s="79"/>
      <c r="I342" s="79"/>
      <c r="J342" s="79"/>
      <c r="K342" s="79"/>
      <c r="L342" s="79"/>
      <c r="M342" s="79"/>
    </row>
    <row r="343" spans="5:13">
      <c r="E343" s="79"/>
      <c r="F343" s="79"/>
      <c r="G343" s="79"/>
      <c r="H343" s="79"/>
      <c r="I343" s="79"/>
      <c r="J343" s="79"/>
      <c r="K343" s="79"/>
    </row>
    <row r="344" spans="5:13">
      <c r="E344" s="79"/>
      <c r="F344" s="79"/>
      <c r="G344" s="79"/>
      <c r="H344" s="79"/>
      <c r="I344" s="79"/>
      <c r="J344" s="79"/>
      <c r="K344" s="79"/>
    </row>
    <row r="345" spans="5:13">
      <c r="E345" s="79"/>
      <c r="F345" s="79"/>
      <c r="G345" s="79"/>
      <c r="H345" s="79"/>
      <c r="I345" s="79"/>
      <c r="J345" s="79"/>
      <c r="K345" s="79"/>
    </row>
    <row r="346" spans="5:13">
      <c r="E346" s="79"/>
      <c r="F346" s="79"/>
      <c r="G346" s="79"/>
      <c r="H346" s="79"/>
      <c r="I346" s="79"/>
      <c r="J346" s="79"/>
      <c r="K346" s="79"/>
    </row>
    <row r="347" spans="5:13">
      <c r="E347" s="79"/>
      <c r="F347" s="79"/>
      <c r="G347" s="79"/>
      <c r="H347" s="79"/>
      <c r="I347" s="79"/>
      <c r="J347" s="79"/>
      <c r="K347" s="79"/>
    </row>
    <row r="348" spans="5:13">
      <c r="E348" s="79"/>
      <c r="F348" s="79"/>
      <c r="G348" s="79"/>
      <c r="H348" s="79"/>
      <c r="I348" s="79"/>
      <c r="J348" s="79"/>
      <c r="K348" s="79"/>
    </row>
    <row r="349" spans="5:13">
      <c r="E349" s="79"/>
      <c r="F349" s="79"/>
      <c r="G349" s="79"/>
      <c r="H349" s="79"/>
      <c r="I349" s="79"/>
      <c r="J349" s="79"/>
      <c r="K349" s="79"/>
      <c r="L349" s="79"/>
      <c r="M349" s="79"/>
    </row>
    <row r="350" spans="5:13">
      <c r="E350" s="79"/>
      <c r="F350" s="79"/>
      <c r="G350" s="79"/>
      <c r="H350" s="79"/>
      <c r="I350" s="79"/>
      <c r="J350" s="79"/>
      <c r="K350" s="79"/>
    </row>
    <row r="351" spans="5:13">
      <c r="E351" s="79"/>
      <c r="F351" s="79"/>
      <c r="G351" s="79"/>
      <c r="H351" s="79"/>
      <c r="I351" s="79"/>
      <c r="J351" s="79"/>
      <c r="K351" s="79"/>
    </row>
    <row r="352" spans="5:13">
      <c r="E352" s="79"/>
      <c r="F352" s="79"/>
      <c r="G352" s="79"/>
      <c r="H352" s="79"/>
      <c r="I352" s="79"/>
      <c r="J352" s="79"/>
      <c r="K352" s="79"/>
    </row>
    <row r="353" spans="5:13">
      <c r="E353" s="79"/>
      <c r="F353" s="79"/>
      <c r="G353" s="79"/>
      <c r="H353" s="79"/>
      <c r="I353" s="79"/>
      <c r="J353" s="79"/>
      <c r="K353" s="79"/>
    </row>
    <row r="354" spans="5:13">
      <c r="E354" s="79"/>
      <c r="F354" s="79"/>
      <c r="G354" s="79"/>
      <c r="H354" s="79"/>
      <c r="I354" s="79"/>
      <c r="J354" s="79"/>
      <c r="K354" s="79"/>
    </row>
    <row r="355" spans="5:13">
      <c r="E355" s="79"/>
      <c r="F355" s="79"/>
      <c r="G355" s="79"/>
      <c r="H355" s="79"/>
      <c r="I355" s="79"/>
      <c r="J355" s="79"/>
      <c r="K355" s="79"/>
    </row>
    <row r="356" spans="5:13">
      <c r="E356" s="79"/>
      <c r="F356" s="79"/>
      <c r="G356" s="79"/>
      <c r="H356" s="79"/>
      <c r="I356" s="79"/>
      <c r="J356" s="79"/>
      <c r="K356" s="79"/>
      <c r="L356" s="79"/>
      <c r="M356" s="79"/>
    </row>
    <row r="357" spans="5:13">
      <c r="E357" s="79"/>
      <c r="F357" s="79"/>
      <c r="G357" s="79"/>
      <c r="H357" s="79"/>
      <c r="I357" s="79"/>
      <c r="J357" s="79"/>
      <c r="K357" s="79"/>
    </row>
    <row r="358" spans="5:13">
      <c r="E358" s="79"/>
      <c r="F358" s="79"/>
      <c r="G358" s="79"/>
      <c r="H358" s="79"/>
      <c r="I358" s="79"/>
      <c r="J358" s="79"/>
      <c r="K358" s="79"/>
    </row>
    <row r="359" spans="5:13">
      <c r="E359" s="79"/>
      <c r="F359" s="79"/>
      <c r="G359" s="79"/>
      <c r="H359" s="79"/>
      <c r="I359" s="79"/>
      <c r="J359" s="79"/>
      <c r="K359" s="79"/>
    </row>
    <row r="360" spans="5:13">
      <c r="E360" s="79"/>
      <c r="F360" s="79"/>
      <c r="G360" s="79"/>
      <c r="H360" s="79"/>
      <c r="I360" s="79"/>
      <c r="J360" s="79"/>
      <c r="K360" s="79"/>
    </row>
    <row r="361" spans="5:13">
      <c r="E361" s="79"/>
      <c r="F361" s="79"/>
      <c r="G361" s="79"/>
      <c r="H361" s="79"/>
      <c r="I361" s="79"/>
      <c r="J361" s="79"/>
      <c r="K361" s="79"/>
    </row>
    <row r="362" spans="5:13">
      <c r="E362" s="79"/>
      <c r="F362" s="79"/>
      <c r="G362" s="79"/>
      <c r="H362" s="79"/>
      <c r="I362" s="79"/>
      <c r="J362" s="79"/>
      <c r="K362" s="79"/>
    </row>
    <row r="363" spans="5:13">
      <c r="E363" s="79"/>
      <c r="F363" s="79"/>
      <c r="G363" s="79"/>
      <c r="H363" s="79"/>
      <c r="I363" s="79"/>
      <c r="J363" s="79"/>
      <c r="K363" s="79"/>
      <c r="L363" s="79"/>
      <c r="M363" s="79"/>
    </row>
    <row r="364" spans="5:13">
      <c r="E364" s="79"/>
      <c r="F364" s="79"/>
      <c r="G364" s="79"/>
      <c r="H364" s="79"/>
      <c r="I364" s="79"/>
      <c r="J364" s="79"/>
      <c r="K364" s="79"/>
    </row>
    <row r="365" spans="5:13">
      <c r="E365" s="79"/>
      <c r="F365" s="79"/>
      <c r="G365" s="79"/>
      <c r="H365" s="79"/>
      <c r="I365" s="79"/>
      <c r="J365" s="79"/>
      <c r="K365" s="79"/>
    </row>
    <row r="366" spans="5:13">
      <c r="E366" s="79"/>
      <c r="F366" s="79"/>
      <c r="G366" s="79"/>
      <c r="H366" s="79"/>
      <c r="I366" s="79"/>
      <c r="J366" s="79"/>
      <c r="K366" s="79"/>
    </row>
    <row r="367" spans="5:13">
      <c r="E367" s="79"/>
      <c r="F367" s="79"/>
      <c r="G367" s="79"/>
      <c r="H367" s="79"/>
      <c r="I367" s="79"/>
      <c r="J367" s="79"/>
      <c r="K367" s="79"/>
    </row>
    <row r="368" spans="5:13">
      <c r="E368" s="79"/>
      <c r="F368" s="79"/>
      <c r="G368" s="79"/>
      <c r="H368" s="79"/>
      <c r="I368" s="79"/>
      <c r="J368" s="79"/>
      <c r="K368" s="79"/>
    </row>
    <row r="369" spans="5:13">
      <c r="E369" s="79"/>
      <c r="F369" s="79"/>
      <c r="G369" s="79"/>
      <c r="H369" s="79"/>
      <c r="I369" s="79"/>
      <c r="J369" s="79"/>
      <c r="K369" s="79"/>
    </row>
    <row r="370" spans="5:13">
      <c r="E370" s="79"/>
      <c r="F370" s="79"/>
      <c r="G370" s="79"/>
      <c r="H370" s="79"/>
      <c r="I370" s="79"/>
      <c r="J370" s="79"/>
      <c r="K370" s="79"/>
      <c r="L370" s="79"/>
      <c r="M370" s="79"/>
    </row>
    <row r="371" spans="5:13">
      <c r="E371" s="79"/>
      <c r="F371" s="79"/>
      <c r="G371" s="79"/>
      <c r="H371" s="79"/>
      <c r="I371" s="79"/>
      <c r="J371" s="79"/>
      <c r="K371" s="79"/>
    </row>
    <row r="372" spans="5:13">
      <c r="E372" s="79"/>
      <c r="F372" s="79"/>
      <c r="G372" s="79"/>
      <c r="H372" s="79"/>
      <c r="I372" s="79"/>
      <c r="J372" s="79"/>
      <c r="K372" s="79"/>
    </row>
    <row r="373" spans="5:13">
      <c r="E373" s="79"/>
      <c r="F373" s="79"/>
      <c r="G373" s="79"/>
      <c r="H373" s="79"/>
      <c r="I373" s="79"/>
      <c r="J373" s="79"/>
      <c r="K373" s="79"/>
    </row>
    <row r="374" spans="5:13">
      <c r="E374" s="79"/>
      <c r="F374" s="79"/>
      <c r="G374" s="79"/>
      <c r="H374" s="79"/>
      <c r="I374" s="79"/>
      <c r="J374" s="79"/>
      <c r="K374" s="79"/>
    </row>
    <row r="375" spans="5:13">
      <c r="E375" s="79"/>
      <c r="F375" s="79"/>
      <c r="G375" s="79"/>
      <c r="H375" s="79"/>
      <c r="I375" s="79"/>
      <c r="J375" s="79"/>
      <c r="K375" s="79"/>
    </row>
    <row r="376" spans="5:13">
      <c r="E376" s="79"/>
      <c r="F376" s="79"/>
      <c r="G376" s="79"/>
      <c r="H376" s="79"/>
      <c r="I376" s="79"/>
      <c r="J376" s="79"/>
      <c r="K376" s="79"/>
    </row>
    <row r="377" spans="5:13">
      <c r="E377" s="79"/>
      <c r="F377" s="79"/>
      <c r="G377" s="79"/>
      <c r="H377" s="79"/>
      <c r="I377" s="79"/>
      <c r="J377" s="79"/>
      <c r="K377" s="79"/>
      <c r="L377" s="79"/>
      <c r="M377" s="79"/>
    </row>
    <row r="378" spans="5:13">
      <c r="E378" s="79"/>
      <c r="F378" s="79"/>
      <c r="G378" s="79"/>
      <c r="H378" s="79"/>
      <c r="I378" s="79"/>
      <c r="J378" s="79"/>
      <c r="K378" s="79"/>
    </row>
    <row r="379" spans="5:13">
      <c r="E379" s="79"/>
      <c r="F379" s="79"/>
      <c r="G379" s="79"/>
      <c r="H379" s="79"/>
      <c r="I379" s="79"/>
      <c r="J379" s="79"/>
      <c r="K379" s="79"/>
    </row>
    <row r="380" spans="5:13">
      <c r="E380" s="79"/>
      <c r="F380" s="79"/>
      <c r="G380" s="79"/>
      <c r="H380" s="79"/>
      <c r="I380" s="79"/>
      <c r="J380" s="79"/>
      <c r="K380" s="79"/>
    </row>
    <row r="381" spans="5:13">
      <c r="E381" s="79"/>
      <c r="F381" s="79"/>
      <c r="G381" s="79"/>
      <c r="H381" s="79"/>
      <c r="I381" s="79"/>
      <c r="J381" s="79"/>
      <c r="K381" s="79"/>
    </row>
    <row r="382" spans="5:13">
      <c r="E382" s="79"/>
      <c r="F382" s="79"/>
      <c r="G382" s="79"/>
      <c r="H382" s="79"/>
      <c r="I382" s="79"/>
      <c r="J382" s="79"/>
      <c r="K382" s="79"/>
    </row>
    <row r="383" spans="5:13">
      <c r="E383" s="79"/>
      <c r="F383" s="79"/>
      <c r="G383" s="79"/>
      <c r="H383" s="79"/>
      <c r="I383" s="79"/>
      <c r="J383" s="79"/>
      <c r="K383" s="79"/>
    </row>
    <row r="384" spans="5:13">
      <c r="E384" s="79"/>
      <c r="F384" s="79"/>
      <c r="G384" s="79"/>
      <c r="H384" s="79"/>
      <c r="I384" s="79"/>
      <c r="J384" s="79"/>
      <c r="K384" s="79"/>
      <c r="L384" s="79"/>
      <c r="M384" s="79"/>
    </row>
    <row r="385" spans="5:13">
      <c r="E385" s="79"/>
      <c r="F385" s="79"/>
      <c r="G385" s="79"/>
      <c r="H385" s="79"/>
      <c r="I385" s="79"/>
      <c r="J385" s="79"/>
      <c r="K385" s="79"/>
    </row>
    <row r="386" spans="5:13">
      <c r="E386" s="79"/>
      <c r="F386" s="79"/>
      <c r="G386" s="79"/>
      <c r="H386" s="79"/>
      <c r="I386" s="79"/>
      <c r="J386" s="79"/>
      <c r="K386" s="79"/>
    </row>
    <row r="387" spans="5:13">
      <c r="E387" s="79"/>
      <c r="F387" s="79"/>
      <c r="G387" s="79"/>
      <c r="H387" s="79"/>
      <c r="I387" s="79"/>
      <c r="J387" s="79"/>
      <c r="K387" s="79"/>
    </row>
    <row r="388" spans="5:13">
      <c r="E388" s="79"/>
      <c r="F388" s="79"/>
      <c r="G388" s="79"/>
      <c r="H388" s="79"/>
      <c r="I388" s="79"/>
      <c r="J388" s="79"/>
      <c r="K388" s="79"/>
    </row>
    <row r="389" spans="5:13">
      <c r="E389" s="79"/>
      <c r="F389" s="79"/>
      <c r="G389" s="79"/>
      <c r="H389" s="79"/>
      <c r="I389" s="79"/>
      <c r="J389" s="79"/>
      <c r="K389" s="79"/>
    </row>
    <row r="390" spans="5:13">
      <c r="E390" s="79"/>
      <c r="F390" s="79"/>
      <c r="G390" s="79"/>
      <c r="H390" s="79"/>
      <c r="I390" s="79"/>
      <c r="J390" s="79"/>
      <c r="K390" s="79"/>
    </row>
    <row r="391" spans="5:13">
      <c r="E391" s="79"/>
      <c r="F391" s="79"/>
      <c r="G391" s="79"/>
      <c r="H391" s="79"/>
      <c r="I391" s="79"/>
      <c r="J391" s="79"/>
      <c r="K391" s="79"/>
      <c r="L391" s="79"/>
      <c r="M391" s="79"/>
    </row>
    <row r="392" spans="5:13">
      <c r="E392" s="79"/>
      <c r="F392" s="79"/>
      <c r="G392" s="79"/>
      <c r="H392" s="79"/>
      <c r="I392" s="79"/>
      <c r="J392" s="79"/>
      <c r="K392" s="79"/>
    </row>
    <row r="393" spans="5:13">
      <c r="E393" s="79"/>
      <c r="F393" s="79"/>
      <c r="G393" s="79"/>
      <c r="H393" s="79"/>
      <c r="I393" s="79"/>
      <c r="J393" s="79"/>
      <c r="K393" s="79"/>
    </row>
    <row r="394" spans="5:13">
      <c r="E394" s="79"/>
      <c r="F394" s="79"/>
      <c r="G394" s="79"/>
      <c r="H394" s="79"/>
      <c r="I394" s="79"/>
      <c r="J394" s="79"/>
      <c r="K394" s="79"/>
    </row>
    <row r="395" spans="5:13">
      <c r="E395" s="79"/>
      <c r="F395" s="79"/>
      <c r="G395" s="79"/>
      <c r="H395" s="79"/>
      <c r="I395" s="79"/>
      <c r="J395" s="79"/>
      <c r="K395" s="79"/>
    </row>
    <row r="396" spans="5:13">
      <c r="E396" s="79"/>
      <c r="F396" s="79"/>
      <c r="G396" s="79"/>
      <c r="H396" s="79"/>
      <c r="I396" s="79"/>
      <c r="J396" s="79"/>
      <c r="K396" s="79"/>
    </row>
    <row r="397" spans="5:13">
      <c r="E397" s="79"/>
      <c r="F397" s="79"/>
      <c r="G397" s="79"/>
      <c r="H397" s="79"/>
      <c r="I397" s="79"/>
      <c r="J397" s="79"/>
      <c r="K397" s="79"/>
    </row>
    <row r="398" spans="5:13">
      <c r="E398" s="79"/>
      <c r="F398" s="79"/>
      <c r="G398" s="79"/>
      <c r="H398" s="79"/>
      <c r="I398" s="79"/>
      <c r="J398" s="79"/>
      <c r="K398" s="79"/>
      <c r="L398" s="79"/>
      <c r="M398" s="79"/>
    </row>
    <row r="399" spans="5:13">
      <c r="E399" s="79"/>
      <c r="F399" s="79"/>
      <c r="G399" s="79"/>
      <c r="H399" s="79"/>
      <c r="I399" s="79"/>
      <c r="J399" s="79"/>
      <c r="K399" s="79"/>
    </row>
    <row r="400" spans="5:13">
      <c r="E400" s="79"/>
      <c r="F400" s="79"/>
      <c r="G400" s="79"/>
      <c r="H400" s="79"/>
      <c r="I400" s="79"/>
      <c r="J400" s="79"/>
      <c r="K400" s="79"/>
    </row>
    <row r="401" spans="5:13">
      <c r="E401" s="79"/>
      <c r="F401" s="79"/>
      <c r="G401" s="79"/>
      <c r="H401" s="79"/>
      <c r="I401" s="79"/>
      <c r="J401" s="79"/>
      <c r="K401" s="79"/>
    </row>
    <row r="402" spans="5:13">
      <c r="E402" s="79"/>
      <c r="F402" s="79"/>
      <c r="G402" s="79"/>
      <c r="H402" s="79"/>
      <c r="I402" s="79"/>
      <c r="J402" s="79"/>
      <c r="K402" s="79"/>
    </row>
    <row r="403" spans="5:13">
      <c r="E403" s="79"/>
      <c r="F403" s="79"/>
      <c r="G403" s="79"/>
      <c r="H403" s="79"/>
      <c r="I403" s="79"/>
      <c r="J403" s="79"/>
      <c r="K403" s="79"/>
    </row>
    <row r="404" spans="5:13">
      <c r="E404" s="79"/>
      <c r="F404" s="79"/>
      <c r="G404" s="79"/>
      <c r="H404" s="79"/>
      <c r="I404" s="79"/>
      <c r="J404" s="79"/>
      <c r="K404" s="79"/>
    </row>
    <row r="405" spans="5:13">
      <c r="E405" s="79"/>
      <c r="F405" s="79"/>
      <c r="G405" s="79"/>
      <c r="H405" s="79"/>
      <c r="I405" s="79"/>
      <c r="J405" s="79"/>
      <c r="K405" s="79"/>
      <c r="L405" s="79"/>
      <c r="M405" s="79"/>
    </row>
    <row r="406" spans="5:13">
      <c r="E406" s="79"/>
      <c r="F406" s="79"/>
      <c r="G406" s="79"/>
      <c r="H406" s="79"/>
      <c r="I406" s="79"/>
      <c r="J406" s="79"/>
      <c r="K406" s="79"/>
    </row>
    <row r="407" spans="5:13">
      <c r="E407" s="79"/>
      <c r="F407" s="79"/>
      <c r="G407" s="79"/>
      <c r="H407" s="79"/>
      <c r="I407" s="79"/>
      <c r="J407" s="79"/>
      <c r="K407" s="79"/>
    </row>
    <row r="408" spans="5:13">
      <c r="E408" s="79"/>
      <c r="F408" s="79"/>
      <c r="G408" s="79"/>
      <c r="H408" s="79"/>
      <c r="I408" s="79"/>
      <c r="J408" s="79"/>
      <c r="K408" s="79"/>
    </row>
    <row r="409" spans="5:13">
      <c r="E409" s="79"/>
      <c r="F409" s="79"/>
      <c r="G409" s="79"/>
      <c r="H409" s="79"/>
      <c r="I409" s="79"/>
      <c r="J409" s="79"/>
      <c r="K409" s="79"/>
    </row>
    <row r="410" spans="5:13">
      <c r="E410" s="79"/>
      <c r="F410" s="79"/>
      <c r="G410" s="79"/>
      <c r="H410" s="79"/>
      <c r="I410" s="79"/>
      <c r="J410" s="79"/>
      <c r="K410" s="79"/>
    </row>
    <row r="411" spans="5:13">
      <c r="E411" s="79"/>
      <c r="F411" s="79"/>
      <c r="G411" s="79"/>
      <c r="H411" s="79"/>
      <c r="I411" s="79"/>
      <c r="J411" s="79"/>
      <c r="K411" s="79"/>
    </row>
    <row r="412" spans="5:13">
      <c r="E412" s="79"/>
      <c r="F412" s="79"/>
      <c r="G412" s="79"/>
      <c r="H412" s="79"/>
      <c r="I412" s="79"/>
      <c r="J412" s="79"/>
      <c r="K412" s="79"/>
      <c r="L412" s="79"/>
      <c r="M412" s="79"/>
    </row>
    <row r="413" spans="5:13">
      <c r="E413" s="79"/>
      <c r="F413" s="79"/>
      <c r="G413" s="79"/>
      <c r="H413" s="79"/>
      <c r="I413" s="79"/>
      <c r="J413" s="79"/>
      <c r="K413" s="79"/>
    </row>
    <row r="414" spans="5:13">
      <c r="E414" s="79"/>
      <c r="F414" s="79"/>
      <c r="G414" s="79"/>
      <c r="H414" s="79"/>
      <c r="I414" s="79"/>
      <c r="J414" s="79"/>
      <c r="K414" s="79"/>
    </row>
    <row r="415" spans="5:13">
      <c r="E415" s="79"/>
      <c r="F415" s="79"/>
      <c r="G415" s="79"/>
      <c r="H415" s="79"/>
      <c r="I415" s="79"/>
      <c r="J415" s="79"/>
      <c r="K415" s="79"/>
    </row>
    <row r="416" spans="5:13">
      <c r="E416" s="79"/>
      <c r="F416" s="79"/>
      <c r="G416" s="79"/>
      <c r="H416" s="79"/>
      <c r="I416" s="79"/>
      <c r="J416" s="79"/>
      <c r="K416" s="79"/>
    </row>
    <row r="417" spans="5:13">
      <c r="E417" s="79"/>
      <c r="F417" s="79"/>
      <c r="G417" s="79"/>
      <c r="H417" s="79"/>
      <c r="I417" s="79"/>
      <c r="J417" s="79"/>
      <c r="K417" s="79"/>
    </row>
    <row r="418" spans="5:13">
      <c r="E418" s="79"/>
      <c r="F418" s="79"/>
      <c r="G418" s="79"/>
      <c r="H418" s="79"/>
      <c r="I418" s="79"/>
      <c r="J418" s="79"/>
      <c r="K418" s="79"/>
    </row>
    <row r="419" spans="5:13">
      <c r="E419" s="79"/>
      <c r="F419" s="79"/>
      <c r="G419" s="79"/>
      <c r="H419" s="79"/>
      <c r="I419" s="79"/>
      <c r="J419" s="79"/>
      <c r="K419" s="79"/>
      <c r="L419" s="79"/>
      <c r="M419" s="79"/>
    </row>
    <row r="420" spans="5:13">
      <c r="E420" s="79"/>
      <c r="F420" s="79"/>
      <c r="G420" s="79"/>
      <c r="H420" s="79"/>
      <c r="I420" s="79"/>
      <c r="J420" s="79"/>
      <c r="K420" s="79"/>
    </row>
    <row r="421" spans="5:13">
      <c r="E421" s="79"/>
      <c r="F421" s="79"/>
      <c r="G421" s="79"/>
      <c r="H421" s="79"/>
      <c r="I421" s="79"/>
      <c r="J421" s="79"/>
      <c r="K421" s="79"/>
    </row>
    <row r="422" spans="5:13">
      <c r="E422" s="79"/>
      <c r="F422" s="79"/>
      <c r="G422" s="79"/>
      <c r="H422" s="79"/>
      <c r="I422" s="79"/>
      <c r="J422" s="79"/>
      <c r="K422" s="79"/>
    </row>
    <row r="423" spans="5:13">
      <c r="E423" s="79"/>
      <c r="F423" s="79"/>
      <c r="G423" s="79"/>
      <c r="H423" s="79"/>
      <c r="I423" s="79"/>
      <c r="J423" s="79"/>
      <c r="K423" s="79"/>
    </row>
    <row r="424" spans="5:13">
      <c r="E424" s="79"/>
      <c r="F424" s="79"/>
      <c r="G424" s="79"/>
      <c r="H424" s="79"/>
      <c r="I424" s="79"/>
      <c r="J424" s="79"/>
      <c r="K424" s="79"/>
    </row>
    <row r="425" spans="5:13">
      <c r="E425" s="79"/>
      <c r="F425" s="79"/>
      <c r="G425" s="79"/>
      <c r="H425" s="79"/>
      <c r="I425" s="79"/>
      <c r="J425" s="79"/>
      <c r="K425" s="79"/>
    </row>
    <row r="426" spans="5:13">
      <c r="E426" s="79"/>
      <c r="F426" s="79"/>
      <c r="G426" s="79"/>
      <c r="H426" s="79"/>
      <c r="I426" s="79"/>
      <c r="J426" s="79"/>
      <c r="K426" s="79"/>
      <c r="L426" s="79"/>
      <c r="M426" s="79"/>
    </row>
    <row r="427" spans="5:13">
      <c r="E427" s="79"/>
      <c r="F427" s="79"/>
      <c r="G427" s="79"/>
      <c r="H427" s="79"/>
      <c r="I427" s="79"/>
      <c r="J427" s="79"/>
      <c r="K427" s="79"/>
    </row>
    <row r="428" spans="5:13">
      <c r="E428" s="79"/>
      <c r="F428" s="79"/>
      <c r="G428" s="79"/>
      <c r="H428" s="79"/>
      <c r="I428" s="79"/>
      <c r="J428" s="79"/>
      <c r="K428" s="79"/>
    </row>
    <row r="429" spans="5:13">
      <c r="E429" s="79"/>
      <c r="F429" s="79"/>
      <c r="G429" s="79"/>
      <c r="H429" s="79"/>
      <c r="I429" s="79"/>
      <c r="J429" s="79"/>
      <c r="K429" s="79"/>
    </row>
    <row r="430" spans="5:13">
      <c r="E430" s="79"/>
      <c r="F430" s="79"/>
      <c r="G430" s="79"/>
      <c r="H430" s="79"/>
      <c r="I430" s="79"/>
      <c r="J430" s="79"/>
      <c r="K430" s="79"/>
    </row>
    <row r="431" spans="5:13">
      <c r="E431" s="79"/>
      <c r="F431" s="79"/>
      <c r="G431" s="79"/>
      <c r="H431" s="79"/>
      <c r="I431" s="79"/>
      <c r="J431" s="79"/>
      <c r="K431" s="79"/>
    </row>
    <row r="432" spans="5:13">
      <c r="E432" s="79"/>
      <c r="F432" s="79"/>
      <c r="G432" s="79"/>
      <c r="H432" s="79"/>
      <c r="I432" s="79"/>
      <c r="J432" s="79"/>
      <c r="K432" s="79"/>
    </row>
    <row r="433" spans="5:13">
      <c r="E433" s="79"/>
      <c r="F433" s="79"/>
      <c r="G433" s="79"/>
      <c r="H433" s="79"/>
      <c r="I433" s="79"/>
      <c r="J433" s="79"/>
      <c r="K433" s="79"/>
      <c r="L433" s="79"/>
      <c r="M433" s="79"/>
    </row>
    <row r="434" spans="5:13">
      <c r="E434" s="79"/>
      <c r="F434" s="79"/>
      <c r="G434" s="79"/>
      <c r="H434" s="79"/>
      <c r="I434" s="79"/>
      <c r="J434" s="79"/>
      <c r="K434" s="79"/>
    </row>
    <row r="435" spans="5:13">
      <c r="E435" s="79"/>
      <c r="F435" s="79"/>
      <c r="G435" s="79"/>
      <c r="H435" s="79"/>
      <c r="I435" s="79"/>
      <c r="J435" s="79"/>
      <c r="K435" s="79"/>
    </row>
    <row r="436" spans="5:13">
      <c r="E436" s="79"/>
      <c r="F436" s="79"/>
      <c r="G436" s="79"/>
      <c r="H436" s="79"/>
      <c r="I436" s="79"/>
      <c r="J436" s="79"/>
      <c r="K436" s="79"/>
    </row>
    <row r="437" spans="5:13">
      <c r="E437" s="79"/>
      <c r="F437" s="79"/>
      <c r="G437" s="79"/>
      <c r="H437" s="79"/>
      <c r="I437" s="79"/>
      <c r="J437" s="79"/>
      <c r="K437" s="79"/>
    </row>
    <row r="438" spans="5:13">
      <c r="E438" s="79"/>
      <c r="F438" s="79"/>
      <c r="G438" s="79"/>
      <c r="H438" s="79"/>
      <c r="I438" s="79"/>
      <c r="J438" s="79"/>
      <c r="K438" s="79"/>
    </row>
    <row r="439" spans="5:13">
      <c r="E439" s="79"/>
      <c r="F439" s="79"/>
      <c r="G439" s="79"/>
      <c r="H439" s="79"/>
      <c r="I439" s="79"/>
      <c r="J439" s="79"/>
      <c r="K439" s="79"/>
    </row>
    <row r="440" spans="5:13">
      <c r="E440" s="79"/>
      <c r="F440" s="79"/>
      <c r="G440" s="79"/>
      <c r="H440" s="79"/>
      <c r="I440" s="79"/>
      <c r="J440" s="79"/>
      <c r="K440" s="79"/>
      <c r="L440" s="79"/>
      <c r="M440" s="79"/>
    </row>
    <row r="441" spans="5:13">
      <c r="E441" s="79"/>
      <c r="F441" s="79"/>
      <c r="G441" s="79"/>
      <c r="H441" s="79"/>
      <c r="I441" s="79"/>
      <c r="J441" s="79"/>
      <c r="K441" s="79"/>
    </row>
    <row r="442" spans="5:13">
      <c r="E442" s="79"/>
      <c r="F442" s="79"/>
      <c r="G442" s="79"/>
      <c r="H442" s="79"/>
      <c r="I442" s="79"/>
      <c r="J442" s="79"/>
      <c r="K442" s="79"/>
    </row>
    <row r="443" spans="5:13">
      <c r="E443" s="79"/>
      <c r="F443" s="79"/>
      <c r="G443" s="79"/>
      <c r="H443" s="79"/>
      <c r="I443" s="79"/>
      <c r="J443" s="79"/>
      <c r="K443" s="79"/>
    </row>
    <row r="444" spans="5:13">
      <c r="E444" s="79"/>
      <c r="F444" s="79"/>
      <c r="G444" s="79"/>
      <c r="H444" s="79"/>
      <c r="I444" s="79"/>
      <c r="J444" s="79"/>
      <c r="K444" s="79"/>
    </row>
    <row r="445" spans="5:13">
      <c r="E445" s="79"/>
      <c r="F445" s="79"/>
      <c r="G445" s="79"/>
      <c r="H445" s="79"/>
      <c r="I445" s="79"/>
      <c r="J445" s="79"/>
      <c r="K445" s="79"/>
    </row>
    <row r="446" spans="5:13">
      <c r="E446" s="79"/>
      <c r="F446" s="79"/>
      <c r="G446" s="79"/>
      <c r="H446" s="79"/>
      <c r="I446" s="79"/>
      <c r="J446" s="79"/>
      <c r="K446" s="79"/>
    </row>
    <row r="447" spans="5:13">
      <c r="E447" s="79"/>
      <c r="F447" s="79"/>
      <c r="G447" s="79"/>
      <c r="H447" s="79"/>
      <c r="I447" s="79"/>
      <c r="J447" s="79"/>
      <c r="K447" s="79"/>
      <c r="L447" s="79"/>
      <c r="M447" s="79"/>
    </row>
    <row r="448" spans="5:13">
      <c r="E448" s="79"/>
      <c r="F448" s="79"/>
      <c r="G448" s="79"/>
      <c r="H448" s="79"/>
      <c r="I448" s="79"/>
      <c r="J448" s="79"/>
      <c r="K448" s="79"/>
    </row>
    <row r="449" spans="5:13">
      <c r="E449" s="79"/>
      <c r="F449" s="79"/>
      <c r="G449" s="79"/>
      <c r="H449" s="79"/>
      <c r="I449" s="79"/>
      <c r="J449" s="79"/>
      <c r="K449" s="79"/>
    </row>
    <row r="450" spans="5:13">
      <c r="E450" s="79"/>
      <c r="F450" s="79"/>
      <c r="G450" s="79"/>
      <c r="H450" s="79"/>
      <c r="I450" s="79"/>
      <c r="J450" s="79"/>
      <c r="K450" s="79"/>
    </row>
    <row r="451" spans="5:13">
      <c r="E451" s="79"/>
      <c r="F451" s="79"/>
      <c r="G451" s="79"/>
      <c r="H451" s="79"/>
      <c r="I451" s="79"/>
      <c r="J451" s="79"/>
      <c r="K451" s="79"/>
    </row>
    <row r="452" spans="5:13">
      <c r="E452" s="79"/>
      <c r="F452" s="79"/>
      <c r="G452" s="79"/>
      <c r="H452" s="79"/>
      <c r="I452" s="79"/>
      <c r="J452" s="79"/>
      <c r="K452" s="79"/>
    </row>
    <row r="453" spans="5:13">
      <c r="E453" s="79"/>
      <c r="F453" s="79"/>
      <c r="G453" s="79"/>
      <c r="H453" s="79"/>
      <c r="I453" s="79"/>
      <c r="J453" s="79"/>
      <c r="K453" s="79"/>
    </row>
    <row r="454" spans="5:13">
      <c r="E454" s="79"/>
      <c r="F454" s="79"/>
      <c r="G454" s="79"/>
      <c r="H454" s="79"/>
      <c r="I454" s="79"/>
      <c r="J454" s="79"/>
      <c r="K454" s="79"/>
      <c r="L454" s="79"/>
      <c r="M454" s="79"/>
    </row>
    <row r="455" spans="5:13">
      <c r="E455" s="79"/>
      <c r="F455" s="79"/>
      <c r="G455" s="79"/>
      <c r="H455" s="79"/>
      <c r="I455" s="79"/>
      <c r="J455" s="79"/>
      <c r="K455" s="79"/>
    </row>
    <row r="456" spans="5:13">
      <c r="E456" s="79"/>
      <c r="F456" s="79"/>
      <c r="G456" s="79"/>
      <c r="H456" s="79"/>
      <c r="I456" s="79"/>
      <c r="J456" s="79"/>
      <c r="K456" s="79"/>
    </row>
    <row r="457" spans="5:13">
      <c r="E457" s="79"/>
      <c r="F457" s="79"/>
      <c r="G457" s="79"/>
      <c r="H457" s="79"/>
      <c r="I457" s="79"/>
      <c r="J457" s="79"/>
      <c r="K457" s="79"/>
    </row>
    <row r="458" spans="5:13">
      <c r="E458" s="79"/>
      <c r="F458" s="79"/>
      <c r="G458" s="79"/>
      <c r="H458" s="79"/>
      <c r="I458" s="79"/>
      <c r="J458" s="79"/>
      <c r="K458" s="79"/>
    </row>
    <row r="459" spans="5:13">
      <c r="E459" s="79"/>
      <c r="F459" s="79"/>
      <c r="G459" s="79"/>
      <c r="H459" s="79"/>
      <c r="I459" s="79"/>
      <c r="J459" s="79"/>
      <c r="K459" s="79"/>
    </row>
    <row r="460" spans="5:13">
      <c r="E460" s="79"/>
      <c r="F460" s="79"/>
      <c r="G460" s="79"/>
      <c r="H460" s="79"/>
      <c r="I460" s="79"/>
      <c r="J460" s="79"/>
      <c r="K460" s="79"/>
    </row>
    <row r="461" spans="5:13">
      <c r="E461" s="79"/>
      <c r="F461" s="79"/>
      <c r="G461" s="79"/>
      <c r="H461" s="79"/>
      <c r="I461" s="79"/>
      <c r="J461" s="79"/>
      <c r="K461" s="79"/>
      <c r="L461" s="79"/>
      <c r="M461" s="79"/>
    </row>
    <row r="462" spans="5:13">
      <c r="E462" s="79"/>
      <c r="F462" s="79"/>
      <c r="G462" s="79"/>
      <c r="H462" s="79"/>
      <c r="I462" s="79"/>
      <c r="J462" s="79"/>
      <c r="K462" s="79"/>
    </row>
    <row r="463" spans="5:13">
      <c r="E463" s="79"/>
      <c r="F463" s="79"/>
      <c r="G463" s="79"/>
      <c r="H463" s="79"/>
      <c r="I463" s="79"/>
      <c r="J463" s="79"/>
      <c r="K463" s="79"/>
    </row>
    <row r="464" spans="5:13">
      <c r="E464" s="79"/>
      <c r="F464" s="79"/>
      <c r="G464" s="79"/>
      <c r="H464" s="79"/>
      <c r="I464" s="79"/>
      <c r="J464" s="79"/>
      <c r="K464" s="79"/>
    </row>
    <row r="465" spans="5:13">
      <c r="E465" s="79"/>
      <c r="F465" s="79"/>
      <c r="G465" s="79"/>
      <c r="H465" s="79"/>
      <c r="I465" s="79"/>
      <c r="J465" s="79"/>
      <c r="K465" s="79"/>
    </row>
    <row r="466" spans="5:13">
      <c r="E466" s="79"/>
      <c r="F466" s="79"/>
      <c r="G466" s="79"/>
      <c r="H466" s="79"/>
      <c r="I466" s="79"/>
      <c r="J466" s="79"/>
      <c r="K466" s="79"/>
    </row>
    <row r="467" spans="5:13">
      <c r="E467" s="79"/>
      <c r="F467" s="79"/>
      <c r="G467" s="79"/>
      <c r="H467" s="79"/>
      <c r="I467" s="79"/>
      <c r="J467" s="79"/>
      <c r="K467" s="79"/>
    </row>
    <row r="468" spans="5:13">
      <c r="E468" s="79"/>
      <c r="F468" s="79"/>
      <c r="G468" s="79"/>
      <c r="H468" s="79"/>
      <c r="I468" s="79"/>
      <c r="J468" s="79"/>
      <c r="K468" s="79"/>
      <c r="L468" s="79"/>
      <c r="M468" s="79"/>
    </row>
    <row r="469" spans="5:13">
      <c r="E469" s="79"/>
      <c r="F469" s="79"/>
      <c r="G469" s="79"/>
      <c r="H469" s="79"/>
      <c r="I469" s="79"/>
      <c r="J469" s="79"/>
      <c r="K469" s="79"/>
    </row>
    <row r="470" spans="5:13">
      <c r="E470" s="79"/>
      <c r="F470" s="79"/>
      <c r="G470" s="79"/>
      <c r="H470" s="79"/>
      <c r="I470" s="79"/>
      <c r="J470" s="79"/>
      <c r="K470" s="79"/>
    </row>
    <row r="471" spans="5:13">
      <c r="E471" s="79"/>
      <c r="F471" s="79"/>
      <c r="G471" s="79"/>
      <c r="H471" s="79"/>
      <c r="I471" s="79"/>
      <c r="J471" s="79"/>
      <c r="K471" s="79"/>
    </row>
    <row r="472" spans="5:13">
      <c r="E472" s="79"/>
      <c r="F472" s="79"/>
      <c r="G472" s="79"/>
      <c r="H472" s="79"/>
      <c r="I472" s="79"/>
      <c r="J472" s="79"/>
      <c r="K472" s="79"/>
    </row>
    <row r="473" spans="5:13">
      <c r="E473" s="79"/>
      <c r="F473" s="79"/>
      <c r="G473" s="79"/>
      <c r="H473" s="79"/>
      <c r="I473" s="79"/>
      <c r="J473" s="79"/>
      <c r="K473" s="79"/>
    </row>
    <row r="474" spans="5:13">
      <c r="E474" s="79"/>
      <c r="F474" s="79"/>
      <c r="G474" s="79"/>
      <c r="H474" s="79"/>
      <c r="I474" s="79"/>
      <c r="J474" s="79"/>
      <c r="K474" s="79"/>
    </row>
    <row r="475" spans="5:13">
      <c r="E475" s="79"/>
      <c r="F475" s="79"/>
      <c r="G475" s="79"/>
      <c r="H475" s="79"/>
      <c r="I475" s="79"/>
      <c r="J475" s="79"/>
      <c r="K475" s="79"/>
      <c r="L475" s="79"/>
      <c r="M475" s="79"/>
    </row>
    <row r="476" spans="5:13">
      <c r="E476" s="79"/>
      <c r="F476" s="79"/>
      <c r="G476" s="79"/>
      <c r="H476" s="79"/>
      <c r="I476" s="79"/>
      <c r="J476" s="79"/>
      <c r="K476" s="79"/>
    </row>
    <row r="477" spans="5:13">
      <c r="E477" s="79"/>
      <c r="F477" s="79"/>
      <c r="G477" s="79"/>
      <c r="H477" s="79"/>
      <c r="I477" s="79"/>
      <c r="J477" s="79"/>
      <c r="K477" s="79"/>
    </row>
    <row r="478" spans="5:13">
      <c r="E478" s="79"/>
      <c r="F478" s="79"/>
      <c r="G478" s="79"/>
      <c r="H478" s="79"/>
      <c r="I478" s="79"/>
      <c r="J478" s="79"/>
      <c r="K478" s="79"/>
    </row>
    <row r="479" spans="5:13">
      <c r="E479" s="79"/>
      <c r="F479" s="79"/>
      <c r="G479" s="79"/>
      <c r="H479" s="79"/>
      <c r="I479" s="79"/>
      <c r="J479" s="79"/>
      <c r="K479" s="79"/>
    </row>
    <row r="480" spans="5:13">
      <c r="E480" s="79"/>
      <c r="F480" s="79"/>
      <c r="G480" s="79"/>
      <c r="H480" s="79"/>
      <c r="I480" s="79"/>
      <c r="J480" s="79"/>
      <c r="K480" s="79"/>
    </row>
    <row r="481" spans="5:13">
      <c r="E481" s="79"/>
      <c r="F481" s="79"/>
      <c r="G481" s="79"/>
      <c r="H481" s="79"/>
      <c r="I481" s="79"/>
      <c r="J481" s="79"/>
      <c r="K481" s="79"/>
    </row>
    <row r="482" spans="5:13">
      <c r="E482" s="79"/>
      <c r="F482" s="79"/>
      <c r="G482" s="79"/>
      <c r="H482" s="79"/>
      <c r="I482" s="79"/>
      <c r="J482" s="79"/>
      <c r="K482" s="79"/>
      <c r="L482" s="79"/>
      <c r="M482" s="79"/>
    </row>
    <row r="483" spans="5:13">
      <c r="E483" s="79"/>
      <c r="F483" s="79"/>
      <c r="G483" s="79"/>
      <c r="H483" s="79"/>
      <c r="I483" s="79"/>
      <c r="J483" s="79"/>
      <c r="K483" s="79"/>
    </row>
    <row r="484" spans="5:13">
      <c r="E484" s="79"/>
      <c r="F484" s="79"/>
      <c r="G484" s="79"/>
      <c r="H484" s="79"/>
      <c r="I484" s="79"/>
      <c r="J484" s="79"/>
      <c r="K484" s="79"/>
    </row>
    <row r="485" spans="5:13">
      <c r="E485" s="79"/>
      <c r="F485" s="79"/>
      <c r="G485" s="79"/>
      <c r="H485" s="79"/>
      <c r="I485" s="79"/>
      <c r="J485" s="79"/>
      <c r="K485" s="79"/>
    </row>
    <row r="486" spans="5:13">
      <c r="E486" s="79"/>
      <c r="F486" s="79"/>
      <c r="G486" s="79"/>
      <c r="H486" s="79"/>
      <c r="I486" s="79"/>
      <c r="J486" s="79"/>
      <c r="K486" s="79"/>
    </row>
    <row r="487" spans="5:13">
      <c r="E487" s="79"/>
      <c r="F487" s="79"/>
      <c r="G487" s="79"/>
      <c r="H487" s="79"/>
      <c r="I487" s="79"/>
      <c r="J487" s="79"/>
      <c r="K487" s="79"/>
    </row>
    <row r="488" spans="5:13">
      <c r="E488" s="79"/>
      <c r="F488" s="79"/>
      <c r="G488" s="79"/>
      <c r="H488" s="79"/>
      <c r="I488" s="79"/>
      <c r="J488" s="79"/>
      <c r="K488" s="79"/>
    </row>
    <row r="489" spans="5:13">
      <c r="E489" s="79"/>
      <c r="F489" s="79"/>
      <c r="G489" s="79"/>
      <c r="H489" s="79"/>
      <c r="I489" s="79"/>
      <c r="J489" s="79"/>
      <c r="K489" s="79"/>
      <c r="L489" s="79"/>
      <c r="M489" s="79"/>
    </row>
    <row r="490" spans="5:13">
      <c r="E490" s="79"/>
      <c r="F490" s="79"/>
      <c r="G490" s="79"/>
      <c r="H490" s="79"/>
      <c r="I490" s="79"/>
      <c r="J490" s="79"/>
      <c r="K490" s="79"/>
    </row>
    <row r="491" spans="5:13">
      <c r="E491" s="79"/>
      <c r="F491" s="79"/>
      <c r="G491" s="79"/>
      <c r="H491" s="79"/>
      <c r="I491" s="79"/>
      <c r="J491" s="79"/>
      <c r="K491" s="79"/>
    </row>
    <row r="492" spans="5:13">
      <c r="E492" s="79"/>
      <c r="F492" s="79"/>
      <c r="G492" s="79"/>
      <c r="H492" s="79"/>
      <c r="I492" s="79"/>
      <c r="J492" s="79"/>
      <c r="K492" s="79"/>
    </row>
    <row r="493" spans="5:13">
      <c r="E493" s="79"/>
      <c r="F493" s="79"/>
      <c r="G493" s="79"/>
      <c r="H493" s="79"/>
      <c r="I493" s="79"/>
      <c r="J493" s="79"/>
      <c r="K493" s="79"/>
    </row>
    <row r="494" spans="5:13">
      <c r="E494" s="79"/>
      <c r="F494" s="79"/>
      <c r="G494" s="79"/>
      <c r="H494" s="79"/>
      <c r="I494" s="79"/>
      <c r="J494" s="79"/>
      <c r="K494" s="79"/>
    </row>
    <row r="495" spans="5:13">
      <c r="E495" s="79"/>
      <c r="F495" s="79"/>
      <c r="G495" s="79"/>
      <c r="H495" s="79"/>
      <c r="I495" s="79"/>
      <c r="J495" s="79"/>
      <c r="K495" s="79"/>
    </row>
    <row r="496" spans="5:13">
      <c r="E496" s="79"/>
      <c r="F496" s="79"/>
      <c r="G496" s="79"/>
      <c r="H496" s="79"/>
      <c r="I496" s="79"/>
      <c r="J496" s="79"/>
      <c r="K496" s="79"/>
      <c r="L496" s="79"/>
      <c r="M496" s="79"/>
    </row>
    <row r="497" spans="5:13">
      <c r="E497" s="79"/>
      <c r="F497" s="79"/>
      <c r="G497" s="79"/>
      <c r="H497" s="79"/>
      <c r="I497" s="79"/>
      <c r="J497" s="79"/>
      <c r="K497" s="79"/>
    </row>
    <row r="498" spans="5:13">
      <c r="E498" s="79"/>
      <c r="F498" s="79"/>
      <c r="G498" s="79"/>
      <c r="H498" s="79"/>
      <c r="I498" s="79"/>
      <c r="J498" s="79"/>
      <c r="K498" s="79"/>
    </row>
    <row r="499" spans="5:13">
      <c r="E499" s="79"/>
      <c r="F499" s="79"/>
      <c r="G499" s="79"/>
      <c r="H499" s="79"/>
      <c r="I499" s="79"/>
      <c r="J499" s="79"/>
      <c r="K499" s="79"/>
    </row>
    <row r="500" spans="5:13">
      <c r="E500" s="79"/>
      <c r="F500" s="79"/>
      <c r="G500" s="79"/>
      <c r="H500" s="79"/>
      <c r="I500" s="79"/>
      <c r="J500" s="79"/>
      <c r="K500" s="79"/>
    </row>
    <row r="501" spans="5:13">
      <c r="E501" s="79"/>
      <c r="F501" s="79"/>
      <c r="G501" s="79"/>
      <c r="H501" s="79"/>
      <c r="I501" s="79"/>
      <c r="J501" s="79"/>
      <c r="K501" s="79"/>
    </row>
    <row r="502" spans="5:13">
      <c r="E502" s="79"/>
      <c r="F502" s="79"/>
      <c r="G502" s="79"/>
      <c r="H502" s="79"/>
      <c r="I502" s="79"/>
      <c r="J502" s="79"/>
      <c r="K502" s="79"/>
    </row>
    <row r="503" spans="5:13">
      <c r="E503" s="79"/>
      <c r="F503" s="79"/>
      <c r="G503" s="79"/>
      <c r="H503" s="79"/>
      <c r="I503" s="79"/>
      <c r="J503" s="79"/>
      <c r="K503" s="79"/>
      <c r="L503" s="79"/>
      <c r="M503" s="79"/>
    </row>
    <row r="504" spans="5:13">
      <c r="E504" s="79"/>
      <c r="F504" s="79"/>
      <c r="G504" s="79"/>
      <c r="H504" s="79"/>
      <c r="I504" s="79"/>
      <c r="J504" s="79"/>
      <c r="K504" s="79"/>
    </row>
    <row r="505" spans="5:13">
      <c r="E505" s="79"/>
      <c r="F505" s="79"/>
      <c r="G505" s="79"/>
      <c r="H505" s="79"/>
      <c r="I505" s="79"/>
      <c r="J505" s="79"/>
      <c r="K505" s="79"/>
    </row>
    <row r="506" spans="5:13">
      <c r="E506" s="79"/>
      <c r="F506" s="79"/>
      <c r="G506" s="79"/>
      <c r="H506" s="79"/>
      <c r="I506" s="79"/>
      <c r="J506" s="79"/>
      <c r="K506" s="79"/>
    </row>
    <row r="507" spans="5:13">
      <c r="E507" s="79"/>
      <c r="F507" s="79"/>
      <c r="G507" s="79"/>
      <c r="H507" s="79"/>
      <c r="I507" s="79"/>
      <c r="J507" s="79"/>
      <c r="K507" s="79"/>
    </row>
    <row r="508" spans="5:13">
      <c r="E508" s="79"/>
      <c r="F508" s="79"/>
      <c r="G508" s="79"/>
      <c r="H508" s="79"/>
      <c r="I508" s="79"/>
      <c r="J508" s="79"/>
      <c r="K508" s="79"/>
    </row>
    <row r="509" spans="5:13">
      <c r="E509" s="79"/>
      <c r="F509" s="79"/>
      <c r="G509" s="79"/>
      <c r="H509" s="79"/>
      <c r="I509" s="79"/>
      <c r="J509" s="79"/>
      <c r="K509" s="79"/>
    </row>
    <row r="510" spans="5:13">
      <c r="E510" s="79"/>
      <c r="F510" s="79"/>
      <c r="G510" s="79"/>
      <c r="H510" s="79"/>
      <c r="I510" s="79"/>
      <c r="J510" s="79"/>
      <c r="K510" s="79"/>
      <c r="L510" s="79"/>
      <c r="M510" s="79"/>
    </row>
    <row r="511" spans="5:13">
      <c r="E511" s="79"/>
      <c r="F511" s="79"/>
      <c r="G511" s="79"/>
      <c r="H511" s="79"/>
      <c r="I511" s="79"/>
      <c r="J511" s="79"/>
      <c r="K511" s="79"/>
    </row>
    <row r="512" spans="5:13">
      <c r="E512" s="79"/>
      <c r="F512" s="79"/>
      <c r="G512" s="79"/>
      <c r="H512" s="79"/>
      <c r="I512" s="79"/>
      <c r="J512" s="79"/>
      <c r="K512" s="79"/>
    </row>
    <row r="513" spans="5:13">
      <c r="E513" s="79"/>
      <c r="F513" s="79"/>
      <c r="G513" s="79"/>
      <c r="H513" s="79"/>
      <c r="I513" s="79"/>
      <c r="J513" s="79"/>
      <c r="K513" s="79"/>
    </row>
    <row r="514" spans="5:13">
      <c r="E514" s="79"/>
      <c r="F514" s="79"/>
      <c r="G514" s="79"/>
      <c r="H514" s="79"/>
      <c r="I514" s="79"/>
      <c r="J514" s="79"/>
      <c r="K514" s="79"/>
    </row>
    <row r="515" spans="5:13">
      <c r="E515" s="79"/>
      <c r="F515" s="79"/>
      <c r="G515" s="79"/>
      <c r="H515" s="79"/>
      <c r="I515" s="79"/>
      <c r="J515" s="79"/>
      <c r="K515" s="79"/>
    </row>
    <row r="516" spans="5:13">
      <c r="E516" s="79"/>
      <c r="F516" s="79"/>
      <c r="G516" s="79"/>
      <c r="H516" s="79"/>
      <c r="I516" s="79"/>
      <c r="J516" s="79"/>
      <c r="K516" s="79"/>
    </row>
    <row r="517" spans="5:13">
      <c r="E517" s="79"/>
      <c r="F517" s="79"/>
      <c r="G517" s="79"/>
      <c r="H517" s="79"/>
      <c r="I517" s="79"/>
      <c r="J517" s="79"/>
      <c r="K517" s="79"/>
      <c r="L517" s="79"/>
      <c r="M517" s="79"/>
    </row>
    <row r="518" spans="5:13">
      <c r="E518" s="79"/>
      <c r="F518" s="79"/>
      <c r="G518" s="79"/>
      <c r="H518" s="79"/>
      <c r="I518" s="79"/>
      <c r="J518" s="79"/>
      <c r="K518" s="79"/>
    </row>
    <row r="519" spans="5:13">
      <c r="E519" s="79"/>
      <c r="F519" s="79"/>
      <c r="G519" s="79"/>
      <c r="H519" s="79"/>
      <c r="I519" s="79"/>
      <c r="J519" s="79"/>
      <c r="K519" s="79"/>
    </row>
    <row r="520" spans="5:13">
      <c r="E520" s="79"/>
      <c r="F520" s="79"/>
      <c r="G520" s="79"/>
      <c r="H520" s="79"/>
      <c r="I520" s="79"/>
      <c r="J520" s="79"/>
      <c r="K520" s="79"/>
    </row>
    <row r="521" spans="5:13">
      <c r="E521" s="79"/>
      <c r="F521" s="79"/>
      <c r="G521" s="79"/>
      <c r="H521" s="79"/>
      <c r="I521" s="79"/>
      <c r="J521" s="79"/>
      <c r="K521" s="79"/>
    </row>
    <row r="522" spans="5:13">
      <c r="E522" s="79"/>
      <c r="F522" s="79"/>
      <c r="G522" s="79"/>
      <c r="H522" s="79"/>
      <c r="I522" s="79"/>
      <c r="J522" s="79"/>
      <c r="K522" s="79"/>
    </row>
    <row r="523" spans="5:13">
      <c r="E523" s="79"/>
      <c r="F523" s="79"/>
      <c r="G523" s="79"/>
      <c r="H523" s="79"/>
      <c r="I523" s="79"/>
      <c r="J523" s="79"/>
      <c r="K523" s="79"/>
    </row>
    <row r="524" spans="5:13">
      <c r="E524" s="79"/>
      <c r="F524" s="79"/>
      <c r="G524" s="79"/>
      <c r="H524" s="79"/>
      <c r="I524" s="79"/>
      <c r="J524" s="79"/>
      <c r="K524" s="79"/>
      <c r="L524" s="79"/>
      <c r="M524" s="79"/>
    </row>
    <row r="525" spans="5:13">
      <c r="E525" s="79"/>
      <c r="F525" s="79"/>
      <c r="G525" s="79"/>
      <c r="H525" s="79"/>
      <c r="I525" s="79"/>
      <c r="J525" s="79"/>
      <c r="K525" s="79"/>
    </row>
    <row r="526" spans="5:13">
      <c r="E526" s="79"/>
      <c r="F526" s="79"/>
      <c r="G526" s="79"/>
      <c r="H526" s="79"/>
      <c r="I526" s="79"/>
      <c r="J526" s="79"/>
      <c r="K526" s="79"/>
    </row>
    <row r="527" spans="5:13">
      <c r="E527" s="79"/>
      <c r="F527" s="79"/>
      <c r="G527" s="79"/>
      <c r="H527" s="79"/>
      <c r="I527" s="79"/>
      <c r="J527" s="79"/>
      <c r="K527" s="79"/>
    </row>
    <row r="528" spans="5:13">
      <c r="E528" s="79"/>
      <c r="F528" s="79"/>
      <c r="G528" s="79"/>
      <c r="H528" s="79"/>
      <c r="I528" s="79"/>
      <c r="J528" s="79"/>
      <c r="K528" s="79"/>
    </row>
    <row r="529" spans="5:13">
      <c r="E529" s="79"/>
      <c r="F529" s="79"/>
      <c r="G529" s="79"/>
      <c r="H529" s="79"/>
      <c r="I529" s="79"/>
      <c r="J529" s="79"/>
      <c r="K529" s="79"/>
    </row>
    <row r="530" spans="5:13">
      <c r="E530" s="79"/>
      <c r="F530" s="79"/>
      <c r="G530" s="79"/>
      <c r="H530" s="79"/>
      <c r="I530" s="79"/>
      <c r="J530" s="79"/>
      <c r="K530" s="79"/>
    </row>
    <row r="531" spans="5:13">
      <c r="E531" s="79"/>
      <c r="F531" s="79"/>
      <c r="G531" s="79"/>
      <c r="H531" s="79"/>
      <c r="I531" s="79"/>
      <c r="J531" s="79"/>
      <c r="K531" s="79"/>
      <c r="L531" s="79"/>
      <c r="M531" s="79"/>
    </row>
    <row r="532" spans="5:13">
      <c r="E532" s="79"/>
      <c r="F532" s="79"/>
      <c r="G532" s="79"/>
      <c r="H532" s="79"/>
      <c r="I532" s="79"/>
      <c r="J532" s="79"/>
      <c r="K532" s="79"/>
    </row>
    <row r="533" spans="5:13">
      <c r="E533" s="79"/>
      <c r="F533" s="79"/>
      <c r="G533" s="79"/>
      <c r="H533" s="79"/>
      <c r="I533" s="79"/>
      <c r="J533" s="79"/>
      <c r="K533" s="79"/>
    </row>
    <row r="534" spans="5:13">
      <c r="E534" s="79"/>
      <c r="F534" s="79"/>
      <c r="G534" s="79"/>
      <c r="H534" s="79"/>
      <c r="I534" s="79"/>
      <c r="J534" s="79"/>
      <c r="K534" s="79"/>
    </row>
    <row r="535" spans="5:13">
      <c r="E535" s="79"/>
      <c r="F535" s="79"/>
      <c r="G535" s="79"/>
      <c r="H535" s="79"/>
      <c r="I535" s="79"/>
      <c r="J535" s="79"/>
      <c r="K535" s="79"/>
    </row>
    <row r="536" spans="5:13">
      <c r="E536" s="79"/>
      <c r="F536" s="79"/>
      <c r="G536" s="79"/>
      <c r="H536" s="79"/>
      <c r="I536" s="79"/>
      <c r="J536" s="79"/>
      <c r="K536" s="79"/>
    </row>
    <row r="537" spans="5:13">
      <c r="E537" s="79"/>
      <c r="F537" s="79"/>
      <c r="G537" s="79"/>
      <c r="H537" s="79"/>
      <c r="I537" s="79"/>
      <c r="J537" s="79"/>
      <c r="K537" s="79"/>
    </row>
    <row r="538" spans="5:13">
      <c r="E538" s="79"/>
      <c r="F538" s="79"/>
      <c r="G538" s="79"/>
      <c r="H538" s="79"/>
      <c r="I538" s="79"/>
      <c r="J538" s="79"/>
      <c r="K538" s="79"/>
      <c r="L538" s="79"/>
      <c r="M538" s="79"/>
    </row>
    <row r="539" spans="5:13">
      <c r="E539" s="79"/>
      <c r="F539" s="79"/>
      <c r="G539" s="79"/>
      <c r="H539" s="79"/>
      <c r="I539" s="79"/>
      <c r="J539" s="79"/>
      <c r="K539" s="79"/>
    </row>
    <row r="540" spans="5:13">
      <c r="E540" s="79"/>
      <c r="F540" s="79"/>
      <c r="G540" s="79"/>
      <c r="H540" s="79"/>
      <c r="I540" s="79"/>
      <c r="J540" s="79"/>
      <c r="K540" s="79"/>
    </row>
    <row r="541" spans="5:13">
      <c r="E541" s="79"/>
      <c r="F541" s="79"/>
      <c r="G541" s="79"/>
      <c r="H541" s="79"/>
      <c r="I541" s="79"/>
      <c r="J541" s="79"/>
      <c r="K541" s="79"/>
    </row>
    <row r="542" spans="5:13">
      <c r="E542" s="79"/>
      <c r="F542" s="79"/>
      <c r="G542" s="79"/>
      <c r="H542" s="79"/>
      <c r="I542" s="79"/>
      <c r="J542" s="79"/>
      <c r="K542" s="79"/>
    </row>
    <row r="543" spans="5:13">
      <c r="E543" s="79"/>
      <c r="F543" s="79"/>
      <c r="G543" s="79"/>
      <c r="H543" s="79"/>
      <c r="I543" s="79"/>
      <c r="J543" s="79"/>
      <c r="K543" s="79"/>
    </row>
    <row r="544" spans="5:13">
      <c r="E544" s="79"/>
      <c r="F544" s="79"/>
      <c r="G544" s="79"/>
      <c r="H544" s="79"/>
      <c r="I544" s="79"/>
      <c r="J544" s="79"/>
      <c r="K544" s="79"/>
    </row>
    <row r="545" spans="5:13">
      <c r="E545" s="79"/>
      <c r="F545" s="79"/>
      <c r="G545" s="79"/>
      <c r="H545" s="79"/>
      <c r="I545" s="79"/>
      <c r="J545" s="79"/>
      <c r="K545" s="79"/>
      <c r="L545" s="79"/>
      <c r="M545" s="79"/>
    </row>
    <row r="546" spans="5:13">
      <c r="E546" s="79"/>
      <c r="F546" s="79"/>
      <c r="G546" s="79"/>
      <c r="H546" s="79"/>
      <c r="I546" s="79"/>
      <c r="J546" s="79"/>
      <c r="K546" s="79"/>
    </row>
    <row r="547" spans="5:13">
      <c r="E547" s="79"/>
      <c r="F547" s="79"/>
      <c r="G547" s="79"/>
      <c r="H547" s="79"/>
      <c r="I547" s="79"/>
      <c r="J547" s="79"/>
      <c r="K547" s="79"/>
    </row>
    <row r="548" spans="5:13">
      <c r="E548" s="79"/>
      <c r="F548" s="79"/>
      <c r="G548" s="79"/>
      <c r="H548" s="79"/>
      <c r="I548" s="79"/>
      <c r="J548" s="79"/>
      <c r="K548" s="79"/>
    </row>
    <row r="549" spans="5:13">
      <c r="E549" s="79"/>
      <c r="F549" s="79"/>
      <c r="G549" s="79"/>
      <c r="H549" s="79"/>
      <c r="I549" s="79"/>
      <c r="J549" s="79"/>
      <c r="K549" s="79"/>
    </row>
    <row r="550" spans="5:13">
      <c r="E550" s="79"/>
      <c r="F550" s="79"/>
      <c r="G550" s="79"/>
      <c r="H550" s="79"/>
      <c r="I550" s="79"/>
      <c r="J550" s="79"/>
      <c r="K550" s="79"/>
    </row>
    <row r="551" spans="5:13">
      <c r="E551" s="79"/>
      <c r="F551" s="79"/>
      <c r="G551" s="79"/>
      <c r="H551" s="79"/>
      <c r="I551" s="79"/>
      <c r="J551" s="79"/>
      <c r="K551" s="79"/>
    </row>
    <row r="552" spans="5:13">
      <c r="E552" s="79"/>
      <c r="F552" s="79"/>
      <c r="G552" s="79"/>
      <c r="H552" s="79"/>
      <c r="I552" s="79"/>
      <c r="J552" s="79"/>
      <c r="K552" s="79"/>
      <c r="L552" s="79"/>
      <c r="M552" s="79"/>
    </row>
    <row r="553" spans="5:13">
      <c r="E553" s="79"/>
      <c r="F553" s="79"/>
      <c r="G553" s="79"/>
      <c r="H553" s="79"/>
      <c r="I553" s="79"/>
      <c r="J553" s="79"/>
      <c r="K553" s="79"/>
    </row>
    <row r="554" spans="5:13">
      <c r="E554" s="79"/>
      <c r="F554" s="79"/>
      <c r="G554" s="79"/>
      <c r="H554" s="79"/>
      <c r="I554" s="79"/>
      <c r="J554" s="79"/>
      <c r="K554" s="79"/>
    </row>
    <row r="555" spans="5:13">
      <c r="E555" s="79"/>
      <c r="F555" s="79"/>
      <c r="G555" s="79"/>
      <c r="H555" s="79"/>
      <c r="I555" s="79"/>
      <c r="J555" s="79"/>
      <c r="K555" s="79"/>
    </row>
    <row r="556" spans="5:13">
      <c r="E556" s="79"/>
      <c r="F556" s="79"/>
      <c r="G556" s="79"/>
      <c r="H556" s="79"/>
      <c r="I556" s="79"/>
      <c r="J556" s="79"/>
      <c r="K556" s="79"/>
    </row>
    <row r="557" spans="5:13">
      <c r="E557" s="79"/>
      <c r="F557" s="79"/>
      <c r="G557" s="79"/>
      <c r="H557" s="79"/>
      <c r="I557" s="79"/>
      <c r="J557" s="79"/>
      <c r="K557" s="79"/>
    </row>
    <row r="558" spans="5:13">
      <c r="E558" s="79"/>
      <c r="F558" s="79"/>
      <c r="G558" s="79"/>
      <c r="H558" s="79"/>
      <c r="I558" s="79"/>
      <c r="J558" s="79"/>
      <c r="K558" s="79"/>
    </row>
    <row r="559" spans="5:13">
      <c r="E559" s="79"/>
      <c r="F559" s="79"/>
      <c r="G559" s="79"/>
      <c r="H559" s="79"/>
      <c r="I559" s="79"/>
      <c r="J559" s="79"/>
      <c r="K559" s="79"/>
      <c r="L559" s="79"/>
      <c r="M559" s="79"/>
    </row>
    <row r="560" spans="5:13">
      <c r="E560" s="79"/>
      <c r="F560" s="79"/>
      <c r="G560" s="79"/>
      <c r="H560" s="79"/>
      <c r="I560" s="79"/>
      <c r="J560" s="79"/>
      <c r="K560" s="79"/>
    </row>
    <row r="561" spans="5:13">
      <c r="E561" s="79"/>
      <c r="F561" s="79"/>
      <c r="G561" s="79"/>
      <c r="H561" s="79"/>
      <c r="I561" s="79"/>
      <c r="J561" s="79"/>
      <c r="K561" s="79"/>
    </row>
    <row r="562" spans="5:13">
      <c r="E562" s="79"/>
      <c r="F562" s="79"/>
      <c r="G562" s="79"/>
      <c r="H562" s="79"/>
      <c r="I562" s="79"/>
      <c r="J562" s="79"/>
      <c r="K562" s="79"/>
    </row>
    <row r="563" spans="5:13">
      <c r="E563" s="79"/>
      <c r="F563" s="79"/>
      <c r="G563" s="79"/>
      <c r="H563" s="79"/>
      <c r="I563" s="79"/>
      <c r="J563" s="79"/>
      <c r="K563" s="79"/>
    </row>
    <row r="564" spans="5:13">
      <c r="E564" s="79"/>
      <c r="F564" s="79"/>
      <c r="G564" s="79"/>
      <c r="H564" s="79"/>
      <c r="I564" s="79"/>
      <c r="J564" s="79"/>
      <c r="K564" s="79"/>
    </row>
    <row r="565" spans="5:13">
      <c r="E565" s="79"/>
      <c r="F565" s="79"/>
      <c r="G565" s="79"/>
      <c r="H565" s="79"/>
      <c r="I565" s="79"/>
      <c r="J565" s="79"/>
      <c r="K565" s="79"/>
    </row>
    <row r="566" spans="5:13">
      <c r="E566" s="79"/>
      <c r="F566" s="79"/>
      <c r="G566" s="79"/>
      <c r="H566" s="79"/>
      <c r="I566" s="79"/>
      <c r="J566" s="79"/>
      <c r="K566" s="79"/>
      <c r="L566" s="79"/>
      <c r="M566" s="79"/>
    </row>
    <row r="567" spans="5:13">
      <c r="E567" s="79"/>
      <c r="F567" s="79"/>
      <c r="G567" s="79"/>
      <c r="H567" s="79"/>
      <c r="I567" s="79"/>
      <c r="J567" s="79"/>
      <c r="K567" s="79"/>
    </row>
    <row r="568" spans="5:13">
      <c r="E568" s="79"/>
      <c r="F568" s="79"/>
      <c r="G568" s="79"/>
      <c r="H568" s="79"/>
      <c r="I568" s="79"/>
      <c r="J568" s="79"/>
      <c r="K568" s="79"/>
    </row>
    <row r="569" spans="5:13">
      <c r="E569" s="79"/>
      <c r="F569" s="79"/>
      <c r="G569" s="79"/>
      <c r="H569" s="79"/>
      <c r="I569" s="79"/>
      <c r="J569" s="79"/>
      <c r="K569" s="79"/>
    </row>
    <row r="570" spans="5:13">
      <c r="E570" s="79"/>
      <c r="F570" s="79"/>
      <c r="G570" s="79"/>
      <c r="H570" s="79"/>
      <c r="I570" s="79"/>
      <c r="J570" s="79"/>
      <c r="K570" s="79"/>
    </row>
    <row r="571" spans="5:13">
      <c r="E571" s="79"/>
      <c r="F571" s="79"/>
      <c r="G571" s="79"/>
      <c r="H571" s="79"/>
      <c r="I571" s="79"/>
      <c r="J571" s="79"/>
      <c r="K571" s="79"/>
    </row>
    <row r="572" spans="5:13">
      <c r="E572" s="79"/>
      <c r="F572" s="79"/>
      <c r="G572" s="79"/>
      <c r="H572" s="79"/>
      <c r="I572" s="79"/>
      <c r="J572" s="79"/>
      <c r="K572" s="79"/>
    </row>
    <row r="573" spans="5:13">
      <c r="E573" s="79"/>
      <c r="F573" s="79"/>
      <c r="G573" s="79"/>
      <c r="H573" s="79"/>
      <c r="I573" s="79"/>
      <c r="J573" s="79"/>
      <c r="K573" s="79"/>
      <c r="L573" s="79"/>
      <c r="M573" s="79"/>
    </row>
    <row r="574" spans="5:13">
      <c r="E574" s="79"/>
      <c r="F574" s="79"/>
      <c r="G574" s="79"/>
      <c r="H574" s="79"/>
      <c r="I574" s="79"/>
      <c r="J574" s="79"/>
      <c r="K574" s="79"/>
    </row>
    <row r="575" spans="5:13">
      <c r="E575" s="79"/>
      <c r="F575" s="79"/>
      <c r="G575" s="79"/>
      <c r="H575" s="79"/>
      <c r="I575" s="79"/>
      <c r="J575" s="79"/>
      <c r="K575" s="79"/>
    </row>
    <row r="576" spans="5:13">
      <c r="E576" s="79"/>
      <c r="F576" s="79"/>
      <c r="G576" s="79"/>
      <c r="H576" s="79"/>
      <c r="I576" s="79"/>
      <c r="J576" s="79"/>
      <c r="K576" s="79"/>
    </row>
    <row r="577" spans="5:13">
      <c r="E577" s="79"/>
      <c r="F577" s="79"/>
      <c r="G577" s="79"/>
      <c r="H577" s="79"/>
      <c r="I577" s="79"/>
      <c r="J577" s="79"/>
      <c r="K577" s="79"/>
    </row>
    <row r="578" spans="5:13">
      <c r="E578" s="79"/>
      <c r="F578" s="79"/>
      <c r="G578" s="79"/>
      <c r="H578" s="79"/>
      <c r="I578" s="79"/>
      <c r="J578" s="79"/>
      <c r="K578" s="79"/>
    </row>
    <row r="579" spans="5:13">
      <c r="E579" s="79"/>
      <c r="F579" s="79"/>
      <c r="G579" s="79"/>
      <c r="H579" s="79"/>
      <c r="I579" s="79"/>
      <c r="J579" s="79"/>
      <c r="K579" s="79"/>
    </row>
    <row r="580" spans="5:13">
      <c r="E580" s="79"/>
      <c r="F580" s="79"/>
      <c r="G580" s="79"/>
      <c r="H580" s="79"/>
      <c r="I580" s="79"/>
      <c r="J580" s="79"/>
      <c r="K580" s="79"/>
      <c r="L580" s="79"/>
      <c r="M580" s="79"/>
    </row>
    <row r="581" spans="5:13">
      <c r="E581" s="79"/>
      <c r="F581" s="79"/>
      <c r="G581" s="79"/>
      <c r="H581" s="79"/>
      <c r="I581" s="79"/>
      <c r="J581" s="79"/>
      <c r="K581" s="79"/>
    </row>
    <row r="582" spans="5:13">
      <c r="E582" s="79"/>
      <c r="F582" s="79"/>
      <c r="G582" s="79"/>
      <c r="H582" s="79"/>
      <c r="I582" s="79"/>
      <c r="J582" s="79"/>
      <c r="K582" s="79"/>
    </row>
    <row r="583" spans="5:13">
      <c r="E583" s="79"/>
      <c r="F583" s="79"/>
      <c r="G583" s="79"/>
      <c r="H583" s="79"/>
      <c r="I583" s="79"/>
      <c r="J583" s="79"/>
      <c r="K583" s="79"/>
    </row>
    <row r="584" spans="5:13">
      <c r="E584" s="79"/>
      <c r="F584" s="79"/>
      <c r="G584" s="79"/>
      <c r="H584" s="79"/>
      <c r="I584" s="79"/>
      <c r="J584" s="79"/>
      <c r="K584" s="79"/>
    </row>
    <row r="585" spans="5:13">
      <c r="E585" s="79"/>
      <c r="F585" s="79"/>
      <c r="G585" s="79"/>
      <c r="H585" s="79"/>
      <c r="I585" s="79"/>
      <c r="J585" s="79"/>
      <c r="K585" s="79"/>
    </row>
    <row r="586" spans="5:13">
      <c r="E586" s="79"/>
      <c r="F586" s="79"/>
      <c r="G586" s="79"/>
      <c r="H586" s="79"/>
      <c r="I586" s="79"/>
      <c r="J586" s="79"/>
      <c r="K586" s="79"/>
    </row>
    <row r="587" spans="5:13">
      <c r="E587" s="79"/>
      <c r="F587" s="79"/>
      <c r="G587" s="79"/>
      <c r="H587" s="79"/>
      <c r="I587" s="79"/>
      <c r="J587" s="79"/>
      <c r="K587" s="79"/>
      <c r="L587" s="79"/>
      <c r="M587" s="79"/>
    </row>
    <row r="588" spans="5:13">
      <c r="E588" s="79"/>
      <c r="F588" s="79"/>
      <c r="G588" s="79"/>
      <c r="H588" s="79"/>
      <c r="I588" s="79"/>
      <c r="J588" s="79"/>
      <c r="K588" s="79"/>
    </row>
    <row r="589" spans="5:13">
      <c r="E589" s="79"/>
      <c r="F589" s="79"/>
      <c r="G589" s="79"/>
      <c r="H589" s="79"/>
      <c r="I589" s="79"/>
      <c r="J589" s="79"/>
      <c r="K589" s="79"/>
    </row>
    <row r="590" spans="5:13">
      <c r="E590" s="79"/>
      <c r="F590" s="79"/>
      <c r="G590" s="79"/>
      <c r="H590" s="79"/>
      <c r="I590" s="79"/>
      <c r="J590" s="79"/>
      <c r="K590" s="79"/>
    </row>
    <row r="591" spans="5:13">
      <c r="E591" s="79"/>
      <c r="F591" s="79"/>
      <c r="G591" s="79"/>
      <c r="H591" s="79"/>
      <c r="I591" s="79"/>
      <c r="J591" s="79"/>
      <c r="K591" s="79"/>
    </row>
    <row r="592" spans="5:13">
      <c r="E592" s="79"/>
      <c r="F592" s="79"/>
      <c r="G592" s="79"/>
      <c r="H592" s="79"/>
      <c r="I592" s="79"/>
      <c r="J592" s="79"/>
      <c r="K592" s="79"/>
    </row>
    <row r="593" spans="5:13">
      <c r="E593" s="79"/>
      <c r="F593" s="79"/>
      <c r="G593" s="79"/>
      <c r="H593" s="79"/>
      <c r="I593" s="79"/>
      <c r="J593" s="79"/>
      <c r="K593" s="79"/>
    </row>
    <row r="594" spans="5:13">
      <c r="E594" s="79"/>
      <c r="F594" s="79"/>
      <c r="G594" s="79"/>
      <c r="H594" s="79"/>
      <c r="I594" s="79"/>
      <c r="J594" s="79"/>
      <c r="K594" s="79"/>
      <c r="L594" s="79"/>
      <c r="M594" s="79"/>
    </row>
    <row r="595" spans="5:13">
      <c r="E595" s="79"/>
      <c r="F595" s="79"/>
      <c r="G595" s="79"/>
      <c r="H595" s="79"/>
      <c r="I595" s="79"/>
      <c r="J595" s="79"/>
      <c r="K595" s="79"/>
    </row>
    <row r="596" spans="5:13">
      <c r="E596" s="79"/>
      <c r="F596" s="79"/>
      <c r="G596" s="79"/>
      <c r="H596" s="79"/>
      <c r="I596" s="79"/>
      <c r="J596" s="79"/>
      <c r="K596" s="79"/>
    </row>
    <row r="597" spans="5:13">
      <c r="E597" s="79"/>
      <c r="F597" s="79"/>
      <c r="G597" s="79"/>
      <c r="H597" s="79"/>
      <c r="I597" s="79"/>
      <c r="J597" s="79"/>
      <c r="K597" s="79"/>
    </row>
    <row r="598" spans="5:13">
      <c r="E598" s="79"/>
      <c r="F598" s="79"/>
      <c r="G598" s="79"/>
      <c r="H598" s="79"/>
      <c r="I598" s="79"/>
      <c r="J598" s="79"/>
      <c r="K598" s="79"/>
    </row>
    <row r="599" spans="5:13">
      <c r="E599" s="79"/>
      <c r="F599" s="79"/>
      <c r="G599" s="79"/>
      <c r="H599" s="79"/>
      <c r="I599" s="79"/>
      <c r="J599" s="79"/>
      <c r="K599" s="79"/>
    </row>
    <row r="600" spans="5:13">
      <c r="E600" s="79"/>
      <c r="F600" s="79"/>
      <c r="G600" s="79"/>
      <c r="H600" s="79"/>
      <c r="I600" s="79"/>
      <c r="J600" s="79"/>
      <c r="K600" s="79"/>
    </row>
    <row r="601" spans="5:13">
      <c r="E601" s="79"/>
      <c r="F601" s="79"/>
      <c r="G601" s="79"/>
      <c r="H601" s="79"/>
      <c r="I601" s="79"/>
      <c r="J601" s="79"/>
      <c r="K601" s="79"/>
      <c r="L601" s="79"/>
      <c r="M601" s="79"/>
    </row>
    <row r="602" spans="5:13">
      <c r="E602" s="79"/>
      <c r="F602" s="79"/>
      <c r="G602" s="79"/>
      <c r="H602" s="79"/>
      <c r="I602" s="79"/>
      <c r="J602" s="79"/>
      <c r="K602" s="79"/>
    </row>
    <row r="603" spans="5:13">
      <c r="E603" s="79"/>
      <c r="F603" s="79"/>
      <c r="G603" s="79"/>
      <c r="H603" s="79"/>
      <c r="I603" s="79"/>
      <c r="J603" s="79"/>
      <c r="K603" s="79"/>
    </row>
    <row r="604" spans="5:13">
      <c r="E604" s="79"/>
      <c r="F604" s="79"/>
      <c r="G604" s="79"/>
      <c r="H604" s="79"/>
      <c r="I604" s="79"/>
      <c r="J604" s="79"/>
      <c r="K604" s="79"/>
    </row>
    <row r="605" spans="5:13">
      <c r="E605" s="79"/>
      <c r="F605" s="79"/>
      <c r="G605" s="79"/>
      <c r="H605" s="79"/>
      <c r="I605" s="79"/>
      <c r="J605" s="79"/>
      <c r="K605" s="79"/>
    </row>
    <row r="606" spans="5:13">
      <c r="E606" s="79"/>
      <c r="F606" s="79"/>
      <c r="G606" s="79"/>
      <c r="H606" s="79"/>
      <c r="I606" s="79"/>
      <c r="J606" s="79"/>
      <c r="K606" s="79"/>
    </row>
    <row r="607" spans="5:13">
      <c r="E607" s="79"/>
      <c r="F607" s="79"/>
      <c r="G607" s="79"/>
      <c r="H607" s="79"/>
      <c r="I607" s="79"/>
      <c r="J607" s="79"/>
      <c r="K607" s="79"/>
    </row>
    <row r="608" spans="5:13">
      <c r="E608" s="79"/>
      <c r="F608" s="79"/>
      <c r="G608" s="79"/>
      <c r="H608" s="79"/>
      <c r="I608" s="79"/>
      <c r="J608" s="79"/>
      <c r="K608" s="79"/>
      <c r="L608" s="79"/>
      <c r="M608" s="79"/>
    </row>
    <row r="609" spans="5:13">
      <c r="E609" s="79"/>
      <c r="F609" s="79"/>
      <c r="G609" s="79"/>
      <c r="H609" s="79"/>
      <c r="I609" s="79"/>
      <c r="J609" s="79"/>
      <c r="K609" s="79"/>
    </row>
    <row r="610" spans="5:13">
      <c r="E610" s="79"/>
      <c r="F610" s="79"/>
      <c r="G610" s="79"/>
      <c r="H610" s="79"/>
      <c r="I610" s="79"/>
      <c r="J610" s="79"/>
      <c r="K610" s="79"/>
    </row>
    <row r="611" spans="5:13">
      <c r="E611" s="79"/>
      <c r="F611" s="79"/>
      <c r="G611" s="79"/>
      <c r="H611" s="79"/>
      <c r="I611" s="79"/>
      <c r="J611" s="79"/>
      <c r="K611" s="79"/>
    </row>
    <row r="612" spans="5:13">
      <c r="E612" s="79"/>
      <c r="F612" s="79"/>
      <c r="G612" s="79"/>
      <c r="H612" s="79"/>
      <c r="I612" s="79"/>
      <c r="J612" s="79"/>
      <c r="K612" s="79"/>
    </row>
    <row r="613" spans="5:13">
      <c r="E613" s="79"/>
      <c r="F613" s="79"/>
      <c r="G613" s="79"/>
      <c r="H613" s="79"/>
      <c r="I613" s="79"/>
      <c r="J613" s="79"/>
      <c r="K613" s="79"/>
    </row>
    <row r="614" spans="5:13">
      <c r="E614" s="79"/>
      <c r="F614" s="79"/>
      <c r="G614" s="79"/>
      <c r="H614" s="79"/>
      <c r="I614" s="79"/>
      <c r="J614" s="79"/>
      <c r="K614" s="79"/>
    </row>
    <row r="615" spans="5:13">
      <c r="E615" s="79"/>
      <c r="F615" s="79"/>
      <c r="G615" s="79"/>
      <c r="H615" s="79"/>
      <c r="I615" s="79"/>
      <c r="J615" s="79"/>
      <c r="K615" s="79"/>
      <c r="L615" s="79"/>
      <c r="M615" s="79"/>
    </row>
    <row r="616" spans="5:13">
      <c r="E616" s="79"/>
      <c r="F616" s="79"/>
      <c r="G616" s="79"/>
      <c r="H616" s="79"/>
      <c r="I616" s="79"/>
      <c r="J616" s="79"/>
      <c r="K616" s="79"/>
    </row>
    <row r="617" spans="5:13">
      <c r="E617" s="79"/>
      <c r="F617" s="79"/>
      <c r="G617" s="79"/>
      <c r="H617" s="79"/>
      <c r="I617" s="79"/>
      <c r="J617" s="79"/>
      <c r="K617" s="79"/>
    </row>
    <row r="618" spans="5:13">
      <c r="E618" s="79"/>
      <c r="F618" s="79"/>
      <c r="G618" s="79"/>
      <c r="H618" s="79"/>
      <c r="I618" s="79"/>
      <c r="J618" s="79"/>
      <c r="K618" s="79"/>
    </row>
    <row r="619" spans="5:13">
      <c r="E619" s="79"/>
      <c r="F619" s="79"/>
      <c r="G619" s="79"/>
      <c r="H619" s="79"/>
      <c r="I619" s="79"/>
      <c r="J619" s="79"/>
      <c r="K619" s="79"/>
    </row>
    <row r="620" spans="5:13">
      <c r="E620" s="79"/>
      <c r="F620" s="79"/>
      <c r="G620" s="79"/>
      <c r="H620" s="79"/>
      <c r="I620" s="79"/>
      <c r="J620" s="79"/>
      <c r="K620" s="79"/>
    </row>
    <row r="621" spans="5:13">
      <c r="E621" s="79"/>
      <c r="F621" s="79"/>
      <c r="G621" s="79"/>
      <c r="H621" s="79"/>
      <c r="I621" s="79"/>
      <c r="J621" s="79"/>
      <c r="K621" s="79"/>
    </row>
    <row r="622" spans="5:13">
      <c r="E622" s="79"/>
      <c r="F622" s="79"/>
      <c r="G622" s="79"/>
      <c r="H622" s="79"/>
      <c r="I622" s="79"/>
      <c r="J622" s="79"/>
      <c r="K622" s="79"/>
      <c r="L622" s="79"/>
      <c r="M622" s="79"/>
    </row>
    <row r="623" spans="5:13">
      <c r="E623" s="79"/>
      <c r="F623" s="79"/>
      <c r="G623" s="79"/>
      <c r="H623" s="79"/>
      <c r="I623" s="79"/>
      <c r="J623" s="79"/>
      <c r="K623" s="79"/>
    </row>
    <row r="624" spans="5:13">
      <c r="E624" s="79"/>
      <c r="F624" s="79"/>
      <c r="G624" s="79"/>
      <c r="H624" s="79"/>
      <c r="I624" s="79"/>
      <c r="J624" s="79"/>
      <c r="K624" s="79"/>
    </row>
    <row r="625" spans="5:13">
      <c r="E625" s="79"/>
      <c r="F625" s="79"/>
      <c r="G625" s="79"/>
      <c r="H625" s="79"/>
      <c r="I625" s="79"/>
      <c r="J625" s="79"/>
      <c r="K625" s="79"/>
    </row>
    <row r="626" spans="5:13">
      <c r="E626" s="79"/>
      <c r="F626" s="79"/>
      <c r="G626" s="79"/>
      <c r="H626" s="79"/>
      <c r="I626" s="79"/>
      <c r="J626" s="79"/>
      <c r="K626" s="79"/>
    </row>
    <row r="627" spans="5:13">
      <c r="E627" s="79"/>
      <c r="F627" s="79"/>
      <c r="G627" s="79"/>
      <c r="H627" s="79"/>
      <c r="I627" s="79"/>
      <c r="J627" s="79"/>
      <c r="K627" s="79"/>
    </row>
    <row r="628" spans="5:13">
      <c r="E628" s="79"/>
      <c r="F628" s="79"/>
      <c r="G628" s="79"/>
      <c r="H628" s="79"/>
      <c r="I628" s="79"/>
      <c r="J628" s="79"/>
      <c r="K628" s="79"/>
    </row>
    <row r="629" spans="5:13">
      <c r="E629" s="79"/>
      <c r="F629" s="79"/>
      <c r="G629" s="79"/>
      <c r="H629" s="79"/>
      <c r="I629" s="79"/>
      <c r="J629" s="79"/>
      <c r="K629" s="79"/>
      <c r="L629" s="79"/>
      <c r="M629" s="79"/>
    </row>
    <row r="630" spans="5:13">
      <c r="E630" s="79"/>
      <c r="F630" s="79"/>
      <c r="G630" s="79"/>
      <c r="H630" s="79"/>
      <c r="I630" s="79"/>
      <c r="J630" s="79"/>
      <c r="K630" s="79"/>
    </row>
    <row r="631" spans="5:13">
      <c r="E631" s="79"/>
      <c r="F631" s="79"/>
      <c r="G631" s="79"/>
      <c r="H631" s="79"/>
      <c r="I631" s="79"/>
      <c r="J631" s="79"/>
      <c r="K631" s="79"/>
    </row>
    <row r="632" spans="5:13">
      <c r="E632" s="79"/>
      <c r="F632" s="79"/>
      <c r="G632" s="79"/>
      <c r="H632" s="79"/>
      <c r="I632" s="79"/>
      <c r="J632" s="79"/>
      <c r="K632" s="79"/>
    </row>
    <row r="633" spans="5:13">
      <c r="E633" s="79"/>
      <c r="F633" s="79"/>
      <c r="G633" s="79"/>
      <c r="H633" s="79"/>
      <c r="I633" s="79"/>
      <c r="J633" s="79"/>
      <c r="K633" s="79"/>
    </row>
    <row r="634" spans="5:13">
      <c r="E634" s="79"/>
      <c r="F634" s="79"/>
      <c r="G634" s="79"/>
      <c r="H634" s="79"/>
      <c r="I634" s="79"/>
      <c r="J634" s="79"/>
      <c r="K634" s="79"/>
    </row>
    <row r="635" spans="5:13">
      <c r="E635" s="79"/>
      <c r="F635" s="79"/>
      <c r="G635" s="79"/>
      <c r="H635" s="79"/>
      <c r="I635" s="79"/>
      <c r="J635" s="79"/>
      <c r="K635" s="79"/>
    </row>
    <row r="636" spans="5:13">
      <c r="E636" s="79"/>
      <c r="F636" s="79"/>
      <c r="G636" s="79"/>
      <c r="H636" s="79"/>
      <c r="I636" s="79"/>
      <c r="J636" s="79"/>
      <c r="K636" s="79"/>
      <c r="L636" s="79"/>
      <c r="M636" s="79"/>
    </row>
    <row r="637" spans="5:13">
      <c r="E637" s="79"/>
      <c r="F637" s="79"/>
      <c r="G637" s="79"/>
      <c r="H637" s="79"/>
      <c r="I637" s="79"/>
      <c r="J637" s="79"/>
      <c r="K637" s="79"/>
    </row>
    <row r="638" spans="5:13">
      <c r="E638" s="79"/>
      <c r="F638" s="79"/>
      <c r="G638" s="79"/>
      <c r="H638" s="79"/>
      <c r="I638" s="79"/>
      <c r="J638" s="79"/>
      <c r="K638" s="79"/>
    </row>
    <row r="639" spans="5:13">
      <c r="E639" s="79"/>
      <c r="F639" s="79"/>
      <c r="G639" s="79"/>
      <c r="H639" s="79"/>
      <c r="I639" s="79"/>
      <c r="J639" s="79"/>
      <c r="K639" s="79"/>
    </row>
    <row r="640" spans="5:13">
      <c r="E640" s="79"/>
      <c r="F640" s="79"/>
      <c r="G640" s="79"/>
      <c r="H640" s="79"/>
      <c r="I640" s="79"/>
      <c r="J640" s="79"/>
      <c r="K640" s="79"/>
    </row>
    <row r="641" spans="5:13">
      <c r="E641" s="79"/>
      <c r="F641" s="79"/>
      <c r="G641" s="79"/>
      <c r="H641" s="79"/>
      <c r="I641" s="79"/>
      <c r="J641" s="79"/>
      <c r="K641" s="79"/>
    </row>
    <row r="642" spans="5:13">
      <c r="E642" s="79"/>
      <c r="F642" s="79"/>
      <c r="G642" s="79"/>
      <c r="H642" s="79"/>
      <c r="I642" s="79"/>
      <c r="J642" s="79"/>
      <c r="K642" s="79"/>
    </row>
    <row r="643" spans="5:13">
      <c r="E643" s="79"/>
      <c r="F643" s="79"/>
      <c r="G643" s="79"/>
      <c r="H643" s="79"/>
      <c r="I643" s="79"/>
      <c r="J643" s="79"/>
      <c r="K643" s="79"/>
      <c r="L643" s="79"/>
      <c r="M643" s="79"/>
    </row>
    <row r="644" spans="5:13">
      <c r="E644" s="79"/>
      <c r="F644" s="79"/>
      <c r="G644" s="79"/>
      <c r="H644" s="79"/>
      <c r="I644" s="79"/>
      <c r="J644" s="79"/>
      <c r="K644" s="79"/>
    </row>
    <row r="645" spans="5:13">
      <c r="E645" s="79"/>
      <c r="F645" s="79"/>
      <c r="G645" s="79"/>
      <c r="H645" s="79"/>
      <c r="I645" s="79"/>
      <c r="J645" s="79"/>
      <c r="K645" s="79"/>
    </row>
    <row r="646" spans="5:13">
      <c r="E646" s="79"/>
      <c r="F646" s="79"/>
      <c r="G646" s="79"/>
      <c r="H646" s="79"/>
      <c r="I646" s="79"/>
      <c r="J646" s="79"/>
      <c r="K646" s="79"/>
    </row>
    <row r="647" spans="5:13">
      <c r="E647" s="79"/>
      <c r="F647" s="79"/>
      <c r="G647" s="79"/>
      <c r="H647" s="79"/>
      <c r="I647" s="79"/>
      <c r="J647" s="79"/>
      <c r="K647" s="79"/>
    </row>
    <row r="648" spans="5:13">
      <c r="E648" s="79"/>
      <c r="F648" s="79"/>
      <c r="G648" s="79"/>
      <c r="H648" s="79"/>
      <c r="I648" s="79"/>
      <c r="J648" s="79"/>
      <c r="K648" s="79"/>
    </row>
    <row r="649" spans="5:13">
      <c r="E649" s="79"/>
      <c r="F649" s="79"/>
      <c r="G649" s="79"/>
      <c r="H649" s="79"/>
      <c r="I649" s="79"/>
      <c r="J649" s="79"/>
      <c r="K649" s="79"/>
    </row>
    <row r="650" spans="5:13">
      <c r="E650" s="79"/>
      <c r="F650" s="79"/>
      <c r="G650" s="79"/>
      <c r="H650" s="79"/>
      <c r="I650" s="79"/>
      <c r="J650" s="79"/>
      <c r="K650" s="79"/>
      <c r="L650" s="79"/>
      <c r="M650" s="79"/>
    </row>
    <row r="651" spans="5:13">
      <c r="E651" s="79"/>
      <c r="F651" s="79"/>
      <c r="G651" s="79"/>
      <c r="H651" s="79"/>
      <c r="I651" s="79"/>
      <c r="J651" s="79"/>
      <c r="K651" s="79"/>
    </row>
    <row r="652" spans="5:13">
      <c r="E652" s="79"/>
      <c r="F652" s="79"/>
      <c r="G652" s="79"/>
      <c r="H652" s="79"/>
      <c r="I652" s="79"/>
      <c r="J652" s="79"/>
      <c r="K652" s="79"/>
    </row>
    <row r="653" spans="5:13">
      <c r="E653" s="79"/>
      <c r="F653" s="79"/>
      <c r="G653" s="79"/>
      <c r="H653" s="79"/>
      <c r="I653" s="79"/>
      <c r="J653" s="79"/>
      <c r="K653" s="79"/>
    </row>
    <row r="654" spans="5:13">
      <c r="E654" s="79"/>
      <c r="F654" s="79"/>
      <c r="G654" s="79"/>
      <c r="H654" s="79"/>
      <c r="I654" s="79"/>
      <c r="J654" s="79"/>
      <c r="K654" s="79"/>
    </row>
    <row r="655" spans="5:13">
      <c r="E655" s="79"/>
      <c r="F655" s="79"/>
      <c r="G655" s="79"/>
      <c r="H655" s="79"/>
      <c r="I655" s="79"/>
      <c r="J655" s="79"/>
      <c r="K655" s="79"/>
    </row>
    <row r="656" spans="5:13">
      <c r="E656" s="79"/>
      <c r="F656" s="79"/>
      <c r="G656" s="79"/>
      <c r="H656" s="79"/>
      <c r="I656" s="79"/>
      <c r="J656" s="79"/>
      <c r="K656" s="79"/>
    </row>
    <row r="657" spans="5:13">
      <c r="E657" s="79"/>
      <c r="F657" s="79"/>
      <c r="G657" s="79"/>
      <c r="H657" s="79"/>
      <c r="I657" s="79"/>
      <c r="J657" s="79"/>
      <c r="K657" s="79"/>
      <c r="L657" s="79"/>
      <c r="M657" s="79"/>
    </row>
    <row r="658" spans="5:13">
      <c r="E658" s="79"/>
      <c r="F658" s="79"/>
      <c r="G658" s="79"/>
      <c r="H658" s="79"/>
      <c r="I658" s="79"/>
      <c r="J658" s="79"/>
      <c r="K658" s="79"/>
    </row>
    <row r="659" spans="5:13">
      <c r="E659" s="79"/>
      <c r="F659" s="79"/>
      <c r="G659" s="79"/>
      <c r="H659" s="79"/>
      <c r="I659" s="79"/>
      <c r="J659" s="79"/>
      <c r="K659" s="79"/>
    </row>
    <row r="660" spans="5:13">
      <c r="E660" s="79"/>
      <c r="F660" s="79"/>
      <c r="G660" s="79"/>
      <c r="H660" s="79"/>
      <c r="I660" s="79"/>
      <c r="J660" s="79"/>
      <c r="K660" s="79"/>
    </row>
    <row r="661" spans="5:13">
      <c r="E661" s="79"/>
      <c r="F661" s="79"/>
      <c r="G661" s="79"/>
      <c r="H661" s="79"/>
      <c r="I661" s="79"/>
      <c r="J661" s="79"/>
      <c r="K661" s="79"/>
    </row>
    <row r="662" spans="5:13">
      <c r="E662" s="79"/>
      <c r="F662" s="79"/>
      <c r="G662" s="79"/>
      <c r="H662" s="79"/>
      <c r="I662" s="79"/>
      <c r="J662" s="79"/>
      <c r="K662" s="79"/>
    </row>
    <row r="663" spans="5:13">
      <c r="E663" s="79"/>
      <c r="F663" s="79"/>
      <c r="G663" s="79"/>
      <c r="H663" s="79"/>
      <c r="I663" s="79"/>
      <c r="J663" s="79"/>
      <c r="K663" s="79"/>
    </row>
    <row r="664" spans="5:13">
      <c r="E664" s="79"/>
      <c r="F664" s="79"/>
      <c r="G664" s="79"/>
      <c r="H664" s="79"/>
      <c r="I664" s="79"/>
      <c r="J664" s="79"/>
      <c r="K664" s="79"/>
      <c r="L664" s="79"/>
      <c r="M664" s="79"/>
    </row>
    <row r="665" spans="5:13">
      <c r="E665" s="79"/>
      <c r="F665" s="79"/>
      <c r="G665" s="79"/>
      <c r="H665" s="79"/>
      <c r="I665" s="79"/>
      <c r="J665" s="79"/>
      <c r="K665" s="79"/>
    </row>
    <row r="666" spans="5:13">
      <c r="E666" s="79"/>
      <c r="F666" s="79"/>
      <c r="G666" s="79"/>
      <c r="H666" s="79"/>
      <c r="I666" s="79"/>
      <c r="J666" s="79"/>
      <c r="K666" s="79"/>
    </row>
    <row r="667" spans="5:13">
      <c r="E667" s="79"/>
      <c r="F667" s="79"/>
      <c r="G667" s="79"/>
      <c r="H667" s="79"/>
      <c r="I667" s="79"/>
      <c r="J667" s="79"/>
      <c r="K667" s="79"/>
    </row>
    <row r="668" spans="5:13">
      <c r="E668" s="79"/>
      <c r="F668" s="79"/>
      <c r="G668" s="79"/>
      <c r="H668" s="79"/>
      <c r="I668" s="79"/>
      <c r="J668" s="79"/>
      <c r="K668" s="79"/>
    </row>
    <row r="669" spans="5:13">
      <c r="E669" s="79"/>
      <c r="F669" s="79"/>
      <c r="G669" s="79"/>
      <c r="H669" s="79"/>
      <c r="I669" s="79"/>
      <c r="J669" s="79"/>
      <c r="K669" s="79"/>
    </row>
    <row r="670" spans="5:13">
      <c r="E670" s="79"/>
      <c r="F670" s="79"/>
      <c r="G670" s="79"/>
      <c r="H670" s="79"/>
      <c r="I670" s="79"/>
      <c r="J670" s="79"/>
      <c r="K670" s="79"/>
    </row>
    <row r="671" spans="5:13">
      <c r="E671" s="79"/>
      <c r="F671" s="79"/>
      <c r="G671" s="79"/>
      <c r="H671" s="79"/>
      <c r="I671" s="79"/>
      <c r="J671" s="79"/>
      <c r="K671" s="79"/>
      <c r="L671" s="79"/>
      <c r="M671" s="79"/>
    </row>
    <row r="672" spans="5:13">
      <c r="E672" s="79"/>
      <c r="F672" s="79"/>
      <c r="G672" s="79"/>
      <c r="H672" s="79"/>
      <c r="I672" s="79"/>
      <c r="J672" s="79"/>
      <c r="K672" s="79"/>
    </row>
    <row r="673" spans="5:13">
      <c r="E673" s="79"/>
      <c r="F673" s="79"/>
      <c r="G673" s="79"/>
      <c r="H673" s="79"/>
      <c r="I673" s="79"/>
      <c r="J673" s="79"/>
      <c r="K673" s="79"/>
    </row>
    <row r="674" spans="5:13">
      <c r="E674" s="79"/>
      <c r="F674" s="79"/>
      <c r="G674" s="79"/>
      <c r="H674" s="79"/>
      <c r="I674" s="79"/>
      <c r="J674" s="79"/>
      <c r="K674" s="79"/>
    </row>
    <row r="675" spans="5:13">
      <c r="E675" s="79"/>
      <c r="F675" s="79"/>
      <c r="G675" s="79"/>
      <c r="H675" s="79"/>
      <c r="I675" s="79"/>
      <c r="J675" s="79"/>
      <c r="K675" s="79"/>
    </row>
    <row r="676" spans="5:13">
      <c r="E676" s="79"/>
      <c r="F676" s="79"/>
      <c r="G676" s="79"/>
      <c r="H676" s="79"/>
      <c r="I676" s="79"/>
      <c r="J676" s="79"/>
      <c r="K676" s="79"/>
    </row>
    <row r="677" spans="5:13">
      <c r="E677" s="79"/>
      <c r="F677" s="79"/>
      <c r="G677" s="79"/>
      <c r="H677" s="79"/>
      <c r="I677" s="79"/>
      <c r="J677" s="79"/>
      <c r="K677" s="79"/>
    </row>
    <row r="678" spans="5:13">
      <c r="E678" s="79"/>
      <c r="F678" s="79"/>
      <c r="G678" s="79"/>
      <c r="H678" s="79"/>
      <c r="I678" s="79"/>
      <c r="J678" s="79"/>
      <c r="K678" s="79"/>
      <c r="L678" s="79"/>
      <c r="M678" s="79"/>
    </row>
    <row r="679" spans="5:13">
      <c r="E679" s="79"/>
      <c r="F679" s="79"/>
      <c r="G679" s="79"/>
      <c r="H679" s="79"/>
      <c r="I679" s="79"/>
      <c r="J679" s="79"/>
      <c r="K679" s="79"/>
    </row>
    <row r="680" spans="5:13">
      <c r="E680" s="79"/>
      <c r="F680" s="79"/>
      <c r="G680" s="79"/>
      <c r="H680" s="79"/>
      <c r="I680" s="79"/>
      <c r="J680" s="79"/>
      <c r="K680" s="79"/>
    </row>
    <row r="681" spans="5:13">
      <c r="E681" s="79"/>
      <c r="F681" s="79"/>
      <c r="G681" s="79"/>
      <c r="H681" s="79"/>
      <c r="I681" s="79"/>
      <c r="J681" s="79"/>
      <c r="K681" s="79"/>
    </row>
    <row r="682" spans="5:13">
      <c r="E682" s="79"/>
      <c r="F682" s="79"/>
      <c r="G682" s="79"/>
      <c r="H682" s="79"/>
      <c r="I682" s="79"/>
      <c r="J682" s="79"/>
      <c r="K682" s="79"/>
    </row>
    <row r="683" spans="5:13">
      <c r="E683" s="79"/>
      <c r="F683" s="79"/>
      <c r="G683" s="79"/>
      <c r="H683" s="79"/>
      <c r="I683" s="79"/>
      <c r="J683" s="79"/>
      <c r="K683" s="79"/>
    </row>
    <row r="684" spans="5:13">
      <c r="E684" s="79"/>
      <c r="F684" s="79"/>
      <c r="G684" s="79"/>
      <c r="H684" s="79"/>
      <c r="I684" s="79"/>
      <c r="J684" s="79"/>
      <c r="K684" s="79"/>
    </row>
    <row r="685" spans="5:13">
      <c r="E685" s="79"/>
      <c r="F685" s="79"/>
      <c r="G685" s="79"/>
      <c r="H685" s="79"/>
      <c r="I685" s="79"/>
      <c r="J685" s="79"/>
      <c r="K685" s="79"/>
    </row>
    <row r="686" spans="5:13">
      <c r="E686" s="79"/>
      <c r="F686" s="79"/>
      <c r="G686" s="79"/>
      <c r="H686" s="79"/>
      <c r="I686" s="79"/>
      <c r="J686" s="79"/>
      <c r="K686" s="79"/>
    </row>
    <row r="687" spans="5:13">
      <c r="E687" s="79"/>
      <c r="F687" s="79"/>
      <c r="G687" s="79"/>
      <c r="H687" s="79"/>
      <c r="I687" s="79"/>
      <c r="J687" s="79"/>
      <c r="K687" s="79"/>
    </row>
    <row r="688" spans="5:13">
      <c r="E688" s="79"/>
      <c r="F688" s="79"/>
      <c r="G688" s="79"/>
      <c r="H688" s="79"/>
      <c r="I688" s="79"/>
      <c r="J688" s="79"/>
      <c r="K688" s="79"/>
    </row>
    <row r="689" spans="5:13">
      <c r="E689" s="79"/>
      <c r="F689" s="79"/>
      <c r="G689" s="79"/>
      <c r="H689" s="79"/>
      <c r="I689" s="79"/>
      <c r="J689" s="79"/>
      <c r="K689" s="79"/>
    </row>
    <row r="690" spans="5:13">
      <c r="E690" s="79"/>
      <c r="F690" s="79"/>
      <c r="G690" s="79"/>
      <c r="H690" s="79"/>
      <c r="I690" s="79"/>
      <c r="J690" s="79"/>
      <c r="K690" s="79"/>
    </row>
    <row r="691" spans="5:13">
      <c r="E691" s="79"/>
      <c r="F691" s="79"/>
      <c r="G691" s="79"/>
      <c r="H691" s="79"/>
      <c r="I691" s="79"/>
      <c r="J691" s="79"/>
      <c r="K691" s="79"/>
    </row>
    <row r="692" spans="5:13">
      <c r="E692" s="79"/>
      <c r="F692" s="79"/>
      <c r="G692" s="79"/>
      <c r="H692" s="79"/>
      <c r="I692" s="79"/>
      <c r="J692" s="79"/>
      <c r="K692" s="79"/>
      <c r="L692" s="79"/>
      <c r="M692" s="79"/>
    </row>
    <row r="693" spans="5:13">
      <c r="E693" s="79"/>
      <c r="F693" s="79"/>
      <c r="G693" s="79"/>
      <c r="H693" s="79"/>
      <c r="I693" s="79"/>
      <c r="J693" s="79"/>
      <c r="K693" s="79"/>
    </row>
    <row r="694" spans="5:13">
      <c r="E694" s="79"/>
      <c r="F694" s="79"/>
      <c r="G694" s="79"/>
      <c r="H694" s="79"/>
      <c r="I694" s="79"/>
      <c r="J694" s="79"/>
      <c r="K694" s="79"/>
    </row>
    <row r="695" spans="5:13">
      <c r="E695" s="79"/>
      <c r="F695" s="79"/>
      <c r="G695" s="79"/>
      <c r="H695" s="79"/>
      <c r="I695" s="79"/>
      <c r="J695" s="79"/>
      <c r="K695" s="79"/>
    </row>
    <row r="696" spans="5:13">
      <c r="E696" s="79"/>
      <c r="F696" s="79"/>
      <c r="G696" s="79"/>
      <c r="H696" s="79"/>
      <c r="I696" s="79"/>
      <c r="J696" s="79"/>
      <c r="K696" s="79"/>
    </row>
    <row r="697" spans="5:13">
      <c r="E697" s="79"/>
      <c r="F697" s="79"/>
      <c r="G697" s="79"/>
      <c r="H697" s="79"/>
      <c r="I697" s="79"/>
      <c r="J697" s="79"/>
      <c r="K697" s="79"/>
    </row>
    <row r="698" spans="5:13">
      <c r="E698" s="79"/>
      <c r="F698" s="79"/>
      <c r="G698" s="79"/>
      <c r="H698" s="79"/>
      <c r="I698" s="79"/>
      <c r="J698" s="79"/>
      <c r="K698" s="79"/>
    </row>
    <row r="699" spans="5:13">
      <c r="E699" s="79"/>
      <c r="F699" s="79"/>
      <c r="G699" s="79"/>
      <c r="H699" s="79"/>
      <c r="I699" s="79"/>
      <c r="J699" s="79"/>
      <c r="K699" s="79"/>
      <c r="L699" s="79"/>
      <c r="M699" s="79"/>
    </row>
    <row r="700" spans="5:13">
      <c r="E700" s="79"/>
      <c r="F700" s="79"/>
      <c r="G700" s="79"/>
      <c r="H700" s="79"/>
      <c r="I700" s="79"/>
      <c r="J700" s="79"/>
      <c r="K700" s="79"/>
    </row>
    <row r="701" spans="5:13">
      <c r="E701" s="79"/>
      <c r="F701" s="79"/>
      <c r="G701" s="79"/>
      <c r="H701" s="79"/>
      <c r="I701" s="79"/>
      <c r="J701" s="79"/>
      <c r="K701" s="79"/>
    </row>
    <row r="702" spans="5:13">
      <c r="E702" s="79"/>
      <c r="F702" s="79"/>
      <c r="G702" s="79"/>
      <c r="H702" s="79"/>
      <c r="I702" s="79"/>
      <c r="J702" s="79"/>
      <c r="K702" s="79"/>
    </row>
    <row r="703" spans="5:13">
      <c r="E703" s="79"/>
      <c r="F703" s="79"/>
      <c r="G703" s="79"/>
      <c r="H703" s="79"/>
      <c r="I703" s="79"/>
      <c r="J703" s="79"/>
      <c r="K703" s="79"/>
    </row>
    <row r="704" spans="5:13">
      <c r="E704" s="79"/>
      <c r="F704" s="79"/>
      <c r="G704" s="79"/>
      <c r="H704" s="79"/>
      <c r="I704" s="79"/>
      <c r="J704" s="79"/>
      <c r="K704" s="79"/>
    </row>
    <row r="705" spans="5:13">
      <c r="E705" s="79"/>
      <c r="F705" s="79"/>
      <c r="G705" s="79"/>
      <c r="H705" s="79"/>
      <c r="I705" s="79"/>
      <c r="J705" s="79"/>
      <c r="K705" s="79"/>
    </row>
    <row r="706" spans="5:13">
      <c r="E706" s="79"/>
      <c r="F706" s="79"/>
      <c r="G706" s="79"/>
      <c r="H706" s="79"/>
      <c r="I706" s="79"/>
      <c r="J706" s="79"/>
      <c r="K706" s="79"/>
      <c r="L706" s="79"/>
      <c r="M706" s="79"/>
    </row>
    <row r="707" spans="5:13">
      <c r="E707" s="79"/>
      <c r="F707" s="79"/>
      <c r="G707" s="79"/>
      <c r="H707" s="79"/>
      <c r="I707" s="79"/>
      <c r="J707" s="79"/>
      <c r="K707" s="79"/>
    </row>
    <row r="708" spans="5:13">
      <c r="E708" s="79"/>
      <c r="F708" s="79"/>
      <c r="G708" s="79"/>
      <c r="H708" s="79"/>
      <c r="I708" s="79"/>
      <c r="J708" s="79"/>
      <c r="K708" s="79"/>
    </row>
    <row r="709" spans="5:13">
      <c r="E709" s="79"/>
      <c r="F709" s="79"/>
      <c r="G709" s="79"/>
      <c r="H709" s="79"/>
      <c r="I709" s="79"/>
      <c r="J709" s="79"/>
      <c r="K709" s="79"/>
    </row>
    <row r="710" spans="5:13">
      <c r="E710" s="79"/>
      <c r="F710" s="79"/>
      <c r="G710" s="79"/>
      <c r="H710" s="79"/>
      <c r="I710" s="79"/>
      <c r="J710" s="79"/>
      <c r="K710" s="79"/>
    </row>
    <row r="711" spans="5:13">
      <c r="E711" s="79"/>
      <c r="F711" s="79"/>
      <c r="G711" s="79"/>
      <c r="H711" s="79"/>
      <c r="I711" s="79"/>
      <c r="J711" s="79"/>
      <c r="K711" s="79"/>
    </row>
    <row r="712" spans="5:13">
      <c r="E712" s="79"/>
      <c r="F712" s="79"/>
      <c r="G712" s="79"/>
      <c r="H712" s="79"/>
      <c r="I712" s="79"/>
      <c r="J712" s="79"/>
      <c r="K712" s="79"/>
    </row>
    <row r="713" spans="5:13">
      <c r="E713" s="79"/>
      <c r="F713" s="79"/>
      <c r="G713" s="79"/>
      <c r="H713" s="79"/>
      <c r="I713" s="79"/>
      <c r="J713" s="79"/>
      <c r="K713" s="79"/>
      <c r="L713" s="79"/>
      <c r="M713" s="79"/>
    </row>
    <row r="714" spans="5:13">
      <c r="E714" s="79"/>
      <c r="F714" s="79"/>
      <c r="G714" s="79"/>
      <c r="H714" s="79"/>
      <c r="I714" s="79"/>
      <c r="J714" s="79"/>
      <c r="K714" s="79"/>
    </row>
    <row r="715" spans="5:13">
      <c r="E715" s="79"/>
      <c r="F715" s="79"/>
      <c r="G715" s="79"/>
      <c r="H715" s="79"/>
      <c r="I715" s="79"/>
      <c r="J715" s="79"/>
      <c r="K715" s="79"/>
    </row>
    <row r="716" spans="5:13">
      <c r="E716" s="79"/>
      <c r="F716" s="79"/>
      <c r="G716" s="79"/>
      <c r="H716" s="79"/>
      <c r="I716" s="79"/>
      <c r="J716" s="79"/>
      <c r="K716" s="79"/>
    </row>
    <row r="717" spans="5:13">
      <c r="E717" s="79"/>
      <c r="F717" s="79"/>
      <c r="G717" s="79"/>
      <c r="H717" s="79"/>
      <c r="I717" s="79"/>
      <c r="J717" s="79"/>
      <c r="K717" s="79"/>
    </row>
    <row r="718" spans="5:13">
      <c r="E718" s="79"/>
      <c r="F718" s="79"/>
      <c r="G718" s="79"/>
      <c r="H718" s="79"/>
      <c r="I718" s="79"/>
      <c r="J718" s="79"/>
      <c r="K718" s="79"/>
    </row>
    <row r="719" spans="5:13">
      <c r="E719" s="79"/>
      <c r="F719" s="79"/>
      <c r="G719" s="79"/>
      <c r="H719" s="79"/>
      <c r="I719" s="79"/>
      <c r="J719" s="79"/>
      <c r="K719" s="79"/>
    </row>
    <row r="720" spans="5:13">
      <c r="E720" s="79"/>
      <c r="F720" s="79"/>
      <c r="G720" s="79"/>
      <c r="H720" s="79"/>
      <c r="I720" s="79"/>
      <c r="J720" s="79"/>
      <c r="K720" s="79"/>
      <c r="L720" s="79"/>
      <c r="M720" s="79"/>
    </row>
    <row r="721" spans="5:13">
      <c r="E721" s="79"/>
      <c r="F721" s="79"/>
      <c r="G721" s="79"/>
      <c r="H721" s="79"/>
      <c r="I721" s="79"/>
      <c r="J721" s="79"/>
      <c r="K721" s="79"/>
    </row>
    <row r="722" spans="5:13">
      <c r="E722" s="79"/>
      <c r="F722" s="79"/>
      <c r="G722" s="79"/>
      <c r="H722" s="79"/>
      <c r="I722" s="79"/>
      <c r="J722" s="79"/>
      <c r="K722" s="79"/>
    </row>
    <row r="723" spans="5:13">
      <c r="E723" s="79"/>
      <c r="F723" s="79"/>
      <c r="G723" s="79"/>
      <c r="H723" s="79"/>
      <c r="I723" s="79"/>
      <c r="J723" s="79"/>
      <c r="K723" s="79"/>
    </row>
    <row r="724" spans="5:13">
      <c r="E724" s="79"/>
      <c r="F724" s="79"/>
      <c r="G724" s="79"/>
      <c r="H724" s="79"/>
      <c r="I724" s="79"/>
      <c r="J724" s="79"/>
      <c r="K724" s="79"/>
    </row>
    <row r="725" spans="5:13">
      <c r="E725" s="79"/>
      <c r="F725" s="79"/>
      <c r="G725" s="79"/>
      <c r="H725" s="79"/>
      <c r="I725" s="79"/>
      <c r="J725" s="79"/>
      <c r="K725" s="79"/>
    </row>
    <row r="726" spans="5:13">
      <c r="E726" s="79"/>
      <c r="F726" s="79"/>
      <c r="G726" s="79"/>
      <c r="H726" s="79"/>
      <c r="I726" s="79"/>
      <c r="J726" s="79"/>
      <c r="K726" s="79"/>
    </row>
    <row r="727" spans="5:13">
      <c r="E727" s="79"/>
      <c r="F727" s="79"/>
      <c r="G727" s="79"/>
      <c r="H727" s="79"/>
      <c r="I727" s="79"/>
      <c r="J727" s="79"/>
      <c r="K727" s="79"/>
      <c r="L727" s="79"/>
      <c r="M727" s="79"/>
    </row>
    <row r="728" spans="5:13">
      <c r="E728" s="79"/>
      <c r="F728" s="79"/>
      <c r="G728" s="79"/>
      <c r="H728" s="79"/>
      <c r="I728" s="79"/>
      <c r="J728" s="79"/>
      <c r="K728" s="79"/>
    </row>
    <row r="729" spans="5:13">
      <c r="E729" s="79"/>
      <c r="F729" s="79"/>
      <c r="G729" s="79"/>
      <c r="H729" s="79"/>
      <c r="I729" s="79"/>
      <c r="J729" s="79"/>
      <c r="K729" s="79"/>
    </row>
    <row r="730" spans="5:13">
      <c r="E730" s="79"/>
      <c r="F730" s="79"/>
      <c r="G730" s="79"/>
      <c r="H730" s="79"/>
      <c r="I730" s="79"/>
      <c r="J730" s="79"/>
      <c r="K730" s="79"/>
    </row>
    <row r="731" spans="5:13">
      <c r="E731" s="79"/>
      <c r="F731" s="79"/>
      <c r="G731" s="79"/>
      <c r="H731" s="79"/>
      <c r="I731" s="79"/>
      <c r="J731" s="79"/>
      <c r="K731" s="79"/>
    </row>
    <row r="732" spans="5:13">
      <c r="E732" s="79"/>
      <c r="F732" s="79"/>
      <c r="G732" s="79"/>
      <c r="H732" s="79"/>
      <c r="I732" s="79"/>
      <c r="J732" s="79"/>
      <c r="K732" s="79"/>
    </row>
    <row r="733" spans="5:13">
      <c r="E733" s="79"/>
      <c r="F733" s="79"/>
      <c r="G733" s="79"/>
      <c r="H733" s="79"/>
      <c r="I733" s="79"/>
      <c r="J733" s="79"/>
      <c r="K733" s="79"/>
    </row>
    <row r="734" spans="5:13">
      <c r="E734" s="79"/>
      <c r="F734" s="79"/>
      <c r="G734" s="79"/>
      <c r="H734" s="79"/>
      <c r="I734" s="79"/>
      <c r="J734" s="79"/>
      <c r="K734" s="79"/>
      <c r="L734" s="79"/>
      <c r="M734" s="79"/>
    </row>
    <row r="735" spans="5:13">
      <c r="E735" s="79"/>
      <c r="F735" s="79"/>
      <c r="G735" s="79"/>
      <c r="H735" s="79"/>
      <c r="I735" s="79"/>
      <c r="J735" s="79"/>
      <c r="K735" s="79"/>
    </row>
    <row r="736" spans="5:13">
      <c r="E736" s="79"/>
      <c r="F736" s="79"/>
      <c r="G736" s="79"/>
      <c r="H736" s="79"/>
      <c r="I736" s="79"/>
      <c r="J736" s="79"/>
      <c r="K736" s="79"/>
    </row>
    <row r="737" spans="5:13">
      <c r="E737" s="79"/>
      <c r="F737" s="79"/>
      <c r="G737" s="79"/>
      <c r="H737" s="79"/>
      <c r="I737" s="79"/>
      <c r="J737" s="79"/>
      <c r="K737" s="79"/>
    </row>
    <row r="738" spans="5:13">
      <c r="E738" s="79"/>
      <c r="F738" s="79"/>
      <c r="G738" s="79"/>
      <c r="H738" s="79"/>
      <c r="I738" s="79"/>
      <c r="J738" s="79"/>
      <c r="K738" s="79"/>
    </row>
    <row r="739" spans="5:13">
      <c r="E739" s="79"/>
      <c r="F739" s="79"/>
      <c r="G739" s="79"/>
      <c r="H739" s="79"/>
      <c r="I739" s="79"/>
      <c r="J739" s="79"/>
      <c r="K739" s="79"/>
    </row>
    <row r="740" spans="5:13">
      <c r="E740" s="79"/>
      <c r="F740" s="79"/>
      <c r="G740" s="79"/>
      <c r="H740" s="79"/>
      <c r="I740" s="79"/>
      <c r="J740" s="79"/>
      <c r="K740" s="79"/>
    </row>
    <row r="741" spans="5:13">
      <c r="E741" s="79"/>
      <c r="F741" s="79"/>
      <c r="G741" s="79"/>
      <c r="H741" s="79"/>
      <c r="I741" s="79"/>
      <c r="J741" s="79"/>
      <c r="K741" s="79"/>
      <c r="L741" s="79"/>
      <c r="M741" s="79"/>
    </row>
    <row r="742" spans="5:13">
      <c r="E742" s="79"/>
      <c r="F742" s="79"/>
      <c r="G742" s="79"/>
      <c r="H742" s="79"/>
      <c r="I742" s="79"/>
      <c r="J742" s="79"/>
      <c r="K742" s="79"/>
    </row>
    <row r="743" spans="5:13">
      <c r="E743" s="79"/>
      <c r="F743" s="79"/>
      <c r="G743" s="79"/>
      <c r="H743" s="79"/>
      <c r="I743" s="79"/>
      <c r="J743" s="79"/>
      <c r="K743" s="79"/>
    </row>
    <row r="744" spans="5:13">
      <c r="E744" s="79"/>
      <c r="F744" s="79"/>
      <c r="G744" s="79"/>
      <c r="H744" s="79"/>
      <c r="I744" s="79"/>
      <c r="J744" s="79"/>
      <c r="K744" s="79"/>
    </row>
    <row r="745" spans="5:13">
      <c r="E745" s="79"/>
      <c r="F745" s="79"/>
      <c r="G745" s="79"/>
      <c r="H745" s="79"/>
      <c r="I745" s="79"/>
      <c r="J745" s="79"/>
      <c r="K745" s="79"/>
    </row>
    <row r="746" spans="5:13">
      <c r="E746" s="79"/>
      <c r="F746" s="79"/>
      <c r="G746" s="79"/>
      <c r="H746" s="79"/>
      <c r="I746" s="79"/>
      <c r="J746" s="79"/>
      <c r="K746" s="79"/>
    </row>
    <row r="747" spans="5:13">
      <c r="E747" s="79"/>
      <c r="F747" s="79"/>
      <c r="G747" s="79"/>
      <c r="H747" s="79"/>
      <c r="I747" s="79"/>
      <c r="J747" s="79"/>
      <c r="K747" s="79"/>
    </row>
    <row r="748" spans="5:13">
      <c r="E748" s="79"/>
      <c r="F748" s="79"/>
      <c r="G748" s="79"/>
      <c r="H748" s="79"/>
      <c r="I748" s="79"/>
      <c r="J748" s="79"/>
      <c r="K748" s="79"/>
      <c r="L748" s="79"/>
      <c r="M748" s="79"/>
    </row>
    <row r="749" spans="5:13">
      <c r="E749" s="79"/>
      <c r="F749" s="79"/>
      <c r="G749" s="79"/>
      <c r="H749" s="79"/>
      <c r="I749" s="79"/>
      <c r="J749" s="79"/>
      <c r="K749" s="79"/>
    </row>
    <row r="750" spans="5:13">
      <c r="E750" s="79"/>
      <c r="F750" s="79"/>
      <c r="G750" s="79"/>
      <c r="H750" s="79"/>
      <c r="I750" s="79"/>
      <c r="J750" s="79"/>
      <c r="K750" s="79"/>
    </row>
    <row r="751" spans="5:13">
      <c r="E751" s="79"/>
      <c r="F751" s="79"/>
      <c r="G751" s="79"/>
      <c r="H751" s="79"/>
      <c r="I751" s="79"/>
      <c r="J751" s="79"/>
      <c r="K751" s="79"/>
    </row>
    <row r="752" spans="5:13">
      <c r="E752" s="79"/>
      <c r="F752" s="79"/>
      <c r="G752" s="79"/>
      <c r="H752" s="79"/>
      <c r="I752" s="79"/>
      <c r="J752" s="79"/>
      <c r="K752" s="79"/>
    </row>
    <row r="753" spans="5:13">
      <c r="E753" s="79"/>
      <c r="F753" s="79"/>
      <c r="G753" s="79"/>
      <c r="H753" s="79"/>
      <c r="I753" s="79"/>
      <c r="J753" s="79"/>
      <c r="K753" s="79"/>
    </row>
    <row r="754" spans="5:13">
      <c r="E754" s="79"/>
      <c r="F754" s="79"/>
      <c r="G754" s="79"/>
      <c r="H754" s="79"/>
      <c r="I754" s="79"/>
      <c r="J754" s="79"/>
      <c r="K754" s="79"/>
    </row>
    <row r="755" spans="5:13">
      <c r="E755" s="79"/>
      <c r="F755" s="79"/>
      <c r="G755" s="79"/>
      <c r="H755" s="79"/>
      <c r="I755" s="79"/>
      <c r="J755" s="79"/>
      <c r="K755" s="79"/>
      <c r="L755" s="79"/>
      <c r="M755" s="79"/>
    </row>
    <row r="756" spans="5:13">
      <c r="E756" s="79"/>
      <c r="F756" s="79"/>
      <c r="G756" s="79"/>
      <c r="H756" s="79"/>
      <c r="I756" s="79"/>
      <c r="J756" s="79"/>
      <c r="K756" s="79"/>
    </row>
    <row r="757" spans="5:13">
      <c r="E757" s="79"/>
      <c r="F757" s="79"/>
      <c r="G757" s="79"/>
      <c r="H757" s="79"/>
      <c r="I757" s="79"/>
      <c r="J757" s="79"/>
      <c r="K757" s="79"/>
    </row>
    <row r="758" spans="5:13">
      <c r="E758" s="79"/>
      <c r="F758" s="79"/>
      <c r="G758" s="79"/>
      <c r="H758" s="79"/>
      <c r="I758" s="79"/>
      <c r="J758" s="79"/>
      <c r="K758" s="79"/>
    </row>
    <row r="759" spans="5:13">
      <c r="E759" s="79"/>
      <c r="F759" s="79"/>
      <c r="G759" s="79"/>
      <c r="H759" s="79"/>
      <c r="I759" s="79"/>
      <c r="J759" s="79"/>
      <c r="K759" s="79"/>
    </row>
    <row r="760" spans="5:13">
      <c r="E760" s="79"/>
      <c r="F760" s="79"/>
      <c r="G760" s="79"/>
      <c r="H760" s="79"/>
      <c r="I760" s="79"/>
      <c r="J760" s="79"/>
      <c r="K760" s="79"/>
    </row>
    <row r="761" spans="5:13">
      <c r="E761" s="79"/>
      <c r="F761" s="79"/>
      <c r="G761" s="79"/>
      <c r="H761" s="79"/>
      <c r="I761" s="79"/>
      <c r="J761" s="79"/>
      <c r="K761" s="79"/>
    </row>
    <row r="762" spans="5:13">
      <c r="E762" s="79"/>
      <c r="F762" s="79"/>
      <c r="G762" s="79"/>
      <c r="H762" s="79"/>
      <c r="I762" s="79"/>
      <c r="J762" s="79"/>
      <c r="K762" s="79"/>
      <c r="L762" s="79"/>
      <c r="M762" s="79"/>
    </row>
    <row r="763" spans="5:13">
      <c r="E763" s="79"/>
      <c r="F763" s="79"/>
      <c r="G763" s="79"/>
      <c r="H763" s="79"/>
      <c r="I763" s="79"/>
      <c r="J763" s="79"/>
      <c r="K763" s="79"/>
    </row>
    <row r="764" spans="5:13">
      <c r="E764" s="79"/>
      <c r="F764" s="79"/>
      <c r="G764" s="79"/>
      <c r="H764" s="79"/>
      <c r="I764" s="79"/>
      <c r="J764" s="79"/>
      <c r="K764" s="79"/>
    </row>
    <row r="765" spans="5:13">
      <c r="E765" s="79"/>
      <c r="F765" s="79"/>
      <c r="G765" s="79"/>
      <c r="H765" s="79"/>
      <c r="I765" s="79"/>
      <c r="J765" s="79"/>
      <c r="K765" s="79"/>
    </row>
    <row r="766" spans="5:13">
      <c r="E766" s="79"/>
      <c r="F766" s="79"/>
      <c r="G766" s="79"/>
      <c r="H766" s="79"/>
      <c r="I766" s="79"/>
      <c r="J766" s="79"/>
      <c r="K766" s="79"/>
    </row>
    <row r="767" spans="5:13">
      <c r="E767" s="79"/>
      <c r="F767" s="79"/>
      <c r="G767" s="79"/>
      <c r="H767" s="79"/>
      <c r="I767" s="79"/>
      <c r="J767" s="79"/>
      <c r="K767" s="79"/>
    </row>
    <row r="768" spans="5:13">
      <c r="E768" s="79"/>
      <c r="F768" s="79"/>
      <c r="G768" s="79"/>
      <c r="H768" s="79"/>
      <c r="I768" s="79"/>
      <c r="J768" s="79"/>
      <c r="K768" s="79"/>
    </row>
    <row r="769" spans="5:13">
      <c r="E769" s="79"/>
      <c r="F769" s="79"/>
      <c r="G769" s="79"/>
      <c r="H769" s="79"/>
      <c r="I769" s="79"/>
      <c r="J769" s="79"/>
      <c r="K769" s="79"/>
      <c r="L769" s="79"/>
      <c r="M769" s="79"/>
    </row>
    <row r="770" spans="5:13">
      <c r="E770" s="79"/>
      <c r="F770" s="79"/>
      <c r="G770" s="79"/>
      <c r="H770" s="79"/>
      <c r="I770" s="79"/>
      <c r="J770" s="79"/>
      <c r="K770" s="79"/>
    </row>
    <row r="771" spans="5:13">
      <c r="E771" s="79"/>
      <c r="F771" s="79"/>
      <c r="G771" s="79"/>
      <c r="H771" s="79"/>
      <c r="I771" s="79"/>
      <c r="J771" s="79"/>
      <c r="K771" s="79"/>
    </row>
    <row r="772" spans="5:13">
      <c r="E772" s="79"/>
      <c r="F772" s="79"/>
      <c r="G772" s="79"/>
      <c r="H772" s="79"/>
      <c r="I772" s="79"/>
      <c r="J772" s="79"/>
      <c r="K772" s="79"/>
    </row>
    <row r="773" spans="5:13">
      <c r="E773" s="79"/>
      <c r="F773" s="79"/>
      <c r="G773" s="79"/>
      <c r="H773" s="79"/>
      <c r="I773" s="79"/>
      <c r="J773" s="79"/>
      <c r="K773" s="79"/>
    </row>
    <row r="774" spans="5:13">
      <c r="E774" s="79"/>
      <c r="F774" s="79"/>
      <c r="G774" s="79"/>
      <c r="H774" s="79"/>
      <c r="I774" s="79"/>
      <c r="J774" s="79"/>
      <c r="K774" s="79"/>
    </row>
    <row r="775" spans="5:13">
      <c r="E775" s="79"/>
      <c r="F775" s="79"/>
      <c r="G775" s="79"/>
      <c r="H775" s="79"/>
      <c r="I775" s="79"/>
      <c r="J775" s="79"/>
      <c r="K775" s="79"/>
    </row>
    <row r="776" spans="5:13">
      <c r="E776" s="79"/>
      <c r="F776" s="79"/>
      <c r="G776" s="79"/>
      <c r="H776" s="79"/>
      <c r="I776" s="79"/>
      <c r="J776" s="79"/>
      <c r="K776" s="79"/>
      <c r="L776" s="79"/>
      <c r="M776" s="79"/>
    </row>
    <row r="777" spans="5:13">
      <c r="E777" s="79"/>
      <c r="F777" s="79"/>
      <c r="G777" s="79"/>
      <c r="H777" s="79"/>
      <c r="I777" s="79"/>
      <c r="J777" s="79"/>
      <c r="K777" s="79"/>
    </row>
    <row r="778" spans="5:13">
      <c r="E778" s="79"/>
      <c r="F778" s="79"/>
      <c r="G778" s="79"/>
      <c r="H778" s="79"/>
      <c r="I778" s="79"/>
      <c r="J778" s="79"/>
      <c r="K778" s="79"/>
    </row>
    <row r="779" spans="5:13">
      <c r="E779" s="79"/>
      <c r="F779" s="79"/>
      <c r="G779" s="79"/>
      <c r="H779" s="79"/>
      <c r="I779" s="79"/>
      <c r="J779" s="79"/>
      <c r="K779" s="79"/>
    </row>
    <row r="780" spans="5:13">
      <c r="E780" s="79"/>
      <c r="F780" s="79"/>
      <c r="G780" s="79"/>
      <c r="H780" s="79"/>
      <c r="I780" s="79"/>
      <c r="J780" s="79"/>
      <c r="K780" s="79"/>
    </row>
    <row r="781" spans="5:13">
      <c r="E781" s="79"/>
      <c r="F781" s="79"/>
      <c r="G781" s="79"/>
      <c r="H781" s="79"/>
      <c r="I781" s="79"/>
      <c r="J781" s="79"/>
      <c r="K781" s="79"/>
    </row>
    <row r="782" spans="5:13">
      <c r="E782" s="79"/>
      <c r="F782" s="79"/>
      <c r="G782" s="79"/>
      <c r="H782" s="79"/>
      <c r="I782" s="79"/>
      <c r="J782" s="79"/>
      <c r="K782" s="79"/>
    </row>
    <row r="783" spans="5:13">
      <c r="E783" s="79"/>
      <c r="F783" s="79"/>
      <c r="G783" s="79"/>
      <c r="H783" s="79"/>
      <c r="I783" s="79"/>
      <c r="J783" s="79"/>
      <c r="K783" s="79"/>
      <c r="L783" s="79"/>
      <c r="M783" s="79"/>
    </row>
    <row r="784" spans="5:13">
      <c r="E784" s="79"/>
      <c r="F784" s="79"/>
      <c r="G784" s="79"/>
      <c r="H784" s="79"/>
      <c r="I784" s="79"/>
      <c r="J784" s="79"/>
      <c r="K784" s="79"/>
    </row>
    <row r="785" spans="5:13">
      <c r="E785" s="79"/>
      <c r="F785" s="79"/>
      <c r="G785" s="79"/>
      <c r="H785" s="79"/>
      <c r="I785" s="79"/>
      <c r="J785" s="79"/>
      <c r="K785" s="79"/>
    </row>
    <row r="786" spans="5:13">
      <c r="E786" s="79"/>
      <c r="F786" s="79"/>
      <c r="G786" s="79"/>
      <c r="H786" s="79"/>
      <c r="I786" s="79"/>
      <c r="J786" s="79"/>
      <c r="K786" s="79"/>
    </row>
    <row r="787" spans="5:13">
      <c r="E787" s="79"/>
      <c r="F787" s="79"/>
      <c r="G787" s="79"/>
      <c r="H787" s="79"/>
      <c r="I787" s="79"/>
      <c r="J787" s="79"/>
      <c r="K787" s="79"/>
    </row>
    <row r="788" spans="5:13">
      <c r="E788" s="79"/>
      <c r="F788" s="79"/>
      <c r="G788" s="79"/>
      <c r="H788" s="79"/>
      <c r="I788" s="79"/>
      <c r="J788" s="79"/>
      <c r="K788" s="79"/>
    </row>
    <row r="789" spans="5:13">
      <c r="E789" s="79"/>
      <c r="F789" s="79"/>
      <c r="G789" s="79"/>
      <c r="H789" s="79"/>
      <c r="I789" s="79"/>
      <c r="J789" s="79"/>
      <c r="K789" s="79"/>
    </row>
    <row r="790" spans="5:13">
      <c r="E790" s="79"/>
      <c r="F790" s="79"/>
      <c r="G790" s="79"/>
      <c r="H790" s="79"/>
      <c r="I790" s="79"/>
      <c r="J790" s="79"/>
      <c r="K790" s="79"/>
      <c r="L790" s="79"/>
      <c r="M790" s="79"/>
    </row>
    <row r="791" spans="5:13">
      <c r="E791" s="79"/>
      <c r="F791" s="79"/>
      <c r="G791" s="79"/>
      <c r="H791" s="79"/>
      <c r="I791" s="79"/>
      <c r="J791" s="79"/>
      <c r="K791" s="79"/>
    </row>
    <row r="792" spans="5:13">
      <c r="E792" s="79"/>
      <c r="F792" s="79"/>
      <c r="G792" s="79"/>
      <c r="H792" s="79"/>
      <c r="I792" s="79"/>
      <c r="J792" s="79"/>
      <c r="K792" s="79"/>
    </row>
    <row r="793" spans="5:13">
      <c r="E793" s="79"/>
      <c r="F793" s="79"/>
      <c r="G793" s="79"/>
      <c r="H793" s="79"/>
      <c r="I793" s="79"/>
      <c r="J793" s="79"/>
      <c r="K793" s="79"/>
    </row>
    <row r="794" spans="5:13">
      <c r="E794" s="79"/>
      <c r="F794" s="79"/>
      <c r="G794" s="79"/>
      <c r="H794" s="79"/>
      <c r="I794" s="79"/>
      <c r="J794" s="79"/>
      <c r="K794" s="79"/>
    </row>
    <row r="795" spans="5:13">
      <c r="E795" s="79"/>
      <c r="F795" s="79"/>
      <c r="G795" s="79"/>
      <c r="H795" s="79"/>
      <c r="I795" s="79"/>
      <c r="J795" s="79"/>
      <c r="K795" s="79"/>
    </row>
    <row r="796" spans="5:13">
      <c r="E796" s="79"/>
      <c r="F796" s="79"/>
      <c r="G796" s="79"/>
      <c r="H796" s="79"/>
      <c r="I796" s="79"/>
      <c r="J796" s="79"/>
      <c r="K796" s="79"/>
    </row>
    <row r="797" spans="5:13">
      <c r="E797" s="79"/>
      <c r="F797" s="79"/>
      <c r="G797" s="79"/>
      <c r="H797" s="79"/>
      <c r="I797" s="79"/>
      <c r="J797" s="79"/>
      <c r="K797" s="79"/>
      <c r="L797" s="79"/>
      <c r="M797" s="79"/>
    </row>
    <row r="798" spans="5:13">
      <c r="E798" s="79"/>
      <c r="F798" s="79"/>
      <c r="G798" s="79"/>
      <c r="H798" s="79"/>
      <c r="I798" s="79"/>
      <c r="J798" s="79"/>
      <c r="K798" s="79"/>
    </row>
    <row r="799" spans="5:13">
      <c r="E799" s="79"/>
      <c r="F799" s="79"/>
      <c r="G799" s="79"/>
      <c r="H799" s="79"/>
      <c r="I799" s="79"/>
      <c r="J799" s="79"/>
      <c r="K799" s="79"/>
    </row>
    <row r="800" spans="5:13">
      <c r="E800" s="79"/>
      <c r="F800" s="79"/>
      <c r="G800" s="79"/>
      <c r="H800" s="79"/>
      <c r="I800" s="79"/>
      <c r="J800" s="79"/>
      <c r="K800" s="79"/>
    </row>
    <row r="801" spans="5:13">
      <c r="E801" s="79"/>
      <c r="F801" s="79"/>
      <c r="G801" s="79"/>
      <c r="H801" s="79"/>
      <c r="I801" s="79"/>
      <c r="J801" s="79"/>
      <c r="K801" s="79"/>
    </row>
    <row r="802" spans="5:13">
      <c r="E802" s="79"/>
      <c r="F802" s="79"/>
      <c r="G802" s="79"/>
      <c r="H802" s="79"/>
      <c r="I802" s="79"/>
      <c r="J802" s="79"/>
      <c r="K802" s="79"/>
    </row>
    <row r="803" spans="5:13">
      <c r="E803" s="79"/>
      <c r="F803" s="79"/>
      <c r="G803" s="79"/>
      <c r="H803" s="79"/>
      <c r="I803" s="79"/>
      <c r="J803" s="79"/>
      <c r="K803" s="79"/>
    </row>
    <row r="804" spans="5:13">
      <c r="E804" s="79"/>
      <c r="F804" s="79"/>
      <c r="G804" s="79"/>
      <c r="H804" s="79"/>
      <c r="I804" s="79"/>
      <c r="J804" s="79"/>
      <c r="K804" s="79"/>
      <c r="L804" s="79"/>
      <c r="M804" s="79"/>
    </row>
    <row r="805" spans="5:13">
      <c r="E805" s="79"/>
      <c r="F805" s="79"/>
      <c r="G805" s="79"/>
      <c r="H805" s="79"/>
      <c r="I805" s="79"/>
      <c r="J805" s="79"/>
      <c r="K805" s="79"/>
    </row>
    <row r="806" spans="5:13">
      <c r="E806" s="79"/>
      <c r="F806" s="79"/>
      <c r="G806" s="79"/>
      <c r="H806" s="79"/>
      <c r="I806" s="79"/>
      <c r="J806" s="79"/>
      <c r="K806" s="79"/>
    </row>
    <row r="807" spans="5:13">
      <c r="E807" s="79"/>
      <c r="F807" s="79"/>
      <c r="G807" s="79"/>
      <c r="H807" s="79"/>
      <c r="I807" s="79"/>
      <c r="J807" s="79"/>
      <c r="K807" s="79"/>
    </row>
    <row r="808" spans="5:13">
      <c r="E808" s="79"/>
      <c r="F808" s="79"/>
      <c r="G808" s="79"/>
      <c r="H808" s="79"/>
      <c r="I808" s="79"/>
      <c r="J808" s="79"/>
      <c r="K808" s="79"/>
    </row>
    <row r="809" spans="5:13">
      <c r="E809" s="79"/>
      <c r="F809" s="79"/>
      <c r="G809" s="79"/>
      <c r="H809" s="79"/>
      <c r="I809" s="79"/>
      <c r="J809" s="79"/>
      <c r="K809" s="79"/>
    </row>
    <row r="810" spans="5:13">
      <c r="E810" s="79"/>
      <c r="F810" s="79"/>
      <c r="G810" s="79"/>
      <c r="H810" s="79"/>
      <c r="I810" s="79"/>
      <c r="J810" s="79"/>
      <c r="K810" s="79"/>
    </row>
    <row r="811" spans="5:13">
      <c r="E811" s="79"/>
      <c r="F811" s="79"/>
      <c r="G811" s="79"/>
      <c r="H811" s="79"/>
      <c r="I811" s="79"/>
      <c r="J811" s="79"/>
      <c r="K811" s="79"/>
      <c r="L811" s="79"/>
      <c r="M811" s="79"/>
    </row>
    <row r="812" spans="5:13">
      <c r="E812" s="79"/>
      <c r="F812" s="79"/>
      <c r="G812" s="79"/>
      <c r="H812" s="79"/>
      <c r="I812" s="79"/>
      <c r="J812" s="79"/>
      <c r="K812" s="79"/>
    </row>
    <row r="813" spans="5:13">
      <c r="E813" s="79"/>
      <c r="F813" s="79"/>
      <c r="G813" s="79"/>
      <c r="H813" s="79"/>
      <c r="I813" s="79"/>
      <c r="J813" s="79"/>
      <c r="K813" s="79"/>
    </row>
    <row r="814" spans="5:13">
      <c r="E814" s="79"/>
      <c r="F814" s="79"/>
      <c r="G814" s="79"/>
      <c r="H814" s="79"/>
      <c r="I814" s="79"/>
      <c r="J814" s="79"/>
      <c r="K814" s="79"/>
    </row>
    <row r="815" spans="5:13">
      <c r="E815" s="79"/>
      <c r="F815" s="79"/>
      <c r="G815" s="79"/>
      <c r="H815" s="79"/>
      <c r="I815" s="79"/>
      <c r="J815" s="79"/>
      <c r="K815" s="79"/>
    </row>
    <row r="816" spans="5:13">
      <c r="E816" s="79"/>
      <c r="F816" s="79"/>
      <c r="G816" s="79"/>
      <c r="H816" s="79"/>
      <c r="I816" s="79"/>
      <c r="J816" s="79"/>
      <c r="K816" s="79"/>
    </row>
    <row r="817" spans="5:13">
      <c r="E817" s="79"/>
      <c r="F817" s="79"/>
      <c r="G817" s="79"/>
      <c r="H817" s="79"/>
      <c r="I817" s="79"/>
      <c r="J817" s="79"/>
      <c r="K817" s="79"/>
    </row>
    <row r="818" spans="5:13">
      <c r="E818" s="79"/>
      <c r="F818" s="79"/>
      <c r="G818" s="79"/>
      <c r="H818" s="79"/>
      <c r="I818" s="79"/>
      <c r="J818" s="79"/>
      <c r="K818" s="79"/>
      <c r="L818" s="79"/>
      <c r="M818" s="79"/>
    </row>
    <row r="819" spans="5:13">
      <c r="E819" s="79"/>
      <c r="F819" s="79"/>
      <c r="G819" s="79"/>
      <c r="H819" s="79"/>
      <c r="I819" s="79"/>
      <c r="J819" s="79"/>
      <c r="K819" s="79"/>
    </row>
    <row r="820" spans="5:13">
      <c r="E820" s="79"/>
      <c r="F820" s="79"/>
      <c r="G820" s="79"/>
      <c r="H820" s="79"/>
      <c r="I820" s="79"/>
      <c r="J820" s="79"/>
      <c r="K820" s="79"/>
    </row>
    <row r="821" spans="5:13">
      <c r="E821" s="79"/>
      <c r="F821" s="79"/>
      <c r="G821" s="79"/>
      <c r="H821" s="79"/>
      <c r="I821" s="79"/>
      <c r="J821" s="79"/>
      <c r="K821" s="79"/>
    </row>
    <row r="822" spans="5:13">
      <c r="E822" s="79"/>
      <c r="F822" s="79"/>
      <c r="G822" s="79"/>
      <c r="H822" s="79"/>
      <c r="I822" s="79"/>
      <c r="J822" s="79"/>
      <c r="K822" s="79"/>
    </row>
    <row r="823" spans="5:13">
      <c r="E823" s="79"/>
      <c r="F823" s="79"/>
      <c r="G823" s="79"/>
      <c r="H823" s="79"/>
      <c r="I823" s="79"/>
      <c r="J823" s="79"/>
      <c r="K823" s="79"/>
    </row>
    <row r="824" spans="5:13">
      <c r="E824" s="79"/>
      <c r="F824" s="79"/>
      <c r="G824" s="79"/>
      <c r="H824" s="79"/>
      <c r="I824" s="79"/>
      <c r="J824" s="79"/>
      <c r="K824" s="79"/>
    </row>
    <row r="825" spans="5:13">
      <c r="E825" s="79"/>
      <c r="F825" s="79"/>
      <c r="G825" s="79"/>
      <c r="H825" s="79"/>
      <c r="I825" s="79"/>
      <c r="J825" s="79"/>
      <c r="K825" s="79"/>
      <c r="L825" s="79"/>
      <c r="M825" s="79"/>
    </row>
    <row r="826" spans="5:13">
      <c r="E826" s="79"/>
      <c r="F826" s="79"/>
      <c r="G826" s="79"/>
      <c r="H826" s="79"/>
      <c r="I826" s="79"/>
      <c r="J826" s="79"/>
      <c r="K826" s="79"/>
    </row>
    <row r="827" spans="5:13">
      <c r="E827" s="79"/>
      <c r="F827" s="79"/>
      <c r="G827" s="79"/>
      <c r="H827" s="79"/>
      <c r="I827" s="79"/>
      <c r="J827" s="79"/>
      <c r="K827" s="79"/>
    </row>
    <row r="828" spans="5:13">
      <c r="E828" s="79"/>
      <c r="F828" s="79"/>
      <c r="G828" s="79"/>
      <c r="H828" s="79"/>
      <c r="I828" s="79"/>
      <c r="J828" s="79"/>
      <c r="K828" s="79"/>
    </row>
    <row r="829" spans="5:13">
      <c r="E829" s="79"/>
      <c r="F829" s="79"/>
      <c r="G829" s="79"/>
      <c r="H829" s="79"/>
      <c r="I829" s="79"/>
      <c r="J829" s="79"/>
      <c r="K829" s="79"/>
    </row>
    <row r="830" spans="5:13">
      <c r="E830" s="79"/>
      <c r="F830" s="79"/>
      <c r="G830" s="79"/>
      <c r="H830" s="79"/>
      <c r="I830" s="79"/>
      <c r="J830" s="79"/>
      <c r="K830" s="79"/>
    </row>
    <row r="831" spans="5:13">
      <c r="E831" s="79"/>
      <c r="F831" s="79"/>
      <c r="G831" s="79"/>
      <c r="H831" s="79"/>
      <c r="I831" s="79"/>
      <c r="J831" s="79"/>
      <c r="K831" s="79"/>
    </row>
    <row r="832" spans="5:13">
      <c r="E832" s="79"/>
      <c r="F832" s="79"/>
      <c r="G832" s="79"/>
      <c r="H832" s="79"/>
      <c r="I832" s="79"/>
      <c r="J832" s="79"/>
      <c r="K832" s="79"/>
      <c r="L832" s="79"/>
      <c r="M832" s="79"/>
    </row>
    <row r="833" spans="5:13">
      <c r="E833" s="79"/>
      <c r="F833" s="79"/>
      <c r="G833" s="79"/>
      <c r="H833" s="79"/>
      <c r="I833" s="79"/>
      <c r="J833" s="79"/>
      <c r="K833" s="79"/>
    </row>
    <row r="834" spans="5:13">
      <c r="E834" s="79"/>
      <c r="F834" s="79"/>
      <c r="G834" s="79"/>
      <c r="H834" s="79"/>
      <c r="I834" s="79"/>
      <c r="J834" s="79"/>
      <c r="K834" s="79"/>
    </row>
    <row r="835" spans="5:13">
      <c r="E835" s="79"/>
      <c r="F835" s="79"/>
      <c r="G835" s="79"/>
      <c r="H835" s="79"/>
      <c r="I835" s="79"/>
      <c r="J835" s="79"/>
      <c r="K835" s="79"/>
    </row>
    <row r="836" spans="5:13">
      <c r="E836" s="79"/>
      <c r="F836" s="79"/>
      <c r="G836" s="79"/>
      <c r="H836" s="79"/>
      <c r="I836" s="79"/>
      <c r="J836" s="79"/>
      <c r="K836" s="79"/>
    </row>
    <row r="837" spans="5:13">
      <c r="E837" s="79"/>
      <c r="F837" s="79"/>
      <c r="G837" s="79"/>
      <c r="H837" s="79"/>
      <c r="I837" s="79"/>
      <c r="J837" s="79"/>
      <c r="K837" s="79"/>
    </row>
    <row r="838" spans="5:13">
      <c r="E838" s="79"/>
      <c r="F838" s="79"/>
      <c r="G838" s="79"/>
      <c r="H838" s="79"/>
      <c r="I838" s="79"/>
      <c r="J838" s="79"/>
      <c r="K838" s="79"/>
    </row>
    <row r="839" spans="5:13">
      <c r="E839" s="79"/>
      <c r="F839" s="79"/>
      <c r="G839" s="79"/>
      <c r="H839" s="79"/>
      <c r="I839" s="79"/>
      <c r="J839" s="79"/>
      <c r="K839" s="79"/>
      <c r="L839" s="79"/>
      <c r="M839" s="79"/>
    </row>
    <row r="840" spans="5:13">
      <c r="E840" s="79"/>
      <c r="F840" s="79"/>
      <c r="G840" s="79"/>
      <c r="H840" s="79"/>
      <c r="I840" s="79"/>
      <c r="J840" s="79"/>
      <c r="K840" s="79"/>
    </row>
    <row r="841" spans="5:13">
      <c r="E841" s="79"/>
      <c r="F841" s="79"/>
      <c r="G841" s="79"/>
      <c r="H841" s="79"/>
      <c r="I841" s="79"/>
      <c r="J841" s="79"/>
      <c r="K841" s="79"/>
    </row>
    <row r="842" spans="5:13">
      <c r="E842" s="79"/>
      <c r="F842" s="79"/>
      <c r="G842" s="79"/>
      <c r="H842" s="79"/>
      <c r="I842" s="79"/>
      <c r="J842" s="79"/>
      <c r="K842" s="79"/>
    </row>
    <row r="843" spans="5:13">
      <c r="E843" s="79"/>
      <c r="F843" s="79"/>
      <c r="G843" s="79"/>
      <c r="H843" s="79"/>
      <c r="I843" s="79"/>
      <c r="J843" s="79"/>
      <c r="K843" s="79"/>
    </row>
    <row r="844" spans="5:13">
      <c r="E844" s="79"/>
      <c r="F844" s="79"/>
      <c r="G844" s="79"/>
      <c r="H844" s="79"/>
      <c r="I844" s="79"/>
      <c r="J844" s="79"/>
      <c r="K844" s="79"/>
    </row>
    <row r="845" spans="5:13">
      <c r="E845" s="79"/>
      <c r="F845" s="79"/>
      <c r="G845" s="79"/>
      <c r="H845" s="79"/>
      <c r="I845" s="79"/>
      <c r="J845" s="79"/>
      <c r="K845" s="79"/>
    </row>
    <row r="846" spans="5:13">
      <c r="E846" s="79"/>
      <c r="F846" s="79"/>
      <c r="G846" s="79"/>
      <c r="H846" s="79"/>
      <c r="I846" s="79"/>
      <c r="J846" s="79"/>
      <c r="K846" s="79"/>
      <c r="L846" s="79"/>
      <c r="M846" s="79"/>
    </row>
    <row r="847" spans="5:13">
      <c r="E847" s="79"/>
      <c r="F847" s="79"/>
      <c r="G847" s="79"/>
      <c r="H847" s="79"/>
      <c r="I847" s="79"/>
      <c r="J847" s="79"/>
      <c r="K847" s="79"/>
    </row>
    <row r="848" spans="5:13">
      <c r="E848" s="79"/>
      <c r="F848" s="79"/>
      <c r="G848" s="79"/>
      <c r="H848" s="79"/>
      <c r="I848" s="79"/>
      <c r="J848" s="79"/>
      <c r="K848" s="79"/>
    </row>
    <row r="849" spans="5:13">
      <c r="E849" s="79"/>
      <c r="F849" s="79"/>
      <c r="G849" s="79"/>
      <c r="H849" s="79"/>
      <c r="I849" s="79"/>
      <c r="J849" s="79"/>
      <c r="K849" s="79"/>
    </row>
    <row r="850" spans="5:13">
      <c r="E850" s="79"/>
      <c r="F850" s="79"/>
      <c r="G850" s="79"/>
      <c r="H850" s="79"/>
      <c r="I850" s="79"/>
      <c r="J850" s="79"/>
      <c r="K850" s="79"/>
    </row>
    <row r="851" spans="5:13">
      <c r="E851" s="79"/>
      <c r="F851" s="79"/>
      <c r="G851" s="79"/>
      <c r="H851" s="79"/>
      <c r="I851" s="79"/>
      <c r="J851" s="79"/>
      <c r="K851" s="79"/>
    </row>
    <row r="852" spans="5:13">
      <c r="E852" s="79"/>
      <c r="F852" s="79"/>
      <c r="G852" s="79"/>
      <c r="H852" s="79"/>
      <c r="I852" s="79"/>
      <c r="J852" s="79"/>
      <c r="K852" s="79"/>
    </row>
    <row r="853" spans="5:13">
      <c r="E853" s="79"/>
      <c r="F853" s="79"/>
      <c r="G853" s="79"/>
      <c r="H853" s="79"/>
      <c r="I853" s="79"/>
      <c r="J853" s="79"/>
      <c r="K853" s="79"/>
      <c r="L853" s="79"/>
      <c r="M853" s="79"/>
    </row>
    <row r="854" spans="5:13">
      <c r="E854" s="79"/>
      <c r="F854" s="79"/>
      <c r="G854" s="79"/>
      <c r="H854" s="79"/>
      <c r="I854" s="79"/>
      <c r="J854" s="79"/>
      <c r="K854" s="79"/>
    </row>
    <row r="855" spans="5:13">
      <c r="E855" s="79"/>
      <c r="F855" s="79"/>
      <c r="G855" s="79"/>
      <c r="H855" s="79"/>
      <c r="I855" s="79"/>
      <c r="J855" s="79"/>
      <c r="K855" s="79"/>
    </row>
    <row r="856" spans="5:13">
      <c r="E856" s="79"/>
      <c r="F856" s="79"/>
      <c r="G856" s="79"/>
      <c r="H856" s="79"/>
      <c r="I856" s="79"/>
      <c r="J856" s="79"/>
      <c r="K856" s="79"/>
    </row>
    <row r="857" spans="5:13">
      <c r="E857" s="79"/>
      <c r="F857" s="79"/>
      <c r="G857" s="79"/>
      <c r="H857" s="79"/>
      <c r="I857" s="79"/>
      <c r="J857" s="79"/>
      <c r="K857" s="79"/>
    </row>
    <row r="858" spans="5:13">
      <c r="E858" s="79"/>
      <c r="F858" s="79"/>
      <c r="G858" s="79"/>
      <c r="H858" s="79"/>
      <c r="I858" s="79"/>
      <c r="J858" s="79"/>
      <c r="K858" s="79"/>
    </row>
    <row r="859" spans="5:13">
      <c r="E859" s="79"/>
      <c r="F859" s="79"/>
      <c r="G859" s="79"/>
      <c r="H859" s="79"/>
      <c r="I859" s="79"/>
      <c r="J859" s="79"/>
      <c r="K859" s="79"/>
    </row>
    <row r="860" spans="5:13">
      <c r="E860" s="79"/>
      <c r="F860" s="79"/>
      <c r="G860" s="79"/>
      <c r="H860" s="79"/>
      <c r="I860" s="79"/>
      <c r="J860" s="79"/>
      <c r="K860" s="79"/>
      <c r="L860" s="79"/>
      <c r="M860" s="79"/>
    </row>
    <row r="861" spans="5:13">
      <c r="E861" s="79"/>
      <c r="F861" s="79"/>
      <c r="G861" s="79"/>
      <c r="H861" s="79"/>
      <c r="I861" s="79"/>
      <c r="J861" s="79"/>
      <c r="K861" s="79"/>
    </row>
    <row r="862" spans="5:13">
      <c r="E862" s="79"/>
      <c r="F862" s="79"/>
      <c r="G862" s="79"/>
      <c r="H862" s="79"/>
      <c r="I862" s="79"/>
      <c r="J862" s="79"/>
      <c r="K862" s="79"/>
    </row>
    <row r="863" spans="5:13">
      <c r="E863" s="79"/>
      <c r="F863" s="79"/>
      <c r="G863" s="79"/>
      <c r="H863" s="79"/>
      <c r="I863" s="79"/>
      <c r="J863" s="79"/>
      <c r="K863" s="79"/>
    </row>
    <row r="864" spans="5:13">
      <c r="E864" s="79"/>
      <c r="F864" s="79"/>
      <c r="G864" s="79"/>
      <c r="H864" s="79"/>
      <c r="I864" s="79"/>
      <c r="J864" s="79"/>
      <c r="K864" s="79"/>
    </row>
    <row r="865" spans="5:13">
      <c r="E865" s="79"/>
      <c r="F865" s="79"/>
      <c r="G865" s="79"/>
      <c r="H865" s="79"/>
      <c r="I865" s="79"/>
      <c r="J865" s="79"/>
      <c r="K865" s="79"/>
    </row>
    <row r="866" spans="5:13">
      <c r="E866" s="79"/>
      <c r="F866" s="79"/>
      <c r="G866" s="79"/>
      <c r="H866" s="79"/>
      <c r="I866" s="79"/>
      <c r="J866" s="79"/>
      <c r="K866" s="79"/>
    </row>
    <row r="867" spans="5:13">
      <c r="E867" s="79"/>
      <c r="F867" s="79"/>
      <c r="G867" s="79"/>
      <c r="H867" s="79"/>
      <c r="I867" s="79"/>
      <c r="J867" s="79"/>
      <c r="K867" s="79"/>
      <c r="L867" s="79"/>
      <c r="M867" s="79"/>
    </row>
    <row r="868" spans="5:13">
      <c r="E868" s="79"/>
      <c r="F868" s="79"/>
      <c r="G868" s="79"/>
      <c r="H868" s="79"/>
      <c r="I868" s="79"/>
      <c r="J868" s="79"/>
      <c r="K868" s="79"/>
    </row>
    <row r="869" spans="5:13">
      <c r="E869" s="79"/>
      <c r="F869" s="79"/>
      <c r="G869" s="79"/>
      <c r="H869" s="79"/>
      <c r="I869" s="79"/>
      <c r="J869" s="79"/>
      <c r="K869" s="79"/>
    </row>
    <row r="870" spans="5:13">
      <c r="E870" s="79"/>
      <c r="F870" s="79"/>
      <c r="G870" s="79"/>
      <c r="H870" s="79"/>
      <c r="I870" s="79"/>
      <c r="J870" s="79"/>
      <c r="K870" s="79"/>
    </row>
    <row r="871" spans="5:13">
      <c r="E871" s="79"/>
      <c r="F871" s="79"/>
      <c r="G871" s="79"/>
      <c r="H871" s="79"/>
      <c r="I871" s="79"/>
      <c r="J871" s="79"/>
      <c r="K871" s="79"/>
    </row>
    <row r="872" spans="5:13">
      <c r="E872" s="79"/>
      <c r="F872" s="79"/>
      <c r="G872" s="79"/>
      <c r="H872" s="79"/>
      <c r="I872" s="79"/>
      <c r="J872" s="79"/>
      <c r="K872" s="79"/>
    </row>
    <row r="873" spans="5:13">
      <c r="E873" s="79"/>
      <c r="F873" s="79"/>
      <c r="G873" s="79"/>
      <c r="H873" s="79"/>
      <c r="I873" s="79"/>
      <c r="J873" s="79"/>
      <c r="K873" s="79"/>
    </row>
    <row r="874" spans="5:13">
      <c r="E874" s="79"/>
      <c r="F874" s="79"/>
      <c r="G874" s="79"/>
      <c r="H874" s="79"/>
      <c r="I874" s="79"/>
      <c r="J874" s="79"/>
      <c r="K874" s="79"/>
      <c r="L874" s="79"/>
      <c r="M874" s="79"/>
    </row>
    <row r="875" spans="5:13">
      <c r="E875" s="79"/>
      <c r="F875" s="79"/>
      <c r="G875" s="79"/>
      <c r="H875" s="79"/>
      <c r="I875" s="79"/>
      <c r="J875" s="79"/>
      <c r="K875" s="79"/>
    </row>
    <row r="876" spans="5:13">
      <c r="E876" s="79"/>
      <c r="F876" s="79"/>
      <c r="G876" s="79"/>
      <c r="H876" s="79"/>
      <c r="I876" s="79"/>
      <c r="J876" s="79"/>
      <c r="K876" s="79"/>
    </row>
    <row r="877" spans="5:13">
      <c r="E877" s="79"/>
      <c r="F877" s="79"/>
      <c r="G877" s="79"/>
      <c r="H877" s="79"/>
      <c r="I877" s="79"/>
      <c r="J877" s="79"/>
      <c r="K877" s="79"/>
    </row>
    <row r="878" spans="5:13">
      <c r="E878" s="79"/>
      <c r="F878" s="79"/>
      <c r="G878" s="79"/>
      <c r="H878" s="79"/>
      <c r="I878" s="79"/>
      <c r="J878" s="79"/>
      <c r="K878" s="79"/>
    </row>
    <row r="879" spans="5:13">
      <c r="E879" s="79"/>
      <c r="F879" s="79"/>
      <c r="G879" s="79"/>
      <c r="H879" s="79"/>
      <c r="I879" s="79"/>
      <c r="J879" s="79"/>
      <c r="K879" s="79"/>
    </row>
    <row r="880" spans="5:13">
      <c r="E880" s="79"/>
      <c r="F880" s="79"/>
      <c r="G880" s="79"/>
      <c r="H880" s="79"/>
      <c r="I880" s="79"/>
      <c r="J880" s="79"/>
      <c r="K880" s="79"/>
    </row>
    <row r="881" spans="5:13">
      <c r="E881" s="79"/>
      <c r="F881" s="79"/>
      <c r="G881" s="79"/>
      <c r="H881" s="79"/>
      <c r="I881" s="79"/>
      <c r="J881" s="79"/>
      <c r="K881" s="79"/>
      <c r="L881" s="79"/>
      <c r="M881" s="79"/>
    </row>
    <row r="882" spans="5:13">
      <c r="E882" s="79"/>
      <c r="F882" s="79"/>
      <c r="G882" s="79"/>
      <c r="H882" s="79"/>
      <c r="I882" s="79"/>
      <c r="J882" s="79"/>
      <c r="K882" s="79"/>
    </row>
    <row r="883" spans="5:13">
      <c r="E883" s="79"/>
      <c r="F883" s="79"/>
      <c r="G883" s="79"/>
      <c r="H883" s="79"/>
      <c r="I883" s="79"/>
      <c r="J883" s="79"/>
      <c r="K883" s="79"/>
    </row>
    <row r="884" spans="5:13">
      <c r="E884" s="79"/>
      <c r="F884" s="79"/>
      <c r="G884" s="79"/>
      <c r="H884" s="79"/>
      <c r="I884" s="79"/>
      <c r="J884" s="79"/>
      <c r="K884" s="79"/>
    </row>
    <row r="885" spans="5:13">
      <c r="E885" s="79"/>
      <c r="F885" s="79"/>
      <c r="G885" s="79"/>
      <c r="H885" s="79"/>
      <c r="I885" s="79"/>
      <c r="J885" s="79"/>
      <c r="K885" s="79"/>
    </row>
    <row r="886" spans="5:13">
      <c r="E886" s="79"/>
      <c r="F886" s="79"/>
      <c r="G886" s="79"/>
      <c r="H886" s="79"/>
      <c r="I886" s="79"/>
      <c r="J886" s="79"/>
      <c r="K886" s="79"/>
    </row>
    <row r="887" spans="5:13">
      <c r="E887" s="79"/>
      <c r="F887" s="79"/>
      <c r="G887" s="79"/>
      <c r="H887" s="79"/>
      <c r="I887" s="79"/>
      <c r="J887" s="79"/>
      <c r="K887" s="79"/>
    </row>
    <row r="888" spans="5:13">
      <c r="E888" s="79"/>
      <c r="F888" s="79"/>
      <c r="G888" s="79"/>
      <c r="H888" s="79"/>
      <c r="I888" s="79"/>
      <c r="J888" s="79"/>
      <c r="K888" s="79"/>
      <c r="L888" s="79"/>
      <c r="M888" s="79"/>
    </row>
    <row r="889" spans="5:13">
      <c r="E889" s="79"/>
      <c r="F889" s="79"/>
      <c r="G889" s="79"/>
      <c r="H889" s="79"/>
      <c r="I889" s="79"/>
      <c r="J889" s="79"/>
      <c r="K889" s="79"/>
    </row>
    <row r="890" spans="5:13">
      <c r="E890" s="79"/>
      <c r="F890" s="79"/>
      <c r="G890" s="79"/>
      <c r="H890" s="79"/>
      <c r="I890" s="79"/>
      <c r="J890" s="79"/>
      <c r="K890" s="79"/>
    </row>
    <row r="891" spans="5:13">
      <c r="E891" s="79"/>
      <c r="F891" s="79"/>
      <c r="G891" s="79"/>
      <c r="H891" s="79"/>
      <c r="I891" s="79"/>
      <c r="J891" s="79"/>
      <c r="K891" s="79"/>
    </row>
    <row r="892" spans="5:13">
      <c r="E892" s="79"/>
      <c r="F892" s="79"/>
      <c r="G892" s="79"/>
      <c r="H892" s="79"/>
      <c r="I892" s="79"/>
      <c r="J892" s="79"/>
      <c r="K892" s="79"/>
    </row>
    <row r="893" spans="5:13">
      <c r="E893" s="79"/>
      <c r="F893" s="79"/>
      <c r="G893" s="79"/>
      <c r="H893" s="79"/>
      <c r="I893" s="79"/>
      <c r="J893" s="79"/>
      <c r="K893" s="79"/>
    </row>
    <row r="894" spans="5:13">
      <c r="E894" s="79"/>
      <c r="F894" s="79"/>
      <c r="G894" s="79"/>
      <c r="H894" s="79"/>
      <c r="I894" s="79"/>
      <c r="J894" s="79"/>
      <c r="K894" s="79"/>
    </row>
    <row r="895" spans="5:13">
      <c r="E895" s="79"/>
      <c r="F895" s="79"/>
      <c r="G895" s="79"/>
      <c r="H895" s="79"/>
      <c r="I895" s="79"/>
      <c r="J895" s="79"/>
      <c r="K895" s="79"/>
      <c r="L895" s="79"/>
      <c r="M895" s="79"/>
    </row>
    <row r="896" spans="5:13">
      <c r="E896" s="79"/>
      <c r="F896" s="79"/>
      <c r="G896" s="79"/>
      <c r="H896" s="79"/>
      <c r="I896" s="79"/>
      <c r="J896" s="79"/>
      <c r="K896" s="79"/>
    </row>
    <row r="897" spans="5:13">
      <c r="E897" s="79"/>
      <c r="F897" s="79"/>
      <c r="G897" s="79"/>
      <c r="H897" s="79"/>
      <c r="I897" s="79"/>
      <c r="J897" s="79"/>
      <c r="K897" s="79"/>
    </row>
    <row r="898" spans="5:13">
      <c r="E898" s="79"/>
      <c r="F898" s="79"/>
      <c r="G898" s="79"/>
      <c r="H898" s="79"/>
      <c r="I898" s="79"/>
      <c r="J898" s="79"/>
      <c r="K898" s="79"/>
    </row>
    <row r="899" spans="5:13">
      <c r="E899" s="79"/>
      <c r="F899" s="79"/>
      <c r="G899" s="79"/>
      <c r="H899" s="79"/>
      <c r="I899" s="79"/>
      <c r="J899" s="79"/>
      <c r="K899" s="79"/>
    </row>
    <row r="900" spans="5:13">
      <c r="E900" s="79"/>
      <c r="F900" s="79"/>
      <c r="G900" s="79"/>
      <c r="H900" s="79"/>
      <c r="I900" s="79"/>
      <c r="J900" s="79"/>
      <c r="K900" s="79"/>
    </row>
    <row r="901" spans="5:13">
      <c r="E901" s="79"/>
      <c r="F901" s="79"/>
      <c r="G901" s="79"/>
      <c r="H901" s="79"/>
      <c r="I901" s="79"/>
      <c r="J901" s="79"/>
      <c r="K901" s="79"/>
    </row>
    <row r="902" spans="5:13">
      <c r="E902" s="79"/>
      <c r="F902" s="79"/>
      <c r="G902" s="79"/>
      <c r="H902" s="79"/>
      <c r="I902" s="79"/>
      <c r="J902" s="79"/>
      <c r="K902" s="79"/>
      <c r="L902" s="79"/>
      <c r="M902" s="79"/>
    </row>
    <row r="903" spans="5:13">
      <c r="E903" s="79"/>
      <c r="F903" s="79"/>
      <c r="G903" s="79"/>
      <c r="H903" s="79"/>
      <c r="I903" s="79"/>
      <c r="J903" s="79"/>
      <c r="K903" s="79"/>
    </row>
    <row r="904" spans="5:13">
      <c r="E904" s="79"/>
      <c r="F904" s="79"/>
      <c r="G904" s="79"/>
      <c r="H904" s="79"/>
      <c r="I904" s="79"/>
      <c r="J904" s="79"/>
      <c r="K904" s="79"/>
    </row>
    <row r="905" spans="5:13">
      <c r="E905" s="79"/>
      <c r="F905" s="79"/>
      <c r="G905" s="79"/>
      <c r="H905" s="79"/>
      <c r="I905" s="79"/>
      <c r="J905" s="79"/>
      <c r="K905" s="79"/>
    </row>
    <row r="906" spans="5:13">
      <c r="E906" s="79"/>
      <c r="F906" s="79"/>
      <c r="G906" s="79"/>
      <c r="H906" s="79"/>
      <c r="I906" s="79"/>
      <c r="J906" s="79"/>
      <c r="K906" s="79"/>
    </row>
    <row r="907" spans="5:13">
      <c r="E907" s="79"/>
      <c r="F907" s="79"/>
      <c r="G907" s="79"/>
      <c r="H907" s="79"/>
      <c r="I907" s="79"/>
      <c r="J907" s="79"/>
      <c r="K907" s="79"/>
    </row>
    <row r="908" spans="5:13">
      <c r="E908" s="79"/>
      <c r="F908" s="79"/>
      <c r="G908" s="79"/>
      <c r="H908" s="79"/>
      <c r="I908" s="79"/>
      <c r="J908" s="79"/>
      <c r="K908" s="79"/>
    </row>
    <row r="909" spans="5:13">
      <c r="E909" s="79"/>
      <c r="F909" s="79"/>
      <c r="G909" s="79"/>
      <c r="H909" s="79"/>
      <c r="I909" s="79"/>
      <c r="J909" s="79"/>
      <c r="K909" s="79"/>
      <c r="L909" s="79"/>
      <c r="M909" s="79"/>
    </row>
    <row r="910" spans="5:13">
      <c r="E910" s="79"/>
      <c r="F910" s="79"/>
      <c r="G910" s="79"/>
      <c r="H910" s="79"/>
      <c r="I910" s="79"/>
      <c r="J910" s="79"/>
      <c r="K910" s="79"/>
    </row>
    <row r="911" spans="5:13">
      <c r="E911" s="79"/>
      <c r="F911" s="79"/>
      <c r="G911" s="79"/>
      <c r="H911" s="79"/>
      <c r="I911" s="79"/>
      <c r="J911" s="79"/>
      <c r="K911" s="79"/>
    </row>
    <row r="912" spans="5:13">
      <c r="E912" s="79"/>
      <c r="F912" s="79"/>
      <c r="G912" s="79"/>
      <c r="H912" s="79"/>
      <c r="I912" s="79"/>
      <c r="J912" s="79"/>
      <c r="K912" s="79"/>
    </row>
    <row r="913" spans="5:13">
      <c r="E913" s="79"/>
      <c r="F913" s="79"/>
      <c r="G913" s="79"/>
      <c r="H913" s="79"/>
      <c r="I913" s="79"/>
      <c r="J913" s="79"/>
      <c r="K913" s="79"/>
    </row>
    <row r="914" spans="5:13">
      <c r="E914" s="79"/>
      <c r="F914" s="79"/>
      <c r="G914" s="79"/>
      <c r="H914" s="79"/>
      <c r="I914" s="79"/>
      <c r="J914" s="79"/>
      <c r="K914" s="79"/>
    </row>
    <row r="915" spans="5:13">
      <c r="E915" s="79"/>
      <c r="F915" s="79"/>
      <c r="G915" s="79"/>
      <c r="H915" s="79"/>
      <c r="I915" s="79"/>
      <c r="J915" s="79"/>
      <c r="K915" s="79"/>
    </row>
    <row r="916" spans="5:13">
      <c r="E916" s="79"/>
      <c r="F916" s="79"/>
      <c r="G916" s="79"/>
      <c r="H916" s="79"/>
      <c r="I916" s="79"/>
      <c r="J916" s="79"/>
      <c r="K916" s="79"/>
      <c r="L916" s="79"/>
      <c r="M916" s="79"/>
    </row>
    <row r="917" spans="5:13">
      <c r="E917" s="79"/>
      <c r="F917" s="79"/>
      <c r="G917" s="79"/>
      <c r="H917" s="79"/>
      <c r="I917" s="79"/>
      <c r="J917" s="79"/>
      <c r="K917" s="79"/>
    </row>
    <row r="918" spans="5:13">
      <c r="E918" s="79"/>
      <c r="F918" s="79"/>
      <c r="G918" s="79"/>
      <c r="H918" s="79"/>
      <c r="I918" s="79"/>
      <c r="J918" s="79"/>
      <c r="K918" s="79"/>
    </row>
    <row r="919" spans="5:13">
      <c r="E919" s="79"/>
      <c r="F919" s="79"/>
      <c r="G919" s="79"/>
      <c r="H919" s="79"/>
      <c r="I919" s="79"/>
      <c r="J919" s="79"/>
      <c r="K919" s="79"/>
    </row>
    <row r="920" spans="5:13">
      <c r="E920" s="79"/>
      <c r="F920" s="79"/>
      <c r="G920" s="79"/>
      <c r="H920" s="79"/>
      <c r="I920" s="79"/>
      <c r="J920" s="79"/>
      <c r="K920" s="79"/>
    </row>
    <row r="921" spans="5:13">
      <c r="E921" s="79"/>
      <c r="F921" s="79"/>
      <c r="G921" s="79"/>
      <c r="H921" s="79"/>
      <c r="I921" s="79"/>
      <c r="J921" s="79"/>
      <c r="K921" s="79"/>
    </row>
    <row r="922" spans="5:13">
      <c r="E922" s="79"/>
      <c r="F922" s="79"/>
      <c r="G922" s="79"/>
      <c r="H922" s="79"/>
      <c r="I922" s="79"/>
      <c r="J922" s="79"/>
      <c r="K922" s="79"/>
    </row>
    <row r="923" spans="5:13">
      <c r="E923" s="79"/>
      <c r="F923" s="79"/>
      <c r="G923" s="79"/>
      <c r="H923" s="79"/>
      <c r="I923" s="79"/>
      <c r="J923" s="79"/>
      <c r="K923" s="79"/>
      <c r="L923" s="79"/>
      <c r="M923" s="79"/>
    </row>
    <row r="924" spans="5:13">
      <c r="E924" s="79"/>
      <c r="F924" s="79"/>
      <c r="G924" s="79"/>
      <c r="H924" s="79"/>
      <c r="I924" s="79"/>
      <c r="J924" s="79"/>
      <c r="K924" s="79"/>
    </row>
    <row r="925" spans="5:13">
      <c r="E925" s="79"/>
      <c r="F925" s="79"/>
      <c r="G925" s="79"/>
      <c r="H925" s="79"/>
      <c r="I925" s="79"/>
      <c r="J925" s="79"/>
      <c r="K925" s="79"/>
    </row>
    <row r="926" spans="5:13">
      <c r="E926" s="79"/>
      <c r="F926" s="79"/>
      <c r="G926" s="79"/>
      <c r="H926" s="79"/>
      <c r="I926" s="79"/>
      <c r="J926" s="79"/>
      <c r="K926" s="79"/>
    </row>
    <row r="927" spans="5:13">
      <c r="E927" s="79"/>
      <c r="F927" s="79"/>
      <c r="G927" s="79"/>
      <c r="H927" s="79"/>
      <c r="I927" s="79"/>
      <c r="J927" s="79"/>
      <c r="K927" s="79"/>
    </row>
    <row r="928" spans="5:13">
      <c r="E928" s="79"/>
      <c r="F928" s="79"/>
      <c r="G928" s="79"/>
      <c r="H928" s="79"/>
      <c r="I928" s="79"/>
      <c r="J928" s="79"/>
      <c r="K928" s="79"/>
    </row>
    <row r="929" spans="5:13">
      <c r="E929" s="79"/>
      <c r="F929" s="79"/>
      <c r="G929" s="79"/>
      <c r="H929" s="79"/>
      <c r="I929" s="79"/>
      <c r="J929" s="79"/>
      <c r="K929" s="79"/>
    </row>
    <row r="930" spans="5:13">
      <c r="E930" s="79"/>
      <c r="F930" s="79"/>
      <c r="G930" s="79"/>
      <c r="H930" s="79"/>
      <c r="I930" s="79"/>
      <c r="J930" s="79"/>
      <c r="K930" s="79"/>
      <c r="L930" s="79"/>
      <c r="M930" s="79"/>
    </row>
    <row r="931" spans="5:13">
      <c r="E931" s="79"/>
      <c r="F931" s="79"/>
      <c r="G931" s="79"/>
      <c r="H931" s="79"/>
      <c r="I931" s="79"/>
      <c r="J931" s="79"/>
      <c r="K931" s="79"/>
    </row>
    <row r="932" spans="5:13">
      <c r="E932" s="79"/>
      <c r="F932" s="79"/>
      <c r="G932" s="79"/>
      <c r="H932" s="79"/>
      <c r="I932" s="79"/>
      <c r="J932" s="79"/>
      <c r="K932" s="79"/>
    </row>
    <row r="933" spans="5:13">
      <c r="E933" s="79"/>
      <c r="F933" s="79"/>
      <c r="G933" s="79"/>
      <c r="H933" s="79"/>
      <c r="I933" s="79"/>
      <c r="J933" s="79"/>
      <c r="K933" s="79"/>
    </row>
    <row r="934" spans="5:13">
      <c r="E934" s="79"/>
      <c r="F934" s="79"/>
      <c r="G934" s="79"/>
      <c r="H934" s="79"/>
      <c r="I934" s="79"/>
      <c r="J934" s="79"/>
      <c r="K934" s="79"/>
    </row>
    <row r="935" spans="5:13">
      <c r="E935" s="79"/>
      <c r="F935" s="79"/>
      <c r="G935" s="79"/>
      <c r="H935" s="79"/>
      <c r="I935" s="79"/>
      <c r="J935" s="79"/>
      <c r="K935" s="79"/>
    </row>
    <row r="936" spans="5:13">
      <c r="E936" s="79"/>
      <c r="F936" s="79"/>
      <c r="G936" s="79"/>
      <c r="H936" s="79"/>
      <c r="I936" s="79"/>
      <c r="J936" s="79"/>
      <c r="K936" s="79"/>
    </row>
    <row r="937" spans="5:13">
      <c r="E937" s="79"/>
      <c r="F937" s="79"/>
      <c r="G937" s="79"/>
      <c r="H937" s="79"/>
      <c r="I937" s="79"/>
      <c r="J937" s="79"/>
      <c r="K937" s="79"/>
      <c r="L937" s="79"/>
      <c r="M937" s="79"/>
    </row>
    <row r="938" spans="5:13">
      <c r="E938" s="79"/>
      <c r="F938" s="79"/>
      <c r="G938" s="79"/>
      <c r="H938" s="79"/>
      <c r="I938" s="79"/>
      <c r="J938" s="79"/>
      <c r="K938" s="79"/>
    </row>
    <row r="939" spans="5:13">
      <c r="E939" s="79"/>
      <c r="F939" s="79"/>
      <c r="G939" s="79"/>
      <c r="H939" s="79"/>
      <c r="I939" s="79"/>
      <c r="J939" s="79"/>
      <c r="K939" s="79"/>
    </row>
    <row r="940" spans="5:13">
      <c r="E940" s="79"/>
      <c r="F940" s="79"/>
      <c r="G940" s="79"/>
      <c r="H940" s="79"/>
      <c r="I940" s="79"/>
      <c r="J940" s="79"/>
      <c r="K940" s="79"/>
    </row>
    <row r="941" spans="5:13">
      <c r="E941" s="79"/>
      <c r="F941" s="79"/>
      <c r="G941" s="79"/>
      <c r="H941" s="79"/>
      <c r="I941" s="79"/>
      <c r="J941" s="79"/>
      <c r="K941" s="79"/>
    </row>
    <row r="942" spans="5:13">
      <c r="E942" s="79"/>
      <c r="F942" s="79"/>
      <c r="G942" s="79"/>
      <c r="H942" s="79"/>
      <c r="I942" s="79"/>
      <c r="J942" s="79"/>
      <c r="K942" s="79"/>
    </row>
    <row r="943" spans="5:13">
      <c r="E943" s="79"/>
      <c r="F943" s="79"/>
      <c r="G943" s="79"/>
      <c r="H943" s="79"/>
      <c r="I943" s="79"/>
      <c r="J943" s="79"/>
      <c r="K943" s="79"/>
    </row>
    <row r="944" spans="5:13">
      <c r="E944" s="79"/>
      <c r="F944" s="79"/>
      <c r="G944" s="79"/>
      <c r="H944" s="79"/>
      <c r="I944" s="79"/>
      <c r="J944" s="79"/>
      <c r="K944" s="79"/>
      <c r="L944" s="79"/>
      <c r="M944" s="79"/>
    </row>
    <row r="945" spans="5:13">
      <c r="E945" s="79"/>
      <c r="F945" s="79"/>
      <c r="G945" s="79"/>
      <c r="H945" s="79"/>
      <c r="I945" s="79"/>
      <c r="J945" s="79"/>
      <c r="K945" s="79"/>
    </row>
    <row r="946" spans="5:13">
      <c r="E946" s="79"/>
      <c r="F946" s="79"/>
      <c r="G946" s="79"/>
      <c r="H946" s="79"/>
      <c r="I946" s="79"/>
      <c r="J946" s="79"/>
      <c r="K946" s="79"/>
    </row>
    <row r="947" spans="5:13">
      <c r="E947" s="79"/>
      <c r="F947" s="79"/>
      <c r="G947" s="79"/>
      <c r="H947" s="79"/>
      <c r="I947" s="79"/>
      <c r="J947" s="79"/>
      <c r="K947" s="79"/>
    </row>
    <row r="948" spans="5:13">
      <c r="E948" s="79"/>
      <c r="F948" s="79"/>
      <c r="G948" s="79"/>
      <c r="H948" s="79"/>
      <c r="I948" s="79"/>
      <c r="J948" s="79"/>
      <c r="K948" s="79"/>
    </row>
    <row r="949" spans="5:13">
      <c r="E949" s="79"/>
      <c r="F949" s="79"/>
      <c r="G949" s="79"/>
      <c r="H949" s="79"/>
      <c r="I949" s="79"/>
      <c r="J949" s="79"/>
      <c r="K949" s="79"/>
    </row>
    <row r="950" spans="5:13">
      <c r="E950" s="79"/>
      <c r="F950" s="79"/>
      <c r="G950" s="79"/>
      <c r="H950" s="79"/>
      <c r="I950" s="79"/>
      <c r="J950" s="79"/>
      <c r="K950" s="79"/>
    </row>
    <row r="951" spans="5:13">
      <c r="E951" s="79"/>
      <c r="F951" s="79"/>
      <c r="G951" s="79"/>
      <c r="H951" s="79"/>
      <c r="I951" s="79"/>
      <c r="J951" s="79"/>
      <c r="K951" s="79"/>
      <c r="L951" s="79"/>
      <c r="M951" s="79"/>
    </row>
    <row r="952" spans="5:13">
      <c r="E952" s="79"/>
      <c r="F952" s="79"/>
      <c r="G952" s="79"/>
      <c r="H952" s="79"/>
      <c r="I952" s="79"/>
      <c r="J952" s="79"/>
      <c r="K952" s="79"/>
    </row>
    <row r="953" spans="5:13">
      <c r="E953" s="79"/>
      <c r="F953" s="79"/>
      <c r="G953" s="79"/>
      <c r="H953" s="79"/>
      <c r="I953" s="79"/>
      <c r="J953" s="79"/>
      <c r="K953" s="79"/>
    </row>
    <row r="954" spans="5:13">
      <c r="E954" s="79"/>
      <c r="F954" s="79"/>
      <c r="G954" s="79"/>
      <c r="H954" s="79"/>
      <c r="I954" s="79"/>
      <c r="J954" s="79"/>
      <c r="K954" s="79"/>
    </row>
    <row r="955" spans="5:13">
      <c r="E955" s="79"/>
      <c r="F955" s="79"/>
      <c r="G955" s="79"/>
      <c r="H955" s="79"/>
      <c r="I955" s="79"/>
      <c r="J955" s="79"/>
      <c r="K955" s="79"/>
    </row>
    <row r="956" spans="5:13">
      <c r="E956" s="79"/>
      <c r="F956" s="79"/>
      <c r="G956" s="79"/>
      <c r="H956" s="79"/>
      <c r="I956" s="79"/>
      <c r="J956" s="79"/>
      <c r="K956" s="79"/>
    </row>
    <row r="957" spans="5:13">
      <c r="E957" s="79"/>
      <c r="F957" s="79"/>
      <c r="G957" s="79"/>
      <c r="H957" s="79"/>
      <c r="I957" s="79"/>
      <c r="J957" s="79"/>
      <c r="K957" s="79"/>
    </row>
    <row r="958" spans="5:13">
      <c r="E958" s="79"/>
      <c r="F958" s="79"/>
      <c r="G958" s="79"/>
      <c r="H958" s="79"/>
      <c r="I958" s="79"/>
      <c r="J958" s="79"/>
      <c r="K958" s="79"/>
      <c r="L958" s="79"/>
      <c r="M958" s="79"/>
    </row>
    <row r="959" spans="5:13">
      <c r="E959" s="79"/>
      <c r="F959" s="79"/>
      <c r="G959" s="79"/>
      <c r="H959" s="79"/>
      <c r="I959" s="79"/>
      <c r="J959" s="79"/>
      <c r="K959" s="79"/>
    </row>
    <row r="960" spans="5:13">
      <c r="E960" s="79"/>
      <c r="F960" s="79"/>
      <c r="G960" s="79"/>
      <c r="H960" s="79"/>
      <c r="I960" s="79"/>
      <c r="J960" s="79"/>
      <c r="K960" s="79"/>
    </row>
    <row r="961" spans="5:13">
      <c r="E961" s="79"/>
      <c r="F961" s="79"/>
      <c r="G961" s="79"/>
      <c r="H961" s="79"/>
      <c r="I961" s="79"/>
      <c r="J961" s="79"/>
      <c r="K961" s="79"/>
    </row>
    <row r="962" spans="5:13">
      <c r="E962" s="79"/>
      <c r="F962" s="79"/>
      <c r="G962" s="79"/>
      <c r="H962" s="79"/>
      <c r="I962" s="79"/>
      <c r="J962" s="79"/>
      <c r="K962" s="79"/>
    </row>
    <row r="963" spans="5:13">
      <c r="E963" s="79"/>
      <c r="F963" s="79"/>
      <c r="G963" s="79"/>
      <c r="H963" s="79"/>
      <c r="I963" s="79"/>
      <c r="J963" s="79"/>
      <c r="K963" s="79"/>
    </row>
    <row r="964" spans="5:13">
      <c r="E964" s="79"/>
      <c r="F964" s="79"/>
      <c r="G964" s="79"/>
      <c r="H964" s="79"/>
      <c r="I964" s="79"/>
      <c r="J964" s="79"/>
      <c r="K964" s="79"/>
    </row>
    <row r="965" spans="5:13">
      <c r="E965" s="79"/>
      <c r="F965" s="79"/>
      <c r="G965" s="79"/>
      <c r="H965" s="79"/>
      <c r="I965" s="79"/>
      <c r="J965" s="79"/>
      <c r="K965" s="79"/>
      <c r="L965" s="79"/>
      <c r="M965" s="79"/>
    </row>
    <row r="966" spans="5:13">
      <c r="E966" s="79"/>
      <c r="F966" s="79"/>
      <c r="G966" s="79"/>
      <c r="H966" s="79"/>
      <c r="I966" s="79"/>
      <c r="J966" s="79"/>
      <c r="K966" s="79"/>
    </row>
    <row r="967" spans="5:13">
      <c r="E967" s="79"/>
      <c r="F967" s="79"/>
      <c r="G967" s="79"/>
      <c r="H967" s="79"/>
      <c r="I967" s="79"/>
      <c r="J967" s="79"/>
      <c r="K967" s="79"/>
    </row>
    <row r="968" spans="5:13">
      <c r="E968" s="79"/>
      <c r="F968" s="79"/>
      <c r="G968" s="79"/>
      <c r="H968" s="79"/>
      <c r="I968" s="79"/>
      <c r="J968" s="79"/>
      <c r="K968" s="79"/>
    </row>
    <row r="969" spans="5:13">
      <c r="E969" s="79"/>
      <c r="F969" s="79"/>
      <c r="G969" s="79"/>
      <c r="H969" s="79"/>
      <c r="I969" s="79"/>
      <c r="J969" s="79"/>
      <c r="K969" s="79"/>
    </row>
    <row r="970" spans="5:13">
      <c r="E970" s="79"/>
      <c r="F970" s="79"/>
      <c r="G970" s="79"/>
      <c r="H970" s="79"/>
      <c r="I970" s="79"/>
      <c r="J970" s="79"/>
      <c r="K970" s="79"/>
    </row>
    <row r="971" spans="5:13">
      <c r="E971" s="79"/>
      <c r="F971" s="79"/>
      <c r="G971" s="79"/>
      <c r="H971" s="79"/>
      <c r="I971" s="79"/>
      <c r="J971" s="79"/>
      <c r="K971" s="79"/>
    </row>
    <row r="972" spans="5:13">
      <c r="E972" s="79"/>
      <c r="F972" s="79"/>
      <c r="G972" s="79"/>
      <c r="H972" s="79"/>
      <c r="I972" s="79"/>
      <c r="J972" s="79"/>
      <c r="K972" s="79"/>
      <c r="L972" s="79"/>
      <c r="M972" s="79"/>
    </row>
    <row r="973" spans="5:13">
      <c r="E973" s="79"/>
      <c r="F973" s="79"/>
      <c r="G973" s="79"/>
      <c r="H973" s="79"/>
      <c r="I973" s="79"/>
      <c r="J973" s="79"/>
      <c r="K973" s="79"/>
    </row>
    <row r="974" spans="5:13">
      <c r="E974" s="79"/>
      <c r="F974" s="79"/>
      <c r="G974" s="79"/>
      <c r="H974" s="79"/>
      <c r="I974" s="79"/>
      <c r="J974" s="79"/>
      <c r="K974" s="79"/>
    </row>
    <row r="975" spans="5:13">
      <c r="E975" s="79"/>
      <c r="F975" s="79"/>
      <c r="G975" s="79"/>
      <c r="H975" s="79"/>
      <c r="I975" s="79"/>
      <c r="J975" s="79"/>
      <c r="K975" s="79"/>
    </row>
    <row r="976" spans="5:13">
      <c r="E976" s="79"/>
      <c r="F976" s="79"/>
      <c r="G976" s="79"/>
      <c r="H976" s="79"/>
      <c r="I976" s="79"/>
      <c r="J976" s="79"/>
      <c r="K976" s="79"/>
    </row>
    <row r="977" spans="5:13">
      <c r="E977" s="79"/>
      <c r="F977" s="79"/>
      <c r="G977" s="79"/>
      <c r="H977" s="79"/>
      <c r="I977" s="79"/>
      <c r="J977" s="79"/>
      <c r="K977" s="79"/>
    </row>
    <row r="978" spans="5:13">
      <c r="E978" s="79"/>
      <c r="F978" s="79"/>
      <c r="G978" s="79"/>
      <c r="H978" s="79"/>
      <c r="I978" s="79"/>
      <c r="J978" s="79"/>
      <c r="K978" s="79"/>
    </row>
    <row r="979" spans="5:13">
      <c r="E979" s="79"/>
      <c r="F979" s="79"/>
      <c r="G979" s="79"/>
      <c r="H979" s="79"/>
      <c r="I979" s="79"/>
      <c r="J979" s="79"/>
      <c r="K979" s="79"/>
      <c r="L979" s="79"/>
      <c r="M979" s="79"/>
    </row>
    <row r="980" spans="5:13">
      <c r="E980" s="79"/>
      <c r="F980" s="79"/>
      <c r="G980" s="79"/>
      <c r="H980" s="79"/>
      <c r="I980" s="79"/>
      <c r="J980" s="79"/>
      <c r="K980" s="79"/>
    </row>
    <row r="981" spans="5:13">
      <c r="E981" s="79"/>
      <c r="F981" s="79"/>
      <c r="G981" s="79"/>
      <c r="H981" s="79"/>
      <c r="I981" s="79"/>
      <c r="J981" s="79"/>
      <c r="K981" s="79"/>
    </row>
    <row r="982" spans="5:13">
      <c r="E982" s="79"/>
      <c r="F982" s="79"/>
      <c r="G982" s="79"/>
      <c r="H982" s="79"/>
      <c r="I982" s="79"/>
      <c r="J982" s="79"/>
      <c r="K982" s="79"/>
    </row>
    <row r="983" spans="5:13">
      <c r="E983" s="79"/>
      <c r="F983" s="79"/>
      <c r="G983" s="79"/>
      <c r="H983" s="79"/>
      <c r="I983" s="79"/>
      <c r="J983" s="79"/>
      <c r="K983" s="79"/>
    </row>
    <row r="984" spans="5:13">
      <c r="E984" s="79"/>
      <c r="F984" s="79"/>
      <c r="G984" s="79"/>
      <c r="H984" s="79"/>
      <c r="I984" s="79"/>
      <c r="J984" s="79"/>
      <c r="K984" s="79"/>
    </row>
    <row r="985" spans="5:13">
      <c r="E985" s="79"/>
      <c r="F985" s="79"/>
      <c r="G985" s="79"/>
      <c r="H985" s="79"/>
      <c r="I985" s="79"/>
      <c r="J985" s="79"/>
      <c r="K985" s="79"/>
    </row>
    <row r="986" spans="5:13">
      <c r="E986" s="79"/>
      <c r="F986" s="79"/>
      <c r="G986" s="79"/>
      <c r="H986" s="79"/>
      <c r="I986" s="79"/>
      <c r="J986" s="79"/>
      <c r="K986" s="79"/>
      <c r="L986" s="79"/>
      <c r="M986" s="79"/>
    </row>
    <row r="987" spans="5:13">
      <c r="E987" s="79"/>
      <c r="F987" s="79"/>
      <c r="G987" s="79"/>
      <c r="H987" s="79"/>
      <c r="I987" s="79"/>
      <c r="J987" s="79"/>
      <c r="K987" s="79"/>
    </row>
    <row r="988" spans="5:13">
      <c r="E988" s="79"/>
      <c r="F988" s="79"/>
      <c r="G988" s="79"/>
      <c r="H988" s="79"/>
      <c r="I988" s="79"/>
      <c r="J988" s="79"/>
      <c r="K988" s="79"/>
    </row>
    <row r="989" spans="5:13">
      <c r="E989" s="79"/>
      <c r="F989" s="79"/>
      <c r="G989" s="79"/>
      <c r="H989" s="79"/>
      <c r="I989" s="79"/>
      <c r="J989" s="79"/>
      <c r="K989" s="79"/>
    </row>
    <row r="990" spans="5:13">
      <c r="E990" s="79"/>
      <c r="F990" s="79"/>
      <c r="G990" s="79"/>
      <c r="H990" s="79"/>
      <c r="I990" s="79"/>
      <c r="J990" s="79"/>
      <c r="K990" s="79"/>
    </row>
    <row r="991" spans="5:13">
      <c r="E991" s="79"/>
      <c r="F991" s="79"/>
      <c r="G991" s="79"/>
      <c r="H991" s="79"/>
      <c r="I991" s="79"/>
      <c r="J991" s="79"/>
      <c r="K991" s="79"/>
    </row>
    <row r="992" spans="5:13">
      <c r="E992" s="79"/>
      <c r="F992" s="79"/>
      <c r="G992" s="79"/>
      <c r="H992" s="79"/>
      <c r="I992" s="79"/>
      <c r="J992" s="79"/>
      <c r="K992" s="79"/>
    </row>
    <row r="993" spans="5:13">
      <c r="E993" s="79"/>
      <c r="F993" s="79"/>
      <c r="G993" s="79"/>
      <c r="H993" s="79"/>
      <c r="I993" s="79"/>
      <c r="J993" s="79"/>
      <c r="K993" s="79"/>
      <c r="L993" s="79"/>
      <c r="M993" s="79"/>
    </row>
    <row r="994" spans="5:13">
      <c r="E994" s="79"/>
      <c r="F994" s="79"/>
      <c r="G994" s="79"/>
      <c r="H994" s="79"/>
      <c r="I994" s="79"/>
      <c r="J994" s="79"/>
      <c r="K994" s="79"/>
    </row>
    <row r="995" spans="5:13">
      <c r="E995" s="79"/>
      <c r="F995" s="79"/>
      <c r="G995" s="79"/>
      <c r="H995" s="79"/>
      <c r="I995" s="79"/>
      <c r="J995" s="79"/>
      <c r="K995" s="79"/>
    </row>
    <row r="996" spans="5:13">
      <c r="E996" s="79"/>
      <c r="F996" s="79"/>
      <c r="G996" s="79"/>
      <c r="H996" s="79"/>
      <c r="I996" s="79"/>
      <c r="J996" s="79"/>
      <c r="K996" s="79"/>
    </row>
    <row r="997" spans="5:13">
      <c r="E997" s="79"/>
      <c r="F997" s="79"/>
      <c r="G997" s="79"/>
      <c r="H997" s="79"/>
      <c r="I997" s="79"/>
      <c r="J997" s="79"/>
      <c r="K997" s="79"/>
    </row>
    <row r="998" spans="5:13">
      <c r="E998" s="79"/>
      <c r="F998" s="79"/>
      <c r="G998" s="79"/>
      <c r="H998" s="79"/>
      <c r="I998" s="79"/>
      <c r="J998" s="79"/>
      <c r="K998" s="79"/>
    </row>
    <row r="999" spans="5:13">
      <c r="E999" s="79"/>
      <c r="F999" s="79"/>
      <c r="G999" s="79"/>
      <c r="H999" s="79"/>
      <c r="I999" s="79"/>
      <c r="J999" s="79"/>
      <c r="K999" s="79"/>
    </row>
    <row r="1000" spans="5:13">
      <c r="E1000" s="79"/>
      <c r="F1000" s="79"/>
      <c r="G1000" s="79"/>
      <c r="H1000" s="79"/>
      <c r="I1000" s="79"/>
      <c r="J1000" s="79"/>
      <c r="K1000" s="79"/>
      <c r="L1000" s="79"/>
      <c r="M1000" s="79"/>
    </row>
    <row r="1001" spans="5:13">
      <c r="E1001" s="79"/>
      <c r="F1001" s="79"/>
      <c r="G1001" s="79"/>
      <c r="H1001" s="79"/>
      <c r="I1001" s="79"/>
      <c r="J1001" s="79"/>
      <c r="K1001" s="79"/>
    </row>
    <row r="1002" spans="5:13">
      <c r="E1002" s="79"/>
      <c r="F1002" s="79"/>
      <c r="G1002" s="79"/>
      <c r="H1002" s="79"/>
      <c r="I1002" s="79"/>
      <c r="J1002" s="79"/>
      <c r="K1002" s="79"/>
    </row>
    <row r="1003" spans="5:13">
      <c r="E1003" s="79"/>
      <c r="F1003" s="79"/>
      <c r="G1003" s="79"/>
      <c r="H1003" s="79"/>
      <c r="I1003" s="79"/>
      <c r="J1003" s="79"/>
      <c r="K1003" s="79"/>
    </row>
    <row r="1004" spans="5:13">
      <c r="E1004" s="79"/>
      <c r="F1004" s="79"/>
      <c r="G1004" s="79"/>
      <c r="H1004" s="79"/>
      <c r="I1004" s="79"/>
      <c r="J1004" s="79"/>
      <c r="K1004" s="79"/>
    </row>
    <row r="1005" spans="5:13">
      <c r="E1005" s="79"/>
      <c r="F1005" s="79"/>
      <c r="G1005" s="79"/>
      <c r="H1005" s="79"/>
      <c r="I1005" s="79"/>
      <c r="J1005" s="79"/>
      <c r="K1005" s="79"/>
    </row>
    <row r="1006" spans="5:13">
      <c r="E1006" s="79"/>
      <c r="F1006" s="79"/>
      <c r="G1006" s="79"/>
      <c r="H1006" s="79"/>
      <c r="I1006" s="79"/>
      <c r="J1006" s="79"/>
      <c r="K1006" s="79"/>
    </row>
    <row r="1007" spans="5:13">
      <c r="E1007" s="79"/>
      <c r="F1007" s="79"/>
      <c r="G1007" s="79"/>
      <c r="H1007" s="79"/>
      <c r="I1007" s="79"/>
      <c r="J1007" s="79"/>
      <c r="K1007" s="79"/>
      <c r="L1007" s="79"/>
      <c r="M1007" s="79"/>
    </row>
    <row r="1008" spans="5:13">
      <c r="E1008" s="79"/>
      <c r="F1008" s="79"/>
      <c r="G1008" s="79"/>
      <c r="H1008" s="79"/>
      <c r="I1008" s="79"/>
      <c r="J1008" s="79"/>
      <c r="K1008" s="79"/>
    </row>
    <row r="1009" spans="5:13">
      <c r="E1009" s="79"/>
      <c r="F1009" s="79"/>
      <c r="G1009" s="79"/>
      <c r="H1009" s="79"/>
      <c r="I1009" s="79"/>
      <c r="J1009" s="79"/>
      <c r="K1009" s="79"/>
    </row>
    <row r="1010" spans="5:13">
      <c r="E1010" s="79"/>
      <c r="F1010" s="79"/>
      <c r="G1010" s="79"/>
      <c r="H1010" s="79"/>
      <c r="I1010" s="79"/>
      <c r="J1010" s="79"/>
      <c r="K1010" s="79"/>
    </row>
    <row r="1011" spans="5:13">
      <c r="E1011" s="79"/>
      <c r="F1011" s="79"/>
      <c r="G1011" s="79"/>
      <c r="H1011" s="79"/>
      <c r="I1011" s="79"/>
      <c r="J1011" s="79"/>
      <c r="K1011" s="79"/>
    </row>
    <row r="1012" spans="5:13">
      <c r="E1012" s="79"/>
      <c r="F1012" s="79"/>
      <c r="G1012" s="79"/>
      <c r="H1012" s="79"/>
      <c r="I1012" s="79"/>
      <c r="J1012" s="79"/>
      <c r="K1012" s="79"/>
    </row>
    <row r="1013" spans="5:13">
      <c r="E1013" s="79"/>
      <c r="F1013" s="79"/>
      <c r="G1013" s="79"/>
      <c r="H1013" s="79"/>
      <c r="I1013" s="79"/>
      <c r="J1013" s="79"/>
      <c r="K1013" s="79"/>
    </row>
    <row r="1014" spans="5:13">
      <c r="E1014" s="79"/>
      <c r="F1014" s="79"/>
      <c r="G1014" s="79"/>
      <c r="H1014" s="79"/>
      <c r="I1014" s="79"/>
      <c r="J1014" s="79"/>
      <c r="K1014" s="79"/>
      <c r="L1014" s="79"/>
      <c r="M1014" s="79"/>
    </row>
    <row r="1015" spans="5:13">
      <c r="E1015" s="79"/>
      <c r="F1015" s="79"/>
      <c r="G1015" s="79"/>
      <c r="H1015" s="79"/>
      <c r="I1015" s="79"/>
      <c r="J1015" s="79"/>
      <c r="K1015" s="79"/>
    </row>
    <row r="1016" spans="5:13">
      <c r="E1016" s="79"/>
      <c r="F1016" s="79"/>
      <c r="G1016" s="79"/>
      <c r="H1016" s="79"/>
      <c r="I1016" s="79"/>
      <c r="J1016" s="79"/>
      <c r="K1016" s="79"/>
    </row>
    <row r="1017" spans="5:13">
      <c r="E1017" s="79"/>
      <c r="F1017" s="79"/>
      <c r="G1017" s="79"/>
      <c r="H1017" s="79"/>
      <c r="I1017" s="79"/>
      <c r="J1017" s="79"/>
      <c r="K1017" s="79"/>
    </row>
    <row r="1018" spans="5:13">
      <c r="E1018" s="79"/>
      <c r="F1018" s="79"/>
      <c r="G1018" s="79"/>
      <c r="H1018" s="79"/>
      <c r="I1018" s="79"/>
      <c r="J1018" s="79"/>
      <c r="K1018" s="79"/>
    </row>
    <row r="1019" spans="5:13">
      <c r="E1019" s="79"/>
      <c r="F1019" s="79"/>
      <c r="G1019" s="79"/>
      <c r="H1019" s="79"/>
      <c r="I1019" s="79"/>
      <c r="J1019" s="79"/>
      <c r="K1019" s="79"/>
    </row>
    <row r="1020" spans="5:13">
      <c r="E1020" s="79"/>
      <c r="F1020" s="79"/>
      <c r="G1020" s="79"/>
      <c r="H1020" s="79"/>
      <c r="I1020" s="79"/>
      <c r="J1020" s="79"/>
      <c r="K1020" s="79"/>
    </row>
    <row r="1021" spans="5:13">
      <c r="E1021" s="79"/>
      <c r="F1021" s="79"/>
      <c r="G1021" s="79"/>
      <c r="H1021" s="79"/>
      <c r="I1021" s="79"/>
      <c r="J1021" s="79"/>
      <c r="K1021" s="79"/>
      <c r="L1021" s="79"/>
      <c r="M1021" s="79"/>
    </row>
    <row r="1022" spans="5:13">
      <c r="E1022" s="79"/>
      <c r="F1022" s="79"/>
      <c r="G1022" s="79"/>
      <c r="H1022" s="79"/>
      <c r="I1022" s="79"/>
      <c r="J1022" s="79"/>
      <c r="K1022" s="79"/>
    </row>
    <row r="1023" spans="5:13">
      <c r="E1023" s="79"/>
      <c r="F1023" s="79"/>
      <c r="G1023" s="79"/>
      <c r="H1023" s="79"/>
      <c r="I1023" s="79"/>
      <c r="J1023" s="79"/>
      <c r="K1023" s="79"/>
    </row>
    <row r="1024" spans="5:13">
      <c r="E1024" s="79"/>
      <c r="F1024" s="79"/>
      <c r="G1024" s="79"/>
      <c r="H1024" s="79"/>
      <c r="I1024" s="79"/>
      <c r="J1024" s="79"/>
      <c r="K1024" s="79"/>
    </row>
    <row r="1025" spans="5:13">
      <c r="E1025" s="79"/>
      <c r="F1025" s="79"/>
      <c r="G1025" s="79"/>
      <c r="H1025" s="79"/>
      <c r="I1025" s="79"/>
      <c r="J1025" s="79"/>
      <c r="K1025" s="79"/>
    </row>
    <row r="1026" spans="5:13">
      <c r="E1026" s="79"/>
      <c r="F1026" s="79"/>
      <c r="G1026" s="79"/>
      <c r="H1026" s="79"/>
      <c r="I1026" s="79"/>
      <c r="J1026" s="79"/>
      <c r="K1026" s="79"/>
    </row>
    <row r="1027" spans="5:13">
      <c r="E1027" s="79"/>
      <c r="F1027" s="79"/>
      <c r="G1027" s="79"/>
      <c r="H1027" s="79"/>
      <c r="I1027" s="79"/>
      <c r="J1027" s="79"/>
      <c r="K1027" s="79"/>
    </row>
    <row r="1028" spans="5:13">
      <c r="E1028" s="79"/>
      <c r="F1028" s="79"/>
      <c r="G1028" s="79"/>
      <c r="H1028" s="79"/>
      <c r="I1028" s="79"/>
      <c r="J1028" s="79"/>
      <c r="K1028" s="79"/>
      <c r="L1028" s="79"/>
      <c r="M1028" s="79"/>
    </row>
    <row r="1029" spans="5:13">
      <c r="E1029" s="79"/>
      <c r="F1029" s="79"/>
      <c r="G1029" s="79"/>
      <c r="H1029" s="79"/>
      <c r="I1029" s="79"/>
      <c r="J1029" s="79"/>
      <c r="K1029" s="79"/>
    </row>
    <row r="1030" spans="5:13">
      <c r="E1030" s="79"/>
      <c r="F1030" s="79"/>
      <c r="G1030" s="79"/>
      <c r="H1030" s="79"/>
      <c r="I1030" s="79"/>
      <c r="J1030" s="79"/>
      <c r="K1030" s="79"/>
    </row>
    <row r="1031" spans="5:13">
      <c r="E1031" s="79"/>
      <c r="F1031" s="79"/>
      <c r="G1031" s="79"/>
      <c r="H1031" s="79"/>
      <c r="I1031" s="79"/>
      <c r="J1031" s="79"/>
      <c r="K1031" s="79"/>
    </row>
    <row r="1032" spans="5:13">
      <c r="E1032" s="79"/>
      <c r="F1032" s="79"/>
      <c r="G1032" s="79"/>
      <c r="H1032" s="79"/>
      <c r="I1032" s="79"/>
      <c r="J1032" s="79"/>
      <c r="K1032" s="79"/>
    </row>
    <row r="1033" spans="5:13">
      <c r="E1033" s="79"/>
      <c r="F1033" s="79"/>
      <c r="G1033" s="79"/>
      <c r="H1033" s="79"/>
      <c r="I1033" s="79"/>
      <c r="J1033" s="79"/>
      <c r="K1033" s="79"/>
    </row>
    <row r="1034" spans="5:13">
      <c r="E1034" s="79"/>
      <c r="F1034" s="79"/>
      <c r="G1034" s="79"/>
      <c r="H1034" s="79"/>
      <c r="I1034" s="79"/>
      <c r="J1034" s="79"/>
      <c r="K1034" s="79"/>
    </row>
    <row r="1035" spans="5:13">
      <c r="E1035" s="79"/>
      <c r="F1035" s="79"/>
      <c r="G1035" s="79"/>
      <c r="H1035" s="79"/>
      <c r="I1035" s="79"/>
      <c r="J1035" s="79"/>
      <c r="K1035" s="79"/>
      <c r="L1035" s="79"/>
      <c r="M1035" s="79"/>
    </row>
    <row r="1036" spans="5:13">
      <c r="E1036" s="79"/>
      <c r="F1036" s="79"/>
      <c r="G1036" s="79"/>
      <c r="H1036" s="79"/>
      <c r="I1036" s="79"/>
      <c r="J1036" s="79"/>
      <c r="K1036" s="79"/>
    </row>
    <row r="1037" spans="5:13">
      <c r="E1037" s="79"/>
      <c r="F1037" s="79"/>
      <c r="G1037" s="79"/>
      <c r="H1037" s="79"/>
      <c r="I1037" s="79"/>
      <c r="J1037" s="79"/>
      <c r="K1037" s="79"/>
    </row>
    <row r="1038" spans="5:13">
      <c r="E1038" s="79"/>
      <c r="F1038" s="79"/>
      <c r="G1038" s="79"/>
      <c r="H1038" s="79"/>
      <c r="I1038" s="79"/>
      <c r="J1038" s="79"/>
      <c r="K1038" s="79"/>
    </row>
    <row r="1039" spans="5:13">
      <c r="E1039" s="79"/>
      <c r="F1039" s="79"/>
      <c r="G1039" s="79"/>
      <c r="H1039" s="79"/>
      <c r="I1039" s="79"/>
      <c r="J1039" s="79"/>
      <c r="K1039" s="79"/>
    </row>
    <row r="1040" spans="5:13">
      <c r="E1040" s="79"/>
      <c r="F1040" s="79"/>
      <c r="G1040" s="79"/>
      <c r="H1040" s="79"/>
      <c r="I1040" s="79"/>
      <c r="J1040" s="79"/>
      <c r="K1040" s="79"/>
    </row>
    <row r="1041" spans="5:13">
      <c r="E1041" s="79"/>
      <c r="F1041" s="79"/>
      <c r="G1041" s="79"/>
      <c r="H1041" s="79"/>
      <c r="I1041" s="79"/>
      <c r="J1041" s="79"/>
      <c r="K1041" s="79"/>
    </row>
    <row r="1042" spans="5:13">
      <c r="E1042" s="79"/>
      <c r="F1042" s="79"/>
      <c r="G1042" s="79"/>
      <c r="H1042" s="79"/>
      <c r="I1042" s="79"/>
      <c r="J1042" s="79"/>
      <c r="K1042" s="79"/>
      <c r="L1042" s="79"/>
      <c r="M1042" s="79"/>
    </row>
    <row r="1043" spans="5:13">
      <c r="E1043" s="79"/>
      <c r="F1043" s="79"/>
      <c r="G1043" s="79"/>
      <c r="H1043" s="79"/>
      <c r="I1043" s="79"/>
      <c r="J1043" s="79"/>
      <c r="K1043" s="79"/>
    </row>
    <row r="1044" spans="5:13">
      <c r="E1044" s="79"/>
      <c r="F1044" s="79"/>
      <c r="G1044" s="79"/>
      <c r="H1044" s="79"/>
      <c r="I1044" s="79"/>
      <c r="J1044" s="79"/>
      <c r="K1044" s="79"/>
    </row>
    <row r="1045" spans="5:13">
      <c r="E1045" s="79"/>
      <c r="F1045" s="79"/>
      <c r="G1045" s="79"/>
      <c r="H1045" s="79"/>
      <c r="I1045" s="79"/>
      <c r="J1045" s="79"/>
      <c r="K1045" s="79"/>
    </row>
    <row r="1046" spans="5:13">
      <c r="E1046" s="79"/>
      <c r="F1046" s="79"/>
      <c r="G1046" s="79"/>
      <c r="H1046" s="79"/>
      <c r="I1046" s="79"/>
      <c r="J1046" s="79"/>
      <c r="K1046" s="79"/>
    </row>
    <row r="1047" spans="5:13">
      <c r="E1047" s="79"/>
      <c r="F1047" s="79"/>
      <c r="G1047" s="79"/>
      <c r="H1047" s="79"/>
      <c r="I1047" s="79"/>
      <c r="J1047" s="79"/>
      <c r="K1047" s="79"/>
    </row>
    <row r="1048" spans="5:13">
      <c r="E1048" s="79"/>
      <c r="F1048" s="79"/>
      <c r="G1048" s="79"/>
      <c r="H1048" s="79"/>
      <c r="I1048" s="79"/>
      <c r="J1048" s="79"/>
      <c r="K1048" s="79"/>
    </row>
    <row r="1049" spans="5:13"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5:13">
      <c r="E1050" s="79"/>
      <c r="F1050" s="79"/>
      <c r="G1050" s="79"/>
      <c r="H1050" s="79"/>
      <c r="I1050" s="79"/>
      <c r="J1050" s="79"/>
      <c r="K1050" s="79"/>
    </row>
    <row r="1051" spans="5:13">
      <c r="E1051" s="79"/>
      <c r="F1051" s="79"/>
      <c r="G1051" s="79"/>
      <c r="H1051" s="79"/>
      <c r="I1051" s="79"/>
      <c r="J1051" s="79"/>
      <c r="K1051" s="79"/>
    </row>
    <row r="1052" spans="5:13">
      <c r="E1052" s="79"/>
      <c r="F1052" s="79"/>
      <c r="G1052" s="79"/>
      <c r="H1052" s="79"/>
      <c r="I1052" s="79"/>
      <c r="J1052" s="79"/>
      <c r="K1052" s="79"/>
    </row>
    <row r="1053" spans="5:13">
      <c r="E1053" s="79"/>
      <c r="F1053" s="79"/>
      <c r="G1053" s="79"/>
      <c r="H1053" s="79"/>
      <c r="I1053" s="79"/>
      <c r="J1053" s="79"/>
      <c r="K1053" s="79"/>
    </row>
    <row r="1054" spans="5:13">
      <c r="E1054" s="79"/>
      <c r="F1054" s="79"/>
      <c r="G1054" s="79"/>
      <c r="H1054" s="79"/>
      <c r="I1054" s="79"/>
      <c r="J1054" s="79"/>
      <c r="K1054" s="79"/>
    </row>
    <row r="1055" spans="5:13">
      <c r="E1055" s="79"/>
      <c r="F1055" s="79"/>
      <c r="G1055" s="79"/>
      <c r="H1055" s="79"/>
      <c r="I1055" s="79"/>
      <c r="J1055" s="79"/>
      <c r="K1055" s="79"/>
    </row>
    <row r="1056" spans="5:13"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5:13">
      <c r="E1057" s="79"/>
      <c r="F1057" s="79"/>
      <c r="G1057" s="79"/>
      <c r="H1057" s="79"/>
      <c r="I1057" s="79"/>
      <c r="J1057" s="79"/>
      <c r="K1057" s="79"/>
    </row>
    <row r="1058" spans="5:13">
      <c r="E1058" s="79"/>
      <c r="F1058" s="79"/>
      <c r="G1058" s="79"/>
      <c r="H1058" s="79"/>
      <c r="I1058" s="79"/>
      <c r="J1058" s="79"/>
      <c r="K1058" s="79"/>
    </row>
    <row r="1059" spans="5:13">
      <c r="E1059" s="79"/>
      <c r="F1059" s="79"/>
      <c r="G1059" s="79"/>
      <c r="H1059" s="79"/>
      <c r="I1059" s="79"/>
      <c r="J1059" s="79"/>
      <c r="K1059" s="79"/>
    </row>
    <row r="1060" spans="5:13">
      <c r="E1060" s="79"/>
      <c r="F1060" s="79"/>
      <c r="G1060" s="79"/>
      <c r="H1060" s="79"/>
      <c r="I1060" s="79"/>
      <c r="J1060" s="79"/>
      <c r="K1060" s="79"/>
    </row>
    <row r="1061" spans="5:13">
      <c r="E1061" s="79"/>
      <c r="F1061" s="79"/>
      <c r="G1061" s="79"/>
      <c r="H1061" s="79"/>
      <c r="I1061" s="79"/>
      <c r="J1061" s="79"/>
      <c r="K1061" s="79"/>
    </row>
    <row r="1062" spans="5:13">
      <c r="E1062" s="79"/>
      <c r="F1062" s="79"/>
      <c r="G1062" s="79"/>
      <c r="H1062" s="79"/>
      <c r="I1062" s="79"/>
      <c r="J1062" s="79"/>
      <c r="K1062" s="79"/>
    </row>
    <row r="1063" spans="5:13"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5:13">
      <c r="E1064" s="79"/>
      <c r="F1064" s="79"/>
      <c r="G1064" s="79"/>
      <c r="H1064" s="79"/>
      <c r="I1064" s="79"/>
      <c r="J1064" s="79"/>
      <c r="K1064" s="79"/>
    </row>
    <row r="1065" spans="5:13">
      <c r="E1065" s="79"/>
      <c r="F1065" s="79"/>
      <c r="G1065" s="79"/>
      <c r="H1065" s="79"/>
      <c r="I1065" s="79"/>
      <c r="J1065" s="79"/>
      <c r="K1065" s="79"/>
    </row>
    <row r="1066" spans="5:13">
      <c r="E1066" s="79"/>
      <c r="F1066" s="79"/>
      <c r="G1066" s="79"/>
      <c r="H1066" s="79"/>
      <c r="I1066" s="79"/>
      <c r="J1066" s="79"/>
      <c r="K1066" s="79"/>
    </row>
    <row r="1067" spans="5:13">
      <c r="E1067" s="79"/>
      <c r="F1067" s="79"/>
      <c r="G1067" s="79"/>
      <c r="H1067" s="79"/>
      <c r="I1067" s="79"/>
      <c r="J1067" s="79"/>
      <c r="K1067" s="79"/>
    </row>
    <row r="1068" spans="5:13">
      <c r="E1068" s="79"/>
      <c r="F1068" s="79"/>
      <c r="G1068" s="79"/>
      <c r="H1068" s="79"/>
      <c r="I1068" s="79"/>
      <c r="J1068" s="79"/>
      <c r="K1068" s="79"/>
    </row>
    <row r="1069" spans="5:13">
      <c r="E1069" s="79"/>
      <c r="F1069" s="79"/>
      <c r="G1069" s="79"/>
      <c r="H1069" s="79"/>
      <c r="I1069" s="79"/>
      <c r="J1069" s="79"/>
      <c r="K1069" s="79"/>
    </row>
    <row r="1070" spans="5:13"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5:13">
      <c r="E1071" s="79"/>
      <c r="F1071" s="79"/>
      <c r="G1071" s="79"/>
      <c r="H1071" s="79"/>
      <c r="I1071" s="79"/>
      <c r="J1071" s="79"/>
      <c r="K1071" s="79"/>
    </row>
    <row r="1072" spans="5:13">
      <c r="E1072" s="79"/>
      <c r="F1072" s="79"/>
      <c r="G1072" s="79"/>
      <c r="H1072" s="79"/>
      <c r="I1072" s="79"/>
      <c r="J1072" s="79"/>
      <c r="K1072" s="79"/>
    </row>
    <row r="1073" spans="5:13">
      <c r="E1073" s="79"/>
      <c r="F1073" s="79"/>
      <c r="G1073" s="79"/>
      <c r="H1073" s="79"/>
      <c r="I1073" s="79"/>
      <c r="J1073" s="79"/>
      <c r="K1073" s="79"/>
    </row>
    <row r="1074" spans="5:13">
      <c r="E1074" s="79"/>
      <c r="F1074" s="79"/>
      <c r="G1074" s="79"/>
      <c r="H1074" s="79"/>
      <c r="I1074" s="79"/>
      <c r="J1074" s="79"/>
      <c r="K1074" s="79"/>
    </row>
    <row r="1075" spans="5:13">
      <c r="E1075" s="79"/>
      <c r="F1075" s="79"/>
      <c r="G1075" s="79"/>
      <c r="H1075" s="79"/>
      <c r="I1075" s="79"/>
      <c r="J1075" s="79"/>
      <c r="K1075" s="79"/>
    </row>
    <row r="1076" spans="5:13">
      <c r="E1076" s="79"/>
      <c r="F1076" s="79"/>
      <c r="G1076" s="79"/>
      <c r="H1076" s="79"/>
      <c r="I1076" s="79"/>
      <c r="J1076" s="79"/>
      <c r="K1076" s="79"/>
    </row>
    <row r="1077" spans="5:13"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5:13">
      <c r="E1078" s="79"/>
      <c r="F1078" s="79"/>
      <c r="G1078" s="79"/>
      <c r="H1078" s="79"/>
      <c r="I1078" s="79"/>
      <c r="J1078" s="79"/>
      <c r="K1078" s="79"/>
    </row>
    <row r="1079" spans="5:13">
      <c r="E1079" s="79"/>
      <c r="F1079" s="79"/>
      <c r="G1079" s="79"/>
      <c r="H1079" s="79"/>
      <c r="I1079" s="79"/>
      <c r="J1079" s="79"/>
      <c r="K1079" s="79"/>
    </row>
    <row r="1080" spans="5:13">
      <c r="E1080" s="79"/>
      <c r="F1080" s="79"/>
      <c r="G1080" s="79"/>
      <c r="H1080" s="79"/>
      <c r="I1080" s="79"/>
      <c r="J1080" s="79"/>
      <c r="K1080" s="79"/>
    </row>
    <row r="1081" spans="5:13">
      <c r="E1081" s="79"/>
      <c r="F1081" s="79"/>
      <c r="G1081" s="79"/>
      <c r="H1081" s="79"/>
      <c r="I1081" s="79"/>
      <c r="J1081" s="79"/>
      <c r="K1081" s="79"/>
    </row>
    <row r="1082" spans="5:13">
      <c r="E1082" s="79"/>
      <c r="F1082" s="79"/>
      <c r="G1082" s="79"/>
      <c r="H1082" s="79"/>
      <c r="I1082" s="79"/>
      <c r="J1082" s="79"/>
      <c r="K1082" s="79"/>
    </row>
    <row r="1083" spans="5:13">
      <c r="E1083" s="79"/>
      <c r="F1083" s="79"/>
      <c r="G1083" s="79"/>
      <c r="H1083" s="79"/>
      <c r="I1083" s="79"/>
      <c r="J1083" s="79"/>
      <c r="K1083" s="79"/>
    </row>
    <row r="1084" spans="5:13"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5:13">
      <c r="E1085" s="79"/>
      <c r="F1085" s="79"/>
      <c r="G1085" s="79"/>
      <c r="H1085" s="79"/>
      <c r="I1085" s="79"/>
      <c r="J1085" s="79"/>
      <c r="K1085" s="79"/>
    </row>
    <row r="1086" spans="5:13">
      <c r="E1086" s="79"/>
      <c r="F1086" s="79"/>
      <c r="G1086" s="79"/>
      <c r="H1086" s="79"/>
      <c r="I1086" s="79"/>
      <c r="J1086" s="79"/>
      <c r="K1086" s="79"/>
    </row>
    <row r="1087" spans="5:13">
      <c r="E1087" s="79"/>
      <c r="F1087" s="79"/>
      <c r="G1087" s="79"/>
      <c r="H1087" s="79"/>
      <c r="I1087" s="79"/>
      <c r="J1087" s="79"/>
      <c r="K1087" s="79"/>
    </row>
    <row r="1088" spans="5:13">
      <c r="E1088" s="79"/>
      <c r="F1088" s="79"/>
      <c r="G1088" s="79"/>
      <c r="H1088" s="79"/>
      <c r="I1088" s="79"/>
      <c r="J1088" s="79"/>
      <c r="K1088" s="79"/>
    </row>
    <row r="1089" spans="5:13">
      <c r="E1089" s="79"/>
      <c r="F1089" s="79"/>
      <c r="G1089" s="79"/>
      <c r="H1089" s="79"/>
      <c r="I1089" s="79"/>
      <c r="J1089" s="79"/>
      <c r="K1089" s="79"/>
    </row>
    <row r="1090" spans="5:13">
      <c r="E1090" s="79"/>
      <c r="F1090" s="79"/>
      <c r="G1090" s="79"/>
      <c r="H1090" s="79"/>
      <c r="I1090" s="79"/>
      <c r="J1090" s="79"/>
      <c r="K1090" s="79"/>
    </row>
    <row r="1091" spans="5:13"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5:13">
      <c r="E1092" s="79"/>
      <c r="F1092" s="79"/>
      <c r="G1092" s="79"/>
      <c r="H1092" s="79"/>
      <c r="I1092" s="79"/>
      <c r="J1092" s="79"/>
      <c r="K1092" s="79"/>
    </row>
    <row r="1093" spans="5:13">
      <c r="E1093" s="79"/>
      <c r="F1093" s="79"/>
      <c r="G1093" s="79"/>
      <c r="H1093" s="79"/>
      <c r="I1093" s="79"/>
      <c r="J1093" s="79"/>
      <c r="K1093" s="79"/>
    </row>
    <row r="1094" spans="5:13">
      <c r="E1094" s="79"/>
      <c r="F1094" s="79"/>
      <c r="G1094" s="79"/>
      <c r="H1094" s="79"/>
      <c r="I1094" s="79"/>
      <c r="J1094" s="79"/>
      <c r="K1094" s="79"/>
    </row>
    <row r="1095" spans="5:13">
      <c r="E1095" s="79"/>
      <c r="F1095" s="79"/>
      <c r="G1095" s="79"/>
      <c r="H1095" s="79"/>
      <c r="I1095" s="79"/>
      <c r="J1095" s="79"/>
      <c r="K1095" s="79"/>
    </row>
    <row r="1096" spans="5:13">
      <c r="E1096" s="79"/>
      <c r="F1096" s="79"/>
      <c r="G1096" s="79"/>
      <c r="H1096" s="79"/>
      <c r="I1096" s="79"/>
      <c r="J1096" s="79"/>
      <c r="K1096" s="79"/>
    </row>
    <row r="1097" spans="5:13">
      <c r="E1097" s="79"/>
      <c r="F1097" s="79"/>
      <c r="G1097" s="79"/>
      <c r="H1097" s="79"/>
      <c r="I1097" s="79"/>
      <c r="J1097" s="79"/>
      <c r="K1097" s="79"/>
    </row>
    <row r="1098" spans="5:13"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5:13">
      <c r="E1099" s="79"/>
      <c r="F1099" s="79"/>
      <c r="G1099" s="79"/>
      <c r="H1099" s="79"/>
      <c r="I1099" s="79"/>
      <c r="J1099" s="79"/>
      <c r="K1099" s="79"/>
    </row>
    <row r="1100" spans="5:13">
      <c r="E1100" s="79"/>
      <c r="F1100" s="79"/>
      <c r="G1100" s="79"/>
      <c r="H1100" s="79"/>
      <c r="I1100" s="79"/>
      <c r="J1100" s="79"/>
      <c r="K1100" s="79"/>
    </row>
    <row r="1101" spans="5:13">
      <c r="E1101" s="79"/>
      <c r="F1101" s="79"/>
      <c r="G1101" s="79"/>
      <c r="H1101" s="79"/>
      <c r="I1101" s="79"/>
      <c r="J1101" s="79"/>
      <c r="K1101" s="79"/>
    </row>
    <row r="1102" spans="5:13">
      <c r="E1102" s="79"/>
      <c r="F1102" s="79"/>
      <c r="G1102" s="79"/>
      <c r="H1102" s="79"/>
      <c r="I1102" s="79"/>
      <c r="J1102" s="79"/>
      <c r="K1102" s="79"/>
    </row>
    <row r="1103" spans="5:13">
      <c r="E1103" s="79"/>
      <c r="F1103" s="79"/>
      <c r="G1103" s="79"/>
      <c r="H1103" s="79"/>
      <c r="I1103" s="79"/>
      <c r="J1103" s="79"/>
      <c r="K1103" s="79"/>
    </row>
    <row r="1104" spans="5:13">
      <c r="E1104" s="79"/>
      <c r="F1104" s="79"/>
      <c r="G1104" s="79"/>
      <c r="H1104" s="79"/>
      <c r="I1104" s="79"/>
      <c r="J1104" s="79"/>
      <c r="K1104" s="79"/>
    </row>
    <row r="1105" spans="5:13"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5:13">
      <c r="E1106" s="79"/>
      <c r="F1106" s="79"/>
      <c r="G1106" s="79"/>
      <c r="H1106" s="79"/>
      <c r="I1106" s="79"/>
      <c r="J1106" s="79"/>
      <c r="K1106" s="79"/>
    </row>
    <row r="1107" spans="5:13">
      <c r="E1107" s="79"/>
      <c r="F1107" s="79"/>
      <c r="G1107" s="79"/>
      <c r="H1107" s="79"/>
      <c r="I1107" s="79"/>
      <c r="J1107" s="79"/>
      <c r="K1107" s="79"/>
    </row>
    <row r="1108" spans="5:13">
      <c r="E1108" s="79"/>
      <c r="F1108" s="79"/>
      <c r="G1108" s="79"/>
      <c r="H1108" s="79"/>
      <c r="I1108" s="79"/>
      <c r="J1108" s="79"/>
      <c r="K1108" s="79"/>
    </row>
    <row r="1109" spans="5:13">
      <c r="E1109" s="79"/>
      <c r="F1109" s="79"/>
      <c r="G1109" s="79"/>
      <c r="H1109" s="79"/>
      <c r="I1109" s="79"/>
      <c r="J1109" s="79"/>
      <c r="K1109" s="79"/>
    </row>
    <row r="1110" spans="5:13">
      <c r="E1110" s="79"/>
      <c r="F1110" s="79"/>
      <c r="G1110" s="79"/>
      <c r="H1110" s="79"/>
      <c r="I1110" s="79"/>
      <c r="J1110" s="79"/>
      <c r="K1110" s="79"/>
    </row>
    <row r="1111" spans="5:13">
      <c r="E1111" s="79"/>
      <c r="F1111" s="79"/>
      <c r="G1111" s="79"/>
      <c r="H1111" s="79"/>
      <c r="I1111" s="79"/>
      <c r="J1111" s="79"/>
      <c r="K1111" s="79"/>
    </row>
    <row r="1112" spans="5:13"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5:13">
      <c r="E1113" s="79"/>
      <c r="F1113" s="79"/>
      <c r="G1113" s="79"/>
      <c r="H1113" s="79"/>
      <c r="I1113" s="79"/>
      <c r="J1113" s="79"/>
      <c r="K1113" s="79"/>
    </row>
    <row r="1114" spans="5:13">
      <c r="E1114" s="79"/>
      <c r="F1114" s="79"/>
      <c r="G1114" s="79"/>
      <c r="H1114" s="79"/>
      <c r="I1114" s="79"/>
      <c r="J1114" s="79"/>
      <c r="K1114" s="79"/>
    </row>
    <row r="1115" spans="5:13">
      <c r="E1115" s="79"/>
      <c r="F1115" s="79"/>
      <c r="G1115" s="79"/>
      <c r="H1115" s="79"/>
      <c r="I1115" s="79"/>
      <c r="J1115" s="79"/>
      <c r="K1115" s="79"/>
    </row>
    <row r="1116" spans="5:13">
      <c r="E1116" s="79"/>
      <c r="F1116" s="79"/>
      <c r="G1116" s="79"/>
      <c r="H1116" s="79"/>
      <c r="I1116" s="79"/>
      <c r="J1116" s="79"/>
      <c r="K1116" s="79"/>
    </row>
    <row r="1117" spans="5:13">
      <c r="E1117" s="79"/>
      <c r="F1117" s="79"/>
      <c r="G1117" s="79"/>
      <c r="H1117" s="79"/>
      <c r="I1117" s="79"/>
      <c r="J1117" s="79"/>
      <c r="K1117" s="79"/>
    </row>
    <row r="1118" spans="5:13">
      <c r="E1118" s="79"/>
      <c r="F1118" s="79"/>
      <c r="G1118" s="79"/>
      <c r="H1118" s="79"/>
      <c r="I1118" s="79"/>
      <c r="J1118" s="79"/>
      <c r="K1118" s="79"/>
    </row>
    <row r="1119" spans="5:13"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5:13">
      <c r="E1120" s="79"/>
      <c r="F1120" s="79"/>
      <c r="G1120" s="79"/>
      <c r="H1120" s="79"/>
      <c r="I1120" s="79"/>
      <c r="J1120" s="79"/>
      <c r="K1120" s="79"/>
    </row>
    <row r="1121" spans="5:13">
      <c r="E1121" s="79"/>
      <c r="F1121" s="79"/>
      <c r="G1121" s="79"/>
      <c r="H1121" s="79"/>
      <c r="I1121" s="79"/>
      <c r="J1121" s="79"/>
      <c r="K1121" s="79"/>
    </row>
    <row r="1122" spans="5:13">
      <c r="E1122" s="79"/>
      <c r="F1122" s="79"/>
      <c r="G1122" s="79"/>
      <c r="H1122" s="79"/>
      <c r="I1122" s="79"/>
      <c r="J1122" s="79"/>
      <c r="K1122" s="79"/>
    </row>
    <row r="1123" spans="5:13">
      <c r="E1123" s="79"/>
      <c r="F1123" s="79"/>
      <c r="G1123" s="79"/>
      <c r="H1123" s="79"/>
      <c r="I1123" s="79"/>
      <c r="J1123" s="79"/>
      <c r="K1123" s="79"/>
    </row>
    <row r="1124" spans="5:13">
      <c r="E1124" s="79"/>
      <c r="F1124" s="79"/>
      <c r="G1124" s="79"/>
      <c r="H1124" s="79"/>
      <c r="I1124" s="79"/>
      <c r="J1124" s="79"/>
      <c r="K1124" s="79"/>
    </row>
    <row r="1125" spans="5:13">
      <c r="E1125" s="79"/>
      <c r="F1125" s="79"/>
      <c r="G1125" s="79"/>
      <c r="H1125" s="79"/>
      <c r="I1125" s="79"/>
      <c r="J1125" s="79"/>
      <c r="K1125" s="79"/>
    </row>
    <row r="1126" spans="5:13"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5:13">
      <c r="E1127" s="79"/>
      <c r="F1127" s="79"/>
      <c r="G1127" s="79"/>
      <c r="H1127" s="79"/>
      <c r="I1127" s="79"/>
      <c r="J1127" s="79"/>
      <c r="K1127" s="79"/>
    </row>
    <row r="1128" spans="5:13">
      <c r="E1128" s="79"/>
      <c r="F1128" s="79"/>
      <c r="G1128" s="79"/>
      <c r="H1128" s="79"/>
      <c r="I1128" s="79"/>
      <c r="J1128" s="79"/>
      <c r="K1128" s="79"/>
    </row>
    <row r="1129" spans="5:13">
      <c r="E1129" s="79"/>
      <c r="F1129" s="79"/>
      <c r="G1129" s="79"/>
      <c r="H1129" s="79"/>
      <c r="I1129" s="79"/>
      <c r="J1129" s="79"/>
      <c r="K1129" s="79"/>
    </row>
    <row r="1130" spans="5:13">
      <c r="E1130" s="79"/>
      <c r="F1130" s="79"/>
      <c r="G1130" s="79"/>
      <c r="H1130" s="79"/>
      <c r="I1130" s="79"/>
      <c r="J1130" s="79"/>
      <c r="K1130" s="79"/>
    </row>
    <row r="1131" spans="5:13">
      <c r="E1131" s="79"/>
      <c r="F1131" s="79"/>
      <c r="G1131" s="79"/>
      <c r="H1131" s="79"/>
      <c r="I1131" s="79"/>
      <c r="J1131" s="79"/>
      <c r="K1131" s="79"/>
    </row>
    <row r="1132" spans="5:13">
      <c r="E1132" s="79"/>
      <c r="F1132" s="79"/>
      <c r="G1132" s="79"/>
      <c r="H1132" s="79"/>
      <c r="I1132" s="79"/>
      <c r="J1132" s="79"/>
      <c r="K1132" s="79"/>
    </row>
    <row r="1133" spans="5:13"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5:13">
      <c r="E1134" s="79"/>
      <c r="F1134" s="79"/>
      <c r="G1134" s="79"/>
      <c r="H1134" s="79"/>
      <c r="I1134" s="79"/>
      <c r="J1134" s="79"/>
      <c r="K1134" s="79"/>
    </row>
    <row r="1135" spans="5:13">
      <c r="E1135" s="79"/>
      <c r="F1135" s="79"/>
      <c r="G1135" s="79"/>
      <c r="H1135" s="79"/>
      <c r="I1135" s="79"/>
      <c r="J1135" s="79"/>
      <c r="K1135" s="79"/>
    </row>
    <row r="1136" spans="5:13">
      <c r="E1136" s="79"/>
      <c r="F1136" s="79"/>
      <c r="G1136" s="79"/>
      <c r="H1136" s="79"/>
      <c r="I1136" s="79"/>
      <c r="J1136" s="79"/>
      <c r="K1136" s="79"/>
    </row>
    <row r="1137" spans="5:13">
      <c r="E1137" s="79"/>
      <c r="F1137" s="79"/>
      <c r="G1137" s="79"/>
      <c r="H1137" s="79"/>
      <c r="I1137" s="79"/>
      <c r="J1137" s="79"/>
      <c r="K1137" s="79"/>
    </row>
    <row r="1138" spans="5:13">
      <c r="E1138" s="79"/>
      <c r="F1138" s="79"/>
      <c r="G1138" s="79"/>
      <c r="H1138" s="79"/>
      <c r="I1138" s="79"/>
      <c r="J1138" s="79"/>
      <c r="K1138" s="79"/>
    </row>
    <row r="1139" spans="5:13">
      <c r="E1139" s="79"/>
      <c r="F1139" s="79"/>
      <c r="G1139" s="79"/>
      <c r="H1139" s="79"/>
      <c r="I1139" s="79"/>
      <c r="J1139" s="79"/>
      <c r="K1139" s="79"/>
    </row>
    <row r="1140" spans="5:13"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5:13">
      <c r="E1141" s="79"/>
      <c r="F1141" s="79"/>
      <c r="G1141" s="79"/>
      <c r="H1141" s="79"/>
      <c r="I1141" s="79"/>
      <c r="J1141" s="79"/>
      <c r="K1141" s="79"/>
    </row>
    <row r="1142" spans="5:13">
      <c r="E1142" s="79"/>
      <c r="F1142" s="79"/>
      <c r="G1142" s="79"/>
      <c r="H1142" s="79"/>
      <c r="I1142" s="79"/>
      <c r="J1142" s="79"/>
      <c r="K1142" s="79"/>
    </row>
    <row r="1143" spans="5:13">
      <c r="E1143" s="79"/>
      <c r="F1143" s="79"/>
      <c r="G1143" s="79"/>
      <c r="H1143" s="79"/>
      <c r="I1143" s="79"/>
      <c r="J1143" s="79"/>
      <c r="K1143" s="79"/>
    </row>
    <row r="1144" spans="5:13">
      <c r="E1144" s="79"/>
      <c r="F1144" s="79"/>
      <c r="G1144" s="79"/>
      <c r="H1144" s="79"/>
      <c r="I1144" s="79"/>
      <c r="J1144" s="79"/>
      <c r="K1144" s="79"/>
    </row>
    <row r="1145" spans="5:13">
      <c r="E1145" s="79"/>
      <c r="F1145" s="79"/>
      <c r="G1145" s="79"/>
      <c r="H1145" s="79"/>
      <c r="I1145" s="79"/>
      <c r="J1145" s="79"/>
      <c r="K1145" s="79"/>
    </row>
    <row r="1146" spans="5:13">
      <c r="E1146" s="79"/>
      <c r="F1146" s="79"/>
      <c r="G1146" s="79"/>
      <c r="H1146" s="79"/>
      <c r="I1146" s="79"/>
      <c r="J1146" s="79"/>
      <c r="K1146" s="79"/>
    </row>
    <row r="1147" spans="5:13"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5:13">
      <c r="E1148" s="79"/>
      <c r="F1148" s="79"/>
      <c r="G1148" s="79"/>
      <c r="H1148" s="79"/>
      <c r="I1148" s="79"/>
      <c r="J1148" s="79"/>
      <c r="K1148" s="79"/>
    </row>
    <row r="1149" spans="5:13">
      <c r="E1149" s="79"/>
      <c r="F1149" s="79"/>
      <c r="G1149" s="79"/>
      <c r="H1149" s="79"/>
      <c r="I1149" s="79"/>
      <c r="J1149" s="79"/>
      <c r="K1149" s="79"/>
    </row>
    <row r="1150" spans="5:13">
      <c r="E1150" s="79"/>
      <c r="F1150" s="79"/>
      <c r="G1150" s="79"/>
      <c r="H1150" s="79"/>
      <c r="I1150" s="79"/>
      <c r="J1150" s="79"/>
      <c r="K1150" s="79"/>
    </row>
    <row r="1151" spans="5:13">
      <c r="E1151" s="79"/>
      <c r="F1151" s="79"/>
      <c r="G1151" s="79"/>
      <c r="H1151" s="79"/>
      <c r="I1151" s="79"/>
      <c r="J1151" s="79"/>
      <c r="K1151" s="79"/>
    </row>
    <row r="1152" spans="5:13">
      <c r="E1152" s="79"/>
      <c r="F1152" s="79"/>
      <c r="G1152" s="79"/>
      <c r="H1152" s="79"/>
      <c r="I1152" s="79"/>
      <c r="J1152" s="79"/>
      <c r="K1152" s="79"/>
    </row>
    <row r="1153" spans="5:13">
      <c r="E1153" s="79"/>
      <c r="F1153" s="79"/>
      <c r="G1153" s="79"/>
      <c r="H1153" s="79"/>
      <c r="I1153" s="79"/>
      <c r="J1153" s="79"/>
      <c r="K1153" s="79"/>
    </row>
    <row r="1154" spans="5:13"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5:13">
      <c r="E1155" s="79"/>
      <c r="F1155" s="79"/>
      <c r="G1155" s="79"/>
      <c r="H1155" s="79"/>
      <c r="I1155" s="79"/>
      <c r="J1155" s="79"/>
      <c r="K1155" s="79"/>
    </row>
    <row r="1156" spans="5:13">
      <c r="E1156" s="79"/>
      <c r="F1156" s="79"/>
      <c r="G1156" s="79"/>
      <c r="H1156" s="79"/>
      <c r="I1156" s="79"/>
      <c r="J1156" s="79"/>
      <c r="K1156" s="79"/>
    </row>
    <row r="1157" spans="5:13">
      <c r="E1157" s="79"/>
      <c r="F1157" s="79"/>
      <c r="G1157" s="79"/>
      <c r="H1157" s="79"/>
      <c r="I1157" s="79"/>
      <c r="J1157" s="79"/>
      <c r="K1157" s="79"/>
    </row>
    <row r="1158" spans="5:13">
      <c r="E1158" s="79"/>
      <c r="F1158" s="79"/>
      <c r="G1158" s="79"/>
      <c r="H1158" s="79"/>
      <c r="I1158" s="79"/>
      <c r="J1158" s="79"/>
      <c r="K1158" s="79"/>
    </row>
    <row r="1159" spans="5:13">
      <c r="E1159" s="79"/>
      <c r="F1159" s="79"/>
      <c r="G1159" s="79"/>
      <c r="H1159" s="79"/>
      <c r="I1159" s="79"/>
      <c r="J1159" s="79"/>
      <c r="K1159" s="79"/>
    </row>
    <row r="1160" spans="5:13">
      <c r="E1160" s="79"/>
      <c r="F1160" s="79"/>
      <c r="G1160" s="79"/>
      <c r="H1160" s="79"/>
      <c r="I1160" s="79"/>
      <c r="J1160" s="79"/>
      <c r="K1160" s="79"/>
    </row>
    <row r="1161" spans="5:13"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5:13">
      <c r="E1162" s="79"/>
      <c r="F1162" s="79"/>
      <c r="G1162" s="79"/>
      <c r="H1162" s="79"/>
      <c r="I1162" s="79"/>
      <c r="J1162" s="79"/>
      <c r="K1162" s="79"/>
    </row>
    <row r="1163" spans="5:13">
      <c r="E1163" s="79"/>
      <c r="F1163" s="79"/>
      <c r="G1163" s="79"/>
      <c r="H1163" s="79"/>
      <c r="I1163" s="79"/>
      <c r="J1163" s="79"/>
      <c r="K1163" s="79"/>
    </row>
    <row r="1164" spans="5:13">
      <c r="E1164" s="79"/>
      <c r="F1164" s="79"/>
      <c r="G1164" s="79"/>
      <c r="H1164" s="79"/>
      <c r="I1164" s="79"/>
      <c r="J1164" s="79"/>
      <c r="K1164" s="79"/>
    </row>
    <row r="1165" spans="5:13">
      <c r="E1165" s="79"/>
      <c r="F1165" s="79"/>
      <c r="G1165" s="79"/>
      <c r="H1165" s="79"/>
      <c r="I1165" s="79"/>
      <c r="J1165" s="79"/>
      <c r="K1165" s="79"/>
    </row>
    <row r="1166" spans="5:13">
      <c r="E1166" s="79"/>
      <c r="F1166" s="79"/>
      <c r="G1166" s="79"/>
      <c r="H1166" s="79"/>
      <c r="I1166" s="79"/>
      <c r="J1166" s="79"/>
      <c r="K1166" s="79"/>
    </row>
    <row r="1167" spans="5:13">
      <c r="E1167" s="79"/>
      <c r="F1167" s="79"/>
      <c r="G1167" s="79"/>
      <c r="H1167" s="79"/>
      <c r="I1167" s="79"/>
      <c r="J1167" s="79"/>
      <c r="K1167" s="79"/>
    </row>
    <row r="1168" spans="5:13"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5:13">
      <c r="E1169" s="79"/>
      <c r="F1169" s="79"/>
      <c r="G1169" s="79"/>
      <c r="H1169" s="79"/>
      <c r="I1169" s="79"/>
      <c r="J1169" s="79"/>
      <c r="K1169" s="79"/>
    </row>
    <row r="1170" spans="5:13">
      <c r="E1170" s="79"/>
      <c r="F1170" s="79"/>
      <c r="G1170" s="79"/>
      <c r="H1170" s="79"/>
      <c r="I1170" s="79"/>
      <c r="J1170" s="79"/>
      <c r="K1170" s="79"/>
    </row>
    <row r="1171" spans="5:13">
      <c r="E1171" s="79"/>
      <c r="F1171" s="79"/>
      <c r="G1171" s="79"/>
      <c r="H1171" s="79"/>
      <c r="I1171" s="79"/>
      <c r="J1171" s="79"/>
      <c r="K1171" s="79"/>
    </row>
    <row r="1172" spans="5:13">
      <c r="E1172" s="79"/>
      <c r="F1172" s="79"/>
      <c r="G1172" s="79"/>
      <c r="H1172" s="79"/>
      <c r="I1172" s="79"/>
      <c r="J1172" s="79"/>
      <c r="K1172" s="79"/>
    </row>
    <row r="1173" spans="5:13">
      <c r="E1173" s="79"/>
      <c r="F1173" s="79"/>
      <c r="G1173" s="79"/>
      <c r="H1173" s="79"/>
      <c r="I1173" s="79"/>
      <c r="J1173" s="79"/>
      <c r="K1173" s="79"/>
    </row>
    <row r="1174" spans="5:13">
      <c r="E1174" s="79"/>
      <c r="F1174" s="79"/>
      <c r="G1174" s="79"/>
      <c r="H1174" s="79"/>
      <c r="I1174" s="79"/>
      <c r="J1174" s="79"/>
      <c r="K1174" s="79"/>
    </row>
    <row r="1175" spans="5:13"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5:13">
      <c r="E1176" s="79"/>
      <c r="F1176" s="79"/>
      <c r="G1176" s="79"/>
      <c r="H1176" s="79"/>
      <c r="I1176" s="79"/>
      <c r="J1176" s="79"/>
      <c r="K1176" s="79"/>
    </row>
    <row r="1177" spans="5:13">
      <c r="E1177" s="79"/>
      <c r="F1177" s="79"/>
      <c r="G1177" s="79"/>
      <c r="H1177" s="79"/>
      <c r="I1177" s="79"/>
      <c r="J1177" s="79"/>
      <c r="K1177" s="79"/>
    </row>
    <row r="1178" spans="5:13">
      <c r="E1178" s="79"/>
      <c r="F1178" s="79"/>
      <c r="G1178" s="79"/>
      <c r="H1178" s="79"/>
      <c r="I1178" s="79"/>
      <c r="J1178" s="79"/>
      <c r="K1178" s="79"/>
    </row>
    <row r="1179" spans="5:13">
      <c r="E1179" s="79"/>
      <c r="F1179" s="79"/>
      <c r="G1179" s="79"/>
      <c r="H1179" s="79"/>
      <c r="I1179" s="79"/>
      <c r="J1179" s="79"/>
      <c r="K1179" s="79"/>
    </row>
    <row r="1180" spans="5:13">
      <c r="E1180" s="79"/>
      <c r="F1180" s="79"/>
      <c r="G1180" s="79"/>
      <c r="H1180" s="79"/>
      <c r="I1180" s="79"/>
      <c r="J1180" s="79"/>
      <c r="K1180" s="79"/>
    </row>
    <row r="1181" spans="5:13">
      <c r="E1181" s="79"/>
      <c r="F1181" s="79"/>
      <c r="G1181" s="79"/>
      <c r="H1181" s="79"/>
      <c r="I1181" s="79"/>
      <c r="J1181" s="79"/>
      <c r="K1181" s="79"/>
    </row>
    <row r="1182" spans="5:13"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5:13">
      <c r="E1183" s="79"/>
      <c r="F1183" s="79"/>
      <c r="G1183" s="79"/>
      <c r="H1183" s="79"/>
      <c r="I1183" s="79"/>
      <c r="J1183" s="79"/>
      <c r="K1183" s="79"/>
    </row>
    <row r="1184" spans="5:13">
      <c r="E1184" s="79"/>
      <c r="F1184" s="79"/>
      <c r="G1184" s="79"/>
      <c r="H1184" s="79"/>
      <c r="I1184" s="79"/>
      <c r="J1184" s="79"/>
      <c r="K1184" s="79"/>
    </row>
    <row r="1185" spans="5:13">
      <c r="E1185" s="79"/>
      <c r="F1185" s="79"/>
      <c r="G1185" s="79"/>
      <c r="H1185" s="79"/>
      <c r="I1185" s="79"/>
      <c r="J1185" s="79"/>
      <c r="K1185" s="79"/>
    </row>
    <row r="1186" spans="5:13">
      <c r="E1186" s="79"/>
      <c r="F1186" s="79"/>
      <c r="G1186" s="79"/>
      <c r="H1186" s="79"/>
      <c r="I1186" s="79"/>
      <c r="J1186" s="79"/>
      <c r="K1186" s="79"/>
    </row>
    <row r="1187" spans="5:13">
      <c r="E1187" s="79"/>
      <c r="F1187" s="79"/>
      <c r="G1187" s="79"/>
      <c r="H1187" s="79"/>
      <c r="I1187" s="79"/>
      <c r="J1187" s="79"/>
      <c r="K1187" s="79"/>
    </row>
    <row r="1188" spans="5:13">
      <c r="E1188" s="79"/>
      <c r="F1188" s="79"/>
      <c r="G1188" s="79"/>
      <c r="H1188" s="79"/>
      <c r="I1188" s="79"/>
      <c r="J1188" s="79"/>
      <c r="K1188" s="79"/>
    </row>
    <row r="1189" spans="5:13"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5:13">
      <c r="E1190" s="79"/>
      <c r="F1190" s="79"/>
      <c r="G1190" s="79"/>
      <c r="H1190" s="79"/>
      <c r="I1190" s="79"/>
      <c r="J1190" s="79"/>
      <c r="K1190" s="79"/>
    </row>
    <row r="1191" spans="5:13">
      <c r="E1191" s="79"/>
      <c r="F1191" s="79"/>
      <c r="G1191" s="79"/>
      <c r="H1191" s="79"/>
      <c r="I1191" s="79"/>
      <c r="J1191" s="79"/>
      <c r="K1191" s="79"/>
    </row>
    <row r="1192" spans="5:13">
      <c r="E1192" s="79"/>
      <c r="F1192" s="79"/>
      <c r="G1192" s="79"/>
      <c r="H1192" s="79"/>
      <c r="I1192" s="79"/>
      <c r="J1192" s="79"/>
      <c r="K1192" s="79"/>
    </row>
    <row r="1193" spans="5:13">
      <c r="E1193" s="79"/>
      <c r="F1193" s="79"/>
      <c r="G1193" s="79"/>
      <c r="H1193" s="79"/>
      <c r="I1193" s="79"/>
      <c r="J1193" s="79"/>
      <c r="K1193" s="79"/>
    </row>
    <row r="1194" spans="5:13">
      <c r="E1194" s="79"/>
      <c r="F1194" s="79"/>
      <c r="G1194" s="79"/>
      <c r="H1194" s="79"/>
      <c r="I1194" s="79"/>
      <c r="J1194" s="79"/>
      <c r="K1194" s="79"/>
    </row>
    <row r="1195" spans="5:13">
      <c r="E1195" s="79"/>
      <c r="F1195" s="79"/>
      <c r="G1195" s="79"/>
      <c r="H1195" s="79"/>
      <c r="I1195" s="79"/>
      <c r="J1195" s="79"/>
      <c r="K1195" s="79"/>
    </row>
    <row r="1196" spans="5:13"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5:13">
      <c r="E1197" s="79"/>
      <c r="F1197" s="79"/>
      <c r="G1197" s="79"/>
      <c r="H1197" s="79"/>
      <c r="I1197" s="79"/>
      <c r="J1197" s="79"/>
      <c r="K1197" s="79"/>
    </row>
    <row r="1198" spans="5:13">
      <c r="E1198" s="79"/>
      <c r="F1198" s="79"/>
      <c r="G1198" s="79"/>
      <c r="H1198" s="79"/>
      <c r="I1198" s="79"/>
      <c r="J1198" s="79"/>
      <c r="K1198" s="79"/>
    </row>
    <row r="1199" spans="5:13">
      <c r="E1199" s="79"/>
      <c r="F1199" s="79"/>
      <c r="G1199" s="79"/>
      <c r="H1199" s="79"/>
      <c r="I1199" s="79"/>
      <c r="J1199" s="79"/>
      <c r="K1199" s="79"/>
    </row>
    <row r="1200" spans="5:13">
      <c r="E1200" s="79"/>
      <c r="F1200" s="79"/>
      <c r="G1200" s="79"/>
      <c r="H1200" s="79"/>
      <c r="I1200" s="79"/>
      <c r="J1200" s="79"/>
      <c r="K1200" s="79"/>
    </row>
    <row r="1201" spans="5:13">
      <c r="E1201" s="79"/>
      <c r="F1201" s="79"/>
      <c r="G1201" s="79"/>
      <c r="H1201" s="79"/>
      <c r="I1201" s="79"/>
      <c r="J1201" s="79"/>
      <c r="K1201" s="79"/>
    </row>
    <row r="1202" spans="5:13">
      <c r="E1202" s="79"/>
      <c r="F1202" s="79"/>
      <c r="G1202" s="79"/>
      <c r="H1202" s="79"/>
      <c r="I1202" s="79"/>
      <c r="J1202" s="79"/>
      <c r="K1202" s="79"/>
    </row>
    <row r="1203" spans="5:13"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5:13">
      <c r="E1204" s="79"/>
      <c r="F1204" s="79"/>
      <c r="G1204" s="79"/>
      <c r="H1204" s="79"/>
      <c r="I1204" s="79"/>
      <c r="J1204" s="79"/>
      <c r="K1204" s="79"/>
    </row>
    <row r="1205" spans="5:13">
      <c r="E1205" s="79"/>
      <c r="F1205" s="79"/>
      <c r="G1205" s="79"/>
      <c r="H1205" s="79"/>
      <c r="I1205" s="79"/>
      <c r="J1205" s="79"/>
      <c r="K1205" s="79"/>
    </row>
    <row r="1206" spans="5:13">
      <c r="E1206" s="79"/>
      <c r="F1206" s="79"/>
      <c r="G1206" s="79"/>
      <c r="H1206" s="79"/>
      <c r="I1206" s="79"/>
      <c r="J1206" s="79"/>
      <c r="K1206" s="79"/>
    </row>
    <row r="1207" spans="5:13">
      <c r="E1207" s="79"/>
      <c r="F1207" s="79"/>
      <c r="G1207" s="79"/>
      <c r="H1207" s="79"/>
      <c r="I1207" s="79"/>
      <c r="J1207" s="79"/>
      <c r="K1207" s="79"/>
    </row>
    <row r="1208" spans="5:13">
      <c r="E1208" s="79"/>
      <c r="F1208" s="79"/>
      <c r="G1208" s="79"/>
      <c r="H1208" s="79"/>
      <c r="I1208" s="79"/>
      <c r="J1208" s="79"/>
      <c r="K1208" s="79"/>
    </row>
    <row r="1209" spans="5:13">
      <c r="E1209" s="79"/>
      <c r="F1209" s="79"/>
      <c r="G1209" s="79"/>
      <c r="H1209" s="79"/>
      <c r="I1209" s="79"/>
      <c r="J1209" s="79"/>
      <c r="K1209" s="79"/>
    </row>
    <row r="1210" spans="5:13"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5:13">
      <c r="E1211" s="79"/>
      <c r="F1211" s="79"/>
      <c r="G1211" s="79"/>
      <c r="H1211" s="79"/>
      <c r="I1211" s="79"/>
      <c r="J1211" s="79"/>
      <c r="K1211" s="79"/>
    </row>
    <row r="1212" spans="5:13">
      <c r="E1212" s="79"/>
      <c r="F1212" s="79"/>
      <c r="G1212" s="79"/>
      <c r="H1212" s="79"/>
      <c r="I1212" s="79"/>
      <c r="J1212" s="79"/>
      <c r="K1212" s="79"/>
    </row>
    <row r="1213" spans="5:13">
      <c r="E1213" s="79"/>
      <c r="F1213" s="79"/>
      <c r="G1213" s="79"/>
      <c r="H1213" s="79"/>
      <c r="I1213" s="79"/>
      <c r="J1213" s="79"/>
      <c r="K1213" s="79"/>
    </row>
    <row r="1214" spans="5:13">
      <c r="E1214" s="79"/>
      <c r="F1214" s="79"/>
      <c r="G1214" s="79"/>
      <c r="H1214" s="79"/>
      <c r="I1214" s="79"/>
      <c r="J1214" s="79"/>
      <c r="K1214" s="79"/>
    </row>
    <row r="1215" spans="5:13">
      <c r="E1215" s="79"/>
      <c r="F1215" s="79"/>
      <c r="G1215" s="79"/>
      <c r="H1215" s="79"/>
      <c r="I1215" s="79"/>
      <c r="J1215" s="79"/>
      <c r="K1215" s="79"/>
    </row>
    <row r="1216" spans="5:13">
      <c r="E1216" s="79"/>
      <c r="F1216" s="79"/>
      <c r="G1216" s="79"/>
      <c r="H1216" s="79"/>
      <c r="I1216" s="79"/>
      <c r="J1216" s="79"/>
      <c r="K1216" s="79"/>
    </row>
    <row r="1217" spans="5:13"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5:13">
      <c r="E1218" s="79"/>
      <c r="F1218" s="79"/>
      <c r="G1218" s="79"/>
      <c r="H1218" s="79"/>
      <c r="I1218" s="79"/>
      <c r="J1218" s="79"/>
      <c r="K1218" s="79"/>
    </row>
    <row r="1219" spans="5:13">
      <c r="E1219" s="79"/>
      <c r="F1219" s="79"/>
      <c r="G1219" s="79"/>
      <c r="H1219" s="79"/>
      <c r="I1219" s="79"/>
      <c r="J1219" s="79"/>
      <c r="K1219" s="79"/>
    </row>
    <row r="1220" spans="5:13">
      <c r="E1220" s="79"/>
      <c r="F1220" s="79"/>
      <c r="G1220" s="79"/>
      <c r="H1220" s="79"/>
      <c r="I1220" s="79"/>
      <c r="J1220" s="79"/>
      <c r="K1220" s="79"/>
    </row>
    <row r="1221" spans="5:13">
      <c r="E1221" s="79"/>
      <c r="F1221" s="79"/>
      <c r="G1221" s="79"/>
      <c r="H1221" s="79"/>
      <c r="I1221" s="79"/>
      <c r="J1221" s="79"/>
      <c r="K1221" s="79"/>
    </row>
    <row r="1222" spans="5:13">
      <c r="E1222" s="79"/>
      <c r="F1222" s="79"/>
      <c r="G1222" s="79"/>
      <c r="H1222" s="79"/>
      <c r="I1222" s="79"/>
      <c r="J1222" s="79"/>
      <c r="K1222" s="79"/>
    </row>
    <row r="1223" spans="5:13">
      <c r="E1223" s="79"/>
      <c r="F1223" s="79"/>
      <c r="G1223" s="79"/>
      <c r="H1223" s="79"/>
      <c r="I1223" s="79"/>
      <c r="J1223" s="79"/>
      <c r="K1223" s="79"/>
    </row>
    <row r="1224" spans="5:13"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5:13">
      <c r="E1225" s="79"/>
      <c r="F1225" s="79"/>
      <c r="G1225" s="79"/>
      <c r="H1225" s="79"/>
      <c r="I1225" s="79"/>
      <c r="J1225" s="79"/>
      <c r="K1225" s="79"/>
    </row>
    <row r="1226" spans="5:13">
      <c r="E1226" s="79"/>
      <c r="F1226" s="79"/>
      <c r="G1226" s="79"/>
      <c r="H1226" s="79"/>
      <c r="I1226" s="79"/>
      <c r="J1226" s="79"/>
      <c r="K1226" s="79"/>
    </row>
    <row r="1227" spans="5:13">
      <c r="E1227" s="79"/>
      <c r="F1227" s="79"/>
      <c r="G1227" s="79"/>
      <c r="H1227" s="79"/>
      <c r="I1227" s="79"/>
      <c r="J1227" s="79"/>
      <c r="K1227" s="79"/>
    </row>
    <row r="1228" spans="5:13">
      <c r="E1228" s="79"/>
      <c r="F1228" s="79"/>
      <c r="G1228" s="79"/>
      <c r="H1228" s="79"/>
      <c r="I1228" s="79"/>
      <c r="J1228" s="79"/>
      <c r="K1228" s="79"/>
    </row>
    <row r="1229" spans="5:13">
      <c r="E1229" s="79"/>
      <c r="F1229" s="79"/>
      <c r="G1229" s="79"/>
      <c r="H1229" s="79"/>
      <c r="I1229" s="79"/>
      <c r="J1229" s="79"/>
      <c r="K1229" s="79"/>
    </row>
    <row r="1230" spans="5:13">
      <c r="E1230" s="79"/>
      <c r="F1230" s="79"/>
      <c r="G1230" s="79"/>
      <c r="H1230" s="79"/>
      <c r="I1230" s="79"/>
      <c r="J1230" s="79"/>
      <c r="K1230" s="79"/>
    </row>
    <row r="1231" spans="5:13"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5:13">
      <c r="E1232" s="79"/>
      <c r="F1232" s="79"/>
      <c r="G1232" s="79"/>
      <c r="H1232" s="79"/>
      <c r="I1232" s="79"/>
      <c r="J1232" s="79"/>
      <c r="K1232" s="79"/>
    </row>
    <row r="1233" spans="5:13">
      <c r="E1233" s="79"/>
      <c r="F1233" s="79"/>
      <c r="G1233" s="79"/>
      <c r="H1233" s="79"/>
      <c r="I1233" s="79"/>
      <c r="J1233" s="79"/>
      <c r="K1233" s="79"/>
    </row>
    <row r="1234" spans="5:13">
      <c r="E1234" s="79"/>
      <c r="F1234" s="79"/>
      <c r="G1234" s="79"/>
      <c r="H1234" s="79"/>
      <c r="I1234" s="79"/>
      <c r="J1234" s="79"/>
      <c r="K1234" s="79"/>
    </row>
    <row r="1235" spans="5:13">
      <c r="E1235" s="79"/>
      <c r="F1235" s="79"/>
      <c r="G1235" s="79"/>
      <c r="H1235" s="79"/>
      <c r="I1235" s="79"/>
      <c r="J1235" s="79"/>
      <c r="K1235" s="79"/>
    </row>
    <row r="1236" spans="5:13">
      <c r="E1236" s="79"/>
      <c r="F1236" s="79"/>
      <c r="G1236" s="79"/>
      <c r="H1236" s="79"/>
      <c r="I1236" s="79"/>
      <c r="J1236" s="79"/>
      <c r="K1236" s="79"/>
    </row>
    <row r="1237" spans="5:13">
      <c r="E1237" s="79"/>
      <c r="F1237" s="79"/>
      <c r="G1237" s="79"/>
      <c r="H1237" s="79"/>
      <c r="I1237" s="79"/>
      <c r="J1237" s="79"/>
      <c r="K1237" s="79"/>
    </row>
    <row r="1238" spans="5:13"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5:13">
      <c r="E1239" s="79"/>
      <c r="F1239" s="79"/>
      <c r="G1239" s="79"/>
      <c r="H1239" s="79"/>
      <c r="I1239" s="79"/>
      <c r="J1239" s="79"/>
      <c r="K1239" s="79"/>
    </row>
    <row r="1240" spans="5:13">
      <c r="E1240" s="79"/>
      <c r="F1240" s="79"/>
      <c r="G1240" s="79"/>
      <c r="H1240" s="79"/>
      <c r="I1240" s="79"/>
      <c r="J1240" s="79"/>
      <c r="K1240" s="79"/>
    </row>
    <row r="1241" spans="5:13">
      <c r="E1241" s="79"/>
      <c r="F1241" s="79"/>
      <c r="G1241" s="79"/>
      <c r="H1241" s="79"/>
      <c r="I1241" s="79"/>
      <c r="J1241" s="79"/>
      <c r="K1241" s="79"/>
    </row>
    <row r="1242" spans="5:13">
      <c r="E1242" s="79"/>
      <c r="F1242" s="79"/>
      <c r="G1242" s="79"/>
      <c r="H1242" s="79"/>
      <c r="I1242" s="79"/>
      <c r="J1242" s="79"/>
      <c r="K1242" s="79"/>
    </row>
    <row r="1243" spans="5:13">
      <c r="E1243" s="79"/>
      <c r="F1243" s="79"/>
      <c r="G1243" s="79"/>
      <c r="H1243" s="79"/>
      <c r="I1243" s="79"/>
      <c r="J1243" s="79"/>
      <c r="K1243" s="79"/>
    </row>
    <row r="1244" spans="5:13">
      <c r="E1244" s="79"/>
      <c r="F1244" s="79"/>
      <c r="G1244" s="79"/>
      <c r="H1244" s="79"/>
      <c r="I1244" s="79"/>
      <c r="J1244" s="79"/>
      <c r="K1244" s="79"/>
    </row>
    <row r="1245" spans="5:13"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5:13">
      <c r="E1246" s="79"/>
      <c r="F1246" s="79"/>
      <c r="G1246" s="79"/>
      <c r="H1246" s="79"/>
      <c r="I1246" s="79"/>
      <c r="J1246" s="79"/>
      <c r="K1246" s="79"/>
    </row>
    <row r="1247" spans="5:13">
      <c r="E1247" s="79"/>
      <c r="F1247" s="79"/>
      <c r="G1247" s="79"/>
      <c r="H1247" s="79"/>
      <c r="I1247" s="79"/>
      <c r="J1247" s="79"/>
      <c r="K1247" s="79"/>
    </row>
    <row r="1248" spans="5:13">
      <c r="E1248" s="79"/>
      <c r="F1248" s="79"/>
      <c r="G1248" s="79"/>
      <c r="H1248" s="79"/>
      <c r="I1248" s="79"/>
      <c r="J1248" s="79"/>
      <c r="K1248" s="79"/>
    </row>
    <row r="1249" spans="5:13">
      <c r="E1249" s="79"/>
      <c r="F1249" s="79"/>
      <c r="G1249" s="79"/>
      <c r="H1249" s="79"/>
      <c r="I1249" s="79"/>
      <c r="J1249" s="79"/>
      <c r="K1249" s="79"/>
    </row>
    <row r="1250" spans="5:13">
      <c r="E1250" s="79"/>
      <c r="F1250" s="79"/>
      <c r="G1250" s="79"/>
      <c r="H1250" s="79"/>
      <c r="I1250" s="79"/>
      <c r="J1250" s="79"/>
      <c r="K1250" s="79"/>
    </row>
    <row r="1251" spans="5:13">
      <c r="E1251" s="79"/>
      <c r="F1251" s="79"/>
      <c r="G1251" s="79"/>
      <c r="H1251" s="79"/>
      <c r="I1251" s="79"/>
      <c r="J1251" s="79"/>
      <c r="K1251" s="79"/>
    </row>
    <row r="1252" spans="5:13"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5:13">
      <c r="E1253" s="79"/>
      <c r="F1253" s="79"/>
      <c r="G1253" s="79"/>
      <c r="H1253" s="79"/>
      <c r="I1253" s="79"/>
      <c r="J1253" s="79"/>
      <c r="K1253" s="79"/>
    </row>
    <row r="1254" spans="5:13">
      <c r="E1254" s="79"/>
      <c r="F1254" s="79"/>
      <c r="G1254" s="79"/>
      <c r="H1254" s="79"/>
      <c r="I1254" s="79"/>
      <c r="J1254" s="79"/>
      <c r="K1254" s="79"/>
    </row>
    <row r="1255" spans="5:13">
      <c r="E1255" s="79"/>
      <c r="F1255" s="79"/>
      <c r="G1255" s="79"/>
      <c r="H1255" s="79"/>
      <c r="I1255" s="79"/>
      <c r="J1255" s="79"/>
      <c r="K1255" s="79"/>
    </row>
    <row r="1256" spans="5:13">
      <c r="E1256" s="79"/>
      <c r="F1256" s="79"/>
      <c r="G1256" s="79"/>
      <c r="H1256" s="79"/>
      <c r="I1256" s="79"/>
      <c r="J1256" s="79"/>
      <c r="K1256" s="79"/>
    </row>
    <row r="1257" spans="5:13">
      <c r="E1257" s="79"/>
      <c r="F1257" s="79"/>
      <c r="G1257" s="79"/>
      <c r="H1257" s="79"/>
      <c r="I1257" s="79"/>
      <c r="J1257" s="79"/>
      <c r="K1257" s="79"/>
    </row>
    <row r="1258" spans="5:13">
      <c r="E1258" s="79"/>
      <c r="F1258" s="79"/>
      <c r="G1258" s="79"/>
      <c r="H1258" s="79"/>
      <c r="I1258" s="79"/>
      <c r="J1258" s="79"/>
      <c r="K1258" s="79"/>
    </row>
    <row r="1259" spans="5:13"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5:13">
      <c r="E1260" s="79"/>
      <c r="F1260" s="79"/>
      <c r="G1260" s="79"/>
      <c r="H1260" s="79"/>
      <c r="I1260" s="79"/>
      <c r="J1260" s="79"/>
      <c r="K1260" s="79"/>
    </row>
    <row r="1261" spans="5:13">
      <c r="E1261" s="79"/>
      <c r="F1261" s="79"/>
      <c r="G1261" s="79"/>
      <c r="H1261" s="79"/>
      <c r="I1261" s="79"/>
      <c r="J1261" s="79"/>
      <c r="K1261" s="79"/>
    </row>
    <row r="1262" spans="5:13">
      <c r="E1262" s="79"/>
      <c r="F1262" s="79"/>
      <c r="G1262" s="79"/>
      <c r="H1262" s="79"/>
      <c r="I1262" s="79"/>
      <c r="J1262" s="79"/>
      <c r="K1262" s="79"/>
    </row>
    <row r="1263" spans="5:13">
      <c r="E1263" s="79"/>
      <c r="F1263" s="79"/>
      <c r="G1263" s="79"/>
      <c r="H1263" s="79"/>
      <c r="I1263" s="79"/>
      <c r="J1263" s="79"/>
      <c r="K1263" s="79"/>
    </row>
    <row r="1264" spans="5:13">
      <c r="E1264" s="79"/>
      <c r="F1264" s="79"/>
      <c r="G1264" s="79"/>
      <c r="H1264" s="79"/>
      <c r="I1264" s="79"/>
      <c r="J1264" s="79"/>
      <c r="K1264" s="79"/>
    </row>
    <row r="1265" spans="5:13">
      <c r="E1265" s="79"/>
      <c r="F1265" s="79"/>
      <c r="G1265" s="79"/>
      <c r="H1265" s="79"/>
      <c r="I1265" s="79"/>
      <c r="J1265" s="79"/>
      <c r="K1265" s="79"/>
    </row>
    <row r="1266" spans="5:13"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5:13">
      <c r="E1267" s="79"/>
      <c r="F1267" s="79"/>
      <c r="G1267" s="79"/>
      <c r="H1267" s="79"/>
      <c r="I1267" s="79"/>
      <c r="J1267" s="79"/>
      <c r="K1267" s="79"/>
    </row>
    <row r="1268" spans="5:13">
      <c r="E1268" s="79"/>
      <c r="F1268" s="79"/>
      <c r="G1268" s="79"/>
      <c r="H1268" s="79"/>
      <c r="I1268" s="79"/>
      <c r="J1268" s="79"/>
      <c r="K1268" s="79"/>
    </row>
    <row r="1269" spans="5:13">
      <c r="E1269" s="79"/>
      <c r="F1269" s="79"/>
      <c r="G1269" s="79"/>
      <c r="H1269" s="79"/>
      <c r="I1269" s="79"/>
      <c r="J1269" s="79"/>
      <c r="K1269" s="79"/>
    </row>
    <row r="1270" spans="5:13">
      <c r="E1270" s="79"/>
      <c r="F1270" s="79"/>
      <c r="G1270" s="79"/>
      <c r="H1270" s="79"/>
      <c r="I1270" s="79"/>
      <c r="J1270" s="79"/>
      <c r="K1270" s="79"/>
    </row>
    <row r="1271" spans="5:13">
      <c r="E1271" s="79"/>
      <c r="F1271" s="79"/>
      <c r="G1271" s="79"/>
      <c r="H1271" s="79"/>
      <c r="I1271" s="79"/>
      <c r="J1271" s="79"/>
      <c r="K1271" s="79"/>
    </row>
    <row r="1272" spans="5:13">
      <c r="E1272" s="79"/>
      <c r="F1272" s="79"/>
      <c r="G1272" s="79"/>
      <c r="H1272" s="79"/>
      <c r="I1272" s="79"/>
      <c r="J1272" s="79"/>
      <c r="K1272" s="79"/>
    </row>
    <row r="1273" spans="5:13"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5:13">
      <c r="E1274" s="79"/>
      <c r="F1274" s="79"/>
      <c r="G1274" s="79"/>
      <c r="H1274" s="79"/>
      <c r="I1274" s="79"/>
      <c r="J1274" s="79"/>
      <c r="K1274" s="79"/>
    </row>
    <row r="1275" spans="5:13">
      <c r="E1275" s="79"/>
      <c r="F1275" s="79"/>
      <c r="G1275" s="79"/>
      <c r="H1275" s="79"/>
      <c r="I1275" s="79"/>
      <c r="J1275" s="79"/>
      <c r="K1275" s="79"/>
    </row>
    <row r="1276" spans="5:13">
      <c r="E1276" s="79"/>
      <c r="F1276" s="79"/>
      <c r="G1276" s="79"/>
      <c r="H1276" s="79"/>
      <c r="I1276" s="79"/>
      <c r="J1276" s="79"/>
      <c r="K1276" s="79"/>
    </row>
    <row r="1277" spans="5:13">
      <c r="E1277" s="79"/>
      <c r="F1277" s="79"/>
      <c r="G1277" s="79"/>
      <c r="H1277" s="79"/>
      <c r="I1277" s="79"/>
      <c r="J1277" s="79"/>
      <c r="K1277" s="79"/>
    </row>
    <row r="1278" spans="5:13">
      <c r="E1278" s="79"/>
      <c r="F1278" s="79"/>
      <c r="G1278" s="79"/>
      <c r="H1278" s="79"/>
      <c r="I1278" s="79"/>
      <c r="J1278" s="79"/>
      <c r="K1278" s="79"/>
    </row>
    <row r="1279" spans="5:13">
      <c r="E1279" s="79"/>
      <c r="F1279" s="79"/>
      <c r="G1279" s="79"/>
      <c r="H1279" s="79"/>
      <c r="I1279" s="79"/>
      <c r="J1279" s="79"/>
      <c r="K1279" s="79"/>
    </row>
    <row r="1280" spans="5:13"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5:13">
      <c r="E1281" s="79"/>
      <c r="F1281" s="79"/>
      <c r="G1281" s="79"/>
      <c r="H1281" s="79"/>
      <c r="I1281" s="79"/>
      <c r="J1281" s="79"/>
      <c r="K1281" s="79"/>
    </row>
    <row r="1282" spans="5:13">
      <c r="E1282" s="79"/>
      <c r="F1282" s="79"/>
      <c r="G1282" s="79"/>
      <c r="H1282" s="79"/>
      <c r="I1282" s="79"/>
      <c r="J1282" s="79"/>
      <c r="K1282" s="79"/>
    </row>
    <row r="1283" spans="5:13">
      <c r="E1283" s="79"/>
      <c r="F1283" s="79"/>
      <c r="G1283" s="79"/>
      <c r="H1283" s="79"/>
      <c r="I1283" s="79"/>
      <c r="J1283" s="79"/>
      <c r="K1283" s="79"/>
    </row>
    <row r="1284" spans="5:13">
      <c r="E1284" s="79"/>
      <c r="F1284" s="79"/>
      <c r="G1284" s="79"/>
      <c r="H1284" s="79"/>
      <c r="I1284" s="79"/>
      <c r="J1284" s="79"/>
      <c r="K1284" s="79"/>
    </row>
    <row r="1285" spans="5:13">
      <c r="E1285" s="79"/>
      <c r="F1285" s="79"/>
      <c r="G1285" s="79"/>
      <c r="H1285" s="79"/>
      <c r="I1285" s="79"/>
      <c r="J1285" s="79"/>
      <c r="K1285" s="79"/>
    </row>
    <row r="1286" spans="5:13">
      <c r="E1286" s="79"/>
      <c r="F1286" s="79"/>
      <c r="G1286" s="79"/>
      <c r="H1286" s="79"/>
      <c r="I1286" s="79"/>
      <c r="J1286" s="79"/>
      <c r="K1286" s="79"/>
    </row>
    <row r="1287" spans="5:13"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5:13">
      <c r="E1288" s="79"/>
      <c r="F1288" s="79"/>
      <c r="G1288" s="79"/>
      <c r="H1288" s="79"/>
      <c r="I1288" s="79"/>
      <c r="J1288" s="79"/>
      <c r="K1288" s="79"/>
    </row>
    <row r="1289" spans="5:13">
      <c r="E1289" s="79"/>
      <c r="F1289" s="79"/>
      <c r="G1289" s="79"/>
      <c r="H1289" s="79"/>
      <c r="I1289" s="79"/>
      <c r="J1289" s="79"/>
      <c r="K1289" s="79"/>
    </row>
    <row r="1290" spans="5:13">
      <c r="E1290" s="79"/>
      <c r="F1290" s="79"/>
      <c r="G1290" s="79"/>
      <c r="H1290" s="79"/>
      <c r="I1290" s="79"/>
      <c r="J1290" s="79"/>
      <c r="K1290" s="79"/>
    </row>
    <row r="1291" spans="5:13">
      <c r="E1291" s="79"/>
      <c r="F1291" s="79"/>
      <c r="G1291" s="79"/>
      <c r="H1291" s="79"/>
      <c r="I1291" s="79"/>
      <c r="J1291" s="79"/>
      <c r="K1291" s="79"/>
    </row>
    <row r="1292" spans="5:13">
      <c r="E1292" s="79"/>
      <c r="F1292" s="79"/>
      <c r="G1292" s="79"/>
      <c r="H1292" s="79"/>
      <c r="I1292" s="79"/>
      <c r="J1292" s="79"/>
      <c r="K1292" s="79"/>
    </row>
    <row r="1293" spans="5:13">
      <c r="E1293" s="79"/>
      <c r="F1293" s="79"/>
      <c r="G1293" s="79"/>
      <c r="H1293" s="79"/>
      <c r="I1293" s="79"/>
      <c r="J1293" s="79"/>
      <c r="K1293" s="79"/>
    </row>
    <row r="1294" spans="5:13">
      <c r="E1294" s="79"/>
      <c r="F1294" s="79"/>
      <c r="G1294" s="79"/>
      <c r="H1294" s="79"/>
      <c r="I1294" s="79"/>
      <c r="J1294" s="79"/>
      <c r="K1294" s="79"/>
    </row>
  </sheetData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Y255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RowHeight="15"/>
  <cols>
    <col min="1" max="1" width="57.7109375" style="421" customWidth="1"/>
    <col min="2" max="2" width="11.28515625" style="421" customWidth="1"/>
    <col min="3" max="3" width="11.42578125" style="421" customWidth="1"/>
    <col min="4" max="4" width="10.42578125" style="421" customWidth="1"/>
    <col min="5" max="5" width="9.42578125" style="421" customWidth="1"/>
    <col min="6" max="6" width="11.28515625" style="421" customWidth="1"/>
    <col min="7" max="7" width="11.42578125" style="421" customWidth="1"/>
    <col min="8" max="8" width="10.42578125" style="421" customWidth="1"/>
    <col min="9" max="9" width="9.42578125" style="421" customWidth="1"/>
    <col min="10" max="10" width="11.28515625" style="421" customWidth="1"/>
    <col min="11" max="11" width="11.42578125" style="421" customWidth="1"/>
    <col min="12" max="12" width="10.42578125" style="421" customWidth="1"/>
    <col min="13" max="13" width="9.42578125" style="421" customWidth="1"/>
    <col min="14" max="14" width="11.28515625" style="421" customWidth="1"/>
    <col min="15" max="15" width="11.42578125" style="421" customWidth="1"/>
    <col min="16" max="16" width="10.42578125" style="421" customWidth="1"/>
    <col min="17" max="17" width="9.42578125" style="421" customWidth="1"/>
    <col min="18" max="18" width="11.28515625" style="421" customWidth="1"/>
    <col min="19" max="19" width="11.42578125" style="421" customWidth="1"/>
    <col min="20" max="20" width="10.42578125" style="421" customWidth="1"/>
    <col min="21" max="21" width="9.42578125" style="421" customWidth="1"/>
    <col min="22" max="22" width="11.28515625" style="421" customWidth="1"/>
    <col min="23" max="23" width="11.42578125" style="421" customWidth="1"/>
    <col min="24" max="24" width="10.42578125" style="421" customWidth="1"/>
    <col min="25" max="25" width="9.42578125" style="421" customWidth="1"/>
    <col min="26" max="26" width="11.28515625" style="421" customWidth="1"/>
    <col min="27" max="27" width="11.42578125" style="421" customWidth="1"/>
    <col min="28" max="28" width="10.42578125" style="421" customWidth="1"/>
    <col min="29" max="29" width="9.42578125" style="482" customWidth="1"/>
    <col min="30" max="30" width="11.28515625" style="421" customWidth="1"/>
    <col min="31" max="31" width="11.42578125" style="421" customWidth="1"/>
    <col min="32" max="32" width="10.42578125" style="421" customWidth="1"/>
    <col min="33" max="33" width="9.42578125" style="482" customWidth="1"/>
    <col min="34" max="34" width="11.28515625" style="421" customWidth="1"/>
    <col min="35" max="35" width="11.42578125" style="421" customWidth="1"/>
    <col min="36" max="36" width="10.42578125" style="421" customWidth="1"/>
    <col min="37" max="37" width="9.42578125" style="482" customWidth="1"/>
    <col min="38" max="38" width="11.28515625" style="421" customWidth="1"/>
    <col min="39" max="39" width="11.42578125" style="421" customWidth="1"/>
    <col min="40" max="40" width="10.42578125" style="421" customWidth="1"/>
    <col min="41" max="41" width="9.42578125" style="482" customWidth="1"/>
    <col min="42" max="42" width="11.28515625" style="421" customWidth="1"/>
    <col min="43" max="43" width="11.42578125" style="421" customWidth="1"/>
    <col min="44" max="44" width="10.42578125" style="421" customWidth="1"/>
    <col min="45" max="45" width="9.42578125" style="482" customWidth="1"/>
    <col min="46" max="46" width="11.28515625" style="421" customWidth="1"/>
    <col min="47" max="47" width="11.42578125" style="421" customWidth="1"/>
    <col min="48" max="48" width="10.42578125" style="421" customWidth="1"/>
    <col min="49" max="49" width="9.42578125" style="482" customWidth="1"/>
    <col min="50" max="50" width="11.28515625" style="421" customWidth="1"/>
    <col min="51" max="51" width="11.42578125" style="421" customWidth="1"/>
    <col min="52" max="52" width="10.42578125" style="421" customWidth="1"/>
    <col min="53" max="53" width="9.42578125" style="482" customWidth="1"/>
    <col min="54" max="54" width="11.28515625" style="421" customWidth="1"/>
    <col min="55" max="55" width="11.42578125" style="421" customWidth="1"/>
    <col min="56" max="56" width="10.42578125" style="421" customWidth="1"/>
    <col min="57" max="57" width="9.42578125" style="482" customWidth="1"/>
    <col min="58" max="58" width="11.28515625" style="421" customWidth="1"/>
    <col min="59" max="59" width="11.42578125" style="421" customWidth="1"/>
    <col min="60" max="60" width="10.42578125" style="421" customWidth="1"/>
    <col min="61" max="61" width="9.42578125" style="482" customWidth="1"/>
    <col min="62" max="62" width="11.28515625" style="421" customWidth="1"/>
    <col min="63" max="63" width="11.42578125" style="421" customWidth="1"/>
    <col min="64" max="64" width="10.42578125" style="421" customWidth="1"/>
    <col min="65" max="65" width="9.42578125" style="482" customWidth="1"/>
    <col min="66" max="66" width="11.28515625" style="421" customWidth="1"/>
    <col min="67" max="67" width="11.42578125" style="421" customWidth="1"/>
    <col min="68" max="68" width="10.42578125" style="421" customWidth="1"/>
    <col min="69" max="69" width="9.42578125" style="482" customWidth="1"/>
    <col min="70" max="70" width="11.28515625" style="421" customWidth="1"/>
    <col min="71" max="71" width="11.42578125" style="421" customWidth="1"/>
    <col min="72" max="72" width="10.42578125" style="421" customWidth="1"/>
    <col min="73" max="73" width="9.42578125" style="482" customWidth="1"/>
    <col min="74" max="74" width="11.28515625" style="445" customWidth="1"/>
    <col min="75" max="75" width="11.42578125" style="431" customWidth="1"/>
    <col min="76" max="76" width="10.42578125" style="431" customWidth="1"/>
    <col min="77" max="77" width="9.42578125" style="477" customWidth="1"/>
    <col min="78" max="16384" width="9.140625" style="421"/>
  </cols>
  <sheetData>
    <row r="1" spans="1:77" s="431" customFormat="1" ht="23.25" customHeight="1">
      <c r="A1" s="453" t="s">
        <v>949</v>
      </c>
      <c r="B1" s="520" t="s">
        <v>439</v>
      </c>
      <c r="C1" s="521"/>
      <c r="D1" s="521"/>
      <c r="E1" s="522"/>
      <c r="F1" s="520" t="s">
        <v>440</v>
      </c>
      <c r="G1" s="521"/>
      <c r="H1" s="521"/>
      <c r="I1" s="522"/>
      <c r="J1" s="520" t="s">
        <v>940</v>
      </c>
      <c r="K1" s="521"/>
      <c r="L1" s="521"/>
      <c r="M1" s="522"/>
      <c r="N1" s="520" t="s">
        <v>939</v>
      </c>
      <c r="O1" s="521"/>
      <c r="P1" s="521"/>
      <c r="Q1" s="522"/>
      <c r="R1" s="520" t="s">
        <v>691</v>
      </c>
      <c r="S1" s="521"/>
      <c r="T1" s="521"/>
      <c r="U1" s="522"/>
      <c r="V1" s="520" t="s">
        <v>692</v>
      </c>
      <c r="W1" s="521"/>
      <c r="X1" s="521"/>
      <c r="Y1" s="522"/>
      <c r="Z1" s="520" t="s">
        <v>941</v>
      </c>
      <c r="AA1" s="521"/>
      <c r="AB1" s="521"/>
      <c r="AC1" s="522"/>
      <c r="AD1" s="520" t="s">
        <v>694</v>
      </c>
      <c r="AE1" s="521"/>
      <c r="AF1" s="521"/>
      <c r="AG1" s="522"/>
      <c r="AH1" s="520" t="s">
        <v>942</v>
      </c>
      <c r="AI1" s="521"/>
      <c r="AJ1" s="521"/>
      <c r="AK1" s="522"/>
      <c r="AL1" s="520" t="s">
        <v>943</v>
      </c>
      <c r="AM1" s="521"/>
      <c r="AN1" s="521"/>
      <c r="AO1" s="522"/>
      <c r="AP1" s="520" t="s">
        <v>697</v>
      </c>
      <c r="AQ1" s="521"/>
      <c r="AR1" s="521"/>
      <c r="AS1" s="522"/>
      <c r="AT1" s="520" t="s">
        <v>698</v>
      </c>
      <c r="AU1" s="521"/>
      <c r="AV1" s="521"/>
      <c r="AW1" s="522"/>
      <c r="AX1" s="520" t="s">
        <v>699</v>
      </c>
      <c r="AY1" s="521"/>
      <c r="AZ1" s="521"/>
      <c r="BA1" s="522"/>
      <c r="BB1" s="520" t="s">
        <v>700</v>
      </c>
      <c r="BC1" s="521"/>
      <c r="BD1" s="521"/>
      <c r="BE1" s="522"/>
      <c r="BF1" s="520" t="s">
        <v>944</v>
      </c>
      <c r="BG1" s="521"/>
      <c r="BH1" s="521"/>
      <c r="BI1" s="522"/>
      <c r="BJ1" s="520" t="s">
        <v>702</v>
      </c>
      <c r="BK1" s="521"/>
      <c r="BL1" s="521"/>
      <c r="BM1" s="522"/>
      <c r="BN1" s="526" t="s">
        <v>945</v>
      </c>
      <c r="BO1" s="527"/>
      <c r="BP1" s="527"/>
      <c r="BQ1" s="528"/>
      <c r="BR1" s="520" t="s">
        <v>704</v>
      </c>
      <c r="BS1" s="521"/>
      <c r="BT1" s="521"/>
      <c r="BU1" s="522"/>
      <c r="BV1" s="520" t="s">
        <v>946</v>
      </c>
      <c r="BW1" s="521"/>
      <c r="BX1" s="521"/>
      <c r="BY1" s="522"/>
    </row>
    <row r="2" spans="1:77" s="431" customFormat="1">
      <c r="A2" s="454"/>
      <c r="B2" s="523" t="s">
        <v>441</v>
      </c>
      <c r="C2" s="524"/>
      <c r="D2" s="524"/>
      <c r="E2" s="525"/>
      <c r="F2" s="523">
        <v>1112</v>
      </c>
      <c r="G2" s="524"/>
      <c r="H2" s="524"/>
      <c r="I2" s="525"/>
      <c r="J2" s="517">
        <v>1211</v>
      </c>
      <c r="K2" s="518"/>
      <c r="L2" s="518"/>
      <c r="M2" s="519"/>
      <c r="N2" s="517">
        <v>1212</v>
      </c>
      <c r="O2" s="518"/>
      <c r="P2" s="518"/>
      <c r="Q2" s="519"/>
      <c r="R2" s="517">
        <v>1214</v>
      </c>
      <c r="S2" s="518"/>
      <c r="T2" s="518"/>
      <c r="U2" s="519"/>
      <c r="V2" s="517">
        <v>1215</v>
      </c>
      <c r="W2" s="518"/>
      <c r="X2" s="518"/>
      <c r="Y2" s="519"/>
      <c r="Z2" s="517">
        <v>1217</v>
      </c>
      <c r="AA2" s="518"/>
      <c r="AB2" s="518"/>
      <c r="AC2" s="519"/>
      <c r="AD2" s="517" t="s">
        <v>708</v>
      </c>
      <c r="AE2" s="518"/>
      <c r="AF2" s="518"/>
      <c r="AG2" s="519"/>
      <c r="AH2" s="517" t="s">
        <v>713</v>
      </c>
      <c r="AI2" s="518"/>
      <c r="AJ2" s="518"/>
      <c r="AK2" s="519"/>
      <c r="AL2" s="517" t="s">
        <v>683</v>
      </c>
      <c r="AM2" s="518"/>
      <c r="AN2" s="518"/>
      <c r="AO2" s="519"/>
      <c r="AP2" s="517">
        <v>1511</v>
      </c>
      <c r="AQ2" s="518"/>
      <c r="AR2" s="518"/>
      <c r="AS2" s="519"/>
      <c r="AT2" s="517">
        <v>1113</v>
      </c>
      <c r="AU2" s="518"/>
      <c r="AV2" s="518"/>
      <c r="AW2" s="519"/>
      <c r="AX2" s="517">
        <v>1114</v>
      </c>
      <c r="AY2" s="518"/>
      <c r="AZ2" s="518"/>
      <c r="BA2" s="519"/>
      <c r="BB2" s="517">
        <v>1115</v>
      </c>
      <c r="BC2" s="518"/>
      <c r="BD2" s="518"/>
      <c r="BE2" s="519"/>
      <c r="BF2" s="517" t="s">
        <v>684</v>
      </c>
      <c r="BG2" s="518"/>
      <c r="BH2" s="518"/>
      <c r="BI2" s="519"/>
      <c r="BJ2" s="517" t="s">
        <v>685</v>
      </c>
      <c r="BK2" s="518"/>
      <c r="BL2" s="518"/>
      <c r="BM2" s="519"/>
      <c r="BN2" s="517" t="s">
        <v>714</v>
      </c>
      <c r="BO2" s="518"/>
      <c r="BP2" s="518"/>
      <c r="BQ2" s="519"/>
      <c r="BR2" s="517" t="s">
        <v>686</v>
      </c>
      <c r="BS2" s="518"/>
      <c r="BT2" s="518"/>
      <c r="BU2" s="519"/>
      <c r="BV2" s="517"/>
      <c r="BW2" s="518"/>
      <c r="BX2" s="518"/>
      <c r="BY2" s="519"/>
    </row>
    <row r="3" spans="1:77" ht="7.5" customHeight="1">
      <c r="A3" s="454"/>
      <c r="B3" s="445"/>
      <c r="C3" s="431"/>
      <c r="D3" s="431"/>
      <c r="E3" s="446"/>
      <c r="F3" s="445"/>
      <c r="G3" s="431"/>
      <c r="H3" s="431"/>
      <c r="I3" s="446"/>
      <c r="J3" s="445"/>
      <c r="K3" s="431"/>
      <c r="L3" s="431"/>
      <c r="M3" s="446"/>
      <c r="N3" s="445"/>
      <c r="O3" s="431"/>
      <c r="P3" s="431"/>
      <c r="Q3" s="446"/>
      <c r="R3" s="445"/>
      <c r="S3" s="431"/>
      <c r="T3" s="431"/>
      <c r="U3" s="446"/>
      <c r="V3" s="445"/>
      <c r="W3" s="431"/>
      <c r="X3" s="431"/>
      <c r="Y3" s="446"/>
      <c r="Z3" s="445"/>
      <c r="AA3" s="431"/>
      <c r="AB3" s="431"/>
      <c r="AC3" s="477"/>
      <c r="AD3" s="445"/>
      <c r="AE3" s="431"/>
      <c r="AF3" s="431"/>
      <c r="AG3" s="477"/>
      <c r="AH3" s="445"/>
      <c r="AI3" s="431"/>
      <c r="AJ3" s="431"/>
      <c r="AK3" s="477"/>
      <c r="AL3" s="445"/>
      <c r="AM3" s="431"/>
      <c r="AN3" s="431"/>
      <c r="AO3" s="477"/>
      <c r="AP3" s="445"/>
      <c r="AQ3" s="431"/>
      <c r="AR3" s="431"/>
      <c r="AS3" s="477"/>
      <c r="AT3" s="445"/>
      <c r="AU3" s="431"/>
      <c r="AV3" s="431"/>
      <c r="AW3" s="477"/>
      <c r="AX3" s="445"/>
      <c r="AY3" s="431"/>
      <c r="AZ3" s="431"/>
      <c r="BA3" s="477"/>
      <c r="BB3" s="445"/>
      <c r="BC3" s="431"/>
      <c r="BD3" s="431"/>
      <c r="BE3" s="477"/>
      <c r="BF3" s="445"/>
      <c r="BG3" s="431"/>
      <c r="BH3" s="431"/>
      <c r="BI3" s="477"/>
      <c r="BJ3" s="445"/>
      <c r="BK3" s="431"/>
      <c r="BL3" s="431"/>
      <c r="BM3" s="477"/>
      <c r="BN3" s="445"/>
      <c r="BO3" s="431"/>
      <c r="BP3" s="431"/>
      <c r="BQ3" s="477"/>
      <c r="BR3" s="445"/>
      <c r="BS3" s="431"/>
      <c r="BT3" s="431"/>
      <c r="BU3" s="477"/>
    </row>
    <row r="4" spans="1:77" s="432" customFormat="1" ht="26.25">
      <c r="A4" s="442" t="s">
        <v>446</v>
      </c>
      <c r="B4" s="447" t="s">
        <v>728</v>
      </c>
      <c r="C4" s="443" t="s">
        <v>727</v>
      </c>
      <c r="D4" s="443" t="s">
        <v>449</v>
      </c>
      <c r="E4" s="444" t="s">
        <v>729</v>
      </c>
      <c r="F4" s="447" t="s">
        <v>728</v>
      </c>
      <c r="G4" s="443" t="s">
        <v>727</v>
      </c>
      <c r="H4" s="443" t="s">
        <v>449</v>
      </c>
      <c r="I4" s="444" t="s">
        <v>729</v>
      </c>
      <c r="J4" s="447" t="s">
        <v>728</v>
      </c>
      <c r="K4" s="443" t="s">
        <v>727</v>
      </c>
      <c r="L4" s="443" t="s">
        <v>449</v>
      </c>
      <c r="M4" s="444" t="s">
        <v>729</v>
      </c>
      <c r="N4" s="447" t="s">
        <v>728</v>
      </c>
      <c r="O4" s="443" t="s">
        <v>727</v>
      </c>
      <c r="P4" s="443" t="s">
        <v>449</v>
      </c>
      <c r="Q4" s="444" t="s">
        <v>729</v>
      </c>
      <c r="R4" s="447" t="s">
        <v>728</v>
      </c>
      <c r="S4" s="443" t="s">
        <v>727</v>
      </c>
      <c r="T4" s="443" t="s">
        <v>449</v>
      </c>
      <c r="U4" s="444" t="s">
        <v>729</v>
      </c>
      <c r="V4" s="447" t="s">
        <v>728</v>
      </c>
      <c r="W4" s="443" t="s">
        <v>727</v>
      </c>
      <c r="X4" s="443" t="s">
        <v>449</v>
      </c>
      <c r="Y4" s="444" t="s">
        <v>729</v>
      </c>
      <c r="Z4" s="447" t="s">
        <v>728</v>
      </c>
      <c r="AA4" s="443" t="s">
        <v>727</v>
      </c>
      <c r="AB4" s="443" t="s">
        <v>449</v>
      </c>
      <c r="AC4" s="478" t="s">
        <v>729</v>
      </c>
      <c r="AD4" s="447" t="s">
        <v>728</v>
      </c>
      <c r="AE4" s="443" t="s">
        <v>727</v>
      </c>
      <c r="AF4" s="443" t="s">
        <v>449</v>
      </c>
      <c r="AG4" s="478" t="s">
        <v>729</v>
      </c>
      <c r="AH4" s="447" t="s">
        <v>728</v>
      </c>
      <c r="AI4" s="443" t="s">
        <v>727</v>
      </c>
      <c r="AJ4" s="443" t="s">
        <v>449</v>
      </c>
      <c r="AK4" s="478" t="s">
        <v>729</v>
      </c>
      <c r="AL4" s="447" t="s">
        <v>728</v>
      </c>
      <c r="AM4" s="443" t="s">
        <v>727</v>
      </c>
      <c r="AN4" s="443" t="s">
        <v>449</v>
      </c>
      <c r="AO4" s="478" t="s">
        <v>729</v>
      </c>
      <c r="AP4" s="447" t="s">
        <v>728</v>
      </c>
      <c r="AQ4" s="443" t="s">
        <v>727</v>
      </c>
      <c r="AR4" s="443" t="s">
        <v>449</v>
      </c>
      <c r="AS4" s="478" t="s">
        <v>729</v>
      </c>
      <c r="AT4" s="447" t="s">
        <v>728</v>
      </c>
      <c r="AU4" s="443" t="s">
        <v>727</v>
      </c>
      <c r="AV4" s="443" t="s">
        <v>449</v>
      </c>
      <c r="AW4" s="478" t="s">
        <v>729</v>
      </c>
      <c r="AX4" s="447" t="s">
        <v>728</v>
      </c>
      <c r="AY4" s="443" t="s">
        <v>727</v>
      </c>
      <c r="AZ4" s="443" t="s">
        <v>449</v>
      </c>
      <c r="BA4" s="478" t="s">
        <v>729</v>
      </c>
      <c r="BB4" s="447" t="s">
        <v>728</v>
      </c>
      <c r="BC4" s="443" t="s">
        <v>727</v>
      </c>
      <c r="BD4" s="443" t="s">
        <v>449</v>
      </c>
      <c r="BE4" s="478" t="s">
        <v>729</v>
      </c>
      <c r="BF4" s="447" t="s">
        <v>728</v>
      </c>
      <c r="BG4" s="443" t="s">
        <v>727</v>
      </c>
      <c r="BH4" s="443" t="s">
        <v>449</v>
      </c>
      <c r="BI4" s="478" t="s">
        <v>729</v>
      </c>
      <c r="BJ4" s="447" t="s">
        <v>728</v>
      </c>
      <c r="BK4" s="443" t="s">
        <v>727</v>
      </c>
      <c r="BL4" s="443" t="s">
        <v>449</v>
      </c>
      <c r="BM4" s="478" t="s">
        <v>729</v>
      </c>
      <c r="BN4" s="447" t="s">
        <v>728</v>
      </c>
      <c r="BO4" s="443" t="s">
        <v>727</v>
      </c>
      <c r="BP4" s="443" t="s">
        <v>449</v>
      </c>
      <c r="BQ4" s="478" t="s">
        <v>729</v>
      </c>
      <c r="BR4" s="447" t="s">
        <v>728</v>
      </c>
      <c r="BS4" s="443" t="s">
        <v>727</v>
      </c>
      <c r="BT4" s="443" t="s">
        <v>449</v>
      </c>
      <c r="BU4" s="478" t="s">
        <v>729</v>
      </c>
      <c r="BV4" s="447" t="s">
        <v>728</v>
      </c>
      <c r="BW4" s="443" t="s">
        <v>727</v>
      </c>
      <c r="BX4" s="443" t="s">
        <v>449</v>
      </c>
      <c r="BY4" s="478" t="s">
        <v>729</v>
      </c>
    </row>
    <row r="5" spans="1:77">
      <c r="A5" s="454" t="s">
        <v>753</v>
      </c>
      <c r="B5" s="451" t="s">
        <v>948</v>
      </c>
      <c r="C5" s="434" t="s">
        <v>948</v>
      </c>
      <c r="D5" s="434" t="s">
        <v>948</v>
      </c>
      <c r="E5" s="433" t="s">
        <v>948</v>
      </c>
      <c r="F5" s="451">
        <v>94490</v>
      </c>
      <c r="G5" s="434">
        <v>94912</v>
      </c>
      <c r="H5" s="434">
        <v>422</v>
      </c>
      <c r="I5" s="433">
        <v>4.4660810667795535E-3</v>
      </c>
      <c r="J5" s="451" t="s">
        <v>948</v>
      </c>
      <c r="K5" s="434" t="s">
        <v>948</v>
      </c>
      <c r="L5" s="434" t="s">
        <v>948</v>
      </c>
      <c r="M5" s="433" t="s">
        <v>948</v>
      </c>
      <c r="N5" s="451" t="s">
        <v>948</v>
      </c>
      <c r="O5" s="434" t="s">
        <v>948</v>
      </c>
      <c r="P5" s="434" t="s">
        <v>948</v>
      </c>
      <c r="Q5" s="433" t="s">
        <v>948</v>
      </c>
      <c r="R5" s="451">
        <v>51366.5</v>
      </c>
      <c r="S5" s="434">
        <v>51622</v>
      </c>
      <c r="T5" s="434">
        <v>255.5</v>
      </c>
      <c r="U5" s="433">
        <v>4.9740589683937974E-3</v>
      </c>
      <c r="V5" s="451" t="s">
        <v>948</v>
      </c>
      <c r="W5" s="434" t="s">
        <v>948</v>
      </c>
      <c r="X5" s="434" t="s">
        <v>948</v>
      </c>
      <c r="Y5" s="433" t="s">
        <v>948</v>
      </c>
      <c r="Z5" s="451" t="s">
        <v>948</v>
      </c>
      <c r="AA5" s="434" t="s">
        <v>948</v>
      </c>
      <c r="AB5" s="434" t="s">
        <v>948</v>
      </c>
      <c r="AC5" s="433" t="s">
        <v>948</v>
      </c>
      <c r="AD5" s="451">
        <v>32841</v>
      </c>
      <c r="AE5" s="434">
        <v>33001</v>
      </c>
      <c r="AF5" s="434">
        <v>160</v>
      </c>
      <c r="AG5" s="433">
        <v>4.87195883194787E-3</v>
      </c>
      <c r="AH5" s="451" t="s">
        <v>948</v>
      </c>
      <c r="AI5" s="434" t="s">
        <v>948</v>
      </c>
      <c r="AJ5" s="434" t="s">
        <v>948</v>
      </c>
      <c r="AK5" s="433" t="s">
        <v>948</v>
      </c>
      <c r="AL5" s="451" t="s">
        <v>948</v>
      </c>
      <c r="AM5" s="434" t="s">
        <v>948</v>
      </c>
      <c r="AN5" s="434" t="s">
        <v>948</v>
      </c>
      <c r="AO5" s="433" t="s">
        <v>948</v>
      </c>
      <c r="AP5" s="451" t="s">
        <v>948</v>
      </c>
      <c r="AQ5" s="434" t="s">
        <v>948</v>
      </c>
      <c r="AR5" s="434" t="s">
        <v>948</v>
      </c>
      <c r="AS5" s="433" t="s">
        <v>948</v>
      </c>
      <c r="AT5" s="451" t="s">
        <v>948</v>
      </c>
      <c r="AU5" s="434" t="s">
        <v>948</v>
      </c>
      <c r="AV5" s="434" t="s">
        <v>948</v>
      </c>
      <c r="AW5" s="433" t="s">
        <v>948</v>
      </c>
      <c r="AX5" s="451" t="s">
        <v>948</v>
      </c>
      <c r="AY5" s="434" t="s">
        <v>948</v>
      </c>
      <c r="AZ5" s="434" t="s">
        <v>948</v>
      </c>
      <c r="BA5" s="433" t="s">
        <v>948</v>
      </c>
      <c r="BB5" s="451">
        <v>86502</v>
      </c>
      <c r="BC5" s="434">
        <v>86934</v>
      </c>
      <c r="BD5" s="434">
        <v>432</v>
      </c>
      <c r="BE5" s="433">
        <v>4.9941041825622527E-3</v>
      </c>
      <c r="BF5" s="451">
        <v>47122</v>
      </c>
      <c r="BG5" s="434">
        <v>47354</v>
      </c>
      <c r="BH5" s="434">
        <v>232</v>
      </c>
      <c r="BI5" s="433">
        <v>4.923390348457196E-3</v>
      </c>
      <c r="BJ5" s="451" t="s">
        <v>948</v>
      </c>
      <c r="BK5" s="434" t="s">
        <v>948</v>
      </c>
      <c r="BL5" s="434" t="s">
        <v>948</v>
      </c>
      <c r="BM5" s="433" t="s">
        <v>948</v>
      </c>
      <c r="BN5" s="451" t="s">
        <v>948</v>
      </c>
      <c r="BO5" s="434" t="s">
        <v>948</v>
      </c>
      <c r="BP5" s="434" t="s">
        <v>948</v>
      </c>
      <c r="BQ5" s="433" t="s">
        <v>948</v>
      </c>
      <c r="BR5" s="451" t="s">
        <v>948</v>
      </c>
      <c r="BS5" s="434" t="s">
        <v>948</v>
      </c>
      <c r="BT5" s="434" t="s">
        <v>948</v>
      </c>
      <c r="BU5" s="433" t="s">
        <v>948</v>
      </c>
      <c r="BV5" s="451">
        <v>62464.3</v>
      </c>
      <c r="BW5" s="434">
        <v>62764.6</v>
      </c>
      <c r="BX5" s="434">
        <v>300.29999999999563</v>
      </c>
      <c r="BY5" s="433">
        <v>4.8075460703152937E-3</v>
      </c>
    </row>
    <row r="6" spans="1:77">
      <c r="A6" s="454" t="s">
        <v>754</v>
      </c>
      <c r="B6" s="451" t="s">
        <v>948</v>
      </c>
      <c r="C6" s="434" t="s">
        <v>948</v>
      </c>
      <c r="D6" s="434" t="s">
        <v>948</v>
      </c>
      <c r="E6" s="433" t="s">
        <v>948</v>
      </c>
      <c r="F6" s="451" t="s">
        <v>948</v>
      </c>
      <c r="G6" s="434" t="s">
        <v>948</v>
      </c>
      <c r="H6" s="434" t="s">
        <v>948</v>
      </c>
      <c r="I6" s="433" t="s">
        <v>948</v>
      </c>
      <c r="J6" s="451">
        <v>56000</v>
      </c>
      <c r="K6" s="434">
        <v>57000</v>
      </c>
      <c r="L6" s="434">
        <v>1000</v>
      </c>
      <c r="M6" s="433">
        <v>1.7857142857142856E-2</v>
      </c>
      <c r="N6" s="451" t="s">
        <v>948</v>
      </c>
      <c r="O6" s="434" t="s">
        <v>948</v>
      </c>
      <c r="P6" s="434" t="s">
        <v>948</v>
      </c>
      <c r="Q6" s="433" t="s">
        <v>948</v>
      </c>
      <c r="R6" s="451">
        <v>54862.5</v>
      </c>
      <c r="S6" s="434">
        <v>55862.5</v>
      </c>
      <c r="T6" s="434">
        <v>1000</v>
      </c>
      <c r="U6" s="433">
        <v>1.822738664843928E-2</v>
      </c>
      <c r="V6" s="451" t="s">
        <v>948</v>
      </c>
      <c r="W6" s="434" t="s">
        <v>948</v>
      </c>
      <c r="X6" s="434" t="s">
        <v>948</v>
      </c>
      <c r="Y6" s="433" t="s">
        <v>948</v>
      </c>
      <c r="Z6" s="451">
        <v>39208.5</v>
      </c>
      <c r="AA6" s="434">
        <v>40658.5</v>
      </c>
      <c r="AB6" s="434">
        <v>1450</v>
      </c>
      <c r="AC6" s="433">
        <v>3.6981776910618873E-2</v>
      </c>
      <c r="AD6" s="451" t="s">
        <v>948</v>
      </c>
      <c r="AE6" s="434" t="s">
        <v>948</v>
      </c>
      <c r="AF6" s="434" t="s">
        <v>948</v>
      </c>
      <c r="AG6" s="433" t="s">
        <v>948</v>
      </c>
      <c r="AH6" s="451" t="s">
        <v>948</v>
      </c>
      <c r="AI6" s="434" t="s">
        <v>948</v>
      </c>
      <c r="AJ6" s="434" t="s">
        <v>948</v>
      </c>
      <c r="AK6" s="433" t="s">
        <v>948</v>
      </c>
      <c r="AL6" s="451" t="s">
        <v>948</v>
      </c>
      <c r="AM6" s="434" t="s">
        <v>948</v>
      </c>
      <c r="AN6" s="434" t="s">
        <v>948</v>
      </c>
      <c r="AO6" s="433" t="s">
        <v>948</v>
      </c>
      <c r="AP6" s="451" t="s">
        <v>948</v>
      </c>
      <c r="AQ6" s="434" t="s">
        <v>948</v>
      </c>
      <c r="AR6" s="434" t="s">
        <v>948</v>
      </c>
      <c r="AS6" s="433" t="s">
        <v>948</v>
      </c>
      <c r="AT6" s="451">
        <v>66100</v>
      </c>
      <c r="AU6" s="434">
        <v>67100</v>
      </c>
      <c r="AV6" s="434">
        <v>1000</v>
      </c>
      <c r="AW6" s="433">
        <v>1.5128593040847202E-2</v>
      </c>
      <c r="AX6" s="451">
        <v>30000</v>
      </c>
      <c r="AY6" s="434">
        <v>31000</v>
      </c>
      <c r="AZ6" s="434">
        <v>1000</v>
      </c>
      <c r="BA6" s="433">
        <v>3.3333333333333333E-2</v>
      </c>
      <c r="BB6" s="451">
        <v>80100</v>
      </c>
      <c r="BC6" s="434">
        <v>81100</v>
      </c>
      <c r="BD6" s="434">
        <v>1000</v>
      </c>
      <c r="BE6" s="433">
        <v>1.2484394506866416E-2</v>
      </c>
      <c r="BF6" s="451" t="s">
        <v>948</v>
      </c>
      <c r="BG6" s="434" t="s">
        <v>948</v>
      </c>
      <c r="BH6" s="434" t="s">
        <v>948</v>
      </c>
      <c r="BI6" s="433" t="s">
        <v>948</v>
      </c>
      <c r="BJ6" s="451">
        <v>30000</v>
      </c>
      <c r="BK6" s="434">
        <v>31000</v>
      </c>
      <c r="BL6" s="434">
        <v>1000</v>
      </c>
      <c r="BM6" s="433">
        <v>3.3333333333333333E-2</v>
      </c>
      <c r="BN6" s="451" t="s">
        <v>948</v>
      </c>
      <c r="BO6" s="434" t="s">
        <v>948</v>
      </c>
      <c r="BP6" s="434" t="s">
        <v>948</v>
      </c>
      <c r="BQ6" s="433" t="s">
        <v>948</v>
      </c>
      <c r="BR6" s="451" t="s">
        <v>948</v>
      </c>
      <c r="BS6" s="434" t="s">
        <v>948</v>
      </c>
      <c r="BT6" s="434" t="s">
        <v>948</v>
      </c>
      <c r="BU6" s="433" t="s">
        <v>948</v>
      </c>
      <c r="BV6" s="451">
        <v>50895.857142857145</v>
      </c>
      <c r="BW6" s="434">
        <v>51960.142857142855</v>
      </c>
      <c r="BX6" s="434">
        <v>1064.2857142857101</v>
      </c>
      <c r="BY6" s="433">
        <v>2.09110480505008E-2</v>
      </c>
    </row>
    <row r="7" spans="1:77">
      <c r="A7" s="454" t="s">
        <v>668</v>
      </c>
      <c r="B7" s="451">
        <v>16238.419178082193</v>
      </c>
      <c r="C7" s="434">
        <v>16238.419178082193</v>
      </c>
      <c r="D7" s="434">
        <v>0</v>
      </c>
      <c r="E7" s="433">
        <v>0</v>
      </c>
      <c r="F7" s="451">
        <v>68434.509569378002</v>
      </c>
      <c r="G7" s="434">
        <v>70632.655502392343</v>
      </c>
      <c r="H7" s="434">
        <v>2198.1459330143407</v>
      </c>
      <c r="I7" s="433">
        <v>3.2120430859315055E-2</v>
      </c>
      <c r="J7" s="451">
        <v>52337</v>
      </c>
      <c r="K7" s="434">
        <v>52338</v>
      </c>
      <c r="L7" s="434">
        <v>1</v>
      </c>
      <c r="M7" s="433">
        <v>1.9106941551865794E-5</v>
      </c>
      <c r="N7" s="451">
        <v>48329.966666666667</v>
      </c>
      <c r="O7" s="434">
        <v>48330.966666666667</v>
      </c>
      <c r="P7" s="434">
        <v>1</v>
      </c>
      <c r="Q7" s="433">
        <v>2.0691096414301963E-5</v>
      </c>
      <c r="R7" s="451">
        <v>47313.56307692307</v>
      </c>
      <c r="S7" s="434">
        <v>47314.56307692307</v>
      </c>
      <c r="T7" s="434">
        <v>1</v>
      </c>
      <c r="U7" s="433">
        <v>2.1135588507130306E-5</v>
      </c>
      <c r="V7" s="451">
        <v>44839.307692307695</v>
      </c>
      <c r="W7" s="434">
        <v>44840.307692307695</v>
      </c>
      <c r="X7" s="434">
        <v>1</v>
      </c>
      <c r="Y7" s="433">
        <v>2.2301860832957345E-5</v>
      </c>
      <c r="Z7" s="451">
        <v>25000.838208955225</v>
      </c>
      <c r="AA7" s="434">
        <v>25000.838208955225</v>
      </c>
      <c r="AB7" s="434">
        <v>0</v>
      </c>
      <c r="AC7" s="433">
        <v>0</v>
      </c>
      <c r="AD7" s="451">
        <v>46377.5</v>
      </c>
      <c r="AE7" s="434">
        <v>46377.5</v>
      </c>
      <c r="AF7" s="434">
        <v>0</v>
      </c>
      <c r="AG7" s="433">
        <v>0</v>
      </c>
      <c r="AH7" s="451">
        <v>59284.822641509425</v>
      </c>
      <c r="AI7" s="434">
        <v>59285.871698113209</v>
      </c>
      <c r="AJ7" s="434">
        <v>1.0490566037842655</v>
      </c>
      <c r="AK7" s="433">
        <v>1.7695196798138819E-5</v>
      </c>
      <c r="AL7" s="451">
        <v>24881.5</v>
      </c>
      <c r="AM7" s="434">
        <v>24881.75</v>
      </c>
      <c r="AN7" s="434">
        <v>0.25</v>
      </c>
      <c r="AO7" s="433">
        <v>1.0047625746036212E-5</v>
      </c>
      <c r="AP7" s="451">
        <v>50773.5</v>
      </c>
      <c r="AQ7" s="434">
        <v>50773.5</v>
      </c>
      <c r="AR7" s="434">
        <v>0</v>
      </c>
      <c r="AS7" s="433">
        <v>0</v>
      </c>
      <c r="AT7" s="451">
        <v>84822.571428571435</v>
      </c>
      <c r="AU7" s="434">
        <v>84822.571428571435</v>
      </c>
      <c r="AV7" s="434">
        <v>0</v>
      </c>
      <c r="AW7" s="433">
        <v>0</v>
      </c>
      <c r="AX7" s="451">
        <v>64777</v>
      </c>
      <c r="AY7" s="434">
        <v>64777</v>
      </c>
      <c r="AZ7" s="434">
        <v>0</v>
      </c>
      <c r="BA7" s="433">
        <v>0</v>
      </c>
      <c r="BB7" s="451">
        <v>88406</v>
      </c>
      <c r="BC7" s="434">
        <v>88406</v>
      </c>
      <c r="BD7" s="434">
        <v>0</v>
      </c>
      <c r="BE7" s="433">
        <v>0</v>
      </c>
      <c r="BF7" s="451">
        <v>31817.061538461538</v>
      </c>
      <c r="BG7" s="434">
        <v>31817.061538461538</v>
      </c>
      <c r="BH7" s="434">
        <v>0</v>
      </c>
      <c r="BI7" s="433">
        <v>0</v>
      </c>
      <c r="BJ7" s="451">
        <v>24905.048455284552</v>
      </c>
      <c r="BK7" s="434">
        <v>24905.048455284552</v>
      </c>
      <c r="BL7" s="434">
        <v>0</v>
      </c>
      <c r="BM7" s="433">
        <v>0</v>
      </c>
      <c r="BN7" s="451">
        <v>29092.960000000003</v>
      </c>
      <c r="BO7" s="434">
        <v>29092.960000000003</v>
      </c>
      <c r="BP7" s="434">
        <v>0</v>
      </c>
      <c r="BQ7" s="433">
        <v>0</v>
      </c>
      <c r="BR7" s="451" t="s">
        <v>948</v>
      </c>
      <c r="BS7" s="434" t="s">
        <v>948</v>
      </c>
      <c r="BT7" s="434" t="s">
        <v>948</v>
      </c>
      <c r="BU7" s="433" t="s">
        <v>948</v>
      </c>
      <c r="BV7" s="451">
        <v>47507.739320949397</v>
      </c>
      <c r="BW7" s="434">
        <v>47637.353732103409</v>
      </c>
      <c r="BX7" s="434">
        <v>129.61441115401249</v>
      </c>
      <c r="BY7" s="433">
        <v>2.7282799183175753E-3</v>
      </c>
    </row>
    <row r="8" spans="1:77">
      <c r="A8" s="454" t="s">
        <v>672</v>
      </c>
      <c r="B8" s="451">
        <v>16522.058160749482</v>
      </c>
      <c r="C8" s="434">
        <v>16522.058160749482</v>
      </c>
      <c r="D8" s="434">
        <v>0</v>
      </c>
      <c r="E8" s="433">
        <v>0</v>
      </c>
      <c r="F8" s="451">
        <v>68333.051885245863</v>
      </c>
      <c r="G8" s="434">
        <v>68333.051885245863</v>
      </c>
      <c r="H8" s="434">
        <v>0</v>
      </c>
      <c r="I8" s="433">
        <v>0</v>
      </c>
      <c r="J8" s="451">
        <v>60966.502420382159</v>
      </c>
      <c r="K8" s="434">
        <v>60256.886878980891</v>
      </c>
      <c r="L8" s="434">
        <v>-709.61554140126827</v>
      </c>
      <c r="M8" s="433">
        <v>-1.1639433348304256E-2</v>
      </c>
      <c r="N8" s="451">
        <v>48456.748129164516</v>
      </c>
      <c r="O8" s="434">
        <v>48441.562275756027</v>
      </c>
      <c r="P8" s="434">
        <v>-15.185853408489493</v>
      </c>
      <c r="Q8" s="433">
        <v>-3.1338985785861327E-4</v>
      </c>
      <c r="R8" s="451">
        <v>49175.93048722417</v>
      </c>
      <c r="S8" s="434">
        <v>49175.93048722417</v>
      </c>
      <c r="T8" s="434">
        <v>0</v>
      </c>
      <c r="U8" s="433">
        <v>0</v>
      </c>
      <c r="V8" s="451">
        <v>47038.424128440362</v>
      </c>
      <c r="W8" s="434">
        <v>47038.424128440362</v>
      </c>
      <c r="X8" s="434">
        <v>0</v>
      </c>
      <c r="Y8" s="433">
        <v>0</v>
      </c>
      <c r="Z8" s="451">
        <v>23817.093066439516</v>
      </c>
      <c r="AA8" s="434">
        <v>23719.043356047699</v>
      </c>
      <c r="AB8" s="434">
        <v>-98.049710391816916</v>
      </c>
      <c r="AC8" s="433">
        <v>-4.1167790761996058E-3</v>
      </c>
      <c r="AD8" s="451">
        <v>24496.030192030201</v>
      </c>
      <c r="AE8" s="434">
        <v>24351.019869019867</v>
      </c>
      <c r="AF8" s="434">
        <v>-145.0103230103341</v>
      </c>
      <c r="AG8" s="433">
        <v>-5.9197478886808897E-3</v>
      </c>
      <c r="AH8" s="451">
        <v>55946.478796992466</v>
      </c>
      <c r="AI8" s="434">
        <v>55946.478796992466</v>
      </c>
      <c r="AJ8" s="434">
        <v>0</v>
      </c>
      <c r="AK8" s="433">
        <v>0</v>
      </c>
      <c r="AL8" s="451" t="s">
        <v>948</v>
      </c>
      <c r="AM8" s="434" t="s">
        <v>948</v>
      </c>
      <c r="AN8" s="434" t="s">
        <v>948</v>
      </c>
      <c r="AO8" s="433" t="s">
        <v>948</v>
      </c>
      <c r="AP8" s="451">
        <v>48657.695833333339</v>
      </c>
      <c r="AQ8" s="434">
        <v>47909.115833333337</v>
      </c>
      <c r="AR8" s="434">
        <v>-748.58000000000175</v>
      </c>
      <c r="AS8" s="433">
        <v>-1.5384616702034237E-2</v>
      </c>
      <c r="AT8" s="451">
        <v>122751.88090909092</v>
      </c>
      <c r="AU8" s="434">
        <v>120863.39</v>
      </c>
      <c r="AV8" s="434">
        <v>-1888.4909090909205</v>
      </c>
      <c r="AW8" s="433">
        <v>-1.5384618916670792E-2</v>
      </c>
      <c r="AX8" s="451">
        <v>62466.600913937524</v>
      </c>
      <c r="AY8" s="434">
        <v>61511.200456968771</v>
      </c>
      <c r="AZ8" s="434">
        <v>-955.40045696875313</v>
      </c>
      <c r="BA8" s="433">
        <v>-1.5294580511672831E-2</v>
      </c>
      <c r="BB8" s="451">
        <v>75065.701052631586</v>
      </c>
      <c r="BC8" s="434">
        <v>73910.844210526324</v>
      </c>
      <c r="BD8" s="434">
        <v>-1154.8568421052623</v>
      </c>
      <c r="BE8" s="433">
        <v>-1.5384614090202737E-2</v>
      </c>
      <c r="BF8" s="451">
        <v>38420.949240506328</v>
      </c>
      <c r="BG8" s="434">
        <v>37834.608227848097</v>
      </c>
      <c r="BH8" s="434">
        <v>-586.34101265823119</v>
      </c>
      <c r="BI8" s="433">
        <v>-1.5260971533729449E-2</v>
      </c>
      <c r="BJ8" s="451">
        <v>29272.471513583459</v>
      </c>
      <c r="BK8" s="434">
        <v>28969.376571798188</v>
      </c>
      <c r="BL8" s="434">
        <v>-303.09494178527166</v>
      </c>
      <c r="BM8" s="433">
        <v>-1.0354265496325614E-2</v>
      </c>
      <c r="BN8" s="451">
        <v>50684.75</v>
      </c>
      <c r="BO8" s="434">
        <v>50590.110355029588</v>
      </c>
      <c r="BP8" s="434">
        <v>-94.639644970411609</v>
      </c>
      <c r="BQ8" s="433">
        <v>-1.8672213036546813E-3</v>
      </c>
      <c r="BR8" s="451" t="s">
        <v>948</v>
      </c>
      <c r="BS8" s="434" t="s">
        <v>948</v>
      </c>
      <c r="BT8" s="434" t="s">
        <v>948</v>
      </c>
      <c r="BU8" s="433" t="s">
        <v>948</v>
      </c>
      <c r="BV8" s="451">
        <v>51379.522920609488</v>
      </c>
      <c r="BW8" s="434">
        <v>50960.818843372566</v>
      </c>
      <c r="BX8" s="434">
        <v>-418.70407723692188</v>
      </c>
      <c r="BY8" s="433">
        <v>-8.1492402699786491E-3</v>
      </c>
    </row>
    <row r="9" spans="1:77">
      <c r="A9" s="455" t="s">
        <v>755</v>
      </c>
      <c r="B9" s="451">
        <v>39963</v>
      </c>
      <c r="C9" s="434">
        <v>40363</v>
      </c>
      <c r="D9" s="434">
        <v>400</v>
      </c>
      <c r="E9" s="433">
        <v>1.0009258564171859E-2</v>
      </c>
      <c r="F9" s="451">
        <v>97432.666666666672</v>
      </c>
      <c r="G9" s="434">
        <v>98406</v>
      </c>
      <c r="H9" s="434">
        <v>973.33333333332848</v>
      </c>
      <c r="I9" s="433">
        <v>9.989804925110625E-3</v>
      </c>
      <c r="J9" s="451">
        <v>97432.666666666672</v>
      </c>
      <c r="K9" s="434">
        <v>98406</v>
      </c>
      <c r="L9" s="434">
        <v>973.33333333332848</v>
      </c>
      <c r="M9" s="433">
        <v>9.989804925110625E-3</v>
      </c>
      <c r="N9" s="451" t="s">
        <v>948</v>
      </c>
      <c r="O9" s="434" t="s">
        <v>948</v>
      </c>
      <c r="P9" s="434" t="s">
        <v>948</v>
      </c>
      <c r="Q9" s="433" t="s">
        <v>948</v>
      </c>
      <c r="R9" s="451">
        <v>57980</v>
      </c>
      <c r="S9" s="434">
        <v>58560</v>
      </c>
      <c r="T9" s="434">
        <v>580</v>
      </c>
      <c r="U9" s="433">
        <v>1.0003449465332874E-2</v>
      </c>
      <c r="V9" s="451" t="s">
        <v>948</v>
      </c>
      <c r="W9" s="434" t="s">
        <v>948</v>
      </c>
      <c r="X9" s="434" t="s">
        <v>948</v>
      </c>
      <c r="Y9" s="433" t="s">
        <v>948</v>
      </c>
      <c r="Z9" s="451">
        <v>42872</v>
      </c>
      <c r="AA9" s="434">
        <v>43301</v>
      </c>
      <c r="AB9" s="434">
        <v>429</v>
      </c>
      <c r="AC9" s="433">
        <v>1.0006531069229333E-2</v>
      </c>
      <c r="AD9" s="451" t="s">
        <v>948</v>
      </c>
      <c r="AE9" s="434" t="s">
        <v>948</v>
      </c>
      <c r="AF9" s="434" t="s">
        <v>948</v>
      </c>
      <c r="AG9" s="433" t="s">
        <v>948</v>
      </c>
      <c r="AH9" s="451" t="s">
        <v>948</v>
      </c>
      <c r="AI9" s="434" t="s">
        <v>948</v>
      </c>
      <c r="AJ9" s="434" t="s">
        <v>948</v>
      </c>
      <c r="AK9" s="433" t="s">
        <v>948</v>
      </c>
      <c r="AL9" s="451">
        <v>30178</v>
      </c>
      <c r="AM9" s="434">
        <v>30479</v>
      </c>
      <c r="AN9" s="434">
        <v>301</v>
      </c>
      <c r="AO9" s="433">
        <v>9.9741533567499503E-3</v>
      </c>
      <c r="AP9" s="451">
        <v>50500</v>
      </c>
      <c r="AQ9" s="434">
        <v>51005</v>
      </c>
      <c r="AR9" s="434">
        <v>505</v>
      </c>
      <c r="AS9" s="433">
        <v>0.01</v>
      </c>
      <c r="AT9" s="451" t="s">
        <v>948</v>
      </c>
      <c r="AU9" s="434" t="s">
        <v>948</v>
      </c>
      <c r="AV9" s="434" t="s">
        <v>948</v>
      </c>
      <c r="AW9" s="433" t="s">
        <v>948</v>
      </c>
      <c r="AX9" s="451" t="s">
        <v>948</v>
      </c>
      <c r="AY9" s="434" t="s">
        <v>948</v>
      </c>
      <c r="AZ9" s="434" t="s">
        <v>948</v>
      </c>
      <c r="BA9" s="433" t="s">
        <v>948</v>
      </c>
      <c r="BB9" s="451">
        <v>95733</v>
      </c>
      <c r="BC9" s="434">
        <v>96690</v>
      </c>
      <c r="BD9" s="434">
        <v>957</v>
      </c>
      <c r="BE9" s="433">
        <v>9.9965529127886942E-3</v>
      </c>
      <c r="BF9" s="451" t="s">
        <v>948</v>
      </c>
      <c r="BG9" s="434" t="s">
        <v>948</v>
      </c>
      <c r="BH9" s="434" t="s">
        <v>948</v>
      </c>
      <c r="BI9" s="433" t="s">
        <v>948</v>
      </c>
      <c r="BJ9" s="451" t="s">
        <v>948</v>
      </c>
      <c r="BK9" s="434" t="s">
        <v>948</v>
      </c>
      <c r="BL9" s="434" t="s">
        <v>948</v>
      </c>
      <c r="BM9" s="433" t="s">
        <v>948</v>
      </c>
      <c r="BN9" s="451" t="s">
        <v>948</v>
      </c>
      <c r="BO9" s="434" t="s">
        <v>948</v>
      </c>
      <c r="BP9" s="434" t="s">
        <v>948</v>
      </c>
      <c r="BQ9" s="433" t="s">
        <v>948</v>
      </c>
      <c r="BR9" s="451" t="s">
        <v>948</v>
      </c>
      <c r="BS9" s="434" t="s">
        <v>948</v>
      </c>
      <c r="BT9" s="434" t="s">
        <v>948</v>
      </c>
      <c r="BU9" s="433" t="s">
        <v>948</v>
      </c>
      <c r="BV9" s="451">
        <v>64011.416666666672</v>
      </c>
      <c r="BW9" s="434">
        <v>64651.25</v>
      </c>
      <c r="BX9" s="434">
        <v>639.83333333332848</v>
      </c>
      <c r="BY9" s="433">
        <v>9.9956127617859061E-3</v>
      </c>
    </row>
    <row r="10" spans="1:77">
      <c r="A10" s="455" t="s">
        <v>756</v>
      </c>
      <c r="B10" s="451">
        <v>25937</v>
      </c>
      <c r="C10" s="434">
        <v>25937</v>
      </c>
      <c r="D10" s="434">
        <v>0</v>
      </c>
      <c r="E10" s="433">
        <v>0</v>
      </c>
      <c r="F10" s="451">
        <v>67000</v>
      </c>
      <c r="G10" s="434">
        <v>67000</v>
      </c>
      <c r="H10" s="434">
        <v>0</v>
      </c>
      <c r="I10" s="433">
        <v>0</v>
      </c>
      <c r="J10" s="451">
        <v>67000</v>
      </c>
      <c r="K10" s="434">
        <v>67000</v>
      </c>
      <c r="L10" s="434">
        <v>0</v>
      </c>
      <c r="M10" s="433">
        <v>0</v>
      </c>
      <c r="N10" s="451">
        <v>55165</v>
      </c>
      <c r="O10" s="434">
        <v>55165</v>
      </c>
      <c r="P10" s="434">
        <v>0</v>
      </c>
      <c r="Q10" s="433">
        <v>0</v>
      </c>
      <c r="R10" s="451">
        <v>35638</v>
      </c>
      <c r="S10" s="434">
        <v>42400</v>
      </c>
      <c r="T10" s="434">
        <v>6762</v>
      </c>
      <c r="U10" s="433">
        <v>0.18974128738986476</v>
      </c>
      <c r="V10" s="451" t="s">
        <v>948</v>
      </c>
      <c r="W10" s="434" t="s">
        <v>948</v>
      </c>
      <c r="X10" s="434" t="s">
        <v>948</v>
      </c>
      <c r="Y10" s="433" t="s">
        <v>948</v>
      </c>
      <c r="Z10" s="451">
        <v>39589.473684210527</v>
      </c>
      <c r="AA10" s="434">
        <v>39589.473684210527</v>
      </c>
      <c r="AB10" s="434">
        <v>0</v>
      </c>
      <c r="AC10" s="433">
        <v>0</v>
      </c>
      <c r="AD10" s="451" t="s">
        <v>948</v>
      </c>
      <c r="AE10" s="434" t="s">
        <v>948</v>
      </c>
      <c r="AF10" s="434" t="s">
        <v>948</v>
      </c>
      <c r="AG10" s="433" t="s">
        <v>948</v>
      </c>
      <c r="AH10" s="451" t="s">
        <v>948</v>
      </c>
      <c r="AI10" s="434" t="s">
        <v>948</v>
      </c>
      <c r="AJ10" s="434" t="s">
        <v>948</v>
      </c>
      <c r="AK10" s="433" t="s">
        <v>948</v>
      </c>
      <c r="AL10" s="451">
        <v>18622.222222222223</v>
      </c>
      <c r="AM10" s="434">
        <v>18622.222222222223</v>
      </c>
      <c r="AN10" s="434">
        <v>0</v>
      </c>
      <c r="AO10" s="433">
        <v>0</v>
      </c>
      <c r="AP10" s="451" t="s">
        <v>948</v>
      </c>
      <c r="AQ10" s="434" t="s">
        <v>948</v>
      </c>
      <c r="AR10" s="434" t="s">
        <v>948</v>
      </c>
      <c r="AS10" s="433" t="s">
        <v>948</v>
      </c>
      <c r="AT10" s="451" t="s">
        <v>948</v>
      </c>
      <c r="AU10" s="434" t="s">
        <v>948</v>
      </c>
      <c r="AV10" s="434" t="s">
        <v>948</v>
      </c>
      <c r="AW10" s="433" t="s">
        <v>948</v>
      </c>
      <c r="AX10" s="451">
        <v>30000.000000000004</v>
      </c>
      <c r="AY10" s="434">
        <v>30000.000000000004</v>
      </c>
      <c r="AZ10" s="434">
        <v>0</v>
      </c>
      <c r="BA10" s="433">
        <v>0</v>
      </c>
      <c r="BB10" s="451">
        <v>63744.186046511626</v>
      </c>
      <c r="BC10" s="434">
        <v>70244.186046511633</v>
      </c>
      <c r="BD10" s="434">
        <v>6500.0000000000073</v>
      </c>
      <c r="BE10" s="433">
        <v>0.10197008391098152</v>
      </c>
      <c r="BF10" s="451" t="s">
        <v>948</v>
      </c>
      <c r="BG10" s="434" t="s">
        <v>948</v>
      </c>
      <c r="BH10" s="434" t="s">
        <v>948</v>
      </c>
      <c r="BI10" s="433" t="s">
        <v>948</v>
      </c>
      <c r="BJ10" s="451" t="s">
        <v>948</v>
      </c>
      <c r="BK10" s="434" t="s">
        <v>948</v>
      </c>
      <c r="BL10" s="434" t="s">
        <v>948</v>
      </c>
      <c r="BM10" s="433" t="s">
        <v>948</v>
      </c>
      <c r="BN10" s="451">
        <v>18923.333333333336</v>
      </c>
      <c r="BO10" s="434">
        <v>18923.333333333336</v>
      </c>
      <c r="BP10" s="434">
        <v>0</v>
      </c>
      <c r="BQ10" s="433">
        <v>0</v>
      </c>
      <c r="BR10" s="451" t="s">
        <v>948</v>
      </c>
      <c r="BS10" s="434" t="s">
        <v>948</v>
      </c>
      <c r="BT10" s="434" t="s">
        <v>948</v>
      </c>
      <c r="BU10" s="433" t="s">
        <v>948</v>
      </c>
      <c r="BV10" s="451">
        <v>42161.921528627769</v>
      </c>
      <c r="BW10" s="434">
        <v>43488.121528627773</v>
      </c>
      <c r="BX10" s="434">
        <v>1326.2000000000044</v>
      </c>
      <c r="BY10" s="433">
        <v>3.1454923113490456E-2</v>
      </c>
    </row>
    <row r="11" spans="1:77">
      <c r="A11" s="455" t="s">
        <v>757</v>
      </c>
      <c r="B11" s="451">
        <v>18712.257055682687</v>
      </c>
      <c r="C11" s="434">
        <v>18947.293668954997</v>
      </c>
      <c r="D11" s="434">
        <v>235.03661327231021</v>
      </c>
      <c r="E11" s="433">
        <v>1.256056992873195E-2</v>
      </c>
      <c r="F11" s="451" t="s">
        <v>948</v>
      </c>
      <c r="G11" s="434" t="s">
        <v>948</v>
      </c>
      <c r="H11" s="434" t="s">
        <v>948</v>
      </c>
      <c r="I11" s="433" t="s">
        <v>948</v>
      </c>
      <c r="J11" s="451" t="s">
        <v>948</v>
      </c>
      <c r="K11" s="434" t="s">
        <v>948</v>
      </c>
      <c r="L11" s="434" t="s">
        <v>948</v>
      </c>
      <c r="M11" s="433" t="s">
        <v>948</v>
      </c>
      <c r="N11" s="451" t="s">
        <v>948</v>
      </c>
      <c r="O11" s="434" t="s">
        <v>948</v>
      </c>
      <c r="P11" s="434" t="s">
        <v>948</v>
      </c>
      <c r="Q11" s="433" t="s">
        <v>948</v>
      </c>
      <c r="R11" s="451">
        <v>50124.75</v>
      </c>
      <c r="S11" s="434">
        <v>50625.920454545449</v>
      </c>
      <c r="T11" s="434">
        <v>501.17045454544859</v>
      </c>
      <c r="U11" s="433">
        <v>9.9984629259088301E-3</v>
      </c>
      <c r="V11" s="451" t="s">
        <v>948</v>
      </c>
      <c r="W11" s="434" t="s">
        <v>948</v>
      </c>
      <c r="X11" s="434" t="s">
        <v>948</v>
      </c>
      <c r="Y11" s="433" t="s">
        <v>948</v>
      </c>
      <c r="Z11" s="451">
        <v>25371</v>
      </c>
      <c r="AA11" s="434">
        <v>25372</v>
      </c>
      <c r="AB11" s="434">
        <v>1</v>
      </c>
      <c r="AC11" s="433">
        <v>3.9415080209688224E-5</v>
      </c>
      <c r="AD11" s="451">
        <v>58000</v>
      </c>
      <c r="AE11" s="434">
        <v>58580</v>
      </c>
      <c r="AF11" s="434">
        <v>580</v>
      </c>
      <c r="AG11" s="433">
        <v>0.01</v>
      </c>
      <c r="AH11" s="451">
        <v>58932.954545454544</v>
      </c>
      <c r="AI11" s="434">
        <v>59090.909090909088</v>
      </c>
      <c r="AJ11" s="434">
        <v>157.95454545454413</v>
      </c>
      <c r="AK11" s="433">
        <v>2.6802414145504104E-3</v>
      </c>
      <c r="AL11" s="451" t="s">
        <v>948</v>
      </c>
      <c r="AM11" s="434" t="s">
        <v>948</v>
      </c>
      <c r="AN11" s="434" t="s">
        <v>948</v>
      </c>
      <c r="AO11" s="433" t="s">
        <v>948</v>
      </c>
      <c r="AP11" s="451" t="s">
        <v>948</v>
      </c>
      <c r="AQ11" s="434" t="s">
        <v>948</v>
      </c>
      <c r="AR11" s="434" t="s">
        <v>948</v>
      </c>
      <c r="AS11" s="433" t="s">
        <v>948</v>
      </c>
      <c r="AT11" s="451" t="s">
        <v>948</v>
      </c>
      <c r="AU11" s="434" t="s">
        <v>948</v>
      </c>
      <c r="AV11" s="434" t="s">
        <v>948</v>
      </c>
      <c r="AW11" s="433" t="s">
        <v>948</v>
      </c>
      <c r="AX11" s="451" t="s">
        <v>948</v>
      </c>
      <c r="AY11" s="434" t="s">
        <v>948</v>
      </c>
      <c r="AZ11" s="434" t="s">
        <v>948</v>
      </c>
      <c r="BA11" s="433" t="s">
        <v>948</v>
      </c>
      <c r="BB11" s="451" t="s">
        <v>948</v>
      </c>
      <c r="BC11" s="434" t="s">
        <v>948</v>
      </c>
      <c r="BD11" s="434" t="s">
        <v>948</v>
      </c>
      <c r="BE11" s="433" t="s">
        <v>948</v>
      </c>
      <c r="BF11" s="451" t="s">
        <v>948</v>
      </c>
      <c r="BG11" s="434" t="s">
        <v>948</v>
      </c>
      <c r="BH11" s="434" t="s">
        <v>948</v>
      </c>
      <c r="BI11" s="433" t="s">
        <v>948</v>
      </c>
      <c r="BJ11" s="451" t="s">
        <v>948</v>
      </c>
      <c r="BK11" s="434" t="s">
        <v>948</v>
      </c>
      <c r="BL11" s="434" t="s">
        <v>948</v>
      </c>
      <c r="BM11" s="433" t="s">
        <v>948</v>
      </c>
      <c r="BN11" s="451" t="s">
        <v>948</v>
      </c>
      <c r="BO11" s="434" t="s">
        <v>948</v>
      </c>
      <c r="BP11" s="434" t="s">
        <v>948</v>
      </c>
      <c r="BQ11" s="433" t="s">
        <v>948</v>
      </c>
      <c r="BR11" s="451" t="s">
        <v>948</v>
      </c>
      <c r="BS11" s="434" t="s">
        <v>948</v>
      </c>
      <c r="BT11" s="434" t="s">
        <v>948</v>
      </c>
      <c r="BU11" s="433" t="s">
        <v>948</v>
      </c>
      <c r="BV11" s="451">
        <v>42228.192320227448</v>
      </c>
      <c r="BW11" s="434">
        <v>42523.224642881905</v>
      </c>
      <c r="BX11" s="434">
        <v>295.03232265445695</v>
      </c>
      <c r="BY11" s="433">
        <v>6.9866197543373282E-3</v>
      </c>
    </row>
    <row r="12" spans="1:77">
      <c r="A12" s="455" t="s">
        <v>758</v>
      </c>
      <c r="B12" s="451">
        <v>15300.000000000002</v>
      </c>
      <c r="C12" s="434">
        <v>15500.000000000002</v>
      </c>
      <c r="D12" s="434">
        <v>200</v>
      </c>
      <c r="E12" s="433">
        <v>1.30718954248366E-2</v>
      </c>
      <c r="F12" s="451" t="s">
        <v>948</v>
      </c>
      <c r="G12" s="434" t="s">
        <v>948</v>
      </c>
      <c r="H12" s="434" t="s">
        <v>948</v>
      </c>
      <c r="I12" s="433" t="s">
        <v>948</v>
      </c>
      <c r="J12" s="451" t="s">
        <v>948</v>
      </c>
      <c r="K12" s="434" t="s">
        <v>948</v>
      </c>
      <c r="L12" s="434" t="s">
        <v>948</v>
      </c>
      <c r="M12" s="433" t="s">
        <v>948</v>
      </c>
      <c r="N12" s="451" t="s">
        <v>948</v>
      </c>
      <c r="O12" s="434" t="s">
        <v>948</v>
      </c>
      <c r="P12" s="434" t="s">
        <v>948</v>
      </c>
      <c r="Q12" s="433" t="s">
        <v>948</v>
      </c>
      <c r="R12" s="451">
        <v>42236</v>
      </c>
      <c r="S12" s="434">
        <v>52004</v>
      </c>
      <c r="T12" s="434">
        <v>9768</v>
      </c>
      <c r="U12" s="433">
        <v>0.23127190074817691</v>
      </c>
      <c r="V12" s="451" t="s">
        <v>948</v>
      </c>
      <c r="W12" s="434" t="s">
        <v>948</v>
      </c>
      <c r="X12" s="434" t="s">
        <v>948</v>
      </c>
      <c r="Y12" s="433" t="s">
        <v>948</v>
      </c>
      <c r="Z12" s="451">
        <v>19962.272727272724</v>
      </c>
      <c r="AA12" s="434">
        <v>19962.272727272724</v>
      </c>
      <c r="AB12" s="434">
        <v>0</v>
      </c>
      <c r="AC12" s="433">
        <v>0</v>
      </c>
      <c r="AD12" s="451" t="s">
        <v>948</v>
      </c>
      <c r="AE12" s="434" t="s">
        <v>948</v>
      </c>
      <c r="AF12" s="434" t="s">
        <v>948</v>
      </c>
      <c r="AG12" s="433" t="s">
        <v>948</v>
      </c>
      <c r="AH12" s="451" t="s">
        <v>948</v>
      </c>
      <c r="AI12" s="434" t="s">
        <v>948</v>
      </c>
      <c r="AJ12" s="434" t="s">
        <v>948</v>
      </c>
      <c r="AK12" s="433" t="s">
        <v>948</v>
      </c>
      <c r="AL12" s="451" t="s">
        <v>948</v>
      </c>
      <c r="AM12" s="434" t="s">
        <v>948</v>
      </c>
      <c r="AN12" s="434" t="s">
        <v>948</v>
      </c>
      <c r="AO12" s="433" t="s">
        <v>948</v>
      </c>
      <c r="AP12" s="451" t="s">
        <v>948</v>
      </c>
      <c r="AQ12" s="434" t="s">
        <v>948</v>
      </c>
      <c r="AR12" s="434" t="s">
        <v>948</v>
      </c>
      <c r="AS12" s="433" t="s">
        <v>948</v>
      </c>
      <c r="AT12" s="451" t="s">
        <v>948</v>
      </c>
      <c r="AU12" s="434" t="s">
        <v>948</v>
      </c>
      <c r="AV12" s="434" t="s">
        <v>948</v>
      </c>
      <c r="AW12" s="433" t="s">
        <v>948</v>
      </c>
      <c r="AX12" s="451" t="s">
        <v>948</v>
      </c>
      <c r="AY12" s="434" t="s">
        <v>948</v>
      </c>
      <c r="AZ12" s="434" t="s">
        <v>948</v>
      </c>
      <c r="BA12" s="433" t="s">
        <v>948</v>
      </c>
      <c r="BB12" s="451" t="s">
        <v>948</v>
      </c>
      <c r="BC12" s="434" t="s">
        <v>948</v>
      </c>
      <c r="BD12" s="434" t="s">
        <v>948</v>
      </c>
      <c r="BE12" s="433" t="s">
        <v>948</v>
      </c>
      <c r="BF12" s="451" t="s">
        <v>948</v>
      </c>
      <c r="BG12" s="434" t="s">
        <v>948</v>
      </c>
      <c r="BH12" s="434" t="s">
        <v>948</v>
      </c>
      <c r="BI12" s="433" t="s">
        <v>948</v>
      </c>
      <c r="BJ12" s="451">
        <v>20109.285714285714</v>
      </c>
      <c r="BK12" s="434">
        <v>20109.285714285714</v>
      </c>
      <c r="BL12" s="434">
        <v>0</v>
      </c>
      <c r="BM12" s="433">
        <v>0</v>
      </c>
      <c r="BN12" s="451" t="s">
        <v>948</v>
      </c>
      <c r="BO12" s="434" t="s">
        <v>948</v>
      </c>
      <c r="BP12" s="434" t="s">
        <v>948</v>
      </c>
      <c r="BQ12" s="433" t="s">
        <v>948</v>
      </c>
      <c r="BR12" s="451" t="s">
        <v>948</v>
      </c>
      <c r="BS12" s="434" t="s">
        <v>948</v>
      </c>
      <c r="BT12" s="434" t="s">
        <v>948</v>
      </c>
      <c r="BU12" s="433" t="s">
        <v>948</v>
      </c>
      <c r="BV12" s="451">
        <v>24401.889610389608</v>
      </c>
      <c r="BW12" s="434">
        <v>26893.889610389608</v>
      </c>
      <c r="BX12" s="434">
        <v>2492</v>
      </c>
      <c r="BY12" s="433">
        <v>0.1021232388060218</v>
      </c>
    </row>
    <row r="13" spans="1:77">
      <c r="A13" s="455" t="s">
        <v>759</v>
      </c>
      <c r="B13" s="451">
        <v>21347.555555555555</v>
      </c>
      <c r="C13" s="434">
        <v>21347.555555555555</v>
      </c>
      <c r="D13" s="434">
        <v>0</v>
      </c>
      <c r="E13" s="433">
        <v>0</v>
      </c>
      <c r="F13" s="451" t="s">
        <v>948</v>
      </c>
      <c r="G13" s="434" t="s">
        <v>948</v>
      </c>
      <c r="H13" s="434" t="s">
        <v>948</v>
      </c>
      <c r="I13" s="433" t="s">
        <v>948</v>
      </c>
      <c r="J13" s="451" t="s">
        <v>948</v>
      </c>
      <c r="K13" s="434" t="s">
        <v>948</v>
      </c>
      <c r="L13" s="434" t="s">
        <v>948</v>
      </c>
      <c r="M13" s="433" t="s">
        <v>948</v>
      </c>
      <c r="N13" s="451" t="s">
        <v>948</v>
      </c>
      <c r="O13" s="434" t="s">
        <v>948</v>
      </c>
      <c r="P13" s="434" t="s">
        <v>948</v>
      </c>
      <c r="Q13" s="433" t="s">
        <v>948</v>
      </c>
      <c r="R13" s="451" t="s">
        <v>948</v>
      </c>
      <c r="S13" s="434" t="s">
        <v>948</v>
      </c>
      <c r="T13" s="434" t="s">
        <v>948</v>
      </c>
      <c r="U13" s="433" t="s">
        <v>948</v>
      </c>
      <c r="V13" s="451" t="s">
        <v>948</v>
      </c>
      <c r="W13" s="434" t="s">
        <v>948</v>
      </c>
      <c r="X13" s="434" t="s">
        <v>948</v>
      </c>
      <c r="Y13" s="433" t="s">
        <v>948</v>
      </c>
      <c r="Z13" s="451">
        <v>33217.391304347831</v>
      </c>
      <c r="AA13" s="434">
        <v>33217.391304347831</v>
      </c>
      <c r="AB13" s="434">
        <v>0</v>
      </c>
      <c r="AC13" s="433">
        <v>0</v>
      </c>
      <c r="AD13" s="451" t="s">
        <v>948</v>
      </c>
      <c r="AE13" s="434" t="s">
        <v>948</v>
      </c>
      <c r="AF13" s="434" t="s">
        <v>948</v>
      </c>
      <c r="AG13" s="433" t="s">
        <v>948</v>
      </c>
      <c r="AH13" s="451" t="s">
        <v>948</v>
      </c>
      <c r="AI13" s="434" t="s">
        <v>948</v>
      </c>
      <c r="AJ13" s="434" t="s">
        <v>948</v>
      </c>
      <c r="AK13" s="433" t="s">
        <v>948</v>
      </c>
      <c r="AL13" s="451">
        <v>16400</v>
      </c>
      <c r="AM13" s="434">
        <v>16400</v>
      </c>
      <c r="AN13" s="434">
        <v>0</v>
      </c>
      <c r="AO13" s="433">
        <v>0</v>
      </c>
      <c r="AP13" s="451" t="s">
        <v>948</v>
      </c>
      <c r="AQ13" s="434" t="s">
        <v>948</v>
      </c>
      <c r="AR13" s="434" t="s">
        <v>948</v>
      </c>
      <c r="AS13" s="433" t="s">
        <v>948</v>
      </c>
      <c r="AT13" s="451" t="s">
        <v>948</v>
      </c>
      <c r="AU13" s="434" t="s">
        <v>948</v>
      </c>
      <c r="AV13" s="434" t="s">
        <v>948</v>
      </c>
      <c r="AW13" s="433" t="s">
        <v>948</v>
      </c>
      <c r="AX13" s="451" t="s">
        <v>948</v>
      </c>
      <c r="AY13" s="434" t="s">
        <v>948</v>
      </c>
      <c r="AZ13" s="434" t="s">
        <v>948</v>
      </c>
      <c r="BA13" s="433" t="s">
        <v>948</v>
      </c>
      <c r="BB13" s="451" t="s">
        <v>948</v>
      </c>
      <c r="BC13" s="434" t="s">
        <v>948</v>
      </c>
      <c r="BD13" s="434" t="s">
        <v>948</v>
      </c>
      <c r="BE13" s="433" t="s">
        <v>948</v>
      </c>
      <c r="BF13" s="451" t="s">
        <v>948</v>
      </c>
      <c r="BG13" s="434" t="s">
        <v>948</v>
      </c>
      <c r="BH13" s="434" t="s">
        <v>948</v>
      </c>
      <c r="BI13" s="433" t="s">
        <v>948</v>
      </c>
      <c r="BJ13" s="451" t="s">
        <v>948</v>
      </c>
      <c r="BK13" s="434" t="s">
        <v>948</v>
      </c>
      <c r="BL13" s="434" t="s">
        <v>948</v>
      </c>
      <c r="BM13" s="433" t="s">
        <v>948</v>
      </c>
      <c r="BN13" s="451" t="s">
        <v>948</v>
      </c>
      <c r="BO13" s="434" t="s">
        <v>948</v>
      </c>
      <c r="BP13" s="434" t="s">
        <v>948</v>
      </c>
      <c r="BQ13" s="433" t="s">
        <v>948</v>
      </c>
      <c r="BR13" s="451" t="s">
        <v>948</v>
      </c>
      <c r="BS13" s="434" t="s">
        <v>948</v>
      </c>
      <c r="BT13" s="434" t="s">
        <v>948</v>
      </c>
      <c r="BU13" s="433" t="s">
        <v>948</v>
      </c>
      <c r="BV13" s="451">
        <v>23654.982286634462</v>
      </c>
      <c r="BW13" s="434">
        <v>23654.982286634462</v>
      </c>
      <c r="BX13" s="434">
        <v>0</v>
      </c>
      <c r="BY13" s="433">
        <v>0</v>
      </c>
    </row>
    <row r="14" spans="1:77">
      <c r="A14" s="455" t="s">
        <v>760</v>
      </c>
      <c r="B14" s="451">
        <v>15913.42</v>
      </c>
      <c r="C14" s="434">
        <v>15913.42</v>
      </c>
      <c r="D14" s="434">
        <v>0</v>
      </c>
      <c r="E14" s="433">
        <v>0</v>
      </c>
      <c r="F14" s="451">
        <v>74735</v>
      </c>
      <c r="G14" s="434">
        <v>74735</v>
      </c>
      <c r="H14" s="434">
        <v>0</v>
      </c>
      <c r="I14" s="433">
        <v>0</v>
      </c>
      <c r="J14" s="451">
        <v>74735</v>
      </c>
      <c r="K14" s="434">
        <v>74735</v>
      </c>
      <c r="L14" s="434">
        <v>0</v>
      </c>
      <c r="M14" s="433">
        <v>0</v>
      </c>
      <c r="N14" s="451" t="s">
        <v>948</v>
      </c>
      <c r="O14" s="434" t="s">
        <v>948</v>
      </c>
      <c r="P14" s="434" t="s">
        <v>948</v>
      </c>
      <c r="Q14" s="433" t="s">
        <v>948</v>
      </c>
      <c r="R14" s="451">
        <v>54135</v>
      </c>
      <c r="S14" s="434">
        <v>54136</v>
      </c>
      <c r="T14" s="434">
        <v>1</v>
      </c>
      <c r="U14" s="433">
        <v>1.8472337674332688E-5</v>
      </c>
      <c r="V14" s="451" t="s">
        <v>948</v>
      </c>
      <c r="W14" s="434" t="s">
        <v>948</v>
      </c>
      <c r="X14" s="434" t="s">
        <v>948</v>
      </c>
      <c r="Y14" s="433" t="s">
        <v>948</v>
      </c>
      <c r="Z14" s="451">
        <v>41785.24</v>
      </c>
      <c r="AA14" s="434">
        <v>41785.24</v>
      </c>
      <c r="AB14" s="434">
        <v>0</v>
      </c>
      <c r="AC14" s="433">
        <v>0</v>
      </c>
      <c r="AD14" s="451">
        <v>20398.7</v>
      </c>
      <c r="AE14" s="434">
        <v>20398.7</v>
      </c>
      <c r="AF14" s="434">
        <v>0</v>
      </c>
      <c r="AG14" s="433">
        <v>0</v>
      </c>
      <c r="AH14" s="451" t="s">
        <v>948</v>
      </c>
      <c r="AI14" s="434" t="s">
        <v>948</v>
      </c>
      <c r="AJ14" s="434" t="s">
        <v>948</v>
      </c>
      <c r="AK14" s="433" t="s">
        <v>948</v>
      </c>
      <c r="AL14" s="451">
        <v>16637.55</v>
      </c>
      <c r="AM14" s="434">
        <v>16637.55</v>
      </c>
      <c r="AN14" s="434">
        <v>0</v>
      </c>
      <c r="AO14" s="433">
        <v>0</v>
      </c>
      <c r="AP14" s="451" t="s">
        <v>948</v>
      </c>
      <c r="AQ14" s="434" t="s">
        <v>948</v>
      </c>
      <c r="AR14" s="434" t="s">
        <v>948</v>
      </c>
      <c r="AS14" s="433" t="s">
        <v>948</v>
      </c>
      <c r="AT14" s="451" t="s">
        <v>948</v>
      </c>
      <c r="AU14" s="434" t="s">
        <v>948</v>
      </c>
      <c r="AV14" s="434" t="s">
        <v>948</v>
      </c>
      <c r="AW14" s="433" t="s">
        <v>948</v>
      </c>
      <c r="AX14" s="451" t="s">
        <v>948</v>
      </c>
      <c r="AY14" s="434" t="s">
        <v>948</v>
      </c>
      <c r="AZ14" s="434" t="s">
        <v>948</v>
      </c>
      <c r="BA14" s="433" t="s">
        <v>948</v>
      </c>
      <c r="BB14" s="451" t="s">
        <v>948</v>
      </c>
      <c r="BC14" s="434" t="s">
        <v>948</v>
      </c>
      <c r="BD14" s="434" t="s">
        <v>948</v>
      </c>
      <c r="BE14" s="433" t="s">
        <v>948</v>
      </c>
      <c r="BF14" s="451">
        <v>63491.59</v>
      </c>
      <c r="BG14" s="434">
        <v>63491.59</v>
      </c>
      <c r="BH14" s="434">
        <v>0</v>
      </c>
      <c r="BI14" s="433">
        <v>0</v>
      </c>
      <c r="BJ14" s="451">
        <v>34787.72</v>
      </c>
      <c r="BK14" s="434">
        <v>34787.72</v>
      </c>
      <c r="BL14" s="434">
        <v>0</v>
      </c>
      <c r="BM14" s="433">
        <v>0</v>
      </c>
      <c r="BN14" s="451" t="s">
        <v>948</v>
      </c>
      <c r="BO14" s="434" t="s">
        <v>948</v>
      </c>
      <c r="BP14" s="434" t="s">
        <v>948</v>
      </c>
      <c r="BQ14" s="433" t="s">
        <v>948</v>
      </c>
      <c r="BR14" s="451" t="s">
        <v>948</v>
      </c>
      <c r="BS14" s="434" t="s">
        <v>948</v>
      </c>
      <c r="BT14" s="434" t="s">
        <v>948</v>
      </c>
      <c r="BU14" s="433" t="s">
        <v>948</v>
      </c>
      <c r="BV14" s="451">
        <v>44068.802222222221</v>
      </c>
      <c r="BW14" s="434">
        <v>44068.91333333333</v>
      </c>
      <c r="BX14" s="434">
        <v>0.11111111110949423</v>
      </c>
      <c r="BY14" s="433">
        <v>2.5213099858989387E-6</v>
      </c>
    </row>
    <row r="15" spans="1:77">
      <c r="A15" s="455" t="s">
        <v>761</v>
      </c>
      <c r="B15" s="451">
        <v>19558.583333333336</v>
      </c>
      <c r="C15" s="434">
        <v>19559.104166666668</v>
      </c>
      <c r="D15" s="434">
        <v>0.52083333333212067</v>
      </c>
      <c r="E15" s="433">
        <v>2.6629399709357984E-5</v>
      </c>
      <c r="F15" s="451">
        <v>96960</v>
      </c>
      <c r="G15" s="434">
        <v>96961</v>
      </c>
      <c r="H15" s="434">
        <v>1</v>
      </c>
      <c r="I15" s="433">
        <v>1.0313531353135314E-5</v>
      </c>
      <c r="J15" s="451">
        <v>96960</v>
      </c>
      <c r="K15" s="434">
        <v>96961</v>
      </c>
      <c r="L15" s="434">
        <v>1</v>
      </c>
      <c r="M15" s="433">
        <v>1.0313531353135314E-5</v>
      </c>
      <c r="N15" s="451">
        <v>47779.999999999993</v>
      </c>
      <c r="O15" s="434">
        <v>47780.769230769227</v>
      </c>
      <c r="P15" s="434">
        <v>0.76923076923412737</v>
      </c>
      <c r="Q15" s="433">
        <v>1.6099430080245448E-5</v>
      </c>
      <c r="R15" s="451">
        <v>54692</v>
      </c>
      <c r="S15" s="434">
        <v>54693</v>
      </c>
      <c r="T15" s="434">
        <v>1</v>
      </c>
      <c r="U15" s="433">
        <v>1.8284209756454325E-5</v>
      </c>
      <c r="V15" s="451" t="s">
        <v>948</v>
      </c>
      <c r="W15" s="434" t="s">
        <v>948</v>
      </c>
      <c r="X15" s="434" t="s">
        <v>948</v>
      </c>
      <c r="Y15" s="433" t="s">
        <v>948</v>
      </c>
      <c r="Z15" s="451">
        <v>21382.5</v>
      </c>
      <c r="AA15" s="434">
        <v>22848</v>
      </c>
      <c r="AB15" s="434">
        <v>1465.5</v>
      </c>
      <c r="AC15" s="433">
        <v>6.8537355313924936E-2</v>
      </c>
      <c r="AD15" s="451">
        <v>40401</v>
      </c>
      <c r="AE15" s="434">
        <v>45000</v>
      </c>
      <c r="AF15" s="434">
        <v>4599</v>
      </c>
      <c r="AG15" s="433">
        <v>0.1138338159946536</v>
      </c>
      <c r="AH15" s="451" t="s">
        <v>948</v>
      </c>
      <c r="AI15" s="434" t="s">
        <v>948</v>
      </c>
      <c r="AJ15" s="434" t="s">
        <v>948</v>
      </c>
      <c r="AK15" s="433" t="s">
        <v>948</v>
      </c>
      <c r="AL15" s="451" t="s">
        <v>948</v>
      </c>
      <c r="AM15" s="434" t="s">
        <v>948</v>
      </c>
      <c r="AN15" s="434" t="s">
        <v>948</v>
      </c>
      <c r="AO15" s="433" t="s">
        <v>948</v>
      </c>
      <c r="AP15" s="451">
        <v>34653</v>
      </c>
      <c r="AQ15" s="434">
        <v>34654</v>
      </c>
      <c r="AR15" s="434">
        <v>1</v>
      </c>
      <c r="AS15" s="433">
        <v>2.8857530372550716E-5</v>
      </c>
      <c r="AT15" s="451">
        <v>58580</v>
      </c>
      <c r="AU15" s="434">
        <v>60000</v>
      </c>
      <c r="AV15" s="434">
        <v>1420</v>
      </c>
      <c r="AW15" s="433">
        <v>2.4240355069989759E-2</v>
      </c>
      <c r="AX15" s="451" t="s">
        <v>948</v>
      </c>
      <c r="AY15" s="434" t="s">
        <v>948</v>
      </c>
      <c r="AZ15" s="434" t="s">
        <v>948</v>
      </c>
      <c r="BA15" s="433" t="s">
        <v>948</v>
      </c>
      <c r="BB15" s="451">
        <v>61610</v>
      </c>
      <c r="BC15" s="434">
        <v>61611</v>
      </c>
      <c r="BD15" s="434">
        <v>1</v>
      </c>
      <c r="BE15" s="433">
        <v>1.6231131309852295E-5</v>
      </c>
      <c r="BF15" s="451">
        <v>35000</v>
      </c>
      <c r="BG15" s="434">
        <v>35001</v>
      </c>
      <c r="BH15" s="434">
        <v>1</v>
      </c>
      <c r="BI15" s="433">
        <v>2.8571428571428571E-5</v>
      </c>
      <c r="BJ15" s="451">
        <v>24906.2</v>
      </c>
      <c r="BK15" s="434">
        <v>25444.799999999999</v>
      </c>
      <c r="BL15" s="434">
        <v>538.59999999999854</v>
      </c>
      <c r="BM15" s="433">
        <v>2.1625137515959823E-2</v>
      </c>
      <c r="BN15" s="451">
        <v>48124.000000000007</v>
      </c>
      <c r="BO15" s="434">
        <v>48125</v>
      </c>
      <c r="BP15" s="434">
        <v>0.99999999999272404</v>
      </c>
      <c r="BQ15" s="433">
        <v>2.0779652564057931E-5</v>
      </c>
      <c r="BR15" s="451" t="s">
        <v>948</v>
      </c>
      <c r="BS15" s="434" t="s">
        <v>948</v>
      </c>
      <c r="BT15" s="434" t="s">
        <v>948</v>
      </c>
      <c r="BU15" s="433" t="s">
        <v>948</v>
      </c>
      <c r="BV15" s="451">
        <v>49277.48333333333</v>
      </c>
      <c r="BW15" s="434">
        <v>49895.28256903353</v>
      </c>
      <c r="BX15" s="434">
        <v>617.79923570020037</v>
      </c>
      <c r="BY15" s="433">
        <v>1.2537150720972298E-2</v>
      </c>
    </row>
    <row r="16" spans="1:77">
      <c r="A16" s="455" t="s">
        <v>762</v>
      </c>
      <c r="B16" s="451">
        <v>22401.142857142859</v>
      </c>
      <c r="C16" s="434">
        <v>22808.571428571428</v>
      </c>
      <c r="D16" s="434">
        <v>407.42857142856883</v>
      </c>
      <c r="E16" s="433">
        <v>1.8187847558797904E-2</v>
      </c>
      <c r="F16" s="451" t="s">
        <v>948</v>
      </c>
      <c r="G16" s="434" t="s">
        <v>948</v>
      </c>
      <c r="H16" s="434" t="s">
        <v>948</v>
      </c>
      <c r="I16" s="433" t="s">
        <v>948</v>
      </c>
      <c r="J16" s="451" t="s">
        <v>948</v>
      </c>
      <c r="K16" s="434" t="s">
        <v>948</v>
      </c>
      <c r="L16" s="434" t="s">
        <v>948</v>
      </c>
      <c r="M16" s="433" t="s">
        <v>948</v>
      </c>
      <c r="N16" s="451" t="s">
        <v>948</v>
      </c>
      <c r="O16" s="434" t="s">
        <v>948</v>
      </c>
      <c r="P16" s="434" t="s">
        <v>948</v>
      </c>
      <c r="Q16" s="433" t="s">
        <v>948</v>
      </c>
      <c r="R16" s="451">
        <v>63000</v>
      </c>
      <c r="S16" s="434">
        <v>64500</v>
      </c>
      <c r="T16" s="434">
        <v>1500</v>
      </c>
      <c r="U16" s="433">
        <v>2.3809523809523808E-2</v>
      </c>
      <c r="V16" s="451" t="s">
        <v>948</v>
      </c>
      <c r="W16" s="434" t="s">
        <v>948</v>
      </c>
      <c r="X16" s="434" t="s">
        <v>948</v>
      </c>
      <c r="Y16" s="433" t="s">
        <v>948</v>
      </c>
      <c r="Z16" s="451">
        <v>41500</v>
      </c>
      <c r="AA16" s="434">
        <v>42000</v>
      </c>
      <c r="AB16" s="434">
        <v>500</v>
      </c>
      <c r="AC16" s="433">
        <v>1.2048192771084338E-2</v>
      </c>
      <c r="AD16" s="451">
        <v>40000</v>
      </c>
      <c r="AE16" s="434">
        <v>40250</v>
      </c>
      <c r="AF16" s="434">
        <v>250</v>
      </c>
      <c r="AG16" s="433">
        <v>6.2500000000000003E-3</v>
      </c>
      <c r="AH16" s="451" t="s">
        <v>948</v>
      </c>
      <c r="AI16" s="434" t="s">
        <v>948</v>
      </c>
      <c r="AJ16" s="434" t="s">
        <v>948</v>
      </c>
      <c r="AK16" s="433" t="s">
        <v>948</v>
      </c>
      <c r="AL16" s="451">
        <v>29640</v>
      </c>
      <c r="AM16" s="434">
        <v>30160</v>
      </c>
      <c r="AN16" s="434">
        <v>520</v>
      </c>
      <c r="AO16" s="433">
        <v>1.7543859649122806E-2</v>
      </c>
      <c r="AP16" s="451">
        <v>55000</v>
      </c>
      <c r="AQ16" s="434">
        <v>56000</v>
      </c>
      <c r="AR16" s="434">
        <v>1000</v>
      </c>
      <c r="AS16" s="433">
        <v>1.8181818181818181E-2</v>
      </c>
      <c r="AT16" s="451">
        <v>56000</v>
      </c>
      <c r="AU16" s="434">
        <v>57000</v>
      </c>
      <c r="AV16" s="434">
        <v>1000</v>
      </c>
      <c r="AW16" s="433">
        <v>1.7857142857142856E-2</v>
      </c>
      <c r="AX16" s="451" t="s">
        <v>948</v>
      </c>
      <c r="AY16" s="434" t="s">
        <v>948</v>
      </c>
      <c r="AZ16" s="434" t="s">
        <v>948</v>
      </c>
      <c r="BA16" s="433" t="s">
        <v>948</v>
      </c>
      <c r="BB16" s="451">
        <v>80528</v>
      </c>
      <c r="BC16" s="434">
        <v>81333.333333333328</v>
      </c>
      <c r="BD16" s="434">
        <v>805.33333333332848</v>
      </c>
      <c r="BE16" s="433">
        <v>1.0000662295516199E-2</v>
      </c>
      <c r="BF16" s="451" t="s">
        <v>948</v>
      </c>
      <c r="BG16" s="434" t="s">
        <v>948</v>
      </c>
      <c r="BH16" s="434" t="s">
        <v>948</v>
      </c>
      <c r="BI16" s="433" t="s">
        <v>948</v>
      </c>
      <c r="BJ16" s="451">
        <v>25480</v>
      </c>
      <c r="BK16" s="434">
        <v>26000</v>
      </c>
      <c r="BL16" s="434">
        <v>520</v>
      </c>
      <c r="BM16" s="433">
        <v>2.0408163265306121E-2</v>
      </c>
      <c r="BN16" s="451" t="s">
        <v>948</v>
      </c>
      <c r="BO16" s="434" t="s">
        <v>948</v>
      </c>
      <c r="BP16" s="434" t="s">
        <v>948</v>
      </c>
      <c r="BQ16" s="433" t="s">
        <v>948</v>
      </c>
      <c r="BR16" s="451" t="s">
        <v>948</v>
      </c>
      <c r="BS16" s="434" t="s">
        <v>948</v>
      </c>
      <c r="BT16" s="434" t="s">
        <v>948</v>
      </c>
      <c r="BU16" s="433" t="s">
        <v>948</v>
      </c>
      <c r="BV16" s="451">
        <v>45949.904761904763</v>
      </c>
      <c r="BW16" s="434">
        <v>46672.433862433856</v>
      </c>
      <c r="BX16" s="434">
        <v>722.52910052909283</v>
      </c>
      <c r="BY16" s="433">
        <v>1.5724278521859158E-2</v>
      </c>
    </row>
    <row r="17" spans="1:77">
      <c r="A17" s="455" t="s">
        <v>763</v>
      </c>
      <c r="B17" s="451" t="s">
        <v>948</v>
      </c>
      <c r="C17" s="434" t="s">
        <v>948</v>
      </c>
      <c r="D17" s="434" t="s">
        <v>948</v>
      </c>
      <c r="E17" s="433" t="s">
        <v>948</v>
      </c>
      <c r="F17" s="451" t="s">
        <v>948</v>
      </c>
      <c r="G17" s="434" t="s">
        <v>948</v>
      </c>
      <c r="H17" s="434" t="s">
        <v>948</v>
      </c>
      <c r="I17" s="433" t="s">
        <v>948</v>
      </c>
      <c r="J17" s="451" t="s">
        <v>948</v>
      </c>
      <c r="K17" s="434" t="s">
        <v>948</v>
      </c>
      <c r="L17" s="434" t="s">
        <v>948</v>
      </c>
      <c r="M17" s="433" t="s">
        <v>948</v>
      </c>
      <c r="N17" s="451" t="s">
        <v>948</v>
      </c>
      <c r="O17" s="434" t="s">
        <v>948</v>
      </c>
      <c r="P17" s="434" t="s">
        <v>948</v>
      </c>
      <c r="Q17" s="433" t="s">
        <v>948</v>
      </c>
      <c r="R17" s="451">
        <v>63980</v>
      </c>
      <c r="S17" s="434">
        <v>64032.666666666664</v>
      </c>
      <c r="T17" s="434">
        <v>52.666666666664241</v>
      </c>
      <c r="U17" s="433">
        <v>8.2317390851303907E-4</v>
      </c>
      <c r="V17" s="451" t="s">
        <v>948</v>
      </c>
      <c r="W17" s="434" t="s">
        <v>948</v>
      </c>
      <c r="X17" s="434" t="s">
        <v>948</v>
      </c>
      <c r="Y17" s="433" t="s">
        <v>948</v>
      </c>
      <c r="Z17" s="451">
        <v>36779</v>
      </c>
      <c r="AA17" s="434">
        <v>38819</v>
      </c>
      <c r="AB17" s="434">
        <v>2040</v>
      </c>
      <c r="AC17" s="433">
        <v>5.5466434650208001E-2</v>
      </c>
      <c r="AD17" s="451" t="s">
        <v>948</v>
      </c>
      <c r="AE17" s="434" t="s">
        <v>948</v>
      </c>
      <c r="AF17" s="434" t="s">
        <v>948</v>
      </c>
      <c r="AG17" s="433" t="s">
        <v>948</v>
      </c>
      <c r="AH17" s="451" t="s">
        <v>948</v>
      </c>
      <c r="AI17" s="434" t="s">
        <v>948</v>
      </c>
      <c r="AJ17" s="434" t="s">
        <v>948</v>
      </c>
      <c r="AK17" s="433" t="s">
        <v>948</v>
      </c>
      <c r="AL17" s="451" t="s">
        <v>948</v>
      </c>
      <c r="AM17" s="434" t="s">
        <v>948</v>
      </c>
      <c r="AN17" s="434" t="s">
        <v>948</v>
      </c>
      <c r="AO17" s="433" t="s">
        <v>948</v>
      </c>
      <c r="AP17" s="451" t="s">
        <v>948</v>
      </c>
      <c r="AQ17" s="434" t="s">
        <v>948</v>
      </c>
      <c r="AR17" s="434" t="s">
        <v>948</v>
      </c>
      <c r="AS17" s="433" t="s">
        <v>948</v>
      </c>
      <c r="AT17" s="451" t="s">
        <v>948</v>
      </c>
      <c r="AU17" s="434" t="s">
        <v>948</v>
      </c>
      <c r="AV17" s="434" t="s">
        <v>948</v>
      </c>
      <c r="AW17" s="433" t="s">
        <v>948</v>
      </c>
      <c r="AX17" s="451" t="s">
        <v>948</v>
      </c>
      <c r="AY17" s="434" t="s">
        <v>948</v>
      </c>
      <c r="AZ17" s="434" t="s">
        <v>948</v>
      </c>
      <c r="BA17" s="433" t="s">
        <v>948</v>
      </c>
      <c r="BB17" s="451">
        <v>80000</v>
      </c>
      <c r="BC17" s="434">
        <v>85000</v>
      </c>
      <c r="BD17" s="434">
        <v>5000</v>
      </c>
      <c r="BE17" s="433">
        <v>6.25E-2</v>
      </c>
      <c r="BF17" s="451" t="s">
        <v>948</v>
      </c>
      <c r="BG17" s="434" t="s">
        <v>948</v>
      </c>
      <c r="BH17" s="434" t="s">
        <v>948</v>
      </c>
      <c r="BI17" s="433" t="s">
        <v>948</v>
      </c>
      <c r="BJ17" s="451" t="s">
        <v>948</v>
      </c>
      <c r="BK17" s="434" t="s">
        <v>948</v>
      </c>
      <c r="BL17" s="434" t="s">
        <v>948</v>
      </c>
      <c r="BM17" s="433" t="s">
        <v>948</v>
      </c>
      <c r="BN17" s="451" t="s">
        <v>948</v>
      </c>
      <c r="BO17" s="434" t="s">
        <v>948</v>
      </c>
      <c r="BP17" s="434" t="s">
        <v>948</v>
      </c>
      <c r="BQ17" s="433" t="s">
        <v>948</v>
      </c>
      <c r="BR17" s="451" t="s">
        <v>948</v>
      </c>
      <c r="BS17" s="434" t="s">
        <v>948</v>
      </c>
      <c r="BT17" s="434" t="s">
        <v>948</v>
      </c>
      <c r="BU17" s="433" t="s">
        <v>948</v>
      </c>
      <c r="BV17" s="451">
        <v>60253</v>
      </c>
      <c r="BW17" s="434">
        <v>62617.222222222219</v>
      </c>
      <c r="BX17" s="434">
        <v>2364.222222222219</v>
      </c>
      <c r="BY17" s="433">
        <v>3.9238249086721307E-2</v>
      </c>
    </row>
    <row r="18" spans="1:77">
      <c r="A18" s="455" t="s">
        <v>764</v>
      </c>
      <c r="B18" s="451">
        <v>20496</v>
      </c>
      <c r="C18" s="434">
        <v>20496</v>
      </c>
      <c r="D18" s="434">
        <v>0</v>
      </c>
      <c r="E18" s="433">
        <v>0</v>
      </c>
      <c r="F18" s="451">
        <v>65000</v>
      </c>
      <c r="G18" s="434">
        <v>65000</v>
      </c>
      <c r="H18" s="434">
        <v>0</v>
      </c>
      <c r="I18" s="433">
        <v>0</v>
      </c>
      <c r="J18" s="451">
        <v>65000</v>
      </c>
      <c r="K18" s="434">
        <v>65000</v>
      </c>
      <c r="L18" s="434">
        <v>0</v>
      </c>
      <c r="M18" s="433">
        <v>0</v>
      </c>
      <c r="N18" s="451">
        <v>35683</v>
      </c>
      <c r="O18" s="434">
        <v>35787</v>
      </c>
      <c r="P18" s="434">
        <v>104</v>
      </c>
      <c r="Q18" s="433">
        <v>2.914553148558137E-3</v>
      </c>
      <c r="R18" s="451" t="s">
        <v>948</v>
      </c>
      <c r="S18" s="434" t="s">
        <v>948</v>
      </c>
      <c r="T18" s="434" t="s">
        <v>948</v>
      </c>
      <c r="U18" s="433" t="s">
        <v>948</v>
      </c>
      <c r="V18" s="451" t="s">
        <v>948</v>
      </c>
      <c r="W18" s="434" t="s">
        <v>948</v>
      </c>
      <c r="X18" s="434" t="s">
        <v>948</v>
      </c>
      <c r="Y18" s="433" t="s">
        <v>948</v>
      </c>
      <c r="Z18" s="451">
        <v>22880</v>
      </c>
      <c r="AA18" s="434">
        <v>22880</v>
      </c>
      <c r="AB18" s="434">
        <v>0</v>
      </c>
      <c r="AC18" s="433">
        <v>0</v>
      </c>
      <c r="AD18" s="451" t="s">
        <v>948</v>
      </c>
      <c r="AE18" s="434" t="s">
        <v>948</v>
      </c>
      <c r="AF18" s="434" t="s">
        <v>948</v>
      </c>
      <c r="AG18" s="433" t="s">
        <v>948</v>
      </c>
      <c r="AH18" s="451" t="s">
        <v>948</v>
      </c>
      <c r="AI18" s="434" t="s">
        <v>948</v>
      </c>
      <c r="AJ18" s="434" t="s">
        <v>948</v>
      </c>
      <c r="AK18" s="433" t="s">
        <v>948</v>
      </c>
      <c r="AL18" s="451" t="s">
        <v>948</v>
      </c>
      <c r="AM18" s="434" t="s">
        <v>948</v>
      </c>
      <c r="AN18" s="434" t="s">
        <v>948</v>
      </c>
      <c r="AO18" s="433" t="s">
        <v>948</v>
      </c>
      <c r="AP18" s="451" t="s">
        <v>948</v>
      </c>
      <c r="AQ18" s="434" t="s">
        <v>948</v>
      </c>
      <c r="AR18" s="434" t="s">
        <v>948</v>
      </c>
      <c r="AS18" s="433" t="s">
        <v>948</v>
      </c>
      <c r="AT18" s="451" t="s">
        <v>948</v>
      </c>
      <c r="AU18" s="434" t="s">
        <v>948</v>
      </c>
      <c r="AV18" s="434" t="s">
        <v>948</v>
      </c>
      <c r="AW18" s="433" t="s">
        <v>948</v>
      </c>
      <c r="AX18" s="451" t="s">
        <v>948</v>
      </c>
      <c r="AY18" s="434" t="s">
        <v>948</v>
      </c>
      <c r="AZ18" s="434" t="s">
        <v>948</v>
      </c>
      <c r="BA18" s="433" t="s">
        <v>948</v>
      </c>
      <c r="BB18" s="451" t="s">
        <v>948</v>
      </c>
      <c r="BC18" s="434" t="s">
        <v>948</v>
      </c>
      <c r="BD18" s="434" t="s">
        <v>948</v>
      </c>
      <c r="BE18" s="433" t="s">
        <v>948</v>
      </c>
      <c r="BF18" s="451" t="s">
        <v>948</v>
      </c>
      <c r="BG18" s="434" t="s">
        <v>948</v>
      </c>
      <c r="BH18" s="434" t="s">
        <v>948</v>
      </c>
      <c r="BI18" s="433" t="s">
        <v>948</v>
      </c>
      <c r="BJ18" s="451" t="s">
        <v>948</v>
      </c>
      <c r="BK18" s="434" t="s">
        <v>948</v>
      </c>
      <c r="BL18" s="434" t="s">
        <v>948</v>
      </c>
      <c r="BM18" s="433" t="s">
        <v>948</v>
      </c>
      <c r="BN18" s="451" t="s">
        <v>948</v>
      </c>
      <c r="BO18" s="434" t="s">
        <v>948</v>
      </c>
      <c r="BP18" s="434" t="s">
        <v>948</v>
      </c>
      <c r="BQ18" s="433" t="s">
        <v>948</v>
      </c>
      <c r="BR18" s="451" t="s">
        <v>948</v>
      </c>
      <c r="BS18" s="434" t="s">
        <v>948</v>
      </c>
      <c r="BT18" s="434" t="s">
        <v>948</v>
      </c>
      <c r="BU18" s="433" t="s">
        <v>948</v>
      </c>
      <c r="BV18" s="451">
        <v>41811.800000000003</v>
      </c>
      <c r="BW18" s="434">
        <v>41832.6</v>
      </c>
      <c r="BX18" s="434">
        <v>20.799999999995634</v>
      </c>
      <c r="BY18" s="433">
        <v>4.9746722217162693E-4</v>
      </c>
    </row>
    <row r="19" spans="1:77">
      <c r="A19" s="455" t="s">
        <v>765</v>
      </c>
      <c r="B19" s="451">
        <v>23882.153846153848</v>
      </c>
      <c r="C19" s="434">
        <v>23882.153846153848</v>
      </c>
      <c r="D19" s="434">
        <v>0</v>
      </c>
      <c r="E19" s="433">
        <v>0</v>
      </c>
      <c r="F19" s="451" t="s">
        <v>948</v>
      </c>
      <c r="G19" s="434" t="s">
        <v>948</v>
      </c>
      <c r="H19" s="434" t="s">
        <v>948</v>
      </c>
      <c r="I19" s="433" t="s">
        <v>948</v>
      </c>
      <c r="J19" s="451" t="s">
        <v>948</v>
      </c>
      <c r="K19" s="434" t="s">
        <v>948</v>
      </c>
      <c r="L19" s="434" t="s">
        <v>948</v>
      </c>
      <c r="M19" s="433" t="s">
        <v>948</v>
      </c>
      <c r="N19" s="451" t="s">
        <v>948</v>
      </c>
      <c r="O19" s="434" t="s">
        <v>948</v>
      </c>
      <c r="P19" s="434" t="s">
        <v>948</v>
      </c>
      <c r="Q19" s="433" t="s">
        <v>948</v>
      </c>
      <c r="R19" s="451">
        <v>53172.424242424247</v>
      </c>
      <c r="S19" s="434">
        <v>53172.424242424247</v>
      </c>
      <c r="T19" s="434">
        <v>0</v>
      </c>
      <c r="U19" s="433">
        <v>0</v>
      </c>
      <c r="V19" s="451" t="s">
        <v>948</v>
      </c>
      <c r="W19" s="434" t="s">
        <v>948</v>
      </c>
      <c r="X19" s="434" t="s">
        <v>948</v>
      </c>
      <c r="Y19" s="433" t="s">
        <v>948</v>
      </c>
      <c r="Z19" s="451">
        <v>35000</v>
      </c>
      <c r="AA19" s="434">
        <v>35000</v>
      </c>
      <c r="AB19" s="434">
        <v>0</v>
      </c>
      <c r="AC19" s="433">
        <v>0</v>
      </c>
      <c r="AD19" s="451">
        <v>28766.666666666668</v>
      </c>
      <c r="AE19" s="434">
        <v>28766.666666666668</v>
      </c>
      <c r="AF19" s="434">
        <v>0</v>
      </c>
      <c r="AG19" s="433">
        <v>0</v>
      </c>
      <c r="AH19" s="451">
        <v>66521</v>
      </c>
      <c r="AI19" s="434">
        <v>66521</v>
      </c>
      <c r="AJ19" s="434">
        <v>0</v>
      </c>
      <c r="AK19" s="433">
        <v>0</v>
      </c>
      <c r="AL19" s="451" t="s">
        <v>948</v>
      </c>
      <c r="AM19" s="434" t="s">
        <v>948</v>
      </c>
      <c r="AN19" s="434" t="s">
        <v>948</v>
      </c>
      <c r="AO19" s="433" t="s">
        <v>948</v>
      </c>
      <c r="AP19" s="451" t="s">
        <v>948</v>
      </c>
      <c r="AQ19" s="434" t="s">
        <v>948</v>
      </c>
      <c r="AR19" s="434" t="s">
        <v>948</v>
      </c>
      <c r="AS19" s="433" t="s">
        <v>948</v>
      </c>
      <c r="AT19" s="451" t="s">
        <v>948</v>
      </c>
      <c r="AU19" s="434" t="s">
        <v>948</v>
      </c>
      <c r="AV19" s="434" t="s">
        <v>948</v>
      </c>
      <c r="AW19" s="433" t="s">
        <v>948</v>
      </c>
      <c r="AX19" s="451" t="s">
        <v>948</v>
      </c>
      <c r="AY19" s="434" t="s">
        <v>948</v>
      </c>
      <c r="AZ19" s="434" t="s">
        <v>948</v>
      </c>
      <c r="BA19" s="433" t="s">
        <v>948</v>
      </c>
      <c r="BB19" s="451">
        <v>80000</v>
      </c>
      <c r="BC19" s="434">
        <v>80000</v>
      </c>
      <c r="BD19" s="434">
        <v>0</v>
      </c>
      <c r="BE19" s="433">
        <v>0</v>
      </c>
      <c r="BF19" s="451" t="s">
        <v>948</v>
      </c>
      <c r="BG19" s="434" t="s">
        <v>948</v>
      </c>
      <c r="BH19" s="434" t="s">
        <v>948</v>
      </c>
      <c r="BI19" s="433" t="s">
        <v>948</v>
      </c>
      <c r="BJ19" s="451">
        <v>42648</v>
      </c>
      <c r="BK19" s="434">
        <v>42648</v>
      </c>
      <c r="BL19" s="434">
        <v>0</v>
      </c>
      <c r="BM19" s="433">
        <v>0</v>
      </c>
      <c r="BN19" s="451" t="s">
        <v>948</v>
      </c>
      <c r="BO19" s="434" t="s">
        <v>948</v>
      </c>
      <c r="BP19" s="434" t="s">
        <v>948</v>
      </c>
      <c r="BQ19" s="433" t="s">
        <v>948</v>
      </c>
      <c r="BR19" s="451" t="s">
        <v>948</v>
      </c>
      <c r="BS19" s="434" t="s">
        <v>948</v>
      </c>
      <c r="BT19" s="434" t="s">
        <v>948</v>
      </c>
      <c r="BU19" s="433" t="s">
        <v>948</v>
      </c>
      <c r="BV19" s="451">
        <v>47141.46353646354</v>
      </c>
      <c r="BW19" s="434">
        <v>47141.46353646354</v>
      </c>
      <c r="BX19" s="434">
        <v>0</v>
      </c>
      <c r="BY19" s="433">
        <v>0</v>
      </c>
    </row>
    <row r="20" spans="1:77">
      <c r="A20" s="455" t="s">
        <v>766</v>
      </c>
      <c r="B20" s="451">
        <v>0</v>
      </c>
      <c r="C20" s="434">
        <v>0</v>
      </c>
      <c r="D20" s="434" t="s">
        <v>948</v>
      </c>
      <c r="E20" s="433" t="s">
        <v>948</v>
      </c>
      <c r="F20" s="451" t="s">
        <v>948</v>
      </c>
      <c r="G20" s="434" t="s">
        <v>948</v>
      </c>
      <c r="H20" s="434" t="s">
        <v>948</v>
      </c>
      <c r="I20" s="433" t="s">
        <v>948</v>
      </c>
      <c r="J20" s="451" t="s">
        <v>948</v>
      </c>
      <c r="K20" s="434" t="s">
        <v>948</v>
      </c>
      <c r="L20" s="434" t="s">
        <v>948</v>
      </c>
      <c r="M20" s="433" t="s">
        <v>948</v>
      </c>
      <c r="N20" s="451" t="s">
        <v>948</v>
      </c>
      <c r="O20" s="434" t="s">
        <v>948</v>
      </c>
      <c r="P20" s="434" t="s">
        <v>948</v>
      </c>
      <c r="Q20" s="433" t="s">
        <v>948</v>
      </c>
      <c r="R20" s="451" t="s">
        <v>948</v>
      </c>
      <c r="S20" s="434" t="s">
        <v>948</v>
      </c>
      <c r="T20" s="434" t="s">
        <v>948</v>
      </c>
      <c r="U20" s="433" t="s">
        <v>948</v>
      </c>
      <c r="V20" s="451" t="s">
        <v>948</v>
      </c>
      <c r="W20" s="434" t="s">
        <v>948</v>
      </c>
      <c r="X20" s="434" t="s">
        <v>948</v>
      </c>
      <c r="Y20" s="433" t="s">
        <v>948</v>
      </c>
      <c r="Z20" s="451">
        <v>40000</v>
      </c>
      <c r="AA20" s="434">
        <v>40000</v>
      </c>
      <c r="AB20" s="434">
        <v>0</v>
      </c>
      <c r="AC20" s="433">
        <v>0</v>
      </c>
      <c r="AD20" s="451">
        <v>30480.23</v>
      </c>
      <c r="AE20" s="434">
        <v>30480.25</v>
      </c>
      <c r="AF20" s="434">
        <v>2.0000000000436557E-2</v>
      </c>
      <c r="AG20" s="433">
        <v>6.5616302765551826E-7</v>
      </c>
      <c r="AH20" s="451">
        <v>32500</v>
      </c>
      <c r="AI20" s="434">
        <v>32500</v>
      </c>
      <c r="AJ20" s="434">
        <v>0</v>
      </c>
      <c r="AK20" s="433">
        <v>0</v>
      </c>
      <c r="AL20" s="451" t="s">
        <v>948</v>
      </c>
      <c r="AM20" s="434" t="s">
        <v>948</v>
      </c>
      <c r="AN20" s="434" t="s">
        <v>948</v>
      </c>
      <c r="AO20" s="433" t="s">
        <v>948</v>
      </c>
      <c r="AP20" s="451" t="s">
        <v>948</v>
      </c>
      <c r="AQ20" s="434" t="s">
        <v>948</v>
      </c>
      <c r="AR20" s="434" t="s">
        <v>948</v>
      </c>
      <c r="AS20" s="433" t="s">
        <v>948</v>
      </c>
      <c r="AT20" s="451" t="s">
        <v>948</v>
      </c>
      <c r="AU20" s="434" t="s">
        <v>948</v>
      </c>
      <c r="AV20" s="434" t="s">
        <v>948</v>
      </c>
      <c r="AW20" s="433" t="s">
        <v>948</v>
      </c>
      <c r="AX20" s="451" t="s">
        <v>948</v>
      </c>
      <c r="AY20" s="434" t="s">
        <v>948</v>
      </c>
      <c r="AZ20" s="434" t="s">
        <v>948</v>
      </c>
      <c r="BA20" s="433" t="s">
        <v>948</v>
      </c>
      <c r="BB20" s="451" t="s">
        <v>948</v>
      </c>
      <c r="BC20" s="434" t="s">
        <v>948</v>
      </c>
      <c r="BD20" s="434" t="s">
        <v>948</v>
      </c>
      <c r="BE20" s="433" t="s">
        <v>948</v>
      </c>
      <c r="BF20" s="451" t="s">
        <v>948</v>
      </c>
      <c r="BG20" s="434" t="s">
        <v>948</v>
      </c>
      <c r="BH20" s="434" t="s">
        <v>948</v>
      </c>
      <c r="BI20" s="433" t="s">
        <v>948</v>
      </c>
      <c r="BJ20" s="451" t="s">
        <v>948</v>
      </c>
      <c r="BK20" s="434" t="s">
        <v>948</v>
      </c>
      <c r="BL20" s="434" t="s">
        <v>948</v>
      </c>
      <c r="BM20" s="433" t="s">
        <v>948</v>
      </c>
      <c r="BN20" s="451">
        <v>17420.454545454544</v>
      </c>
      <c r="BO20" s="434">
        <v>19696.969696969696</v>
      </c>
      <c r="BP20" s="434">
        <v>2276.515151515152</v>
      </c>
      <c r="BQ20" s="433">
        <v>0.1306805827353773</v>
      </c>
      <c r="BR20" s="451" t="s">
        <v>948</v>
      </c>
      <c r="BS20" s="434" t="s">
        <v>948</v>
      </c>
      <c r="BT20" s="434" t="s">
        <v>948</v>
      </c>
      <c r="BU20" s="433" t="s">
        <v>948</v>
      </c>
      <c r="BV20" s="451">
        <v>24080.136909090907</v>
      </c>
      <c r="BW20" s="434">
        <v>24535.443939393939</v>
      </c>
      <c r="BX20" s="434">
        <v>455.30703030303266</v>
      </c>
      <c r="BY20" s="433">
        <v>1.8907991761921497E-2</v>
      </c>
    </row>
    <row r="21" spans="1:77">
      <c r="A21" s="455" t="s">
        <v>767</v>
      </c>
      <c r="B21" s="451">
        <v>21002.5</v>
      </c>
      <c r="C21" s="434">
        <v>21280</v>
      </c>
      <c r="D21" s="434">
        <v>277.5</v>
      </c>
      <c r="E21" s="433">
        <v>1.3212712772289014E-2</v>
      </c>
      <c r="F21" s="451" t="s">
        <v>948</v>
      </c>
      <c r="G21" s="434" t="s">
        <v>948</v>
      </c>
      <c r="H21" s="434" t="s">
        <v>948</v>
      </c>
      <c r="I21" s="433" t="s">
        <v>948</v>
      </c>
      <c r="J21" s="451" t="s">
        <v>948</v>
      </c>
      <c r="K21" s="434" t="s">
        <v>948</v>
      </c>
      <c r="L21" s="434" t="s">
        <v>948</v>
      </c>
      <c r="M21" s="433" t="s">
        <v>948</v>
      </c>
      <c r="N21" s="451" t="s">
        <v>948</v>
      </c>
      <c r="O21" s="434" t="s">
        <v>948</v>
      </c>
      <c r="P21" s="434" t="s">
        <v>948</v>
      </c>
      <c r="Q21" s="433" t="s">
        <v>948</v>
      </c>
      <c r="R21" s="451" t="s">
        <v>948</v>
      </c>
      <c r="S21" s="434" t="s">
        <v>948</v>
      </c>
      <c r="T21" s="434" t="s">
        <v>948</v>
      </c>
      <c r="U21" s="433" t="s">
        <v>948</v>
      </c>
      <c r="V21" s="451" t="s">
        <v>948</v>
      </c>
      <c r="W21" s="434" t="s">
        <v>948</v>
      </c>
      <c r="X21" s="434" t="s">
        <v>948</v>
      </c>
      <c r="Y21" s="433" t="s">
        <v>948</v>
      </c>
      <c r="Z21" s="451">
        <v>49488</v>
      </c>
      <c r="AA21" s="434">
        <v>49982</v>
      </c>
      <c r="AB21" s="434">
        <v>494</v>
      </c>
      <c r="AC21" s="433">
        <v>9.9822179114128686E-3</v>
      </c>
      <c r="AD21" s="451" t="s">
        <v>948</v>
      </c>
      <c r="AE21" s="434" t="s">
        <v>948</v>
      </c>
      <c r="AF21" s="434" t="s">
        <v>948</v>
      </c>
      <c r="AG21" s="433" t="s">
        <v>948</v>
      </c>
      <c r="AH21" s="451" t="s">
        <v>948</v>
      </c>
      <c r="AI21" s="434" t="s">
        <v>948</v>
      </c>
      <c r="AJ21" s="434" t="s">
        <v>948</v>
      </c>
      <c r="AK21" s="433" t="s">
        <v>948</v>
      </c>
      <c r="AL21" s="451" t="s">
        <v>948</v>
      </c>
      <c r="AM21" s="434" t="s">
        <v>948</v>
      </c>
      <c r="AN21" s="434" t="s">
        <v>948</v>
      </c>
      <c r="AO21" s="433" t="s">
        <v>948</v>
      </c>
      <c r="AP21" s="451">
        <v>57900</v>
      </c>
      <c r="AQ21" s="434">
        <v>58500</v>
      </c>
      <c r="AR21" s="434">
        <v>600</v>
      </c>
      <c r="AS21" s="433">
        <v>1.0362694300518135E-2</v>
      </c>
      <c r="AT21" s="451" t="s">
        <v>948</v>
      </c>
      <c r="AU21" s="434" t="s">
        <v>948</v>
      </c>
      <c r="AV21" s="434" t="s">
        <v>948</v>
      </c>
      <c r="AW21" s="433" t="s">
        <v>948</v>
      </c>
      <c r="AX21" s="451" t="s">
        <v>948</v>
      </c>
      <c r="AY21" s="434" t="s">
        <v>948</v>
      </c>
      <c r="AZ21" s="434" t="s">
        <v>948</v>
      </c>
      <c r="BA21" s="433" t="s">
        <v>948</v>
      </c>
      <c r="BB21" s="451">
        <v>71580</v>
      </c>
      <c r="BC21" s="434">
        <v>72300</v>
      </c>
      <c r="BD21" s="434">
        <v>720</v>
      </c>
      <c r="BE21" s="433">
        <v>1.0058675607711651E-2</v>
      </c>
      <c r="BF21" s="451" t="s">
        <v>948</v>
      </c>
      <c r="BG21" s="434" t="s">
        <v>948</v>
      </c>
      <c r="BH21" s="434" t="s">
        <v>948</v>
      </c>
      <c r="BI21" s="433" t="s">
        <v>948</v>
      </c>
      <c r="BJ21" s="451" t="s">
        <v>948</v>
      </c>
      <c r="BK21" s="434" t="s">
        <v>948</v>
      </c>
      <c r="BL21" s="434" t="s">
        <v>948</v>
      </c>
      <c r="BM21" s="433" t="s">
        <v>948</v>
      </c>
      <c r="BN21" s="451" t="s">
        <v>948</v>
      </c>
      <c r="BO21" s="434" t="s">
        <v>948</v>
      </c>
      <c r="BP21" s="434" t="s">
        <v>948</v>
      </c>
      <c r="BQ21" s="433" t="s">
        <v>948</v>
      </c>
      <c r="BR21" s="451">
        <v>33693.525179856115</v>
      </c>
      <c r="BS21" s="434">
        <v>34031.654676258993</v>
      </c>
      <c r="BT21" s="434">
        <v>338.12949640287843</v>
      </c>
      <c r="BU21" s="433">
        <v>1.0035444335311975E-2</v>
      </c>
      <c r="BV21" s="451">
        <v>46732.805035971222</v>
      </c>
      <c r="BW21" s="434">
        <v>47218.730935251799</v>
      </c>
      <c r="BX21" s="434">
        <v>485.92589928057714</v>
      </c>
      <c r="BY21" s="433">
        <v>1.0397961323026721E-2</v>
      </c>
    </row>
    <row r="22" spans="1:77">
      <c r="A22" s="455" t="s">
        <v>768</v>
      </c>
      <c r="B22" s="451">
        <v>21843</v>
      </c>
      <c r="C22" s="434">
        <v>22071</v>
      </c>
      <c r="D22" s="434">
        <v>228</v>
      </c>
      <c r="E22" s="433">
        <v>1.0438126630957285E-2</v>
      </c>
      <c r="F22" s="451" t="s">
        <v>948</v>
      </c>
      <c r="G22" s="434" t="s">
        <v>948</v>
      </c>
      <c r="H22" s="434" t="s">
        <v>948</v>
      </c>
      <c r="I22" s="433" t="s">
        <v>948</v>
      </c>
      <c r="J22" s="451" t="s">
        <v>948</v>
      </c>
      <c r="K22" s="434" t="s">
        <v>948</v>
      </c>
      <c r="L22" s="434" t="s">
        <v>948</v>
      </c>
      <c r="M22" s="433" t="s">
        <v>948</v>
      </c>
      <c r="N22" s="451" t="s">
        <v>948</v>
      </c>
      <c r="O22" s="434" t="s">
        <v>948</v>
      </c>
      <c r="P22" s="434" t="s">
        <v>948</v>
      </c>
      <c r="Q22" s="433" t="s">
        <v>948</v>
      </c>
      <c r="R22" s="451" t="s">
        <v>948</v>
      </c>
      <c r="S22" s="434" t="s">
        <v>948</v>
      </c>
      <c r="T22" s="434" t="s">
        <v>948</v>
      </c>
      <c r="U22" s="433" t="s">
        <v>948</v>
      </c>
      <c r="V22" s="451" t="s">
        <v>948</v>
      </c>
      <c r="W22" s="434" t="s">
        <v>948</v>
      </c>
      <c r="X22" s="434" t="s">
        <v>948</v>
      </c>
      <c r="Y22" s="433" t="s">
        <v>948</v>
      </c>
      <c r="Z22" s="451">
        <v>27500</v>
      </c>
      <c r="AA22" s="434">
        <v>28500</v>
      </c>
      <c r="AB22" s="434">
        <v>1000</v>
      </c>
      <c r="AC22" s="433">
        <v>3.6363636363636362E-2</v>
      </c>
      <c r="AD22" s="451" t="s">
        <v>948</v>
      </c>
      <c r="AE22" s="434" t="s">
        <v>948</v>
      </c>
      <c r="AF22" s="434" t="s">
        <v>948</v>
      </c>
      <c r="AG22" s="433" t="s">
        <v>948</v>
      </c>
      <c r="AH22" s="451" t="s">
        <v>948</v>
      </c>
      <c r="AI22" s="434" t="s">
        <v>948</v>
      </c>
      <c r="AJ22" s="434" t="s">
        <v>948</v>
      </c>
      <c r="AK22" s="433" t="s">
        <v>948</v>
      </c>
      <c r="AL22" s="451" t="s">
        <v>948</v>
      </c>
      <c r="AM22" s="434" t="s">
        <v>948</v>
      </c>
      <c r="AN22" s="434" t="s">
        <v>948</v>
      </c>
      <c r="AO22" s="433" t="s">
        <v>948</v>
      </c>
      <c r="AP22" s="451" t="s">
        <v>948</v>
      </c>
      <c r="AQ22" s="434" t="s">
        <v>948</v>
      </c>
      <c r="AR22" s="434" t="s">
        <v>948</v>
      </c>
      <c r="AS22" s="433" t="s">
        <v>948</v>
      </c>
      <c r="AT22" s="451" t="s">
        <v>948</v>
      </c>
      <c r="AU22" s="434" t="s">
        <v>948</v>
      </c>
      <c r="AV22" s="434" t="s">
        <v>948</v>
      </c>
      <c r="AW22" s="433" t="s">
        <v>948</v>
      </c>
      <c r="AX22" s="451" t="s">
        <v>948</v>
      </c>
      <c r="AY22" s="434" t="s">
        <v>948</v>
      </c>
      <c r="AZ22" s="434" t="s">
        <v>948</v>
      </c>
      <c r="BA22" s="433" t="s">
        <v>948</v>
      </c>
      <c r="BB22" s="451">
        <v>89888</v>
      </c>
      <c r="BC22" s="434">
        <v>89888</v>
      </c>
      <c r="BD22" s="434">
        <v>0</v>
      </c>
      <c r="BE22" s="433">
        <v>0</v>
      </c>
      <c r="BF22" s="451" t="s">
        <v>948</v>
      </c>
      <c r="BG22" s="434" t="s">
        <v>948</v>
      </c>
      <c r="BH22" s="434" t="s">
        <v>948</v>
      </c>
      <c r="BI22" s="433" t="s">
        <v>948</v>
      </c>
      <c r="BJ22" s="451" t="s">
        <v>948</v>
      </c>
      <c r="BK22" s="434" t="s">
        <v>948</v>
      </c>
      <c r="BL22" s="434" t="s">
        <v>948</v>
      </c>
      <c r="BM22" s="433" t="s">
        <v>948</v>
      </c>
      <c r="BN22" s="451" t="s">
        <v>948</v>
      </c>
      <c r="BO22" s="434" t="s">
        <v>948</v>
      </c>
      <c r="BP22" s="434" t="s">
        <v>948</v>
      </c>
      <c r="BQ22" s="433" t="s">
        <v>948</v>
      </c>
      <c r="BR22" s="451" t="s">
        <v>948</v>
      </c>
      <c r="BS22" s="434" t="s">
        <v>948</v>
      </c>
      <c r="BT22" s="434" t="s">
        <v>948</v>
      </c>
      <c r="BU22" s="433" t="s">
        <v>948</v>
      </c>
      <c r="BV22" s="451">
        <v>46410.333333333336</v>
      </c>
      <c r="BW22" s="434">
        <v>46819.666666666664</v>
      </c>
      <c r="BX22" s="434">
        <v>409.33333333332848</v>
      </c>
      <c r="BY22" s="433">
        <v>8.8198748841851696E-3</v>
      </c>
    </row>
    <row r="23" spans="1:77">
      <c r="A23" s="455" t="s">
        <v>769</v>
      </c>
      <c r="B23" s="451">
        <v>27268</v>
      </c>
      <c r="C23" s="434">
        <v>27274</v>
      </c>
      <c r="D23" s="434">
        <v>6</v>
      </c>
      <c r="E23" s="433">
        <v>2.2003813994425701E-4</v>
      </c>
      <c r="F23" s="451" t="s">
        <v>948</v>
      </c>
      <c r="G23" s="434" t="s">
        <v>948</v>
      </c>
      <c r="H23" s="434" t="s">
        <v>948</v>
      </c>
      <c r="I23" s="433" t="s">
        <v>948</v>
      </c>
      <c r="J23" s="451" t="s">
        <v>948</v>
      </c>
      <c r="K23" s="434" t="s">
        <v>948</v>
      </c>
      <c r="L23" s="434" t="s">
        <v>948</v>
      </c>
      <c r="M23" s="433" t="s">
        <v>948</v>
      </c>
      <c r="N23" s="451" t="s">
        <v>948</v>
      </c>
      <c r="O23" s="434" t="s">
        <v>948</v>
      </c>
      <c r="P23" s="434" t="s">
        <v>948</v>
      </c>
      <c r="Q23" s="433" t="s">
        <v>948</v>
      </c>
      <c r="R23" s="451" t="s">
        <v>948</v>
      </c>
      <c r="S23" s="434" t="s">
        <v>948</v>
      </c>
      <c r="T23" s="434" t="s">
        <v>948</v>
      </c>
      <c r="U23" s="433" t="s">
        <v>948</v>
      </c>
      <c r="V23" s="451" t="s">
        <v>948</v>
      </c>
      <c r="W23" s="434" t="s">
        <v>948</v>
      </c>
      <c r="X23" s="434" t="s">
        <v>948</v>
      </c>
      <c r="Y23" s="433" t="s">
        <v>948</v>
      </c>
      <c r="Z23" s="451" t="s">
        <v>948</v>
      </c>
      <c r="AA23" s="434" t="s">
        <v>948</v>
      </c>
      <c r="AB23" s="434" t="s">
        <v>948</v>
      </c>
      <c r="AC23" s="433" t="s">
        <v>948</v>
      </c>
      <c r="AD23" s="451" t="s">
        <v>948</v>
      </c>
      <c r="AE23" s="434" t="s">
        <v>948</v>
      </c>
      <c r="AF23" s="434" t="s">
        <v>948</v>
      </c>
      <c r="AG23" s="433" t="s">
        <v>948</v>
      </c>
      <c r="AH23" s="451" t="s">
        <v>948</v>
      </c>
      <c r="AI23" s="434" t="s">
        <v>948</v>
      </c>
      <c r="AJ23" s="434" t="s">
        <v>948</v>
      </c>
      <c r="AK23" s="433" t="s">
        <v>948</v>
      </c>
      <c r="AL23" s="451" t="s">
        <v>948</v>
      </c>
      <c r="AM23" s="434" t="s">
        <v>948</v>
      </c>
      <c r="AN23" s="434" t="s">
        <v>948</v>
      </c>
      <c r="AO23" s="433" t="s">
        <v>948</v>
      </c>
      <c r="AP23" s="451" t="s">
        <v>948</v>
      </c>
      <c r="AQ23" s="434" t="s">
        <v>948</v>
      </c>
      <c r="AR23" s="434" t="s">
        <v>948</v>
      </c>
      <c r="AS23" s="433" t="s">
        <v>948</v>
      </c>
      <c r="AT23" s="451" t="s">
        <v>948</v>
      </c>
      <c r="AU23" s="434" t="s">
        <v>948</v>
      </c>
      <c r="AV23" s="434" t="s">
        <v>948</v>
      </c>
      <c r="AW23" s="433" t="s">
        <v>948</v>
      </c>
      <c r="AX23" s="451" t="s">
        <v>948</v>
      </c>
      <c r="AY23" s="434" t="s">
        <v>948</v>
      </c>
      <c r="AZ23" s="434" t="s">
        <v>948</v>
      </c>
      <c r="BA23" s="433" t="s">
        <v>948</v>
      </c>
      <c r="BB23" s="451" t="s">
        <v>948</v>
      </c>
      <c r="BC23" s="434" t="s">
        <v>948</v>
      </c>
      <c r="BD23" s="434" t="s">
        <v>948</v>
      </c>
      <c r="BE23" s="433" t="s">
        <v>948</v>
      </c>
      <c r="BF23" s="451" t="s">
        <v>948</v>
      </c>
      <c r="BG23" s="434" t="s">
        <v>948</v>
      </c>
      <c r="BH23" s="434" t="s">
        <v>948</v>
      </c>
      <c r="BI23" s="433" t="s">
        <v>948</v>
      </c>
      <c r="BJ23" s="451" t="s">
        <v>948</v>
      </c>
      <c r="BK23" s="434" t="s">
        <v>948</v>
      </c>
      <c r="BL23" s="434" t="s">
        <v>948</v>
      </c>
      <c r="BM23" s="433" t="s">
        <v>948</v>
      </c>
      <c r="BN23" s="451" t="s">
        <v>948</v>
      </c>
      <c r="BO23" s="434" t="s">
        <v>948</v>
      </c>
      <c r="BP23" s="434" t="s">
        <v>948</v>
      </c>
      <c r="BQ23" s="433" t="s">
        <v>948</v>
      </c>
      <c r="BR23" s="451" t="s">
        <v>948</v>
      </c>
      <c r="BS23" s="434" t="s">
        <v>948</v>
      </c>
      <c r="BT23" s="434" t="s">
        <v>948</v>
      </c>
      <c r="BU23" s="433" t="s">
        <v>948</v>
      </c>
      <c r="BV23" s="451">
        <v>27268</v>
      </c>
      <c r="BW23" s="434">
        <v>27274</v>
      </c>
      <c r="BX23" s="434">
        <v>6</v>
      </c>
      <c r="BY23" s="433">
        <v>2.2003813994425701E-4</v>
      </c>
    </row>
    <row r="24" spans="1:77">
      <c r="A24" s="455" t="s">
        <v>770</v>
      </c>
      <c r="B24" s="451">
        <v>20026.5</v>
      </c>
      <c r="C24" s="434">
        <v>20137</v>
      </c>
      <c r="D24" s="434">
        <v>110.5</v>
      </c>
      <c r="E24" s="433">
        <v>5.5176890619928597E-3</v>
      </c>
      <c r="F24" s="451" t="s">
        <v>948</v>
      </c>
      <c r="G24" s="434" t="s">
        <v>948</v>
      </c>
      <c r="H24" s="434" t="s">
        <v>948</v>
      </c>
      <c r="I24" s="433" t="s">
        <v>948</v>
      </c>
      <c r="J24" s="451" t="s">
        <v>948</v>
      </c>
      <c r="K24" s="434" t="s">
        <v>948</v>
      </c>
      <c r="L24" s="434" t="s">
        <v>948</v>
      </c>
      <c r="M24" s="433" t="s">
        <v>948</v>
      </c>
      <c r="N24" s="451" t="s">
        <v>948</v>
      </c>
      <c r="O24" s="434" t="s">
        <v>948</v>
      </c>
      <c r="P24" s="434" t="s">
        <v>948</v>
      </c>
      <c r="Q24" s="433" t="s">
        <v>948</v>
      </c>
      <c r="R24" s="451" t="s">
        <v>948</v>
      </c>
      <c r="S24" s="434" t="s">
        <v>948</v>
      </c>
      <c r="T24" s="434" t="s">
        <v>948</v>
      </c>
      <c r="U24" s="433" t="s">
        <v>948</v>
      </c>
      <c r="V24" s="451" t="s">
        <v>948</v>
      </c>
      <c r="W24" s="434" t="s">
        <v>948</v>
      </c>
      <c r="X24" s="434" t="s">
        <v>948</v>
      </c>
      <c r="Y24" s="433" t="s">
        <v>948</v>
      </c>
      <c r="Z24" s="451">
        <v>26466.153846153844</v>
      </c>
      <c r="AA24" s="434">
        <v>26466.153846153844</v>
      </c>
      <c r="AB24" s="434">
        <v>0</v>
      </c>
      <c r="AC24" s="433">
        <v>0</v>
      </c>
      <c r="AD24" s="451" t="s">
        <v>948</v>
      </c>
      <c r="AE24" s="434" t="s">
        <v>948</v>
      </c>
      <c r="AF24" s="434" t="s">
        <v>948</v>
      </c>
      <c r="AG24" s="433" t="s">
        <v>948</v>
      </c>
      <c r="AH24" s="451" t="s">
        <v>948</v>
      </c>
      <c r="AI24" s="434" t="s">
        <v>948</v>
      </c>
      <c r="AJ24" s="434" t="s">
        <v>948</v>
      </c>
      <c r="AK24" s="433" t="s">
        <v>948</v>
      </c>
      <c r="AL24" s="451" t="s">
        <v>948</v>
      </c>
      <c r="AM24" s="434" t="s">
        <v>948</v>
      </c>
      <c r="AN24" s="434" t="s">
        <v>948</v>
      </c>
      <c r="AO24" s="433" t="s">
        <v>948</v>
      </c>
      <c r="AP24" s="451" t="s">
        <v>948</v>
      </c>
      <c r="AQ24" s="434" t="s">
        <v>948</v>
      </c>
      <c r="AR24" s="434" t="s">
        <v>948</v>
      </c>
      <c r="AS24" s="433" t="s">
        <v>948</v>
      </c>
      <c r="AT24" s="451" t="s">
        <v>948</v>
      </c>
      <c r="AU24" s="434" t="s">
        <v>948</v>
      </c>
      <c r="AV24" s="434" t="s">
        <v>948</v>
      </c>
      <c r="AW24" s="433" t="s">
        <v>948</v>
      </c>
      <c r="AX24" s="451" t="s">
        <v>948</v>
      </c>
      <c r="AY24" s="434" t="s">
        <v>948</v>
      </c>
      <c r="AZ24" s="434" t="s">
        <v>948</v>
      </c>
      <c r="BA24" s="433" t="s">
        <v>948</v>
      </c>
      <c r="BB24" s="451">
        <v>65000</v>
      </c>
      <c r="BC24" s="434">
        <v>70865</v>
      </c>
      <c r="BD24" s="434">
        <v>5865</v>
      </c>
      <c r="BE24" s="433">
        <v>9.0230769230769226E-2</v>
      </c>
      <c r="BF24" s="451" t="s">
        <v>948</v>
      </c>
      <c r="BG24" s="434" t="s">
        <v>948</v>
      </c>
      <c r="BH24" s="434" t="s">
        <v>948</v>
      </c>
      <c r="BI24" s="433" t="s">
        <v>948</v>
      </c>
      <c r="BJ24" s="451" t="s">
        <v>948</v>
      </c>
      <c r="BK24" s="434" t="s">
        <v>948</v>
      </c>
      <c r="BL24" s="434" t="s">
        <v>948</v>
      </c>
      <c r="BM24" s="433" t="s">
        <v>948</v>
      </c>
      <c r="BN24" s="451" t="s">
        <v>948</v>
      </c>
      <c r="BO24" s="434" t="s">
        <v>948</v>
      </c>
      <c r="BP24" s="434" t="s">
        <v>948</v>
      </c>
      <c r="BQ24" s="433" t="s">
        <v>948</v>
      </c>
      <c r="BR24" s="451" t="s">
        <v>948</v>
      </c>
      <c r="BS24" s="434" t="s">
        <v>948</v>
      </c>
      <c r="BT24" s="434" t="s">
        <v>948</v>
      </c>
      <c r="BU24" s="433" t="s">
        <v>948</v>
      </c>
      <c r="BV24" s="451">
        <v>37164.217948717946</v>
      </c>
      <c r="BW24" s="434">
        <v>39156.051282051281</v>
      </c>
      <c r="BX24" s="434">
        <v>1991.8333333333358</v>
      </c>
      <c r="BY24" s="433">
        <v>5.3595459376592318E-2</v>
      </c>
    </row>
    <row r="25" spans="1:77">
      <c r="A25" s="455" t="s">
        <v>771</v>
      </c>
      <c r="B25" s="451">
        <v>19000</v>
      </c>
      <c r="C25" s="434">
        <v>19095</v>
      </c>
      <c r="D25" s="434">
        <v>95</v>
      </c>
      <c r="E25" s="433">
        <v>5.0000000000000001E-3</v>
      </c>
      <c r="F25" s="451">
        <v>72114</v>
      </c>
      <c r="G25" s="434">
        <v>72835.14</v>
      </c>
      <c r="H25" s="434">
        <v>721.13999999999942</v>
      </c>
      <c r="I25" s="433">
        <v>9.9999999999999915E-3</v>
      </c>
      <c r="J25" s="451">
        <v>72114</v>
      </c>
      <c r="K25" s="434">
        <v>72835.14</v>
      </c>
      <c r="L25" s="434">
        <v>721.13999999999942</v>
      </c>
      <c r="M25" s="433">
        <v>9.9999999999999915E-3</v>
      </c>
      <c r="N25" s="451" t="s">
        <v>948</v>
      </c>
      <c r="O25" s="434" t="s">
        <v>948</v>
      </c>
      <c r="P25" s="434" t="s">
        <v>948</v>
      </c>
      <c r="Q25" s="433" t="s">
        <v>948</v>
      </c>
      <c r="R25" s="451">
        <v>57691</v>
      </c>
      <c r="S25" s="434">
        <v>58268</v>
      </c>
      <c r="T25" s="434">
        <v>577</v>
      </c>
      <c r="U25" s="433">
        <v>1.0001560035360801E-2</v>
      </c>
      <c r="V25" s="451" t="s">
        <v>948</v>
      </c>
      <c r="W25" s="434" t="s">
        <v>948</v>
      </c>
      <c r="X25" s="434" t="s">
        <v>948</v>
      </c>
      <c r="Y25" s="433" t="s">
        <v>948</v>
      </c>
      <c r="Z25" s="451">
        <v>30000</v>
      </c>
      <c r="AA25" s="434">
        <v>30300</v>
      </c>
      <c r="AB25" s="434">
        <v>300</v>
      </c>
      <c r="AC25" s="433">
        <v>0.01</v>
      </c>
      <c r="AD25" s="451" t="s">
        <v>948</v>
      </c>
      <c r="AE25" s="434" t="s">
        <v>948</v>
      </c>
      <c r="AF25" s="434" t="s">
        <v>948</v>
      </c>
      <c r="AG25" s="433" t="s">
        <v>948</v>
      </c>
      <c r="AH25" s="451">
        <v>53300</v>
      </c>
      <c r="AI25" s="434">
        <v>53560.5</v>
      </c>
      <c r="AJ25" s="434">
        <v>260.5</v>
      </c>
      <c r="AK25" s="433">
        <v>4.8874296435272042E-3</v>
      </c>
      <c r="AL25" s="451" t="s">
        <v>948</v>
      </c>
      <c r="AM25" s="434" t="s">
        <v>948</v>
      </c>
      <c r="AN25" s="434" t="s">
        <v>948</v>
      </c>
      <c r="AO25" s="433" t="s">
        <v>948</v>
      </c>
      <c r="AP25" s="451" t="s">
        <v>948</v>
      </c>
      <c r="AQ25" s="434" t="s">
        <v>948</v>
      </c>
      <c r="AR25" s="434" t="s">
        <v>948</v>
      </c>
      <c r="AS25" s="433" t="s">
        <v>948</v>
      </c>
      <c r="AT25" s="451" t="s">
        <v>948</v>
      </c>
      <c r="AU25" s="434" t="s">
        <v>948</v>
      </c>
      <c r="AV25" s="434" t="s">
        <v>948</v>
      </c>
      <c r="AW25" s="433" t="s">
        <v>948</v>
      </c>
      <c r="AX25" s="451" t="s">
        <v>948</v>
      </c>
      <c r="AY25" s="434" t="s">
        <v>948</v>
      </c>
      <c r="AZ25" s="434" t="s">
        <v>948</v>
      </c>
      <c r="BA25" s="433" t="s">
        <v>948</v>
      </c>
      <c r="BB25" s="451" t="s">
        <v>948</v>
      </c>
      <c r="BC25" s="434" t="s">
        <v>948</v>
      </c>
      <c r="BD25" s="434" t="s">
        <v>948</v>
      </c>
      <c r="BE25" s="433" t="s">
        <v>948</v>
      </c>
      <c r="BF25" s="451" t="s">
        <v>948</v>
      </c>
      <c r="BG25" s="434" t="s">
        <v>948</v>
      </c>
      <c r="BH25" s="434" t="s">
        <v>948</v>
      </c>
      <c r="BI25" s="433" t="s">
        <v>948</v>
      </c>
      <c r="BJ25" s="451" t="s">
        <v>948</v>
      </c>
      <c r="BK25" s="434" t="s">
        <v>948</v>
      </c>
      <c r="BL25" s="434" t="s">
        <v>948</v>
      </c>
      <c r="BM25" s="433" t="s">
        <v>948</v>
      </c>
      <c r="BN25" s="451" t="s">
        <v>948</v>
      </c>
      <c r="BO25" s="434" t="s">
        <v>948</v>
      </c>
      <c r="BP25" s="434" t="s">
        <v>948</v>
      </c>
      <c r="BQ25" s="433" t="s">
        <v>948</v>
      </c>
      <c r="BR25" s="451" t="s">
        <v>948</v>
      </c>
      <c r="BS25" s="434" t="s">
        <v>948</v>
      </c>
      <c r="BT25" s="434" t="s">
        <v>948</v>
      </c>
      <c r="BU25" s="433" t="s">
        <v>948</v>
      </c>
      <c r="BV25" s="451">
        <v>50703.166666666664</v>
      </c>
      <c r="BW25" s="434">
        <v>51148.96333333334</v>
      </c>
      <c r="BX25" s="434">
        <v>445.79666666667617</v>
      </c>
      <c r="BY25" s="433">
        <v>8.792284505570189E-3</v>
      </c>
    </row>
    <row r="26" spans="1:77">
      <c r="A26" s="455" t="s">
        <v>772</v>
      </c>
      <c r="B26" s="451">
        <v>18784.075000000001</v>
      </c>
      <c r="C26" s="434">
        <v>19146.875</v>
      </c>
      <c r="D26" s="434">
        <v>362.79999999999927</v>
      </c>
      <c r="E26" s="433">
        <v>1.9314232934014543E-2</v>
      </c>
      <c r="F26" s="451">
        <v>81000</v>
      </c>
      <c r="G26" s="434">
        <v>81001</v>
      </c>
      <c r="H26" s="434">
        <v>1</v>
      </c>
      <c r="I26" s="433">
        <v>1.2345679012345678E-5</v>
      </c>
      <c r="J26" s="451">
        <v>81000</v>
      </c>
      <c r="K26" s="434">
        <v>81001</v>
      </c>
      <c r="L26" s="434">
        <v>1</v>
      </c>
      <c r="M26" s="433">
        <v>1.2345679012345678E-5</v>
      </c>
      <c r="N26" s="451" t="s">
        <v>948</v>
      </c>
      <c r="O26" s="434" t="s">
        <v>948</v>
      </c>
      <c r="P26" s="434" t="s">
        <v>948</v>
      </c>
      <c r="Q26" s="433" t="s">
        <v>948</v>
      </c>
      <c r="R26" s="451">
        <v>58442.11</v>
      </c>
      <c r="S26" s="434">
        <v>58443.11</v>
      </c>
      <c r="T26" s="434">
        <v>1</v>
      </c>
      <c r="U26" s="433">
        <v>1.7110949621771013E-5</v>
      </c>
      <c r="V26" s="451" t="s">
        <v>948</v>
      </c>
      <c r="W26" s="434" t="s">
        <v>948</v>
      </c>
      <c r="X26" s="434" t="s">
        <v>948</v>
      </c>
      <c r="Y26" s="433" t="s">
        <v>948</v>
      </c>
      <c r="Z26" s="451">
        <v>33420.129151291512</v>
      </c>
      <c r="AA26" s="434">
        <v>33421.236162361623</v>
      </c>
      <c r="AB26" s="434">
        <v>1.1070110701111844</v>
      </c>
      <c r="AC26" s="433">
        <v>3.3124081151805013E-5</v>
      </c>
      <c r="AD26" s="451" t="s">
        <v>948</v>
      </c>
      <c r="AE26" s="434" t="s">
        <v>948</v>
      </c>
      <c r="AF26" s="434" t="s">
        <v>948</v>
      </c>
      <c r="AG26" s="433" t="s">
        <v>948</v>
      </c>
      <c r="AH26" s="451">
        <v>61206</v>
      </c>
      <c r="AI26" s="434">
        <v>61207</v>
      </c>
      <c r="AJ26" s="434">
        <v>1</v>
      </c>
      <c r="AK26" s="433">
        <v>1.6338267490115349E-5</v>
      </c>
      <c r="AL26" s="451" t="s">
        <v>948</v>
      </c>
      <c r="AM26" s="434" t="s">
        <v>948</v>
      </c>
      <c r="AN26" s="434" t="s">
        <v>948</v>
      </c>
      <c r="AO26" s="433" t="s">
        <v>948</v>
      </c>
      <c r="AP26" s="451" t="s">
        <v>948</v>
      </c>
      <c r="AQ26" s="434" t="s">
        <v>948</v>
      </c>
      <c r="AR26" s="434" t="s">
        <v>948</v>
      </c>
      <c r="AS26" s="433" t="s">
        <v>948</v>
      </c>
      <c r="AT26" s="451" t="s">
        <v>948</v>
      </c>
      <c r="AU26" s="434" t="s">
        <v>948</v>
      </c>
      <c r="AV26" s="434" t="s">
        <v>948</v>
      </c>
      <c r="AW26" s="433" t="s">
        <v>948</v>
      </c>
      <c r="AX26" s="451" t="s">
        <v>948</v>
      </c>
      <c r="AY26" s="434" t="s">
        <v>948</v>
      </c>
      <c r="AZ26" s="434" t="s">
        <v>948</v>
      </c>
      <c r="BA26" s="433" t="s">
        <v>948</v>
      </c>
      <c r="BB26" s="451" t="s">
        <v>948</v>
      </c>
      <c r="BC26" s="434" t="s">
        <v>948</v>
      </c>
      <c r="BD26" s="434" t="s">
        <v>948</v>
      </c>
      <c r="BE26" s="433" t="s">
        <v>948</v>
      </c>
      <c r="BF26" s="451">
        <v>49997.5</v>
      </c>
      <c r="BG26" s="434">
        <v>49997.5</v>
      </c>
      <c r="BH26" s="434">
        <v>0</v>
      </c>
      <c r="BI26" s="433">
        <v>0</v>
      </c>
      <c r="BJ26" s="451">
        <v>22522</v>
      </c>
      <c r="BK26" s="434">
        <v>22523</v>
      </c>
      <c r="BL26" s="434">
        <v>1</v>
      </c>
      <c r="BM26" s="433">
        <v>4.4401030103898409E-5</v>
      </c>
      <c r="BN26" s="451" t="s">
        <v>948</v>
      </c>
      <c r="BO26" s="434" t="s">
        <v>948</v>
      </c>
      <c r="BP26" s="434" t="s">
        <v>948</v>
      </c>
      <c r="BQ26" s="433" t="s">
        <v>948</v>
      </c>
      <c r="BR26" s="451" t="s">
        <v>948</v>
      </c>
      <c r="BS26" s="434" t="s">
        <v>948</v>
      </c>
      <c r="BT26" s="434" t="s">
        <v>948</v>
      </c>
      <c r="BU26" s="433" t="s">
        <v>948</v>
      </c>
      <c r="BV26" s="451">
        <v>50796.476768911438</v>
      </c>
      <c r="BW26" s="434">
        <v>50842.590145295202</v>
      </c>
      <c r="BX26" s="434">
        <v>46.113376383764262</v>
      </c>
      <c r="BY26" s="433">
        <v>9.0780659047571318E-4</v>
      </c>
    </row>
    <row r="27" spans="1:77">
      <c r="A27" s="455" t="s">
        <v>773</v>
      </c>
      <c r="B27" s="451">
        <v>24716.352000000003</v>
      </c>
      <c r="C27" s="434">
        <v>24716.352000000003</v>
      </c>
      <c r="D27" s="434">
        <v>0</v>
      </c>
      <c r="E27" s="433">
        <v>0</v>
      </c>
      <c r="F27" s="451">
        <v>96489.91</v>
      </c>
      <c r="G27" s="434">
        <v>96489.91</v>
      </c>
      <c r="H27" s="434">
        <v>0</v>
      </c>
      <c r="I27" s="433">
        <v>0</v>
      </c>
      <c r="J27" s="451">
        <v>96489.91</v>
      </c>
      <c r="K27" s="434">
        <v>96489.91</v>
      </c>
      <c r="L27" s="434">
        <v>0</v>
      </c>
      <c r="M27" s="433">
        <v>0</v>
      </c>
      <c r="N27" s="451" t="s">
        <v>948</v>
      </c>
      <c r="O27" s="434" t="s">
        <v>948</v>
      </c>
      <c r="P27" s="434" t="s">
        <v>948</v>
      </c>
      <c r="Q27" s="433" t="s">
        <v>948</v>
      </c>
      <c r="R27" s="451">
        <v>54500</v>
      </c>
      <c r="S27" s="434">
        <v>54500</v>
      </c>
      <c r="T27" s="434">
        <v>0</v>
      </c>
      <c r="U27" s="433">
        <v>0</v>
      </c>
      <c r="V27" s="451" t="s">
        <v>948</v>
      </c>
      <c r="W27" s="434" t="s">
        <v>948</v>
      </c>
      <c r="X27" s="434" t="s">
        <v>948</v>
      </c>
      <c r="Y27" s="433" t="s">
        <v>948</v>
      </c>
      <c r="Z27" s="451">
        <v>33990</v>
      </c>
      <c r="AA27" s="434">
        <v>33990</v>
      </c>
      <c r="AB27" s="434">
        <v>0</v>
      </c>
      <c r="AC27" s="433">
        <v>0</v>
      </c>
      <c r="AD27" s="451">
        <v>44220.776470588229</v>
      </c>
      <c r="AE27" s="434">
        <v>44220.776470588229</v>
      </c>
      <c r="AF27" s="434">
        <v>0</v>
      </c>
      <c r="AG27" s="433">
        <v>0</v>
      </c>
      <c r="AH27" s="451" t="s">
        <v>948</v>
      </c>
      <c r="AI27" s="434" t="s">
        <v>948</v>
      </c>
      <c r="AJ27" s="434" t="s">
        <v>948</v>
      </c>
      <c r="AK27" s="433" t="s">
        <v>948</v>
      </c>
      <c r="AL27" s="451" t="s">
        <v>948</v>
      </c>
      <c r="AM27" s="434" t="s">
        <v>948</v>
      </c>
      <c r="AN27" s="434" t="s">
        <v>948</v>
      </c>
      <c r="AO27" s="433" t="s">
        <v>948</v>
      </c>
      <c r="AP27" s="451" t="s">
        <v>948</v>
      </c>
      <c r="AQ27" s="434" t="s">
        <v>948</v>
      </c>
      <c r="AR27" s="434" t="s">
        <v>948</v>
      </c>
      <c r="AS27" s="433" t="s">
        <v>948</v>
      </c>
      <c r="AT27" s="451">
        <v>56575.68</v>
      </c>
      <c r="AU27" s="434">
        <v>56575.68</v>
      </c>
      <c r="AV27" s="434">
        <v>0</v>
      </c>
      <c r="AW27" s="433">
        <v>0</v>
      </c>
      <c r="AX27" s="451" t="s">
        <v>948</v>
      </c>
      <c r="AY27" s="434" t="s">
        <v>948</v>
      </c>
      <c r="AZ27" s="434" t="s">
        <v>948</v>
      </c>
      <c r="BA27" s="433" t="s">
        <v>948</v>
      </c>
      <c r="BB27" s="451">
        <v>56838.15833333334</v>
      </c>
      <c r="BC27" s="434">
        <v>59703.26666666667</v>
      </c>
      <c r="BD27" s="434">
        <v>2865.1083333333299</v>
      </c>
      <c r="BE27" s="433">
        <v>5.0408183821344134E-2</v>
      </c>
      <c r="BF27" s="451" t="s">
        <v>948</v>
      </c>
      <c r="BG27" s="434" t="s">
        <v>948</v>
      </c>
      <c r="BH27" s="434" t="s">
        <v>948</v>
      </c>
      <c r="BI27" s="433" t="s">
        <v>948</v>
      </c>
      <c r="BJ27" s="451">
        <v>27665.279999999999</v>
      </c>
      <c r="BK27" s="434">
        <v>27665.279999999999</v>
      </c>
      <c r="BL27" s="434">
        <v>0</v>
      </c>
      <c r="BM27" s="433">
        <v>0</v>
      </c>
      <c r="BN27" s="451" t="s">
        <v>948</v>
      </c>
      <c r="BO27" s="434" t="s">
        <v>948</v>
      </c>
      <c r="BP27" s="434" t="s">
        <v>948</v>
      </c>
      <c r="BQ27" s="433" t="s">
        <v>948</v>
      </c>
      <c r="BR27" s="451" t="s">
        <v>948</v>
      </c>
      <c r="BS27" s="434" t="s">
        <v>948</v>
      </c>
      <c r="BT27" s="434" t="s">
        <v>948</v>
      </c>
      <c r="BU27" s="433" t="s">
        <v>948</v>
      </c>
      <c r="BV27" s="451">
        <v>54609.562978213507</v>
      </c>
      <c r="BW27" s="434">
        <v>54927.908348583878</v>
      </c>
      <c r="BX27" s="434">
        <v>318.3453703703708</v>
      </c>
      <c r="BY27" s="433">
        <v>5.8294802779757593E-3</v>
      </c>
    </row>
    <row r="28" spans="1:77">
      <c r="A28" s="455" t="s">
        <v>774</v>
      </c>
      <c r="B28" s="451" t="s">
        <v>948</v>
      </c>
      <c r="C28" s="434" t="s">
        <v>948</v>
      </c>
      <c r="D28" s="434" t="s">
        <v>948</v>
      </c>
      <c r="E28" s="433" t="s">
        <v>948</v>
      </c>
      <c r="F28" s="451" t="s">
        <v>948</v>
      </c>
      <c r="G28" s="434" t="s">
        <v>948</v>
      </c>
      <c r="H28" s="434" t="s">
        <v>948</v>
      </c>
      <c r="I28" s="433" t="s">
        <v>948</v>
      </c>
      <c r="J28" s="451" t="s">
        <v>948</v>
      </c>
      <c r="K28" s="434" t="s">
        <v>948</v>
      </c>
      <c r="L28" s="434" t="s">
        <v>948</v>
      </c>
      <c r="M28" s="433" t="s">
        <v>948</v>
      </c>
      <c r="N28" s="451" t="s">
        <v>948</v>
      </c>
      <c r="O28" s="434" t="s">
        <v>948</v>
      </c>
      <c r="P28" s="434" t="s">
        <v>948</v>
      </c>
      <c r="Q28" s="433" t="s">
        <v>948</v>
      </c>
      <c r="R28" s="451">
        <v>42065.909090909088</v>
      </c>
      <c r="S28" s="434">
        <v>42068.181818181816</v>
      </c>
      <c r="T28" s="434">
        <v>2.2727272727279342</v>
      </c>
      <c r="U28" s="433">
        <v>5.4027770273936523E-5</v>
      </c>
      <c r="V28" s="451" t="s">
        <v>948</v>
      </c>
      <c r="W28" s="434" t="s">
        <v>948</v>
      </c>
      <c r="X28" s="434" t="s">
        <v>948</v>
      </c>
      <c r="Y28" s="433" t="s">
        <v>948</v>
      </c>
      <c r="Z28" s="451" t="s">
        <v>948</v>
      </c>
      <c r="AA28" s="434" t="s">
        <v>948</v>
      </c>
      <c r="AB28" s="434" t="s">
        <v>948</v>
      </c>
      <c r="AC28" s="433" t="s">
        <v>948</v>
      </c>
      <c r="AD28" s="451" t="s">
        <v>948</v>
      </c>
      <c r="AE28" s="434" t="s">
        <v>948</v>
      </c>
      <c r="AF28" s="434" t="s">
        <v>948</v>
      </c>
      <c r="AG28" s="433" t="s">
        <v>948</v>
      </c>
      <c r="AH28" s="451" t="s">
        <v>948</v>
      </c>
      <c r="AI28" s="434" t="s">
        <v>948</v>
      </c>
      <c r="AJ28" s="434" t="s">
        <v>948</v>
      </c>
      <c r="AK28" s="433" t="s">
        <v>948</v>
      </c>
      <c r="AL28" s="451" t="s">
        <v>948</v>
      </c>
      <c r="AM28" s="434" t="s">
        <v>948</v>
      </c>
      <c r="AN28" s="434" t="s">
        <v>948</v>
      </c>
      <c r="AO28" s="433" t="s">
        <v>948</v>
      </c>
      <c r="AP28" s="451" t="s">
        <v>948</v>
      </c>
      <c r="AQ28" s="434" t="s">
        <v>948</v>
      </c>
      <c r="AR28" s="434" t="s">
        <v>948</v>
      </c>
      <c r="AS28" s="433" t="s">
        <v>948</v>
      </c>
      <c r="AT28" s="451" t="s">
        <v>948</v>
      </c>
      <c r="AU28" s="434" t="s">
        <v>948</v>
      </c>
      <c r="AV28" s="434" t="s">
        <v>948</v>
      </c>
      <c r="AW28" s="433" t="s">
        <v>948</v>
      </c>
      <c r="AX28" s="451" t="s">
        <v>948</v>
      </c>
      <c r="AY28" s="434" t="s">
        <v>948</v>
      </c>
      <c r="AZ28" s="434" t="s">
        <v>948</v>
      </c>
      <c r="BA28" s="433" t="s">
        <v>948</v>
      </c>
      <c r="BB28" s="451">
        <v>66666.666666666672</v>
      </c>
      <c r="BC28" s="434">
        <v>75000</v>
      </c>
      <c r="BD28" s="434">
        <v>8333.3333333333285</v>
      </c>
      <c r="BE28" s="433">
        <v>0.12499999999999992</v>
      </c>
      <c r="BF28" s="451" t="s">
        <v>948</v>
      </c>
      <c r="BG28" s="434" t="s">
        <v>948</v>
      </c>
      <c r="BH28" s="434" t="s">
        <v>948</v>
      </c>
      <c r="BI28" s="433" t="s">
        <v>948</v>
      </c>
      <c r="BJ28" s="451" t="s">
        <v>948</v>
      </c>
      <c r="BK28" s="434" t="s">
        <v>948</v>
      </c>
      <c r="BL28" s="434" t="s">
        <v>948</v>
      </c>
      <c r="BM28" s="433" t="s">
        <v>948</v>
      </c>
      <c r="BN28" s="451" t="s">
        <v>948</v>
      </c>
      <c r="BO28" s="434" t="s">
        <v>948</v>
      </c>
      <c r="BP28" s="434" t="s">
        <v>948</v>
      </c>
      <c r="BQ28" s="433" t="s">
        <v>948</v>
      </c>
      <c r="BR28" s="451" t="s">
        <v>948</v>
      </c>
      <c r="BS28" s="434" t="s">
        <v>948</v>
      </c>
      <c r="BT28" s="434" t="s">
        <v>948</v>
      </c>
      <c r="BU28" s="433" t="s">
        <v>948</v>
      </c>
      <c r="BV28" s="451">
        <v>54366.28787878788</v>
      </c>
      <c r="BW28" s="434">
        <v>58534.090909090912</v>
      </c>
      <c r="BX28" s="434">
        <v>4167.8030303030318</v>
      </c>
      <c r="BY28" s="433">
        <v>7.6661534066760989E-2</v>
      </c>
    </row>
    <row r="29" spans="1:77">
      <c r="A29" s="455" t="s">
        <v>775</v>
      </c>
      <c r="B29" s="451" t="s">
        <v>948</v>
      </c>
      <c r="C29" s="434" t="s">
        <v>948</v>
      </c>
      <c r="D29" s="434" t="s">
        <v>948</v>
      </c>
      <c r="E29" s="433" t="s">
        <v>948</v>
      </c>
      <c r="F29" s="451" t="s">
        <v>948</v>
      </c>
      <c r="G29" s="434" t="s">
        <v>948</v>
      </c>
      <c r="H29" s="434" t="s">
        <v>948</v>
      </c>
      <c r="I29" s="433" t="s">
        <v>948</v>
      </c>
      <c r="J29" s="451" t="s">
        <v>948</v>
      </c>
      <c r="K29" s="434" t="s">
        <v>948</v>
      </c>
      <c r="L29" s="434" t="s">
        <v>948</v>
      </c>
      <c r="M29" s="433" t="s">
        <v>948</v>
      </c>
      <c r="N29" s="451" t="s">
        <v>948</v>
      </c>
      <c r="O29" s="434" t="s">
        <v>948</v>
      </c>
      <c r="P29" s="434" t="s">
        <v>948</v>
      </c>
      <c r="Q29" s="433" t="s">
        <v>948</v>
      </c>
      <c r="R29" s="451">
        <v>42765.25</v>
      </c>
      <c r="S29" s="434">
        <v>42915.5</v>
      </c>
      <c r="T29" s="434">
        <v>150.25</v>
      </c>
      <c r="U29" s="433">
        <v>3.5133665768351642E-3</v>
      </c>
      <c r="V29" s="451" t="s">
        <v>948</v>
      </c>
      <c r="W29" s="434" t="s">
        <v>948</v>
      </c>
      <c r="X29" s="434" t="s">
        <v>948</v>
      </c>
      <c r="Y29" s="433" t="s">
        <v>948</v>
      </c>
      <c r="Z29" s="451">
        <v>35641.493333333332</v>
      </c>
      <c r="AA29" s="434">
        <v>35941.493333333332</v>
      </c>
      <c r="AB29" s="434">
        <v>300</v>
      </c>
      <c r="AC29" s="433">
        <v>8.4171557345894977E-3</v>
      </c>
      <c r="AD29" s="451">
        <v>20360</v>
      </c>
      <c r="AE29" s="434">
        <v>20560</v>
      </c>
      <c r="AF29" s="434">
        <v>200</v>
      </c>
      <c r="AG29" s="433">
        <v>9.823182711198428E-3</v>
      </c>
      <c r="AH29" s="451">
        <v>69967.87</v>
      </c>
      <c r="AI29" s="434">
        <v>69968.87</v>
      </c>
      <c r="AJ29" s="434">
        <v>1</v>
      </c>
      <c r="AK29" s="433">
        <v>1.42922744396821E-5</v>
      </c>
      <c r="AL29" s="451" t="s">
        <v>948</v>
      </c>
      <c r="AM29" s="434" t="s">
        <v>948</v>
      </c>
      <c r="AN29" s="434" t="s">
        <v>948</v>
      </c>
      <c r="AO29" s="433" t="s">
        <v>948</v>
      </c>
      <c r="AP29" s="451">
        <v>38500</v>
      </c>
      <c r="AQ29" s="434">
        <v>38800</v>
      </c>
      <c r="AR29" s="434">
        <v>300</v>
      </c>
      <c r="AS29" s="433">
        <v>7.7922077922077922E-3</v>
      </c>
      <c r="AT29" s="451" t="s">
        <v>948</v>
      </c>
      <c r="AU29" s="434" t="s">
        <v>948</v>
      </c>
      <c r="AV29" s="434" t="s">
        <v>948</v>
      </c>
      <c r="AW29" s="433" t="s">
        <v>948</v>
      </c>
      <c r="AX29" s="451" t="s">
        <v>948</v>
      </c>
      <c r="AY29" s="434" t="s">
        <v>948</v>
      </c>
      <c r="AZ29" s="434" t="s">
        <v>948</v>
      </c>
      <c r="BA29" s="433" t="s">
        <v>948</v>
      </c>
      <c r="BB29" s="451">
        <v>60800</v>
      </c>
      <c r="BC29" s="434">
        <v>61200</v>
      </c>
      <c r="BD29" s="434">
        <v>400</v>
      </c>
      <c r="BE29" s="433">
        <v>6.5789473684210523E-3</v>
      </c>
      <c r="BF29" s="451" t="s">
        <v>948</v>
      </c>
      <c r="BG29" s="434" t="s">
        <v>948</v>
      </c>
      <c r="BH29" s="434" t="s">
        <v>948</v>
      </c>
      <c r="BI29" s="433" t="s">
        <v>948</v>
      </c>
      <c r="BJ29" s="451">
        <v>25711</v>
      </c>
      <c r="BK29" s="434">
        <v>26011</v>
      </c>
      <c r="BL29" s="434">
        <v>300</v>
      </c>
      <c r="BM29" s="433">
        <v>1.1668157597915289E-2</v>
      </c>
      <c r="BN29" s="451" t="s">
        <v>948</v>
      </c>
      <c r="BO29" s="434" t="s">
        <v>948</v>
      </c>
      <c r="BP29" s="434" t="s">
        <v>948</v>
      </c>
      <c r="BQ29" s="433" t="s">
        <v>948</v>
      </c>
      <c r="BR29" s="451" t="s">
        <v>948</v>
      </c>
      <c r="BS29" s="434" t="s">
        <v>948</v>
      </c>
      <c r="BT29" s="434" t="s">
        <v>948</v>
      </c>
      <c r="BU29" s="433" t="s">
        <v>948</v>
      </c>
      <c r="BV29" s="451">
        <v>41963.659047619047</v>
      </c>
      <c r="BW29" s="434">
        <v>42199.551904761909</v>
      </c>
      <c r="BX29" s="434">
        <v>235.89285714286234</v>
      </c>
      <c r="BY29" s="433">
        <v>5.6213605413955566E-3</v>
      </c>
    </row>
    <row r="30" spans="1:77">
      <c r="A30" s="455" t="s">
        <v>776</v>
      </c>
      <c r="B30" s="451" t="s">
        <v>948</v>
      </c>
      <c r="C30" s="434" t="s">
        <v>948</v>
      </c>
      <c r="D30" s="434" t="s">
        <v>948</v>
      </c>
      <c r="E30" s="433" t="s">
        <v>948</v>
      </c>
      <c r="F30" s="451" t="s">
        <v>948</v>
      </c>
      <c r="G30" s="434" t="s">
        <v>948</v>
      </c>
      <c r="H30" s="434" t="s">
        <v>948</v>
      </c>
      <c r="I30" s="433" t="s">
        <v>948</v>
      </c>
      <c r="J30" s="451" t="s">
        <v>948</v>
      </c>
      <c r="K30" s="434" t="s">
        <v>948</v>
      </c>
      <c r="L30" s="434" t="s">
        <v>948</v>
      </c>
      <c r="M30" s="433" t="s">
        <v>948</v>
      </c>
      <c r="N30" s="451" t="s">
        <v>948</v>
      </c>
      <c r="O30" s="434" t="s">
        <v>948</v>
      </c>
      <c r="P30" s="434" t="s">
        <v>948</v>
      </c>
      <c r="Q30" s="433" t="s">
        <v>948</v>
      </c>
      <c r="R30" s="451">
        <v>39425</v>
      </c>
      <c r="S30" s="434">
        <v>39575</v>
      </c>
      <c r="T30" s="434">
        <v>150</v>
      </c>
      <c r="U30" s="433">
        <v>3.8046924540266328E-3</v>
      </c>
      <c r="V30" s="451" t="s">
        <v>948</v>
      </c>
      <c r="W30" s="434" t="s">
        <v>948</v>
      </c>
      <c r="X30" s="434" t="s">
        <v>948</v>
      </c>
      <c r="Y30" s="433" t="s">
        <v>948</v>
      </c>
      <c r="Z30" s="451" t="s">
        <v>948</v>
      </c>
      <c r="AA30" s="434" t="s">
        <v>948</v>
      </c>
      <c r="AB30" s="434" t="s">
        <v>948</v>
      </c>
      <c r="AC30" s="433" t="s">
        <v>948</v>
      </c>
      <c r="AD30" s="451" t="s">
        <v>948</v>
      </c>
      <c r="AE30" s="434" t="s">
        <v>948</v>
      </c>
      <c r="AF30" s="434" t="s">
        <v>948</v>
      </c>
      <c r="AG30" s="433" t="s">
        <v>948</v>
      </c>
      <c r="AH30" s="451" t="s">
        <v>948</v>
      </c>
      <c r="AI30" s="434" t="s">
        <v>948</v>
      </c>
      <c r="AJ30" s="434" t="s">
        <v>948</v>
      </c>
      <c r="AK30" s="433" t="s">
        <v>948</v>
      </c>
      <c r="AL30" s="451" t="s">
        <v>948</v>
      </c>
      <c r="AM30" s="434" t="s">
        <v>948</v>
      </c>
      <c r="AN30" s="434" t="s">
        <v>948</v>
      </c>
      <c r="AO30" s="433" t="s">
        <v>948</v>
      </c>
      <c r="AP30" s="451" t="s">
        <v>948</v>
      </c>
      <c r="AQ30" s="434" t="s">
        <v>948</v>
      </c>
      <c r="AR30" s="434" t="s">
        <v>948</v>
      </c>
      <c r="AS30" s="433" t="s">
        <v>948</v>
      </c>
      <c r="AT30" s="451">
        <v>60000</v>
      </c>
      <c r="AU30" s="434">
        <v>60000</v>
      </c>
      <c r="AV30" s="434">
        <v>0</v>
      </c>
      <c r="AW30" s="433">
        <v>0</v>
      </c>
      <c r="AX30" s="451" t="s">
        <v>948</v>
      </c>
      <c r="AY30" s="434" t="s">
        <v>948</v>
      </c>
      <c r="AZ30" s="434" t="s">
        <v>948</v>
      </c>
      <c r="BA30" s="433" t="s">
        <v>948</v>
      </c>
      <c r="BB30" s="451" t="s">
        <v>948</v>
      </c>
      <c r="BC30" s="434" t="s">
        <v>948</v>
      </c>
      <c r="BD30" s="434" t="s">
        <v>948</v>
      </c>
      <c r="BE30" s="433" t="s">
        <v>948</v>
      </c>
      <c r="BF30" s="451" t="s">
        <v>948</v>
      </c>
      <c r="BG30" s="434" t="s">
        <v>948</v>
      </c>
      <c r="BH30" s="434" t="s">
        <v>948</v>
      </c>
      <c r="BI30" s="433" t="s">
        <v>948</v>
      </c>
      <c r="BJ30" s="451" t="s">
        <v>948</v>
      </c>
      <c r="BK30" s="434" t="s">
        <v>948</v>
      </c>
      <c r="BL30" s="434" t="s">
        <v>948</v>
      </c>
      <c r="BM30" s="433" t="s">
        <v>948</v>
      </c>
      <c r="BN30" s="451" t="s">
        <v>948</v>
      </c>
      <c r="BO30" s="434" t="s">
        <v>948</v>
      </c>
      <c r="BP30" s="434" t="s">
        <v>948</v>
      </c>
      <c r="BQ30" s="433" t="s">
        <v>948</v>
      </c>
      <c r="BR30" s="451" t="s">
        <v>948</v>
      </c>
      <c r="BS30" s="434" t="s">
        <v>948</v>
      </c>
      <c r="BT30" s="434" t="s">
        <v>948</v>
      </c>
      <c r="BU30" s="433" t="s">
        <v>948</v>
      </c>
      <c r="BV30" s="451">
        <v>49712.5</v>
      </c>
      <c r="BW30" s="434">
        <v>49787.5</v>
      </c>
      <c r="BX30" s="434">
        <v>75</v>
      </c>
      <c r="BY30" s="433">
        <v>1.5086748805632386E-3</v>
      </c>
    </row>
    <row r="31" spans="1:77" s="474" customFormat="1" ht="17.25">
      <c r="A31" s="470" t="s">
        <v>925</v>
      </c>
      <c r="B31" s="471">
        <v>392673.59780861781</v>
      </c>
      <c r="C31" s="472">
        <v>394996.38382665202</v>
      </c>
      <c r="D31" s="472">
        <v>2322.7860180342104</v>
      </c>
      <c r="E31" s="476">
        <v>5.9153098935016647E-3</v>
      </c>
      <c r="F31" s="471">
        <v>719064.62855191261</v>
      </c>
      <c r="G31" s="472">
        <v>720761.10188524588</v>
      </c>
      <c r="H31" s="472">
        <v>1696.4733333332697</v>
      </c>
      <c r="I31" s="476">
        <v>2.3592779646938139E-3</v>
      </c>
      <c r="J31" s="471">
        <v>711698.07908704889</v>
      </c>
      <c r="K31" s="472">
        <v>712684.93687898095</v>
      </c>
      <c r="L31" s="472">
        <v>986.8577919320669</v>
      </c>
      <c r="M31" s="476">
        <v>1.3866242173900302E-3</v>
      </c>
      <c r="N31" s="471">
        <v>187084.74812916451</v>
      </c>
      <c r="O31" s="472">
        <v>187174.33150652525</v>
      </c>
      <c r="P31" s="472">
        <v>89.583377360744635</v>
      </c>
      <c r="Q31" s="476">
        <v>4.7883848499983384E-4</v>
      </c>
      <c r="R31" s="471">
        <v>819023.37382055749</v>
      </c>
      <c r="S31" s="472">
        <v>839069.73366904224</v>
      </c>
      <c r="T31" s="472">
        <v>20046.359848484746</v>
      </c>
      <c r="U31" s="476">
        <v>2.4475931321682607E-2</v>
      </c>
      <c r="V31" s="471">
        <v>47038.424128440362</v>
      </c>
      <c r="W31" s="472">
        <v>47038.424128440362</v>
      </c>
      <c r="X31" s="472">
        <v>0</v>
      </c>
      <c r="Y31" s="476">
        <v>0</v>
      </c>
      <c r="Z31" s="471">
        <v>660661.74711304926</v>
      </c>
      <c r="AA31" s="472">
        <v>667094.30441372748</v>
      </c>
      <c r="AB31" s="472">
        <v>6432.5573006782215</v>
      </c>
      <c r="AC31" s="473">
        <v>9.7365366298065893E-3</v>
      </c>
      <c r="AD31" s="471">
        <v>307123.40332928509</v>
      </c>
      <c r="AE31" s="472">
        <v>312607.41300627473</v>
      </c>
      <c r="AF31" s="472">
        <v>5484.0096769896336</v>
      </c>
      <c r="AG31" s="473">
        <v>1.7856046193620433E-2</v>
      </c>
      <c r="AH31" s="471">
        <v>398374.30334244703</v>
      </c>
      <c r="AI31" s="472">
        <v>398794.75788790156</v>
      </c>
      <c r="AJ31" s="472">
        <v>420.45454545452958</v>
      </c>
      <c r="AK31" s="473">
        <v>1.0554258694067979E-3</v>
      </c>
      <c r="AL31" s="471">
        <v>111477.77222222222</v>
      </c>
      <c r="AM31" s="472">
        <v>112298.77222222222</v>
      </c>
      <c r="AN31" s="472">
        <v>821</v>
      </c>
      <c r="AO31" s="473">
        <v>7.3646968685685673E-3</v>
      </c>
      <c r="AP31" s="471">
        <v>285210.6958333333</v>
      </c>
      <c r="AQ31" s="472">
        <v>286868.11583333334</v>
      </c>
      <c r="AR31" s="472">
        <v>1657.4200000000419</v>
      </c>
      <c r="AS31" s="473">
        <v>5.8112126375813675E-3</v>
      </c>
      <c r="AT31" s="471">
        <v>353907.56090909091</v>
      </c>
      <c r="AU31" s="472">
        <v>354439.07</v>
      </c>
      <c r="AV31" s="472">
        <v>531.50909090909408</v>
      </c>
      <c r="AW31" s="473">
        <v>1.5018302789117977E-3</v>
      </c>
      <c r="AX31" s="471">
        <v>92466.600913937524</v>
      </c>
      <c r="AY31" s="472">
        <v>91511.200456968771</v>
      </c>
      <c r="AZ31" s="472">
        <v>-955.40045696875313</v>
      </c>
      <c r="BA31" s="473">
        <v>-1.0332384315261936E-2</v>
      </c>
      <c r="BB31" s="471">
        <v>947453.71209914319</v>
      </c>
      <c r="BC31" s="472">
        <v>977745.63025703805</v>
      </c>
      <c r="BD31" s="472">
        <v>30291.918157894863</v>
      </c>
      <c r="BE31" s="473">
        <v>3.1971924085643422E-2</v>
      </c>
      <c r="BF31" s="471">
        <v>186910.03924050633</v>
      </c>
      <c r="BG31" s="472">
        <v>186324.6982278481</v>
      </c>
      <c r="BH31" s="472">
        <v>-585.34101265823119</v>
      </c>
      <c r="BI31" s="473">
        <v>-3.1316724079493885E-3</v>
      </c>
      <c r="BJ31" s="471">
        <v>253101.95722786916</v>
      </c>
      <c r="BK31" s="472">
        <v>254158.4622860839</v>
      </c>
      <c r="BL31" s="472">
        <v>1056.5050582147378</v>
      </c>
      <c r="BM31" s="473">
        <v>4.1742271367090225E-3</v>
      </c>
      <c r="BN31" s="471">
        <v>135152.5378787879</v>
      </c>
      <c r="BO31" s="472">
        <v>137335.41338533262</v>
      </c>
      <c r="BP31" s="472">
        <v>2182.8755065447185</v>
      </c>
      <c r="BQ31" s="473">
        <v>1.6151198792156159E-2</v>
      </c>
      <c r="BR31" s="471">
        <v>33693.525179856115</v>
      </c>
      <c r="BS31" s="472">
        <v>34031.654676258993</v>
      </c>
      <c r="BT31" s="472">
        <v>338.12949640287843</v>
      </c>
      <c r="BU31" s="473">
        <v>1.0035444335311975E-2</v>
      </c>
      <c r="BV31" s="471">
        <v>91676.159047619047</v>
      </c>
      <c r="BW31" s="472">
        <v>91987.051904761902</v>
      </c>
      <c r="BX31" s="472">
        <v>310.89285714285506</v>
      </c>
      <c r="BY31" s="473">
        <v>3.39120727103509E-3</v>
      </c>
    </row>
    <row r="32" spans="1:77">
      <c r="A32" s="456" t="s">
        <v>777</v>
      </c>
      <c r="B32" s="451">
        <v>36347</v>
      </c>
      <c r="C32" s="434">
        <v>36347</v>
      </c>
      <c r="D32" s="434">
        <v>0</v>
      </c>
      <c r="E32" s="433">
        <v>0</v>
      </c>
      <c r="F32" s="451" t="s">
        <v>948</v>
      </c>
      <c r="G32" s="434" t="s">
        <v>948</v>
      </c>
      <c r="H32" s="434" t="s">
        <v>948</v>
      </c>
      <c r="I32" s="433" t="s">
        <v>948</v>
      </c>
      <c r="J32" s="451">
        <v>92294.117647058811</v>
      </c>
      <c r="K32" s="434">
        <v>92294.117647058811</v>
      </c>
      <c r="L32" s="434">
        <v>0</v>
      </c>
      <c r="M32" s="433">
        <v>0</v>
      </c>
      <c r="N32" s="451" t="s">
        <v>948</v>
      </c>
      <c r="O32" s="434" t="s">
        <v>948</v>
      </c>
      <c r="P32" s="434" t="s">
        <v>948</v>
      </c>
      <c r="Q32" s="433" t="s">
        <v>948</v>
      </c>
      <c r="R32" s="451">
        <v>57175</v>
      </c>
      <c r="S32" s="434">
        <v>57175</v>
      </c>
      <c r="T32" s="434">
        <v>0</v>
      </c>
      <c r="U32" s="433">
        <v>0</v>
      </c>
      <c r="V32" s="451" t="s">
        <v>948</v>
      </c>
      <c r="W32" s="434" t="s">
        <v>948</v>
      </c>
      <c r="X32" s="434" t="s">
        <v>948</v>
      </c>
      <c r="Y32" s="433" t="s">
        <v>948</v>
      </c>
      <c r="Z32" s="451">
        <v>45251</v>
      </c>
      <c r="AA32" s="434">
        <v>45251</v>
      </c>
      <c r="AB32" s="434">
        <v>0</v>
      </c>
      <c r="AC32" s="433">
        <v>0</v>
      </c>
      <c r="AD32" s="451" t="s">
        <v>948</v>
      </c>
      <c r="AE32" s="434" t="s">
        <v>948</v>
      </c>
      <c r="AF32" s="434" t="s">
        <v>948</v>
      </c>
      <c r="AG32" s="433" t="s">
        <v>948</v>
      </c>
      <c r="AH32" s="451" t="s">
        <v>948</v>
      </c>
      <c r="AI32" s="434" t="s">
        <v>948</v>
      </c>
      <c r="AJ32" s="434" t="s">
        <v>948</v>
      </c>
      <c r="AK32" s="433" t="s">
        <v>948</v>
      </c>
      <c r="AL32" s="451" t="s">
        <v>948</v>
      </c>
      <c r="AM32" s="434" t="s">
        <v>948</v>
      </c>
      <c r="AN32" s="434" t="s">
        <v>948</v>
      </c>
      <c r="AO32" s="433" t="s">
        <v>948</v>
      </c>
      <c r="AP32" s="451">
        <v>41627.105263157893</v>
      </c>
      <c r="AQ32" s="434">
        <v>41627.105263157893</v>
      </c>
      <c r="AR32" s="434">
        <v>0</v>
      </c>
      <c r="AS32" s="433">
        <v>0</v>
      </c>
      <c r="AT32" s="451" t="s">
        <v>948</v>
      </c>
      <c r="AU32" s="434" t="s">
        <v>948</v>
      </c>
      <c r="AV32" s="434" t="s">
        <v>948</v>
      </c>
      <c r="AW32" s="433" t="s">
        <v>948</v>
      </c>
      <c r="AX32" s="451" t="s">
        <v>948</v>
      </c>
      <c r="AY32" s="434" t="s">
        <v>948</v>
      </c>
      <c r="AZ32" s="434" t="s">
        <v>948</v>
      </c>
      <c r="BA32" s="433" t="s">
        <v>948</v>
      </c>
      <c r="BB32" s="451">
        <v>97124</v>
      </c>
      <c r="BC32" s="434">
        <v>97124</v>
      </c>
      <c r="BD32" s="434">
        <v>0</v>
      </c>
      <c r="BE32" s="433">
        <v>0</v>
      </c>
      <c r="BF32" s="451" t="s">
        <v>948</v>
      </c>
      <c r="BG32" s="434" t="s">
        <v>948</v>
      </c>
      <c r="BH32" s="434" t="s">
        <v>948</v>
      </c>
      <c r="BI32" s="433" t="s">
        <v>948</v>
      </c>
      <c r="BJ32" s="451" t="s">
        <v>948</v>
      </c>
      <c r="BK32" s="434" t="s">
        <v>948</v>
      </c>
      <c r="BL32" s="434" t="s">
        <v>948</v>
      </c>
      <c r="BM32" s="433" t="s">
        <v>948</v>
      </c>
      <c r="BN32" s="451" t="s">
        <v>948</v>
      </c>
      <c r="BO32" s="434" t="s">
        <v>948</v>
      </c>
      <c r="BP32" s="434" t="s">
        <v>948</v>
      </c>
      <c r="BQ32" s="433" t="s">
        <v>948</v>
      </c>
      <c r="BR32" s="451" t="s">
        <v>948</v>
      </c>
      <c r="BS32" s="434" t="s">
        <v>948</v>
      </c>
      <c r="BT32" s="434" t="s">
        <v>948</v>
      </c>
      <c r="BU32" s="433" t="s">
        <v>948</v>
      </c>
      <c r="BV32" s="451">
        <v>61636.37048503611</v>
      </c>
      <c r="BW32" s="434">
        <v>61636.37048503611</v>
      </c>
      <c r="BX32" s="434">
        <v>0</v>
      </c>
      <c r="BY32" s="433">
        <v>0</v>
      </c>
    </row>
    <row r="33" spans="1:77">
      <c r="A33" s="454" t="s">
        <v>778</v>
      </c>
      <c r="B33" s="451">
        <v>17100</v>
      </c>
      <c r="C33" s="434">
        <v>17700</v>
      </c>
      <c r="D33" s="434">
        <v>600</v>
      </c>
      <c r="E33" s="433">
        <v>3.5087719298245612E-2</v>
      </c>
      <c r="F33" s="451">
        <v>75000</v>
      </c>
      <c r="G33" s="434">
        <v>75000</v>
      </c>
      <c r="H33" s="434">
        <v>0</v>
      </c>
      <c r="I33" s="433">
        <v>0</v>
      </c>
      <c r="J33" s="451" t="s">
        <v>948</v>
      </c>
      <c r="K33" s="434" t="s">
        <v>948</v>
      </c>
      <c r="L33" s="434" t="s">
        <v>948</v>
      </c>
      <c r="M33" s="433" t="s">
        <v>948</v>
      </c>
      <c r="N33" s="451" t="s">
        <v>948</v>
      </c>
      <c r="O33" s="434" t="s">
        <v>948</v>
      </c>
      <c r="P33" s="434" t="s">
        <v>948</v>
      </c>
      <c r="Q33" s="433" t="s">
        <v>948</v>
      </c>
      <c r="R33" s="451" t="s">
        <v>948</v>
      </c>
      <c r="S33" s="434" t="s">
        <v>948</v>
      </c>
      <c r="T33" s="434" t="s">
        <v>948</v>
      </c>
      <c r="U33" s="433" t="s">
        <v>948</v>
      </c>
      <c r="V33" s="451" t="s">
        <v>948</v>
      </c>
      <c r="W33" s="434" t="s">
        <v>948</v>
      </c>
      <c r="X33" s="434" t="s">
        <v>948</v>
      </c>
      <c r="Y33" s="433" t="s">
        <v>948</v>
      </c>
      <c r="Z33" s="451">
        <v>21050</v>
      </c>
      <c r="AA33" s="434">
        <v>24840</v>
      </c>
      <c r="AB33" s="434">
        <v>3790</v>
      </c>
      <c r="AC33" s="433">
        <v>0.18004750593824229</v>
      </c>
      <c r="AD33" s="451" t="s">
        <v>948</v>
      </c>
      <c r="AE33" s="434" t="s">
        <v>948</v>
      </c>
      <c r="AF33" s="434" t="s">
        <v>948</v>
      </c>
      <c r="AG33" s="433" t="s">
        <v>948</v>
      </c>
      <c r="AH33" s="451" t="s">
        <v>948</v>
      </c>
      <c r="AI33" s="434" t="s">
        <v>948</v>
      </c>
      <c r="AJ33" s="434" t="s">
        <v>948</v>
      </c>
      <c r="AK33" s="433" t="s">
        <v>948</v>
      </c>
      <c r="AL33" s="451" t="s">
        <v>948</v>
      </c>
      <c r="AM33" s="434" t="s">
        <v>948</v>
      </c>
      <c r="AN33" s="434" t="s">
        <v>948</v>
      </c>
      <c r="AO33" s="433" t="s">
        <v>948</v>
      </c>
      <c r="AP33" s="451" t="s">
        <v>948</v>
      </c>
      <c r="AQ33" s="434" t="s">
        <v>948</v>
      </c>
      <c r="AR33" s="434" t="s">
        <v>948</v>
      </c>
      <c r="AS33" s="433" t="s">
        <v>948</v>
      </c>
      <c r="AT33" s="451" t="s">
        <v>948</v>
      </c>
      <c r="AU33" s="434" t="s">
        <v>948</v>
      </c>
      <c r="AV33" s="434" t="s">
        <v>948</v>
      </c>
      <c r="AW33" s="433" t="s">
        <v>948</v>
      </c>
      <c r="AX33" s="451" t="s">
        <v>948</v>
      </c>
      <c r="AY33" s="434" t="s">
        <v>948</v>
      </c>
      <c r="AZ33" s="434" t="s">
        <v>948</v>
      </c>
      <c r="BA33" s="433" t="s">
        <v>948</v>
      </c>
      <c r="BB33" s="451" t="s">
        <v>948</v>
      </c>
      <c r="BC33" s="434" t="s">
        <v>948</v>
      </c>
      <c r="BD33" s="434" t="s">
        <v>948</v>
      </c>
      <c r="BE33" s="433" t="s">
        <v>948</v>
      </c>
      <c r="BF33" s="451" t="s">
        <v>948</v>
      </c>
      <c r="BG33" s="434" t="s">
        <v>948</v>
      </c>
      <c r="BH33" s="434" t="s">
        <v>948</v>
      </c>
      <c r="BI33" s="433" t="s">
        <v>948</v>
      </c>
      <c r="BJ33" s="451" t="s">
        <v>948</v>
      </c>
      <c r="BK33" s="434" t="s">
        <v>948</v>
      </c>
      <c r="BL33" s="434" t="s">
        <v>948</v>
      </c>
      <c r="BM33" s="433" t="s">
        <v>948</v>
      </c>
      <c r="BN33" s="451" t="s">
        <v>948</v>
      </c>
      <c r="BO33" s="434" t="s">
        <v>948</v>
      </c>
      <c r="BP33" s="434" t="s">
        <v>948</v>
      </c>
      <c r="BQ33" s="433" t="s">
        <v>948</v>
      </c>
      <c r="BR33" s="451" t="s">
        <v>948</v>
      </c>
      <c r="BS33" s="434" t="s">
        <v>948</v>
      </c>
      <c r="BT33" s="434" t="s">
        <v>948</v>
      </c>
      <c r="BU33" s="433" t="s">
        <v>948</v>
      </c>
      <c r="BV33" s="451">
        <v>37716.666666666664</v>
      </c>
      <c r="BW33" s="434">
        <v>39180</v>
      </c>
      <c r="BX33" s="434">
        <v>1463.3333333333358</v>
      </c>
      <c r="BY33" s="433">
        <v>3.8798055678303203E-2</v>
      </c>
    </row>
    <row r="34" spans="1:77">
      <c r="A34" s="454" t="s">
        <v>779</v>
      </c>
      <c r="B34" s="451">
        <v>19153.237775647172</v>
      </c>
      <c r="C34" s="434">
        <v>19211.808245445831</v>
      </c>
      <c r="D34" s="434">
        <v>58.570469798658451</v>
      </c>
      <c r="E34" s="433">
        <v>3.0579931437560511E-3</v>
      </c>
      <c r="F34" s="451">
        <v>70584</v>
      </c>
      <c r="G34" s="434">
        <v>71289.83783783784</v>
      </c>
      <c r="H34" s="434">
        <v>705.8378378378402</v>
      </c>
      <c r="I34" s="433">
        <v>9.9999693675314541E-3</v>
      </c>
      <c r="J34" s="451">
        <v>70969.030303030304</v>
      </c>
      <c r="K34" s="434">
        <v>71678.727272727279</v>
      </c>
      <c r="L34" s="434">
        <v>709.69696969697543</v>
      </c>
      <c r="M34" s="433">
        <v>1.0000093937688651E-2</v>
      </c>
      <c r="N34" s="451" t="s">
        <v>948</v>
      </c>
      <c r="O34" s="434" t="s">
        <v>948</v>
      </c>
      <c r="P34" s="434" t="s">
        <v>948</v>
      </c>
      <c r="Q34" s="433" t="s">
        <v>948</v>
      </c>
      <c r="R34" s="451">
        <v>71289.839506172837</v>
      </c>
      <c r="S34" s="434">
        <v>72015.08641975309</v>
      </c>
      <c r="T34" s="434">
        <v>725.24691358025302</v>
      </c>
      <c r="U34" s="433">
        <v>1.0173215686892596E-2</v>
      </c>
      <c r="V34" s="451" t="s">
        <v>948</v>
      </c>
      <c r="W34" s="434" t="s">
        <v>948</v>
      </c>
      <c r="X34" s="434" t="s">
        <v>948</v>
      </c>
      <c r="Y34" s="433" t="s">
        <v>948</v>
      </c>
      <c r="Z34" s="451">
        <v>27204.823728813557</v>
      </c>
      <c r="AA34" s="434">
        <v>28375.891525423729</v>
      </c>
      <c r="AB34" s="434">
        <v>1171.0677966101721</v>
      </c>
      <c r="AC34" s="433">
        <v>4.3046329146762832E-2</v>
      </c>
      <c r="AD34" s="451" t="s">
        <v>948</v>
      </c>
      <c r="AE34" s="434" t="s">
        <v>948</v>
      </c>
      <c r="AF34" s="434" t="s">
        <v>948</v>
      </c>
      <c r="AG34" s="433" t="s">
        <v>948</v>
      </c>
      <c r="AH34" s="451">
        <v>59286.128440366978</v>
      </c>
      <c r="AI34" s="434">
        <v>59587.957186544343</v>
      </c>
      <c r="AJ34" s="434">
        <v>301.82874617736525</v>
      </c>
      <c r="AK34" s="433">
        <v>5.0910517201500187E-3</v>
      </c>
      <c r="AL34" s="451" t="s">
        <v>948</v>
      </c>
      <c r="AM34" s="434" t="s">
        <v>948</v>
      </c>
      <c r="AN34" s="434" t="s">
        <v>948</v>
      </c>
      <c r="AO34" s="433" t="s">
        <v>948</v>
      </c>
      <c r="AP34" s="451" t="s">
        <v>948</v>
      </c>
      <c r="AQ34" s="434" t="s">
        <v>948</v>
      </c>
      <c r="AR34" s="434" t="s">
        <v>948</v>
      </c>
      <c r="AS34" s="433" t="s">
        <v>948</v>
      </c>
      <c r="AT34" s="451">
        <v>65058.26666666667</v>
      </c>
      <c r="AU34" s="434">
        <v>65708.866666666669</v>
      </c>
      <c r="AV34" s="434">
        <v>650.59999999999854</v>
      </c>
      <c r="AW34" s="433">
        <v>1.0000266427837997E-2</v>
      </c>
      <c r="AX34" s="451" t="s">
        <v>948</v>
      </c>
      <c r="AY34" s="434" t="s">
        <v>948</v>
      </c>
      <c r="AZ34" s="434" t="s">
        <v>948</v>
      </c>
      <c r="BA34" s="433" t="s">
        <v>948</v>
      </c>
      <c r="BB34" s="451">
        <v>70000</v>
      </c>
      <c r="BC34" s="434">
        <v>70700</v>
      </c>
      <c r="BD34" s="434">
        <v>700</v>
      </c>
      <c r="BE34" s="433">
        <v>0.01</v>
      </c>
      <c r="BF34" s="451" t="s">
        <v>948</v>
      </c>
      <c r="BG34" s="434" t="s">
        <v>948</v>
      </c>
      <c r="BH34" s="434" t="s">
        <v>948</v>
      </c>
      <c r="BI34" s="433" t="s">
        <v>948</v>
      </c>
      <c r="BJ34" s="451">
        <v>14260</v>
      </c>
      <c r="BK34" s="434">
        <v>14260</v>
      </c>
      <c r="BL34" s="434">
        <v>0</v>
      </c>
      <c r="BM34" s="433">
        <v>0</v>
      </c>
      <c r="BN34" s="451" t="s">
        <v>948</v>
      </c>
      <c r="BO34" s="434" t="s">
        <v>948</v>
      </c>
      <c r="BP34" s="434" t="s">
        <v>948</v>
      </c>
      <c r="BQ34" s="433" t="s">
        <v>948</v>
      </c>
      <c r="BR34" s="451" t="s">
        <v>948</v>
      </c>
      <c r="BS34" s="434" t="s">
        <v>948</v>
      </c>
      <c r="BT34" s="434" t="s">
        <v>948</v>
      </c>
      <c r="BU34" s="433" t="s">
        <v>948</v>
      </c>
      <c r="BV34" s="451">
        <v>51978.369602299725</v>
      </c>
      <c r="BW34" s="434">
        <v>52536.463906044308</v>
      </c>
      <c r="BX34" s="434">
        <v>558.09430374458316</v>
      </c>
      <c r="BY34" s="433">
        <v>1.07370490458764E-2</v>
      </c>
    </row>
    <row r="35" spans="1:77">
      <c r="A35" s="454" t="s">
        <v>780</v>
      </c>
      <c r="B35" s="451">
        <v>18970.078740157482</v>
      </c>
      <c r="C35" s="434">
        <v>18970.078740157482</v>
      </c>
      <c r="D35" s="434">
        <v>0</v>
      </c>
      <c r="E35" s="433">
        <v>0</v>
      </c>
      <c r="F35" s="451">
        <v>70000</v>
      </c>
      <c r="G35" s="434">
        <v>70000</v>
      </c>
      <c r="H35" s="434">
        <v>0</v>
      </c>
      <c r="I35" s="433">
        <v>0</v>
      </c>
      <c r="J35" s="451" t="s">
        <v>948</v>
      </c>
      <c r="K35" s="434" t="s">
        <v>948</v>
      </c>
      <c r="L35" s="434" t="s">
        <v>948</v>
      </c>
      <c r="M35" s="433" t="s">
        <v>948</v>
      </c>
      <c r="N35" s="451" t="s">
        <v>948</v>
      </c>
      <c r="O35" s="434" t="s">
        <v>948</v>
      </c>
      <c r="P35" s="434" t="s">
        <v>948</v>
      </c>
      <c r="Q35" s="433" t="s">
        <v>948</v>
      </c>
      <c r="R35" s="451">
        <v>66957</v>
      </c>
      <c r="S35" s="434">
        <v>66957</v>
      </c>
      <c r="T35" s="434">
        <v>0</v>
      </c>
      <c r="U35" s="433">
        <v>0</v>
      </c>
      <c r="V35" s="451">
        <v>60261.76470588235</v>
      </c>
      <c r="W35" s="434">
        <v>60261.76470588235</v>
      </c>
      <c r="X35" s="434">
        <v>0</v>
      </c>
      <c r="Y35" s="433">
        <v>0</v>
      </c>
      <c r="Z35" s="451">
        <v>40157.249070631973</v>
      </c>
      <c r="AA35" s="434">
        <v>40157.249070631973</v>
      </c>
      <c r="AB35" s="434">
        <v>0</v>
      </c>
      <c r="AC35" s="433">
        <v>0</v>
      </c>
      <c r="AD35" s="451" t="s">
        <v>948</v>
      </c>
      <c r="AE35" s="434" t="s">
        <v>948</v>
      </c>
      <c r="AF35" s="434" t="s">
        <v>948</v>
      </c>
      <c r="AG35" s="433" t="s">
        <v>948</v>
      </c>
      <c r="AH35" s="451" t="s">
        <v>948</v>
      </c>
      <c r="AI35" s="434" t="s">
        <v>948</v>
      </c>
      <c r="AJ35" s="434" t="s">
        <v>948</v>
      </c>
      <c r="AK35" s="433" t="s">
        <v>948</v>
      </c>
      <c r="AL35" s="451" t="s">
        <v>948</v>
      </c>
      <c r="AM35" s="434" t="s">
        <v>948</v>
      </c>
      <c r="AN35" s="434" t="s">
        <v>948</v>
      </c>
      <c r="AO35" s="433" t="s">
        <v>948</v>
      </c>
      <c r="AP35" s="451">
        <v>70000</v>
      </c>
      <c r="AQ35" s="434">
        <v>70000</v>
      </c>
      <c r="AR35" s="434">
        <v>0</v>
      </c>
      <c r="AS35" s="433">
        <v>0</v>
      </c>
      <c r="AT35" s="451">
        <v>53045</v>
      </c>
      <c r="AU35" s="434">
        <v>53045</v>
      </c>
      <c r="AV35" s="434">
        <v>0</v>
      </c>
      <c r="AW35" s="433">
        <v>0</v>
      </c>
      <c r="AX35" s="451" t="s">
        <v>948</v>
      </c>
      <c r="AY35" s="434" t="s">
        <v>948</v>
      </c>
      <c r="AZ35" s="434" t="s">
        <v>948</v>
      </c>
      <c r="BA35" s="433" t="s">
        <v>948</v>
      </c>
      <c r="BB35" s="451">
        <v>68382.5</v>
      </c>
      <c r="BC35" s="434">
        <v>68382.5</v>
      </c>
      <c r="BD35" s="434">
        <v>0</v>
      </c>
      <c r="BE35" s="433">
        <v>0</v>
      </c>
      <c r="BF35" s="451" t="s">
        <v>948</v>
      </c>
      <c r="BG35" s="434" t="s">
        <v>948</v>
      </c>
      <c r="BH35" s="434" t="s">
        <v>948</v>
      </c>
      <c r="BI35" s="433" t="s">
        <v>948</v>
      </c>
      <c r="BJ35" s="451">
        <v>24790.909090909092</v>
      </c>
      <c r="BK35" s="434">
        <v>25311.688311688311</v>
      </c>
      <c r="BL35" s="434">
        <v>520.77922077921903</v>
      </c>
      <c r="BM35" s="433">
        <v>2.1006862591020935E-2</v>
      </c>
      <c r="BN35" s="451" t="s">
        <v>948</v>
      </c>
      <c r="BO35" s="434" t="s">
        <v>948</v>
      </c>
      <c r="BP35" s="434" t="s">
        <v>948</v>
      </c>
      <c r="BQ35" s="433" t="s">
        <v>948</v>
      </c>
      <c r="BR35" s="451" t="s">
        <v>948</v>
      </c>
      <c r="BS35" s="434" t="s">
        <v>948</v>
      </c>
      <c r="BT35" s="434" t="s">
        <v>948</v>
      </c>
      <c r="BU35" s="433" t="s">
        <v>948</v>
      </c>
      <c r="BV35" s="451">
        <v>52507.166845286767</v>
      </c>
      <c r="BW35" s="434">
        <v>52565.031203151128</v>
      </c>
      <c r="BX35" s="434">
        <v>57.8643578643605</v>
      </c>
      <c r="BY35" s="433">
        <v>1.102027805744286E-3</v>
      </c>
    </row>
    <row r="36" spans="1:77">
      <c r="A36" s="454" t="s">
        <v>781</v>
      </c>
      <c r="B36" s="451" t="s">
        <v>948</v>
      </c>
      <c r="C36" s="434" t="s">
        <v>948</v>
      </c>
      <c r="D36" s="434" t="s">
        <v>948</v>
      </c>
      <c r="E36" s="433" t="s">
        <v>948</v>
      </c>
      <c r="F36" s="451" t="s">
        <v>948</v>
      </c>
      <c r="G36" s="434" t="s">
        <v>948</v>
      </c>
      <c r="H36" s="434" t="s">
        <v>948</v>
      </c>
      <c r="I36" s="433" t="s">
        <v>948</v>
      </c>
      <c r="J36" s="451" t="s">
        <v>948</v>
      </c>
      <c r="K36" s="434" t="s">
        <v>948</v>
      </c>
      <c r="L36" s="434" t="s">
        <v>948</v>
      </c>
      <c r="M36" s="433" t="s">
        <v>948</v>
      </c>
      <c r="N36" s="451" t="s">
        <v>948</v>
      </c>
      <c r="O36" s="434" t="s">
        <v>948</v>
      </c>
      <c r="P36" s="434" t="s">
        <v>948</v>
      </c>
      <c r="Q36" s="433" t="s">
        <v>948</v>
      </c>
      <c r="R36" s="451" t="s">
        <v>948</v>
      </c>
      <c r="S36" s="434" t="s">
        <v>948</v>
      </c>
      <c r="T36" s="434" t="s">
        <v>948</v>
      </c>
      <c r="U36" s="433" t="s">
        <v>948</v>
      </c>
      <c r="V36" s="451" t="s">
        <v>948</v>
      </c>
      <c r="W36" s="434" t="s">
        <v>948</v>
      </c>
      <c r="X36" s="434" t="s">
        <v>948</v>
      </c>
      <c r="Y36" s="433" t="s">
        <v>948</v>
      </c>
      <c r="Z36" s="451">
        <v>26375</v>
      </c>
      <c r="AA36" s="434">
        <v>26375</v>
      </c>
      <c r="AB36" s="434">
        <v>0</v>
      </c>
      <c r="AC36" s="433">
        <v>0</v>
      </c>
      <c r="AD36" s="451" t="s">
        <v>948</v>
      </c>
      <c r="AE36" s="434" t="s">
        <v>948</v>
      </c>
      <c r="AF36" s="434" t="s">
        <v>948</v>
      </c>
      <c r="AG36" s="433" t="s">
        <v>948</v>
      </c>
      <c r="AH36" s="451" t="s">
        <v>948</v>
      </c>
      <c r="AI36" s="434" t="s">
        <v>948</v>
      </c>
      <c r="AJ36" s="434" t="s">
        <v>948</v>
      </c>
      <c r="AK36" s="433" t="s">
        <v>948</v>
      </c>
      <c r="AL36" s="451" t="s">
        <v>948</v>
      </c>
      <c r="AM36" s="434" t="s">
        <v>948</v>
      </c>
      <c r="AN36" s="434" t="s">
        <v>948</v>
      </c>
      <c r="AO36" s="433" t="s">
        <v>948</v>
      </c>
      <c r="AP36" s="451">
        <v>42855</v>
      </c>
      <c r="AQ36" s="434">
        <v>42855</v>
      </c>
      <c r="AR36" s="434">
        <v>0</v>
      </c>
      <c r="AS36" s="433">
        <v>0</v>
      </c>
      <c r="AT36" s="451" t="s">
        <v>948</v>
      </c>
      <c r="AU36" s="434" t="s">
        <v>948</v>
      </c>
      <c r="AV36" s="434" t="s">
        <v>948</v>
      </c>
      <c r="AW36" s="433" t="s">
        <v>948</v>
      </c>
      <c r="AX36" s="451" t="s">
        <v>948</v>
      </c>
      <c r="AY36" s="434" t="s">
        <v>948</v>
      </c>
      <c r="AZ36" s="434" t="s">
        <v>948</v>
      </c>
      <c r="BA36" s="433" t="s">
        <v>948</v>
      </c>
      <c r="BB36" s="451">
        <v>52015</v>
      </c>
      <c r="BC36" s="434">
        <v>52015</v>
      </c>
      <c r="BD36" s="434">
        <v>0</v>
      </c>
      <c r="BE36" s="433">
        <v>0</v>
      </c>
      <c r="BF36" s="451" t="s">
        <v>948</v>
      </c>
      <c r="BG36" s="434" t="s">
        <v>948</v>
      </c>
      <c r="BH36" s="434" t="s">
        <v>948</v>
      </c>
      <c r="BI36" s="433" t="s">
        <v>948</v>
      </c>
      <c r="BJ36" s="451">
        <v>27122</v>
      </c>
      <c r="BK36" s="434">
        <v>27122</v>
      </c>
      <c r="BL36" s="434">
        <v>0</v>
      </c>
      <c r="BM36" s="433">
        <v>0</v>
      </c>
      <c r="BN36" s="451" t="s">
        <v>948</v>
      </c>
      <c r="BO36" s="434" t="s">
        <v>948</v>
      </c>
      <c r="BP36" s="434" t="s">
        <v>948</v>
      </c>
      <c r="BQ36" s="433" t="s">
        <v>948</v>
      </c>
      <c r="BR36" s="451" t="s">
        <v>948</v>
      </c>
      <c r="BS36" s="434" t="s">
        <v>948</v>
      </c>
      <c r="BT36" s="434" t="s">
        <v>948</v>
      </c>
      <c r="BU36" s="433" t="s">
        <v>948</v>
      </c>
      <c r="BV36" s="451">
        <v>37091.75</v>
      </c>
      <c r="BW36" s="434">
        <v>37091.75</v>
      </c>
      <c r="BX36" s="434">
        <v>0</v>
      </c>
      <c r="BY36" s="433">
        <v>0</v>
      </c>
    </row>
    <row r="37" spans="1:77">
      <c r="A37" s="454" t="s">
        <v>782</v>
      </c>
      <c r="B37" s="451">
        <v>20598</v>
      </c>
      <c r="C37" s="434">
        <v>20598</v>
      </c>
      <c r="D37" s="434">
        <v>0</v>
      </c>
      <c r="E37" s="433">
        <v>0</v>
      </c>
      <c r="F37" s="451" t="s">
        <v>948</v>
      </c>
      <c r="G37" s="434" t="s">
        <v>948</v>
      </c>
      <c r="H37" s="434" t="s">
        <v>948</v>
      </c>
      <c r="I37" s="433" t="s">
        <v>948</v>
      </c>
      <c r="J37" s="451">
        <v>62030.324909747294</v>
      </c>
      <c r="K37" s="434">
        <v>62030.324909747294</v>
      </c>
      <c r="L37" s="434">
        <v>0</v>
      </c>
      <c r="M37" s="433">
        <v>0</v>
      </c>
      <c r="N37" s="451" t="s">
        <v>948</v>
      </c>
      <c r="O37" s="434" t="s">
        <v>948</v>
      </c>
      <c r="P37" s="434" t="s">
        <v>948</v>
      </c>
      <c r="Q37" s="433" t="s">
        <v>948</v>
      </c>
      <c r="R37" s="451">
        <v>54844</v>
      </c>
      <c r="S37" s="434">
        <v>55530</v>
      </c>
      <c r="T37" s="434">
        <v>686</v>
      </c>
      <c r="U37" s="433">
        <v>1.2508205090803005E-2</v>
      </c>
      <c r="V37" s="451" t="s">
        <v>948</v>
      </c>
      <c r="W37" s="434" t="s">
        <v>948</v>
      </c>
      <c r="X37" s="434" t="s">
        <v>948</v>
      </c>
      <c r="Y37" s="433" t="s">
        <v>948</v>
      </c>
      <c r="Z37" s="451">
        <v>38573.303167420818</v>
      </c>
      <c r="AA37" s="434">
        <v>38573.303167420818</v>
      </c>
      <c r="AB37" s="434">
        <v>0</v>
      </c>
      <c r="AC37" s="433">
        <v>0</v>
      </c>
      <c r="AD37" s="451">
        <v>77250</v>
      </c>
      <c r="AE37" s="434">
        <v>77250</v>
      </c>
      <c r="AF37" s="434">
        <v>0</v>
      </c>
      <c r="AG37" s="433">
        <v>0</v>
      </c>
      <c r="AH37" s="451">
        <v>62659.666666666664</v>
      </c>
      <c r="AI37" s="434">
        <v>63442.666666666664</v>
      </c>
      <c r="AJ37" s="434">
        <v>783</v>
      </c>
      <c r="AK37" s="433">
        <v>1.2496076689417435E-2</v>
      </c>
      <c r="AL37" s="451" t="s">
        <v>948</v>
      </c>
      <c r="AM37" s="434" t="s">
        <v>948</v>
      </c>
      <c r="AN37" s="434" t="s">
        <v>948</v>
      </c>
      <c r="AO37" s="433" t="s">
        <v>948</v>
      </c>
      <c r="AP37" s="451">
        <v>62000</v>
      </c>
      <c r="AQ37" s="434">
        <v>62000</v>
      </c>
      <c r="AR37" s="434">
        <v>0</v>
      </c>
      <c r="AS37" s="433">
        <v>0</v>
      </c>
      <c r="AT37" s="451" t="s">
        <v>948</v>
      </c>
      <c r="AU37" s="434" t="s">
        <v>948</v>
      </c>
      <c r="AV37" s="434" t="s">
        <v>948</v>
      </c>
      <c r="AW37" s="433" t="s">
        <v>948</v>
      </c>
      <c r="AX37" s="451" t="s">
        <v>948</v>
      </c>
      <c r="AY37" s="434" t="s">
        <v>948</v>
      </c>
      <c r="AZ37" s="434" t="s">
        <v>948</v>
      </c>
      <c r="BA37" s="433" t="s">
        <v>948</v>
      </c>
      <c r="BB37" s="451">
        <v>73891</v>
      </c>
      <c r="BC37" s="434">
        <v>73891</v>
      </c>
      <c r="BD37" s="434">
        <v>0</v>
      </c>
      <c r="BE37" s="433">
        <v>0</v>
      </c>
      <c r="BF37" s="451">
        <v>30602.564102564102</v>
      </c>
      <c r="BG37" s="434">
        <v>30602.564102564102</v>
      </c>
      <c r="BH37" s="434">
        <v>0</v>
      </c>
      <c r="BI37" s="433">
        <v>0</v>
      </c>
      <c r="BJ37" s="451">
        <v>48233.870967741939</v>
      </c>
      <c r="BK37" s="434">
        <v>48233.870967741939</v>
      </c>
      <c r="BL37" s="434">
        <v>0</v>
      </c>
      <c r="BM37" s="433">
        <v>0</v>
      </c>
      <c r="BN37" s="451" t="s">
        <v>948</v>
      </c>
      <c r="BO37" s="434" t="s">
        <v>948</v>
      </c>
      <c r="BP37" s="434" t="s">
        <v>948</v>
      </c>
      <c r="BQ37" s="433" t="s">
        <v>948</v>
      </c>
      <c r="BR37" s="451" t="s">
        <v>948</v>
      </c>
      <c r="BS37" s="434" t="s">
        <v>948</v>
      </c>
      <c r="BT37" s="434" t="s">
        <v>948</v>
      </c>
      <c r="BU37" s="433" t="s">
        <v>948</v>
      </c>
      <c r="BV37" s="451">
        <v>53068.272981414084</v>
      </c>
      <c r="BW37" s="434">
        <v>53215.172981414085</v>
      </c>
      <c r="BX37" s="434">
        <v>146.90000000000146</v>
      </c>
      <c r="BY37" s="433">
        <v>2.7681322897289257E-3</v>
      </c>
    </row>
    <row r="38" spans="1:77">
      <c r="A38" s="454" t="s">
        <v>744</v>
      </c>
      <c r="B38" s="451">
        <v>15543</v>
      </c>
      <c r="C38" s="434">
        <v>15870</v>
      </c>
      <c r="D38" s="434">
        <v>327</v>
      </c>
      <c r="E38" s="433">
        <v>2.103840957344142E-2</v>
      </c>
      <c r="F38" s="451" t="s">
        <v>948</v>
      </c>
      <c r="G38" s="434" t="s">
        <v>948</v>
      </c>
      <c r="H38" s="434" t="s">
        <v>948</v>
      </c>
      <c r="I38" s="433" t="s">
        <v>948</v>
      </c>
      <c r="J38" s="451">
        <v>66525.5</v>
      </c>
      <c r="K38" s="434">
        <v>66605</v>
      </c>
      <c r="L38" s="434">
        <v>79.5</v>
      </c>
      <c r="M38" s="433">
        <v>1.1950304770351218E-3</v>
      </c>
      <c r="N38" s="451" t="s">
        <v>948</v>
      </c>
      <c r="O38" s="434" t="s">
        <v>948</v>
      </c>
      <c r="P38" s="434" t="s">
        <v>948</v>
      </c>
      <c r="Q38" s="433" t="s">
        <v>948</v>
      </c>
      <c r="R38" s="451" t="s">
        <v>948</v>
      </c>
      <c r="S38" s="434" t="s">
        <v>948</v>
      </c>
      <c r="T38" s="434" t="s">
        <v>948</v>
      </c>
      <c r="U38" s="433" t="s">
        <v>948</v>
      </c>
      <c r="V38" s="451" t="s">
        <v>948</v>
      </c>
      <c r="W38" s="434" t="s">
        <v>948</v>
      </c>
      <c r="X38" s="434" t="s">
        <v>948</v>
      </c>
      <c r="Y38" s="433" t="s">
        <v>948</v>
      </c>
      <c r="Z38" s="451">
        <v>24962</v>
      </c>
      <c r="AA38" s="434">
        <v>26421</v>
      </c>
      <c r="AB38" s="434">
        <v>1459</v>
      </c>
      <c r="AC38" s="433">
        <v>5.8448842240205114E-2</v>
      </c>
      <c r="AD38" s="451" t="s">
        <v>948</v>
      </c>
      <c r="AE38" s="434" t="s">
        <v>948</v>
      </c>
      <c r="AF38" s="434" t="s">
        <v>948</v>
      </c>
      <c r="AG38" s="433" t="s">
        <v>948</v>
      </c>
      <c r="AH38" s="451" t="s">
        <v>948</v>
      </c>
      <c r="AI38" s="434" t="s">
        <v>948</v>
      </c>
      <c r="AJ38" s="434" t="s">
        <v>948</v>
      </c>
      <c r="AK38" s="433" t="s">
        <v>948</v>
      </c>
      <c r="AL38" s="451" t="s">
        <v>948</v>
      </c>
      <c r="AM38" s="434" t="s">
        <v>948</v>
      </c>
      <c r="AN38" s="434" t="s">
        <v>948</v>
      </c>
      <c r="AO38" s="433" t="s">
        <v>948</v>
      </c>
      <c r="AP38" s="451" t="s">
        <v>948</v>
      </c>
      <c r="AQ38" s="434" t="s">
        <v>948</v>
      </c>
      <c r="AR38" s="434" t="s">
        <v>948</v>
      </c>
      <c r="AS38" s="433" t="s">
        <v>948</v>
      </c>
      <c r="AT38" s="451">
        <v>47476</v>
      </c>
      <c r="AU38" s="434">
        <v>48004</v>
      </c>
      <c r="AV38" s="434">
        <v>528</v>
      </c>
      <c r="AW38" s="433">
        <v>1.1121408711770158E-2</v>
      </c>
      <c r="AX38" s="451" t="s">
        <v>948</v>
      </c>
      <c r="AY38" s="434" t="s">
        <v>948</v>
      </c>
      <c r="AZ38" s="434" t="s">
        <v>948</v>
      </c>
      <c r="BA38" s="433" t="s">
        <v>948</v>
      </c>
      <c r="BB38" s="451">
        <v>62014</v>
      </c>
      <c r="BC38" s="434">
        <v>62806</v>
      </c>
      <c r="BD38" s="434">
        <v>792</v>
      </c>
      <c r="BE38" s="433">
        <v>1.2771309704260329E-2</v>
      </c>
      <c r="BF38" s="451" t="s">
        <v>948</v>
      </c>
      <c r="BG38" s="434" t="s">
        <v>948</v>
      </c>
      <c r="BH38" s="434" t="s">
        <v>948</v>
      </c>
      <c r="BI38" s="433" t="s">
        <v>948</v>
      </c>
      <c r="BJ38" s="451">
        <v>31256</v>
      </c>
      <c r="BK38" s="434">
        <v>31551.599999999999</v>
      </c>
      <c r="BL38" s="434">
        <v>295.59999999999854</v>
      </c>
      <c r="BM38" s="433">
        <v>9.4573841822369643E-3</v>
      </c>
      <c r="BN38" s="451">
        <v>23254</v>
      </c>
      <c r="BO38" s="434">
        <v>30312</v>
      </c>
      <c r="BP38" s="434">
        <v>7058</v>
      </c>
      <c r="BQ38" s="433">
        <v>0.30351767437860155</v>
      </c>
      <c r="BR38" s="451" t="s">
        <v>948</v>
      </c>
      <c r="BS38" s="434" t="s">
        <v>948</v>
      </c>
      <c r="BT38" s="434" t="s">
        <v>948</v>
      </c>
      <c r="BU38" s="433" t="s">
        <v>948</v>
      </c>
      <c r="BV38" s="451">
        <v>38718.642857142855</v>
      </c>
      <c r="BW38" s="434">
        <v>40224.228571428568</v>
      </c>
      <c r="BX38" s="434">
        <v>1505.585714285713</v>
      </c>
      <c r="BY38" s="433">
        <v>3.8885291507782305E-2</v>
      </c>
    </row>
    <row r="39" spans="1:77">
      <c r="A39" s="454" t="s">
        <v>783</v>
      </c>
      <c r="B39" s="451" t="s">
        <v>948</v>
      </c>
      <c r="C39" s="434" t="s">
        <v>948</v>
      </c>
      <c r="D39" s="434" t="s">
        <v>948</v>
      </c>
      <c r="E39" s="433" t="s">
        <v>948</v>
      </c>
      <c r="F39" s="451" t="s">
        <v>948</v>
      </c>
      <c r="G39" s="434" t="s">
        <v>948</v>
      </c>
      <c r="H39" s="434" t="s">
        <v>948</v>
      </c>
      <c r="I39" s="433" t="s">
        <v>948</v>
      </c>
      <c r="J39" s="451" t="s">
        <v>948</v>
      </c>
      <c r="K39" s="434" t="s">
        <v>948</v>
      </c>
      <c r="L39" s="434" t="s">
        <v>948</v>
      </c>
      <c r="M39" s="433" t="s">
        <v>948</v>
      </c>
      <c r="N39" s="451" t="s">
        <v>948</v>
      </c>
      <c r="O39" s="434" t="s">
        <v>948</v>
      </c>
      <c r="P39" s="434" t="s">
        <v>948</v>
      </c>
      <c r="Q39" s="433" t="s">
        <v>948</v>
      </c>
      <c r="R39" s="451" t="s">
        <v>948</v>
      </c>
      <c r="S39" s="434" t="s">
        <v>948</v>
      </c>
      <c r="T39" s="434" t="s">
        <v>948</v>
      </c>
      <c r="U39" s="433" t="s">
        <v>948</v>
      </c>
      <c r="V39" s="451" t="s">
        <v>948</v>
      </c>
      <c r="W39" s="434" t="s">
        <v>948</v>
      </c>
      <c r="X39" s="434" t="s">
        <v>948</v>
      </c>
      <c r="Y39" s="433" t="s">
        <v>948</v>
      </c>
      <c r="Z39" s="451">
        <v>32012.066666666666</v>
      </c>
      <c r="AA39" s="434">
        <v>32012</v>
      </c>
      <c r="AB39" s="434">
        <v>-6.6666666665696539E-2</v>
      </c>
      <c r="AC39" s="433">
        <v>-2.0825480391465886E-6</v>
      </c>
      <c r="AD39" s="451" t="s">
        <v>948</v>
      </c>
      <c r="AE39" s="434" t="s">
        <v>948</v>
      </c>
      <c r="AF39" s="434" t="s">
        <v>948</v>
      </c>
      <c r="AG39" s="433" t="s">
        <v>948</v>
      </c>
      <c r="AH39" s="451" t="s">
        <v>948</v>
      </c>
      <c r="AI39" s="434" t="s">
        <v>948</v>
      </c>
      <c r="AJ39" s="434" t="s">
        <v>948</v>
      </c>
      <c r="AK39" s="433" t="s">
        <v>948</v>
      </c>
      <c r="AL39" s="451" t="s">
        <v>948</v>
      </c>
      <c r="AM39" s="434" t="s">
        <v>948</v>
      </c>
      <c r="AN39" s="434" t="s">
        <v>948</v>
      </c>
      <c r="AO39" s="433" t="s">
        <v>948</v>
      </c>
      <c r="AP39" s="451" t="s">
        <v>948</v>
      </c>
      <c r="AQ39" s="434" t="s">
        <v>948</v>
      </c>
      <c r="AR39" s="434" t="s">
        <v>948</v>
      </c>
      <c r="AS39" s="433" t="s">
        <v>948</v>
      </c>
      <c r="AT39" s="451" t="s">
        <v>948</v>
      </c>
      <c r="AU39" s="434" t="s">
        <v>948</v>
      </c>
      <c r="AV39" s="434" t="s">
        <v>948</v>
      </c>
      <c r="AW39" s="433" t="s">
        <v>948</v>
      </c>
      <c r="AX39" s="451" t="s">
        <v>948</v>
      </c>
      <c r="AY39" s="434" t="s">
        <v>948</v>
      </c>
      <c r="AZ39" s="434" t="s">
        <v>948</v>
      </c>
      <c r="BA39" s="433" t="s">
        <v>948</v>
      </c>
      <c r="BB39" s="451" t="s">
        <v>948</v>
      </c>
      <c r="BC39" s="434" t="s">
        <v>948</v>
      </c>
      <c r="BD39" s="434" t="s">
        <v>948</v>
      </c>
      <c r="BE39" s="433" t="s">
        <v>948</v>
      </c>
      <c r="BF39" s="451" t="s">
        <v>948</v>
      </c>
      <c r="BG39" s="434" t="s">
        <v>948</v>
      </c>
      <c r="BH39" s="434" t="s">
        <v>948</v>
      </c>
      <c r="BI39" s="433" t="s">
        <v>948</v>
      </c>
      <c r="BJ39" s="451">
        <v>19238.599999999999</v>
      </c>
      <c r="BK39" s="434">
        <v>19239</v>
      </c>
      <c r="BL39" s="434">
        <v>0.40000000000145519</v>
      </c>
      <c r="BM39" s="433">
        <v>2.0791533687558096E-5</v>
      </c>
      <c r="BN39" s="451" t="s">
        <v>948</v>
      </c>
      <c r="BO39" s="434" t="s">
        <v>948</v>
      </c>
      <c r="BP39" s="434" t="s">
        <v>948</v>
      </c>
      <c r="BQ39" s="433" t="s">
        <v>948</v>
      </c>
      <c r="BR39" s="451" t="s">
        <v>948</v>
      </c>
      <c r="BS39" s="434" t="s">
        <v>948</v>
      </c>
      <c r="BT39" s="434" t="s">
        <v>948</v>
      </c>
      <c r="BU39" s="433" t="s">
        <v>948</v>
      </c>
      <c r="BV39" s="451">
        <v>25625.333333333332</v>
      </c>
      <c r="BW39" s="434">
        <v>25625.5</v>
      </c>
      <c r="BX39" s="434">
        <v>0.16666666666787933</v>
      </c>
      <c r="BY39" s="433">
        <v>6.5039804360741718E-6</v>
      </c>
    </row>
    <row r="40" spans="1:77">
      <c r="A40" s="454" t="s">
        <v>745</v>
      </c>
      <c r="B40" s="451">
        <v>19340.120636081156</v>
      </c>
      <c r="C40" s="434">
        <v>19433.321147870589</v>
      </c>
      <c r="D40" s="434">
        <v>93.200511789433222</v>
      </c>
      <c r="E40" s="433">
        <v>4.8190243247788877E-3</v>
      </c>
      <c r="F40" s="451">
        <v>92681.307692307688</v>
      </c>
      <c r="G40" s="434">
        <v>92686.307692307688</v>
      </c>
      <c r="H40" s="434">
        <v>5</v>
      </c>
      <c r="I40" s="433">
        <v>5.3948310878386401E-5</v>
      </c>
      <c r="J40" s="451">
        <v>106095</v>
      </c>
      <c r="K40" s="434">
        <v>106100</v>
      </c>
      <c r="L40" s="434">
        <v>5</v>
      </c>
      <c r="M40" s="433">
        <v>4.712757434374853E-5</v>
      </c>
      <c r="N40" s="451" t="s">
        <v>948</v>
      </c>
      <c r="O40" s="434" t="s">
        <v>948</v>
      </c>
      <c r="P40" s="434" t="s">
        <v>948</v>
      </c>
      <c r="Q40" s="433" t="s">
        <v>948</v>
      </c>
      <c r="R40" s="451">
        <v>49733.166666666664</v>
      </c>
      <c r="S40" s="434">
        <v>50886.166666666664</v>
      </c>
      <c r="T40" s="434">
        <v>1153</v>
      </c>
      <c r="U40" s="433">
        <v>2.3183723806044929E-2</v>
      </c>
      <c r="V40" s="451">
        <v>41158.75</v>
      </c>
      <c r="W40" s="434">
        <v>41163.75</v>
      </c>
      <c r="X40" s="434">
        <v>5</v>
      </c>
      <c r="Y40" s="433">
        <v>1.2148085158076959E-4</v>
      </c>
      <c r="Z40" s="451">
        <v>27846.947368421053</v>
      </c>
      <c r="AA40" s="434">
        <v>27852.052631578947</v>
      </c>
      <c r="AB40" s="434">
        <v>5.1052631578932051</v>
      </c>
      <c r="AC40" s="433">
        <v>1.8333295532718487E-4</v>
      </c>
      <c r="AD40" s="451">
        <v>40306</v>
      </c>
      <c r="AE40" s="434">
        <v>40311</v>
      </c>
      <c r="AF40" s="434">
        <v>5</v>
      </c>
      <c r="AG40" s="433">
        <v>1.2405100977521958E-4</v>
      </c>
      <c r="AH40" s="451">
        <v>49912.628205128203</v>
      </c>
      <c r="AI40" s="434">
        <v>50241.794871794875</v>
      </c>
      <c r="AJ40" s="434">
        <v>329.16666666667152</v>
      </c>
      <c r="AK40" s="433">
        <v>6.5948574239344856E-3</v>
      </c>
      <c r="AL40" s="451">
        <v>21403</v>
      </c>
      <c r="AM40" s="434">
        <v>21408</v>
      </c>
      <c r="AN40" s="434">
        <v>5</v>
      </c>
      <c r="AO40" s="433">
        <v>2.3361211045180581E-4</v>
      </c>
      <c r="AP40" s="451">
        <v>55205</v>
      </c>
      <c r="AQ40" s="434">
        <v>55210</v>
      </c>
      <c r="AR40" s="434">
        <v>5</v>
      </c>
      <c r="AS40" s="433">
        <v>9.0571506204148176E-5</v>
      </c>
      <c r="AT40" s="451">
        <v>86755</v>
      </c>
      <c r="AU40" s="434">
        <v>86760.25</v>
      </c>
      <c r="AV40" s="434">
        <v>5.25</v>
      </c>
      <c r="AW40" s="433">
        <v>6.0515244078151115E-5</v>
      </c>
      <c r="AX40" s="451" t="s">
        <v>948</v>
      </c>
      <c r="AY40" s="434" t="s">
        <v>948</v>
      </c>
      <c r="AZ40" s="434" t="s">
        <v>948</v>
      </c>
      <c r="BA40" s="433" t="s">
        <v>948</v>
      </c>
      <c r="BB40" s="451">
        <v>97067.5</v>
      </c>
      <c r="BC40" s="434">
        <v>97072.5</v>
      </c>
      <c r="BD40" s="434">
        <v>5</v>
      </c>
      <c r="BE40" s="433">
        <v>5.1510546784454119E-5</v>
      </c>
      <c r="BF40" s="451">
        <v>31760.333333333332</v>
      </c>
      <c r="BG40" s="434">
        <v>31765.111111111109</v>
      </c>
      <c r="BH40" s="434">
        <v>4.7777777777773736</v>
      </c>
      <c r="BI40" s="433">
        <v>1.5043223028024603E-4</v>
      </c>
      <c r="BJ40" s="451">
        <v>27781.857142857141</v>
      </c>
      <c r="BK40" s="434">
        <v>27830.799999999999</v>
      </c>
      <c r="BL40" s="434">
        <v>48.942857142857974</v>
      </c>
      <c r="BM40" s="433">
        <v>1.7616841412432874E-3</v>
      </c>
      <c r="BN40" s="451" t="s">
        <v>948</v>
      </c>
      <c r="BO40" s="434" t="s">
        <v>948</v>
      </c>
      <c r="BP40" s="434" t="s">
        <v>948</v>
      </c>
      <c r="BQ40" s="433" t="s">
        <v>948</v>
      </c>
      <c r="BR40" s="451" t="s">
        <v>948</v>
      </c>
      <c r="BS40" s="434" t="s">
        <v>948</v>
      </c>
      <c r="BT40" s="434" t="s">
        <v>948</v>
      </c>
      <c r="BU40" s="433" t="s">
        <v>948</v>
      </c>
      <c r="BV40" s="451">
        <v>53360.472217485374</v>
      </c>
      <c r="BW40" s="434">
        <v>53480.075294380709</v>
      </c>
      <c r="BX40" s="434">
        <v>119.60307689533511</v>
      </c>
      <c r="BY40" s="433">
        <v>2.2414171375369331E-3</v>
      </c>
    </row>
    <row r="41" spans="1:77">
      <c r="A41" s="454" t="s">
        <v>784</v>
      </c>
      <c r="B41" s="451" t="s">
        <v>948</v>
      </c>
      <c r="C41" s="434" t="s">
        <v>948</v>
      </c>
      <c r="D41" s="434" t="s">
        <v>948</v>
      </c>
      <c r="E41" s="433" t="s">
        <v>948</v>
      </c>
      <c r="F41" s="451" t="s">
        <v>948</v>
      </c>
      <c r="G41" s="434" t="s">
        <v>948</v>
      </c>
      <c r="H41" s="434" t="s">
        <v>948</v>
      </c>
      <c r="I41" s="433" t="s">
        <v>948</v>
      </c>
      <c r="J41" s="451">
        <v>75000</v>
      </c>
      <c r="K41" s="434">
        <v>75000</v>
      </c>
      <c r="L41" s="434">
        <v>0</v>
      </c>
      <c r="M41" s="433">
        <v>0</v>
      </c>
      <c r="N41" s="451" t="s">
        <v>948</v>
      </c>
      <c r="O41" s="434" t="s">
        <v>948</v>
      </c>
      <c r="P41" s="434" t="s">
        <v>948</v>
      </c>
      <c r="Q41" s="433" t="s">
        <v>948</v>
      </c>
      <c r="R41" s="451">
        <v>55512</v>
      </c>
      <c r="S41" s="434">
        <v>55512</v>
      </c>
      <c r="T41" s="434">
        <v>0</v>
      </c>
      <c r="U41" s="433">
        <v>0</v>
      </c>
      <c r="V41" s="451" t="s">
        <v>948</v>
      </c>
      <c r="W41" s="434" t="s">
        <v>948</v>
      </c>
      <c r="X41" s="434" t="s">
        <v>948</v>
      </c>
      <c r="Y41" s="433" t="s">
        <v>948</v>
      </c>
      <c r="Z41" s="451">
        <v>25180</v>
      </c>
      <c r="AA41" s="434">
        <v>25230</v>
      </c>
      <c r="AB41" s="434">
        <v>50</v>
      </c>
      <c r="AC41" s="433">
        <v>1.9857029388403494E-3</v>
      </c>
      <c r="AD41" s="451" t="s">
        <v>948</v>
      </c>
      <c r="AE41" s="434" t="s">
        <v>948</v>
      </c>
      <c r="AF41" s="434" t="s">
        <v>948</v>
      </c>
      <c r="AG41" s="433" t="s">
        <v>948</v>
      </c>
      <c r="AH41" s="451" t="s">
        <v>948</v>
      </c>
      <c r="AI41" s="434" t="s">
        <v>948</v>
      </c>
      <c r="AJ41" s="434" t="s">
        <v>948</v>
      </c>
      <c r="AK41" s="433" t="s">
        <v>948</v>
      </c>
      <c r="AL41" s="451" t="s">
        <v>948</v>
      </c>
      <c r="AM41" s="434" t="s">
        <v>948</v>
      </c>
      <c r="AN41" s="434" t="s">
        <v>948</v>
      </c>
      <c r="AO41" s="433" t="s">
        <v>948</v>
      </c>
      <c r="AP41" s="451" t="s">
        <v>948</v>
      </c>
      <c r="AQ41" s="434" t="s">
        <v>948</v>
      </c>
      <c r="AR41" s="434" t="s">
        <v>948</v>
      </c>
      <c r="AS41" s="433" t="s">
        <v>948</v>
      </c>
      <c r="AT41" s="451" t="s">
        <v>948</v>
      </c>
      <c r="AU41" s="434" t="s">
        <v>948</v>
      </c>
      <c r="AV41" s="434" t="s">
        <v>948</v>
      </c>
      <c r="AW41" s="433" t="s">
        <v>948</v>
      </c>
      <c r="AX41" s="451" t="s">
        <v>948</v>
      </c>
      <c r="AY41" s="434" t="s">
        <v>948</v>
      </c>
      <c r="AZ41" s="434" t="s">
        <v>948</v>
      </c>
      <c r="BA41" s="433" t="s">
        <v>948</v>
      </c>
      <c r="BB41" s="451" t="s">
        <v>948</v>
      </c>
      <c r="BC41" s="434" t="s">
        <v>948</v>
      </c>
      <c r="BD41" s="434" t="s">
        <v>948</v>
      </c>
      <c r="BE41" s="433" t="s">
        <v>948</v>
      </c>
      <c r="BF41" s="451" t="s">
        <v>948</v>
      </c>
      <c r="BG41" s="434" t="s">
        <v>948</v>
      </c>
      <c r="BH41" s="434" t="s">
        <v>948</v>
      </c>
      <c r="BI41" s="433" t="s">
        <v>948</v>
      </c>
      <c r="BJ41" s="451" t="s">
        <v>948</v>
      </c>
      <c r="BK41" s="434" t="s">
        <v>948</v>
      </c>
      <c r="BL41" s="434" t="s">
        <v>948</v>
      </c>
      <c r="BM41" s="433" t="s">
        <v>948</v>
      </c>
      <c r="BN41" s="451" t="s">
        <v>948</v>
      </c>
      <c r="BO41" s="434" t="s">
        <v>948</v>
      </c>
      <c r="BP41" s="434" t="s">
        <v>948</v>
      </c>
      <c r="BQ41" s="433" t="s">
        <v>948</v>
      </c>
      <c r="BR41" s="451" t="s">
        <v>948</v>
      </c>
      <c r="BS41" s="434" t="s">
        <v>948</v>
      </c>
      <c r="BT41" s="434" t="s">
        <v>948</v>
      </c>
      <c r="BU41" s="433" t="s">
        <v>948</v>
      </c>
      <c r="BV41" s="451">
        <v>51897.333333333336</v>
      </c>
      <c r="BW41" s="434">
        <v>51914</v>
      </c>
      <c r="BX41" s="434">
        <v>16.666666666664241</v>
      </c>
      <c r="BY41" s="433">
        <v>3.2114687973686974E-4</v>
      </c>
    </row>
    <row r="42" spans="1:77">
      <c r="A42" s="454" t="s">
        <v>746</v>
      </c>
      <c r="B42" s="451">
        <v>15837.513766233764</v>
      </c>
      <c r="C42" s="434">
        <v>15837.513766233764</v>
      </c>
      <c r="D42" s="434">
        <v>0</v>
      </c>
      <c r="E42" s="433">
        <v>0</v>
      </c>
      <c r="F42" s="451">
        <v>68016.846153846142</v>
      </c>
      <c r="G42" s="434">
        <v>68016.846153846142</v>
      </c>
      <c r="H42" s="434">
        <v>0</v>
      </c>
      <c r="I42" s="433">
        <v>0</v>
      </c>
      <c r="J42" s="451">
        <v>50848.09547619048</v>
      </c>
      <c r="K42" s="434">
        <v>50848.09547619048</v>
      </c>
      <c r="L42" s="434">
        <v>0</v>
      </c>
      <c r="M42" s="433">
        <v>0</v>
      </c>
      <c r="N42" s="451">
        <v>45227.875</v>
      </c>
      <c r="O42" s="434">
        <v>45227.875</v>
      </c>
      <c r="P42" s="434">
        <v>0</v>
      </c>
      <c r="Q42" s="433">
        <v>0</v>
      </c>
      <c r="R42" s="451">
        <v>51178.099035933388</v>
      </c>
      <c r="S42" s="434">
        <v>51178.099035933388</v>
      </c>
      <c r="T42" s="434">
        <v>0</v>
      </c>
      <c r="U42" s="433">
        <v>0</v>
      </c>
      <c r="V42" s="451">
        <v>32110.513333333332</v>
      </c>
      <c r="W42" s="434">
        <v>32110.513333333332</v>
      </c>
      <c r="X42" s="434">
        <v>0</v>
      </c>
      <c r="Y42" s="433">
        <v>0</v>
      </c>
      <c r="Z42" s="451">
        <v>24178.890000000003</v>
      </c>
      <c r="AA42" s="434">
        <v>24178.890000000003</v>
      </c>
      <c r="AB42" s="434">
        <v>0</v>
      </c>
      <c r="AC42" s="433">
        <v>0</v>
      </c>
      <c r="AD42" s="451" t="s">
        <v>948</v>
      </c>
      <c r="AE42" s="434" t="s">
        <v>948</v>
      </c>
      <c r="AF42" s="434" t="s">
        <v>948</v>
      </c>
      <c r="AG42" s="433" t="s">
        <v>948</v>
      </c>
      <c r="AH42" s="451">
        <v>41954.34</v>
      </c>
      <c r="AI42" s="434">
        <v>41954.34</v>
      </c>
      <c r="AJ42" s="434">
        <v>0</v>
      </c>
      <c r="AK42" s="433">
        <v>0</v>
      </c>
      <c r="AL42" s="451" t="s">
        <v>948</v>
      </c>
      <c r="AM42" s="434" t="s">
        <v>948</v>
      </c>
      <c r="AN42" s="434" t="s">
        <v>948</v>
      </c>
      <c r="AO42" s="433" t="s">
        <v>948</v>
      </c>
      <c r="AP42" s="451">
        <v>59030.369999999995</v>
      </c>
      <c r="AQ42" s="434">
        <v>59030.369999999995</v>
      </c>
      <c r="AR42" s="434">
        <v>0</v>
      </c>
      <c r="AS42" s="433">
        <v>0</v>
      </c>
      <c r="AT42" s="451">
        <v>88727.507862595419</v>
      </c>
      <c r="AU42" s="434">
        <v>88727.507862595419</v>
      </c>
      <c r="AV42" s="434">
        <v>0</v>
      </c>
      <c r="AW42" s="433">
        <v>0</v>
      </c>
      <c r="AX42" s="451" t="s">
        <v>948</v>
      </c>
      <c r="AY42" s="434" t="s">
        <v>948</v>
      </c>
      <c r="AZ42" s="434" t="s">
        <v>948</v>
      </c>
      <c r="BA42" s="433" t="s">
        <v>948</v>
      </c>
      <c r="BB42" s="451">
        <v>95578.2</v>
      </c>
      <c r="BC42" s="434">
        <v>95578.2</v>
      </c>
      <c r="BD42" s="434">
        <v>0</v>
      </c>
      <c r="BE42" s="433">
        <v>0</v>
      </c>
      <c r="BF42" s="451">
        <v>44649.99</v>
      </c>
      <c r="BG42" s="434">
        <v>44649.99</v>
      </c>
      <c r="BH42" s="434">
        <v>0</v>
      </c>
      <c r="BI42" s="433">
        <v>0</v>
      </c>
      <c r="BJ42" s="451">
        <v>24468.402000000002</v>
      </c>
      <c r="BK42" s="434">
        <v>24468.402000000002</v>
      </c>
      <c r="BL42" s="434">
        <v>0</v>
      </c>
      <c r="BM42" s="433">
        <v>0</v>
      </c>
      <c r="BN42" s="451" t="s">
        <v>948</v>
      </c>
      <c r="BO42" s="434" t="s">
        <v>948</v>
      </c>
      <c r="BP42" s="434" t="s">
        <v>948</v>
      </c>
      <c r="BQ42" s="433" t="s">
        <v>948</v>
      </c>
      <c r="BR42" s="451" t="s">
        <v>948</v>
      </c>
      <c r="BS42" s="434" t="s">
        <v>948</v>
      </c>
      <c r="BT42" s="434" t="s">
        <v>948</v>
      </c>
      <c r="BU42" s="433" t="s">
        <v>948</v>
      </c>
      <c r="BV42" s="451">
        <v>49369.741740625577</v>
      </c>
      <c r="BW42" s="434">
        <v>49369.741740625577</v>
      </c>
      <c r="BX42" s="434">
        <v>0</v>
      </c>
      <c r="BY42" s="433">
        <v>0</v>
      </c>
    </row>
    <row r="43" spans="1:77">
      <c r="A43" s="455" t="s">
        <v>785</v>
      </c>
      <c r="B43" s="451">
        <v>15663</v>
      </c>
      <c r="C43" s="434">
        <v>15664</v>
      </c>
      <c r="D43" s="434">
        <v>1</v>
      </c>
      <c r="E43" s="433">
        <v>6.3844729617570063E-5</v>
      </c>
      <c r="F43" s="451" t="s">
        <v>948</v>
      </c>
      <c r="G43" s="434" t="s">
        <v>948</v>
      </c>
      <c r="H43" s="434" t="s">
        <v>948</v>
      </c>
      <c r="I43" s="433" t="s">
        <v>948</v>
      </c>
      <c r="J43" s="451" t="s">
        <v>948</v>
      </c>
      <c r="K43" s="434" t="s">
        <v>948</v>
      </c>
      <c r="L43" s="434" t="s">
        <v>948</v>
      </c>
      <c r="M43" s="433" t="s">
        <v>948</v>
      </c>
      <c r="N43" s="451" t="s">
        <v>948</v>
      </c>
      <c r="O43" s="434" t="s">
        <v>948</v>
      </c>
      <c r="P43" s="434" t="s">
        <v>948</v>
      </c>
      <c r="Q43" s="433" t="s">
        <v>948</v>
      </c>
      <c r="R43" s="451" t="s">
        <v>948</v>
      </c>
      <c r="S43" s="434" t="s">
        <v>948</v>
      </c>
      <c r="T43" s="434" t="s">
        <v>948</v>
      </c>
      <c r="U43" s="433" t="s">
        <v>948</v>
      </c>
      <c r="V43" s="451" t="s">
        <v>948</v>
      </c>
      <c r="W43" s="434" t="s">
        <v>948</v>
      </c>
      <c r="X43" s="434" t="s">
        <v>948</v>
      </c>
      <c r="Y43" s="433" t="s">
        <v>948</v>
      </c>
      <c r="Z43" s="451">
        <v>26559.666666666668</v>
      </c>
      <c r="AA43" s="434">
        <v>26560.666666666668</v>
      </c>
      <c r="AB43" s="434">
        <v>1</v>
      </c>
      <c r="AC43" s="433">
        <v>3.7651074938189486E-5</v>
      </c>
      <c r="AD43" s="451" t="s">
        <v>948</v>
      </c>
      <c r="AE43" s="434" t="s">
        <v>948</v>
      </c>
      <c r="AF43" s="434" t="s">
        <v>948</v>
      </c>
      <c r="AG43" s="433" t="s">
        <v>948</v>
      </c>
      <c r="AH43" s="451" t="s">
        <v>948</v>
      </c>
      <c r="AI43" s="434" t="s">
        <v>948</v>
      </c>
      <c r="AJ43" s="434" t="s">
        <v>948</v>
      </c>
      <c r="AK43" s="433" t="s">
        <v>948</v>
      </c>
      <c r="AL43" s="451" t="s">
        <v>948</v>
      </c>
      <c r="AM43" s="434" t="s">
        <v>948</v>
      </c>
      <c r="AN43" s="434" t="s">
        <v>948</v>
      </c>
      <c r="AO43" s="433" t="s">
        <v>948</v>
      </c>
      <c r="AP43" s="451" t="s">
        <v>948</v>
      </c>
      <c r="AQ43" s="434" t="s">
        <v>948</v>
      </c>
      <c r="AR43" s="434" t="s">
        <v>948</v>
      </c>
      <c r="AS43" s="433" t="s">
        <v>948</v>
      </c>
      <c r="AT43" s="451" t="s">
        <v>948</v>
      </c>
      <c r="AU43" s="434" t="s">
        <v>948</v>
      </c>
      <c r="AV43" s="434" t="s">
        <v>948</v>
      </c>
      <c r="AW43" s="433" t="s">
        <v>948</v>
      </c>
      <c r="AX43" s="451" t="s">
        <v>948</v>
      </c>
      <c r="AY43" s="434" t="s">
        <v>948</v>
      </c>
      <c r="AZ43" s="434" t="s">
        <v>948</v>
      </c>
      <c r="BA43" s="433" t="s">
        <v>948</v>
      </c>
      <c r="BB43" s="451" t="s">
        <v>948</v>
      </c>
      <c r="BC43" s="434" t="s">
        <v>948</v>
      </c>
      <c r="BD43" s="434" t="s">
        <v>948</v>
      </c>
      <c r="BE43" s="433" t="s">
        <v>948</v>
      </c>
      <c r="BF43" s="451" t="s">
        <v>948</v>
      </c>
      <c r="BG43" s="434" t="s">
        <v>948</v>
      </c>
      <c r="BH43" s="434" t="s">
        <v>948</v>
      </c>
      <c r="BI43" s="433" t="s">
        <v>948</v>
      </c>
      <c r="BJ43" s="451" t="s">
        <v>948</v>
      </c>
      <c r="BK43" s="434" t="s">
        <v>948</v>
      </c>
      <c r="BL43" s="434" t="s">
        <v>948</v>
      </c>
      <c r="BM43" s="433" t="s">
        <v>948</v>
      </c>
      <c r="BN43" s="451" t="s">
        <v>948</v>
      </c>
      <c r="BO43" s="434" t="s">
        <v>948</v>
      </c>
      <c r="BP43" s="434" t="s">
        <v>948</v>
      </c>
      <c r="BQ43" s="433" t="s">
        <v>948</v>
      </c>
      <c r="BR43" s="451" t="s">
        <v>948</v>
      </c>
      <c r="BS43" s="434" t="s">
        <v>948</v>
      </c>
      <c r="BT43" s="434" t="s">
        <v>948</v>
      </c>
      <c r="BU43" s="433" t="s">
        <v>948</v>
      </c>
      <c r="BV43" s="451">
        <v>21111.333333333336</v>
      </c>
      <c r="BW43" s="434">
        <v>21112.333333333336</v>
      </c>
      <c r="BX43" s="434">
        <v>1</v>
      </c>
      <c r="BY43" s="433">
        <v>4.7367922442921651E-5</v>
      </c>
    </row>
    <row r="44" spans="1:77" s="474" customFormat="1" ht="17.25">
      <c r="A44" s="470" t="s">
        <v>926</v>
      </c>
      <c r="B44" s="471">
        <v>31500.513766233766</v>
      </c>
      <c r="C44" s="472">
        <v>31501.513766233766</v>
      </c>
      <c r="D44" s="472">
        <v>1</v>
      </c>
      <c r="E44" s="476">
        <v>3.1745513975455426E-5</v>
      </c>
      <c r="F44" s="471">
        <v>68016.846153846142</v>
      </c>
      <c r="G44" s="472">
        <v>68016.846153846142</v>
      </c>
      <c r="H44" s="472">
        <v>0</v>
      </c>
      <c r="I44" s="476">
        <v>0</v>
      </c>
      <c r="J44" s="471">
        <v>50848.09547619048</v>
      </c>
      <c r="K44" s="472">
        <v>50848.09547619048</v>
      </c>
      <c r="L44" s="472">
        <v>0</v>
      </c>
      <c r="M44" s="476">
        <v>0</v>
      </c>
      <c r="N44" s="471">
        <v>45227.875</v>
      </c>
      <c r="O44" s="472">
        <v>45227.875</v>
      </c>
      <c r="P44" s="472">
        <v>0</v>
      </c>
      <c r="Q44" s="476">
        <v>0</v>
      </c>
      <c r="R44" s="471">
        <v>51178.099035933388</v>
      </c>
      <c r="S44" s="472">
        <v>51178.099035933388</v>
      </c>
      <c r="T44" s="472">
        <v>0</v>
      </c>
      <c r="U44" s="476">
        <v>0</v>
      </c>
      <c r="V44" s="471">
        <v>32110.513333333332</v>
      </c>
      <c r="W44" s="472">
        <v>32110.513333333332</v>
      </c>
      <c r="X44" s="472">
        <v>0</v>
      </c>
      <c r="Y44" s="476">
        <v>0</v>
      </c>
      <c r="Z44" s="471">
        <v>50738.556666666671</v>
      </c>
      <c r="AA44" s="472">
        <v>50739.556666666671</v>
      </c>
      <c r="AB44" s="472">
        <v>1</v>
      </c>
      <c r="AC44" s="473">
        <v>1.9708877541977115E-5</v>
      </c>
      <c r="AD44" s="471">
        <v>0</v>
      </c>
      <c r="AE44" s="472">
        <v>0</v>
      </c>
      <c r="AF44" s="472" t="s">
        <v>948</v>
      </c>
      <c r="AG44" s="473" t="s">
        <v>948</v>
      </c>
      <c r="AH44" s="471">
        <v>41954.34</v>
      </c>
      <c r="AI44" s="472">
        <v>41954.34</v>
      </c>
      <c r="AJ44" s="472">
        <v>0</v>
      </c>
      <c r="AK44" s="473">
        <v>0</v>
      </c>
      <c r="AL44" s="471">
        <v>0</v>
      </c>
      <c r="AM44" s="472">
        <v>0</v>
      </c>
      <c r="AN44" s="472" t="s">
        <v>948</v>
      </c>
      <c r="AO44" s="473" t="s">
        <v>948</v>
      </c>
      <c r="AP44" s="471">
        <v>59030.369999999995</v>
      </c>
      <c r="AQ44" s="472">
        <v>59030.369999999995</v>
      </c>
      <c r="AR44" s="472">
        <v>0</v>
      </c>
      <c r="AS44" s="473">
        <v>0</v>
      </c>
      <c r="AT44" s="471">
        <v>88727.507862595419</v>
      </c>
      <c r="AU44" s="472">
        <v>88727.507862595419</v>
      </c>
      <c r="AV44" s="472">
        <v>0</v>
      </c>
      <c r="AW44" s="473">
        <v>0</v>
      </c>
      <c r="AX44" s="471">
        <v>0</v>
      </c>
      <c r="AY44" s="472">
        <v>0</v>
      </c>
      <c r="AZ44" s="472" t="s">
        <v>948</v>
      </c>
      <c r="BA44" s="473" t="s">
        <v>948</v>
      </c>
      <c r="BB44" s="471">
        <v>95578.2</v>
      </c>
      <c r="BC44" s="472">
        <v>95578.2</v>
      </c>
      <c r="BD44" s="472">
        <v>0</v>
      </c>
      <c r="BE44" s="473">
        <v>0</v>
      </c>
      <c r="BF44" s="471">
        <v>44649.99</v>
      </c>
      <c r="BG44" s="472">
        <v>44649.99</v>
      </c>
      <c r="BH44" s="472">
        <v>0</v>
      </c>
      <c r="BI44" s="473">
        <v>0</v>
      </c>
      <c r="BJ44" s="471">
        <v>24468.402000000002</v>
      </c>
      <c r="BK44" s="472">
        <v>24468.402000000002</v>
      </c>
      <c r="BL44" s="472">
        <v>0</v>
      </c>
      <c r="BM44" s="473">
        <v>0</v>
      </c>
      <c r="BN44" s="471">
        <v>0</v>
      </c>
      <c r="BO44" s="472">
        <v>0</v>
      </c>
      <c r="BP44" s="472" t="s">
        <v>948</v>
      </c>
      <c r="BQ44" s="473" t="s">
        <v>948</v>
      </c>
      <c r="BR44" s="471">
        <v>0</v>
      </c>
      <c r="BS44" s="472">
        <v>0</v>
      </c>
      <c r="BT44" s="472" t="s">
        <v>948</v>
      </c>
      <c r="BU44" s="473" t="s">
        <v>948</v>
      </c>
      <c r="BV44" s="471">
        <v>70481.075073958913</v>
      </c>
      <c r="BW44" s="472">
        <v>70482.075073958913</v>
      </c>
      <c r="BX44" s="472">
        <v>1</v>
      </c>
      <c r="BY44" s="473">
        <v>1.4188205826183209E-5</v>
      </c>
    </row>
    <row r="45" spans="1:77">
      <c r="A45" s="456" t="s">
        <v>747</v>
      </c>
      <c r="B45" s="451">
        <v>14964.512195121952</v>
      </c>
      <c r="C45" s="434">
        <v>14964.512195121952</v>
      </c>
      <c r="D45" s="434">
        <v>0</v>
      </c>
      <c r="E45" s="433">
        <v>0</v>
      </c>
      <c r="F45" s="451">
        <v>66545.28571428571</v>
      </c>
      <c r="G45" s="434">
        <v>66545.28571428571</v>
      </c>
      <c r="H45" s="434">
        <v>0</v>
      </c>
      <c r="I45" s="433">
        <v>0</v>
      </c>
      <c r="J45" s="451">
        <v>71000</v>
      </c>
      <c r="K45" s="434">
        <v>71000</v>
      </c>
      <c r="L45" s="434">
        <v>0</v>
      </c>
      <c r="M45" s="433">
        <v>0</v>
      </c>
      <c r="N45" s="451">
        <v>51797.5</v>
      </c>
      <c r="O45" s="434">
        <v>51797.5</v>
      </c>
      <c r="P45" s="434">
        <v>0</v>
      </c>
      <c r="Q45" s="433">
        <v>0</v>
      </c>
      <c r="R45" s="451">
        <v>53784.333333333336</v>
      </c>
      <c r="S45" s="434">
        <v>53784.333333333336</v>
      </c>
      <c r="T45" s="434">
        <v>0</v>
      </c>
      <c r="U45" s="433">
        <v>0</v>
      </c>
      <c r="V45" s="451">
        <v>42617.5</v>
      </c>
      <c r="W45" s="434">
        <v>42617.5</v>
      </c>
      <c r="X45" s="434">
        <v>0</v>
      </c>
      <c r="Y45" s="433">
        <v>0</v>
      </c>
      <c r="Z45" s="451">
        <v>21110.5</v>
      </c>
      <c r="AA45" s="434">
        <v>21110.5</v>
      </c>
      <c r="AB45" s="434">
        <v>0</v>
      </c>
      <c r="AC45" s="433">
        <v>0</v>
      </c>
      <c r="AD45" s="451">
        <v>15577.8</v>
      </c>
      <c r="AE45" s="434">
        <v>15577.8</v>
      </c>
      <c r="AF45" s="434">
        <v>0</v>
      </c>
      <c r="AG45" s="433">
        <v>0</v>
      </c>
      <c r="AH45" s="451" t="s">
        <v>948</v>
      </c>
      <c r="AI45" s="434" t="s">
        <v>948</v>
      </c>
      <c r="AJ45" s="434" t="s">
        <v>948</v>
      </c>
      <c r="AK45" s="433" t="s">
        <v>948</v>
      </c>
      <c r="AL45" s="451" t="s">
        <v>948</v>
      </c>
      <c r="AM45" s="434" t="s">
        <v>948</v>
      </c>
      <c r="AN45" s="434" t="s">
        <v>948</v>
      </c>
      <c r="AO45" s="433" t="s">
        <v>948</v>
      </c>
      <c r="AP45" s="451">
        <v>44711.6</v>
      </c>
      <c r="AQ45" s="434">
        <v>44711.6</v>
      </c>
      <c r="AR45" s="434">
        <v>0</v>
      </c>
      <c r="AS45" s="433">
        <v>0</v>
      </c>
      <c r="AT45" s="451">
        <v>80333.333333333328</v>
      </c>
      <c r="AU45" s="434">
        <v>80333.333333333328</v>
      </c>
      <c r="AV45" s="434">
        <v>0</v>
      </c>
      <c r="AW45" s="433">
        <v>0</v>
      </c>
      <c r="AX45" s="451">
        <v>74666.666666666672</v>
      </c>
      <c r="AY45" s="434">
        <v>74666.666666666672</v>
      </c>
      <c r="AZ45" s="434">
        <v>0</v>
      </c>
      <c r="BA45" s="433">
        <v>0</v>
      </c>
      <c r="BB45" s="451">
        <v>92700</v>
      </c>
      <c r="BC45" s="434">
        <v>92700</v>
      </c>
      <c r="BD45" s="434">
        <v>0</v>
      </c>
      <c r="BE45" s="433">
        <v>0</v>
      </c>
      <c r="BF45" s="451">
        <v>31161.555555555555</v>
      </c>
      <c r="BG45" s="434">
        <v>31161.555555555555</v>
      </c>
      <c r="BH45" s="434">
        <v>0</v>
      </c>
      <c r="BI45" s="433">
        <v>0</v>
      </c>
      <c r="BJ45" s="451">
        <v>19605.796875</v>
      </c>
      <c r="BK45" s="434">
        <v>19605.796875</v>
      </c>
      <c r="BL45" s="434">
        <v>0</v>
      </c>
      <c r="BM45" s="433">
        <v>0</v>
      </c>
      <c r="BN45" s="451">
        <v>41135.5</v>
      </c>
      <c r="BO45" s="434">
        <v>41135.5</v>
      </c>
      <c r="BP45" s="434">
        <v>0</v>
      </c>
      <c r="BQ45" s="433">
        <v>0</v>
      </c>
      <c r="BR45" s="451">
        <v>60000</v>
      </c>
      <c r="BS45" s="434">
        <v>60000</v>
      </c>
      <c r="BT45" s="434">
        <v>0</v>
      </c>
      <c r="BU45" s="433">
        <v>0</v>
      </c>
      <c r="BV45" s="451">
        <v>48856.992729581027</v>
      </c>
      <c r="BW45" s="434">
        <v>48856.992729581027</v>
      </c>
      <c r="BX45" s="434">
        <v>0</v>
      </c>
      <c r="BY45" s="433">
        <v>0</v>
      </c>
    </row>
    <row r="46" spans="1:77">
      <c r="A46" s="454" t="s">
        <v>748</v>
      </c>
      <c r="B46" s="451">
        <v>14796.542857142857</v>
      </c>
      <c r="C46" s="434">
        <v>14796.542857142857</v>
      </c>
      <c r="D46" s="434">
        <v>0</v>
      </c>
      <c r="E46" s="433">
        <v>0</v>
      </c>
      <c r="F46" s="451">
        <v>73749.666666666672</v>
      </c>
      <c r="G46" s="434">
        <v>73749.666666666672</v>
      </c>
      <c r="H46" s="434">
        <v>0</v>
      </c>
      <c r="I46" s="433">
        <v>0</v>
      </c>
      <c r="J46" s="451">
        <v>73071.860465116275</v>
      </c>
      <c r="K46" s="434">
        <v>73536.976744186046</v>
      </c>
      <c r="L46" s="434">
        <v>465.11627906977083</v>
      </c>
      <c r="M46" s="433">
        <v>6.3651900486619249E-3</v>
      </c>
      <c r="N46" s="451">
        <v>56697.2</v>
      </c>
      <c r="O46" s="434">
        <v>56697.2</v>
      </c>
      <c r="P46" s="434">
        <v>0</v>
      </c>
      <c r="Q46" s="433">
        <v>0</v>
      </c>
      <c r="R46" s="451">
        <v>46786.888888888891</v>
      </c>
      <c r="S46" s="434">
        <v>46786.888888888891</v>
      </c>
      <c r="T46" s="434">
        <v>0</v>
      </c>
      <c r="U46" s="433">
        <v>0</v>
      </c>
      <c r="V46" s="451">
        <v>48866</v>
      </c>
      <c r="W46" s="434">
        <v>48866</v>
      </c>
      <c r="X46" s="434">
        <v>0</v>
      </c>
      <c r="Y46" s="433">
        <v>0</v>
      </c>
      <c r="Z46" s="451">
        <v>24258.81818181818</v>
      </c>
      <c r="AA46" s="434">
        <v>24258.81818181818</v>
      </c>
      <c r="AB46" s="434">
        <v>0</v>
      </c>
      <c r="AC46" s="433">
        <v>0</v>
      </c>
      <c r="AD46" s="451">
        <v>16515</v>
      </c>
      <c r="AE46" s="434">
        <v>16515</v>
      </c>
      <c r="AF46" s="434">
        <v>0</v>
      </c>
      <c r="AG46" s="433">
        <v>0</v>
      </c>
      <c r="AH46" s="451">
        <v>63528.679817905919</v>
      </c>
      <c r="AI46" s="434">
        <v>63528.679817905919</v>
      </c>
      <c r="AJ46" s="434">
        <v>0</v>
      </c>
      <c r="AK46" s="433">
        <v>0</v>
      </c>
      <c r="AL46" s="451" t="s">
        <v>948</v>
      </c>
      <c r="AM46" s="434" t="s">
        <v>948</v>
      </c>
      <c r="AN46" s="434" t="s">
        <v>948</v>
      </c>
      <c r="AO46" s="433" t="s">
        <v>948</v>
      </c>
      <c r="AP46" s="451">
        <v>49727.25</v>
      </c>
      <c r="AQ46" s="434">
        <v>49727.25</v>
      </c>
      <c r="AR46" s="434">
        <v>0</v>
      </c>
      <c r="AS46" s="433">
        <v>0</v>
      </c>
      <c r="AT46" s="451">
        <v>80585.135135135133</v>
      </c>
      <c r="AU46" s="434">
        <v>83017.567567567559</v>
      </c>
      <c r="AV46" s="434">
        <v>2432.4324324324261</v>
      </c>
      <c r="AW46" s="433">
        <v>3.0184629315982685E-2</v>
      </c>
      <c r="AX46" s="451">
        <v>46673.5</v>
      </c>
      <c r="AY46" s="434">
        <v>46673.5</v>
      </c>
      <c r="AZ46" s="434">
        <v>0</v>
      </c>
      <c r="BA46" s="433">
        <v>0</v>
      </c>
      <c r="BB46" s="451">
        <v>75000</v>
      </c>
      <c r="BC46" s="434">
        <v>75000</v>
      </c>
      <c r="BD46" s="434">
        <v>0</v>
      </c>
      <c r="BE46" s="433">
        <v>0</v>
      </c>
      <c r="BF46" s="451">
        <v>43531.5</v>
      </c>
      <c r="BG46" s="434">
        <v>43531.5</v>
      </c>
      <c r="BH46" s="434">
        <v>0</v>
      </c>
      <c r="BI46" s="433">
        <v>0</v>
      </c>
      <c r="BJ46" s="451">
        <v>20784.273972602739</v>
      </c>
      <c r="BK46" s="434">
        <v>20784.273972602739</v>
      </c>
      <c r="BL46" s="434">
        <v>0</v>
      </c>
      <c r="BM46" s="433">
        <v>0</v>
      </c>
      <c r="BN46" s="451" t="s">
        <v>948</v>
      </c>
      <c r="BO46" s="434" t="s">
        <v>948</v>
      </c>
      <c r="BP46" s="434" t="s">
        <v>948</v>
      </c>
      <c r="BQ46" s="433" t="s">
        <v>948</v>
      </c>
      <c r="BR46" s="451" t="s">
        <v>948</v>
      </c>
      <c r="BS46" s="434" t="s">
        <v>948</v>
      </c>
      <c r="BT46" s="434" t="s">
        <v>948</v>
      </c>
      <c r="BU46" s="433" t="s">
        <v>948</v>
      </c>
      <c r="BV46" s="451">
        <v>48971.487732351779</v>
      </c>
      <c r="BW46" s="434">
        <v>49164.657646451931</v>
      </c>
      <c r="BX46" s="434">
        <v>193.1699141001518</v>
      </c>
      <c r="BY46" s="433">
        <v>3.9445384047938356E-3</v>
      </c>
    </row>
    <row r="47" spans="1:77">
      <c r="A47" s="454" t="s">
        <v>749</v>
      </c>
      <c r="B47" s="451">
        <v>14193.5</v>
      </c>
      <c r="C47" s="434">
        <v>14194.5</v>
      </c>
      <c r="D47" s="434">
        <v>1</v>
      </c>
      <c r="E47" s="433">
        <v>7.0454785641314686E-5</v>
      </c>
      <c r="F47" s="451" t="s">
        <v>948</v>
      </c>
      <c r="G47" s="434" t="s">
        <v>948</v>
      </c>
      <c r="H47" s="434" t="s">
        <v>948</v>
      </c>
      <c r="I47" s="433" t="s">
        <v>948</v>
      </c>
      <c r="J47" s="451">
        <v>65789</v>
      </c>
      <c r="K47" s="434">
        <v>65790</v>
      </c>
      <c r="L47" s="434">
        <v>1</v>
      </c>
      <c r="M47" s="433">
        <v>1.5200109440787973E-5</v>
      </c>
      <c r="N47" s="451" t="s">
        <v>948</v>
      </c>
      <c r="O47" s="434" t="s">
        <v>948</v>
      </c>
      <c r="P47" s="434" t="s">
        <v>948</v>
      </c>
      <c r="Q47" s="433" t="s">
        <v>948</v>
      </c>
      <c r="R47" s="451">
        <v>44570</v>
      </c>
      <c r="S47" s="434">
        <v>44571</v>
      </c>
      <c r="T47" s="434">
        <v>1</v>
      </c>
      <c r="U47" s="433">
        <v>2.2436616558223018E-5</v>
      </c>
      <c r="V47" s="451">
        <v>42638</v>
      </c>
      <c r="W47" s="434">
        <v>42639</v>
      </c>
      <c r="X47" s="434">
        <v>1</v>
      </c>
      <c r="Y47" s="433">
        <v>2.3453257657488624E-5</v>
      </c>
      <c r="Z47" s="451">
        <v>19012.25</v>
      </c>
      <c r="AA47" s="434">
        <v>19013.25</v>
      </c>
      <c r="AB47" s="434">
        <v>1</v>
      </c>
      <c r="AC47" s="433">
        <v>5.2597667293455536E-5</v>
      </c>
      <c r="AD47" s="451" t="s">
        <v>948</v>
      </c>
      <c r="AE47" s="434" t="s">
        <v>948</v>
      </c>
      <c r="AF47" s="434" t="s">
        <v>948</v>
      </c>
      <c r="AG47" s="433" t="s">
        <v>948</v>
      </c>
      <c r="AH47" s="451">
        <v>66709.340659340669</v>
      </c>
      <c r="AI47" s="434">
        <v>66710.439560439569</v>
      </c>
      <c r="AJ47" s="434">
        <v>1.0989010988996597</v>
      </c>
      <c r="AK47" s="433">
        <v>1.6472971971216614E-5</v>
      </c>
      <c r="AL47" s="451" t="s">
        <v>948</v>
      </c>
      <c r="AM47" s="434" t="s">
        <v>948</v>
      </c>
      <c r="AN47" s="434" t="s">
        <v>948</v>
      </c>
      <c r="AO47" s="433" t="s">
        <v>948</v>
      </c>
      <c r="AP47" s="451" t="s">
        <v>948</v>
      </c>
      <c r="AQ47" s="434" t="s">
        <v>948</v>
      </c>
      <c r="AR47" s="434" t="s">
        <v>948</v>
      </c>
      <c r="AS47" s="433" t="s">
        <v>948</v>
      </c>
      <c r="AT47" s="451" t="s">
        <v>948</v>
      </c>
      <c r="AU47" s="434" t="s">
        <v>948</v>
      </c>
      <c r="AV47" s="434" t="s">
        <v>948</v>
      </c>
      <c r="AW47" s="433" t="s">
        <v>948</v>
      </c>
      <c r="AX47" s="451" t="s">
        <v>948</v>
      </c>
      <c r="AY47" s="434" t="s">
        <v>948</v>
      </c>
      <c r="AZ47" s="434" t="s">
        <v>948</v>
      </c>
      <c r="BA47" s="433" t="s">
        <v>948</v>
      </c>
      <c r="BB47" s="451">
        <v>60854</v>
      </c>
      <c r="BC47" s="434">
        <v>60855</v>
      </c>
      <c r="BD47" s="434">
        <v>1</v>
      </c>
      <c r="BE47" s="433">
        <v>1.6432773523515299E-5</v>
      </c>
      <c r="BF47" s="451">
        <v>47456</v>
      </c>
      <c r="BG47" s="434">
        <v>47457</v>
      </c>
      <c r="BH47" s="434">
        <v>1</v>
      </c>
      <c r="BI47" s="433">
        <v>2.1072151045178692E-5</v>
      </c>
      <c r="BJ47" s="451">
        <v>20675.571428571428</v>
      </c>
      <c r="BK47" s="434">
        <v>20676.571428571428</v>
      </c>
      <c r="BL47" s="434">
        <v>1</v>
      </c>
      <c r="BM47" s="433">
        <v>4.8366256935375771E-5</v>
      </c>
      <c r="BN47" s="451" t="s">
        <v>948</v>
      </c>
      <c r="BO47" s="434" t="s">
        <v>948</v>
      </c>
      <c r="BP47" s="434" t="s">
        <v>948</v>
      </c>
      <c r="BQ47" s="433" t="s">
        <v>948</v>
      </c>
      <c r="BR47" s="451" t="s">
        <v>948</v>
      </c>
      <c r="BS47" s="434" t="s">
        <v>948</v>
      </c>
      <c r="BT47" s="434" t="s">
        <v>948</v>
      </c>
      <c r="BU47" s="433" t="s">
        <v>948</v>
      </c>
      <c r="BV47" s="451">
        <v>42433.073565323568</v>
      </c>
      <c r="BW47" s="434">
        <v>42434.084554334549</v>
      </c>
      <c r="BX47" s="434">
        <v>1.0109890109815751</v>
      </c>
      <c r="BY47" s="433">
        <v>2.3825495681457265E-5</v>
      </c>
    </row>
    <row r="48" spans="1:77">
      <c r="A48" s="454" t="s">
        <v>786</v>
      </c>
      <c r="B48" s="451" t="s">
        <v>948</v>
      </c>
      <c r="C48" s="434" t="s">
        <v>948</v>
      </c>
      <c r="D48" s="434" t="s">
        <v>948</v>
      </c>
      <c r="E48" s="433" t="s">
        <v>948</v>
      </c>
      <c r="F48" s="451" t="s">
        <v>948</v>
      </c>
      <c r="G48" s="434" t="s">
        <v>948</v>
      </c>
      <c r="H48" s="434" t="s">
        <v>948</v>
      </c>
      <c r="I48" s="433" t="s">
        <v>948</v>
      </c>
      <c r="J48" s="451" t="s">
        <v>948</v>
      </c>
      <c r="K48" s="434" t="s">
        <v>948</v>
      </c>
      <c r="L48" s="434" t="s">
        <v>948</v>
      </c>
      <c r="M48" s="433" t="s">
        <v>948</v>
      </c>
      <c r="N48" s="451" t="s">
        <v>948</v>
      </c>
      <c r="O48" s="434" t="s">
        <v>948</v>
      </c>
      <c r="P48" s="434" t="s">
        <v>948</v>
      </c>
      <c r="Q48" s="433" t="s">
        <v>948</v>
      </c>
      <c r="R48" s="451">
        <v>92601.666666666672</v>
      </c>
      <c r="S48" s="434">
        <v>92601.666666666672</v>
      </c>
      <c r="T48" s="434">
        <v>0</v>
      </c>
      <c r="U48" s="433">
        <v>0</v>
      </c>
      <c r="V48" s="451" t="s">
        <v>948</v>
      </c>
      <c r="W48" s="434" t="s">
        <v>948</v>
      </c>
      <c r="X48" s="434" t="s">
        <v>948</v>
      </c>
      <c r="Y48" s="433" t="s">
        <v>948</v>
      </c>
      <c r="Z48" s="451">
        <v>40770</v>
      </c>
      <c r="AA48" s="434">
        <v>40770</v>
      </c>
      <c r="AB48" s="434">
        <v>0</v>
      </c>
      <c r="AC48" s="433">
        <v>0</v>
      </c>
      <c r="AD48" s="451" t="s">
        <v>948</v>
      </c>
      <c r="AE48" s="434" t="s">
        <v>948</v>
      </c>
      <c r="AF48" s="434" t="s">
        <v>948</v>
      </c>
      <c r="AG48" s="433" t="s">
        <v>948</v>
      </c>
      <c r="AH48" s="451" t="s">
        <v>948</v>
      </c>
      <c r="AI48" s="434" t="s">
        <v>948</v>
      </c>
      <c r="AJ48" s="434" t="s">
        <v>948</v>
      </c>
      <c r="AK48" s="433" t="s">
        <v>948</v>
      </c>
      <c r="AL48" s="451" t="s">
        <v>948</v>
      </c>
      <c r="AM48" s="434" t="s">
        <v>948</v>
      </c>
      <c r="AN48" s="434" t="s">
        <v>948</v>
      </c>
      <c r="AO48" s="433" t="s">
        <v>948</v>
      </c>
      <c r="AP48" s="451" t="s">
        <v>948</v>
      </c>
      <c r="AQ48" s="434" t="s">
        <v>948</v>
      </c>
      <c r="AR48" s="434" t="s">
        <v>948</v>
      </c>
      <c r="AS48" s="433" t="s">
        <v>948</v>
      </c>
      <c r="AT48" s="451" t="s">
        <v>948</v>
      </c>
      <c r="AU48" s="434" t="s">
        <v>948</v>
      </c>
      <c r="AV48" s="434" t="s">
        <v>948</v>
      </c>
      <c r="AW48" s="433" t="s">
        <v>948</v>
      </c>
      <c r="AX48" s="451" t="s">
        <v>948</v>
      </c>
      <c r="AY48" s="434" t="s">
        <v>948</v>
      </c>
      <c r="AZ48" s="434" t="s">
        <v>948</v>
      </c>
      <c r="BA48" s="433" t="s">
        <v>948</v>
      </c>
      <c r="BB48" s="451" t="s">
        <v>948</v>
      </c>
      <c r="BC48" s="434" t="s">
        <v>948</v>
      </c>
      <c r="BD48" s="434" t="s">
        <v>948</v>
      </c>
      <c r="BE48" s="433" t="s">
        <v>948</v>
      </c>
      <c r="BF48" s="451" t="s">
        <v>948</v>
      </c>
      <c r="BG48" s="434" t="s">
        <v>948</v>
      </c>
      <c r="BH48" s="434" t="s">
        <v>948</v>
      </c>
      <c r="BI48" s="433" t="s">
        <v>948</v>
      </c>
      <c r="BJ48" s="451" t="s">
        <v>948</v>
      </c>
      <c r="BK48" s="434" t="s">
        <v>948</v>
      </c>
      <c r="BL48" s="434" t="s">
        <v>948</v>
      </c>
      <c r="BM48" s="433" t="s">
        <v>948</v>
      </c>
      <c r="BN48" s="451">
        <v>53811.904761904763</v>
      </c>
      <c r="BO48" s="434">
        <v>53811.904761904763</v>
      </c>
      <c r="BP48" s="434">
        <v>0</v>
      </c>
      <c r="BQ48" s="433">
        <v>0</v>
      </c>
      <c r="BR48" s="451" t="s">
        <v>948</v>
      </c>
      <c r="BS48" s="434" t="s">
        <v>948</v>
      </c>
      <c r="BT48" s="434" t="s">
        <v>948</v>
      </c>
      <c r="BU48" s="433" t="s">
        <v>948</v>
      </c>
      <c r="BV48" s="451">
        <v>62394.523809523816</v>
      </c>
      <c r="BW48" s="434">
        <v>62394.523809523816</v>
      </c>
      <c r="BX48" s="434">
        <v>0</v>
      </c>
      <c r="BY48" s="433">
        <v>0</v>
      </c>
    </row>
    <row r="49" spans="1:77">
      <c r="A49" s="454" t="s">
        <v>750</v>
      </c>
      <c r="B49" s="451">
        <v>22475.991791044777</v>
      </c>
      <c r="C49" s="434">
        <v>22475.991791044777</v>
      </c>
      <c r="D49" s="434">
        <v>0</v>
      </c>
      <c r="E49" s="433">
        <v>0</v>
      </c>
      <c r="F49" s="451">
        <v>94073.125652173912</v>
      </c>
      <c r="G49" s="434">
        <v>94073.125652173912</v>
      </c>
      <c r="H49" s="434">
        <v>0</v>
      </c>
      <c r="I49" s="433">
        <v>0</v>
      </c>
      <c r="J49" s="451">
        <v>108550</v>
      </c>
      <c r="K49" s="434">
        <v>108550</v>
      </c>
      <c r="L49" s="434">
        <v>0</v>
      </c>
      <c r="M49" s="433">
        <v>0</v>
      </c>
      <c r="N49" s="451">
        <v>69283.333333333328</v>
      </c>
      <c r="O49" s="434">
        <v>69284.333333333328</v>
      </c>
      <c r="P49" s="434">
        <v>1</v>
      </c>
      <c r="Q49" s="433">
        <v>1.4433485686793362E-5</v>
      </c>
      <c r="R49" s="451">
        <v>61425</v>
      </c>
      <c r="S49" s="434">
        <v>61426</v>
      </c>
      <c r="T49" s="434">
        <v>1</v>
      </c>
      <c r="U49" s="433">
        <v>1.6280016280016279E-5</v>
      </c>
      <c r="V49" s="451">
        <v>55331.3125</v>
      </c>
      <c r="W49" s="434">
        <v>55331.375</v>
      </c>
      <c r="X49" s="434">
        <v>6.25E-2</v>
      </c>
      <c r="Y49" s="433">
        <v>1.1295593250205296E-6</v>
      </c>
      <c r="Z49" s="451">
        <v>31905.367045454543</v>
      </c>
      <c r="AA49" s="434">
        <v>31905.367045454543</v>
      </c>
      <c r="AB49" s="434">
        <v>0</v>
      </c>
      <c r="AC49" s="433">
        <v>0</v>
      </c>
      <c r="AD49" s="451">
        <v>30145.542857142857</v>
      </c>
      <c r="AE49" s="434">
        <v>30145.685714285712</v>
      </c>
      <c r="AF49" s="434">
        <v>0.14285714285506401</v>
      </c>
      <c r="AG49" s="433">
        <v>4.7389142578075892E-6</v>
      </c>
      <c r="AH49" s="451">
        <v>64593.884758364322</v>
      </c>
      <c r="AI49" s="434">
        <v>64595.345724907071</v>
      </c>
      <c r="AJ49" s="434">
        <v>1.4609665427487926</v>
      </c>
      <c r="AK49" s="433">
        <v>2.261772222268472E-5</v>
      </c>
      <c r="AL49" s="451" t="s">
        <v>948</v>
      </c>
      <c r="AM49" s="434" t="s">
        <v>948</v>
      </c>
      <c r="AN49" s="434" t="s">
        <v>948</v>
      </c>
      <c r="AO49" s="433" t="s">
        <v>948</v>
      </c>
      <c r="AP49" s="451">
        <v>31894.273529411767</v>
      </c>
      <c r="AQ49" s="434">
        <v>31894.273529411767</v>
      </c>
      <c r="AR49" s="434">
        <v>0</v>
      </c>
      <c r="AS49" s="433">
        <v>0</v>
      </c>
      <c r="AT49" s="451">
        <v>120863.33333333333</v>
      </c>
      <c r="AU49" s="434">
        <v>120863.33333333333</v>
      </c>
      <c r="AV49" s="434">
        <v>0</v>
      </c>
      <c r="AW49" s="433">
        <v>0</v>
      </c>
      <c r="AX49" s="451" t="s">
        <v>948</v>
      </c>
      <c r="AY49" s="434" t="s">
        <v>948</v>
      </c>
      <c r="AZ49" s="434" t="s">
        <v>948</v>
      </c>
      <c r="BA49" s="433" t="s">
        <v>948</v>
      </c>
      <c r="BB49" s="451">
        <v>120190</v>
      </c>
      <c r="BC49" s="434">
        <v>120190</v>
      </c>
      <c r="BD49" s="434">
        <v>0</v>
      </c>
      <c r="BE49" s="433">
        <v>0</v>
      </c>
      <c r="BF49" s="451">
        <v>43056.275000000001</v>
      </c>
      <c r="BG49" s="434">
        <v>43056.275000000001</v>
      </c>
      <c r="BH49" s="434">
        <v>0</v>
      </c>
      <c r="BI49" s="433">
        <v>0</v>
      </c>
      <c r="BJ49" s="451">
        <v>40755.353725490197</v>
      </c>
      <c r="BK49" s="434">
        <v>40755.353725490197</v>
      </c>
      <c r="BL49" s="434">
        <v>0</v>
      </c>
      <c r="BM49" s="433">
        <v>0</v>
      </c>
      <c r="BN49" s="451">
        <v>62633.75</v>
      </c>
      <c r="BO49" s="434">
        <v>62634.5</v>
      </c>
      <c r="BP49" s="434">
        <v>0.75</v>
      </c>
      <c r="BQ49" s="433">
        <v>1.1974374837847008E-5</v>
      </c>
      <c r="BR49" s="451">
        <v>60600</v>
      </c>
      <c r="BS49" s="434">
        <v>60600</v>
      </c>
      <c r="BT49" s="434">
        <v>0</v>
      </c>
      <c r="BU49" s="433">
        <v>0</v>
      </c>
      <c r="BV49" s="451">
        <v>63611.03397035932</v>
      </c>
      <c r="BW49" s="434">
        <v>63611.309990589667</v>
      </c>
      <c r="BX49" s="434">
        <v>0.2760202303470578</v>
      </c>
      <c r="BY49" s="433">
        <v>4.339187922580763E-6</v>
      </c>
    </row>
    <row r="50" spans="1:77">
      <c r="A50" s="455" t="s">
        <v>787</v>
      </c>
      <c r="B50" s="451">
        <v>23780.48</v>
      </c>
      <c r="C50" s="434">
        <v>25000</v>
      </c>
      <c r="D50" s="434">
        <v>1219.5200000000004</v>
      </c>
      <c r="E50" s="433">
        <v>5.1282396318324965E-2</v>
      </c>
      <c r="F50" s="451" t="s">
        <v>948</v>
      </c>
      <c r="G50" s="434" t="s">
        <v>948</v>
      </c>
      <c r="H50" s="434" t="s">
        <v>948</v>
      </c>
      <c r="I50" s="433" t="s">
        <v>948</v>
      </c>
      <c r="J50" s="451" t="s">
        <v>948</v>
      </c>
      <c r="K50" s="434" t="s">
        <v>948</v>
      </c>
      <c r="L50" s="434" t="s">
        <v>948</v>
      </c>
      <c r="M50" s="433" t="s">
        <v>948</v>
      </c>
      <c r="N50" s="451" t="s">
        <v>948</v>
      </c>
      <c r="O50" s="434" t="s">
        <v>948</v>
      </c>
      <c r="P50" s="434" t="s">
        <v>948</v>
      </c>
      <c r="Q50" s="433" t="s">
        <v>948</v>
      </c>
      <c r="R50" s="451" t="s">
        <v>948</v>
      </c>
      <c r="S50" s="434" t="s">
        <v>948</v>
      </c>
      <c r="T50" s="434" t="s">
        <v>948</v>
      </c>
      <c r="U50" s="433" t="s">
        <v>948</v>
      </c>
      <c r="V50" s="451">
        <v>54119.957446808519</v>
      </c>
      <c r="W50" s="434">
        <v>54619.957446808519</v>
      </c>
      <c r="X50" s="434">
        <v>500</v>
      </c>
      <c r="Y50" s="433">
        <v>9.2387360151090659E-3</v>
      </c>
      <c r="Z50" s="451">
        <v>28814</v>
      </c>
      <c r="AA50" s="434">
        <v>29314</v>
      </c>
      <c r="AB50" s="434">
        <v>500</v>
      </c>
      <c r="AC50" s="433">
        <v>1.7352675782605676E-2</v>
      </c>
      <c r="AD50" s="451" t="s">
        <v>948</v>
      </c>
      <c r="AE50" s="434" t="s">
        <v>948</v>
      </c>
      <c r="AF50" s="434" t="s">
        <v>948</v>
      </c>
      <c r="AG50" s="433" t="s">
        <v>948</v>
      </c>
      <c r="AH50" s="451" t="s">
        <v>948</v>
      </c>
      <c r="AI50" s="434" t="s">
        <v>948</v>
      </c>
      <c r="AJ50" s="434" t="s">
        <v>948</v>
      </c>
      <c r="AK50" s="433" t="s">
        <v>948</v>
      </c>
      <c r="AL50" s="451" t="s">
        <v>948</v>
      </c>
      <c r="AM50" s="434" t="s">
        <v>948</v>
      </c>
      <c r="AN50" s="434" t="s">
        <v>948</v>
      </c>
      <c r="AO50" s="433" t="s">
        <v>948</v>
      </c>
      <c r="AP50" s="451" t="s">
        <v>948</v>
      </c>
      <c r="AQ50" s="434" t="s">
        <v>948</v>
      </c>
      <c r="AR50" s="434" t="s">
        <v>948</v>
      </c>
      <c r="AS50" s="433" t="s">
        <v>948</v>
      </c>
      <c r="AT50" s="451" t="s">
        <v>948</v>
      </c>
      <c r="AU50" s="434" t="s">
        <v>948</v>
      </c>
      <c r="AV50" s="434" t="s">
        <v>948</v>
      </c>
      <c r="AW50" s="433" t="s">
        <v>948</v>
      </c>
      <c r="AX50" s="451" t="s">
        <v>948</v>
      </c>
      <c r="AY50" s="434" t="s">
        <v>948</v>
      </c>
      <c r="AZ50" s="434" t="s">
        <v>948</v>
      </c>
      <c r="BA50" s="433" t="s">
        <v>948</v>
      </c>
      <c r="BB50" s="451" t="s">
        <v>948</v>
      </c>
      <c r="BC50" s="434" t="s">
        <v>948</v>
      </c>
      <c r="BD50" s="434" t="s">
        <v>948</v>
      </c>
      <c r="BE50" s="433" t="s">
        <v>948</v>
      </c>
      <c r="BF50" s="451">
        <v>46520</v>
      </c>
      <c r="BG50" s="434">
        <v>47020</v>
      </c>
      <c r="BH50" s="434">
        <v>500</v>
      </c>
      <c r="BI50" s="433">
        <v>1.0748065348237317E-2</v>
      </c>
      <c r="BJ50" s="451">
        <v>34764</v>
      </c>
      <c r="BK50" s="434">
        <v>35264</v>
      </c>
      <c r="BL50" s="434">
        <v>500</v>
      </c>
      <c r="BM50" s="433">
        <v>1.4382694741686802E-2</v>
      </c>
      <c r="BN50" s="451">
        <v>33716.417910447759</v>
      </c>
      <c r="BO50" s="434">
        <v>34462.686567164179</v>
      </c>
      <c r="BP50" s="434">
        <v>746.26865671642008</v>
      </c>
      <c r="BQ50" s="433">
        <v>2.2133687472332957E-2</v>
      </c>
      <c r="BR50" s="451" t="s">
        <v>948</v>
      </c>
      <c r="BS50" s="434" t="s">
        <v>948</v>
      </c>
      <c r="BT50" s="434" t="s">
        <v>948</v>
      </c>
      <c r="BU50" s="433" t="s">
        <v>948</v>
      </c>
      <c r="BV50" s="451">
        <v>36952.475892876042</v>
      </c>
      <c r="BW50" s="434">
        <v>37613.440668995449</v>
      </c>
      <c r="BX50" s="434">
        <v>660.96477611940645</v>
      </c>
      <c r="BY50" s="433">
        <v>1.7886887418194133E-2</v>
      </c>
    </row>
    <row r="51" spans="1:77">
      <c r="A51" s="455" t="s">
        <v>788</v>
      </c>
      <c r="B51" s="451" t="s">
        <v>948</v>
      </c>
      <c r="C51" s="434" t="s">
        <v>948</v>
      </c>
      <c r="D51" s="434" t="s">
        <v>948</v>
      </c>
      <c r="E51" s="433" t="s">
        <v>948</v>
      </c>
      <c r="F51" s="451" t="s">
        <v>948</v>
      </c>
      <c r="G51" s="434" t="s">
        <v>948</v>
      </c>
      <c r="H51" s="434" t="s">
        <v>948</v>
      </c>
      <c r="I51" s="433" t="s">
        <v>948</v>
      </c>
      <c r="J51" s="451" t="s">
        <v>948</v>
      </c>
      <c r="K51" s="434" t="s">
        <v>948</v>
      </c>
      <c r="L51" s="434" t="s">
        <v>948</v>
      </c>
      <c r="M51" s="433" t="s">
        <v>948</v>
      </c>
      <c r="N51" s="451" t="s">
        <v>948</v>
      </c>
      <c r="O51" s="434" t="s">
        <v>948</v>
      </c>
      <c r="P51" s="434" t="s">
        <v>948</v>
      </c>
      <c r="Q51" s="433" t="s">
        <v>948</v>
      </c>
      <c r="R51" s="451" t="s">
        <v>948</v>
      </c>
      <c r="S51" s="434" t="s">
        <v>948</v>
      </c>
      <c r="T51" s="434" t="s">
        <v>948</v>
      </c>
      <c r="U51" s="433" t="s">
        <v>948</v>
      </c>
      <c r="V51" s="451" t="s">
        <v>948</v>
      </c>
      <c r="W51" s="434" t="s">
        <v>948</v>
      </c>
      <c r="X51" s="434" t="s">
        <v>948</v>
      </c>
      <c r="Y51" s="433" t="s">
        <v>948</v>
      </c>
      <c r="Z51" s="451">
        <v>26000</v>
      </c>
      <c r="AA51" s="434">
        <v>26261.01</v>
      </c>
      <c r="AB51" s="434">
        <v>261.0099999999984</v>
      </c>
      <c r="AC51" s="433">
        <v>1.0038846153846093E-2</v>
      </c>
      <c r="AD51" s="451" t="s">
        <v>948</v>
      </c>
      <c r="AE51" s="434" t="s">
        <v>948</v>
      </c>
      <c r="AF51" s="434" t="s">
        <v>948</v>
      </c>
      <c r="AG51" s="433" t="s">
        <v>948</v>
      </c>
      <c r="AH51" s="451" t="s">
        <v>948</v>
      </c>
      <c r="AI51" s="434" t="s">
        <v>948</v>
      </c>
      <c r="AJ51" s="434" t="s">
        <v>948</v>
      </c>
      <c r="AK51" s="433" t="s">
        <v>948</v>
      </c>
      <c r="AL51" s="451" t="s">
        <v>948</v>
      </c>
      <c r="AM51" s="434" t="s">
        <v>948</v>
      </c>
      <c r="AN51" s="434" t="s">
        <v>948</v>
      </c>
      <c r="AO51" s="433" t="s">
        <v>948</v>
      </c>
      <c r="AP51" s="451" t="s">
        <v>948</v>
      </c>
      <c r="AQ51" s="434" t="s">
        <v>948</v>
      </c>
      <c r="AR51" s="434" t="s">
        <v>948</v>
      </c>
      <c r="AS51" s="433" t="s">
        <v>948</v>
      </c>
      <c r="AT51" s="451" t="s">
        <v>948</v>
      </c>
      <c r="AU51" s="434" t="s">
        <v>948</v>
      </c>
      <c r="AV51" s="434" t="s">
        <v>948</v>
      </c>
      <c r="AW51" s="433" t="s">
        <v>948</v>
      </c>
      <c r="AX51" s="451" t="s">
        <v>948</v>
      </c>
      <c r="AY51" s="434" t="s">
        <v>948</v>
      </c>
      <c r="AZ51" s="434" t="s">
        <v>948</v>
      </c>
      <c r="BA51" s="433" t="s">
        <v>948</v>
      </c>
      <c r="BB51" s="451">
        <v>55000</v>
      </c>
      <c r="BC51" s="434">
        <v>55550</v>
      </c>
      <c r="BD51" s="434">
        <v>550</v>
      </c>
      <c r="BE51" s="433">
        <v>0.01</v>
      </c>
      <c r="BF51" s="451" t="s">
        <v>948</v>
      </c>
      <c r="BG51" s="434" t="s">
        <v>948</v>
      </c>
      <c r="BH51" s="434" t="s">
        <v>948</v>
      </c>
      <c r="BI51" s="433" t="s">
        <v>948</v>
      </c>
      <c r="BJ51" s="451" t="s">
        <v>948</v>
      </c>
      <c r="BK51" s="434" t="s">
        <v>948</v>
      </c>
      <c r="BL51" s="434" t="s">
        <v>948</v>
      </c>
      <c r="BM51" s="433" t="s">
        <v>948</v>
      </c>
      <c r="BN51" s="451" t="s">
        <v>948</v>
      </c>
      <c r="BO51" s="434" t="s">
        <v>948</v>
      </c>
      <c r="BP51" s="434" t="s">
        <v>948</v>
      </c>
      <c r="BQ51" s="433" t="s">
        <v>948</v>
      </c>
      <c r="BR51" s="451" t="s">
        <v>948</v>
      </c>
      <c r="BS51" s="434" t="s">
        <v>948</v>
      </c>
      <c r="BT51" s="434" t="s">
        <v>948</v>
      </c>
      <c r="BU51" s="433" t="s">
        <v>948</v>
      </c>
      <c r="BV51" s="451">
        <v>40500</v>
      </c>
      <c r="BW51" s="434">
        <v>40905.504999999997</v>
      </c>
      <c r="BX51" s="434">
        <v>405.50499999999738</v>
      </c>
      <c r="BY51" s="433">
        <v>1.0012469135802405E-2</v>
      </c>
    </row>
    <row r="52" spans="1:77" s="474" customFormat="1" ht="17.25">
      <c r="A52" s="470" t="s">
        <v>927</v>
      </c>
      <c r="B52" s="471">
        <v>46256.47179104478</v>
      </c>
      <c r="C52" s="472">
        <v>47475.991791044777</v>
      </c>
      <c r="D52" s="472">
        <v>1219.5199999999968</v>
      </c>
      <c r="E52" s="476">
        <v>2.6364310825714447E-2</v>
      </c>
      <c r="F52" s="471">
        <v>94073.125652173912</v>
      </c>
      <c r="G52" s="472">
        <v>94073.125652173912</v>
      </c>
      <c r="H52" s="472">
        <v>0</v>
      </c>
      <c r="I52" s="476">
        <v>0</v>
      </c>
      <c r="J52" s="471">
        <v>108550</v>
      </c>
      <c r="K52" s="472">
        <v>108550</v>
      </c>
      <c r="L52" s="472">
        <v>0</v>
      </c>
      <c r="M52" s="476">
        <v>0</v>
      </c>
      <c r="N52" s="471">
        <v>69283.333333333328</v>
      </c>
      <c r="O52" s="472">
        <v>69284.333333333328</v>
      </c>
      <c r="P52" s="472">
        <v>1</v>
      </c>
      <c r="Q52" s="476">
        <v>1.4433485686793362E-5</v>
      </c>
      <c r="R52" s="471">
        <v>61425</v>
      </c>
      <c r="S52" s="472">
        <v>61426</v>
      </c>
      <c r="T52" s="472">
        <v>1</v>
      </c>
      <c r="U52" s="476">
        <v>1.6280016280016279E-5</v>
      </c>
      <c r="V52" s="471">
        <v>109451.26994680852</v>
      </c>
      <c r="W52" s="472">
        <v>109951.33244680852</v>
      </c>
      <c r="X52" s="472">
        <v>500.0625</v>
      </c>
      <c r="Y52" s="476">
        <v>4.5688140507005722E-3</v>
      </c>
      <c r="Z52" s="471">
        <v>86719.367045454535</v>
      </c>
      <c r="AA52" s="472">
        <v>87480.377045454545</v>
      </c>
      <c r="AB52" s="472">
        <v>761.01000000000931</v>
      </c>
      <c r="AC52" s="473">
        <v>8.7755483685797754E-3</v>
      </c>
      <c r="AD52" s="471"/>
      <c r="AE52" s="472"/>
      <c r="AF52" s="472" t="s">
        <v>948</v>
      </c>
      <c r="AG52" s="473" t="s">
        <v>948</v>
      </c>
      <c r="AH52" s="471">
        <v>64593.884758364322</v>
      </c>
      <c r="AI52" s="472">
        <v>64595.345724907071</v>
      </c>
      <c r="AJ52" s="472">
        <v>1.4609665427487926</v>
      </c>
      <c r="AK52" s="473">
        <v>2.261772222268472E-5</v>
      </c>
      <c r="AL52" s="471">
        <v>0</v>
      </c>
      <c r="AM52" s="472">
        <v>0</v>
      </c>
      <c r="AN52" s="472" t="s">
        <v>948</v>
      </c>
      <c r="AO52" s="473" t="s">
        <v>948</v>
      </c>
      <c r="AP52" s="471">
        <v>31894.273529411767</v>
      </c>
      <c r="AQ52" s="472">
        <v>31894.273529411767</v>
      </c>
      <c r="AR52" s="472">
        <v>0</v>
      </c>
      <c r="AS52" s="473">
        <v>0</v>
      </c>
      <c r="AT52" s="471">
        <v>120863.33333333333</v>
      </c>
      <c r="AU52" s="472">
        <v>120863.33333333333</v>
      </c>
      <c r="AV52" s="472">
        <v>0</v>
      </c>
      <c r="AW52" s="473">
        <v>0</v>
      </c>
      <c r="AX52" s="471">
        <v>0</v>
      </c>
      <c r="AY52" s="472">
        <v>0</v>
      </c>
      <c r="AZ52" s="472" t="s">
        <v>948</v>
      </c>
      <c r="BA52" s="473" t="s">
        <v>948</v>
      </c>
      <c r="BB52" s="471">
        <v>175190</v>
      </c>
      <c r="BC52" s="472">
        <v>175740</v>
      </c>
      <c r="BD52" s="472">
        <v>550</v>
      </c>
      <c r="BE52" s="473">
        <v>3.1394485986643073E-3</v>
      </c>
      <c r="BF52" s="471">
        <v>89576.274999999994</v>
      </c>
      <c r="BG52" s="472">
        <v>90076.274999999994</v>
      </c>
      <c r="BH52" s="472">
        <v>500</v>
      </c>
      <c r="BI52" s="473">
        <v>5.5818351455226289E-3</v>
      </c>
      <c r="BJ52" s="471">
        <v>75519.353725490189</v>
      </c>
      <c r="BK52" s="472">
        <v>76019.353725490189</v>
      </c>
      <c r="BL52" s="472">
        <v>500</v>
      </c>
      <c r="BM52" s="473">
        <v>6.6208193705878347E-3</v>
      </c>
      <c r="BN52" s="471">
        <v>96350.167910447752</v>
      </c>
      <c r="BO52" s="472">
        <v>97097.186567164172</v>
      </c>
      <c r="BP52" s="472">
        <v>747.01865671642008</v>
      </c>
      <c r="BQ52" s="473">
        <v>7.7531640361097592E-3</v>
      </c>
      <c r="BR52" s="471">
        <v>60600</v>
      </c>
      <c r="BS52" s="472">
        <v>60600</v>
      </c>
      <c r="BT52" s="472">
        <v>0</v>
      </c>
      <c r="BU52" s="473">
        <v>0</v>
      </c>
      <c r="BV52" s="471">
        <v>77452.475892876042</v>
      </c>
      <c r="BW52" s="472">
        <v>78518.945668995439</v>
      </c>
      <c r="BX52" s="472">
        <v>1066.4697761193966</v>
      </c>
      <c r="BY52" s="473">
        <v>1.3769343895402688E-2</v>
      </c>
    </row>
    <row r="53" spans="1:77">
      <c r="A53" s="456" t="s">
        <v>751</v>
      </c>
      <c r="B53" s="451">
        <v>16755</v>
      </c>
      <c r="C53" s="434">
        <v>16755</v>
      </c>
      <c r="D53" s="434">
        <v>0</v>
      </c>
      <c r="E53" s="433">
        <v>0</v>
      </c>
      <c r="F53" s="451">
        <v>100000</v>
      </c>
      <c r="G53" s="434">
        <v>100000</v>
      </c>
      <c r="H53" s="434">
        <v>0</v>
      </c>
      <c r="I53" s="433">
        <v>0</v>
      </c>
      <c r="J53" s="451" t="s">
        <v>948</v>
      </c>
      <c r="K53" s="434" t="s">
        <v>948</v>
      </c>
      <c r="L53" s="434" t="s">
        <v>948</v>
      </c>
      <c r="M53" s="433" t="s">
        <v>948</v>
      </c>
      <c r="N53" s="451">
        <v>52018</v>
      </c>
      <c r="O53" s="434">
        <v>52019</v>
      </c>
      <c r="P53" s="434">
        <v>1</v>
      </c>
      <c r="Q53" s="433">
        <v>1.9224114729516707E-5</v>
      </c>
      <c r="R53" s="451">
        <v>53915</v>
      </c>
      <c r="S53" s="434">
        <v>53916</v>
      </c>
      <c r="T53" s="434">
        <v>1</v>
      </c>
      <c r="U53" s="433">
        <v>1.8547713994250208E-5</v>
      </c>
      <c r="V53" s="451" t="s">
        <v>948</v>
      </c>
      <c r="W53" s="434" t="s">
        <v>948</v>
      </c>
      <c r="X53" s="434" t="s">
        <v>948</v>
      </c>
      <c r="Y53" s="433" t="s">
        <v>948</v>
      </c>
      <c r="Z53" s="451">
        <v>19224.358974358973</v>
      </c>
      <c r="AA53" s="434">
        <v>19224.358974358973</v>
      </c>
      <c r="AB53" s="434">
        <v>0</v>
      </c>
      <c r="AC53" s="433">
        <v>0</v>
      </c>
      <c r="AD53" s="451" t="s">
        <v>948</v>
      </c>
      <c r="AE53" s="434" t="s">
        <v>948</v>
      </c>
      <c r="AF53" s="434" t="s">
        <v>948</v>
      </c>
      <c r="AG53" s="433" t="s">
        <v>948</v>
      </c>
      <c r="AH53" s="451" t="s">
        <v>948</v>
      </c>
      <c r="AI53" s="434" t="s">
        <v>948</v>
      </c>
      <c r="AJ53" s="434" t="s">
        <v>948</v>
      </c>
      <c r="AK53" s="433" t="s">
        <v>948</v>
      </c>
      <c r="AL53" s="451" t="s">
        <v>948</v>
      </c>
      <c r="AM53" s="434" t="s">
        <v>948</v>
      </c>
      <c r="AN53" s="434" t="s">
        <v>948</v>
      </c>
      <c r="AO53" s="433" t="s">
        <v>948</v>
      </c>
      <c r="AP53" s="451" t="s">
        <v>948</v>
      </c>
      <c r="AQ53" s="434" t="s">
        <v>948</v>
      </c>
      <c r="AR53" s="434" t="s">
        <v>948</v>
      </c>
      <c r="AS53" s="433" t="s">
        <v>948</v>
      </c>
      <c r="AT53" s="451" t="s">
        <v>948</v>
      </c>
      <c r="AU53" s="434" t="s">
        <v>948</v>
      </c>
      <c r="AV53" s="434" t="s">
        <v>948</v>
      </c>
      <c r="AW53" s="433" t="s">
        <v>948</v>
      </c>
      <c r="AX53" s="451" t="s">
        <v>948</v>
      </c>
      <c r="AY53" s="434" t="s">
        <v>948</v>
      </c>
      <c r="AZ53" s="434" t="s">
        <v>948</v>
      </c>
      <c r="BA53" s="433" t="s">
        <v>948</v>
      </c>
      <c r="BB53" s="451">
        <v>42498</v>
      </c>
      <c r="BC53" s="434">
        <v>42498</v>
      </c>
      <c r="BD53" s="434">
        <v>0</v>
      </c>
      <c r="BE53" s="433">
        <v>0</v>
      </c>
      <c r="BF53" s="451">
        <v>24445</v>
      </c>
      <c r="BG53" s="434">
        <v>24445</v>
      </c>
      <c r="BH53" s="434">
        <v>0</v>
      </c>
      <c r="BI53" s="433">
        <v>0</v>
      </c>
      <c r="BJ53" s="451">
        <v>18891.666666666668</v>
      </c>
      <c r="BK53" s="434">
        <v>18891.666666666668</v>
      </c>
      <c r="BL53" s="434">
        <v>0</v>
      </c>
      <c r="BM53" s="433">
        <v>0</v>
      </c>
      <c r="BN53" s="451" t="s">
        <v>948</v>
      </c>
      <c r="BO53" s="434" t="s">
        <v>948</v>
      </c>
      <c r="BP53" s="434" t="s">
        <v>948</v>
      </c>
      <c r="BQ53" s="433" t="s">
        <v>948</v>
      </c>
      <c r="BR53" s="451" t="s">
        <v>948</v>
      </c>
      <c r="BS53" s="434" t="s">
        <v>948</v>
      </c>
      <c r="BT53" s="434" t="s">
        <v>948</v>
      </c>
      <c r="BU53" s="433" t="s">
        <v>948</v>
      </c>
      <c r="BV53" s="451">
        <v>40968.378205128211</v>
      </c>
      <c r="BW53" s="434">
        <v>40968.628205128211</v>
      </c>
      <c r="BX53" s="434">
        <v>0.25</v>
      </c>
      <c r="BY53" s="433">
        <v>6.1022674304619233E-6</v>
      </c>
    </row>
    <row r="54" spans="1:77">
      <c r="A54" s="454" t="s">
        <v>752</v>
      </c>
      <c r="B54" s="451">
        <v>20775.234444444446</v>
      </c>
      <c r="C54" s="434">
        <v>20775.234444444446</v>
      </c>
      <c r="D54" s="434">
        <v>0</v>
      </c>
      <c r="E54" s="433">
        <v>0</v>
      </c>
      <c r="F54" s="451">
        <v>71551.125</v>
      </c>
      <c r="G54" s="434">
        <v>71551.125</v>
      </c>
      <c r="H54" s="434">
        <v>0</v>
      </c>
      <c r="I54" s="433">
        <v>0</v>
      </c>
      <c r="J54" s="451">
        <v>72250</v>
      </c>
      <c r="K54" s="434">
        <v>72250</v>
      </c>
      <c r="L54" s="434">
        <v>0</v>
      </c>
      <c r="M54" s="433">
        <v>0</v>
      </c>
      <c r="N54" s="451">
        <v>55422.94</v>
      </c>
      <c r="O54" s="434">
        <v>55422.94</v>
      </c>
      <c r="P54" s="434">
        <v>0</v>
      </c>
      <c r="Q54" s="433">
        <v>0</v>
      </c>
      <c r="R54" s="451">
        <v>59264.042631578952</v>
      </c>
      <c r="S54" s="434">
        <v>59264.042631578952</v>
      </c>
      <c r="T54" s="434">
        <v>0</v>
      </c>
      <c r="U54" s="433">
        <v>0</v>
      </c>
      <c r="V54" s="451">
        <v>45671.333333333336</v>
      </c>
      <c r="W54" s="434">
        <v>45671.333333333336</v>
      </c>
      <c r="X54" s="434">
        <v>0</v>
      </c>
      <c r="Y54" s="433">
        <v>0</v>
      </c>
      <c r="Z54" s="451">
        <v>27311.696428571428</v>
      </c>
      <c r="AA54" s="434">
        <v>27311.696428571428</v>
      </c>
      <c r="AB54" s="434">
        <v>0</v>
      </c>
      <c r="AC54" s="433">
        <v>0</v>
      </c>
      <c r="AD54" s="451">
        <v>30670.799999999999</v>
      </c>
      <c r="AE54" s="434">
        <v>30670.799999999999</v>
      </c>
      <c r="AF54" s="434">
        <v>0</v>
      </c>
      <c r="AG54" s="433">
        <v>0</v>
      </c>
      <c r="AH54" s="451">
        <v>70045.784000000014</v>
      </c>
      <c r="AI54" s="434">
        <v>70045.784000000014</v>
      </c>
      <c r="AJ54" s="434">
        <v>0</v>
      </c>
      <c r="AK54" s="433">
        <v>0</v>
      </c>
      <c r="AL54" s="451" t="s">
        <v>948</v>
      </c>
      <c r="AM54" s="434" t="s">
        <v>948</v>
      </c>
      <c r="AN54" s="434" t="s">
        <v>948</v>
      </c>
      <c r="AO54" s="433" t="s">
        <v>948</v>
      </c>
      <c r="AP54" s="451">
        <v>64532.581818181818</v>
      </c>
      <c r="AQ54" s="434">
        <v>64532.581818181818</v>
      </c>
      <c r="AR54" s="434">
        <v>0</v>
      </c>
      <c r="AS54" s="433">
        <v>0</v>
      </c>
      <c r="AT54" s="451">
        <v>100000</v>
      </c>
      <c r="AU54" s="434">
        <v>100000</v>
      </c>
      <c r="AV54" s="434">
        <v>0</v>
      </c>
      <c r="AW54" s="433">
        <v>0</v>
      </c>
      <c r="AX54" s="451">
        <v>80000</v>
      </c>
      <c r="AY54" s="434">
        <v>80000</v>
      </c>
      <c r="AZ54" s="434">
        <v>0</v>
      </c>
      <c r="BA54" s="433">
        <v>0</v>
      </c>
      <c r="BB54" s="451">
        <v>90000</v>
      </c>
      <c r="BC54" s="434">
        <v>90000</v>
      </c>
      <c r="BD54" s="434">
        <v>0</v>
      </c>
      <c r="BE54" s="433">
        <v>0</v>
      </c>
      <c r="BF54" s="451">
        <v>42374.325384615382</v>
      </c>
      <c r="BG54" s="434">
        <v>42374.325384615382</v>
      </c>
      <c r="BH54" s="434">
        <v>0</v>
      </c>
      <c r="BI54" s="433">
        <v>0</v>
      </c>
      <c r="BJ54" s="451">
        <v>32430.097931034481</v>
      </c>
      <c r="BK54" s="434">
        <v>32430.097931034481</v>
      </c>
      <c r="BL54" s="434">
        <v>0</v>
      </c>
      <c r="BM54" s="433">
        <v>0</v>
      </c>
      <c r="BN54" s="451">
        <v>67500</v>
      </c>
      <c r="BO54" s="434">
        <v>67500</v>
      </c>
      <c r="BP54" s="434">
        <v>0</v>
      </c>
      <c r="BQ54" s="433">
        <v>0</v>
      </c>
      <c r="BR54" s="451">
        <v>42000</v>
      </c>
      <c r="BS54" s="434">
        <v>42000</v>
      </c>
      <c r="BT54" s="434">
        <v>0</v>
      </c>
      <c r="BU54" s="433">
        <v>0</v>
      </c>
      <c r="BV54" s="451">
        <v>57164.703586574105</v>
      </c>
      <c r="BW54" s="434">
        <v>57164.703586574105</v>
      </c>
      <c r="BX54" s="434">
        <v>0</v>
      </c>
      <c r="BY54" s="433">
        <v>0</v>
      </c>
    </row>
    <row r="55" spans="1:77">
      <c r="A55" s="454" t="s">
        <v>924</v>
      </c>
      <c r="B55" s="451" t="s">
        <v>948</v>
      </c>
      <c r="C55" s="434" t="s">
        <v>948</v>
      </c>
      <c r="D55" s="434" t="s">
        <v>948</v>
      </c>
      <c r="E55" s="433" t="s">
        <v>948</v>
      </c>
      <c r="F55" s="451" t="s">
        <v>948</v>
      </c>
      <c r="G55" s="434" t="s">
        <v>948</v>
      </c>
      <c r="H55" s="434" t="s">
        <v>948</v>
      </c>
      <c r="I55" s="433" t="s">
        <v>948</v>
      </c>
      <c r="J55" s="451" t="s">
        <v>948</v>
      </c>
      <c r="K55" s="434" t="s">
        <v>948</v>
      </c>
      <c r="L55" s="434" t="s">
        <v>948</v>
      </c>
      <c r="M55" s="433" t="s">
        <v>948</v>
      </c>
      <c r="N55" s="451" t="s">
        <v>948</v>
      </c>
      <c r="O55" s="434" t="s">
        <v>948</v>
      </c>
      <c r="P55" s="434" t="s">
        <v>948</v>
      </c>
      <c r="Q55" s="433" t="s">
        <v>948</v>
      </c>
      <c r="R55" s="451">
        <v>49074.28</v>
      </c>
      <c r="S55" s="434">
        <v>57697</v>
      </c>
      <c r="T55" s="434">
        <v>8622.7200000000012</v>
      </c>
      <c r="U55" s="433">
        <v>0.17570751929523981</v>
      </c>
      <c r="V55" s="451" t="s">
        <v>948</v>
      </c>
      <c r="W55" s="434" t="s">
        <v>948</v>
      </c>
      <c r="X55" s="434" t="s">
        <v>948</v>
      </c>
      <c r="Y55" s="433" t="s">
        <v>948</v>
      </c>
      <c r="Z55" s="451">
        <v>33338.084999999999</v>
      </c>
      <c r="AA55" s="434">
        <v>33726.425000000003</v>
      </c>
      <c r="AB55" s="434">
        <v>388.34000000000378</v>
      </c>
      <c r="AC55" s="433">
        <v>1.1648539500694289E-2</v>
      </c>
      <c r="AD55" s="451">
        <v>47134.011764705887</v>
      </c>
      <c r="AE55" s="434">
        <v>50000</v>
      </c>
      <c r="AF55" s="434">
        <v>2865.9882352941131</v>
      </c>
      <c r="AG55" s="433">
        <v>6.0805098653626065E-2</v>
      </c>
      <c r="AH55" s="451" t="s">
        <v>948</v>
      </c>
      <c r="AI55" s="434" t="s">
        <v>948</v>
      </c>
      <c r="AJ55" s="434" t="s">
        <v>948</v>
      </c>
      <c r="AK55" s="433" t="s">
        <v>948</v>
      </c>
      <c r="AL55" s="451" t="s">
        <v>948</v>
      </c>
      <c r="AM55" s="434" t="s">
        <v>948</v>
      </c>
      <c r="AN55" s="434" t="s">
        <v>948</v>
      </c>
      <c r="AO55" s="433" t="s">
        <v>948</v>
      </c>
      <c r="AP55" s="451" t="s">
        <v>948</v>
      </c>
      <c r="AQ55" s="434" t="s">
        <v>948</v>
      </c>
      <c r="AR55" s="434" t="s">
        <v>948</v>
      </c>
      <c r="AS55" s="433" t="s">
        <v>948</v>
      </c>
      <c r="AT55" s="451" t="s">
        <v>948</v>
      </c>
      <c r="AU55" s="434" t="s">
        <v>948</v>
      </c>
      <c r="AV55" s="434" t="s">
        <v>948</v>
      </c>
      <c r="AW55" s="433" t="s">
        <v>948</v>
      </c>
      <c r="AX55" s="451" t="s">
        <v>948</v>
      </c>
      <c r="AY55" s="434" t="s">
        <v>948</v>
      </c>
      <c r="AZ55" s="434" t="s">
        <v>948</v>
      </c>
      <c r="BA55" s="433" t="s">
        <v>948</v>
      </c>
      <c r="BB55" s="451" t="s">
        <v>948</v>
      </c>
      <c r="BC55" s="434" t="s">
        <v>948</v>
      </c>
      <c r="BD55" s="434" t="s">
        <v>948</v>
      </c>
      <c r="BE55" s="433" t="s">
        <v>948</v>
      </c>
      <c r="BF55" s="451" t="s">
        <v>948</v>
      </c>
      <c r="BG55" s="434" t="s">
        <v>948</v>
      </c>
      <c r="BH55" s="434" t="s">
        <v>948</v>
      </c>
      <c r="BI55" s="433" t="s">
        <v>948</v>
      </c>
      <c r="BJ55" s="451" t="s">
        <v>948</v>
      </c>
      <c r="BK55" s="434" t="s">
        <v>948</v>
      </c>
      <c r="BL55" s="434" t="s">
        <v>948</v>
      </c>
      <c r="BM55" s="433" t="s">
        <v>948</v>
      </c>
      <c r="BN55" s="451" t="s">
        <v>948</v>
      </c>
      <c r="BO55" s="434" t="s">
        <v>948</v>
      </c>
      <c r="BP55" s="434" t="s">
        <v>948</v>
      </c>
      <c r="BQ55" s="433" t="s">
        <v>948</v>
      </c>
      <c r="BR55" s="451" t="s">
        <v>948</v>
      </c>
      <c r="BS55" s="434" t="s">
        <v>948</v>
      </c>
      <c r="BT55" s="434" t="s">
        <v>948</v>
      </c>
      <c r="BU55" s="433" t="s">
        <v>948</v>
      </c>
      <c r="BV55" s="451">
        <v>43182.125588235293</v>
      </c>
      <c r="BW55" s="434">
        <v>47141.141666666663</v>
      </c>
      <c r="BX55" s="434">
        <v>3959.0160784313703</v>
      </c>
      <c r="BY55" s="433">
        <v>9.1681824933369654E-2</v>
      </c>
    </row>
    <row r="56" spans="1:77">
      <c r="A56" s="454" t="s">
        <v>789</v>
      </c>
      <c r="B56" s="451">
        <v>14129.75</v>
      </c>
      <c r="C56" s="434">
        <v>14130.75</v>
      </c>
      <c r="D56" s="434">
        <v>1</v>
      </c>
      <c r="E56" s="433">
        <v>7.0772660521240642E-5</v>
      </c>
      <c r="F56" s="451">
        <v>79309.152542372874</v>
      </c>
      <c r="G56" s="434">
        <v>79310.169491525419</v>
      </c>
      <c r="H56" s="434">
        <v>1.0169491525448393</v>
      </c>
      <c r="I56" s="433">
        <v>1.2822595122315916E-5</v>
      </c>
      <c r="J56" s="451">
        <v>54353.658536585368</v>
      </c>
      <c r="K56" s="434">
        <v>54354.634146341465</v>
      </c>
      <c r="L56" s="434">
        <v>0.97560975609667366</v>
      </c>
      <c r="M56" s="433">
        <v>1.7949293246562091E-5</v>
      </c>
      <c r="N56" s="451" t="s">
        <v>948</v>
      </c>
      <c r="O56" s="434" t="s">
        <v>948</v>
      </c>
      <c r="P56" s="434" t="s">
        <v>948</v>
      </c>
      <c r="Q56" s="433" t="s">
        <v>948</v>
      </c>
      <c r="R56" s="451">
        <v>61364</v>
      </c>
      <c r="S56" s="434">
        <v>61365</v>
      </c>
      <c r="T56" s="434">
        <v>1</v>
      </c>
      <c r="U56" s="433">
        <v>1.6296199726223845E-5</v>
      </c>
      <c r="V56" s="451" t="s">
        <v>948</v>
      </c>
      <c r="W56" s="434" t="s">
        <v>948</v>
      </c>
      <c r="X56" s="434" t="s">
        <v>948</v>
      </c>
      <c r="Y56" s="433" t="s">
        <v>948</v>
      </c>
      <c r="Z56" s="451">
        <v>20638.653333333332</v>
      </c>
      <c r="AA56" s="434">
        <v>20639.653333333332</v>
      </c>
      <c r="AB56" s="434">
        <v>1</v>
      </c>
      <c r="AC56" s="433">
        <v>4.8452773727484808E-5</v>
      </c>
      <c r="AD56" s="451" t="s">
        <v>948</v>
      </c>
      <c r="AE56" s="434" t="s">
        <v>948</v>
      </c>
      <c r="AF56" s="434" t="s">
        <v>948</v>
      </c>
      <c r="AG56" s="433" t="s">
        <v>948</v>
      </c>
      <c r="AH56" s="451">
        <v>68663</v>
      </c>
      <c r="AI56" s="434">
        <v>68664</v>
      </c>
      <c r="AJ56" s="434">
        <v>1</v>
      </c>
      <c r="AK56" s="433">
        <v>1.456388447926831E-5</v>
      </c>
      <c r="AL56" s="451" t="s">
        <v>948</v>
      </c>
      <c r="AM56" s="434" t="s">
        <v>948</v>
      </c>
      <c r="AN56" s="434" t="s">
        <v>948</v>
      </c>
      <c r="AO56" s="433" t="s">
        <v>948</v>
      </c>
      <c r="AP56" s="451">
        <v>42864</v>
      </c>
      <c r="AQ56" s="434">
        <v>42865</v>
      </c>
      <c r="AR56" s="434">
        <v>1</v>
      </c>
      <c r="AS56" s="433">
        <v>2.3329600597237775E-5</v>
      </c>
      <c r="AT56" s="451" t="s">
        <v>948</v>
      </c>
      <c r="AU56" s="434" t="s">
        <v>948</v>
      </c>
      <c r="AV56" s="434" t="s">
        <v>948</v>
      </c>
      <c r="AW56" s="433" t="s">
        <v>948</v>
      </c>
      <c r="AX56" s="451" t="s">
        <v>948</v>
      </c>
      <c r="AY56" s="434" t="s">
        <v>948</v>
      </c>
      <c r="AZ56" s="434" t="s">
        <v>948</v>
      </c>
      <c r="BA56" s="433" t="s">
        <v>948</v>
      </c>
      <c r="BB56" s="451">
        <v>53057</v>
      </c>
      <c r="BC56" s="434">
        <v>53058</v>
      </c>
      <c r="BD56" s="434">
        <v>1</v>
      </c>
      <c r="BE56" s="433">
        <v>1.884765440940875E-5</v>
      </c>
      <c r="BF56" s="451">
        <v>31934</v>
      </c>
      <c r="BG56" s="434">
        <v>31935</v>
      </c>
      <c r="BH56" s="434">
        <v>1</v>
      </c>
      <c r="BI56" s="433">
        <v>3.1314586334314521E-5</v>
      </c>
      <c r="BJ56" s="451">
        <v>27191.8</v>
      </c>
      <c r="BK56" s="434">
        <v>27192.737499999999</v>
      </c>
      <c r="BL56" s="434">
        <v>0.9375</v>
      </c>
      <c r="BM56" s="433">
        <v>3.4477305658323469E-5</v>
      </c>
      <c r="BN56" s="451" t="s">
        <v>948</v>
      </c>
      <c r="BO56" s="434" t="s">
        <v>948</v>
      </c>
      <c r="BP56" s="434" t="s">
        <v>948</v>
      </c>
      <c r="BQ56" s="433" t="s">
        <v>948</v>
      </c>
      <c r="BR56" s="451" t="s">
        <v>948</v>
      </c>
      <c r="BS56" s="434" t="s">
        <v>948</v>
      </c>
      <c r="BT56" s="434" t="s">
        <v>948</v>
      </c>
      <c r="BU56" s="433" t="s">
        <v>948</v>
      </c>
      <c r="BV56" s="451">
        <v>45350.501441229149</v>
      </c>
      <c r="BW56" s="434">
        <v>45351.494447120014</v>
      </c>
      <c r="BX56" s="434">
        <v>0.99300589086487889</v>
      </c>
      <c r="BY56" s="433">
        <v>2.1896249419683707E-5</v>
      </c>
    </row>
    <row r="57" spans="1:77">
      <c r="A57" s="454" t="s">
        <v>790</v>
      </c>
      <c r="B57" s="451">
        <v>20000</v>
      </c>
      <c r="C57" s="434">
        <v>20200</v>
      </c>
      <c r="D57" s="434">
        <v>200</v>
      </c>
      <c r="E57" s="433">
        <v>0.01</v>
      </c>
      <c r="F57" s="451" t="s">
        <v>948</v>
      </c>
      <c r="G57" s="434" t="s">
        <v>948</v>
      </c>
      <c r="H57" s="434" t="s">
        <v>948</v>
      </c>
      <c r="I57" s="433" t="s">
        <v>948</v>
      </c>
      <c r="J57" s="451">
        <v>66338.421052631587</v>
      </c>
      <c r="K57" s="434">
        <v>66914.736842105267</v>
      </c>
      <c r="L57" s="434">
        <v>576.31578947367962</v>
      </c>
      <c r="M57" s="433">
        <v>8.687511404837962E-3</v>
      </c>
      <c r="N57" s="451" t="s">
        <v>948</v>
      </c>
      <c r="O57" s="434" t="s">
        <v>948</v>
      </c>
      <c r="P57" s="434" t="s">
        <v>948</v>
      </c>
      <c r="Q57" s="433" t="s">
        <v>948</v>
      </c>
      <c r="R57" s="451" t="s">
        <v>948</v>
      </c>
      <c r="S57" s="434" t="s">
        <v>948</v>
      </c>
      <c r="T57" s="434" t="s">
        <v>948</v>
      </c>
      <c r="U57" s="433" t="s">
        <v>948</v>
      </c>
      <c r="V57" s="451" t="s">
        <v>948</v>
      </c>
      <c r="W57" s="434" t="s">
        <v>948</v>
      </c>
      <c r="X57" s="434" t="s">
        <v>948</v>
      </c>
      <c r="Y57" s="433" t="s">
        <v>948</v>
      </c>
      <c r="Z57" s="451">
        <v>26800</v>
      </c>
      <c r="AA57" s="434">
        <v>26800</v>
      </c>
      <c r="AB57" s="434">
        <v>0</v>
      </c>
      <c r="AC57" s="433">
        <v>0</v>
      </c>
      <c r="AD57" s="451" t="s">
        <v>948</v>
      </c>
      <c r="AE57" s="434" t="s">
        <v>948</v>
      </c>
      <c r="AF57" s="434" t="s">
        <v>948</v>
      </c>
      <c r="AG57" s="433" t="s">
        <v>948</v>
      </c>
      <c r="AH57" s="451" t="s">
        <v>948</v>
      </c>
      <c r="AI57" s="434" t="s">
        <v>948</v>
      </c>
      <c r="AJ57" s="434" t="s">
        <v>948</v>
      </c>
      <c r="AK57" s="433" t="s">
        <v>948</v>
      </c>
      <c r="AL57" s="451" t="s">
        <v>948</v>
      </c>
      <c r="AM57" s="434" t="s">
        <v>948</v>
      </c>
      <c r="AN57" s="434" t="s">
        <v>948</v>
      </c>
      <c r="AO57" s="433" t="s">
        <v>948</v>
      </c>
      <c r="AP57" s="451" t="s">
        <v>948</v>
      </c>
      <c r="AQ57" s="434" t="s">
        <v>948</v>
      </c>
      <c r="AR57" s="434" t="s">
        <v>948</v>
      </c>
      <c r="AS57" s="433" t="s">
        <v>948</v>
      </c>
      <c r="AT57" s="451" t="s">
        <v>948</v>
      </c>
      <c r="AU57" s="434" t="s">
        <v>948</v>
      </c>
      <c r="AV57" s="434" t="s">
        <v>948</v>
      </c>
      <c r="AW57" s="433" t="s">
        <v>948</v>
      </c>
      <c r="AX57" s="451" t="s">
        <v>948</v>
      </c>
      <c r="AY57" s="434" t="s">
        <v>948</v>
      </c>
      <c r="AZ57" s="434" t="s">
        <v>948</v>
      </c>
      <c r="BA57" s="433" t="s">
        <v>948</v>
      </c>
      <c r="BB57" s="451">
        <v>70000</v>
      </c>
      <c r="BC57" s="434">
        <v>70000</v>
      </c>
      <c r="BD57" s="434">
        <v>0</v>
      </c>
      <c r="BE57" s="433">
        <v>0</v>
      </c>
      <c r="BF57" s="451" t="s">
        <v>948</v>
      </c>
      <c r="BG57" s="434" t="s">
        <v>948</v>
      </c>
      <c r="BH57" s="434" t="s">
        <v>948</v>
      </c>
      <c r="BI57" s="433" t="s">
        <v>948</v>
      </c>
      <c r="BJ57" s="451" t="s">
        <v>948</v>
      </c>
      <c r="BK57" s="434" t="s">
        <v>948</v>
      </c>
      <c r="BL57" s="434" t="s">
        <v>948</v>
      </c>
      <c r="BM57" s="433" t="s">
        <v>948</v>
      </c>
      <c r="BN57" s="451" t="s">
        <v>948</v>
      </c>
      <c r="BO57" s="434" t="s">
        <v>948</v>
      </c>
      <c r="BP57" s="434" t="s">
        <v>948</v>
      </c>
      <c r="BQ57" s="433" t="s">
        <v>948</v>
      </c>
      <c r="BR57" s="451" t="s">
        <v>948</v>
      </c>
      <c r="BS57" s="434" t="s">
        <v>948</v>
      </c>
      <c r="BT57" s="434" t="s">
        <v>948</v>
      </c>
      <c r="BU57" s="433" t="s">
        <v>948</v>
      </c>
      <c r="BV57" s="451">
        <v>45784.605263157893</v>
      </c>
      <c r="BW57" s="434">
        <v>45978.68421052632</v>
      </c>
      <c r="BX57" s="434">
        <v>194.07894736842718</v>
      </c>
      <c r="BY57" s="433">
        <v>4.2389564407711352E-3</v>
      </c>
    </row>
    <row r="58" spans="1:77">
      <c r="A58" s="454" t="s">
        <v>792</v>
      </c>
      <c r="B58" s="451">
        <v>18638.428571428572</v>
      </c>
      <c r="C58" s="434">
        <v>19180.142857142859</v>
      </c>
      <c r="D58" s="434">
        <v>541.71428571428623</v>
      </c>
      <c r="E58" s="433">
        <v>2.9064375445508155E-2</v>
      </c>
      <c r="F58" s="451">
        <v>70700</v>
      </c>
      <c r="G58" s="434">
        <v>70701</v>
      </c>
      <c r="H58" s="434">
        <v>1</v>
      </c>
      <c r="I58" s="433">
        <v>1.4144271570014144E-5</v>
      </c>
      <c r="J58" s="451" t="s">
        <v>948</v>
      </c>
      <c r="K58" s="434" t="s">
        <v>948</v>
      </c>
      <c r="L58" s="434" t="s">
        <v>948</v>
      </c>
      <c r="M58" s="433" t="s">
        <v>948</v>
      </c>
      <c r="N58" s="451" t="s">
        <v>948</v>
      </c>
      <c r="O58" s="434" t="s">
        <v>948</v>
      </c>
      <c r="P58" s="434" t="s">
        <v>948</v>
      </c>
      <c r="Q58" s="433" t="s">
        <v>948</v>
      </c>
      <c r="R58" s="451">
        <v>68723</v>
      </c>
      <c r="S58" s="434">
        <v>68724</v>
      </c>
      <c r="T58" s="434">
        <v>1</v>
      </c>
      <c r="U58" s="433">
        <v>1.4551169186444131E-5</v>
      </c>
      <c r="V58" s="451">
        <v>40636</v>
      </c>
      <c r="W58" s="434">
        <v>40637</v>
      </c>
      <c r="X58" s="434">
        <v>1</v>
      </c>
      <c r="Y58" s="433">
        <v>2.4608721330839649E-5</v>
      </c>
      <c r="Z58" s="451">
        <v>22359.666666666668</v>
      </c>
      <c r="AA58" s="434">
        <v>22360.666666666668</v>
      </c>
      <c r="AB58" s="434">
        <v>1</v>
      </c>
      <c r="AC58" s="433">
        <v>4.472338585846539E-5</v>
      </c>
      <c r="AD58" s="451" t="s">
        <v>948</v>
      </c>
      <c r="AE58" s="434" t="s">
        <v>948</v>
      </c>
      <c r="AF58" s="434" t="s">
        <v>948</v>
      </c>
      <c r="AG58" s="433" t="s">
        <v>948</v>
      </c>
      <c r="AH58" s="451">
        <v>62971.774193548386</v>
      </c>
      <c r="AI58" s="434">
        <v>62973.387096774197</v>
      </c>
      <c r="AJ58" s="434">
        <v>1.6129032258104417</v>
      </c>
      <c r="AK58" s="433">
        <v>2.5613113914387495E-5</v>
      </c>
      <c r="AL58" s="451" t="s">
        <v>948</v>
      </c>
      <c r="AM58" s="434" t="s">
        <v>948</v>
      </c>
      <c r="AN58" s="434" t="s">
        <v>948</v>
      </c>
      <c r="AO58" s="433" t="s">
        <v>948</v>
      </c>
      <c r="AP58" s="451">
        <v>35552</v>
      </c>
      <c r="AQ58" s="434">
        <v>35553</v>
      </c>
      <c r="AR58" s="434">
        <v>1</v>
      </c>
      <c r="AS58" s="433">
        <v>2.8127812781278127E-5</v>
      </c>
      <c r="AT58" s="451">
        <v>53519.5</v>
      </c>
      <c r="AU58" s="434">
        <v>56563.5</v>
      </c>
      <c r="AV58" s="434">
        <v>3044</v>
      </c>
      <c r="AW58" s="433">
        <v>5.6876465587309299E-2</v>
      </c>
      <c r="AX58" s="451">
        <v>29067.148014440434</v>
      </c>
      <c r="AY58" s="434">
        <v>29068.231046931407</v>
      </c>
      <c r="AZ58" s="434">
        <v>1.0830324909729825</v>
      </c>
      <c r="BA58" s="433">
        <v>3.7259675095573069E-5</v>
      </c>
      <c r="BB58" s="451">
        <v>60422.29</v>
      </c>
      <c r="BC58" s="434">
        <v>75206</v>
      </c>
      <c r="BD58" s="434">
        <v>14783.71</v>
      </c>
      <c r="BE58" s="433">
        <v>0.24467311649392962</v>
      </c>
      <c r="BF58" s="451" t="s">
        <v>948</v>
      </c>
      <c r="BG58" s="434" t="s">
        <v>948</v>
      </c>
      <c r="BH58" s="434" t="s">
        <v>948</v>
      </c>
      <c r="BI58" s="433" t="s">
        <v>948</v>
      </c>
      <c r="BJ58" s="451">
        <v>21147.75</v>
      </c>
      <c r="BK58" s="434">
        <v>21148.75</v>
      </c>
      <c r="BL58" s="434">
        <v>1</v>
      </c>
      <c r="BM58" s="433">
        <v>4.7286354340296248E-5</v>
      </c>
      <c r="BN58" s="451">
        <v>16692.400000000001</v>
      </c>
      <c r="BO58" s="434">
        <v>16693.400000000001</v>
      </c>
      <c r="BP58" s="434">
        <v>1</v>
      </c>
      <c r="BQ58" s="433">
        <v>5.9907502815652627E-5</v>
      </c>
      <c r="BR58" s="451" t="s">
        <v>948</v>
      </c>
      <c r="BS58" s="434" t="s">
        <v>948</v>
      </c>
      <c r="BT58" s="434" t="s">
        <v>948</v>
      </c>
      <c r="BU58" s="433" t="s">
        <v>948</v>
      </c>
      <c r="BV58" s="451">
        <v>41702.496453840336</v>
      </c>
      <c r="BW58" s="434">
        <v>43234.089805626259</v>
      </c>
      <c r="BX58" s="434">
        <v>1531.593351785923</v>
      </c>
      <c r="BY58" s="433">
        <v>3.6726658642156192E-2</v>
      </c>
    </row>
    <row r="59" spans="1:77">
      <c r="A59" s="454" t="s">
        <v>791</v>
      </c>
      <c r="B59" s="451">
        <v>22794.6</v>
      </c>
      <c r="C59" s="434">
        <v>22794.6</v>
      </c>
      <c r="D59" s="434">
        <v>0</v>
      </c>
      <c r="E59" s="433">
        <v>0</v>
      </c>
      <c r="F59" s="451">
        <v>80388.5</v>
      </c>
      <c r="G59" s="434">
        <v>80388.5</v>
      </c>
      <c r="H59" s="434">
        <v>0</v>
      </c>
      <c r="I59" s="433">
        <v>0</v>
      </c>
      <c r="J59" s="451" t="s">
        <v>948</v>
      </c>
      <c r="K59" s="434" t="s">
        <v>948</v>
      </c>
      <c r="L59" s="434" t="s">
        <v>948</v>
      </c>
      <c r="M59" s="433" t="s">
        <v>948</v>
      </c>
      <c r="N59" s="451" t="s">
        <v>948</v>
      </c>
      <c r="O59" s="434" t="s">
        <v>948</v>
      </c>
      <c r="P59" s="434" t="s">
        <v>948</v>
      </c>
      <c r="Q59" s="433" t="s">
        <v>948</v>
      </c>
      <c r="R59" s="451">
        <v>50761.5</v>
      </c>
      <c r="S59" s="434">
        <v>50762.5</v>
      </c>
      <c r="T59" s="434">
        <v>1</v>
      </c>
      <c r="U59" s="433">
        <v>1.9699969465047329E-5</v>
      </c>
      <c r="V59" s="451">
        <v>48170</v>
      </c>
      <c r="W59" s="434">
        <v>48171</v>
      </c>
      <c r="X59" s="434">
        <v>1</v>
      </c>
      <c r="Y59" s="433">
        <v>2.075980900975711E-5</v>
      </c>
      <c r="Z59" s="451">
        <v>21818.833333333332</v>
      </c>
      <c r="AA59" s="434">
        <v>21937.5</v>
      </c>
      <c r="AB59" s="434">
        <v>118.66666666666788</v>
      </c>
      <c r="AC59" s="433">
        <v>5.4387264824731487E-3</v>
      </c>
      <c r="AD59" s="451" t="s">
        <v>948</v>
      </c>
      <c r="AE59" s="434" t="s">
        <v>948</v>
      </c>
      <c r="AF59" s="434" t="s">
        <v>948</v>
      </c>
      <c r="AG59" s="433" t="s">
        <v>948</v>
      </c>
      <c r="AH59" s="451" t="s">
        <v>948</v>
      </c>
      <c r="AI59" s="434" t="s">
        <v>948</v>
      </c>
      <c r="AJ59" s="434" t="s">
        <v>948</v>
      </c>
      <c r="AK59" s="433" t="s">
        <v>948</v>
      </c>
      <c r="AL59" s="451" t="s">
        <v>948</v>
      </c>
      <c r="AM59" s="434" t="s">
        <v>948</v>
      </c>
      <c r="AN59" s="434" t="s">
        <v>948</v>
      </c>
      <c r="AO59" s="433" t="s">
        <v>948</v>
      </c>
      <c r="AP59" s="451" t="s">
        <v>948</v>
      </c>
      <c r="AQ59" s="434" t="s">
        <v>948</v>
      </c>
      <c r="AR59" s="434" t="s">
        <v>948</v>
      </c>
      <c r="AS59" s="433" t="s">
        <v>948</v>
      </c>
      <c r="AT59" s="451" t="s">
        <v>948</v>
      </c>
      <c r="AU59" s="434" t="s">
        <v>948</v>
      </c>
      <c r="AV59" s="434" t="s">
        <v>948</v>
      </c>
      <c r="AW59" s="433" t="s">
        <v>948</v>
      </c>
      <c r="AX59" s="451">
        <v>32567</v>
      </c>
      <c r="AY59" s="434">
        <v>32567</v>
      </c>
      <c r="AZ59" s="434">
        <v>0</v>
      </c>
      <c r="BA59" s="433">
        <v>0</v>
      </c>
      <c r="BB59" s="451">
        <v>41660</v>
      </c>
      <c r="BC59" s="434">
        <v>42454</v>
      </c>
      <c r="BD59" s="434">
        <v>794</v>
      </c>
      <c r="BE59" s="433">
        <v>1.9059049447911664E-2</v>
      </c>
      <c r="BF59" s="451">
        <v>39021</v>
      </c>
      <c r="BG59" s="434">
        <v>39021</v>
      </c>
      <c r="BH59" s="434">
        <v>0</v>
      </c>
      <c r="BI59" s="433">
        <v>0</v>
      </c>
      <c r="BJ59" s="451">
        <v>30269.75</v>
      </c>
      <c r="BK59" s="434">
        <v>30743</v>
      </c>
      <c r="BL59" s="434">
        <v>473.25</v>
      </c>
      <c r="BM59" s="433">
        <v>1.563442050231667E-2</v>
      </c>
      <c r="BN59" s="451" t="s">
        <v>948</v>
      </c>
      <c r="BO59" s="434" t="s">
        <v>948</v>
      </c>
      <c r="BP59" s="434" t="s">
        <v>948</v>
      </c>
      <c r="BQ59" s="433" t="s">
        <v>948</v>
      </c>
      <c r="BR59" s="451" t="s">
        <v>948</v>
      </c>
      <c r="BS59" s="434" t="s">
        <v>948</v>
      </c>
      <c r="BT59" s="434" t="s">
        <v>948</v>
      </c>
      <c r="BU59" s="433" t="s">
        <v>948</v>
      </c>
      <c r="BV59" s="451">
        <v>40827.909259259264</v>
      </c>
      <c r="BW59" s="434">
        <v>40982.12222222222</v>
      </c>
      <c r="BX59" s="434">
        <v>154.21296296295623</v>
      </c>
      <c r="BY59" s="433">
        <v>3.7771457260692975E-3</v>
      </c>
    </row>
    <row r="60" spans="1:77">
      <c r="A60" s="455" t="s">
        <v>793</v>
      </c>
      <c r="B60" s="451">
        <v>14747</v>
      </c>
      <c r="C60" s="434">
        <v>14747</v>
      </c>
      <c r="D60" s="434">
        <v>0</v>
      </c>
      <c r="E60" s="433">
        <v>0</v>
      </c>
      <c r="F60" s="451" t="s">
        <v>948</v>
      </c>
      <c r="G60" s="434" t="s">
        <v>948</v>
      </c>
      <c r="H60" s="434" t="s">
        <v>948</v>
      </c>
      <c r="I60" s="433" t="s">
        <v>948</v>
      </c>
      <c r="J60" s="451" t="s">
        <v>948</v>
      </c>
      <c r="K60" s="434" t="s">
        <v>948</v>
      </c>
      <c r="L60" s="434" t="s">
        <v>948</v>
      </c>
      <c r="M60" s="433" t="s">
        <v>948</v>
      </c>
      <c r="N60" s="451" t="s">
        <v>948</v>
      </c>
      <c r="O60" s="434" t="s">
        <v>948</v>
      </c>
      <c r="P60" s="434" t="s">
        <v>948</v>
      </c>
      <c r="Q60" s="433" t="s">
        <v>948</v>
      </c>
      <c r="R60" s="451" t="s">
        <v>948</v>
      </c>
      <c r="S60" s="434" t="s">
        <v>948</v>
      </c>
      <c r="T60" s="434" t="s">
        <v>948</v>
      </c>
      <c r="U60" s="433" t="s">
        <v>948</v>
      </c>
      <c r="V60" s="451" t="s">
        <v>948</v>
      </c>
      <c r="W60" s="434" t="s">
        <v>948</v>
      </c>
      <c r="X60" s="434" t="s">
        <v>948</v>
      </c>
      <c r="Y60" s="433" t="s">
        <v>948</v>
      </c>
      <c r="Z60" s="451" t="s">
        <v>948</v>
      </c>
      <c r="AA60" s="434" t="s">
        <v>948</v>
      </c>
      <c r="AB60" s="434" t="s">
        <v>948</v>
      </c>
      <c r="AC60" s="433" t="s">
        <v>948</v>
      </c>
      <c r="AD60" s="451" t="s">
        <v>948</v>
      </c>
      <c r="AE60" s="434" t="s">
        <v>948</v>
      </c>
      <c r="AF60" s="434" t="s">
        <v>948</v>
      </c>
      <c r="AG60" s="433" t="s">
        <v>948</v>
      </c>
      <c r="AH60" s="451" t="s">
        <v>948</v>
      </c>
      <c r="AI60" s="434" t="s">
        <v>948</v>
      </c>
      <c r="AJ60" s="434" t="s">
        <v>948</v>
      </c>
      <c r="AK60" s="433" t="s">
        <v>948</v>
      </c>
      <c r="AL60" s="451" t="s">
        <v>948</v>
      </c>
      <c r="AM60" s="434" t="s">
        <v>948</v>
      </c>
      <c r="AN60" s="434" t="s">
        <v>948</v>
      </c>
      <c r="AO60" s="433" t="s">
        <v>948</v>
      </c>
      <c r="AP60" s="451" t="s">
        <v>948</v>
      </c>
      <c r="AQ60" s="434" t="s">
        <v>948</v>
      </c>
      <c r="AR60" s="434" t="s">
        <v>948</v>
      </c>
      <c r="AS60" s="433" t="s">
        <v>948</v>
      </c>
      <c r="AT60" s="451" t="s">
        <v>948</v>
      </c>
      <c r="AU60" s="434" t="s">
        <v>948</v>
      </c>
      <c r="AV60" s="434" t="s">
        <v>948</v>
      </c>
      <c r="AW60" s="433" t="s">
        <v>948</v>
      </c>
      <c r="AX60" s="451" t="s">
        <v>948</v>
      </c>
      <c r="AY60" s="434" t="s">
        <v>948</v>
      </c>
      <c r="AZ60" s="434" t="s">
        <v>948</v>
      </c>
      <c r="BA60" s="433" t="s">
        <v>948</v>
      </c>
      <c r="BB60" s="451" t="s">
        <v>948</v>
      </c>
      <c r="BC60" s="434" t="s">
        <v>948</v>
      </c>
      <c r="BD60" s="434" t="s">
        <v>948</v>
      </c>
      <c r="BE60" s="433" t="s">
        <v>948</v>
      </c>
      <c r="BF60" s="451">
        <v>35000</v>
      </c>
      <c r="BG60" s="434">
        <v>35000</v>
      </c>
      <c r="BH60" s="434">
        <v>0</v>
      </c>
      <c r="BI60" s="433">
        <v>0</v>
      </c>
      <c r="BJ60" s="451" t="s">
        <v>948</v>
      </c>
      <c r="BK60" s="434" t="s">
        <v>948</v>
      </c>
      <c r="BL60" s="434" t="s">
        <v>948</v>
      </c>
      <c r="BM60" s="433" t="s">
        <v>948</v>
      </c>
      <c r="BN60" s="451" t="s">
        <v>948</v>
      </c>
      <c r="BO60" s="434" t="s">
        <v>948</v>
      </c>
      <c r="BP60" s="434" t="s">
        <v>948</v>
      </c>
      <c r="BQ60" s="433" t="s">
        <v>948</v>
      </c>
      <c r="BR60" s="451" t="s">
        <v>948</v>
      </c>
      <c r="BS60" s="434" t="s">
        <v>948</v>
      </c>
      <c r="BT60" s="434" t="s">
        <v>948</v>
      </c>
      <c r="BU60" s="433" t="s">
        <v>948</v>
      </c>
      <c r="BV60" s="451">
        <v>24873.5</v>
      </c>
      <c r="BW60" s="434">
        <v>24873.5</v>
      </c>
      <c r="BX60" s="434">
        <v>0</v>
      </c>
      <c r="BY60" s="433">
        <v>0</v>
      </c>
    </row>
    <row r="61" spans="1:77" s="474" customFormat="1" ht="17.25">
      <c r="A61" s="470" t="s">
        <v>928</v>
      </c>
      <c r="B61" s="471">
        <v>37541.599999999999</v>
      </c>
      <c r="C61" s="472">
        <v>37541.599999999999</v>
      </c>
      <c r="D61" s="472">
        <v>0</v>
      </c>
      <c r="E61" s="476">
        <v>0</v>
      </c>
      <c r="F61" s="471">
        <v>80388.5</v>
      </c>
      <c r="G61" s="472">
        <v>80388.5</v>
      </c>
      <c r="H61" s="472">
        <v>0</v>
      </c>
      <c r="I61" s="476">
        <v>0</v>
      </c>
      <c r="J61" s="471">
        <v>0</v>
      </c>
      <c r="K61" s="472">
        <v>0</v>
      </c>
      <c r="L61" s="472" t="s">
        <v>948</v>
      </c>
      <c r="M61" s="476" t="s">
        <v>948</v>
      </c>
      <c r="N61" s="471">
        <v>0</v>
      </c>
      <c r="O61" s="472">
        <v>0</v>
      </c>
      <c r="P61" s="472" t="s">
        <v>948</v>
      </c>
      <c r="Q61" s="476" t="s">
        <v>948</v>
      </c>
      <c r="R61" s="471">
        <v>50761.5</v>
      </c>
      <c r="S61" s="472">
        <v>50762.5</v>
      </c>
      <c r="T61" s="472">
        <v>1</v>
      </c>
      <c r="U61" s="476">
        <v>1.9699969465047329E-5</v>
      </c>
      <c r="V61" s="471">
        <v>48170</v>
      </c>
      <c r="W61" s="472">
        <v>48171</v>
      </c>
      <c r="X61" s="472">
        <v>1</v>
      </c>
      <c r="Y61" s="476">
        <v>2.075980900975711E-5</v>
      </c>
      <c r="Z61" s="471">
        <v>21818.833333333332</v>
      </c>
      <c r="AA61" s="472">
        <v>21937.5</v>
      </c>
      <c r="AB61" s="472">
        <v>118.66666666666788</v>
      </c>
      <c r="AC61" s="473">
        <v>5.4387264824731487E-3</v>
      </c>
      <c r="AD61" s="471">
        <v>0</v>
      </c>
      <c r="AE61" s="472">
        <v>0</v>
      </c>
      <c r="AF61" s="472" t="s">
        <v>948</v>
      </c>
      <c r="AG61" s="473" t="s">
        <v>948</v>
      </c>
      <c r="AH61" s="471">
        <v>0</v>
      </c>
      <c r="AI61" s="472">
        <v>0</v>
      </c>
      <c r="AJ61" s="472" t="s">
        <v>948</v>
      </c>
      <c r="AK61" s="473" t="s">
        <v>948</v>
      </c>
      <c r="AL61" s="471">
        <v>0</v>
      </c>
      <c r="AM61" s="472">
        <v>0</v>
      </c>
      <c r="AN61" s="472" t="s">
        <v>948</v>
      </c>
      <c r="AO61" s="473" t="s">
        <v>948</v>
      </c>
      <c r="AP61" s="471">
        <v>0</v>
      </c>
      <c r="AQ61" s="472">
        <v>0</v>
      </c>
      <c r="AR61" s="472" t="s">
        <v>948</v>
      </c>
      <c r="AS61" s="473" t="s">
        <v>948</v>
      </c>
      <c r="AT61" s="471">
        <v>0</v>
      </c>
      <c r="AU61" s="472">
        <v>0</v>
      </c>
      <c r="AV61" s="472" t="s">
        <v>948</v>
      </c>
      <c r="AW61" s="473" t="s">
        <v>948</v>
      </c>
      <c r="AX61" s="471">
        <v>32567</v>
      </c>
      <c r="AY61" s="472">
        <v>32567</v>
      </c>
      <c r="AZ61" s="472">
        <v>0</v>
      </c>
      <c r="BA61" s="473">
        <v>0</v>
      </c>
      <c r="BB61" s="471">
        <v>41660</v>
      </c>
      <c r="BC61" s="472">
        <v>42454</v>
      </c>
      <c r="BD61" s="472">
        <v>794</v>
      </c>
      <c r="BE61" s="473">
        <v>1.9059049447911664E-2</v>
      </c>
      <c r="BF61" s="471">
        <v>74021</v>
      </c>
      <c r="BG61" s="472">
        <v>74021</v>
      </c>
      <c r="BH61" s="472">
        <v>0</v>
      </c>
      <c r="BI61" s="473">
        <v>0</v>
      </c>
      <c r="BJ61" s="471">
        <v>30269.75</v>
      </c>
      <c r="BK61" s="472">
        <v>30743</v>
      </c>
      <c r="BL61" s="472">
        <v>473.25</v>
      </c>
      <c r="BM61" s="473">
        <v>1.563442050231667E-2</v>
      </c>
      <c r="BN61" s="471">
        <v>0</v>
      </c>
      <c r="BO61" s="472">
        <v>0</v>
      </c>
      <c r="BP61" s="472" t="s">
        <v>948</v>
      </c>
      <c r="BQ61" s="473" t="s">
        <v>948</v>
      </c>
      <c r="BR61" s="471">
        <v>0</v>
      </c>
      <c r="BS61" s="472">
        <v>0</v>
      </c>
      <c r="BT61" s="472" t="s">
        <v>948</v>
      </c>
      <c r="BU61" s="473" t="s">
        <v>948</v>
      </c>
      <c r="BV61" s="471">
        <v>65701.409259259264</v>
      </c>
      <c r="BW61" s="472">
        <v>65855.622222222213</v>
      </c>
      <c r="BX61" s="472">
        <v>154.21296296294895</v>
      </c>
      <c r="BY61" s="473">
        <v>2.3471789220596635E-3</v>
      </c>
    </row>
    <row r="62" spans="1:77">
      <c r="A62" s="456" t="s">
        <v>794</v>
      </c>
      <c r="B62" s="451">
        <v>17045</v>
      </c>
      <c r="C62" s="434">
        <v>17045</v>
      </c>
      <c r="D62" s="434">
        <v>0</v>
      </c>
      <c r="E62" s="433">
        <v>0</v>
      </c>
      <c r="F62" s="451">
        <v>77610.5</v>
      </c>
      <c r="G62" s="434">
        <v>77610.5</v>
      </c>
      <c r="H62" s="434">
        <v>0</v>
      </c>
      <c r="I62" s="433">
        <v>0</v>
      </c>
      <c r="J62" s="451" t="s">
        <v>948</v>
      </c>
      <c r="K62" s="434" t="s">
        <v>948</v>
      </c>
      <c r="L62" s="434" t="s">
        <v>948</v>
      </c>
      <c r="M62" s="433" t="s">
        <v>948</v>
      </c>
      <c r="N62" s="451" t="s">
        <v>948</v>
      </c>
      <c r="O62" s="434" t="s">
        <v>948</v>
      </c>
      <c r="P62" s="434" t="s">
        <v>948</v>
      </c>
      <c r="Q62" s="433" t="s">
        <v>948</v>
      </c>
      <c r="R62" s="451">
        <v>60000</v>
      </c>
      <c r="S62" s="434">
        <v>60000</v>
      </c>
      <c r="T62" s="434">
        <v>0</v>
      </c>
      <c r="U62" s="433">
        <v>0</v>
      </c>
      <c r="V62" s="451">
        <v>38075</v>
      </c>
      <c r="W62" s="434">
        <v>38075</v>
      </c>
      <c r="X62" s="434">
        <v>0</v>
      </c>
      <c r="Y62" s="433">
        <v>0</v>
      </c>
      <c r="Z62" s="451">
        <v>20600</v>
      </c>
      <c r="AA62" s="434">
        <v>20600</v>
      </c>
      <c r="AB62" s="434">
        <v>0</v>
      </c>
      <c r="AC62" s="433">
        <v>0</v>
      </c>
      <c r="AD62" s="451" t="s">
        <v>948</v>
      </c>
      <c r="AE62" s="434" t="s">
        <v>948</v>
      </c>
      <c r="AF62" s="434" t="s">
        <v>948</v>
      </c>
      <c r="AG62" s="433" t="s">
        <v>948</v>
      </c>
      <c r="AH62" s="451" t="s">
        <v>948</v>
      </c>
      <c r="AI62" s="434" t="s">
        <v>948</v>
      </c>
      <c r="AJ62" s="434" t="s">
        <v>948</v>
      </c>
      <c r="AK62" s="433" t="s">
        <v>948</v>
      </c>
      <c r="AL62" s="451" t="s">
        <v>948</v>
      </c>
      <c r="AM62" s="434" t="s">
        <v>948</v>
      </c>
      <c r="AN62" s="434" t="s">
        <v>948</v>
      </c>
      <c r="AO62" s="433" t="s">
        <v>948</v>
      </c>
      <c r="AP62" s="451" t="s">
        <v>948</v>
      </c>
      <c r="AQ62" s="434" t="s">
        <v>948</v>
      </c>
      <c r="AR62" s="434" t="s">
        <v>948</v>
      </c>
      <c r="AS62" s="433" t="s">
        <v>948</v>
      </c>
      <c r="AT62" s="451">
        <v>48894</v>
      </c>
      <c r="AU62" s="434">
        <v>48894</v>
      </c>
      <c r="AV62" s="434">
        <v>0</v>
      </c>
      <c r="AW62" s="433">
        <v>0</v>
      </c>
      <c r="AX62" s="451" t="s">
        <v>948</v>
      </c>
      <c r="AY62" s="434" t="s">
        <v>948</v>
      </c>
      <c r="AZ62" s="434" t="s">
        <v>948</v>
      </c>
      <c r="BA62" s="433" t="s">
        <v>948</v>
      </c>
      <c r="BB62" s="451">
        <v>47629</v>
      </c>
      <c r="BC62" s="434">
        <v>47629</v>
      </c>
      <c r="BD62" s="434">
        <v>0</v>
      </c>
      <c r="BE62" s="433">
        <v>0</v>
      </c>
      <c r="BF62" s="451">
        <v>28088</v>
      </c>
      <c r="BG62" s="434">
        <v>28088</v>
      </c>
      <c r="BH62" s="434">
        <v>0</v>
      </c>
      <c r="BI62" s="433">
        <v>0</v>
      </c>
      <c r="BJ62" s="451">
        <v>21864</v>
      </c>
      <c r="BK62" s="434">
        <v>21864</v>
      </c>
      <c r="BL62" s="434">
        <v>0</v>
      </c>
      <c r="BM62" s="433">
        <v>0</v>
      </c>
      <c r="BN62" s="451" t="s">
        <v>948</v>
      </c>
      <c r="BO62" s="434" t="s">
        <v>948</v>
      </c>
      <c r="BP62" s="434" t="s">
        <v>948</v>
      </c>
      <c r="BQ62" s="433" t="s">
        <v>948</v>
      </c>
      <c r="BR62" s="451" t="s">
        <v>948</v>
      </c>
      <c r="BS62" s="434" t="s">
        <v>948</v>
      </c>
      <c r="BT62" s="434" t="s">
        <v>948</v>
      </c>
      <c r="BU62" s="433" t="s">
        <v>948</v>
      </c>
      <c r="BV62" s="451">
        <v>39978.388888888891</v>
      </c>
      <c r="BW62" s="434">
        <v>39978.388888888891</v>
      </c>
      <c r="BX62" s="434">
        <v>0</v>
      </c>
      <c r="BY62" s="433">
        <v>0</v>
      </c>
    </row>
    <row r="63" spans="1:77">
      <c r="A63" s="454" t="s">
        <v>795</v>
      </c>
      <c r="B63" s="451">
        <v>16290.142196969697</v>
      </c>
      <c r="C63" s="434">
        <v>16559.025909090909</v>
      </c>
      <c r="D63" s="434">
        <v>268.88371212121274</v>
      </c>
      <c r="E63" s="433">
        <v>1.6505915594231625E-2</v>
      </c>
      <c r="F63" s="451">
        <v>70261.375</v>
      </c>
      <c r="G63" s="434">
        <v>71262.333333333328</v>
      </c>
      <c r="H63" s="434">
        <v>1000.9583333333285</v>
      </c>
      <c r="I63" s="433">
        <v>1.4246210429746478E-2</v>
      </c>
      <c r="J63" s="451">
        <v>64350.719027903673</v>
      </c>
      <c r="K63" s="434">
        <v>67335.527572943975</v>
      </c>
      <c r="L63" s="434">
        <v>2984.8085450403014</v>
      </c>
      <c r="M63" s="433">
        <v>4.638345289888731E-2</v>
      </c>
      <c r="N63" s="451">
        <v>54215.231048096735</v>
      </c>
      <c r="O63" s="434">
        <v>54262.096193479498</v>
      </c>
      <c r="P63" s="434">
        <v>46.865145382762421</v>
      </c>
      <c r="Q63" s="433">
        <v>8.6442766131875884E-4</v>
      </c>
      <c r="R63" s="451">
        <v>63438.5</v>
      </c>
      <c r="S63" s="434">
        <v>63451.5</v>
      </c>
      <c r="T63" s="434">
        <v>13</v>
      </c>
      <c r="U63" s="433">
        <v>2.0492287806300589E-4</v>
      </c>
      <c r="V63" s="451">
        <v>44197.111111111109</v>
      </c>
      <c r="W63" s="434">
        <v>44243.777777777781</v>
      </c>
      <c r="X63" s="434">
        <v>46.666666666671517</v>
      </c>
      <c r="Y63" s="433">
        <v>1.0558759496599669E-3</v>
      </c>
      <c r="Z63" s="451">
        <v>21662.463636363638</v>
      </c>
      <c r="AA63" s="434">
        <v>22610.781818181818</v>
      </c>
      <c r="AB63" s="434">
        <v>948.31818181818016</v>
      </c>
      <c r="AC63" s="433">
        <v>4.3777023598843501E-2</v>
      </c>
      <c r="AD63" s="451">
        <v>16316.849230769232</v>
      </c>
      <c r="AE63" s="434">
        <v>16404.329230769232</v>
      </c>
      <c r="AF63" s="434">
        <v>87.479999999999563</v>
      </c>
      <c r="AG63" s="433">
        <v>5.3613291857251199E-3</v>
      </c>
      <c r="AH63" s="451">
        <v>50488.380033506321</v>
      </c>
      <c r="AI63" s="434">
        <v>51264.795591292692</v>
      </c>
      <c r="AJ63" s="434">
        <v>776.41555778637121</v>
      </c>
      <c r="AK63" s="433">
        <v>1.5378103977016246E-2</v>
      </c>
      <c r="AL63" s="451" t="s">
        <v>948</v>
      </c>
      <c r="AM63" s="434" t="s">
        <v>948</v>
      </c>
      <c r="AN63" s="434" t="s">
        <v>948</v>
      </c>
      <c r="AO63" s="433" t="s">
        <v>948</v>
      </c>
      <c r="AP63" s="451">
        <v>43309.844444444439</v>
      </c>
      <c r="AQ63" s="434">
        <v>43512.177777777775</v>
      </c>
      <c r="AR63" s="434">
        <v>202.33333333333576</v>
      </c>
      <c r="AS63" s="433">
        <v>4.6717631044110117E-3</v>
      </c>
      <c r="AT63" s="451">
        <v>110802</v>
      </c>
      <c r="AU63" s="434">
        <v>110802</v>
      </c>
      <c r="AV63" s="434">
        <v>0</v>
      </c>
      <c r="AW63" s="433">
        <v>0</v>
      </c>
      <c r="AX63" s="451">
        <v>76745.142857142855</v>
      </c>
      <c r="AY63" s="434">
        <v>78982.28571428571</v>
      </c>
      <c r="AZ63" s="434">
        <v>2237.1428571428551</v>
      </c>
      <c r="BA63" s="433">
        <v>2.9150285918513198E-2</v>
      </c>
      <c r="BB63" s="451">
        <v>109100</v>
      </c>
      <c r="BC63" s="434">
        <v>109100</v>
      </c>
      <c r="BD63" s="434">
        <v>0</v>
      </c>
      <c r="BE63" s="433">
        <v>0</v>
      </c>
      <c r="BF63" s="451">
        <v>37983.628333333334</v>
      </c>
      <c r="BG63" s="434">
        <v>38607.911666666667</v>
      </c>
      <c r="BH63" s="434">
        <v>624.28333333333285</v>
      </c>
      <c r="BI63" s="433">
        <v>1.643558977185652E-2</v>
      </c>
      <c r="BJ63" s="451">
        <v>22668.980645161293</v>
      </c>
      <c r="BK63" s="434">
        <v>22917.238709677422</v>
      </c>
      <c r="BL63" s="434">
        <v>248.2580645161288</v>
      </c>
      <c r="BM63" s="433">
        <v>1.0951443666661722E-2</v>
      </c>
      <c r="BN63" s="451">
        <v>82560</v>
      </c>
      <c r="BO63" s="434">
        <v>82560</v>
      </c>
      <c r="BP63" s="434">
        <v>0</v>
      </c>
      <c r="BQ63" s="433">
        <v>0</v>
      </c>
      <c r="BR63" s="451" t="s">
        <v>948</v>
      </c>
      <c r="BS63" s="434" t="s">
        <v>948</v>
      </c>
      <c r="BT63" s="434" t="s">
        <v>948</v>
      </c>
      <c r="BU63" s="433" t="s">
        <v>948</v>
      </c>
      <c r="BV63" s="451">
        <v>55274.397972800136</v>
      </c>
      <c r="BW63" s="434">
        <v>55867.236330954795</v>
      </c>
      <c r="BX63" s="434">
        <v>592.83835815465864</v>
      </c>
      <c r="BY63" s="433">
        <v>1.0725369789579386E-2</v>
      </c>
    </row>
    <row r="64" spans="1:77">
      <c r="A64" s="454" t="s">
        <v>796</v>
      </c>
      <c r="B64" s="451">
        <v>13997.625</v>
      </c>
      <c r="C64" s="434">
        <v>13997.625</v>
      </c>
      <c r="D64" s="434">
        <v>0</v>
      </c>
      <c r="E64" s="433">
        <v>0</v>
      </c>
      <c r="F64" s="451">
        <v>79610.83</v>
      </c>
      <c r="G64" s="434">
        <v>79610.833333333328</v>
      </c>
      <c r="H64" s="434">
        <v>3.3333333267364651E-3</v>
      </c>
      <c r="I64" s="433">
        <v>4.1870350136237305E-8</v>
      </c>
      <c r="J64" s="451" t="s">
        <v>948</v>
      </c>
      <c r="K64" s="434" t="s">
        <v>948</v>
      </c>
      <c r="L64" s="434" t="s">
        <v>948</v>
      </c>
      <c r="M64" s="433" t="s">
        <v>948</v>
      </c>
      <c r="N64" s="451">
        <v>50656.571428571428</v>
      </c>
      <c r="O64" s="434">
        <v>50656.571428571428</v>
      </c>
      <c r="P64" s="434">
        <v>0</v>
      </c>
      <c r="Q64" s="433">
        <v>0</v>
      </c>
      <c r="R64" s="451">
        <v>55781.333333333336</v>
      </c>
      <c r="S64" s="434">
        <v>55781.333333333336</v>
      </c>
      <c r="T64" s="434">
        <v>0</v>
      </c>
      <c r="U64" s="433">
        <v>0</v>
      </c>
      <c r="V64" s="451">
        <v>40100</v>
      </c>
      <c r="W64" s="434">
        <v>40100</v>
      </c>
      <c r="X64" s="434">
        <v>0</v>
      </c>
      <c r="Y64" s="433">
        <v>0</v>
      </c>
      <c r="Z64" s="451">
        <v>18846.970833333333</v>
      </c>
      <c r="AA64" s="434">
        <v>18846.970833333333</v>
      </c>
      <c r="AB64" s="434">
        <v>0</v>
      </c>
      <c r="AC64" s="433">
        <v>0</v>
      </c>
      <c r="AD64" s="451">
        <v>12000</v>
      </c>
      <c r="AE64" s="434">
        <v>12000</v>
      </c>
      <c r="AF64" s="434">
        <v>0</v>
      </c>
      <c r="AG64" s="433">
        <v>0</v>
      </c>
      <c r="AH64" s="451">
        <v>48106.125</v>
      </c>
      <c r="AI64" s="434">
        <v>48106.125</v>
      </c>
      <c r="AJ64" s="434">
        <v>0</v>
      </c>
      <c r="AK64" s="433">
        <v>0</v>
      </c>
      <c r="AL64" s="451" t="s">
        <v>948</v>
      </c>
      <c r="AM64" s="434" t="s">
        <v>948</v>
      </c>
      <c r="AN64" s="434" t="s">
        <v>948</v>
      </c>
      <c r="AO64" s="433" t="s">
        <v>948</v>
      </c>
      <c r="AP64" s="451">
        <v>35540.333333333336</v>
      </c>
      <c r="AQ64" s="434">
        <v>35540.333333333336</v>
      </c>
      <c r="AR64" s="434">
        <v>0</v>
      </c>
      <c r="AS64" s="433">
        <v>0</v>
      </c>
      <c r="AT64" s="451">
        <v>94776</v>
      </c>
      <c r="AU64" s="434">
        <v>94776</v>
      </c>
      <c r="AV64" s="434">
        <v>0</v>
      </c>
      <c r="AW64" s="433">
        <v>0</v>
      </c>
      <c r="AX64" s="451" t="s">
        <v>948</v>
      </c>
      <c r="AY64" s="434" t="s">
        <v>948</v>
      </c>
      <c r="AZ64" s="434" t="s">
        <v>948</v>
      </c>
      <c r="BA64" s="433" t="s">
        <v>948</v>
      </c>
      <c r="BB64" s="451">
        <v>79524</v>
      </c>
      <c r="BC64" s="434">
        <v>79524</v>
      </c>
      <c r="BD64" s="434">
        <v>0</v>
      </c>
      <c r="BE64" s="433">
        <v>0</v>
      </c>
      <c r="BF64" s="451">
        <v>46424.333333333336</v>
      </c>
      <c r="BG64" s="434">
        <v>46424.333333333336</v>
      </c>
      <c r="BH64" s="434">
        <v>0</v>
      </c>
      <c r="BI64" s="433">
        <v>0</v>
      </c>
      <c r="BJ64" s="451">
        <v>25050.666666666668</v>
      </c>
      <c r="BK64" s="434">
        <v>25050.666666666668</v>
      </c>
      <c r="BL64" s="434">
        <v>0</v>
      </c>
      <c r="BM64" s="433">
        <v>0</v>
      </c>
      <c r="BN64" s="451" t="s">
        <v>948</v>
      </c>
      <c r="BO64" s="434" t="s">
        <v>948</v>
      </c>
      <c r="BP64" s="434" t="s">
        <v>948</v>
      </c>
      <c r="BQ64" s="433" t="s">
        <v>948</v>
      </c>
      <c r="BR64" s="451" t="s">
        <v>948</v>
      </c>
      <c r="BS64" s="434" t="s">
        <v>948</v>
      </c>
      <c r="BT64" s="434" t="s">
        <v>948</v>
      </c>
      <c r="BU64" s="433" t="s">
        <v>948</v>
      </c>
      <c r="BV64" s="451">
        <v>46185.752994505492</v>
      </c>
      <c r="BW64" s="434">
        <v>46185.753250915754</v>
      </c>
      <c r="BX64" s="434">
        <v>2.5641026149969548E-4</v>
      </c>
      <c r="BY64" s="433">
        <v>5.5517176807791664E-9</v>
      </c>
    </row>
    <row r="65" spans="1:77">
      <c r="A65" s="454" t="s">
        <v>797</v>
      </c>
      <c r="B65" s="451">
        <v>18617</v>
      </c>
      <c r="C65" s="434">
        <v>18617</v>
      </c>
      <c r="D65" s="434">
        <v>0</v>
      </c>
      <c r="E65" s="433">
        <v>0</v>
      </c>
      <c r="F65" s="451" t="s">
        <v>948</v>
      </c>
      <c r="G65" s="434" t="s">
        <v>948</v>
      </c>
      <c r="H65" s="434" t="s">
        <v>948</v>
      </c>
      <c r="I65" s="433" t="s">
        <v>948</v>
      </c>
      <c r="J65" s="451" t="s">
        <v>948</v>
      </c>
      <c r="K65" s="434" t="s">
        <v>948</v>
      </c>
      <c r="L65" s="434" t="s">
        <v>948</v>
      </c>
      <c r="M65" s="433" t="s">
        <v>948</v>
      </c>
      <c r="N65" s="451" t="s">
        <v>948</v>
      </c>
      <c r="O65" s="434" t="s">
        <v>948</v>
      </c>
      <c r="P65" s="434" t="s">
        <v>948</v>
      </c>
      <c r="Q65" s="433" t="s">
        <v>948</v>
      </c>
      <c r="R65" s="451" t="s">
        <v>948</v>
      </c>
      <c r="S65" s="434" t="s">
        <v>948</v>
      </c>
      <c r="T65" s="434" t="s">
        <v>948</v>
      </c>
      <c r="U65" s="433" t="s">
        <v>948</v>
      </c>
      <c r="V65" s="451" t="s">
        <v>948</v>
      </c>
      <c r="W65" s="434" t="s">
        <v>948</v>
      </c>
      <c r="X65" s="434" t="s">
        <v>948</v>
      </c>
      <c r="Y65" s="433" t="s">
        <v>948</v>
      </c>
      <c r="Z65" s="451">
        <v>38985.526315789473</v>
      </c>
      <c r="AA65" s="434">
        <v>38985.526315789473</v>
      </c>
      <c r="AB65" s="434">
        <v>0</v>
      </c>
      <c r="AC65" s="433">
        <v>0</v>
      </c>
      <c r="AD65" s="451" t="s">
        <v>948</v>
      </c>
      <c r="AE65" s="434" t="s">
        <v>948</v>
      </c>
      <c r="AF65" s="434" t="s">
        <v>948</v>
      </c>
      <c r="AG65" s="433" t="s">
        <v>948</v>
      </c>
      <c r="AH65" s="451" t="s">
        <v>948</v>
      </c>
      <c r="AI65" s="434" t="s">
        <v>948</v>
      </c>
      <c r="AJ65" s="434" t="s">
        <v>948</v>
      </c>
      <c r="AK65" s="433" t="s">
        <v>948</v>
      </c>
      <c r="AL65" s="451" t="s">
        <v>948</v>
      </c>
      <c r="AM65" s="434" t="s">
        <v>948</v>
      </c>
      <c r="AN65" s="434" t="s">
        <v>948</v>
      </c>
      <c r="AO65" s="433" t="s">
        <v>948</v>
      </c>
      <c r="AP65" s="451" t="s">
        <v>948</v>
      </c>
      <c r="AQ65" s="434" t="s">
        <v>948</v>
      </c>
      <c r="AR65" s="434" t="s">
        <v>948</v>
      </c>
      <c r="AS65" s="433" t="s">
        <v>948</v>
      </c>
      <c r="AT65" s="451" t="s">
        <v>948</v>
      </c>
      <c r="AU65" s="434" t="s">
        <v>948</v>
      </c>
      <c r="AV65" s="434" t="s">
        <v>948</v>
      </c>
      <c r="AW65" s="433" t="s">
        <v>948</v>
      </c>
      <c r="AX65" s="451" t="s">
        <v>948</v>
      </c>
      <c r="AY65" s="434" t="s">
        <v>948</v>
      </c>
      <c r="AZ65" s="434" t="s">
        <v>948</v>
      </c>
      <c r="BA65" s="433" t="s">
        <v>948</v>
      </c>
      <c r="BB65" s="451">
        <v>58000</v>
      </c>
      <c r="BC65" s="434">
        <v>60000</v>
      </c>
      <c r="BD65" s="434">
        <v>2000</v>
      </c>
      <c r="BE65" s="433">
        <v>3.4482758620689655E-2</v>
      </c>
      <c r="BF65" s="451" t="s">
        <v>948</v>
      </c>
      <c r="BG65" s="434" t="s">
        <v>948</v>
      </c>
      <c r="BH65" s="434" t="s">
        <v>948</v>
      </c>
      <c r="BI65" s="433" t="s">
        <v>948</v>
      </c>
      <c r="BJ65" s="451">
        <v>20176</v>
      </c>
      <c r="BK65" s="434">
        <v>20176</v>
      </c>
      <c r="BL65" s="434">
        <v>0</v>
      </c>
      <c r="BM65" s="433">
        <v>0</v>
      </c>
      <c r="BN65" s="451" t="s">
        <v>948</v>
      </c>
      <c r="BO65" s="434" t="s">
        <v>948</v>
      </c>
      <c r="BP65" s="434" t="s">
        <v>948</v>
      </c>
      <c r="BQ65" s="433" t="s">
        <v>948</v>
      </c>
      <c r="BR65" s="451" t="s">
        <v>948</v>
      </c>
      <c r="BS65" s="434" t="s">
        <v>948</v>
      </c>
      <c r="BT65" s="434" t="s">
        <v>948</v>
      </c>
      <c r="BU65" s="433" t="s">
        <v>948</v>
      </c>
      <c r="BV65" s="451">
        <v>33944.631578947367</v>
      </c>
      <c r="BW65" s="434">
        <v>34444.631578947367</v>
      </c>
      <c r="BX65" s="434">
        <v>500</v>
      </c>
      <c r="BY65" s="433">
        <v>1.4729869694921141E-2</v>
      </c>
    </row>
    <row r="66" spans="1:77">
      <c r="A66" s="454" t="s">
        <v>798</v>
      </c>
      <c r="B66" s="451">
        <v>17024</v>
      </c>
      <c r="C66" s="434">
        <v>17025.333333333332</v>
      </c>
      <c r="D66" s="434">
        <v>1.3333333333321207</v>
      </c>
      <c r="E66" s="433">
        <v>7.8320802004941295E-5</v>
      </c>
      <c r="F66" s="451">
        <v>83225.454545454544</v>
      </c>
      <c r="G66" s="434">
        <v>83225.454545454544</v>
      </c>
      <c r="H66" s="434">
        <v>0</v>
      </c>
      <c r="I66" s="433">
        <v>0</v>
      </c>
      <c r="J66" s="451" t="s">
        <v>948</v>
      </c>
      <c r="K66" s="434" t="s">
        <v>948</v>
      </c>
      <c r="L66" s="434" t="s">
        <v>948</v>
      </c>
      <c r="M66" s="433" t="s">
        <v>948</v>
      </c>
      <c r="N66" s="451" t="s">
        <v>948</v>
      </c>
      <c r="O66" s="434" t="s">
        <v>948</v>
      </c>
      <c r="P66" s="434" t="s">
        <v>948</v>
      </c>
      <c r="Q66" s="433" t="s">
        <v>948</v>
      </c>
      <c r="R66" s="451">
        <v>83228</v>
      </c>
      <c r="S66" s="434">
        <v>83232</v>
      </c>
      <c r="T66" s="434">
        <v>4</v>
      </c>
      <c r="U66" s="433">
        <v>4.806074878646609E-5</v>
      </c>
      <c r="V66" s="451" t="s">
        <v>948</v>
      </c>
      <c r="W66" s="434" t="s">
        <v>948</v>
      </c>
      <c r="X66" s="434" t="s">
        <v>948</v>
      </c>
      <c r="Y66" s="433" t="s">
        <v>948</v>
      </c>
      <c r="Z66" s="451">
        <v>33797</v>
      </c>
      <c r="AA66" s="434">
        <v>47316</v>
      </c>
      <c r="AB66" s="434">
        <v>13519</v>
      </c>
      <c r="AC66" s="433">
        <v>0.4000059176850016</v>
      </c>
      <c r="AD66" s="451" t="s">
        <v>948</v>
      </c>
      <c r="AE66" s="434" t="s">
        <v>948</v>
      </c>
      <c r="AF66" s="434" t="s">
        <v>948</v>
      </c>
      <c r="AG66" s="433" t="s">
        <v>948</v>
      </c>
      <c r="AH66" s="451" t="s">
        <v>948</v>
      </c>
      <c r="AI66" s="434" t="s">
        <v>948</v>
      </c>
      <c r="AJ66" s="434" t="s">
        <v>948</v>
      </c>
      <c r="AK66" s="433" t="s">
        <v>948</v>
      </c>
      <c r="AL66" s="451" t="s">
        <v>948</v>
      </c>
      <c r="AM66" s="434" t="s">
        <v>948</v>
      </c>
      <c r="AN66" s="434" t="s">
        <v>948</v>
      </c>
      <c r="AO66" s="433" t="s">
        <v>948</v>
      </c>
      <c r="AP66" s="451" t="s">
        <v>948</v>
      </c>
      <c r="AQ66" s="434" t="s">
        <v>948</v>
      </c>
      <c r="AR66" s="434" t="s">
        <v>948</v>
      </c>
      <c r="AS66" s="433" t="s">
        <v>948</v>
      </c>
      <c r="AT66" s="451">
        <v>83225</v>
      </c>
      <c r="AU66" s="434">
        <v>83225</v>
      </c>
      <c r="AV66" s="434">
        <v>0</v>
      </c>
      <c r="AW66" s="433">
        <v>0</v>
      </c>
      <c r="AX66" s="451" t="s">
        <v>948</v>
      </c>
      <c r="AY66" s="434" t="s">
        <v>948</v>
      </c>
      <c r="AZ66" s="434" t="s">
        <v>948</v>
      </c>
      <c r="BA66" s="433" t="s">
        <v>948</v>
      </c>
      <c r="BB66" s="451">
        <v>54100</v>
      </c>
      <c r="BC66" s="434">
        <v>75740</v>
      </c>
      <c r="BD66" s="434">
        <v>21640</v>
      </c>
      <c r="BE66" s="433">
        <v>0.4</v>
      </c>
      <c r="BF66" s="451" t="s">
        <v>948</v>
      </c>
      <c r="BG66" s="434" t="s">
        <v>948</v>
      </c>
      <c r="BH66" s="434" t="s">
        <v>948</v>
      </c>
      <c r="BI66" s="433" t="s">
        <v>948</v>
      </c>
      <c r="BJ66" s="451">
        <v>18360.5</v>
      </c>
      <c r="BK66" s="434">
        <v>18361.5</v>
      </c>
      <c r="BL66" s="434">
        <v>1</v>
      </c>
      <c r="BM66" s="433">
        <v>5.4464747692056319E-5</v>
      </c>
      <c r="BN66" s="451">
        <v>7730</v>
      </c>
      <c r="BO66" s="434">
        <v>7731</v>
      </c>
      <c r="BP66" s="434">
        <v>1</v>
      </c>
      <c r="BQ66" s="433">
        <v>1.2936610608020699E-4</v>
      </c>
      <c r="BR66" s="451" t="s">
        <v>948</v>
      </c>
      <c r="BS66" s="434" t="s">
        <v>948</v>
      </c>
      <c r="BT66" s="434" t="s">
        <v>948</v>
      </c>
      <c r="BU66" s="433" t="s">
        <v>948</v>
      </c>
      <c r="BV66" s="451">
        <v>47586.244318181816</v>
      </c>
      <c r="BW66" s="434">
        <v>51982.03598484848</v>
      </c>
      <c r="BX66" s="434">
        <v>4395.7916666666642</v>
      </c>
      <c r="BY66" s="433">
        <v>9.2375259482016192E-2</v>
      </c>
    </row>
    <row r="67" spans="1:77">
      <c r="A67" s="454" t="s">
        <v>799</v>
      </c>
      <c r="B67" s="451">
        <v>21335.5</v>
      </c>
      <c r="C67" s="434">
        <v>21335.5</v>
      </c>
      <c r="D67" s="434">
        <v>0</v>
      </c>
      <c r="E67" s="433">
        <v>0</v>
      </c>
      <c r="F67" s="451">
        <v>79285</v>
      </c>
      <c r="G67" s="434">
        <v>79285</v>
      </c>
      <c r="H67" s="434">
        <v>0</v>
      </c>
      <c r="I67" s="433">
        <v>0</v>
      </c>
      <c r="J67" s="451" t="s">
        <v>948</v>
      </c>
      <c r="K67" s="434" t="s">
        <v>948</v>
      </c>
      <c r="L67" s="434" t="s">
        <v>948</v>
      </c>
      <c r="M67" s="433" t="s">
        <v>948</v>
      </c>
      <c r="N67" s="451" t="s">
        <v>948</v>
      </c>
      <c r="O67" s="434" t="s">
        <v>948</v>
      </c>
      <c r="P67" s="434" t="s">
        <v>948</v>
      </c>
      <c r="Q67" s="433" t="s">
        <v>948</v>
      </c>
      <c r="R67" s="451">
        <v>49586.666666666664</v>
      </c>
      <c r="S67" s="434">
        <v>49586.666666666664</v>
      </c>
      <c r="T67" s="434">
        <v>0</v>
      </c>
      <c r="U67" s="433">
        <v>0</v>
      </c>
      <c r="V67" s="451" t="s">
        <v>948</v>
      </c>
      <c r="W67" s="434" t="s">
        <v>948</v>
      </c>
      <c r="X67" s="434" t="s">
        <v>948</v>
      </c>
      <c r="Y67" s="433" t="s">
        <v>948</v>
      </c>
      <c r="Z67" s="451">
        <v>26766.716666666664</v>
      </c>
      <c r="AA67" s="434">
        <v>26766.666666666668</v>
      </c>
      <c r="AB67" s="434">
        <v>-4.9999999995634425E-2</v>
      </c>
      <c r="AC67" s="433">
        <v>-1.8679915291179816E-6</v>
      </c>
      <c r="AD67" s="451" t="s">
        <v>948</v>
      </c>
      <c r="AE67" s="434" t="s">
        <v>948</v>
      </c>
      <c r="AF67" s="434" t="s">
        <v>948</v>
      </c>
      <c r="AG67" s="433" t="s">
        <v>948</v>
      </c>
      <c r="AH67" s="451" t="s">
        <v>948</v>
      </c>
      <c r="AI67" s="434" t="s">
        <v>948</v>
      </c>
      <c r="AJ67" s="434" t="s">
        <v>948</v>
      </c>
      <c r="AK67" s="433" t="s">
        <v>948</v>
      </c>
      <c r="AL67" s="451" t="s">
        <v>948</v>
      </c>
      <c r="AM67" s="434" t="s">
        <v>948</v>
      </c>
      <c r="AN67" s="434" t="s">
        <v>948</v>
      </c>
      <c r="AO67" s="433" t="s">
        <v>948</v>
      </c>
      <c r="AP67" s="451" t="s">
        <v>948</v>
      </c>
      <c r="AQ67" s="434" t="s">
        <v>948</v>
      </c>
      <c r="AR67" s="434" t="s">
        <v>948</v>
      </c>
      <c r="AS67" s="433" t="s">
        <v>948</v>
      </c>
      <c r="AT67" s="451" t="s">
        <v>948</v>
      </c>
      <c r="AU67" s="434" t="s">
        <v>948</v>
      </c>
      <c r="AV67" s="434" t="s">
        <v>948</v>
      </c>
      <c r="AW67" s="433" t="s">
        <v>948</v>
      </c>
      <c r="AX67" s="451" t="s">
        <v>948</v>
      </c>
      <c r="AY67" s="434" t="s">
        <v>948</v>
      </c>
      <c r="AZ67" s="434" t="s">
        <v>948</v>
      </c>
      <c r="BA67" s="433" t="s">
        <v>948</v>
      </c>
      <c r="BB67" s="451">
        <v>52015</v>
      </c>
      <c r="BC67" s="434">
        <v>52015</v>
      </c>
      <c r="BD67" s="434">
        <v>0</v>
      </c>
      <c r="BE67" s="433">
        <v>0</v>
      </c>
      <c r="BF67" s="451">
        <v>31310</v>
      </c>
      <c r="BG67" s="434">
        <v>31310</v>
      </c>
      <c r="BH67" s="434">
        <v>0</v>
      </c>
      <c r="BI67" s="433">
        <v>0</v>
      </c>
      <c r="BJ67" s="451">
        <v>35876</v>
      </c>
      <c r="BK67" s="434">
        <v>35876</v>
      </c>
      <c r="BL67" s="434">
        <v>0</v>
      </c>
      <c r="BM67" s="433">
        <v>0</v>
      </c>
      <c r="BN67" s="451" t="s">
        <v>948</v>
      </c>
      <c r="BO67" s="434" t="s">
        <v>948</v>
      </c>
      <c r="BP67" s="434" t="s">
        <v>948</v>
      </c>
      <c r="BQ67" s="433" t="s">
        <v>948</v>
      </c>
      <c r="BR67" s="451" t="s">
        <v>948</v>
      </c>
      <c r="BS67" s="434" t="s">
        <v>948</v>
      </c>
      <c r="BT67" s="434" t="s">
        <v>948</v>
      </c>
      <c r="BU67" s="433" t="s">
        <v>948</v>
      </c>
      <c r="BV67" s="451">
        <v>42310.697619047613</v>
      </c>
      <c r="BW67" s="434">
        <v>42310.690476190473</v>
      </c>
      <c r="BX67" s="434">
        <v>-7.1428571391152218E-3</v>
      </c>
      <c r="BY67" s="433">
        <v>-1.6881917673462371E-7</v>
      </c>
    </row>
    <row r="68" spans="1:77">
      <c r="A68" s="454" t="s">
        <v>800</v>
      </c>
      <c r="B68" s="451">
        <v>19659</v>
      </c>
      <c r="C68" s="434">
        <v>20248.77</v>
      </c>
      <c r="D68" s="434">
        <v>589.77000000000044</v>
      </c>
      <c r="E68" s="433">
        <v>3.0000000000000023E-2</v>
      </c>
      <c r="F68" s="451">
        <v>82441</v>
      </c>
      <c r="G68" s="434">
        <v>84914.23</v>
      </c>
      <c r="H68" s="434">
        <v>2473.2299999999959</v>
      </c>
      <c r="I68" s="433">
        <v>2.999999999999995E-2</v>
      </c>
      <c r="J68" s="451" t="s">
        <v>948</v>
      </c>
      <c r="K68" s="434" t="s">
        <v>948</v>
      </c>
      <c r="L68" s="434" t="s">
        <v>948</v>
      </c>
      <c r="M68" s="433" t="s">
        <v>948</v>
      </c>
      <c r="N68" s="451">
        <v>41615</v>
      </c>
      <c r="O68" s="434">
        <v>42863.45</v>
      </c>
      <c r="P68" s="434">
        <v>1248.4499999999971</v>
      </c>
      <c r="Q68" s="433">
        <v>2.999999999999993E-2</v>
      </c>
      <c r="R68" s="451">
        <v>58842</v>
      </c>
      <c r="S68" s="434">
        <v>60607.26</v>
      </c>
      <c r="T68" s="434">
        <v>1765.260000000002</v>
      </c>
      <c r="U68" s="433">
        <v>3.0000000000000034E-2</v>
      </c>
      <c r="V68" s="451">
        <v>39898</v>
      </c>
      <c r="W68" s="434">
        <v>41094.94</v>
      </c>
      <c r="X68" s="434">
        <v>1196.9400000000023</v>
      </c>
      <c r="Y68" s="433">
        <v>3.0000000000000058E-2</v>
      </c>
      <c r="Z68" s="451">
        <v>23024</v>
      </c>
      <c r="AA68" s="434">
        <v>23714.720000000001</v>
      </c>
      <c r="AB68" s="434">
        <v>690.72000000000116</v>
      </c>
      <c r="AC68" s="433">
        <v>3.0000000000000051E-2</v>
      </c>
      <c r="AD68" s="451" t="s">
        <v>948</v>
      </c>
      <c r="AE68" s="434" t="s">
        <v>948</v>
      </c>
      <c r="AF68" s="434" t="s">
        <v>948</v>
      </c>
      <c r="AG68" s="433" t="s">
        <v>948</v>
      </c>
      <c r="AH68" s="451" t="s">
        <v>948</v>
      </c>
      <c r="AI68" s="434" t="s">
        <v>948</v>
      </c>
      <c r="AJ68" s="434" t="s">
        <v>948</v>
      </c>
      <c r="AK68" s="433" t="s">
        <v>948</v>
      </c>
      <c r="AL68" s="451" t="s">
        <v>948</v>
      </c>
      <c r="AM68" s="434" t="s">
        <v>948</v>
      </c>
      <c r="AN68" s="434" t="s">
        <v>948</v>
      </c>
      <c r="AO68" s="433" t="s">
        <v>948</v>
      </c>
      <c r="AP68" s="451">
        <v>43628.5</v>
      </c>
      <c r="AQ68" s="434">
        <v>44937.355000000003</v>
      </c>
      <c r="AR68" s="434">
        <v>1308.8550000000032</v>
      </c>
      <c r="AS68" s="433">
        <v>3.0000000000000072E-2</v>
      </c>
      <c r="AT68" s="451" t="s">
        <v>948</v>
      </c>
      <c r="AU68" s="434" t="s">
        <v>948</v>
      </c>
      <c r="AV68" s="434" t="s">
        <v>948</v>
      </c>
      <c r="AW68" s="433" t="s">
        <v>948</v>
      </c>
      <c r="AX68" s="451" t="s">
        <v>948</v>
      </c>
      <c r="AY68" s="434" t="s">
        <v>948</v>
      </c>
      <c r="AZ68" s="434" t="s">
        <v>948</v>
      </c>
      <c r="BA68" s="433" t="s">
        <v>948</v>
      </c>
      <c r="BB68" s="451">
        <v>76705</v>
      </c>
      <c r="BC68" s="434">
        <v>79006.149999999994</v>
      </c>
      <c r="BD68" s="434">
        <v>2301.1499999999942</v>
      </c>
      <c r="BE68" s="433">
        <v>2.9999999999999923E-2</v>
      </c>
      <c r="BF68" s="451">
        <v>51620</v>
      </c>
      <c r="BG68" s="434">
        <v>53168.6</v>
      </c>
      <c r="BH68" s="434">
        <v>1548.5999999999985</v>
      </c>
      <c r="BI68" s="433">
        <v>2.9999999999999971E-2</v>
      </c>
      <c r="BJ68" s="451">
        <v>25554.2</v>
      </c>
      <c r="BK68" s="434">
        <v>26320.826000000001</v>
      </c>
      <c r="BL68" s="434">
        <v>766.6260000000002</v>
      </c>
      <c r="BM68" s="433">
        <v>3.0000000000000006E-2</v>
      </c>
      <c r="BN68" s="451" t="s">
        <v>948</v>
      </c>
      <c r="BO68" s="434" t="s">
        <v>948</v>
      </c>
      <c r="BP68" s="434" t="s">
        <v>948</v>
      </c>
      <c r="BQ68" s="433" t="s">
        <v>948</v>
      </c>
      <c r="BR68" s="451" t="s">
        <v>948</v>
      </c>
      <c r="BS68" s="434" t="s">
        <v>948</v>
      </c>
      <c r="BT68" s="434" t="s">
        <v>948</v>
      </c>
      <c r="BU68" s="433" t="s">
        <v>948</v>
      </c>
      <c r="BV68" s="451">
        <v>46298.67</v>
      </c>
      <c r="BW68" s="434">
        <v>47687.630099999995</v>
      </c>
      <c r="BX68" s="434">
        <v>1388.9600999999966</v>
      </c>
      <c r="BY68" s="433">
        <v>2.9999999999999926E-2</v>
      </c>
    </row>
    <row r="69" spans="1:77">
      <c r="A69" s="454" t="s">
        <v>801</v>
      </c>
      <c r="B69" s="451" t="s">
        <v>948</v>
      </c>
      <c r="C69" s="434" t="s">
        <v>948</v>
      </c>
      <c r="D69" s="434" t="s">
        <v>948</v>
      </c>
      <c r="E69" s="433" t="s">
        <v>948</v>
      </c>
      <c r="F69" s="451" t="s">
        <v>948</v>
      </c>
      <c r="G69" s="434" t="s">
        <v>948</v>
      </c>
      <c r="H69" s="434" t="s">
        <v>948</v>
      </c>
      <c r="I69" s="433" t="s">
        <v>948</v>
      </c>
      <c r="J69" s="451" t="s">
        <v>948</v>
      </c>
      <c r="K69" s="434" t="s">
        <v>948</v>
      </c>
      <c r="L69" s="434" t="s">
        <v>948</v>
      </c>
      <c r="M69" s="433" t="s">
        <v>948</v>
      </c>
      <c r="N69" s="451" t="s">
        <v>948</v>
      </c>
      <c r="O69" s="434" t="s">
        <v>948</v>
      </c>
      <c r="P69" s="434" t="s">
        <v>948</v>
      </c>
      <c r="Q69" s="433" t="s">
        <v>948</v>
      </c>
      <c r="R69" s="451" t="s">
        <v>948</v>
      </c>
      <c r="S69" s="434" t="s">
        <v>948</v>
      </c>
      <c r="T69" s="434" t="s">
        <v>948</v>
      </c>
      <c r="U69" s="433" t="s">
        <v>948</v>
      </c>
      <c r="V69" s="451" t="s">
        <v>948</v>
      </c>
      <c r="W69" s="434" t="s">
        <v>948</v>
      </c>
      <c r="X69" s="434" t="s">
        <v>948</v>
      </c>
      <c r="Y69" s="433" t="s">
        <v>948</v>
      </c>
      <c r="Z69" s="451">
        <v>24586.906666666666</v>
      </c>
      <c r="AA69" s="434">
        <v>24636</v>
      </c>
      <c r="AB69" s="434">
        <v>49.093333333334158</v>
      </c>
      <c r="AC69" s="433">
        <v>1.9967267130798407E-3</v>
      </c>
      <c r="AD69" s="451" t="s">
        <v>948</v>
      </c>
      <c r="AE69" s="434" t="s">
        <v>948</v>
      </c>
      <c r="AF69" s="434" t="s">
        <v>948</v>
      </c>
      <c r="AG69" s="433" t="s">
        <v>948</v>
      </c>
      <c r="AH69" s="451" t="s">
        <v>948</v>
      </c>
      <c r="AI69" s="434" t="s">
        <v>948</v>
      </c>
      <c r="AJ69" s="434" t="s">
        <v>948</v>
      </c>
      <c r="AK69" s="433" t="s">
        <v>948</v>
      </c>
      <c r="AL69" s="451" t="s">
        <v>948</v>
      </c>
      <c r="AM69" s="434" t="s">
        <v>948</v>
      </c>
      <c r="AN69" s="434" t="s">
        <v>948</v>
      </c>
      <c r="AO69" s="433" t="s">
        <v>948</v>
      </c>
      <c r="AP69" s="451" t="s">
        <v>948</v>
      </c>
      <c r="AQ69" s="434" t="s">
        <v>948</v>
      </c>
      <c r="AR69" s="434" t="s">
        <v>948</v>
      </c>
      <c r="AS69" s="433" t="s">
        <v>948</v>
      </c>
      <c r="AT69" s="451" t="s">
        <v>948</v>
      </c>
      <c r="AU69" s="434" t="s">
        <v>948</v>
      </c>
      <c r="AV69" s="434" t="s">
        <v>948</v>
      </c>
      <c r="AW69" s="433" t="s">
        <v>948</v>
      </c>
      <c r="AX69" s="451" t="s">
        <v>948</v>
      </c>
      <c r="AY69" s="434" t="s">
        <v>948</v>
      </c>
      <c r="AZ69" s="434" t="s">
        <v>948</v>
      </c>
      <c r="BA69" s="433" t="s">
        <v>948</v>
      </c>
      <c r="BB69" s="451" t="s">
        <v>948</v>
      </c>
      <c r="BC69" s="434" t="s">
        <v>948</v>
      </c>
      <c r="BD69" s="434" t="s">
        <v>948</v>
      </c>
      <c r="BE69" s="433" t="s">
        <v>948</v>
      </c>
      <c r="BF69" s="451" t="s">
        <v>948</v>
      </c>
      <c r="BG69" s="434" t="s">
        <v>948</v>
      </c>
      <c r="BH69" s="434" t="s">
        <v>948</v>
      </c>
      <c r="BI69" s="433" t="s">
        <v>948</v>
      </c>
      <c r="BJ69" s="451" t="s">
        <v>948</v>
      </c>
      <c r="BK69" s="434" t="s">
        <v>948</v>
      </c>
      <c r="BL69" s="434" t="s">
        <v>948</v>
      </c>
      <c r="BM69" s="433" t="s">
        <v>948</v>
      </c>
      <c r="BN69" s="451" t="s">
        <v>948</v>
      </c>
      <c r="BO69" s="434" t="s">
        <v>948</v>
      </c>
      <c r="BP69" s="434" t="s">
        <v>948</v>
      </c>
      <c r="BQ69" s="433" t="s">
        <v>948</v>
      </c>
      <c r="BR69" s="451" t="s">
        <v>948</v>
      </c>
      <c r="BS69" s="434" t="s">
        <v>948</v>
      </c>
      <c r="BT69" s="434" t="s">
        <v>948</v>
      </c>
      <c r="BU69" s="433" t="s">
        <v>948</v>
      </c>
      <c r="BV69" s="451">
        <v>24586.906666666666</v>
      </c>
      <c r="BW69" s="434">
        <v>24636</v>
      </c>
      <c r="BX69" s="434">
        <v>49.093333333334158</v>
      </c>
      <c r="BY69" s="433">
        <v>1.9967267130798407E-3</v>
      </c>
    </row>
    <row r="70" spans="1:77">
      <c r="A70" s="454" t="s">
        <v>803</v>
      </c>
      <c r="B70" s="451" t="s">
        <v>948</v>
      </c>
      <c r="C70" s="434" t="s">
        <v>948</v>
      </c>
      <c r="D70" s="434" t="s">
        <v>948</v>
      </c>
      <c r="E70" s="433" t="s">
        <v>948</v>
      </c>
      <c r="F70" s="451">
        <v>70000</v>
      </c>
      <c r="G70" s="434">
        <v>70000</v>
      </c>
      <c r="H70" s="434">
        <v>0</v>
      </c>
      <c r="I70" s="433">
        <v>0</v>
      </c>
      <c r="J70" s="451" t="s">
        <v>948</v>
      </c>
      <c r="K70" s="434" t="s">
        <v>948</v>
      </c>
      <c r="L70" s="434" t="s">
        <v>948</v>
      </c>
      <c r="M70" s="433" t="s">
        <v>948</v>
      </c>
      <c r="N70" s="451" t="s">
        <v>948</v>
      </c>
      <c r="O70" s="434" t="s">
        <v>948</v>
      </c>
      <c r="P70" s="434" t="s">
        <v>948</v>
      </c>
      <c r="Q70" s="433" t="s">
        <v>948</v>
      </c>
      <c r="R70" s="451" t="s">
        <v>948</v>
      </c>
      <c r="S70" s="434" t="s">
        <v>948</v>
      </c>
      <c r="T70" s="434" t="s">
        <v>948</v>
      </c>
      <c r="U70" s="433" t="s">
        <v>948</v>
      </c>
      <c r="V70" s="451">
        <v>36692</v>
      </c>
      <c r="W70" s="434">
        <v>36692</v>
      </c>
      <c r="X70" s="434">
        <v>0</v>
      </c>
      <c r="Y70" s="433">
        <v>0</v>
      </c>
      <c r="Z70" s="451" t="s">
        <v>948</v>
      </c>
      <c r="AA70" s="434" t="s">
        <v>948</v>
      </c>
      <c r="AB70" s="434" t="s">
        <v>948</v>
      </c>
      <c r="AC70" s="433" t="s">
        <v>948</v>
      </c>
      <c r="AD70" s="451" t="s">
        <v>948</v>
      </c>
      <c r="AE70" s="434" t="s">
        <v>948</v>
      </c>
      <c r="AF70" s="434" t="s">
        <v>948</v>
      </c>
      <c r="AG70" s="433" t="s">
        <v>948</v>
      </c>
      <c r="AH70" s="451" t="s">
        <v>948</v>
      </c>
      <c r="AI70" s="434" t="s">
        <v>948</v>
      </c>
      <c r="AJ70" s="434" t="s">
        <v>948</v>
      </c>
      <c r="AK70" s="433" t="s">
        <v>948</v>
      </c>
      <c r="AL70" s="451" t="s">
        <v>948</v>
      </c>
      <c r="AM70" s="434" t="s">
        <v>948</v>
      </c>
      <c r="AN70" s="434" t="s">
        <v>948</v>
      </c>
      <c r="AO70" s="433" t="s">
        <v>948</v>
      </c>
      <c r="AP70" s="451" t="s">
        <v>948</v>
      </c>
      <c r="AQ70" s="434" t="s">
        <v>948</v>
      </c>
      <c r="AR70" s="434" t="s">
        <v>948</v>
      </c>
      <c r="AS70" s="433" t="s">
        <v>948</v>
      </c>
      <c r="AT70" s="451" t="s">
        <v>948</v>
      </c>
      <c r="AU70" s="434" t="s">
        <v>948</v>
      </c>
      <c r="AV70" s="434" t="s">
        <v>948</v>
      </c>
      <c r="AW70" s="433" t="s">
        <v>948</v>
      </c>
      <c r="AX70" s="451" t="s">
        <v>948</v>
      </c>
      <c r="AY70" s="434" t="s">
        <v>948</v>
      </c>
      <c r="AZ70" s="434" t="s">
        <v>948</v>
      </c>
      <c r="BA70" s="433" t="s">
        <v>948</v>
      </c>
      <c r="BB70" s="451">
        <v>65820</v>
      </c>
      <c r="BC70" s="434">
        <v>65820</v>
      </c>
      <c r="BD70" s="434">
        <v>0</v>
      </c>
      <c r="BE70" s="433">
        <v>0</v>
      </c>
      <c r="BF70" s="451" t="s">
        <v>948</v>
      </c>
      <c r="BG70" s="434" t="s">
        <v>948</v>
      </c>
      <c r="BH70" s="434" t="s">
        <v>948</v>
      </c>
      <c r="BI70" s="433" t="s">
        <v>948</v>
      </c>
      <c r="BJ70" s="451">
        <v>29609</v>
      </c>
      <c r="BK70" s="434">
        <v>29609</v>
      </c>
      <c r="BL70" s="434">
        <v>0</v>
      </c>
      <c r="BM70" s="433">
        <v>0</v>
      </c>
      <c r="BN70" s="451">
        <v>16406</v>
      </c>
      <c r="BO70" s="434">
        <v>16406</v>
      </c>
      <c r="BP70" s="434">
        <v>0</v>
      </c>
      <c r="BQ70" s="433">
        <v>0</v>
      </c>
      <c r="BR70" s="451" t="s">
        <v>948</v>
      </c>
      <c r="BS70" s="434" t="s">
        <v>948</v>
      </c>
      <c r="BT70" s="434" t="s">
        <v>948</v>
      </c>
      <c r="BU70" s="433" t="s">
        <v>948</v>
      </c>
      <c r="BV70" s="451">
        <v>43705.4</v>
      </c>
      <c r="BW70" s="434">
        <v>43705.4</v>
      </c>
      <c r="BX70" s="434">
        <v>0</v>
      </c>
      <c r="BY70" s="433">
        <v>0</v>
      </c>
    </row>
    <row r="71" spans="1:77">
      <c r="A71" s="454" t="s">
        <v>802</v>
      </c>
      <c r="B71" s="451">
        <v>16800.429638554215</v>
      </c>
      <c r="C71" s="434">
        <v>16800.429638554215</v>
      </c>
      <c r="D71" s="434">
        <v>0</v>
      </c>
      <c r="E71" s="433">
        <v>0</v>
      </c>
      <c r="F71" s="451">
        <v>83693.53333333334</v>
      </c>
      <c r="G71" s="434">
        <v>83693.53333333334</v>
      </c>
      <c r="H71" s="434">
        <v>0</v>
      </c>
      <c r="I71" s="433">
        <v>0</v>
      </c>
      <c r="J71" s="451">
        <v>83093.622857142851</v>
      </c>
      <c r="K71" s="434">
        <v>83093.908571428576</v>
      </c>
      <c r="L71" s="434">
        <v>0.28571428572467994</v>
      </c>
      <c r="M71" s="433">
        <v>3.4384622537867779E-6</v>
      </c>
      <c r="N71" s="451">
        <v>47837.5</v>
      </c>
      <c r="O71" s="434">
        <v>47838.5</v>
      </c>
      <c r="P71" s="434">
        <v>1</v>
      </c>
      <c r="Q71" s="433">
        <v>2.0904102430101908E-5</v>
      </c>
      <c r="R71" s="451">
        <v>45068.268571428569</v>
      </c>
      <c r="S71" s="434">
        <v>45069.220952380951</v>
      </c>
      <c r="T71" s="434">
        <v>0.95238095238164533</v>
      </c>
      <c r="U71" s="433">
        <v>2.1131962300087466E-5</v>
      </c>
      <c r="V71" s="451">
        <v>36041.488333333335</v>
      </c>
      <c r="W71" s="434">
        <v>36042.488333333335</v>
      </c>
      <c r="X71" s="434">
        <v>1</v>
      </c>
      <c r="Y71" s="433">
        <v>2.7745802025471294E-5</v>
      </c>
      <c r="Z71" s="451">
        <v>26016.004042218727</v>
      </c>
      <c r="AA71" s="434">
        <v>26016.004042218727</v>
      </c>
      <c r="AB71" s="434">
        <v>0</v>
      </c>
      <c r="AC71" s="433">
        <v>0</v>
      </c>
      <c r="AD71" s="451">
        <v>18027.599999999999</v>
      </c>
      <c r="AE71" s="434">
        <v>18027.599999999999</v>
      </c>
      <c r="AF71" s="434">
        <v>0</v>
      </c>
      <c r="AG71" s="433">
        <v>0</v>
      </c>
      <c r="AH71" s="451">
        <v>68790.5</v>
      </c>
      <c r="AI71" s="434">
        <v>68791.5</v>
      </c>
      <c r="AJ71" s="434">
        <v>1</v>
      </c>
      <c r="AK71" s="433">
        <v>1.4536890995122872E-5</v>
      </c>
      <c r="AL71" s="451">
        <v>14513.377016129034</v>
      </c>
      <c r="AM71" s="434">
        <v>14513.377016129034</v>
      </c>
      <c r="AN71" s="434">
        <v>0</v>
      </c>
      <c r="AO71" s="433">
        <v>0</v>
      </c>
      <c r="AP71" s="451">
        <v>33774.012999999999</v>
      </c>
      <c r="AQ71" s="434">
        <v>33774.012999999999</v>
      </c>
      <c r="AR71" s="434">
        <v>0</v>
      </c>
      <c r="AS71" s="433">
        <v>0</v>
      </c>
      <c r="AT71" s="451">
        <v>106559</v>
      </c>
      <c r="AU71" s="434">
        <v>106559</v>
      </c>
      <c r="AV71" s="434">
        <v>0</v>
      </c>
      <c r="AW71" s="433">
        <v>0</v>
      </c>
      <c r="AX71" s="451">
        <v>63050</v>
      </c>
      <c r="AY71" s="434">
        <v>63050</v>
      </c>
      <c r="AZ71" s="434">
        <v>0</v>
      </c>
      <c r="BA71" s="433">
        <v>0</v>
      </c>
      <c r="BB71" s="451">
        <v>97268</v>
      </c>
      <c r="BC71" s="434">
        <v>97268</v>
      </c>
      <c r="BD71" s="434">
        <v>0</v>
      </c>
      <c r="BE71" s="433">
        <v>0</v>
      </c>
      <c r="BF71" s="451">
        <v>31158</v>
      </c>
      <c r="BG71" s="434">
        <v>31158</v>
      </c>
      <c r="BH71" s="434">
        <v>0</v>
      </c>
      <c r="BI71" s="433">
        <v>0</v>
      </c>
      <c r="BJ71" s="451">
        <v>24895.009152542374</v>
      </c>
      <c r="BK71" s="434">
        <v>24895.009152542374</v>
      </c>
      <c r="BL71" s="434">
        <v>0</v>
      </c>
      <c r="BM71" s="433">
        <v>0</v>
      </c>
      <c r="BN71" s="451">
        <v>25391.77</v>
      </c>
      <c r="BO71" s="434">
        <v>25392.103333333333</v>
      </c>
      <c r="BP71" s="434">
        <v>0.33333333333212067</v>
      </c>
      <c r="BQ71" s="433">
        <v>1.3127613133394035E-5</v>
      </c>
      <c r="BR71" s="451" t="s">
        <v>948</v>
      </c>
      <c r="BS71" s="434" t="s">
        <v>948</v>
      </c>
      <c r="BT71" s="434" t="s">
        <v>948</v>
      </c>
      <c r="BU71" s="433" t="s">
        <v>948</v>
      </c>
      <c r="BV71" s="451">
        <v>48351.653879098965</v>
      </c>
      <c r="BW71" s="434">
        <v>48351.922786661984</v>
      </c>
      <c r="BX71" s="434">
        <v>0.26890756301872898</v>
      </c>
      <c r="BY71" s="433">
        <v>5.5614966902914984E-6</v>
      </c>
    </row>
    <row r="72" spans="1:77">
      <c r="A72" s="455" t="s">
        <v>804</v>
      </c>
      <c r="B72" s="451">
        <v>26536.5</v>
      </c>
      <c r="C72" s="434">
        <v>28180</v>
      </c>
      <c r="D72" s="434">
        <v>1643.5</v>
      </c>
      <c r="E72" s="433">
        <v>6.1933563205396343E-2</v>
      </c>
      <c r="F72" s="451">
        <v>74200</v>
      </c>
      <c r="G72" s="434">
        <v>78800</v>
      </c>
      <c r="H72" s="434">
        <v>4600</v>
      </c>
      <c r="I72" s="433">
        <v>6.1994609164420483E-2</v>
      </c>
      <c r="J72" s="451">
        <v>74200</v>
      </c>
      <c r="K72" s="434">
        <v>78800</v>
      </c>
      <c r="L72" s="434">
        <v>4600</v>
      </c>
      <c r="M72" s="433">
        <v>6.1994609164420483E-2</v>
      </c>
      <c r="N72" s="451" t="s">
        <v>948</v>
      </c>
      <c r="O72" s="434" t="s">
        <v>948</v>
      </c>
      <c r="P72" s="434" t="s">
        <v>948</v>
      </c>
      <c r="Q72" s="433" t="s">
        <v>948</v>
      </c>
      <c r="R72" s="451" t="s">
        <v>948</v>
      </c>
      <c r="S72" s="434" t="s">
        <v>948</v>
      </c>
      <c r="T72" s="434" t="s">
        <v>948</v>
      </c>
      <c r="U72" s="433" t="s">
        <v>948</v>
      </c>
      <c r="V72" s="451" t="s">
        <v>948</v>
      </c>
      <c r="W72" s="434" t="s">
        <v>948</v>
      </c>
      <c r="X72" s="434" t="s">
        <v>948</v>
      </c>
      <c r="Y72" s="433" t="s">
        <v>948</v>
      </c>
      <c r="Z72" s="451">
        <v>28645</v>
      </c>
      <c r="AA72" s="434">
        <v>30421.5</v>
      </c>
      <c r="AB72" s="434">
        <v>1776.5</v>
      </c>
      <c r="AC72" s="433">
        <v>6.2017804154302671E-2</v>
      </c>
      <c r="AD72" s="451">
        <v>40934</v>
      </c>
      <c r="AE72" s="434">
        <v>43475</v>
      </c>
      <c r="AF72" s="434">
        <v>2541</v>
      </c>
      <c r="AG72" s="433">
        <v>6.2075536229051646E-2</v>
      </c>
      <c r="AH72" s="451" t="s">
        <v>948</v>
      </c>
      <c r="AI72" s="434" t="s">
        <v>948</v>
      </c>
      <c r="AJ72" s="434" t="s">
        <v>948</v>
      </c>
      <c r="AK72" s="433" t="s">
        <v>948</v>
      </c>
      <c r="AL72" s="451" t="s">
        <v>948</v>
      </c>
      <c r="AM72" s="434" t="s">
        <v>948</v>
      </c>
      <c r="AN72" s="434" t="s">
        <v>948</v>
      </c>
      <c r="AO72" s="433" t="s">
        <v>948</v>
      </c>
      <c r="AP72" s="451" t="s">
        <v>948</v>
      </c>
      <c r="AQ72" s="434" t="s">
        <v>948</v>
      </c>
      <c r="AR72" s="434" t="s">
        <v>948</v>
      </c>
      <c r="AS72" s="433" t="s">
        <v>948</v>
      </c>
      <c r="AT72" s="451" t="s">
        <v>948</v>
      </c>
      <c r="AU72" s="434" t="s">
        <v>948</v>
      </c>
      <c r="AV72" s="434" t="s">
        <v>948</v>
      </c>
      <c r="AW72" s="433" t="s">
        <v>948</v>
      </c>
      <c r="AX72" s="451">
        <v>34500</v>
      </c>
      <c r="AY72" s="434">
        <v>36650</v>
      </c>
      <c r="AZ72" s="434">
        <v>2150</v>
      </c>
      <c r="BA72" s="433">
        <v>6.2318840579710148E-2</v>
      </c>
      <c r="BB72" s="451">
        <v>77380</v>
      </c>
      <c r="BC72" s="434">
        <v>82180</v>
      </c>
      <c r="BD72" s="434">
        <v>4800</v>
      </c>
      <c r="BE72" s="433">
        <v>6.2031532695787026E-2</v>
      </c>
      <c r="BF72" s="451" t="s">
        <v>948</v>
      </c>
      <c r="BG72" s="434" t="s">
        <v>948</v>
      </c>
      <c r="BH72" s="434" t="s">
        <v>948</v>
      </c>
      <c r="BI72" s="433" t="s">
        <v>948</v>
      </c>
      <c r="BJ72" s="451">
        <v>30950</v>
      </c>
      <c r="BK72" s="434">
        <v>32875</v>
      </c>
      <c r="BL72" s="434">
        <v>1925</v>
      </c>
      <c r="BM72" s="433">
        <v>6.2197092084006464E-2</v>
      </c>
      <c r="BN72" s="451" t="s">
        <v>948</v>
      </c>
      <c r="BO72" s="434" t="s">
        <v>948</v>
      </c>
      <c r="BP72" s="434" t="s">
        <v>948</v>
      </c>
      <c r="BQ72" s="433" t="s">
        <v>948</v>
      </c>
      <c r="BR72" s="451" t="s">
        <v>948</v>
      </c>
      <c r="BS72" s="434" t="s">
        <v>948</v>
      </c>
      <c r="BT72" s="434" t="s">
        <v>948</v>
      </c>
      <c r="BU72" s="433" t="s">
        <v>948</v>
      </c>
      <c r="BV72" s="451">
        <v>48418.1875</v>
      </c>
      <c r="BW72" s="434">
        <v>51422.6875</v>
      </c>
      <c r="BX72" s="434">
        <v>3004.5</v>
      </c>
      <c r="BY72" s="433">
        <v>6.2053128279533389E-2</v>
      </c>
    </row>
    <row r="73" spans="1:77" s="474" customFormat="1" ht="17.25">
      <c r="A73" s="470" t="s">
        <v>929</v>
      </c>
      <c r="B73" s="471">
        <v>43336.929638554211</v>
      </c>
      <c r="C73" s="472">
        <v>44980.429638554211</v>
      </c>
      <c r="D73" s="472">
        <v>1643.5</v>
      </c>
      <c r="E73" s="476">
        <v>3.792377571986269E-2</v>
      </c>
      <c r="F73" s="471">
        <v>157893.53333333333</v>
      </c>
      <c r="G73" s="472">
        <v>162493.53333333333</v>
      </c>
      <c r="H73" s="472">
        <v>4600</v>
      </c>
      <c r="I73" s="476">
        <v>2.9133555395766685E-2</v>
      </c>
      <c r="J73" s="471">
        <v>157293.62285714285</v>
      </c>
      <c r="K73" s="472">
        <v>161893.90857142856</v>
      </c>
      <c r="L73" s="472">
        <v>4600.2857142857101</v>
      </c>
      <c r="M73" s="476">
        <v>2.9246485844272148E-2</v>
      </c>
      <c r="N73" s="471">
        <v>47837.5</v>
      </c>
      <c r="O73" s="472">
        <v>47838.5</v>
      </c>
      <c r="P73" s="472">
        <v>1</v>
      </c>
      <c r="Q73" s="476">
        <v>2.0904102430101908E-5</v>
      </c>
      <c r="R73" s="471">
        <v>45068.268571428569</v>
      </c>
      <c r="S73" s="472">
        <v>45069.220952380951</v>
      </c>
      <c r="T73" s="472">
        <v>0.95238095238164533</v>
      </c>
      <c r="U73" s="476">
        <v>2.1131962300087466E-5</v>
      </c>
      <c r="V73" s="471">
        <v>36041.488333333335</v>
      </c>
      <c r="W73" s="472">
        <v>36042.488333333335</v>
      </c>
      <c r="X73" s="472">
        <v>1</v>
      </c>
      <c r="Y73" s="476">
        <v>2.7745802025471294E-5</v>
      </c>
      <c r="Z73" s="471">
        <v>54661.00404221873</v>
      </c>
      <c r="AA73" s="472">
        <v>56437.50404221873</v>
      </c>
      <c r="AB73" s="472">
        <v>1776.5</v>
      </c>
      <c r="AC73" s="473">
        <v>3.2500317751717071E-2</v>
      </c>
      <c r="AD73" s="471">
        <v>58961.599999999999</v>
      </c>
      <c r="AE73" s="472">
        <v>61502.6</v>
      </c>
      <c r="AF73" s="472">
        <v>2541</v>
      </c>
      <c r="AG73" s="473">
        <v>4.3095845431602942E-2</v>
      </c>
      <c r="AH73" s="471">
        <v>68790.5</v>
      </c>
      <c r="AI73" s="472">
        <v>68791.5</v>
      </c>
      <c r="AJ73" s="472">
        <v>1</v>
      </c>
      <c r="AK73" s="473">
        <v>1.4536890995122872E-5</v>
      </c>
      <c r="AL73" s="471">
        <v>14513.377016129034</v>
      </c>
      <c r="AM73" s="472">
        <v>14513.377016129034</v>
      </c>
      <c r="AN73" s="472">
        <v>0</v>
      </c>
      <c r="AO73" s="473">
        <v>0</v>
      </c>
      <c r="AP73" s="471">
        <v>33774.012999999999</v>
      </c>
      <c r="AQ73" s="472">
        <v>33774.012999999999</v>
      </c>
      <c r="AR73" s="472">
        <v>0</v>
      </c>
      <c r="AS73" s="473">
        <v>0</v>
      </c>
      <c r="AT73" s="471">
        <v>106559</v>
      </c>
      <c r="AU73" s="472">
        <v>106559</v>
      </c>
      <c r="AV73" s="472">
        <v>0</v>
      </c>
      <c r="AW73" s="473">
        <v>0</v>
      </c>
      <c r="AX73" s="471">
        <v>97550</v>
      </c>
      <c r="AY73" s="472">
        <v>99700</v>
      </c>
      <c r="AZ73" s="472">
        <v>2150</v>
      </c>
      <c r="BA73" s="473">
        <v>2.2039979497693492E-2</v>
      </c>
      <c r="BB73" s="471">
        <v>174648</v>
      </c>
      <c r="BC73" s="472">
        <v>179448</v>
      </c>
      <c r="BD73" s="472">
        <v>4800</v>
      </c>
      <c r="BE73" s="473">
        <v>2.748385323622372E-2</v>
      </c>
      <c r="BF73" s="471">
        <v>31158</v>
      </c>
      <c r="BG73" s="472">
        <v>31158</v>
      </c>
      <c r="BH73" s="472">
        <v>0</v>
      </c>
      <c r="BI73" s="473">
        <v>0</v>
      </c>
      <c r="BJ73" s="471">
        <v>55845.009152542378</v>
      </c>
      <c r="BK73" s="472">
        <v>57770.009152542378</v>
      </c>
      <c r="BL73" s="472">
        <v>1925</v>
      </c>
      <c r="BM73" s="473">
        <v>3.4470403518814058E-2</v>
      </c>
      <c r="BN73" s="471">
        <v>25391.77</v>
      </c>
      <c r="BO73" s="472">
        <v>25392.103333333333</v>
      </c>
      <c r="BP73" s="472">
        <v>0.33333333333212067</v>
      </c>
      <c r="BQ73" s="473">
        <v>1.3127613133394035E-5</v>
      </c>
      <c r="BR73" s="471">
        <v>0</v>
      </c>
      <c r="BS73" s="472">
        <v>0</v>
      </c>
      <c r="BT73" s="472" t="s">
        <v>948</v>
      </c>
      <c r="BU73" s="473" t="s">
        <v>948</v>
      </c>
      <c r="BV73" s="471">
        <v>96769.841379098973</v>
      </c>
      <c r="BW73" s="472">
        <v>99774.610286661977</v>
      </c>
      <c r="BX73" s="472">
        <v>3004.7689075630042</v>
      </c>
      <c r="BY73" s="473">
        <v>3.1050675135362939E-2</v>
      </c>
    </row>
    <row r="74" spans="1:77">
      <c r="A74" s="456" t="s">
        <v>805</v>
      </c>
      <c r="B74" s="451">
        <v>18532</v>
      </c>
      <c r="C74" s="434">
        <v>18532</v>
      </c>
      <c r="D74" s="434">
        <v>0</v>
      </c>
      <c r="E74" s="433">
        <v>0</v>
      </c>
      <c r="F74" s="451">
        <v>82981</v>
      </c>
      <c r="G74" s="434">
        <v>82981</v>
      </c>
      <c r="H74" s="434">
        <v>0</v>
      </c>
      <c r="I74" s="433">
        <v>0</v>
      </c>
      <c r="J74" s="451">
        <v>69612</v>
      </c>
      <c r="K74" s="434">
        <v>69612</v>
      </c>
      <c r="L74" s="434">
        <v>0</v>
      </c>
      <c r="M74" s="433">
        <v>0</v>
      </c>
      <c r="N74" s="451">
        <v>56797</v>
      </c>
      <c r="O74" s="434">
        <v>56797</v>
      </c>
      <c r="P74" s="434">
        <v>0</v>
      </c>
      <c r="Q74" s="433">
        <v>0</v>
      </c>
      <c r="R74" s="451">
        <v>50196.321070234109</v>
      </c>
      <c r="S74" s="434">
        <v>50196.321070234109</v>
      </c>
      <c r="T74" s="434">
        <v>0</v>
      </c>
      <c r="U74" s="433">
        <v>0</v>
      </c>
      <c r="V74" s="451">
        <v>56335</v>
      </c>
      <c r="W74" s="434">
        <v>56335</v>
      </c>
      <c r="X74" s="434">
        <v>0</v>
      </c>
      <c r="Y74" s="433">
        <v>0</v>
      </c>
      <c r="Z74" s="451">
        <v>26636.750483558993</v>
      </c>
      <c r="AA74" s="434">
        <v>26636.750483558993</v>
      </c>
      <c r="AB74" s="434">
        <v>0</v>
      </c>
      <c r="AC74" s="433">
        <v>0</v>
      </c>
      <c r="AD74" s="451" t="s">
        <v>948</v>
      </c>
      <c r="AE74" s="434" t="s">
        <v>948</v>
      </c>
      <c r="AF74" s="434" t="s">
        <v>948</v>
      </c>
      <c r="AG74" s="433" t="s">
        <v>948</v>
      </c>
      <c r="AH74" s="451">
        <v>68439</v>
      </c>
      <c r="AI74" s="434">
        <v>68439</v>
      </c>
      <c r="AJ74" s="434">
        <v>0</v>
      </c>
      <c r="AK74" s="433">
        <v>0</v>
      </c>
      <c r="AL74" s="451" t="s">
        <v>948</v>
      </c>
      <c r="AM74" s="434" t="s">
        <v>948</v>
      </c>
      <c r="AN74" s="434" t="s">
        <v>948</v>
      </c>
      <c r="AO74" s="433" t="s">
        <v>948</v>
      </c>
      <c r="AP74" s="451">
        <v>41513</v>
      </c>
      <c r="AQ74" s="434">
        <v>41513</v>
      </c>
      <c r="AR74" s="434">
        <v>0</v>
      </c>
      <c r="AS74" s="433">
        <v>0</v>
      </c>
      <c r="AT74" s="451">
        <v>65347.25</v>
      </c>
      <c r="AU74" s="434">
        <v>65347.25</v>
      </c>
      <c r="AV74" s="434">
        <v>0</v>
      </c>
      <c r="AW74" s="433">
        <v>0</v>
      </c>
      <c r="AX74" s="451" t="s">
        <v>948</v>
      </c>
      <c r="AY74" s="434" t="s">
        <v>948</v>
      </c>
      <c r="AZ74" s="434" t="s">
        <v>948</v>
      </c>
      <c r="BA74" s="433" t="s">
        <v>948</v>
      </c>
      <c r="BB74" s="451">
        <v>71990</v>
      </c>
      <c r="BC74" s="434">
        <v>71990</v>
      </c>
      <c r="BD74" s="434">
        <v>0</v>
      </c>
      <c r="BE74" s="433">
        <v>0</v>
      </c>
      <c r="BF74" s="451">
        <v>33029.5</v>
      </c>
      <c r="BG74" s="434">
        <v>33029.5</v>
      </c>
      <c r="BH74" s="434">
        <v>0</v>
      </c>
      <c r="BI74" s="433">
        <v>0</v>
      </c>
      <c r="BJ74" s="451">
        <v>28102.622377622378</v>
      </c>
      <c r="BK74" s="434">
        <v>28102.622377622378</v>
      </c>
      <c r="BL74" s="434">
        <v>0</v>
      </c>
      <c r="BM74" s="433">
        <v>0</v>
      </c>
      <c r="BN74" s="451" t="s">
        <v>948</v>
      </c>
      <c r="BO74" s="434" t="s">
        <v>948</v>
      </c>
      <c r="BP74" s="434" t="s">
        <v>948</v>
      </c>
      <c r="BQ74" s="433" t="s">
        <v>948</v>
      </c>
      <c r="BR74" s="451" t="s">
        <v>948</v>
      </c>
      <c r="BS74" s="434" t="s">
        <v>948</v>
      </c>
      <c r="BT74" s="434" t="s">
        <v>948</v>
      </c>
      <c r="BU74" s="433" t="s">
        <v>948</v>
      </c>
      <c r="BV74" s="451">
        <v>51500.880302416575</v>
      </c>
      <c r="BW74" s="434">
        <v>51500.880302416575</v>
      </c>
      <c r="BX74" s="434">
        <v>0</v>
      </c>
      <c r="BY74" s="433">
        <v>0</v>
      </c>
    </row>
    <row r="75" spans="1:77">
      <c r="A75" s="454" t="s">
        <v>806</v>
      </c>
      <c r="B75" s="451">
        <v>16099.625</v>
      </c>
      <c r="C75" s="434">
        <v>16100.625</v>
      </c>
      <c r="D75" s="434">
        <v>1</v>
      </c>
      <c r="E75" s="433">
        <v>6.2113247979378398E-5</v>
      </c>
      <c r="F75" s="451">
        <v>76430.71428571429</v>
      </c>
      <c r="G75" s="434">
        <v>76431.42857142858</v>
      </c>
      <c r="H75" s="434">
        <v>0.71428571428987198</v>
      </c>
      <c r="I75" s="433">
        <v>9.3455323683057546E-6</v>
      </c>
      <c r="J75" s="451" t="s">
        <v>948</v>
      </c>
      <c r="K75" s="434" t="s">
        <v>948</v>
      </c>
      <c r="L75" s="434" t="s">
        <v>948</v>
      </c>
      <c r="M75" s="433" t="s">
        <v>948</v>
      </c>
      <c r="N75" s="451">
        <v>54954</v>
      </c>
      <c r="O75" s="434">
        <v>54955</v>
      </c>
      <c r="P75" s="434">
        <v>1</v>
      </c>
      <c r="Q75" s="433">
        <v>1.8197037522291371E-5</v>
      </c>
      <c r="R75" s="451">
        <v>53271</v>
      </c>
      <c r="S75" s="434">
        <v>53272</v>
      </c>
      <c r="T75" s="434">
        <v>1</v>
      </c>
      <c r="U75" s="433">
        <v>1.8771939704529668E-5</v>
      </c>
      <c r="V75" s="451" t="s">
        <v>948</v>
      </c>
      <c r="W75" s="434" t="s">
        <v>948</v>
      </c>
      <c r="X75" s="434" t="s">
        <v>948</v>
      </c>
      <c r="Y75" s="433" t="s">
        <v>948</v>
      </c>
      <c r="Z75" s="451">
        <v>26696</v>
      </c>
      <c r="AA75" s="434">
        <v>26697</v>
      </c>
      <c r="AB75" s="434">
        <v>1</v>
      </c>
      <c r="AC75" s="433">
        <v>3.7458795325142346E-5</v>
      </c>
      <c r="AD75" s="451" t="s">
        <v>948</v>
      </c>
      <c r="AE75" s="434" t="s">
        <v>948</v>
      </c>
      <c r="AF75" s="434" t="s">
        <v>948</v>
      </c>
      <c r="AG75" s="433" t="s">
        <v>948</v>
      </c>
      <c r="AH75" s="451" t="s">
        <v>948</v>
      </c>
      <c r="AI75" s="434" t="s">
        <v>948</v>
      </c>
      <c r="AJ75" s="434" t="s">
        <v>948</v>
      </c>
      <c r="AK75" s="433" t="s">
        <v>948</v>
      </c>
      <c r="AL75" s="451" t="s">
        <v>948</v>
      </c>
      <c r="AM75" s="434" t="s">
        <v>948</v>
      </c>
      <c r="AN75" s="434" t="s">
        <v>948</v>
      </c>
      <c r="AO75" s="433" t="s">
        <v>948</v>
      </c>
      <c r="AP75" s="451" t="s">
        <v>948</v>
      </c>
      <c r="AQ75" s="434" t="s">
        <v>948</v>
      </c>
      <c r="AR75" s="434" t="s">
        <v>948</v>
      </c>
      <c r="AS75" s="433" t="s">
        <v>948</v>
      </c>
      <c r="AT75" s="451">
        <v>61200</v>
      </c>
      <c r="AU75" s="434">
        <v>61201</v>
      </c>
      <c r="AV75" s="434">
        <v>1</v>
      </c>
      <c r="AW75" s="433">
        <v>1.6339869281045753E-5</v>
      </c>
      <c r="AX75" s="451" t="s">
        <v>948</v>
      </c>
      <c r="AY75" s="434" t="s">
        <v>948</v>
      </c>
      <c r="AZ75" s="434" t="s">
        <v>948</v>
      </c>
      <c r="BA75" s="433" t="s">
        <v>948</v>
      </c>
      <c r="BB75" s="451">
        <v>36816</v>
      </c>
      <c r="BC75" s="434">
        <v>36817</v>
      </c>
      <c r="BD75" s="434">
        <v>1</v>
      </c>
      <c r="BE75" s="433">
        <v>2.7162103433289875E-5</v>
      </c>
      <c r="BF75" s="451" t="s">
        <v>948</v>
      </c>
      <c r="BG75" s="434" t="s">
        <v>948</v>
      </c>
      <c r="BH75" s="434" t="s">
        <v>948</v>
      </c>
      <c r="BI75" s="433" t="s">
        <v>948</v>
      </c>
      <c r="BJ75" s="451">
        <v>28698</v>
      </c>
      <c r="BK75" s="434">
        <v>28699.111111111109</v>
      </c>
      <c r="BL75" s="434">
        <v>1.1111111111094942</v>
      </c>
      <c r="BM75" s="433">
        <v>3.8717370935587648E-5</v>
      </c>
      <c r="BN75" s="451">
        <v>13518.111111111111</v>
      </c>
      <c r="BO75" s="434">
        <v>13519.111111111111</v>
      </c>
      <c r="BP75" s="434">
        <v>1</v>
      </c>
      <c r="BQ75" s="433">
        <v>7.3974832118228225E-5</v>
      </c>
      <c r="BR75" s="451" t="s">
        <v>948</v>
      </c>
      <c r="BS75" s="434" t="s">
        <v>948</v>
      </c>
      <c r="BT75" s="434" t="s">
        <v>948</v>
      </c>
      <c r="BU75" s="433" t="s">
        <v>948</v>
      </c>
      <c r="BV75" s="451">
        <v>40853.716710758381</v>
      </c>
      <c r="BW75" s="434">
        <v>40854.697310405645</v>
      </c>
      <c r="BX75" s="434">
        <v>0.98059964726417093</v>
      </c>
      <c r="BY75" s="433">
        <v>2.4002703455520382E-5</v>
      </c>
    </row>
    <row r="76" spans="1:77">
      <c r="A76" s="454" t="s">
        <v>807</v>
      </c>
      <c r="B76" s="451">
        <v>18000</v>
      </c>
      <c r="C76" s="434">
        <v>18000</v>
      </c>
      <c r="D76" s="434">
        <v>0</v>
      </c>
      <c r="E76" s="433">
        <v>0</v>
      </c>
      <c r="F76" s="451" t="s">
        <v>948</v>
      </c>
      <c r="G76" s="434" t="s">
        <v>948</v>
      </c>
      <c r="H76" s="434" t="s">
        <v>948</v>
      </c>
      <c r="I76" s="433" t="s">
        <v>948</v>
      </c>
      <c r="J76" s="451" t="s">
        <v>948</v>
      </c>
      <c r="K76" s="434" t="s">
        <v>948</v>
      </c>
      <c r="L76" s="434" t="s">
        <v>948</v>
      </c>
      <c r="M76" s="433" t="s">
        <v>948</v>
      </c>
      <c r="N76" s="451" t="s">
        <v>948</v>
      </c>
      <c r="O76" s="434" t="s">
        <v>948</v>
      </c>
      <c r="P76" s="434" t="s">
        <v>948</v>
      </c>
      <c r="Q76" s="433" t="s">
        <v>948</v>
      </c>
      <c r="R76" s="451" t="s">
        <v>948</v>
      </c>
      <c r="S76" s="434" t="s">
        <v>948</v>
      </c>
      <c r="T76" s="434" t="s">
        <v>948</v>
      </c>
      <c r="U76" s="433" t="s">
        <v>948</v>
      </c>
      <c r="V76" s="451" t="s">
        <v>948</v>
      </c>
      <c r="W76" s="434" t="s">
        <v>948</v>
      </c>
      <c r="X76" s="434" t="s">
        <v>948</v>
      </c>
      <c r="Y76" s="433" t="s">
        <v>948</v>
      </c>
      <c r="Z76" s="451" t="s">
        <v>948</v>
      </c>
      <c r="AA76" s="434" t="s">
        <v>948</v>
      </c>
      <c r="AB76" s="434" t="s">
        <v>948</v>
      </c>
      <c r="AC76" s="433" t="s">
        <v>948</v>
      </c>
      <c r="AD76" s="451" t="s">
        <v>948</v>
      </c>
      <c r="AE76" s="434" t="s">
        <v>948</v>
      </c>
      <c r="AF76" s="434" t="s">
        <v>948</v>
      </c>
      <c r="AG76" s="433" t="s">
        <v>948</v>
      </c>
      <c r="AH76" s="451" t="s">
        <v>948</v>
      </c>
      <c r="AI76" s="434" t="s">
        <v>948</v>
      </c>
      <c r="AJ76" s="434" t="s">
        <v>948</v>
      </c>
      <c r="AK76" s="433" t="s">
        <v>948</v>
      </c>
      <c r="AL76" s="451" t="s">
        <v>948</v>
      </c>
      <c r="AM76" s="434" t="s">
        <v>948</v>
      </c>
      <c r="AN76" s="434" t="s">
        <v>948</v>
      </c>
      <c r="AO76" s="433" t="s">
        <v>948</v>
      </c>
      <c r="AP76" s="451" t="s">
        <v>948</v>
      </c>
      <c r="AQ76" s="434" t="s">
        <v>948</v>
      </c>
      <c r="AR76" s="434" t="s">
        <v>948</v>
      </c>
      <c r="AS76" s="433" t="s">
        <v>948</v>
      </c>
      <c r="AT76" s="451" t="s">
        <v>948</v>
      </c>
      <c r="AU76" s="434" t="s">
        <v>948</v>
      </c>
      <c r="AV76" s="434" t="s">
        <v>948</v>
      </c>
      <c r="AW76" s="433" t="s">
        <v>948</v>
      </c>
      <c r="AX76" s="451" t="s">
        <v>948</v>
      </c>
      <c r="AY76" s="434" t="s">
        <v>948</v>
      </c>
      <c r="AZ76" s="434" t="s">
        <v>948</v>
      </c>
      <c r="BA76" s="433" t="s">
        <v>948</v>
      </c>
      <c r="BB76" s="451">
        <v>56000</v>
      </c>
      <c r="BC76" s="434">
        <v>64000</v>
      </c>
      <c r="BD76" s="434">
        <v>8000</v>
      </c>
      <c r="BE76" s="433">
        <v>0.14285714285714285</v>
      </c>
      <c r="BF76" s="451" t="s">
        <v>948</v>
      </c>
      <c r="BG76" s="434" t="s">
        <v>948</v>
      </c>
      <c r="BH76" s="434" t="s">
        <v>948</v>
      </c>
      <c r="BI76" s="433" t="s">
        <v>948</v>
      </c>
      <c r="BJ76" s="451" t="s">
        <v>948</v>
      </c>
      <c r="BK76" s="434" t="s">
        <v>948</v>
      </c>
      <c r="BL76" s="434" t="s">
        <v>948</v>
      </c>
      <c r="BM76" s="433" t="s">
        <v>948</v>
      </c>
      <c r="BN76" s="451">
        <v>22271.052631578947</v>
      </c>
      <c r="BO76" s="434">
        <v>22271.052631578947</v>
      </c>
      <c r="BP76" s="434">
        <v>0</v>
      </c>
      <c r="BQ76" s="433">
        <v>0</v>
      </c>
      <c r="BR76" s="451" t="s">
        <v>948</v>
      </c>
      <c r="BS76" s="434" t="s">
        <v>948</v>
      </c>
      <c r="BT76" s="434" t="s">
        <v>948</v>
      </c>
      <c r="BU76" s="433" t="s">
        <v>948</v>
      </c>
      <c r="BV76" s="451">
        <v>32090.350877192981</v>
      </c>
      <c r="BW76" s="434">
        <v>34757.017543859649</v>
      </c>
      <c r="BX76" s="434">
        <v>2666.6666666666679</v>
      </c>
      <c r="BY76" s="433">
        <v>8.3098707049722595E-2</v>
      </c>
    </row>
    <row r="77" spans="1:77">
      <c r="A77" s="454" t="s">
        <v>808</v>
      </c>
      <c r="B77" s="451">
        <v>29000</v>
      </c>
      <c r="C77" s="434">
        <v>29500</v>
      </c>
      <c r="D77" s="434">
        <v>500</v>
      </c>
      <c r="E77" s="433">
        <v>1.7241379310344827E-2</v>
      </c>
      <c r="F77" s="451">
        <v>86500</v>
      </c>
      <c r="G77" s="434">
        <v>87050</v>
      </c>
      <c r="H77" s="434">
        <v>550</v>
      </c>
      <c r="I77" s="433">
        <v>6.3583815028901737E-3</v>
      </c>
      <c r="J77" s="451">
        <v>73000</v>
      </c>
      <c r="K77" s="434">
        <v>73600</v>
      </c>
      <c r="L77" s="434">
        <v>600</v>
      </c>
      <c r="M77" s="433">
        <v>8.21917808219178E-3</v>
      </c>
      <c r="N77" s="451">
        <v>50500</v>
      </c>
      <c r="O77" s="434">
        <v>51000</v>
      </c>
      <c r="P77" s="434">
        <v>500</v>
      </c>
      <c r="Q77" s="433">
        <v>9.9009900990099011E-3</v>
      </c>
      <c r="R77" s="451">
        <v>64125</v>
      </c>
      <c r="S77" s="434">
        <v>64625</v>
      </c>
      <c r="T77" s="434">
        <v>500</v>
      </c>
      <c r="U77" s="433">
        <v>7.7972709551656916E-3</v>
      </c>
      <c r="V77" s="451">
        <v>28500</v>
      </c>
      <c r="W77" s="434">
        <v>29000</v>
      </c>
      <c r="X77" s="434">
        <v>500</v>
      </c>
      <c r="Y77" s="433">
        <v>1.7543859649122806E-2</v>
      </c>
      <c r="Z77" s="451">
        <v>32875</v>
      </c>
      <c r="AA77" s="434">
        <v>33312.5</v>
      </c>
      <c r="AB77" s="434">
        <v>437.5</v>
      </c>
      <c r="AC77" s="433">
        <v>1.3307984790874524E-2</v>
      </c>
      <c r="AD77" s="451">
        <v>45250</v>
      </c>
      <c r="AE77" s="434">
        <v>45750</v>
      </c>
      <c r="AF77" s="434">
        <v>500</v>
      </c>
      <c r="AG77" s="433">
        <v>1.1049723756906077E-2</v>
      </c>
      <c r="AH77" s="451">
        <v>80500</v>
      </c>
      <c r="AI77" s="434">
        <v>81000</v>
      </c>
      <c r="AJ77" s="434">
        <v>500</v>
      </c>
      <c r="AK77" s="433">
        <v>6.2111801242236021E-3</v>
      </c>
      <c r="AL77" s="451" t="s">
        <v>948</v>
      </c>
      <c r="AM77" s="434" t="s">
        <v>948</v>
      </c>
      <c r="AN77" s="434" t="s">
        <v>948</v>
      </c>
      <c r="AO77" s="433" t="s">
        <v>948</v>
      </c>
      <c r="AP77" s="451" t="s">
        <v>948</v>
      </c>
      <c r="AQ77" s="434" t="s">
        <v>948</v>
      </c>
      <c r="AR77" s="434" t="s">
        <v>948</v>
      </c>
      <c r="AS77" s="433" t="s">
        <v>948</v>
      </c>
      <c r="AT77" s="451">
        <v>77750</v>
      </c>
      <c r="AU77" s="434">
        <v>78250</v>
      </c>
      <c r="AV77" s="434">
        <v>500</v>
      </c>
      <c r="AW77" s="433">
        <v>6.4308681672025723E-3</v>
      </c>
      <c r="AX77" s="451">
        <v>81000</v>
      </c>
      <c r="AY77" s="434">
        <v>81500</v>
      </c>
      <c r="AZ77" s="434">
        <v>500</v>
      </c>
      <c r="BA77" s="433">
        <v>6.1728395061728392E-3</v>
      </c>
      <c r="BB77" s="451" t="s">
        <v>948</v>
      </c>
      <c r="BC77" s="434" t="s">
        <v>948</v>
      </c>
      <c r="BD77" s="434" t="s">
        <v>948</v>
      </c>
      <c r="BE77" s="433" t="s">
        <v>948</v>
      </c>
      <c r="BF77" s="451">
        <v>48750</v>
      </c>
      <c r="BG77" s="434">
        <v>49250</v>
      </c>
      <c r="BH77" s="434">
        <v>500</v>
      </c>
      <c r="BI77" s="433">
        <v>1.0256410256410256E-2</v>
      </c>
      <c r="BJ77" s="451">
        <v>31613.636363636364</v>
      </c>
      <c r="BK77" s="434">
        <v>32441.090909090908</v>
      </c>
      <c r="BL77" s="434">
        <v>827.45454545454413</v>
      </c>
      <c r="BM77" s="433">
        <v>2.6173975557153086E-2</v>
      </c>
      <c r="BN77" s="451" t="s">
        <v>948</v>
      </c>
      <c r="BO77" s="434" t="s">
        <v>948</v>
      </c>
      <c r="BP77" s="434" t="s">
        <v>948</v>
      </c>
      <c r="BQ77" s="433" t="s">
        <v>948</v>
      </c>
      <c r="BR77" s="451" t="s">
        <v>948</v>
      </c>
      <c r="BS77" s="434" t="s">
        <v>948</v>
      </c>
      <c r="BT77" s="434" t="s">
        <v>948</v>
      </c>
      <c r="BU77" s="433" t="s">
        <v>948</v>
      </c>
      <c r="BV77" s="451">
        <v>56104.895104895106</v>
      </c>
      <c r="BW77" s="434">
        <v>56636.81468531469</v>
      </c>
      <c r="BX77" s="434">
        <v>531.91958041958424</v>
      </c>
      <c r="BY77" s="433">
        <v>9.4808051850929255E-3</v>
      </c>
    </row>
    <row r="78" spans="1:77">
      <c r="A78" s="454" t="s">
        <v>809</v>
      </c>
      <c r="B78" s="451" t="s">
        <v>948</v>
      </c>
      <c r="C78" s="434" t="s">
        <v>948</v>
      </c>
      <c r="D78" s="434" t="s">
        <v>948</v>
      </c>
      <c r="E78" s="433" t="s">
        <v>948</v>
      </c>
      <c r="F78" s="451">
        <v>70000</v>
      </c>
      <c r="G78" s="434">
        <v>70000</v>
      </c>
      <c r="H78" s="434">
        <v>0</v>
      </c>
      <c r="I78" s="433">
        <v>0</v>
      </c>
      <c r="J78" s="451" t="s">
        <v>948</v>
      </c>
      <c r="K78" s="434" t="s">
        <v>948</v>
      </c>
      <c r="L78" s="434" t="s">
        <v>948</v>
      </c>
      <c r="M78" s="433" t="s">
        <v>948</v>
      </c>
      <c r="N78" s="451" t="s">
        <v>948</v>
      </c>
      <c r="O78" s="434" t="s">
        <v>948</v>
      </c>
      <c r="P78" s="434" t="s">
        <v>948</v>
      </c>
      <c r="Q78" s="433" t="s">
        <v>948</v>
      </c>
      <c r="R78" s="451">
        <v>35249</v>
      </c>
      <c r="S78" s="434">
        <v>35249.18</v>
      </c>
      <c r="T78" s="434">
        <v>0.18000000000029104</v>
      </c>
      <c r="U78" s="433">
        <v>5.1065278447698106E-6</v>
      </c>
      <c r="V78" s="451" t="s">
        <v>948</v>
      </c>
      <c r="W78" s="434" t="s">
        <v>948</v>
      </c>
      <c r="X78" s="434" t="s">
        <v>948</v>
      </c>
      <c r="Y78" s="433" t="s">
        <v>948</v>
      </c>
      <c r="Z78" s="451">
        <v>15500</v>
      </c>
      <c r="AA78" s="434">
        <v>15500</v>
      </c>
      <c r="AB78" s="434">
        <v>0</v>
      </c>
      <c r="AC78" s="433">
        <v>0</v>
      </c>
      <c r="AD78" s="451" t="s">
        <v>948</v>
      </c>
      <c r="AE78" s="434" t="s">
        <v>948</v>
      </c>
      <c r="AF78" s="434" t="s">
        <v>948</v>
      </c>
      <c r="AG78" s="433" t="s">
        <v>948</v>
      </c>
      <c r="AH78" s="451" t="s">
        <v>948</v>
      </c>
      <c r="AI78" s="434" t="s">
        <v>948</v>
      </c>
      <c r="AJ78" s="434" t="s">
        <v>948</v>
      </c>
      <c r="AK78" s="433" t="s">
        <v>948</v>
      </c>
      <c r="AL78" s="451" t="s">
        <v>948</v>
      </c>
      <c r="AM78" s="434" t="s">
        <v>948</v>
      </c>
      <c r="AN78" s="434" t="s">
        <v>948</v>
      </c>
      <c r="AO78" s="433" t="s">
        <v>948</v>
      </c>
      <c r="AP78" s="451" t="s">
        <v>948</v>
      </c>
      <c r="AQ78" s="434" t="s">
        <v>948</v>
      </c>
      <c r="AR78" s="434" t="s">
        <v>948</v>
      </c>
      <c r="AS78" s="433" t="s">
        <v>948</v>
      </c>
      <c r="AT78" s="451" t="s">
        <v>948</v>
      </c>
      <c r="AU78" s="434" t="s">
        <v>948</v>
      </c>
      <c r="AV78" s="434" t="s">
        <v>948</v>
      </c>
      <c r="AW78" s="433" t="s">
        <v>948</v>
      </c>
      <c r="AX78" s="451" t="s">
        <v>948</v>
      </c>
      <c r="AY78" s="434" t="s">
        <v>948</v>
      </c>
      <c r="AZ78" s="434" t="s">
        <v>948</v>
      </c>
      <c r="BA78" s="433" t="s">
        <v>948</v>
      </c>
      <c r="BB78" s="451" t="s">
        <v>948</v>
      </c>
      <c r="BC78" s="434" t="s">
        <v>948</v>
      </c>
      <c r="BD78" s="434" t="s">
        <v>948</v>
      </c>
      <c r="BE78" s="433" t="s">
        <v>948</v>
      </c>
      <c r="BF78" s="451" t="s">
        <v>948</v>
      </c>
      <c r="BG78" s="434" t="s">
        <v>948</v>
      </c>
      <c r="BH78" s="434" t="s">
        <v>948</v>
      </c>
      <c r="BI78" s="433" t="s">
        <v>948</v>
      </c>
      <c r="BJ78" s="451">
        <v>29803.930434782615</v>
      </c>
      <c r="BK78" s="434">
        <v>29803.930434782615</v>
      </c>
      <c r="BL78" s="434">
        <v>0</v>
      </c>
      <c r="BM78" s="433">
        <v>0</v>
      </c>
      <c r="BN78" s="451">
        <v>14434.32</v>
      </c>
      <c r="BO78" s="434">
        <v>14434.32</v>
      </c>
      <c r="BP78" s="434">
        <v>0</v>
      </c>
      <c r="BQ78" s="433">
        <v>0</v>
      </c>
      <c r="BR78" s="451" t="s">
        <v>948</v>
      </c>
      <c r="BS78" s="434" t="s">
        <v>948</v>
      </c>
      <c r="BT78" s="434" t="s">
        <v>948</v>
      </c>
      <c r="BU78" s="433" t="s">
        <v>948</v>
      </c>
      <c r="BV78" s="451">
        <v>32997.450086956524</v>
      </c>
      <c r="BW78" s="434">
        <v>32997.486086956524</v>
      </c>
      <c r="BX78" s="434">
        <v>3.6000000000058208E-2</v>
      </c>
      <c r="BY78" s="433">
        <v>1.0909933920708786E-6</v>
      </c>
    </row>
    <row r="79" spans="1:77">
      <c r="A79" s="454" t="s">
        <v>810</v>
      </c>
      <c r="B79" s="451">
        <v>15091.394716544542</v>
      </c>
      <c r="C79" s="434">
        <v>15283.718858465098</v>
      </c>
      <c r="D79" s="434">
        <v>192.32414192055512</v>
      </c>
      <c r="E79" s="433">
        <v>1.2743960749347581E-2</v>
      </c>
      <c r="F79" s="451">
        <v>73006.100000000006</v>
      </c>
      <c r="G79" s="434">
        <v>73489.5</v>
      </c>
      <c r="H79" s="434">
        <v>483.39999999999418</v>
      </c>
      <c r="I79" s="433">
        <v>6.6213645161156964E-3</v>
      </c>
      <c r="J79" s="451">
        <v>90000</v>
      </c>
      <c r="K79" s="434">
        <v>90000</v>
      </c>
      <c r="L79" s="434">
        <v>0</v>
      </c>
      <c r="M79" s="433">
        <v>0</v>
      </c>
      <c r="N79" s="451">
        <v>53641.333333333336</v>
      </c>
      <c r="O79" s="434">
        <v>55400.333333333336</v>
      </c>
      <c r="P79" s="434">
        <v>1759</v>
      </c>
      <c r="Q79" s="433">
        <v>3.2791876910839901E-2</v>
      </c>
      <c r="R79" s="451">
        <v>48921.504950495051</v>
      </c>
      <c r="S79" s="434">
        <v>49292.51287128713</v>
      </c>
      <c r="T79" s="434">
        <v>371.00792079207895</v>
      </c>
      <c r="U79" s="433">
        <v>7.5837389133370193E-3</v>
      </c>
      <c r="V79" s="451">
        <v>40635.25</v>
      </c>
      <c r="W79" s="434">
        <v>40635.25</v>
      </c>
      <c r="X79" s="434">
        <v>0</v>
      </c>
      <c r="Y79" s="433">
        <v>0</v>
      </c>
      <c r="Z79" s="451">
        <v>27826.476190476191</v>
      </c>
      <c r="AA79" s="434">
        <v>27888.095238095237</v>
      </c>
      <c r="AB79" s="434">
        <v>61.619047619045887</v>
      </c>
      <c r="AC79" s="433">
        <v>2.2144035485217291E-3</v>
      </c>
      <c r="AD79" s="451">
        <v>43755</v>
      </c>
      <c r="AE79" s="434">
        <v>43775</v>
      </c>
      <c r="AF79" s="434">
        <v>20</v>
      </c>
      <c r="AG79" s="433">
        <v>4.5709061821506112E-4</v>
      </c>
      <c r="AH79" s="451">
        <v>68011.981751824816</v>
      </c>
      <c r="AI79" s="434">
        <v>68420.07299270072</v>
      </c>
      <c r="AJ79" s="434">
        <v>408.09124087590317</v>
      </c>
      <c r="AK79" s="433">
        <v>6.0002845140584918E-3</v>
      </c>
      <c r="AL79" s="451">
        <v>20937.5</v>
      </c>
      <c r="AM79" s="434">
        <v>21750.5</v>
      </c>
      <c r="AN79" s="434">
        <v>813</v>
      </c>
      <c r="AO79" s="433">
        <v>3.8829850746268657E-2</v>
      </c>
      <c r="AP79" s="451">
        <v>40395.18</v>
      </c>
      <c r="AQ79" s="434">
        <v>40963</v>
      </c>
      <c r="AR79" s="434">
        <v>567.81999999999971</v>
      </c>
      <c r="AS79" s="433">
        <v>1.4056627548138162E-2</v>
      </c>
      <c r="AT79" s="451">
        <v>76182.444444444438</v>
      </c>
      <c r="AU79" s="434">
        <v>76182.444444444438</v>
      </c>
      <c r="AV79" s="434">
        <v>0</v>
      </c>
      <c r="AW79" s="433">
        <v>0</v>
      </c>
      <c r="AX79" s="451">
        <v>46491</v>
      </c>
      <c r="AY79" s="434">
        <v>46491</v>
      </c>
      <c r="AZ79" s="434">
        <v>0</v>
      </c>
      <c r="BA79" s="433">
        <v>0</v>
      </c>
      <c r="BB79" s="451">
        <v>74954</v>
      </c>
      <c r="BC79" s="434">
        <v>74954</v>
      </c>
      <c r="BD79" s="434">
        <v>0</v>
      </c>
      <c r="BE79" s="433">
        <v>0</v>
      </c>
      <c r="BF79" s="451">
        <v>44404.88636363636</v>
      </c>
      <c r="BG79" s="434">
        <v>44426.25</v>
      </c>
      <c r="BH79" s="434">
        <v>21.363636363639671</v>
      </c>
      <c r="BI79" s="433">
        <v>4.8111003344745822E-4</v>
      </c>
      <c r="BJ79" s="451">
        <v>24194.341463414636</v>
      </c>
      <c r="BK79" s="434">
        <v>24341.560975609755</v>
      </c>
      <c r="BL79" s="434">
        <v>147.21951219511902</v>
      </c>
      <c r="BM79" s="433">
        <v>6.0848737056032852E-3</v>
      </c>
      <c r="BN79" s="451">
        <v>11175</v>
      </c>
      <c r="BO79" s="434">
        <v>11175</v>
      </c>
      <c r="BP79" s="434">
        <v>0</v>
      </c>
      <c r="BQ79" s="433">
        <v>0</v>
      </c>
      <c r="BR79" s="451" t="s">
        <v>948</v>
      </c>
      <c r="BS79" s="434" t="s">
        <v>948</v>
      </c>
      <c r="BT79" s="434" t="s">
        <v>948</v>
      </c>
      <c r="BU79" s="433" t="s">
        <v>948</v>
      </c>
      <c r="BV79" s="451">
        <v>47036.670189068784</v>
      </c>
      <c r="BW79" s="434">
        <v>47321.661100819751</v>
      </c>
      <c r="BX79" s="434">
        <v>284.99091175096692</v>
      </c>
      <c r="BY79" s="433">
        <v>6.0589091575873957E-3</v>
      </c>
    </row>
    <row r="80" spans="1:77">
      <c r="A80" s="454" t="s">
        <v>811</v>
      </c>
      <c r="B80" s="451">
        <v>14801.044776119403</v>
      </c>
      <c r="C80" s="434">
        <v>14801.044776119403</v>
      </c>
      <c r="D80" s="434">
        <v>0</v>
      </c>
      <c r="E80" s="433">
        <v>0</v>
      </c>
      <c r="F80" s="451">
        <v>73549.25</v>
      </c>
      <c r="G80" s="434">
        <v>73549.25</v>
      </c>
      <c r="H80" s="434">
        <v>0</v>
      </c>
      <c r="I80" s="433">
        <v>0</v>
      </c>
      <c r="J80" s="451">
        <v>47991.379310344826</v>
      </c>
      <c r="K80" s="434">
        <v>47991.379310344826</v>
      </c>
      <c r="L80" s="434">
        <v>0</v>
      </c>
      <c r="M80" s="433">
        <v>0</v>
      </c>
      <c r="N80" s="451" t="s">
        <v>948</v>
      </c>
      <c r="O80" s="434" t="s">
        <v>948</v>
      </c>
      <c r="P80" s="434" t="s">
        <v>948</v>
      </c>
      <c r="Q80" s="433" t="s">
        <v>948</v>
      </c>
      <c r="R80" s="451">
        <v>54453.521126760563</v>
      </c>
      <c r="S80" s="434">
        <v>54453.521126760563</v>
      </c>
      <c r="T80" s="434">
        <v>0</v>
      </c>
      <c r="U80" s="433">
        <v>0</v>
      </c>
      <c r="V80" s="451" t="s">
        <v>948</v>
      </c>
      <c r="W80" s="434" t="s">
        <v>948</v>
      </c>
      <c r="X80" s="434" t="s">
        <v>948</v>
      </c>
      <c r="Y80" s="433" t="s">
        <v>948</v>
      </c>
      <c r="Z80" s="451">
        <v>30907.46753246753</v>
      </c>
      <c r="AA80" s="434">
        <v>30907.46753246753</v>
      </c>
      <c r="AB80" s="434">
        <v>0</v>
      </c>
      <c r="AC80" s="433">
        <v>0</v>
      </c>
      <c r="AD80" s="451" t="s">
        <v>948</v>
      </c>
      <c r="AE80" s="434" t="s">
        <v>948</v>
      </c>
      <c r="AF80" s="434" t="s">
        <v>948</v>
      </c>
      <c r="AG80" s="433" t="s">
        <v>948</v>
      </c>
      <c r="AH80" s="451" t="s">
        <v>948</v>
      </c>
      <c r="AI80" s="434" t="s">
        <v>948</v>
      </c>
      <c r="AJ80" s="434" t="s">
        <v>948</v>
      </c>
      <c r="AK80" s="433" t="s">
        <v>948</v>
      </c>
      <c r="AL80" s="451" t="s">
        <v>948</v>
      </c>
      <c r="AM80" s="434" t="s">
        <v>948</v>
      </c>
      <c r="AN80" s="434" t="s">
        <v>948</v>
      </c>
      <c r="AO80" s="433" t="s">
        <v>948</v>
      </c>
      <c r="AP80" s="451" t="s">
        <v>948</v>
      </c>
      <c r="AQ80" s="434" t="s">
        <v>948</v>
      </c>
      <c r="AR80" s="434" t="s">
        <v>948</v>
      </c>
      <c r="AS80" s="433" t="s">
        <v>948</v>
      </c>
      <c r="AT80" s="451" t="s">
        <v>948</v>
      </c>
      <c r="AU80" s="434" t="s">
        <v>948</v>
      </c>
      <c r="AV80" s="434" t="s">
        <v>948</v>
      </c>
      <c r="AW80" s="433" t="s">
        <v>948</v>
      </c>
      <c r="AX80" s="451">
        <v>27505.454545454544</v>
      </c>
      <c r="AY80" s="434">
        <v>27505.454545454544</v>
      </c>
      <c r="AZ80" s="434">
        <v>0</v>
      </c>
      <c r="BA80" s="433">
        <v>0</v>
      </c>
      <c r="BB80" s="451">
        <v>88500</v>
      </c>
      <c r="BC80" s="434">
        <v>88500</v>
      </c>
      <c r="BD80" s="434">
        <v>0</v>
      </c>
      <c r="BE80" s="433">
        <v>0</v>
      </c>
      <c r="BF80" s="451">
        <v>34635.26315789474</v>
      </c>
      <c r="BG80" s="434">
        <v>34635.26315789474</v>
      </c>
      <c r="BH80" s="434">
        <v>0</v>
      </c>
      <c r="BI80" s="433">
        <v>0</v>
      </c>
      <c r="BJ80" s="451">
        <v>22653.888888888891</v>
      </c>
      <c r="BK80" s="434">
        <v>22653.888888888891</v>
      </c>
      <c r="BL80" s="434">
        <v>0</v>
      </c>
      <c r="BM80" s="433">
        <v>0</v>
      </c>
      <c r="BN80" s="451">
        <v>20160</v>
      </c>
      <c r="BO80" s="434">
        <v>20160</v>
      </c>
      <c r="BP80" s="434">
        <v>0</v>
      </c>
      <c r="BQ80" s="433">
        <v>0</v>
      </c>
      <c r="BR80" s="451" t="s">
        <v>948</v>
      </c>
      <c r="BS80" s="434" t="s">
        <v>948</v>
      </c>
      <c r="BT80" s="434" t="s">
        <v>948</v>
      </c>
      <c r="BU80" s="433" t="s">
        <v>948</v>
      </c>
      <c r="BV80" s="451">
        <v>41515.726933793048</v>
      </c>
      <c r="BW80" s="434">
        <v>41515.726933793048</v>
      </c>
      <c r="BX80" s="434">
        <v>0</v>
      </c>
      <c r="BY80" s="433">
        <v>0</v>
      </c>
    </row>
    <row r="81" spans="1:77">
      <c r="A81" s="454" t="s">
        <v>812</v>
      </c>
      <c r="B81" s="451">
        <v>17529.87931034483</v>
      </c>
      <c r="C81" s="434">
        <v>17779.534482758623</v>
      </c>
      <c r="D81" s="434">
        <v>249.65517241379348</v>
      </c>
      <c r="E81" s="433">
        <v>1.4241693738670841E-2</v>
      </c>
      <c r="F81" s="451" t="s">
        <v>948</v>
      </c>
      <c r="G81" s="434" t="s">
        <v>948</v>
      </c>
      <c r="H81" s="434" t="s">
        <v>948</v>
      </c>
      <c r="I81" s="433" t="s">
        <v>948</v>
      </c>
      <c r="J81" s="451" t="s">
        <v>948</v>
      </c>
      <c r="K81" s="434" t="s">
        <v>948</v>
      </c>
      <c r="L81" s="434" t="s">
        <v>948</v>
      </c>
      <c r="M81" s="433" t="s">
        <v>948</v>
      </c>
      <c r="N81" s="451" t="s">
        <v>948</v>
      </c>
      <c r="O81" s="434" t="s">
        <v>948</v>
      </c>
      <c r="P81" s="434" t="s">
        <v>948</v>
      </c>
      <c r="Q81" s="433" t="s">
        <v>948</v>
      </c>
      <c r="R81" s="451" t="s">
        <v>948</v>
      </c>
      <c r="S81" s="434" t="s">
        <v>948</v>
      </c>
      <c r="T81" s="434" t="s">
        <v>948</v>
      </c>
      <c r="U81" s="433" t="s">
        <v>948</v>
      </c>
      <c r="V81" s="451" t="s">
        <v>948</v>
      </c>
      <c r="W81" s="434" t="s">
        <v>948</v>
      </c>
      <c r="X81" s="434" t="s">
        <v>948</v>
      </c>
      <c r="Y81" s="433" t="s">
        <v>948</v>
      </c>
      <c r="Z81" s="451">
        <v>30000</v>
      </c>
      <c r="AA81" s="434">
        <v>31250</v>
      </c>
      <c r="AB81" s="434">
        <v>1250</v>
      </c>
      <c r="AC81" s="433">
        <v>4.1666666666666664E-2</v>
      </c>
      <c r="AD81" s="451">
        <v>40000</v>
      </c>
      <c r="AE81" s="434">
        <v>40000</v>
      </c>
      <c r="AF81" s="434">
        <v>0</v>
      </c>
      <c r="AG81" s="433">
        <v>0</v>
      </c>
      <c r="AH81" s="451" t="s">
        <v>948</v>
      </c>
      <c r="AI81" s="434" t="s">
        <v>948</v>
      </c>
      <c r="AJ81" s="434" t="s">
        <v>948</v>
      </c>
      <c r="AK81" s="433" t="s">
        <v>948</v>
      </c>
      <c r="AL81" s="451" t="s">
        <v>948</v>
      </c>
      <c r="AM81" s="434" t="s">
        <v>948</v>
      </c>
      <c r="AN81" s="434" t="s">
        <v>948</v>
      </c>
      <c r="AO81" s="433" t="s">
        <v>948</v>
      </c>
      <c r="AP81" s="451" t="s">
        <v>948</v>
      </c>
      <c r="AQ81" s="434" t="s">
        <v>948</v>
      </c>
      <c r="AR81" s="434" t="s">
        <v>948</v>
      </c>
      <c r="AS81" s="433" t="s">
        <v>948</v>
      </c>
      <c r="AT81" s="451" t="s">
        <v>948</v>
      </c>
      <c r="AU81" s="434" t="s">
        <v>948</v>
      </c>
      <c r="AV81" s="434" t="s">
        <v>948</v>
      </c>
      <c r="AW81" s="433" t="s">
        <v>948</v>
      </c>
      <c r="AX81" s="451" t="s">
        <v>948</v>
      </c>
      <c r="AY81" s="434" t="s">
        <v>948</v>
      </c>
      <c r="AZ81" s="434" t="s">
        <v>948</v>
      </c>
      <c r="BA81" s="433" t="s">
        <v>948</v>
      </c>
      <c r="BB81" s="451" t="s">
        <v>948</v>
      </c>
      <c r="BC81" s="434" t="s">
        <v>948</v>
      </c>
      <c r="BD81" s="434" t="s">
        <v>948</v>
      </c>
      <c r="BE81" s="433" t="s">
        <v>948</v>
      </c>
      <c r="BF81" s="451" t="s">
        <v>948</v>
      </c>
      <c r="BG81" s="434" t="s">
        <v>948</v>
      </c>
      <c r="BH81" s="434" t="s">
        <v>948</v>
      </c>
      <c r="BI81" s="433" t="s">
        <v>948</v>
      </c>
      <c r="BJ81" s="451">
        <v>27034</v>
      </c>
      <c r="BK81" s="434">
        <v>33666.666666666664</v>
      </c>
      <c r="BL81" s="434">
        <v>6632.6666666666642</v>
      </c>
      <c r="BM81" s="433">
        <v>0.24534536756183561</v>
      </c>
      <c r="BN81" s="451" t="s">
        <v>948</v>
      </c>
      <c r="BO81" s="434" t="s">
        <v>948</v>
      </c>
      <c r="BP81" s="434" t="s">
        <v>948</v>
      </c>
      <c r="BQ81" s="433" t="s">
        <v>948</v>
      </c>
      <c r="BR81" s="451" t="s">
        <v>948</v>
      </c>
      <c r="BS81" s="434" t="s">
        <v>948</v>
      </c>
      <c r="BT81" s="434" t="s">
        <v>948</v>
      </c>
      <c r="BU81" s="433" t="s">
        <v>948</v>
      </c>
      <c r="BV81" s="451">
        <v>28640.969827586207</v>
      </c>
      <c r="BW81" s="434">
        <v>30674.050287356324</v>
      </c>
      <c r="BX81" s="434">
        <v>2033.0804597701172</v>
      </c>
      <c r="BY81" s="433">
        <v>7.0985042476177221E-2</v>
      </c>
    </row>
    <row r="82" spans="1:77">
      <c r="A82" s="454" t="s">
        <v>813</v>
      </c>
      <c r="B82" s="451">
        <v>15334.111111111111</v>
      </c>
      <c r="C82" s="434">
        <v>15413.388888888889</v>
      </c>
      <c r="D82" s="434">
        <v>79.277777777777374</v>
      </c>
      <c r="E82" s="433">
        <v>5.1700276072952555E-3</v>
      </c>
      <c r="F82" s="451">
        <v>81164.444444444453</v>
      </c>
      <c r="G82" s="434">
        <v>81665.396825396834</v>
      </c>
      <c r="H82" s="434">
        <v>500.95238095238165</v>
      </c>
      <c r="I82" s="433">
        <v>6.1720668992599854E-3</v>
      </c>
      <c r="J82" s="451">
        <v>74668.23529411765</v>
      </c>
      <c r="K82" s="434">
        <v>75164.705882352937</v>
      </c>
      <c r="L82" s="434">
        <v>496.47058823528641</v>
      </c>
      <c r="M82" s="433">
        <v>6.6490199785717756E-3</v>
      </c>
      <c r="N82" s="451" t="s">
        <v>948</v>
      </c>
      <c r="O82" s="434" t="s">
        <v>948</v>
      </c>
      <c r="P82" s="434" t="s">
        <v>948</v>
      </c>
      <c r="Q82" s="433" t="s">
        <v>948</v>
      </c>
      <c r="R82" s="451">
        <v>48862.931034482761</v>
      </c>
      <c r="S82" s="434">
        <v>48862.931034482761</v>
      </c>
      <c r="T82" s="434">
        <v>0</v>
      </c>
      <c r="U82" s="433">
        <v>0</v>
      </c>
      <c r="V82" s="451">
        <v>42562</v>
      </c>
      <c r="W82" s="434">
        <v>42643</v>
      </c>
      <c r="X82" s="434">
        <v>81</v>
      </c>
      <c r="Y82" s="433">
        <v>1.9031060570461915E-3</v>
      </c>
      <c r="Z82" s="451">
        <v>22302.75</v>
      </c>
      <c r="AA82" s="434">
        <v>22401.625</v>
      </c>
      <c r="AB82" s="434">
        <v>98.875</v>
      </c>
      <c r="AC82" s="433">
        <v>4.4333097936353144E-3</v>
      </c>
      <c r="AD82" s="451" t="s">
        <v>948</v>
      </c>
      <c r="AE82" s="434" t="s">
        <v>948</v>
      </c>
      <c r="AF82" s="434" t="s">
        <v>948</v>
      </c>
      <c r="AG82" s="433" t="s">
        <v>948</v>
      </c>
      <c r="AH82" s="451" t="s">
        <v>948</v>
      </c>
      <c r="AI82" s="434" t="s">
        <v>948</v>
      </c>
      <c r="AJ82" s="434" t="s">
        <v>948</v>
      </c>
      <c r="AK82" s="433" t="s">
        <v>948</v>
      </c>
      <c r="AL82" s="451" t="s">
        <v>948</v>
      </c>
      <c r="AM82" s="434" t="s">
        <v>948</v>
      </c>
      <c r="AN82" s="434" t="s">
        <v>948</v>
      </c>
      <c r="AO82" s="433" t="s">
        <v>948</v>
      </c>
      <c r="AP82" s="451" t="s">
        <v>948</v>
      </c>
      <c r="AQ82" s="434" t="s">
        <v>948</v>
      </c>
      <c r="AR82" s="434" t="s">
        <v>948</v>
      </c>
      <c r="AS82" s="433" t="s">
        <v>948</v>
      </c>
      <c r="AT82" s="451" t="s">
        <v>948</v>
      </c>
      <c r="AU82" s="434" t="s">
        <v>948</v>
      </c>
      <c r="AV82" s="434" t="s">
        <v>948</v>
      </c>
      <c r="AW82" s="433" t="s">
        <v>948</v>
      </c>
      <c r="AX82" s="451" t="s">
        <v>948</v>
      </c>
      <c r="AY82" s="434" t="s">
        <v>948</v>
      </c>
      <c r="AZ82" s="434" t="s">
        <v>948</v>
      </c>
      <c r="BA82" s="433" t="s">
        <v>948</v>
      </c>
      <c r="BB82" s="451">
        <v>47747</v>
      </c>
      <c r="BC82" s="434">
        <v>48750</v>
      </c>
      <c r="BD82" s="434">
        <v>1003</v>
      </c>
      <c r="BE82" s="433">
        <v>2.1006555385678683E-2</v>
      </c>
      <c r="BF82" s="451" t="s">
        <v>948</v>
      </c>
      <c r="BG82" s="434" t="s">
        <v>948</v>
      </c>
      <c r="BH82" s="434" t="s">
        <v>948</v>
      </c>
      <c r="BI82" s="433" t="s">
        <v>948</v>
      </c>
      <c r="BJ82" s="451">
        <v>28526.5</v>
      </c>
      <c r="BK82" s="434">
        <v>28565.200000000001</v>
      </c>
      <c r="BL82" s="434">
        <v>38.700000000000728</v>
      </c>
      <c r="BM82" s="433">
        <v>1.3566333058735115E-3</v>
      </c>
      <c r="BN82" s="451" t="s">
        <v>948</v>
      </c>
      <c r="BO82" s="434" t="s">
        <v>948</v>
      </c>
      <c r="BP82" s="434" t="s">
        <v>948</v>
      </c>
      <c r="BQ82" s="433" t="s">
        <v>948</v>
      </c>
      <c r="BR82" s="451" t="s">
        <v>948</v>
      </c>
      <c r="BS82" s="434" t="s">
        <v>948</v>
      </c>
      <c r="BT82" s="434" t="s">
        <v>948</v>
      </c>
      <c r="BU82" s="433" t="s">
        <v>948</v>
      </c>
      <c r="BV82" s="451">
        <v>45145.996485519499</v>
      </c>
      <c r="BW82" s="434">
        <v>45433.280953890178</v>
      </c>
      <c r="BX82" s="434">
        <v>287.28446837067895</v>
      </c>
      <c r="BY82" s="433">
        <v>6.3634539213864721E-3</v>
      </c>
    </row>
    <row r="83" spans="1:77">
      <c r="A83" s="454" t="s">
        <v>814</v>
      </c>
      <c r="B83" s="451">
        <v>14872</v>
      </c>
      <c r="C83" s="434">
        <v>14872</v>
      </c>
      <c r="D83" s="434">
        <v>0</v>
      </c>
      <c r="E83" s="433">
        <v>0</v>
      </c>
      <c r="F83" s="451" t="s">
        <v>948</v>
      </c>
      <c r="G83" s="434" t="s">
        <v>948</v>
      </c>
      <c r="H83" s="434" t="s">
        <v>948</v>
      </c>
      <c r="I83" s="433" t="s">
        <v>948</v>
      </c>
      <c r="J83" s="451">
        <v>50000</v>
      </c>
      <c r="K83" s="434">
        <v>50000</v>
      </c>
      <c r="L83" s="434">
        <v>0</v>
      </c>
      <c r="M83" s="433">
        <v>0</v>
      </c>
      <c r="N83" s="451" t="s">
        <v>948</v>
      </c>
      <c r="O83" s="434" t="s">
        <v>948</v>
      </c>
      <c r="P83" s="434" t="s">
        <v>948</v>
      </c>
      <c r="Q83" s="433" t="s">
        <v>948</v>
      </c>
      <c r="R83" s="451" t="s">
        <v>948</v>
      </c>
      <c r="S83" s="434" t="s">
        <v>948</v>
      </c>
      <c r="T83" s="434" t="s">
        <v>948</v>
      </c>
      <c r="U83" s="433" t="s">
        <v>948</v>
      </c>
      <c r="V83" s="451" t="s">
        <v>948</v>
      </c>
      <c r="W83" s="434" t="s">
        <v>948</v>
      </c>
      <c r="X83" s="434" t="s">
        <v>948</v>
      </c>
      <c r="Y83" s="433" t="s">
        <v>948</v>
      </c>
      <c r="Z83" s="451">
        <v>40000</v>
      </c>
      <c r="AA83" s="434">
        <v>40000</v>
      </c>
      <c r="AB83" s="434">
        <v>0</v>
      </c>
      <c r="AC83" s="433">
        <v>0</v>
      </c>
      <c r="AD83" s="451" t="s">
        <v>948</v>
      </c>
      <c r="AE83" s="434" t="s">
        <v>948</v>
      </c>
      <c r="AF83" s="434" t="s">
        <v>948</v>
      </c>
      <c r="AG83" s="433" t="s">
        <v>948</v>
      </c>
      <c r="AH83" s="451" t="s">
        <v>948</v>
      </c>
      <c r="AI83" s="434" t="s">
        <v>948</v>
      </c>
      <c r="AJ83" s="434" t="s">
        <v>948</v>
      </c>
      <c r="AK83" s="433" t="s">
        <v>948</v>
      </c>
      <c r="AL83" s="451">
        <v>26523</v>
      </c>
      <c r="AM83" s="434">
        <v>26523</v>
      </c>
      <c r="AN83" s="434">
        <v>0</v>
      </c>
      <c r="AO83" s="433">
        <v>0</v>
      </c>
      <c r="AP83" s="451">
        <v>52983</v>
      </c>
      <c r="AQ83" s="434">
        <v>52983</v>
      </c>
      <c r="AR83" s="434">
        <v>0</v>
      </c>
      <c r="AS83" s="433">
        <v>0</v>
      </c>
      <c r="AT83" s="451" t="s">
        <v>948</v>
      </c>
      <c r="AU83" s="434" t="s">
        <v>948</v>
      </c>
      <c r="AV83" s="434" t="s">
        <v>948</v>
      </c>
      <c r="AW83" s="433" t="s">
        <v>948</v>
      </c>
      <c r="AX83" s="451" t="s">
        <v>948</v>
      </c>
      <c r="AY83" s="434" t="s">
        <v>948</v>
      </c>
      <c r="AZ83" s="434" t="s">
        <v>948</v>
      </c>
      <c r="BA83" s="433" t="s">
        <v>948</v>
      </c>
      <c r="BB83" s="451" t="s">
        <v>948</v>
      </c>
      <c r="BC83" s="434" t="s">
        <v>948</v>
      </c>
      <c r="BD83" s="434" t="s">
        <v>948</v>
      </c>
      <c r="BE83" s="433" t="s">
        <v>948</v>
      </c>
      <c r="BF83" s="451" t="s">
        <v>948</v>
      </c>
      <c r="BG83" s="434" t="s">
        <v>948</v>
      </c>
      <c r="BH83" s="434" t="s">
        <v>948</v>
      </c>
      <c r="BI83" s="433" t="s">
        <v>948</v>
      </c>
      <c r="BJ83" s="451" t="s">
        <v>948</v>
      </c>
      <c r="BK83" s="434" t="s">
        <v>948</v>
      </c>
      <c r="BL83" s="434" t="s">
        <v>948</v>
      </c>
      <c r="BM83" s="433" t="s">
        <v>948</v>
      </c>
      <c r="BN83" s="451" t="s">
        <v>948</v>
      </c>
      <c r="BO83" s="434" t="s">
        <v>948</v>
      </c>
      <c r="BP83" s="434" t="s">
        <v>948</v>
      </c>
      <c r="BQ83" s="433" t="s">
        <v>948</v>
      </c>
      <c r="BR83" s="451" t="s">
        <v>948</v>
      </c>
      <c r="BS83" s="434" t="s">
        <v>948</v>
      </c>
      <c r="BT83" s="434" t="s">
        <v>948</v>
      </c>
      <c r="BU83" s="433" t="s">
        <v>948</v>
      </c>
      <c r="BV83" s="451">
        <v>36875.599999999999</v>
      </c>
      <c r="BW83" s="434">
        <v>36875.599999999999</v>
      </c>
      <c r="BX83" s="434">
        <v>0</v>
      </c>
      <c r="BY83" s="433">
        <v>0</v>
      </c>
    </row>
    <row r="84" spans="1:77">
      <c r="A84" s="454" t="s">
        <v>816</v>
      </c>
      <c r="B84" s="451">
        <v>16431.599999999999</v>
      </c>
      <c r="C84" s="434">
        <v>16432.599999999999</v>
      </c>
      <c r="D84" s="434">
        <v>1</v>
      </c>
      <c r="E84" s="433">
        <v>6.0858346113586019E-5</v>
      </c>
      <c r="F84" s="451">
        <v>75001</v>
      </c>
      <c r="G84" s="434">
        <v>75002</v>
      </c>
      <c r="H84" s="434">
        <v>1</v>
      </c>
      <c r="I84" s="433">
        <v>1.3333155557925894E-5</v>
      </c>
      <c r="J84" s="451">
        <v>67608.196721311484</v>
      </c>
      <c r="K84" s="434">
        <v>67609.836065573778</v>
      </c>
      <c r="L84" s="434">
        <v>1.6393442622938892</v>
      </c>
      <c r="M84" s="433">
        <v>2.4247714652876319E-5</v>
      </c>
      <c r="N84" s="451">
        <v>42302</v>
      </c>
      <c r="O84" s="434">
        <v>52000</v>
      </c>
      <c r="P84" s="434">
        <v>9698</v>
      </c>
      <c r="Q84" s="433">
        <v>0.22925629993853719</v>
      </c>
      <c r="R84" s="451">
        <v>40051</v>
      </c>
      <c r="S84" s="434">
        <v>40502</v>
      </c>
      <c r="T84" s="434">
        <v>451</v>
      </c>
      <c r="U84" s="433">
        <v>1.1260642680582258E-2</v>
      </c>
      <c r="V84" s="451" t="s">
        <v>948</v>
      </c>
      <c r="W84" s="434" t="s">
        <v>948</v>
      </c>
      <c r="X84" s="434" t="s">
        <v>948</v>
      </c>
      <c r="Y84" s="433" t="s">
        <v>948</v>
      </c>
      <c r="Z84" s="451">
        <v>21483</v>
      </c>
      <c r="AA84" s="434">
        <v>21484</v>
      </c>
      <c r="AB84" s="434">
        <v>1</v>
      </c>
      <c r="AC84" s="433">
        <v>4.6548433645207839E-5</v>
      </c>
      <c r="AD84" s="451" t="s">
        <v>948</v>
      </c>
      <c r="AE84" s="434" t="s">
        <v>948</v>
      </c>
      <c r="AF84" s="434" t="s">
        <v>948</v>
      </c>
      <c r="AG84" s="433" t="s">
        <v>948</v>
      </c>
      <c r="AH84" s="451">
        <v>55775</v>
      </c>
      <c r="AI84" s="434">
        <v>55776</v>
      </c>
      <c r="AJ84" s="434">
        <v>1</v>
      </c>
      <c r="AK84" s="433">
        <v>1.7929179740026892E-5</v>
      </c>
      <c r="AL84" s="451" t="s">
        <v>948</v>
      </c>
      <c r="AM84" s="434" t="s">
        <v>948</v>
      </c>
      <c r="AN84" s="434" t="s">
        <v>948</v>
      </c>
      <c r="AO84" s="433" t="s">
        <v>948</v>
      </c>
      <c r="AP84" s="451" t="s">
        <v>948</v>
      </c>
      <c r="AQ84" s="434" t="s">
        <v>948</v>
      </c>
      <c r="AR84" s="434" t="s">
        <v>948</v>
      </c>
      <c r="AS84" s="433" t="s">
        <v>948</v>
      </c>
      <c r="AT84" s="451" t="s">
        <v>948</v>
      </c>
      <c r="AU84" s="434" t="s">
        <v>948</v>
      </c>
      <c r="AV84" s="434" t="s">
        <v>948</v>
      </c>
      <c r="AW84" s="433" t="s">
        <v>948</v>
      </c>
      <c r="AX84" s="451" t="s">
        <v>948</v>
      </c>
      <c r="AY84" s="434" t="s">
        <v>948</v>
      </c>
      <c r="AZ84" s="434" t="s">
        <v>948</v>
      </c>
      <c r="BA84" s="433" t="s">
        <v>948</v>
      </c>
      <c r="BB84" s="451" t="s">
        <v>948</v>
      </c>
      <c r="BC84" s="434" t="s">
        <v>948</v>
      </c>
      <c r="BD84" s="434" t="s">
        <v>948</v>
      </c>
      <c r="BE84" s="433" t="s">
        <v>948</v>
      </c>
      <c r="BF84" s="451" t="s">
        <v>948</v>
      </c>
      <c r="BG84" s="434" t="s">
        <v>948</v>
      </c>
      <c r="BH84" s="434" t="s">
        <v>948</v>
      </c>
      <c r="BI84" s="433" t="s">
        <v>948</v>
      </c>
      <c r="BJ84" s="451">
        <v>26120.5</v>
      </c>
      <c r="BK84" s="434">
        <v>26121.25</v>
      </c>
      <c r="BL84" s="434">
        <v>0.75</v>
      </c>
      <c r="BM84" s="433">
        <v>2.8713079764935587E-5</v>
      </c>
      <c r="BN84" s="451">
        <v>20871</v>
      </c>
      <c r="BO84" s="434">
        <v>20872</v>
      </c>
      <c r="BP84" s="434">
        <v>1</v>
      </c>
      <c r="BQ84" s="433">
        <v>4.7913372622298882E-5</v>
      </c>
      <c r="BR84" s="451" t="s">
        <v>948</v>
      </c>
      <c r="BS84" s="434" t="s">
        <v>948</v>
      </c>
      <c r="BT84" s="434" t="s">
        <v>948</v>
      </c>
      <c r="BU84" s="433" t="s">
        <v>948</v>
      </c>
      <c r="BV84" s="451">
        <v>40627.032969034612</v>
      </c>
      <c r="BW84" s="434">
        <v>41755.52067395264</v>
      </c>
      <c r="BX84" s="434">
        <v>1128.4877049180286</v>
      </c>
      <c r="BY84" s="433">
        <v>2.777676887648052E-2</v>
      </c>
    </row>
    <row r="85" spans="1:77">
      <c r="A85" s="454" t="s">
        <v>815</v>
      </c>
      <c r="B85" s="451">
        <v>15147.506991196271</v>
      </c>
      <c r="C85" s="434">
        <v>15154.964267219057</v>
      </c>
      <c r="D85" s="434">
        <v>7.4572760227856634</v>
      </c>
      <c r="E85" s="433">
        <v>4.9231045261242208E-4</v>
      </c>
      <c r="F85" s="451">
        <v>69593.333333333328</v>
      </c>
      <c r="G85" s="434">
        <v>69593.333333333328</v>
      </c>
      <c r="H85" s="434">
        <v>0</v>
      </c>
      <c r="I85" s="433">
        <v>0</v>
      </c>
      <c r="J85" s="451">
        <v>75387.636363636368</v>
      </c>
      <c r="K85" s="434">
        <v>75387.636363636368</v>
      </c>
      <c r="L85" s="434">
        <v>0</v>
      </c>
      <c r="M85" s="433">
        <v>0</v>
      </c>
      <c r="N85" s="451">
        <v>59907.199999999997</v>
      </c>
      <c r="O85" s="434">
        <v>59907.199999999997</v>
      </c>
      <c r="P85" s="434">
        <v>0</v>
      </c>
      <c r="Q85" s="433">
        <v>0</v>
      </c>
      <c r="R85" s="451">
        <v>52999.553333333337</v>
      </c>
      <c r="S85" s="434">
        <v>53652.32</v>
      </c>
      <c r="T85" s="434">
        <v>652.76666666666279</v>
      </c>
      <c r="U85" s="433">
        <v>1.2316456000320934E-2</v>
      </c>
      <c r="V85" s="451">
        <v>51482.282149712089</v>
      </c>
      <c r="W85" s="434">
        <v>51482.282149712089</v>
      </c>
      <c r="X85" s="434">
        <v>0</v>
      </c>
      <c r="Y85" s="433">
        <v>0</v>
      </c>
      <c r="Z85" s="451">
        <v>25388.374929945825</v>
      </c>
      <c r="AA85" s="434">
        <v>25448.341303941714</v>
      </c>
      <c r="AB85" s="434">
        <v>59.966373995888716</v>
      </c>
      <c r="AC85" s="433">
        <v>2.3619618885160633E-3</v>
      </c>
      <c r="AD85" s="451">
        <v>51039</v>
      </c>
      <c r="AE85" s="434">
        <v>51039</v>
      </c>
      <c r="AF85" s="434">
        <v>0</v>
      </c>
      <c r="AG85" s="433">
        <v>0</v>
      </c>
      <c r="AH85" s="451">
        <v>49898.715509467991</v>
      </c>
      <c r="AI85" s="434">
        <v>49898.715509467991</v>
      </c>
      <c r="AJ85" s="434">
        <v>0</v>
      </c>
      <c r="AK85" s="433">
        <v>0</v>
      </c>
      <c r="AL85" s="451">
        <v>15669</v>
      </c>
      <c r="AM85" s="434">
        <v>15669</v>
      </c>
      <c r="AN85" s="434">
        <v>0</v>
      </c>
      <c r="AO85" s="433">
        <v>0</v>
      </c>
      <c r="AP85" s="451">
        <v>50076.083333333336</v>
      </c>
      <c r="AQ85" s="434">
        <v>50076.083333333336</v>
      </c>
      <c r="AR85" s="434">
        <v>0</v>
      </c>
      <c r="AS85" s="433">
        <v>0</v>
      </c>
      <c r="AT85" s="451">
        <v>110152.71428571429</v>
      </c>
      <c r="AU85" s="434">
        <v>110152.71428571429</v>
      </c>
      <c r="AV85" s="434">
        <v>0</v>
      </c>
      <c r="AW85" s="433">
        <v>0</v>
      </c>
      <c r="AX85" s="451">
        <v>46657.571428571428</v>
      </c>
      <c r="AY85" s="434">
        <v>46657.571428571428</v>
      </c>
      <c r="AZ85" s="434">
        <v>0</v>
      </c>
      <c r="BA85" s="433">
        <v>0</v>
      </c>
      <c r="BB85" s="451">
        <v>109056</v>
      </c>
      <c r="BC85" s="434">
        <v>109056</v>
      </c>
      <c r="BD85" s="434">
        <v>0</v>
      </c>
      <c r="BE85" s="433">
        <v>0</v>
      </c>
      <c r="BF85" s="451">
        <v>22848</v>
      </c>
      <c r="BG85" s="434">
        <v>22848</v>
      </c>
      <c r="BH85" s="434">
        <v>0</v>
      </c>
      <c r="BI85" s="433">
        <v>0</v>
      </c>
      <c r="BJ85" s="451">
        <v>25620.874148936171</v>
      </c>
      <c r="BK85" s="434">
        <v>25620.874148936171</v>
      </c>
      <c r="BL85" s="434">
        <v>0</v>
      </c>
      <c r="BM85" s="433">
        <v>0</v>
      </c>
      <c r="BN85" s="451">
        <v>45889</v>
      </c>
      <c r="BO85" s="434">
        <v>45889</v>
      </c>
      <c r="BP85" s="434">
        <v>0</v>
      </c>
      <c r="BQ85" s="433">
        <v>0</v>
      </c>
      <c r="BR85" s="451">
        <v>30000</v>
      </c>
      <c r="BS85" s="434">
        <v>30000</v>
      </c>
      <c r="BT85" s="434">
        <v>0</v>
      </c>
      <c r="BU85" s="433">
        <v>0</v>
      </c>
      <c r="BV85" s="451">
        <v>50378.491433732241</v>
      </c>
      <c r="BW85" s="434">
        <v>50418.502006881434</v>
      </c>
      <c r="BX85" s="434">
        <v>40.010573149193078</v>
      </c>
      <c r="BY85" s="433">
        <v>7.9419950876899318E-4</v>
      </c>
    </row>
    <row r="86" spans="1:77">
      <c r="A86" s="455" t="s">
        <v>817</v>
      </c>
      <c r="B86" s="451" t="s">
        <v>948</v>
      </c>
      <c r="C86" s="434" t="s">
        <v>948</v>
      </c>
      <c r="D86" s="434" t="s">
        <v>948</v>
      </c>
      <c r="E86" s="433" t="s">
        <v>948</v>
      </c>
      <c r="F86" s="451" t="s">
        <v>948</v>
      </c>
      <c r="G86" s="434" t="s">
        <v>948</v>
      </c>
      <c r="H86" s="434" t="s">
        <v>948</v>
      </c>
      <c r="I86" s="433" t="s">
        <v>948</v>
      </c>
      <c r="J86" s="451" t="s">
        <v>948</v>
      </c>
      <c r="K86" s="434" t="s">
        <v>948</v>
      </c>
      <c r="L86" s="434" t="s">
        <v>948</v>
      </c>
      <c r="M86" s="433" t="s">
        <v>948</v>
      </c>
      <c r="N86" s="451" t="s">
        <v>948</v>
      </c>
      <c r="O86" s="434" t="s">
        <v>948</v>
      </c>
      <c r="P86" s="434" t="s">
        <v>948</v>
      </c>
      <c r="Q86" s="433" t="s">
        <v>948</v>
      </c>
      <c r="R86" s="451" t="s">
        <v>948</v>
      </c>
      <c r="S86" s="434" t="s">
        <v>948</v>
      </c>
      <c r="T86" s="434" t="s">
        <v>948</v>
      </c>
      <c r="U86" s="433" t="s">
        <v>948</v>
      </c>
      <c r="V86" s="451" t="s">
        <v>948</v>
      </c>
      <c r="W86" s="434" t="s">
        <v>948</v>
      </c>
      <c r="X86" s="434" t="s">
        <v>948</v>
      </c>
      <c r="Y86" s="433" t="s">
        <v>948</v>
      </c>
      <c r="Z86" s="451">
        <v>37333.333333333336</v>
      </c>
      <c r="AA86" s="434">
        <v>37333.333333333336</v>
      </c>
      <c r="AB86" s="434">
        <v>0</v>
      </c>
      <c r="AC86" s="433">
        <v>0</v>
      </c>
      <c r="AD86" s="451" t="s">
        <v>948</v>
      </c>
      <c r="AE86" s="434" t="s">
        <v>948</v>
      </c>
      <c r="AF86" s="434" t="s">
        <v>948</v>
      </c>
      <c r="AG86" s="433" t="s">
        <v>948</v>
      </c>
      <c r="AH86" s="451" t="s">
        <v>948</v>
      </c>
      <c r="AI86" s="434" t="s">
        <v>948</v>
      </c>
      <c r="AJ86" s="434" t="s">
        <v>948</v>
      </c>
      <c r="AK86" s="433" t="s">
        <v>948</v>
      </c>
      <c r="AL86" s="451" t="s">
        <v>948</v>
      </c>
      <c r="AM86" s="434" t="s">
        <v>948</v>
      </c>
      <c r="AN86" s="434" t="s">
        <v>948</v>
      </c>
      <c r="AO86" s="433" t="s">
        <v>948</v>
      </c>
      <c r="AP86" s="451" t="s">
        <v>948</v>
      </c>
      <c r="AQ86" s="434" t="s">
        <v>948</v>
      </c>
      <c r="AR86" s="434" t="s">
        <v>948</v>
      </c>
      <c r="AS86" s="433" t="s">
        <v>948</v>
      </c>
      <c r="AT86" s="451" t="s">
        <v>948</v>
      </c>
      <c r="AU86" s="434" t="s">
        <v>948</v>
      </c>
      <c r="AV86" s="434" t="s">
        <v>948</v>
      </c>
      <c r="AW86" s="433" t="s">
        <v>948</v>
      </c>
      <c r="AX86" s="451" t="s">
        <v>948</v>
      </c>
      <c r="AY86" s="434" t="s">
        <v>948</v>
      </c>
      <c r="AZ86" s="434" t="s">
        <v>948</v>
      </c>
      <c r="BA86" s="433" t="s">
        <v>948</v>
      </c>
      <c r="BB86" s="451" t="s">
        <v>948</v>
      </c>
      <c r="BC86" s="434" t="s">
        <v>948</v>
      </c>
      <c r="BD86" s="434" t="s">
        <v>948</v>
      </c>
      <c r="BE86" s="433" t="s">
        <v>948</v>
      </c>
      <c r="BF86" s="451" t="s">
        <v>948</v>
      </c>
      <c r="BG86" s="434" t="s">
        <v>948</v>
      </c>
      <c r="BH86" s="434" t="s">
        <v>948</v>
      </c>
      <c r="BI86" s="433" t="s">
        <v>948</v>
      </c>
      <c r="BJ86" s="451" t="s">
        <v>948</v>
      </c>
      <c r="BK86" s="434" t="s">
        <v>948</v>
      </c>
      <c r="BL86" s="434" t="s">
        <v>948</v>
      </c>
      <c r="BM86" s="433" t="s">
        <v>948</v>
      </c>
      <c r="BN86" s="451" t="s">
        <v>948</v>
      </c>
      <c r="BO86" s="434" t="s">
        <v>948</v>
      </c>
      <c r="BP86" s="434" t="s">
        <v>948</v>
      </c>
      <c r="BQ86" s="433" t="s">
        <v>948</v>
      </c>
      <c r="BR86" s="451" t="s">
        <v>948</v>
      </c>
      <c r="BS86" s="434" t="s">
        <v>948</v>
      </c>
      <c r="BT86" s="434" t="s">
        <v>948</v>
      </c>
      <c r="BU86" s="433" t="s">
        <v>948</v>
      </c>
      <c r="BV86" s="451">
        <v>37333.333333333336</v>
      </c>
      <c r="BW86" s="434">
        <v>37333.333333333336</v>
      </c>
      <c r="BX86" s="434">
        <v>0</v>
      </c>
      <c r="BY86" s="433">
        <v>0</v>
      </c>
    </row>
    <row r="87" spans="1:77" s="474" customFormat="1" ht="17.25">
      <c r="A87" s="470" t="s">
        <v>930</v>
      </c>
      <c r="B87" s="471">
        <v>15147.506991196271</v>
      </c>
      <c r="C87" s="472">
        <v>15154.964267219057</v>
      </c>
      <c r="D87" s="472">
        <v>7.4572760227856634</v>
      </c>
      <c r="E87" s="476">
        <v>4.9231045261242208E-4</v>
      </c>
      <c r="F87" s="471">
        <v>69593.333333333328</v>
      </c>
      <c r="G87" s="472">
        <v>69593.333333333328</v>
      </c>
      <c r="H87" s="472">
        <v>0</v>
      </c>
      <c r="I87" s="476">
        <v>0</v>
      </c>
      <c r="J87" s="471">
        <v>75387.636363636368</v>
      </c>
      <c r="K87" s="472">
        <v>75387.636363636368</v>
      </c>
      <c r="L87" s="472">
        <v>0</v>
      </c>
      <c r="M87" s="476">
        <v>0</v>
      </c>
      <c r="N87" s="471">
        <v>59907.199999999997</v>
      </c>
      <c r="O87" s="472">
        <v>59907.199999999997</v>
      </c>
      <c r="P87" s="472">
        <v>0</v>
      </c>
      <c r="Q87" s="476">
        <v>0</v>
      </c>
      <c r="R87" s="471">
        <v>52999.553333333337</v>
      </c>
      <c r="S87" s="472">
        <v>53652.32</v>
      </c>
      <c r="T87" s="472">
        <v>652.76666666666279</v>
      </c>
      <c r="U87" s="476">
        <v>1.2316456000320934E-2</v>
      </c>
      <c r="V87" s="471">
        <v>51482.282149712089</v>
      </c>
      <c r="W87" s="472">
        <v>51482.282149712089</v>
      </c>
      <c r="X87" s="472">
        <v>0</v>
      </c>
      <c r="Y87" s="476">
        <v>0</v>
      </c>
      <c r="Z87" s="471">
        <v>62721.708263279157</v>
      </c>
      <c r="AA87" s="472">
        <v>62781.674637275049</v>
      </c>
      <c r="AB87" s="472">
        <v>59.966373995892354</v>
      </c>
      <c r="AC87" s="473">
        <v>9.5607048430790373E-4</v>
      </c>
      <c r="AD87" s="471">
        <v>51039</v>
      </c>
      <c r="AE87" s="472">
        <v>51039</v>
      </c>
      <c r="AF87" s="472">
        <v>0</v>
      </c>
      <c r="AG87" s="473">
        <v>0</v>
      </c>
      <c r="AH87" s="471">
        <v>49898.715509467991</v>
      </c>
      <c r="AI87" s="472">
        <v>49898.715509467991</v>
      </c>
      <c r="AJ87" s="472">
        <v>0</v>
      </c>
      <c r="AK87" s="473">
        <v>0</v>
      </c>
      <c r="AL87" s="471">
        <v>15669</v>
      </c>
      <c r="AM87" s="472">
        <v>15669</v>
      </c>
      <c r="AN87" s="472">
        <v>0</v>
      </c>
      <c r="AO87" s="473">
        <v>0</v>
      </c>
      <c r="AP87" s="471">
        <v>50076.083333333336</v>
      </c>
      <c r="AQ87" s="472">
        <v>50076.083333333336</v>
      </c>
      <c r="AR87" s="472">
        <v>0</v>
      </c>
      <c r="AS87" s="473">
        <v>0</v>
      </c>
      <c r="AT87" s="471">
        <v>110152.71428571429</v>
      </c>
      <c r="AU87" s="472">
        <v>110152.71428571429</v>
      </c>
      <c r="AV87" s="472">
        <v>0</v>
      </c>
      <c r="AW87" s="473">
        <v>0</v>
      </c>
      <c r="AX87" s="471">
        <v>46657.571428571428</v>
      </c>
      <c r="AY87" s="472">
        <v>46657.571428571428</v>
      </c>
      <c r="AZ87" s="472">
        <v>0</v>
      </c>
      <c r="BA87" s="473">
        <v>0</v>
      </c>
      <c r="BB87" s="471">
        <v>109056</v>
      </c>
      <c r="BC87" s="472">
        <v>109056</v>
      </c>
      <c r="BD87" s="472">
        <v>0</v>
      </c>
      <c r="BE87" s="473">
        <v>0</v>
      </c>
      <c r="BF87" s="471">
        <v>22848</v>
      </c>
      <c r="BG87" s="472">
        <v>22848</v>
      </c>
      <c r="BH87" s="472">
        <v>0</v>
      </c>
      <c r="BI87" s="473">
        <v>0</v>
      </c>
      <c r="BJ87" s="471">
        <v>25620.874148936171</v>
      </c>
      <c r="BK87" s="472">
        <v>25620.874148936171</v>
      </c>
      <c r="BL87" s="472">
        <v>0</v>
      </c>
      <c r="BM87" s="473">
        <v>0</v>
      </c>
      <c r="BN87" s="471">
        <v>45889</v>
      </c>
      <c r="BO87" s="472">
        <v>45889</v>
      </c>
      <c r="BP87" s="472">
        <v>0</v>
      </c>
      <c r="BQ87" s="473">
        <v>0</v>
      </c>
      <c r="BR87" s="471">
        <v>30000</v>
      </c>
      <c r="BS87" s="472">
        <v>30000</v>
      </c>
      <c r="BT87" s="472">
        <v>0</v>
      </c>
      <c r="BU87" s="473">
        <v>0</v>
      </c>
      <c r="BV87" s="471">
        <v>87711.824767065584</v>
      </c>
      <c r="BW87" s="472">
        <v>87751.835340214777</v>
      </c>
      <c r="BX87" s="472">
        <v>40.010573149193078</v>
      </c>
      <c r="BY87" s="473">
        <v>4.5615939761199019E-4</v>
      </c>
    </row>
    <row r="88" spans="1:77">
      <c r="A88" s="456" t="s">
        <v>818</v>
      </c>
      <c r="B88" s="451">
        <v>16836</v>
      </c>
      <c r="C88" s="434">
        <v>16836</v>
      </c>
      <c r="D88" s="434">
        <v>0</v>
      </c>
      <c r="E88" s="433">
        <v>0</v>
      </c>
      <c r="F88" s="451">
        <v>76250</v>
      </c>
      <c r="G88" s="434">
        <v>76250</v>
      </c>
      <c r="H88" s="434">
        <v>0</v>
      </c>
      <c r="I88" s="433">
        <v>0</v>
      </c>
      <c r="J88" s="451" t="s">
        <v>948</v>
      </c>
      <c r="K88" s="434" t="s">
        <v>948</v>
      </c>
      <c r="L88" s="434" t="s">
        <v>948</v>
      </c>
      <c r="M88" s="433" t="s">
        <v>948</v>
      </c>
      <c r="N88" s="451" t="s">
        <v>948</v>
      </c>
      <c r="O88" s="434" t="s">
        <v>948</v>
      </c>
      <c r="P88" s="434" t="s">
        <v>948</v>
      </c>
      <c r="Q88" s="433" t="s">
        <v>948</v>
      </c>
      <c r="R88" s="451">
        <v>35635.714285714283</v>
      </c>
      <c r="S88" s="434">
        <v>35635.714285714283</v>
      </c>
      <c r="T88" s="434">
        <v>0</v>
      </c>
      <c r="U88" s="433">
        <v>0</v>
      </c>
      <c r="V88" s="451">
        <v>43323</v>
      </c>
      <c r="W88" s="434">
        <v>43323</v>
      </c>
      <c r="X88" s="434">
        <v>0</v>
      </c>
      <c r="Y88" s="433">
        <v>0</v>
      </c>
      <c r="Z88" s="451">
        <v>24505.387931034486</v>
      </c>
      <c r="AA88" s="434">
        <v>24505.387931034486</v>
      </c>
      <c r="AB88" s="434">
        <v>0</v>
      </c>
      <c r="AC88" s="433">
        <v>0</v>
      </c>
      <c r="AD88" s="451" t="s">
        <v>948</v>
      </c>
      <c r="AE88" s="434" t="s">
        <v>948</v>
      </c>
      <c r="AF88" s="434" t="s">
        <v>948</v>
      </c>
      <c r="AG88" s="433" t="s">
        <v>948</v>
      </c>
      <c r="AH88" s="451">
        <v>53688</v>
      </c>
      <c r="AI88" s="434">
        <v>53688</v>
      </c>
      <c r="AJ88" s="434">
        <v>0</v>
      </c>
      <c r="AK88" s="433">
        <v>0</v>
      </c>
      <c r="AL88" s="451" t="s">
        <v>948</v>
      </c>
      <c r="AM88" s="434" t="s">
        <v>948</v>
      </c>
      <c r="AN88" s="434" t="s">
        <v>948</v>
      </c>
      <c r="AO88" s="433" t="s">
        <v>948</v>
      </c>
      <c r="AP88" s="451" t="s">
        <v>948</v>
      </c>
      <c r="AQ88" s="434" t="s">
        <v>948</v>
      </c>
      <c r="AR88" s="434" t="s">
        <v>948</v>
      </c>
      <c r="AS88" s="433" t="s">
        <v>948</v>
      </c>
      <c r="AT88" s="451" t="s">
        <v>948</v>
      </c>
      <c r="AU88" s="434" t="s">
        <v>948</v>
      </c>
      <c r="AV88" s="434" t="s">
        <v>948</v>
      </c>
      <c r="AW88" s="433" t="s">
        <v>948</v>
      </c>
      <c r="AX88" s="451" t="s">
        <v>948</v>
      </c>
      <c r="AY88" s="434" t="s">
        <v>948</v>
      </c>
      <c r="AZ88" s="434" t="s">
        <v>948</v>
      </c>
      <c r="BA88" s="433" t="s">
        <v>948</v>
      </c>
      <c r="BB88" s="451">
        <v>49450</v>
      </c>
      <c r="BC88" s="434">
        <v>49450</v>
      </c>
      <c r="BD88" s="434">
        <v>0</v>
      </c>
      <c r="BE88" s="433">
        <v>0</v>
      </c>
      <c r="BF88" s="451">
        <v>44975</v>
      </c>
      <c r="BG88" s="434">
        <v>44975</v>
      </c>
      <c r="BH88" s="434">
        <v>0</v>
      </c>
      <c r="BI88" s="433">
        <v>0</v>
      </c>
      <c r="BJ88" s="451">
        <v>20812.833333333332</v>
      </c>
      <c r="BK88" s="434">
        <v>20812.833333333332</v>
      </c>
      <c r="BL88" s="434">
        <v>0</v>
      </c>
      <c r="BM88" s="433">
        <v>0</v>
      </c>
      <c r="BN88" s="451">
        <v>15494.444444444445</v>
      </c>
      <c r="BO88" s="434">
        <v>15494.444444444445</v>
      </c>
      <c r="BP88" s="434">
        <v>0</v>
      </c>
      <c r="BQ88" s="433">
        <v>0</v>
      </c>
      <c r="BR88" s="451" t="s">
        <v>948</v>
      </c>
      <c r="BS88" s="434" t="s">
        <v>948</v>
      </c>
      <c r="BT88" s="434" t="s">
        <v>948</v>
      </c>
      <c r="BU88" s="433" t="s">
        <v>948</v>
      </c>
      <c r="BV88" s="451">
        <v>38097.037999452652</v>
      </c>
      <c r="BW88" s="434">
        <v>38097.037999452652</v>
      </c>
      <c r="BX88" s="434">
        <v>0</v>
      </c>
      <c r="BY88" s="433">
        <v>0</v>
      </c>
    </row>
    <row r="89" spans="1:77">
      <c r="A89" s="454" t="s">
        <v>819</v>
      </c>
      <c r="B89" s="451">
        <v>17338.224066390041</v>
      </c>
      <c r="C89" s="434">
        <v>17339.286307053942</v>
      </c>
      <c r="D89" s="434">
        <v>1.0622406639013207</v>
      </c>
      <c r="E89" s="433">
        <v>6.1265828601238503E-5</v>
      </c>
      <c r="F89" s="451">
        <v>66597.545454545456</v>
      </c>
      <c r="G89" s="434">
        <v>66597.672727272729</v>
      </c>
      <c r="H89" s="434">
        <v>0.12727272727352101</v>
      </c>
      <c r="I89" s="433">
        <v>1.911072343655487E-6</v>
      </c>
      <c r="J89" s="451">
        <v>76642.251655629138</v>
      </c>
      <c r="K89" s="434">
        <v>76642.251655629138</v>
      </c>
      <c r="L89" s="434">
        <v>0</v>
      </c>
      <c r="M89" s="433">
        <v>0</v>
      </c>
      <c r="N89" s="451">
        <v>53374.428571428572</v>
      </c>
      <c r="O89" s="434">
        <v>53374.428571428572</v>
      </c>
      <c r="P89" s="434">
        <v>0</v>
      </c>
      <c r="Q89" s="433">
        <v>0</v>
      </c>
      <c r="R89" s="451">
        <v>49493.291925465841</v>
      </c>
      <c r="S89" s="434">
        <v>49493.374741200831</v>
      </c>
      <c r="T89" s="434">
        <v>8.281573498970829E-2</v>
      </c>
      <c r="U89" s="433">
        <v>1.6732719075228256E-6</v>
      </c>
      <c r="V89" s="451">
        <v>48685.123966942156</v>
      </c>
      <c r="W89" s="434">
        <v>48685.179063360883</v>
      </c>
      <c r="X89" s="434">
        <v>5.5096418727771379E-2</v>
      </c>
      <c r="Y89" s="433">
        <v>1.1316889891290525E-6</v>
      </c>
      <c r="Z89" s="451">
        <v>22484.806502262862</v>
      </c>
      <c r="AA89" s="434">
        <v>22485.379144730767</v>
      </c>
      <c r="AB89" s="434">
        <v>0.57264246790509787</v>
      </c>
      <c r="AC89" s="433">
        <v>2.5467974022701391E-5</v>
      </c>
      <c r="AD89" s="451" t="s">
        <v>948</v>
      </c>
      <c r="AE89" s="434" t="s">
        <v>948</v>
      </c>
      <c r="AF89" s="434" t="s">
        <v>948</v>
      </c>
      <c r="AG89" s="433" t="s">
        <v>948</v>
      </c>
      <c r="AH89" s="451">
        <v>46938.91358024691</v>
      </c>
      <c r="AI89" s="434">
        <v>46938.91358024691</v>
      </c>
      <c r="AJ89" s="434">
        <v>0</v>
      </c>
      <c r="AK89" s="433">
        <v>0</v>
      </c>
      <c r="AL89" s="451">
        <v>15186.228571428572</v>
      </c>
      <c r="AM89" s="434">
        <v>15186.314285714287</v>
      </c>
      <c r="AN89" s="434">
        <v>8.5714285714857397E-2</v>
      </c>
      <c r="AO89" s="433">
        <v>5.6442114848791743E-6</v>
      </c>
      <c r="AP89" s="451">
        <v>41574.153846153844</v>
      </c>
      <c r="AQ89" s="434">
        <v>41574.153846153844</v>
      </c>
      <c r="AR89" s="434">
        <v>0</v>
      </c>
      <c r="AS89" s="433">
        <v>0</v>
      </c>
      <c r="AT89" s="451">
        <v>101642.35294117648</v>
      </c>
      <c r="AU89" s="434">
        <v>101642.35294117648</v>
      </c>
      <c r="AV89" s="434">
        <v>0</v>
      </c>
      <c r="AW89" s="433">
        <v>0</v>
      </c>
      <c r="AX89" s="451">
        <v>64795</v>
      </c>
      <c r="AY89" s="434">
        <v>64795</v>
      </c>
      <c r="AZ89" s="434">
        <v>0</v>
      </c>
      <c r="BA89" s="433">
        <v>0</v>
      </c>
      <c r="BB89" s="451">
        <v>92643</v>
      </c>
      <c r="BC89" s="434">
        <v>92643</v>
      </c>
      <c r="BD89" s="434">
        <v>0</v>
      </c>
      <c r="BE89" s="433">
        <v>0</v>
      </c>
      <c r="BF89" s="451">
        <v>34403.302325581397</v>
      </c>
      <c r="BG89" s="434">
        <v>34403.302325581397</v>
      </c>
      <c r="BH89" s="434">
        <v>0</v>
      </c>
      <c r="BI89" s="433">
        <v>0</v>
      </c>
      <c r="BJ89" s="451">
        <v>23797.910780669146</v>
      </c>
      <c r="BK89" s="434">
        <v>23800.304832713755</v>
      </c>
      <c r="BL89" s="434">
        <v>2.3940520446085429</v>
      </c>
      <c r="BM89" s="433">
        <v>1.0059925287866918E-4</v>
      </c>
      <c r="BN89" s="451" t="s">
        <v>948</v>
      </c>
      <c r="BO89" s="434" t="s">
        <v>948</v>
      </c>
      <c r="BP89" s="434" t="s">
        <v>948</v>
      </c>
      <c r="BQ89" s="433" t="s">
        <v>948</v>
      </c>
      <c r="BR89" s="451" t="s">
        <v>948</v>
      </c>
      <c r="BS89" s="434" t="s">
        <v>948</v>
      </c>
      <c r="BT89" s="434" t="s">
        <v>948</v>
      </c>
      <c r="BU89" s="433" t="s">
        <v>948</v>
      </c>
      <c r="BV89" s="451">
        <v>50373.102279194703</v>
      </c>
      <c r="BW89" s="434">
        <v>50373.394268150907</v>
      </c>
      <c r="BX89" s="434">
        <v>0.2919889562035678</v>
      </c>
      <c r="BY89" s="433">
        <v>5.7965251888837152E-6</v>
      </c>
    </row>
    <row r="90" spans="1:77">
      <c r="A90" s="454" t="s">
        <v>820</v>
      </c>
      <c r="B90" s="451">
        <v>16286.129213483146</v>
      </c>
      <c r="C90" s="434">
        <v>17893.898876404495</v>
      </c>
      <c r="D90" s="434">
        <v>1607.7696629213497</v>
      </c>
      <c r="E90" s="433">
        <v>9.8720183405538189E-2</v>
      </c>
      <c r="F90" s="451">
        <v>69456</v>
      </c>
      <c r="G90" s="434">
        <v>79122.68421052632</v>
      </c>
      <c r="H90" s="434">
        <v>9666.6842105263204</v>
      </c>
      <c r="I90" s="433">
        <v>0.13917709356321009</v>
      </c>
      <c r="J90" s="451">
        <v>64895.571428571428</v>
      </c>
      <c r="K90" s="434">
        <v>67566.571428571435</v>
      </c>
      <c r="L90" s="434">
        <v>2671.0000000000073</v>
      </c>
      <c r="M90" s="433">
        <v>4.1158432558682304E-2</v>
      </c>
      <c r="N90" s="451" t="s">
        <v>948</v>
      </c>
      <c r="O90" s="434" t="s">
        <v>948</v>
      </c>
      <c r="P90" s="434" t="s">
        <v>948</v>
      </c>
      <c r="Q90" s="433" t="s">
        <v>948</v>
      </c>
      <c r="R90" s="451">
        <v>60048.625</v>
      </c>
      <c r="S90" s="434">
        <v>63051.75</v>
      </c>
      <c r="T90" s="434">
        <v>3003.125</v>
      </c>
      <c r="U90" s="433">
        <v>5.0011553137145108E-2</v>
      </c>
      <c r="V90" s="451" t="s">
        <v>948</v>
      </c>
      <c r="W90" s="434" t="s">
        <v>948</v>
      </c>
      <c r="X90" s="434" t="s">
        <v>948</v>
      </c>
      <c r="Y90" s="433" t="s">
        <v>948</v>
      </c>
      <c r="Z90" s="451">
        <v>29708.174285714285</v>
      </c>
      <c r="AA90" s="434">
        <v>32050.428571428572</v>
      </c>
      <c r="AB90" s="434">
        <v>2342.2542857142871</v>
      </c>
      <c r="AC90" s="433">
        <v>7.8842081078021764E-2</v>
      </c>
      <c r="AD90" s="451">
        <v>73542</v>
      </c>
      <c r="AE90" s="434">
        <v>81335</v>
      </c>
      <c r="AF90" s="434">
        <v>7793</v>
      </c>
      <c r="AG90" s="433">
        <v>0.10596665850806342</v>
      </c>
      <c r="AH90" s="451">
        <v>62256.284228048273</v>
      </c>
      <c r="AI90" s="434">
        <v>65382.804827299209</v>
      </c>
      <c r="AJ90" s="434">
        <v>3126.5205992509364</v>
      </c>
      <c r="AK90" s="433">
        <v>5.0220160711781571E-2</v>
      </c>
      <c r="AL90" s="451" t="s">
        <v>948</v>
      </c>
      <c r="AM90" s="434" t="s">
        <v>948</v>
      </c>
      <c r="AN90" s="434" t="s">
        <v>948</v>
      </c>
      <c r="AO90" s="433" t="s">
        <v>948</v>
      </c>
      <c r="AP90" s="451" t="s">
        <v>948</v>
      </c>
      <c r="AQ90" s="434" t="s">
        <v>948</v>
      </c>
      <c r="AR90" s="434" t="s">
        <v>948</v>
      </c>
      <c r="AS90" s="433" t="s">
        <v>948</v>
      </c>
      <c r="AT90" s="451">
        <v>91814.333333333328</v>
      </c>
      <c r="AU90" s="434">
        <v>100487</v>
      </c>
      <c r="AV90" s="434">
        <v>8672.6666666666715</v>
      </c>
      <c r="AW90" s="433">
        <v>9.445874464045198E-2</v>
      </c>
      <c r="AX90" s="451">
        <v>84311</v>
      </c>
      <c r="AY90" s="434">
        <v>87725.333333333328</v>
      </c>
      <c r="AZ90" s="434">
        <v>3414.3333333333285</v>
      </c>
      <c r="BA90" s="433">
        <v>4.0496890480878275E-2</v>
      </c>
      <c r="BB90" s="451">
        <v>91813</v>
      </c>
      <c r="BC90" s="434">
        <v>100486</v>
      </c>
      <c r="BD90" s="434">
        <v>8673</v>
      </c>
      <c r="BE90" s="433">
        <v>9.446374696393757E-2</v>
      </c>
      <c r="BF90" s="451">
        <v>51604</v>
      </c>
      <c r="BG90" s="434">
        <v>53922.75</v>
      </c>
      <c r="BH90" s="434">
        <v>2318.75</v>
      </c>
      <c r="BI90" s="433">
        <v>4.4933532284319046E-2</v>
      </c>
      <c r="BJ90" s="451">
        <v>20916.981205398148</v>
      </c>
      <c r="BK90" s="434">
        <v>22738.288702041969</v>
      </c>
      <c r="BL90" s="434">
        <v>1821.3074966438217</v>
      </c>
      <c r="BM90" s="433">
        <v>8.7073152610271889E-2</v>
      </c>
      <c r="BN90" s="451" t="s">
        <v>948</v>
      </c>
      <c r="BO90" s="434" t="s">
        <v>948</v>
      </c>
      <c r="BP90" s="434" t="s">
        <v>948</v>
      </c>
      <c r="BQ90" s="433" t="s">
        <v>948</v>
      </c>
      <c r="BR90" s="451" t="s">
        <v>948</v>
      </c>
      <c r="BS90" s="434" t="s">
        <v>948</v>
      </c>
      <c r="BT90" s="434" t="s">
        <v>948</v>
      </c>
      <c r="BU90" s="433" t="s">
        <v>948</v>
      </c>
      <c r="BV90" s="451">
        <v>59721.008224545716</v>
      </c>
      <c r="BW90" s="434">
        <v>64313.542495800444</v>
      </c>
      <c r="BX90" s="434">
        <v>4592.5342712547281</v>
      </c>
      <c r="BY90" s="433">
        <v>7.6899811436324128E-2</v>
      </c>
    </row>
    <row r="91" spans="1:77">
      <c r="A91" s="455" t="s">
        <v>822</v>
      </c>
      <c r="B91" s="451" t="s">
        <v>948</v>
      </c>
      <c r="C91" s="434" t="s">
        <v>948</v>
      </c>
      <c r="D91" s="434" t="s">
        <v>948</v>
      </c>
      <c r="E91" s="433" t="s">
        <v>948</v>
      </c>
      <c r="F91" s="451" t="s">
        <v>948</v>
      </c>
      <c r="G91" s="434" t="s">
        <v>948</v>
      </c>
      <c r="H91" s="434" t="s">
        <v>948</v>
      </c>
      <c r="I91" s="433" t="s">
        <v>948</v>
      </c>
      <c r="J91" s="451" t="s">
        <v>948</v>
      </c>
      <c r="K91" s="434" t="s">
        <v>948</v>
      </c>
      <c r="L91" s="434" t="s">
        <v>948</v>
      </c>
      <c r="M91" s="433" t="s">
        <v>948</v>
      </c>
      <c r="N91" s="451" t="s">
        <v>948</v>
      </c>
      <c r="O91" s="434" t="s">
        <v>948</v>
      </c>
      <c r="P91" s="434" t="s">
        <v>948</v>
      </c>
      <c r="Q91" s="433" t="s">
        <v>948</v>
      </c>
      <c r="R91" s="451">
        <v>71617</v>
      </c>
      <c r="S91" s="434">
        <v>75367.25</v>
      </c>
      <c r="T91" s="434">
        <v>3750.25</v>
      </c>
      <c r="U91" s="433">
        <v>5.2365360179845569E-2</v>
      </c>
      <c r="V91" s="451" t="s">
        <v>948</v>
      </c>
      <c r="W91" s="434" t="s">
        <v>948</v>
      </c>
      <c r="X91" s="434" t="s">
        <v>948</v>
      </c>
      <c r="Y91" s="433" t="s">
        <v>948</v>
      </c>
      <c r="Z91" s="451">
        <v>46350</v>
      </c>
      <c r="AA91" s="434">
        <v>46350</v>
      </c>
      <c r="AB91" s="434">
        <v>0</v>
      </c>
      <c r="AC91" s="433">
        <v>0</v>
      </c>
      <c r="AD91" s="451" t="s">
        <v>948</v>
      </c>
      <c r="AE91" s="434" t="s">
        <v>948</v>
      </c>
      <c r="AF91" s="434" t="s">
        <v>948</v>
      </c>
      <c r="AG91" s="433" t="s">
        <v>948</v>
      </c>
      <c r="AH91" s="451" t="s">
        <v>948</v>
      </c>
      <c r="AI91" s="434" t="s">
        <v>948</v>
      </c>
      <c r="AJ91" s="434" t="s">
        <v>948</v>
      </c>
      <c r="AK91" s="433" t="s">
        <v>948</v>
      </c>
      <c r="AL91" s="451" t="s">
        <v>948</v>
      </c>
      <c r="AM91" s="434" t="s">
        <v>948</v>
      </c>
      <c r="AN91" s="434" t="s">
        <v>948</v>
      </c>
      <c r="AO91" s="433" t="s">
        <v>948</v>
      </c>
      <c r="AP91" s="451" t="s">
        <v>948</v>
      </c>
      <c r="AQ91" s="434" t="s">
        <v>948</v>
      </c>
      <c r="AR91" s="434" t="s">
        <v>948</v>
      </c>
      <c r="AS91" s="433" t="s">
        <v>948</v>
      </c>
      <c r="AT91" s="451" t="s">
        <v>948</v>
      </c>
      <c r="AU91" s="434" t="s">
        <v>948</v>
      </c>
      <c r="AV91" s="434" t="s">
        <v>948</v>
      </c>
      <c r="AW91" s="433" t="s">
        <v>948</v>
      </c>
      <c r="AX91" s="451" t="s">
        <v>948</v>
      </c>
      <c r="AY91" s="434" t="s">
        <v>948</v>
      </c>
      <c r="AZ91" s="434" t="s">
        <v>948</v>
      </c>
      <c r="BA91" s="433" t="s">
        <v>948</v>
      </c>
      <c r="BB91" s="451">
        <v>85000</v>
      </c>
      <c r="BC91" s="434">
        <v>90427</v>
      </c>
      <c r="BD91" s="434">
        <v>5427</v>
      </c>
      <c r="BE91" s="433">
        <v>6.384705882352941E-2</v>
      </c>
      <c r="BF91" s="451" t="s">
        <v>948</v>
      </c>
      <c r="BG91" s="434" t="s">
        <v>948</v>
      </c>
      <c r="BH91" s="434" t="s">
        <v>948</v>
      </c>
      <c r="BI91" s="433" t="s">
        <v>948</v>
      </c>
      <c r="BJ91" s="451" t="s">
        <v>948</v>
      </c>
      <c r="BK91" s="434" t="s">
        <v>948</v>
      </c>
      <c r="BL91" s="434" t="s">
        <v>948</v>
      </c>
      <c r="BM91" s="433" t="s">
        <v>948</v>
      </c>
      <c r="BN91" s="451" t="s">
        <v>948</v>
      </c>
      <c r="BO91" s="434" t="s">
        <v>948</v>
      </c>
      <c r="BP91" s="434" t="s">
        <v>948</v>
      </c>
      <c r="BQ91" s="433" t="s">
        <v>948</v>
      </c>
      <c r="BR91" s="451" t="s">
        <v>948</v>
      </c>
      <c r="BS91" s="434" t="s">
        <v>948</v>
      </c>
      <c r="BT91" s="434" t="s">
        <v>948</v>
      </c>
      <c r="BU91" s="433" t="s">
        <v>948</v>
      </c>
      <c r="BV91" s="451">
        <v>67655.666666666672</v>
      </c>
      <c r="BW91" s="434">
        <v>70714.75</v>
      </c>
      <c r="BX91" s="434">
        <v>3059.0833333333285</v>
      </c>
      <c r="BY91" s="433">
        <v>4.5215478378258463E-2</v>
      </c>
    </row>
    <row r="92" spans="1:77" s="474" customFormat="1" ht="17.25">
      <c r="A92" s="470" t="s">
        <v>931</v>
      </c>
      <c r="B92" s="471">
        <v>16286.129213483146</v>
      </c>
      <c r="C92" s="472">
        <v>17893.898876404495</v>
      </c>
      <c r="D92" s="472">
        <v>1607.7696629213497</v>
      </c>
      <c r="E92" s="476">
        <v>9.8720183405538189E-2</v>
      </c>
      <c r="F92" s="471">
        <v>69456</v>
      </c>
      <c r="G92" s="472">
        <v>79122.68421052632</v>
      </c>
      <c r="H92" s="472">
        <v>9666.6842105263204</v>
      </c>
      <c r="I92" s="476">
        <v>0.13917709356321009</v>
      </c>
      <c r="J92" s="471">
        <v>64895.571428571428</v>
      </c>
      <c r="K92" s="472">
        <v>67566.571428571435</v>
      </c>
      <c r="L92" s="472">
        <v>2671.0000000000073</v>
      </c>
      <c r="M92" s="476">
        <v>4.1158432558682304E-2</v>
      </c>
      <c r="N92" s="471">
        <v>0</v>
      </c>
      <c r="O92" s="472">
        <v>0</v>
      </c>
      <c r="P92" s="472" t="s">
        <v>948</v>
      </c>
      <c r="Q92" s="476" t="s">
        <v>948</v>
      </c>
      <c r="R92" s="471">
        <v>131665.625</v>
      </c>
      <c r="S92" s="472">
        <v>138419</v>
      </c>
      <c r="T92" s="472">
        <v>6753.375</v>
      </c>
      <c r="U92" s="476">
        <v>5.1291861486245933E-2</v>
      </c>
      <c r="V92" s="471">
        <v>0</v>
      </c>
      <c r="W92" s="472">
        <v>0</v>
      </c>
      <c r="X92" s="472" t="s">
        <v>948</v>
      </c>
      <c r="Y92" s="476" t="s">
        <v>948</v>
      </c>
      <c r="Z92" s="471">
        <v>76058.174285714282</v>
      </c>
      <c r="AA92" s="472">
        <v>78400.42857142858</v>
      </c>
      <c r="AB92" s="472">
        <v>2342.254285714298</v>
      </c>
      <c r="AC92" s="473">
        <v>3.0795562840038284E-2</v>
      </c>
      <c r="AD92" s="471">
        <v>73542</v>
      </c>
      <c r="AE92" s="472">
        <v>81335</v>
      </c>
      <c r="AF92" s="472">
        <v>7793</v>
      </c>
      <c r="AG92" s="473">
        <v>0.10596665850806342</v>
      </c>
      <c r="AH92" s="471">
        <v>62256.284228048273</v>
      </c>
      <c r="AI92" s="472">
        <v>65382.804827299209</v>
      </c>
      <c r="AJ92" s="472">
        <v>3126.5205992509364</v>
      </c>
      <c r="AK92" s="473">
        <v>5.0220160711781571E-2</v>
      </c>
      <c r="AL92" s="471">
        <v>0</v>
      </c>
      <c r="AM92" s="472">
        <v>0</v>
      </c>
      <c r="AN92" s="472" t="s">
        <v>948</v>
      </c>
      <c r="AO92" s="473" t="s">
        <v>948</v>
      </c>
      <c r="AP92" s="471">
        <v>0</v>
      </c>
      <c r="AQ92" s="472">
        <v>0</v>
      </c>
      <c r="AR92" s="472" t="s">
        <v>948</v>
      </c>
      <c r="AS92" s="473" t="s">
        <v>948</v>
      </c>
      <c r="AT92" s="471">
        <v>91814.333333333328</v>
      </c>
      <c r="AU92" s="472">
        <v>100487</v>
      </c>
      <c r="AV92" s="472">
        <v>8672.6666666666715</v>
      </c>
      <c r="AW92" s="473">
        <v>9.445874464045198E-2</v>
      </c>
      <c r="AX92" s="471">
        <v>84311</v>
      </c>
      <c r="AY92" s="472">
        <v>87725.333333333328</v>
      </c>
      <c r="AZ92" s="472">
        <v>3414.3333333333285</v>
      </c>
      <c r="BA92" s="473">
        <v>4.0496890480878275E-2</v>
      </c>
      <c r="BB92" s="471">
        <v>176813</v>
      </c>
      <c r="BC92" s="472">
        <v>190913</v>
      </c>
      <c r="BD92" s="472">
        <v>14100</v>
      </c>
      <c r="BE92" s="473">
        <v>7.9745267599101874E-2</v>
      </c>
      <c r="BF92" s="471">
        <v>51604</v>
      </c>
      <c r="BG92" s="472">
        <v>53922.75</v>
      </c>
      <c r="BH92" s="472">
        <v>2318.75</v>
      </c>
      <c r="BI92" s="473">
        <v>4.4933532284319046E-2</v>
      </c>
      <c r="BJ92" s="471">
        <v>20916.981205398148</v>
      </c>
      <c r="BK92" s="472">
        <v>22738.288702041969</v>
      </c>
      <c r="BL92" s="472">
        <v>1821.3074966438217</v>
      </c>
      <c r="BM92" s="473">
        <v>8.7073152610271889E-2</v>
      </c>
      <c r="BN92" s="471">
        <v>0</v>
      </c>
      <c r="BO92" s="472">
        <v>0</v>
      </c>
      <c r="BP92" s="472" t="s">
        <v>948</v>
      </c>
      <c r="BQ92" s="473" t="s">
        <v>948</v>
      </c>
      <c r="BR92" s="471">
        <v>0</v>
      </c>
      <c r="BS92" s="472">
        <v>0</v>
      </c>
      <c r="BT92" s="472" t="s">
        <v>948</v>
      </c>
      <c r="BU92" s="473" t="s">
        <v>948</v>
      </c>
      <c r="BV92" s="471">
        <v>127376.67489121239</v>
      </c>
      <c r="BW92" s="472">
        <v>135028.29249580044</v>
      </c>
      <c r="BX92" s="472">
        <v>7651.6176045880566</v>
      </c>
      <c r="BY92" s="473">
        <v>6.0070790913038158E-2</v>
      </c>
    </row>
    <row r="93" spans="1:77">
      <c r="A93" s="454" t="s">
        <v>821</v>
      </c>
      <c r="B93" s="451" t="s">
        <v>948</v>
      </c>
      <c r="C93" s="434" t="s">
        <v>948</v>
      </c>
      <c r="D93" s="434" t="s">
        <v>948</v>
      </c>
      <c r="E93" s="433" t="s">
        <v>948</v>
      </c>
      <c r="F93" s="451" t="s">
        <v>948</v>
      </c>
      <c r="G93" s="434" t="s">
        <v>948</v>
      </c>
      <c r="H93" s="434" t="s">
        <v>948</v>
      </c>
      <c r="I93" s="433" t="s">
        <v>948</v>
      </c>
      <c r="J93" s="451">
        <v>56228</v>
      </c>
      <c r="K93" s="434">
        <v>58534</v>
      </c>
      <c r="L93" s="434">
        <v>2306</v>
      </c>
      <c r="M93" s="433">
        <v>4.1011595646297215E-2</v>
      </c>
      <c r="N93" s="451" t="s">
        <v>948</v>
      </c>
      <c r="O93" s="434" t="s">
        <v>948</v>
      </c>
      <c r="P93" s="434" t="s">
        <v>948</v>
      </c>
      <c r="Q93" s="433" t="s">
        <v>948</v>
      </c>
      <c r="R93" s="451">
        <v>60588</v>
      </c>
      <c r="S93" s="434">
        <v>60891</v>
      </c>
      <c r="T93" s="434">
        <v>303</v>
      </c>
      <c r="U93" s="433">
        <v>5.0009902951079419E-3</v>
      </c>
      <c r="V93" s="451" t="s">
        <v>948</v>
      </c>
      <c r="W93" s="434" t="s">
        <v>948</v>
      </c>
      <c r="X93" s="434" t="s">
        <v>948</v>
      </c>
      <c r="Y93" s="433" t="s">
        <v>948</v>
      </c>
      <c r="Z93" s="451">
        <v>32458</v>
      </c>
      <c r="AA93" s="434">
        <v>32888</v>
      </c>
      <c r="AB93" s="434">
        <v>430</v>
      </c>
      <c r="AC93" s="433">
        <v>1.32478895803808E-2</v>
      </c>
      <c r="AD93" s="451" t="s">
        <v>948</v>
      </c>
      <c r="AE93" s="434" t="s">
        <v>948</v>
      </c>
      <c r="AF93" s="434" t="s">
        <v>948</v>
      </c>
      <c r="AG93" s="433" t="s">
        <v>948</v>
      </c>
      <c r="AH93" s="451" t="s">
        <v>948</v>
      </c>
      <c r="AI93" s="434" t="s">
        <v>948</v>
      </c>
      <c r="AJ93" s="434" t="s">
        <v>948</v>
      </c>
      <c r="AK93" s="433" t="s">
        <v>948</v>
      </c>
      <c r="AL93" s="451" t="s">
        <v>948</v>
      </c>
      <c r="AM93" s="434" t="s">
        <v>948</v>
      </c>
      <c r="AN93" s="434" t="s">
        <v>948</v>
      </c>
      <c r="AO93" s="433" t="s">
        <v>948</v>
      </c>
      <c r="AP93" s="451" t="s">
        <v>948</v>
      </c>
      <c r="AQ93" s="434" t="s">
        <v>948</v>
      </c>
      <c r="AR93" s="434" t="s">
        <v>948</v>
      </c>
      <c r="AS93" s="433" t="s">
        <v>948</v>
      </c>
      <c r="AT93" s="451" t="s">
        <v>948</v>
      </c>
      <c r="AU93" s="434" t="s">
        <v>948</v>
      </c>
      <c r="AV93" s="434" t="s">
        <v>948</v>
      </c>
      <c r="AW93" s="433" t="s">
        <v>948</v>
      </c>
      <c r="AX93" s="451" t="s">
        <v>948</v>
      </c>
      <c r="AY93" s="434" t="s">
        <v>948</v>
      </c>
      <c r="AZ93" s="434" t="s">
        <v>948</v>
      </c>
      <c r="BA93" s="433" t="s">
        <v>948</v>
      </c>
      <c r="BB93" s="451" t="s">
        <v>948</v>
      </c>
      <c r="BC93" s="434" t="s">
        <v>948</v>
      </c>
      <c r="BD93" s="434" t="s">
        <v>948</v>
      </c>
      <c r="BE93" s="433" t="s">
        <v>948</v>
      </c>
      <c r="BF93" s="451" t="s">
        <v>948</v>
      </c>
      <c r="BG93" s="434" t="s">
        <v>948</v>
      </c>
      <c r="BH93" s="434" t="s">
        <v>948</v>
      </c>
      <c r="BI93" s="433" t="s">
        <v>948</v>
      </c>
      <c r="BJ93" s="451" t="s">
        <v>948</v>
      </c>
      <c r="BK93" s="434" t="s">
        <v>948</v>
      </c>
      <c r="BL93" s="434" t="s">
        <v>948</v>
      </c>
      <c r="BM93" s="433" t="s">
        <v>948</v>
      </c>
      <c r="BN93" s="451" t="s">
        <v>948</v>
      </c>
      <c r="BO93" s="434" t="s">
        <v>948</v>
      </c>
      <c r="BP93" s="434" t="s">
        <v>948</v>
      </c>
      <c r="BQ93" s="433" t="s">
        <v>948</v>
      </c>
      <c r="BR93" s="451" t="s">
        <v>948</v>
      </c>
      <c r="BS93" s="434" t="s">
        <v>948</v>
      </c>
      <c r="BT93" s="434" t="s">
        <v>948</v>
      </c>
      <c r="BU93" s="433" t="s">
        <v>948</v>
      </c>
      <c r="BV93" s="451">
        <v>49758</v>
      </c>
      <c r="BW93" s="434">
        <v>50771</v>
      </c>
      <c r="BX93" s="434">
        <v>1013</v>
      </c>
      <c r="BY93" s="433">
        <v>2.0358535310904778E-2</v>
      </c>
    </row>
    <row r="94" spans="1:77">
      <c r="A94" s="456" t="s">
        <v>823</v>
      </c>
      <c r="B94" s="451">
        <v>13075</v>
      </c>
      <c r="C94" s="434">
        <v>13076</v>
      </c>
      <c r="D94" s="434">
        <v>1</v>
      </c>
      <c r="E94" s="433">
        <v>7.6481835564053537E-5</v>
      </c>
      <c r="F94" s="451">
        <v>70002</v>
      </c>
      <c r="G94" s="434">
        <v>70003</v>
      </c>
      <c r="H94" s="434">
        <v>1</v>
      </c>
      <c r="I94" s="433">
        <v>1.4285306134110454E-5</v>
      </c>
      <c r="J94" s="451" t="s">
        <v>948</v>
      </c>
      <c r="K94" s="434" t="s">
        <v>948</v>
      </c>
      <c r="L94" s="434" t="s">
        <v>948</v>
      </c>
      <c r="M94" s="433" t="s">
        <v>948</v>
      </c>
      <c r="N94" s="451" t="s">
        <v>948</v>
      </c>
      <c r="O94" s="434" t="s">
        <v>948</v>
      </c>
      <c r="P94" s="434" t="s">
        <v>948</v>
      </c>
      <c r="Q94" s="433" t="s">
        <v>948</v>
      </c>
      <c r="R94" s="451" t="s">
        <v>948</v>
      </c>
      <c r="S94" s="434" t="s">
        <v>948</v>
      </c>
      <c r="T94" s="434" t="s">
        <v>948</v>
      </c>
      <c r="U94" s="433" t="s">
        <v>948</v>
      </c>
      <c r="V94" s="451" t="s">
        <v>948</v>
      </c>
      <c r="W94" s="434" t="s">
        <v>948</v>
      </c>
      <c r="X94" s="434" t="s">
        <v>948</v>
      </c>
      <c r="Y94" s="433" t="s">
        <v>948</v>
      </c>
      <c r="Z94" s="451">
        <v>33699</v>
      </c>
      <c r="AA94" s="434">
        <v>33700</v>
      </c>
      <c r="AB94" s="434">
        <v>1</v>
      </c>
      <c r="AC94" s="433">
        <v>2.9674471052553488E-5</v>
      </c>
      <c r="AD94" s="451" t="s">
        <v>948</v>
      </c>
      <c r="AE94" s="434" t="s">
        <v>948</v>
      </c>
      <c r="AF94" s="434" t="s">
        <v>948</v>
      </c>
      <c r="AG94" s="433" t="s">
        <v>948</v>
      </c>
      <c r="AH94" s="451" t="s">
        <v>948</v>
      </c>
      <c r="AI94" s="434" t="s">
        <v>948</v>
      </c>
      <c r="AJ94" s="434" t="s">
        <v>948</v>
      </c>
      <c r="AK94" s="433" t="s">
        <v>948</v>
      </c>
      <c r="AL94" s="451" t="s">
        <v>948</v>
      </c>
      <c r="AM94" s="434" t="s">
        <v>948</v>
      </c>
      <c r="AN94" s="434" t="s">
        <v>948</v>
      </c>
      <c r="AO94" s="433" t="s">
        <v>948</v>
      </c>
      <c r="AP94" s="451" t="s">
        <v>948</v>
      </c>
      <c r="AQ94" s="434" t="s">
        <v>948</v>
      </c>
      <c r="AR94" s="434" t="s">
        <v>948</v>
      </c>
      <c r="AS94" s="433" t="s">
        <v>948</v>
      </c>
      <c r="AT94" s="451" t="s">
        <v>948</v>
      </c>
      <c r="AU94" s="434" t="s">
        <v>948</v>
      </c>
      <c r="AV94" s="434" t="s">
        <v>948</v>
      </c>
      <c r="AW94" s="433" t="s">
        <v>948</v>
      </c>
      <c r="AX94" s="451">
        <v>12132</v>
      </c>
      <c r="AY94" s="434">
        <v>12133</v>
      </c>
      <c r="AZ94" s="434">
        <v>1</v>
      </c>
      <c r="BA94" s="433">
        <v>8.2426640290141775E-5</v>
      </c>
      <c r="BB94" s="451">
        <v>45910</v>
      </c>
      <c r="BC94" s="434">
        <v>45911</v>
      </c>
      <c r="BD94" s="434">
        <v>1</v>
      </c>
      <c r="BE94" s="433">
        <v>2.1781746896101069E-5</v>
      </c>
      <c r="BF94" s="451" t="s">
        <v>948</v>
      </c>
      <c r="BG94" s="434" t="s">
        <v>948</v>
      </c>
      <c r="BH94" s="434" t="s">
        <v>948</v>
      </c>
      <c r="BI94" s="433" t="s">
        <v>948</v>
      </c>
      <c r="BJ94" s="451">
        <v>24447</v>
      </c>
      <c r="BK94" s="434">
        <v>24448</v>
      </c>
      <c r="BL94" s="434">
        <v>1</v>
      </c>
      <c r="BM94" s="433">
        <v>4.0904814496666259E-5</v>
      </c>
      <c r="BN94" s="451">
        <v>8266</v>
      </c>
      <c r="BO94" s="434">
        <v>8267</v>
      </c>
      <c r="BP94" s="434">
        <v>1</v>
      </c>
      <c r="BQ94" s="433">
        <v>1.2097749818533752E-4</v>
      </c>
      <c r="BR94" s="451" t="s">
        <v>948</v>
      </c>
      <c r="BS94" s="434" t="s">
        <v>948</v>
      </c>
      <c r="BT94" s="434" t="s">
        <v>948</v>
      </c>
      <c r="BU94" s="433" t="s">
        <v>948</v>
      </c>
      <c r="BV94" s="451">
        <v>29647.285714285714</v>
      </c>
      <c r="BW94" s="434">
        <v>29648.285714285714</v>
      </c>
      <c r="BX94" s="434">
        <v>1</v>
      </c>
      <c r="BY94" s="433">
        <v>3.3729900593164397E-5</v>
      </c>
    </row>
    <row r="95" spans="1:77">
      <c r="A95" s="454" t="s">
        <v>824</v>
      </c>
      <c r="B95" s="451">
        <v>15895.0798</v>
      </c>
      <c r="C95" s="434">
        <v>16014.288600000002</v>
      </c>
      <c r="D95" s="434">
        <v>119.20880000000216</v>
      </c>
      <c r="E95" s="433">
        <v>7.4997295704046837E-3</v>
      </c>
      <c r="F95" s="451">
        <v>75747.455454545459</v>
      </c>
      <c r="G95" s="434">
        <v>76315.552727272719</v>
      </c>
      <c r="H95" s="434">
        <v>568.09727272726013</v>
      </c>
      <c r="I95" s="433">
        <v>7.4998858947567422E-3</v>
      </c>
      <c r="J95" s="451">
        <v>67919.5</v>
      </c>
      <c r="K95" s="434">
        <v>68428.89</v>
      </c>
      <c r="L95" s="434">
        <v>509.38999999999942</v>
      </c>
      <c r="M95" s="433">
        <v>7.4999079792990144E-3</v>
      </c>
      <c r="N95" s="451">
        <v>52915.666666666664</v>
      </c>
      <c r="O95" s="434">
        <v>53312.53</v>
      </c>
      <c r="P95" s="434">
        <v>396.86333333333459</v>
      </c>
      <c r="Q95" s="433">
        <v>7.4999212583545128E-3</v>
      </c>
      <c r="R95" s="451">
        <v>55676.417500000003</v>
      </c>
      <c r="S95" s="434">
        <v>56093.984166666669</v>
      </c>
      <c r="T95" s="434">
        <v>417.5666666666657</v>
      </c>
      <c r="U95" s="433">
        <v>7.4998838900988138E-3</v>
      </c>
      <c r="V95" s="451">
        <v>61200.5</v>
      </c>
      <c r="W95" s="434">
        <v>61659.49</v>
      </c>
      <c r="X95" s="434">
        <v>458.98999999999796</v>
      </c>
      <c r="Y95" s="433">
        <v>7.4997753286329023E-3</v>
      </c>
      <c r="Z95" s="451">
        <v>23009.554814814815</v>
      </c>
      <c r="AA95" s="434">
        <v>23182.12</v>
      </c>
      <c r="AB95" s="434">
        <v>172.56518518518351</v>
      </c>
      <c r="AC95" s="433">
        <v>7.4997185549229555E-3</v>
      </c>
      <c r="AD95" s="451">
        <v>19273.75</v>
      </c>
      <c r="AE95" s="434">
        <v>19418.294999999998</v>
      </c>
      <c r="AF95" s="434">
        <v>144.54499999999825</v>
      </c>
      <c r="AG95" s="433">
        <v>7.4995784421816331E-3</v>
      </c>
      <c r="AH95" s="451">
        <v>56000</v>
      </c>
      <c r="AI95" s="434">
        <v>56420</v>
      </c>
      <c r="AJ95" s="434">
        <v>420</v>
      </c>
      <c r="AK95" s="433">
        <v>7.4999999999999997E-3</v>
      </c>
      <c r="AL95" s="451" t="s">
        <v>948</v>
      </c>
      <c r="AM95" s="434" t="s">
        <v>948</v>
      </c>
      <c r="AN95" s="434" t="s">
        <v>948</v>
      </c>
      <c r="AO95" s="433" t="s">
        <v>948</v>
      </c>
      <c r="AP95" s="451">
        <v>31826.663333333334</v>
      </c>
      <c r="AQ95" s="434">
        <v>32065.358333333334</v>
      </c>
      <c r="AR95" s="434">
        <v>238.69499999999971</v>
      </c>
      <c r="AS95" s="433">
        <v>7.4998436845248847E-3</v>
      </c>
      <c r="AT95" s="451">
        <v>85232.25</v>
      </c>
      <c r="AU95" s="434">
        <v>85871.485000000001</v>
      </c>
      <c r="AV95" s="434">
        <v>639.23500000000058</v>
      </c>
      <c r="AW95" s="433">
        <v>7.499919338043998E-3</v>
      </c>
      <c r="AX95" s="451">
        <v>56880.5</v>
      </c>
      <c r="AY95" s="434">
        <v>57307.1</v>
      </c>
      <c r="AZ95" s="434">
        <v>426.59999999999854</v>
      </c>
      <c r="BA95" s="433">
        <v>7.4999340723094655E-3</v>
      </c>
      <c r="BB95" s="451" t="s">
        <v>948</v>
      </c>
      <c r="BC95" s="434" t="s">
        <v>948</v>
      </c>
      <c r="BD95" s="434" t="s">
        <v>948</v>
      </c>
      <c r="BE95" s="433" t="s">
        <v>948</v>
      </c>
      <c r="BF95" s="451">
        <v>32070</v>
      </c>
      <c r="BG95" s="434">
        <v>32310.521999999997</v>
      </c>
      <c r="BH95" s="434">
        <v>240.52199999999721</v>
      </c>
      <c r="BI95" s="433">
        <v>7.4999064546304086E-3</v>
      </c>
      <c r="BJ95" s="451">
        <v>23506.393921568626</v>
      </c>
      <c r="BK95" s="434">
        <v>23682.686274509804</v>
      </c>
      <c r="BL95" s="434">
        <v>176.29235294117825</v>
      </c>
      <c r="BM95" s="433">
        <v>7.4997617043854057E-3</v>
      </c>
      <c r="BN95" s="451" t="s">
        <v>948</v>
      </c>
      <c r="BO95" s="434" t="s">
        <v>948</v>
      </c>
      <c r="BP95" s="434" t="s">
        <v>948</v>
      </c>
      <c r="BQ95" s="433" t="s">
        <v>948</v>
      </c>
      <c r="BR95" s="451" t="s">
        <v>948</v>
      </c>
      <c r="BS95" s="434" t="s">
        <v>948</v>
      </c>
      <c r="BT95" s="434" t="s">
        <v>948</v>
      </c>
      <c r="BU95" s="433" t="s">
        <v>948</v>
      </c>
      <c r="BV95" s="451">
        <v>46939.552249352062</v>
      </c>
      <c r="BW95" s="434">
        <v>47291.593007270174</v>
      </c>
      <c r="BX95" s="434">
        <v>352.04075791811192</v>
      </c>
      <c r="BY95" s="433">
        <v>7.4998746483137015E-3</v>
      </c>
    </row>
    <row r="96" spans="1:77">
      <c r="A96" s="454" t="s">
        <v>825</v>
      </c>
      <c r="B96" s="451">
        <v>35816</v>
      </c>
      <c r="C96" s="434">
        <v>35816</v>
      </c>
      <c r="D96" s="434">
        <v>0</v>
      </c>
      <c r="E96" s="433">
        <v>0</v>
      </c>
      <c r="F96" s="451" t="s">
        <v>948</v>
      </c>
      <c r="G96" s="434" t="s">
        <v>948</v>
      </c>
      <c r="H96" s="434" t="s">
        <v>948</v>
      </c>
      <c r="I96" s="433" t="s">
        <v>948</v>
      </c>
      <c r="J96" s="451" t="s">
        <v>948</v>
      </c>
      <c r="K96" s="434" t="s">
        <v>948</v>
      </c>
      <c r="L96" s="434" t="s">
        <v>948</v>
      </c>
      <c r="M96" s="433" t="s">
        <v>948</v>
      </c>
      <c r="N96" s="451" t="s">
        <v>948</v>
      </c>
      <c r="O96" s="434" t="s">
        <v>948</v>
      </c>
      <c r="P96" s="434" t="s">
        <v>948</v>
      </c>
      <c r="Q96" s="433" t="s">
        <v>948</v>
      </c>
      <c r="R96" s="451">
        <v>53504</v>
      </c>
      <c r="S96" s="434">
        <v>53504</v>
      </c>
      <c r="T96" s="434">
        <v>0</v>
      </c>
      <c r="U96" s="433">
        <v>0</v>
      </c>
      <c r="V96" s="451" t="s">
        <v>948</v>
      </c>
      <c r="W96" s="434" t="s">
        <v>948</v>
      </c>
      <c r="X96" s="434" t="s">
        <v>948</v>
      </c>
      <c r="Y96" s="433" t="s">
        <v>948</v>
      </c>
      <c r="Z96" s="451">
        <v>29120</v>
      </c>
      <c r="AA96" s="434">
        <v>29120</v>
      </c>
      <c r="AB96" s="434">
        <v>0</v>
      </c>
      <c r="AC96" s="433">
        <v>0</v>
      </c>
      <c r="AD96" s="451" t="s">
        <v>948</v>
      </c>
      <c r="AE96" s="434" t="s">
        <v>948</v>
      </c>
      <c r="AF96" s="434" t="s">
        <v>948</v>
      </c>
      <c r="AG96" s="433" t="s">
        <v>948</v>
      </c>
      <c r="AH96" s="451" t="s">
        <v>948</v>
      </c>
      <c r="AI96" s="434" t="s">
        <v>948</v>
      </c>
      <c r="AJ96" s="434" t="s">
        <v>948</v>
      </c>
      <c r="AK96" s="433" t="s">
        <v>948</v>
      </c>
      <c r="AL96" s="451" t="s">
        <v>948</v>
      </c>
      <c r="AM96" s="434" t="s">
        <v>948</v>
      </c>
      <c r="AN96" s="434" t="s">
        <v>948</v>
      </c>
      <c r="AO96" s="433" t="s">
        <v>948</v>
      </c>
      <c r="AP96" s="451" t="s">
        <v>948</v>
      </c>
      <c r="AQ96" s="434" t="s">
        <v>948</v>
      </c>
      <c r="AR96" s="434" t="s">
        <v>948</v>
      </c>
      <c r="AS96" s="433" t="s">
        <v>948</v>
      </c>
      <c r="AT96" s="451">
        <v>142660</v>
      </c>
      <c r="AU96" s="434">
        <v>132600</v>
      </c>
      <c r="AV96" s="434">
        <v>-10060</v>
      </c>
      <c r="AW96" s="433">
        <v>-7.0517313893172576E-2</v>
      </c>
      <c r="AX96" s="451" t="s">
        <v>948</v>
      </c>
      <c r="AY96" s="434" t="s">
        <v>948</v>
      </c>
      <c r="AZ96" s="434" t="s">
        <v>948</v>
      </c>
      <c r="BA96" s="433" t="s">
        <v>948</v>
      </c>
      <c r="BB96" s="451">
        <v>70000</v>
      </c>
      <c r="BC96" s="434">
        <v>70000</v>
      </c>
      <c r="BD96" s="434">
        <v>0</v>
      </c>
      <c r="BE96" s="433">
        <v>0</v>
      </c>
      <c r="BF96" s="451" t="s">
        <v>948</v>
      </c>
      <c r="BG96" s="434" t="s">
        <v>948</v>
      </c>
      <c r="BH96" s="434" t="s">
        <v>948</v>
      </c>
      <c r="BI96" s="433" t="s">
        <v>948</v>
      </c>
      <c r="BJ96" s="451" t="s">
        <v>948</v>
      </c>
      <c r="BK96" s="434" t="s">
        <v>948</v>
      </c>
      <c r="BL96" s="434" t="s">
        <v>948</v>
      </c>
      <c r="BM96" s="433" t="s">
        <v>948</v>
      </c>
      <c r="BN96" s="451" t="s">
        <v>948</v>
      </c>
      <c r="BO96" s="434" t="s">
        <v>948</v>
      </c>
      <c r="BP96" s="434" t="s">
        <v>948</v>
      </c>
      <c r="BQ96" s="433" t="s">
        <v>948</v>
      </c>
      <c r="BR96" s="451" t="s">
        <v>948</v>
      </c>
      <c r="BS96" s="434" t="s">
        <v>948</v>
      </c>
      <c r="BT96" s="434" t="s">
        <v>948</v>
      </c>
      <c r="BU96" s="433" t="s">
        <v>948</v>
      </c>
      <c r="BV96" s="451">
        <v>66220</v>
      </c>
      <c r="BW96" s="434">
        <v>64208</v>
      </c>
      <c r="BX96" s="434">
        <v>-2012</v>
      </c>
      <c r="BY96" s="433">
        <v>-3.0383569918453639E-2</v>
      </c>
    </row>
    <row r="97" spans="1:77">
      <c r="A97" s="454" t="s">
        <v>826</v>
      </c>
      <c r="B97" s="451">
        <v>16868.428571428572</v>
      </c>
      <c r="C97" s="434">
        <v>16868.428571428572</v>
      </c>
      <c r="D97" s="434">
        <v>0</v>
      </c>
      <c r="E97" s="433">
        <v>0</v>
      </c>
      <c r="F97" s="451">
        <v>67000</v>
      </c>
      <c r="G97" s="434">
        <v>67000</v>
      </c>
      <c r="H97" s="434">
        <v>0</v>
      </c>
      <c r="I97" s="433">
        <v>0</v>
      </c>
      <c r="J97" s="451" t="s">
        <v>948</v>
      </c>
      <c r="K97" s="434" t="s">
        <v>948</v>
      </c>
      <c r="L97" s="434" t="s">
        <v>948</v>
      </c>
      <c r="M97" s="433" t="s">
        <v>948</v>
      </c>
      <c r="N97" s="451" t="s">
        <v>948</v>
      </c>
      <c r="O97" s="434" t="s">
        <v>948</v>
      </c>
      <c r="P97" s="434" t="s">
        <v>948</v>
      </c>
      <c r="Q97" s="433" t="s">
        <v>948</v>
      </c>
      <c r="R97" s="451" t="s">
        <v>948</v>
      </c>
      <c r="S97" s="434" t="s">
        <v>948</v>
      </c>
      <c r="T97" s="434" t="s">
        <v>948</v>
      </c>
      <c r="U97" s="433" t="s">
        <v>948</v>
      </c>
      <c r="V97" s="451">
        <v>49573</v>
      </c>
      <c r="W97" s="434">
        <v>49573</v>
      </c>
      <c r="X97" s="434">
        <v>0</v>
      </c>
      <c r="Y97" s="433">
        <v>0</v>
      </c>
      <c r="Z97" s="451">
        <v>24171.8</v>
      </c>
      <c r="AA97" s="434">
        <v>24171.8</v>
      </c>
      <c r="AB97" s="434">
        <v>0</v>
      </c>
      <c r="AC97" s="433">
        <v>0</v>
      </c>
      <c r="AD97" s="451" t="s">
        <v>948</v>
      </c>
      <c r="AE97" s="434" t="s">
        <v>948</v>
      </c>
      <c r="AF97" s="434" t="s">
        <v>948</v>
      </c>
      <c r="AG97" s="433" t="s">
        <v>948</v>
      </c>
      <c r="AH97" s="451" t="s">
        <v>948</v>
      </c>
      <c r="AI97" s="434" t="s">
        <v>948</v>
      </c>
      <c r="AJ97" s="434" t="s">
        <v>948</v>
      </c>
      <c r="AK97" s="433" t="s">
        <v>948</v>
      </c>
      <c r="AL97" s="451" t="s">
        <v>948</v>
      </c>
      <c r="AM97" s="434" t="s">
        <v>948</v>
      </c>
      <c r="AN97" s="434" t="s">
        <v>948</v>
      </c>
      <c r="AO97" s="433" t="s">
        <v>948</v>
      </c>
      <c r="AP97" s="451" t="s">
        <v>948</v>
      </c>
      <c r="AQ97" s="434" t="s">
        <v>948</v>
      </c>
      <c r="AR97" s="434" t="s">
        <v>948</v>
      </c>
      <c r="AS97" s="433" t="s">
        <v>948</v>
      </c>
      <c r="AT97" s="451" t="s">
        <v>948</v>
      </c>
      <c r="AU97" s="434" t="s">
        <v>948</v>
      </c>
      <c r="AV97" s="434" t="s">
        <v>948</v>
      </c>
      <c r="AW97" s="433" t="s">
        <v>948</v>
      </c>
      <c r="AX97" s="451" t="s">
        <v>948</v>
      </c>
      <c r="AY97" s="434" t="s">
        <v>948</v>
      </c>
      <c r="AZ97" s="434" t="s">
        <v>948</v>
      </c>
      <c r="BA97" s="433" t="s">
        <v>948</v>
      </c>
      <c r="BB97" s="451">
        <v>60000</v>
      </c>
      <c r="BC97" s="434">
        <v>60000</v>
      </c>
      <c r="BD97" s="434">
        <v>0</v>
      </c>
      <c r="BE97" s="433">
        <v>0</v>
      </c>
      <c r="BF97" s="451" t="s">
        <v>948</v>
      </c>
      <c r="BG97" s="434" t="s">
        <v>948</v>
      </c>
      <c r="BH97" s="434" t="s">
        <v>948</v>
      </c>
      <c r="BI97" s="433" t="s">
        <v>948</v>
      </c>
      <c r="BJ97" s="451">
        <v>25486.444444444445</v>
      </c>
      <c r="BK97" s="434">
        <v>25486.444444444445</v>
      </c>
      <c r="BL97" s="434">
        <v>0</v>
      </c>
      <c r="BM97" s="433">
        <v>0</v>
      </c>
      <c r="BN97" s="451" t="s">
        <v>948</v>
      </c>
      <c r="BO97" s="434" t="s">
        <v>948</v>
      </c>
      <c r="BP97" s="434" t="s">
        <v>948</v>
      </c>
      <c r="BQ97" s="433" t="s">
        <v>948</v>
      </c>
      <c r="BR97" s="451" t="s">
        <v>948</v>
      </c>
      <c r="BS97" s="434" t="s">
        <v>948</v>
      </c>
      <c r="BT97" s="434" t="s">
        <v>948</v>
      </c>
      <c r="BU97" s="433" t="s">
        <v>948</v>
      </c>
      <c r="BV97" s="451">
        <v>40516.612169312168</v>
      </c>
      <c r="BW97" s="434">
        <v>40516.612169312168</v>
      </c>
      <c r="BX97" s="434">
        <v>0</v>
      </c>
      <c r="BY97" s="433">
        <v>0</v>
      </c>
    </row>
    <row r="98" spans="1:77">
      <c r="A98" s="454" t="s">
        <v>827</v>
      </c>
      <c r="B98" s="451">
        <v>18528.416666666668</v>
      </c>
      <c r="C98" s="434">
        <v>18528.416666666668</v>
      </c>
      <c r="D98" s="434">
        <v>0</v>
      </c>
      <c r="E98" s="433">
        <v>0</v>
      </c>
      <c r="F98" s="451">
        <v>71771.571428571435</v>
      </c>
      <c r="G98" s="434">
        <v>71771.571428571435</v>
      </c>
      <c r="H98" s="434">
        <v>0</v>
      </c>
      <c r="I98" s="433">
        <v>0</v>
      </c>
      <c r="J98" s="451" t="s">
        <v>948</v>
      </c>
      <c r="K98" s="434" t="s">
        <v>948</v>
      </c>
      <c r="L98" s="434" t="s">
        <v>948</v>
      </c>
      <c r="M98" s="433" t="s">
        <v>948</v>
      </c>
      <c r="N98" s="451">
        <v>52904</v>
      </c>
      <c r="O98" s="434">
        <v>52904</v>
      </c>
      <c r="P98" s="434">
        <v>0</v>
      </c>
      <c r="Q98" s="433">
        <v>0</v>
      </c>
      <c r="R98" s="451">
        <v>39249.595000000001</v>
      </c>
      <c r="S98" s="434">
        <v>39249.595000000001</v>
      </c>
      <c r="T98" s="434">
        <v>0</v>
      </c>
      <c r="U98" s="433">
        <v>0</v>
      </c>
      <c r="V98" s="451">
        <v>53375</v>
      </c>
      <c r="W98" s="434">
        <v>53375</v>
      </c>
      <c r="X98" s="434">
        <v>0</v>
      </c>
      <c r="Y98" s="433">
        <v>0</v>
      </c>
      <c r="Z98" s="451">
        <v>30165.285714285714</v>
      </c>
      <c r="AA98" s="434">
        <v>30165.285714285714</v>
      </c>
      <c r="AB98" s="434">
        <v>0</v>
      </c>
      <c r="AC98" s="433">
        <v>0</v>
      </c>
      <c r="AD98" s="451" t="s">
        <v>948</v>
      </c>
      <c r="AE98" s="434" t="s">
        <v>948</v>
      </c>
      <c r="AF98" s="434" t="s">
        <v>948</v>
      </c>
      <c r="AG98" s="433" t="s">
        <v>948</v>
      </c>
      <c r="AH98" s="451" t="s">
        <v>948</v>
      </c>
      <c r="AI98" s="434" t="s">
        <v>948</v>
      </c>
      <c r="AJ98" s="434" t="s">
        <v>948</v>
      </c>
      <c r="AK98" s="433" t="s">
        <v>948</v>
      </c>
      <c r="AL98" s="451" t="s">
        <v>948</v>
      </c>
      <c r="AM98" s="434" t="s">
        <v>948</v>
      </c>
      <c r="AN98" s="434" t="s">
        <v>948</v>
      </c>
      <c r="AO98" s="433" t="s">
        <v>948</v>
      </c>
      <c r="AP98" s="451">
        <v>53500</v>
      </c>
      <c r="AQ98" s="434">
        <v>53500</v>
      </c>
      <c r="AR98" s="434">
        <v>0</v>
      </c>
      <c r="AS98" s="433">
        <v>0</v>
      </c>
      <c r="AT98" s="451">
        <v>63036</v>
      </c>
      <c r="AU98" s="434">
        <v>63036</v>
      </c>
      <c r="AV98" s="434">
        <v>0</v>
      </c>
      <c r="AW98" s="433">
        <v>0</v>
      </c>
      <c r="AX98" s="451" t="s">
        <v>948</v>
      </c>
      <c r="AY98" s="434" t="s">
        <v>948</v>
      </c>
      <c r="AZ98" s="434" t="s">
        <v>948</v>
      </c>
      <c r="BA98" s="433" t="s">
        <v>948</v>
      </c>
      <c r="BB98" s="451">
        <v>60000</v>
      </c>
      <c r="BC98" s="434">
        <v>60000</v>
      </c>
      <c r="BD98" s="434">
        <v>0</v>
      </c>
      <c r="BE98" s="433">
        <v>0</v>
      </c>
      <c r="BF98" s="451">
        <v>39274.838709677417</v>
      </c>
      <c r="BG98" s="434">
        <v>39274.838709677417</v>
      </c>
      <c r="BH98" s="434">
        <v>0</v>
      </c>
      <c r="BI98" s="433">
        <v>0</v>
      </c>
      <c r="BJ98" s="451">
        <v>22003.770469798656</v>
      </c>
      <c r="BK98" s="434">
        <v>22003.770469798656</v>
      </c>
      <c r="BL98" s="434">
        <v>0</v>
      </c>
      <c r="BM98" s="433">
        <v>0</v>
      </c>
      <c r="BN98" s="451">
        <v>25624</v>
      </c>
      <c r="BO98" s="434">
        <v>25624</v>
      </c>
      <c r="BP98" s="434">
        <v>0</v>
      </c>
      <c r="BQ98" s="433">
        <v>0</v>
      </c>
      <c r="BR98" s="451" t="s">
        <v>948</v>
      </c>
      <c r="BS98" s="434" t="s">
        <v>948</v>
      </c>
      <c r="BT98" s="434" t="s">
        <v>948</v>
      </c>
      <c r="BU98" s="433" t="s">
        <v>948</v>
      </c>
      <c r="BV98" s="451">
        <v>44119.373165749981</v>
      </c>
      <c r="BW98" s="434">
        <v>44119.373165749981</v>
      </c>
      <c r="BX98" s="434">
        <v>0</v>
      </c>
      <c r="BY98" s="433">
        <v>0</v>
      </c>
    </row>
    <row r="99" spans="1:77">
      <c r="A99" s="454" t="s">
        <v>828</v>
      </c>
      <c r="B99" s="451" t="s">
        <v>948</v>
      </c>
      <c r="C99" s="434" t="s">
        <v>948</v>
      </c>
      <c r="D99" s="434" t="s">
        <v>948</v>
      </c>
      <c r="E99" s="433" t="s">
        <v>948</v>
      </c>
      <c r="F99" s="451" t="s">
        <v>948</v>
      </c>
      <c r="G99" s="434" t="s">
        <v>948</v>
      </c>
      <c r="H99" s="434" t="s">
        <v>948</v>
      </c>
      <c r="I99" s="433" t="s">
        <v>948</v>
      </c>
      <c r="J99" s="451">
        <v>69873.333333333328</v>
      </c>
      <c r="K99" s="434">
        <v>70022</v>
      </c>
      <c r="L99" s="434">
        <v>148.66666666667152</v>
      </c>
      <c r="M99" s="433">
        <v>2.1276595744681545E-3</v>
      </c>
      <c r="N99" s="451" t="s">
        <v>948</v>
      </c>
      <c r="O99" s="434" t="s">
        <v>948</v>
      </c>
      <c r="P99" s="434" t="s">
        <v>948</v>
      </c>
      <c r="Q99" s="433" t="s">
        <v>948</v>
      </c>
      <c r="R99" s="451">
        <v>55622</v>
      </c>
      <c r="S99" s="434">
        <v>55924</v>
      </c>
      <c r="T99" s="434">
        <v>302</v>
      </c>
      <c r="U99" s="433">
        <v>5.4295063104526989E-3</v>
      </c>
      <c r="V99" s="451">
        <v>53516</v>
      </c>
      <c r="W99" s="434">
        <v>53732</v>
      </c>
      <c r="X99" s="434">
        <v>216</v>
      </c>
      <c r="Y99" s="433">
        <v>4.0361760968682259E-3</v>
      </c>
      <c r="Z99" s="451">
        <v>34845</v>
      </c>
      <c r="AA99" s="434">
        <v>34845</v>
      </c>
      <c r="AB99" s="434">
        <v>0</v>
      </c>
      <c r="AC99" s="433">
        <v>0</v>
      </c>
      <c r="AD99" s="451" t="s">
        <v>948</v>
      </c>
      <c r="AE99" s="434" t="s">
        <v>948</v>
      </c>
      <c r="AF99" s="434" t="s">
        <v>948</v>
      </c>
      <c r="AG99" s="433" t="s">
        <v>948</v>
      </c>
      <c r="AH99" s="451" t="s">
        <v>948</v>
      </c>
      <c r="AI99" s="434" t="s">
        <v>948</v>
      </c>
      <c r="AJ99" s="434" t="s">
        <v>948</v>
      </c>
      <c r="AK99" s="433" t="s">
        <v>948</v>
      </c>
      <c r="AL99" s="451" t="s">
        <v>948</v>
      </c>
      <c r="AM99" s="434" t="s">
        <v>948</v>
      </c>
      <c r="AN99" s="434" t="s">
        <v>948</v>
      </c>
      <c r="AO99" s="433" t="s">
        <v>948</v>
      </c>
      <c r="AP99" s="451">
        <v>57855</v>
      </c>
      <c r="AQ99" s="434">
        <v>57855</v>
      </c>
      <c r="AR99" s="434">
        <v>0</v>
      </c>
      <c r="AS99" s="433">
        <v>0</v>
      </c>
      <c r="AT99" s="451">
        <v>73500</v>
      </c>
      <c r="AU99" s="434">
        <v>73608</v>
      </c>
      <c r="AV99" s="434">
        <v>108</v>
      </c>
      <c r="AW99" s="433">
        <v>1.4693877551020407E-3</v>
      </c>
      <c r="AX99" s="451">
        <v>60600</v>
      </c>
      <c r="AY99" s="434">
        <v>60690</v>
      </c>
      <c r="AZ99" s="434">
        <v>90</v>
      </c>
      <c r="BA99" s="433">
        <v>1.4851485148514852E-3</v>
      </c>
      <c r="BB99" s="451">
        <v>81572</v>
      </c>
      <c r="BC99" s="434">
        <v>81874</v>
      </c>
      <c r="BD99" s="434">
        <v>302</v>
      </c>
      <c r="BE99" s="433">
        <v>3.7022507723238366E-3</v>
      </c>
      <c r="BF99" s="451">
        <v>35535</v>
      </c>
      <c r="BG99" s="434">
        <v>35668</v>
      </c>
      <c r="BH99" s="434">
        <v>133</v>
      </c>
      <c r="BI99" s="433">
        <v>3.74278879977487E-3</v>
      </c>
      <c r="BJ99" s="451" t="s">
        <v>948</v>
      </c>
      <c r="BK99" s="434" t="s">
        <v>948</v>
      </c>
      <c r="BL99" s="434" t="s">
        <v>948</v>
      </c>
      <c r="BM99" s="433" t="s">
        <v>948</v>
      </c>
      <c r="BN99" s="451" t="s">
        <v>948</v>
      </c>
      <c r="BO99" s="434" t="s">
        <v>948</v>
      </c>
      <c r="BP99" s="434" t="s">
        <v>948</v>
      </c>
      <c r="BQ99" s="433" t="s">
        <v>948</v>
      </c>
      <c r="BR99" s="451" t="s">
        <v>948</v>
      </c>
      <c r="BS99" s="434" t="s">
        <v>948</v>
      </c>
      <c r="BT99" s="434" t="s">
        <v>948</v>
      </c>
      <c r="BU99" s="433" t="s">
        <v>948</v>
      </c>
      <c r="BV99" s="451">
        <v>58102.037037037036</v>
      </c>
      <c r="BW99" s="434">
        <v>58246.444444444445</v>
      </c>
      <c r="BX99" s="434">
        <v>144.40740740740875</v>
      </c>
      <c r="BY99" s="433">
        <v>2.4854104050664612E-3</v>
      </c>
    </row>
    <row r="100" spans="1:77">
      <c r="A100" s="454" t="s">
        <v>829</v>
      </c>
      <c r="B100" s="451">
        <v>17302.644444444446</v>
      </c>
      <c r="C100" s="434">
        <v>17415.824074074073</v>
      </c>
      <c r="D100" s="434">
        <v>113.17962962962702</v>
      </c>
      <c r="E100" s="433">
        <v>6.5411752517382897E-3</v>
      </c>
      <c r="F100" s="451">
        <v>80920.086956521744</v>
      </c>
      <c r="G100" s="434">
        <v>81472.086956521744</v>
      </c>
      <c r="H100" s="434">
        <v>552</v>
      </c>
      <c r="I100" s="433">
        <v>6.821544819849105E-3</v>
      </c>
      <c r="J100" s="451">
        <v>89625.333333333328</v>
      </c>
      <c r="K100" s="434">
        <v>90842.333333333328</v>
      </c>
      <c r="L100" s="434">
        <v>1217</v>
      </c>
      <c r="M100" s="433">
        <v>1.3578750055787799E-2</v>
      </c>
      <c r="N100" s="451">
        <v>52024.333333333336</v>
      </c>
      <c r="O100" s="434">
        <v>52168.333333333336</v>
      </c>
      <c r="P100" s="434">
        <v>144</v>
      </c>
      <c r="Q100" s="433">
        <v>2.7679355173540585E-3</v>
      </c>
      <c r="R100" s="451">
        <v>58620.277777777781</v>
      </c>
      <c r="S100" s="434">
        <v>59427.277777777781</v>
      </c>
      <c r="T100" s="434">
        <v>807</v>
      </c>
      <c r="U100" s="433">
        <v>1.3766567314116749E-2</v>
      </c>
      <c r="V100" s="451">
        <v>47436.46</v>
      </c>
      <c r="W100" s="434">
        <v>47792.3</v>
      </c>
      <c r="X100" s="434">
        <v>355.84000000000378</v>
      </c>
      <c r="Y100" s="433">
        <v>7.5014029293080427E-3</v>
      </c>
      <c r="Z100" s="451">
        <v>23956.645833333332</v>
      </c>
      <c r="AA100" s="434">
        <v>24292.666666666668</v>
      </c>
      <c r="AB100" s="434">
        <v>336.02083333333576</v>
      </c>
      <c r="AC100" s="433">
        <v>1.4026205324027272E-2</v>
      </c>
      <c r="AD100" s="451">
        <v>25444</v>
      </c>
      <c r="AE100" s="434">
        <v>25975.142857142859</v>
      </c>
      <c r="AF100" s="434">
        <v>531.1428571428587</v>
      </c>
      <c r="AG100" s="433">
        <v>2.0874974734430857E-2</v>
      </c>
      <c r="AH100" s="451">
        <v>71630.263076923075</v>
      </c>
      <c r="AI100" s="434">
        <v>72218.275769230764</v>
      </c>
      <c r="AJ100" s="434">
        <v>588.01269230768958</v>
      </c>
      <c r="AK100" s="433">
        <v>8.2089980833412301E-3</v>
      </c>
      <c r="AL100" s="451" t="s">
        <v>948</v>
      </c>
      <c r="AM100" s="434" t="s">
        <v>948</v>
      </c>
      <c r="AN100" s="434" t="s">
        <v>948</v>
      </c>
      <c r="AO100" s="433" t="s">
        <v>948</v>
      </c>
      <c r="AP100" s="451">
        <v>45796</v>
      </c>
      <c r="AQ100" s="434">
        <v>46567.5</v>
      </c>
      <c r="AR100" s="434">
        <v>771.5</v>
      </c>
      <c r="AS100" s="433">
        <v>1.6846449471569571E-2</v>
      </c>
      <c r="AT100" s="451">
        <v>109857</v>
      </c>
      <c r="AU100" s="434">
        <v>111549.66666666667</v>
      </c>
      <c r="AV100" s="434">
        <v>1692.6666666666715</v>
      </c>
      <c r="AW100" s="433">
        <v>1.5407909069669401E-2</v>
      </c>
      <c r="AX100" s="451">
        <v>80651</v>
      </c>
      <c r="AY100" s="434">
        <v>80651</v>
      </c>
      <c r="AZ100" s="434">
        <v>0</v>
      </c>
      <c r="BA100" s="433">
        <v>0</v>
      </c>
      <c r="BB100" s="451">
        <v>95640</v>
      </c>
      <c r="BC100" s="434">
        <v>95640</v>
      </c>
      <c r="BD100" s="434">
        <v>0</v>
      </c>
      <c r="BE100" s="433">
        <v>0</v>
      </c>
      <c r="BF100" s="451">
        <v>38686.428571428572</v>
      </c>
      <c r="BG100" s="434">
        <v>39193.857142857145</v>
      </c>
      <c r="BH100" s="434">
        <v>507.42857142857247</v>
      </c>
      <c r="BI100" s="433">
        <v>1.3116449105444903E-2</v>
      </c>
      <c r="BJ100" s="451">
        <v>27649.737878787877</v>
      </c>
      <c r="BK100" s="434">
        <v>27966.151515151516</v>
      </c>
      <c r="BL100" s="434">
        <v>316.41363636363894</v>
      </c>
      <c r="BM100" s="433">
        <v>1.1443639637769688E-2</v>
      </c>
      <c r="BN100" s="451">
        <v>29367</v>
      </c>
      <c r="BO100" s="434">
        <v>29832</v>
      </c>
      <c r="BP100" s="434">
        <v>465</v>
      </c>
      <c r="BQ100" s="433">
        <v>1.5834099499438144E-2</v>
      </c>
      <c r="BR100" s="451" t="s">
        <v>948</v>
      </c>
      <c r="BS100" s="434" t="s">
        <v>948</v>
      </c>
      <c r="BT100" s="434" t="s">
        <v>948</v>
      </c>
      <c r="BU100" s="433" t="s">
        <v>948</v>
      </c>
      <c r="BV100" s="451">
        <v>55912.950700367721</v>
      </c>
      <c r="BW100" s="434">
        <v>56437.776005797241</v>
      </c>
      <c r="BX100" s="434">
        <v>524.82530542952009</v>
      </c>
      <c r="BY100" s="433">
        <v>9.3864712710658021E-3</v>
      </c>
    </row>
    <row r="101" spans="1:77">
      <c r="A101" s="454" t="s">
        <v>830</v>
      </c>
      <c r="B101" s="451">
        <v>13002</v>
      </c>
      <c r="C101" s="434">
        <v>13003</v>
      </c>
      <c r="D101" s="434">
        <v>1</v>
      </c>
      <c r="E101" s="433">
        <v>7.6911244423934783E-5</v>
      </c>
      <c r="F101" s="451" t="s">
        <v>948</v>
      </c>
      <c r="G101" s="434" t="s">
        <v>948</v>
      </c>
      <c r="H101" s="434" t="s">
        <v>948</v>
      </c>
      <c r="I101" s="433" t="s">
        <v>948</v>
      </c>
      <c r="J101" s="451" t="s">
        <v>948</v>
      </c>
      <c r="K101" s="434" t="s">
        <v>948</v>
      </c>
      <c r="L101" s="434" t="s">
        <v>948</v>
      </c>
      <c r="M101" s="433" t="s">
        <v>948</v>
      </c>
      <c r="N101" s="451" t="s">
        <v>948</v>
      </c>
      <c r="O101" s="434" t="s">
        <v>948</v>
      </c>
      <c r="P101" s="434" t="s">
        <v>948</v>
      </c>
      <c r="Q101" s="433" t="s">
        <v>948</v>
      </c>
      <c r="R101" s="451">
        <v>45655</v>
      </c>
      <c r="S101" s="434">
        <v>45656</v>
      </c>
      <c r="T101" s="434">
        <v>1</v>
      </c>
      <c r="U101" s="433">
        <v>2.1903405979629831E-5</v>
      </c>
      <c r="V101" s="451" t="s">
        <v>948</v>
      </c>
      <c r="W101" s="434" t="s">
        <v>948</v>
      </c>
      <c r="X101" s="434" t="s">
        <v>948</v>
      </c>
      <c r="Y101" s="433" t="s">
        <v>948</v>
      </c>
      <c r="Z101" s="451">
        <v>28891</v>
      </c>
      <c r="AA101" s="434">
        <v>28892</v>
      </c>
      <c r="AB101" s="434">
        <v>1</v>
      </c>
      <c r="AC101" s="433">
        <v>3.461285521442664E-5</v>
      </c>
      <c r="AD101" s="451">
        <v>29130</v>
      </c>
      <c r="AE101" s="434">
        <v>29131</v>
      </c>
      <c r="AF101" s="434">
        <v>1</v>
      </c>
      <c r="AG101" s="433">
        <v>3.4328870580157911E-5</v>
      </c>
      <c r="AH101" s="451" t="s">
        <v>948</v>
      </c>
      <c r="AI101" s="434" t="s">
        <v>948</v>
      </c>
      <c r="AJ101" s="434" t="s">
        <v>948</v>
      </c>
      <c r="AK101" s="433" t="s">
        <v>948</v>
      </c>
      <c r="AL101" s="451" t="s">
        <v>948</v>
      </c>
      <c r="AM101" s="434" t="s">
        <v>948</v>
      </c>
      <c r="AN101" s="434" t="s">
        <v>948</v>
      </c>
      <c r="AO101" s="433" t="s">
        <v>948</v>
      </c>
      <c r="AP101" s="451" t="s">
        <v>948</v>
      </c>
      <c r="AQ101" s="434" t="s">
        <v>948</v>
      </c>
      <c r="AR101" s="434" t="s">
        <v>948</v>
      </c>
      <c r="AS101" s="433" t="s">
        <v>948</v>
      </c>
      <c r="AT101" s="451" t="s">
        <v>948</v>
      </c>
      <c r="AU101" s="434" t="s">
        <v>948</v>
      </c>
      <c r="AV101" s="434" t="s">
        <v>948</v>
      </c>
      <c r="AW101" s="433" t="s">
        <v>948</v>
      </c>
      <c r="AX101" s="451" t="s">
        <v>948</v>
      </c>
      <c r="AY101" s="434" t="s">
        <v>948</v>
      </c>
      <c r="AZ101" s="434" t="s">
        <v>948</v>
      </c>
      <c r="BA101" s="433" t="s">
        <v>948</v>
      </c>
      <c r="BB101" s="451">
        <v>40887</v>
      </c>
      <c r="BC101" s="434">
        <v>40888</v>
      </c>
      <c r="BD101" s="434">
        <v>1</v>
      </c>
      <c r="BE101" s="433">
        <v>2.4457651576295644E-5</v>
      </c>
      <c r="BF101" s="451" t="s">
        <v>948</v>
      </c>
      <c r="BG101" s="434" t="s">
        <v>948</v>
      </c>
      <c r="BH101" s="434" t="s">
        <v>948</v>
      </c>
      <c r="BI101" s="433" t="s">
        <v>948</v>
      </c>
      <c r="BJ101" s="451">
        <v>14000</v>
      </c>
      <c r="BK101" s="434">
        <v>14001</v>
      </c>
      <c r="BL101" s="434">
        <v>1</v>
      </c>
      <c r="BM101" s="433">
        <v>7.1428571428571434E-5</v>
      </c>
      <c r="BN101" s="451">
        <v>16782.5</v>
      </c>
      <c r="BO101" s="434">
        <v>16783.5</v>
      </c>
      <c r="BP101" s="434">
        <v>1</v>
      </c>
      <c r="BQ101" s="433">
        <v>5.9585878146879187E-5</v>
      </c>
      <c r="BR101" s="451" t="s">
        <v>948</v>
      </c>
      <c r="BS101" s="434" t="s">
        <v>948</v>
      </c>
      <c r="BT101" s="434" t="s">
        <v>948</v>
      </c>
      <c r="BU101" s="433" t="s">
        <v>948</v>
      </c>
      <c r="BV101" s="451">
        <v>26906.785714285714</v>
      </c>
      <c r="BW101" s="434">
        <v>26907.785714285714</v>
      </c>
      <c r="BX101" s="434">
        <v>1</v>
      </c>
      <c r="BY101" s="433">
        <v>3.7165345969550962E-5</v>
      </c>
    </row>
    <row r="102" spans="1:77">
      <c r="A102" s="454" t="s">
        <v>831</v>
      </c>
      <c r="B102" s="451">
        <v>16488</v>
      </c>
      <c r="C102" s="434">
        <v>16488</v>
      </c>
      <c r="D102" s="434">
        <v>0</v>
      </c>
      <c r="E102" s="433">
        <v>0</v>
      </c>
      <c r="F102" s="451" t="s">
        <v>948</v>
      </c>
      <c r="G102" s="434" t="s">
        <v>948</v>
      </c>
      <c r="H102" s="434" t="s">
        <v>948</v>
      </c>
      <c r="I102" s="433" t="s">
        <v>948</v>
      </c>
      <c r="J102" s="451" t="s">
        <v>948</v>
      </c>
      <c r="K102" s="434" t="s">
        <v>948</v>
      </c>
      <c r="L102" s="434" t="s">
        <v>948</v>
      </c>
      <c r="M102" s="433" t="s">
        <v>948</v>
      </c>
      <c r="N102" s="451" t="s">
        <v>948</v>
      </c>
      <c r="O102" s="434" t="s">
        <v>948</v>
      </c>
      <c r="P102" s="434" t="s">
        <v>948</v>
      </c>
      <c r="Q102" s="433" t="s">
        <v>948</v>
      </c>
      <c r="R102" s="451" t="s">
        <v>948</v>
      </c>
      <c r="S102" s="434" t="s">
        <v>948</v>
      </c>
      <c r="T102" s="434" t="s">
        <v>948</v>
      </c>
      <c r="U102" s="433" t="s">
        <v>948</v>
      </c>
      <c r="V102" s="451" t="s">
        <v>948</v>
      </c>
      <c r="W102" s="434" t="s">
        <v>948</v>
      </c>
      <c r="X102" s="434" t="s">
        <v>948</v>
      </c>
      <c r="Y102" s="433" t="s">
        <v>948</v>
      </c>
      <c r="Z102" s="451">
        <v>36665.5</v>
      </c>
      <c r="AA102" s="434">
        <v>36665.5</v>
      </c>
      <c r="AB102" s="434">
        <v>0</v>
      </c>
      <c r="AC102" s="433">
        <v>0</v>
      </c>
      <c r="AD102" s="451" t="s">
        <v>948</v>
      </c>
      <c r="AE102" s="434" t="s">
        <v>948</v>
      </c>
      <c r="AF102" s="434" t="s">
        <v>948</v>
      </c>
      <c r="AG102" s="433" t="s">
        <v>948</v>
      </c>
      <c r="AH102" s="451" t="s">
        <v>948</v>
      </c>
      <c r="AI102" s="434" t="s">
        <v>948</v>
      </c>
      <c r="AJ102" s="434" t="s">
        <v>948</v>
      </c>
      <c r="AK102" s="433" t="s">
        <v>948</v>
      </c>
      <c r="AL102" s="451" t="s">
        <v>948</v>
      </c>
      <c r="AM102" s="434" t="s">
        <v>948</v>
      </c>
      <c r="AN102" s="434" t="s">
        <v>948</v>
      </c>
      <c r="AO102" s="433" t="s">
        <v>948</v>
      </c>
      <c r="AP102" s="451" t="s">
        <v>948</v>
      </c>
      <c r="AQ102" s="434" t="s">
        <v>948</v>
      </c>
      <c r="AR102" s="434" t="s">
        <v>948</v>
      </c>
      <c r="AS102" s="433" t="s">
        <v>948</v>
      </c>
      <c r="AT102" s="451" t="s">
        <v>948</v>
      </c>
      <c r="AU102" s="434" t="s">
        <v>948</v>
      </c>
      <c r="AV102" s="434" t="s">
        <v>948</v>
      </c>
      <c r="AW102" s="433" t="s">
        <v>948</v>
      </c>
      <c r="AX102" s="451" t="s">
        <v>948</v>
      </c>
      <c r="AY102" s="434" t="s">
        <v>948</v>
      </c>
      <c r="AZ102" s="434" t="s">
        <v>948</v>
      </c>
      <c r="BA102" s="433" t="s">
        <v>948</v>
      </c>
      <c r="BB102" s="451" t="s">
        <v>948</v>
      </c>
      <c r="BC102" s="434" t="s">
        <v>948</v>
      </c>
      <c r="BD102" s="434" t="s">
        <v>948</v>
      </c>
      <c r="BE102" s="433" t="s">
        <v>948</v>
      </c>
      <c r="BF102" s="451" t="s">
        <v>948</v>
      </c>
      <c r="BG102" s="434" t="s">
        <v>948</v>
      </c>
      <c r="BH102" s="434" t="s">
        <v>948</v>
      </c>
      <c r="BI102" s="433" t="s">
        <v>948</v>
      </c>
      <c r="BJ102" s="451" t="s">
        <v>948</v>
      </c>
      <c r="BK102" s="434" t="s">
        <v>948</v>
      </c>
      <c r="BL102" s="434" t="s">
        <v>948</v>
      </c>
      <c r="BM102" s="433" t="s">
        <v>948</v>
      </c>
      <c r="BN102" s="451" t="s">
        <v>948</v>
      </c>
      <c r="BO102" s="434" t="s">
        <v>948</v>
      </c>
      <c r="BP102" s="434" t="s">
        <v>948</v>
      </c>
      <c r="BQ102" s="433" t="s">
        <v>948</v>
      </c>
      <c r="BR102" s="451" t="s">
        <v>948</v>
      </c>
      <c r="BS102" s="434" t="s">
        <v>948</v>
      </c>
      <c r="BT102" s="434" t="s">
        <v>948</v>
      </c>
      <c r="BU102" s="433" t="s">
        <v>948</v>
      </c>
      <c r="BV102" s="451">
        <v>26576.75</v>
      </c>
      <c r="BW102" s="434">
        <v>26576.75</v>
      </c>
      <c r="BX102" s="434">
        <v>0</v>
      </c>
      <c r="BY102" s="433">
        <v>0</v>
      </c>
    </row>
    <row r="103" spans="1:77">
      <c r="A103" s="454" t="s">
        <v>832</v>
      </c>
      <c r="B103" s="451">
        <v>16048.75</v>
      </c>
      <c r="C103" s="434">
        <v>16049.75</v>
      </c>
      <c r="D103" s="434">
        <v>1</v>
      </c>
      <c r="E103" s="433">
        <v>6.2310148765480178E-5</v>
      </c>
      <c r="F103" s="451" t="s">
        <v>948</v>
      </c>
      <c r="G103" s="434" t="s">
        <v>948</v>
      </c>
      <c r="H103" s="434" t="s">
        <v>948</v>
      </c>
      <c r="I103" s="433" t="s">
        <v>948</v>
      </c>
      <c r="J103" s="451" t="s">
        <v>948</v>
      </c>
      <c r="K103" s="434" t="s">
        <v>948</v>
      </c>
      <c r="L103" s="434" t="s">
        <v>948</v>
      </c>
      <c r="M103" s="433" t="s">
        <v>948</v>
      </c>
      <c r="N103" s="451" t="s">
        <v>948</v>
      </c>
      <c r="O103" s="434" t="s">
        <v>948</v>
      </c>
      <c r="P103" s="434" t="s">
        <v>948</v>
      </c>
      <c r="Q103" s="433" t="s">
        <v>948</v>
      </c>
      <c r="R103" s="451" t="s">
        <v>948</v>
      </c>
      <c r="S103" s="434" t="s">
        <v>948</v>
      </c>
      <c r="T103" s="434" t="s">
        <v>948</v>
      </c>
      <c r="U103" s="433" t="s">
        <v>948</v>
      </c>
      <c r="V103" s="451" t="s">
        <v>948</v>
      </c>
      <c r="W103" s="434" t="s">
        <v>948</v>
      </c>
      <c r="X103" s="434" t="s">
        <v>948</v>
      </c>
      <c r="Y103" s="433" t="s">
        <v>948</v>
      </c>
      <c r="Z103" s="451">
        <v>23236</v>
      </c>
      <c r="AA103" s="434">
        <v>23237</v>
      </c>
      <c r="AB103" s="434">
        <v>1</v>
      </c>
      <c r="AC103" s="433">
        <v>4.3036667240488894E-5</v>
      </c>
      <c r="AD103" s="451" t="s">
        <v>948</v>
      </c>
      <c r="AE103" s="434" t="s">
        <v>948</v>
      </c>
      <c r="AF103" s="434" t="s">
        <v>948</v>
      </c>
      <c r="AG103" s="433" t="s">
        <v>948</v>
      </c>
      <c r="AH103" s="451">
        <v>49000</v>
      </c>
      <c r="AI103" s="434">
        <v>49000</v>
      </c>
      <c r="AJ103" s="434">
        <v>0</v>
      </c>
      <c r="AK103" s="433">
        <v>0</v>
      </c>
      <c r="AL103" s="451" t="s">
        <v>948</v>
      </c>
      <c r="AM103" s="434" t="s">
        <v>948</v>
      </c>
      <c r="AN103" s="434" t="s">
        <v>948</v>
      </c>
      <c r="AO103" s="433" t="s">
        <v>948</v>
      </c>
      <c r="AP103" s="451" t="s">
        <v>948</v>
      </c>
      <c r="AQ103" s="434" t="s">
        <v>948</v>
      </c>
      <c r="AR103" s="434" t="s">
        <v>948</v>
      </c>
      <c r="AS103" s="433" t="s">
        <v>948</v>
      </c>
      <c r="AT103" s="451" t="s">
        <v>948</v>
      </c>
      <c r="AU103" s="434" t="s">
        <v>948</v>
      </c>
      <c r="AV103" s="434" t="s">
        <v>948</v>
      </c>
      <c r="AW103" s="433" t="s">
        <v>948</v>
      </c>
      <c r="AX103" s="451" t="s">
        <v>948</v>
      </c>
      <c r="AY103" s="434" t="s">
        <v>948</v>
      </c>
      <c r="AZ103" s="434" t="s">
        <v>948</v>
      </c>
      <c r="BA103" s="433" t="s">
        <v>948</v>
      </c>
      <c r="BB103" s="451">
        <v>50440</v>
      </c>
      <c r="BC103" s="434">
        <v>50441</v>
      </c>
      <c r="BD103" s="434">
        <v>1</v>
      </c>
      <c r="BE103" s="433">
        <v>1.9825535289452816E-5</v>
      </c>
      <c r="BF103" s="451" t="s">
        <v>948</v>
      </c>
      <c r="BG103" s="434" t="s">
        <v>948</v>
      </c>
      <c r="BH103" s="434" t="s">
        <v>948</v>
      </c>
      <c r="BI103" s="433" t="s">
        <v>948</v>
      </c>
      <c r="BJ103" s="451">
        <v>33364.5</v>
      </c>
      <c r="BK103" s="434">
        <v>33365.5</v>
      </c>
      <c r="BL103" s="434">
        <v>1</v>
      </c>
      <c r="BM103" s="433">
        <v>2.9971976202250896E-5</v>
      </c>
      <c r="BN103" s="451">
        <v>16597</v>
      </c>
      <c r="BO103" s="434">
        <v>16598</v>
      </c>
      <c r="BP103" s="434">
        <v>1</v>
      </c>
      <c r="BQ103" s="433">
        <v>6.0251852744471894E-5</v>
      </c>
      <c r="BR103" s="451" t="s">
        <v>948</v>
      </c>
      <c r="BS103" s="434" t="s">
        <v>948</v>
      </c>
      <c r="BT103" s="434" t="s">
        <v>948</v>
      </c>
      <c r="BU103" s="433" t="s">
        <v>948</v>
      </c>
      <c r="BV103" s="451">
        <v>31447.708333333332</v>
      </c>
      <c r="BW103" s="434">
        <v>31448.541666666668</v>
      </c>
      <c r="BX103" s="434">
        <v>0.83333333333575865</v>
      </c>
      <c r="BY103" s="433">
        <v>2.6499016224099807E-5</v>
      </c>
    </row>
    <row r="104" spans="1:77">
      <c r="A104" s="454" t="s">
        <v>833</v>
      </c>
      <c r="B104" s="451">
        <v>19475.5</v>
      </c>
      <c r="C104" s="434">
        <v>19629</v>
      </c>
      <c r="D104" s="434">
        <v>153.5</v>
      </c>
      <c r="E104" s="433">
        <v>7.8816975173936488E-3</v>
      </c>
      <c r="F104" s="451" t="s">
        <v>948</v>
      </c>
      <c r="G104" s="434" t="s">
        <v>948</v>
      </c>
      <c r="H104" s="434" t="s">
        <v>948</v>
      </c>
      <c r="I104" s="433" t="s">
        <v>948</v>
      </c>
      <c r="J104" s="451" t="s">
        <v>948</v>
      </c>
      <c r="K104" s="434" t="s">
        <v>948</v>
      </c>
      <c r="L104" s="434" t="s">
        <v>948</v>
      </c>
      <c r="M104" s="433" t="s">
        <v>948</v>
      </c>
      <c r="N104" s="451" t="s">
        <v>948</v>
      </c>
      <c r="O104" s="434" t="s">
        <v>948</v>
      </c>
      <c r="P104" s="434" t="s">
        <v>948</v>
      </c>
      <c r="Q104" s="433" t="s">
        <v>948</v>
      </c>
      <c r="R104" s="451" t="s">
        <v>948</v>
      </c>
      <c r="S104" s="434" t="s">
        <v>948</v>
      </c>
      <c r="T104" s="434" t="s">
        <v>948</v>
      </c>
      <c r="U104" s="433" t="s">
        <v>948</v>
      </c>
      <c r="V104" s="451" t="s">
        <v>948</v>
      </c>
      <c r="W104" s="434" t="s">
        <v>948</v>
      </c>
      <c r="X104" s="434" t="s">
        <v>948</v>
      </c>
      <c r="Y104" s="433" t="s">
        <v>948</v>
      </c>
      <c r="Z104" s="451">
        <v>21336</v>
      </c>
      <c r="AA104" s="434">
        <v>21846</v>
      </c>
      <c r="AB104" s="434">
        <v>510</v>
      </c>
      <c r="AC104" s="433">
        <v>2.3903262092238472E-2</v>
      </c>
      <c r="AD104" s="451" t="s">
        <v>948</v>
      </c>
      <c r="AE104" s="434" t="s">
        <v>948</v>
      </c>
      <c r="AF104" s="434" t="s">
        <v>948</v>
      </c>
      <c r="AG104" s="433" t="s">
        <v>948</v>
      </c>
      <c r="AH104" s="451" t="s">
        <v>948</v>
      </c>
      <c r="AI104" s="434" t="s">
        <v>948</v>
      </c>
      <c r="AJ104" s="434" t="s">
        <v>948</v>
      </c>
      <c r="AK104" s="433" t="s">
        <v>948</v>
      </c>
      <c r="AL104" s="451" t="s">
        <v>948</v>
      </c>
      <c r="AM104" s="434" t="s">
        <v>948</v>
      </c>
      <c r="AN104" s="434" t="s">
        <v>948</v>
      </c>
      <c r="AO104" s="433" t="s">
        <v>948</v>
      </c>
      <c r="AP104" s="451" t="s">
        <v>948</v>
      </c>
      <c r="AQ104" s="434" t="s">
        <v>948</v>
      </c>
      <c r="AR104" s="434" t="s">
        <v>948</v>
      </c>
      <c r="AS104" s="433" t="s">
        <v>948</v>
      </c>
      <c r="AT104" s="451" t="s">
        <v>948</v>
      </c>
      <c r="AU104" s="434" t="s">
        <v>948</v>
      </c>
      <c r="AV104" s="434" t="s">
        <v>948</v>
      </c>
      <c r="AW104" s="433" t="s">
        <v>948</v>
      </c>
      <c r="AX104" s="451" t="s">
        <v>948</v>
      </c>
      <c r="AY104" s="434" t="s">
        <v>948</v>
      </c>
      <c r="AZ104" s="434" t="s">
        <v>948</v>
      </c>
      <c r="BA104" s="433" t="s">
        <v>948</v>
      </c>
      <c r="BB104" s="451" t="s">
        <v>948</v>
      </c>
      <c r="BC104" s="434" t="s">
        <v>948</v>
      </c>
      <c r="BD104" s="434" t="s">
        <v>948</v>
      </c>
      <c r="BE104" s="433" t="s">
        <v>948</v>
      </c>
      <c r="BF104" s="451" t="s">
        <v>948</v>
      </c>
      <c r="BG104" s="434" t="s">
        <v>948</v>
      </c>
      <c r="BH104" s="434" t="s">
        <v>948</v>
      </c>
      <c r="BI104" s="433" t="s">
        <v>948</v>
      </c>
      <c r="BJ104" s="451" t="s">
        <v>948</v>
      </c>
      <c r="BK104" s="434" t="s">
        <v>948</v>
      </c>
      <c r="BL104" s="434" t="s">
        <v>948</v>
      </c>
      <c r="BM104" s="433" t="s">
        <v>948</v>
      </c>
      <c r="BN104" s="451">
        <v>30000</v>
      </c>
      <c r="BO104" s="434">
        <v>32500</v>
      </c>
      <c r="BP104" s="434">
        <v>2500</v>
      </c>
      <c r="BQ104" s="433">
        <v>8.3333333333333329E-2</v>
      </c>
      <c r="BR104" s="451" t="s">
        <v>948</v>
      </c>
      <c r="BS104" s="434" t="s">
        <v>948</v>
      </c>
      <c r="BT104" s="434" t="s">
        <v>948</v>
      </c>
      <c r="BU104" s="433" t="s">
        <v>948</v>
      </c>
      <c r="BV104" s="451">
        <v>23603.833333333332</v>
      </c>
      <c r="BW104" s="434">
        <v>24658.333333333332</v>
      </c>
      <c r="BX104" s="434">
        <v>1054.5</v>
      </c>
      <c r="BY104" s="433">
        <v>4.467494686597516E-2</v>
      </c>
    </row>
    <row r="105" spans="1:77">
      <c r="A105" s="454" t="s">
        <v>834</v>
      </c>
      <c r="B105" s="451">
        <v>16188.571428571429</v>
      </c>
      <c r="C105" s="434">
        <v>16193.571428571429</v>
      </c>
      <c r="D105" s="434">
        <v>5</v>
      </c>
      <c r="E105" s="433">
        <v>3.0885986586657254E-4</v>
      </c>
      <c r="F105" s="451">
        <v>77000</v>
      </c>
      <c r="G105" s="434">
        <v>77000</v>
      </c>
      <c r="H105" s="434">
        <v>0</v>
      </c>
      <c r="I105" s="433">
        <v>0</v>
      </c>
      <c r="J105" s="451" t="s">
        <v>948</v>
      </c>
      <c r="K105" s="434" t="s">
        <v>948</v>
      </c>
      <c r="L105" s="434" t="s">
        <v>948</v>
      </c>
      <c r="M105" s="433" t="s">
        <v>948</v>
      </c>
      <c r="N105" s="451" t="s">
        <v>948</v>
      </c>
      <c r="O105" s="434" t="s">
        <v>948</v>
      </c>
      <c r="P105" s="434" t="s">
        <v>948</v>
      </c>
      <c r="Q105" s="433" t="s">
        <v>948</v>
      </c>
      <c r="R105" s="451">
        <v>65140</v>
      </c>
      <c r="S105" s="434">
        <v>65140</v>
      </c>
      <c r="T105" s="434">
        <v>0</v>
      </c>
      <c r="U105" s="433">
        <v>0</v>
      </c>
      <c r="V105" s="451">
        <v>47675</v>
      </c>
      <c r="W105" s="434">
        <v>47680</v>
      </c>
      <c r="X105" s="434">
        <v>5</v>
      </c>
      <c r="Y105" s="433">
        <v>1.0487676979549029E-4</v>
      </c>
      <c r="Z105" s="451">
        <v>38391.5</v>
      </c>
      <c r="AA105" s="434">
        <v>38395.25</v>
      </c>
      <c r="AB105" s="434">
        <v>3.75</v>
      </c>
      <c r="AC105" s="433">
        <v>9.7677871403826369E-5</v>
      </c>
      <c r="AD105" s="451" t="s">
        <v>948</v>
      </c>
      <c r="AE105" s="434" t="s">
        <v>948</v>
      </c>
      <c r="AF105" s="434" t="s">
        <v>948</v>
      </c>
      <c r="AG105" s="433" t="s">
        <v>948</v>
      </c>
      <c r="AH105" s="451" t="s">
        <v>948</v>
      </c>
      <c r="AI105" s="434" t="s">
        <v>948</v>
      </c>
      <c r="AJ105" s="434" t="s">
        <v>948</v>
      </c>
      <c r="AK105" s="433" t="s">
        <v>948</v>
      </c>
      <c r="AL105" s="451" t="s">
        <v>948</v>
      </c>
      <c r="AM105" s="434" t="s">
        <v>948</v>
      </c>
      <c r="AN105" s="434" t="s">
        <v>948</v>
      </c>
      <c r="AO105" s="433" t="s">
        <v>948</v>
      </c>
      <c r="AP105" s="451">
        <v>41748</v>
      </c>
      <c r="AQ105" s="434">
        <v>41753</v>
      </c>
      <c r="AR105" s="434">
        <v>5</v>
      </c>
      <c r="AS105" s="433">
        <v>1.1976621634569321E-4</v>
      </c>
      <c r="AT105" s="451">
        <v>80000</v>
      </c>
      <c r="AU105" s="434">
        <v>80000</v>
      </c>
      <c r="AV105" s="434">
        <v>0</v>
      </c>
      <c r="AW105" s="433">
        <v>0</v>
      </c>
      <c r="AX105" s="451" t="s">
        <v>948</v>
      </c>
      <c r="AY105" s="434" t="s">
        <v>948</v>
      </c>
      <c r="AZ105" s="434" t="s">
        <v>948</v>
      </c>
      <c r="BA105" s="433" t="s">
        <v>948</v>
      </c>
      <c r="BB105" s="451">
        <v>43731.325301204823</v>
      </c>
      <c r="BC105" s="434">
        <v>43731.325301204823</v>
      </c>
      <c r="BD105" s="434">
        <v>0</v>
      </c>
      <c r="BE105" s="433">
        <v>0</v>
      </c>
      <c r="BF105" s="451" t="s">
        <v>948</v>
      </c>
      <c r="BG105" s="434" t="s">
        <v>948</v>
      </c>
      <c r="BH105" s="434" t="s">
        <v>948</v>
      </c>
      <c r="BI105" s="433" t="s">
        <v>948</v>
      </c>
      <c r="BJ105" s="451">
        <v>30050</v>
      </c>
      <c r="BK105" s="434">
        <v>30055</v>
      </c>
      <c r="BL105" s="434">
        <v>5</v>
      </c>
      <c r="BM105" s="433">
        <v>1.6638935108153079E-4</v>
      </c>
      <c r="BN105" s="451">
        <v>23849</v>
      </c>
      <c r="BO105" s="434">
        <v>23854</v>
      </c>
      <c r="BP105" s="434">
        <v>5</v>
      </c>
      <c r="BQ105" s="433">
        <v>2.0965239632689001E-4</v>
      </c>
      <c r="BR105" s="451" t="s">
        <v>948</v>
      </c>
      <c r="BS105" s="434" t="s">
        <v>948</v>
      </c>
      <c r="BT105" s="434" t="s">
        <v>948</v>
      </c>
      <c r="BU105" s="433" t="s">
        <v>948</v>
      </c>
      <c r="BV105" s="451">
        <v>46377.339672977621</v>
      </c>
      <c r="BW105" s="434">
        <v>46380.214672977621</v>
      </c>
      <c r="BX105" s="434">
        <v>2.875</v>
      </c>
      <c r="BY105" s="433">
        <v>6.1991481621684249E-5</v>
      </c>
    </row>
    <row r="106" spans="1:77">
      <c r="A106" s="454" t="s">
        <v>835</v>
      </c>
      <c r="B106" s="451">
        <v>18564</v>
      </c>
      <c r="C106" s="434">
        <v>19271.5</v>
      </c>
      <c r="D106" s="434">
        <v>707.5</v>
      </c>
      <c r="E106" s="433">
        <v>3.8111398405516056E-2</v>
      </c>
      <c r="F106" s="451">
        <v>74980.5</v>
      </c>
      <c r="G106" s="434">
        <v>79465</v>
      </c>
      <c r="H106" s="434">
        <v>4484.5</v>
      </c>
      <c r="I106" s="433">
        <v>5.9808883643080533E-2</v>
      </c>
      <c r="J106" s="451" t="s">
        <v>948</v>
      </c>
      <c r="K106" s="434" t="s">
        <v>948</v>
      </c>
      <c r="L106" s="434" t="s">
        <v>948</v>
      </c>
      <c r="M106" s="433" t="s">
        <v>948</v>
      </c>
      <c r="N106" s="451" t="s">
        <v>948</v>
      </c>
      <c r="O106" s="434" t="s">
        <v>948</v>
      </c>
      <c r="P106" s="434" t="s">
        <v>948</v>
      </c>
      <c r="Q106" s="433" t="s">
        <v>948</v>
      </c>
      <c r="R106" s="451">
        <v>51500</v>
      </c>
      <c r="S106" s="434">
        <v>51500</v>
      </c>
      <c r="T106" s="434">
        <v>0</v>
      </c>
      <c r="U106" s="433">
        <v>0</v>
      </c>
      <c r="V106" s="451">
        <v>50102</v>
      </c>
      <c r="W106" s="434">
        <v>51322</v>
      </c>
      <c r="X106" s="434">
        <v>1220</v>
      </c>
      <c r="Y106" s="433">
        <v>2.435032533631392E-2</v>
      </c>
      <c r="Z106" s="451">
        <v>26330.909090909092</v>
      </c>
      <c r="AA106" s="434">
        <v>27373.506493506491</v>
      </c>
      <c r="AB106" s="434">
        <v>1042.5974025973992</v>
      </c>
      <c r="AC106" s="433">
        <v>3.9595951624676808E-2</v>
      </c>
      <c r="AD106" s="451">
        <v>17027</v>
      </c>
      <c r="AE106" s="434">
        <v>17818</v>
      </c>
      <c r="AF106" s="434">
        <v>791</v>
      </c>
      <c r="AG106" s="433">
        <v>4.6455629294649671E-2</v>
      </c>
      <c r="AH106" s="451" t="s">
        <v>948</v>
      </c>
      <c r="AI106" s="434" t="s">
        <v>948</v>
      </c>
      <c r="AJ106" s="434" t="s">
        <v>948</v>
      </c>
      <c r="AK106" s="433" t="s">
        <v>948</v>
      </c>
      <c r="AL106" s="451" t="s">
        <v>948</v>
      </c>
      <c r="AM106" s="434" t="s">
        <v>948</v>
      </c>
      <c r="AN106" s="434" t="s">
        <v>948</v>
      </c>
      <c r="AO106" s="433" t="s">
        <v>948</v>
      </c>
      <c r="AP106" s="451" t="s">
        <v>948</v>
      </c>
      <c r="AQ106" s="434" t="s">
        <v>948</v>
      </c>
      <c r="AR106" s="434" t="s">
        <v>948</v>
      </c>
      <c r="AS106" s="433" t="s">
        <v>948</v>
      </c>
      <c r="AT106" s="451" t="s">
        <v>948</v>
      </c>
      <c r="AU106" s="434" t="s">
        <v>948</v>
      </c>
      <c r="AV106" s="434" t="s">
        <v>948</v>
      </c>
      <c r="AW106" s="433" t="s">
        <v>948</v>
      </c>
      <c r="AX106" s="451" t="s">
        <v>948</v>
      </c>
      <c r="AY106" s="434" t="s">
        <v>948</v>
      </c>
      <c r="AZ106" s="434" t="s">
        <v>948</v>
      </c>
      <c r="BA106" s="433" t="s">
        <v>948</v>
      </c>
      <c r="BB106" s="451">
        <v>62500</v>
      </c>
      <c r="BC106" s="434">
        <v>62500</v>
      </c>
      <c r="BD106" s="434">
        <v>0</v>
      </c>
      <c r="BE106" s="433">
        <v>0</v>
      </c>
      <c r="BF106" s="451">
        <v>35139</v>
      </c>
      <c r="BG106" s="434">
        <v>40290.5</v>
      </c>
      <c r="BH106" s="434">
        <v>5151.5</v>
      </c>
      <c r="BI106" s="433">
        <v>0.14660348900082529</v>
      </c>
      <c r="BJ106" s="451">
        <v>25423.428571428572</v>
      </c>
      <c r="BK106" s="434">
        <v>26416.571428571428</v>
      </c>
      <c r="BL106" s="434">
        <v>993.14285714285506</v>
      </c>
      <c r="BM106" s="433">
        <v>3.9064080375806262E-2</v>
      </c>
      <c r="BN106" s="451" t="s">
        <v>948</v>
      </c>
      <c r="BO106" s="434" t="s">
        <v>948</v>
      </c>
      <c r="BP106" s="434" t="s">
        <v>948</v>
      </c>
      <c r="BQ106" s="433" t="s">
        <v>948</v>
      </c>
      <c r="BR106" s="451" t="s">
        <v>948</v>
      </c>
      <c r="BS106" s="434" t="s">
        <v>948</v>
      </c>
      <c r="BT106" s="434" t="s">
        <v>948</v>
      </c>
      <c r="BU106" s="433" t="s">
        <v>948</v>
      </c>
      <c r="BV106" s="451">
        <v>40174.093073593074</v>
      </c>
      <c r="BW106" s="434">
        <v>41773.008658008657</v>
      </c>
      <c r="BX106" s="434">
        <v>1598.915584415583</v>
      </c>
      <c r="BY106" s="433">
        <v>3.9799668445199325E-2</v>
      </c>
    </row>
    <row r="107" spans="1:77">
      <c r="A107" s="455" t="s">
        <v>837</v>
      </c>
      <c r="B107" s="451">
        <v>21500</v>
      </c>
      <c r="C107" s="434">
        <v>21510</v>
      </c>
      <c r="D107" s="434">
        <v>10</v>
      </c>
      <c r="E107" s="433">
        <v>4.6511627906976747E-4</v>
      </c>
      <c r="F107" s="451" t="s">
        <v>948</v>
      </c>
      <c r="G107" s="434" t="s">
        <v>948</v>
      </c>
      <c r="H107" s="434" t="s">
        <v>948</v>
      </c>
      <c r="I107" s="433" t="s">
        <v>948</v>
      </c>
      <c r="J107" s="451" t="s">
        <v>948</v>
      </c>
      <c r="K107" s="434" t="s">
        <v>948</v>
      </c>
      <c r="L107" s="434" t="s">
        <v>948</v>
      </c>
      <c r="M107" s="433" t="s">
        <v>948</v>
      </c>
      <c r="N107" s="451" t="s">
        <v>948</v>
      </c>
      <c r="O107" s="434" t="s">
        <v>948</v>
      </c>
      <c r="P107" s="434" t="s">
        <v>948</v>
      </c>
      <c r="Q107" s="433" t="s">
        <v>948</v>
      </c>
      <c r="R107" s="451" t="s">
        <v>948</v>
      </c>
      <c r="S107" s="434" t="s">
        <v>948</v>
      </c>
      <c r="T107" s="434" t="s">
        <v>948</v>
      </c>
      <c r="U107" s="433" t="s">
        <v>948</v>
      </c>
      <c r="V107" s="451" t="s">
        <v>948</v>
      </c>
      <c r="W107" s="434" t="s">
        <v>948</v>
      </c>
      <c r="X107" s="434" t="s">
        <v>948</v>
      </c>
      <c r="Y107" s="433" t="s">
        <v>948</v>
      </c>
      <c r="Z107" s="451" t="s">
        <v>948</v>
      </c>
      <c r="AA107" s="434" t="s">
        <v>948</v>
      </c>
      <c r="AB107" s="434" t="s">
        <v>948</v>
      </c>
      <c r="AC107" s="433" t="s">
        <v>948</v>
      </c>
      <c r="AD107" s="451" t="s">
        <v>948</v>
      </c>
      <c r="AE107" s="434" t="s">
        <v>948</v>
      </c>
      <c r="AF107" s="434" t="s">
        <v>948</v>
      </c>
      <c r="AG107" s="433" t="s">
        <v>948</v>
      </c>
      <c r="AH107" s="451">
        <v>55200</v>
      </c>
      <c r="AI107" s="434">
        <v>55200</v>
      </c>
      <c r="AJ107" s="434">
        <v>0</v>
      </c>
      <c r="AK107" s="433">
        <v>0</v>
      </c>
      <c r="AL107" s="451" t="s">
        <v>948</v>
      </c>
      <c r="AM107" s="434" t="s">
        <v>948</v>
      </c>
      <c r="AN107" s="434" t="s">
        <v>948</v>
      </c>
      <c r="AO107" s="433" t="s">
        <v>948</v>
      </c>
      <c r="AP107" s="451" t="s">
        <v>948</v>
      </c>
      <c r="AQ107" s="434" t="s">
        <v>948</v>
      </c>
      <c r="AR107" s="434" t="s">
        <v>948</v>
      </c>
      <c r="AS107" s="433" t="s">
        <v>948</v>
      </c>
      <c r="AT107" s="451" t="s">
        <v>948</v>
      </c>
      <c r="AU107" s="434" t="s">
        <v>948</v>
      </c>
      <c r="AV107" s="434" t="s">
        <v>948</v>
      </c>
      <c r="AW107" s="433" t="s">
        <v>948</v>
      </c>
      <c r="AX107" s="451" t="s">
        <v>948</v>
      </c>
      <c r="AY107" s="434" t="s">
        <v>948</v>
      </c>
      <c r="AZ107" s="434" t="s">
        <v>948</v>
      </c>
      <c r="BA107" s="433" t="s">
        <v>948</v>
      </c>
      <c r="BB107" s="451" t="s">
        <v>948</v>
      </c>
      <c r="BC107" s="434" t="s">
        <v>948</v>
      </c>
      <c r="BD107" s="434" t="s">
        <v>948</v>
      </c>
      <c r="BE107" s="433" t="s">
        <v>948</v>
      </c>
      <c r="BF107" s="451">
        <v>14250</v>
      </c>
      <c r="BG107" s="434">
        <v>14261.25</v>
      </c>
      <c r="BH107" s="434">
        <v>11.25</v>
      </c>
      <c r="BI107" s="433">
        <v>7.894736842105263E-4</v>
      </c>
      <c r="BJ107" s="451">
        <v>17333.333333333336</v>
      </c>
      <c r="BK107" s="434">
        <v>17506.666666666668</v>
      </c>
      <c r="BL107" s="434">
        <v>173.33333333333212</v>
      </c>
      <c r="BM107" s="433">
        <v>9.9999999999999291E-3</v>
      </c>
      <c r="BN107" s="451">
        <v>19200</v>
      </c>
      <c r="BO107" s="434">
        <v>19216.666666666668</v>
      </c>
      <c r="BP107" s="434">
        <v>16.666666666667879</v>
      </c>
      <c r="BQ107" s="433">
        <v>8.6805555555561872E-4</v>
      </c>
      <c r="BR107" s="451" t="s">
        <v>948</v>
      </c>
      <c r="BS107" s="434" t="s">
        <v>948</v>
      </c>
      <c r="BT107" s="434" t="s">
        <v>948</v>
      </c>
      <c r="BU107" s="433" t="s">
        <v>948</v>
      </c>
      <c r="BV107" s="451">
        <v>25496.666666666668</v>
      </c>
      <c r="BW107" s="434">
        <v>25538.916666666668</v>
      </c>
      <c r="BX107" s="434">
        <v>42.25</v>
      </c>
      <c r="BY107" s="433">
        <v>1.6570793567786638E-3</v>
      </c>
    </row>
    <row r="108" spans="1:77" s="474" customFormat="1" ht="17.25">
      <c r="A108" s="470" t="s">
        <v>932</v>
      </c>
      <c r="B108" s="471">
        <v>40064</v>
      </c>
      <c r="C108" s="472">
        <v>40781.5</v>
      </c>
      <c r="D108" s="472">
        <v>717.5</v>
      </c>
      <c r="E108" s="476">
        <v>1.7908845846645368E-2</v>
      </c>
      <c r="F108" s="471">
        <v>74980.5</v>
      </c>
      <c r="G108" s="472">
        <v>79465</v>
      </c>
      <c r="H108" s="472">
        <v>4484.5</v>
      </c>
      <c r="I108" s="476">
        <v>5.9808883643080533E-2</v>
      </c>
      <c r="J108" s="471">
        <v>0</v>
      </c>
      <c r="K108" s="472">
        <v>0</v>
      </c>
      <c r="L108" s="472" t="s">
        <v>948</v>
      </c>
      <c r="M108" s="476" t="s">
        <v>948</v>
      </c>
      <c r="N108" s="471">
        <v>0</v>
      </c>
      <c r="O108" s="472">
        <v>0</v>
      </c>
      <c r="P108" s="472" t="s">
        <v>948</v>
      </c>
      <c r="Q108" s="476" t="s">
        <v>948</v>
      </c>
      <c r="R108" s="471">
        <v>51500</v>
      </c>
      <c r="S108" s="472">
        <v>51500</v>
      </c>
      <c r="T108" s="472">
        <v>0</v>
      </c>
      <c r="U108" s="476">
        <v>0</v>
      </c>
      <c r="V108" s="471">
        <v>50102</v>
      </c>
      <c r="W108" s="472">
        <v>51322</v>
      </c>
      <c r="X108" s="472">
        <v>1220</v>
      </c>
      <c r="Y108" s="476">
        <v>2.435032533631392E-2</v>
      </c>
      <c r="Z108" s="471">
        <v>26330.909090909092</v>
      </c>
      <c r="AA108" s="472">
        <v>27373.506493506491</v>
      </c>
      <c r="AB108" s="472">
        <v>1042.5974025973992</v>
      </c>
      <c r="AC108" s="473">
        <v>3.9595951624676808E-2</v>
      </c>
      <c r="AD108" s="471">
        <v>17027</v>
      </c>
      <c r="AE108" s="472">
        <v>17818</v>
      </c>
      <c r="AF108" s="472">
        <v>791</v>
      </c>
      <c r="AG108" s="473">
        <v>4.6455629294649671E-2</v>
      </c>
      <c r="AH108" s="471">
        <v>55200</v>
      </c>
      <c r="AI108" s="472">
        <v>55200</v>
      </c>
      <c r="AJ108" s="472">
        <v>0</v>
      </c>
      <c r="AK108" s="473">
        <v>0</v>
      </c>
      <c r="AL108" s="471">
        <v>0</v>
      </c>
      <c r="AM108" s="472">
        <v>0</v>
      </c>
      <c r="AN108" s="472" t="s">
        <v>948</v>
      </c>
      <c r="AO108" s="473" t="s">
        <v>948</v>
      </c>
      <c r="AP108" s="471">
        <v>0</v>
      </c>
      <c r="AQ108" s="472">
        <v>0</v>
      </c>
      <c r="AR108" s="472" t="s">
        <v>948</v>
      </c>
      <c r="AS108" s="473" t="s">
        <v>948</v>
      </c>
      <c r="AT108" s="471">
        <v>0</v>
      </c>
      <c r="AU108" s="472">
        <v>0</v>
      </c>
      <c r="AV108" s="472" t="s">
        <v>948</v>
      </c>
      <c r="AW108" s="473" t="s">
        <v>948</v>
      </c>
      <c r="AX108" s="471">
        <v>0</v>
      </c>
      <c r="AY108" s="472">
        <v>0</v>
      </c>
      <c r="AZ108" s="472" t="s">
        <v>948</v>
      </c>
      <c r="BA108" s="473" t="s">
        <v>948</v>
      </c>
      <c r="BB108" s="471">
        <v>62500</v>
      </c>
      <c r="BC108" s="472">
        <v>62500</v>
      </c>
      <c r="BD108" s="472">
        <v>0</v>
      </c>
      <c r="BE108" s="473">
        <v>0</v>
      </c>
      <c r="BF108" s="471">
        <v>49389</v>
      </c>
      <c r="BG108" s="472">
        <v>54551.75</v>
      </c>
      <c r="BH108" s="472">
        <v>5162.75</v>
      </c>
      <c r="BI108" s="473">
        <v>0.10453238575391281</v>
      </c>
      <c r="BJ108" s="471">
        <v>42756.761904761908</v>
      </c>
      <c r="BK108" s="472">
        <v>43923.238095238092</v>
      </c>
      <c r="BL108" s="472">
        <v>1166.4761904761835</v>
      </c>
      <c r="BM108" s="473">
        <v>2.7281677529145881E-2</v>
      </c>
      <c r="BN108" s="471">
        <v>19200</v>
      </c>
      <c r="BO108" s="472">
        <v>19216.666666666668</v>
      </c>
      <c r="BP108" s="472">
        <v>16.666666666667879</v>
      </c>
      <c r="BQ108" s="473">
        <v>8.6805555555561872E-4</v>
      </c>
      <c r="BR108" s="471">
        <v>0</v>
      </c>
      <c r="BS108" s="472">
        <v>0</v>
      </c>
      <c r="BT108" s="472" t="s">
        <v>948</v>
      </c>
      <c r="BU108" s="473" t="s">
        <v>948</v>
      </c>
      <c r="BV108" s="471">
        <v>65670.759740259746</v>
      </c>
      <c r="BW108" s="472">
        <v>67311.925324675321</v>
      </c>
      <c r="BX108" s="472">
        <v>1641.1655844155757</v>
      </c>
      <c r="BY108" s="473">
        <v>2.4990811601795008E-2</v>
      </c>
    </row>
    <row r="109" spans="1:77">
      <c r="A109" s="454" t="s">
        <v>836</v>
      </c>
      <c r="B109" s="451">
        <v>22862.857142857141</v>
      </c>
      <c r="C109" s="434">
        <v>23092.714285714286</v>
      </c>
      <c r="D109" s="434">
        <v>229.85714285714494</v>
      </c>
      <c r="E109" s="433">
        <v>1.0053736565858626E-2</v>
      </c>
      <c r="F109" s="451">
        <v>79336.5</v>
      </c>
      <c r="G109" s="434">
        <v>79875</v>
      </c>
      <c r="H109" s="434">
        <v>538.5</v>
      </c>
      <c r="I109" s="433">
        <v>6.7875441946644985E-3</v>
      </c>
      <c r="J109" s="451">
        <v>48517.599999999999</v>
      </c>
      <c r="K109" s="434">
        <v>54723.199999999997</v>
      </c>
      <c r="L109" s="434">
        <v>6205.5999999999985</v>
      </c>
      <c r="M109" s="433">
        <v>0.12790410077992315</v>
      </c>
      <c r="N109" s="451" t="s">
        <v>948</v>
      </c>
      <c r="O109" s="434" t="s">
        <v>948</v>
      </c>
      <c r="P109" s="434" t="s">
        <v>948</v>
      </c>
      <c r="Q109" s="433" t="s">
        <v>948</v>
      </c>
      <c r="R109" s="451">
        <v>52897</v>
      </c>
      <c r="S109" s="434">
        <v>53241.5</v>
      </c>
      <c r="T109" s="434">
        <v>344.5</v>
      </c>
      <c r="U109" s="433">
        <v>6.5126566724010813E-3</v>
      </c>
      <c r="V109" s="451">
        <v>47650</v>
      </c>
      <c r="W109" s="434">
        <v>48000</v>
      </c>
      <c r="X109" s="434">
        <v>350</v>
      </c>
      <c r="Y109" s="433">
        <v>7.3452256033578172E-3</v>
      </c>
      <c r="Z109" s="451">
        <v>32070.6</v>
      </c>
      <c r="AA109" s="434">
        <v>33154.400000000001</v>
      </c>
      <c r="AB109" s="434">
        <v>1083.8000000000029</v>
      </c>
      <c r="AC109" s="433">
        <v>3.3794191564860118E-2</v>
      </c>
      <c r="AD109" s="451">
        <v>33307</v>
      </c>
      <c r="AE109" s="434">
        <v>33696.5</v>
      </c>
      <c r="AF109" s="434">
        <v>389.5</v>
      </c>
      <c r="AG109" s="433">
        <v>1.1694238448374215E-2</v>
      </c>
      <c r="AH109" s="451">
        <v>11200</v>
      </c>
      <c r="AI109" s="434">
        <v>11200</v>
      </c>
      <c r="AJ109" s="434">
        <v>0</v>
      </c>
      <c r="AK109" s="433">
        <v>0</v>
      </c>
      <c r="AL109" s="451" t="s">
        <v>948</v>
      </c>
      <c r="AM109" s="434" t="s">
        <v>948</v>
      </c>
      <c r="AN109" s="434" t="s">
        <v>948</v>
      </c>
      <c r="AO109" s="433" t="s">
        <v>948</v>
      </c>
      <c r="AP109" s="451">
        <v>71350</v>
      </c>
      <c r="AQ109" s="434">
        <v>72420</v>
      </c>
      <c r="AR109" s="434">
        <v>1070</v>
      </c>
      <c r="AS109" s="433">
        <v>1.4996496145760336E-2</v>
      </c>
      <c r="AT109" s="451" t="s">
        <v>948</v>
      </c>
      <c r="AU109" s="434" t="s">
        <v>948</v>
      </c>
      <c r="AV109" s="434" t="s">
        <v>948</v>
      </c>
      <c r="AW109" s="433" t="s">
        <v>948</v>
      </c>
      <c r="AX109" s="451" t="s">
        <v>948</v>
      </c>
      <c r="AY109" s="434" t="s">
        <v>948</v>
      </c>
      <c r="AZ109" s="434" t="s">
        <v>948</v>
      </c>
      <c r="BA109" s="433" t="s">
        <v>948</v>
      </c>
      <c r="BB109" s="451">
        <v>59085</v>
      </c>
      <c r="BC109" s="434">
        <v>61090</v>
      </c>
      <c r="BD109" s="434">
        <v>2005</v>
      </c>
      <c r="BE109" s="433">
        <v>3.3934162647033937E-2</v>
      </c>
      <c r="BF109" s="451">
        <v>34642</v>
      </c>
      <c r="BG109" s="434">
        <v>35055</v>
      </c>
      <c r="BH109" s="434">
        <v>413</v>
      </c>
      <c r="BI109" s="433">
        <v>1.1921944460481497E-2</v>
      </c>
      <c r="BJ109" s="451">
        <v>21376.140350877191</v>
      </c>
      <c r="BK109" s="434">
        <v>21600.175438596492</v>
      </c>
      <c r="BL109" s="434">
        <v>224.03508771930137</v>
      </c>
      <c r="BM109" s="433">
        <v>1.0480614556318062E-2</v>
      </c>
      <c r="BN109" s="451">
        <v>12101.587301587302</v>
      </c>
      <c r="BO109" s="434">
        <v>12279.84126984127</v>
      </c>
      <c r="BP109" s="434">
        <v>178.2539682539682</v>
      </c>
      <c r="BQ109" s="433">
        <v>1.4729800629590761E-2</v>
      </c>
      <c r="BR109" s="451" t="s">
        <v>948</v>
      </c>
      <c r="BS109" s="434" t="s">
        <v>948</v>
      </c>
      <c r="BT109" s="434" t="s">
        <v>948</v>
      </c>
      <c r="BU109" s="433" t="s">
        <v>948</v>
      </c>
      <c r="BV109" s="451">
        <v>40492.021907332433</v>
      </c>
      <c r="BW109" s="434">
        <v>41494.486999550165</v>
      </c>
      <c r="BX109" s="434">
        <v>1002.4650922177316</v>
      </c>
      <c r="BY109" s="433">
        <v>2.475710139918209E-2</v>
      </c>
    </row>
    <row r="110" spans="1:77">
      <c r="A110" s="455" t="s">
        <v>839</v>
      </c>
      <c r="B110" s="451">
        <v>18724.444444444445</v>
      </c>
      <c r="C110" s="434">
        <v>18724.444444444445</v>
      </c>
      <c r="D110" s="434">
        <v>0</v>
      </c>
      <c r="E110" s="433">
        <v>0</v>
      </c>
      <c r="F110" s="451" t="s">
        <v>948</v>
      </c>
      <c r="G110" s="434" t="s">
        <v>948</v>
      </c>
      <c r="H110" s="434" t="s">
        <v>948</v>
      </c>
      <c r="I110" s="433" t="s">
        <v>948</v>
      </c>
      <c r="J110" s="451" t="s">
        <v>948</v>
      </c>
      <c r="K110" s="434" t="s">
        <v>948</v>
      </c>
      <c r="L110" s="434" t="s">
        <v>948</v>
      </c>
      <c r="M110" s="433" t="s">
        <v>948</v>
      </c>
      <c r="N110" s="451" t="s">
        <v>948</v>
      </c>
      <c r="O110" s="434" t="s">
        <v>948</v>
      </c>
      <c r="P110" s="434" t="s">
        <v>948</v>
      </c>
      <c r="Q110" s="433" t="s">
        <v>948</v>
      </c>
      <c r="R110" s="451" t="s">
        <v>948</v>
      </c>
      <c r="S110" s="434" t="s">
        <v>948</v>
      </c>
      <c r="T110" s="434" t="s">
        <v>948</v>
      </c>
      <c r="U110" s="433" t="s">
        <v>948</v>
      </c>
      <c r="V110" s="451" t="s">
        <v>948</v>
      </c>
      <c r="W110" s="434" t="s">
        <v>948</v>
      </c>
      <c r="X110" s="434" t="s">
        <v>948</v>
      </c>
      <c r="Y110" s="433" t="s">
        <v>948</v>
      </c>
      <c r="Z110" s="451">
        <v>20000</v>
      </c>
      <c r="AA110" s="434">
        <v>20000</v>
      </c>
      <c r="AB110" s="434">
        <v>0</v>
      </c>
      <c r="AC110" s="433">
        <v>0</v>
      </c>
      <c r="AD110" s="451" t="s">
        <v>948</v>
      </c>
      <c r="AE110" s="434" t="s">
        <v>948</v>
      </c>
      <c r="AF110" s="434" t="s">
        <v>948</v>
      </c>
      <c r="AG110" s="433" t="s">
        <v>948</v>
      </c>
      <c r="AH110" s="451" t="s">
        <v>948</v>
      </c>
      <c r="AI110" s="434" t="s">
        <v>948</v>
      </c>
      <c r="AJ110" s="434" t="s">
        <v>948</v>
      </c>
      <c r="AK110" s="433" t="s">
        <v>948</v>
      </c>
      <c r="AL110" s="451" t="s">
        <v>948</v>
      </c>
      <c r="AM110" s="434" t="s">
        <v>948</v>
      </c>
      <c r="AN110" s="434" t="s">
        <v>948</v>
      </c>
      <c r="AO110" s="433" t="s">
        <v>948</v>
      </c>
      <c r="AP110" s="451" t="s">
        <v>948</v>
      </c>
      <c r="AQ110" s="434" t="s">
        <v>948</v>
      </c>
      <c r="AR110" s="434" t="s">
        <v>948</v>
      </c>
      <c r="AS110" s="433" t="s">
        <v>948</v>
      </c>
      <c r="AT110" s="451" t="s">
        <v>948</v>
      </c>
      <c r="AU110" s="434" t="s">
        <v>948</v>
      </c>
      <c r="AV110" s="434" t="s">
        <v>948</v>
      </c>
      <c r="AW110" s="433" t="s">
        <v>948</v>
      </c>
      <c r="AX110" s="451" t="s">
        <v>948</v>
      </c>
      <c r="AY110" s="434" t="s">
        <v>948</v>
      </c>
      <c r="AZ110" s="434" t="s">
        <v>948</v>
      </c>
      <c r="BA110" s="433" t="s">
        <v>948</v>
      </c>
      <c r="BB110" s="451" t="s">
        <v>948</v>
      </c>
      <c r="BC110" s="434" t="s">
        <v>948</v>
      </c>
      <c r="BD110" s="434" t="s">
        <v>948</v>
      </c>
      <c r="BE110" s="433" t="s">
        <v>948</v>
      </c>
      <c r="BF110" s="451" t="s">
        <v>948</v>
      </c>
      <c r="BG110" s="434" t="s">
        <v>948</v>
      </c>
      <c r="BH110" s="434" t="s">
        <v>948</v>
      </c>
      <c r="BI110" s="433" t="s">
        <v>948</v>
      </c>
      <c r="BJ110" s="451">
        <v>22000</v>
      </c>
      <c r="BK110" s="434">
        <v>22000</v>
      </c>
      <c r="BL110" s="434">
        <v>0</v>
      </c>
      <c r="BM110" s="433">
        <v>0</v>
      </c>
      <c r="BN110" s="451" t="s">
        <v>948</v>
      </c>
      <c r="BO110" s="434" t="s">
        <v>948</v>
      </c>
      <c r="BP110" s="434" t="s">
        <v>948</v>
      </c>
      <c r="BQ110" s="433" t="s">
        <v>948</v>
      </c>
      <c r="BR110" s="451" t="s">
        <v>948</v>
      </c>
      <c r="BS110" s="434" t="s">
        <v>948</v>
      </c>
      <c r="BT110" s="434" t="s">
        <v>948</v>
      </c>
      <c r="BU110" s="433" t="s">
        <v>948</v>
      </c>
      <c r="BV110" s="451">
        <v>20241.481481481482</v>
      </c>
      <c r="BW110" s="434">
        <v>20241.481481481482</v>
      </c>
      <c r="BX110" s="434">
        <v>0</v>
      </c>
      <c r="BY110" s="433">
        <v>0</v>
      </c>
    </row>
    <row r="111" spans="1:77" s="474" customFormat="1" ht="17.25">
      <c r="A111" s="470" t="s">
        <v>933</v>
      </c>
      <c r="B111" s="471">
        <v>41587.301587301583</v>
      </c>
      <c r="C111" s="472">
        <v>41817.158730158728</v>
      </c>
      <c r="D111" s="472">
        <v>229.85714285714494</v>
      </c>
      <c r="E111" s="476">
        <v>5.5270992366412723E-3</v>
      </c>
      <c r="F111" s="471">
        <v>79336.5</v>
      </c>
      <c r="G111" s="472">
        <v>79875</v>
      </c>
      <c r="H111" s="472">
        <v>538.5</v>
      </c>
      <c r="I111" s="476">
        <v>6.7875441946644985E-3</v>
      </c>
      <c r="J111" s="471">
        <v>48517.599999999999</v>
      </c>
      <c r="K111" s="472">
        <v>54723.199999999997</v>
      </c>
      <c r="L111" s="472">
        <v>6205.5999999999985</v>
      </c>
      <c r="M111" s="476">
        <v>0.12790410077992315</v>
      </c>
      <c r="N111" s="471">
        <v>0</v>
      </c>
      <c r="O111" s="472">
        <v>0</v>
      </c>
      <c r="P111" s="472" t="s">
        <v>948</v>
      </c>
      <c r="Q111" s="476" t="s">
        <v>948</v>
      </c>
      <c r="R111" s="471">
        <v>52897</v>
      </c>
      <c r="S111" s="472">
        <v>53241.5</v>
      </c>
      <c r="T111" s="472">
        <v>344.5</v>
      </c>
      <c r="U111" s="476">
        <v>6.5126566724010813E-3</v>
      </c>
      <c r="V111" s="471">
        <v>47650</v>
      </c>
      <c r="W111" s="472">
        <v>48000</v>
      </c>
      <c r="X111" s="472">
        <v>350</v>
      </c>
      <c r="Y111" s="476">
        <v>7.3452256033578172E-3</v>
      </c>
      <c r="Z111" s="471">
        <v>52070.6</v>
      </c>
      <c r="AA111" s="472">
        <v>53154.400000000001</v>
      </c>
      <c r="AB111" s="472">
        <v>1083.8000000000029</v>
      </c>
      <c r="AC111" s="473">
        <v>2.0814048618606334E-2</v>
      </c>
      <c r="AD111" s="471">
        <v>33307</v>
      </c>
      <c r="AE111" s="472">
        <v>33696.5</v>
      </c>
      <c r="AF111" s="472">
        <v>389.5</v>
      </c>
      <c r="AG111" s="473">
        <v>1.1694238448374215E-2</v>
      </c>
      <c r="AH111" s="471">
        <v>11200</v>
      </c>
      <c r="AI111" s="472">
        <v>11200</v>
      </c>
      <c r="AJ111" s="472">
        <v>0</v>
      </c>
      <c r="AK111" s="473">
        <v>0</v>
      </c>
      <c r="AL111" s="471">
        <v>0</v>
      </c>
      <c r="AM111" s="472">
        <v>0</v>
      </c>
      <c r="AN111" s="472" t="s">
        <v>948</v>
      </c>
      <c r="AO111" s="473" t="s">
        <v>948</v>
      </c>
      <c r="AP111" s="471">
        <v>71350</v>
      </c>
      <c r="AQ111" s="472">
        <v>72420</v>
      </c>
      <c r="AR111" s="472">
        <v>1070</v>
      </c>
      <c r="AS111" s="473">
        <v>1.4996496145760336E-2</v>
      </c>
      <c r="AT111" s="471">
        <v>0</v>
      </c>
      <c r="AU111" s="472">
        <v>0</v>
      </c>
      <c r="AV111" s="472" t="s">
        <v>948</v>
      </c>
      <c r="AW111" s="473" t="s">
        <v>948</v>
      </c>
      <c r="AX111" s="471">
        <v>0</v>
      </c>
      <c r="AY111" s="472">
        <v>0</v>
      </c>
      <c r="AZ111" s="472" t="s">
        <v>948</v>
      </c>
      <c r="BA111" s="473" t="s">
        <v>948</v>
      </c>
      <c r="BB111" s="471">
        <v>59085</v>
      </c>
      <c r="BC111" s="472">
        <v>61090</v>
      </c>
      <c r="BD111" s="472">
        <v>2005</v>
      </c>
      <c r="BE111" s="473">
        <v>3.3934162647033937E-2</v>
      </c>
      <c r="BF111" s="471">
        <v>34642</v>
      </c>
      <c r="BG111" s="472">
        <v>35055</v>
      </c>
      <c r="BH111" s="472">
        <v>413</v>
      </c>
      <c r="BI111" s="473">
        <v>1.1921944460481497E-2</v>
      </c>
      <c r="BJ111" s="471">
        <v>43376.140350877191</v>
      </c>
      <c r="BK111" s="472">
        <v>43600.175438596489</v>
      </c>
      <c r="BL111" s="472">
        <v>224.03508771929774</v>
      </c>
      <c r="BM111" s="473">
        <v>5.1649382795942358E-3</v>
      </c>
      <c r="BN111" s="471">
        <v>12101.587301587302</v>
      </c>
      <c r="BO111" s="472">
        <v>12279.84126984127</v>
      </c>
      <c r="BP111" s="472">
        <v>178.2539682539682</v>
      </c>
      <c r="BQ111" s="473">
        <v>1.4729800629590761E-2</v>
      </c>
      <c r="BR111" s="471">
        <v>0</v>
      </c>
      <c r="BS111" s="472">
        <v>0</v>
      </c>
      <c r="BT111" s="472" t="s">
        <v>948</v>
      </c>
      <c r="BU111" s="473" t="s">
        <v>948</v>
      </c>
      <c r="BV111" s="471">
        <v>60733.503388813915</v>
      </c>
      <c r="BW111" s="472">
        <v>61735.968481031647</v>
      </c>
      <c r="BX111" s="472">
        <v>1002.4650922177316</v>
      </c>
      <c r="BY111" s="473">
        <v>1.650596518037141E-2</v>
      </c>
    </row>
    <row r="112" spans="1:77">
      <c r="A112" s="456" t="s">
        <v>838</v>
      </c>
      <c r="B112" s="451">
        <v>29579.333333333332</v>
      </c>
      <c r="C112" s="434">
        <v>29579.333333333332</v>
      </c>
      <c r="D112" s="434">
        <v>0</v>
      </c>
      <c r="E112" s="433">
        <v>0</v>
      </c>
      <c r="F112" s="451" t="s">
        <v>948</v>
      </c>
      <c r="G112" s="434" t="s">
        <v>948</v>
      </c>
      <c r="H112" s="434" t="s">
        <v>948</v>
      </c>
      <c r="I112" s="433" t="s">
        <v>948</v>
      </c>
      <c r="J112" s="451" t="s">
        <v>948</v>
      </c>
      <c r="K112" s="434" t="s">
        <v>948</v>
      </c>
      <c r="L112" s="434" t="s">
        <v>948</v>
      </c>
      <c r="M112" s="433" t="s">
        <v>948</v>
      </c>
      <c r="N112" s="451" t="s">
        <v>948</v>
      </c>
      <c r="O112" s="434" t="s">
        <v>948</v>
      </c>
      <c r="P112" s="434" t="s">
        <v>948</v>
      </c>
      <c r="Q112" s="433" t="s">
        <v>948</v>
      </c>
      <c r="R112" s="451">
        <v>62000</v>
      </c>
      <c r="S112" s="434">
        <v>62000</v>
      </c>
      <c r="T112" s="434">
        <v>0</v>
      </c>
      <c r="U112" s="433">
        <v>0</v>
      </c>
      <c r="V112" s="451" t="s">
        <v>948</v>
      </c>
      <c r="W112" s="434" t="s">
        <v>948</v>
      </c>
      <c r="X112" s="434" t="s">
        <v>948</v>
      </c>
      <c r="Y112" s="433" t="s">
        <v>948</v>
      </c>
      <c r="Z112" s="451" t="s">
        <v>948</v>
      </c>
      <c r="AA112" s="434" t="s">
        <v>948</v>
      </c>
      <c r="AB112" s="434" t="s">
        <v>948</v>
      </c>
      <c r="AC112" s="433" t="s">
        <v>948</v>
      </c>
      <c r="AD112" s="451" t="s">
        <v>948</v>
      </c>
      <c r="AE112" s="434" t="s">
        <v>948</v>
      </c>
      <c r="AF112" s="434" t="s">
        <v>948</v>
      </c>
      <c r="AG112" s="433" t="s">
        <v>948</v>
      </c>
      <c r="AH112" s="451" t="s">
        <v>948</v>
      </c>
      <c r="AI112" s="434" t="s">
        <v>948</v>
      </c>
      <c r="AJ112" s="434" t="s">
        <v>948</v>
      </c>
      <c r="AK112" s="433" t="s">
        <v>948</v>
      </c>
      <c r="AL112" s="451" t="s">
        <v>948</v>
      </c>
      <c r="AM112" s="434" t="s">
        <v>948</v>
      </c>
      <c r="AN112" s="434" t="s">
        <v>948</v>
      </c>
      <c r="AO112" s="433" t="s">
        <v>948</v>
      </c>
      <c r="AP112" s="451" t="s">
        <v>948</v>
      </c>
      <c r="AQ112" s="434" t="s">
        <v>948</v>
      </c>
      <c r="AR112" s="434" t="s">
        <v>948</v>
      </c>
      <c r="AS112" s="433" t="s">
        <v>948</v>
      </c>
      <c r="AT112" s="451">
        <v>20000</v>
      </c>
      <c r="AU112" s="434">
        <v>20000</v>
      </c>
      <c r="AV112" s="434">
        <v>0</v>
      </c>
      <c r="AW112" s="433">
        <v>0</v>
      </c>
      <c r="AX112" s="451" t="s">
        <v>948</v>
      </c>
      <c r="AY112" s="434" t="s">
        <v>948</v>
      </c>
      <c r="AZ112" s="434" t="s">
        <v>948</v>
      </c>
      <c r="BA112" s="433" t="s">
        <v>948</v>
      </c>
      <c r="BB112" s="451">
        <v>80000</v>
      </c>
      <c r="BC112" s="434">
        <v>80000</v>
      </c>
      <c r="BD112" s="434">
        <v>0</v>
      </c>
      <c r="BE112" s="433">
        <v>0</v>
      </c>
      <c r="BF112" s="451">
        <v>37000</v>
      </c>
      <c r="BG112" s="434">
        <v>37000</v>
      </c>
      <c r="BH112" s="434">
        <v>0</v>
      </c>
      <c r="BI112" s="433">
        <v>0</v>
      </c>
      <c r="BJ112" s="451">
        <v>14000</v>
      </c>
      <c r="BK112" s="434">
        <v>14000</v>
      </c>
      <c r="BL112" s="434">
        <v>0</v>
      </c>
      <c r="BM112" s="433">
        <v>0</v>
      </c>
      <c r="BN112" s="451">
        <v>14000</v>
      </c>
      <c r="BO112" s="434">
        <v>14000</v>
      </c>
      <c r="BP112" s="434">
        <v>0</v>
      </c>
      <c r="BQ112" s="433">
        <v>0</v>
      </c>
      <c r="BR112" s="451" t="s">
        <v>948</v>
      </c>
      <c r="BS112" s="434" t="s">
        <v>948</v>
      </c>
      <c r="BT112" s="434" t="s">
        <v>948</v>
      </c>
      <c r="BU112" s="433" t="s">
        <v>948</v>
      </c>
      <c r="BV112" s="451">
        <v>36654.190476190473</v>
      </c>
      <c r="BW112" s="434">
        <v>36654.190476190473</v>
      </c>
      <c r="BX112" s="434">
        <v>0</v>
      </c>
      <c r="BY112" s="433">
        <v>0</v>
      </c>
    </row>
    <row r="113" spans="1:77">
      <c r="A113" s="456" t="s">
        <v>840</v>
      </c>
      <c r="B113" s="451">
        <v>18820</v>
      </c>
      <c r="C113" s="434">
        <v>18920</v>
      </c>
      <c r="D113" s="434">
        <v>100</v>
      </c>
      <c r="E113" s="433">
        <v>5.3134962805526037E-3</v>
      </c>
      <c r="F113" s="451" t="s">
        <v>948</v>
      </c>
      <c r="G113" s="434" t="s">
        <v>948</v>
      </c>
      <c r="H113" s="434" t="s">
        <v>948</v>
      </c>
      <c r="I113" s="433" t="s">
        <v>948</v>
      </c>
      <c r="J113" s="451" t="s">
        <v>948</v>
      </c>
      <c r="K113" s="434" t="s">
        <v>948</v>
      </c>
      <c r="L113" s="434" t="s">
        <v>948</v>
      </c>
      <c r="M113" s="433" t="s">
        <v>948</v>
      </c>
      <c r="N113" s="451" t="s">
        <v>948</v>
      </c>
      <c r="O113" s="434" t="s">
        <v>948</v>
      </c>
      <c r="P113" s="434" t="s">
        <v>948</v>
      </c>
      <c r="Q113" s="433" t="s">
        <v>948</v>
      </c>
      <c r="R113" s="451" t="s">
        <v>948</v>
      </c>
      <c r="S113" s="434" t="s">
        <v>948</v>
      </c>
      <c r="T113" s="434" t="s">
        <v>948</v>
      </c>
      <c r="U113" s="433" t="s">
        <v>948</v>
      </c>
      <c r="V113" s="451" t="s">
        <v>948</v>
      </c>
      <c r="W113" s="434" t="s">
        <v>948</v>
      </c>
      <c r="X113" s="434" t="s">
        <v>948</v>
      </c>
      <c r="Y113" s="433" t="s">
        <v>948</v>
      </c>
      <c r="Z113" s="451">
        <v>36666.629999999997</v>
      </c>
      <c r="AA113" s="434">
        <v>36666.629999999997</v>
      </c>
      <c r="AB113" s="434">
        <v>0</v>
      </c>
      <c r="AC113" s="433">
        <v>0</v>
      </c>
      <c r="AD113" s="451" t="s">
        <v>948</v>
      </c>
      <c r="AE113" s="434" t="s">
        <v>948</v>
      </c>
      <c r="AF113" s="434" t="s">
        <v>948</v>
      </c>
      <c r="AG113" s="433" t="s">
        <v>948</v>
      </c>
      <c r="AH113" s="451" t="s">
        <v>948</v>
      </c>
      <c r="AI113" s="434" t="s">
        <v>948</v>
      </c>
      <c r="AJ113" s="434" t="s">
        <v>948</v>
      </c>
      <c r="AK113" s="433" t="s">
        <v>948</v>
      </c>
      <c r="AL113" s="451" t="s">
        <v>948</v>
      </c>
      <c r="AM113" s="434" t="s">
        <v>948</v>
      </c>
      <c r="AN113" s="434" t="s">
        <v>948</v>
      </c>
      <c r="AO113" s="433" t="s">
        <v>948</v>
      </c>
      <c r="AP113" s="451" t="s">
        <v>948</v>
      </c>
      <c r="AQ113" s="434" t="s">
        <v>948</v>
      </c>
      <c r="AR113" s="434" t="s">
        <v>948</v>
      </c>
      <c r="AS113" s="433" t="s">
        <v>948</v>
      </c>
      <c r="AT113" s="451" t="s">
        <v>948</v>
      </c>
      <c r="AU113" s="434" t="s">
        <v>948</v>
      </c>
      <c r="AV113" s="434" t="s">
        <v>948</v>
      </c>
      <c r="AW113" s="433" t="s">
        <v>948</v>
      </c>
      <c r="AX113" s="451" t="s">
        <v>948</v>
      </c>
      <c r="AY113" s="434" t="s">
        <v>948</v>
      </c>
      <c r="AZ113" s="434" t="s">
        <v>948</v>
      </c>
      <c r="BA113" s="433" t="s">
        <v>948</v>
      </c>
      <c r="BB113" s="451" t="s">
        <v>948</v>
      </c>
      <c r="BC113" s="434" t="s">
        <v>948</v>
      </c>
      <c r="BD113" s="434" t="s">
        <v>948</v>
      </c>
      <c r="BE113" s="433" t="s">
        <v>948</v>
      </c>
      <c r="BF113" s="451" t="s">
        <v>948</v>
      </c>
      <c r="BG113" s="434" t="s">
        <v>948</v>
      </c>
      <c r="BH113" s="434" t="s">
        <v>948</v>
      </c>
      <c r="BI113" s="433" t="s">
        <v>948</v>
      </c>
      <c r="BJ113" s="451">
        <v>15120</v>
      </c>
      <c r="BK113" s="434">
        <v>15120</v>
      </c>
      <c r="BL113" s="434">
        <v>0</v>
      </c>
      <c r="BM113" s="433">
        <v>0</v>
      </c>
      <c r="BN113" s="451" t="s">
        <v>948</v>
      </c>
      <c r="BO113" s="434" t="s">
        <v>948</v>
      </c>
      <c r="BP113" s="434" t="s">
        <v>948</v>
      </c>
      <c r="BQ113" s="433" t="s">
        <v>948</v>
      </c>
      <c r="BR113" s="451" t="s">
        <v>948</v>
      </c>
      <c r="BS113" s="434" t="s">
        <v>948</v>
      </c>
      <c r="BT113" s="434" t="s">
        <v>948</v>
      </c>
      <c r="BU113" s="433" t="s">
        <v>948</v>
      </c>
      <c r="BV113" s="451">
        <v>23535.543333333335</v>
      </c>
      <c r="BW113" s="434">
        <v>23568.876666666667</v>
      </c>
      <c r="BX113" s="434">
        <v>33.333333333332121</v>
      </c>
      <c r="BY113" s="433">
        <v>1.4162975913167978E-3</v>
      </c>
    </row>
    <row r="114" spans="1:77">
      <c r="A114" s="454" t="s">
        <v>841</v>
      </c>
      <c r="B114" s="451">
        <v>19237.142857142859</v>
      </c>
      <c r="C114" s="434">
        <v>19237.142857142859</v>
      </c>
      <c r="D114" s="434">
        <v>0</v>
      </c>
      <c r="E114" s="433">
        <v>0</v>
      </c>
      <c r="F114" s="451" t="s">
        <v>948</v>
      </c>
      <c r="G114" s="434" t="s">
        <v>948</v>
      </c>
      <c r="H114" s="434" t="s">
        <v>948</v>
      </c>
      <c r="I114" s="433" t="s">
        <v>948</v>
      </c>
      <c r="J114" s="451" t="s">
        <v>948</v>
      </c>
      <c r="K114" s="434" t="s">
        <v>948</v>
      </c>
      <c r="L114" s="434" t="s">
        <v>948</v>
      </c>
      <c r="M114" s="433" t="s">
        <v>948</v>
      </c>
      <c r="N114" s="451" t="s">
        <v>948</v>
      </c>
      <c r="O114" s="434" t="s">
        <v>948</v>
      </c>
      <c r="P114" s="434" t="s">
        <v>948</v>
      </c>
      <c r="Q114" s="433" t="s">
        <v>948</v>
      </c>
      <c r="R114" s="451" t="s">
        <v>948</v>
      </c>
      <c r="S114" s="434" t="s">
        <v>948</v>
      </c>
      <c r="T114" s="434" t="s">
        <v>948</v>
      </c>
      <c r="U114" s="433" t="s">
        <v>948</v>
      </c>
      <c r="V114" s="451" t="s">
        <v>948</v>
      </c>
      <c r="W114" s="434" t="s">
        <v>948</v>
      </c>
      <c r="X114" s="434" t="s">
        <v>948</v>
      </c>
      <c r="Y114" s="433" t="s">
        <v>948</v>
      </c>
      <c r="Z114" s="451">
        <v>29870</v>
      </c>
      <c r="AA114" s="434">
        <v>29870</v>
      </c>
      <c r="AB114" s="434">
        <v>0</v>
      </c>
      <c r="AC114" s="433">
        <v>0</v>
      </c>
      <c r="AD114" s="451" t="s">
        <v>948</v>
      </c>
      <c r="AE114" s="434" t="s">
        <v>948</v>
      </c>
      <c r="AF114" s="434" t="s">
        <v>948</v>
      </c>
      <c r="AG114" s="433" t="s">
        <v>948</v>
      </c>
      <c r="AH114" s="451" t="s">
        <v>948</v>
      </c>
      <c r="AI114" s="434" t="s">
        <v>948</v>
      </c>
      <c r="AJ114" s="434" t="s">
        <v>948</v>
      </c>
      <c r="AK114" s="433" t="s">
        <v>948</v>
      </c>
      <c r="AL114" s="451" t="s">
        <v>948</v>
      </c>
      <c r="AM114" s="434" t="s">
        <v>948</v>
      </c>
      <c r="AN114" s="434" t="s">
        <v>948</v>
      </c>
      <c r="AO114" s="433" t="s">
        <v>948</v>
      </c>
      <c r="AP114" s="451" t="s">
        <v>948</v>
      </c>
      <c r="AQ114" s="434" t="s">
        <v>948</v>
      </c>
      <c r="AR114" s="434" t="s">
        <v>948</v>
      </c>
      <c r="AS114" s="433" t="s">
        <v>948</v>
      </c>
      <c r="AT114" s="451" t="s">
        <v>948</v>
      </c>
      <c r="AU114" s="434" t="s">
        <v>948</v>
      </c>
      <c r="AV114" s="434" t="s">
        <v>948</v>
      </c>
      <c r="AW114" s="433" t="s">
        <v>948</v>
      </c>
      <c r="AX114" s="451" t="s">
        <v>948</v>
      </c>
      <c r="AY114" s="434" t="s">
        <v>948</v>
      </c>
      <c r="AZ114" s="434" t="s">
        <v>948</v>
      </c>
      <c r="BA114" s="433" t="s">
        <v>948</v>
      </c>
      <c r="BB114" s="451" t="s">
        <v>948</v>
      </c>
      <c r="BC114" s="434" t="s">
        <v>948</v>
      </c>
      <c r="BD114" s="434" t="s">
        <v>948</v>
      </c>
      <c r="BE114" s="433" t="s">
        <v>948</v>
      </c>
      <c r="BF114" s="451" t="s">
        <v>948</v>
      </c>
      <c r="BG114" s="434" t="s">
        <v>948</v>
      </c>
      <c r="BH114" s="434" t="s">
        <v>948</v>
      </c>
      <c r="BI114" s="433" t="s">
        <v>948</v>
      </c>
      <c r="BJ114" s="451">
        <v>17510</v>
      </c>
      <c r="BK114" s="434">
        <v>17510</v>
      </c>
      <c r="BL114" s="434">
        <v>0</v>
      </c>
      <c r="BM114" s="433">
        <v>0</v>
      </c>
      <c r="BN114" s="451" t="s">
        <v>948</v>
      </c>
      <c r="BO114" s="434" t="s">
        <v>948</v>
      </c>
      <c r="BP114" s="434" t="s">
        <v>948</v>
      </c>
      <c r="BQ114" s="433" t="s">
        <v>948</v>
      </c>
      <c r="BR114" s="451" t="s">
        <v>948</v>
      </c>
      <c r="BS114" s="434" t="s">
        <v>948</v>
      </c>
      <c r="BT114" s="434" t="s">
        <v>948</v>
      </c>
      <c r="BU114" s="433" t="s">
        <v>948</v>
      </c>
      <c r="BV114" s="451">
        <v>22205.714285714286</v>
      </c>
      <c r="BW114" s="434">
        <v>22205.714285714286</v>
      </c>
      <c r="BX114" s="434">
        <v>0</v>
      </c>
      <c r="BY114" s="433">
        <v>0</v>
      </c>
    </row>
    <row r="115" spans="1:77">
      <c r="A115" s="454" t="s">
        <v>842</v>
      </c>
      <c r="B115" s="451">
        <v>23240</v>
      </c>
      <c r="C115" s="434">
        <v>23440</v>
      </c>
      <c r="D115" s="434">
        <v>200</v>
      </c>
      <c r="E115" s="433">
        <v>8.6058519793459545E-3</v>
      </c>
      <c r="F115" s="451" t="s">
        <v>948</v>
      </c>
      <c r="G115" s="434" t="s">
        <v>948</v>
      </c>
      <c r="H115" s="434" t="s">
        <v>948</v>
      </c>
      <c r="I115" s="433" t="s">
        <v>948</v>
      </c>
      <c r="J115" s="451" t="s">
        <v>948</v>
      </c>
      <c r="K115" s="434" t="s">
        <v>948</v>
      </c>
      <c r="L115" s="434" t="s">
        <v>948</v>
      </c>
      <c r="M115" s="433" t="s">
        <v>948</v>
      </c>
      <c r="N115" s="451" t="s">
        <v>948</v>
      </c>
      <c r="O115" s="434" t="s">
        <v>948</v>
      </c>
      <c r="P115" s="434" t="s">
        <v>948</v>
      </c>
      <c r="Q115" s="433" t="s">
        <v>948</v>
      </c>
      <c r="R115" s="451" t="s">
        <v>948</v>
      </c>
      <c r="S115" s="434" t="s">
        <v>948</v>
      </c>
      <c r="T115" s="434" t="s">
        <v>948</v>
      </c>
      <c r="U115" s="433" t="s">
        <v>948</v>
      </c>
      <c r="V115" s="451" t="s">
        <v>948</v>
      </c>
      <c r="W115" s="434" t="s">
        <v>948</v>
      </c>
      <c r="X115" s="434" t="s">
        <v>948</v>
      </c>
      <c r="Y115" s="433" t="s">
        <v>948</v>
      </c>
      <c r="Z115" s="451">
        <v>35200</v>
      </c>
      <c r="AA115" s="434">
        <v>35400</v>
      </c>
      <c r="AB115" s="434">
        <v>200</v>
      </c>
      <c r="AC115" s="433">
        <v>5.681818181818182E-3</v>
      </c>
      <c r="AD115" s="451" t="s">
        <v>948</v>
      </c>
      <c r="AE115" s="434" t="s">
        <v>948</v>
      </c>
      <c r="AF115" s="434" t="s">
        <v>948</v>
      </c>
      <c r="AG115" s="433" t="s">
        <v>948</v>
      </c>
      <c r="AH115" s="451" t="s">
        <v>948</v>
      </c>
      <c r="AI115" s="434" t="s">
        <v>948</v>
      </c>
      <c r="AJ115" s="434" t="s">
        <v>948</v>
      </c>
      <c r="AK115" s="433" t="s">
        <v>948</v>
      </c>
      <c r="AL115" s="451" t="s">
        <v>948</v>
      </c>
      <c r="AM115" s="434" t="s">
        <v>948</v>
      </c>
      <c r="AN115" s="434" t="s">
        <v>948</v>
      </c>
      <c r="AO115" s="433" t="s">
        <v>948</v>
      </c>
      <c r="AP115" s="451" t="s">
        <v>948</v>
      </c>
      <c r="AQ115" s="434" t="s">
        <v>948</v>
      </c>
      <c r="AR115" s="434" t="s">
        <v>948</v>
      </c>
      <c r="AS115" s="433" t="s">
        <v>948</v>
      </c>
      <c r="AT115" s="451" t="s">
        <v>948</v>
      </c>
      <c r="AU115" s="434" t="s">
        <v>948</v>
      </c>
      <c r="AV115" s="434" t="s">
        <v>948</v>
      </c>
      <c r="AW115" s="433" t="s">
        <v>948</v>
      </c>
      <c r="AX115" s="451" t="s">
        <v>948</v>
      </c>
      <c r="AY115" s="434" t="s">
        <v>948</v>
      </c>
      <c r="AZ115" s="434" t="s">
        <v>948</v>
      </c>
      <c r="BA115" s="433" t="s">
        <v>948</v>
      </c>
      <c r="BB115" s="451" t="s">
        <v>948</v>
      </c>
      <c r="BC115" s="434" t="s">
        <v>948</v>
      </c>
      <c r="BD115" s="434" t="s">
        <v>948</v>
      </c>
      <c r="BE115" s="433" t="s">
        <v>948</v>
      </c>
      <c r="BF115" s="451" t="s">
        <v>948</v>
      </c>
      <c r="BG115" s="434" t="s">
        <v>948</v>
      </c>
      <c r="BH115" s="434" t="s">
        <v>948</v>
      </c>
      <c r="BI115" s="433" t="s">
        <v>948</v>
      </c>
      <c r="BJ115" s="451" t="s">
        <v>948</v>
      </c>
      <c r="BK115" s="434" t="s">
        <v>948</v>
      </c>
      <c r="BL115" s="434" t="s">
        <v>948</v>
      </c>
      <c r="BM115" s="433" t="s">
        <v>948</v>
      </c>
      <c r="BN115" s="451" t="s">
        <v>948</v>
      </c>
      <c r="BO115" s="434" t="s">
        <v>948</v>
      </c>
      <c r="BP115" s="434" t="s">
        <v>948</v>
      </c>
      <c r="BQ115" s="433" t="s">
        <v>948</v>
      </c>
      <c r="BR115" s="451" t="s">
        <v>948</v>
      </c>
      <c r="BS115" s="434" t="s">
        <v>948</v>
      </c>
      <c r="BT115" s="434" t="s">
        <v>948</v>
      </c>
      <c r="BU115" s="433" t="s">
        <v>948</v>
      </c>
      <c r="BV115" s="451">
        <v>29220</v>
      </c>
      <c r="BW115" s="434">
        <v>29420</v>
      </c>
      <c r="BX115" s="434">
        <v>200</v>
      </c>
      <c r="BY115" s="433">
        <v>6.8446269678302529E-3</v>
      </c>
    </row>
    <row r="116" spans="1:77">
      <c r="A116" s="454" t="s">
        <v>843</v>
      </c>
      <c r="B116" s="451">
        <v>15296.5</v>
      </c>
      <c r="C116" s="434">
        <v>15296.5</v>
      </c>
      <c r="D116" s="434">
        <v>0</v>
      </c>
      <c r="E116" s="433">
        <v>0</v>
      </c>
      <c r="F116" s="451">
        <v>73260</v>
      </c>
      <c r="G116" s="434">
        <v>73260</v>
      </c>
      <c r="H116" s="434">
        <v>0</v>
      </c>
      <c r="I116" s="433">
        <v>0</v>
      </c>
      <c r="J116" s="451" t="s">
        <v>948</v>
      </c>
      <c r="K116" s="434" t="s">
        <v>948</v>
      </c>
      <c r="L116" s="434" t="s">
        <v>948</v>
      </c>
      <c r="M116" s="433" t="s">
        <v>948</v>
      </c>
      <c r="N116" s="451" t="s">
        <v>948</v>
      </c>
      <c r="O116" s="434" t="s">
        <v>948</v>
      </c>
      <c r="P116" s="434" t="s">
        <v>948</v>
      </c>
      <c r="Q116" s="433" t="s">
        <v>948</v>
      </c>
      <c r="R116" s="451" t="s">
        <v>948</v>
      </c>
      <c r="S116" s="434" t="s">
        <v>948</v>
      </c>
      <c r="T116" s="434" t="s">
        <v>948</v>
      </c>
      <c r="U116" s="433" t="s">
        <v>948</v>
      </c>
      <c r="V116" s="451">
        <v>35000</v>
      </c>
      <c r="W116" s="434">
        <v>35000</v>
      </c>
      <c r="X116" s="434">
        <v>0</v>
      </c>
      <c r="Y116" s="433">
        <v>0</v>
      </c>
      <c r="Z116" s="451">
        <v>46500</v>
      </c>
      <c r="AA116" s="434">
        <v>46500</v>
      </c>
      <c r="AB116" s="434">
        <v>0</v>
      </c>
      <c r="AC116" s="433">
        <v>0</v>
      </c>
      <c r="AD116" s="451" t="s">
        <v>948</v>
      </c>
      <c r="AE116" s="434" t="s">
        <v>948</v>
      </c>
      <c r="AF116" s="434" t="s">
        <v>948</v>
      </c>
      <c r="AG116" s="433" t="s">
        <v>948</v>
      </c>
      <c r="AH116" s="451" t="s">
        <v>948</v>
      </c>
      <c r="AI116" s="434" t="s">
        <v>948</v>
      </c>
      <c r="AJ116" s="434" t="s">
        <v>948</v>
      </c>
      <c r="AK116" s="433" t="s">
        <v>948</v>
      </c>
      <c r="AL116" s="451" t="s">
        <v>948</v>
      </c>
      <c r="AM116" s="434" t="s">
        <v>948</v>
      </c>
      <c r="AN116" s="434" t="s">
        <v>948</v>
      </c>
      <c r="AO116" s="433" t="s">
        <v>948</v>
      </c>
      <c r="AP116" s="451" t="s">
        <v>948</v>
      </c>
      <c r="AQ116" s="434" t="s">
        <v>948</v>
      </c>
      <c r="AR116" s="434" t="s">
        <v>948</v>
      </c>
      <c r="AS116" s="433" t="s">
        <v>948</v>
      </c>
      <c r="AT116" s="451" t="s">
        <v>948</v>
      </c>
      <c r="AU116" s="434" t="s">
        <v>948</v>
      </c>
      <c r="AV116" s="434" t="s">
        <v>948</v>
      </c>
      <c r="AW116" s="433" t="s">
        <v>948</v>
      </c>
      <c r="AX116" s="451" t="s">
        <v>948</v>
      </c>
      <c r="AY116" s="434" t="s">
        <v>948</v>
      </c>
      <c r="AZ116" s="434" t="s">
        <v>948</v>
      </c>
      <c r="BA116" s="433" t="s">
        <v>948</v>
      </c>
      <c r="BB116" s="451">
        <v>47500</v>
      </c>
      <c r="BC116" s="434">
        <v>47500</v>
      </c>
      <c r="BD116" s="434">
        <v>0</v>
      </c>
      <c r="BE116" s="433">
        <v>0</v>
      </c>
      <c r="BF116" s="451" t="s">
        <v>948</v>
      </c>
      <c r="BG116" s="434" t="s">
        <v>948</v>
      </c>
      <c r="BH116" s="434" t="s">
        <v>948</v>
      </c>
      <c r="BI116" s="433" t="s">
        <v>948</v>
      </c>
      <c r="BJ116" s="451" t="s">
        <v>948</v>
      </c>
      <c r="BK116" s="434" t="s">
        <v>948</v>
      </c>
      <c r="BL116" s="434" t="s">
        <v>948</v>
      </c>
      <c r="BM116" s="433" t="s">
        <v>948</v>
      </c>
      <c r="BN116" s="451" t="s">
        <v>948</v>
      </c>
      <c r="BO116" s="434" t="s">
        <v>948</v>
      </c>
      <c r="BP116" s="434" t="s">
        <v>948</v>
      </c>
      <c r="BQ116" s="433" t="s">
        <v>948</v>
      </c>
      <c r="BR116" s="451" t="s">
        <v>948</v>
      </c>
      <c r="BS116" s="434" t="s">
        <v>948</v>
      </c>
      <c r="BT116" s="434" t="s">
        <v>948</v>
      </c>
      <c r="BU116" s="433" t="s">
        <v>948</v>
      </c>
      <c r="BV116" s="451">
        <v>43511.3</v>
      </c>
      <c r="BW116" s="434">
        <v>43511.3</v>
      </c>
      <c r="BX116" s="434">
        <v>0</v>
      </c>
      <c r="BY116" s="433">
        <v>0</v>
      </c>
    </row>
    <row r="117" spans="1:77">
      <c r="A117" s="454" t="s">
        <v>844</v>
      </c>
      <c r="B117" s="451">
        <v>17461.450574712642</v>
      </c>
      <c r="C117" s="434">
        <v>17461.450574712642</v>
      </c>
      <c r="D117" s="434">
        <v>0</v>
      </c>
      <c r="E117" s="433">
        <v>0</v>
      </c>
      <c r="F117" s="451">
        <v>72984.746666666673</v>
      </c>
      <c r="G117" s="434">
        <v>72984.746666666673</v>
      </c>
      <c r="H117" s="434">
        <v>0</v>
      </c>
      <c r="I117" s="433">
        <v>0</v>
      </c>
      <c r="J117" s="451">
        <v>77506.857142857145</v>
      </c>
      <c r="K117" s="434">
        <v>77506.857142857145</v>
      </c>
      <c r="L117" s="434">
        <v>0</v>
      </c>
      <c r="M117" s="433">
        <v>0</v>
      </c>
      <c r="N117" s="451">
        <v>53596.909090909088</v>
      </c>
      <c r="O117" s="434">
        <v>53596.909090909088</v>
      </c>
      <c r="P117" s="434">
        <v>0</v>
      </c>
      <c r="Q117" s="433">
        <v>0</v>
      </c>
      <c r="R117" s="451">
        <v>55731.967320261436</v>
      </c>
      <c r="S117" s="434">
        <v>55731.967320261436</v>
      </c>
      <c r="T117" s="434">
        <v>0</v>
      </c>
      <c r="U117" s="433">
        <v>0</v>
      </c>
      <c r="V117" s="451">
        <v>49855.34782608696</v>
      </c>
      <c r="W117" s="434">
        <v>49855.34782608696</v>
      </c>
      <c r="X117" s="434">
        <v>0</v>
      </c>
      <c r="Y117" s="433">
        <v>0</v>
      </c>
      <c r="Z117" s="451">
        <v>23155.50498194946</v>
      </c>
      <c r="AA117" s="434">
        <v>23155.50498194946</v>
      </c>
      <c r="AB117" s="434">
        <v>0</v>
      </c>
      <c r="AC117" s="433">
        <v>0</v>
      </c>
      <c r="AD117" s="451" t="s">
        <v>948</v>
      </c>
      <c r="AE117" s="434" t="s">
        <v>948</v>
      </c>
      <c r="AF117" s="434" t="s">
        <v>948</v>
      </c>
      <c r="AG117" s="433" t="s">
        <v>948</v>
      </c>
      <c r="AH117" s="451">
        <v>54625.797604899904</v>
      </c>
      <c r="AI117" s="434">
        <v>54625.797604899904</v>
      </c>
      <c r="AJ117" s="434">
        <v>0</v>
      </c>
      <c r="AK117" s="433">
        <v>0</v>
      </c>
      <c r="AL117" s="451">
        <v>17286.271186440677</v>
      </c>
      <c r="AM117" s="434">
        <v>17286.271186440677</v>
      </c>
      <c r="AN117" s="434">
        <v>0</v>
      </c>
      <c r="AO117" s="433">
        <v>0</v>
      </c>
      <c r="AP117" s="451">
        <v>53190.765432098764</v>
      </c>
      <c r="AQ117" s="434">
        <v>53190.765432098764</v>
      </c>
      <c r="AR117" s="434">
        <v>0</v>
      </c>
      <c r="AS117" s="433">
        <v>0</v>
      </c>
      <c r="AT117" s="451">
        <v>112826.75</v>
      </c>
      <c r="AU117" s="434">
        <v>112826.75</v>
      </c>
      <c r="AV117" s="434">
        <v>0</v>
      </c>
      <c r="AW117" s="433">
        <v>0</v>
      </c>
      <c r="AX117" s="451">
        <v>84633.555555555562</v>
      </c>
      <c r="AY117" s="434">
        <v>84633.555555555562</v>
      </c>
      <c r="AZ117" s="434">
        <v>0</v>
      </c>
      <c r="BA117" s="433">
        <v>0</v>
      </c>
      <c r="BB117" s="451">
        <v>111970</v>
      </c>
      <c r="BC117" s="434">
        <v>111970</v>
      </c>
      <c r="BD117" s="434">
        <v>0</v>
      </c>
      <c r="BE117" s="433">
        <v>0</v>
      </c>
      <c r="BF117" s="451">
        <v>39730.762898550718</v>
      </c>
      <c r="BG117" s="434">
        <v>39730.762898550718</v>
      </c>
      <c r="BH117" s="434">
        <v>0</v>
      </c>
      <c r="BI117" s="433">
        <v>0</v>
      </c>
      <c r="BJ117" s="451">
        <v>24265.115303983228</v>
      </c>
      <c r="BK117" s="434">
        <v>24265.115303983228</v>
      </c>
      <c r="BL117" s="434">
        <v>0</v>
      </c>
      <c r="BM117" s="433">
        <v>0</v>
      </c>
      <c r="BN117" s="451" t="s">
        <v>948</v>
      </c>
      <c r="BO117" s="434" t="s">
        <v>948</v>
      </c>
      <c r="BP117" s="434" t="s">
        <v>948</v>
      </c>
      <c r="BQ117" s="433" t="s">
        <v>948</v>
      </c>
      <c r="BR117" s="451" t="s">
        <v>948</v>
      </c>
      <c r="BS117" s="434" t="s">
        <v>948</v>
      </c>
      <c r="BT117" s="434" t="s">
        <v>948</v>
      </c>
      <c r="BU117" s="433" t="s">
        <v>948</v>
      </c>
      <c r="BV117" s="451">
        <v>56588.120105664813</v>
      </c>
      <c r="BW117" s="434">
        <v>56588.120105664813</v>
      </c>
      <c r="BX117" s="434">
        <v>0</v>
      </c>
      <c r="BY117" s="433">
        <v>0</v>
      </c>
    </row>
    <row r="118" spans="1:77">
      <c r="A118" s="454" t="s">
        <v>845</v>
      </c>
      <c r="B118" s="451" t="s">
        <v>948</v>
      </c>
      <c r="C118" s="434" t="s">
        <v>948</v>
      </c>
      <c r="D118" s="434" t="s">
        <v>948</v>
      </c>
      <c r="E118" s="433" t="s">
        <v>948</v>
      </c>
      <c r="F118" s="451" t="s">
        <v>948</v>
      </c>
      <c r="G118" s="434" t="s">
        <v>948</v>
      </c>
      <c r="H118" s="434" t="s">
        <v>948</v>
      </c>
      <c r="I118" s="433" t="s">
        <v>948</v>
      </c>
      <c r="J118" s="451" t="s">
        <v>948</v>
      </c>
      <c r="K118" s="434" t="s">
        <v>948</v>
      </c>
      <c r="L118" s="434" t="s">
        <v>948</v>
      </c>
      <c r="M118" s="433" t="s">
        <v>948</v>
      </c>
      <c r="N118" s="451" t="s">
        <v>948</v>
      </c>
      <c r="O118" s="434" t="s">
        <v>948</v>
      </c>
      <c r="P118" s="434" t="s">
        <v>948</v>
      </c>
      <c r="Q118" s="433" t="s">
        <v>948</v>
      </c>
      <c r="R118" s="451">
        <v>64439.96</v>
      </c>
      <c r="S118" s="434">
        <v>65245.46</v>
      </c>
      <c r="T118" s="434">
        <v>805.5</v>
      </c>
      <c r="U118" s="433">
        <v>1.250000775916062E-2</v>
      </c>
      <c r="V118" s="451" t="s">
        <v>948</v>
      </c>
      <c r="W118" s="434" t="s">
        <v>948</v>
      </c>
      <c r="X118" s="434" t="s">
        <v>948</v>
      </c>
      <c r="Y118" s="433" t="s">
        <v>948</v>
      </c>
      <c r="Z118" s="451">
        <v>21935.333333333332</v>
      </c>
      <c r="AA118" s="434">
        <v>21935.333333333332</v>
      </c>
      <c r="AB118" s="434">
        <v>0</v>
      </c>
      <c r="AC118" s="433">
        <v>0</v>
      </c>
      <c r="AD118" s="451" t="s">
        <v>948</v>
      </c>
      <c r="AE118" s="434" t="s">
        <v>948</v>
      </c>
      <c r="AF118" s="434" t="s">
        <v>948</v>
      </c>
      <c r="AG118" s="433" t="s">
        <v>948</v>
      </c>
      <c r="AH118" s="451" t="s">
        <v>948</v>
      </c>
      <c r="AI118" s="434" t="s">
        <v>948</v>
      </c>
      <c r="AJ118" s="434" t="s">
        <v>948</v>
      </c>
      <c r="AK118" s="433" t="s">
        <v>948</v>
      </c>
      <c r="AL118" s="451" t="s">
        <v>948</v>
      </c>
      <c r="AM118" s="434" t="s">
        <v>948</v>
      </c>
      <c r="AN118" s="434" t="s">
        <v>948</v>
      </c>
      <c r="AO118" s="433" t="s">
        <v>948</v>
      </c>
      <c r="AP118" s="451" t="s">
        <v>948</v>
      </c>
      <c r="AQ118" s="434" t="s">
        <v>948</v>
      </c>
      <c r="AR118" s="434" t="s">
        <v>948</v>
      </c>
      <c r="AS118" s="433" t="s">
        <v>948</v>
      </c>
      <c r="AT118" s="451" t="s">
        <v>948</v>
      </c>
      <c r="AU118" s="434" t="s">
        <v>948</v>
      </c>
      <c r="AV118" s="434" t="s">
        <v>948</v>
      </c>
      <c r="AW118" s="433" t="s">
        <v>948</v>
      </c>
      <c r="AX118" s="451" t="s">
        <v>948</v>
      </c>
      <c r="AY118" s="434" t="s">
        <v>948</v>
      </c>
      <c r="AZ118" s="434" t="s">
        <v>948</v>
      </c>
      <c r="BA118" s="433" t="s">
        <v>948</v>
      </c>
      <c r="BB118" s="451" t="s">
        <v>948</v>
      </c>
      <c r="BC118" s="434" t="s">
        <v>948</v>
      </c>
      <c r="BD118" s="434" t="s">
        <v>948</v>
      </c>
      <c r="BE118" s="433" t="s">
        <v>948</v>
      </c>
      <c r="BF118" s="451" t="s">
        <v>948</v>
      </c>
      <c r="BG118" s="434" t="s">
        <v>948</v>
      </c>
      <c r="BH118" s="434" t="s">
        <v>948</v>
      </c>
      <c r="BI118" s="433" t="s">
        <v>948</v>
      </c>
      <c r="BJ118" s="451">
        <v>13972.5</v>
      </c>
      <c r="BK118" s="434">
        <v>13972.5</v>
      </c>
      <c r="BL118" s="434">
        <v>0</v>
      </c>
      <c r="BM118" s="433">
        <v>0</v>
      </c>
      <c r="BN118" s="451" t="s">
        <v>948</v>
      </c>
      <c r="BO118" s="434" t="s">
        <v>948</v>
      </c>
      <c r="BP118" s="434" t="s">
        <v>948</v>
      </c>
      <c r="BQ118" s="433" t="s">
        <v>948</v>
      </c>
      <c r="BR118" s="451" t="s">
        <v>948</v>
      </c>
      <c r="BS118" s="434" t="s">
        <v>948</v>
      </c>
      <c r="BT118" s="434" t="s">
        <v>948</v>
      </c>
      <c r="BU118" s="433" t="s">
        <v>948</v>
      </c>
      <c r="BV118" s="451">
        <v>33449.264444444445</v>
      </c>
      <c r="BW118" s="434">
        <v>33717.764444444445</v>
      </c>
      <c r="BX118" s="434">
        <v>268.5</v>
      </c>
      <c r="BY118" s="433">
        <v>8.0270823427507354E-3</v>
      </c>
    </row>
    <row r="119" spans="1:77">
      <c r="A119" s="454" t="s">
        <v>846</v>
      </c>
      <c r="B119" s="451">
        <v>18117.843866171002</v>
      </c>
      <c r="C119" s="434">
        <v>18119.144981412639</v>
      </c>
      <c r="D119" s="434">
        <v>1.3011152416365803</v>
      </c>
      <c r="E119" s="433">
        <v>7.1814022200841277E-5</v>
      </c>
      <c r="F119" s="451">
        <v>73273.666666666672</v>
      </c>
      <c r="G119" s="434">
        <v>73274.666666666672</v>
      </c>
      <c r="H119" s="434">
        <v>1</v>
      </c>
      <c r="I119" s="433">
        <v>1.364746771236597E-5</v>
      </c>
      <c r="J119" s="451">
        <v>69587.600000000006</v>
      </c>
      <c r="K119" s="434">
        <v>69588.399999999994</v>
      </c>
      <c r="L119" s="434">
        <v>0.79999999998835847</v>
      </c>
      <c r="M119" s="433">
        <v>1.1496301064964999E-5</v>
      </c>
      <c r="N119" s="451">
        <v>41358</v>
      </c>
      <c r="O119" s="434">
        <v>41359</v>
      </c>
      <c r="P119" s="434">
        <v>1</v>
      </c>
      <c r="Q119" s="433">
        <v>2.4179118912906814E-5</v>
      </c>
      <c r="R119" s="451">
        <v>59428.166666666664</v>
      </c>
      <c r="S119" s="434">
        <v>59429.166666666664</v>
      </c>
      <c r="T119" s="434">
        <v>1</v>
      </c>
      <c r="U119" s="433">
        <v>1.6827037684150895E-5</v>
      </c>
      <c r="V119" s="451" t="s">
        <v>948</v>
      </c>
      <c r="W119" s="434" t="s">
        <v>948</v>
      </c>
      <c r="X119" s="434" t="s">
        <v>948</v>
      </c>
      <c r="Y119" s="433" t="s">
        <v>948</v>
      </c>
      <c r="Z119" s="451">
        <v>22833.399999999998</v>
      </c>
      <c r="AA119" s="434">
        <v>22834.36842105263</v>
      </c>
      <c r="AB119" s="434">
        <v>0.96842105263203848</v>
      </c>
      <c r="AC119" s="433">
        <v>4.2412477013149093E-5</v>
      </c>
      <c r="AD119" s="451" t="s">
        <v>948</v>
      </c>
      <c r="AE119" s="434" t="s">
        <v>948</v>
      </c>
      <c r="AF119" s="434" t="s">
        <v>948</v>
      </c>
      <c r="AG119" s="433" t="s">
        <v>948</v>
      </c>
      <c r="AH119" s="451">
        <v>58264</v>
      </c>
      <c r="AI119" s="434">
        <v>58265</v>
      </c>
      <c r="AJ119" s="434">
        <v>1</v>
      </c>
      <c r="AK119" s="433">
        <v>1.7163256899629274E-5</v>
      </c>
      <c r="AL119" s="451">
        <v>22000</v>
      </c>
      <c r="AM119" s="434">
        <v>22001</v>
      </c>
      <c r="AN119" s="434">
        <v>1</v>
      </c>
      <c r="AO119" s="433">
        <v>4.5454545454545452E-5</v>
      </c>
      <c r="AP119" s="451">
        <v>58624.5</v>
      </c>
      <c r="AQ119" s="434">
        <v>58625.5</v>
      </c>
      <c r="AR119" s="434">
        <v>1</v>
      </c>
      <c r="AS119" s="433">
        <v>1.7057714777951199E-5</v>
      </c>
      <c r="AT119" s="451">
        <v>55030</v>
      </c>
      <c r="AU119" s="434">
        <v>55031</v>
      </c>
      <c r="AV119" s="434">
        <v>1</v>
      </c>
      <c r="AW119" s="433">
        <v>1.8171906232963836E-5</v>
      </c>
      <c r="AX119" s="451">
        <v>43001</v>
      </c>
      <c r="AY119" s="434">
        <v>43002</v>
      </c>
      <c r="AZ119" s="434">
        <v>1</v>
      </c>
      <c r="BA119" s="433">
        <v>2.3255273133182948E-5</v>
      </c>
      <c r="BB119" s="451">
        <v>78032</v>
      </c>
      <c r="BC119" s="434">
        <v>78033</v>
      </c>
      <c r="BD119" s="434">
        <v>1</v>
      </c>
      <c r="BE119" s="433">
        <v>1.2815255279885176E-5</v>
      </c>
      <c r="BF119" s="451">
        <v>36104.5</v>
      </c>
      <c r="BG119" s="434">
        <v>36105.5</v>
      </c>
      <c r="BH119" s="434">
        <v>1</v>
      </c>
      <c r="BI119" s="433">
        <v>2.7697378443130358E-5</v>
      </c>
      <c r="BJ119" s="451">
        <v>21357.3</v>
      </c>
      <c r="BK119" s="434">
        <v>21358.3</v>
      </c>
      <c r="BL119" s="434">
        <v>1</v>
      </c>
      <c r="BM119" s="433">
        <v>4.6822397962289241E-5</v>
      </c>
      <c r="BN119" s="451" t="s">
        <v>948</v>
      </c>
      <c r="BO119" s="434" t="s">
        <v>948</v>
      </c>
      <c r="BP119" s="434" t="s">
        <v>948</v>
      </c>
      <c r="BQ119" s="433" t="s">
        <v>948</v>
      </c>
      <c r="BR119" s="451" t="s">
        <v>948</v>
      </c>
      <c r="BS119" s="434" t="s">
        <v>948</v>
      </c>
      <c r="BT119" s="434" t="s">
        <v>948</v>
      </c>
      <c r="BU119" s="433" t="s">
        <v>948</v>
      </c>
      <c r="BV119" s="451">
        <v>46929.426942821745</v>
      </c>
      <c r="BW119" s="434">
        <v>46930.43190969991</v>
      </c>
      <c r="BX119" s="434">
        <v>1.0049668781648506</v>
      </c>
      <c r="BY119" s="433">
        <v>2.1414428933668642E-5</v>
      </c>
    </row>
    <row r="120" spans="1:77">
      <c r="A120" s="454" t="s">
        <v>847</v>
      </c>
      <c r="B120" s="451" t="s">
        <v>948</v>
      </c>
      <c r="C120" s="434" t="s">
        <v>948</v>
      </c>
      <c r="D120" s="434" t="s">
        <v>948</v>
      </c>
      <c r="E120" s="433" t="s">
        <v>948</v>
      </c>
      <c r="F120" s="451">
        <v>80000</v>
      </c>
      <c r="G120" s="434">
        <v>80000</v>
      </c>
      <c r="H120" s="434">
        <v>0</v>
      </c>
      <c r="I120" s="433">
        <v>0</v>
      </c>
      <c r="J120" s="451">
        <v>65197.599999999999</v>
      </c>
      <c r="K120" s="434">
        <v>65206.400000000001</v>
      </c>
      <c r="L120" s="434">
        <v>8.8000000000029104</v>
      </c>
      <c r="M120" s="433">
        <v>1.349742935323219E-4</v>
      </c>
      <c r="N120" s="451" t="s">
        <v>948</v>
      </c>
      <c r="O120" s="434" t="s">
        <v>948</v>
      </c>
      <c r="P120" s="434" t="s">
        <v>948</v>
      </c>
      <c r="Q120" s="433" t="s">
        <v>948</v>
      </c>
      <c r="R120" s="451" t="s">
        <v>948</v>
      </c>
      <c r="S120" s="434" t="s">
        <v>948</v>
      </c>
      <c r="T120" s="434" t="s">
        <v>948</v>
      </c>
      <c r="U120" s="433" t="s">
        <v>948</v>
      </c>
      <c r="V120" s="451" t="s">
        <v>948</v>
      </c>
      <c r="W120" s="434" t="s">
        <v>948</v>
      </c>
      <c r="X120" s="434" t="s">
        <v>948</v>
      </c>
      <c r="Y120" s="433" t="s">
        <v>948</v>
      </c>
      <c r="Z120" s="451">
        <v>24837.5</v>
      </c>
      <c r="AA120" s="434">
        <v>25137.5</v>
      </c>
      <c r="AB120" s="434">
        <v>300</v>
      </c>
      <c r="AC120" s="433">
        <v>1.2078510317060896E-2</v>
      </c>
      <c r="AD120" s="451" t="s">
        <v>948</v>
      </c>
      <c r="AE120" s="434" t="s">
        <v>948</v>
      </c>
      <c r="AF120" s="434" t="s">
        <v>948</v>
      </c>
      <c r="AG120" s="433" t="s">
        <v>948</v>
      </c>
      <c r="AH120" s="451">
        <v>62481</v>
      </c>
      <c r="AI120" s="434">
        <v>62481</v>
      </c>
      <c r="AJ120" s="434">
        <v>0</v>
      </c>
      <c r="AK120" s="433">
        <v>0</v>
      </c>
      <c r="AL120" s="451" t="s">
        <v>948</v>
      </c>
      <c r="AM120" s="434" t="s">
        <v>948</v>
      </c>
      <c r="AN120" s="434" t="s">
        <v>948</v>
      </c>
      <c r="AO120" s="433" t="s">
        <v>948</v>
      </c>
      <c r="AP120" s="451" t="s">
        <v>948</v>
      </c>
      <c r="AQ120" s="434" t="s">
        <v>948</v>
      </c>
      <c r="AR120" s="434" t="s">
        <v>948</v>
      </c>
      <c r="AS120" s="433" t="s">
        <v>948</v>
      </c>
      <c r="AT120" s="451" t="s">
        <v>948</v>
      </c>
      <c r="AU120" s="434" t="s">
        <v>948</v>
      </c>
      <c r="AV120" s="434" t="s">
        <v>948</v>
      </c>
      <c r="AW120" s="433" t="s">
        <v>948</v>
      </c>
      <c r="AX120" s="451" t="s">
        <v>948</v>
      </c>
      <c r="AY120" s="434" t="s">
        <v>948</v>
      </c>
      <c r="AZ120" s="434" t="s">
        <v>948</v>
      </c>
      <c r="BA120" s="433" t="s">
        <v>948</v>
      </c>
      <c r="BB120" s="451">
        <v>64022</v>
      </c>
      <c r="BC120" s="434">
        <v>64022</v>
      </c>
      <c r="BD120" s="434">
        <v>0</v>
      </c>
      <c r="BE120" s="433">
        <v>0</v>
      </c>
      <c r="BF120" s="451" t="s">
        <v>948</v>
      </c>
      <c r="BG120" s="434" t="s">
        <v>948</v>
      </c>
      <c r="BH120" s="434" t="s">
        <v>948</v>
      </c>
      <c r="BI120" s="433" t="s">
        <v>948</v>
      </c>
      <c r="BJ120" s="451">
        <v>26998.666666666668</v>
      </c>
      <c r="BK120" s="434">
        <v>27551.333333333332</v>
      </c>
      <c r="BL120" s="434">
        <v>552.66666666666424</v>
      </c>
      <c r="BM120" s="433">
        <v>2.0470146673909732E-2</v>
      </c>
      <c r="BN120" s="451" t="s">
        <v>948</v>
      </c>
      <c r="BO120" s="434" t="s">
        <v>948</v>
      </c>
      <c r="BP120" s="434" t="s">
        <v>948</v>
      </c>
      <c r="BQ120" s="433" t="s">
        <v>948</v>
      </c>
      <c r="BR120" s="451" t="s">
        <v>948</v>
      </c>
      <c r="BS120" s="434" t="s">
        <v>948</v>
      </c>
      <c r="BT120" s="434" t="s">
        <v>948</v>
      </c>
      <c r="BU120" s="433" t="s">
        <v>948</v>
      </c>
      <c r="BV120" s="451">
        <v>53922.794444444444</v>
      </c>
      <c r="BW120" s="434">
        <v>54066.37222222222</v>
      </c>
      <c r="BX120" s="434">
        <v>143.57777777777665</v>
      </c>
      <c r="BY120" s="433">
        <v>2.6626546205000914E-3</v>
      </c>
    </row>
    <row r="121" spans="1:77">
      <c r="A121" s="454" t="s">
        <v>848</v>
      </c>
      <c r="B121" s="451">
        <v>16754.384672070744</v>
      </c>
      <c r="C121" s="434">
        <v>16883.050847457627</v>
      </c>
      <c r="D121" s="434">
        <v>128.66617538688297</v>
      </c>
      <c r="E121" s="433">
        <v>7.6795524219619446E-3</v>
      </c>
      <c r="F121" s="451">
        <v>84975</v>
      </c>
      <c r="G121" s="434">
        <v>84975</v>
      </c>
      <c r="H121" s="434">
        <v>0</v>
      </c>
      <c r="I121" s="433">
        <v>0</v>
      </c>
      <c r="J121" s="451">
        <v>54484.444444444445</v>
      </c>
      <c r="K121" s="434">
        <v>54644.444444444445</v>
      </c>
      <c r="L121" s="434">
        <v>160</v>
      </c>
      <c r="M121" s="433">
        <v>2.9366179949424911E-3</v>
      </c>
      <c r="N121" s="451" t="s">
        <v>948</v>
      </c>
      <c r="O121" s="434" t="s">
        <v>948</v>
      </c>
      <c r="P121" s="434" t="s">
        <v>948</v>
      </c>
      <c r="Q121" s="433" t="s">
        <v>948</v>
      </c>
      <c r="R121" s="451">
        <v>57836.5</v>
      </c>
      <c r="S121" s="434">
        <v>57836.5</v>
      </c>
      <c r="T121" s="434">
        <v>0</v>
      </c>
      <c r="U121" s="433">
        <v>0</v>
      </c>
      <c r="V121" s="451">
        <v>43844</v>
      </c>
      <c r="W121" s="434">
        <v>43844</v>
      </c>
      <c r="X121" s="434">
        <v>0</v>
      </c>
      <c r="Y121" s="433">
        <v>0</v>
      </c>
      <c r="Z121" s="451">
        <v>24868.791500664011</v>
      </c>
      <c r="AA121" s="434">
        <v>25447.144754316068</v>
      </c>
      <c r="AB121" s="434">
        <v>578.3532536520579</v>
      </c>
      <c r="AC121" s="433">
        <v>2.3256186519421965E-2</v>
      </c>
      <c r="AD121" s="451">
        <v>26022.641509433961</v>
      </c>
      <c r="AE121" s="434">
        <v>26022.641509433961</v>
      </c>
      <c r="AF121" s="434">
        <v>0</v>
      </c>
      <c r="AG121" s="433">
        <v>0</v>
      </c>
      <c r="AH121" s="451">
        <v>93750</v>
      </c>
      <c r="AI121" s="434">
        <v>93750</v>
      </c>
      <c r="AJ121" s="434">
        <v>0</v>
      </c>
      <c r="AK121" s="433">
        <v>0</v>
      </c>
      <c r="AL121" s="451" t="s">
        <v>948</v>
      </c>
      <c r="AM121" s="434" t="s">
        <v>948</v>
      </c>
      <c r="AN121" s="434" t="s">
        <v>948</v>
      </c>
      <c r="AO121" s="433" t="s">
        <v>948</v>
      </c>
      <c r="AP121" s="451" t="s">
        <v>948</v>
      </c>
      <c r="AQ121" s="434" t="s">
        <v>948</v>
      </c>
      <c r="AR121" s="434" t="s">
        <v>948</v>
      </c>
      <c r="AS121" s="433" t="s">
        <v>948</v>
      </c>
      <c r="AT121" s="451">
        <v>74263</v>
      </c>
      <c r="AU121" s="434">
        <v>74264</v>
      </c>
      <c r="AV121" s="434">
        <v>1</v>
      </c>
      <c r="AW121" s="433">
        <v>1.3465655844767919E-5</v>
      </c>
      <c r="AX121" s="451" t="s">
        <v>948</v>
      </c>
      <c r="AY121" s="434" t="s">
        <v>948</v>
      </c>
      <c r="AZ121" s="434" t="s">
        <v>948</v>
      </c>
      <c r="BA121" s="433" t="s">
        <v>948</v>
      </c>
      <c r="BB121" s="451" t="s">
        <v>948</v>
      </c>
      <c r="BC121" s="434" t="s">
        <v>948</v>
      </c>
      <c r="BD121" s="434" t="s">
        <v>948</v>
      </c>
      <c r="BE121" s="433" t="s">
        <v>948</v>
      </c>
      <c r="BF121" s="451">
        <v>21080.799999999999</v>
      </c>
      <c r="BG121" s="434">
        <v>21423</v>
      </c>
      <c r="BH121" s="434">
        <v>342.20000000000073</v>
      </c>
      <c r="BI121" s="433">
        <v>1.6232780539638E-2</v>
      </c>
      <c r="BJ121" s="451">
        <v>28697.666666666668</v>
      </c>
      <c r="BK121" s="434">
        <v>29026.333333333332</v>
      </c>
      <c r="BL121" s="434">
        <v>328.66666666666424</v>
      </c>
      <c r="BM121" s="433">
        <v>1.1452731348657761E-2</v>
      </c>
      <c r="BN121" s="451">
        <v>13632.428571428571</v>
      </c>
      <c r="BO121" s="434">
        <v>13892.857142857143</v>
      </c>
      <c r="BP121" s="434">
        <v>260.42857142857247</v>
      </c>
      <c r="BQ121" s="433">
        <v>1.910360799354488E-2</v>
      </c>
      <c r="BR121" s="451" t="s">
        <v>948</v>
      </c>
      <c r="BS121" s="434" t="s">
        <v>948</v>
      </c>
      <c r="BT121" s="434" t="s">
        <v>948</v>
      </c>
      <c r="BU121" s="433" t="s">
        <v>948</v>
      </c>
      <c r="BV121" s="451">
        <v>45017.471447059033</v>
      </c>
      <c r="BW121" s="434">
        <v>45167.414335986883</v>
      </c>
      <c r="BX121" s="434">
        <v>149.94288892784971</v>
      </c>
      <c r="BY121" s="433">
        <v>3.3307710119655199E-3</v>
      </c>
    </row>
    <row r="122" spans="1:77">
      <c r="A122" s="454" t="s">
        <v>849</v>
      </c>
      <c r="B122" s="451">
        <v>15809.358490566035</v>
      </c>
      <c r="C122" s="434">
        <v>16283.639289678133</v>
      </c>
      <c r="D122" s="434">
        <v>474.28079911209716</v>
      </c>
      <c r="E122" s="433">
        <v>3.0000002808154177E-2</v>
      </c>
      <c r="F122" s="451">
        <v>85002.568181818177</v>
      </c>
      <c r="G122" s="434">
        <v>87552.645454545447</v>
      </c>
      <c r="H122" s="434">
        <v>2550.0772727272706</v>
      </c>
      <c r="I122" s="433">
        <v>3.0000002673715984E-2</v>
      </c>
      <c r="J122" s="451">
        <v>65649.919999999998</v>
      </c>
      <c r="K122" s="434">
        <v>67619.415999999997</v>
      </c>
      <c r="L122" s="434">
        <v>1969.4959999999992</v>
      </c>
      <c r="M122" s="433">
        <v>2.9999975628302353E-2</v>
      </c>
      <c r="N122" s="451">
        <v>53527.062857142861</v>
      </c>
      <c r="O122" s="434">
        <v>55132.874285714286</v>
      </c>
      <c r="P122" s="434">
        <v>1605.8114285714255</v>
      </c>
      <c r="Q122" s="433">
        <v>2.9999991459593783E-2</v>
      </c>
      <c r="R122" s="451">
        <v>54171.547200000001</v>
      </c>
      <c r="S122" s="434">
        <v>55796.693600000006</v>
      </c>
      <c r="T122" s="434">
        <v>1625.1464000000051</v>
      </c>
      <c r="U122" s="433">
        <v>2.9999999704642091E-2</v>
      </c>
      <c r="V122" s="451">
        <v>49013.148571428566</v>
      </c>
      <c r="W122" s="434">
        <v>50483.542857142857</v>
      </c>
      <c r="X122" s="434">
        <v>1470.3942857142902</v>
      </c>
      <c r="Y122" s="433">
        <v>2.9999996502396362E-2</v>
      </c>
      <c r="Z122" s="451">
        <v>25618.010973936896</v>
      </c>
      <c r="AA122" s="434">
        <v>26386.551440329218</v>
      </c>
      <c r="AB122" s="434">
        <v>768.54046639232183</v>
      </c>
      <c r="AC122" s="433">
        <v>3.0000005354600522E-2</v>
      </c>
      <c r="AD122" s="451" t="s">
        <v>948</v>
      </c>
      <c r="AE122" s="434" t="s">
        <v>948</v>
      </c>
      <c r="AF122" s="434" t="s">
        <v>948</v>
      </c>
      <c r="AG122" s="433" t="s">
        <v>948</v>
      </c>
      <c r="AH122" s="451">
        <v>60253.844426623902</v>
      </c>
      <c r="AI122" s="434">
        <v>62061.458700882104</v>
      </c>
      <c r="AJ122" s="434">
        <v>1807.6142742582015</v>
      </c>
      <c r="AK122" s="433">
        <v>2.999998243198379E-2</v>
      </c>
      <c r="AL122" s="451">
        <v>16830.96632996633</v>
      </c>
      <c r="AM122" s="434">
        <v>17335.895622895623</v>
      </c>
      <c r="AN122" s="434">
        <v>504.9292929292933</v>
      </c>
      <c r="AO122" s="433">
        <v>3.0000018004331865E-2</v>
      </c>
      <c r="AP122" s="451">
        <v>44159.275539568349</v>
      </c>
      <c r="AQ122" s="434">
        <v>45484.053956834527</v>
      </c>
      <c r="AR122" s="434">
        <v>1324.7784172661777</v>
      </c>
      <c r="AS122" s="433">
        <v>3.0000003421232015E-2</v>
      </c>
      <c r="AT122" s="451">
        <v>90825</v>
      </c>
      <c r="AU122" s="434">
        <v>93549.75</v>
      </c>
      <c r="AV122" s="434">
        <v>2724.75</v>
      </c>
      <c r="AW122" s="433">
        <v>0.03</v>
      </c>
      <c r="AX122" s="451">
        <v>67458.138333333336</v>
      </c>
      <c r="AY122" s="434">
        <v>69481.881666666668</v>
      </c>
      <c r="AZ122" s="434">
        <v>2023.743333333332</v>
      </c>
      <c r="BA122" s="433">
        <v>2.9999987893726564E-2</v>
      </c>
      <c r="BB122" s="451">
        <v>111650</v>
      </c>
      <c r="BC122" s="434">
        <v>114999.5</v>
      </c>
      <c r="BD122" s="434">
        <v>3349.5</v>
      </c>
      <c r="BE122" s="433">
        <v>0.03</v>
      </c>
      <c r="BF122" s="451">
        <v>33512.371063829793</v>
      </c>
      <c r="BG122" s="434">
        <v>34517.657021276602</v>
      </c>
      <c r="BH122" s="434">
        <v>1005.2859574468093</v>
      </c>
      <c r="BI122" s="433">
        <v>2.9997458417134311E-2</v>
      </c>
      <c r="BJ122" s="451">
        <v>31415.818095238094</v>
      </c>
      <c r="BK122" s="434">
        <v>32358.292761904762</v>
      </c>
      <c r="BL122" s="434">
        <v>942.47466666666878</v>
      </c>
      <c r="BM122" s="433">
        <v>3.0000003940993215E-2</v>
      </c>
      <c r="BN122" s="451">
        <v>7084.7935483870961</v>
      </c>
      <c r="BO122" s="434">
        <v>7297.3380645161287</v>
      </c>
      <c r="BP122" s="434">
        <v>212.54451612903267</v>
      </c>
      <c r="BQ122" s="433">
        <v>3.0000100169103722E-2</v>
      </c>
      <c r="BR122" s="451">
        <v>46212.32</v>
      </c>
      <c r="BS122" s="434">
        <v>47598.69</v>
      </c>
      <c r="BT122" s="434">
        <v>1386.3700000000026</v>
      </c>
      <c r="BU122" s="433">
        <v>3.0000008655700527E-2</v>
      </c>
      <c r="BV122" s="451">
        <v>50482.008447755252</v>
      </c>
      <c r="BW122" s="434">
        <v>51996.463571905093</v>
      </c>
      <c r="BX122" s="434">
        <v>1514.4551241498411</v>
      </c>
      <c r="BY122" s="433">
        <v>2.999989839384418E-2</v>
      </c>
    </row>
    <row r="123" spans="1:77">
      <c r="A123" s="454" t="s">
        <v>850</v>
      </c>
      <c r="B123" s="451">
        <v>16452.066265060243</v>
      </c>
      <c r="C123" s="434">
        <v>16781.107590361444</v>
      </c>
      <c r="D123" s="434">
        <v>329.04132530120114</v>
      </c>
      <c r="E123" s="433">
        <v>1.9999999999999775E-2</v>
      </c>
      <c r="F123" s="451">
        <v>68716.241379310348</v>
      </c>
      <c r="G123" s="434">
        <v>70482.758620689652</v>
      </c>
      <c r="H123" s="434">
        <v>1766.5172413793043</v>
      </c>
      <c r="I123" s="433">
        <v>2.570741946766579E-2</v>
      </c>
      <c r="J123" s="451">
        <v>76603.857142857145</v>
      </c>
      <c r="K123" s="434">
        <v>77857.142857142855</v>
      </c>
      <c r="L123" s="434">
        <v>1253.2857142857101</v>
      </c>
      <c r="M123" s="433">
        <v>1.6360608473650097E-2</v>
      </c>
      <c r="N123" s="451" t="s">
        <v>948</v>
      </c>
      <c r="O123" s="434" t="s">
        <v>948</v>
      </c>
      <c r="P123" s="434" t="s">
        <v>948</v>
      </c>
      <c r="Q123" s="433" t="s">
        <v>948</v>
      </c>
      <c r="R123" s="451">
        <v>52898.001428571428</v>
      </c>
      <c r="S123" s="434">
        <v>53955.961428571427</v>
      </c>
      <c r="T123" s="434">
        <v>1057.9599999999991</v>
      </c>
      <c r="U123" s="433">
        <v>1.9999999459876957E-2</v>
      </c>
      <c r="V123" s="451">
        <v>45395.14428571429</v>
      </c>
      <c r="W123" s="434">
        <v>46303.047142857147</v>
      </c>
      <c r="X123" s="434">
        <v>907.9028571428571</v>
      </c>
      <c r="Y123" s="433">
        <v>1.9999999370606061E-2</v>
      </c>
      <c r="Z123" s="451">
        <v>32583.216216216217</v>
      </c>
      <c r="AA123" s="434">
        <v>33179.16216216216</v>
      </c>
      <c r="AB123" s="434">
        <v>595.94594594594309</v>
      </c>
      <c r="AC123" s="433">
        <v>1.8289966895574571E-2</v>
      </c>
      <c r="AD123" s="451" t="s">
        <v>948</v>
      </c>
      <c r="AE123" s="434" t="s">
        <v>948</v>
      </c>
      <c r="AF123" s="434" t="s">
        <v>948</v>
      </c>
      <c r="AG123" s="433" t="s">
        <v>948</v>
      </c>
      <c r="AH123" s="451">
        <v>65919.34</v>
      </c>
      <c r="AI123" s="434">
        <v>66423.555555555562</v>
      </c>
      <c r="AJ123" s="434">
        <v>504.21555555556552</v>
      </c>
      <c r="AK123" s="433">
        <v>7.6489776074148428E-3</v>
      </c>
      <c r="AL123" s="451">
        <v>47630.333333333336</v>
      </c>
      <c r="AM123" s="434">
        <v>48582.666666666664</v>
      </c>
      <c r="AN123" s="434">
        <v>952.33333333332848</v>
      </c>
      <c r="AO123" s="433">
        <v>1.9994261360057563E-2</v>
      </c>
      <c r="AP123" s="451">
        <v>37907</v>
      </c>
      <c r="AQ123" s="434">
        <v>38665</v>
      </c>
      <c r="AR123" s="434">
        <v>758</v>
      </c>
      <c r="AS123" s="433">
        <v>1.9996306750732055E-2</v>
      </c>
      <c r="AT123" s="451">
        <v>98487</v>
      </c>
      <c r="AU123" s="434">
        <v>100000</v>
      </c>
      <c r="AV123" s="434">
        <v>1513</v>
      </c>
      <c r="AW123" s="433">
        <v>1.5362433620680902E-2</v>
      </c>
      <c r="AX123" s="451">
        <v>74863.571428571435</v>
      </c>
      <c r="AY123" s="434">
        <v>75175.231428571424</v>
      </c>
      <c r="AZ123" s="434">
        <v>311.65999999998894</v>
      </c>
      <c r="BA123" s="433">
        <v>4.1630394336362765E-3</v>
      </c>
      <c r="BB123" s="451">
        <v>98487</v>
      </c>
      <c r="BC123" s="434">
        <v>100000</v>
      </c>
      <c r="BD123" s="434">
        <v>1513</v>
      </c>
      <c r="BE123" s="433">
        <v>1.5362433620680902E-2</v>
      </c>
      <c r="BF123" s="451">
        <v>41499.485714285714</v>
      </c>
      <c r="BG123" s="434">
        <v>42340.925714285717</v>
      </c>
      <c r="BH123" s="434">
        <v>841.44000000000233</v>
      </c>
      <c r="BI123" s="433">
        <v>2.0275913918382522E-2</v>
      </c>
      <c r="BJ123" s="451">
        <v>27269.522727272728</v>
      </c>
      <c r="BK123" s="434">
        <v>27814.928295454545</v>
      </c>
      <c r="BL123" s="434">
        <v>545.40556818181722</v>
      </c>
      <c r="BM123" s="433">
        <v>2.0000554231788866E-2</v>
      </c>
      <c r="BN123" s="451">
        <v>46875.666666666664</v>
      </c>
      <c r="BO123" s="434">
        <v>47223.333333333336</v>
      </c>
      <c r="BP123" s="434">
        <v>347.66666666667152</v>
      </c>
      <c r="BQ123" s="433">
        <v>7.416783405747222E-3</v>
      </c>
      <c r="BR123" s="451" t="s">
        <v>948</v>
      </c>
      <c r="BS123" s="434" t="s">
        <v>948</v>
      </c>
      <c r="BT123" s="434" t="s">
        <v>948</v>
      </c>
      <c r="BU123" s="433" t="s">
        <v>948</v>
      </c>
      <c r="BV123" s="451">
        <v>55439.163105857304</v>
      </c>
      <c r="BW123" s="434">
        <v>56318.988053043468</v>
      </c>
      <c r="BX123" s="434">
        <v>879.82494718616363</v>
      </c>
      <c r="BY123" s="433">
        <v>1.5870097921683951E-2</v>
      </c>
    </row>
    <row r="124" spans="1:77">
      <c r="A124" s="454" t="s">
        <v>851</v>
      </c>
      <c r="B124" s="451">
        <v>14120.5</v>
      </c>
      <c r="C124" s="434">
        <v>14149.25</v>
      </c>
      <c r="D124" s="434">
        <v>28.75</v>
      </c>
      <c r="E124" s="433">
        <v>2.036046882192557E-3</v>
      </c>
      <c r="F124" s="451">
        <v>78163.666666666672</v>
      </c>
      <c r="G124" s="434">
        <v>78163.666666666672</v>
      </c>
      <c r="H124" s="434">
        <v>0</v>
      </c>
      <c r="I124" s="433">
        <v>0</v>
      </c>
      <c r="J124" s="451">
        <v>56242</v>
      </c>
      <c r="K124" s="434">
        <v>56242</v>
      </c>
      <c r="L124" s="434">
        <v>0</v>
      </c>
      <c r="M124" s="433">
        <v>0</v>
      </c>
      <c r="N124" s="451" t="s">
        <v>948</v>
      </c>
      <c r="O124" s="434" t="s">
        <v>948</v>
      </c>
      <c r="P124" s="434" t="s">
        <v>948</v>
      </c>
      <c r="Q124" s="433" t="s">
        <v>948</v>
      </c>
      <c r="R124" s="451">
        <v>51900.333333333336</v>
      </c>
      <c r="S124" s="434">
        <v>51900.333333333336</v>
      </c>
      <c r="T124" s="434">
        <v>0</v>
      </c>
      <c r="U124" s="433">
        <v>0</v>
      </c>
      <c r="V124" s="451" t="s">
        <v>948</v>
      </c>
      <c r="W124" s="434" t="s">
        <v>948</v>
      </c>
      <c r="X124" s="434" t="s">
        <v>948</v>
      </c>
      <c r="Y124" s="433" t="s">
        <v>948</v>
      </c>
      <c r="Z124" s="451">
        <v>27721.75</v>
      </c>
      <c r="AA124" s="434">
        <v>27721.75</v>
      </c>
      <c r="AB124" s="434">
        <v>0</v>
      </c>
      <c r="AC124" s="433">
        <v>0</v>
      </c>
      <c r="AD124" s="451" t="s">
        <v>948</v>
      </c>
      <c r="AE124" s="434" t="s">
        <v>948</v>
      </c>
      <c r="AF124" s="434" t="s">
        <v>948</v>
      </c>
      <c r="AG124" s="433" t="s">
        <v>948</v>
      </c>
      <c r="AH124" s="451" t="s">
        <v>948</v>
      </c>
      <c r="AI124" s="434" t="s">
        <v>948</v>
      </c>
      <c r="AJ124" s="434" t="s">
        <v>948</v>
      </c>
      <c r="AK124" s="433" t="s">
        <v>948</v>
      </c>
      <c r="AL124" s="451" t="s">
        <v>948</v>
      </c>
      <c r="AM124" s="434" t="s">
        <v>948</v>
      </c>
      <c r="AN124" s="434" t="s">
        <v>948</v>
      </c>
      <c r="AO124" s="433" t="s">
        <v>948</v>
      </c>
      <c r="AP124" s="451">
        <v>52504</v>
      </c>
      <c r="AQ124" s="434">
        <v>52504</v>
      </c>
      <c r="AR124" s="434">
        <v>0</v>
      </c>
      <c r="AS124" s="433">
        <v>0</v>
      </c>
      <c r="AT124" s="451" t="s">
        <v>948</v>
      </c>
      <c r="AU124" s="434" t="s">
        <v>948</v>
      </c>
      <c r="AV124" s="434" t="s">
        <v>948</v>
      </c>
      <c r="AW124" s="433" t="s">
        <v>948</v>
      </c>
      <c r="AX124" s="451" t="s">
        <v>948</v>
      </c>
      <c r="AY124" s="434" t="s">
        <v>948</v>
      </c>
      <c r="AZ124" s="434" t="s">
        <v>948</v>
      </c>
      <c r="BA124" s="433" t="s">
        <v>948</v>
      </c>
      <c r="BB124" s="451">
        <v>65000</v>
      </c>
      <c r="BC124" s="434">
        <v>65000</v>
      </c>
      <c r="BD124" s="434">
        <v>0</v>
      </c>
      <c r="BE124" s="433">
        <v>0</v>
      </c>
      <c r="BF124" s="451">
        <v>29121</v>
      </c>
      <c r="BG124" s="434">
        <v>29121</v>
      </c>
      <c r="BH124" s="434">
        <v>0</v>
      </c>
      <c r="BI124" s="433">
        <v>0</v>
      </c>
      <c r="BJ124" s="451">
        <v>34071.800000000003</v>
      </c>
      <c r="BK124" s="434">
        <v>34071.800000000003</v>
      </c>
      <c r="BL124" s="434">
        <v>0</v>
      </c>
      <c r="BM124" s="433">
        <v>0</v>
      </c>
      <c r="BN124" s="451" t="s">
        <v>948</v>
      </c>
      <c r="BO124" s="434" t="s">
        <v>948</v>
      </c>
      <c r="BP124" s="434" t="s">
        <v>948</v>
      </c>
      <c r="BQ124" s="433" t="s">
        <v>948</v>
      </c>
      <c r="BR124" s="451" t="s">
        <v>948</v>
      </c>
      <c r="BS124" s="434" t="s">
        <v>948</v>
      </c>
      <c r="BT124" s="434" t="s">
        <v>948</v>
      </c>
      <c r="BU124" s="433" t="s">
        <v>948</v>
      </c>
      <c r="BV124" s="451">
        <v>45427.227777777778</v>
      </c>
      <c r="BW124" s="434">
        <v>45430.422222222223</v>
      </c>
      <c r="BX124" s="434">
        <v>3.1944444444452529</v>
      </c>
      <c r="BY124" s="433">
        <v>7.0320039340105193E-5</v>
      </c>
    </row>
    <row r="125" spans="1:77">
      <c r="A125" s="454" t="s">
        <v>852</v>
      </c>
      <c r="B125" s="451">
        <v>15873.623529411765</v>
      </c>
      <c r="C125" s="434">
        <v>16218.129411764707</v>
      </c>
      <c r="D125" s="434">
        <v>344.50588235294163</v>
      </c>
      <c r="E125" s="433">
        <v>2.1703039744807914E-2</v>
      </c>
      <c r="F125" s="451">
        <v>83969.153846153844</v>
      </c>
      <c r="G125" s="434">
        <v>83969.153846153844</v>
      </c>
      <c r="H125" s="434">
        <v>0</v>
      </c>
      <c r="I125" s="433">
        <v>0</v>
      </c>
      <c r="J125" s="451">
        <v>74960</v>
      </c>
      <c r="K125" s="434">
        <v>74967.5</v>
      </c>
      <c r="L125" s="434">
        <v>7.5</v>
      </c>
      <c r="M125" s="433">
        <v>1.0005336179295624E-4</v>
      </c>
      <c r="N125" s="451">
        <v>73588</v>
      </c>
      <c r="O125" s="434">
        <v>73588</v>
      </c>
      <c r="P125" s="434">
        <v>0</v>
      </c>
      <c r="Q125" s="433">
        <v>0</v>
      </c>
      <c r="R125" s="451">
        <v>53440</v>
      </c>
      <c r="S125" s="434">
        <v>53651.111111111109</v>
      </c>
      <c r="T125" s="434">
        <v>211.11111111110949</v>
      </c>
      <c r="U125" s="433">
        <v>3.9504324683965102E-3</v>
      </c>
      <c r="V125" s="451">
        <v>45450.333333333336</v>
      </c>
      <c r="W125" s="434">
        <v>45701</v>
      </c>
      <c r="X125" s="434">
        <v>250.66666666666424</v>
      </c>
      <c r="Y125" s="433">
        <v>5.515177739803835E-3</v>
      </c>
      <c r="Z125" s="451">
        <v>27476.444444444445</v>
      </c>
      <c r="AA125" s="434">
        <v>27957.222222222223</v>
      </c>
      <c r="AB125" s="434">
        <v>480.77777777777737</v>
      </c>
      <c r="AC125" s="433">
        <v>1.7497816311345459E-2</v>
      </c>
      <c r="AD125" s="451" t="s">
        <v>948</v>
      </c>
      <c r="AE125" s="434" t="s">
        <v>948</v>
      </c>
      <c r="AF125" s="434" t="s">
        <v>948</v>
      </c>
      <c r="AG125" s="433" t="s">
        <v>948</v>
      </c>
      <c r="AH125" s="451">
        <v>59238.3</v>
      </c>
      <c r="AI125" s="434">
        <v>59772.9</v>
      </c>
      <c r="AJ125" s="434">
        <v>534.59999999999854</v>
      </c>
      <c r="AK125" s="433">
        <v>9.0245668764971053E-3</v>
      </c>
      <c r="AL125" s="451" t="s">
        <v>948</v>
      </c>
      <c r="AM125" s="434" t="s">
        <v>948</v>
      </c>
      <c r="AN125" s="434" t="s">
        <v>948</v>
      </c>
      <c r="AO125" s="433" t="s">
        <v>948</v>
      </c>
      <c r="AP125" s="451">
        <v>56652.166666666664</v>
      </c>
      <c r="AQ125" s="434">
        <v>57031</v>
      </c>
      <c r="AR125" s="434">
        <v>378.83333333333576</v>
      </c>
      <c r="AS125" s="433">
        <v>6.6870052042729009E-3</v>
      </c>
      <c r="AT125" s="451">
        <v>101420</v>
      </c>
      <c r="AU125" s="434">
        <v>101420</v>
      </c>
      <c r="AV125" s="434">
        <v>0</v>
      </c>
      <c r="AW125" s="433">
        <v>0</v>
      </c>
      <c r="AX125" s="451" t="s">
        <v>948</v>
      </c>
      <c r="AY125" s="434" t="s">
        <v>948</v>
      </c>
      <c r="AZ125" s="434" t="s">
        <v>948</v>
      </c>
      <c r="BA125" s="433" t="s">
        <v>948</v>
      </c>
      <c r="BB125" s="451">
        <v>85000</v>
      </c>
      <c r="BC125" s="434">
        <v>85000</v>
      </c>
      <c r="BD125" s="434">
        <v>0</v>
      </c>
      <c r="BE125" s="433">
        <v>0</v>
      </c>
      <c r="BF125" s="451">
        <v>42303.199999999997</v>
      </c>
      <c r="BG125" s="434">
        <v>42938.2</v>
      </c>
      <c r="BH125" s="434">
        <v>635</v>
      </c>
      <c r="BI125" s="433">
        <v>1.5010684770892038E-2</v>
      </c>
      <c r="BJ125" s="451">
        <v>28373.974358974359</v>
      </c>
      <c r="BK125" s="434">
        <v>29158.641025641027</v>
      </c>
      <c r="BL125" s="434">
        <v>784.66666666666788</v>
      </c>
      <c r="BM125" s="433">
        <v>2.7654450403719593E-2</v>
      </c>
      <c r="BN125" s="451">
        <v>44177.5</v>
      </c>
      <c r="BO125" s="434">
        <v>44880</v>
      </c>
      <c r="BP125" s="434">
        <v>702.5</v>
      </c>
      <c r="BQ125" s="433">
        <v>1.5901759945673704E-2</v>
      </c>
      <c r="BR125" s="451" t="s">
        <v>948</v>
      </c>
      <c r="BS125" s="434" t="s">
        <v>948</v>
      </c>
      <c r="BT125" s="434" t="s">
        <v>948</v>
      </c>
      <c r="BU125" s="433" t="s">
        <v>948</v>
      </c>
      <c r="BV125" s="451">
        <v>56565.906869927458</v>
      </c>
      <c r="BW125" s="434">
        <v>56875.20411549235</v>
      </c>
      <c r="BX125" s="434">
        <v>309.29724556489236</v>
      </c>
      <c r="BY125" s="433">
        <v>5.4679092527609822E-3</v>
      </c>
    </row>
    <row r="126" spans="1:77">
      <c r="A126" s="454" t="s">
        <v>853</v>
      </c>
      <c r="B126" s="451">
        <v>31212</v>
      </c>
      <c r="C126" s="434">
        <v>31212</v>
      </c>
      <c r="D126" s="434">
        <v>0</v>
      </c>
      <c r="E126" s="433">
        <v>0</v>
      </c>
      <c r="F126" s="451">
        <v>81600</v>
      </c>
      <c r="G126" s="434">
        <v>81600</v>
      </c>
      <c r="H126" s="434">
        <v>0</v>
      </c>
      <c r="I126" s="433">
        <v>0</v>
      </c>
      <c r="J126" s="451">
        <v>53550</v>
      </c>
      <c r="K126" s="434">
        <v>53550</v>
      </c>
      <c r="L126" s="434">
        <v>0</v>
      </c>
      <c r="M126" s="433">
        <v>0</v>
      </c>
      <c r="N126" s="451">
        <v>42865</v>
      </c>
      <c r="O126" s="434">
        <v>42865</v>
      </c>
      <c r="P126" s="434">
        <v>0</v>
      </c>
      <c r="Q126" s="433">
        <v>0</v>
      </c>
      <c r="R126" s="451">
        <v>54138</v>
      </c>
      <c r="S126" s="434">
        <v>54138</v>
      </c>
      <c r="T126" s="434">
        <v>0</v>
      </c>
      <c r="U126" s="433">
        <v>0</v>
      </c>
      <c r="V126" s="451">
        <v>69244</v>
      </c>
      <c r="W126" s="434">
        <v>69244</v>
      </c>
      <c r="X126" s="434">
        <v>0</v>
      </c>
      <c r="Y126" s="433">
        <v>0</v>
      </c>
      <c r="Z126" s="451">
        <v>24797</v>
      </c>
      <c r="AA126" s="434">
        <v>24797</v>
      </c>
      <c r="AB126" s="434">
        <v>0</v>
      </c>
      <c r="AC126" s="433">
        <v>0</v>
      </c>
      <c r="AD126" s="451" t="s">
        <v>948</v>
      </c>
      <c r="AE126" s="434" t="s">
        <v>948</v>
      </c>
      <c r="AF126" s="434" t="s">
        <v>948</v>
      </c>
      <c r="AG126" s="433" t="s">
        <v>948</v>
      </c>
      <c r="AH126" s="451" t="s">
        <v>948</v>
      </c>
      <c r="AI126" s="434" t="s">
        <v>948</v>
      </c>
      <c r="AJ126" s="434" t="s">
        <v>948</v>
      </c>
      <c r="AK126" s="433" t="s">
        <v>948</v>
      </c>
      <c r="AL126" s="451" t="s">
        <v>948</v>
      </c>
      <c r="AM126" s="434" t="s">
        <v>948</v>
      </c>
      <c r="AN126" s="434" t="s">
        <v>948</v>
      </c>
      <c r="AO126" s="433" t="s">
        <v>948</v>
      </c>
      <c r="AP126" s="451" t="s">
        <v>948</v>
      </c>
      <c r="AQ126" s="434" t="s">
        <v>948</v>
      </c>
      <c r="AR126" s="434" t="s">
        <v>948</v>
      </c>
      <c r="AS126" s="433" t="s">
        <v>948</v>
      </c>
      <c r="AT126" s="451">
        <v>32648</v>
      </c>
      <c r="AU126" s="434">
        <v>32648</v>
      </c>
      <c r="AV126" s="434">
        <v>0</v>
      </c>
      <c r="AW126" s="433">
        <v>0</v>
      </c>
      <c r="AX126" s="451">
        <v>39660</v>
      </c>
      <c r="AY126" s="434">
        <v>39660</v>
      </c>
      <c r="AZ126" s="434">
        <v>0</v>
      </c>
      <c r="BA126" s="433">
        <v>0</v>
      </c>
      <c r="BB126" s="451">
        <v>81600</v>
      </c>
      <c r="BC126" s="434">
        <v>81600</v>
      </c>
      <c r="BD126" s="434">
        <v>0</v>
      </c>
      <c r="BE126" s="433">
        <v>0</v>
      </c>
      <c r="BF126" s="451">
        <v>28800</v>
      </c>
      <c r="BG126" s="434">
        <v>28800</v>
      </c>
      <c r="BH126" s="434">
        <v>0</v>
      </c>
      <c r="BI126" s="433">
        <v>0</v>
      </c>
      <c r="BJ126" s="451">
        <v>19163.142857142859</v>
      </c>
      <c r="BK126" s="434">
        <v>19163.142857142859</v>
      </c>
      <c r="BL126" s="434">
        <v>0</v>
      </c>
      <c r="BM126" s="433">
        <v>0</v>
      </c>
      <c r="BN126" s="451" t="s">
        <v>948</v>
      </c>
      <c r="BO126" s="434" t="s">
        <v>948</v>
      </c>
      <c r="BP126" s="434" t="s">
        <v>948</v>
      </c>
      <c r="BQ126" s="433" t="s">
        <v>948</v>
      </c>
      <c r="BR126" s="451" t="s">
        <v>948</v>
      </c>
      <c r="BS126" s="434" t="s">
        <v>948</v>
      </c>
      <c r="BT126" s="434" t="s">
        <v>948</v>
      </c>
      <c r="BU126" s="433" t="s">
        <v>948</v>
      </c>
      <c r="BV126" s="451">
        <v>46606.428571428572</v>
      </c>
      <c r="BW126" s="434">
        <v>46606.428571428572</v>
      </c>
      <c r="BX126" s="434">
        <v>0</v>
      </c>
      <c r="BY126" s="433">
        <v>0</v>
      </c>
    </row>
    <row r="127" spans="1:77">
      <c r="A127" s="454" t="s">
        <v>854</v>
      </c>
      <c r="B127" s="451" t="s">
        <v>948</v>
      </c>
      <c r="C127" s="434" t="s">
        <v>948</v>
      </c>
      <c r="D127" s="434" t="s">
        <v>948</v>
      </c>
      <c r="E127" s="433" t="s">
        <v>948</v>
      </c>
      <c r="F127" s="451" t="s">
        <v>948</v>
      </c>
      <c r="G127" s="434" t="s">
        <v>948</v>
      </c>
      <c r="H127" s="434" t="s">
        <v>948</v>
      </c>
      <c r="I127" s="433" t="s">
        <v>948</v>
      </c>
      <c r="J127" s="451">
        <v>50289</v>
      </c>
      <c r="K127" s="434">
        <v>53607</v>
      </c>
      <c r="L127" s="434">
        <v>3318</v>
      </c>
      <c r="M127" s="433">
        <v>6.5978643440911533E-2</v>
      </c>
      <c r="N127" s="451" t="s">
        <v>948</v>
      </c>
      <c r="O127" s="434" t="s">
        <v>948</v>
      </c>
      <c r="P127" s="434" t="s">
        <v>948</v>
      </c>
      <c r="Q127" s="433" t="s">
        <v>948</v>
      </c>
      <c r="R127" s="451">
        <v>76333</v>
      </c>
      <c r="S127" s="434">
        <v>77463</v>
      </c>
      <c r="T127" s="434">
        <v>1130</v>
      </c>
      <c r="U127" s="433">
        <v>1.4803558094140148E-2</v>
      </c>
      <c r="V127" s="451" t="s">
        <v>948</v>
      </c>
      <c r="W127" s="434" t="s">
        <v>948</v>
      </c>
      <c r="X127" s="434" t="s">
        <v>948</v>
      </c>
      <c r="Y127" s="433" t="s">
        <v>948</v>
      </c>
      <c r="Z127" s="451">
        <v>37361.599999999999</v>
      </c>
      <c r="AA127" s="434">
        <v>37724.26666666667</v>
      </c>
      <c r="AB127" s="434">
        <v>362.66666666667152</v>
      </c>
      <c r="AC127" s="433">
        <v>9.7069361768947673E-3</v>
      </c>
      <c r="AD127" s="451" t="s">
        <v>948</v>
      </c>
      <c r="AE127" s="434" t="s">
        <v>948</v>
      </c>
      <c r="AF127" s="434" t="s">
        <v>948</v>
      </c>
      <c r="AG127" s="433" t="s">
        <v>948</v>
      </c>
      <c r="AH127" s="451" t="s">
        <v>948</v>
      </c>
      <c r="AI127" s="434" t="s">
        <v>948</v>
      </c>
      <c r="AJ127" s="434" t="s">
        <v>948</v>
      </c>
      <c r="AK127" s="433" t="s">
        <v>948</v>
      </c>
      <c r="AL127" s="451" t="s">
        <v>948</v>
      </c>
      <c r="AM127" s="434" t="s">
        <v>948</v>
      </c>
      <c r="AN127" s="434" t="s">
        <v>948</v>
      </c>
      <c r="AO127" s="433" t="s">
        <v>948</v>
      </c>
      <c r="AP127" s="451" t="s">
        <v>948</v>
      </c>
      <c r="AQ127" s="434" t="s">
        <v>948</v>
      </c>
      <c r="AR127" s="434" t="s">
        <v>948</v>
      </c>
      <c r="AS127" s="433" t="s">
        <v>948</v>
      </c>
      <c r="AT127" s="451" t="s">
        <v>948</v>
      </c>
      <c r="AU127" s="434" t="s">
        <v>948</v>
      </c>
      <c r="AV127" s="434" t="s">
        <v>948</v>
      </c>
      <c r="AW127" s="433" t="s">
        <v>948</v>
      </c>
      <c r="AX127" s="451" t="s">
        <v>948</v>
      </c>
      <c r="AY127" s="434" t="s">
        <v>948</v>
      </c>
      <c r="AZ127" s="434" t="s">
        <v>948</v>
      </c>
      <c r="BA127" s="433" t="s">
        <v>948</v>
      </c>
      <c r="BB127" s="451">
        <v>76918</v>
      </c>
      <c r="BC127" s="434">
        <v>77687</v>
      </c>
      <c r="BD127" s="434">
        <v>769</v>
      </c>
      <c r="BE127" s="433">
        <v>9.9976598455498063E-3</v>
      </c>
      <c r="BF127" s="451">
        <v>37856</v>
      </c>
      <c r="BG127" s="434">
        <v>38234.666666666664</v>
      </c>
      <c r="BH127" s="434">
        <v>378.66666666666424</v>
      </c>
      <c r="BI127" s="433">
        <v>1.0002817695125323E-2</v>
      </c>
      <c r="BJ127" s="451" t="s">
        <v>948</v>
      </c>
      <c r="BK127" s="434" t="s">
        <v>948</v>
      </c>
      <c r="BL127" s="434" t="s">
        <v>948</v>
      </c>
      <c r="BM127" s="433" t="s">
        <v>948</v>
      </c>
      <c r="BN127" s="451" t="s">
        <v>948</v>
      </c>
      <c r="BO127" s="434" t="s">
        <v>948</v>
      </c>
      <c r="BP127" s="434" t="s">
        <v>948</v>
      </c>
      <c r="BQ127" s="433" t="s">
        <v>948</v>
      </c>
      <c r="BR127" s="451">
        <v>30763.005780346823</v>
      </c>
      <c r="BS127" s="434">
        <v>31236.994219653181</v>
      </c>
      <c r="BT127" s="434">
        <v>473.98843930635849</v>
      </c>
      <c r="BU127" s="433">
        <v>1.5407741450582491E-2</v>
      </c>
      <c r="BV127" s="451">
        <v>51586.767630057795</v>
      </c>
      <c r="BW127" s="434">
        <v>52658.821258831093</v>
      </c>
      <c r="BX127" s="434">
        <v>1072.0536287732975</v>
      </c>
      <c r="BY127" s="433">
        <v>2.0781562366172554E-2</v>
      </c>
    </row>
    <row r="128" spans="1:77">
      <c r="A128" s="454" t="s">
        <v>855</v>
      </c>
      <c r="B128" s="451">
        <v>18841.75</v>
      </c>
      <c r="C128" s="434">
        <v>18841.75</v>
      </c>
      <c r="D128" s="434">
        <v>0</v>
      </c>
      <c r="E128" s="433">
        <v>0</v>
      </c>
      <c r="F128" s="451">
        <v>70000</v>
      </c>
      <c r="G128" s="434">
        <v>70000</v>
      </c>
      <c r="H128" s="434">
        <v>0</v>
      </c>
      <c r="I128" s="433">
        <v>0</v>
      </c>
      <c r="J128" s="451">
        <v>70000</v>
      </c>
      <c r="K128" s="434">
        <v>70000</v>
      </c>
      <c r="L128" s="434">
        <v>0</v>
      </c>
      <c r="M128" s="433">
        <v>0</v>
      </c>
      <c r="N128" s="451" t="s">
        <v>948</v>
      </c>
      <c r="O128" s="434" t="s">
        <v>948</v>
      </c>
      <c r="P128" s="434" t="s">
        <v>948</v>
      </c>
      <c r="Q128" s="433" t="s">
        <v>948</v>
      </c>
      <c r="R128" s="451">
        <v>47475.949367088608</v>
      </c>
      <c r="S128" s="434">
        <v>47475.949367088608</v>
      </c>
      <c r="T128" s="434">
        <v>0</v>
      </c>
      <c r="U128" s="433">
        <v>0</v>
      </c>
      <c r="V128" s="451">
        <v>39048</v>
      </c>
      <c r="W128" s="434">
        <v>39048</v>
      </c>
      <c r="X128" s="434">
        <v>0</v>
      </c>
      <c r="Y128" s="433">
        <v>0</v>
      </c>
      <c r="Z128" s="451">
        <v>19652</v>
      </c>
      <c r="AA128" s="434">
        <v>19652</v>
      </c>
      <c r="AB128" s="434">
        <v>0</v>
      </c>
      <c r="AC128" s="433">
        <v>0</v>
      </c>
      <c r="AD128" s="451" t="s">
        <v>948</v>
      </c>
      <c r="AE128" s="434" t="s">
        <v>948</v>
      </c>
      <c r="AF128" s="434" t="s">
        <v>948</v>
      </c>
      <c r="AG128" s="433" t="s">
        <v>948</v>
      </c>
      <c r="AH128" s="451" t="s">
        <v>948</v>
      </c>
      <c r="AI128" s="434" t="s">
        <v>948</v>
      </c>
      <c r="AJ128" s="434" t="s">
        <v>948</v>
      </c>
      <c r="AK128" s="433" t="s">
        <v>948</v>
      </c>
      <c r="AL128" s="451" t="s">
        <v>948</v>
      </c>
      <c r="AM128" s="434" t="s">
        <v>948</v>
      </c>
      <c r="AN128" s="434" t="s">
        <v>948</v>
      </c>
      <c r="AO128" s="433" t="s">
        <v>948</v>
      </c>
      <c r="AP128" s="451">
        <v>44592</v>
      </c>
      <c r="AQ128" s="434">
        <v>44592</v>
      </c>
      <c r="AR128" s="434">
        <v>0</v>
      </c>
      <c r="AS128" s="433">
        <v>0</v>
      </c>
      <c r="AT128" s="451">
        <v>36771</v>
      </c>
      <c r="AU128" s="434">
        <v>36771</v>
      </c>
      <c r="AV128" s="434">
        <v>0</v>
      </c>
      <c r="AW128" s="433">
        <v>0</v>
      </c>
      <c r="AX128" s="451" t="s">
        <v>948</v>
      </c>
      <c r="AY128" s="434" t="s">
        <v>948</v>
      </c>
      <c r="AZ128" s="434" t="s">
        <v>948</v>
      </c>
      <c r="BA128" s="433" t="s">
        <v>948</v>
      </c>
      <c r="BB128" s="451">
        <v>59928</v>
      </c>
      <c r="BC128" s="434">
        <v>59928</v>
      </c>
      <c r="BD128" s="434">
        <v>0</v>
      </c>
      <c r="BE128" s="433">
        <v>0</v>
      </c>
      <c r="BF128" s="451" t="s">
        <v>948</v>
      </c>
      <c r="BG128" s="434" t="s">
        <v>948</v>
      </c>
      <c r="BH128" s="434" t="s">
        <v>948</v>
      </c>
      <c r="BI128" s="433" t="s">
        <v>948</v>
      </c>
      <c r="BJ128" s="451">
        <v>26486.5</v>
      </c>
      <c r="BK128" s="434">
        <v>26486.5</v>
      </c>
      <c r="BL128" s="434">
        <v>0</v>
      </c>
      <c r="BM128" s="433">
        <v>0</v>
      </c>
      <c r="BN128" s="451">
        <v>14364.666666666666</v>
      </c>
      <c r="BO128" s="434">
        <v>14364.666666666666</v>
      </c>
      <c r="BP128" s="434">
        <v>0</v>
      </c>
      <c r="BQ128" s="433">
        <v>0</v>
      </c>
      <c r="BR128" s="451" t="s">
        <v>948</v>
      </c>
      <c r="BS128" s="434" t="s">
        <v>948</v>
      </c>
      <c r="BT128" s="434" t="s">
        <v>948</v>
      </c>
      <c r="BU128" s="433" t="s">
        <v>948</v>
      </c>
      <c r="BV128" s="451">
        <v>40650.896912159573</v>
      </c>
      <c r="BW128" s="434">
        <v>40650.896912159573</v>
      </c>
      <c r="BX128" s="434">
        <v>0</v>
      </c>
      <c r="BY128" s="433">
        <v>0</v>
      </c>
    </row>
    <row r="129" spans="1:77">
      <c r="A129" s="454" t="s">
        <v>856</v>
      </c>
      <c r="B129" s="451">
        <v>15810</v>
      </c>
      <c r="C129" s="434">
        <v>15885</v>
      </c>
      <c r="D129" s="434">
        <v>75</v>
      </c>
      <c r="E129" s="433">
        <v>4.7438330170777986E-3</v>
      </c>
      <c r="F129" s="451" t="s">
        <v>948</v>
      </c>
      <c r="G129" s="434" t="s">
        <v>948</v>
      </c>
      <c r="H129" s="434" t="s">
        <v>948</v>
      </c>
      <c r="I129" s="433" t="s">
        <v>948</v>
      </c>
      <c r="J129" s="451" t="s">
        <v>948</v>
      </c>
      <c r="K129" s="434" t="s">
        <v>948</v>
      </c>
      <c r="L129" s="434" t="s">
        <v>948</v>
      </c>
      <c r="M129" s="433" t="s">
        <v>948</v>
      </c>
      <c r="N129" s="451" t="s">
        <v>948</v>
      </c>
      <c r="O129" s="434" t="s">
        <v>948</v>
      </c>
      <c r="P129" s="434" t="s">
        <v>948</v>
      </c>
      <c r="Q129" s="433" t="s">
        <v>948</v>
      </c>
      <c r="R129" s="451">
        <v>60385</v>
      </c>
      <c r="S129" s="434">
        <v>63340</v>
      </c>
      <c r="T129" s="434">
        <v>2955</v>
      </c>
      <c r="U129" s="433">
        <v>4.8935994038254535E-2</v>
      </c>
      <c r="V129" s="451" t="s">
        <v>948</v>
      </c>
      <c r="W129" s="434" t="s">
        <v>948</v>
      </c>
      <c r="X129" s="434" t="s">
        <v>948</v>
      </c>
      <c r="Y129" s="433" t="s">
        <v>948</v>
      </c>
      <c r="Z129" s="451">
        <v>29633</v>
      </c>
      <c r="AA129" s="434">
        <v>33000</v>
      </c>
      <c r="AB129" s="434">
        <v>3367</v>
      </c>
      <c r="AC129" s="433">
        <v>0.11362332534674181</v>
      </c>
      <c r="AD129" s="451" t="s">
        <v>948</v>
      </c>
      <c r="AE129" s="434" t="s">
        <v>948</v>
      </c>
      <c r="AF129" s="434" t="s">
        <v>948</v>
      </c>
      <c r="AG129" s="433" t="s">
        <v>948</v>
      </c>
      <c r="AH129" s="451" t="s">
        <v>948</v>
      </c>
      <c r="AI129" s="434" t="s">
        <v>948</v>
      </c>
      <c r="AJ129" s="434" t="s">
        <v>948</v>
      </c>
      <c r="AK129" s="433" t="s">
        <v>948</v>
      </c>
      <c r="AL129" s="451" t="s">
        <v>948</v>
      </c>
      <c r="AM129" s="434" t="s">
        <v>948</v>
      </c>
      <c r="AN129" s="434" t="s">
        <v>948</v>
      </c>
      <c r="AO129" s="433" t="s">
        <v>948</v>
      </c>
      <c r="AP129" s="451" t="s">
        <v>948</v>
      </c>
      <c r="AQ129" s="434" t="s">
        <v>948</v>
      </c>
      <c r="AR129" s="434" t="s">
        <v>948</v>
      </c>
      <c r="AS129" s="433" t="s">
        <v>948</v>
      </c>
      <c r="AT129" s="451" t="s">
        <v>948</v>
      </c>
      <c r="AU129" s="434" t="s">
        <v>948</v>
      </c>
      <c r="AV129" s="434" t="s">
        <v>948</v>
      </c>
      <c r="AW129" s="433" t="s">
        <v>948</v>
      </c>
      <c r="AX129" s="451" t="s">
        <v>948</v>
      </c>
      <c r="AY129" s="434" t="s">
        <v>948</v>
      </c>
      <c r="AZ129" s="434" t="s">
        <v>948</v>
      </c>
      <c r="BA129" s="433" t="s">
        <v>948</v>
      </c>
      <c r="BB129" s="451" t="s">
        <v>948</v>
      </c>
      <c r="BC129" s="434" t="s">
        <v>948</v>
      </c>
      <c r="BD129" s="434" t="s">
        <v>948</v>
      </c>
      <c r="BE129" s="433" t="s">
        <v>948</v>
      </c>
      <c r="BF129" s="451">
        <v>33000</v>
      </c>
      <c r="BG129" s="434">
        <v>34000</v>
      </c>
      <c r="BH129" s="434">
        <v>1000</v>
      </c>
      <c r="BI129" s="433">
        <v>3.0303030303030304E-2</v>
      </c>
      <c r="BJ129" s="451" t="s">
        <v>948</v>
      </c>
      <c r="BK129" s="434" t="s">
        <v>948</v>
      </c>
      <c r="BL129" s="434" t="s">
        <v>948</v>
      </c>
      <c r="BM129" s="433" t="s">
        <v>948</v>
      </c>
      <c r="BN129" s="451" t="s">
        <v>948</v>
      </c>
      <c r="BO129" s="434" t="s">
        <v>948</v>
      </c>
      <c r="BP129" s="434" t="s">
        <v>948</v>
      </c>
      <c r="BQ129" s="433" t="s">
        <v>948</v>
      </c>
      <c r="BR129" s="451" t="s">
        <v>948</v>
      </c>
      <c r="BS129" s="434" t="s">
        <v>948</v>
      </c>
      <c r="BT129" s="434" t="s">
        <v>948</v>
      </c>
      <c r="BU129" s="433" t="s">
        <v>948</v>
      </c>
      <c r="BV129" s="451">
        <v>34707</v>
      </c>
      <c r="BW129" s="434">
        <v>36556.25</v>
      </c>
      <c r="BX129" s="434">
        <v>1849.25</v>
      </c>
      <c r="BY129" s="433">
        <v>5.3281758723024174E-2</v>
      </c>
    </row>
    <row r="130" spans="1:77">
      <c r="A130" s="454" t="s">
        <v>857</v>
      </c>
      <c r="B130" s="451" t="s">
        <v>948</v>
      </c>
      <c r="C130" s="434" t="s">
        <v>948</v>
      </c>
      <c r="D130" s="434" t="s">
        <v>948</v>
      </c>
      <c r="E130" s="433" t="s">
        <v>948</v>
      </c>
      <c r="F130" s="451" t="s">
        <v>948</v>
      </c>
      <c r="G130" s="434" t="s">
        <v>948</v>
      </c>
      <c r="H130" s="434" t="s">
        <v>948</v>
      </c>
      <c r="I130" s="433" t="s">
        <v>948</v>
      </c>
      <c r="J130" s="451">
        <v>41335.714285714283</v>
      </c>
      <c r="K130" s="434">
        <v>41979.365079365081</v>
      </c>
      <c r="L130" s="434">
        <v>643.65079365079873</v>
      </c>
      <c r="M130" s="433">
        <v>1.5571299656317924E-2</v>
      </c>
      <c r="N130" s="451" t="s">
        <v>948</v>
      </c>
      <c r="O130" s="434" t="s">
        <v>948</v>
      </c>
      <c r="P130" s="434" t="s">
        <v>948</v>
      </c>
      <c r="Q130" s="433" t="s">
        <v>948</v>
      </c>
      <c r="R130" s="451">
        <v>48897.391304347824</v>
      </c>
      <c r="S130" s="434">
        <v>51945.341614906829</v>
      </c>
      <c r="T130" s="434">
        <v>3047.9503105590047</v>
      </c>
      <c r="U130" s="433">
        <v>6.2333597544865123E-2</v>
      </c>
      <c r="V130" s="451" t="s">
        <v>948</v>
      </c>
      <c r="W130" s="434" t="s">
        <v>948</v>
      </c>
      <c r="X130" s="434" t="s">
        <v>948</v>
      </c>
      <c r="Y130" s="433" t="s">
        <v>948</v>
      </c>
      <c r="Z130" s="451">
        <v>39500</v>
      </c>
      <c r="AA130" s="434">
        <v>39500</v>
      </c>
      <c r="AB130" s="434">
        <v>0</v>
      </c>
      <c r="AC130" s="433">
        <v>0</v>
      </c>
      <c r="AD130" s="451" t="s">
        <v>948</v>
      </c>
      <c r="AE130" s="434" t="s">
        <v>948</v>
      </c>
      <c r="AF130" s="434" t="s">
        <v>948</v>
      </c>
      <c r="AG130" s="433" t="s">
        <v>948</v>
      </c>
      <c r="AH130" s="451">
        <v>34200</v>
      </c>
      <c r="AI130" s="434">
        <v>42200</v>
      </c>
      <c r="AJ130" s="434">
        <v>8000</v>
      </c>
      <c r="AK130" s="433">
        <v>0.23391812865497075</v>
      </c>
      <c r="AL130" s="451" t="s">
        <v>948</v>
      </c>
      <c r="AM130" s="434" t="s">
        <v>948</v>
      </c>
      <c r="AN130" s="434" t="s">
        <v>948</v>
      </c>
      <c r="AO130" s="433" t="s">
        <v>948</v>
      </c>
      <c r="AP130" s="451" t="s">
        <v>948</v>
      </c>
      <c r="AQ130" s="434" t="s">
        <v>948</v>
      </c>
      <c r="AR130" s="434" t="s">
        <v>948</v>
      </c>
      <c r="AS130" s="433" t="s">
        <v>948</v>
      </c>
      <c r="AT130" s="451" t="s">
        <v>948</v>
      </c>
      <c r="AU130" s="434" t="s">
        <v>948</v>
      </c>
      <c r="AV130" s="434" t="s">
        <v>948</v>
      </c>
      <c r="AW130" s="433" t="s">
        <v>948</v>
      </c>
      <c r="AX130" s="451" t="s">
        <v>948</v>
      </c>
      <c r="AY130" s="434" t="s">
        <v>948</v>
      </c>
      <c r="AZ130" s="434" t="s">
        <v>948</v>
      </c>
      <c r="BA130" s="433" t="s">
        <v>948</v>
      </c>
      <c r="BB130" s="451">
        <v>70199</v>
      </c>
      <c r="BC130" s="434">
        <v>70550</v>
      </c>
      <c r="BD130" s="434">
        <v>351</v>
      </c>
      <c r="BE130" s="433">
        <v>5.0000712260858419E-3</v>
      </c>
      <c r="BF130" s="451" t="s">
        <v>948</v>
      </c>
      <c r="BG130" s="434" t="s">
        <v>948</v>
      </c>
      <c r="BH130" s="434" t="s">
        <v>948</v>
      </c>
      <c r="BI130" s="433" t="s">
        <v>948</v>
      </c>
      <c r="BJ130" s="451">
        <v>30000</v>
      </c>
      <c r="BK130" s="434">
        <v>30150</v>
      </c>
      <c r="BL130" s="434">
        <v>150</v>
      </c>
      <c r="BM130" s="433">
        <v>5.0000000000000001E-3</v>
      </c>
      <c r="BN130" s="451" t="s">
        <v>948</v>
      </c>
      <c r="BO130" s="434" t="s">
        <v>948</v>
      </c>
      <c r="BP130" s="434" t="s">
        <v>948</v>
      </c>
      <c r="BQ130" s="433" t="s">
        <v>948</v>
      </c>
      <c r="BR130" s="451" t="s">
        <v>948</v>
      </c>
      <c r="BS130" s="434" t="s">
        <v>948</v>
      </c>
      <c r="BT130" s="434" t="s">
        <v>948</v>
      </c>
      <c r="BU130" s="433" t="s">
        <v>948</v>
      </c>
      <c r="BV130" s="451">
        <v>44022.017598343686</v>
      </c>
      <c r="BW130" s="434">
        <v>46054.117782378649</v>
      </c>
      <c r="BX130" s="434">
        <v>2032.1001840349636</v>
      </c>
      <c r="BY130" s="433">
        <v>4.616099613097744E-2</v>
      </c>
    </row>
    <row r="131" spans="1:77">
      <c r="A131" s="454" t="s">
        <v>858</v>
      </c>
      <c r="B131" s="451" t="s">
        <v>948</v>
      </c>
      <c r="C131" s="434" t="s">
        <v>948</v>
      </c>
      <c r="D131" s="434" t="s">
        <v>948</v>
      </c>
      <c r="E131" s="433" t="s">
        <v>948</v>
      </c>
      <c r="F131" s="451">
        <v>78913.440860215051</v>
      </c>
      <c r="G131" s="434">
        <v>78914.516129032258</v>
      </c>
      <c r="H131" s="434">
        <v>1.0752688172069611</v>
      </c>
      <c r="I131" s="433">
        <v>1.3625927414718371E-5</v>
      </c>
      <c r="J131" s="451">
        <v>25790</v>
      </c>
      <c r="K131" s="434">
        <v>25791</v>
      </c>
      <c r="L131" s="434">
        <v>1</v>
      </c>
      <c r="M131" s="433">
        <v>3.8774718883288094E-5</v>
      </c>
      <c r="N131" s="451">
        <v>12387.5</v>
      </c>
      <c r="O131" s="434">
        <v>14175</v>
      </c>
      <c r="P131" s="434">
        <v>1787.5</v>
      </c>
      <c r="Q131" s="433">
        <v>0.1442986881937437</v>
      </c>
      <c r="R131" s="451">
        <v>53411</v>
      </c>
      <c r="S131" s="434">
        <v>53412</v>
      </c>
      <c r="T131" s="434">
        <v>1</v>
      </c>
      <c r="U131" s="433">
        <v>1.8722735017131301E-5</v>
      </c>
      <c r="V131" s="451" t="s">
        <v>948</v>
      </c>
      <c r="W131" s="434" t="s">
        <v>948</v>
      </c>
      <c r="X131" s="434" t="s">
        <v>948</v>
      </c>
      <c r="Y131" s="433" t="s">
        <v>948</v>
      </c>
      <c r="Z131" s="451">
        <v>20418</v>
      </c>
      <c r="AA131" s="434">
        <v>20419</v>
      </c>
      <c r="AB131" s="434">
        <v>1</v>
      </c>
      <c r="AC131" s="433">
        <v>4.8976393378391615E-5</v>
      </c>
      <c r="AD131" s="451" t="s">
        <v>948</v>
      </c>
      <c r="AE131" s="434" t="s">
        <v>948</v>
      </c>
      <c r="AF131" s="434" t="s">
        <v>948</v>
      </c>
      <c r="AG131" s="433" t="s">
        <v>948</v>
      </c>
      <c r="AH131" s="451">
        <v>54601.25</v>
      </c>
      <c r="AI131" s="434">
        <v>54602.5</v>
      </c>
      <c r="AJ131" s="434">
        <v>1.25</v>
      </c>
      <c r="AK131" s="433">
        <v>2.2893248780934502E-5</v>
      </c>
      <c r="AL131" s="451" t="s">
        <v>948</v>
      </c>
      <c r="AM131" s="434" t="s">
        <v>948</v>
      </c>
      <c r="AN131" s="434" t="s">
        <v>948</v>
      </c>
      <c r="AO131" s="433" t="s">
        <v>948</v>
      </c>
      <c r="AP131" s="451" t="s">
        <v>948</v>
      </c>
      <c r="AQ131" s="434" t="s">
        <v>948</v>
      </c>
      <c r="AR131" s="434" t="s">
        <v>948</v>
      </c>
      <c r="AS131" s="433" t="s">
        <v>948</v>
      </c>
      <c r="AT131" s="451" t="s">
        <v>948</v>
      </c>
      <c r="AU131" s="434" t="s">
        <v>948</v>
      </c>
      <c r="AV131" s="434" t="s">
        <v>948</v>
      </c>
      <c r="AW131" s="433" t="s">
        <v>948</v>
      </c>
      <c r="AX131" s="451">
        <v>37316</v>
      </c>
      <c r="AY131" s="434">
        <v>37317</v>
      </c>
      <c r="AZ131" s="434">
        <v>1</v>
      </c>
      <c r="BA131" s="433">
        <v>2.6798156286847464E-5</v>
      </c>
      <c r="BB131" s="451" t="s">
        <v>948</v>
      </c>
      <c r="BC131" s="434" t="s">
        <v>948</v>
      </c>
      <c r="BD131" s="434" t="s">
        <v>948</v>
      </c>
      <c r="BE131" s="433" t="s">
        <v>948</v>
      </c>
      <c r="BF131" s="451" t="s">
        <v>948</v>
      </c>
      <c r="BG131" s="434" t="s">
        <v>948</v>
      </c>
      <c r="BH131" s="434" t="s">
        <v>948</v>
      </c>
      <c r="BI131" s="433" t="s">
        <v>948</v>
      </c>
      <c r="BJ131" s="451">
        <v>26074.75</v>
      </c>
      <c r="BK131" s="434">
        <v>26076</v>
      </c>
      <c r="BL131" s="434">
        <v>1.25</v>
      </c>
      <c r="BM131" s="433">
        <v>4.7939098169685234E-5</v>
      </c>
      <c r="BN131" s="451">
        <v>20202</v>
      </c>
      <c r="BO131" s="434">
        <v>20203</v>
      </c>
      <c r="BP131" s="434">
        <v>1</v>
      </c>
      <c r="BQ131" s="433">
        <v>4.9500049500049503E-5</v>
      </c>
      <c r="BR131" s="451" t="s">
        <v>948</v>
      </c>
      <c r="BS131" s="434" t="s">
        <v>948</v>
      </c>
      <c r="BT131" s="434" t="s">
        <v>948</v>
      </c>
      <c r="BU131" s="433" t="s">
        <v>948</v>
      </c>
      <c r="BV131" s="451">
        <v>36568.215651135004</v>
      </c>
      <c r="BW131" s="434">
        <v>36767.779569892475</v>
      </c>
      <c r="BX131" s="434">
        <v>199.56391875747067</v>
      </c>
      <c r="BY131" s="433">
        <v>5.4573053457498029E-3</v>
      </c>
    </row>
    <row r="132" spans="1:77">
      <c r="A132" s="454" t="s">
        <v>859</v>
      </c>
      <c r="B132" s="451">
        <v>19212</v>
      </c>
      <c r="C132" s="434">
        <v>19212</v>
      </c>
      <c r="D132" s="434">
        <v>0</v>
      </c>
      <c r="E132" s="433">
        <v>0</v>
      </c>
      <c r="F132" s="451">
        <v>67816.666666666672</v>
      </c>
      <c r="G132" s="434">
        <v>67816.666666666672</v>
      </c>
      <c r="H132" s="434">
        <v>0</v>
      </c>
      <c r="I132" s="433">
        <v>0</v>
      </c>
      <c r="J132" s="451">
        <v>53068</v>
      </c>
      <c r="K132" s="434">
        <v>53068</v>
      </c>
      <c r="L132" s="434">
        <v>0</v>
      </c>
      <c r="M132" s="433">
        <v>0</v>
      </c>
      <c r="N132" s="451" t="s">
        <v>948</v>
      </c>
      <c r="O132" s="434" t="s">
        <v>948</v>
      </c>
      <c r="P132" s="434" t="s">
        <v>948</v>
      </c>
      <c r="Q132" s="433" t="s">
        <v>948</v>
      </c>
      <c r="R132" s="451">
        <v>58200</v>
      </c>
      <c r="S132" s="434">
        <v>58200</v>
      </c>
      <c r="T132" s="434">
        <v>0</v>
      </c>
      <c r="U132" s="433">
        <v>0</v>
      </c>
      <c r="V132" s="451" t="s">
        <v>948</v>
      </c>
      <c r="W132" s="434" t="s">
        <v>948</v>
      </c>
      <c r="X132" s="434" t="s">
        <v>948</v>
      </c>
      <c r="Y132" s="433" t="s">
        <v>948</v>
      </c>
      <c r="Z132" s="451">
        <v>24559.266666666666</v>
      </c>
      <c r="AA132" s="434">
        <v>24559.266666666666</v>
      </c>
      <c r="AB132" s="434">
        <v>0</v>
      </c>
      <c r="AC132" s="433">
        <v>0</v>
      </c>
      <c r="AD132" s="451" t="s">
        <v>948</v>
      </c>
      <c r="AE132" s="434" t="s">
        <v>948</v>
      </c>
      <c r="AF132" s="434" t="s">
        <v>948</v>
      </c>
      <c r="AG132" s="433" t="s">
        <v>948</v>
      </c>
      <c r="AH132" s="451" t="s">
        <v>948</v>
      </c>
      <c r="AI132" s="434" t="s">
        <v>948</v>
      </c>
      <c r="AJ132" s="434" t="s">
        <v>948</v>
      </c>
      <c r="AK132" s="433" t="s">
        <v>948</v>
      </c>
      <c r="AL132" s="451">
        <v>22366</v>
      </c>
      <c r="AM132" s="434">
        <v>22366</v>
      </c>
      <c r="AN132" s="434">
        <v>0</v>
      </c>
      <c r="AO132" s="433">
        <v>0</v>
      </c>
      <c r="AP132" s="451">
        <v>68058</v>
      </c>
      <c r="AQ132" s="434">
        <v>68058</v>
      </c>
      <c r="AR132" s="434">
        <v>0</v>
      </c>
      <c r="AS132" s="433">
        <v>0</v>
      </c>
      <c r="AT132" s="451" t="s">
        <v>948</v>
      </c>
      <c r="AU132" s="434" t="s">
        <v>948</v>
      </c>
      <c r="AV132" s="434" t="s">
        <v>948</v>
      </c>
      <c r="AW132" s="433" t="s">
        <v>948</v>
      </c>
      <c r="AX132" s="451">
        <v>50924</v>
      </c>
      <c r="AY132" s="434">
        <v>50924</v>
      </c>
      <c r="AZ132" s="434">
        <v>0</v>
      </c>
      <c r="BA132" s="433">
        <v>0</v>
      </c>
      <c r="BB132" s="451">
        <v>69003</v>
      </c>
      <c r="BC132" s="434">
        <v>69003</v>
      </c>
      <c r="BD132" s="434">
        <v>0</v>
      </c>
      <c r="BE132" s="433">
        <v>0</v>
      </c>
      <c r="BF132" s="451">
        <v>52248</v>
      </c>
      <c r="BG132" s="434">
        <v>52248</v>
      </c>
      <c r="BH132" s="434">
        <v>0</v>
      </c>
      <c r="BI132" s="433">
        <v>0</v>
      </c>
      <c r="BJ132" s="451">
        <v>28275.033333333336</v>
      </c>
      <c r="BK132" s="434">
        <v>28275</v>
      </c>
      <c r="BL132" s="434">
        <v>-3.3333333336486248E-2</v>
      </c>
      <c r="BM132" s="433">
        <v>-1.1788963409351565E-6</v>
      </c>
      <c r="BN132" s="451" t="s">
        <v>948</v>
      </c>
      <c r="BO132" s="434" t="s">
        <v>948</v>
      </c>
      <c r="BP132" s="434" t="s">
        <v>948</v>
      </c>
      <c r="BQ132" s="433" t="s">
        <v>948</v>
      </c>
      <c r="BR132" s="451" t="s">
        <v>948</v>
      </c>
      <c r="BS132" s="434" t="s">
        <v>948</v>
      </c>
      <c r="BT132" s="434" t="s">
        <v>948</v>
      </c>
      <c r="BU132" s="433" t="s">
        <v>948</v>
      </c>
      <c r="BV132" s="451">
        <v>46702.724242424243</v>
      </c>
      <c r="BW132" s="434">
        <v>46702.721212121214</v>
      </c>
      <c r="BX132" s="434">
        <v>-3.0303030289360322E-3</v>
      </c>
      <c r="BY132" s="433">
        <v>-6.4884930763489346E-8</v>
      </c>
    </row>
    <row r="133" spans="1:77">
      <c r="A133" s="454" t="s">
        <v>860</v>
      </c>
      <c r="B133" s="451" t="s">
        <v>948</v>
      </c>
      <c r="C133" s="434" t="s">
        <v>948</v>
      </c>
      <c r="D133" s="434" t="s">
        <v>948</v>
      </c>
      <c r="E133" s="433" t="s">
        <v>948</v>
      </c>
      <c r="F133" s="451">
        <v>74046</v>
      </c>
      <c r="G133" s="434">
        <v>91984.52</v>
      </c>
      <c r="H133" s="434">
        <v>17938.520000000004</v>
      </c>
      <c r="I133" s="433">
        <v>0.24226183723631262</v>
      </c>
      <c r="J133" s="451">
        <v>61483.648333333338</v>
      </c>
      <c r="K133" s="434">
        <v>64723.486666666664</v>
      </c>
      <c r="L133" s="434">
        <v>3239.8383333333259</v>
      </c>
      <c r="M133" s="433">
        <v>5.2694308505711246E-2</v>
      </c>
      <c r="N133" s="451" t="s">
        <v>948</v>
      </c>
      <c r="O133" s="434" t="s">
        <v>948</v>
      </c>
      <c r="P133" s="434" t="s">
        <v>948</v>
      </c>
      <c r="Q133" s="433" t="s">
        <v>948</v>
      </c>
      <c r="R133" s="451" t="s">
        <v>948</v>
      </c>
      <c r="S133" s="434" t="s">
        <v>948</v>
      </c>
      <c r="T133" s="434" t="s">
        <v>948</v>
      </c>
      <c r="U133" s="433" t="s">
        <v>948</v>
      </c>
      <c r="V133" s="451" t="s">
        <v>948</v>
      </c>
      <c r="W133" s="434" t="s">
        <v>948</v>
      </c>
      <c r="X133" s="434" t="s">
        <v>948</v>
      </c>
      <c r="Y133" s="433" t="s">
        <v>948</v>
      </c>
      <c r="Z133" s="451">
        <v>25100</v>
      </c>
      <c r="AA133" s="434">
        <v>26739</v>
      </c>
      <c r="AB133" s="434">
        <v>1639</v>
      </c>
      <c r="AC133" s="433">
        <v>6.529880478087649E-2</v>
      </c>
      <c r="AD133" s="451" t="s">
        <v>948</v>
      </c>
      <c r="AE133" s="434" t="s">
        <v>948</v>
      </c>
      <c r="AF133" s="434" t="s">
        <v>948</v>
      </c>
      <c r="AG133" s="433" t="s">
        <v>948</v>
      </c>
      <c r="AH133" s="451" t="s">
        <v>948</v>
      </c>
      <c r="AI133" s="434" t="s">
        <v>948</v>
      </c>
      <c r="AJ133" s="434" t="s">
        <v>948</v>
      </c>
      <c r="AK133" s="433" t="s">
        <v>948</v>
      </c>
      <c r="AL133" s="451" t="s">
        <v>948</v>
      </c>
      <c r="AM133" s="434" t="s">
        <v>948</v>
      </c>
      <c r="AN133" s="434" t="s">
        <v>948</v>
      </c>
      <c r="AO133" s="433" t="s">
        <v>948</v>
      </c>
      <c r="AP133" s="451">
        <v>27295</v>
      </c>
      <c r="AQ133" s="434">
        <v>28113.85</v>
      </c>
      <c r="AR133" s="434">
        <v>818.84999999999854</v>
      </c>
      <c r="AS133" s="433">
        <v>2.9999999999999947E-2</v>
      </c>
      <c r="AT133" s="451" t="s">
        <v>948</v>
      </c>
      <c r="AU133" s="434" t="s">
        <v>948</v>
      </c>
      <c r="AV133" s="434" t="s">
        <v>948</v>
      </c>
      <c r="AW133" s="433" t="s">
        <v>948</v>
      </c>
      <c r="AX133" s="451" t="s">
        <v>948</v>
      </c>
      <c r="AY133" s="434" t="s">
        <v>948</v>
      </c>
      <c r="AZ133" s="434" t="s">
        <v>948</v>
      </c>
      <c r="BA133" s="433" t="s">
        <v>948</v>
      </c>
      <c r="BB133" s="451" t="s">
        <v>948</v>
      </c>
      <c r="BC133" s="434" t="s">
        <v>948</v>
      </c>
      <c r="BD133" s="434" t="s">
        <v>948</v>
      </c>
      <c r="BE133" s="433" t="s">
        <v>948</v>
      </c>
      <c r="BF133" s="451" t="s">
        <v>948</v>
      </c>
      <c r="BG133" s="434" t="s">
        <v>948</v>
      </c>
      <c r="BH133" s="434" t="s">
        <v>948</v>
      </c>
      <c r="BI133" s="433" t="s">
        <v>948</v>
      </c>
      <c r="BJ133" s="451">
        <v>26000</v>
      </c>
      <c r="BK133" s="434">
        <v>26780</v>
      </c>
      <c r="BL133" s="434">
        <v>780</v>
      </c>
      <c r="BM133" s="433">
        <v>0.03</v>
      </c>
      <c r="BN133" s="451" t="s">
        <v>948</v>
      </c>
      <c r="BO133" s="434" t="s">
        <v>948</v>
      </c>
      <c r="BP133" s="434" t="s">
        <v>948</v>
      </c>
      <c r="BQ133" s="433" t="s">
        <v>948</v>
      </c>
      <c r="BR133" s="451" t="s">
        <v>948</v>
      </c>
      <c r="BS133" s="434" t="s">
        <v>948</v>
      </c>
      <c r="BT133" s="434" t="s">
        <v>948</v>
      </c>
      <c r="BU133" s="433" t="s">
        <v>948</v>
      </c>
      <c r="BV133" s="451">
        <v>42784.929666666671</v>
      </c>
      <c r="BW133" s="434">
        <v>47668.171333333332</v>
      </c>
      <c r="BX133" s="434">
        <v>4883.2416666666613</v>
      </c>
      <c r="BY133" s="433">
        <v>0.11413461947259314</v>
      </c>
    </row>
    <row r="134" spans="1:77">
      <c r="A134" s="454" t="s">
        <v>861</v>
      </c>
      <c r="B134" s="451">
        <v>24736.5</v>
      </c>
      <c r="C134" s="434">
        <v>25027.5</v>
      </c>
      <c r="D134" s="434">
        <v>291</v>
      </c>
      <c r="E134" s="433">
        <v>1.1763992480747075E-2</v>
      </c>
      <c r="F134" s="451" t="s">
        <v>948</v>
      </c>
      <c r="G134" s="434" t="s">
        <v>948</v>
      </c>
      <c r="H134" s="434" t="s">
        <v>948</v>
      </c>
      <c r="I134" s="433" t="s">
        <v>948</v>
      </c>
      <c r="J134" s="451" t="s">
        <v>948</v>
      </c>
      <c r="K134" s="434" t="s">
        <v>948</v>
      </c>
      <c r="L134" s="434" t="s">
        <v>948</v>
      </c>
      <c r="M134" s="433" t="s">
        <v>948</v>
      </c>
      <c r="N134" s="451" t="s">
        <v>948</v>
      </c>
      <c r="O134" s="434" t="s">
        <v>948</v>
      </c>
      <c r="P134" s="434" t="s">
        <v>948</v>
      </c>
      <c r="Q134" s="433" t="s">
        <v>948</v>
      </c>
      <c r="R134" s="451" t="s">
        <v>948</v>
      </c>
      <c r="S134" s="434" t="s">
        <v>948</v>
      </c>
      <c r="T134" s="434" t="s">
        <v>948</v>
      </c>
      <c r="U134" s="433" t="s">
        <v>948</v>
      </c>
      <c r="V134" s="451" t="s">
        <v>948</v>
      </c>
      <c r="W134" s="434" t="s">
        <v>948</v>
      </c>
      <c r="X134" s="434" t="s">
        <v>948</v>
      </c>
      <c r="Y134" s="433" t="s">
        <v>948</v>
      </c>
      <c r="Z134" s="451">
        <v>44576</v>
      </c>
      <c r="AA134" s="434">
        <v>45009.333333333336</v>
      </c>
      <c r="AB134" s="434">
        <v>433.33333333333576</v>
      </c>
      <c r="AC134" s="433">
        <v>9.7212251734865342E-3</v>
      </c>
      <c r="AD134" s="451" t="s">
        <v>948</v>
      </c>
      <c r="AE134" s="434" t="s">
        <v>948</v>
      </c>
      <c r="AF134" s="434" t="s">
        <v>948</v>
      </c>
      <c r="AG134" s="433" t="s">
        <v>948</v>
      </c>
      <c r="AH134" s="451" t="s">
        <v>948</v>
      </c>
      <c r="AI134" s="434" t="s">
        <v>948</v>
      </c>
      <c r="AJ134" s="434" t="s">
        <v>948</v>
      </c>
      <c r="AK134" s="433" t="s">
        <v>948</v>
      </c>
      <c r="AL134" s="451" t="s">
        <v>948</v>
      </c>
      <c r="AM134" s="434" t="s">
        <v>948</v>
      </c>
      <c r="AN134" s="434" t="s">
        <v>948</v>
      </c>
      <c r="AO134" s="433" t="s">
        <v>948</v>
      </c>
      <c r="AP134" s="451" t="s">
        <v>948</v>
      </c>
      <c r="AQ134" s="434" t="s">
        <v>948</v>
      </c>
      <c r="AR134" s="434" t="s">
        <v>948</v>
      </c>
      <c r="AS134" s="433" t="s">
        <v>948</v>
      </c>
      <c r="AT134" s="451" t="s">
        <v>948</v>
      </c>
      <c r="AU134" s="434" t="s">
        <v>948</v>
      </c>
      <c r="AV134" s="434" t="s">
        <v>948</v>
      </c>
      <c r="AW134" s="433" t="s">
        <v>948</v>
      </c>
      <c r="AX134" s="451" t="s">
        <v>948</v>
      </c>
      <c r="AY134" s="434" t="s">
        <v>948</v>
      </c>
      <c r="AZ134" s="434" t="s">
        <v>948</v>
      </c>
      <c r="BA134" s="433" t="s">
        <v>948</v>
      </c>
      <c r="BB134" s="451" t="s">
        <v>948</v>
      </c>
      <c r="BC134" s="434" t="s">
        <v>948</v>
      </c>
      <c r="BD134" s="434" t="s">
        <v>948</v>
      </c>
      <c r="BE134" s="433" t="s">
        <v>948</v>
      </c>
      <c r="BF134" s="451" t="s">
        <v>948</v>
      </c>
      <c r="BG134" s="434" t="s">
        <v>948</v>
      </c>
      <c r="BH134" s="434" t="s">
        <v>948</v>
      </c>
      <c r="BI134" s="433" t="s">
        <v>948</v>
      </c>
      <c r="BJ134" s="451" t="s">
        <v>948</v>
      </c>
      <c r="BK134" s="434" t="s">
        <v>948</v>
      </c>
      <c r="BL134" s="434" t="s">
        <v>948</v>
      </c>
      <c r="BM134" s="433" t="s">
        <v>948</v>
      </c>
      <c r="BN134" s="451" t="s">
        <v>948</v>
      </c>
      <c r="BO134" s="434" t="s">
        <v>948</v>
      </c>
      <c r="BP134" s="434" t="s">
        <v>948</v>
      </c>
      <c r="BQ134" s="433" t="s">
        <v>948</v>
      </c>
      <c r="BR134" s="451" t="s">
        <v>948</v>
      </c>
      <c r="BS134" s="434" t="s">
        <v>948</v>
      </c>
      <c r="BT134" s="434" t="s">
        <v>948</v>
      </c>
      <c r="BU134" s="433" t="s">
        <v>948</v>
      </c>
      <c r="BV134" s="451">
        <v>34656.25</v>
      </c>
      <c r="BW134" s="434">
        <v>35018.416666666672</v>
      </c>
      <c r="BX134" s="434">
        <v>362.16666666667152</v>
      </c>
      <c r="BY134" s="433">
        <v>1.0450255485422442E-2</v>
      </c>
    </row>
    <row r="135" spans="1:77">
      <c r="A135" s="454" t="s">
        <v>862</v>
      </c>
      <c r="B135" s="451">
        <v>17430</v>
      </c>
      <c r="C135" s="434">
        <v>17430</v>
      </c>
      <c r="D135" s="434">
        <v>0</v>
      </c>
      <c r="E135" s="433">
        <v>0</v>
      </c>
      <c r="F135" s="451" t="s">
        <v>948</v>
      </c>
      <c r="G135" s="434" t="s">
        <v>948</v>
      </c>
      <c r="H135" s="434" t="s">
        <v>948</v>
      </c>
      <c r="I135" s="433" t="s">
        <v>948</v>
      </c>
      <c r="J135" s="451" t="s">
        <v>948</v>
      </c>
      <c r="K135" s="434" t="s">
        <v>948</v>
      </c>
      <c r="L135" s="434" t="s">
        <v>948</v>
      </c>
      <c r="M135" s="433" t="s">
        <v>948</v>
      </c>
      <c r="N135" s="451" t="s">
        <v>948</v>
      </c>
      <c r="O135" s="434" t="s">
        <v>948</v>
      </c>
      <c r="P135" s="434" t="s">
        <v>948</v>
      </c>
      <c r="Q135" s="433" t="s">
        <v>948</v>
      </c>
      <c r="R135" s="451" t="s">
        <v>948</v>
      </c>
      <c r="S135" s="434" t="s">
        <v>948</v>
      </c>
      <c r="T135" s="434" t="s">
        <v>948</v>
      </c>
      <c r="U135" s="433" t="s">
        <v>948</v>
      </c>
      <c r="V135" s="451" t="s">
        <v>948</v>
      </c>
      <c r="W135" s="434" t="s">
        <v>948</v>
      </c>
      <c r="X135" s="434" t="s">
        <v>948</v>
      </c>
      <c r="Y135" s="433" t="s">
        <v>948</v>
      </c>
      <c r="Z135" s="451">
        <v>43787.450980392161</v>
      </c>
      <c r="AA135" s="434">
        <v>44571.764705882357</v>
      </c>
      <c r="AB135" s="434">
        <v>784.31372549019579</v>
      </c>
      <c r="AC135" s="433">
        <v>1.7911837933690368E-2</v>
      </c>
      <c r="AD135" s="451" t="s">
        <v>948</v>
      </c>
      <c r="AE135" s="434" t="s">
        <v>948</v>
      </c>
      <c r="AF135" s="434" t="s">
        <v>948</v>
      </c>
      <c r="AG135" s="433" t="s">
        <v>948</v>
      </c>
      <c r="AH135" s="451" t="s">
        <v>948</v>
      </c>
      <c r="AI135" s="434" t="s">
        <v>948</v>
      </c>
      <c r="AJ135" s="434" t="s">
        <v>948</v>
      </c>
      <c r="AK135" s="433" t="s">
        <v>948</v>
      </c>
      <c r="AL135" s="451" t="s">
        <v>948</v>
      </c>
      <c r="AM135" s="434" t="s">
        <v>948</v>
      </c>
      <c r="AN135" s="434" t="s">
        <v>948</v>
      </c>
      <c r="AO135" s="433" t="s">
        <v>948</v>
      </c>
      <c r="AP135" s="451" t="s">
        <v>948</v>
      </c>
      <c r="AQ135" s="434" t="s">
        <v>948</v>
      </c>
      <c r="AR135" s="434" t="s">
        <v>948</v>
      </c>
      <c r="AS135" s="433" t="s">
        <v>948</v>
      </c>
      <c r="AT135" s="451" t="s">
        <v>948</v>
      </c>
      <c r="AU135" s="434" t="s">
        <v>948</v>
      </c>
      <c r="AV135" s="434" t="s">
        <v>948</v>
      </c>
      <c r="AW135" s="433" t="s">
        <v>948</v>
      </c>
      <c r="AX135" s="451" t="s">
        <v>948</v>
      </c>
      <c r="AY135" s="434" t="s">
        <v>948</v>
      </c>
      <c r="AZ135" s="434" t="s">
        <v>948</v>
      </c>
      <c r="BA135" s="433" t="s">
        <v>948</v>
      </c>
      <c r="BB135" s="451">
        <v>101196.92307692308</v>
      </c>
      <c r="BC135" s="434">
        <v>101196.92307692308</v>
      </c>
      <c r="BD135" s="434">
        <v>0</v>
      </c>
      <c r="BE135" s="433">
        <v>0</v>
      </c>
      <c r="BF135" s="451" t="s">
        <v>948</v>
      </c>
      <c r="BG135" s="434" t="s">
        <v>948</v>
      </c>
      <c r="BH135" s="434" t="s">
        <v>948</v>
      </c>
      <c r="BI135" s="433" t="s">
        <v>948</v>
      </c>
      <c r="BJ135" s="451" t="s">
        <v>948</v>
      </c>
      <c r="BK135" s="434" t="s">
        <v>948</v>
      </c>
      <c r="BL135" s="434" t="s">
        <v>948</v>
      </c>
      <c r="BM135" s="433" t="s">
        <v>948</v>
      </c>
      <c r="BN135" s="451" t="s">
        <v>948</v>
      </c>
      <c r="BO135" s="434" t="s">
        <v>948</v>
      </c>
      <c r="BP135" s="434" t="s">
        <v>948</v>
      </c>
      <c r="BQ135" s="433" t="s">
        <v>948</v>
      </c>
      <c r="BR135" s="451" t="s">
        <v>948</v>
      </c>
      <c r="BS135" s="434" t="s">
        <v>948</v>
      </c>
      <c r="BT135" s="434" t="s">
        <v>948</v>
      </c>
      <c r="BU135" s="433" t="s">
        <v>948</v>
      </c>
      <c r="BV135" s="451">
        <v>54138.124685771741</v>
      </c>
      <c r="BW135" s="434">
        <v>54399.562594268478</v>
      </c>
      <c r="BX135" s="434">
        <v>261.43790849673678</v>
      </c>
      <c r="BY135" s="433">
        <v>4.8290905903034783E-3</v>
      </c>
    </row>
    <row r="136" spans="1:77">
      <c r="A136" s="454" t="s">
        <v>863</v>
      </c>
      <c r="B136" s="451">
        <v>13755.84</v>
      </c>
      <c r="C136" s="434">
        <v>13756.84</v>
      </c>
      <c r="D136" s="434">
        <v>1</v>
      </c>
      <c r="E136" s="433">
        <v>7.2696396585014079E-5</v>
      </c>
      <c r="F136" s="451">
        <v>67500</v>
      </c>
      <c r="G136" s="434">
        <v>67500</v>
      </c>
      <c r="H136" s="434">
        <v>0</v>
      </c>
      <c r="I136" s="433">
        <v>0</v>
      </c>
      <c r="J136" s="451">
        <v>54732.383333333339</v>
      </c>
      <c r="K136" s="434">
        <v>66666.666666666672</v>
      </c>
      <c r="L136" s="434">
        <v>11934.283333333333</v>
      </c>
      <c r="M136" s="433">
        <v>0.21804793810367595</v>
      </c>
      <c r="N136" s="451">
        <v>45111.48</v>
      </c>
      <c r="O136" s="434">
        <v>45115.08</v>
      </c>
      <c r="P136" s="434">
        <v>3.5999999999985448</v>
      </c>
      <c r="Q136" s="433">
        <v>7.9802303094435041E-5</v>
      </c>
      <c r="R136" s="451">
        <v>47121.599999999999</v>
      </c>
      <c r="S136" s="434">
        <v>47122.400000000001</v>
      </c>
      <c r="T136" s="434">
        <v>0.80000000000291038</v>
      </c>
      <c r="U136" s="433">
        <v>1.6977352212210756E-5</v>
      </c>
      <c r="V136" s="451">
        <v>50001</v>
      </c>
      <c r="W136" s="434">
        <v>50002</v>
      </c>
      <c r="X136" s="434">
        <v>1</v>
      </c>
      <c r="Y136" s="433">
        <v>1.9999600007999841E-5</v>
      </c>
      <c r="Z136" s="451">
        <v>28153.666666666668</v>
      </c>
      <c r="AA136" s="434">
        <v>28154.666666666668</v>
      </c>
      <c r="AB136" s="434">
        <v>1</v>
      </c>
      <c r="AC136" s="433">
        <v>3.5519352127017205E-5</v>
      </c>
      <c r="AD136" s="451">
        <v>16883.23</v>
      </c>
      <c r="AE136" s="434">
        <v>16884.23</v>
      </c>
      <c r="AF136" s="434">
        <v>1</v>
      </c>
      <c r="AG136" s="433">
        <v>5.9230372387274236E-5</v>
      </c>
      <c r="AH136" s="451" t="s">
        <v>948</v>
      </c>
      <c r="AI136" s="434" t="s">
        <v>948</v>
      </c>
      <c r="AJ136" s="434" t="s">
        <v>948</v>
      </c>
      <c r="AK136" s="433" t="s">
        <v>948</v>
      </c>
      <c r="AL136" s="451" t="s">
        <v>948</v>
      </c>
      <c r="AM136" s="434" t="s">
        <v>948</v>
      </c>
      <c r="AN136" s="434" t="s">
        <v>948</v>
      </c>
      <c r="AO136" s="433" t="s">
        <v>948</v>
      </c>
      <c r="AP136" s="451">
        <v>48000</v>
      </c>
      <c r="AQ136" s="434">
        <v>48000</v>
      </c>
      <c r="AR136" s="434">
        <v>0</v>
      </c>
      <c r="AS136" s="433">
        <v>0</v>
      </c>
      <c r="AT136" s="451" t="s">
        <v>948</v>
      </c>
      <c r="AU136" s="434" t="s">
        <v>948</v>
      </c>
      <c r="AV136" s="434" t="s">
        <v>948</v>
      </c>
      <c r="AW136" s="433" t="s">
        <v>948</v>
      </c>
      <c r="AX136" s="451">
        <v>33001.333333333336</v>
      </c>
      <c r="AY136" s="434">
        <v>33002.666666666664</v>
      </c>
      <c r="AZ136" s="434">
        <v>1.3333333333284827</v>
      </c>
      <c r="BA136" s="433">
        <v>4.0402407983368833E-5</v>
      </c>
      <c r="BB136" s="451">
        <v>60000</v>
      </c>
      <c r="BC136" s="434">
        <v>60000</v>
      </c>
      <c r="BD136" s="434">
        <v>0</v>
      </c>
      <c r="BE136" s="433">
        <v>0</v>
      </c>
      <c r="BF136" s="451">
        <v>35006</v>
      </c>
      <c r="BG136" s="434">
        <v>35007</v>
      </c>
      <c r="BH136" s="434">
        <v>1</v>
      </c>
      <c r="BI136" s="433">
        <v>2.8566531451751127E-5</v>
      </c>
      <c r="BJ136" s="451">
        <v>20307.714285714286</v>
      </c>
      <c r="BK136" s="434">
        <v>21271.857142857141</v>
      </c>
      <c r="BL136" s="434">
        <v>964.14285714285506</v>
      </c>
      <c r="BM136" s="433">
        <v>4.7476680220042949E-2</v>
      </c>
      <c r="BN136" s="451" t="s">
        <v>948</v>
      </c>
      <c r="BO136" s="434" t="s">
        <v>948</v>
      </c>
      <c r="BP136" s="434" t="s">
        <v>948</v>
      </c>
      <c r="BQ136" s="433" t="s">
        <v>948</v>
      </c>
      <c r="BR136" s="451" t="s">
        <v>948</v>
      </c>
      <c r="BS136" s="434" t="s">
        <v>948</v>
      </c>
      <c r="BT136" s="434" t="s">
        <v>948</v>
      </c>
      <c r="BU136" s="433" t="s">
        <v>948</v>
      </c>
      <c r="BV136" s="451">
        <v>39967.249816849813</v>
      </c>
      <c r="BW136" s="434">
        <v>40960.262087912095</v>
      </c>
      <c r="BX136" s="434">
        <v>993.0122710622818</v>
      </c>
      <c r="BY136" s="433">
        <v>2.4845649265655433E-2</v>
      </c>
    </row>
    <row r="137" spans="1:77">
      <c r="A137" s="454" t="s">
        <v>864</v>
      </c>
      <c r="B137" s="451">
        <v>14624.318198400912</v>
      </c>
      <c r="C137" s="434">
        <v>14624.318198400912</v>
      </c>
      <c r="D137" s="434">
        <v>0</v>
      </c>
      <c r="E137" s="433">
        <v>0</v>
      </c>
      <c r="F137" s="451">
        <v>69552.407500000001</v>
      </c>
      <c r="G137" s="434">
        <v>69552.407500000001</v>
      </c>
      <c r="H137" s="434">
        <v>0</v>
      </c>
      <c r="I137" s="433">
        <v>0</v>
      </c>
      <c r="J137" s="451">
        <v>68470.725692813518</v>
      </c>
      <c r="K137" s="434">
        <v>68470.725692813518</v>
      </c>
      <c r="L137" s="434">
        <v>0</v>
      </c>
      <c r="M137" s="433">
        <v>0</v>
      </c>
      <c r="N137" s="451">
        <v>57983.793327757638</v>
      </c>
      <c r="O137" s="434">
        <v>57983.793327757638</v>
      </c>
      <c r="P137" s="434">
        <v>0</v>
      </c>
      <c r="Q137" s="433">
        <v>0</v>
      </c>
      <c r="R137" s="451">
        <v>49411.607545807383</v>
      </c>
      <c r="S137" s="434">
        <v>49411.607545807383</v>
      </c>
      <c r="T137" s="434">
        <v>0</v>
      </c>
      <c r="U137" s="433">
        <v>0</v>
      </c>
      <c r="V137" s="451">
        <v>36268.300000000003</v>
      </c>
      <c r="W137" s="434">
        <v>36268.300000000003</v>
      </c>
      <c r="X137" s="434">
        <v>0</v>
      </c>
      <c r="Y137" s="433">
        <v>0</v>
      </c>
      <c r="Z137" s="451">
        <v>27607.05698630137</v>
      </c>
      <c r="AA137" s="434">
        <v>27607.05698630137</v>
      </c>
      <c r="AB137" s="434">
        <v>0</v>
      </c>
      <c r="AC137" s="433">
        <v>0</v>
      </c>
      <c r="AD137" s="451">
        <v>22850.77</v>
      </c>
      <c r="AE137" s="434">
        <v>22850.77</v>
      </c>
      <c r="AF137" s="434">
        <v>0</v>
      </c>
      <c r="AG137" s="433">
        <v>0</v>
      </c>
      <c r="AH137" s="451">
        <v>54641.68478110947</v>
      </c>
      <c r="AI137" s="434">
        <v>54641.69816005075</v>
      </c>
      <c r="AJ137" s="434">
        <v>1.3378941279370338E-2</v>
      </c>
      <c r="AK137" s="433">
        <v>2.4484862304237839E-7</v>
      </c>
      <c r="AL137" s="451">
        <v>25608.48</v>
      </c>
      <c r="AM137" s="434">
        <v>25608.48</v>
      </c>
      <c r="AN137" s="434">
        <v>0</v>
      </c>
      <c r="AO137" s="433">
        <v>0</v>
      </c>
      <c r="AP137" s="451">
        <v>48427.412499999999</v>
      </c>
      <c r="AQ137" s="434">
        <v>48427.412499999999</v>
      </c>
      <c r="AR137" s="434">
        <v>0</v>
      </c>
      <c r="AS137" s="433">
        <v>0</v>
      </c>
      <c r="AT137" s="451">
        <v>88368.19642857142</v>
      </c>
      <c r="AU137" s="434">
        <v>88368.19642857142</v>
      </c>
      <c r="AV137" s="434">
        <v>0</v>
      </c>
      <c r="AW137" s="433">
        <v>0</v>
      </c>
      <c r="AX137" s="451" t="s">
        <v>948</v>
      </c>
      <c r="AY137" s="434" t="s">
        <v>948</v>
      </c>
      <c r="AZ137" s="434" t="s">
        <v>948</v>
      </c>
      <c r="BA137" s="433" t="s">
        <v>948</v>
      </c>
      <c r="BB137" s="451">
        <v>77255</v>
      </c>
      <c r="BC137" s="434">
        <v>77255</v>
      </c>
      <c r="BD137" s="434">
        <v>0</v>
      </c>
      <c r="BE137" s="433">
        <v>0</v>
      </c>
      <c r="BF137" s="451">
        <v>33119.78</v>
      </c>
      <c r="BG137" s="434">
        <v>33119.78</v>
      </c>
      <c r="BH137" s="434">
        <v>0</v>
      </c>
      <c r="BI137" s="433">
        <v>0</v>
      </c>
      <c r="BJ137" s="451">
        <v>22184.566781477228</v>
      </c>
      <c r="BK137" s="434">
        <v>22184.566781477228</v>
      </c>
      <c r="BL137" s="434">
        <v>0</v>
      </c>
      <c r="BM137" s="433">
        <v>0</v>
      </c>
      <c r="BN137" s="451">
        <v>40836</v>
      </c>
      <c r="BO137" s="434">
        <v>40836</v>
      </c>
      <c r="BP137" s="434">
        <v>0</v>
      </c>
      <c r="BQ137" s="433">
        <v>0</v>
      </c>
      <c r="BR137" s="451" t="s">
        <v>948</v>
      </c>
      <c r="BS137" s="434" t="s">
        <v>948</v>
      </c>
      <c r="BT137" s="434" t="s">
        <v>948</v>
      </c>
      <c r="BU137" s="433" t="s">
        <v>948</v>
      </c>
      <c r="BV137" s="451">
        <v>46075.63123388993</v>
      </c>
      <c r="BW137" s="434">
        <v>46075.632070073763</v>
      </c>
      <c r="BX137" s="434">
        <v>8.3618383359862491E-4</v>
      </c>
      <c r="BY137" s="433">
        <v>1.8148071143159686E-8</v>
      </c>
    </row>
    <row r="138" spans="1:77">
      <c r="A138" s="454" t="s">
        <v>865</v>
      </c>
      <c r="B138" s="451">
        <v>15923</v>
      </c>
      <c r="C138" s="434">
        <v>15923</v>
      </c>
      <c r="D138" s="434">
        <v>0</v>
      </c>
      <c r="E138" s="433">
        <v>0</v>
      </c>
      <c r="F138" s="451" t="s">
        <v>948</v>
      </c>
      <c r="G138" s="434" t="s">
        <v>948</v>
      </c>
      <c r="H138" s="434" t="s">
        <v>948</v>
      </c>
      <c r="I138" s="433" t="s">
        <v>948</v>
      </c>
      <c r="J138" s="451" t="s">
        <v>948</v>
      </c>
      <c r="K138" s="434" t="s">
        <v>948</v>
      </c>
      <c r="L138" s="434" t="s">
        <v>948</v>
      </c>
      <c r="M138" s="433" t="s">
        <v>948</v>
      </c>
      <c r="N138" s="451" t="s">
        <v>948</v>
      </c>
      <c r="O138" s="434" t="s">
        <v>948</v>
      </c>
      <c r="P138" s="434" t="s">
        <v>948</v>
      </c>
      <c r="Q138" s="433" t="s">
        <v>948</v>
      </c>
      <c r="R138" s="451" t="s">
        <v>948</v>
      </c>
      <c r="S138" s="434" t="s">
        <v>948</v>
      </c>
      <c r="T138" s="434" t="s">
        <v>948</v>
      </c>
      <c r="U138" s="433" t="s">
        <v>948</v>
      </c>
      <c r="V138" s="451">
        <v>45466.666666666672</v>
      </c>
      <c r="W138" s="434">
        <v>45466.666666666672</v>
      </c>
      <c r="X138" s="434">
        <v>0</v>
      </c>
      <c r="Y138" s="433">
        <v>0</v>
      </c>
      <c r="Z138" s="451">
        <v>26279</v>
      </c>
      <c r="AA138" s="434">
        <v>26279</v>
      </c>
      <c r="AB138" s="434">
        <v>0</v>
      </c>
      <c r="AC138" s="433">
        <v>0</v>
      </c>
      <c r="AD138" s="451" t="s">
        <v>948</v>
      </c>
      <c r="AE138" s="434" t="s">
        <v>948</v>
      </c>
      <c r="AF138" s="434" t="s">
        <v>948</v>
      </c>
      <c r="AG138" s="433" t="s">
        <v>948</v>
      </c>
      <c r="AH138" s="451" t="s">
        <v>948</v>
      </c>
      <c r="AI138" s="434" t="s">
        <v>948</v>
      </c>
      <c r="AJ138" s="434" t="s">
        <v>948</v>
      </c>
      <c r="AK138" s="433" t="s">
        <v>948</v>
      </c>
      <c r="AL138" s="451" t="s">
        <v>948</v>
      </c>
      <c r="AM138" s="434" t="s">
        <v>948</v>
      </c>
      <c r="AN138" s="434" t="s">
        <v>948</v>
      </c>
      <c r="AO138" s="433" t="s">
        <v>948</v>
      </c>
      <c r="AP138" s="451" t="s">
        <v>948</v>
      </c>
      <c r="AQ138" s="434" t="s">
        <v>948</v>
      </c>
      <c r="AR138" s="434" t="s">
        <v>948</v>
      </c>
      <c r="AS138" s="433" t="s">
        <v>948</v>
      </c>
      <c r="AT138" s="451" t="s">
        <v>948</v>
      </c>
      <c r="AU138" s="434" t="s">
        <v>948</v>
      </c>
      <c r="AV138" s="434" t="s">
        <v>948</v>
      </c>
      <c r="AW138" s="433" t="s">
        <v>948</v>
      </c>
      <c r="AX138" s="451" t="s">
        <v>948</v>
      </c>
      <c r="AY138" s="434" t="s">
        <v>948</v>
      </c>
      <c r="AZ138" s="434" t="s">
        <v>948</v>
      </c>
      <c r="BA138" s="433" t="s">
        <v>948</v>
      </c>
      <c r="BB138" s="451">
        <v>45669</v>
      </c>
      <c r="BC138" s="434">
        <v>45669</v>
      </c>
      <c r="BD138" s="434">
        <v>0</v>
      </c>
      <c r="BE138" s="433">
        <v>0</v>
      </c>
      <c r="BF138" s="451" t="s">
        <v>948</v>
      </c>
      <c r="BG138" s="434" t="s">
        <v>948</v>
      </c>
      <c r="BH138" s="434" t="s">
        <v>948</v>
      </c>
      <c r="BI138" s="433" t="s">
        <v>948</v>
      </c>
      <c r="BJ138" s="451">
        <v>27616.666666666668</v>
      </c>
      <c r="BK138" s="434">
        <v>27616.666666666668</v>
      </c>
      <c r="BL138" s="434">
        <v>0</v>
      </c>
      <c r="BM138" s="433">
        <v>0</v>
      </c>
      <c r="BN138" s="451">
        <v>11218.5</v>
      </c>
      <c r="BO138" s="434">
        <v>11218.5</v>
      </c>
      <c r="BP138" s="434">
        <v>0</v>
      </c>
      <c r="BQ138" s="433">
        <v>0</v>
      </c>
      <c r="BR138" s="451" t="s">
        <v>948</v>
      </c>
      <c r="BS138" s="434" t="s">
        <v>948</v>
      </c>
      <c r="BT138" s="434" t="s">
        <v>948</v>
      </c>
      <c r="BU138" s="433" t="s">
        <v>948</v>
      </c>
      <c r="BV138" s="451">
        <v>28695.472222222223</v>
      </c>
      <c r="BW138" s="434">
        <v>28695.472222222223</v>
      </c>
      <c r="BX138" s="434">
        <v>0</v>
      </c>
      <c r="BY138" s="433">
        <v>0</v>
      </c>
    </row>
    <row r="139" spans="1:77">
      <c r="A139" s="454" t="s">
        <v>866</v>
      </c>
      <c r="B139" s="451">
        <v>18154.21875</v>
      </c>
      <c r="C139" s="434">
        <v>18155.3125</v>
      </c>
      <c r="D139" s="434">
        <v>1.09375</v>
      </c>
      <c r="E139" s="433">
        <v>6.0247704132131821E-5</v>
      </c>
      <c r="F139" s="451">
        <v>72596</v>
      </c>
      <c r="G139" s="434">
        <v>72597</v>
      </c>
      <c r="H139" s="434">
        <v>1</v>
      </c>
      <c r="I139" s="433">
        <v>1.3774863628850074E-5</v>
      </c>
      <c r="J139" s="451" t="s">
        <v>948</v>
      </c>
      <c r="K139" s="434" t="s">
        <v>948</v>
      </c>
      <c r="L139" s="434" t="s">
        <v>948</v>
      </c>
      <c r="M139" s="433" t="s">
        <v>948</v>
      </c>
      <c r="N139" s="451">
        <v>54383</v>
      </c>
      <c r="O139" s="434">
        <v>54384</v>
      </c>
      <c r="P139" s="434">
        <v>1</v>
      </c>
      <c r="Q139" s="433">
        <v>1.8388099222183401E-5</v>
      </c>
      <c r="R139" s="451">
        <v>53322.5</v>
      </c>
      <c r="S139" s="434">
        <v>53323.75</v>
      </c>
      <c r="T139" s="434">
        <v>1.25</v>
      </c>
      <c r="U139" s="433">
        <v>2.3442261709409725E-5</v>
      </c>
      <c r="V139" s="451">
        <v>55422</v>
      </c>
      <c r="W139" s="434">
        <v>55423</v>
      </c>
      <c r="X139" s="434">
        <v>1</v>
      </c>
      <c r="Y139" s="433">
        <v>1.8043376276568873E-5</v>
      </c>
      <c r="Z139" s="451">
        <v>23731.529411764706</v>
      </c>
      <c r="AA139" s="434">
        <v>23732.705882352941</v>
      </c>
      <c r="AB139" s="434">
        <v>1.1764705882342241</v>
      </c>
      <c r="AC139" s="433">
        <v>4.9574157982881575E-5</v>
      </c>
      <c r="AD139" s="451" t="s">
        <v>948</v>
      </c>
      <c r="AE139" s="434" t="s">
        <v>948</v>
      </c>
      <c r="AF139" s="434" t="s">
        <v>948</v>
      </c>
      <c r="AG139" s="433" t="s">
        <v>948</v>
      </c>
      <c r="AH139" s="451" t="s">
        <v>948</v>
      </c>
      <c r="AI139" s="434" t="s">
        <v>948</v>
      </c>
      <c r="AJ139" s="434" t="s">
        <v>948</v>
      </c>
      <c r="AK139" s="433" t="s">
        <v>948</v>
      </c>
      <c r="AL139" s="451" t="s">
        <v>948</v>
      </c>
      <c r="AM139" s="434" t="s">
        <v>948</v>
      </c>
      <c r="AN139" s="434" t="s">
        <v>948</v>
      </c>
      <c r="AO139" s="433" t="s">
        <v>948</v>
      </c>
      <c r="AP139" s="451" t="s">
        <v>948</v>
      </c>
      <c r="AQ139" s="434" t="s">
        <v>948</v>
      </c>
      <c r="AR139" s="434" t="s">
        <v>948</v>
      </c>
      <c r="AS139" s="433" t="s">
        <v>948</v>
      </c>
      <c r="AT139" s="451" t="s">
        <v>948</v>
      </c>
      <c r="AU139" s="434" t="s">
        <v>948</v>
      </c>
      <c r="AV139" s="434" t="s">
        <v>948</v>
      </c>
      <c r="AW139" s="433" t="s">
        <v>948</v>
      </c>
      <c r="AX139" s="451" t="s">
        <v>948</v>
      </c>
      <c r="AY139" s="434" t="s">
        <v>948</v>
      </c>
      <c r="AZ139" s="434" t="s">
        <v>948</v>
      </c>
      <c r="BA139" s="433" t="s">
        <v>948</v>
      </c>
      <c r="BB139" s="451">
        <v>47306</v>
      </c>
      <c r="BC139" s="434">
        <v>47307</v>
      </c>
      <c r="BD139" s="434">
        <v>1</v>
      </c>
      <c r="BE139" s="433">
        <v>2.1138967572823742E-5</v>
      </c>
      <c r="BF139" s="451" t="s">
        <v>948</v>
      </c>
      <c r="BG139" s="434" t="s">
        <v>948</v>
      </c>
      <c r="BH139" s="434" t="s">
        <v>948</v>
      </c>
      <c r="BI139" s="433" t="s">
        <v>948</v>
      </c>
      <c r="BJ139" s="451">
        <v>23244.6</v>
      </c>
      <c r="BK139" s="434">
        <v>23245.599999999999</v>
      </c>
      <c r="BL139" s="434">
        <v>1</v>
      </c>
      <c r="BM139" s="433">
        <v>4.3020744603047594E-5</v>
      </c>
      <c r="BN139" s="451">
        <v>14299.163179916317</v>
      </c>
      <c r="BO139" s="434">
        <v>14300.418410041841</v>
      </c>
      <c r="BP139" s="434">
        <v>1.2552301255236671</v>
      </c>
      <c r="BQ139" s="433">
        <v>8.7783467447009929E-5</v>
      </c>
      <c r="BR139" s="451" t="s">
        <v>948</v>
      </c>
      <c r="BS139" s="434" t="s">
        <v>948</v>
      </c>
      <c r="BT139" s="434" t="s">
        <v>948</v>
      </c>
      <c r="BU139" s="433" t="s">
        <v>948</v>
      </c>
      <c r="BV139" s="451">
        <v>40273.223482408997</v>
      </c>
      <c r="BW139" s="434">
        <v>40274.309643599416</v>
      </c>
      <c r="BX139" s="434">
        <v>1.0861611904183519</v>
      </c>
      <c r="BY139" s="433">
        <v>2.6969810124406305E-5</v>
      </c>
    </row>
    <row r="140" spans="1:77">
      <c r="A140" s="454" t="s">
        <v>867</v>
      </c>
      <c r="B140" s="451" t="s">
        <v>948</v>
      </c>
      <c r="C140" s="434" t="s">
        <v>948</v>
      </c>
      <c r="D140" s="434" t="s">
        <v>948</v>
      </c>
      <c r="E140" s="433" t="s">
        <v>948</v>
      </c>
      <c r="F140" s="451">
        <v>70000</v>
      </c>
      <c r="G140" s="434">
        <v>70000</v>
      </c>
      <c r="H140" s="434">
        <v>0</v>
      </c>
      <c r="I140" s="433">
        <v>0</v>
      </c>
      <c r="J140" s="451" t="s">
        <v>948</v>
      </c>
      <c r="K140" s="434" t="s">
        <v>948</v>
      </c>
      <c r="L140" s="434" t="s">
        <v>948</v>
      </c>
      <c r="M140" s="433" t="s">
        <v>948</v>
      </c>
      <c r="N140" s="451" t="s">
        <v>948</v>
      </c>
      <c r="O140" s="434" t="s">
        <v>948</v>
      </c>
      <c r="P140" s="434" t="s">
        <v>948</v>
      </c>
      <c r="Q140" s="433" t="s">
        <v>948</v>
      </c>
      <c r="R140" s="451">
        <v>56255</v>
      </c>
      <c r="S140" s="434">
        <v>56255</v>
      </c>
      <c r="T140" s="434">
        <v>0</v>
      </c>
      <c r="U140" s="433">
        <v>0</v>
      </c>
      <c r="V140" s="451" t="s">
        <v>948</v>
      </c>
      <c r="W140" s="434" t="s">
        <v>948</v>
      </c>
      <c r="X140" s="434" t="s">
        <v>948</v>
      </c>
      <c r="Y140" s="433" t="s">
        <v>948</v>
      </c>
      <c r="Z140" s="451" t="s">
        <v>948</v>
      </c>
      <c r="AA140" s="434" t="s">
        <v>948</v>
      </c>
      <c r="AB140" s="434" t="s">
        <v>948</v>
      </c>
      <c r="AC140" s="433" t="s">
        <v>948</v>
      </c>
      <c r="AD140" s="451" t="s">
        <v>948</v>
      </c>
      <c r="AE140" s="434" t="s">
        <v>948</v>
      </c>
      <c r="AF140" s="434" t="s">
        <v>948</v>
      </c>
      <c r="AG140" s="433" t="s">
        <v>948</v>
      </c>
      <c r="AH140" s="451" t="s">
        <v>948</v>
      </c>
      <c r="AI140" s="434" t="s">
        <v>948</v>
      </c>
      <c r="AJ140" s="434" t="s">
        <v>948</v>
      </c>
      <c r="AK140" s="433" t="s">
        <v>948</v>
      </c>
      <c r="AL140" s="451">
        <v>21420.85</v>
      </c>
      <c r="AM140" s="434">
        <v>21420.85</v>
      </c>
      <c r="AN140" s="434">
        <v>0</v>
      </c>
      <c r="AO140" s="433">
        <v>0</v>
      </c>
      <c r="AP140" s="451">
        <v>54631.199999999997</v>
      </c>
      <c r="AQ140" s="434">
        <v>54631.199999999997</v>
      </c>
      <c r="AR140" s="434">
        <v>0</v>
      </c>
      <c r="AS140" s="433">
        <v>0</v>
      </c>
      <c r="AT140" s="451" t="s">
        <v>948</v>
      </c>
      <c r="AU140" s="434" t="s">
        <v>948</v>
      </c>
      <c r="AV140" s="434" t="s">
        <v>948</v>
      </c>
      <c r="AW140" s="433" t="s">
        <v>948</v>
      </c>
      <c r="AX140" s="451" t="s">
        <v>948</v>
      </c>
      <c r="AY140" s="434" t="s">
        <v>948</v>
      </c>
      <c r="AZ140" s="434" t="s">
        <v>948</v>
      </c>
      <c r="BA140" s="433" t="s">
        <v>948</v>
      </c>
      <c r="BB140" s="451" t="s">
        <v>948</v>
      </c>
      <c r="BC140" s="434" t="s">
        <v>948</v>
      </c>
      <c r="BD140" s="434" t="s">
        <v>948</v>
      </c>
      <c r="BE140" s="433" t="s">
        <v>948</v>
      </c>
      <c r="BF140" s="451">
        <v>51235.62</v>
      </c>
      <c r="BG140" s="434">
        <v>51235.62</v>
      </c>
      <c r="BH140" s="434">
        <v>0</v>
      </c>
      <c r="BI140" s="433">
        <v>0</v>
      </c>
      <c r="BJ140" s="451" t="s">
        <v>948</v>
      </c>
      <c r="BK140" s="434" t="s">
        <v>948</v>
      </c>
      <c r="BL140" s="434" t="s">
        <v>948</v>
      </c>
      <c r="BM140" s="433" t="s">
        <v>948</v>
      </c>
      <c r="BN140" s="451" t="s">
        <v>948</v>
      </c>
      <c r="BO140" s="434" t="s">
        <v>948</v>
      </c>
      <c r="BP140" s="434" t="s">
        <v>948</v>
      </c>
      <c r="BQ140" s="433" t="s">
        <v>948</v>
      </c>
      <c r="BR140" s="451" t="s">
        <v>948</v>
      </c>
      <c r="BS140" s="434" t="s">
        <v>948</v>
      </c>
      <c r="BT140" s="434" t="s">
        <v>948</v>
      </c>
      <c r="BU140" s="433" t="s">
        <v>948</v>
      </c>
      <c r="BV140" s="451">
        <v>50708.534</v>
      </c>
      <c r="BW140" s="434">
        <v>50708.534</v>
      </c>
      <c r="BX140" s="434">
        <v>0</v>
      </c>
      <c r="BY140" s="433">
        <v>0</v>
      </c>
    </row>
    <row r="141" spans="1:77">
      <c r="A141" s="454" t="s">
        <v>868</v>
      </c>
      <c r="B141" s="451" t="s">
        <v>948</v>
      </c>
      <c r="C141" s="434" t="s">
        <v>948</v>
      </c>
      <c r="D141" s="434" t="s">
        <v>948</v>
      </c>
      <c r="E141" s="433" t="s">
        <v>948</v>
      </c>
      <c r="F141" s="451" t="s">
        <v>948</v>
      </c>
      <c r="G141" s="434" t="s">
        <v>948</v>
      </c>
      <c r="H141" s="434" t="s">
        <v>948</v>
      </c>
      <c r="I141" s="433" t="s">
        <v>948</v>
      </c>
      <c r="J141" s="451" t="s">
        <v>948</v>
      </c>
      <c r="K141" s="434" t="s">
        <v>948</v>
      </c>
      <c r="L141" s="434" t="s">
        <v>948</v>
      </c>
      <c r="M141" s="433" t="s">
        <v>948</v>
      </c>
      <c r="N141" s="451" t="s">
        <v>948</v>
      </c>
      <c r="O141" s="434" t="s">
        <v>948</v>
      </c>
      <c r="P141" s="434" t="s">
        <v>948</v>
      </c>
      <c r="Q141" s="433" t="s">
        <v>948</v>
      </c>
      <c r="R141" s="451" t="s">
        <v>948</v>
      </c>
      <c r="S141" s="434" t="s">
        <v>948</v>
      </c>
      <c r="T141" s="434" t="s">
        <v>948</v>
      </c>
      <c r="U141" s="433" t="s">
        <v>948</v>
      </c>
      <c r="V141" s="451" t="s">
        <v>948</v>
      </c>
      <c r="W141" s="434" t="s">
        <v>948</v>
      </c>
      <c r="X141" s="434" t="s">
        <v>948</v>
      </c>
      <c r="Y141" s="433" t="s">
        <v>948</v>
      </c>
      <c r="Z141" s="451">
        <v>24478.080000000002</v>
      </c>
      <c r="AA141" s="434">
        <v>24478.080000000002</v>
      </c>
      <c r="AB141" s="434">
        <v>0</v>
      </c>
      <c r="AC141" s="433">
        <v>0</v>
      </c>
      <c r="AD141" s="451" t="s">
        <v>948</v>
      </c>
      <c r="AE141" s="434" t="s">
        <v>948</v>
      </c>
      <c r="AF141" s="434" t="s">
        <v>948</v>
      </c>
      <c r="AG141" s="433" t="s">
        <v>948</v>
      </c>
      <c r="AH141" s="451" t="s">
        <v>948</v>
      </c>
      <c r="AI141" s="434" t="s">
        <v>948</v>
      </c>
      <c r="AJ141" s="434" t="s">
        <v>948</v>
      </c>
      <c r="AK141" s="433" t="s">
        <v>948</v>
      </c>
      <c r="AL141" s="451">
        <v>30765.980000000003</v>
      </c>
      <c r="AM141" s="434">
        <v>30765.98</v>
      </c>
      <c r="AN141" s="434">
        <v>-3.637978807091713E-12</v>
      </c>
      <c r="AO141" s="433">
        <v>-1.1824680400532381E-16</v>
      </c>
      <c r="AP141" s="451">
        <v>38064.773333333338</v>
      </c>
      <c r="AQ141" s="434">
        <v>38101.066666666666</v>
      </c>
      <c r="AR141" s="434">
        <v>36.29333333332761</v>
      </c>
      <c r="AS141" s="433">
        <v>9.5346248394826306E-4</v>
      </c>
      <c r="AT141" s="451" t="s">
        <v>948</v>
      </c>
      <c r="AU141" s="434" t="s">
        <v>948</v>
      </c>
      <c r="AV141" s="434" t="s">
        <v>948</v>
      </c>
      <c r="AW141" s="433" t="s">
        <v>948</v>
      </c>
      <c r="AX141" s="451" t="s">
        <v>948</v>
      </c>
      <c r="AY141" s="434" t="s">
        <v>948</v>
      </c>
      <c r="AZ141" s="434" t="s">
        <v>948</v>
      </c>
      <c r="BA141" s="433" t="s">
        <v>948</v>
      </c>
      <c r="BB141" s="451" t="s">
        <v>948</v>
      </c>
      <c r="BC141" s="434" t="s">
        <v>948</v>
      </c>
      <c r="BD141" s="434" t="s">
        <v>948</v>
      </c>
      <c r="BE141" s="433" t="s">
        <v>948</v>
      </c>
      <c r="BF141" s="451">
        <v>63546</v>
      </c>
      <c r="BG141" s="434">
        <v>63546</v>
      </c>
      <c r="BH141" s="434">
        <v>0</v>
      </c>
      <c r="BI141" s="433">
        <v>0</v>
      </c>
      <c r="BJ141" s="451">
        <v>58295.380000000005</v>
      </c>
      <c r="BK141" s="434">
        <v>58295.380000000005</v>
      </c>
      <c r="BL141" s="434">
        <v>0</v>
      </c>
      <c r="BM141" s="433">
        <v>0</v>
      </c>
      <c r="BN141" s="451" t="s">
        <v>948</v>
      </c>
      <c r="BO141" s="434" t="s">
        <v>948</v>
      </c>
      <c r="BP141" s="434" t="s">
        <v>948</v>
      </c>
      <c r="BQ141" s="433" t="s">
        <v>948</v>
      </c>
      <c r="BR141" s="451" t="s">
        <v>948</v>
      </c>
      <c r="BS141" s="434" t="s">
        <v>948</v>
      </c>
      <c r="BT141" s="434" t="s">
        <v>948</v>
      </c>
      <c r="BU141" s="433" t="s">
        <v>948</v>
      </c>
      <c r="BV141" s="451">
        <v>43030.042666666668</v>
      </c>
      <c r="BW141" s="434">
        <v>43037.301333333329</v>
      </c>
      <c r="BX141" s="434">
        <v>7.2586666666611563</v>
      </c>
      <c r="BY141" s="433">
        <v>1.686883446268135E-4</v>
      </c>
    </row>
    <row r="142" spans="1:77">
      <c r="A142" s="454" t="s">
        <v>869</v>
      </c>
      <c r="B142" s="451" t="s">
        <v>948</v>
      </c>
      <c r="C142" s="434" t="s">
        <v>948</v>
      </c>
      <c r="D142" s="434" t="s">
        <v>948</v>
      </c>
      <c r="E142" s="433" t="s">
        <v>948</v>
      </c>
      <c r="F142" s="451">
        <v>36673</v>
      </c>
      <c r="G142" s="434">
        <v>36673</v>
      </c>
      <c r="H142" s="434">
        <v>0</v>
      </c>
      <c r="I142" s="433">
        <v>0</v>
      </c>
      <c r="J142" s="451" t="s">
        <v>948</v>
      </c>
      <c r="K142" s="434" t="s">
        <v>948</v>
      </c>
      <c r="L142" s="434" t="s">
        <v>948</v>
      </c>
      <c r="M142" s="433" t="s">
        <v>948</v>
      </c>
      <c r="N142" s="451" t="s">
        <v>948</v>
      </c>
      <c r="O142" s="434" t="s">
        <v>948</v>
      </c>
      <c r="P142" s="434" t="s">
        <v>948</v>
      </c>
      <c r="Q142" s="433" t="s">
        <v>948</v>
      </c>
      <c r="R142" s="451">
        <v>43000</v>
      </c>
      <c r="S142" s="434">
        <v>43430</v>
      </c>
      <c r="T142" s="434">
        <v>430</v>
      </c>
      <c r="U142" s="433">
        <v>0.01</v>
      </c>
      <c r="V142" s="451" t="s">
        <v>948</v>
      </c>
      <c r="W142" s="434" t="s">
        <v>948</v>
      </c>
      <c r="X142" s="434" t="s">
        <v>948</v>
      </c>
      <c r="Y142" s="433" t="s">
        <v>948</v>
      </c>
      <c r="Z142" s="451">
        <v>29121.119999999999</v>
      </c>
      <c r="AA142" s="434">
        <v>30992.154999999999</v>
      </c>
      <c r="AB142" s="434">
        <v>1871.0349999999999</v>
      </c>
      <c r="AC142" s="433">
        <v>6.4250104391589333E-2</v>
      </c>
      <c r="AD142" s="451" t="s">
        <v>948</v>
      </c>
      <c r="AE142" s="434" t="s">
        <v>948</v>
      </c>
      <c r="AF142" s="434" t="s">
        <v>948</v>
      </c>
      <c r="AG142" s="433" t="s">
        <v>948</v>
      </c>
      <c r="AH142" s="451" t="s">
        <v>948</v>
      </c>
      <c r="AI142" s="434" t="s">
        <v>948</v>
      </c>
      <c r="AJ142" s="434" t="s">
        <v>948</v>
      </c>
      <c r="AK142" s="433" t="s">
        <v>948</v>
      </c>
      <c r="AL142" s="451" t="s">
        <v>948</v>
      </c>
      <c r="AM142" s="434" t="s">
        <v>948</v>
      </c>
      <c r="AN142" s="434" t="s">
        <v>948</v>
      </c>
      <c r="AO142" s="433" t="s">
        <v>948</v>
      </c>
      <c r="AP142" s="451" t="s">
        <v>948</v>
      </c>
      <c r="AQ142" s="434" t="s">
        <v>948</v>
      </c>
      <c r="AR142" s="434" t="s">
        <v>948</v>
      </c>
      <c r="AS142" s="433" t="s">
        <v>948</v>
      </c>
      <c r="AT142" s="451" t="s">
        <v>948</v>
      </c>
      <c r="AU142" s="434" t="s">
        <v>948</v>
      </c>
      <c r="AV142" s="434" t="s">
        <v>948</v>
      </c>
      <c r="AW142" s="433" t="s">
        <v>948</v>
      </c>
      <c r="AX142" s="451" t="s">
        <v>948</v>
      </c>
      <c r="AY142" s="434" t="s">
        <v>948</v>
      </c>
      <c r="AZ142" s="434" t="s">
        <v>948</v>
      </c>
      <c r="BA142" s="433" t="s">
        <v>948</v>
      </c>
      <c r="BB142" s="451" t="s">
        <v>948</v>
      </c>
      <c r="BC142" s="434" t="s">
        <v>948</v>
      </c>
      <c r="BD142" s="434" t="s">
        <v>948</v>
      </c>
      <c r="BE142" s="433" t="s">
        <v>948</v>
      </c>
      <c r="BF142" s="451" t="s">
        <v>948</v>
      </c>
      <c r="BG142" s="434" t="s">
        <v>948</v>
      </c>
      <c r="BH142" s="434" t="s">
        <v>948</v>
      </c>
      <c r="BI142" s="433" t="s">
        <v>948</v>
      </c>
      <c r="BJ142" s="451" t="s">
        <v>948</v>
      </c>
      <c r="BK142" s="434" t="s">
        <v>948</v>
      </c>
      <c r="BL142" s="434" t="s">
        <v>948</v>
      </c>
      <c r="BM142" s="433" t="s">
        <v>948</v>
      </c>
      <c r="BN142" s="451" t="s">
        <v>948</v>
      </c>
      <c r="BO142" s="434" t="s">
        <v>948</v>
      </c>
      <c r="BP142" s="434" t="s">
        <v>948</v>
      </c>
      <c r="BQ142" s="433" t="s">
        <v>948</v>
      </c>
      <c r="BR142" s="451" t="s">
        <v>948</v>
      </c>
      <c r="BS142" s="434" t="s">
        <v>948</v>
      </c>
      <c r="BT142" s="434" t="s">
        <v>948</v>
      </c>
      <c r="BU142" s="433" t="s">
        <v>948</v>
      </c>
      <c r="BV142" s="451">
        <v>36264.706666666665</v>
      </c>
      <c r="BW142" s="434">
        <v>37031.718333333331</v>
      </c>
      <c r="BX142" s="434">
        <v>767.01166666666541</v>
      </c>
      <c r="BY142" s="433">
        <v>2.1150361802641505E-2</v>
      </c>
    </row>
    <row r="143" spans="1:77">
      <c r="A143" s="454" t="s">
        <v>870</v>
      </c>
      <c r="B143" s="451" t="s">
        <v>948</v>
      </c>
      <c r="C143" s="434" t="s">
        <v>948</v>
      </c>
      <c r="D143" s="434" t="s">
        <v>948</v>
      </c>
      <c r="E143" s="433" t="s">
        <v>948</v>
      </c>
      <c r="F143" s="451">
        <v>80000</v>
      </c>
      <c r="G143" s="434">
        <v>80000</v>
      </c>
      <c r="H143" s="434">
        <v>0</v>
      </c>
      <c r="I143" s="433">
        <v>0</v>
      </c>
      <c r="J143" s="451">
        <v>70277.272727272721</v>
      </c>
      <c r="K143" s="434">
        <v>70277.272727272721</v>
      </c>
      <c r="L143" s="434">
        <v>0</v>
      </c>
      <c r="M143" s="433">
        <v>0</v>
      </c>
      <c r="N143" s="451" t="s">
        <v>948</v>
      </c>
      <c r="O143" s="434" t="s">
        <v>948</v>
      </c>
      <c r="P143" s="434" t="s">
        <v>948</v>
      </c>
      <c r="Q143" s="433" t="s">
        <v>948</v>
      </c>
      <c r="R143" s="451">
        <v>55774</v>
      </c>
      <c r="S143" s="434">
        <v>55774</v>
      </c>
      <c r="T143" s="434">
        <v>0</v>
      </c>
      <c r="U143" s="433">
        <v>0</v>
      </c>
      <c r="V143" s="451" t="s">
        <v>948</v>
      </c>
      <c r="W143" s="434" t="s">
        <v>948</v>
      </c>
      <c r="X143" s="434" t="s">
        <v>948</v>
      </c>
      <c r="Y143" s="433" t="s">
        <v>948</v>
      </c>
      <c r="Z143" s="451">
        <v>34745.599999999999</v>
      </c>
      <c r="AA143" s="434">
        <v>34745.599999999999</v>
      </c>
      <c r="AB143" s="434">
        <v>0</v>
      </c>
      <c r="AC143" s="433">
        <v>0</v>
      </c>
      <c r="AD143" s="451" t="s">
        <v>948</v>
      </c>
      <c r="AE143" s="434" t="s">
        <v>948</v>
      </c>
      <c r="AF143" s="434" t="s">
        <v>948</v>
      </c>
      <c r="AG143" s="433" t="s">
        <v>948</v>
      </c>
      <c r="AH143" s="451" t="s">
        <v>948</v>
      </c>
      <c r="AI143" s="434" t="s">
        <v>948</v>
      </c>
      <c r="AJ143" s="434" t="s">
        <v>948</v>
      </c>
      <c r="AK143" s="433" t="s">
        <v>948</v>
      </c>
      <c r="AL143" s="451" t="s">
        <v>948</v>
      </c>
      <c r="AM143" s="434" t="s">
        <v>948</v>
      </c>
      <c r="AN143" s="434" t="s">
        <v>948</v>
      </c>
      <c r="AO143" s="433" t="s">
        <v>948</v>
      </c>
      <c r="AP143" s="451">
        <v>60000</v>
      </c>
      <c r="AQ143" s="434">
        <v>60000</v>
      </c>
      <c r="AR143" s="434">
        <v>0</v>
      </c>
      <c r="AS143" s="433">
        <v>0</v>
      </c>
      <c r="AT143" s="451" t="s">
        <v>948</v>
      </c>
      <c r="AU143" s="434" t="s">
        <v>948</v>
      </c>
      <c r="AV143" s="434" t="s">
        <v>948</v>
      </c>
      <c r="AW143" s="433" t="s">
        <v>948</v>
      </c>
      <c r="AX143" s="451" t="s">
        <v>948</v>
      </c>
      <c r="AY143" s="434" t="s">
        <v>948</v>
      </c>
      <c r="AZ143" s="434" t="s">
        <v>948</v>
      </c>
      <c r="BA143" s="433" t="s">
        <v>948</v>
      </c>
      <c r="BB143" s="451" t="s">
        <v>948</v>
      </c>
      <c r="BC143" s="434" t="s">
        <v>948</v>
      </c>
      <c r="BD143" s="434" t="s">
        <v>948</v>
      </c>
      <c r="BE143" s="433" t="s">
        <v>948</v>
      </c>
      <c r="BF143" s="451" t="s">
        <v>948</v>
      </c>
      <c r="BG143" s="434" t="s">
        <v>948</v>
      </c>
      <c r="BH143" s="434" t="s">
        <v>948</v>
      </c>
      <c r="BI143" s="433" t="s">
        <v>948</v>
      </c>
      <c r="BJ143" s="451" t="s">
        <v>948</v>
      </c>
      <c r="BK143" s="434" t="s">
        <v>948</v>
      </c>
      <c r="BL143" s="434" t="s">
        <v>948</v>
      </c>
      <c r="BM143" s="433" t="s">
        <v>948</v>
      </c>
      <c r="BN143" s="451" t="s">
        <v>948</v>
      </c>
      <c r="BO143" s="434" t="s">
        <v>948</v>
      </c>
      <c r="BP143" s="434" t="s">
        <v>948</v>
      </c>
      <c r="BQ143" s="433" t="s">
        <v>948</v>
      </c>
      <c r="BR143" s="451" t="s">
        <v>948</v>
      </c>
      <c r="BS143" s="434" t="s">
        <v>948</v>
      </c>
      <c r="BT143" s="434" t="s">
        <v>948</v>
      </c>
      <c r="BU143" s="433" t="s">
        <v>948</v>
      </c>
      <c r="BV143" s="451">
        <v>60159.374545454535</v>
      </c>
      <c r="BW143" s="434">
        <v>60159.374545454535</v>
      </c>
      <c r="BX143" s="434">
        <v>0</v>
      </c>
      <c r="BY143" s="433">
        <v>0</v>
      </c>
    </row>
    <row r="144" spans="1:77">
      <c r="A144" s="454" t="s">
        <v>871</v>
      </c>
      <c r="B144" s="451">
        <v>21734</v>
      </c>
      <c r="C144" s="434">
        <v>21854.5</v>
      </c>
      <c r="D144" s="434">
        <v>120.5</v>
      </c>
      <c r="E144" s="433">
        <v>5.5443084567958038E-3</v>
      </c>
      <c r="F144" s="451" t="s">
        <v>948</v>
      </c>
      <c r="G144" s="434" t="s">
        <v>948</v>
      </c>
      <c r="H144" s="434" t="s">
        <v>948</v>
      </c>
      <c r="I144" s="433" t="s">
        <v>948</v>
      </c>
      <c r="J144" s="451">
        <v>54928.000000000007</v>
      </c>
      <c r="K144" s="434">
        <v>54930</v>
      </c>
      <c r="L144" s="434">
        <v>1.999999999992724</v>
      </c>
      <c r="M144" s="433">
        <v>3.6411302068029492E-5</v>
      </c>
      <c r="N144" s="451" t="s">
        <v>948</v>
      </c>
      <c r="O144" s="434" t="s">
        <v>948</v>
      </c>
      <c r="P144" s="434" t="s">
        <v>948</v>
      </c>
      <c r="Q144" s="433" t="s">
        <v>948</v>
      </c>
      <c r="R144" s="451" t="s">
        <v>948</v>
      </c>
      <c r="S144" s="434" t="s">
        <v>948</v>
      </c>
      <c r="T144" s="434" t="s">
        <v>948</v>
      </c>
      <c r="U144" s="433" t="s">
        <v>948</v>
      </c>
      <c r="V144" s="451" t="s">
        <v>948</v>
      </c>
      <c r="W144" s="434" t="s">
        <v>948</v>
      </c>
      <c r="X144" s="434" t="s">
        <v>948</v>
      </c>
      <c r="Y144" s="433" t="s">
        <v>948</v>
      </c>
      <c r="Z144" s="451">
        <v>20928</v>
      </c>
      <c r="AA144" s="434">
        <v>29000</v>
      </c>
      <c r="AB144" s="434">
        <v>8072</v>
      </c>
      <c r="AC144" s="433">
        <v>0.3857033639143731</v>
      </c>
      <c r="AD144" s="451" t="s">
        <v>948</v>
      </c>
      <c r="AE144" s="434" t="s">
        <v>948</v>
      </c>
      <c r="AF144" s="434" t="s">
        <v>948</v>
      </c>
      <c r="AG144" s="433" t="s">
        <v>948</v>
      </c>
      <c r="AH144" s="451" t="s">
        <v>948</v>
      </c>
      <c r="AI144" s="434" t="s">
        <v>948</v>
      </c>
      <c r="AJ144" s="434" t="s">
        <v>948</v>
      </c>
      <c r="AK144" s="433" t="s">
        <v>948</v>
      </c>
      <c r="AL144" s="451" t="s">
        <v>948</v>
      </c>
      <c r="AM144" s="434" t="s">
        <v>948</v>
      </c>
      <c r="AN144" s="434" t="s">
        <v>948</v>
      </c>
      <c r="AO144" s="433" t="s">
        <v>948</v>
      </c>
      <c r="AP144" s="451" t="s">
        <v>948</v>
      </c>
      <c r="AQ144" s="434" t="s">
        <v>948</v>
      </c>
      <c r="AR144" s="434" t="s">
        <v>948</v>
      </c>
      <c r="AS144" s="433" t="s">
        <v>948</v>
      </c>
      <c r="AT144" s="451">
        <v>75000</v>
      </c>
      <c r="AU144" s="434">
        <v>75000</v>
      </c>
      <c r="AV144" s="434">
        <v>0</v>
      </c>
      <c r="AW144" s="433">
        <v>0</v>
      </c>
      <c r="AX144" s="451" t="s">
        <v>948</v>
      </c>
      <c r="AY144" s="434" t="s">
        <v>948</v>
      </c>
      <c r="AZ144" s="434" t="s">
        <v>948</v>
      </c>
      <c r="BA144" s="433" t="s">
        <v>948</v>
      </c>
      <c r="BB144" s="451" t="s">
        <v>948</v>
      </c>
      <c r="BC144" s="434" t="s">
        <v>948</v>
      </c>
      <c r="BD144" s="434" t="s">
        <v>948</v>
      </c>
      <c r="BE144" s="433" t="s">
        <v>948</v>
      </c>
      <c r="BF144" s="451" t="s">
        <v>948</v>
      </c>
      <c r="BG144" s="434" t="s">
        <v>948</v>
      </c>
      <c r="BH144" s="434" t="s">
        <v>948</v>
      </c>
      <c r="BI144" s="433" t="s">
        <v>948</v>
      </c>
      <c r="BJ144" s="451">
        <v>33136</v>
      </c>
      <c r="BK144" s="434">
        <v>33136</v>
      </c>
      <c r="BL144" s="434">
        <v>0</v>
      </c>
      <c r="BM144" s="433">
        <v>0</v>
      </c>
      <c r="BN144" s="451" t="s">
        <v>948</v>
      </c>
      <c r="BO144" s="434" t="s">
        <v>948</v>
      </c>
      <c r="BP144" s="434" t="s">
        <v>948</v>
      </c>
      <c r="BQ144" s="433" t="s">
        <v>948</v>
      </c>
      <c r="BR144" s="451" t="s">
        <v>948</v>
      </c>
      <c r="BS144" s="434" t="s">
        <v>948</v>
      </c>
      <c r="BT144" s="434" t="s">
        <v>948</v>
      </c>
      <c r="BU144" s="433" t="s">
        <v>948</v>
      </c>
      <c r="BV144" s="451">
        <v>41145.199999999997</v>
      </c>
      <c r="BW144" s="434">
        <v>42784.1</v>
      </c>
      <c r="BX144" s="434">
        <v>1638.9000000000015</v>
      </c>
      <c r="BY144" s="433">
        <v>3.9832106782808241E-2</v>
      </c>
    </row>
    <row r="145" spans="1:77">
      <c r="A145" s="454" t="s">
        <v>872</v>
      </c>
      <c r="B145" s="451">
        <v>21434.6</v>
      </c>
      <c r="C145" s="434">
        <v>21434.6</v>
      </c>
      <c r="D145" s="434">
        <v>0</v>
      </c>
      <c r="E145" s="433">
        <v>0</v>
      </c>
      <c r="F145" s="451">
        <v>73471.666666666672</v>
      </c>
      <c r="G145" s="434">
        <v>73471.666666666672</v>
      </c>
      <c r="H145" s="434">
        <v>0</v>
      </c>
      <c r="I145" s="433">
        <v>0</v>
      </c>
      <c r="J145" s="451" t="s">
        <v>948</v>
      </c>
      <c r="K145" s="434" t="s">
        <v>948</v>
      </c>
      <c r="L145" s="434" t="s">
        <v>948</v>
      </c>
      <c r="M145" s="433" t="s">
        <v>948</v>
      </c>
      <c r="N145" s="451" t="s">
        <v>948</v>
      </c>
      <c r="O145" s="434" t="s">
        <v>948</v>
      </c>
      <c r="P145" s="434" t="s">
        <v>948</v>
      </c>
      <c r="Q145" s="433" t="s">
        <v>948</v>
      </c>
      <c r="R145" s="451">
        <v>59220.256410256414</v>
      </c>
      <c r="S145" s="434">
        <v>59221.282051282054</v>
      </c>
      <c r="T145" s="434">
        <v>1.0256410256406525</v>
      </c>
      <c r="U145" s="433">
        <v>1.7319091267274904E-5</v>
      </c>
      <c r="V145" s="451" t="s">
        <v>948</v>
      </c>
      <c r="W145" s="434" t="s">
        <v>948</v>
      </c>
      <c r="X145" s="434" t="s">
        <v>948</v>
      </c>
      <c r="Y145" s="433" t="s">
        <v>948</v>
      </c>
      <c r="Z145" s="451">
        <v>33881.4</v>
      </c>
      <c r="AA145" s="434">
        <v>33881.4</v>
      </c>
      <c r="AB145" s="434">
        <v>0</v>
      </c>
      <c r="AC145" s="433">
        <v>0</v>
      </c>
      <c r="AD145" s="451" t="s">
        <v>948</v>
      </c>
      <c r="AE145" s="434" t="s">
        <v>948</v>
      </c>
      <c r="AF145" s="434" t="s">
        <v>948</v>
      </c>
      <c r="AG145" s="433" t="s">
        <v>948</v>
      </c>
      <c r="AH145" s="451">
        <v>64277.777777777774</v>
      </c>
      <c r="AI145" s="434">
        <v>64278.888888888891</v>
      </c>
      <c r="AJ145" s="434">
        <v>1.1111111111167702</v>
      </c>
      <c r="AK145" s="433">
        <v>1.7286084701903081E-5</v>
      </c>
      <c r="AL145" s="451" t="s">
        <v>948</v>
      </c>
      <c r="AM145" s="434" t="s">
        <v>948</v>
      </c>
      <c r="AN145" s="434" t="s">
        <v>948</v>
      </c>
      <c r="AO145" s="433" t="s">
        <v>948</v>
      </c>
      <c r="AP145" s="451">
        <v>20628</v>
      </c>
      <c r="AQ145" s="434">
        <v>20628</v>
      </c>
      <c r="AR145" s="434">
        <v>0</v>
      </c>
      <c r="AS145" s="433">
        <v>0</v>
      </c>
      <c r="AT145" s="451" t="s">
        <v>948</v>
      </c>
      <c r="AU145" s="434" t="s">
        <v>948</v>
      </c>
      <c r="AV145" s="434" t="s">
        <v>948</v>
      </c>
      <c r="AW145" s="433" t="s">
        <v>948</v>
      </c>
      <c r="AX145" s="451" t="s">
        <v>948</v>
      </c>
      <c r="AY145" s="434" t="s">
        <v>948</v>
      </c>
      <c r="AZ145" s="434" t="s">
        <v>948</v>
      </c>
      <c r="BA145" s="433" t="s">
        <v>948</v>
      </c>
      <c r="BB145" s="451">
        <v>80082</v>
      </c>
      <c r="BC145" s="434">
        <v>80082</v>
      </c>
      <c r="BD145" s="434">
        <v>0</v>
      </c>
      <c r="BE145" s="433">
        <v>0</v>
      </c>
      <c r="BF145" s="451">
        <v>39855</v>
      </c>
      <c r="BG145" s="434">
        <v>39855</v>
      </c>
      <c r="BH145" s="434">
        <v>0</v>
      </c>
      <c r="BI145" s="433">
        <v>0</v>
      </c>
      <c r="BJ145" s="451">
        <v>22893.919999999998</v>
      </c>
      <c r="BK145" s="434">
        <v>22893.919999999998</v>
      </c>
      <c r="BL145" s="434">
        <v>0</v>
      </c>
      <c r="BM145" s="433">
        <v>0</v>
      </c>
      <c r="BN145" s="451" t="s">
        <v>948</v>
      </c>
      <c r="BO145" s="434" t="s">
        <v>948</v>
      </c>
      <c r="BP145" s="434" t="s">
        <v>948</v>
      </c>
      <c r="BQ145" s="433" t="s">
        <v>948</v>
      </c>
      <c r="BR145" s="451" t="s">
        <v>948</v>
      </c>
      <c r="BS145" s="434" t="s">
        <v>948</v>
      </c>
      <c r="BT145" s="434" t="s">
        <v>948</v>
      </c>
      <c r="BU145" s="433" t="s">
        <v>948</v>
      </c>
      <c r="BV145" s="451">
        <v>46193.846761633431</v>
      </c>
      <c r="BW145" s="434">
        <v>46194.084178537509</v>
      </c>
      <c r="BX145" s="434">
        <v>0.23741690407769056</v>
      </c>
      <c r="BY145" s="433">
        <v>5.1395785525893579E-6</v>
      </c>
    </row>
    <row r="146" spans="1:77">
      <c r="A146" s="454" t="s">
        <v>873</v>
      </c>
      <c r="B146" s="451">
        <v>13880.617563739377</v>
      </c>
      <c r="C146" s="434">
        <v>14409.073654390933</v>
      </c>
      <c r="D146" s="434">
        <v>528.45609065155622</v>
      </c>
      <c r="E146" s="433">
        <v>3.8071511460127896E-2</v>
      </c>
      <c r="F146" s="451">
        <v>74784.5</v>
      </c>
      <c r="G146" s="434">
        <v>75281</v>
      </c>
      <c r="H146" s="434">
        <v>496.5</v>
      </c>
      <c r="I146" s="433">
        <v>6.6390762791754977E-3</v>
      </c>
      <c r="J146" s="451">
        <v>58108.41</v>
      </c>
      <c r="K146" s="434">
        <v>58231</v>
      </c>
      <c r="L146" s="434">
        <v>122.58999999999651</v>
      </c>
      <c r="M146" s="433">
        <v>2.1096774115828758E-3</v>
      </c>
      <c r="N146" s="451" t="s">
        <v>948</v>
      </c>
      <c r="O146" s="434" t="s">
        <v>948</v>
      </c>
      <c r="P146" s="434" t="s">
        <v>948</v>
      </c>
      <c r="Q146" s="433" t="s">
        <v>948</v>
      </c>
      <c r="R146" s="451">
        <v>40487.333333333336</v>
      </c>
      <c r="S146" s="434">
        <v>41070.333333333336</v>
      </c>
      <c r="T146" s="434">
        <v>583</v>
      </c>
      <c r="U146" s="433">
        <v>1.4399565296142003E-2</v>
      </c>
      <c r="V146" s="451">
        <v>48925</v>
      </c>
      <c r="W146" s="434">
        <v>48925</v>
      </c>
      <c r="X146" s="434">
        <v>0</v>
      </c>
      <c r="Y146" s="433">
        <v>0</v>
      </c>
      <c r="Z146" s="451">
        <v>28250.908571428568</v>
      </c>
      <c r="AA146" s="434">
        <v>31509.531428571423</v>
      </c>
      <c r="AB146" s="434">
        <v>3258.6228571428546</v>
      </c>
      <c r="AC146" s="433">
        <v>0.11534577193876336</v>
      </c>
      <c r="AD146" s="451">
        <v>35070</v>
      </c>
      <c r="AE146" s="434">
        <v>35590</v>
      </c>
      <c r="AF146" s="434">
        <v>520</v>
      </c>
      <c r="AG146" s="433">
        <v>1.4827487881380098E-2</v>
      </c>
      <c r="AH146" s="451">
        <v>53397.95</v>
      </c>
      <c r="AI146" s="434">
        <v>53437</v>
      </c>
      <c r="AJ146" s="434">
        <v>39.05000000000291</v>
      </c>
      <c r="AK146" s="433">
        <v>7.3130148254760556E-4</v>
      </c>
      <c r="AL146" s="451" t="s">
        <v>948</v>
      </c>
      <c r="AM146" s="434" t="s">
        <v>948</v>
      </c>
      <c r="AN146" s="434" t="s">
        <v>948</v>
      </c>
      <c r="AO146" s="433" t="s">
        <v>948</v>
      </c>
      <c r="AP146" s="451">
        <v>57694.720000000001</v>
      </c>
      <c r="AQ146" s="434">
        <v>62546</v>
      </c>
      <c r="AR146" s="434">
        <v>4851.2799999999988</v>
      </c>
      <c r="AS146" s="433">
        <v>8.408533744509028E-2</v>
      </c>
      <c r="AT146" s="451" t="s">
        <v>948</v>
      </c>
      <c r="AU146" s="434" t="s">
        <v>948</v>
      </c>
      <c r="AV146" s="434" t="s">
        <v>948</v>
      </c>
      <c r="AW146" s="433" t="s">
        <v>948</v>
      </c>
      <c r="AX146" s="451" t="s">
        <v>948</v>
      </c>
      <c r="AY146" s="434" t="s">
        <v>948</v>
      </c>
      <c r="AZ146" s="434" t="s">
        <v>948</v>
      </c>
      <c r="BA146" s="433" t="s">
        <v>948</v>
      </c>
      <c r="BB146" s="451">
        <v>64500</v>
      </c>
      <c r="BC146" s="434">
        <v>69319</v>
      </c>
      <c r="BD146" s="434">
        <v>4819</v>
      </c>
      <c r="BE146" s="433">
        <v>7.4713178294573648E-2</v>
      </c>
      <c r="BF146" s="451" t="s">
        <v>948</v>
      </c>
      <c r="BG146" s="434" t="s">
        <v>948</v>
      </c>
      <c r="BH146" s="434" t="s">
        <v>948</v>
      </c>
      <c r="BI146" s="433" t="s">
        <v>948</v>
      </c>
      <c r="BJ146" s="451">
        <v>30563.715</v>
      </c>
      <c r="BK146" s="434">
        <v>31121.279999999999</v>
      </c>
      <c r="BL146" s="434">
        <v>557.56499999999869</v>
      </c>
      <c r="BM146" s="433">
        <v>1.8242710351146732E-2</v>
      </c>
      <c r="BN146" s="451" t="s">
        <v>948</v>
      </c>
      <c r="BO146" s="434" t="s">
        <v>948</v>
      </c>
      <c r="BP146" s="434" t="s">
        <v>948</v>
      </c>
      <c r="BQ146" s="433" t="s">
        <v>948</v>
      </c>
      <c r="BR146" s="451" t="s">
        <v>948</v>
      </c>
      <c r="BS146" s="434" t="s">
        <v>948</v>
      </c>
      <c r="BT146" s="434" t="s">
        <v>948</v>
      </c>
      <c r="BU146" s="433" t="s">
        <v>948</v>
      </c>
      <c r="BV146" s="451">
        <v>45969.377678954676</v>
      </c>
      <c r="BW146" s="434">
        <v>47403.56531057234</v>
      </c>
      <c r="BX146" s="434">
        <v>1434.187631617664</v>
      </c>
      <c r="BY146" s="433">
        <v>3.1198761089042369E-2</v>
      </c>
    </row>
    <row r="147" spans="1:77">
      <c r="A147" s="454" t="s">
        <v>874</v>
      </c>
      <c r="B147" s="451">
        <v>17831.720930232557</v>
      </c>
      <c r="C147" s="434">
        <v>17831.720930232557</v>
      </c>
      <c r="D147" s="434">
        <v>0</v>
      </c>
      <c r="E147" s="433">
        <v>0</v>
      </c>
      <c r="F147" s="451">
        <v>71178.933333333334</v>
      </c>
      <c r="G147" s="434">
        <v>71178.933333333334</v>
      </c>
      <c r="H147" s="434">
        <v>0</v>
      </c>
      <c r="I147" s="433">
        <v>0</v>
      </c>
      <c r="J147" s="451">
        <v>73847.333333333328</v>
      </c>
      <c r="K147" s="434">
        <v>73847.333333333328</v>
      </c>
      <c r="L147" s="434">
        <v>0</v>
      </c>
      <c r="M147" s="433">
        <v>0</v>
      </c>
      <c r="N147" s="451">
        <v>56000</v>
      </c>
      <c r="O147" s="434">
        <v>56000</v>
      </c>
      <c r="P147" s="434">
        <v>0</v>
      </c>
      <c r="Q147" s="433">
        <v>0</v>
      </c>
      <c r="R147" s="451">
        <v>57512.2</v>
      </c>
      <c r="S147" s="434">
        <v>57512.2</v>
      </c>
      <c r="T147" s="434">
        <v>0</v>
      </c>
      <c r="U147" s="433">
        <v>0</v>
      </c>
      <c r="V147" s="451">
        <v>60834</v>
      </c>
      <c r="W147" s="434">
        <v>60834</v>
      </c>
      <c r="X147" s="434">
        <v>0</v>
      </c>
      <c r="Y147" s="433">
        <v>0</v>
      </c>
      <c r="Z147" s="451">
        <v>25633.777777777777</v>
      </c>
      <c r="AA147" s="434">
        <v>25633.777777777777</v>
      </c>
      <c r="AB147" s="434">
        <v>0</v>
      </c>
      <c r="AC147" s="433">
        <v>0</v>
      </c>
      <c r="AD147" s="451" t="s">
        <v>948</v>
      </c>
      <c r="AE147" s="434" t="s">
        <v>948</v>
      </c>
      <c r="AF147" s="434" t="s">
        <v>948</v>
      </c>
      <c r="AG147" s="433" t="s">
        <v>948</v>
      </c>
      <c r="AH147" s="451">
        <v>68180</v>
      </c>
      <c r="AI147" s="434">
        <v>68180</v>
      </c>
      <c r="AJ147" s="434">
        <v>0</v>
      </c>
      <c r="AK147" s="433">
        <v>0</v>
      </c>
      <c r="AL147" s="451">
        <v>25221.462626262626</v>
      </c>
      <c r="AM147" s="434">
        <v>25221.462626262626</v>
      </c>
      <c r="AN147" s="434">
        <v>0</v>
      </c>
      <c r="AO147" s="433">
        <v>0</v>
      </c>
      <c r="AP147" s="451">
        <v>42252.333333333336</v>
      </c>
      <c r="AQ147" s="434">
        <v>42252.333333333336</v>
      </c>
      <c r="AR147" s="434">
        <v>0</v>
      </c>
      <c r="AS147" s="433">
        <v>0</v>
      </c>
      <c r="AT147" s="451">
        <v>69105.333333333328</v>
      </c>
      <c r="AU147" s="434">
        <v>69105.333333333328</v>
      </c>
      <c r="AV147" s="434">
        <v>0</v>
      </c>
      <c r="AW147" s="433">
        <v>0</v>
      </c>
      <c r="AX147" s="451" t="s">
        <v>948</v>
      </c>
      <c r="AY147" s="434" t="s">
        <v>948</v>
      </c>
      <c r="AZ147" s="434" t="s">
        <v>948</v>
      </c>
      <c r="BA147" s="433" t="s">
        <v>948</v>
      </c>
      <c r="BB147" s="451">
        <v>72000</v>
      </c>
      <c r="BC147" s="434">
        <v>72000</v>
      </c>
      <c r="BD147" s="434">
        <v>0</v>
      </c>
      <c r="BE147" s="433">
        <v>0</v>
      </c>
      <c r="BF147" s="451">
        <v>35662.333333333336</v>
      </c>
      <c r="BG147" s="434">
        <v>35662.333333333336</v>
      </c>
      <c r="BH147" s="434">
        <v>0</v>
      </c>
      <c r="BI147" s="433">
        <v>0</v>
      </c>
      <c r="BJ147" s="451">
        <v>23380.143181818181</v>
      </c>
      <c r="BK147" s="434">
        <v>23380.143181818181</v>
      </c>
      <c r="BL147" s="434">
        <v>0</v>
      </c>
      <c r="BM147" s="433">
        <v>0</v>
      </c>
      <c r="BN147" s="451" t="s">
        <v>948</v>
      </c>
      <c r="BO147" s="434" t="s">
        <v>948</v>
      </c>
      <c r="BP147" s="434" t="s">
        <v>948</v>
      </c>
      <c r="BQ147" s="433" t="s">
        <v>948</v>
      </c>
      <c r="BR147" s="451" t="s">
        <v>948</v>
      </c>
      <c r="BS147" s="434" t="s">
        <v>948</v>
      </c>
      <c r="BT147" s="434" t="s">
        <v>948</v>
      </c>
      <c r="BU147" s="433" t="s">
        <v>948</v>
      </c>
      <c r="BV147" s="451">
        <v>49902.826513054133</v>
      </c>
      <c r="BW147" s="434">
        <v>49902.826513054133</v>
      </c>
      <c r="BX147" s="434">
        <v>0</v>
      </c>
      <c r="BY147" s="433">
        <v>0</v>
      </c>
    </row>
    <row r="148" spans="1:77">
      <c r="A148" s="454" t="s">
        <v>875</v>
      </c>
      <c r="B148" s="451">
        <v>15987.048780487805</v>
      </c>
      <c r="C148" s="434">
        <v>16262.512195121952</v>
      </c>
      <c r="D148" s="434">
        <v>275.46341463414683</v>
      </c>
      <c r="E148" s="433">
        <v>1.7230410591500163E-2</v>
      </c>
      <c r="F148" s="451">
        <v>71234.111111111109</v>
      </c>
      <c r="G148" s="434">
        <v>72038.555555555562</v>
      </c>
      <c r="H148" s="434">
        <v>804.44444444445253</v>
      </c>
      <c r="I148" s="433">
        <v>1.1292966696666972E-2</v>
      </c>
      <c r="J148" s="451">
        <v>81802</v>
      </c>
      <c r="K148" s="434">
        <v>82082</v>
      </c>
      <c r="L148" s="434">
        <v>280</v>
      </c>
      <c r="M148" s="433">
        <v>3.4228991956186889E-3</v>
      </c>
      <c r="N148" s="451">
        <v>44000</v>
      </c>
      <c r="O148" s="434">
        <v>44280</v>
      </c>
      <c r="P148" s="434">
        <v>280</v>
      </c>
      <c r="Q148" s="433">
        <v>6.3636363636363638E-3</v>
      </c>
      <c r="R148" s="451">
        <v>55493.67924528302</v>
      </c>
      <c r="S148" s="434">
        <v>55773.67924528302</v>
      </c>
      <c r="T148" s="434">
        <v>280</v>
      </c>
      <c r="U148" s="433">
        <v>5.0456196779167439E-3</v>
      </c>
      <c r="V148" s="451">
        <v>47298</v>
      </c>
      <c r="W148" s="434">
        <v>48818.666666666664</v>
      </c>
      <c r="X148" s="434">
        <v>1520.6666666666642</v>
      </c>
      <c r="Y148" s="433">
        <v>3.2150760426797417E-2</v>
      </c>
      <c r="Z148" s="451">
        <v>23547.279508556385</v>
      </c>
      <c r="AA148" s="434">
        <v>23782.915204036854</v>
      </c>
      <c r="AB148" s="434">
        <v>235.63569548046871</v>
      </c>
      <c r="AC148" s="433">
        <v>1.0006918013388582E-2</v>
      </c>
      <c r="AD148" s="451">
        <v>32987</v>
      </c>
      <c r="AE148" s="434">
        <v>33177</v>
      </c>
      <c r="AF148" s="434">
        <v>190</v>
      </c>
      <c r="AG148" s="433">
        <v>5.7598447873404672E-3</v>
      </c>
      <c r="AH148" s="451">
        <v>49907.453237410075</v>
      </c>
      <c r="AI148" s="434">
        <v>50194.446043165466</v>
      </c>
      <c r="AJ148" s="434">
        <v>286.9928057553916</v>
      </c>
      <c r="AK148" s="433">
        <v>5.750499918121748E-3</v>
      </c>
      <c r="AL148" s="451" t="s">
        <v>948</v>
      </c>
      <c r="AM148" s="434" t="s">
        <v>948</v>
      </c>
      <c r="AN148" s="434" t="s">
        <v>948</v>
      </c>
      <c r="AO148" s="433" t="s">
        <v>948</v>
      </c>
      <c r="AP148" s="451">
        <v>33356.5</v>
      </c>
      <c r="AQ148" s="434">
        <v>33652.950000000004</v>
      </c>
      <c r="AR148" s="434">
        <v>296.45000000000437</v>
      </c>
      <c r="AS148" s="433">
        <v>8.8873233102994727E-3</v>
      </c>
      <c r="AT148" s="451">
        <v>56344.5</v>
      </c>
      <c r="AU148" s="434">
        <v>56625.5</v>
      </c>
      <c r="AV148" s="434">
        <v>281</v>
      </c>
      <c r="AW148" s="433">
        <v>4.9871770980308636E-3</v>
      </c>
      <c r="AX148" s="451" t="s">
        <v>948</v>
      </c>
      <c r="AY148" s="434" t="s">
        <v>948</v>
      </c>
      <c r="AZ148" s="434" t="s">
        <v>948</v>
      </c>
      <c r="BA148" s="433" t="s">
        <v>948</v>
      </c>
      <c r="BB148" s="451">
        <v>80302</v>
      </c>
      <c r="BC148" s="434">
        <v>80582</v>
      </c>
      <c r="BD148" s="434">
        <v>280</v>
      </c>
      <c r="BE148" s="433">
        <v>3.486837189609225E-3</v>
      </c>
      <c r="BF148" s="451">
        <v>31478.5</v>
      </c>
      <c r="BG148" s="434">
        <v>33748.962500000001</v>
      </c>
      <c r="BH148" s="434">
        <v>2270.4625000000015</v>
      </c>
      <c r="BI148" s="433">
        <v>7.2127404418889124E-2</v>
      </c>
      <c r="BJ148" s="451">
        <v>26396.346153846152</v>
      </c>
      <c r="BK148" s="434">
        <v>26690.469230769224</v>
      </c>
      <c r="BL148" s="434">
        <v>294.12307692307149</v>
      </c>
      <c r="BM148" s="433">
        <v>1.1142567808772862E-2</v>
      </c>
      <c r="BN148" s="451">
        <v>65021</v>
      </c>
      <c r="BO148" s="434">
        <v>65301</v>
      </c>
      <c r="BP148" s="434">
        <v>280</v>
      </c>
      <c r="BQ148" s="433">
        <v>4.3063010412020732E-3</v>
      </c>
      <c r="BR148" s="451" t="s">
        <v>948</v>
      </c>
      <c r="BS148" s="434" t="s">
        <v>948</v>
      </c>
      <c r="BT148" s="434" t="s">
        <v>948</v>
      </c>
      <c r="BU148" s="433" t="s">
        <v>948</v>
      </c>
      <c r="BV148" s="451">
        <v>47677.027869112972</v>
      </c>
      <c r="BW148" s="434">
        <v>48200.710442706586</v>
      </c>
      <c r="BX148" s="434">
        <v>523.68257359361451</v>
      </c>
      <c r="BY148" s="433">
        <v>1.0983960137600699E-2</v>
      </c>
    </row>
    <row r="149" spans="1:77">
      <c r="A149" s="454" t="s">
        <v>876</v>
      </c>
      <c r="B149" s="451">
        <v>13711.304347826086</v>
      </c>
      <c r="C149" s="434">
        <v>13712.173913043478</v>
      </c>
      <c r="D149" s="434">
        <v>0.86956521739193704</v>
      </c>
      <c r="E149" s="433">
        <v>6.3419583967575316E-5</v>
      </c>
      <c r="F149" s="451">
        <v>86900</v>
      </c>
      <c r="G149" s="434">
        <v>86900</v>
      </c>
      <c r="H149" s="434">
        <v>0</v>
      </c>
      <c r="I149" s="433">
        <v>0</v>
      </c>
      <c r="J149" s="451" t="s">
        <v>948</v>
      </c>
      <c r="K149" s="434" t="s">
        <v>948</v>
      </c>
      <c r="L149" s="434" t="s">
        <v>948</v>
      </c>
      <c r="M149" s="433" t="s">
        <v>948</v>
      </c>
      <c r="N149" s="451" t="s">
        <v>948</v>
      </c>
      <c r="O149" s="434" t="s">
        <v>948</v>
      </c>
      <c r="P149" s="434" t="s">
        <v>948</v>
      </c>
      <c r="Q149" s="433" t="s">
        <v>948</v>
      </c>
      <c r="R149" s="451" t="s">
        <v>948</v>
      </c>
      <c r="S149" s="434" t="s">
        <v>948</v>
      </c>
      <c r="T149" s="434" t="s">
        <v>948</v>
      </c>
      <c r="U149" s="433" t="s">
        <v>948</v>
      </c>
      <c r="V149" s="451" t="s">
        <v>948</v>
      </c>
      <c r="W149" s="434" t="s">
        <v>948</v>
      </c>
      <c r="X149" s="434" t="s">
        <v>948</v>
      </c>
      <c r="Y149" s="433" t="s">
        <v>948</v>
      </c>
      <c r="Z149" s="451">
        <v>23894.705882352941</v>
      </c>
      <c r="AA149" s="434">
        <v>23895.294117647059</v>
      </c>
      <c r="AB149" s="434">
        <v>0.58823529411893105</v>
      </c>
      <c r="AC149" s="433">
        <v>2.4617808522739047E-5</v>
      </c>
      <c r="AD149" s="451" t="s">
        <v>948</v>
      </c>
      <c r="AE149" s="434" t="s">
        <v>948</v>
      </c>
      <c r="AF149" s="434" t="s">
        <v>948</v>
      </c>
      <c r="AG149" s="433" t="s">
        <v>948</v>
      </c>
      <c r="AH149" s="451" t="s">
        <v>948</v>
      </c>
      <c r="AI149" s="434" t="s">
        <v>948</v>
      </c>
      <c r="AJ149" s="434" t="s">
        <v>948</v>
      </c>
      <c r="AK149" s="433" t="s">
        <v>948</v>
      </c>
      <c r="AL149" s="451" t="s">
        <v>948</v>
      </c>
      <c r="AM149" s="434" t="s">
        <v>948</v>
      </c>
      <c r="AN149" s="434" t="s">
        <v>948</v>
      </c>
      <c r="AO149" s="433" t="s">
        <v>948</v>
      </c>
      <c r="AP149" s="451">
        <v>41612</v>
      </c>
      <c r="AQ149" s="434">
        <v>41612</v>
      </c>
      <c r="AR149" s="434">
        <v>0</v>
      </c>
      <c r="AS149" s="433">
        <v>0</v>
      </c>
      <c r="AT149" s="451" t="s">
        <v>948</v>
      </c>
      <c r="AU149" s="434" t="s">
        <v>948</v>
      </c>
      <c r="AV149" s="434" t="s">
        <v>948</v>
      </c>
      <c r="AW149" s="433" t="s">
        <v>948</v>
      </c>
      <c r="AX149" s="451" t="s">
        <v>948</v>
      </c>
      <c r="AY149" s="434" t="s">
        <v>948</v>
      </c>
      <c r="AZ149" s="434" t="s">
        <v>948</v>
      </c>
      <c r="BA149" s="433" t="s">
        <v>948</v>
      </c>
      <c r="BB149" s="451">
        <v>41000</v>
      </c>
      <c r="BC149" s="434">
        <v>41000</v>
      </c>
      <c r="BD149" s="434">
        <v>0</v>
      </c>
      <c r="BE149" s="433">
        <v>0</v>
      </c>
      <c r="BF149" s="451">
        <v>37531.25</v>
      </c>
      <c r="BG149" s="434">
        <v>37531.25</v>
      </c>
      <c r="BH149" s="434">
        <v>0</v>
      </c>
      <c r="BI149" s="433">
        <v>0</v>
      </c>
      <c r="BJ149" s="451">
        <v>26601.538461538461</v>
      </c>
      <c r="BK149" s="434">
        <v>26601.538461538461</v>
      </c>
      <c r="BL149" s="434">
        <v>0</v>
      </c>
      <c r="BM149" s="433">
        <v>0</v>
      </c>
      <c r="BN149" s="451" t="s">
        <v>948</v>
      </c>
      <c r="BO149" s="434" t="s">
        <v>948</v>
      </c>
      <c r="BP149" s="434" t="s">
        <v>948</v>
      </c>
      <c r="BQ149" s="433" t="s">
        <v>948</v>
      </c>
      <c r="BR149" s="451" t="s">
        <v>948</v>
      </c>
      <c r="BS149" s="434" t="s">
        <v>948</v>
      </c>
      <c r="BT149" s="434" t="s">
        <v>948</v>
      </c>
      <c r="BU149" s="433" t="s">
        <v>948</v>
      </c>
      <c r="BV149" s="451">
        <v>38750.114098816775</v>
      </c>
      <c r="BW149" s="434">
        <v>38750.322356032717</v>
      </c>
      <c r="BX149" s="434">
        <v>0.20825721594155766</v>
      </c>
      <c r="BY149" s="433">
        <v>5.3743639414965427E-6</v>
      </c>
    </row>
    <row r="150" spans="1:77">
      <c r="A150" s="454" t="s">
        <v>877</v>
      </c>
      <c r="B150" s="451">
        <v>22448.857142857141</v>
      </c>
      <c r="C150" s="434">
        <v>22450</v>
      </c>
      <c r="D150" s="434">
        <v>1.142857142858702</v>
      </c>
      <c r="E150" s="433">
        <v>5.0909368596625441E-5</v>
      </c>
      <c r="F150" s="451">
        <v>72500</v>
      </c>
      <c r="G150" s="434">
        <v>72501</v>
      </c>
      <c r="H150" s="434">
        <v>1</v>
      </c>
      <c r="I150" s="433">
        <v>1.3793103448275862E-5</v>
      </c>
      <c r="J150" s="451">
        <v>52022</v>
      </c>
      <c r="K150" s="434">
        <v>52024</v>
      </c>
      <c r="L150" s="434">
        <v>2</v>
      </c>
      <c r="M150" s="433">
        <v>3.8445273153665758E-5</v>
      </c>
      <c r="N150" s="451">
        <v>53374</v>
      </c>
      <c r="O150" s="434">
        <v>53375</v>
      </c>
      <c r="P150" s="434">
        <v>1</v>
      </c>
      <c r="Q150" s="433">
        <v>1.8735714018061228E-5</v>
      </c>
      <c r="R150" s="451">
        <v>59508.5</v>
      </c>
      <c r="S150" s="434">
        <v>59509.5</v>
      </c>
      <c r="T150" s="434">
        <v>1</v>
      </c>
      <c r="U150" s="433">
        <v>1.6804322071636823E-5</v>
      </c>
      <c r="V150" s="451">
        <v>45454</v>
      </c>
      <c r="W150" s="434">
        <v>45455</v>
      </c>
      <c r="X150" s="434">
        <v>1</v>
      </c>
      <c r="Y150" s="433">
        <v>2.2000264003168037E-5</v>
      </c>
      <c r="Z150" s="451">
        <v>23449.672131147541</v>
      </c>
      <c r="AA150" s="434">
        <v>23450.819672131151</v>
      </c>
      <c r="AB150" s="434">
        <v>1.1475409836093604</v>
      </c>
      <c r="AC150" s="433">
        <v>4.8936333829807107E-5</v>
      </c>
      <c r="AD150" s="451">
        <v>15986</v>
      </c>
      <c r="AE150" s="434">
        <v>15987</v>
      </c>
      <c r="AF150" s="434">
        <v>1</v>
      </c>
      <c r="AG150" s="433">
        <v>6.2554735393469289E-5</v>
      </c>
      <c r="AH150" s="451" t="s">
        <v>948</v>
      </c>
      <c r="AI150" s="434" t="s">
        <v>948</v>
      </c>
      <c r="AJ150" s="434" t="s">
        <v>948</v>
      </c>
      <c r="AK150" s="433" t="s">
        <v>948</v>
      </c>
      <c r="AL150" s="451" t="s">
        <v>948</v>
      </c>
      <c r="AM150" s="434" t="s">
        <v>948</v>
      </c>
      <c r="AN150" s="434" t="s">
        <v>948</v>
      </c>
      <c r="AO150" s="433" t="s">
        <v>948</v>
      </c>
      <c r="AP150" s="451">
        <v>53557</v>
      </c>
      <c r="AQ150" s="434">
        <v>53558</v>
      </c>
      <c r="AR150" s="434">
        <v>1</v>
      </c>
      <c r="AS150" s="433">
        <v>1.8671695576675317E-5</v>
      </c>
      <c r="AT150" s="451" t="s">
        <v>948</v>
      </c>
      <c r="AU150" s="434" t="s">
        <v>948</v>
      </c>
      <c r="AV150" s="434" t="s">
        <v>948</v>
      </c>
      <c r="AW150" s="433" t="s">
        <v>948</v>
      </c>
      <c r="AX150" s="451">
        <v>26765</v>
      </c>
      <c r="AY150" s="434">
        <v>26766</v>
      </c>
      <c r="AZ150" s="434">
        <v>1</v>
      </c>
      <c r="BA150" s="433">
        <v>3.736222678871661E-5</v>
      </c>
      <c r="BB150" s="451">
        <v>62595</v>
      </c>
      <c r="BC150" s="434">
        <v>62596</v>
      </c>
      <c r="BD150" s="434">
        <v>1</v>
      </c>
      <c r="BE150" s="433">
        <v>1.5975716910296348E-5</v>
      </c>
      <c r="BF150" s="451">
        <v>32066.5</v>
      </c>
      <c r="BG150" s="434">
        <v>32067.5</v>
      </c>
      <c r="BH150" s="434">
        <v>1</v>
      </c>
      <c r="BI150" s="433">
        <v>3.1185193270235293E-5</v>
      </c>
      <c r="BJ150" s="451">
        <v>27391.445783132527</v>
      </c>
      <c r="BK150" s="434">
        <v>27392.409638554214</v>
      </c>
      <c r="BL150" s="434">
        <v>0.9638554216871853</v>
      </c>
      <c r="BM150" s="433">
        <v>3.5188190843169043E-5</v>
      </c>
      <c r="BN150" s="451" t="s">
        <v>948</v>
      </c>
      <c r="BO150" s="434" t="s">
        <v>948</v>
      </c>
      <c r="BP150" s="434" t="s">
        <v>948</v>
      </c>
      <c r="BQ150" s="433" t="s">
        <v>948</v>
      </c>
      <c r="BR150" s="451" t="s">
        <v>948</v>
      </c>
      <c r="BS150" s="434" t="s">
        <v>948</v>
      </c>
      <c r="BT150" s="434" t="s">
        <v>948</v>
      </c>
      <c r="BU150" s="433" t="s">
        <v>948</v>
      </c>
      <c r="BV150" s="451">
        <v>42085.998081318248</v>
      </c>
      <c r="BW150" s="434">
        <v>42087.09456236042</v>
      </c>
      <c r="BX150" s="434">
        <v>1.0964810421719449</v>
      </c>
      <c r="BY150" s="433">
        <v>2.6053345344295566E-5</v>
      </c>
    </row>
    <row r="151" spans="1:77">
      <c r="A151" s="454" t="s">
        <v>878</v>
      </c>
      <c r="B151" s="451">
        <v>14645.047732696899</v>
      </c>
      <c r="C151" s="434">
        <v>14646.062052505968</v>
      </c>
      <c r="D151" s="434">
        <v>1.0143198090681835</v>
      </c>
      <c r="E151" s="433">
        <v>6.926025968516222E-5</v>
      </c>
      <c r="F151" s="451">
        <v>72548.333333333328</v>
      </c>
      <c r="G151" s="434">
        <v>72549.333333333328</v>
      </c>
      <c r="H151" s="434">
        <v>1</v>
      </c>
      <c r="I151" s="433">
        <v>1.3783914172161088E-5</v>
      </c>
      <c r="J151" s="451" t="s">
        <v>948</v>
      </c>
      <c r="K151" s="434" t="s">
        <v>948</v>
      </c>
      <c r="L151" s="434" t="s">
        <v>948</v>
      </c>
      <c r="M151" s="433" t="s">
        <v>948</v>
      </c>
      <c r="N151" s="451">
        <v>53314.28571428571</v>
      </c>
      <c r="O151" s="434">
        <v>53321.428571428565</v>
      </c>
      <c r="P151" s="434">
        <v>7.142857142855064</v>
      </c>
      <c r="Q151" s="433">
        <v>1.3397642015001461E-4</v>
      </c>
      <c r="R151" s="451">
        <v>53460.294117647056</v>
      </c>
      <c r="S151" s="434">
        <v>53461.274509803923</v>
      </c>
      <c r="T151" s="434">
        <v>0.9803921568673104</v>
      </c>
      <c r="U151" s="433">
        <v>1.833869740240891E-5</v>
      </c>
      <c r="V151" s="451" t="s">
        <v>948</v>
      </c>
      <c r="W151" s="434" t="s">
        <v>948</v>
      </c>
      <c r="X151" s="434" t="s">
        <v>948</v>
      </c>
      <c r="Y151" s="433" t="s">
        <v>948</v>
      </c>
      <c r="Z151" s="451">
        <v>20409.333333333332</v>
      </c>
      <c r="AA151" s="434">
        <v>20410.333333333332</v>
      </c>
      <c r="AB151" s="434">
        <v>1</v>
      </c>
      <c r="AC151" s="433">
        <v>4.899719082772588E-5</v>
      </c>
      <c r="AD151" s="451" t="s">
        <v>948</v>
      </c>
      <c r="AE151" s="434" t="s">
        <v>948</v>
      </c>
      <c r="AF151" s="434" t="s">
        <v>948</v>
      </c>
      <c r="AG151" s="433" t="s">
        <v>948</v>
      </c>
      <c r="AH151" s="451">
        <v>56319</v>
      </c>
      <c r="AI151" s="434">
        <v>56320</v>
      </c>
      <c r="AJ151" s="434">
        <v>1</v>
      </c>
      <c r="AK151" s="433">
        <v>1.7755997088016477E-5</v>
      </c>
      <c r="AL151" s="451" t="s">
        <v>948</v>
      </c>
      <c r="AM151" s="434" t="s">
        <v>948</v>
      </c>
      <c r="AN151" s="434" t="s">
        <v>948</v>
      </c>
      <c r="AO151" s="433" t="s">
        <v>948</v>
      </c>
      <c r="AP151" s="451" t="s">
        <v>948</v>
      </c>
      <c r="AQ151" s="434" t="s">
        <v>948</v>
      </c>
      <c r="AR151" s="434" t="s">
        <v>948</v>
      </c>
      <c r="AS151" s="433" t="s">
        <v>948</v>
      </c>
      <c r="AT151" s="451" t="s">
        <v>948</v>
      </c>
      <c r="AU151" s="434" t="s">
        <v>948</v>
      </c>
      <c r="AV151" s="434" t="s">
        <v>948</v>
      </c>
      <c r="AW151" s="433" t="s">
        <v>948</v>
      </c>
      <c r="AX151" s="451" t="s">
        <v>948</v>
      </c>
      <c r="AY151" s="434" t="s">
        <v>948</v>
      </c>
      <c r="AZ151" s="434" t="s">
        <v>948</v>
      </c>
      <c r="BA151" s="433" t="s">
        <v>948</v>
      </c>
      <c r="BB151" s="451">
        <v>57940</v>
      </c>
      <c r="BC151" s="434">
        <v>57941</v>
      </c>
      <c r="BD151" s="434">
        <v>1</v>
      </c>
      <c r="BE151" s="433">
        <v>1.7259233690024161E-5</v>
      </c>
      <c r="BF151" s="451">
        <v>23864.5</v>
      </c>
      <c r="BG151" s="434">
        <v>23865.5</v>
      </c>
      <c r="BH151" s="434">
        <v>1</v>
      </c>
      <c r="BI151" s="433">
        <v>4.1903245406356723E-5</v>
      </c>
      <c r="BJ151" s="451">
        <v>22871.1</v>
      </c>
      <c r="BK151" s="434">
        <v>22872.1</v>
      </c>
      <c r="BL151" s="434">
        <v>1</v>
      </c>
      <c r="BM151" s="433">
        <v>4.372330145904657E-5</v>
      </c>
      <c r="BN151" s="451" t="s">
        <v>948</v>
      </c>
      <c r="BO151" s="434" t="s">
        <v>948</v>
      </c>
      <c r="BP151" s="434" t="s">
        <v>948</v>
      </c>
      <c r="BQ151" s="433" t="s">
        <v>948</v>
      </c>
      <c r="BR151" s="451" t="s">
        <v>948</v>
      </c>
      <c r="BS151" s="434" t="s">
        <v>948</v>
      </c>
      <c r="BT151" s="434" t="s">
        <v>948</v>
      </c>
      <c r="BU151" s="433" t="s">
        <v>948</v>
      </c>
      <c r="BV151" s="451">
        <v>41707.988247921807</v>
      </c>
      <c r="BW151" s="434">
        <v>41709.670200045017</v>
      </c>
      <c r="BX151" s="434">
        <v>1.6819521232100669</v>
      </c>
      <c r="BY151" s="433">
        <v>4.0326858088003654E-5</v>
      </c>
    </row>
    <row r="152" spans="1:77">
      <c r="A152" s="454" t="s">
        <v>879</v>
      </c>
      <c r="B152" s="451" t="s">
        <v>948</v>
      </c>
      <c r="C152" s="434" t="s">
        <v>948</v>
      </c>
      <c r="D152" s="434" t="s">
        <v>948</v>
      </c>
      <c r="E152" s="433" t="s">
        <v>948</v>
      </c>
      <c r="F152" s="451" t="s">
        <v>948</v>
      </c>
      <c r="G152" s="434" t="s">
        <v>948</v>
      </c>
      <c r="H152" s="434" t="s">
        <v>948</v>
      </c>
      <c r="I152" s="433" t="s">
        <v>948</v>
      </c>
      <c r="J152" s="451" t="s">
        <v>948</v>
      </c>
      <c r="K152" s="434" t="s">
        <v>948</v>
      </c>
      <c r="L152" s="434" t="s">
        <v>948</v>
      </c>
      <c r="M152" s="433" t="s">
        <v>948</v>
      </c>
      <c r="N152" s="451" t="s">
        <v>948</v>
      </c>
      <c r="O152" s="434" t="s">
        <v>948</v>
      </c>
      <c r="P152" s="434" t="s">
        <v>948</v>
      </c>
      <c r="Q152" s="433" t="s">
        <v>948</v>
      </c>
      <c r="R152" s="451" t="s">
        <v>948</v>
      </c>
      <c r="S152" s="434" t="s">
        <v>948</v>
      </c>
      <c r="T152" s="434" t="s">
        <v>948</v>
      </c>
      <c r="U152" s="433" t="s">
        <v>948</v>
      </c>
      <c r="V152" s="451" t="s">
        <v>948</v>
      </c>
      <c r="W152" s="434" t="s">
        <v>948</v>
      </c>
      <c r="X152" s="434" t="s">
        <v>948</v>
      </c>
      <c r="Y152" s="433" t="s">
        <v>948</v>
      </c>
      <c r="Z152" s="451">
        <v>30000</v>
      </c>
      <c r="AA152" s="434">
        <v>30100</v>
      </c>
      <c r="AB152" s="434">
        <v>100</v>
      </c>
      <c r="AC152" s="433">
        <v>3.3333333333333335E-3</v>
      </c>
      <c r="AD152" s="451" t="s">
        <v>948</v>
      </c>
      <c r="AE152" s="434" t="s">
        <v>948</v>
      </c>
      <c r="AF152" s="434" t="s">
        <v>948</v>
      </c>
      <c r="AG152" s="433" t="s">
        <v>948</v>
      </c>
      <c r="AH152" s="451" t="s">
        <v>948</v>
      </c>
      <c r="AI152" s="434" t="s">
        <v>948</v>
      </c>
      <c r="AJ152" s="434" t="s">
        <v>948</v>
      </c>
      <c r="AK152" s="433" t="s">
        <v>948</v>
      </c>
      <c r="AL152" s="451" t="s">
        <v>948</v>
      </c>
      <c r="AM152" s="434" t="s">
        <v>948</v>
      </c>
      <c r="AN152" s="434" t="s">
        <v>948</v>
      </c>
      <c r="AO152" s="433" t="s">
        <v>948</v>
      </c>
      <c r="AP152" s="451" t="s">
        <v>948</v>
      </c>
      <c r="AQ152" s="434" t="s">
        <v>948</v>
      </c>
      <c r="AR152" s="434" t="s">
        <v>948</v>
      </c>
      <c r="AS152" s="433" t="s">
        <v>948</v>
      </c>
      <c r="AT152" s="451" t="s">
        <v>948</v>
      </c>
      <c r="AU152" s="434" t="s">
        <v>948</v>
      </c>
      <c r="AV152" s="434" t="s">
        <v>948</v>
      </c>
      <c r="AW152" s="433" t="s">
        <v>948</v>
      </c>
      <c r="AX152" s="451" t="s">
        <v>948</v>
      </c>
      <c r="AY152" s="434" t="s">
        <v>948</v>
      </c>
      <c r="AZ152" s="434" t="s">
        <v>948</v>
      </c>
      <c r="BA152" s="433" t="s">
        <v>948</v>
      </c>
      <c r="BB152" s="451" t="s">
        <v>948</v>
      </c>
      <c r="BC152" s="434" t="s">
        <v>948</v>
      </c>
      <c r="BD152" s="434" t="s">
        <v>948</v>
      </c>
      <c r="BE152" s="433" t="s">
        <v>948</v>
      </c>
      <c r="BF152" s="451" t="s">
        <v>948</v>
      </c>
      <c r="BG152" s="434" t="s">
        <v>948</v>
      </c>
      <c r="BH152" s="434" t="s">
        <v>948</v>
      </c>
      <c r="BI152" s="433" t="s">
        <v>948</v>
      </c>
      <c r="BJ152" s="451" t="s">
        <v>948</v>
      </c>
      <c r="BK152" s="434" t="s">
        <v>948</v>
      </c>
      <c r="BL152" s="434" t="s">
        <v>948</v>
      </c>
      <c r="BM152" s="433" t="s">
        <v>948</v>
      </c>
      <c r="BN152" s="451" t="s">
        <v>948</v>
      </c>
      <c r="BO152" s="434" t="s">
        <v>948</v>
      </c>
      <c r="BP152" s="434" t="s">
        <v>948</v>
      </c>
      <c r="BQ152" s="433" t="s">
        <v>948</v>
      </c>
      <c r="BR152" s="451" t="s">
        <v>948</v>
      </c>
      <c r="BS152" s="434" t="s">
        <v>948</v>
      </c>
      <c r="BT152" s="434" t="s">
        <v>948</v>
      </c>
      <c r="BU152" s="433" t="s">
        <v>948</v>
      </c>
      <c r="BV152" s="451">
        <v>30000</v>
      </c>
      <c r="BW152" s="434">
        <v>30100</v>
      </c>
      <c r="BX152" s="434">
        <v>100</v>
      </c>
      <c r="BY152" s="433">
        <v>3.3333333333333335E-3</v>
      </c>
    </row>
    <row r="153" spans="1:77">
      <c r="A153" s="454" t="s">
        <v>880</v>
      </c>
      <c r="B153" s="451">
        <v>14932</v>
      </c>
      <c r="C153" s="434">
        <v>14932</v>
      </c>
      <c r="D153" s="434">
        <v>0</v>
      </c>
      <c r="E153" s="433">
        <v>0</v>
      </c>
      <c r="F153" s="451">
        <v>84888</v>
      </c>
      <c r="G153" s="434">
        <v>84888</v>
      </c>
      <c r="H153" s="434">
        <v>0</v>
      </c>
      <c r="I153" s="433">
        <v>0</v>
      </c>
      <c r="J153" s="451" t="s">
        <v>948</v>
      </c>
      <c r="K153" s="434" t="s">
        <v>948</v>
      </c>
      <c r="L153" s="434" t="s">
        <v>948</v>
      </c>
      <c r="M153" s="433" t="s">
        <v>948</v>
      </c>
      <c r="N153" s="451" t="s">
        <v>948</v>
      </c>
      <c r="O153" s="434" t="s">
        <v>948</v>
      </c>
      <c r="P153" s="434" t="s">
        <v>948</v>
      </c>
      <c r="Q153" s="433" t="s">
        <v>948</v>
      </c>
      <c r="R153" s="451" t="s">
        <v>948</v>
      </c>
      <c r="S153" s="434" t="s">
        <v>948</v>
      </c>
      <c r="T153" s="434" t="s">
        <v>948</v>
      </c>
      <c r="U153" s="433" t="s">
        <v>948</v>
      </c>
      <c r="V153" s="451" t="s">
        <v>948</v>
      </c>
      <c r="W153" s="434" t="s">
        <v>948</v>
      </c>
      <c r="X153" s="434" t="s">
        <v>948</v>
      </c>
      <c r="Y153" s="433" t="s">
        <v>948</v>
      </c>
      <c r="Z153" s="451">
        <v>23929</v>
      </c>
      <c r="AA153" s="434">
        <v>23929</v>
      </c>
      <c r="AB153" s="434">
        <v>0</v>
      </c>
      <c r="AC153" s="433">
        <v>0</v>
      </c>
      <c r="AD153" s="451" t="s">
        <v>948</v>
      </c>
      <c r="AE153" s="434" t="s">
        <v>948</v>
      </c>
      <c r="AF153" s="434" t="s">
        <v>948</v>
      </c>
      <c r="AG153" s="433" t="s">
        <v>948</v>
      </c>
      <c r="AH153" s="451" t="s">
        <v>948</v>
      </c>
      <c r="AI153" s="434" t="s">
        <v>948</v>
      </c>
      <c r="AJ153" s="434" t="s">
        <v>948</v>
      </c>
      <c r="AK153" s="433" t="s">
        <v>948</v>
      </c>
      <c r="AL153" s="451" t="s">
        <v>948</v>
      </c>
      <c r="AM153" s="434" t="s">
        <v>948</v>
      </c>
      <c r="AN153" s="434" t="s">
        <v>948</v>
      </c>
      <c r="AO153" s="433" t="s">
        <v>948</v>
      </c>
      <c r="AP153" s="451">
        <v>38491</v>
      </c>
      <c r="AQ153" s="434">
        <v>38491</v>
      </c>
      <c r="AR153" s="434">
        <v>0</v>
      </c>
      <c r="AS153" s="433">
        <v>0</v>
      </c>
      <c r="AT153" s="451" t="s">
        <v>948</v>
      </c>
      <c r="AU153" s="434" t="s">
        <v>948</v>
      </c>
      <c r="AV153" s="434" t="s">
        <v>948</v>
      </c>
      <c r="AW153" s="433" t="s">
        <v>948</v>
      </c>
      <c r="AX153" s="451" t="s">
        <v>948</v>
      </c>
      <c r="AY153" s="434" t="s">
        <v>948</v>
      </c>
      <c r="AZ153" s="434" t="s">
        <v>948</v>
      </c>
      <c r="BA153" s="433" t="s">
        <v>948</v>
      </c>
      <c r="BB153" s="451">
        <v>58149</v>
      </c>
      <c r="BC153" s="434">
        <v>58149</v>
      </c>
      <c r="BD153" s="434">
        <v>0</v>
      </c>
      <c r="BE153" s="433">
        <v>0</v>
      </c>
      <c r="BF153" s="451" t="s">
        <v>948</v>
      </c>
      <c r="BG153" s="434" t="s">
        <v>948</v>
      </c>
      <c r="BH153" s="434" t="s">
        <v>948</v>
      </c>
      <c r="BI153" s="433" t="s">
        <v>948</v>
      </c>
      <c r="BJ153" s="451">
        <v>22418.5</v>
      </c>
      <c r="BK153" s="434">
        <v>22418.5</v>
      </c>
      <c r="BL153" s="434">
        <v>0</v>
      </c>
      <c r="BM153" s="433">
        <v>0</v>
      </c>
      <c r="BN153" s="451" t="s">
        <v>948</v>
      </c>
      <c r="BO153" s="434" t="s">
        <v>948</v>
      </c>
      <c r="BP153" s="434" t="s">
        <v>948</v>
      </c>
      <c r="BQ153" s="433" t="s">
        <v>948</v>
      </c>
      <c r="BR153" s="451" t="s">
        <v>948</v>
      </c>
      <c r="BS153" s="434" t="s">
        <v>948</v>
      </c>
      <c r="BT153" s="434" t="s">
        <v>948</v>
      </c>
      <c r="BU153" s="433" t="s">
        <v>948</v>
      </c>
      <c r="BV153" s="451">
        <v>40467.916666666664</v>
      </c>
      <c r="BW153" s="434">
        <v>40467.916666666664</v>
      </c>
      <c r="BX153" s="434">
        <v>0</v>
      </c>
      <c r="BY153" s="433">
        <v>0</v>
      </c>
    </row>
    <row r="154" spans="1:77">
      <c r="A154" s="454" t="s">
        <v>881</v>
      </c>
      <c r="B154" s="451">
        <v>15634.658743633277</v>
      </c>
      <c r="C154" s="434">
        <v>15634.658743633277</v>
      </c>
      <c r="D154" s="434">
        <v>0</v>
      </c>
      <c r="E154" s="433">
        <v>0</v>
      </c>
      <c r="F154" s="451">
        <v>77669.419218584997</v>
      </c>
      <c r="G154" s="434">
        <v>77669.419218584997</v>
      </c>
      <c r="H154" s="434">
        <v>0</v>
      </c>
      <c r="I154" s="433">
        <v>0</v>
      </c>
      <c r="J154" s="451" t="s">
        <v>948</v>
      </c>
      <c r="K154" s="434" t="s">
        <v>948</v>
      </c>
      <c r="L154" s="434" t="s">
        <v>948</v>
      </c>
      <c r="M154" s="433" t="s">
        <v>948</v>
      </c>
      <c r="N154" s="451">
        <v>49175.4</v>
      </c>
      <c r="O154" s="434">
        <v>49175.4</v>
      </c>
      <c r="P154" s="434">
        <v>0</v>
      </c>
      <c r="Q154" s="433">
        <v>0</v>
      </c>
      <c r="R154" s="451">
        <v>49005.848739495799</v>
      </c>
      <c r="S154" s="434">
        <v>49005.848739495799</v>
      </c>
      <c r="T154" s="434">
        <v>0</v>
      </c>
      <c r="U154" s="433">
        <v>0</v>
      </c>
      <c r="V154" s="451" t="s">
        <v>948</v>
      </c>
      <c r="W154" s="434" t="s">
        <v>948</v>
      </c>
      <c r="X154" s="434" t="s">
        <v>948</v>
      </c>
      <c r="Y154" s="433" t="s">
        <v>948</v>
      </c>
      <c r="Z154" s="451">
        <v>31371.574846029172</v>
      </c>
      <c r="AA154" s="434">
        <v>31371.574846029172</v>
      </c>
      <c r="AB154" s="434">
        <v>0</v>
      </c>
      <c r="AC154" s="433">
        <v>0</v>
      </c>
      <c r="AD154" s="451">
        <v>22823.583768581761</v>
      </c>
      <c r="AE154" s="434">
        <v>22823.583768581761</v>
      </c>
      <c r="AF154" s="434">
        <v>0</v>
      </c>
      <c r="AG154" s="433">
        <v>0</v>
      </c>
      <c r="AH154" s="451">
        <v>50539.43702843877</v>
      </c>
      <c r="AI154" s="434">
        <v>50539.43702843877</v>
      </c>
      <c r="AJ154" s="434">
        <v>0</v>
      </c>
      <c r="AK154" s="433">
        <v>0</v>
      </c>
      <c r="AL154" s="451" t="s">
        <v>948</v>
      </c>
      <c r="AM154" s="434" t="s">
        <v>948</v>
      </c>
      <c r="AN154" s="434" t="s">
        <v>948</v>
      </c>
      <c r="AO154" s="433" t="s">
        <v>948</v>
      </c>
      <c r="AP154" s="451">
        <v>54655</v>
      </c>
      <c r="AQ154" s="434">
        <v>54655</v>
      </c>
      <c r="AR154" s="434">
        <v>0</v>
      </c>
      <c r="AS154" s="433">
        <v>0</v>
      </c>
      <c r="AT154" s="451">
        <v>97869.9375</v>
      </c>
      <c r="AU154" s="434">
        <v>97869.9375</v>
      </c>
      <c r="AV154" s="434">
        <v>0</v>
      </c>
      <c r="AW154" s="433">
        <v>0</v>
      </c>
      <c r="AX154" s="451">
        <v>79741.230769230766</v>
      </c>
      <c r="AY154" s="434">
        <v>79741.230769230766</v>
      </c>
      <c r="AZ154" s="434">
        <v>0</v>
      </c>
      <c r="BA154" s="433">
        <v>0</v>
      </c>
      <c r="BB154" s="451">
        <v>99883</v>
      </c>
      <c r="BC154" s="434">
        <v>99883</v>
      </c>
      <c r="BD154" s="434">
        <v>0</v>
      </c>
      <c r="BE154" s="433">
        <v>0</v>
      </c>
      <c r="BF154" s="451">
        <v>52429.818181818184</v>
      </c>
      <c r="BG154" s="434">
        <v>52429.818181818184</v>
      </c>
      <c r="BH154" s="434">
        <v>0</v>
      </c>
      <c r="BI154" s="433">
        <v>0</v>
      </c>
      <c r="BJ154" s="451">
        <v>28747.237704918032</v>
      </c>
      <c r="BK154" s="434">
        <v>28747.237704918032</v>
      </c>
      <c r="BL154" s="434">
        <v>0</v>
      </c>
      <c r="BM154" s="433">
        <v>0</v>
      </c>
      <c r="BN154" s="451">
        <v>28589.5</v>
      </c>
      <c r="BO154" s="434">
        <v>28589.5</v>
      </c>
      <c r="BP154" s="434">
        <v>0</v>
      </c>
      <c r="BQ154" s="433">
        <v>0</v>
      </c>
      <c r="BR154" s="451" t="s">
        <v>948</v>
      </c>
      <c r="BS154" s="434" t="s">
        <v>948</v>
      </c>
      <c r="BT154" s="434" t="s">
        <v>948</v>
      </c>
      <c r="BU154" s="433" t="s">
        <v>948</v>
      </c>
      <c r="BV154" s="451">
        <v>52723.974750052199</v>
      </c>
      <c r="BW154" s="434">
        <v>52723.974750052199</v>
      </c>
      <c r="BX154" s="434">
        <v>0</v>
      </c>
      <c r="BY154" s="433">
        <v>0</v>
      </c>
    </row>
    <row r="155" spans="1:77">
      <c r="A155" s="454" t="s">
        <v>882</v>
      </c>
      <c r="B155" s="451">
        <v>15841</v>
      </c>
      <c r="C155" s="434">
        <v>15841</v>
      </c>
      <c r="D155" s="434">
        <v>0</v>
      </c>
      <c r="E155" s="433">
        <v>0</v>
      </c>
      <c r="F155" s="451" t="s">
        <v>948</v>
      </c>
      <c r="G155" s="434" t="s">
        <v>948</v>
      </c>
      <c r="H155" s="434" t="s">
        <v>948</v>
      </c>
      <c r="I155" s="433" t="s">
        <v>948</v>
      </c>
      <c r="J155" s="451" t="s">
        <v>948</v>
      </c>
      <c r="K155" s="434" t="s">
        <v>948</v>
      </c>
      <c r="L155" s="434" t="s">
        <v>948</v>
      </c>
      <c r="M155" s="433" t="s">
        <v>948</v>
      </c>
      <c r="N155" s="451" t="s">
        <v>948</v>
      </c>
      <c r="O155" s="434" t="s">
        <v>948</v>
      </c>
      <c r="P155" s="434" t="s">
        <v>948</v>
      </c>
      <c r="Q155" s="433" t="s">
        <v>948</v>
      </c>
      <c r="R155" s="451" t="s">
        <v>948</v>
      </c>
      <c r="S155" s="434" t="s">
        <v>948</v>
      </c>
      <c r="T155" s="434" t="s">
        <v>948</v>
      </c>
      <c r="U155" s="433" t="s">
        <v>948</v>
      </c>
      <c r="V155" s="451" t="s">
        <v>948</v>
      </c>
      <c r="W155" s="434" t="s">
        <v>948</v>
      </c>
      <c r="X155" s="434" t="s">
        <v>948</v>
      </c>
      <c r="Y155" s="433" t="s">
        <v>948</v>
      </c>
      <c r="Z155" s="451">
        <v>15000</v>
      </c>
      <c r="AA155" s="434">
        <v>15000</v>
      </c>
      <c r="AB155" s="434">
        <v>0</v>
      </c>
      <c r="AC155" s="433">
        <v>0</v>
      </c>
      <c r="AD155" s="451" t="s">
        <v>948</v>
      </c>
      <c r="AE155" s="434" t="s">
        <v>948</v>
      </c>
      <c r="AF155" s="434" t="s">
        <v>948</v>
      </c>
      <c r="AG155" s="433" t="s">
        <v>948</v>
      </c>
      <c r="AH155" s="451" t="s">
        <v>948</v>
      </c>
      <c r="AI155" s="434" t="s">
        <v>948</v>
      </c>
      <c r="AJ155" s="434" t="s">
        <v>948</v>
      </c>
      <c r="AK155" s="433" t="s">
        <v>948</v>
      </c>
      <c r="AL155" s="451" t="s">
        <v>948</v>
      </c>
      <c r="AM155" s="434" t="s">
        <v>948</v>
      </c>
      <c r="AN155" s="434" t="s">
        <v>948</v>
      </c>
      <c r="AO155" s="433" t="s">
        <v>948</v>
      </c>
      <c r="AP155" s="451" t="s">
        <v>948</v>
      </c>
      <c r="AQ155" s="434" t="s">
        <v>948</v>
      </c>
      <c r="AR155" s="434" t="s">
        <v>948</v>
      </c>
      <c r="AS155" s="433" t="s">
        <v>948</v>
      </c>
      <c r="AT155" s="451" t="s">
        <v>948</v>
      </c>
      <c r="AU155" s="434" t="s">
        <v>948</v>
      </c>
      <c r="AV155" s="434" t="s">
        <v>948</v>
      </c>
      <c r="AW155" s="433" t="s">
        <v>948</v>
      </c>
      <c r="AX155" s="451" t="s">
        <v>948</v>
      </c>
      <c r="AY155" s="434" t="s">
        <v>948</v>
      </c>
      <c r="AZ155" s="434" t="s">
        <v>948</v>
      </c>
      <c r="BA155" s="433" t="s">
        <v>948</v>
      </c>
      <c r="BB155" s="451">
        <v>35000</v>
      </c>
      <c r="BC155" s="434">
        <v>35000</v>
      </c>
      <c r="BD155" s="434">
        <v>0</v>
      </c>
      <c r="BE155" s="433">
        <v>0</v>
      </c>
      <c r="BF155" s="451" t="s">
        <v>948</v>
      </c>
      <c r="BG155" s="434" t="s">
        <v>948</v>
      </c>
      <c r="BH155" s="434" t="s">
        <v>948</v>
      </c>
      <c r="BI155" s="433" t="s">
        <v>948</v>
      </c>
      <c r="BJ155" s="451" t="s">
        <v>948</v>
      </c>
      <c r="BK155" s="434" t="s">
        <v>948</v>
      </c>
      <c r="BL155" s="434" t="s">
        <v>948</v>
      </c>
      <c r="BM155" s="433" t="s">
        <v>948</v>
      </c>
      <c r="BN155" s="451" t="s">
        <v>948</v>
      </c>
      <c r="BO155" s="434" t="s">
        <v>948</v>
      </c>
      <c r="BP155" s="434" t="s">
        <v>948</v>
      </c>
      <c r="BQ155" s="433" t="s">
        <v>948</v>
      </c>
      <c r="BR155" s="451" t="s">
        <v>948</v>
      </c>
      <c r="BS155" s="434" t="s">
        <v>948</v>
      </c>
      <c r="BT155" s="434" t="s">
        <v>948</v>
      </c>
      <c r="BU155" s="433" t="s">
        <v>948</v>
      </c>
      <c r="BV155" s="451">
        <v>21947</v>
      </c>
      <c r="BW155" s="434">
        <v>21947</v>
      </c>
      <c r="BX155" s="434">
        <v>0</v>
      </c>
      <c r="BY155" s="433">
        <v>0</v>
      </c>
    </row>
    <row r="156" spans="1:77">
      <c r="A156" s="454" t="s">
        <v>883</v>
      </c>
      <c r="B156" s="451">
        <v>15933.26324947437</v>
      </c>
      <c r="C156" s="434">
        <v>15933.26324947437</v>
      </c>
      <c r="D156" s="434">
        <v>0</v>
      </c>
      <c r="E156" s="433">
        <v>0</v>
      </c>
      <c r="F156" s="451">
        <v>74705.68965517242</v>
      </c>
      <c r="G156" s="434">
        <v>74705.68965517242</v>
      </c>
      <c r="H156" s="434">
        <v>0</v>
      </c>
      <c r="I156" s="433">
        <v>0</v>
      </c>
      <c r="J156" s="451">
        <v>57698.388888888891</v>
      </c>
      <c r="K156" s="434">
        <v>57698.388888888891</v>
      </c>
      <c r="L156" s="434">
        <v>0</v>
      </c>
      <c r="M156" s="433">
        <v>0</v>
      </c>
      <c r="N156" s="451">
        <v>51954.166666666664</v>
      </c>
      <c r="O156" s="434">
        <v>51954.166666666664</v>
      </c>
      <c r="P156" s="434">
        <v>0</v>
      </c>
      <c r="Q156" s="433">
        <v>0</v>
      </c>
      <c r="R156" s="451">
        <v>53045.75</v>
      </c>
      <c r="S156" s="434">
        <v>53045.75</v>
      </c>
      <c r="T156" s="434">
        <v>0</v>
      </c>
      <c r="U156" s="433">
        <v>0</v>
      </c>
      <c r="V156" s="451">
        <v>40162.222222222219</v>
      </c>
      <c r="W156" s="434">
        <v>40162.222222222219</v>
      </c>
      <c r="X156" s="434">
        <v>0</v>
      </c>
      <c r="Y156" s="433">
        <v>0</v>
      </c>
      <c r="Z156" s="451">
        <v>25796.539682539682</v>
      </c>
      <c r="AA156" s="434">
        <v>26531.825396825396</v>
      </c>
      <c r="AB156" s="434">
        <v>735.28571428571377</v>
      </c>
      <c r="AC156" s="433">
        <v>2.850326917231422E-2</v>
      </c>
      <c r="AD156" s="451">
        <v>30604.5</v>
      </c>
      <c r="AE156" s="434">
        <v>30604.5</v>
      </c>
      <c r="AF156" s="434">
        <v>0</v>
      </c>
      <c r="AG156" s="433">
        <v>0</v>
      </c>
      <c r="AH156" s="451">
        <v>56336.164383561641</v>
      </c>
      <c r="AI156" s="434">
        <v>56336.164383561641</v>
      </c>
      <c r="AJ156" s="434">
        <v>0</v>
      </c>
      <c r="AK156" s="433">
        <v>0</v>
      </c>
      <c r="AL156" s="451">
        <v>38779.818181818184</v>
      </c>
      <c r="AM156" s="434">
        <v>38779.818181818184</v>
      </c>
      <c r="AN156" s="434">
        <v>0</v>
      </c>
      <c r="AO156" s="433">
        <v>0</v>
      </c>
      <c r="AP156" s="451">
        <v>51261.833333333336</v>
      </c>
      <c r="AQ156" s="434">
        <v>51261.833333333336</v>
      </c>
      <c r="AR156" s="434">
        <v>0</v>
      </c>
      <c r="AS156" s="433">
        <v>0</v>
      </c>
      <c r="AT156" s="451">
        <v>98455.757575757583</v>
      </c>
      <c r="AU156" s="434">
        <v>98455.757575757583</v>
      </c>
      <c r="AV156" s="434">
        <v>0</v>
      </c>
      <c r="AW156" s="433">
        <v>0</v>
      </c>
      <c r="AX156" s="451">
        <v>76686.600000000006</v>
      </c>
      <c r="AY156" s="434">
        <v>76686.600000000006</v>
      </c>
      <c r="AZ156" s="434">
        <v>0</v>
      </c>
      <c r="BA156" s="433">
        <v>0</v>
      </c>
      <c r="BB156" s="451">
        <v>104330</v>
      </c>
      <c r="BC156" s="434">
        <v>104330</v>
      </c>
      <c r="BD156" s="434">
        <v>0</v>
      </c>
      <c r="BE156" s="433">
        <v>0</v>
      </c>
      <c r="BF156" s="451">
        <v>41726.6</v>
      </c>
      <c r="BG156" s="434">
        <v>41969.9</v>
      </c>
      <c r="BH156" s="434">
        <v>243.30000000000291</v>
      </c>
      <c r="BI156" s="433">
        <v>5.8308129586403619E-3</v>
      </c>
      <c r="BJ156" s="451">
        <v>26375.275000000001</v>
      </c>
      <c r="BK156" s="434">
        <v>26375.275000000001</v>
      </c>
      <c r="BL156" s="434">
        <v>0</v>
      </c>
      <c r="BM156" s="433">
        <v>0</v>
      </c>
      <c r="BN156" s="451" t="s">
        <v>948</v>
      </c>
      <c r="BO156" s="434" t="s">
        <v>948</v>
      </c>
      <c r="BP156" s="434" t="s">
        <v>948</v>
      </c>
      <c r="BQ156" s="433" t="s">
        <v>948</v>
      </c>
      <c r="BR156" s="451" t="s">
        <v>948</v>
      </c>
      <c r="BS156" s="434" t="s">
        <v>948</v>
      </c>
      <c r="BT156" s="434" t="s">
        <v>948</v>
      </c>
      <c r="BU156" s="433" t="s">
        <v>948</v>
      </c>
      <c r="BV156" s="451">
        <v>52740.785552464687</v>
      </c>
      <c r="BW156" s="434">
        <v>52801.947159607545</v>
      </c>
      <c r="BX156" s="434">
        <v>61.161607142857974</v>
      </c>
      <c r="BY156" s="433">
        <v>1.1596643186517681E-3</v>
      </c>
    </row>
    <row r="157" spans="1:77">
      <c r="A157" s="455" t="s">
        <v>885</v>
      </c>
      <c r="B157" s="451" t="s">
        <v>948</v>
      </c>
      <c r="C157" s="434" t="s">
        <v>948</v>
      </c>
      <c r="D157" s="434" t="s">
        <v>948</v>
      </c>
      <c r="E157" s="433" t="s">
        <v>948</v>
      </c>
      <c r="F157" s="451" t="s">
        <v>948</v>
      </c>
      <c r="G157" s="434" t="s">
        <v>948</v>
      </c>
      <c r="H157" s="434" t="s">
        <v>948</v>
      </c>
      <c r="I157" s="433" t="s">
        <v>948</v>
      </c>
      <c r="J157" s="451" t="s">
        <v>948</v>
      </c>
      <c r="K157" s="434" t="s">
        <v>948</v>
      </c>
      <c r="L157" s="434" t="s">
        <v>948</v>
      </c>
      <c r="M157" s="433" t="s">
        <v>948</v>
      </c>
      <c r="N157" s="451" t="s">
        <v>948</v>
      </c>
      <c r="O157" s="434" t="s">
        <v>948</v>
      </c>
      <c r="P157" s="434" t="s">
        <v>948</v>
      </c>
      <c r="Q157" s="433" t="s">
        <v>948</v>
      </c>
      <c r="R157" s="451" t="s">
        <v>948</v>
      </c>
      <c r="S157" s="434" t="s">
        <v>948</v>
      </c>
      <c r="T157" s="434" t="s">
        <v>948</v>
      </c>
      <c r="U157" s="433" t="s">
        <v>948</v>
      </c>
      <c r="V157" s="451" t="s">
        <v>948</v>
      </c>
      <c r="W157" s="434" t="s">
        <v>948</v>
      </c>
      <c r="X157" s="434" t="s">
        <v>948</v>
      </c>
      <c r="Y157" s="433" t="s">
        <v>948</v>
      </c>
      <c r="Z157" s="451">
        <v>22906</v>
      </c>
      <c r="AA157" s="434">
        <v>22907</v>
      </c>
      <c r="AB157" s="434">
        <v>1</v>
      </c>
      <c r="AC157" s="433">
        <v>4.3656683838295645E-5</v>
      </c>
      <c r="AD157" s="451" t="s">
        <v>948</v>
      </c>
      <c r="AE157" s="434" t="s">
        <v>948</v>
      </c>
      <c r="AF157" s="434" t="s">
        <v>948</v>
      </c>
      <c r="AG157" s="433" t="s">
        <v>948</v>
      </c>
      <c r="AH157" s="451" t="s">
        <v>948</v>
      </c>
      <c r="AI157" s="434" t="s">
        <v>948</v>
      </c>
      <c r="AJ157" s="434" t="s">
        <v>948</v>
      </c>
      <c r="AK157" s="433" t="s">
        <v>948</v>
      </c>
      <c r="AL157" s="451" t="s">
        <v>948</v>
      </c>
      <c r="AM157" s="434" t="s">
        <v>948</v>
      </c>
      <c r="AN157" s="434" t="s">
        <v>948</v>
      </c>
      <c r="AO157" s="433" t="s">
        <v>948</v>
      </c>
      <c r="AP157" s="451" t="s">
        <v>948</v>
      </c>
      <c r="AQ157" s="434" t="s">
        <v>948</v>
      </c>
      <c r="AR157" s="434" t="s">
        <v>948</v>
      </c>
      <c r="AS157" s="433" t="s">
        <v>948</v>
      </c>
      <c r="AT157" s="451" t="s">
        <v>948</v>
      </c>
      <c r="AU157" s="434" t="s">
        <v>948</v>
      </c>
      <c r="AV157" s="434" t="s">
        <v>948</v>
      </c>
      <c r="AW157" s="433" t="s">
        <v>948</v>
      </c>
      <c r="AX157" s="451" t="s">
        <v>948</v>
      </c>
      <c r="AY157" s="434" t="s">
        <v>948</v>
      </c>
      <c r="AZ157" s="434" t="s">
        <v>948</v>
      </c>
      <c r="BA157" s="433" t="s">
        <v>948</v>
      </c>
      <c r="BB157" s="451" t="s">
        <v>948</v>
      </c>
      <c r="BC157" s="434" t="s">
        <v>948</v>
      </c>
      <c r="BD157" s="434" t="s">
        <v>948</v>
      </c>
      <c r="BE157" s="433" t="s">
        <v>948</v>
      </c>
      <c r="BF157" s="451" t="s">
        <v>948</v>
      </c>
      <c r="BG157" s="434" t="s">
        <v>948</v>
      </c>
      <c r="BH157" s="434" t="s">
        <v>948</v>
      </c>
      <c r="BI157" s="433" t="s">
        <v>948</v>
      </c>
      <c r="BJ157" s="451" t="s">
        <v>948</v>
      </c>
      <c r="BK157" s="434" t="s">
        <v>948</v>
      </c>
      <c r="BL157" s="434" t="s">
        <v>948</v>
      </c>
      <c r="BM157" s="433" t="s">
        <v>948</v>
      </c>
      <c r="BN157" s="451" t="s">
        <v>948</v>
      </c>
      <c r="BO157" s="434" t="s">
        <v>948</v>
      </c>
      <c r="BP157" s="434" t="s">
        <v>948</v>
      </c>
      <c r="BQ157" s="433" t="s">
        <v>948</v>
      </c>
      <c r="BR157" s="451" t="s">
        <v>948</v>
      </c>
      <c r="BS157" s="434" t="s">
        <v>948</v>
      </c>
      <c r="BT157" s="434" t="s">
        <v>948</v>
      </c>
      <c r="BU157" s="433" t="s">
        <v>948</v>
      </c>
      <c r="BV157" s="451">
        <v>22906</v>
      </c>
      <c r="BW157" s="434">
        <v>22907</v>
      </c>
      <c r="BX157" s="434">
        <v>1</v>
      </c>
      <c r="BY157" s="433">
        <v>4.3656683838295645E-5</v>
      </c>
    </row>
    <row r="158" spans="1:77" s="474" customFormat="1" ht="17.25">
      <c r="A158" s="470" t="s">
        <v>934</v>
      </c>
      <c r="B158" s="471">
        <v>15933.26324947437</v>
      </c>
      <c r="C158" s="472">
        <v>15933.26324947437</v>
      </c>
      <c r="D158" s="472">
        <v>0</v>
      </c>
      <c r="E158" s="476">
        <v>0</v>
      </c>
      <c r="F158" s="471">
        <v>74705.68965517242</v>
      </c>
      <c r="G158" s="472">
        <v>74705.68965517242</v>
      </c>
      <c r="H158" s="472">
        <v>0</v>
      </c>
      <c r="I158" s="476">
        <v>0</v>
      </c>
      <c r="J158" s="471">
        <v>57698.388888888891</v>
      </c>
      <c r="K158" s="472">
        <v>57698.388888888891</v>
      </c>
      <c r="L158" s="472">
        <v>0</v>
      </c>
      <c r="M158" s="476">
        <v>0</v>
      </c>
      <c r="N158" s="471">
        <v>51954.166666666664</v>
      </c>
      <c r="O158" s="472">
        <v>51954.166666666664</v>
      </c>
      <c r="P158" s="472">
        <v>0</v>
      </c>
      <c r="Q158" s="476">
        <v>0</v>
      </c>
      <c r="R158" s="471">
        <v>53045.75</v>
      </c>
      <c r="S158" s="472">
        <v>53045.75</v>
      </c>
      <c r="T158" s="472">
        <v>0</v>
      </c>
      <c r="U158" s="476">
        <v>0</v>
      </c>
      <c r="V158" s="471">
        <v>40162.222222222219</v>
      </c>
      <c r="W158" s="472">
        <v>40162.222222222219</v>
      </c>
      <c r="X158" s="472">
        <v>0</v>
      </c>
      <c r="Y158" s="476">
        <v>0</v>
      </c>
      <c r="Z158" s="471">
        <v>48702.539682539682</v>
      </c>
      <c r="AA158" s="472">
        <v>49438.825396825399</v>
      </c>
      <c r="AB158" s="472">
        <v>736.2857142857174</v>
      </c>
      <c r="AC158" s="473">
        <v>1.5118014770586651E-2</v>
      </c>
      <c r="AD158" s="471">
        <v>30604.5</v>
      </c>
      <c r="AE158" s="472">
        <v>30604.5</v>
      </c>
      <c r="AF158" s="472">
        <v>0</v>
      </c>
      <c r="AG158" s="473">
        <v>0</v>
      </c>
      <c r="AH158" s="471">
        <v>56336.164383561641</v>
      </c>
      <c r="AI158" s="472">
        <v>56336.164383561641</v>
      </c>
      <c r="AJ158" s="472">
        <v>0</v>
      </c>
      <c r="AK158" s="473">
        <v>0</v>
      </c>
      <c r="AL158" s="471">
        <v>38779.818181818184</v>
      </c>
      <c r="AM158" s="472">
        <v>38779.818181818184</v>
      </c>
      <c r="AN158" s="472">
        <v>0</v>
      </c>
      <c r="AO158" s="473">
        <v>0</v>
      </c>
      <c r="AP158" s="471">
        <v>51261.833333333336</v>
      </c>
      <c r="AQ158" s="472">
        <v>51261.833333333336</v>
      </c>
      <c r="AR158" s="472">
        <v>0</v>
      </c>
      <c r="AS158" s="473">
        <v>0</v>
      </c>
      <c r="AT158" s="471">
        <v>98455.757575757583</v>
      </c>
      <c r="AU158" s="472">
        <v>98455.757575757583</v>
      </c>
      <c r="AV158" s="472">
        <v>0</v>
      </c>
      <c r="AW158" s="473">
        <v>0</v>
      </c>
      <c r="AX158" s="471">
        <v>76686.600000000006</v>
      </c>
      <c r="AY158" s="472">
        <v>76686.600000000006</v>
      </c>
      <c r="AZ158" s="472">
        <v>0</v>
      </c>
      <c r="BA158" s="473">
        <v>0</v>
      </c>
      <c r="BB158" s="471">
        <v>104330</v>
      </c>
      <c r="BC158" s="472">
        <v>104330</v>
      </c>
      <c r="BD158" s="472">
        <v>0</v>
      </c>
      <c r="BE158" s="473">
        <v>0</v>
      </c>
      <c r="BF158" s="471">
        <v>41726.6</v>
      </c>
      <c r="BG158" s="472">
        <v>41969.9</v>
      </c>
      <c r="BH158" s="472">
        <v>243.30000000000291</v>
      </c>
      <c r="BI158" s="473">
        <v>5.8308129586403619E-3</v>
      </c>
      <c r="BJ158" s="471">
        <v>26375.275000000001</v>
      </c>
      <c r="BK158" s="472">
        <v>26375.275000000001</v>
      </c>
      <c r="BL158" s="472">
        <v>0</v>
      </c>
      <c r="BM158" s="473">
        <v>0</v>
      </c>
      <c r="BN158" s="471">
        <v>0</v>
      </c>
      <c r="BO158" s="472">
        <v>0</v>
      </c>
      <c r="BP158" s="472" t="s">
        <v>948</v>
      </c>
      <c r="BQ158" s="473" t="s">
        <v>948</v>
      </c>
      <c r="BR158" s="471">
        <v>0</v>
      </c>
      <c r="BS158" s="472">
        <v>0</v>
      </c>
      <c r="BT158" s="472" t="s">
        <v>948</v>
      </c>
      <c r="BU158" s="473" t="s">
        <v>948</v>
      </c>
      <c r="BV158" s="471">
        <v>75646.785552464687</v>
      </c>
      <c r="BW158" s="472">
        <v>75708.947159607545</v>
      </c>
      <c r="BX158" s="472">
        <v>62.161607142857974</v>
      </c>
      <c r="BY158" s="473">
        <v>8.2173494470225584E-4</v>
      </c>
    </row>
    <row r="159" spans="1:77">
      <c r="A159" s="454" t="s">
        <v>884</v>
      </c>
      <c r="B159" s="451">
        <v>16676</v>
      </c>
      <c r="C159" s="434">
        <v>16676</v>
      </c>
      <c r="D159" s="434">
        <v>0</v>
      </c>
      <c r="E159" s="433">
        <v>0</v>
      </c>
      <c r="F159" s="451" t="s">
        <v>948</v>
      </c>
      <c r="G159" s="434" t="s">
        <v>948</v>
      </c>
      <c r="H159" s="434" t="s">
        <v>948</v>
      </c>
      <c r="I159" s="433" t="s">
        <v>948</v>
      </c>
      <c r="J159" s="451" t="s">
        <v>948</v>
      </c>
      <c r="K159" s="434" t="s">
        <v>948</v>
      </c>
      <c r="L159" s="434" t="s">
        <v>948</v>
      </c>
      <c r="M159" s="433" t="s">
        <v>948</v>
      </c>
      <c r="N159" s="451" t="s">
        <v>948</v>
      </c>
      <c r="O159" s="434" t="s">
        <v>948</v>
      </c>
      <c r="P159" s="434" t="s">
        <v>948</v>
      </c>
      <c r="Q159" s="433" t="s">
        <v>948</v>
      </c>
      <c r="R159" s="451" t="s">
        <v>948</v>
      </c>
      <c r="S159" s="434" t="s">
        <v>948</v>
      </c>
      <c r="T159" s="434" t="s">
        <v>948</v>
      </c>
      <c r="U159" s="433" t="s">
        <v>948</v>
      </c>
      <c r="V159" s="451" t="s">
        <v>948</v>
      </c>
      <c r="W159" s="434" t="s">
        <v>948</v>
      </c>
      <c r="X159" s="434" t="s">
        <v>948</v>
      </c>
      <c r="Y159" s="433" t="s">
        <v>948</v>
      </c>
      <c r="Z159" s="451" t="s">
        <v>948</v>
      </c>
      <c r="AA159" s="434" t="s">
        <v>948</v>
      </c>
      <c r="AB159" s="434" t="s">
        <v>948</v>
      </c>
      <c r="AC159" s="433" t="s">
        <v>948</v>
      </c>
      <c r="AD159" s="451" t="s">
        <v>948</v>
      </c>
      <c r="AE159" s="434" t="s">
        <v>948</v>
      </c>
      <c r="AF159" s="434" t="s">
        <v>948</v>
      </c>
      <c r="AG159" s="433" t="s">
        <v>948</v>
      </c>
      <c r="AH159" s="451" t="s">
        <v>948</v>
      </c>
      <c r="AI159" s="434" t="s">
        <v>948</v>
      </c>
      <c r="AJ159" s="434" t="s">
        <v>948</v>
      </c>
      <c r="AK159" s="433" t="s">
        <v>948</v>
      </c>
      <c r="AL159" s="451" t="s">
        <v>948</v>
      </c>
      <c r="AM159" s="434" t="s">
        <v>948</v>
      </c>
      <c r="AN159" s="434" t="s">
        <v>948</v>
      </c>
      <c r="AO159" s="433" t="s">
        <v>948</v>
      </c>
      <c r="AP159" s="451" t="s">
        <v>948</v>
      </c>
      <c r="AQ159" s="434" t="s">
        <v>948</v>
      </c>
      <c r="AR159" s="434" t="s">
        <v>948</v>
      </c>
      <c r="AS159" s="433" t="s">
        <v>948</v>
      </c>
      <c r="AT159" s="451" t="s">
        <v>948</v>
      </c>
      <c r="AU159" s="434" t="s">
        <v>948</v>
      </c>
      <c r="AV159" s="434" t="s">
        <v>948</v>
      </c>
      <c r="AW159" s="433" t="s">
        <v>948</v>
      </c>
      <c r="AX159" s="451">
        <v>14775</v>
      </c>
      <c r="AY159" s="434">
        <v>14775</v>
      </c>
      <c r="AZ159" s="434">
        <v>0</v>
      </c>
      <c r="BA159" s="433">
        <v>0</v>
      </c>
      <c r="BB159" s="451">
        <v>36367</v>
      </c>
      <c r="BC159" s="434">
        <v>36367</v>
      </c>
      <c r="BD159" s="434">
        <v>0</v>
      </c>
      <c r="BE159" s="433">
        <v>0</v>
      </c>
      <c r="BF159" s="451" t="s">
        <v>948</v>
      </c>
      <c r="BG159" s="434" t="s">
        <v>948</v>
      </c>
      <c r="BH159" s="434" t="s">
        <v>948</v>
      </c>
      <c r="BI159" s="433" t="s">
        <v>948</v>
      </c>
      <c r="BJ159" s="451">
        <v>27491</v>
      </c>
      <c r="BK159" s="434">
        <v>27491</v>
      </c>
      <c r="BL159" s="434">
        <v>0</v>
      </c>
      <c r="BM159" s="433">
        <v>0</v>
      </c>
      <c r="BN159" s="451">
        <v>17143</v>
      </c>
      <c r="BO159" s="434">
        <v>17143</v>
      </c>
      <c r="BP159" s="434">
        <v>0</v>
      </c>
      <c r="BQ159" s="433">
        <v>0</v>
      </c>
      <c r="BR159" s="451" t="s">
        <v>948</v>
      </c>
      <c r="BS159" s="434" t="s">
        <v>948</v>
      </c>
      <c r="BT159" s="434" t="s">
        <v>948</v>
      </c>
      <c r="BU159" s="433" t="s">
        <v>948</v>
      </c>
      <c r="BV159" s="451">
        <v>22490.400000000001</v>
      </c>
      <c r="BW159" s="434">
        <v>22490.400000000001</v>
      </c>
      <c r="BX159" s="434">
        <v>0</v>
      </c>
      <c r="BY159" s="433">
        <v>0</v>
      </c>
    </row>
    <row r="160" spans="1:77">
      <c r="A160" s="456" t="s">
        <v>886</v>
      </c>
      <c r="B160" s="451">
        <v>17839.707070707071</v>
      </c>
      <c r="C160" s="434">
        <v>17839.707070707071</v>
      </c>
      <c r="D160" s="434">
        <v>0</v>
      </c>
      <c r="E160" s="433">
        <v>0</v>
      </c>
      <c r="F160" s="451">
        <v>104120.12987012987</v>
      </c>
      <c r="G160" s="434">
        <v>104120.12987012987</v>
      </c>
      <c r="H160" s="434">
        <v>0</v>
      </c>
      <c r="I160" s="433">
        <v>0</v>
      </c>
      <c r="J160" s="451">
        <v>76901.76470588235</v>
      </c>
      <c r="K160" s="434">
        <v>76901.76470588235</v>
      </c>
      <c r="L160" s="434">
        <v>0</v>
      </c>
      <c r="M160" s="433">
        <v>0</v>
      </c>
      <c r="N160" s="451">
        <v>46808</v>
      </c>
      <c r="O160" s="434">
        <v>46808</v>
      </c>
      <c r="P160" s="434">
        <v>0</v>
      </c>
      <c r="Q160" s="433">
        <v>0</v>
      </c>
      <c r="R160" s="451">
        <v>53388.832214765098</v>
      </c>
      <c r="S160" s="434">
        <v>53388.832214765098</v>
      </c>
      <c r="T160" s="434">
        <v>0</v>
      </c>
      <c r="U160" s="433">
        <v>0</v>
      </c>
      <c r="V160" s="451">
        <v>50378</v>
      </c>
      <c r="W160" s="434">
        <v>50378</v>
      </c>
      <c r="X160" s="434">
        <v>0</v>
      </c>
      <c r="Y160" s="433">
        <v>0</v>
      </c>
      <c r="Z160" s="451">
        <v>24592.444444444445</v>
      </c>
      <c r="AA160" s="434">
        <v>24592.444444444445</v>
      </c>
      <c r="AB160" s="434">
        <v>0</v>
      </c>
      <c r="AC160" s="433">
        <v>0</v>
      </c>
      <c r="AD160" s="451">
        <v>28862</v>
      </c>
      <c r="AE160" s="434">
        <v>28862</v>
      </c>
      <c r="AF160" s="434">
        <v>0</v>
      </c>
      <c r="AG160" s="433">
        <v>0</v>
      </c>
      <c r="AH160" s="451">
        <v>68417</v>
      </c>
      <c r="AI160" s="434">
        <v>68417</v>
      </c>
      <c r="AJ160" s="434">
        <v>0</v>
      </c>
      <c r="AK160" s="433">
        <v>0</v>
      </c>
      <c r="AL160" s="451" t="s">
        <v>948</v>
      </c>
      <c r="AM160" s="434" t="s">
        <v>948</v>
      </c>
      <c r="AN160" s="434" t="s">
        <v>948</v>
      </c>
      <c r="AO160" s="433" t="s">
        <v>948</v>
      </c>
      <c r="AP160" s="451">
        <v>42966</v>
      </c>
      <c r="AQ160" s="434">
        <v>42966</v>
      </c>
      <c r="AR160" s="434">
        <v>0</v>
      </c>
      <c r="AS160" s="433">
        <v>0</v>
      </c>
      <c r="AT160" s="451">
        <v>65665.691489361707</v>
      </c>
      <c r="AU160" s="434">
        <v>65665.957446808519</v>
      </c>
      <c r="AV160" s="434">
        <v>0.26595744681253564</v>
      </c>
      <c r="AW160" s="433">
        <v>4.0501735499979101E-6</v>
      </c>
      <c r="AX160" s="451" t="s">
        <v>948</v>
      </c>
      <c r="AY160" s="434" t="s">
        <v>948</v>
      </c>
      <c r="AZ160" s="434" t="s">
        <v>948</v>
      </c>
      <c r="BA160" s="433" t="s">
        <v>948</v>
      </c>
      <c r="BB160" s="451">
        <v>85000</v>
      </c>
      <c r="BC160" s="434">
        <v>85000</v>
      </c>
      <c r="BD160" s="434">
        <v>0</v>
      </c>
      <c r="BE160" s="433">
        <v>0</v>
      </c>
      <c r="BF160" s="451">
        <v>39473.599999999999</v>
      </c>
      <c r="BG160" s="434">
        <v>39473.599999999999</v>
      </c>
      <c r="BH160" s="434">
        <v>0</v>
      </c>
      <c r="BI160" s="433">
        <v>0</v>
      </c>
      <c r="BJ160" s="451">
        <v>21158.746104491292</v>
      </c>
      <c r="BK160" s="434">
        <v>21158.753437213567</v>
      </c>
      <c r="BL160" s="434">
        <v>7.3327222744410392E-3</v>
      </c>
      <c r="BM160" s="433">
        <v>3.4655750573445126E-7</v>
      </c>
      <c r="BN160" s="451" t="s">
        <v>948</v>
      </c>
      <c r="BO160" s="434" t="s">
        <v>948</v>
      </c>
      <c r="BP160" s="434" t="s">
        <v>948</v>
      </c>
      <c r="BQ160" s="433" t="s">
        <v>948</v>
      </c>
      <c r="BR160" s="451" t="s">
        <v>948</v>
      </c>
      <c r="BS160" s="434" t="s">
        <v>948</v>
      </c>
      <c r="BT160" s="434" t="s">
        <v>948</v>
      </c>
      <c r="BU160" s="433" t="s">
        <v>948</v>
      </c>
      <c r="BV160" s="451">
        <v>51826.565421412983</v>
      </c>
      <c r="BW160" s="434">
        <v>51826.584942139343</v>
      </c>
      <c r="BX160" s="434">
        <v>1.9520726360497065E-2</v>
      </c>
      <c r="BY160" s="433">
        <v>3.7665483332283023E-7</v>
      </c>
    </row>
    <row r="161" spans="1:77">
      <c r="A161" s="454" t="s">
        <v>887</v>
      </c>
      <c r="B161" s="451">
        <v>16448</v>
      </c>
      <c r="C161" s="434">
        <v>16749</v>
      </c>
      <c r="D161" s="434">
        <v>301</v>
      </c>
      <c r="E161" s="433">
        <v>1.8300097276264592E-2</v>
      </c>
      <c r="F161" s="451" t="s">
        <v>948</v>
      </c>
      <c r="G161" s="434" t="s">
        <v>948</v>
      </c>
      <c r="H161" s="434" t="s">
        <v>948</v>
      </c>
      <c r="I161" s="433" t="s">
        <v>948</v>
      </c>
      <c r="J161" s="451" t="s">
        <v>948</v>
      </c>
      <c r="K161" s="434" t="s">
        <v>948</v>
      </c>
      <c r="L161" s="434" t="s">
        <v>948</v>
      </c>
      <c r="M161" s="433" t="s">
        <v>948</v>
      </c>
      <c r="N161" s="451" t="s">
        <v>948</v>
      </c>
      <c r="O161" s="434" t="s">
        <v>948</v>
      </c>
      <c r="P161" s="434" t="s">
        <v>948</v>
      </c>
      <c r="Q161" s="433" t="s">
        <v>948</v>
      </c>
      <c r="R161" s="451" t="s">
        <v>948</v>
      </c>
      <c r="S161" s="434" t="s">
        <v>948</v>
      </c>
      <c r="T161" s="434" t="s">
        <v>948</v>
      </c>
      <c r="U161" s="433" t="s">
        <v>948</v>
      </c>
      <c r="V161" s="451" t="s">
        <v>948</v>
      </c>
      <c r="W161" s="434" t="s">
        <v>948</v>
      </c>
      <c r="X161" s="434" t="s">
        <v>948</v>
      </c>
      <c r="Y161" s="433" t="s">
        <v>948</v>
      </c>
      <c r="Z161" s="451" t="s">
        <v>948</v>
      </c>
      <c r="AA161" s="434" t="s">
        <v>948</v>
      </c>
      <c r="AB161" s="434" t="s">
        <v>948</v>
      </c>
      <c r="AC161" s="433" t="s">
        <v>948</v>
      </c>
      <c r="AD161" s="451" t="s">
        <v>948</v>
      </c>
      <c r="AE161" s="434" t="s">
        <v>948</v>
      </c>
      <c r="AF161" s="434" t="s">
        <v>948</v>
      </c>
      <c r="AG161" s="433" t="s">
        <v>948</v>
      </c>
      <c r="AH161" s="451" t="s">
        <v>948</v>
      </c>
      <c r="AI161" s="434" t="s">
        <v>948</v>
      </c>
      <c r="AJ161" s="434" t="s">
        <v>948</v>
      </c>
      <c r="AK161" s="433" t="s">
        <v>948</v>
      </c>
      <c r="AL161" s="451" t="s">
        <v>948</v>
      </c>
      <c r="AM161" s="434" t="s">
        <v>948</v>
      </c>
      <c r="AN161" s="434" t="s">
        <v>948</v>
      </c>
      <c r="AO161" s="433" t="s">
        <v>948</v>
      </c>
      <c r="AP161" s="451" t="s">
        <v>948</v>
      </c>
      <c r="AQ161" s="434" t="s">
        <v>948</v>
      </c>
      <c r="AR161" s="434" t="s">
        <v>948</v>
      </c>
      <c r="AS161" s="433" t="s">
        <v>948</v>
      </c>
      <c r="AT161" s="451" t="s">
        <v>948</v>
      </c>
      <c r="AU161" s="434" t="s">
        <v>948</v>
      </c>
      <c r="AV161" s="434" t="s">
        <v>948</v>
      </c>
      <c r="AW161" s="433" t="s">
        <v>948</v>
      </c>
      <c r="AX161" s="451" t="s">
        <v>948</v>
      </c>
      <c r="AY161" s="434" t="s">
        <v>948</v>
      </c>
      <c r="AZ161" s="434" t="s">
        <v>948</v>
      </c>
      <c r="BA161" s="433" t="s">
        <v>948</v>
      </c>
      <c r="BB161" s="451" t="s">
        <v>948</v>
      </c>
      <c r="BC161" s="434" t="s">
        <v>948</v>
      </c>
      <c r="BD161" s="434" t="s">
        <v>948</v>
      </c>
      <c r="BE161" s="433" t="s">
        <v>948</v>
      </c>
      <c r="BF161" s="451" t="s">
        <v>948</v>
      </c>
      <c r="BG161" s="434" t="s">
        <v>948</v>
      </c>
      <c r="BH161" s="434" t="s">
        <v>948</v>
      </c>
      <c r="BI161" s="433" t="s">
        <v>948</v>
      </c>
      <c r="BJ161" s="451">
        <v>24127.333333333332</v>
      </c>
      <c r="BK161" s="434">
        <v>24368.666666666668</v>
      </c>
      <c r="BL161" s="434">
        <v>241.33333333333576</v>
      </c>
      <c r="BM161" s="433">
        <v>1.0002486806112118E-2</v>
      </c>
      <c r="BN161" s="451">
        <v>12421</v>
      </c>
      <c r="BO161" s="434">
        <v>12545</v>
      </c>
      <c r="BP161" s="434">
        <v>124</v>
      </c>
      <c r="BQ161" s="433">
        <v>9.9830931486997818E-3</v>
      </c>
      <c r="BR161" s="451" t="s">
        <v>948</v>
      </c>
      <c r="BS161" s="434" t="s">
        <v>948</v>
      </c>
      <c r="BT161" s="434" t="s">
        <v>948</v>
      </c>
      <c r="BU161" s="433" t="s">
        <v>948</v>
      </c>
      <c r="BV161" s="451">
        <v>17665.444444444442</v>
      </c>
      <c r="BW161" s="434">
        <v>17887.555555555558</v>
      </c>
      <c r="BX161" s="434">
        <v>222.11111111111677</v>
      </c>
      <c r="BY161" s="433">
        <v>1.257319688783533E-2</v>
      </c>
    </row>
    <row r="162" spans="1:77">
      <c r="A162" s="454" t="s">
        <v>888</v>
      </c>
      <c r="B162" s="451">
        <v>18200</v>
      </c>
      <c r="C162" s="434">
        <v>18201</v>
      </c>
      <c r="D162" s="434">
        <v>1</v>
      </c>
      <c r="E162" s="433">
        <v>5.4945054945054945E-5</v>
      </c>
      <c r="F162" s="451" t="s">
        <v>948</v>
      </c>
      <c r="G162" s="434" t="s">
        <v>948</v>
      </c>
      <c r="H162" s="434" t="s">
        <v>948</v>
      </c>
      <c r="I162" s="433" t="s">
        <v>948</v>
      </c>
      <c r="J162" s="451" t="s">
        <v>948</v>
      </c>
      <c r="K162" s="434" t="s">
        <v>948</v>
      </c>
      <c r="L162" s="434" t="s">
        <v>948</v>
      </c>
      <c r="M162" s="433" t="s">
        <v>948</v>
      </c>
      <c r="N162" s="451" t="s">
        <v>948</v>
      </c>
      <c r="O162" s="434" t="s">
        <v>948</v>
      </c>
      <c r="P162" s="434" t="s">
        <v>948</v>
      </c>
      <c r="Q162" s="433" t="s">
        <v>948</v>
      </c>
      <c r="R162" s="451" t="s">
        <v>948</v>
      </c>
      <c r="S162" s="434" t="s">
        <v>948</v>
      </c>
      <c r="T162" s="434" t="s">
        <v>948</v>
      </c>
      <c r="U162" s="433" t="s">
        <v>948</v>
      </c>
      <c r="V162" s="451" t="s">
        <v>948</v>
      </c>
      <c r="W162" s="434" t="s">
        <v>948</v>
      </c>
      <c r="X162" s="434" t="s">
        <v>948</v>
      </c>
      <c r="Y162" s="433" t="s">
        <v>948</v>
      </c>
      <c r="Z162" s="451">
        <v>27125</v>
      </c>
      <c r="AA162" s="434">
        <v>27125</v>
      </c>
      <c r="AB162" s="434">
        <v>0</v>
      </c>
      <c r="AC162" s="433">
        <v>0</v>
      </c>
      <c r="AD162" s="451" t="s">
        <v>948</v>
      </c>
      <c r="AE162" s="434" t="s">
        <v>948</v>
      </c>
      <c r="AF162" s="434" t="s">
        <v>948</v>
      </c>
      <c r="AG162" s="433" t="s">
        <v>948</v>
      </c>
      <c r="AH162" s="451" t="s">
        <v>948</v>
      </c>
      <c r="AI162" s="434" t="s">
        <v>948</v>
      </c>
      <c r="AJ162" s="434" t="s">
        <v>948</v>
      </c>
      <c r="AK162" s="433" t="s">
        <v>948</v>
      </c>
      <c r="AL162" s="451" t="s">
        <v>948</v>
      </c>
      <c r="AM162" s="434" t="s">
        <v>948</v>
      </c>
      <c r="AN162" s="434" t="s">
        <v>948</v>
      </c>
      <c r="AO162" s="433" t="s">
        <v>948</v>
      </c>
      <c r="AP162" s="451" t="s">
        <v>948</v>
      </c>
      <c r="AQ162" s="434" t="s">
        <v>948</v>
      </c>
      <c r="AR162" s="434" t="s">
        <v>948</v>
      </c>
      <c r="AS162" s="433" t="s">
        <v>948</v>
      </c>
      <c r="AT162" s="451" t="s">
        <v>948</v>
      </c>
      <c r="AU162" s="434" t="s">
        <v>948</v>
      </c>
      <c r="AV162" s="434" t="s">
        <v>948</v>
      </c>
      <c r="AW162" s="433" t="s">
        <v>948</v>
      </c>
      <c r="AX162" s="451" t="s">
        <v>948</v>
      </c>
      <c r="AY162" s="434" t="s">
        <v>948</v>
      </c>
      <c r="AZ162" s="434" t="s">
        <v>948</v>
      </c>
      <c r="BA162" s="433" t="s">
        <v>948</v>
      </c>
      <c r="BB162" s="451" t="s">
        <v>948</v>
      </c>
      <c r="BC162" s="434" t="s">
        <v>948</v>
      </c>
      <c r="BD162" s="434" t="s">
        <v>948</v>
      </c>
      <c r="BE162" s="433" t="s">
        <v>948</v>
      </c>
      <c r="BF162" s="451" t="s">
        <v>948</v>
      </c>
      <c r="BG162" s="434" t="s">
        <v>948</v>
      </c>
      <c r="BH162" s="434" t="s">
        <v>948</v>
      </c>
      <c r="BI162" s="433" t="s">
        <v>948</v>
      </c>
      <c r="BJ162" s="451" t="s">
        <v>948</v>
      </c>
      <c r="BK162" s="434" t="s">
        <v>948</v>
      </c>
      <c r="BL162" s="434" t="s">
        <v>948</v>
      </c>
      <c r="BM162" s="433" t="s">
        <v>948</v>
      </c>
      <c r="BN162" s="451" t="s">
        <v>948</v>
      </c>
      <c r="BO162" s="434" t="s">
        <v>948</v>
      </c>
      <c r="BP162" s="434" t="s">
        <v>948</v>
      </c>
      <c r="BQ162" s="433" t="s">
        <v>948</v>
      </c>
      <c r="BR162" s="451" t="s">
        <v>948</v>
      </c>
      <c r="BS162" s="434" t="s">
        <v>948</v>
      </c>
      <c r="BT162" s="434" t="s">
        <v>948</v>
      </c>
      <c r="BU162" s="433" t="s">
        <v>948</v>
      </c>
      <c r="BV162" s="451">
        <v>22662.5</v>
      </c>
      <c r="BW162" s="434">
        <v>22663</v>
      </c>
      <c r="BX162" s="434">
        <v>0.5</v>
      </c>
      <c r="BY162" s="433">
        <v>2.2062879205736349E-5</v>
      </c>
    </row>
    <row r="163" spans="1:77">
      <c r="A163" s="454" t="s">
        <v>889</v>
      </c>
      <c r="B163" s="451">
        <v>18560.95346632431</v>
      </c>
      <c r="C163" s="434">
        <v>18560.95346632431</v>
      </c>
      <c r="D163" s="434">
        <v>0</v>
      </c>
      <c r="E163" s="433">
        <v>0</v>
      </c>
      <c r="F163" s="451">
        <v>73627.660455486563</v>
      </c>
      <c r="G163" s="434">
        <v>73627.660455486563</v>
      </c>
      <c r="H163" s="434">
        <v>0</v>
      </c>
      <c r="I163" s="433">
        <v>0</v>
      </c>
      <c r="J163" s="451">
        <v>61681.048129149065</v>
      </c>
      <c r="K163" s="434">
        <v>61681.048129149065</v>
      </c>
      <c r="L163" s="434">
        <v>0</v>
      </c>
      <c r="M163" s="433">
        <v>0</v>
      </c>
      <c r="N163" s="451">
        <v>46331.333333333336</v>
      </c>
      <c r="O163" s="434">
        <v>46331.333333333336</v>
      </c>
      <c r="P163" s="434">
        <v>0</v>
      </c>
      <c r="Q163" s="433">
        <v>0</v>
      </c>
      <c r="R163" s="451">
        <v>50762.387295985885</v>
      </c>
      <c r="S163" s="434">
        <v>50762.387295985885</v>
      </c>
      <c r="T163" s="434">
        <v>0</v>
      </c>
      <c r="U163" s="433">
        <v>0</v>
      </c>
      <c r="V163" s="451">
        <v>45097.395611702137</v>
      </c>
      <c r="W163" s="434">
        <v>45097.395611702137</v>
      </c>
      <c r="X163" s="434">
        <v>0</v>
      </c>
      <c r="Y163" s="433">
        <v>0</v>
      </c>
      <c r="Z163" s="451">
        <v>28375.364142194743</v>
      </c>
      <c r="AA163" s="434">
        <v>28375.364142194743</v>
      </c>
      <c r="AB163" s="434">
        <v>0</v>
      </c>
      <c r="AC163" s="433">
        <v>0</v>
      </c>
      <c r="AD163" s="451">
        <v>31206.930107526885</v>
      </c>
      <c r="AE163" s="434">
        <v>31206.930107526885</v>
      </c>
      <c r="AF163" s="434">
        <v>0</v>
      </c>
      <c r="AG163" s="433">
        <v>0</v>
      </c>
      <c r="AH163" s="451">
        <v>55451.766088169097</v>
      </c>
      <c r="AI163" s="434">
        <v>55451.766088169097</v>
      </c>
      <c r="AJ163" s="434">
        <v>0</v>
      </c>
      <c r="AK163" s="433">
        <v>0</v>
      </c>
      <c r="AL163" s="451">
        <v>19882.093708693988</v>
      </c>
      <c r="AM163" s="434">
        <v>19882.093708693988</v>
      </c>
      <c r="AN163" s="434">
        <v>0</v>
      </c>
      <c r="AO163" s="433">
        <v>0</v>
      </c>
      <c r="AP163" s="451">
        <v>50019.25</v>
      </c>
      <c r="AQ163" s="434">
        <v>50019.25</v>
      </c>
      <c r="AR163" s="434">
        <v>0</v>
      </c>
      <c r="AS163" s="433">
        <v>0</v>
      </c>
      <c r="AT163" s="451">
        <v>107334.21052631579</v>
      </c>
      <c r="AU163" s="434">
        <v>107334.21052631579</v>
      </c>
      <c r="AV163" s="434">
        <v>0</v>
      </c>
      <c r="AW163" s="433">
        <v>0</v>
      </c>
      <c r="AX163" s="451">
        <v>80550</v>
      </c>
      <c r="AY163" s="434">
        <v>80550</v>
      </c>
      <c r="AZ163" s="434">
        <v>0</v>
      </c>
      <c r="BA163" s="433">
        <v>0</v>
      </c>
      <c r="BB163" s="451">
        <v>130000</v>
      </c>
      <c r="BC163" s="434">
        <v>130000</v>
      </c>
      <c r="BD163" s="434">
        <v>0</v>
      </c>
      <c r="BE163" s="433">
        <v>0</v>
      </c>
      <c r="BF163" s="451">
        <v>48651.798213931339</v>
      </c>
      <c r="BG163" s="434">
        <v>48651.798213931339</v>
      </c>
      <c r="BH163" s="434">
        <v>0</v>
      </c>
      <c r="BI163" s="433">
        <v>0</v>
      </c>
      <c r="BJ163" s="451">
        <v>25484.0425</v>
      </c>
      <c r="BK163" s="434">
        <v>25484.0425</v>
      </c>
      <c r="BL163" s="434">
        <v>0</v>
      </c>
      <c r="BM163" s="433">
        <v>0</v>
      </c>
      <c r="BN163" s="451">
        <v>18430.224969385166</v>
      </c>
      <c r="BO163" s="434">
        <v>18430.224969385166</v>
      </c>
      <c r="BP163" s="434">
        <v>0</v>
      </c>
      <c r="BQ163" s="433">
        <v>0</v>
      </c>
      <c r="BR163" s="451" t="s">
        <v>948</v>
      </c>
      <c r="BS163" s="434" t="s">
        <v>948</v>
      </c>
      <c r="BT163" s="434" t="s">
        <v>948</v>
      </c>
      <c r="BU163" s="433" t="s">
        <v>948</v>
      </c>
      <c r="BV163" s="451">
        <v>52438.026973423432</v>
      </c>
      <c r="BW163" s="434">
        <v>52438.026973423432</v>
      </c>
      <c r="BX163" s="434">
        <v>0</v>
      </c>
      <c r="BY163" s="433">
        <v>0</v>
      </c>
    </row>
    <row r="164" spans="1:77">
      <c r="A164" s="455" t="s">
        <v>891</v>
      </c>
      <c r="B164" s="451" t="s">
        <v>948</v>
      </c>
      <c r="C164" s="434" t="s">
        <v>948</v>
      </c>
      <c r="D164" s="434" t="s">
        <v>948</v>
      </c>
      <c r="E164" s="433" t="s">
        <v>948</v>
      </c>
      <c r="F164" s="451">
        <v>78036</v>
      </c>
      <c r="G164" s="434">
        <v>78036</v>
      </c>
      <c r="H164" s="434">
        <v>0</v>
      </c>
      <c r="I164" s="433">
        <v>0</v>
      </c>
      <c r="J164" s="451">
        <v>78036</v>
      </c>
      <c r="K164" s="434">
        <v>78036</v>
      </c>
      <c r="L164" s="434">
        <v>0</v>
      </c>
      <c r="M164" s="433">
        <v>0</v>
      </c>
      <c r="N164" s="451" t="s">
        <v>948</v>
      </c>
      <c r="O164" s="434" t="s">
        <v>948</v>
      </c>
      <c r="P164" s="434" t="s">
        <v>948</v>
      </c>
      <c r="Q164" s="433" t="s">
        <v>948</v>
      </c>
      <c r="R164" s="451">
        <v>57254.5</v>
      </c>
      <c r="S164" s="434">
        <v>57254.5</v>
      </c>
      <c r="T164" s="434">
        <v>0</v>
      </c>
      <c r="U164" s="433">
        <v>0</v>
      </c>
      <c r="V164" s="451" t="s">
        <v>948</v>
      </c>
      <c r="W164" s="434" t="s">
        <v>948</v>
      </c>
      <c r="X164" s="434" t="s">
        <v>948</v>
      </c>
      <c r="Y164" s="433" t="s">
        <v>948</v>
      </c>
      <c r="Z164" s="451">
        <v>20281</v>
      </c>
      <c r="AA164" s="434">
        <v>20281</v>
      </c>
      <c r="AB164" s="434">
        <v>0</v>
      </c>
      <c r="AC164" s="433">
        <v>0</v>
      </c>
      <c r="AD164" s="451" t="s">
        <v>948</v>
      </c>
      <c r="AE164" s="434" t="s">
        <v>948</v>
      </c>
      <c r="AF164" s="434" t="s">
        <v>948</v>
      </c>
      <c r="AG164" s="433" t="s">
        <v>948</v>
      </c>
      <c r="AH164" s="451" t="s">
        <v>948</v>
      </c>
      <c r="AI164" s="434" t="s">
        <v>948</v>
      </c>
      <c r="AJ164" s="434" t="s">
        <v>948</v>
      </c>
      <c r="AK164" s="433" t="s">
        <v>948</v>
      </c>
      <c r="AL164" s="451" t="s">
        <v>948</v>
      </c>
      <c r="AM164" s="434" t="s">
        <v>948</v>
      </c>
      <c r="AN164" s="434" t="s">
        <v>948</v>
      </c>
      <c r="AO164" s="433" t="s">
        <v>948</v>
      </c>
      <c r="AP164" s="451" t="s">
        <v>948</v>
      </c>
      <c r="AQ164" s="434" t="s">
        <v>948</v>
      </c>
      <c r="AR164" s="434" t="s">
        <v>948</v>
      </c>
      <c r="AS164" s="433" t="s">
        <v>948</v>
      </c>
      <c r="AT164" s="451">
        <v>34330</v>
      </c>
      <c r="AU164" s="434">
        <v>34330</v>
      </c>
      <c r="AV164" s="434">
        <v>0</v>
      </c>
      <c r="AW164" s="433">
        <v>0</v>
      </c>
      <c r="AX164" s="451" t="s">
        <v>948</v>
      </c>
      <c r="AY164" s="434" t="s">
        <v>948</v>
      </c>
      <c r="AZ164" s="434" t="s">
        <v>948</v>
      </c>
      <c r="BA164" s="433" t="s">
        <v>948</v>
      </c>
      <c r="BB164" s="451" t="s">
        <v>948</v>
      </c>
      <c r="BC164" s="434" t="s">
        <v>948</v>
      </c>
      <c r="BD164" s="434" t="s">
        <v>948</v>
      </c>
      <c r="BE164" s="433" t="s">
        <v>948</v>
      </c>
      <c r="BF164" s="451" t="s">
        <v>948</v>
      </c>
      <c r="BG164" s="434" t="s">
        <v>948</v>
      </c>
      <c r="BH164" s="434" t="s">
        <v>948</v>
      </c>
      <c r="BI164" s="433" t="s">
        <v>948</v>
      </c>
      <c r="BJ164" s="451">
        <v>26208</v>
      </c>
      <c r="BK164" s="434">
        <v>26208</v>
      </c>
      <c r="BL164" s="434">
        <v>0</v>
      </c>
      <c r="BM164" s="433">
        <v>0</v>
      </c>
      <c r="BN164" s="451" t="s">
        <v>948</v>
      </c>
      <c r="BO164" s="434" t="s">
        <v>948</v>
      </c>
      <c r="BP164" s="434" t="s">
        <v>948</v>
      </c>
      <c r="BQ164" s="433" t="s">
        <v>948</v>
      </c>
      <c r="BR164" s="451" t="s">
        <v>948</v>
      </c>
      <c r="BS164" s="434" t="s">
        <v>948</v>
      </c>
      <c r="BT164" s="434" t="s">
        <v>948</v>
      </c>
      <c r="BU164" s="433" t="s">
        <v>948</v>
      </c>
      <c r="BV164" s="451">
        <v>49024.25</v>
      </c>
      <c r="BW164" s="434">
        <v>49024.25</v>
      </c>
      <c r="BX164" s="434">
        <v>0</v>
      </c>
      <c r="BY164" s="433">
        <v>0</v>
      </c>
    </row>
    <row r="165" spans="1:77" s="474" customFormat="1" ht="17.25">
      <c r="A165" s="470" t="s">
        <v>935</v>
      </c>
      <c r="B165" s="471">
        <v>18560.95346632431</v>
      </c>
      <c r="C165" s="472">
        <v>18560.95346632431</v>
      </c>
      <c r="D165" s="472">
        <v>0</v>
      </c>
      <c r="E165" s="476">
        <v>0</v>
      </c>
      <c r="F165" s="471">
        <v>151663.66045548656</v>
      </c>
      <c r="G165" s="472">
        <v>151663.66045548656</v>
      </c>
      <c r="H165" s="472">
        <v>0</v>
      </c>
      <c r="I165" s="476">
        <v>0</v>
      </c>
      <c r="J165" s="471">
        <v>139717.04812914907</v>
      </c>
      <c r="K165" s="472">
        <v>139717.04812914907</v>
      </c>
      <c r="L165" s="472">
        <v>0</v>
      </c>
      <c r="M165" s="476">
        <v>0</v>
      </c>
      <c r="N165" s="471">
        <v>46331.333333333336</v>
      </c>
      <c r="O165" s="472">
        <v>46331.333333333336</v>
      </c>
      <c r="P165" s="472">
        <v>0</v>
      </c>
      <c r="Q165" s="476">
        <v>0</v>
      </c>
      <c r="R165" s="471">
        <v>108016.88729598589</v>
      </c>
      <c r="S165" s="472">
        <v>108016.88729598589</v>
      </c>
      <c r="T165" s="472">
        <v>0</v>
      </c>
      <c r="U165" s="476">
        <v>0</v>
      </c>
      <c r="V165" s="471">
        <v>45097.395611702137</v>
      </c>
      <c r="W165" s="472">
        <v>45097.395611702137</v>
      </c>
      <c r="X165" s="472">
        <v>0</v>
      </c>
      <c r="Y165" s="476">
        <v>0</v>
      </c>
      <c r="Z165" s="471">
        <v>48656.36414219474</v>
      </c>
      <c r="AA165" s="472">
        <v>48656.36414219474</v>
      </c>
      <c r="AB165" s="472">
        <v>0</v>
      </c>
      <c r="AC165" s="473">
        <v>0</v>
      </c>
      <c r="AD165" s="471">
        <v>31206.930107526885</v>
      </c>
      <c r="AE165" s="472">
        <v>31206.930107526885</v>
      </c>
      <c r="AF165" s="472">
        <v>0</v>
      </c>
      <c r="AG165" s="473">
        <v>0</v>
      </c>
      <c r="AH165" s="471">
        <v>55451.766088169097</v>
      </c>
      <c r="AI165" s="472">
        <v>55451.766088169097</v>
      </c>
      <c r="AJ165" s="472">
        <v>0</v>
      </c>
      <c r="AK165" s="473">
        <v>0</v>
      </c>
      <c r="AL165" s="471">
        <v>19882.093708693988</v>
      </c>
      <c r="AM165" s="472">
        <v>19882.093708693988</v>
      </c>
      <c r="AN165" s="472">
        <v>0</v>
      </c>
      <c r="AO165" s="473">
        <v>0</v>
      </c>
      <c r="AP165" s="471">
        <v>50019.25</v>
      </c>
      <c r="AQ165" s="472">
        <v>50019.25</v>
      </c>
      <c r="AR165" s="472">
        <v>0</v>
      </c>
      <c r="AS165" s="473">
        <v>0</v>
      </c>
      <c r="AT165" s="471">
        <v>141664.21052631579</v>
      </c>
      <c r="AU165" s="472">
        <v>141664.21052631579</v>
      </c>
      <c r="AV165" s="472">
        <v>0</v>
      </c>
      <c r="AW165" s="473">
        <v>0</v>
      </c>
      <c r="AX165" s="471">
        <v>80550</v>
      </c>
      <c r="AY165" s="472">
        <v>80550</v>
      </c>
      <c r="AZ165" s="472">
        <v>0</v>
      </c>
      <c r="BA165" s="473">
        <v>0</v>
      </c>
      <c r="BB165" s="471">
        <v>130000</v>
      </c>
      <c r="BC165" s="472">
        <v>130000</v>
      </c>
      <c r="BD165" s="472">
        <v>0</v>
      </c>
      <c r="BE165" s="473">
        <v>0</v>
      </c>
      <c r="BF165" s="471">
        <v>48651.798213931339</v>
      </c>
      <c r="BG165" s="472">
        <v>48651.798213931339</v>
      </c>
      <c r="BH165" s="472">
        <v>0</v>
      </c>
      <c r="BI165" s="473">
        <v>0</v>
      </c>
      <c r="BJ165" s="471">
        <v>51692.042499999996</v>
      </c>
      <c r="BK165" s="472">
        <v>51692.042499999996</v>
      </c>
      <c r="BL165" s="472">
        <v>0</v>
      </c>
      <c r="BM165" s="473">
        <v>0</v>
      </c>
      <c r="BN165" s="471">
        <v>18430.224969385166</v>
      </c>
      <c r="BO165" s="472">
        <v>18430.224969385166</v>
      </c>
      <c r="BP165" s="472">
        <v>0</v>
      </c>
      <c r="BQ165" s="473">
        <v>0</v>
      </c>
      <c r="BR165" s="471">
        <v>0</v>
      </c>
      <c r="BS165" s="472">
        <v>0</v>
      </c>
      <c r="BT165" s="472" t="s">
        <v>948</v>
      </c>
      <c r="BU165" s="473" t="s">
        <v>948</v>
      </c>
      <c r="BV165" s="471">
        <v>101462.27697342343</v>
      </c>
      <c r="BW165" s="472">
        <v>101462.27697342343</v>
      </c>
      <c r="BX165" s="472">
        <v>0</v>
      </c>
      <c r="BY165" s="473">
        <v>0</v>
      </c>
    </row>
    <row r="166" spans="1:77">
      <c r="A166" s="454" t="s">
        <v>890</v>
      </c>
      <c r="B166" s="451">
        <v>14499.666666666666</v>
      </c>
      <c r="C166" s="434">
        <v>14500.666666666666</v>
      </c>
      <c r="D166" s="434">
        <v>1</v>
      </c>
      <c r="E166" s="433">
        <v>6.8967102692015907E-5</v>
      </c>
      <c r="F166" s="451">
        <v>72625.5</v>
      </c>
      <c r="G166" s="434">
        <v>75001.25</v>
      </c>
      <c r="H166" s="434">
        <v>2375.75</v>
      </c>
      <c r="I166" s="433">
        <v>3.271233932984971E-2</v>
      </c>
      <c r="J166" s="451">
        <v>53500</v>
      </c>
      <c r="K166" s="434">
        <v>53501</v>
      </c>
      <c r="L166" s="434">
        <v>1</v>
      </c>
      <c r="M166" s="433">
        <v>1.869158878504673E-5</v>
      </c>
      <c r="N166" s="451" t="s">
        <v>948</v>
      </c>
      <c r="O166" s="434" t="s">
        <v>948</v>
      </c>
      <c r="P166" s="434" t="s">
        <v>948</v>
      </c>
      <c r="Q166" s="433" t="s">
        <v>948</v>
      </c>
      <c r="R166" s="451">
        <v>56347</v>
      </c>
      <c r="S166" s="434">
        <v>56348</v>
      </c>
      <c r="T166" s="434">
        <v>1</v>
      </c>
      <c r="U166" s="433">
        <v>1.7747173762578309E-5</v>
      </c>
      <c r="V166" s="451">
        <v>45001</v>
      </c>
      <c r="W166" s="434">
        <v>45002</v>
      </c>
      <c r="X166" s="434">
        <v>1</v>
      </c>
      <c r="Y166" s="433">
        <v>2.2221728406035422E-5</v>
      </c>
      <c r="Z166" s="451">
        <v>23034</v>
      </c>
      <c r="AA166" s="434">
        <v>24176.636363636364</v>
      </c>
      <c r="AB166" s="434">
        <v>1142.636363636364</v>
      </c>
      <c r="AC166" s="433">
        <v>4.9606510533835371E-2</v>
      </c>
      <c r="AD166" s="451" t="s">
        <v>948</v>
      </c>
      <c r="AE166" s="434" t="s">
        <v>948</v>
      </c>
      <c r="AF166" s="434" t="s">
        <v>948</v>
      </c>
      <c r="AG166" s="433" t="s">
        <v>948</v>
      </c>
      <c r="AH166" s="451">
        <v>51340</v>
      </c>
      <c r="AI166" s="434">
        <v>51341</v>
      </c>
      <c r="AJ166" s="434">
        <v>1</v>
      </c>
      <c r="AK166" s="433">
        <v>1.9477989871445266E-5</v>
      </c>
      <c r="AL166" s="451" t="s">
        <v>948</v>
      </c>
      <c r="AM166" s="434" t="s">
        <v>948</v>
      </c>
      <c r="AN166" s="434" t="s">
        <v>948</v>
      </c>
      <c r="AO166" s="433" t="s">
        <v>948</v>
      </c>
      <c r="AP166" s="451" t="s">
        <v>948</v>
      </c>
      <c r="AQ166" s="434" t="s">
        <v>948</v>
      </c>
      <c r="AR166" s="434" t="s">
        <v>948</v>
      </c>
      <c r="AS166" s="433" t="s">
        <v>948</v>
      </c>
      <c r="AT166" s="451">
        <v>47468</v>
      </c>
      <c r="AU166" s="434">
        <v>47469</v>
      </c>
      <c r="AV166" s="434">
        <v>1</v>
      </c>
      <c r="AW166" s="433">
        <v>2.1066823965618945E-5</v>
      </c>
      <c r="AX166" s="451" t="s">
        <v>948</v>
      </c>
      <c r="AY166" s="434" t="s">
        <v>948</v>
      </c>
      <c r="AZ166" s="434" t="s">
        <v>948</v>
      </c>
      <c r="BA166" s="433" t="s">
        <v>948</v>
      </c>
      <c r="BB166" s="451">
        <v>49000</v>
      </c>
      <c r="BC166" s="434">
        <v>50300</v>
      </c>
      <c r="BD166" s="434">
        <v>1300</v>
      </c>
      <c r="BE166" s="433">
        <v>2.6530612244897958E-2</v>
      </c>
      <c r="BF166" s="451">
        <v>29500</v>
      </c>
      <c r="BG166" s="434">
        <v>29501</v>
      </c>
      <c r="BH166" s="434">
        <v>1</v>
      </c>
      <c r="BI166" s="433">
        <v>3.3898305084745762E-5</v>
      </c>
      <c r="BJ166" s="451">
        <v>20991.077511961725</v>
      </c>
      <c r="BK166" s="434">
        <v>23119.712918660287</v>
      </c>
      <c r="BL166" s="434">
        <v>2128.6354066985623</v>
      </c>
      <c r="BM166" s="433">
        <v>0.10140667650269804</v>
      </c>
      <c r="BN166" s="451" t="s">
        <v>948</v>
      </c>
      <c r="BO166" s="434" t="s">
        <v>948</v>
      </c>
      <c r="BP166" s="434" t="s">
        <v>948</v>
      </c>
      <c r="BQ166" s="433" t="s">
        <v>948</v>
      </c>
      <c r="BR166" s="451" t="s">
        <v>948</v>
      </c>
      <c r="BS166" s="434" t="s">
        <v>948</v>
      </c>
      <c r="BT166" s="434" t="s">
        <v>948</v>
      </c>
      <c r="BU166" s="433" t="s">
        <v>948</v>
      </c>
      <c r="BV166" s="451">
        <v>42118.749470784402</v>
      </c>
      <c r="BW166" s="434">
        <v>42750.933268087574</v>
      </c>
      <c r="BX166" s="434">
        <v>632.18379730317247</v>
      </c>
      <c r="BY166" s="433">
        <v>1.5009557625676557E-2</v>
      </c>
    </row>
    <row r="167" spans="1:77">
      <c r="A167" s="456" t="s">
        <v>892</v>
      </c>
      <c r="B167" s="451">
        <v>19296.5</v>
      </c>
      <c r="C167" s="434">
        <v>19296.5</v>
      </c>
      <c r="D167" s="434">
        <v>0</v>
      </c>
      <c r="E167" s="433">
        <v>0</v>
      </c>
      <c r="F167" s="451">
        <v>55000</v>
      </c>
      <c r="G167" s="434">
        <v>55000</v>
      </c>
      <c r="H167" s="434">
        <v>0</v>
      </c>
      <c r="I167" s="433">
        <v>0</v>
      </c>
      <c r="J167" s="451">
        <v>56292</v>
      </c>
      <c r="K167" s="434">
        <v>56292</v>
      </c>
      <c r="L167" s="434">
        <v>0</v>
      </c>
      <c r="M167" s="433">
        <v>0</v>
      </c>
      <c r="N167" s="451" t="s">
        <v>948</v>
      </c>
      <c r="O167" s="434" t="s">
        <v>948</v>
      </c>
      <c r="P167" s="434" t="s">
        <v>948</v>
      </c>
      <c r="Q167" s="433" t="s">
        <v>948</v>
      </c>
      <c r="R167" s="451">
        <v>40137.5</v>
      </c>
      <c r="S167" s="434">
        <v>40137.5</v>
      </c>
      <c r="T167" s="434">
        <v>0</v>
      </c>
      <c r="U167" s="433">
        <v>0</v>
      </c>
      <c r="V167" s="451">
        <v>30000</v>
      </c>
      <c r="W167" s="434">
        <v>30000</v>
      </c>
      <c r="X167" s="434">
        <v>0</v>
      </c>
      <c r="Y167" s="433">
        <v>0</v>
      </c>
      <c r="Z167" s="451">
        <v>31750</v>
      </c>
      <c r="AA167" s="434">
        <v>31750</v>
      </c>
      <c r="AB167" s="434">
        <v>0</v>
      </c>
      <c r="AC167" s="433">
        <v>0</v>
      </c>
      <c r="AD167" s="451">
        <v>31708</v>
      </c>
      <c r="AE167" s="434">
        <v>31708</v>
      </c>
      <c r="AF167" s="434">
        <v>0</v>
      </c>
      <c r="AG167" s="433">
        <v>0</v>
      </c>
      <c r="AH167" s="451">
        <v>59368.956666666665</v>
      </c>
      <c r="AI167" s="434">
        <v>59369</v>
      </c>
      <c r="AJ167" s="434">
        <v>4.3333333334885538E-2</v>
      </c>
      <c r="AK167" s="433">
        <v>7.2989885232757513E-7</v>
      </c>
      <c r="AL167" s="451" t="s">
        <v>948</v>
      </c>
      <c r="AM167" s="434" t="s">
        <v>948</v>
      </c>
      <c r="AN167" s="434" t="s">
        <v>948</v>
      </c>
      <c r="AO167" s="433" t="s">
        <v>948</v>
      </c>
      <c r="AP167" s="451">
        <v>42000</v>
      </c>
      <c r="AQ167" s="434">
        <v>42000</v>
      </c>
      <c r="AR167" s="434">
        <v>0</v>
      </c>
      <c r="AS167" s="433">
        <v>0</v>
      </c>
      <c r="AT167" s="451" t="s">
        <v>948</v>
      </c>
      <c r="AU167" s="434" t="s">
        <v>948</v>
      </c>
      <c r="AV167" s="434" t="s">
        <v>948</v>
      </c>
      <c r="AW167" s="433" t="s">
        <v>948</v>
      </c>
      <c r="AX167" s="451" t="s">
        <v>948</v>
      </c>
      <c r="AY167" s="434" t="s">
        <v>948</v>
      </c>
      <c r="AZ167" s="434" t="s">
        <v>948</v>
      </c>
      <c r="BA167" s="433" t="s">
        <v>948</v>
      </c>
      <c r="BB167" s="451" t="s">
        <v>948</v>
      </c>
      <c r="BC167" s="434" t="s">
        <v>948</v>
      </c>
      <c r="BD167" s="434" t="s">
        <v>948</v>
      </c>
      <c r="BE167" s="433" t="s">
        <v>948</v>
      </c>
      <c r="BF167" s="451" t="s">
        <v>948</v>
      </c>
      <c r="BG167" s="434" t="s">
        <v>948</v>
      </c>
      <c r="BH167" s="434" t="s">
        <v>948</v>
      </c>
      <c r="BI167" s="433" t="s">
        <v>948</v>
      </c>
      <c r="BJ167" s="451">
        <v>35000</v>
      </c>
      <c r="BK167" s="434">
        <v>35000</v>
      </c>
      <c r="BL167" s="434">
        <v>0</v>
      </c>
      <c r="BM167" s="433">
        <v>0</v>
      </c>
      <c r="BN167" s="451" t="s">
        <v>948</v>
      </c>
      <c r="BO167" s="434" t="s">
        <v>948</v>
      </c>
      <c r="BP167" s="434" t="s">
        <v>948</v>
      </c>
      <c r="BQ167" s="433" t="s">
        <v>948</v>
      </c>
      <c r="BR167" s="451" t="s">
        <v>948</v>
      </c>
      <c r="BS167" s="434" t="s">
        <v>948</v>
      </c>
      <c r="BT167" s="434" t="s">
        <v>948</v>
      </c>
      <c r="BU167" s="433" t="s">
        <v>948</v>
      </c>
      <c r="BV167" s="451">
        <v>40055.295666666665</v>
      </c>
      <c r="BW167" s="434">
        <v>40055.300000000003</v>
      </c>
      <c r="BX167" s="434">
        <v>4.3333333378541283E-3</v>
      </c>
      <c r="BY167" s="433">
        <v>1.0818378108890742E-7</v>
      </c>
    </row>
    <row r="168" spans="1:77">
      <c r="A168" s="454" t="s">
        <v>893</v>
      </c>
      <c r="B168" s="451">
        <v>16509.409949865021</v>
      </c>
      <c r="C168" s="434">
        <v>16510.451214809102</v>
      </c>
      <c r="D168" s="434">
        <v>1.0412649440804671</v>
      </c>
      <c r="E168" s="433">
        <v>6.3070996918880215E-5</v>
      </c>
      <c r="F168" s="451">
        <v>84531.263157894733</v>
      </c>
      <c r="G168" s="434">
        <v>84532.31578947368</v>
      </c>
      <c r="H168" s="434">
        <v>1.0526315789466025</v>
      </c>
      <c r="I168" s="433">
        <v>1.2452571269169456E-5</v>
      </c>
      <c r="J168" s="451">
        <v>98868</v>
      </c>
      <c r="K168" s="434">
        <v>98870</v>
      </c>
      <c r="L168" s="434">
        <v>2</v>
      </c>
      <c r="M168" s="433">
        <v>2.0228992191609014E-5</v>
      </c>
      <c r="N168" s="451">
        <v>48151</v>
      </c>
      <c r="O168" s="434">
        <v>48152</v>
      </c>
      <c r="P168" s="434">
        <v>1</v>
      </c>
      <c r="Q168" s="433">
        <v>2.0768000664576021E-5</v>
      </c>
      <c r="R168" s="451">
        <v>52960.1875</v>
      </c>
      <c r="S168" s="434">
        <v>52961.1875</v>
      </c>
      <c r="T168" s="434">
        <v>1</v>
      </c>
      <c r="U168" s="433">
        <v>1.888210837622129E-5</v>
      </c>
      <c r="V168" s="451">
        <v>48154</v>
      </c>
      <c r="W168" s="434">
        <v>48155</v>
      </c>
      <c r="X168" s="434">
        <v>1</v>
      </c>
      <c r="Y168" s="433">
        <v>2.0766706815633177E-5</v>
      </c>
      <c r="Z168" s="451">
        <v>24881.5625</v>
      </c>
      <c r="AA168" s="434">
        <v>24882.5625</v>
      </c>
      <c r="AB168" s="434">
        <v>1</v>
      </c>
      <c r="AC168" s="433">
        <v>4.01904020296153E-5</v>
      </c>
      <c r="AD168" s="451">
        <v>33699.333333333336</v>
      </c>
      <c r="AE168" s="434">
        <v>33700.333333333336</v>
      </c>
      <c r="AF168" s="434">
        <v>1</v>
      </c>
      <c r="AG168" s="433">
        <v>2.9674177530712771E-5</v>
      </c>
      <c r="AH168" s="451">
        <v>67253.100775193801</v>
      </c>
      <c r="AI168" s="434">
        <v>67254.108527131786</v>
      </c>
      <c r="AJ168" s="434">
        <v>1.0077519379847217</v>
      </c>
      <c r="AK168" s="433">
        <v>1.4984468022572269E-5</v>
      </c>
      <c r="AL168" s="451" t="s">
        <v>948</v>
      </c>
      <c r="AM168" s="434" t="s">
        <v>948</v>
      </c>
      <c r="AN168" s="434" t="s">
        <v>948</v>
      </c>
      <c r="AO168" s="433" t="s">
        <v>948</v>
      </c>
      <c r="AP168" s="451">
        <v>57798.6</v>
      </c>
      <c r="AQ168" s="434">
        <v>57799.6</v>
      </c>
      <c r="AR168" s="434">
        <v>1</v>
      </c>
      <c r="AS168" s="433">
        <v>1.7301457128719381E-5</v>
      </c>
      <c r="AT168" s="451">
        <v>126062.66666666667</v>
      </c>
      <c r="AU168" s="434">
        <v>126064</v>
      </c>
      <c r="AV168" s="434">
        <v>1.3333333333284827</v>
      </c>
      <c r="AW168" s="433">
        <v>1.0576750187698837E-5</v>
      </c>
      <c r="AX168" s="451">
        <v>48898</v>
      </c>
      <c r="AY168" s="434">
        <v>48899</v>
      </c>
      <c r="AZ168" s="434">
        <v>1</v>
      </c>
      <c r="BA168" s="433">
        <v>2.045073418135711E-5</v>
      </c>
      <c r="BB168" s="451" t="s">
        <v>948</v>
      </c>
      <c r="BC168" s="434" t="s">
        <v>948</v>
      </c>
      <c r="BD168" s="434" t="s">
        <v>948</v>
      </c>
      <c r="BE168" s="433" t="s">
        <v>948</v>
      </c>
      <c r="BF168" s="451">
        <v>36190.5</v>
      </c>
      <c r="BG168" s="434">
        <v>36191.5</v>
      </c>
      <c r="BH168" s="434">
        <v>1</v>
      </c>
      <c r="BI168" s="433">
        <v>2.7631560768710022E-5</v>
      </c>
      <c r="BJ168" s="451">
        <v>23953.294573643409</v>
      </c>
      <c r="BK168" s="434">
        <v>23954.37984496124</v>
      </c>
      <c r="BL168" s="434">
        <v>1.0852713178319391</v>
      </c>
      <c r="BM168" s="433">
        <v>4.5307809933840941E-5</v>
      </c>
      <c r="BN168" s="451" t="s">
        <v>948</v>
      </c>
      <c r="BO168" s="434" t="s">
        <v>948</v>
      </c>
      <c r="BP168" s="434" t="s">
        <v>948</v>
      </c>
      <c r="BQ168" s="433" t="s">
        <v>948</v>
      </c>
      <c r="BR168" s="451" t="s">
        <v>948</v>
      </c>
      <c r="BS168" s="434" t="s">
        <v>948</v>
      </c>
      <c r="BT168" s="434" t="s">
        <v>948</v>
      </c>
      <c r="BU168" s="433" t="s">
        <v>948</v>
      </c>
      <c r="BV168" s="451">
        <v>54850.779889756916</v>
      </c>
      <c r="BW168" s="434">
        <v>54851.888479264933</v>
      </c>
      <c r="BX168" s="434">
        <v>1.1085895080177579</v>
      </c>
      <c r="BY168" s="433">
        <v>2.0211007213495992E-5</v>
      </c>
    </row>
    <row r="169" spans="1:77">
      <c r="A169" s="454" t="s">
        <v>894</v>
      </c>
      <c r="B169" s="451" t="s">
        <v>948</v>
      </c>
      <c r="C169" s="434" t="s">
        <v>948</v>
      </c>
      <c r="D169" s="434" t="s">
        <v>948</v>
      </c>
      <c r="E169" s="433" t="s">
        <v>948</v>
      </c>
      <c r="F169" s="451" t="s">
        <v>948</v>
      </c>
      <c r="G169" s="434" t="s">
        <v>948</v>
      </c>
      <c r="H169" s="434" t="s">
        <v>948</v>
      </c>
      <c r="I169" s="433" t="s">
        <v>948</v>
      </c>
      <c r="J169" s="451" t="s">
        <v>948</v>
      </c>
      <c r="K169" s="434" t="s">
        <v>948</v>
      </c>
      <c r="L169" s="434" t="s">
        <v>948</v>
      </c>
      <c r="M169" s="433" t="s">
        <v>948</v>
      </c>
      <c r="N169" s="451" t="s">
        <v>948</v>
      </c>
      <c r="O169" s="434" t="s">
        <v>948</v>
      </c>
      <c r="P169" s="434" t="s">
        <v>948</v>
      </c>
      <c r="Q169" s="433" t="s">
        <v>948</v>
      </c>
      <c r="R169" s="451" t="s">
        <v>948</v>
      </c>
      <c r="S169" s="434" t="s">
        <v>948</v>
      </c>
      <c r="T169" s="434" t="s">
        <v>948</v>
      </c>
      <c r="U169" s="433" t="s">
        <v>948</v>
      </c>
      <c r="V169" s="451" t="s">
        <v>948</v>
      </c>
      <c r="W169" s="434" t="s">
        <v>948</v>
      </c>
      <c r="X169" s="434" t="s">
        <v>948</v>
      </c>
      <c r="Y169" s="433" t="s">
        <v>948</v>
      </c>
      <c r="Z169" s="451">
        <v>34240</v>
      </c>
      <c r="AA169" s="434">
        <v>35200</v>
      </c>
      <c r="AB169" s="434">
        <v>960</v>
      </c>
      <c r="AC169" s="433">
        <v>2.8037383177570093E-2</v>
      </c>
      <c r="AD169" s="451" t="s">
        <v>948</v>
      </c>
      <c r="AE169" s="434" t="s">
        <v>948</v>
      </c>
      <c r="AF169" s="434" t="s">
        <v>948</v>
      </c>
      <c r="AG169" s="433" t="s">
        <v>948</v>
      </c>
      <c r="AH169" s="451" t="s">
        <v>948</v>
      </c>
      <c r="AI169" s="434" t="s">
        <v>948</v>
      </c>
      <c r="AJ169" s="434" t="s">
        <v>948</v>
      </c>
      <c r="AK169" s="433" t="s">
        <v>948</v>
      </c>
      <c r="AL169" s="451" t="s">
        <v>948</v>
      </c>
      <c r="AM169" s="434" t="s">
        <v>948</v>
      </c>
      <c r="AN169" s="434" t="s">
        <v>948</v>
      </c>
      <c r="AO169" s="433" t="s">
        <v>948</v>
      </c>
      <c r="AP169" s="451">
        <v>52000</v>
      </c>
      <c r="AQ169" s="434">
        <v>65000</v>
      </c>
      <c r="AR169" s="434">
        <v>13000</v>
      </c>
      <c r="AS169" s="433">
        <v>0.25</v>
      </c>
      <c r="AT169" s="451" t="s">
        <v>948</v>
      </c>
      <c r="AU169" s="434" t="s">
        <v>948</v>
      </c>
      <c r="AV169" s="434" t="s">
        <v>948</v>
      </c>
      <c r="AW169" s="433" t="s">
        <v>948</v>
      </c>
      <c r="AX169" s="451" t="s">
        <v>948</v>
      </c>
      <c r="AY169" s="434" t="s">
        <v>948</v>
      </c>
      <c r="AZ169" s="434" t="s">
        <v>948</v>
      </c>
      <c r="BA169" s="433" t="s">
        <v>948</v>
      </c>
      <c r="BB169" s="451" t="s">
        <v>948</v>
      </c>
      <c r="BC169" s="434" t="s">
        <v>948</v>
      </c>
      <c r="BD169" s="434" t="s">
        <v>948</v>
      </c>
      <c r="BE169" s="433" t="s">
        <v>948</v>
      </c>
      <c r="BF169" s="451" t="s">
        <v>948</v>
      </c>
      <c r="BG169" s="434" t="s">
        <v>948</v>
      </c>
      <c r="BH169" s="434" t="s">
        <v>948</v>
      </c>
      <c r="BI169" s="433" t="s">
        <v>948</v>
      </c>
      <c r="BJ169" s="451" t="s">
        <v>948</v>
      </c>
      <c r="BK169" s="434" t="s">
        <v>948</v>
      </c>
      <c r="BL169" s="434" t="s">
        <v>948</v>
      </c>
      <c r="BM169" s="433" t="s">
        <v>948</v>
      </c>
      <c r="BN169" s="451" t="s">
        <v>948</v>
      </c>
      <c r="BO169" s="434" t="s">
        <v>948</v>
      </c>
      <c r="BP169" s="434" t="s">
        <v>948</v>
      </c>
      <c r="BQ169" s="433" t="s">
        <v>948</v>
      </c>
      <c r="BR169" s="451" t="s">
        <v>948</v>
      </c>
      <c r="BS169" s="434" t="s">
        <v>948</v>
      </c>
      <c r="BT169" s="434" t="s">
        <v>948</v>
      </c>
      <c r="BU169" s="433" t="s">
        <v>948</v>
      </c>
      <c r="BV169" s="451">
        <v>43120</v>
      </c>
      <c r="BW169" s="434">
        <v>50100</v>
      </c>
      <c r="BX169" s="434">
        <v>6980</v>
      </c>
      <c r="BY169" s="433">
        <v>0.16187384044526901</v>
      </c>
    </row>
    <row r="170" spans="1:77">
      <c r="A170" s="454" t="s">
        <v>895</v>
      </c>
      <c r="B170" s="451">
        <v>16554.304400000001</v>
      </c>
      <c r="C170" s="434">
        <v>16554.304400000001</v>
      </c>
      <c r="D170" s="434">
        <v>0</v>
      </c>
      <c r="E170" s="433">
        <v>0</v>
      </c>
      <c r="F170" s="451">
        <v>76325.851999999999</v>
      </c>
      <c r="G170" s="434">
        <v>76325.851999999999</v>
      </c>
      <c r="H170" s="434">
        <v>0</v>
      </c>
      <c r="I170" s="433">
        <v>0</v>
      </c>
      <c r="J170" s="451">
        <v>52800</v>
      </c>
      <c r="K170" s="434">
        <v>52800</v>
      </c>
      <c r="L170" s="434">
        <v>0</v>
      </c>
      <c r="M170" s="433">
        <v>0</v>
      </c>
      <c r="N170" s="451" t="s">
        <v>948</v>
      </c>
      <c r="O170" s="434" t="s">
        <v>948</v>
      </c>
      <c r="P170" s="434" t="s">
        <v>948</v>
      </c>
      <c r="Q170" s="433" t="s">
        <v>948</v>
      </c>
      <c r="R170" s="451">
        <v>46010</v>
      </c>
      <c r="S170" s="434">
        <v>46010</v>
      </c>
      <c r="T170" s="434">
        <v>0</v>
      </c>
      <c r="U170" s="433">
        <v>0</v>
      </c>
      <c r="V170" s="451">
        <v>47452.065000000002</v>
      </c>
      <c r="W170" s="434">
        <v>47452.065000000002</v>
      </c>
      <c r="X170" s="434">
        <v>0</v>
      </c>
      <c r="Y170" s="433">
        <v>0</v>
      </c>
      <c r="Z170" s="451">
        <v>27303.493333333336</v>
      </c>
      <c r="AA170" s="434">
        <v>27303.493333333336</v>
      </c>
      <c r="AB170" s="434">
        <v>0</v>
      </c>
      <c r="AC170" s="433">
        <v>0</v>
      </c>
      <c r="AD170" s="451">
        <v>36500</v>
      </c>
      <c r="AE170" s="434">
        <v>36500</v>
      </c>
      <c r="AF170" s="434">
        <v>0</v>
      </c>
      <c r="AG170" s="433">
        <v>0</v>
      </c>
      <c r="AH170" s="451">
        <v>54067.556701030931</v>
      </c>
      <c r="AI170" s="434">
        <v>54067.556701030931</v>
      </c>
      <c r="AJ170" s="434">
        <v>0</v>
      </c>
      <c r="AK170" s="433">
        <v>0</v>
      </c>
      <c r="AL170" s="451">
        <v>10860</v>
      </c>
      <c r="AM170" s="434">
        <v>10860</v>
      </c>
      <c r="AN170" s="434">
        <v>0</v>
      </c>
      <c r="AO170" s="433">
        <v>0</v>
      </c>
      <c r="AP170" s="451">
        <v>50212.083333333336</v>
      </c>
      <c r="AQ170" s="434">
        <v>50212.083333333336</v>
      </c>
      <c r="AR170" s="434">
        <v>0</v>
      </c>
      <c r="AS170" s="433">
        <v>0</v>
      </c>
      <c r="AT170" s="451">
        <v>68515.324999999997</v>
      </c>
      <c r="AU170" s="434">
        <v>68515.324999999997</v>
      </c>
      <c r="AV170" s="434">
        <v>0</v>
      </c>
      <c r="AW170" s="433">
        <v>0</v>
      </c>
      <c r="AX170" s="451" t="s">
        <v>948</v>
      </c>
      <c r="AY170" s="434" t="s">
        <v>948</v>
      </c>
      <c r="AZ170" s="434" t="s">
        <v>948</v>
      </c>
      <c r="BA170" s="433" t="s">
        <v>948</v>
      </c>
      <c r="BB170" s="451">
        <v>77029.990000000005</v>
      </c>
      <c r="BC170" s="434">
        <v>77029.990000000005</v>
      </c>
      <c r="BD170" s="434">
        <v>0</v>
      </c>
      <c r="BE170" s="433">
        <v>0</v>
      </c>
      <c r="BF170" s="451">
        <v>35845.700499999999</v>
      </c>
      <c r="BG170" s="434">
        <v>35845.700499999999</v>
      </c>
      <c r="BH170" s="434">
        <v>0</v>
      </c>
      <c r="BI170" s="433">
        <v>0</v>
      </c>
      <c r="BJ170" s="451">
        <v>22338.890476190478</v>
      </c>
      <c r="BK170" s="434">
        <v>22338.890476190478</v>
      </c>
      <c r="BL170" s="434">
        <v>0</v>
      </c>
      <c r="BM170" s="433">
        <v>0</v>
      </c>
      <c r="BN170" s="451" t="s">
        <v>948</v>
      </c>
      <c r="BO170" s="434" t="s">
        <v>948</v>
      </c>
      <c r="BP170" s="434" t="s">
        <v>948</v>
      </c>
      <c r="BQ170" s="433" t="s">
        <v>948</v>
      </c>
      <c r="BR170" s="451" t="s">
        <v>948</v>
      </c>
      <c r="BS170" s="434" t="s">
        <v>948</v>
      </c>
      <c r="BT170" s="434" t="s">
        <v>948</v>
      </c>
      <c r="BU170" s="433" t="s">
        <v>948</v>
      </c>
      <c r="BV170" s="451">
        <v>44415.375767420577</v>
      </c>
      <c r="BW170" s="434">
        <v>44415.375767420577</v>
      </c>
      <c r="BX170" s="434">
        <v>0</v>
      </c>
      <c r="BY170" s="433">
        <v>0</v>
      </c>
    </row>
    <row r="171" spans="1:77">
      <c r="A171" s="455" t="s">
        <v>897</v>
      </c>
      <c r="B171" s="451">
        <v>24137.387387387389</v>
      </c>
      <c r="C171" s="434">
        <v>24385.585585585588</v>
      </c>
      <c r="D171" s="434">
        <v>248.19819819819895</v>
      </c>
      <c r="E171" s="433">
        <v>1.0282728375478242E-2</v>
      </c>
      <c r="F171" s="451" t="s">
        <v>948</v>
      </c>
      <c r="G171" s="434" t="s">
        <v>948</v>
      </c>
      <c r="H171" s="434" t="s">
        <v>948</v>
      </c>
      <c r="I171" s="433" t="s">
        <v>948</v>
      </c>
      <c r="J171" s="451" t="s">
        <v>948</v>
      </c>
      <c r="K171" s="434" t="s">
        <v>948</v>
      </c>
      <c r="L171" s="434" t="s">
        <v>948</v>
      </c>
      <c r="M171" s="433" t="s">
        <v>948</v>
      </c>
      <c r="N171" s="451" t="s">
        <v>948</v>
      </c>
      <c r="O171" s="434" t="s">
        <v>948</v>
      </c>
      <c r="P171" s="434" t="s">
        <v>948</v>
      </c>
      <c r="Q171" s="433" t="s">
        <v>948</v>
      </c>
      <c r="R171" s="451" t="s">
        <v>948</v>
      </c>
      <c r="S171" s="434" t="s">
        <v>948</v>
      </c>
      <c r="T171" s="434" t="s">
        <v>948</v>
      </c>
      <c r="U171" s="433" t="s">
        <v>948</v>
      </c>
      <c r="V171" s="451" t="s">
        <v>948</v>
      </c>
      <c r="W171" s="434" t="s">
        <v>948</v>
      </c>
      <c r="X171" s="434" t="s">
        <v>948</v>
      </c>
      <c r="Y171" s="433" t="s">
        <v>948</v>
      </c>
      <c r="Z171" s="451">
        <v>42666.666666666664</v>
      </c>
      <c r="AA171" s="434">
        <v>44000</v>
      </c>
      <c r="AB171" s="434">
        <v>1333.3333333333358</v>
      </c>
      <c r="AC171" s="433">
        <v>3.1250000000000056E-2</v>
      </c>
      <c r="AD171" s="451" t="s">
        <v>948</v>
      </c>
      <c r="AE171" s="434" t="s">
        <v>948</v>
      </c>
      <c r="AF171" s="434" t="s">
        <v>948</v>
      </c>
      <c r="AG171" s="433" t="s">
        <v>948</v>
      </c>
      <c r="AH171" s="451">
        <v>66000</v>
      </c>
      <c r="AI171" s="434">
        <v>66000</v>
      </c>
      <c r="AJ171" s="434">
        <v>0</v>
      </c>
      <c r="AK171" s="433">
        <v>0</v>
      </c>
      <c r="AL171" s="451" t="s">
        <v>948</v>
      </c>
      <c r="AM171" s="434" t="s">
        <v>948</v>
      </c>
      <c r="AN171" s="434" t="s">
        <v>948</v>
      </c>
      <c r="AO171" s="433" t="s">
        <v>948</v>
      </c>
      <c r="AP171" s="451" t="s">
        <v>948</v>
      </c>
      <c r="AQ171" s="434" t="s">
        <v>948</v>
      </c>
      <c r="AR171" s="434" t="s">
        <v>948</v>
      </c>
      <c r="AS171" s="433" t="s">
        <v>948</v>
      </c>
      <c r="AT171" s="451" t="s">
        <v>948</v>
      </c>
      <c r="AU171" s="434" t="s">
        <v>948</v>
      </c>
      <c r="AV171" s="434" t="s">
        <v>948</v>
      </c>
      <c r="AW171" s="433" t="s">
        <v>948</v>
      </c>
      <c r="AX171" s="451" t="s">
        <v>948</v>
      </c>
      <c r="AY171" s="434" t="s">
        <v>948</v>
      </c>
      <c r="AZ171" s="434" t="s">
        <v>948</v>
      </c>
      <c r="BA171" s="433" t="s">
        <v>948</v>
      </c>
      <c r="BB171" s="451">
        <v>57500</v>
      </c>
      <c r="BC171" s="434">
        <v>57500</v>
      </c>
      <c r="BD171" s="434">
        <v>0</v>
      </c>
      <c r="BE171" s="433">
        <v>0</v>
      </c>
      <c r="BF171" s="451" t="s">
        <v>948</v>
      </c>
      <c r="BG171" s="434" t="s">
        <v>948</v>
      </c>
      <c r="BH171" s="434" t="s">
        <v>948</v>
      </c>
      <c r="BI171" s="433" t="s">
        <v>948</v>
      </c>
      <c r="BJ171" s="451">
        <v>24472.39263803681</v>
      </c>
      <c r="BK171" s="434">
        <v>24662.576687116565</v>
      </c>
      <c r="BL171" s="434">
        <v>190.18404907975491</v>
      </c>
      <c r="BM171" s="433">
        <v>7.7713712709952497E-3</v>
      </c>
      <c r="BN171" s="451" t="s">
        <v>948</v>
      </c>
      <c r="BO171" s="434" t="s">
        <v>948</v>
      </c>
      <c r="BP171" s="434" t="s">
        <v>948</v>
      </c>
      <c r="BQ171" s="433" t="s">
        <v>948</v>
      </c>
      <c r="BR171" s="451" t="s">
        <v>948</v>
      </c>
      <c r="BS171" s="434" t="s">
        <v>948</v>
      </c>
      <c r="BT171" s="434" t="s">
        <v>948</v>
      </c>
      <c r="BU171" s="433" t="s">
        <v>948</v>
      </c>
      <c r="BV171" s="451">
        <v>42955.289338418173</v>
      </c>
      <c r="BW171" s="434">
        <v>43309.632454540428</v>
      </c>
      <c r="BX171" s="434">
        <v>354.34311612225429</v>
      </c>
      <c r="BY171" s="433">
        <v>8.2491148722245566E-3</v>
      </c>
    </row>
    <row r="172" spans="1:77" s="474" customFormat="1" ht="17.25">
      <c r="A172" s="470" t="s">
        <v>936</v>
      </c>
      <c r="B172" s="471">
        <v>40691.69178738739</v>
      </c>
      <c r="C172" s="472">
        <v>40939.889985585585</v>
      </c>
      <c r="D172" s="472">
        <v>248.19819819819531</v>
      </c>
      <c r="E172" s="476">
        <v>6.099480933233788E-3</v>
      </c>
      <c r="F172" s="471">
        <v>76325.851999999999</v>
      </c>
      <c r="G172" s="472">
        <v>76325.851999999999</v>
      </c>
      <c r="H172" s="472">
        <v>0</v>
      </c>
      <c r="I172" s="476">
        <v>0</v>
      </c>
      <c r="J172" s="471">
        <v>52800</v>
      </c>
      <c r="K172" s="472">
        <v>52800</v>
      </c>
      <c r="L172" s="472">
        <v>0</v>
      </c>
      <c r="M172" s="476">
        <v>0</v>
      </c>
      <c r="N172" s="471">
        <v>0</v>
      </c>
      <c r="O172" s="472">
        <v>0</v>
      </c>
      <c r="P172" s="472" t="s">
        <v>948</v>
      </c>
      <c r="Q172" s="476" t="s">
        <v>948</v>
      </c>
      <c r="R172" s="471">
        <v>46010</v>
      </c>
      <c r="S172" s="472">
        <v>46010</v>
      </c>
      <c r="T172" s="472">
        <v>0</v>
      </c>
      <c r="U172" s="476">
        <v>0</v>
      </c>
      <c r="V172" s="471">
        <v>47452.065000000002</v>
      </c>
      <c r="W172" s="472">
        <v>47452.065000000002</v>
      </c>
      <c r="X172" s="472">
        <v>0</v>
      </c>
      <c r="Y172" s="476">
        <v>0</v>
      </c>
      <c r="Z172" s="471">
        <v>69970.16</v>
      </c>
      <c r="AA172" s="472">
        <v>71303.493333333332</v>
      </c>
      <c r="AB172" s="472">
        <v>1333.3333333333285</v>
      </c>
      <c r="AC172" s="473">
        <v>1.9055742238310278E-2</v>
      </c>
      <c r="AD172" s="471">
        <v>36500</v>
      </c>
      <c r="AE172" s="472">
        <v>36500</v>
      </c>
      <c r="AF172" s="472">
        <v>0</v>
      </c>
      <c r="AG172" s="473">
        <v>0</v>
      </c>
      <c r="AH172" s="471">
        <v>120067.55670103093</v>
      </c>
      <c r="AI172" s="472">
        <v>120067.55670103093</v>
      </c>
      <c r="AJ172" s="472">
        <v>0</v>
      </c>
      <c r="AK172" s="473">
        <v>0</v>
      </c>
      <c r="AL172" s="471">
        <v>10860</v>
      </c>
      <c r="AM172" s="472">
        <v>10860</v>
      </c>
      <c r="AN172" s="472">
        <v>0</v>
      </c>
      <c r="AO172" s="473">
        <v>0</v>
      </c>
      <c r="AP172" s="471">
        <v>50212.083333333336</v>
      </c>
      <c r="AQ172" s="472">
        <v>50212.083333333336</v>
      </c>
      <c r="AR172" s="472">
        <v>0</v>
      </c>
      <c r="AS172" s="473">
        <v>0</v>
      </c>
      <c r="AT172" s="471">
        <v>68515.324999999997</v>
      </c>
      <c r="AU172" s="472">
        <v>68515.324999999997</v>
      </c>
      <c r="AV172" s="472">
        <v>0</v>
      </c>
      <c r="AW172" s="473">
        <v>0</v>
      </c>
      <c r="AX172" s="471">
        <v>0</v>
      </c>
      <c r="AY172" s="472">
        <v>0</v>
      </c>
      <c r="AZ172" s="472" t="s">
        <v>948</v>
      </c>
      <c r="BA172" s="473" t="s">
        <v>948</v>
      </c>
      <c r="BB172" s="471">
        <v>134529.99</v>
      </c>
      <c r="BC172" s="472">
        <v>134529.99</v>
      </c>
      <c r="BD172" s="472">
        <v>0</v>
      </c>
      <c r="BE172" s="473">
        <v>0</v>
      </c>
      <c r="BF172" s="471">
        <v>35845.700499999999</v>
      </c>
      <c r="BG172" s="472">
        <v>35845.700499999999</v>
      </c>
      <c r="BH172" s="472">
        <v>0</v>
      </c>
      <c r="BI172" s="473">
        <v>0</v>
      </c>
      <c r="BJ172" s="471">
        <v>46811.283114227292</v>
      </c>
      <c r="BK172" s="472">
        <v>47001.467163307039</v>
      </c>
      <c r="BL172" s="472">
        <v>190.18404907974764</v>
      </c>
      <c r="BM172" s="473">
        <v>4.0627822274315155E-3</v>
      </c>
      <c r="BN172" s="471">
        <v>0</v>
      </c>
      <c r="BO172" s="472">
        <v>0</v>
      </c>
      <c r="BP172" s="472" t="s">
        <v>948</v>
      </c>
      <c r="BQ172" s="473" t="s">
        <v>948</v>
      </c>
      <c r="BR172" s="471">
        <v>0</v>
      </c>
      <c r="BS172" s="472">
        <v>0</v>
      </c>
      <c r="BT172" s="472" t="s">
        <v>948</v>
      </c>
      <c r="BU172" s="473" t="s">
        <v>948</v>
      </c>
      <c r="BV172" s="471">
        <v>87370.665105838751</v>
      </c>
      <c r="BW172" s="472">
        <v>87725.008221961005</v>
      </c>
      <c r="BX172" s="472">
        <v>354.34311612225429</v>
      </c>
      <c r="BY172" s="473">
        <v>4.0556302929937805E-3</v>
      </c>
    </row>
    <row r="173" spans="1:77">
      <c r="A173" s="454" t="s">
        <v>896</v>
      </c>
      <c r="B173" s="451">
        <v>17318</v>
      </c>
      <c r="C173" s="434">
        <v>17320</v>
      </c>
      <c r="D173" s="434">
        <v>2</v>
      </c>
      <c r="E173" s="433">
        <v>1.1548677676406051E-4</v>
      </c>
      <c r="F173" s="451" t="s">
        <v>948</v>
      </c>
      <c r="G173" s="434" t="s">
        <v>948</v>
      </c>
      <c r="H173" s="434" t="s">
        <v>948</v>
      </c>
      <c r="I173" s="433" t="s">
        <v>948</v>
      </c>
      <c r="J173" s="451" t="s">
        <v>948</v>
      </c>
      <c r="K173" s="434" t="s">
        <v>948</v>
      </c>
      <c r="L173" s="434" t="s">
        <v>948</v>
      </c>
      <c r="M173" s="433" t="s">
        <v>948</v>
      </c>
      <c r="N173" s="451" t="s">
        <v>948</v>
      </c>
      <c r="O173" s="434" t="s">
        <v>948</v>
      </c>
      <c r="P173" s="434" t="s">
        <v>948</v>
      </c>
      <c r="Q173" s="433" t="s">
        <v>948</v>
      </c>
      <c r="R173" s="451" t="s">
        <v>948</v>
      </c>
      <c r="S173" s="434" t="s">
        <v>948</v>
      </c>
      <c r="T173" s="434" t="s">
        <v>948</v>
      </c>
      <c r="U173" s="433" t="s">
        <v>948</v>
      </c>
      <c r="V173" s="451" t="s">
        <v>948</v>
      </c>
      <c r="W173" s="434" t="s">
        <v>948</v>
      </c>
      <c r="X173" s="434" t="s">
        <v>948</v>
      </c>
      <c r="Y173" s="433" t="s">
        <v>948</v>
      </c>
      <c r="Z173" s="451">
        <v>40000</v>
      </c>
      <c r="AA173" s="434">
        <v>40001</v>
      </c>
      <c r="AB173" s="434">
        <v>1</v>
      </c>
      <c r="AC173" s="433">
        <v>2.5000000000000001E-5</v>
      </c>
      <c r="AD173" s="451">
        <v>30000</v>
      </c>
      <c r="AE173" s="434">
        <v>30001</v>
      </c>
      <c r="AF173" s="434">
        <v>1</v>
      </c>
      <c r="AG173" s="433">
        <v>3.3333333333333335E-5</v>
      </c>
      <c r="AH173" s="451" t="s">
        <v>948</v>
      </c>
      <c r="AI173" s="434" t="s">
        <v>948</v>
      </c>
      <c r="AJ173" s="434" t="s">
        <v>948</v>
      </c>
      <c r="AK173" s="433" t="s">
        <v>948</v>
      </c>
      <c r="AL173" s="451" t="s">
        <v>948</v>
      </c>
      <c r="AM173" s="434" t="s">
        <v>948</v>
      </c>
      <c r="AN173" s="434" t="s">
        <v>948</v>
      </c>
      <c r="AO173" s="433" t="s">
        <v>948</v>
      </c>
      <c r="AP173" s="451" t="s">
        <v>948</v>
      </c>
      <c r="AQ173" s="434" t="s">
        <v>948</v>
      </c>
      <c r="AR173" s="434" t="s">
        <v>948</v>
      </c>
      <c r="AS173" s="433" t="s">
        <v>948</v>
      </c>
      <c r="AT173" s="451" t="s">
        <v>948</v>
      </c>
      <c r="AU173" s="434" t="s">
        <v>948</v>
      </c>
      <c r="AV173" s="434" t="s">
        <v>948</v>
      </c>
      <c r="AW173" s="433" t="s">
        <v>948</v>
      </c>
      <c r="AX173" s="451" t="s">
        <v>948</v>
      </c>
      <c r="AY173" s="434" t="s">
        <v>948</v>
      </c>
      <c r="AZ173" s="434" t="s">
        <v>948</v>
      </c>
      <c r="BA173" s="433" t="s">
        <v>948</v>
      </c>
      <c r="BB173" s="451" t="s">
        <v>948</v>
      </c>
      <c r="BC173" s="434" t="s">
        <v>948</v>
      </c>
      <c r="BD173" s="434" t="s">
        <v>948</v>
      </c>
      <c r="BE173" s="433" t="s">
        <v>948</v>
      </c>
      <c r="BF173" s="451" t="s">
        <v>948</v>
      </c>
      <c r="BG173" s="434" t="s">
        <v>948</v>
      </c>
      <c r="BH173" s="434" t="s">
        <v>948</v>
      </c>
      <c r="BI173" s="433" t="s">
        <v>948</v>
      </c>
      <c r="BJ173" s="451" t="s">
        <v>948</v>
      </c>
      <c r="BK173" s="434" t="s">
        <v>948</v>
      </c>
      <c r="BL173" s="434" t="s">
        <v>948</v>
      </c>
      <c r="BM173" s="433" t="s">
        <v>948</v>
      </c>
      <c r="BN173" s="451">
        <v>13894.736842105263</v>
      </c>
      <c r="BO173" s="434">
        <v>13897.368421052632</v>
      </c>
      <c r="BP173" s="434">
        <v>2.6315789473683253</v>
      </c>
      <c r="BQ173" s="433">
        <v>1.8939393939393251E-4</v>
      </c>
      <c r="BR173" s="451" t="s">
        <v>948</v>
      </c>
      <c r="BS173" s="434" t="s">
        <v>948</v>
      </c>
      <c r="BT173" s="434" t="s">
        <v>948</v>
      </c>
      <c r="BU173" s="433" t="s">
        <v>948</v>
      </c>
      <c r="BV173" s="451">
        <v>25303.184210526317</v>
      </c>
      <c r="BW173" s="434">
        <v>25304.842105263157</v>
      </c>
      <c r="BX173" s="434">
        <v>1.6578947368398076</v>
      </c>
      <c r="BY173" s="433">
        <v>6.5521189864717141E-5</v>
      </c>
    </row>
    <row r="174" spans="1:77">
      <c r="A174" s="456" t="s">
        <v>898</v>
      </c>
      <c r="B174" s="451">
        <v>16600</v>
      </c>
      <c r="C174" s="434">
        <v>16900</v>
      </c>
      <c r="D174" s="434">
        <v>300</v>
      </c>
      <c r="E174" s="433">
        <v>1.8072289156626505E-2</v>
      </c>
      <c r="F174" s="451">
        <v>82000</v>
      </c>
      <c r="G174" s="434">
        <v>83000</v>
      </c>
      <c r="H174" s="434">
        <v>1000</v>
      </c>
      <c r="I174" s="433">
        <v>1.2195121951219513E-2</v>
      </c>
      <c r="J174" s="451" t="s">
        <v>948</v>
      </c>
      <c r="K174" s="434" t="s">
        <v>948</v>
      </c>
      <c r="L174" s="434" t="s">
        <v>948</v>
      </c>
      <c r="M174" s="433" t="s">
        <v>948</v>
      </c>
      <c r="N174" s="451" t="s">
        <v>948</v>
      </c>
      <c r="O174" s="434" t="s">
        <v>948</v>
      </c>
      <c r="P174" s="434" t="s">
        <v>948</v>
      </c>
      <c r="Q174" s="433" t="s">
        <v>948</v>
      </c>
      <c r="R174" s="451" t="s">
        <v>948</v>
      </c>
      <c r="S174" s="434" t="s">
        <v>948</v>
      </c>
      <c r="T174" s="434" t="s">
        <v>948</v>
      </c>
      <c r="U174" s="433" t="s">
        <v>948</v>
      </c>
      <c r="V174" s="451" t="s">
        <v>948</v>
      </c>
      <c r="W174" s="434" t="s">
        <v>948</v>
      </c>
      <c r="X174" s="434" t="s">
        <v>948</v>
      </c>
      <c r="Y174" s="433" t="s">
        <v>948</v>
      </c>
      <c r="Z174" s="451">
        <v>31642.857142857145</v>
      </c>
      <c r="AA174" s="434">
        <v>34160.71428571429</v>
      </c>
      <c r="AB174" s="434">
        <v>2517.8571428571449</v>
      </c>
      <c r="AC174" s="433">
        <v>7.9571106094808192E-2</v>
      </c>
      <c r="AD174" s="451" t="s">
        <v>948</v>
      </c>
      <c r="AE174" s="434" t="s">
        <v>948</v>
      </c>
      <c r="AF174" s="434" t="s">
        <v>948</v>
      </c>
      <c r="AG174" s="433" t="s">
        <v>948</v>
      </c>
      <c r="AH174" s="451" t="s">
        <v>948</v>
      </c>
      <c r="AI174" s="434" t="s">
        <v>948</v>
      </c>
      <c r="AJ174" s="434" t="s">
        <v>948</v>
      </c>
      <c r="AK174" s="433" t="s">
        <v>948</v>
      </c>
      <c r="AL174" s="451" t="s">
        <v>948</v>
      </c>
      <c r="AM174" s="434" t="s">
        <v>948</v>
      </c>
      <c r="AN174" s="434" t="s">
        <v>948</v>
      </c>
      <c r="AO174" s="433" t="s">
        <v>948</v>
      </c>
      <c r="AP174" s="451">
        <v>61800</v>
      </c>
      <c r="AQ174" s="434">
        <v>76200</v>
      </c>
      <c r="AR174" s="434">
        <v>14400</v>
      </c>
      <c r="AS174" s="433">
        <v>0.23300970873786409</v>
      </c>
      <c r="AT174" s="451" t="s">
        <v>948</v>
      </c>
      <c r="AU174" s="434" t="s">
        <v>948</v>
      </c>
      <c r="AV174" s="434" t="s">
        <v>948</v>
      </c>
      <c r="AW174" s="433" t="s">
        <v>948</v>
      </c>
      <c r="AX174" s="451" t="s">
        <v>948</v>
      </c>
      <c r="AY174" s="434" t="s">
        <v>948</v>
      </c>
      <c r="AZ174" s="434" t="s">
        <v>948</v>
      </c>
      <c r="BA174" s="433" t="s">
        <v>948</v>
      </c>
      <c r="BB174" s="451" t="s">
        <v>948</v>
      </c>
      <c r="BC174" s="434" t="s">
        <v>948</v>
      </c>
      <c r="BD174" s="434" t="s">
        <v>948</v>
      </c>
      <c r="BE174" s="433" t="s">
        <v>948</v>
      </c>
      <c r="BF174" s="451" t="s">
        <v>948</v>
      </c>
      <c r="BG174" s="434" t="s">
        <v>948</v>
      </c>
      <c r="BH174" s="434" t="s">
        <v>948</v>
      </c>
      <c r="BI174" s="433" t="s">
        <v>948</v>
      </c>
      <c r="BJ174" s="451" t="s">
        <v>948</v>
      </c>
      <c r="BK174" s="434" t="s">
        <v>948</v>
      </c>
      <c r="BL174" s="434" t="s">
        <v>948</v>
      </c>
      <c r="BM174" s="433" t="s">
        <v>948</v>
      </c>
      <c r="BN174" s="451" t="s">
        <v>948</v>
      </c>
      <c r="BO174" s="434" t="s">
        <v>948</v>
      </c>
      <c r="BP174" s="434" t="s">
        <v>948</v>
      </c>
      <c r="BQ174" s="433" t="s">
        <v>948</v>
      </c>
      <c r="BR174" s="451" t="s">
        <v>948</v>
      </c>
      <c r="BS174" s="434" t="s">
        <v>948</v>
      </c>
      <c r="BT174" s="434" t="s">
        <v>948</v>
      </c>
      <c r="BU174" s="433" t="s">
        <v>948</v>
      </c>
      <c r="BV174" s="451">
        <v>48010.71428571429</v>
      </c>
      <c r="BW174" s="434">
        <v>52565.178571428572</v>
      </c>
      <c r="BX174" s="434">
        <v>4554.4642857142826</v>
      </c>
      <c r="BY174" s="433">
        <v>9.4863497731161123E-2</v>
      </c>
    </row>
    <row r="175" spans="1:77">
      <c r="A175" s="454" t="s">
        <v>899</v>
      </c>
      <c r="B175" s="451">
        <v>18600</v>
      </c>
      <c r="C175" s="434">
        <v>18900</v>
      </c>
      <c r="D175" s="434">
        <v>300</v>
      </c>
      <c r="E175" s="433">
        <v>1.6129032258064516E-2</v>
      </c>
      <c r="F175" s="451" t="s">
        <v>948</v>
      </c>
      <c r="G175" s="434" t="s">
        <v>948</v>
      </c>
      <c r="H175" s="434" t="s">
        <v>948</v>
      </c>
      <c r="I175" s="433" t="s">
        <v>948</v>
      </c>
      <c r="J175" s="451" t="s">
        <v>948</v>
      </c>
      <c r="K175" s="434" t="s">
        <v>948</v>
      </c>
      <c r="L175" s="434" t="s">
        <v>948</v>
      </c>
      <c r="M175" s="433" t="s">
        <v>948</v>
      </c>
      <c r="N175" s="451" t="s">
        <v>948</v>
      </c>
      <c r="O175" s="434" t="s">
        <v>948</v>
      </c>
      <c r="P175" s="434" t="s">
        <v>948</v>
      </c>
      <c r="Q175" s="433" t="s">
        <v>948</v>
      </c>
      <c r="R175" s="451" t="s">
        <v>948</v>
      </c>
      <c r="S175" s="434" t="s">
        <v>948</v>
      </c>
      <c r="T175" s="434" t="s">
        <v>948</v>
      </c>
      <c r="U175" s="433" t="s">
        <v>948</v>
      </c>
      <c r="V175" s="451" t="s">
        <v>948</v>
      </c>
      <c r="W175" s="434" t="s">
        <v>948</v>
      </c>
      <c r="X175" s="434" t="s">
        <v>948</v>
      </c>
      <c r="Y175" s="433" t="s">
        <v>948</v>
      </c>
      <c r="Z175" s="451">
        <v>26500</v>
      </c>
      <c r="AA175" s="434">
        <v>30500</v>
      </c>
      <c r="AB175" s="434">
        <v>4000</v>
      </c>
      <c r="AC175" s="433">
        <v>0.15094339622641509</v>
      </c>
      <c r="AD175" s="451" t="s">
        <v>948</v>
      </c>
      <c r="AE175" s="434" t="s">
        <v>948</v>
      </c>
      <c r="AF175" s="434" t="s">
        <v>948</v>
      </c>
      <c r="AG175" s="433" t="s">
        <v>948</v>
      </c>
      <c r="AH175" s="451" t="s">
        <v>948</v>
      </c>
      <c r="AI175" s="434" t="s">
        <v>948</v>
      </c>
      <c r="AJ175" s="434" t="s">
        <v>948</v>
      </c>
      <c r="AK175" s="433" t="s">
        <v>948</v>
      </c>
      <c r="AL175" s="451" t="s">
        <v>948</v>
      </c>
      <c r="AM175" s="434" t="s">
        <v>948</v>
      </c>
      <c r="AN175" s="434" t="s">
        <v>948</v>
      </c>
      <c r="AO175" s="433" t="s">
        <v>948</v>
      </c>
      <c r="AP175" s="451" t="s">
        <v>948</v>
      </c>
      <c r="AQ175" s="434" t="s">
        <v>948</v>
      </c>
      <c r="AR175" s="434" t="s">
        <v>948</v>
      </c>
      <c r="AS175" s="433" t="s">
        <v>948</v>
      </c>
      <c r="AT175" s="451" t="s">
        <v>948</v>
      </c>
      <c r="AU175" s="434" t="s">
        <v>948</v>
      </c>
      <c r="AV175" s="434" t="s">
        <v>948</v>
      </c>
      <c r="AW175" s="433" t="s">
        <v>948</v>
      </c>
      <c r="AX175" s="451" t="s">
        <v>948</v>
      </c>
      <c r="AY175" s="434" t="s">
        <v>948</v>
      </c>
      <c r="AZ175" s="434" t="s">
        <v>948</v>
      </c>
      <c r="BA175" s="433" t="s">
        <v>948</v>
      </c>
      <c r="BB175" s="451" t="s">
        <v>948</v>
      </c>
      <c r="BC175" s="434" t="s">
        <v>948</v>
      </c>
      <c r="BD175" s="434" t="s">
        <v>948</v>
      </c>
      <c r="BE175" s="433" t="s">
        <v>948</v>
      </c>
      <c r="BF175" s="451" t="s">
        <v>948</v>
      </c>
      <c r="BG175" s="434" t="s">
        <v>948</v>
      </c>
      <c r="BH175" s="434" t="s">
        <v>948</v>
      </c>
      <c r="BI175" s="433" t="s">
        <v>948</v>
      </c>
      <c r="BJ175" s="451" t="s">
        <v>948</v>
      </c>
      <c r="BK175" s="434" t="s">
        <v>948</v>
      </c>
      <c r="BL175" s="434" t="s">
        <v>948</v>
      </c>
      <c r="BM175" s="433" t="s">
        <v>948</v>
      </c>
      <c r="BN175" s="451" t="s">
        <v>948</v>
      </c>
      <c r="BO175" s="434" t="s">
        <v>948</v>
      </c>
      <c r="BP175" s="434" t="s">
        <v>948</v>
      </c>
      <c r="BQ175" s="433" t="s">
        <v>948</v>
      </c>
      <c r="BR175" s="451" t="s">
        <v>948</v>
      </c>
      <c r="BS175" s="434" t="s">
        <v>948</v>
      </c>
      <c r="BT175" s="434" t="s">
        <v>948</v>
      </c>
      <c r="BU175" s="433" t="s">
        <v>948</v>
      </c>
      <c r="BV175" s="451">
        <v>22550</v>
      </c>
      <c r="BW175" s="434">
        <v>24700</v>
      </c>
      <c r="BX175" s="434">
        <v>2150</v>
      </c>
      <c r="BY175" s="433">
        <v>9.5343680709534362E-2</v>
      </c>
    </row>
    <row r="176" spans="1:77">
      <c r="A176" s="454" t="s">
        <v>900</v>
      </c>
      <c r="B176" s="451">
        <v>18218.918918918916</v>
      </c>
      <c r="C176" s="434">
        <v>18518.918918918916</v>
      </c>
      <c r="D176" s="434">
        <v>300</v>
      </c>
      <c r="E176" s="433">
        <v>1.6466399643969738E-2</v>
      </c>
      <c r="F176" s="451" t="s">
        <v>948</v>
      </c>
      <c r="G176" s="434" t="s">
        <v>948</v>
      </c>
      <c r="H176" s="434" t="s">
        <v>948</v>
      </c>
      <c r="I176" s="433" t="s">
        <v>948</v>
      </c>
      <c r="J176" s="451" t="s">
        <v>948</v>
      </c>
      <c r="K176" s="434" t="s">
        <v>948</v>
      </c>
      <c r="L176" s="434" t="s">
        <v>948</v>
      </c>
      <c r="M176" s="433" t="s">
        <v>948</v>
      </c>
      <c r="N176" s="451" t="s">
        <v>948</v>
      </c>
      <c r="O176" s="434" t="s">
        <v>948</v>
      </c>
      <c r="P176" s="434" t="s">
        <v>948</v>
      </c>
      <c r="Q176" s="433" t="s">
        <v>948</v>
      </c>
      <c r="R176" s="451">
        <v>41565</v>
      </c>
      <c r="S176" s="434">
        <v>43000</v>
      </c>
      <c r="T176" s="434">
        <v>1435</v>
      </c>
      <c r="U176" s="433">
        <v>3.4524239143510167E-2</v>
      </c>
      <c r="V176" s="451" t="s">
        <v>948</v>
      </c>
      <c r="W176" s="434" t="s">
        <v>948</v>
      </c>
      <c r="X176" s="434" t="s">
        <v>948</v>
      </c>
      <c r="Y176" s="433" t="s">
        <v>948</v>
      </c>
      <c r="Z176" s="451">
        <v>33000</v>
      </c>
      <c r="AA176" s="434">
        <v>31500</v>
      </c>
      <c r="AB176" s="434">
        <v>-1500</v>
      </c>
      <c r="AC176" s="433">
        <v>-4.5454545454545456E-2</v>
      </c>
      <c r="AD176" s="451" t="s">
        <v>948</v>
      </c>
      <c r="AE176" s="434" t="s">
        <v>948</v>
      </c>
      <c r="AF176" s="434" t="s">
        <v>948</v>
      </c>
      <c r="AG176" s="433" t="s">
        <v>948</v>
      </c>
      <c r="AH176" s="451" t="s">
        <v>948</v>
      </c>
      <c r="AI176" s="434" t="s">
        <v>948</v>
      </c>
      <c r="AJ176" s="434" t="s">
        <v>948</v>
      </c>
      <c r="AK176" s="433" t="s">
        <v>948</v>
      </c>
      <c r="AL176" s="451" t="s">
        <v>948</v>
      </c>
      <c r="AM176" s="434" t="s">
        <v>948</v>
      </c>
      <c r="AN176" s="434" t="s">
        <v>948</v>
      </c>
      <c r="AO176" s="433" t="s">
        <v>948</v>
      </c>
      <c r="AP176" s="451">
        <v>79500</v>
      </c>
      <c r="AQ176" s="434">
        <v>79500</v>
      </c>
      <c r="AR176" s="434">
        <v>0</v>
      </c>
      <c r="AS176" s="433">
        <v>0</v>
      </c>
      <c r="AT176" s="451" t="s">
        <v>948</v>
      </c>
      <c r="AU176" s="434" t="s">
        <v>948</v>
      </c>
      <c r="AV176" s="434" t="s">
        <v>948</v>
      </c>
      <c r="AW176" s="433" t="s">
        <v>948</v>
      </c>
      <c r="AX176" s="451" t="s">
        <v>948</v>
      </c>
      <c r="AY176" s="434" t="s">
        <v>948</v>
      </c>
      <c r="AZ176" s="434" t="s">
        <v>948</v>
      </c>
      <c r="BA176" s="433" t="s">
        <v>948</v>
      </c>
      <c r="BB176" s="451" t="s">
        <v>948</v>
      </c>
      <c r="BC176" s="434" t="s">
        <v>948</v>
      </c>
      <c r="BD176" s="434" t="s">
        <v>948</v>
      </c>
      <c r="BE176" s="433" t="s">
        <v>948</v>
      </c>
      <c r="BF176" s="451" t="s">
        <v>948</v>
      </c>
      <c r="BG176" s="434" t="s">
        <v>948</v>
      </c>
      <c r="BH176" s="434" t="s">
        <v>948</v>
      </c>
      <c r="BI176" s="433" t="s">
        <v>948</v>
      </c>
      <c r="BJ176" s="451" t="s">
        <v>948</v>
      </c>
      <c r="BK176" s="434" t="s">
        <v>948</v>
      </c>
      <c r="BL176" s="434" t="s">
        <v>948</v>
      </c>
      <c r="BM176" s="433" t="s">
        <v>948</v>
      </c>
      <c r="BN176" s="451" t="s">
        <v>948</v>
      </c>
      <c r="BO176" s="434" t="s">
        <v>948</v>
      </c>
      <c r="BP176" s="434" t="s">
        <v>948</v>
      </c>
      <c r="BQ176" s="433" t="s">
        <v>948</v>
      </c>
      <c r="BR176" s="451" t="s">
        <v>948</v>
      </c>
      <c r="BS176" s="434" t="s">
        <v>948</v>
      </c>
      <c r="BT176" s="434" t="s">
        <v>948</v>
      </c>
      <c r="BU176" s="433" t="s">
        <v>948</v>
      </c>
      <c r="BV176" s="451">
        <v>43070.979729729734</v>
      </c>
      <c r="BW176" s="434">
        <v>43129.729729729734</v>
      </c>
      <c r="BX176" s="434">
        <v>58.75</v>
      </c>
      <c r="BY176" s="433">
        <v>1.3640274813495321E-3</v>
      </c>
    </row>
    <row r="177" spans="1:77">
      <c r="A177" s="454" t="s">
        <v>901</v>
      </c>
      <c r="B177" s="451">
        <v>13476</v>
      </c>
      <c r="C177" s="434">
        <v>13656.8</v>
      </c>
      <c r="D177" s="434">
        <v>180.79999999999927</v>
      </c>
      <c r="E177" s="433">
        <v>1.3416444048679079E-2</v>
      </c>
      <c r="F177" s="451">
        <v>62409.677419354841</v>
      </c>
      <c r="G177" s="434">
        <v>62496.774193548386</v>
      </c>
      <c r="H177" s="434">
        <v>87.096774193545571</v>
      </c>
      <c r="I177" s="433">
        <v>1.3955652039075374E-3</v>
      </c>
      <c r="J177" s="451" t="s">
        <v>948</v>
      </c>
      <c r="K177" s="434" t="s">
        <v>948</v>
      </c>
      <c r="L177" s="434" t="s">
        <v>948</v>
      </c>
      <c r="M177" s="433" t="s">
        <v>948</v>
      </c>
      <c r="N177" s="451" t="s">
        <v>948</v>
      </c>
      <c r="O177" s="434" t="s">
        <v>948</v>
      </c>
      <c r="P177" s="434" t="s">
        <v>948</v>
      </c>
      <c r="Q177" s="433" t="s">
        <v>948</v>
      </c>
      <c r="R177" s="451">
        <v>72259.210526315786</v>
      </c>
      <c r="S177" s="434">
        <v>72259.210526315786</v>
      </c>
      <c r="T177" s="434">
        <v>0</v>
      </c>
      <c r="U177" s="433">
        <v>0</v>
      </c>
      <c r="V177" s="451">
        <v>40000</v>
      </c>
      <c r="W177" s="434">
        <v>40000</v>
      </c>
      <c r="X177" s="434">
        <v>0</v>
      </c>
      <c r="Y177" s="433">
        <v>0</v>
      </c>
      <c r="Z177" s="451">
        <v>26631.272727272728</v>
      </c>
      <c r="AA177" s="434">
        <v>24828.666666666668</v>
      </c>
      <c r="AB177" s="434">
        <v>-1802.6060606060601</v>
      </c>
      <c r="AC177" s="433">
        <v>-6.7687567134560395E-2</v>
      </c>
      <c r="AD177" s="451" t="s">
        <v>948</v>
      </c>
      <c r="AE177" s="434" t="s">
        <v>948</v>
      </c>
      <c r="AF177" s="434" t="s">
        <v>948</v>
      </c>
      <c r="AG177" s="433" t="s">
        <v>948</v>
      </c>
      <c r="AH177" s="451" t="s">
        <v>948</v>
      </c>
      <c r="AI177" s="434" t="s">
        <v>948</v>
      </c>
      <c r="AJ177" s="434" t="s">
        <v>948</v>
      </c>
      <c r="AK177" s="433" t="s">
        <v>948</v>
      </c>
      <c r="AL177" s="451" t="s">
        <v>948</v>
      </c>
      <c r="AM177" s="434" t="s">
        <v>948</v>
      </c>
      <c r="AN177" s="434" t="s">
        <v>948</v>
      </c>
      <c r="AO177" s="433" t="s">
        <v>948</v>
      </c>
      <c r="AP177" s="451" t="s">
        <v>948</v>
      </c>
      <c r="AQ177" s="434" t="s">
        <v>948</v>
      </c>
      <c r="AR177" s="434" t="s">
        <v>948</v>
      </c>
      <c r="AS177" s="433" t="s">
        <v>948</v>
      </c>
      <c r="AT177" s="451" t="s">
        <v>948</v>
      </c>
      <c r="AU177" s="434" t="s">
        <v>948</v>
      </c>
      <c r="AV177" s="434" t="s">
        <v>948</v>
      </c>
      <c r="AW177" s="433" t="s">
        <v>948</v>
      </c>
      <c r="AX177" s="451" t="s">
        <v>948</v>
      </c>
      <c r="AY177" s="434" t="s">
        <v>948</v>
      </c>
      <c r="AZ177" s="434" t="s">
        <v>948</v>
      </c>
      <c r="BA177" s="433" t="s">
        <v>948</v>
      </c>
      <c r="BB177" s="451">
        <v>36067</v>
      </c>
      <c r="BC177" s="434">
        <v>42000</v>
      </c>
      <c r="BD177" s="434">
        <v>5933</v>
      </c>
      <c r="BE177" s="433">
        <v>0.16449940388720991</v>
      </c>
      <c r="BF177" s="451" t="s">
        <v>948</v>
      </c>
      <c r="BG177" s="434" t="s">
        <v>948</v>
      </c>
      <c r="BH177" s="434" t="s">
        <v>948</v>
      </c>
      <c r="BI177" s="433" t="s">
        <v>948</v>
      </c>
      <c r="BJ177" s="451">
        <v>22131.5</v>
      </c>
      <c r="BK177" s="434">
        <v>22477.75</v>
      </c>
      <c r="BL177" s="434">
        <v>346.25</v>
      </c>
      <c r="BM177" s="433">
        <v>1.5645121207328919E-2</v>
      </c>
      <c r="BN177" s="451" t="s">
        <v>948</v>
      </c>
      <c r="BO177" s="434" t="s">
        <v>948</v>
      </c>
      <c r="BP177" s="434" t="s">
        <v>948</v>
      </c>
      <c r="BQ177" s="433" t="s">
        <v>948</v>
      </c>
      <c r="BR177" s="451" t="s">
        <v>948</v>
      </c>
      <c r="BS177" s="434" t="s">
        <v>948</v>
      </c>
      <c r="BT177" s="434" t="s">
        <v>948</v>
      </c>
      <c r="BU177" s="433" t="s">
        <v>948</v>
      </c>
      <c r="BV177" s="451">
        <v>38996.380096134766</v>
      </c>
      <c r="BW177" s="434">
        <v>39674.171626647258</v>
      </c>
      <c r="BX177" s="434">
        <v>677.79153051249159</v>
      </c>
      <c r="BY177" s="433">
        <v>1.7380883272795692E-2</v>
      </c>
    </row>
    <row r="178" spans="1:77">
      <c r="A178" s="454" t="s">
        <v>139</v>
      </c>
      <c r="B178" s="451">
        <v>22283.5</v>
      </c>
      <c r="C178" s="434">
        <v>22283.5</v>
      </c>
      <c r="D178" s="434">
        <v>0</v>
      </c>
      <c r="E178" s="433">
        <v>0</v>
      </c>
      <c r="F178" s="451">
        <v>79470.5</v>
      </c>
      <c r="G178" s="434">
        <v>79470.5</v>
      </c>
      <c r="H178" s="434">
        <v>0</v>
      </c>
      <c r="I178" s="433">
        <v>0</v>
      </c>
      <c r="J178" s="451" t="s">
        <v>948</v>
      </c>
      <c r="K178" s="434" t="s">
        <v>948</v>
      </c>
      <c r="L178" s="434" t="s">
        <v>948</v>
      </c>
      <c r="M178" s="433" t="s">
        <v>948</v>
      </c>
      <c r="N178" s="451" t="s">
        <v>948</v>
      </c>
      <c r="O178" s="434" t="s">
        <v>948</v>
      </c>
      <c r="P178" s="434" t="s">
        <v>948</v>
      </c>
      <c r="Q178" s="433" t="s">
        <v>948</v>
      </c>
      <c r="R178" s="451">
        <v>45425.5</v>
      </c>
      <c r="S178" s="434">
        <v>45425.5</v>
      </c>
      <c r="T178" s="434">
        <v>0</v>
      </c>
      <c r="U178" s="433">
        <v>0</v>
      </c>
      <c r="V178" s="451">
        <v>38766.5</v>
      </c>
      <c r="W178" s="434">
        <v>38766.5</v>
      </c>
      <c r="X178" s="434">
        <v>0</v>
      </c>
      <c r="Y178" s="433">
        <v>0</v>
      </c>
      <c r="Z178" s="451">
        <v>26314.6</v>
      </c>
      <c r="AA178" s="434">
        <v>26314.6</v>
      </c>
      <c r="AB178" s="434">
        <v>0</v>
      </c>
      <c r="AC178" s="433">
        <v>0</v>
      </c>
      <c r="AD178" s="451" t="s">
        <v>948</v>
      </c>
      <c r="AE178" s="434" t="s">
        <v>948</v>
      </c>
      <c r="AF178" s="434" t="s">
        <v>948</v>
      </c>
      <c r="AG178" s="433" t="s">
        <v>948</v>
      </c>
      <c r="AH178" s="451">
        <v>46672</v>
      </c>
      <c r="AI178" s="434">
        <v>46672</v>
      </c>
      <c r="AJ178" s="434">
        <v>0</v>
      </c>
      <c r="AK178" s="433">
        <v>0</v>
      </c>
      <c r="AL178" s="451" t="s">
        <v>948</v>
      </c>
      <c r="AM178" s="434" t="s">
        <v>948</v>
      </c>
      <c r="AN178" s="434" t="s">
        <v>948</v>
      </c>
      <c r="AO178" s="433" t="s">
        <v>948</v>
      </c>
      <c r="AP178" s="451">
        <v>58104.333333333336</v>
      </c>
      <c r="AQ178" s="434">
        <v>58104.333333333336</v>
      </c>
      <c r="AR178" s="434">
        <v>0</v>
      </c>
      <c r="AS178" s="433">
        <v>0</v>
      </c>
      <c r="AT178" s="451">
        <v>94714</v>
      </c>
      <c r="AU178" s="434">
        <v>94714</v>
      </c>
      <c r="AV178" s="434">
        <v>0</v>
      </c>
      <c r="AW178" s="433">
        <v>0</v>
      </c>
      <c r="AX178" s="451">
        <v>35710</v>
      </c>
      <c r="AY178" s="434">
        <v>35710</v>
      </c>
      <c r="AZ178" s="434">
        <v>0</v>
      </c>
      <c r="BA178" s="433">
        <v>0</v>
      </c>
      <c r="BB178" s="451">
        <v>68243</v>
      </c>
      <c r="BC178" s="434">
        <v>68243</v>
      </c>
      <c r="BD178" s="434">
        <v>0</v>
      </c>
      <c r="BE178" s="433">
        <v>0</v>
      </c>
      <c r="BF178" s="451">
        <v>34710.333333333336</v>
      </c>
      <c r="BG178" s="434">
        <v>34710.333333333336</v>
      </c>
      <c r="BH178" s="434">
        <v>0</v>
      </c>
      <c r="BI178" s="433">
        <v>0</v>
      </c>
      <c r="BJ178" s="451">
        <v>31320.928571428572</v>
      </c>
      <c r="BK178" s="434">
        <v>31320.928571428572</v>
      </c>
      <c r="BL178" s="434">
        <v>0</v>
      </c>
      <c r="BM178" s="433">
        <v>0</v>
      </c>
      <c r="BN178" s="451">
        <v>46183</v>
      </c>
      <c r="BO178" s="434">
        <v>46183</v>
      </c>
      <c r="BP178" s="434">
        <v>0</v>
      </c>
      <c r="BQ178" s="433">
        <v>0</v>
      </c>
      <c r="BR178" s="451" t="s">
        <v>948</v>
      </c>
      <c r="BS178" s="434" t="s">
        <v>948</v>
      </c>
      <c r="BT178" s="434" t="s">
        <v>948</v>
      </c>
      <c r="BU178" s="433" t="s">
        <v>948</v>
      </c>
      <c r="BV178" s="451">
        <v>48301.399633699635</v>
      </c>
      <c r="BW178" s="434">
        <v>48301.399633699635</v>
      </c>
      <c r="BX178" s="434">
        <v>0</v>
      </c>
      <c r="BY178" s="433">
        <v>0</v>
      </c>
    </row>
    <row r="179" spans="1:77">
      <c r="A179" s="454" t="s">
        <v>902</v>
      </c>
      <c r="B179" s="451">
        <v>17278</v>
      </c>
      <c r="C179" s="434">
        <v>17279.014084507042</v>
      </c>
      <c r="D179" s="434">
        <v>1.0140845070418436</v>
      </c>
      <c r="E179" s="433">
        <v>5.8692239092594261E-5</v>
      </c>
      <c r="F179" s="451">
        <v>72542.333333333328</v>
      </c>
      <c r="G179" s="434">
        <v>72543.333333333328</v>
      </c>
      <c r="H179" s="434">
        <v>1</v>
      </c>
      <c r="I179" s="433">
        <v>1.3785054244188452E-5</v>
      </c>
      <c r="J179" s="451" t="s">
        <v>948</v>
      </c>
      <c r="K179" s="434" t="s">
        <v>948</v>
      </c>
      <c r="L179" s="434" t="s">
        <v>948</v>
      </c>
      <c r="M179" s="433" t="s">
        <v>948</v>
      </c>
      <c r="N179" s="451">
        <v>39485.5</v>
      </c>
      <c r="O179" s="434">
        <v>39486.5</v>
      </c>
      <c r="P179" s="434">
        <v>1</v>
      </c>
      <c r="Q179" s="433">
        <v>2.5325752491420902E-5</v>
      </c>
      <c r="R179" s="451">
        <v>54155.5</v>
      </c>
      <c r="S179" s="434">
        <v>54156.5</v>
      </c>
      <c r="T179" s="434">
        <v>1</v>
      </c>
      <c r="U179" s="433">
        <v>1.8465345163464468E-5</v>
      </c>
      <c r="V179" s="451">
        <v>41414.333333333336</v>
      </c>
      <c r="W179" s="434">
        <v>41415.333333333336</v>
      </c>
      <c r="X179" s="434">
        <v>1</v>
      </c>
      <c r="Y179" s="433">
        <v>2.4146229566253226E-5</v>
      </c>
      <c r="Z179" s="451">
        <v>29000.413793103449</v>
      </c>
      <c r="AA179" s="434">
        <v>29001.448275862069</v>
      </c>
      <c r="AB179" s="434">
        <v>1.0344827586195606</v>
      </c>
      <c r="AC179" s="433">
        <v>3.5671310278530223E-5</v>
      </c>
      <c r="AD179" s="451">
        <v>23866.5</v>
      </c>
      <c r="AE179" s="434">
        <v>23867.5</v>
      </c>
      <c r="AF179" s="434">
        <v>1</v>
      </c>
      <c r="AG179" s="433">
        <v>4.1899733936689499E-5</v>
      </c>
      <c r="AH179" s="451">
        <v>52884.210526315786</v>
      </c>
      <c r="AI179" s="434">
        <v>52885.263157894733</v>
      </c>
      <c r="AJ179" s="434">
        <v>1.0526315789466025</v>
      </c>
      <c r="AK179" s="433">
        <v>1.9904458598711633E-5</v>
      </c>
      <c r="AL179" s="451" t="s">
        <v>948</v>
      </c>
      <c r="AM179" s="434" t="s">
        <v>948</v>
      </c>
      <c r="AN179" s="434" t="s">
        <v>948</v>
      </c>
      <c r="AO179" s="433" t="s">
        <v>948</v>
      </c>
      <c r="AP179" s="451">
        <v>39156</v>
      </c>
      <c r="AQ179" s="434">
        <v>39157</v>
      </c>
      <c r="AR179" s="434">
        <v>1</v>
      </c>
      <c r="AS179" s="433">
        <v>2.5538870160384105E-5</v>
      </c>
      <c r="AT179" s="451">
        <v>72653.333333333328</v>
      </c>
      <c r="AU179" s="434">
        <v>72654.333333333328</v>
      </c>
      <c r="AV179" s="434">
        <v>1</v>
      </c>
      <c r="AW179" s="433">
        <v>1.3763993393283172E-5</v>
      </c>
      <c r="AX179" s="451">
        <v>33138</v>
      </c>
      <c r="AY179" s="434">
        <v>33139</v>
      </c>
      <c r="AZ179" s="434">
        <v>1</v>
      </c>
      <c r="BA179" s="433">
        <v>3.017683626048645E-5</v>
      </c>
      <c r="BB179" s="451">
        <v>90900</v>
      </c>
      <c r="BC179" s="434">
        <v>90901</v>
      </c>
      <c r="BD179" s="434">
        <v>1</v>
      </c>
      <c r="BE179" s="433">
        <v>1.1001100110011001E-5</v>
      </c>
      <c r="BF179" s="451">
        <v>34430.232558139534</v>
      </c>
      <c r="BG179" s="434">
        <v>36027.441860465115</v>
      </c>
      <c r="BH179" s="434">
        <v>1597.2093023255802</v>
      </c>
      <c r="BI179" s="433">
        <v>4.6389733198243806E-2</v>
      </c>
      <c r="BJ179" s="451">
        <v>25654.363636363636</v>
      </c>
      <c r="BK179" s="434">
        <v>25655.363636363636</v>
      </c>
      <c r="BL179" s="434">
        <v>1</v>
      </c>
      <c r="BM179" s="433">
        <v>3.8979723456580132E-5</v>
      </c>
      <c r="BN179" s="451">
        <v>19266</v>
      </c>
      <c r="BO179" s="434">
        <v>19267</v>
      </c>
      <c r="BP179" s="434">
        <v>1</v>
      </c>
      <c r="BQ179" s="433">
        <v>5.1904910204505343E-5</v>
      </c>
      <c r="BR179" s="451" t="s">
        <v>948</v>
      </c>
      <c r="BS179" s="434" t="s">
        <v>948</v>
      </c>
      <c r="BT179" s="434" t="s">
        <v>948</v>
      </c>
      <c r="BU179" s="433" t="s">
        <v>948</v>
      </c>
      <c r="BV179" s="451">
        <v>43054.981367594824</v>
      </c>
      <c r="BW179" s="434">
        <v>43162.40206767284</v>
      </c>
      <c r="BX179" s="434">
        <v>107.42070007801522</v>
      </c>
      <c r="BY179" s="433">
        <v>2.4949656617170206E-3</v>
      </c>
    </row>
    <row r="180" spans="1:77">
      <c r="A180" s="455" t="s">
        <v>904</v>
      </c>
      <c r="B180" s="451" t="s">
        <v>948</v>
      </c>
      <c r="C180" s="434" t="s">
        <v>948</v>
      </c>
      <c r="D180" s="434" t="s">
        <v>948</v>
      </c>
      <c r="E180" s="433" t="s">
        <v>948</v>
      </c>
      <c r="F180" s="451" t="s">
        <v>948</v>
      </c>
      <c r="G180" s="434" t="s">
        <v>948</v>
      </c>
      <c r="H180" s="434" t="s">
        <v>948</v>
      </c>
      <c r="I180" s="433" t="s">
        <v>948</v>
      </c>
      <c r="J180" s="451" t="s">
        <v>948</v>
      </c>
      <c r="K180" s="434" t="s">
        <v>948</v>
      </c>
      <c r="L180" s="434" t="s">
        <v>948</v>
      </c>
      <c r="M180" s="433" t="s">
        <v>948</v>
      </c>
      <c r="N180" s="451" t="s">
        <v>948</v>
      </c>
      <c r="O180" s="434" t="s">
        <v>948</v>
      </c>
      <c r="P180" s="434" t="s">
        <v>948</v>
      </c>
      <c r="Q180" s="433" t="s">
        <v>948</v>
      </c>
      <c r="R180" s="451" t="s">
        <v>948</v>
      </c>
      <c r="S180" s="434" t="s">
        <v>948</v>
      </c>
      <c r="T180" s="434" t="s">
        <v>948</v>
      </c>
      <c r="U180" s="433" t="s">
        <v>948</v>
      </c>
      <c r="V180" s="451" t="s">
        <v>948</v>
      </c>
      <c r="W180" s="434" t="s">
        <v>948</v>
      </c>
      <c r="X180" s="434" t="s">
        <v>948</v>
      </c>
      <c r="Y180" s="433" t="s">
        <v>948</v>
      </c>
      <c r="Z180" s="451">
        <v>29301.142857142859</v>
      </c>
      <c r="AA180" s="434">
        <v>29302</v>
      </c>
      <c r="AB180" s="434">
        <v>0.85714285714129801</v>
      </c>
      <c r="AC180" s="433">
        <v>2.9252881408765558E-5</v>
      </c>
      <c r="AD180" s="451" t="s">
        <v>948</v>
      </c>
      <c r="AE180" s="434" t="s">
        <v>948</v>
      </c>
      <c r="AF180" s="434" t="s">
        <v>948</v>
      </c>
      <c r="AG180" s="433" t="s">
        <v>948</v>
      </c>
      <c r="AH180" s="451" t="s">
        <v>948</v>
      </c>
      <c r="AI180" s="434" t="s">
        <v>948</v>
      </c>
      <c r="AJ180" s="434" t="s">
        <v>948</v>
      </c>
      <c r="AK180" s="433" t="s">
        <v>948</v>
      </c>
      <c r="AL180" s="451" t="s">
        <v>948</v>
      </c>
      <c r="AM180" s="434" t="s">
        <v>948</v>
      </c>
      <c r="AN180" s="434" t="s">
        <v>948</v>
      </c>
      <c r="AO180" s="433" t="s">
        <v>948</v>
      </c>
      <c r="AP180" s="451" t="s">
        <v>948</v>
      </c>
      <c r="AQ180" s="434" t="s">
        <v>948</v>
      </c>
      <c r="AR180" s="434" t="s">
        <v>948</v>
      </c>
      <c r="AS180" s="433" t="s">
        <v>948</v>
      </c>
      <c r="AT180" s="451" t="s">
        <v>948</v>
      </c>
      <c r="AU180" s="434" t="s">
        <v>948</v>
      </c>
      <c r="AV180" s="434" t="s">
        <v>948</v>
      </c>
      <c r="AW180" s="433" t="s">
        <v>948</v>
      </c>
      <c r="AX180" s="451" t="s">
        <v>948</v>
      </c>
      <c r="AY180" s="434" t="s">
        <v>948</v>
      </c>
      <c r="AZ180" s="434" t="s">
        <v>948</v>
      </c>
      <c r="BA180" s="433" t="s">
        <v>948</v>
      </c>
      <c r="BB180" s="451" t="s">
        <v>948</v>
      </c>
      <c r="BC180" s="434" t="s">
        <v>948</v>
      </c>
      <c r="BD180" s="434" t="s">
        <v>948</v>
      </c>
      <c r="BE180" s="433" t="s">
        <v>948</v>
      </c>
      <c r="BF180" s="451" t="s">
        <v>948</v>
      </c>
      <c r="BG180" s="434" t="s">
        <v>948</v>
      </c>
      <c r="BH180" s="434" t="s">
        <v>948</v>
      </c>
      <c r="BI180" s="433" t="s">
        <v>948</v>
      </c>
      <c r="BJ180" s="451" t="s">
        <v>948</v>
      </c>
      <c r="BK180" s="434" t="s">
        <v>948</v>
      </c>
      <c r="BL180" s="434" t="s">
        <v>948</v>
      </c>
      <c r="BM180" s="433" t="s">
        <v>948</v>
      </c>
      <c r="BN180" s="451" t="s">
        <v>948</v>
      </c>
      <c r="BO180" s="434" t="s">
        <v>948</v>
      </c>
      <c r="BP180" s="434" t="s">
        <v>948</v>
      </c>
      <c r="BQ180" s="433" t="s">
        <v>948</v>
      </c>
      <c r="BR180" s="451" t="s">
        <v>948</v>
      </c>
      <c r="BS180" s="434" t="s">
        <v>948</v>
      </c>
      <c r="BT180" s="434" t="s">
        <v>948</v>
      </c>
      <c r="BU180" s="433" t="s">
        <v>948</v>
      </c>
      <c r="BV180" s="451">
        <v>29301.142857142859</v>
      </c>
      <c r="BW180" s="434">
        <v>29302</v>
      </c>
      <c r="BX180" s="434">
        <v>0.85714285714129801</v>
      </c>
      <c r="BY180" s="433">
        <v>2.9252881408765558E-5</v>
      </c>
    </row>
    <row r="181" spans="1:77">
      <c r="A181" s="455" t="s">
        <v>905</v>
      </c>
      <c r="B181" s="451">
        <v>16331.428571428571</v>
      </c>
      <c r="C181" s="434">
        <v>16331.428571428571</v>
      </c>
      <c r="D181" s="434">
        <v>0</v>
      </c>
      <c r="E181" s="433">
        <v>0</v>
      </c>
      <c r="F181" s="451" t="s">
        <v>948</v>
      </c>
      <c r="G181" s="434" t="s">
        <v>948</v>
      </c>
      <c r="H181" s="434" t="s">
        <v>948</v>
      </c>
      <c r="I181" s="433" t="s">
        <v>948</v>
      </c>
      <c r="J181" s="451" t="s">
        <v>948</v>
      </c>
      <c r="K181" s="434" t="s">
        <v>948</v>
      </c>
      <c r="L181" s="434" t="s">
        <v>948</v>
      </c>
      <c r="M181" s="433" t="s">
        <v>948</v>
      </c>
      <c r="N181" s="451" t="s">
        <v>948</v>
      </c>
      <c r="O181" s="434" t="s">
        <v>948</v>
      </c>
      <c r="P181" s="434" t="s">
        <v>948</v>
      </c>
      <c r="Q181" s="433" t="s">
        <v>948</v>
      </c>
      <c r="R181" s="451" t="s">
        <v>948</v>
      </c>
      <c r="S181" s="434" t="s">
        <v>948</v>
      </c>
      <c r="T181" s="434" t="s">
        <v>948</v>
      </c>
      <c r="U181" s="433" t="s">
        <v>948</v>
      </c>
      <c r="V181" s="451" t="s">
        <v>948</v>
      </c>
      <c r="W181" s="434" t="s">
        <v>948</v>
      </c>
      <c r="X181" s="434" t="s">
        <v>948</v>
      </c>
      <c r="Y181" s="433" t="s">
        <v>948</v>
      </c>
      <c r="Z181" s="451">
        <v>31400</v>
      </c>
      <c r="AA181" s="434">
        <v>31400</v>
      </c>
      <c r="AB181" s="434">
        <v>0</v>
      </c>
      <c r="AC181" s="433">
        <v>0</v>
      </c>
      <c r="AD181" s="451" t="s">
        <v>948</v>
      </c>
      <c r="AE181" s="434" t="s">
        <v>948</v>
      </c>
      <c r="AF181" s="434" t="s">
        <v>948</v>
      </c>
      <c r="AG181" s="433" t="s">
        <v>948</v>
      </c>
      <c r="AH181" s="451" t="s">
        <v>948</v>
      </c>
      <c r="AI181" s="434" t="s">
        <v>948</v>
      </c>
      <c r="AJ181" s="434" t="s">
        <v>948</v>
      </c>
      <c r="AK181" s="433" t="s">
        <v>948</v>
      </c>
      <c r="AL181" s="451" t="s">
        <v>948</v>
      </c>
      <c r="AM181" s="434" t="s">
        <v>948</v>
      </c>
      <c r="AN181" s="434" t="s">
        <v>948</v>
      </c>
      <c r="AO181" s="433" t="s">
        <v>948</v>
      </c>
      <c r="AP181" s="451" t="s">
        <v>948</v>
      </c>
      <c r="AQ181" s="434" t="s">
        <v>948</v>
      </c>
      <c r="AR181" s="434" t="s">
        <v>948</v>
      </c>
      <c r="AS181" s="433" t="s">
        <v>948</v>
      </c>
      <c r="AT181" s="451" t="s">
        <v>948</v>
      </c>
      <c r="AU181" s="434" t="s">
        <v>948</v>
      </c>
      <c r="AV181" s="434" t="s">
        <v>948</v>
      </c>
      <c r="AW181" s="433" t="s">
        <v>948</v>
      </c>
      <c r="AX181" s="451" t="s">
        <v>948</v>
      </c>
      <c r="AY181" s="434" t="s">
        <v>948</v>
      </c>
      <c r="AZ181" s="434" t="s">
        <v>948</v>
      </c>
      <c r="BA181" s="433" t="s">
        <v>948</v>
      </c>
      <c r="BB181" s="451" t="s">
        <v>948</v>
      </c>
      <c r="BC181" s="434" t="s">
        <v>948</v>
      </c>
      <c r="BD181" s="434" t="s">
        <v>948</v>
      </c>
      <c r="BE181" s="433" t="s">
        <v>948</v>
      </c>
      <c r="BF181" s="451" t="s">
        <v>948</v>
      </c>
      <c r="BG181" s="434" t="s">
        <v>948</v>
      </c>
      <c r="BH181" s="434" t="s">
        <v>948</v>
      </c>
      <c r="BI181" s="433" t="s">
        <v>948</v>
      </c>
      <c r="BJ181" s="451" t="s">
        <v>948</v>
      </c>
      <c r="BK181" s="434" t="s">
        <v>948</v>
      </c>
      <c r="BL181" s="434" t="s">
        <v>948</v>
      </c>
      <c r="BM181" s="433" t="s">
        <v>948</v>
      </c>
      <c r="BN181" s="451" t="s">
        <v>948</v>
      </c>
      <c r="BO181" s="434" t="s">
        <v>948</v>
      </c>
      <c r="BP181" s="434" t="s">
        <v>948</v>
      </c>
      <c r="BQ181" s="433" t="s">
        <v>948</v>
      </c>
      <c r="BR181" s="451" t="s">
        <v>948</v>
      </c>
      <c r="BS181" s="434" t="s">
        <v>948</v>
      </c>
      <c r="BT181" s="434" t="s">
        <v>948</v>
      </c>
      <c r="BU181" s="433" t="s">
        <v>948</v>
      </c>
      <c r="BV181" s="451">
        <v>23865.714285714286</v>
      </c>
      <c r="BW181" s="434">
        <v>23865.714285714286</v>
      </c>
      <c r="BX181" s="434">
        <v>0</v>
      </c>
      <c r="BY181" s="433">
        <v>0</v>
      </c>
    </row>
    <row r="182" spans="1:77">
      <c r="A182" s="455" t="s">
        <v>906</v>
      </c>
      <c r="B182" s="451" t="s">
        <v>948</v>
      </c>
      <c r="C182" s="434" t="s">
        <v>948</v>
      </c>
      <c r="D182" s="434" t="s">
        <v>948</v>
      </c>
      <c r="E182" s="433" t="s">
        <v>948</v>
      </c>
      <c r="F182" s="451" t="s">
        <v>948</v>
      </c>
      <c r="G182" s="434" t="s">
        <v>948</v>
      </c>
      <c r="H182" s="434" t="s">
        <v>948</v>
      </c>
      <c r="I182" s="433" t="s">
        <v>948</v>
      </c>
      <c r="J182" s="451" t="s">
        <v>948</v>
      </c>
      <c r="K182" s="434" t="s">
        <v>948</v>
      </c>
      <c r="L182" s="434" t="s">
        <v>948</v>
      </c>
      <c r="M182" s="433" t="s">
        <v>948</v>
      </c>
      <c r="N182" s="451" t="s">
        <v>948</v>
      </c>
      <c r="O182" s="434" t="s">
        <v>948</v>
      </c>
      <c r="P182" s="434" t="s">
        <v>948</v>
      </c>
      <c r="Q182" s="433" t="s">
        <v>948</v>
      </c>
      <c r="R182" s="451">
        <v>43600</v>
      </c>
      <c r="S182" s="434">
        <v>43850</v>
      </c>
      <c r="T182" s="434">
        <v>250</v>
      </c>
      <c r="U182" s="433">
        <v>5.7339449541284407E-3</v>
      </c>
      <c r="V182" s="451" t="s">
        <v>948</v>
      </c>
      <c r="W182" s="434" t="s">
        <v>948</v>
      </c>
      <c r="X182" s="434" t="s">
        <v>948</v>
      </c>
      <c r="Y182" s="433" t="s">
        <v>948</v>
      </c>
      <c r="Z182" s="451">
        <v>36500</v>
      </c>
      <c r="AA182" s="434">
        <v>36650</v>
      </c>
      <c r="AB182" s="434">
        <v>150</v>
      </c>
      <c r="AC182" s="433">
        <v>4.10958904109589E-3</v>
      </c>
      <c r="AD182" s="451" t="s">
        <v>948</v>
      </c>
      <c r="AE182" s="434" t="s">
        <v>948</v>
      </c>
      <c r="AF182" s="434" t="s">
        <v>948</v>
      </c>
      <c r="AG182" s="433" t="s">
        <v>948</v>
      </c>
      <c r="AH182" s="451" t="s">
        <v>948</v>
      </c>
      <c r="AI182" s="434" t="s">
        <v>948</v>
      </c>
      <c r="AJ182" s="434" t="s">
        <v>948</v>
      </c>
      <c r="AK182" s="433" t="s">
        <v>948</v>
      </c>
      <c r="AL182" s="451" t="s">
        <v>948</v>
      </c>
      <c r="AM182" s="434" t="s">
        <v>948</v>
      </c>
      <c r="AN182" s="434" t="s">
        <v>948</v>
      </c>
      <c r="AO182" s="433" t="s">
        <v>948</v>
      </c>
      <c r="AP182" s="451" t="s">
        <v>948</v>
      </c>
      <c r="AQ182" s="434" t="s">
        <v>948</v>
      </c>
      <c r="AR182" s="434" t="s">
        <v>948</v>
      </c>
      <c r="AS182" s="433" t="s">
        <v>948</v>
      </c>
      <c r="AT182" s="451" t="s">
        <v>948</v>
      </c>
      <c r="AU182" s="434" t="s">
        <v>948</v>
      </c>
      <c r="AV182" s="434" t="s">
        <v>948</v>
      </c>
      <c r="AW182" s="433" t="s">
        <v>948</v>
      </c>
      <c r="AX182" s="451" t="s">
        <v>948</v>
      </c>
      <c r="AY182" s="434" t="s">
        <v>948</v>
      </c>
      <c r="AZ182" s="434" t="s">
        <v>948</v>
      </c>
      <c r="BA182" s="433" t="s">
        <v>948</v>
      </c>
      <c r="BB182" s="451" t="s">
        <v>948</v>
      </c>
      <c r="BC182" s="434" t="s">
        <v>948</v>
      </c>
      <c r="BD182" s="434" t="s">
        <v>948</v>
      </c>
      <c r="BE182" s="433" t="s">
        <v>948</v>
      </c>
      <c r="BF182" s="451">
        <v>32536</v>
      </c>
      <c r="BG182" s="434">
        <v>32736</v>
      </c>
      <c r="BH182" s="434">
        <v>200</v>
      </c>
      <c r="BI182" s="433">
        <v>6.1470371281042539E-3</v>
      </c>
      <c r="BJ182" s="451" t="s">
        <v>948</v>
      </c>
      <c r="BK182" s="434" t="s">
        <v>948</v>
      </c>
      <c r="BL182" s="434" t="s">
        <v>948</v>
      </c>
      <c r="BM182" s="433" t="s">
        <v>948</v>
      </c>
      <c r="BN182" s="451" t="s">
        <v>948</v>
      </c>
      <c r="BO182" s="434" t="s">
        <v>948</v>
      </c>
      <c r="BP182" s="434" t="s">
        <v>948</v>
      </c>
      <c r="BQ182" s="433" t="s">
        <v>948</v>
      </c>
      <c r="BR182" s="451" t="s">
        <v>948</v>
      </c>
      <c r="BS182" s="434" t="s">
        <v>948</v>
      </c>
      <c r="BT182" s="434" t="s">
        <v>948</v>
      </c>
      <c r="BU182" s="433" t="s">
        <v>948</v>
      </c>
      <c r="BV182" s="451">
        <v>37545.333333333336</v>
      </c>
      <c r="BW182" s="434">
        <v>37745.333333333336</v>
      </c>
      <c r="BX182" s="434">
        <v>200</v>
      </c>
      <c r="BY182" s="433">
        <v>5.3268937107141586E-3</v>
      </c>
    </row>
    <row r="183" spans="1:77" s="474" customFormat="1" ht="17.25">
      <c r="A183" s="470" t="s">
        <v>937</v>
      </c>
      <c r="B183" s="471">
        <v>33609.428571428572</v>
      </c>
      <c r="C183" s="472">
        <v>33610.442655935614</v>
      </c>
      <c r="D183" s="472">
        <v>1.0140845070418436</v>
      </c>
      <c r="E183" s="473">
        <v>3.0172619712550497E-5</v>
      </c>
      <c r="F183" s="471">
        <v>72542.333333333328</v>
      </c>
      <c r="G183" s="472">
        <v>72543.333333333328</v>
      </c>
      <c r="H183" s="472">
        <v>1</v>
      </c>
      <c r="I183" s="473">
        <v>1.3785054244188452E-5</v>
      </c>
      <c r="J183" s="471">
        <v>0</v>
      </c>
      <c r="K183" s="472">
        <v>0</v>
      </c>
      <c r="L183" s="472" t="s">
        <v>948</v>
      </c>
      <c r="M183" s="473" t="s">
        <v>948</v>
      </c>
      <c r="N183" s="471">
        <v>39485.5</v>
      </c>
      <c r="O183" s="472">
        <v>39486.5</v>
      </c>
      <c r="P183" s="472">
        <v>1</v>
      </c>
      <c r="Q183" s="473">
        <v>2.5325752491420902E-5</v>
      </c>
      <c r="R183" s="471">
        <v>97755.5</v>
      </c>
      <c r="S183" s="472">
        <v>98006.5</v>
      </c>
      <c r="T183" s="472">
        <v>251</v>
      </c>
      <c r="U183" s="473">
        <v>2.5676304658049931E-3</v>
      </c>
      <c r="V183" s="471">
        <v>41414.333333333336</v>
      </c>
      <c r="W183" s="472">
        <v>41415.333333333336</v>
      </c>
      <c r="X183" s="472">
        <v>1</v>
      </c>
      <c r="Y183" s="473">
        <v>2.4146229566253226E-5</v>
      </c>
      <c r="Z183" s="471">
        <v>126201.5566502463</v>
      </c>
      <c r="AA183" s="472">
        <v>126353.44827586207</v>
      </c>
      <c r="AB183" s="472">
        <v>151.89162561576813</v>
      </c>
      <c r="AC183" s="473">
        <v>1.203563804182852E-3</v>
      </c>
      <c r="AD183" s="471">
        <v>23866.5</v>
      </c>
      <c r="AE183" s="472">
        <v>23867.5</v>
      </c>
      <c r="AF183" s="472">
        <v>1</v>
      </c>
      <c r="AG183" s="473">
        <v>4.1899733936689499E-5</v>
      </c>
      <c r="AH183" s="471">
        <v>52884.210526315786</v>
      </c>
      <c r="AI183" s="472">
        <v>52885.263157894733</v>
      </c>
      <c r="AJ183" s="472">
        <v>1.0526315789466025</v>
      </c>
      <c r="AK183" s="473">
        <v>1.9904458598711633E-5</v>
      </c>
      <c r="AL183" s="471">
        <v>0</v>
      </c>
      <c r="AM183" s="472">
        <v>0</v>
      </c>
      <c r="AN183" s="472" t="s">
        <v>948</v>
      </c>
      <c r="AO183" s="473" t="s">
        <v>948</v>
      </c>
      <c r="AP183" s="471">
        <v>39156</v>
      </c>
      <c r="AQ183" s="472">
        <v>39157</v>
      </c>
      <c r="AR183" s="472">
        <v>1</v>
      </c>
      <c r="AS183" s="473">
        <v>2.5538870160384105E-5</v>
      </c>
      <c r="AT183" s="471">
        <v>72653.333333333328</v>
      </c>
      <c r="AU183" s="472">
        <v>72654.333333333328</v>
      </c>
      <c r="AV183" s="472">
        <v>1</v>
      </c>
      <c r="AW183" s="473">
        <v>1.3763993393283172E-5</v>
      </c>
      <c r="AX183" s="471">
        <v>33138</v>
      </c>
      <c r="AY183" s="472">
        <v>33139</v>
      </c>
      <c r="AZ183" s="472">
        <v>1</v>
      </c>
      <c r="BA183" s="473">
        <v>3.017683626048645E-5</v>
      </c>
      <c r="BB183" s="471">
        <v>90900</v>
      </c>
      <c r="BC183" s="472">
        <v>90901</v>
      </c>
      <c r="BD183" s="472">
        <v>1</v>
      </c>
      <c r="BE183" s="473">
        <v>1.1001100110011001E-5</v>
      </c>
      <c r="BF183" s="471">
        <v>66966.232558139542</v>
      </c>
      <c r="BG183" s="472">
        <v>68763.441860465115</v>
      </c>
      <c r="BH183" s="472">
        <v>1797.2093023255729</v>
      </c>
      <c r="BI183" s="473">
        <v>2.6837545336976368E-2</v>
      </c>
      <c r="BJ183" s="471">
        <v>25654.363636363636</v>
      </c>
      <c r="BK183" s="472">
        <v>25655.363636363636</v>
      </c>
      <c r="BL183" s="472">
        <v>1</v>
      </c>
      <c r="BM183" s="473">
        <v>3.8979723456580132E-5</v>
      </c>
      <c r="BN183" s="471">
        <v>19266</v>
      </c>
      <c r="BO183" s="472">
        <v>19267</v>
      </c>
      <c r="BP183" s="472">
        <v>1</v>
      </c>
      <c r="BQ183" s="473">
        <v>5.1904910204505343E-5</v>
      </c>
      <c r="BR183" s="471">
        <v>0</v>
      </c>
      <c r="BS183" s="472">
        <v>0</v>
      </c>
      <c r="BT183" s="472" t="s">
        <v>948</v>
      </c>
      <c r="BU183" s="473" t="s">
        <v>948</v>
      </c>
      <c r="BV183" s="471">
        <v>133767.1718437853</v>
      </c>
      <c r="BW183" s="472">
        <v>134075.44968672047</v>
      </c>
      <c r="BX183" s="472">
        <v>308.2778429351747</v>
      </c>
      <c r="BY183" s="473">
        <v>2.304585188473483E-3</v>
      </c>
    </row>
    <row r="184" spans="1:77">
      <c r="A184" s="454" t="s">
        <v>903</v>
      </c>
      <c r="B184" s="451">
        <v>31125</v>
      </c>
      <c r="C184" s="434">
        <v>31374</v>
      </c>
      <c r="D184" s="434">
        <v>249</v>
      </c>
      <c r="E184" s="433">
        <v>8.0000000000000002E-3</v>
      </c>
      <c r="F184" s="451" t="s">
        <v>948</v>
      </c>
      <c r="G184" s="434" t="s">
        <v>948</v>
      </c>
      <c r="H184" s="434" t="s">
        <v>948</v>
      </c>
      <c r="I184" s="433" t="s">
        <v>948</v>
      </c>
      <c r="J184" s="451" t="s">
        <v>948</v>
      </c>
      <c r="K184" s="434" t="s">
        <v>948</v>
      </c>
      <c r="L184" s="434" t="s">
        <v>948</v>
      </c>
      <c r="M184" s="433" t="s">
        <v>948</v>
      </c>
      <c r="N184" s="451" t="s">
        <v>948</v>
      </c>
      <c r="O184" s="434" t="s">
        <v>948</v>
      </c>
      <c r="P184" s="434" t="s">
        <v>948</v>
      </c>
      <c r="Q184" s="433" t="s">
        <v>948</v>
      </c>
      <c r="R184" s="451">
        <v>53000</v>
      </c>
      <c r="S184" s="434">
        <v>53200</v>
      </c>
      <c r="T184" s="434">
        <v>200</v>
      </c>
      <c r="U184" s="433">
        <v>3.7735849056603774E-3</v>
      </c>
      <c r="V184" s="451" t="s">
        <v>948</v>
      </c>
      <c r="W184" s="434" t="s">
        <v>948</v>
      </c>
      <c r="X184" s="434" t="s">
        <v>948</v>
      </c>
      <c r="Y184" s="433" t="s">
        <v>948</v>
      </c>
      <c r="Z184" s="451" t="s">
        <v>948</v>
      </c>
      <c r="AA184" s="434" t="s">
        <v>948</v>
      </c>
      <c r="AB184" s="434" t="s">
        <v>948</v>
      </c>
      <c r="AC184" s="433" t="s">
        <v>948</v>
      </c>
      <c r="AD184" s="451" t="s">
        <v>948</v>
      </c>
      <c r="AE184" s="434" t="s">
        <v>948</v>
      </c>
      <c r="AF184" s="434" t="s">
        <v>948</v>
      </c>
      <c r="AG184" s="433" t="s">
        <v>948</v>
      </c>
      <c r="AH184" s="451" t="s">
        <v>948</v>
      </c>
      <c r="AI184" s="434" t="s">
        <v>948</v>
      </c>
      <c r="AJ184" s="434" t="s">
        <v>948</v>
      </c>
      <c r="AK184" s="433" t="s">
        <v>948</v>
      </c>
      <c r="AL184" s="451" t="s">
        <v>948</v>
      </c>
      <c r="AM184" s="434" t="s">
        <v>948</v>
      </c>
      <c r="AN184" s="434" t="s">
        <v>948</v>
      </c>
      <c r="AO184" s="433" t="s">
        <v>948</v>
      </c>
      <c r="AP184" s="451" t="s">
        <v>948</v>
      </c>
      <c r="AQ184" s="434" t="s">
        <v>948</v>
      </c>
      <c r="AR184" s="434" t="s">
        <v>948</v>
      </c>
      <c r="AS184" s="433" t="s">
        <v>948</v>
      </c>
      <c r="AT184" s="451" t="s">
        <v>948</v>
      </c>
      <c r="AU184" s="434" t="s">
        <v>948</v>
      </c>
      <c r="AV184" s="434" t="s">
        <v>948</v>
      </c>
      <c r="AW184" s="433" t="s">
        <v>948</v>
      </c>
      <c r="AX184" s="451" t="s">
        <v>948</v>
      </c>
      <c r="AY184" s="434" t="s">
        <v>948</v>
      </c>
      <c r="AZ184" s="434" t="s">
        <v>948</v>
      </c>
      <c r="BA184" s="433" t="s">
        <v>948</v>
      </c>
      <c r="BB184" s="451" t="s">
        <v>948</v>
      </c>
      <c r="BC184" s="434" t="s">
        <v>948</v>
      </c>
      <c r="BD184" s="434" t="s">
        <v>948</v>
      </c>
      <c r="BE184" s="433" t="s">
        <v>948</v>
      </c>
      <c r="BF184" s="451" t="s">
        <v>948</v>
      </c>
      <c r="BG184" s="434" t="s">
        <v>948</v>
      </c>
      <c r="BH184" s="434" t="s">
        <v>948</v>
      </c>
      <c r="BI184" s="433" t="s">
        <v>948</v>
      </c>
      <c r="BJ184" s="451">
        <v>41600</v>
      </c>
      <c r="BK184" s="434">
        <v>41800</v>
      </c>
      <c r="BL184" s="434">
        <v>200</v>
      </c>
      <c r="BM184" s="433">
        <v>4.807692307692308E-3</v>
      </c>
      <c r="BN184" s="451" t="s">
        <v>948</v>
      </c>
      <c r="BO184" s="434" t="s">
        <v>948</v>
      </c>
      <c r="BP184" s="434" t="s">
        <v>948</v>
      </c>
      <c r="BQ184" s="433" t="s">
        <v>948</v>
      </c>
      <c r="BR184" s="451" t="s">
        <v>948</v>
      </c>
      <c r="BS184" s="434" t="s">
        <v>948</v>
      </c>
      <c r="BT184" s="434" t="s">
        <v>948</v>
      </c>
      <c r="BU184" s="433" t="s">
        <v>948</v>
      </c>
      <c r="BV184" s="451">
        <v>41908.333333333336</v>
      </c>
      <c r="BW184" s="434">
        <v>42124.666666666664</v>
      </c>
      <c r="BX184" s="434">
        <v>216.33333333332848</v>
      </c>
      <c r="BY184" s="433">
        <v>5.1620600517000232E-3</v>
      </c>
    </row>
    <row r="185" spans="1:77">
      <c r="A185" s="456" t="s">
        <v>907</v>
      </c>
      <c r="B185" s="451" t="s">
        <v>948</v>
      </c>
      <c r="C185" s="434" t="s">
        <v>948</v>
      </c>
      <c r="D185" s="434" t="s">
        <v>948</v>
      </c>
      <c r="E185" s="433" t="s">
        <v>948</v>
      </c>
      <c r="F185" s="451" t="s">
        <v>948</v>
      </c>
      <c r="G185" s="434" t="s">
        <v>948</v>
      </c>
      <c r="H185" s="434" t="s">
        <v>948</v>
      </c>
      <c r="I185" s="433" t="s">
        <v>948</v>
      </c>
      <c r="J185" s="451" t="s">
        <v>948</v>
      </c>
      <c r="K185" s="434" t="s">
        <v>948</v>
      </c>
      <c r="L185" s="434" t="s">
        <v>948</v>
      </c>
      <c r="M185" s="433" t="s">
        <v>948</v>
      </c>
      <c r="N185" s="451" t="s">
        <v>948</v>
      </c>
      <c r="O185" s="434" t="s">
        <v>948</v>
      </c>
      <c r="P185" s="434" t="s">
        <v>948</v>
      </c>
      <c r="Q185" s="433" t="s">
        <v>948</v>
      </c>
      <c r="R185" s="451" t="s">
        <v>948</v>
      </c>
      <c r="S185" s="434" t="s">
        <v>948</v>
      </c>
      <c r="T185" s="434" t="s">
        <v>948</v>
      </c>
      <c r="U185" s="433" t="s">
        <v>948</v>
      </c>
      <c r="V185" s="451" t="s">
        <v>948</v>
      </c>
      <c r="W185" s="434" t="s">
        <v>948</v>
      </c>
      <c r="X185" s="434" t="s">
        <v>948</v>
      </c>
      <c r="Y185" s="433" t="s">
        <v>948</v>
      </c>
      <c r="Z185" s="451">
        <v>24640</v>
      </c>
      <c r="AA185" s="434">
        <v>24840</v>
      </c>
      <c r="AB185" s="434">
        <v>200</v>
      </c>
      <c r="AC185" s="433">
        <v>8.1168831168831161E-3</v>
      </c>
      <c r="AD185" s="451" t="s">
        <v>948</v>
      </c>
      <c r="AE185" s="434" t="s">
        <v>948</v>
      </c>
      <c r="AF185" s="434" t="s">
        <v>948</v>
      </c>
      <c r="AG185" s="433" t="s">
        <v>948</v>
      </c>
      <c r="AH185" s="451" t="s">
        <v>948</v>
      </c>
      <c r="AI185" s="434" t="s">
        <v>948</v>
      </c>
      <c r="AJ185" s="434" t="s">
        <v>948</v>
      </c>
      <c r="AK185" s="433" t="s">
        <v>948</v>
      </c>
      <c r="AL185" s="451" t="s">
        <v>948</v>
      </c>
      <c r="AM185" s="434" t="s">
        <v>948</v>
      </c>
      <c r="AN185" s="434" t="s">
        <v>948</v>
      </c>
      <c r="AO185" s="433" t="s">
        <v>948</v>
      </c>
      <c r="AP185" s="451" t="s">
        <v>948</v>
      </c>
      <c r="AQ185" s="434" t="s">
        <v>948</v>
      </c>
      <c r="AR185" s="434" t="s">
        <v>948</v>
      </c>
      <c r="AS185" s="433" t="s">
        <v>948</v>
      </c>
      <c r="AT185" s="451" t="s">
        <v>948</v>
      </c>
      <c r="AU185" s="434" t="s">
        <v>948</v>
      </c>
      <c r="AV185" s="434" t="s">
        <v>948</v>
      </c>
      <c r="AW185" s="433" t="s">
        <v>948</v>
      </c>
      <c r="AX185" s="451" t="s">
        <v>948</v>
      </c>
      <c r="AY185" s="434" t="s">
        <v>948</v>
      </c>
      <c r="AZ185" s="434" t="s">
        <v>948</v>
      </c>
      <c r="BA185" s="433" t="s">
        <v>948</v>
      </c>
      <c r="BB185" s="451" t="s">
        <v>948</v>
      </c>
      <c r="BC185" s="434" t="s">
        <v>948</v>
      </c>
      <c r="BD185" s="434" t="s">
        <v>948</v>
      </c>
      <c r="BE185" s="433" t="s">
        <v>948</v>
      </c>
      <c r="BF185" s="451">
        <v>47000</v>
      </c>
      <c r="BG185" s="434">
        <v>47200</v>
      </c>
      <c r="BH185" s="434">
        <v>200</v>
      </c>
      <c r="BI185" s="433">
        <v>4.2553191489361703E-3</v>
      </c>
      <c r="BJ185" s="451" t="s">
        <v>948</v>
      </c>
      <c r="BK185" s="434" t="s">
        <v>948</v>
      </c>
      <c r="BL185" s="434" t="s">
        <v>948</v>
      </c>
      <c r="BM185" s="433" t="s">
        <v>948</v>
      </c>
      <c r="BN185" s="451" t="s">
        <v>948</v>
      </c>
      <c r="BO185" s="434" t="s">
        <v>948</v>
      </c>
      <c r="BP185" s="434" t="s">
        <v>948</v>
      </c>
      <c r="BQ185" s="433" t="s">
        <v>948</v>
      </c>
      <c r="BR185" s="451" t="s">
        <v>948</v>
      </c>
      <c r="BS185" s="434" t="s">
        <v>948</v>
      </c>
      <c r="BT185" s="434" t="s">
        <v>948</v>
      </c>
      <c r="BU185" s="433" t="s">
        <v>948</v>
      </c>
      <c r="BV185" s="451">
        <v>35820</v>
      </c>
      <c r="BW185" s="434">
        <v>36020</v>
      </c>
      <c r="BX185" s="434">
        <v>200</v>
      </c>
      <c r="BY185" s="433">
        <v>5.5834729201563373E-3</v>
      </c>
    </row>
    <row r="186" spans="1:77">
      <c r="A186" s="454" t="s">
        <v>908</v>
      </c>
      <c r="B186" s="451">
        <v>21687.5</v>
      </c>
      <c r="C186" s="434">
        <v>21812.5</v>
      </c>
      <c r="D186" s="434">
        <v>125</v>
      </c>
      <c r="E186" s="433">
        <v>5.763688760806916E-3</v>
      </c>
      <c r="F186" s="451" t="s">
        <v>948</v>
      </c>
      <c r="G186" s="434" t="s">
        <v>948</v>
      </c>
      <c r="H186" s="434" t="s">
        <v>948</v>
      </c>
      <c r="I186" s="433" t="s">
        <v>948</v>
      </c>
      <c r="J186" s="451" t="s">
        <v>948</v>
      </c>
      <c r="K186" s="434" t="s">
        <v>948</v>
      </c>
      <c r="L186" s="434" t="s">
        <v>948</v>
      </c>
      <c r="M186" s="433" t="s">
        <v>948</v>
      </c>
      <c r="N186" s="451" t="s">
        <v>948</v>
      </c>
      <c r="O186" s="434" t="s">
        <v>948</v>
      </c>
      <c r="P186" s="434" t="s">
        <v>948</v>
      </c>
      <c r="Q186" s="433" t="s">
        <v>948</v>
      </c>
      <c r="R186" s="451" t="s">
        <v>948</v>
      </c>
      <c r="S186" s="434" t="s">
        <v>948</v>
      </c>
      <c r="T186" s="434" t="s">
        <v>948</v>
      </c>
      <c r="U186" s="433" t="s">
        <v>948</v>
      </c>
      <c r="V186" s="451" t="s">
        <v>948</v>
      </c>
      <c r="W186" s="434" t="s">
        <v>948</v>
      </c>
      <c r="X186" s="434" t="s">
        <v>948</v>
      </c>
      <c r="Y186" s="433" t="s">
        <v>948</v>
      </c>
      <c r="Z186" s="451">
        <v>38000</v>
      </c>
      <c r="AA186" s="434">
        <v>40000</v>
      </c>
      <c r="AB186" s="434">
        <v>2000</v>
      </c>
      <c r="AC186" s="433">
        <v>5.2631578947368418E-2</v>
      </c>
      <c r="AD186" s="451" t="s">
        <v>948</v>
      </c>
      <c r="AE186" s="434" t="s">
        <v>948</v>
      </c>
      <c r="AF186" s="434" t="s">
        <v>948</v>
      </c>
      <c r="AG186" s="433" t="s">
        <v>948</v>
      </c>
      <c r="AH186" s="451" t="s">
        <v>948</v>
      </c>
      <c r="AI186" s="434" t="s">
        <v>948</v>
      </c>
      <c r="AJ186" s="434" t="s">
        <v>948</v>
      </c>
      <c r="AK186" s="433" t="s">
        <v>948</v>
      </c>
      <c r="AL186" s="451" t="s">
        <v>948</v>
      </c>
      <c r="AM186" s="434" t="s">
        <v>948</v>
      </c>
      <c r="AN186" s="434" t="s">
        <v>948</v>
      </c>
      <c r="AO186" s="433" t="s">
        <v>948</v>
      </c>
      <c r="AP186" s="451">
        <v>20000</v>
      </c>
      <c r="AQ186" s="434">
        <v>23000</v>
      </c>
      <c r="AR186" s="434">
        <v>3000</v>
      </c>
      <c r="AS186" s="433">
        <v>0.15</v>
      </c>
      <c r="AT186" s="451" t="s">
        <v>948</v>
      </c>
      <c r="AU186" s="434" t="s">
        <v>948</v>
      </c>
      <c r="AV186" s="434" t="s">
        <v>948</v>
      </c>
      <c r="AW186" s="433" t="s">
        <v>948</v>
      </c>
      <c r="AX186" s="451" t="s">
        <v>948</v>
      </c>
      <c r="AY186" s="434" t="s">
        <v>948</v>
      </c>
      <c r="AZ186" s="434" t="s">
        <v>948</v>
      </c>
      <c r="BA186" s="433" t="s">
        <v>948</v>
      </c>
      <c r="BB186" s="451" t="s">
        <v>948</v>
      </c>
      <c r="BC186" s="434" t="s">
        <v>948</v>
      </c>
      <c r="BD186" s="434" t="s">
        <v>948</v>
      </c>
      <c r="BE186" s="433" t="s">
        <v>948</v>
      </c>
      <c r="BF186" s="451" t="s">
        <v>948</v>
      </c>
      <c r="BG186" s="434" t="s">
        <v>948</v>
      </c>
      <c r="BH186" s="434" t="s">
        <v>948</v>
      </c>
      <c r="BI186" s="433" t="s">
        <v>948</v>
      </c>
      <c r="BJ186" s="451">
        <v>32000</v>
      </c>
      <c r="BK186" s="434">
        <v>36000</v>
      </c>
      <c r="BL186" s="434">
        <v>4000</v>
      </c>
      <c r="BM186" s="433">
        <v>0.125</v>
      </c>
      <c r="BN186" s="451" t="s">
        <v>948</v>
      </c>
      <c r="BO186" s="434" t="s">
        <v>948</v>
      </c>
      <c r="BP186" s="434" t="s">
        <v>948</v>
      </c>
      <c r="BQ186" s="433" t="s">
        <v>948</v>
      </c>
      <c r="BR186" s="451" t="s">
        <v>948</v>
      </c>
      <c r="BS186" s="434" t="s">
        <v>948</v>
      </c>
      <c r="BT186" s="434" t="s">
        <v>948</v>
      </c>
      <c r="BU186" s="433" t="s">
        <v>948</v>
      </c>
      <c r="BV186" s="451">
        <v>27921.875</v>
      </c>
      <c r="BW186" s="434">
        <v>30203.125</v>
      </c>
      <c r="BX186" s="434">
        <v>2281.25</v>
      </c>
      <c r="BY186" s="433">
        <v>8.1701175153889194E-2</v>
      </c>
    </row>
    <row r="187" spans="1:77">
      <c r="A187" s="454" t="s">
        <v>909</v>
      </c>
      <c r="B187" s="451">
        <v>25025.4</v>
      </c>
      <c r="C187" s="434">
        <v>25374.6</v>
      </c>
      <c r="D187" s="434">
        <v>349.19999999999709</v>
      </c>
      <c r="E187" s="433">
        <v>1.395382291591731E-2</v>
      </c>
      <c r="F187" s="451">
        <v>101990.625</v>
      </c>
      <c r="G187" s="434">
        <v>101990.625</v>
      </c>
      <c r="H187" s="434">
        <v>0</v>
      </c>
      <c r="I187" s="433">
        <v>0</v>
      </c>
      <c r="J187" s="451">
        <v>63344.186046511626</v>
      </c>
      <c r="K187" s="434">
        <v>63344.186046511626</v>
      </c>
      <c r="L187" s="434">
        <v>0</v>
      </c>
      <c r="M187" s="433">
        <v>0</v>
      </c>
      <c r="N187" s="451" t="s">
        <v>948</v>
      </c>
      <c r="O187" s="434" t="s">
        <v>948</v>
      </c>
      <c r="P187" s="434" t="s">
        <v>948</v>
      </c>
      <c r="Q187" s="433" t="s">
        <v>948</v>
      </c>
      <c r="R187" s="451" t="s">
        <v>948</v>
      </c>
      <c r="S187" s="434" t="s">
        <v>948</v>
      </c>
      <c r="T187" s="434" t="s">
        <v>948</v>
      </c>
      <c r="U187" s="433" t="s">
        <v>948</v>
      </c>
      <c r="V187" s="451">
        <v>41567</v>
      </c>
      <c r="W187" s="434">
        <v>42275</v>
      </c>
      <c r="X187" s="434">
        <v>708</v>
      </c>
      <c r="Y187" s="433">
        <v>1.7032742319628553E-2</v>
      </c>
      <c r="Z187" s="451">
        <v>30789</v>
      </c>
      <c r="AA187" s="434">
        <v>31219</v>
      </c>
      <c r="AB187" s="434">
        <v>430</v>
      </c>
      <c r="AC187" s="433">
        <v>1.3966026827763163E-2</v>
      </c>
      <c r="AD187" s="451" t="s">
        <v>948</v>
      </c>
      <c r="AE187" s="434" t="s">
        <v>948</v>
      </c>
      <c r="AF187" s="434" t="s">
        <v>948</v>
      </c>
      <c r="AG187" s="433" t="s">
        <v>948</v>
      </c>
      <c r="AH187" s="451" t="s">
        <v>948</v>
      </c>
      <c r="AI187" s="434" t="s">
        <v>948</v>
      </c>
      <c r="AJ187" s="434" t="s">
        <v>948</v>
      </c>
      <c r="AK187" s="433" t="s">
        <v>948</v>
      </c>
      <c r="AL187" s="451" t="s">
        <v>948</v>
      </c>
      <c r="AM187" s="434" t="s">
        <v>948</v>
      </c>
      <c r="AN187" s="434" t="s">
        <v>948</v>
      </c>
      <c r="AO187" s="433" t="s">
        <v>948</v>
      </c>
      <c r="AP187" s="451" t="s">
        <v>948</v>
      </c>
      <c r="AQ187" s="434" t="s">
        <v>948</v>
      </c>
      <c r="AR187" s="434" t="s">
        <v>948</v>
      </c>
      <c r="AS187" s="433" t="s">
        <v>948</v>
      </c>
      <c r="AT187" s="451">
        <v>53427.756653992401</v>
      </c>
      <c r="AU187" s="434">
        <v>54178.707224334605</v>
      </c>
      <c r="AV187" s="434">
        <v>750.95057034220372</v>
      </c>
      <c r="AW187" s="433">
        <v>1.4055438921111593E-2</v>
      </c>
      <c r="AX187" s="451" t="s">
        <v>948</v>
      </c>
      <c r="AY187" s="434" t="s">
        <v>948</v>
      </c>
      <c r="AZ187" s="434" t="s">
        <v>948</v>
      </c>
      <c r="BA187" s="433" t="s">
        <v>948</v>
      </c>
      <c r="BB187" s="451">
        <v>76340</v>
      </c>
      <c r="BC187" s="434">
        <v>77341</v>
      </c>
      <c r="BD187" s="434">
        <v>1001</v>
      </c>
      <c r="BE187" s="433">
        <v>1.3112391930835734E-2</v>
      </c>
      <c r="BF187" s="451" t="s">
        <v>948</v>
      </c>
      <c r="BG187" s="434" t="s">
        <v>948</v>
      </c>
      <c r="BH187" s="434" t="s">
        <v>948</v>
      </c>
      <c r="BI187" s="433" t="s">
        <v>948</v>
      </c>
      <c r="BJ187" s="451">
        <v>29967</v>
      </c>
      <c r="BK187" s="434">
        <v>30647.666666666668</v>
      </c>
      <c r="BL187" s="434">
        <v>680.66666666666788</v>
      </c>
      <c r="BM187" s="433">
        <v>2.2713874150454429E-2</v>
      </c>
      <c r="BN187" s="451" t="s">
        <v>948</v>
      </c>
      <c r="BO187" s="434" t="s">
        <v>948</v>
      </c>
      <c r="BP187" s="434" t="s">
        <v>948</v>
      </c>
      <c r="BQ187" s="433" t="s">
        <v>948</v>
      </c>
      <c r="BR187" s="451" t="s">
        <v>948</v>
      </c>
      <c r="BS187" s="434" t="s">
        <v>948</v>
      </c>
      <c r="BT187" s="434" t="s">
        <v>948</v>
      </c>
      <c r="BU187" s="433" t="s">
        <v>948</v>
      </c>
      <c r="BV187" s="451">
        <v>52806.370962563007</v>
      </c>
      <c r="BW187" s="434">
        <v>53296.348117189111</v>
      </c>
      <c r="BX187" s="434">
        <v>489.97715462610358</v>
      </c>
      <c r="BY187" s="433">
        <v>9.2787507585679781E-3</v>
      </c>
    </row>
    <row r="188" spans="1:77">
      <c r="A188" s="454" t="s">
        <v>910</v>
      </c>
      <c r="B188" s="451" t="s">
        <v>948</v>
      </c>
      <c r="C188" s="434" t="s">
        <v>948</v>
      </c>
      <c r="D188" s="434" t="s">
        <v>948</v>
      </c>
      <c r="E188" s="433" t="s">
        <v>948</v>
      </c>
      <c r="F188" s="451" t="s">
        <v>948</v>
      </c>
      <c r="G188" s="434" t="s">
        <v>948</v>
      </c>
      <c r="H188" s="434" t="s">
        <v>948</v>
      </c>
      <c r="I188" s="433" t="s">
        <v>948</v>
      </c>
      <c r="J188" s="451">
        <v>70000</v>
      </c>
      <c r="K188" s="434">
        <v>75000</v>
      </c>
      <c r="L188" s="434">
        <v>5000</v>
      </c>
      <c r="M188" s="433">
        <v>7.1428571428571425E-2</v>
      </c>
      <c r="N188" s="451" t="s">
        <v>948</v>
      </c>
      <c r="O188" s="434" t="s">
        <v>948</v>
      </c>
      <c r="P188" s="434" t="s">
        <v>948</v>
      </c>
      <c r="Q188" s="433" t="s">
        <v>948</v>
      </c>
      <c r="R188" s="451">
        <v>49575.5</v>
      </c>
      <c r="S188" s="434">
        <v>50245.5</v>
      </c>
      <c r="T188" s="434">
        <v>670</v>
      </c>
      <c r="U188" s="433">
        <v>1.3514740143821041E-2</v>
      </c>
      <c r="V188" s="451" t="s">
        <v>948</v>
      </c>
      <c r="W188" s="434" t="s">
        <v>948</v>
      </c>
      <c r="X188" s="434" t="s">
        <v>948</v>
      </c>
      <c r="Y188" s="433" t="s">
        <v>948</v>
      </c>
      <c r="Z188" s="451">
        <v>29500</v>
      </c>
      <c r="AA188" s="434">
        <v>30500</v>
      </c>
      <c r="AB188" s="434">
        <v>1000</v>
      </c>
      <c r="AC188" s="433">
        <v>3.3898305084745763E-2</v>
      </c>
      <c r="AD188" s="451" t="s">
        <v>948</v>
      </c>
      <c r="AE188" s="434" t="s">
        <v>948</v>
      </c>
      <c r="AF188" s="434" t="s">
        <v>948</v>
      </c>
      <c r="AG188" s="433" t="s">
        <v>948</v>
      </c>
      <c r="AH188" s="451" t="s">
        <v>948</v>
      </c>
      <c r="AI188" s="434" t="s">
        <v>948</v>
      </c>
      <c r="AJ188" s="434" t="s">
        <v>948</v>
      </c>
      <c r="AK188" s="433" t="s">
        <v>948</v>
      </c>
      <c r="AL188" s="451" t="s">
        <v>948</v>
      </c>
      <c r="AM188" s="434" t="s">
        <v>948</v>
      </c>
      <c r="AN188" s="434" t="s">
        <v>948</v>
      </c>
      <c r="AO188" s="433" t="s">
        <v>948</v>
      </c>
      <c r="AP188" s="451" t="s">
        <v>948</v>
      </c>
      <c r="AQ188" s="434" t="s">
        <v>948</v>
      </c>
      <c r="AR188" s="434" t="s">
        <v>948</v>
      </c>
      <c r="AS188" s="433" t="s">
        <v>948</v>
      </c>
      <c r="AT188" s="451">
        <v>70000</v>
      </c>
      <c r="AU188" s="434">
        <v>75000</v>
      </c>
      <c r="AV188" s="434">
        <v>5000</v>
      </c>
      <c r="AW188" s="433">
        <v>7.1428571428571425E-2</v>
      </c>
      <c r="AX188" s="451" t="s">
        <v>948</v>
      </c>
      <c r="AY188" s="434" t="s">
        <v>948</v>
      </c>
      <c r="AZ188" s="434" t="s">
        <v>948</v>
      </c>
      <c r="BA188" s="433" t="s">
        <v>948</v>
      </c>
      <c r="BB188" s="451">
        <v>68077.740000000005</v>
      </c>
      <c r="BC188" s="434">
        <v>70000</v>
      </c>
      <c r="BD188" s="434">
        <v>1922.2599999999948</v>
      </c>
      <c r="BE188" s="433">
        <v>2.8236248735636561E-2</v>
      </c>
      <c r="BF188" s="451" t="s">
        <v>948</v>
      </c>
      <c r="BG188" s="434" t="s">
        <v>948</v>
      </c>
      <c r="BH188" s="434" t="s">
        <v>948</v>
      </c>
      <c r="BI188" s="433" t="s">
        <v>948</v>
      </c>
      <c r="BJ188" s="451" t="s">
        <v>948</v>
      </c>
      <c r="BK188" s="434" t="s">
        <v>948</v>
      </c>
      <c r="BL188" s="434" t="s">
        <v>948</v>
      </c>
      <c r="BM188" s="433" t="s">
        <v>948</v>
      </c>
      <c r="BN188" s="451" t="s">
        <v>948</v>
      </c>
      <c r="BO188" s="434" t="s">
        <v>948</v>
      </c>
      <c r="BP188" s="434" t="s">
        <v>948</v>
      </c>
      <c r="BQ188" s="433" t="s">
        <v>948</v>
      </c>
      <c r="BR188" s="451" t="s">
        <v>948</v>
      </c>
      <c r="BS188" s="434" t="s">
        <v>948</v>
      </c>
      <c r="BT188" s="434" t="s">
        <v>948</v>
      </c>
      <c r="BU188" s="433" t="s">
        <v>948</v>
      </c>
      <c r="BV188" s="451">
        <v>57430.648000000001</v>
      </c>
      <c r="BW188" s="434">
        <v>60149.1</v>
      </c>
      <c r="BX188" s="434">
        <v>2718.4519999999975</v>
      </c>
      <c r="BY188" s="433">
        <v>4.7334517277255822E-2</v>
      </c>
    </row>
    <row r="189" spans="1:77">
      <c r="A189" s="454" t="s">
        <v>911</v>
      </c>
      <c r="B189" s="451">
        <v>17496.25</v>
      </c>
      <c r="C189" s="434">
        <v>17496.25</v>
      </c>
      <c r="D189" s="434">
        <v>0</v>
      </c>
      <c r="E189" s="433">
        <v>0</v>
      </c>
      <c r="F189" s="451">
        <v>77833.333333333328</v>
      </c>
      <c r="G189" s="434">
        <v>82000</v>
      </c>
      <c r="H189" s="434">
        <v>4166.6666666666715</v>
      </c>
      <c r="I189" s="433">
        <v>5.3533190578158522E-2</v>
      </c>
      <c r="J189" s="451">
        <v>73500</v>
      </c>
      <c r="K189" s="434">
        <v>76000</v>
      </c>
      <c r="L189" s="434">
        <v>2500</v>
      </c>
      <c r="M189" s="433">
        <v>3.4013605442176874E-2</v>
      </c>
      <c r="N189" s="451" t="s">
        <v>948</v>
      </c>
      <c r="O189" s="434" t="s">
        <v>948</v>
      </c>
      <c r="P189" s="434" t="s">
        <v>948</v>
      </c>
      <c r="Q189" s="433" t="s">
        <v>948</v>
      </c>
      <c r="R189" s="451" t="s">
        <v>948</v>
      </c>
      <c r="S189" s="434" t="s">
        <v>948</v>
      </c>
      <c r="T189" s="434" t="s">
        <v>948</v>
      </c>
      <c r="U189" s="433" t="s">
        <v>948</v>
      </c>
      <c r="V189" s="451">
        <v>68719</v>
      </c>
      <c r="W189" s="434">
        <v>68719</v>
      </c>
      <c r="X189" s="434">
        <v>0</v>
      </c>
      <c r="Y189" s="433">
        <v>0</v>
      </c>
      <c r="Z189" s="451">
        <v>26047.666666666668</v>
      </c>
      <c r="AA189" s="434">
        <v>28405.333333333332</v>
      </c>
      <c r="AB189" s="434">
        <v>2357.6666666666642</v>
      </c>
      <c r="AC189" s="433">
        <v>9.0513545679075449E-2</v>
      </c>
      <c r="AD189" s="451" t="s">
        <v>948</v>
      </c>
      <c r="AE189" s="434" t="s">
        <v>948</v>
      </c>
      <c r="AF189" s="434" t="s">
        <v>948</v>
      </c>
      <c r="AG189" s="433" t="s">
        <v>948</v>
      </c>
      <c r="AH189" s="451">
        <v>59033.766233766233</v>
      </c>
      <c r="AI189" s="434">
        <v>59033.766233766233</v>
      </c>
      <c r="AJ189" s="434">
        <v>0</v>
      </c>
      <c r="AK189" s="433">
        <v>0</v>
      </c>
      <c r="AL189" s="451" t="s">
        <v>948</v>
      </c>
      <c r="AM189" s="434" t="s">
        <v>948</v>
      </c>
      <c r="AN189" s="434" t="s">
        <v>948</v>
      </c>
      <c r="AO189" s="433" t="s">
        <v>948</v>
      </c>
      <c r="AP189" s="451" t="s">
        <v>948</v>
      </c>
      <c r="AQ189" s="434" t="s">
        <v>948</v>
      </c>
      <c r="AR189" s="434" t="s">
        <v>948</v>
      </c>
      <c r="AS189" s="433" t="s">
        <v>948</v>
      </c>
      <c r="AT189" s="451" t="s">
        <v>948</v>
      </c>
      <c r="AU189" s="434" t="s">
        <v>948</v>
      </c>
      <c r="AV189" s="434" t="s">
        <v>948</v>
      </c>
      <c r="AW189" s="433" t="s">
        <v>948</v>
      </c>
      <c r="AX189" s="451" t="s">
        <v>948</v>
      </c>
      <c r="AY189" s="434" t="s">
        <v>948</v>
      </c>
      <c r="AZ189" s="434" t="s">
        <v>948</v>
      </c>
      <c r="BA189" s="433" t="s">
        <v>948</v>
      </c>
      <c r="BB189" s="451">
        <v>68713</v>
      </c>
      <c r="BC189" s="434">
        <v>73713</v>
      </c>
      <c r="BD189" s="434">
        <v>5000</v>
      </c>
      <c r="BE189" s="433">
        <v>7.2766434299186472E-2</v>
      </c>
      <c r="BF189" s="451" t="s">
        <v>948</v>
      </c>
      <c r="BG189" s="434" t="s">
        <v>948</v>
      </c>
      <c r="BH189" s="434" t="s">
        <v>948</v>
      </c>
      <c r="BI189" s="433" t="s">
        <v>948</v>
      </c>
      <c r="BJ189" s="451">
        <v>26894.54</v>
      </c>
      <c r="BK189" s="434">
        <v>26894.54</v>
      </c>
      <c r="BL189" s="434">
        <v>0</v>
      </c>
      <c r="BM189" s="433">
        <v>0</v>
      </c>
      <c r="BN189" s="451">
        <v>19999</v>
      </c>
      <c r="BO189" s="434">
        <v>19999</v>
      </c>
      <c r="BP189" s="434">
        <v>0</v>
      </c>
      <c r="BQ189" s="433">
        <v>0</v>
      </c>
      <c r="BR189" s="451" t="s">
        <v>948</v>
      </c>
      <c r="BS189" s="434" t="s">
        <v>948</v>
      </c>
      <c r="BT189" s="434" t="s">
        <v>948</v>
      </c>
      <c r="BU189" s="433" t="s">
        <v>948</v>
      </c>
      <c r="BV189" s="451">
        <v>48692.95069264069</v>
      </c>
      <c r="BW189" s="434">
        <v>50251.209951899946</v>
      </c>
      <c r="BX189" s="434">
        <v>1558.2592592592555</v>
      </c>
      <c r="BY189" s="433">
        <v>3.2001742286995274E-2</v>
      </c>
    </row>
    <row r="190" spans="1:77">
      <c r="A190" s="454" t="s">
        <v>912</v>
      </c>
      <c r="B190" s="451">
        <v>15190.333333333334</v>
      </c>
      <c r="C190" s="434">
        <v>15290.333333333334</v>
      </c>
      <c r="D190" s="434">
        <v>100</v>
      </c>
      <c r="E190" s="433">
        <v>6.5831340106646766E-3</v>
      </c>
      <c r="F190" s="451">
        <v>90000</v>
      </c>
      <c r="G190" s="434">
        <v>90000</v>
      </c>
      <c r="H190" s="434">
        <v>0</v>
      </c>
      <c r="I190" s="433">
        <v>0</v>
      </c>
      <c r="J190" s="451" t="s">
        <v>948</v>
      </c>
      <c r="K190" s="434" t="s">
        <v>948</v>
      </c>
      <c r="L190" s="434" t="s">
        <v>948</v>
      </c>
      <c r="M190" s="433" t="s">
        <v>948</v>
      </c>
      <c r="N190" s="451" t="s">
        <v>948</v>
      </c>
      <c r="O190" s="434" t="s">
        <v>948</v>
      </c>
      <c r="P190" s="434" t="s">
        <v>948</v>
      </c>
      <c r="Q190" s="433" t="s">
        <v>948</v>
      </c>
      <c r="R190" s="451">
        <v>42000</v>
      </c>
      <c r="S190" s="434">
        <v>42000</v>
      </c>
      <c r="T190" s="434">
        <v>0</v>
      </c>
      <c r="U190" s="433">
        <v>0</v>
      </c>
      <c r="V190" s="451" t="s">
        <v>948</v>
      </c>
      <c r="W190" s="434" t="s">
        <v>948</v>
      </c>
      <c r="X190" s="434" t="s">
        <v>948</v>
      </c>
      <c r="Y190" s="433" t="s">
        <v>948</v>
      </c>
      <c r="Z190" s="451">
        <v>32331</v>
      </c>
      <c r="AA190" s="434">
        <v>32331</v>
      </c>
      <c r="AB190" s="434">
        <v>0</v>
      </c>
      <c r="AC190" s="433">
        <v>0</v>
      </c>
      <c r="AD190" s="451">
        <v>37600</v>
      </c>
      <c r="AE190" s="434">
        <v>37600</v>
      </c>
      <c r="AF190" s="434">
        <v>0</v>
      </c>
      <c r="AG190" s="433">
        <v>0</v>
      </c>
      <c r="AH190" s="451" t="s">
        <v>948</v>
      </c>
      <c r="AI190" s="434" t="s">
        <v>948</v>
      </c>
      <c r="AJ190" s="434" t="s">
        <v>948</v>
      </c>
      <c r="AK190" s="433" t="s">
        <v>948</v>
      </c>
      <c r="AL190" s="451" t="s">
        <v>948</v>
      </c>
      <c r="AM190" s="434" t="s">
        <v>948</v>
      </c>
      <c r="AN190" s="434" t="s">
        <v>948</v>
      </c>
      <c r="AO190" s="433" t="s">
        <v>948</v>
      </c>
      <c r="AP190" s="451" t="s">
        <v>948</v>
      </c>
      <c r="AQ190" s="434" t="s">
        <v>948</v>
      </c>
      <c r="AR190" s="434" t="s">
        <v>948</v>
      </c>
      <c r="AS190" s="433" t="s">
        <v>948</v>
      </c>
      <c r="AT190" s="451" t="s">
        <v>948</v>
      </c>
      <c r="AU190" s="434" t="s">
        <v>948</v>
      </c>
      <c r="AV190" s="434" t="s">
        <v>948</v>
      </c>
      <c r="AW190" s="433" t="s">
        <v>948</v>
      </c>
      <c r="AX190" s="451" t="s">
        <v>948</v>
      </c>
      <c r="AY190" s="434" t="s">
        <v>948</v>
      </c>
      <c r="AZ190" s="434" t="s">
        <v>948</v>
      </c>
      <c r="BA190" s="433" t="s">
        <v>948</v>
      </c>
      <c r="BB190" s="451" t="s">
        <v>948</v>
      </c>
      <c r="BC190" s="434" t="s">
        <v>948</v>
      </c>
      <c r="BD190" s="434" t="s">
        <v>948</v>
      </c>
      <c r="BE190" s="433" t="s">
        <v>948</v>
      </c>
      <c r="BF190" s="451" t="s">
        <v>948</v>
      </c>
      <c r="BG190" s="434" t="s">
        <v>948</v>
      </c>
      <c r="BH190" s="434" t="s">
        <v>948</v>
      </c>
      <c r="BI190" s="433" t="s">
        <v>948</v>
      </c>
      <c r="BJ190" s="451" t="s">
        <v>948</v>
      </c>
      <c r="BK190" s="434" t="s">
        <v>948</v>
      </c>
      <c r="BL190" s="434" t="s">
        <v>948</v>
      </c>
      <c r="BM190" s="433" t="s">
        <v>948</v>
      </c>
      <c r="BN190" s="451" t="s">
        <v>948</v>
      </c>
      <c r="BO190" s="434" t="s">
        <v>948</v>
      </c>
      <c r="BP190" s="434" t="s">
        <v>948</v>
      </c>
      <c r="BQ190" s="433" t="s">
        <v>948</v>
      </c>
      <c r="BR190" s="451" t="s">
        <v>948</v>
      </c>
      <c r="BS190" s="434" t="s">
        <v>948</v>
      </c>
      <c r="BT190" s="434" t="s">
        <v>948</v>
      </c>
      <c r="BU190" s="433" t="s">
        <v>948</v>
      </c>
      <c r="BV190" s="451">
        <v>43424.266666666663</v>
      </c>
      <c r="BW190" s="434">
        <v>43444.266666666663</v>
      </c>
      <c r="BX190" s="434">
        <v>20</v>
      </c>
      <c r="BY190" s="433">
        <v>4.605719689758722E-4</v>
      </c>
    </row>
    <row r="191" spans="1:77">
      <c r="A191" s="454" t="s">
        <v>913</v>
      </c>
      <c r="B191" s="451">
        <v>35202.666666666664</v>
      </c>
      <c r="C191" s="434">
        <v>35544</v>
      </c>
      <c r="D191" s="434">
        <v>341.33333333333576</v>
      </c>
      <c r="E191" s="433">
        <v>9.6962351337020625E-3</v>
      </c>
      <c r="F191" s="451" t="s">
        <v>948</v>
      </c>
      <c r="G191" s="434" t="s">
        <v>948</v>
      </c>
      <c r="H191" s="434" t="s">
        <v>948</v>
      </c>
      <c r="I191" s="433" t="s">
        <v>948</v>
      </c>
      <c r="J191" s="451" t="s">
        <v>948</v>
      </c>
      <c r="K191" s="434" t="s">
        <v>948</v>
      </c>
      <c r="L191" s="434" t="s">
        <v>948</v>
      </c>
      <c r="M191" s="433" t="s">
        <v>948</v>
      </c>
      <c r="N191" s="451" t="s">
        <v>948</v>
      </c>
      <c r="O191" s="434" t="s">
        <v>948</v>
      </c>
      <c r="P191" s="434" t="s">
        <v>948</v>
      </c>
      <c r="Q191" s="433" t="s">
        <v>948</v>
      </c>
      <c r="R191" s="451">
        <v>54316</v>
      </c>
      <c r="S191" s="434">
        <v>60075</v>
      </c>
      <c r="T191" s="434">
        <v>5759</v>
      </c>
      <c r="U191" s="433">
        <v>0.10602768981515576</v>
      </c>
      <c r="V191" s="451">
        <v>77720</v>
      </c>
      <c r="W191" s="434">
        <v>78110</v>
      </c>
      <c r="X191" s="434">
        <v>390</v>
      </c>
      <c r="Y191" s="433">
        <v>5.0180133813690171E-3</v>
      </c>
      <c r="Z191" s="451" t="s">
        <v>948</v>
      </c>
      <c r="AA191" s="434" t="s">
        <v>948</v>
      </c>
      <c r="AB191" s="434" t="s">
        <v>948</v>
      </c>
      <c r="AC191" s="433" t="s">
        <v>948</v>
      </c>
      <c r="AD191" s="451" t="s">
        <v>948</v>
      </c>
      <c r="AE191" s="434" t="s">
        <v>948</v>
      </c>
      <c r="AF191" s="434" t="s">
        <v>948</v>
      </c>
      <c r="AG191" s="433" t="s">
        <v>948</v>
      </c>
      <c r="AH191" s="451" t="s">
        <v>948</v>
      </c>
      <c r="AI191" s="434" t="s">
        <v>948</v>
      </c>
      <c r="AJ191" s="434" t="s">
        <v>948</v>
      </c>
      <c r="AK191" s="433" t="s">
        <v>948</v>
      </c>
      <c r="AL191" s="451" t="s">
        <v>948</v>
      </c>
      <c r="AM191" s="434" t="s">
        <v>948</v>
      </c>
      <c r="AN191" s="434" t="s">
        <v>948</v>
      </c>
      <c r="AO191" s="433" t="s">
        <v>948</v>
      </c>
      <c r="AP191" s="451">
        <v>66940</v>
      </c>
      <c r="AQ191" s="434">
        <v>67275</v>
      </c>
      <c r="AR191" s="434">
        <v>335</v>
      </c>
      <c r="AS191" s="433">
        <v>5.0044816253361222E-3</v>
      </c>
      <c r="AT191" s="451" t="s">
        <v>948</v>
      </c>
      <c r="AU191" s="434" t="s">
        <v>948</v>
      </c>
      <c r="AV191" s="434" t="s">
        <v>948</v>
      </c>
      <c r="AW191" s="433" t="s">
        <v>948</v>
      </c>
      <c r="AX191" s="451" t="s">
        <v>948</v>
      </c>
      <c r="AY191" s="434" t="s">
        <v>948</v>
      </c>
      <c r="AZ191" s="434" t="s">
        <v>948</v>
      </c>
      <c r="BA191" s="433" t="s">
        <v>948</v>
      </c>
      <c r="BB191" s="451">
        <v>91175</v>
      </c>
      <c r="BC191" s="434">
        <v>91537</v>
      </c>
      <c r="BD191" s="434">
        <v>362</v>
      </c>
      <c r="BE191" s="433">
        <v>3.9703866191390181E-3</v>
      </c>
      <c r="BF191" s="451">
        <v>58303.333333333336</v>
      </c>
      <c r="BG191" s="434">
        <v>58553.333333333336</v>
      </c>
      <c r="BH191" s="434">
        <v>250</v>
      </c>
      <c r="BI191" s="433">
        <v>4.2879195014578928E-3</v>
      </c>
      <c r="BJ191" s="451">
        <v>24820</v>
      </c>
      <c r="BK191" s="434">
        <v>25070</v>
      </c>
      <c r="BL191" s="434">
        <v>250</v>
      </c>
      <c r="BM191" s="433">
        <v>1.0072522159548751E-2</v>
      </c>
      <c r="BN191" s="451">
        <v>22130</v>
      </c>
      <c r="BO191" s="434">
        <v>22380</v>
      </c>
      <c r="BP191" s="434">
        <v>250</v>
      </c>
      <c r="BQ191" s="433">
        <v>1.1296882060551287E-2</v>
      </c>
      <c r="BR191" s="451" t="s">
        <v>948</v>
      </c>
      <c r="BS191" s="434" t="s">
        <v>948</v>
      </c>
      <c r="BT191" s="434" t="s">
        <v>948</v>
      </c>
      <c r="BU191" s="433" t="s">
        <v>948</v>
      </c>
      <c r="BV191" s="451">
        <v>53825.874999999993</v>
      </c>
      <c r="BW191" s="434">
        <v>54818.041666666664</v>
      </c>
      <c r="BX191" s="434">
        <v>992.16666666667152</v>
      </c>
      <c r="BY191" s="433">
        <v>1.8432894340624683E-2</v>
      </c>
    </row>
    <row r="192" spans="1:77">
      <c r="A192" s="454" t="s">
        <v>914</v>
      </c>
      <c r="B192" s="451">
        <v>17350</v>
      </c>
      <c r="C192" s="434">
        <v>17523.384615384617</v>
      </c>
      <c r="D192" s="434">
        <v>173.38461538461706</v>
      </c>
      <c r="E192" s="433">
        <v>9.9933495898914728E-3</v>
      </c>
      <c r="F192" s="451">
        <v>71237.5</v>
      </c>
      <c r="G192" s="434">
        <v>71950</v>
      </c>
      <c r="H192" s="434">
        <v>712.5</v>
      </c>
      <c r="I192" s="433">
        <v>1.0001754693805931E-2</v>
      </c>
      <c r="J192" s="451">
        <v>50500</v>
      </c>
      <c r="K192" s="434">
        <v>51005</v>
      </c>
      <c r="L192" s="434">
        <v>505</v>
      </c>
      <c r="M192" s="433">
        <v>0.01</v>
      </c>
      <c r="N192" s="451">
        <v>55159</v>
      </c>
      <c r="O192" s="434">
        <v>55711</v>
      </c>
      <c r="P192" s="434">
        <v>552</v>
      </c>
      <c r="Q192" s="433">
        <v>1.0007433057162023E-2</v>
      </c>
      <c r="R192" s="451">
        <v>52516</v>
      </c>
      <c r="S192" s="434">
        <v>53041</v>
      </c>
      <c r="T192" s="434">
        <v>525</v>
      </c>
      <c r="U192" s="433">
        <v>9.9969533094675916E-3</v>
      </c>
      <c r="V192" s="451">
        <v>51198</v>
      </c>
      <c r="W192" s="434">
        <v>51710</v>
      </c>
      <c r="X192" s="434">
        <v>512</v>
      </c>
      <c r="Y192" s="433">
        <v>1.0000390640259385E-2</v>
      </c>
      <c r="Z192" s="451">
        <v>25059.599999999999</v>
      </c>
      <c r="AA192" s="434">
        <v>25310.400000000001</v>
      </c>
      <c r="AB192" s="434">
        <v>250.80000000000291</v>
      </c>
      <c r="AC192" s="433">
        <v>1.0008140592826818E-2</v>
      </c>
      <c r="AD192" s="451">
        <v>12000</v>
      </c>
      <c r="AE192" s="434">
        <v>12120</v>
      </c>
      <c r="AF192" s="434">
        <v>120</v>
      </c>
      <c r="AG192" s="433">
        <v>0.01</v>
      </c>
      <c r="AH192" s="451">
        <v>53761.666666666664</v>
      </c>
      <c r="AI192" s="434">
        <v>54299.333333333336</v>
      </c>
      <c r="AJ192" s="434">
        <v>537.66666666667152</v>
      </c>
      <c r="AK192" s="433">
        <v>1.0000930030691104E-2</v>
      </c>
      <c r="AL192" s="451">
        <v>9880</v>
      </c>
      <c r="AM192" s="434">
        <v>9979</v>
      </c>
      <c r="AN192" s="434">
        <v>99</v>
      </c>
      <c r="AO192" s="433">
        <v>1.0020242914979757E-2</v>
      </c>
      <c r="AP192" s="451" t="s">
        <v>948</v>
      </c>
      <c r="AQ192" s="434" t="s">
        <v>948</v>
      </c>
      <c r="AR192" s="434" t="s">
        <v>948</v>
      </c>
      <c r="AS192" s="433" t="s">
        <v>948</v>
      </c>
      <c r="AT192" s="451">
        <v>89310</v>
      </c>
      <c r="AU192" s="434">
        <v>90203</v>
      </c>
      <c r="AV192" s="434">
        <v>893</v>
      </c>
      <c r="AW192" s="433">
        <v>9.9988803045571607E-3</v>
      </c>
      <c r="AX192" s="451">
        <v>32076</v>
      </c>
      <c r="AY192" s="434">
        <v>50000</v>
      </c>
      <c r="AZ192" s="434">
        <v>17924</v>
      </c>
      <c r="BA192" s="433">
        <v>0.55879785509415136</v>
      </c>
      <c r="BB192" s="451">
        <v>70000</v>
      </c>
      <c r="BC192" s="434">
        <v>70700</v>
      </c>
      <c r="BD192" s="434">
        <v>700</v>
      </c>
      <c r="BE192" s="433">
        <v>0.01</v>
      </c>
      <c r="BF192" s="451">
        <v>34313.333333333336</v>
      </c>
      <c r="BG192" s="434">
        <v>44333.333333333336</v>
      </c>
      <c r="BH192" s="434">
        <v>10020</v>
      </c>
      <c r="BI192" s="433">
        <v>0.29201476588303865</v>
      </c>
      <c r="BJ192" s="451">
        <v>25302.125</v>
      </c>
      <c r="BK192" s="434">
        <v>25555.1875</v>
      </c>
      <c r="BL192" s="434">
        <v>253.0625</v>
      </c>
      <c r="BM192" s="433">
        <v>1.0001630297850476E-2</v>
      </c>
      <c r="BN192" s="451" t="s">
        <v>948</v>
      </c>
      <c r="BO192" s="434" t="s">
        <v>948</v>
      </c>
      <c r="BP192" s="434" t="s">
        <v>948</v>
      </c>
      <c r="BQ192" s="433" t="s">
        <v>948</v>
      </c>
      <c r="BR192" s="451" t="s">
        <v>948</v>
      </c>
      <c r="BS192" s="434" t="s">
        <v>948</v>
      </c>
      <c r="BT192" s="434" t="s">
        <v>948</v>
      </c>
      <c r="BU192" s="433" t="s">
        <v>948</v>
      </c>
      <c r="BV192" s="451">
        <v>43310.881666666668</v>
      </c>
      <c r="BW192" s="434">
        <v>45562.709252136752</v>
      </c>
      <c r="BX192" s="434">
        <v>2251.8275854700842</v>
      </c>
      <c r="BY192" s="433">
        <v>5.1992189925866995E-2</v>
      </c>
    </row>
    <row r="193" spans="1:77">
      <c r="A193" s="454" t="s">
        <v>915</v>
      </c>
      <c r="B193" s="451">
        <v>19357.5</v>
      </c>
      <c r="C193" s="434">
        <v>19357.5</v>
      </c>
      <c r="D193" s="434">
        <v>0</v>
      </c>
      <c r="E193" s="433">
        <v>0</v>
      </c>
      <c r="F193" s="451">
        <v>83221</v>
      </c>
      <c r="G193" s="434">
        <v>83221</v>
      </c>
      <c r="H193" s="434">
        <v>0</v>
      </c>
      <c r="I193" s="433">
        <v>0</v>
      </c>
      <c r="J193" s="451">
        <v>66780</v>
      </c>
      <c r="K193" s="434">
        <v>66780</v>
      </c>
      <c r="L193" s="434">
        <v>0</v>
      </c>
      <c r="M193" s="433">
        <v>0</v>
      </c>
      <c r="N193" s="451">
        <v>56575.333333333336</v>
      </c>
      <c r="O193" s="434">
        <v>56576.333333333336</v>
      </c>
      <c r="P193" s="434">
        <v>1</v>
      </c>
      <c r="Q193" s="433">
        <v>1.7675547647384607E-5</v>
      </c>
      <c r="R193" s="451">
        <v>61705.333333333336</v>
      </c>
      <c r="S193" s="434">
        <v>61706.333333333336</v>
      </c>
      <c r="T193" s="434">
        <v>1</v>
      </c>
      <c r="U193" s="433">
        <v>1.620605458199183E-5</v>
      </c>
      <c r="V193" s="451">
        <v>48478</v>
      </c>
      <c r="W193" s="434">
        <v>48478</v>
      </c>
      <c r="X193" s="434">
        <v>0</v>
      </c>
      <c r="Y193" s="433">
        <v>0</v>
      </c>
      <c r="Z193" s="451">
        <v>24099.846153846152</v>
      </c>
      <c r="AA193" s="434">
        <v>24099.846153846152</v>
      </c>
      <c r="AB193" s="434">
        <v>0</v>
      </c>
      <c r="AC193" s="433">
        <v>0</v>
      </c>
      <c r="AD193" s="451" t="s">
        <v>948</v>
      </c>
      <c r="AE193" s="434" t="s">
        <v>948</v>
      </c>
      <c r="AF193" s="434" t="s">
        <v>948</v>
      </c>
      <c r="AG193" s="433" t="s">
        <v>948</v>
      </c>
      <c r="AH193" s="451">
        <v>59634</v>
      </c>
      <c r="AI193" s="434">
        <v>59635</v>
      </c>
      <c r="AJ193" s="434">
        <v>1</v>
      </c>
      <c r="AK193" s="433">
        <v>1.67689573062347E-5</v>
      </c>
      <c r="AL193" s="451" t="s">
        <v>948</v>
      </c>
      <c r="AM193" s="434" t="s">
        <v>948</v>
      </c>
      <c r="AN193" s="434" t="s">
        <v>948</v>
      </c>
      <c r="AO193" s="433" t="s">
        <v>948</v>
      </c>
      <c r="AP193" s="451" t="s">
        <v>948</v>
      </c>
      <c r="AQ193" s="434" t="s">
        <v>948</v>
      </c>
      <c r="AR193" s="434" t="s">
        <v>948</v>
      </c>
      <c r="AS193" s="433" t="s">
        <v>948</v>
      </c>
      <c r="AT193" s="451">
        <v>50980</v>
      </c>
      <c r="AU193" s="434">
        <v>50980</v>
      </c>
      <c r="AV193" s="434">
        <v>0</v>
      </c>
      <c r="AW193" s="433">
        <v>0</v>
      </c>
      <c r="AX193" s="451" t="s">
        <v>948</v>
      </c>
      <c r="AY193" s="434" t="s">
        <v>948</v>
      </c>
      <c r="AZ193" s="434" t="s">
        <v>948</v>
      </c>
      <c r="BA193" s="433" t="s">
        <v>948</v>
      </c>
      <c r="BB193" s="451">
        <v>83483</v>
      </c>
      <c r="BC193" s="434">
        <v>83483</v>
      </c>
      <c r="BD193" s="434">
        <v>0</v>
      </c>
      <c r="BE193" s="433">
        <v>0</v>
      </c>
      <c r="BF193" s="451">
        <v>33437.199999999997</v>
      </c>
      <c r="BG193" s="434">
        <v>33437.199999999997</v>
      </c>
      <c r="BH193" s="434">
        <v>0</v>
      </c>
      <c r="BI193" s="433">
        <v>0</v>
      </c>
      <c r="BJ193" s="451">
        <v>22318.1875</v>
      </c>
      <c r="BK193" s="434">
        <v>22318.1875</v>
      </c>
      <c r="BL193" s="434">
        <v>0</v>
      </c>
      <c r="BM193" s="433">
        <v>0</v>
      </c>
      <c r="BN193" s="451" t="s">
        <v>948</v>
      </c>
      <c r="BO193" s="434" t="s">
        <v>948</v>
      </c>
      <c r="BP193" s="434" t="s">
        <v>948</v>
      </c>
      <c r="BQ193" s="433" t="s">
        <v>948</v>
      </c>
      <c r="BR193" s="451" t="s">
        <v>948</v>
      </c>
      <c r="BS193" s="434" t="s">
        <v>948</v>
      </c>
      <c r="BT193" s="434" t="s">
        <v>948</v>
      </c>
      <c r="BU193" s="433" t="s">
        <v>948</v>
      </c>
      <c r="BV193" s="451">
        <v>50839.116693376061</v>
      </c>
      <c r="BW193" s="434">
        <v>50839.366693376061</v>
      </c>
      <c r="BX193" s="434">
        <v>0.25</v>
      </c>
      <c r="BY193" s="433">
        <v>4.9174733209433013E-6</v>
      </c>
    </row>
    <row r="194" spans="1:77">
      <c r="A194" s="454" t="s">
        <v>916</v>
      </c>
      <c r="B194" s="451">
        <v>19718.656716417914</v>
      </c>
      <c r="C194" s="434">
        <v>20207.164179104479</v>
      </c>
      <c r="D194" s="434">
        <v>488.50746268656439</v>
      </c>
      <c r="E194" s="433">
        <v>2.4773871248533329E-2</v>
      </c>
      <c r="F194" s="451" t="s">
        <v>948</v>
      </c>
      <c r="G194" s="434" t="s">
        <v>948</v>
      </c>
      <c r="H194" s="434" t="s">
        <v>948</v>
      </c>
      <c r="I194" s="433" t="s">
        <v>948</v>
      </c>
      <c r="J194" s="451" t="s">
        <v>948</v>
      </c>
      <c r="K194" s="434" t="s">
        <v>948</v>
      </c>
      <c r="L194" s="434" t="s">
        <v>948</v>
      </c>
      <c r="M194" s="433" t="s">
        <v>948</v>
      </c>
      <c r="N194" s="451">
        <v>47930</v>
      </c>
      <c r="O194" s="434">
        <v>47936.25</v>
      </c>
      <c r="P194" s="434">
        <v>6.25</v>
      </c>
      <c r="Q194" s="433">
        <v>1.3039849780930525E-4</v>
      </c>
      <c r="R194" s="451">
        <v>55765</v>
      </c>
      <c r="S194" s="434">
        <v>55777.5</v>
      </c>
      <c r="T194" s="434">
        <v>12.5</v>
      </c>
      <c r="U194" s="433">
        <v>2.2415493589168835E-4</v>
      </c>
      <c r="V194" s="451">
        <v>47925</v>
      </c>
      <c r="W194" s="434">
        <v>47930</v>
      </c>
      <c r="X194" s="434">
        <v>5</v>
      </c>
      <c r="Y194" s="433">
        <v>1.0432968179447053E-4</v>
      </c>
      <c r="Z194" s="451">
        <v>20599.285714285717</v>
      </c>
      <c r="AA194" s="434">
        <v>20952.857142857145</v>
      </c>
      <c r="AB194" s="434">
        <v>353.57142857142753</v>
      </c>
      <c r="AC194" s="433">
        <v>1.7164256735670392E-2</v>
      </c>
      <c r="AD194" s="451" t="s">
        <v>948</v>
      </c>
      <c r="AE194" s="434" t="s">
        <v>948</v>
      </c>
      <c r="AF194" s="434" t="s">
        <v>948</v>
      </c>
      <c r="AG194" s="433" t="s">
        <v>948</v>
      </c>
      <c r="AH194" s="451" t="s">
        <v>948</v>
      </c>
      <c r="AI194" s="434" t="s">
        <v>948</v>
      </c>
      <c r="AJ194" s="434" t="s">
        <v>948</v>
      </c>
      <c r="AK194" s="433" t="s">
        <v>948</v>
      </c>
      <c r="AL194" s="451" t="s">
        <v>948</v>
      </c>
      <c r="AM194" s="434" t="s">
        <v>948</v>
      </c>
      <c r="AN194" s="434" t="s">
        <v>948</v>
      </c>
      <c r="AO194" s="433" t="s">
        <v>948</v>
      </c>
      <c r="AP194" s="451">
        <v>67756</v>
      </c>
      <c r="AQ194" s="434">
        <v>68093</v>
      </c>
      <c r="AR194" s="434">
        <v>337</v>
      </c>
      <c r="AS194" s="433">
        <v>4.9737292638290338E-3</v>
      </c>
      <c r="AT194" s="451" t="s">
        <v>948</v>
      </c>
      <c r="AU194" s="434" t="s">
        <v>948</v>
      </c>
      <c r="AV194" s="434" t="s">
        <v>948</v>
      </c>
      <c r="AW194" s="433" t="s">
        <v>948</v>
      </c>
      <c r="AX194" s="451" t="s">
        <v>948</v>
      </c>
      <c r="AY194" s="434" t="s">
        <v>948</v>
      </c>
      <c r="AZ194" s="434" t="s">
        <v>948</v>
      </c>
      <c r="BA194" s="433" t="s">
        <v>948</v>
      </c>
      <c r="BB194" s="451">
        <v>76150</v>
      </c>
      <c r="BC194" s="434">
        <v>76769</v>
      </c>
      <c r="BD194" s="434">
        <v>619</v>
      </c>
      <c r="BE194" s="433">
        <v>8.1286933683519368E-3</v>
      </c>
      <c r="BF194" s="451">
        <v>36865</v>
      </c>
      <c r="BG194" s="434">
        <v>37175</v>
      </c>
      <c r="BH194" s="434">
        <v>310</v>
      </c>
      <c r="BI194" s="433">
        <v>8.4090600840906003E-3</v>
      </c>
      <c r="BJ194" s="451">
        <v>33049.75</v>
      </c>
      <c r="BK194" s="434">
        <v>33622.5</v>
      </c>
      <c r="BL194" s="434">
        <v>572.75</v>
      </c>
      <c r="BM194" s="433">
        <v>1.7329934417053078E-2</v>
      </c>
      <c r="BN194" s="451" t="s">
        <v>948</v>
      </c>
      <c r="BO194" s="434" t="s">
        <v>948</v>
      </c>
      <c r="BP194" s="434" t="s">
        <v>948</v>
      </c>
      <c r="BQ194" s="433" t="s">
        <v>948</v>
      </c>
      <c r="BR194" s="451" t="s">
        <v>948</v>
      </c>
      <c r="BS194" s="434" t="s">
        <v>948</v>
      </c>
      <c r="BT194" s="434" t="s">
        <v>948</v>
      </c>
      <c r="BU194" s="433" t="s">
        <v>948</v>
      </c>
      <c r="BV194" s="451">
        <v>45084.299158967071</v>
      </c>
      <c r="BW194" s="434">
        <v>45384.807924662404</v>
      </c>
      <c r="BX194" s="434">
        <v>300.50876569533284</v>
      </c>
      <c r="BY194" s="433">
        <v>6.6654860184415876E-3</v>
      </c>
    </row>
    <row r="195" spans="1:77">
      <c r="A195" s="454" t="s">
        <v>917</v>
      </c>
      <c r="B195" s="451">
        <v>21397.599999999999</v>
      </c>
      <c r="C195" s="434">
        <v>21398.6</v>
      </c>
      <c r="D195" s="434">
        <v>1</v>
      </c>
      <c r="E195" s="433">
        <v>4.6734213182786857E-5</v>
      </c>
      <c r="F195" s="451">
        <v>70000</v>
      </c>
      <c r="G195" s="434">
        <v>70001</v>
      </c>
      <c r="H195" s="434">
        <v>1</v>
      </c>
      <c r="I195" s="433">
        <v>1.4285714285714285E-5</v>
      </c>
      <c r="J195" s="451" t="s">
        <v>948</v>
      </c>
      <c r="K195" s="434" t="s">
        <v>948</v>
      </c>
      <c r="L195" s="434" t="s">
        <v>948</v>
      </c>
      <c r="M195" s="433" t="s">
        <v>948</v>
      </c>
      <c r="N195" s="451" t="s">
        <v>948</v>
      </c>
      <c r="O195" s="434" t="s">
        <v>948</v>
      </c>
      <c r="P195" s="434" t="s">
        <v>948</v>
      </c>
      <c r="Q195" s="433" t="s">
        <v>948</v>
      </c>
      <c r="R195" s="451" t="s">
        <v>948</v>
      </c>
      <c r="S195" s="434" t="s">
        <v>948</v>
      </c>
      <c r="T195" s="434" t="s">
        <v>948</v>
      </c>
      <c r="U195" s="433" t="s">
        <v>948</v>
      </c>
      <c r="V195" s="451" t="s">
        <v>948</v>
      </c>
      <c r="W195" s="434" t="s">
        <v>948</v>
      </c>
      <c r="X195" s="434" t="s">
        <v>948</v>
      </c>
      <c r="Y195" s="433" t="s">
        <v>948</v>
      </c>
      <c r="Z195" s="451">
        <v>26617</v>
      </c>
      <c r="AA195" s="434">
        <v>26618</v>
      </c>
      <c r="AB195" s="434">
        <v>1</v>
      </c>
      <c r="AC195" s="433">
        <v>3.7569974076717885E-5</v>
      </c>
      <c r="AD195" s="451" t="s">
        <v>948</v>
      </c>
      <c r="AE195" s="434" t="s">
        <v>948</v>
      </c>
      <c r="AF195" s="434" t="s">
        <v>948</v>
      </c>
      <c r="AG195" s="433" t="s">
        <v>948</v>
      </c>
      <c r="AH195" s="451" t="s">
        <v>948</v>
      </c>
      <c r="AI195" s="434" t="s">
        <v>948</v>
      </c>
      <c r="AJ195" s="434" t="s">
        <v>948</v>
      </c>
      <c r="AK195" s="433" t="s">
        <v>948</v>
      </c>
      <c r="AL195" s="451" t="s">
        <v>948</v>
      </c>
      <c r="AM195" s="434" t="s">
        <v>948</v>
      </c>
      <c r="AN195" s="434" t="s">
        <v>948</v>
      </c>
      <c r="AO195" s="433" t="s">
        <v>948</v>
      </c>
      <c r="AP195" s="451" t="s">
        <v>948</v>
      </c>
      <c r="AQ195" s="434" t="s">
        <v>948</v>
      </c>
      <c r="AR195" s="434" t="s">
        <v>948</v>
      </c>
      <c r="AS195" s="433" t="s">
        <v>948</v>
      </c>
      <c r="AT195" s="451">
        <v>62350</v>
      </c>
      <c r="AU195" s="434">
        <v>62351</v>
      </c>
      <c r="AV195" s="434">
        <v>1</v>
      </c>
      <c r="AW195" s="433">
        <v>1.603849238171612E-5</v>
      </c>
      <c r="AX195" s="451" t="s">
        <v>948</v>
      </c>
      <c r="AY195" s="434" t="s">
        <v>948</v>
      </c>
      <c r="AZ195" s="434" t="s">
        <v>948</v>
      </c>
      <c r="BA195" s="433" t="s">
        <v>948</v>
      </c>
      <c r="BB195" s="451">
        <v>51150</v>
      </c>
      <c r="BC195" s="434">
        <v>51152.380952380954</v>
      </c>
      <c r="BD195" s="434">
        <v>2.3809523809541133</v>
      </c>
      <c r="BE195" s="433">
        <v>4.6548433645241706E-5</v>
      </c>
      <c r="BF195" s="451">
        <v>33016</v>
      </c>
      <c r="BG195" s="434">
        <v>33017</v>
      </c>
      <c r="BH195" s="434">
        <v>1</v>
      </c>
      <c r="BI195" s="433">
        <v>3.0288345044826751E-5</v>
      </c>
      <c r="BJ195" s="451">
        <v>20536</v>
      </c>
      <c r="BK195" s="434">
        <v>20537.142857142859</v>
      </c>
      <c r="BL195" s="434">
        <v>1.142857142858702</v>
      </c>
      <c r="BM195" s="433">
        <v>5.5651399632776686E-5</v>
      </c>
      <c r="BN195" s="451" t="s">
        <v>948</v>
      </c>
      <c r="BO195" s="434" t="s">
        <v>948</v>
      </c>
      <c r="BP195" s="434" t="s">
        <v>948</v>
      </c>
      <c r="BQ195" s="433" t="s">
        <v>948</v>
      </c>
      <c r="BR195" s="451" t="s">
        <v>948</v>
      </c>
      <c r="BS195" s="434" t="s">
        <v>948</v>
      </c>
      <c r="BT195" s="434" t="s">
        <v>948</v>
      </c>
      <c r="BU195" s="433" t="s">
        <v>948</v>
      </c>
      <c r="BV195" s="451">
        <v>40723.799999999996</v>
      </c>
      <c r="BW195" s="434">
        <v>40725.017687074826</v>
      </c>
      <c r="BX195" s="434">
        <v>1.2176870748298825</v>
      </c>
      <c r="BY195" s="433">
        <v>2.9901116173586027E-5</v>
      </c>
    </row>
    <row r="196" spans="1:77">
      <c r="A196" s="454" t="s">
        <v>918</v>
      </c>
      <c r="B196" s="451">
        <v>15327.936170212764</v>
      </c>
      <c r="C196" s="434">
        <v>15328.936170212766</v>
      </c>
      <c r="D196" s="434">
        <v>1.000000000001819</v>
      </c>
      <c r="E196" s="433">
        <v>6.5240355185269412E-5</v>
      </c>
      <c r="F196" s="451">
        <v>85001</v>
      </c>
      <c r="G196" s="434">
        <v>85002</v>
      </c>
      <c r="H196" s="434">
        <v>1</v>
      </c>
      <c r="I196" s="433">
        <v>1.1764567475676756E-5</v>
      </c>
      <c r="J196" s="451">
        <v>35002</v>
      </c>
      <c r="K196" s="434">
        <v>35003</v>
      </c>
      <c r="L196" s="434">
        <v>1</v>
      </c>
      <c r="M196" s="433">
        <v>2.8569796011656476E-5</v>
      </c>
      <c r="N196" s="451" t="s">
        <v>948</v>
      </c>
      <c r="O196" s="434" t="s">
        <v>948</v>
      </c>
      <c r="P196" s="434" t="s">
        <v>948</v>
      </c>
      <c r="Q196" s="433" t="s">
        <v>948</v>
      </c>
      <c r="R196" s="451">
        <v>51266</v>
      </c>
      <c r="S196" s="434">
        <v>51267</v>
      </c>
      <c r="T196" s="434">
        <v>1</v>
      </c>
      <c r="U196" s="433">
        <v>1.950610541099364E-5</v>
      </c>
      <c r="V196" s="451">
        <v>43988.006932409022</v>
      </c>
      <c r="W196" s="434">
        <v>43991.473136915083</v>
      </c>
      <c r="X196" s="434">
        <v>3.4662045060613309</v>
      </c>
      <c r="Y196" s="433">
        <v>7.8798853318983575E-5</v>
      </c>
      <c r="Z196" s="451">
        <v>29976.799999999999</v>
      </c>
      <c r="AA196" s="434">
        <v>29977.8</v>
      </c>
      <c r="AB196" s="434">
        <v>1</v>
      </c>
      <c r="AC196" s="433">
        <v>3.3359131061354115E-5</v>
      </c>
      <c r="AD196" s="451" t="s">
        <v>948</v>
      </c>
      <c r="AE196" s="434" t="s">
        <v>948</v>
      </c>
      <c r="AF196" s="434" t="s">
        <v>948</v>
      </c>
      <c r="AG196" s="433" t="s">
        <v>948</v>
      </c>
      <c r="AH196" s="451" t="s">
        <v>948</v>
      </c>
      <c r="AI196" s="434" t="s">
        <v>948</v>
      </c>
      <c r="AJ196" s="434" t="s">
        <v>948</v>
      </c>
      <c r="AK196" s="433" t="s">
        <v>948</v>
      </c>
      <c r="AL196" s="451" t="s">
        <v>948</v>
      </c>
      <c r="AM196" s="434" t="s">
        <v>948</v>
      </c>
      <c r="AN196" s="434" t="s">
        <v>948</v>
      </c>
      <c r="AO196" s="433" t="s">
        <v>948</v>
      </c>
      <c r="AP196" s="451" t="s">
        <v>948</v>
      </c>
      <c r="AQ196" s="434" t="s">
        <v>948</v>
      </c>
      <c r="AR196" s="434" t="s">
        <v>948</v>
      </c>
      <c r="AS196" s="433" t="s">
        <v>948</v>
      </c>
      <c r="AT196" s="451" t="s">
        <v>948</v>
      </c>
      <c r="AU196" s="434" t="s">
        <v>948</v>
      </c>
      <c r="AV196" s="434" t="s">
        <v>948</v>
      </c>
      <c r="AW196" s="433" t="s">
        <v>948</v>
      </c>
      <c r="AX196" s="451" t="s">
        <v>948</v>
      </c>
      <c r="AY196" s="434" t="s">
        <v>948</v>
      </c>
      <c r="AZ196" s="434" t="s">
        <v>948</v>
      </c>
      <c r="BA196" s="433" t="s">
        <v>948</v>
      </c>
      <c r="BB196" s="451">
        <v>34360</v>
      </c>
      <c r="BC196" s="434">
        <v>34361</v>
      </c>
      <c r="BD196" s="434">
        <v>1</v>
      </c>
      <c r="BE196" s="433">
        <v>2.910360884749709E-5</v>
      </c>
      <c r="BF196" s="451" t="s">
        <v>948</v>
      </c>
      <c r="BG196" s="434" t="s">
        <v>948</v>
      </c>
      <c r="BH196" s="434" t="s">
        <v>948</v>
      </c>
      <c r="BI196" s="433" t="s">
        <v>948</v>
      </c>
      <c r="BJ196" s="451">
        <v>30993</v>
      </c>
      <c r="BK196" s="434">
        <v>30994</v>
      </c>
      <c r="BL196" s="434">
        <v>1</v>
      </c>
      <c r="BM196" s="433">
        <v>3.2265350240376859E-5</v>
      </c>
      <c r="BN196" s="451">
        <v>19374</v>
      </c>
      <c r="BO196" s="434">
        <v>19375.333333333332</v>
      </c>
      <c r="BP196" s="434">
        <v>1.3333333333321207</v>
      </c>
      <c r="BQ196" s="433">
        <v>6.8820756340049586E-5</v>
      </c>
      <c r="BR196" s="451" t="s">
        <v>948</v>
      </c>
      <c r="BS196" s="434" t="s">
        <v>948</v>
      </c>
      <c r="BT196" s="434" t="s">
        <v>948</v>
      </c>
      <c r="BU196" s="433" t="s">
        <v>948</v>
      </c>
      <c r="BV196" s="451">
        <v>38365.415900291307</v>
      </c>
      <c r="BW196" s="434">
        <v>38366.726960051237</v>
      </c>
      <c r="BX196" s="434">
        <v>1.3110597599297762</v>
      </c>
      <c r="BY196" s="433">
        <v>3.4172958357524839E-5</v>
      </c>
    </row>
    <row r="197" spans="1:77">
      <c r="A197" s="454" t="s">
        <v>919</v>
      </c>
      <c r="B197" s="451" t="s">
        <v>948</v>
      </c>
      <c r="C197" s="434" t="s">
        <v>948</v>
      </c>
      <c r="D197" s="434" t="s">
        <v>948</v>
      </c>
      <c r="E197" s="433" t="s">
        <v>948</v>
      </c>
      <c r="F197" s="451" t="s">
        <v>948</v>
      </c>
      <c r="G197" s="434" t="s">
        <v>948</v>
      </c>
      <c r="H197" s="434" t="s">
        <v>948</v>
      </c>
      <c r="I197" s="433" t="s">
        <v>948</v>
      </c>
      <c r="J197" s="451">
        <v>40040</v>
      </c>
      <c r="K197" s="434">
        <v>40040</v>
      </c>
      <c r="L197" s="434">
        <v>0</v>
      </c>
      <c r="M197" s="433">
        <v>0</v>
      </c>
      <c r="N197" s="451" t="s">
        <v>948</v>
      </c>
      <c r="O197" s="434" t="s">
        <v>948</v>
      </c>
      <c r="P197" s="434" t="s">
        <v>948</v>
      </c>
      <c r="Q197" s="433" t="s">
        <v>948</v>
      </c>
      <c r="R197" s="451" t="s">
        <v>948</v>
      </c>
      <c r="S197" s="434" t="s">
        <v>948</v>
      </c>
      <c r="T197" s="434" t="s">
        <v>948</v>
      </c>
      <c r="U197" s="433" t="s">
        <v>948</v>
      </c>
      <c r="V197" s="451" t="s">
        <v>948</v>
      </c>
      <c r="W197" s="434" t="s">
        <v>948</v>
      </c>
      <c r="X197" s="434" t="s">
        <v>948</v>
      </c>
      <c r="Y197" s="433" t="s">
        <v>948</v>
      </c>
      <c r="Z197" s="451">
        <v>24885</v>
      </c>
      <c r="AA197" s="434">
        <v>24886</v>
      </c>
      <c r="AB197" s="434">
        <v>1</v>
      </c>
      <c r="AC197" s="433">
        <v>4.0184850311432587E-5</v>
      </c>
      <c r="AD197" s="451" t="s">
        <v>948</v>
      </c>
      <c r="AE197" s="434" t="s">
        <v>948</v>
      </c>
      <c r="AF197" s="434" t="s">
        <v>948</v>
      </c>
      <c r="AG197" s="433" t="s">
        <v>948</v>
      </c>
      <c r="AH197" s="451" t="s">
        <v>948</v>
      </c>
      <c r="AI197" s="434" t="s">
        <v>948</v>
      </c>
      <c r="AJ197" s="434" t="s">
        <v>948</v>
      </c>
      <c r="AK197" s="433" t="s">
        <v>948</v>
      </c>
      <c r="AL197" s="451" t="s">
        <v>948</v>
      </c>
      <c r="AM197" s="434" t="s">
        <v>948</v>
      </c>
      <c r="AN197" s="434" t="s">
        <v>948</v>
      </c>
      <c r="AO197" s="433" t="s">
        <v>948</v>
      </c>
      <c r="AP197" s="451" t="s">
        <v>948</v>
      </c>
      <c r="AQ197" s="434" t="s">
        <v>948</v>
      </c>
      <c r="AR197" s="434" t="s">
        <v>948</v>
      </c>
      <c r="AS197" s="433" t="s">
        <v>948</v>
      </c>
      <c r="AT197" s="451" t="s">
        <v>948</v>
      </c>
      <c r="AU197" s="434" t="s">
        <v>948</v>
      </c>
      <c r="AV197" s="434" t="s">
        <v>948</v>
      </c>
      <c r="AW197" s="433" t="s">
        <v>948</v>
      </c>
      <c r="AX197" s="451" t="s">
        <v>948</v>
      </c>
      <c r="AY197" s="434" t="s">
        <v>948</v>
      </c>
      <c r="AZ197" s="434" t="s">
        <v>948</v>
      </c>
      <c r="BA197" s="433" t="s">
        <v>948</v>
      </c>
      <c r="BB197" s="451">
        <v>52555</v>
      </c>
      <c r="BC197" s="434">
        <v>52556</v>
      </c>
      <c r="BD197" s="434">
        <v>1</v>
      </c>
      <c r="BE197" s="433">
        <v>1.9027685282085434E-5</v>
      </c>
      <c r="BF197" s="451" t="s">
        <v>948</v>
      </c>
      <c r="BG197" s="434" t="s">
        <v>948</v>
      </c>
      <c r="BH197" s="434" t="s">
        <v>948</v>
      </c>
      <c r="BI197" s="433" t="s">
        <v>948</v>
      </c>
      <c r="BJ197" s="451">
        <v>21132</v>
      </c>
      <c r="BK197" s="434">
        <v>21134</v>
      </c>
      <c r="BL197" s="434">
        <v>2</v>
      </c>
      <c r="BM197" s="433">
        <v>9.4643195154268405E-5</v>
      </c>
      <c r="BN197" s="451" t="s">
        <v>948</v>
      </c>
      <c r="BO197" s="434" t="s">
        <v>948</v>
      </c>
      <c r="BP197" s="434" t="s">
        <v>948</v>
      </c>
      <c r="BQ197" s="433" t="s">
        <v>948</v>
      </c>
      <c r="BR197" s="451" t="s">
        <v>948</v>
      </c>
      <c r="BS197" s="434" t="s">
        <v>948</v>
      </c>
      <c r="BT197" s="434" t="s">
        <v>948</v>
      </c>
      <c r="BU197" s="433" t="s">
        <v>948</v>
      </c>
      <c r="BV197" s="451">
        <v>34653</v>
      </c>
      <c r="BW197" s="434">
        <v>34654</v>
      </c>
      <c r="BX197" s="434">
        <v>1</v>
      </c>
      <c r="BY197" s="433">
        <v>2.8857530372550716E-5</v>
      </c>
    </row>
    <row r="198" spans="1:77">
      <c r="A198" s="454" t="s">
        <v>920</v>
      </c>
      <c r="B198" s="451">
        <v>19939.555555555555</v>
      </c>
      <c r="C198" s="434">
        <v>19940.555555555555</v>
      </c>
      <c r="D198" s="434">
        <v>1</v>
      </c>
      <c r="E198" s="433">
        <v>5.0151569186875896E-5</v>
      </c>
      <c r="F198" s="451">
        <v>66999</v>
      </c>
      <c r="G198" s="434">
        <v>67000</v>
      </c>
      <c r="H198" s="434">
        <v>1</v>
      </c>
      <c r="I198" s="433">
        <v>1.4925595904416485E-5</v>
      </c>
      <c r="J198" s="451">
        <v>57412.5</v>
      </c>
      <c r="K198" s="434">
        <v>57413.5</v>
      </c>
      <c r="L198" s="434">
        <v>1</v>
      </c>
      <c r="M198" s="433">
        <v>1.7417809710428914E-5</v>
      </c>
      <c r="N198" s="451">
        <v>48820</v>
      </c>
      <c r="O198" s="434">
        <v>48821</v>
      </c>
      <c r="P198" s="434">
        <v>1</v>
      </c>
      <c r="Q198" s="433">
        <v>2.0483408439164275E-5</v>
      </c>
      <c r="R198" s="451">
        <v>53502.875</v>
      </c>
      <c r="S198" s="434">
        <v>53503.875</v>
      </c>
      <c r="T198" s="434">
        <v>1</v>
      </c>
      <c r="U198" s="433">
        <v>1.8690584384484013E-5</v>
      </c>
      <c r="V198" s="451">
        <v>49554</v>
      </c>
      <c r="W198" s="434">
        <v>49555</v>
      </c>
      <c r="X198" s="434">
        <v>1</v>
      </c>
      <c r="Y198" s="433">
        <v>2.0180005650401581E-5</v>
      </c>
      <c r="Z198" s="451">
        <v>21385.18181818182</v>
      </c>
      <c r="AA198" s="434">
        <v>21386.18181818182</v>
      </c>
      <c r="AB198" s="434">
        <v>1</v>
      </c>
      <c r="AC198" s="433">
        <v>4.6761351318032447E-5</v>
      </c>
      <c r="AD198" s="451">
        <v>25708.142857142859</v>
      </c>
      <c r="AE198" s="434">
        <v>25709.142857142859</v>
      </c>
      <c r="AF198" s="434">
        <v>1</v>
      </c>
      <c r="AG198" s="433">
        <v>3.8898181232183245E-5</v>
      </c>
      <c r="AH198" s="451">
        <v>53785.8</v>
      </c>
      <c r="AI198" s="434">
        <v>53786.8</v>
      </c>
      <c r="AJ198" s="434">
        <v>1</v>
      </c>
      <c r="AK198" s="433">
        <v>1.8592267847647518E-5</v>
      </c>
      <c r="AL198" s="451" t="s">
        <v>948</v>
      </c>
      <c r="AM198" s="434" t="s">
        <v>948</v>
      </c>
      <c r="AN198" s="434" t="s">
        <v>948</v>
      </c>
      <c r="AO198" s="433" t="s">
        <v>948</v>
      </c>
      <c r="AP198" s="451" t="s">
        <v>948</v>
      </c>
      <c r="AQ198" s="434" t="s">
        <v>948</v>
      </c>
      <c r="AR198" s="434" t="s">
        <v>948</v>
      </c>
      <c r="AS198" s="433" t="s">
        <v>948</v>
      </c>
      <c r="AT198" s="451">
        <v>66353.666666666672</v>
      </c>
      <c r="AU198" s="434">
        <v>66354.666666666672</v>
      </c>
      <c r="AV198" s="434">
        <v>1</v>
      </c>
      <c r="AW198" s="433">
        <v>1.5070757205077839E-5</v>
      </c>
      <c r="AX198" s="451">
        <v>60311</v>
      </c>
      <c r="AY198" s="434">
        <v>60312</v>
      </c>
      <c r="AZ198" s="434">
        <v>1</v>
      </c>
      <c r="BA198" s="433">
        <v>1.6580723251148215E-5</v>
      </c>
      <c r="BB198" s="451">
        <v>78399</v>
      </c>
      <c r="BC198" s="434">
        <v>78400</v>
      </c>
      <c r="BD198" s="434">
        <v>1</v>
      </c>
      <c r="BE198" s="433">
        <v>1.2755264735519585E-5</v>
      </c>
      <c r="BF198" s="451">
        <v>42334</v>
      </c>
      <c r="BG198" s="434">
        <v>42335</v>
      </c>
      <c r="BH198" s="434">
        <v>1</v>
      </c>
      <c r="BI198" s="433">
        <v>2.3621675249208673E-5</v>
      </c>
      <c r="BJ198" s="451">
        <v>22290.333333333332</v>
      </c>
      <c r="BK198" s="434">
        <v>22291.333333333332</v>
      </c>
      <c r="BL198" s="434">
        <v>1</v>
      </c>
      <c r="BM198" s="433">
        <v>4.4862496448385702E-5</v>
      </c>
      <c r="BN198" s="451">
        <v>32736.880000000001</v>
      </c>
      <c r="BO198" s="434">
        <v>32737.88</v>
      </c>
      <c r="BP198" s="434">
        <v>1</v>
      </c>
      <c r="BQ198" s="433">
        <v>3.0546588434817245E-5</v>
      </c>
      <c r="BR198" s="451" t="s">
        <v>948</v>
      </c>
      <c r="BS198" s="434" t="s">
        <v>948</v>
      </c>
      <c r="BT198" s="434" t="s">
        <v>948</v>
      </c>
      <c r="BU198" s="433" t="s">
        <v>948</v>
      </c>
      <c r="BV198" s="451">
        <v>46635.462348725348</v>
      </c>
      <c r="BW198" s="434">
        <v>46636.462348725348</v>
      </c>
      <c r="BX198" s="434">
        <v>1</v>
      </c>
      <c r="BY198" s="433">
        <v>2.1442909529282973E-5</v>
      </c>
    </row>
    <row r="199" spans="1:77">
      <c r="A199" s="455" t="s">
        <v>922</v>
      </c>
      <c r="B199" s="451">
        <v>15386</v>
      </c>
      <c r="C199" s="434">
        <v>15586</v>
      </c>
      <c r="D199" s="434">
        <v>200</v>
      </c>
      <c r="E199" s="433">
        <v>1.2998830105290524E-2</v>
      </c>
      <c r="F199" s="451" t="s">
        <v>948</v>
      </c>
      <c r="G199" s="434" t="s">
        <v>948</v>
      </c>
      <c r="H199" s="434" t="s">
        <v>948</v>
      </c>
      <c r="I199" s="433" t="s">
        <v>948</v>
      </c>
      <c r="J199" s="451" t="s">
        <v>948</v>
      </c>
      <c r="K199" s="434" t="s">
        <v>948</v>
      </c>
      <c r="L199" s="434" t="s">
        <v>948</v>
      </c>
      <c r="M199" s="433" t="s">
        <v>948</v>
      </c>
      <c r="N199" s="451" t="s">
        <v>948</v>
      </c>
      <c r="O199" s="434" t="s">
        <v>948</v>
      </c>
      <c r="P199" s="434" t="s">
        <v>948</v>
      </c>
      <c r="Q199" s="433" t="s">
        <v>948</v>
      </c>
      <c r="R199" s="451" t="s">
        <v>948</v>
      </c>
      <c r="S199" s="434" t="s">
        <v>948</v>
      </c>
      <c r="T199" s="434" t="s">
        <v>948</v>
      </c>
      <c r="U199" s="433" t="s">
        <v>948</v>
      </c>
      <c r="V199" s="451" t="s">
        <v>948</v>
      </c>
      <c r="W199" s="434" t="s">
        <v>948</v>
      </c>
      <c r="X199" s="434" t="s">
        <v>948</v>
      </c>
      <c r="Y199" s="433" t="s">
        <v>948</v>
      </c>
      <c r="Z199" s="451" t="s">
        <v>948</v>
      </c>
      <c r="AA199" s="434" t="s">
        <v>948</v>
      </c>
      <c r="AB199" s="434" t="s">
        <v>948</v>
      </c>
      <c r="AC199" s="433" t="s">
        <v>948</v>
      </c>
      <c r="AD199" s="451" t="s">
        <v>948</v>
      </c>
      <c r="AE199" s="434" t="s">
        <v>948</v>
      </c>
      <c r="AF199" s="434" t="s">
        <v>948</v>
      </c>
      <c r="AG199" s="433" t="s">
        <v>948</v>
      </c>
      <c r="AH199" s="451" t="s">
        <v>948</v>
      </c>
      <c r="AI199" s="434" t="s">
        <v>948</v>
      </c>
      <c r="AJ199" s="434" t="s">
        <v>948</v>
      </c>
      <c r="AK199" s="433" t="s">
        <v>948</v>
      </c>
      <c r="AL199" s="451" t="s">
        <v>948</v>
      </c>
      <c r="AM199" s="434" t="s">
        <v>948</v>
      </c>
      <c r="AN199" s="434" t="s">
        <v>948</v>
      </c>
      <c r="AO199" s="433" t="s">
        <v>948</v>
      </c>
      <c r="AP199" s="451">
        <v>25000</v>
      </c>
      <c r="AQ199" s="434">
        <v>25000</v>
      </c>
      <c r="AR199" s="434">
        <v>0</v>
      </c>
      <c r="AS199" s="433">
        <v>0</v>
      </c>
      <c r="AT199" s="451" t="s">
        <v>948</v>
      </c>
      <c r="AU199" s="434" t="s">
        <v>948</v>
      </c>
      <c r="AV199" s="434" t="s">
        <v>948</v>
      </c>
      <c r="AW199" s="433" t="s">
        <v>948</v>
      </c>
      <c r="AX199" s="451" t="s">
        <v>948</v>
      </c>
      <c r="AY199" s="434" t="s">
        <v>948</v>
      </c>
      <c r="AZ199" s="434" t="s">
        <v>948</v>
      </c>
      <c r="BA199" s="433" t="s">
        <v>948</v>
      </c>
      <c r="BB199" s="451" t="s">
        <v>948</v>
      </c>
      <c r="BC199" s="434" t="s">
        <v>948</v>
      </c>
      <c r="BD199" s="434" t="s">
        <v>948</v>
      </c>
      <c r="BE199" s="433" t="s">
        <v>948</v>
      </c>
      <c r="BF199" s="451" t="s">
        <v>948</v>
      </c>
      <c r="BG199" s="434" t="s">
        <v>948</v>
      </c>
      <c r="BH199" s="434" t="s">
        <v>948</v>
      </c>
      <c r="BI199" s="433" t="s">
        <v>948</v>
      </c>
      <c r="BJ199" s="451">
        <v>17924.528301886792</v>
      </c>
      <c r="BK199" s="434">
        <v>17924.528301886792</v>
      </c>
      <c r="BL199" s="434">
        <v>0</v>
      </c>
      <c r="BM199" s="433">
        <v>0</v>
      </c>
      <c r="BN199" s="451">
        <v>13060</v>
      </c>
      <c r="BO199" s="434">
        <v>13065</v>
      </c>
      <c r="BP199" s="434">
        <v>5</v>
      </c>
      <c r="BQ199" s="433">
        <v>3.8284839203675346E-4</v>
      </c>
      <c r="BR199" s="451" t="s">
        <v>948</v>
      </c>
      <c r="BS199" s="434" t="s">
        <v>948</v>
      </c>
      <c r="BT199" s="434" t="s">
        <v>948</v>
      </c>
      <c r="BU199" s="433" t="s">
        <v>948</v>
      </c>
      <c r="BV199" s="451">
        <v>17842.632075471698</v>
      </c>
      <c r="BW199" s="434">
        <v>17893.882075471698</v>
      </c>
      <c r="BX199" s="434">
        <v>51.25</v>
      </c>
      <c r="BY199" s="433">
        <v>2.8723340695038751E-3</v>
      </c>
    </row>
    <row r="200" spans="1:77" s="474" customFormat="1" ht="17.25">
      <c r="A200" s="470" t="s">
        <v>938</v>
      </c>
      <c r="B200" s="471">
        <v>35325.555555555555</v>
      </c>
      <c r="C200" s="472">
        <v>35526.555555555555</v>
      </c>
      <c r="D200" s="472">
        <v>201</v>
      </c>
      <c r="E200" s="476">
        <v>5.6899317459818202E-3</v>
      </c>
      <c r="F200" s="471">
        <v>66999</v>
      </c>
      <c r="G200" s="472">
        <v>67000</v>
      </c>
      <c r="H200" s="472">
        <v>1</v>
      </c>
      <c r="I200" s="476">
        <v>1.4925595904416485E-5</v>
      </c>
      <c r="J200" s="471">
        <v>57412.5</v>
      </c>
      <c r="K200" s="472">
        <v>57413.5</v>
      </c>
      <c r="L200" s="472">
        <v>1</v>
      </c>
      <c r="M200" s="476">
        <v>1.7417809710428914E-5</v>
      </c>
      <c r="N200" s="471">
        <v>48820</v>
      </c>
      <c r="O200" s="472">
        <v>48821</v>
      </c>
      <c r="P200" s="472">
        <v>1</v>
      </c>
      <c r="Q200" s="476">
        <v>2.0483408439164275E-5</v>
      </c>
      <c r="R200" s="471">
        <v>53502.875</v>
      </c>
      <c r="S200" s="472">
        <v>53503.875</v>
      </c>
      <c r="T200" s="472">
        <v>1</v>
      </c>
      <c r="U200" s="476">
        <v>1.8690584384484013E-5</v>
      </c>
      <c r="V200" s="471">
        <v>49554</v>
      </c>
      <c r="W200" s="472">
        <v>49555</v>
      </c>
      <c r="X200" s="472">
        <v>1</v>
      </c>
      <c r="Y200" s="476">
        <v>2.0180005650401581E-5</v>
      </c>
      <c r="Z200" s="471">
        <v>21385.18181818182</v>
      </c>
      <c r="AA200" s="472">
        <v>21386.18181818182</v>
      </c>
      <c r="AB200" s="472">
        <v>1</v>
      </c>
      <c r="AC200" s="473">
        <v>4.6761351318032447E-5</v>
      </c>
      <c r="AD200" s="471">
        <v>25708.142857142859</v>
      </c>
      <c r="AE200" s="472">
        <v>25709.142857142859</v>
      </c>
      <c r="AF200" s="472">
        <v>1</v>
      </c>
      <c r="AG200" s="473">
        <v>3.8898181232183245E-5</v>
      </c>
      <c r="AH200" s="471">
        <v>53785.8</v>
      </c>
      <c r="AI200" s="472">
        <v>53786.8</v>
      </c>
      <c r="AJ200" s="472">
        <v>1</v>
      </c>
      <c r="AK200" s="473">
        <v>1.8592267847647518E-5</v>
      </c>
      <c r="AL200" s="471">
        <v>0</v>
      </c>
      <c r="AM200" s="472">
        <v>0</v>
      </c>
      <c r="AN200" s="472" t="s">
        <v>948</v>
      </c>
      <c r="AO200" s="473" t="s">
        <v>948</v>
      </c>
      <c r="AP200" s="471">
        <v>25000</v>
      </c>
      <c r="AQ200" s="472">
        <v>25000</v>
      </c>
      <c r="AR200" s="472">
        <v>0</v>
      </c>
      <c r="AS200" s="473">
        <v>0</v>
      </c>
      <c r="AT200" s="471">
        <v>66353.666666666672</v>
      </c>
      <c r="AU200" s="472">
        <v>66354.666666666672</v>
      </c>
      <c r="AV200" s="472">
        <v>1</v>
      </c>
      <c r="AW200" s="473">
        <v>1.5070757205077839E-5</v>
      </c>
      <c r="AX200" s="471">
        <v>60311</v>
      </c>
      <c r="AY200" s="472">
        <v>60312</v>
      </c>
      <c r="AZ200" s="472">
        <v>1</v>
      </c>
      <c r="BA200" s="473">
        <v>1.6580723251148215E-5</v>
      </c>
      <c r="BB200" s="471">
        <v>78399</v>
      </c>
      <c r="BC200" s="472">
        <v>78400</v>
      </c>
      <c r="BD200" s="472">
        <v>1</v>
      </c>
      <c r="BE200" s="473">
        <v>1.2755264735519585E-5</v>
      </c>
      <c r="BF200" s="471">
        <v>42334</v>
      </c>
      <c r="BG200" s="472">
        <v>42335</v>
      </c>
      <c r="BH200" s="472">
        <v>1</v>
      </c>
      <c r="BI200" s="473">
        <v>2.3621675249208673E-5</v>
      </c>
      <c r="BJ200" s="471">
        <v>40214.861635220121</v>
      </c>
      <c r="BK200" s="472">
        <v>40215.861635220121</v>
      </c>
      <c r="BL200" s="472">
        <v>1</v>
      </c>
      <c r="BM200" s="473">
        <v>2.4866428960287689E-5</v>
      </c>
      <c r="BN200" s="471">
        <v>45796.880000000005</v>
      </c>
      <c r="BO200" s="472">
        <v>45802.880000000005</v>
      </c>
      <c r="BP200" s="472">
        <v>6</v>
      </c>
      <c r="BQ200" s="473">
        <v>1.3101329173515749E-4</v>
      </c>
      <c r="BR200" s="471">
        <v>0</v>
      </c>
      <c r="BS200" s="472">
        <v>0</v>
      </c>
      <c r="BT200" s="472" t="s">
        <v>948</v>
      </c>
      <c r="BU200" s="473" t="s">
        <v>948</v>
      </c>
      <c r="BV200" s="471">
        <v>64478.094424197043</v>
      </c>
      <c r="BW200" s="472">
        <v>64530.344424197043</v>
      </c>
      <c r="BX200" s="472">
        <v>52.25</v>
      </c>
      <c r="BY200" s="473">
        <v>8.1035273245283533E-4</v>
      </c>
    </row>
    <row r="201" spans="1:77">
      <c r="A201" s="454" t="s">
        <v>921</v>
      </c>
      <c r="B201" s="451" t="s">
        <v>948</v>
      </c>
      <c r="C201" s="434" t="s">
        <v>948</v>
      </c>
      <c r="D201" s="434" t="s">
        <v>948</v>
      </c>
      <c r="E201" s="433" t="s">
        <v>948</v>
      </c>
      <c r="F201" s="451" t="s">
        <v>948</v>
      </c>
      <c r="G201" s="434" t="s">
        <v>948</v>
      </c>
      <c r="H201" s="434" t="s">
        <v>948</v>
      </c>
      <c r="I201" s="433" t="s">
        <v>948</v>
      </c>
      <c r="J201" s="451" t="s">
        <v>948</v>
      </c>
      <c r="K201" s="434" t="s">
        <v>948</v>
      </c>
      <c r="L201" s="434" t="s">
        <v>948</v>
      </c>
      <c r="M201" s="433" t="s">
        <v>948</v>
      </c>
      <c r="N201" s="451" t="s">
        <v>948</v>
      </c>
      <c r="O201" s="434" t="s">
        <v>948</v>
      </c>
      <c r="P201" s="434" t="s">
        <v>948</v>
      </c>
      <c r="Q201" s="433" t="s">
        <v>948</v>
      </c>
      <c r="R201" s="451" t="s">
        <v>948</v>
      </c>
      <c r="S201" s="434" t="s">
        <v>948</v>
      </c>
      <c r="T201" s="434" t="s">
        <v>948</v>
      </c>
      <c r="U201" s="433" t="s">
        <v>948</v>
      </c>
      <c r="V201" s="451" t="s">
        <v>948</v>
      </c>
      <c r="W201" s="434" t="s">
        <v>948</v>
      </c>
      <c r="X201" s="434" t="s">
        <v>948</v>
      </c>
      <c r="Y201" s="433" t="s">
        <v>948</v>
      </c>
      <c r="Z201" s="451">
        <v>27830</v>
      </c>
      <c r="AA201" s="434">
        <v>29222</v>
      </c>
      <c r="AB201" s="434">
        <v>1392</v>
      </c>
      <c r="AC201" s="433">
        <v>5.001796622349982E-2</v>
      </c>
      <c r="AD201" s="451" t="s">
        <v>948</v>
      </c>
      <c r="AE201" s="434" t="s">
        <v>948</v>
      </c>
      <c r="AF201" s="434" t="s">
        <v>948</v>
      </c>
      <c r="AG201" s="433" t="s">
        <v>948</v>
      </c>
      <c r="AH201" s="451" t="s">
        <v>948</v>
      </c>
      <c r="AI201" s="434" t="s">
        <v>948</v>
      </c>
      <c r="AJ201" s="434" t="s">
        <v>948</v>
      </c>
      <c r="AK201" s="433" t="s">
        <v>948</v>
      </c>
      <c r="AL201" s="451" t="s">
        <v>948</v>
      </c>
      <c r="AM201" s="434" t="s">
        <v>948</v>
      </c>
      <c r="AN201" s="434" t="s">
        <v>948</v>
      </c>
      <c r="AO201" s="433" t="s">
        <v>948</v>
      </c>
      <c r="AP201" s="451" t="s">
        <v>948</v>
      </c>
      <c r="AQ201" s="434" t="s">
        <v>948</v>
      </c>
      <c r="AR201" s="434" t="s">
        <v>948</v>
      </c>
      <c r="AS201" s="433" t="s">
        <v>948</v>
      </c>
      <c r="AT201" s="451" t="s">
        <v>948</v>
      </c>
      <c r="AU201" s="434" t="s">
        <v>948</v>
      </c>
      <c r="AV201" s="434" t="s">
        <v>948</v>
      </c>
      <c r="AW201" s="433" t="s">
        <v>948</v>
      </c>
      <c r="AX201" s="451" t="s">
        <v>948</v>
      </c>
      <c r="AY201" s="434" t="s">
        <v>948</v>
      </c>
      <c r="AZ201" s="434" t="s">
        <v>948</v>
      </c>
      <c r="BA201" s="433" t="s">
        <v>948</v>
      </c>
      <c r="BB201" s="451" t="s">
        <v>948</v>
      </c>
      <c r="BC201" s="434" t="s">
        <v>948</v>
      </c>
      <c r="BD201" s="434" t="s">
        <v>948</v>
      </c>
      <c r="BE201" s="433" t="s">
        <v>948</v>
      </c>
      <c r="BF201" s="451" t="s">
        <v>948</v>
      </c>
      <c r="BG201" s="434" t="s">
        <v>948</v>
      </c>
      <c r="BH201" s="434" t="s">
        <v>948</v>
      </c>
      <c r="BI201" s="433" t="s">
        <v>948</v>
      </c>
      <c r="BJ201" s="451" t="s">
        <v>948</v>
      </c>
      <c r="BK201" s="434" t="s">
        <v>948</v>
      </c>
      <c r="BL201" s="434" t="s">
        <v>948</v>
      </c>
      <c r="BM201" s="433" t="s">
        <v>948</v>
      </c>
      <c r="BN201" s="451" t="s">
        <v>948</v>
      </c>
      <c r="BO201" s="434" t="s">
        <v>948</v>
      </c>
      <c r="BP201" s="434" t="s">
        <v>948</v>
      </c>
      <c r="BQ201" s="433" t="s">
        <v>948</v>
      </c>
      <c r="BR201" s="451" t="s">
        <v>948</v>
      </c>
      <c r="BS201" s="434" t="s">
        <v>948</v>
      </c>
      <c r="BT201" s="434" t="s">
        <v>948</v>
      </c>
      <c r="BU201" s="433" t="s">
        <v>948</v>
      </c>
      <c r="BV201" s="451">
        <v>27830</v>
      </c>
      <c r="BW201" s="434">
        <v>29222</v>
      </c>
      <c r="BX201" s="434">
        <v>1392</v>
      </c>
      <c r="BY201" s="433">
        <v>5.001796622349982E-2</v>
      </c>
    </row>
    <row r="202" spans="1:77">
      <c r="A202" s="475" t="s">
        <v>923</v>
      </c>
      <c r="B202" s="452">
        <v>24129.015200000002</v>
      </c>
      <c r="C202" s="435">
        <v>24730.2</v>
      </c>
      <c r="D202" s="435">
        <v>601.18479999999909</v>
      </c>
      <c r="E202" s="436">
        <v>2.4915430448234747E-2</v>
      </c>
      <c r="F202" s="452">
        <v>79161.364000000001</v>
      </c>
      <c r="G202" s="435">
        <v>80062.399999999994</v>
      </c>
      <c r="H202" s="435">
        <v>901.03599999999278</v>
      </c>
      <c r="I202" s="436">
        <v>1.1382269764831147E-2</v>
      </c>
      <c r="J202" s="452">
        <v>71775</v>
      </c>
      <c r="K202" s="435">
        <v>72558</v>
      </c>
      <c r="L202" s="435">
        <v>783</v>
      </c>
      <c r="M202" s="436">
        <v>1.090909090909091E-2</v>
      </c>
      <c r="N202" s="452" t="s">
        <v>948</v>
      </c>
      <c r="O202" s="435" t="s">
        <v>948</v>
      </c>
      <c r="P202" s="435" t="s">
        <v>948</v>
      </c>
      <c r="Q202" s="436" t="s">
        <v>948</v>
      </c>
      <c r="R202" s="452">
        <v>62603.6</v>
      </c>
      <c r="S202" s="435">
        <v>64438.2</v>
      </c>
      <c r="T202" s="435">
        <v>1834.5999999999985</v>
      </c>
      <c r="U202" s="436">
        <v>2.9305023992230457E-2</v>
      </c>
      <c r="V202" s="452">
        <v>52448</v>
      </c>
      <c r="W202" s="435">
        <v>52979</v>
      </c>
      <c r="X202" s="435">
        <v>531</v>
      </c>
      <c r="Y202" s="436">
        <v>1.012431360585723E-2</v>
      </c>
      <c r="Z202" s="452">
        <v>32353.428571428572</v>
      </c>
      <c r="AA202" s="435">
        <v>33369.857142857145</v>
      </c>
      <c r="AB202" s="435">
        <v>1016.4285714285725</v>
      </c>
      <c r="AC202" s="436">
        <v>3.1416409830709077E-2</v>
      </c>
      <c r="AD202" s="452" t="s">
        <v>948</v>
      </c>
      <c r="AE202" s="435" t="s">
        <v>948</v>
      </c>
      <c r="AF202" s="435" t="s">
        <v>948</v>
      </c>
      <c r="AG202" s="436" t="s">
        <v>948</v>
      </c>
      <c r="AH202" s="452">
        <v>70269</v>
      </c>
      <c r="AI202" s="435">
        <v>70727</v>
      </c>
      <c r="AJ202" s="435">
        <v>458</v>
      </c>
      <c r="AK202" s="436">
        <v>6.5178101296446515E-3</v>
      </c>
      <c r="AL202" s="452" t="s">
        <v>948</v>
      </c>
      <c r="AM202" s="435" t="s">
        <v>948</v>
      </c>
      <c r="AN202" s="435" t="s">
        <v>948</v>
      </c>
      <c r="AO202" s="436" t="s">
        <v>948</v>
      </c>
      <c r="AP202" s="452" t="s">
        <v>948</v>
      </c>
      <c r="AQ202" s="435" t="s">
        <v>948</v>
      </c>
      <c r="AR202" s="435" t="s">
        <v>948</v>
      </c>
      <c r="AS202" s="436" t="s">
        <v>948</v>
      </c>
      <c r="AT202" s="452">
        <v>99119</v>
      </c>
      <c r="AU202" s="435">
        <v>99380</v>
      </c>
      <c r="AV202" s="435">
        <v>261</v>
      </c>
      <c r="AW202" s="436">
        <v>2.6331984785964344E-3</v>
      </c>
      <c r="AX202" s="452">
        <v>48024</v>
      </c>
      <c r="AY202" s="435">
        <v>48285</v>
      </c>
      <c r="AZ202" s="435">
        <v>261</v>
      </c>
      <c r="BA202" s="436">
        <v>5.434782608695652E-3</v>
      </c>
      <c r="BB202" s="452">
        <v>105483</v>
      </c>
      <c r="BC202" s="435">
        <v>105483</v>
      </c>
      <c r="BD202" s="435">
        <v>0</v>
      </c>
      <c r="BE202" s="436">
        <v>0</v>
      </c>
      <c r="BF202" s="452">
        <v>41650.380000000005</v>
      </c>
      <c r="BG202" s="435">
        <v>42518.75</v>
      </c>
      <c r="BH202" s="435">
        <v>868.36999999999534</v>
      </c>
      <c r="BI202" s="436">
        <v>2.0849029468638588E-2</v>
      </c>
      <c r="BJ202" s="452">
        <v>24061.947179487179</v>
      </c>
      <c r="BK202" s="435">
        <v>27588.153846153848</v>
      </c>
      <c r="BL202" s="435">
        <v>3526.2066666666688</v>
      </c>
      <c r="BM202" s="436">
        <v>0.14654702050350943</v>
      </c>
      <c r="BN202" s="452" t="s">
        <v>948</v>
      </c>
      <c r="BO202" s="435" t="s">
        <v>948</v>
      </c>
      <c r="BP202" s="435" t="s">
        <v>948</v>
      </c>
      <c r="BQ202" s="436" t="s">
        <v>948</v>
      </c>
      <c r="BR202" s="452" t="s">
        <v>948</v>
      </c>
      <c r="BS202" s="435" t="s">
        <v>948</v>
      </c>
      <c r="BT202" s="435" t="s">
        <v>948</v>
      </c>
      <c r="BU202" s="436" t="s">
        <v>948</v>
      </c>
      <c r="BV202" s="452">
        <v>59256.477912576316</v>
      </c>
      <c r="BW202" s="435">
        <v>60176.630082417578</v>
      </c>
      <c r="BX202" s="435">
        <v>920.15216984126164</v>
      </c>
      <c r="BY202" s="436">
        <v>1.5528296690174576E-2</v>
      </c>
    </row>
    <row r="203" spans="1:77" s="80" customFormat="1">
      <c r="A203" s="457" t="s">
        <v>652</v>
      </c>
      <c r="B203" s="448">
        <v>2726096.5513844294</v>
      </c>
      <c r="C203" s="449">
        <v>2745115.3706133314</v>
      </c>
      <c r="D203" s="449">
        <v>19018.819228901993</v>
      </c>
      <c r="E203" s="450">
        <v>6.9765758000183142E-3</v>
      </c>
      <c r="F203" s="448">
        <v>7887259.2921013078</v>
      </c>
      <c r="G203" s="449">
        <v>7950519.1695437683</v>
      </c>
      <c r="H203" s="449">
        <v>63259.877442460507</v>
      </c>
      <c r="I203" s="450">
        <v>8.0205144904785981E-3</v>
      </c>
      <c r="J203" s="448">
        <v>5572831.1210091263</v>
      </c>
      <c r="K203" s="449">
        <v>5630133.6884821467</v>
      </c>
      <c r="L203" s="449">
        <v>57302.567473020405</v>
      </c>
      <c r="M203" s="450">
        <v>1.0282487703062511E-2</v>
      </c>
      <c r="N203" s="448">
        <v>2421384.5918340236</v>
      </c>
      <c r="O203" s="449">
        <v>2439521.6579758148</v>
      </c>
      <c r="P203" s="449">
        <v>18137.066141791176</v>
      </c>
      <c r="Q203" s="450">
        <v>7.4903698499434413E-3</v>
      </c>
      <c r="R203" s="448">
        <v>6434267.5870849034</v>
      </c>
      <c r="S203" s="449">
        <v>6502275.9291526359</v>
      </c>
      <c r="T203" s="449">
        <v>68008.342067732476</v>
      </c>
      <c r="U203" s="450">
        <v>1.0569709939362997E-2</v>
      </c>
      <c r="V203" s="448">
        <v>3235054.5424841004</v>
      </c>
      <c r="W203" s="449">
        <v>3246301.1934278822</v>
      </c>
      <c r="X203" s="449">
        <v>11246.650943781715</v>
      </c>
      <c r="Y203" s="450">
        <v>3.4764950006517517E-3</v>
      </c>
      <c r="Z203" s="448">
        <v>4869277.936184261</v>
      </c>
      <c r="AA203" s="449">
        <v>4949325.689006363</v>
      </c>
      <c r="AB203" s="449">
        <v>80047.752822102048</v>
      </c>
      <c r="AC203" s="479">
        <v>1.6439347655071483E-2</v>
      </c>
      <c r="AD203" s="448">
        <v>1603365.888757922</v>
      </c>
      <c r="AE203" s="449">
        <v>1625515.6973844916</v>
      </c>
      <c r="AF203" s="449">
        <v>22149.808626569575</v>
      </c>
      <c r="AG203" s="479">
        <v>1.38145689526477E-2</v>
      </c>
      <c r="AH203" s="448">
        <v>3778779.3388029262</v>
      </c>
      <c r="AI203" s="449">
        <v>3798618.6681880555</v>
      </c>
      <c r="AJ203" s="449">
        <v>19839.329385129269</v>
      </c>
      <c r="AK203" s="479">
        <v>5.2501952631650991E-3</v>
      </c>
      <c r="AL203" s="448">
        <v>559123.63317629485</v>
      </c>
      <c r="AM203" s="449">
        <v>562320.23151684331</v>
      </c>
      <c r="AN203" s="449">
        <v>3196.5983405484585</v>
      </c>
      <c r="AO203" s="479">
        <v>5.7171583365007803E-3</v>
      </c>
      <c r="AP203" s="448">
        <v>3419719.8945396845</v>
      </c>
      <c r="AQ203" s="449">
        <v>3465089.002956951</v>
      </c>
      <c r="AR203" s="449">
        <v>45369.108417266514</v>
      </c>
      <c r="AS203" s="479">
        <v>1.3266907763325298E-2</v>
      </c>
      <c r="AT203" s="448">
        <v>5079521.6788473949</v>
      </c>
      <c r="AU203" s="449">
        <v>5100698.3385651913</v>
      </c>
      <c r="AV203" s="449">
        <v>21176.65971779637</v>
      </c>
      <c r="AW203" s="479">
        <v>4.1690263486780926E-3</v>
      </c>
      <c r="AX203" s="448">
        <v>2153069.0138462381</v>
      </c>
      <c r="AY203" s="449">
        <v>2182461.5092789032</v>
      </c>
      <c r="AZ203" s="449">
        <v>29392.495432665106</v>
      </c>
      <c r="BA203" s="479">
        <v>1.3651441381416015E-2</v>
      </c>
      <c r="BB203" s="448">
        <v>8443700.1804772727</v>
      </c>
      <c r="BC203" s="449">
        <v>8577135.0995875467</v>
      </c>
      <c r="BD203" s="449">
        <v>133434.91911027394</v>
      </c>
      <c r="BE203" s="479">
        <v>1.5802896391180443E-2</v>
      </c>
      <c r="BF203" s="448">
        <v>3056228.2574138111</v>
      </c>
      <c r="BG203" s="449">
        <v>3088021.3261464955</v>
      </c>
      <c r="BH203" s="449">
        <v>31793.068732684478</v>
      </c>
      <c r="BI203" s="479">
        <v>1.0402714082484095E-2</v>
      </c>
      <c r="BJ203" s="448">
        <v>3255912.7496038643</v>
      </c>
      <c r="BK203" s="449">
        <v>3292416.0847307635</v>
      </c>
      <c r="BL203" s="449">
        <v>36503.335126899183</v>
      </c>
      <c r="BM203" s="479">
        <v>1.1211398441601489E-2</v>
      </c>
      <c r="BN203" s="448">
        <v>1495616.316484418</v>
      </c>
      <c r="BO203" s="449">
        <v>1510966.8245125634</v>
      </c>
      <c r="BP203" s="449">
        <v>15350.508028145414</v>
      </c>
      <c r="BQ203" s="479">
        <v>1.0263667131038112E-2</v>
      </c>
      <c r="BR203" s="448">
        <v>303268.85096020292</v>
      </c>
      <c r="BS203" s="449">
        <v>305467.33889591217</v>
      </c>
      <c r="BT203" s="449">
        <v>2198.4879357092432</v>
      </c>
      <c r="BU203" s="479">
        <v>7.2493034769263009E-3</v>
      </c>
      <c r="BV203" s="448">
        <v>7865549.7248493144</v>
      </c>
      <c r="BW203" s="449">
        <v>7972025.9437002698</v>
      </c>
      <c r="BX203" s="449">
        <v>106476.21885095537</v>
      </c>
      <c r="BY203" s="479">
        <v>1.3537034609872128E-2</v>
      </c>
    </row>
    <row r="204" spans="1:77" s="413" customFormat="1" ht="11.25">
      <c r="B204" s="410"/>
      <c r="C204" s="410"/>
      <c r="F204" s="410"/>
      <c r="G204" s="410"/>
      <c r="J204" s="410"/>
      <c r="K204" s="410"/>
      <c r="N204" s="410"/>
      <c r="O204" s="410"/>
      <c r="R204" s="410"/>
      <c r="S204" s="410"/>
      <c r="V204" s="410"/>
      <c r="W204" s="410"/>
      <c r="Z204" s="410"/>
      <c r="AA204" s="410"/>
      <c r="AC204" s="480"/>
      <c r="AD204" s="410"/>
      <c r="AE204" s="410"/>
      <c r="AG204" s="480"/>
      <c r="AH204" s="410"/>
      <c r="AI204" s="410"/>
      <c r="AK204" s="480"/>
      <c r="AL204" s="410"/>
      <c r="AM204" s="410"/>
      <c r="AO204" s="480"/>
      <c r="AP204" s="410"/>
      <c r="AQ204" s="410"/>
      <c r="AS204" s="480"/>
      <c r="AT204" s="410"/>
      <c r="AU204" s="410"/>
      <c r="AW204" s="480"/>
      <c r="AX204" s="410"/>
      <c r="AY204" s="410"/>
      <c r="BA204" s="480"/>
      <c r="BB204" s="410"/>
      <c r="BC204" s="410"/>
      <c r="BE204" s="480"/>
      <c r="BF204" s="410"/>
      <c r="BG204" s="410"/>
      <c r="BI204" s="480"/>
      <c r="BJ204" s="410"/>
      <c r="BK204" s="410"/>
      <c r="BM204" s="480"/>
      <c r="BN204" s="410"/>
      <c r="BO204" s="410"/>
      <c r="BQ204" s="480"/>
      <c r="BR204" s="410"/>
      <c r="BS204" s="410"/>
      <c r="BU204" s="480"/>
      <c r="BV204" s="483"/>
      <c r="BW204" s="484"/>
      <c r="BX204" s="485"/>
      <c r="BY204" s="486"/>
    </row>
    <row r="205" spans="1:77">
      <c r="B205" s="422"/>
      <c r="C205" s="422"/>
      <c r="E205" s="74"/>
      <c r="F205" s="422"/>
      <c r="G205" s="422"/>
      <c r="I205" s="74"/>
      <c r="J205" s="422"/>
      <c r="K205" s="422"/>
      <c r="M205" s="74"/>
      <c r="N205" s="422"/>
      <c r="O205" s="422"/>
      <c r="Q205" s="74"/>
      <c r="R205" s="422"/>
      <c r="S205" s="422"/>
      <c r="U205" s="74"/>
      <c r="V205" s="422"/>
      <c r="W205" s="422"/>
      <c r="Y205" s="74"/>
      <c r="Z205" s="422"/>
      <c r="AA205" s="422"/>
      <c r="AC205" s="481"/>
      <c r="AD205" s="422"/>
      <c r="AE205" s="422"/>
      <c r="AG205" s="481"/>
      <c r="AH205" s="422"/>
      <c r="AI205" s="422"/>
      <c r="AK205" s="481"/>
      <c r="AL205" s="422"/>
      <c r="AM205" s="422"/>
      <c r="AO205" s="481"/>
      <c r="AP205" s="422"/>
      <c r="AQ205" s="422"/>
      <c r="AS205" s="481"/>
      <c r="AT205" s="422"/>
      <c r="AU205" s="422"/>
      <c r="AW205" s="481"/>
      <c r="AX205" s="422"/>
      <c r="AY205" s="422"/>
      <c r="BA205" s="481"/>
      <c r="BB205" s="422"/>
      <c r="BC205" s="422"/>
      <c r="BE205" s="481"/>
      <c r="BF205" s="422"/>
      <c r="BG205" s="422"/>
      <c r="BI205" s="481"/>
      <c r="BJ205" s="422"/>
      <c r="BK205" s="422"/>
      <c r="BM205" s="481"/>
      <c r="BN205" s="422"/>
      <c r="BO205" s="422"/>
      <c r="BQ205" s="481"/>
      <c r="BR205" s="422"/>
      <c r="BS205" s="422"/>
      <c r="BU205" s="481"/>
      <c r="BV205" s="487"/>
      <c r="BW205" s="488"/>
      <c r="BY205" s="489"/>
    </row>
    <row r="206" spans="1:77">
      <c r="B206" s="422"/>
      <c r="C206" s="422"/>
      <c r="E206" s="74"/>
      <c r="F206" s="422"/>
      <c r="G206" s="422"/>
      <c r="I206" s="74"/>
      <c r="J206" s="422"/>
      <c r="K206" s="422"/>
      <c r="M206" s="74"/>
      <c r="N206" s="422"/>
      <c r="O206" s="422"/>
      <c r="Q206" s="74"/>
      <c r="R206" s="422"/>
      <c r="S206" s="422"/>
      <c r="U206" s="74"/>
      <c r="V206" s="422"/>
      <c r="W206" s="422"/>
      <c r="Y206" s="74"/>
      <c r="Z206" s="422"/>
      <c r="AA206" s="422"/>
      <c r="AC206" s="481"/>
      <c r="AD206" s="422"/>
      <c r="AE206" s="422"/>
      <c r="AG206" s="481"/>
      <c r="AH206" s="422"/>
      <c r="AI206" s="422"/>
      <c r="AK206" s="481"/>
      <c r="AL206" s="422"/>
      <c r="AM206" s="422"/>
      <c r="AO206" s="481"/>
      <c r="AP206" s="422"/>
      <c r="AQ206" s="422"/>
      <c r="AS206" s="481"/>
      <c r="AT206" s="422"/>
      <c r="AU206" s="422"/>
      <c r="AW206" s="481"/>
      <c r="AX206" s="422"/>
      <c r="AY206" s="422"/>
      <c r="BA206" s="481"/>
      <c r="BB206" s="422"/>
      <c r="BC206" s="422"/>
      <c r="BE206" s="481"/>
      <c r="BF206" s="422"/>
      <c r="BG206" s="422"/>
      <c r="BI206" s="481"/>
      <c r="BJ206" s="422"/>
      <c r="BK206" s="422"/>
      <c r="BM206" s="481"/>
      <c r="BN206" s="422"/>
      <c r="BO206" s="422"/>
      <c r="BQ206" s="481"/>
      <c r="BR206" s="422"/>
      <c r="BS206" s="422"/>
      <c r="BU206" s="481"/>
      <c r="BV206" s="487"/>
      <c r="BW206" s="488"/>
      <c r="BY206" s="489"/>
    </row>
    <row r="207" spans="1:77" ht="15.75">
      <c r="A207" s="437" t="s">
        <v>738</v>
      </c>
      <c r="B207" s="422"/>
      <c r="C207" s="422"/>
      <c r="E207" s="74"/>
      <c r="F207" s="422"/>
      <c r="G207" s="422"/>
      <c r="I207" s="74"/>
      <c r="J207" s="422"/>
      <c r="K207" s="422"/>
      <c r="M207" s="74"/>
      <c r="N207" s="422"/>
      <c r="O207" s="422"/>
      <c r="Q207" s="74"/>
      <c r="R207" s="422"/>
      <c r="S207" s="422"/>
      <c r="U207" s="74"/>
      <c r="V207" s="422"/>
      <c r="W207" s="422"/>
      <c r="Y207" s="74"/>
      <c r="Z207" s="422"/>
      <c r="AA207" s="422"/>
      <c r="AC207" s="481"/>
      <c r="AD207" s="422"/>
      <c r="AE207" s="422"/>
      <c r="AG207" s="481"/>
      <c r="AH207" s="422"/>
      <c r="AI207" s="422"/>
      <c r="AK207" s="481"/>
      <c r="AL207" s="422"/>
      <c r="AM207" s="422"/>
      <c r="AO207" s="481"/>
      <c r="AP207" s="422"/>
      <c r="AQ207" s="422"/>
      <c r="AS207" s="481"/>
      <c r="AT207" s="422"/>
      <c r="AU207" s="422"/>
      <c r="AW207" s="481"/>
      <c r="AX207" s="422"/>
      <c r="AY207" s="422"/>
      <c r="BA207" s="481"/>
      <c r="BB207" s="422"/>
      <c r="BC207" s="422"/>
      <c r="BE207" s="481"/>
      <c r="BF207" s="422"/>
      <c r="BG207" s="422"/>
      <c r="BI207" s="481"/>
      <c r="BJ207" s="422"/>
      <c r="BK207" s="422"/>
      <c r="BM207" s="481"/>
      <c r="BN207" s="422"/>
      <c r="BO207" s="422"/>
      <c r="BQ207" s="481"/>
      <c r="BR207" s="422"/>
      <c r="BS207" s="422"/>
      <c r="BU207" s="481"/>
      <c r="BV207" s="487"/>
      <c r="BW207" s="488"/>
      <c r="BY207" s="489"/>
    </row>
    <row r="208" spans="1:77" ht="15.75">
      <c r="A208" s="438" t="s">
        <v>739</v>
      </c>
      <c r="B208" s="422"/>
      <c r="C208" s="422"/>
      <c r="E208" s="74"/>
      <c r="F208" s="422"/>
      <c r="G208" s="422"/>
      <c r="I208" s="74"/>
      <c r="J208" s="422"/>
      <c r="K208" s="422"/>
      <c r="M208" s="74"/>
      <c r="N208" s="422"/>
      <c r="O208" s="422"/>
      <c r="Q208" s="74"/>
      <c r="R208" s="422"/>
      <c r="S208" s="422"/>
      <c r="U208" s="74"/>
      <c r="V208" s="422"/>
      <c r="W208" s="422"/>
      <c r="Y208" s="74"/>
      <c r="Z208" s="422"/>
      <c r="AA208" s="422"/>
      <c r="AC208" s="481"/>
      <c r="AD208" s="422"/>
      <c r="AE208" s="422"/>
      <c r="AG208" s="481"/>
      <c r="AH208" s="422"/>
      <c r="AI208" s="422"/>
      <c r="AK208" s="481"/>
      <c r="AL208" s="422"/>
      <c r="AM208" s="422"/>
      <c r="AO208" s="481"/>
      <c r="AP208" s="422"/>
      <c r="AQ208" s="422"/>
      <c r="AS208" s="481"/>
      <c r="AT208" s="422"/>
      <c r="AU208" s="422"/>
      <c r="AW208" s="481"/>
      <c r="AX208" s="422"/>
      <c r="AY208" s="422"/>
      <c r="BA208" s="481"/>
      <c r="BB208" s="422"/>
      <c r="BC208" s="422"/>
      <c r="BE208" s="481"/>
      <c r="BF208" s="422"/>
      <c r="BG208" s="422"/>
      <c r="BI208" s="481"/>
      <c r="BJ208" s="422"/>
      <c r="BK208" s="422"/>
      <c r="BM208" s="481"/>
      <c r="BN208" s="422"/>
      <c r="BO208" s="422"/>
      <c r="BQ208" s="481"/>
      <c r="BR208" s="422"/>
      <c r="BS208" s="422"/>
      <c r="BU208" s="481"/>
      <c r="BV208" s="487"/>
      <c r="BW208" s="488"/>
      <c r="BY208" s="489"/>
    </row>
    <row r="209" spans="1:77" ht="15.75">
      <c r="A209" s="438" t="s">
        <v>740</v>
      </c>
      <c r="B209" s="422"/>
      <c r="C209" s="422"/>
      <c r="E209" s="74"/>
      <c r="F209" s="422"/>
      <c r="G209" s="422"/>
      <c r="I209" s="74"/>
      <c r="J209" s="422"/>
      <c r="K209" s="422"/>
      <c r="M209" s="74"/>
      <c r="N209" s="422"/>
      <c r="O209" s="422"/>
      <c r="Q209" s="74"/>
      <c r="R209" s="422"/>
      <c r="S209" s="422"/>
      <c r="U209" s="74"/>
      <c r="V209" s="422"/>
      <c r="W209" s="422"/>
      <c r="Y209" s="74"/>
      <c r="Z209" s="422"/>
      <c r="AA209" s="422"/>
      <c r="AC209" s="481"/>
      <c r="AD209" s="422"/>
      <c r="AE209" s="422"/>
      <c r="AG209" s="481"/>
      <c r="AH209" s="422"/>
      <c r="AI209" s="422"/>
      <c r="AK209" s="481"/>
      <c r="AL209" s="422"/>
      <c r="AM209" s="422"/>
      <c r="AO209" s="481"/>
      <c r="AP209" s="422"/>
      <c r="AQ209" s="422"/>
      <c r="AS209" s="481"/>
      <c r="AT209" s="422"/>
      <c r="AU209" s="422"/>
      <c r="AW209" s="481"/>
      <c r="AX209" s="422"/>
      <c r="AY209" s="422"/>
      <c r="BA209" s="481"/>
      <c r="BB209" s="422"/>
      <c r="BC209" s="422"/>
      <c r="BE209" s="481"/>
      <c r="BF209" s="422"/>
      <c r="BG209" s="422"/>
      <c r="BI209" s="481"/>
      <c r="BJ209" s="422"/>
      <c r="BK209" s="422"/>
      <c r="BM209" s="481"/>
      <c r="BN209" s="422"/>
      <c r="BO209" s="422"/>
      <c r="BQ209" s="481"/>
      <c r="BR209" s="422"/>
      <c r="BS209" s="422"/>
      <c r="BU209" s="481"/>
      <c r="BV209" s="487"/>
      <c r="BW209" s="488"/>
      <c r="BY209" s="489"/>
    </row>
    <row r="210" spans="1:77">
      <c r="A210" s="439" t="s">
        <v>741</v>
      </c>
      <c r="B210" s="422"/>
      <c r="C210" s="422"/>
      <c r="E210" s="74"/>
      <c r="F210" s="422"/>
      <c r="G210" s="422"/>
      <c r="I210" s="74"/>
      <c r="J210" s="422"/>
      <c r="K210" s="422"/>
      <c r="M210" s="74"/>
      <c r="N210" s="422"/>
      <c r="O210" s="422"/>
      <c r="Q210" s="74"/>
      <c r="R210" s="422"/>
      <c r="S210" s="422"/>
      <c r="U210" s="74"/>
      <c r="V210" s="422"/>
      <c r="W210" s="422"/>
      <c r="Y210" s="74"/>
      <c r="Z210" s="422"/>
      <c r="AA210" s="422"/>
      <c r="AC210" s="481"/>
      <c r="AD210" s="422"/>
      <c r="AE210" s="422"/>
      <c r="AG210" s="481"/>
      <c r="AH210" s="422"/>
      <c r="AI210" s="422"/>
      <c r="AK210" s="481"/>
      <c r="AL210" s="422"/>
      <c r="AM210" s="422"/>
      <c r="AO210" s="481"/>
      <c r="AP210" s="422"/>
      <c r="AQ210" s="422"/>
      <c r="AS210" s="481"/>
      <c r="AT210" s="422"/>
      <c r="AU210" s="422"/>
      <c r="AW210" s="481"/>
      <c r="AX210" s="422"/>
      <c r="AY210" s="422"/>
      <c r="BA210" s="481"/>
      <c r="BB210" s="422"/>
      <c r="BC210" s="422"/>
      <c r="BE210" s="481"/>
      <c r="BF210" s="422"/>
      <c r="BG210" s="422"/>
      <c r="BI210" s="481"/>
      <c r="BJ210" s="422"/>
      <c r="BK210" s="422"/>
      <c r="BM210" s="481"/>
      <c r="BN210" s="422"/>
      <c r="BO210" s="422"/>
      <c r="BQ210" s="481"/>
      <c r="BR210" s="422"/>
      <c r="BS210" s="422"/>
      <c r="BU210" s="481"/>
      <c r="BV210" s="487"/>
      <c r="BW210" s="488"/>
      <c r="BY210" s="489"/>
    </row>
    <row r="211" spans="1:77" ht="15.75">
      <c r="A211" s="440"/>
      <c r="B211" s="422"/>
      <c r="C211" s="422"/>
      <c r="E211" s="74"/>
      <c r="F211" s="422"/>
      <c r="G211" s="422"/>
      <c r="I211" s="74"/>
      <c r="J211" s="422"/>
      <c r="K211" s="422"/>
      <c r="M211" s="74"/>
      <c r="N211" s="422"/>
      <c r="O211" s="422"/>
      <c r="Q211" s="74"/>
      <c r="R211" s="422"/>
      <c r="S211" s="422"/>
      <c r="U211" s="74"/>
      <c r="V211" s="422"/>
      <c r="W211" s="422"/>
      <c r="Y211" s="74"/>
      <c r="Z211" s="422"/>
      <c r="AA211" s="422"/>
      <c r="AC211" s="481"/>
      <c r="AD211" s="422"/>
      <c r="AE211" s="422"/>
      <c r="AG211" s="481"/>
      <c r="AH211" s="422"/>
      <c r="AI211" s="422"/>
      <c r="AK211" s="481"/>
      <c r="AL211" s="422"/>
      <c r="AM211" s="422"/>
      <c r="AO211" s="481"/>
      <c r="AP211" s="422"/>
      <c r="AQ211" s="422"/>
      <c r="AS211" s="481"/>
      <c r="AT211" s="422"/>
      <c r="AU211" s="422"/>
      <c r="AW211" s="481"/>
      <c r="AX211" s="422"/>
      <c r="AY211" s="422"/>
      <c r="BA211" s="481"/>
      <c r="BB211" s="422"/>
      <c r="BC211" s="422"/>
      <c r="BE211" s="481"/>
      <c r="BF211" s="422"/>
      <c r="BG211" s="422"/>
      <c r="BI211" s="481"/>
      <c r="BJ211" s="422"/>
      <c r="BK211" s="422"/>
      <c r="BM211" s="481"/>
      <c r="BN211" s="422"/>
      <c r="BO211" s="422"/>
      <c r="BQ211" s="481"/>
      <c r="BR211" s="422"/>
      <c r="BS211" s="422"/>
      <c r="BU211" s="481"/>
      <c r="BV211" s="487"/>
      <c r="BW211" s="488"/>
      <c r="BY211" s="489"/>
    </row>
    <row r="212" spans="1:77">
      <c r="A212" s="441" t="s">
        <v>737</v>
      </c>
      <c r="B212" s="422"/>
      <c r="C212" s="422"/>
      <c r="E212" s="74"/>
      <c r="F212" s="422"/>
      <c r="G212" s="422"/>
      <c r="I212" s="74"/>
      <c r="J212" s="422"/>
      <c r="K212" s="422"/>
      <c r="M212" s="74"/>
      <c r="N212" s="422"/>
      <c r="O212" s="422"/>
      <c r="Q212" s="74"/>
      <c r="R212" s="422"/>
      <c r="S212" s="422"/>
      <c r="U212" s="74"/>
      <c r="V212" s="422"/>
      <c r="W212" s="422"/>
      <c r="Y212" s="74"/>
      <c r="Z212" s="422"/>
      <c r="AA212" s="422"/>
      <c r="AC212" s="481"/>
      <c r="AD212" s="422"/>
      <c r="AE212" s="422"/>
      <c r="AG212" s="481"/>
      <c r="AH212" s="422"/>
      <c r="AI212" s="422"/>
      <c r="AK212" s="481"/>
      <c r="AL212" s="422"/>
      <c r="AM212" s="422"/>
      <c r="AO212" s="481"/>
      <c r="AP212" s="422"/>
      <c r="AQ212" s="422"/>
      <c r="AS212" s="481"/>
      <c r="AT212" s="422"/>
      <c r="AU212" s="422"/>
      <c r="AW212" s="481"/>
      <c r="AX212" s="422"/>
      <c r="AY212" s="422"/>
      <c r="BA212" s="481"/>
      <c r="BB212" s="422"/>
      <c r="BC212" s="422"/>
      <c r="BE212" s="481"/>
      <c r="BF212" s="422"/>
      <c r="BG212" s="422"/>
      <c r="BI212" s="481"/>
      <c r="BJ212" s="422"/>
      <c r="BK212" s="422"/>
      <c r="BM212" s="481"/>
      <c r="BN212" s="422"/>
      <c r="BO212" s="422"/>
      <c r="BQ212" s="481"/>
      <c r="BR212" s="422"/>
      <c r="BS212" s="422"/>
      <c r="BU212" s="481"/>
      <c r="BV212" s="487"/>
      <c r="BW212" s="488"/>
      <c r="BY212" s="489"/>
    </row>
    <row r="213" spans="1:77">
      <c r="A213" s="441" t="s">
        <v>658</v>
      </c>
      <c r="E213" s="74"/>
      <c r="I213" s="74"/>
      <c r="M213" s="74"/>
      <c r="Q213" s="74"/>
      <c r="U213" s="74"/>
      <c r="Y213" s="74"/>
      <c r="AC213" s="481"/>
      <c r="AG213" s="481"/>
      <c r="AK213" s="481"/>
      <c r="AO213" s="481"/>
      <c r="AS213" s="481"/>
      <c r="AW213" s="481"/>
      <c r="BA213" s="481"/>
      <c r="BE213" s="481"/>
      <c r="BI213" s="481"/>
      <c r="BM213" s="481"/>
      <c r="BQ213" s="481"/>
      <c r="BU213" s="481"/>
      <c r="BY213" s="489"/>
    </row>
    <row r="214" spans="1:77">
      <c r="E214" s="74"/>
      <c r="I214" s="74"/>
      <c r="M214" s="74"/>
      <c r="Q214" s="74"/>
      <c r="U214" s="74"/>
      <c r="Y214" s="74"/>
      <c r="AC214" s="481"/>
      <c r="AG214" s="481"/>
      <c r="AK214" s="481"/>
      <c r="AO214" s="481"/>
      <c r="AS214" s="481"/>
      <c r="AW214" s="481"/>
      <c r="BA214" s="481"/>
      <c r="BE214" s="481"/>
      <c r="BI214" s="481"/>
      <c r="BM214" s="481"/>
      <c r="BQ214" s="481"/>
      <c r="BU214" s="481"/>
      <c r="BY214" s="489"/>
    </row>
    <row r="215" spans="1:77">
      <c r="E215" s="74"/>
      <c r="I215" s="74"/>
      <c r="M215" s="74"/>
      <c r="Q215" s="74"/>
      <c r="U215" s="74"/>
      <c r="Y215" s="74"/>
      <c r="AC215" s="481"/>
      <c r="AG215" s="481"/>
      <c r="AK215" s="481"/>
      <c r="AO215" s="481"/>
      <c r="AS215" s="481"/>
      <c r="AW215" s="481"/>
      <c r="BA215" s="481"/>
      <c r="BE215" s="481"/>
      <c r="BI215" s="481"/>
      <c r="BM215" s="481"/>
      <c r="BQ215" s="481"/>
      <c r="BU215" s="481"/>
      <c r="BY215" s="489"/>
    </row>
    <row r="216" spans="1:77">
      <c r="E216" s="74"/>
      <c r="I216" s="74"/>
      <c r="M216" s="74"/>
      <c r="Q216" s="74"/>
      <c r="U216" s="74"/>
      <c r="Y216" s="74"/>
      <c r="AC216" s="481"/>
      <c r="AG216" s="481"/>
      <c r="AK216" s="481"/>
      <c r="AO216" s="481"/>
      <c r="AS216" s="481"/>
      <c r="AW216" s="481"/>
      <c r="BA216" s="481"/>
      <c r="BE216" s="481"/>
      <c r="BI216" s="481"/>
      <c r="BM216" s="481"/>
      <c r="BQ216" s="481"/>
      <c r="BU216" s="481"/>
      <c r="BY216" s="489"/>
    </row>
    <row r="217" spans="1:77">
      <c r="E217" s="74"/>
      <c r="I217" s="74"/>
      <c r="M217" s="74"/>
      <c r="Q217" s="74"/>
      <c r="U217" s="74"/>
      <c r="Y217" s="74"/>
      <c r="AC217" s="481"/>
      <c r="AG217" s="481"/>
      <c r="AK217" s="481"/>
      <c r="AO217" s="481"/>
      <c r="AS217" s="481"/>
      <c r="AW217" s="481"/>
      <c r="BA217" s="481"/>
      <c r="BE217" s="481"/>
      <c r="BI217" s="481"/>
      <c r="BM217" s="481"/>
      <c r="BQ217" s="481"/>
      <c r="BU217" s="481"/>
      <c r="BY217" s="489"/>
    </row>
    <row r="218" spans="1:77">
      <c r="E218" s="74"/>
      <c r="I218" s="74"/>
      <c r="M218" s="74"/>
      <c r="Q218" s="74"/>
      <c r="U218" s="74"/>
      <c r="Y218" s="74"/>
      <c r="AC218" s="481"/>
      <c r="AG218" s="481"/>
      <c r="AK218" s="481"/>
      <c r="AO218" s="481"/>
      <c r="AS218" s="481"/>
      <c r="AW218" s="481"/>
      <c r="BA218" s="481"/>
      <c r="BE218" s="481"/>
      <c r="BI218" s="481"/>
      <c r="BM218" s="481"/>
      <c r="BQ218" s="481"/>
      <c r="BU218" s="481"/>
      <c r="BY218" s="489"/>
    </row>
    <row r="219" spans="1:77">
      <c r="E219" s="74"/>
      <c r="I219" s="74"/>
      <c r="M219" s="74"/>
      <c r="Q219" s="74"/>
      <c r="U219" s="74"/>
      <c r="Y219" s="74"/>
      <c r="AC219" s="481"/>
      <c r="AG219" s="481"/>
      <c r="AK219" s="481"/>
      <c r="AO219" s="481"/>
      <c r="AS219" s="481"/>
      <c r="AW219" s="481"/>
      <c r="BA219" s="481"/>
      <c r="BE219" s="481"/>
      <c r="BI219" s="481"/>
      <c r="BM219" s="481"/>
      <c r="BQ219" s="481"/>
      <c r="BU219" s="481"/>
      <c r="BY219" s="489"/>
    </row>
    <row r="220" spans="1:77">
      <c r="E220" s="74"/>
      <c r="I220" s="74"/>
      <c r="M220" s="74"/>
      <c r="Q220" s="74"/>
      <c r="U220" s="74"/>
      <c r="Y220" s="74"/>
      <c r="AC220" s="481"/>
      <c r="AG220" s="481"/>
      <c r="AK220" s="481"/>
      <c r="AO220" s="481"/>
      <c r="AS220" s="481"/>
      <c r="AW220" s="481"/>
      <c r="BA220" s="481"/>
      <c r="BE220" s="481"/>
      <c r="BI220" s="481"/>
      <c r="BM220" s="481"/>
      <c r="BQ220" s="481"/>
      <c r="BU220" s="481"/>
      <c r="BY220" s="489"/>
    </row>
    <row r="221" spans="1:77">
      <c r="E221" s="74"/>
      <c r="I221" s="74"/>
      <c r="M221" s="74"/>
      <c r="Q221" s="74"/>
      <c r="U221" s="74"/>
      <c r="Y221" s="74"/>
      <c r="AC221" s="481"/>
      <c r="AG221" s="481"/>
      <c r="AK221" s="481"/>
      <c r="AO221" s="481"/>
      <c r="AS221" s="481"/>
      <c r="AW221" s="481"/>
      <c r="BA221" s="481"/>
      <c r="BE221" s="481"/>
      <c r="BI221" s="481"/>
      <c r="BM221" s="481"/>
      <c r="BQ221" s="481"/>
      <c r="BU221" s="481"/>
      <c r="BY221" s="489"/>
    </row>
    <row r="222" spans="1:77">
      <c r="E222" s="74"/>
      <c r="I222" s="74"/>
      <c r="M222" s="74"/>
      <c r="Q222" s="74"/>
      <c r="U222" s="74"/>
      <c r="Y222" s="74"/>
      <c r="AC222" s="481"/>
      <c r="AG222" s="481"/>
      <c r="AK222" s="481"/>
      <c r="AO222" s="481"/>
      <c r="AS222" s="481"/>
      <c r="AW222" s="481"/>
      <c r="BA222" s="481"/>
      <c r="BE222" s="481"/>
      <c r="BI222" s="481"/>
      <c r="BM222" s="481"/>
      <c r="BQ222" s="481"/>
      <c r="BU222" s="481"/>
      <c r="BY222" s="489"/>
    </row>
    <row r="223" spans="1:77">
      <c r="E223" s="74"/>
      <c r="I223" s="74"/>
      <c r="M223" s="74"/>
      <c r="Q223" s="74"/>
      <c r="U223" s="74"/>
      <c r="Y223" s="74"/>
      <c r="AC223" s="481"/>
      <c r="AG223" s="481"/>
      <c r="AK223" s="481"/>
      <c r="AO223" s="481"/>
      <c r="AS223" s="481"/>
      <c r="AW223" s="481"/>
      <c r="BA223" s="481"/>
      <c r="BE223" s="481"/>
      <c r="BI223" s="481"/>
      <c r="BM223" s="481"/>
      <c r="BQ223" s="481"/>
      <c r="BU223" s="481"/>
      <c r="BY223" s="489"/>
    </row>
    <row r="224" spans="1:77">
      <c r="E224" s="74"/>
      <c r="I224" s="74"/>
      <c r="M224" s="74"/>
      <c r="Q224" s="74"/>
      <c r="U224" s="74"/>
      <c r="Y224" s="74"/>
      <c r="AC224" s="481"/>
      <c r="AG224" s="481"/>
      <c r="AK224" s="481"/>
      <c r="AO224" s="481"/>
      <c r="AS224" s="481"/>
      <c r="AW224" s="481"/>
      <c r="BA224" s="481"/>
      <c r="BE224" s="481"/>
      <c r="BI224" s="481"/>
      <c r="BM224" s="481"/>
      <c r="BQ224" s="481"/>
      <c r="BU224" s="481"/>
      <c r="BY224" s="489"/>
    </row>
    <row r="225" spans="5:77">
      <c r="E225" s="74"/>
      <c r="I225" s="74"/>
      <c r="M225" s="74"/>
      <c r="Q225" s="74"/>
      <c r="U225" s="74"/>
      <c r="Y225" s="74"/>
      <c r="AC225" s="481"/>
      <c r="AG225" s="481"/>
      <c r="AK225" s="481"/>
      <c r="AO225" s="481"/>
      <c r="AS225" s="481"/>
      <c r="AW225" s="481"/>
      <c r="BA225" s="481"/>
      <c r="BE225" s="481"/>
      <c r="BI225" s="481"/>
      <c r="BM225" s="481"/>
      <c r="BQ225" s="481"/>
      <c r="BU225" s="481"/>
      <c r="BY225" s="489"/>
    </row>
    <row r="226" spans="5:77">
      <c r="E226" s="74"/>
      <c r="I226" s="74"/>
      <c r="M226" s="74"/>
      <c r="Q226" s="74"/>
      <c r="U226" s="74"/>
      <c r="Y226" s="74"/>
      <c r="AC226" s="481"/>
      <c r="AG226" s="481"/>
      <c r="AK226" s="481"/>
      <c r="AO226" s="481"/>
      <c r="AS226" s="481"/>
      <c r="AW226" s="481"/>
      <c r="BA226" s="481"/>
      <c r="BE226" s="481"/>
      <c r="BI226" s="481"/>
      <c r="BM226" s="481"/>
      <c r="BQ226" s="481"/>
      <c r="BU226" s="481"/>
      <c r="BY226" s="489"/>
    </row>
    <row r="227" spans="5:77">
      <c r="E227" s="74"/>
      <c r="I227" s="74"/>
      <c r="M227" s="74"/>
      <c r="Q227" s="74"/>
      <c r="U227" s="74"/>
      <c r="Y227" s="74"/>
      <c r="AC227" s="481"/>
      <c r="AG227" s="481"/>
      <c r="AK227" s="481"/>
      <c r="AO227" s="481"/>
      <c r="AS227" s="481"/>
      <c r="AW227" s="481"/>
      <c r="BA227" s="481"/>
      <c r="BE227" s="481"/>
      <c r="BI227" s="481"/>
      <c r="BM227" s="481"/>
      <c r="BQ227" s="481"/>
      <c r="BU227" s="481"/>
      <c r="BY227" s="489"/>
    </row>
    <row r="228" spans="5:77">
      <c r="E228" s="74"/>
      <c r="I228" s="74"/>
      <c r="M228" s="74"/>
      <c r="Q228" s="74"/>
      <c r="U228" s="74"/>
      <c r="Y228" s="74"/>
      <c r="AC228" s="481"/>
      <c r="AG228" s="481"/>
      <c r="AK228" s="481"/>
      <c r="AO228" s="481"/>
      <c r="AS228" s="481"/>
      <c r="AW228" s="481"/>
      <c r="BA228" s="481"/>
      <c r="BE228" s="481"/>
      <c r="BI228" s="481"/>
      <c r="BM228" s="481"/>
      <c r="BQ228" s="481"/>
      <c r="BU228" s="481"/>
      <c r="BY228" s="489"/>
    </row>
    <row r="229" spans="5:77">
      <c r="E229" s="74"/>
      <c r="I229" s="74"/>
      <c r="M229" s="74"/>
      <c r="Q229" s="74"/>
      <c r="U229" s="74"/>
      <c r="Y229" s="74"/>
      <c r="AC229" s="481"/>
      <c r="AG229" s="481"/>
      <c r="AK229" s="481"/>
      <c r="AO229" s="481"/>
      <c r="AS229" s="481"/>
      <c r="AW229" s="481"/>
      <c r="BA229" s="481"/>
      <c r="BE229" s="481"/>
      <c r="BI229" s="481"/>
      <c r="BM229" s="481"/>
      <c r="BQ229" s="481"/>
      <c r="BU229" s="481"/>
      <c r="BY229" s="489"/>
    </row>
    <row r="230" spans="5:77">
      <c r="E230" s="74"/>
      <c r="I230" s="74"/>
      <c r="M230" s="74"/>
      <c r="Q230" s="74"/>
      <c r="U230" s="74"/>
      <c r="Y230" s="74"/>
      <c r="AC230" s="481"/>
      <c r="AG230" s="481"/>
      <c r="AK230" s="481"/>
      <c r="AO230" s="481"/>
      <c r="AS230" s="481"/>
      <c r="AW230" s="481"/>
      <c r="BA230" s="481"/>
      <c r="BE230" s="481"/>
      <c r="BI230" s="481"/>
      <c r="BM230" s="481"/>
      <c r="BQ230" s="481"/>
      <c r="BU230" s="481"/>
      <c r="BY230" s="489"/>
    </row>
    <row r="231" spans="5:77">
      <c r="E231" s="74"/>
      <c r="I231" s="74"/>
      <c r="M231" s="74"/>
      <c r="Q231" s="74"/>
      <c r="U231" s="74"/>
      <c r="Y231" s="74"/>
      <c r="AC231" s="481"/>
      <c r="AG231" s="481"/>
      <c r="AK231" s="481"/>
      <c r="AO231" s="481"/>
      <c r="AS231" s="481"/>
      <c r="AW231" s="481"/>
      <c r="BA231" s="481"/>
      <c r="BE231" s="481"/>
      <c r="BI231" s="481"/>
      <c r="BM231" s="481"/>
      <c r="BQ231" s="481"/>
      <c r="BU231" s="481"/>
      <c r="BY231" s="489"/>
    </row>
    <row r="232" spans="5:77">
      <c r="E232" s="74"/>
      <c r="I232" s="74"/>
      <c r="M232" s="74"/>
      <c r="Q232" s="74"/>
      <c r="U232" s="74"/>
      <c r="Y232" s="74"/>
      <c r="AC232" s="481"/>
      <c r="AG232" s="481"/>
      <c r="AK232" s="481"/>
      <c r="AO232" s="481"/>
      <c r="AS232" s="481"/>
      <c r="AW232" s="481"/>
      <c r="BA232" s="481"/>
      <c r="BE232" s="481"/>
      <c r="BI232" s="481"/>
      <c r="BM232" s="481"/>
      <c r="BQ232" s="481"/>
      <c r="BU232" s="481"/>
      <c r="BY232" s="489"/>
    </row>
    <row r="233" spans="5:77">
      <c r="E233" s="74"/>
      <c r="I233" s="74"/>
      <c r="M233" s="74"/>
      <c r="Q233" s="74"/>
      <c r="U233" s="74"/>
      <c r="Y233" s="74"/>
      <c r="AC233" s="481"/>
      <c r="AG233" s="481"/>
      <c r="AK233" s="481"/>
      <c r="AO233" s="481"/>
      <c r="AS233" s="481"/>
      <c r="AW233" s="481"/>
      <c r="BA233" s="481"/>
      <c r="BE233" s="481"/>
      <c r="BI233" s="481"/>
      <c r="BM233" s="481"/>
      <c r="BQ233" s="481"/>
      <c r="BU233" s="481"/>
      <c r="BY233" s="489"/>
    </row>
    <row r="234" spans="5:77">
      <c r="E234" s="74"/>
      <c r="I234" s="74"/>
      <c r="M234" s="74"/>
      <c r="Q234" s="74"/>
      <c r="U234" s="74"/>
      <c r="Y234" s="74"/>
      <c r="AC234" s="481"/>
      <c r="AG234" s="481"/>
      <c r="AK234" s="481"/>
      <c r="AO234" s="481"/>
      <c r="AS234" s="481"/>
      <c r="AW234" s="481"/>
      <c r="BA234" s="481"/>
      <c r="BE234" s="481"/>
      <c r="BI234" s="481"/>
      <c r="BM234" s="481"/>
      <c r="BQ234" s="481"/>
      <c r="BU234" s="481"/>
      <c r="BY234" s="489"/>
    </row>
    <row r="235" spans="5:77">
      <c r="E235" s="74"/>
      <c r="I235" s="74"/>
      <c r="M235" s="74"/>
      <c r="Q235" s="74"/>
      <c r="U235" s="74"/>
      <c r="Y235" s="74"/>
      <c r="AC235" s="481"/>
      <c r="AG235" s="481"/>
      <c r="AK235" s="481"/>
      <c r="AO235" s="481"/>
      <c r="AS235" s="481"/>
      <c r="AW235" s="481"/>
      <c r="BA235" s="481"/>
      <c r="BE235" s="481"/>
      <c r="BI235" s="481"/>
      <c r="BM235" s="481"/>
      <c r="BQ235" s="481"/>
      <c r="BU235" s="481"/>
      <c r="BY235" s="489"/>
    </row>
    <row r="236" spans="5:77">
      <c r="E236" s="74"/>
      <c r="I236" s="74"/>
      <c r="M236" s="74"/>
      <c r="Q236" s="74"/>
      <c r="U236" s="74"/>
      <c r="Y236" s="74"/>
      <c r="AC236" s="481"/>
      <c r="AG236" s="481"/>
      <c r="AK236" s="481"/>
      <c r="AO236" s="481"/>
      <c r="AS236" s="481"/>
      <c r="AW236" s="481"/>
      <c r="BA236" s="481"/>
      <c r="BE236" s="481"/>
      <c r="BI236" s="481"/>
      <c r="BM236" s="481"/>
      <c r="BQ236" s="481"/>
      <c r="BU236" s="481"/>
      <c r="BY236" s="489"/>
    </row>
    <row r="237" spans="5:77">
      <c r="E237" s="74"/>
      <c r="I237" s="74"/>
      <c r="M237" s="74"/>
      <c r="Q237" s="74"/>
      <c r="U237" s="74"/>
      <c r="Y237" s="74"/>
      <c r="AC237" s="481"/>
      <c r="AG237" s="481"/>
      <c r="AK237" s="481"/>
      <c r="AO237" s="481"/>
      <c r="AS237" s="481"/>
      <c r="AW237" s="481"/>
      <c r="BA237" s="481"/>
      <c r="BE237" s="481"/>
      <c r="BI237" s="481"/>
      <c r="BM237" s="481"/>
      <c r="BQ237" s="481"/>
      <c r="BU237" s="481"/>
      <c r="BY237" s="489"/>
    </row>
    <row r="238" spans="5:77">
      <c r="E238" s="74"/>
      <c r="I238" s="74"/>
      <c r="M238" s="74"/>
      <c r="Q238" s="74"/>
      <c r="U238" s="74"/>
      <c r="Y238" s="74"/>
      <c r="AC238" s="481"/>
      <c r="AG238" s="481"/>
      <c r="AK238" s="481"/>
      <c r="AO238" s="481"/>
      <c r="AS238" s="481"/>
      <c r="AW238" s="481"/>
      <c r="BA238" s="481"/>
      <c r="BE238" s="481"/>
      <c r="BI238" s="481"/>
      <c r="BM238" s="481"/>
      <c r="BQ238" s="481"/>
      <c r="BU238" s="481"/>
      <c r="BY238" s="489"/>
    </row>
    <row r="239" spans="5:77">
      <c r="E239" s="74"/>
      <c r="I239" s="74"/>
      <c r="M239" s="74"/>
      <c r="Q239" s="74"/>
      <c r="U239" s="74"/>
      <c r="Y239" s="74"/>
      <c r="AC239" s="481"/>
      <c r="AG239" s="481"/>
      <c r="AK239" s="481"/>
      <c r="AO239" s="481"/>
      <c r="AS239" s="481"/>
      <c r="AW239" s="481"/>
      <c r="BA239" s="481"/>
      <c r="BE239" s="481"/>
      <c r="BI239" s="481"/>
      <c r="BM239" s="481"/>
      <c r="BQ239" s="481"/>
      <c r="BU239" s="481"/>
      <c r="BY239" s="489"/>
    </row>
    <row r="240" spans="5:77">
      <c r="E240" s="74"/>
      <c r="I240" s="74"/>
      <c r="M240" s="74"/>
      <c r="Q240" s="74"/>
      <c r="U240" s="74"/>
      <c r="Y240" s="74"/>
      <c r="AC240" s="481"/>
      <c r="AG240" s="481"/>
      <c r="AK240" s="481"/>
      <c r="AO240" s="481"/>
      <c r="AS240" s="481"/>
      <c r="AW240" s="481"/>
      <c r="BA240" s="481"/>
      <c r="BE240" s="481"/>
      <c r="BI240" s="481"/>
      <c r="BM240" s="481"/>
      <c r="BQ240" s="481"/>
      <c r="BU240" s="481"/>
      <c r="BY240" s="489"/>
    </row>
    <row r="241" spans="5:77">
      <c r="E241" s="74"/>
      <c r="I241" s="74"/>
      <c r="M241" s="74"/>
      <c r="Q241" s="74"/>
      <c r="U241" s="74"/>
      <c r="Y241" s="74"/>
      <c r="AC241" s="481"/>
      <c r="AG241" s="481"/>
      <c r="AK241" s="481"/>
      <c r="AO241" s="481"/>
      <c r="AS241" s="481"/>
      <c r="AW241" s="481"/>
      <c r="BA241" s="481"/>
      <c r="BE241" s="481"/>
      <c r="BI241" s="481"/>
      <c r="BM241" s="481"/>
      <c r="BQ241" s="481"/>
      <c r="BU241" s="481"/>
      <c r="BY241" s="489"/>
    </row>
    <row r="242" spans="5:77">
      <c r="E242" s="74"/>
      <c r="I242" s="74"/>
      <c r="M242" s="74"/>
      <c r="Q242" s="74"/>
      <c r="U242" s="74"/>
      <c r="Y242" s="74"/>
      <c r="AC242" s="481"/>
      <c r="AG242" s="481"/>
      <c r="AK242" s="481"/>
      <c r="AO242" s="481"/>
      <c r="AS242" s="481"/>
      <c r="AW242" s="481"/>
      <c r="BA242" s="481"/>
      <c r="BE242" s="481"/>
      <c r="BI242" s="481"/>
      <c r="BM242" s="481"/>
      <c r="BQ242" s="481"/>
      <c r="BU242" s="481"/>
      <c r="BY242" s="489"/>
    </row>
    <row r="243" spans="5:77">
      <c r="E243" s="74"/>
      <c r="I243" s="74"/>
      <c r="M243" s="74"/>
      <c r="Q243" s="74"/>
      <c r="U243" s="74"/>
      <c r="Y243" s="74"/>
      <c r="AC243" s="481"/>
      <c r="AG243" s="481"/>
      <c r="AK243" s="481"/>
      <c r="AO243" s="481"/>
      <c r="AS243" s="481"/>
      <c r="AW243" s="481"/>
      <c r="BA243" s="481"/>
      <c r="BE243" s="481"/>
      <c r="BI243" s="481"/>
      <c r="BM243" s="481"/>
      <c r="BQ243" s="481"/>
      <c r="BU243" s="481"/>
      <c r="BY243" s="489"/>
    </row>
    <row r="244" spans="5:77">
      <c r="E244" s="74"/>
      <c r="I244" s="74"/>
      <c r="M244" s="74"/>
      <c r="Q244" s="74"/>
      <c r="U244" s="74"/>
      <c r="Y244" s="74"/>
      <c r="AC244" s="481"/>
      <c r="AG244" s="481"/>
      <c r="AK244" s="481"/>
      <c r="AO244" s="481"/>
      <c r="AS244" s="481"/>
      <c r="AW244" s="481"/>
      <c r="BA244" s="481"/>
      <c r="BE244" s="481"/>
      <c r="BI244" s="481"/>
      <c r="BM244" s="481"/>
      <c r="BQ244" s="481"/>
      <c r="BU244" s="481"/>
      <c r="BY244" s="489"/>
    </row>
    <row r="245" spans="5:77">
      <c r="E245" s="74"/>
      <c r="I245" s="74"/>
      <c r="M245" s="74"/>
      <c r="Q245" s="74"/>
      <c r="U245" s="74"/>
      <c r="Y245" s="74"/>
      <c r="AC245" s="481"/>
      <c r="AG245" s="481"/>
      <c r="AK245" s="481"/>
      <c r="AO245" s="481"/>
      <c r="AS245" s="481"/>
      <c r="AW245" s="481"/>
      <c r="BA245" s="481"/>
      <c r="BE245" s="481"/>
      <c r="BI245" s="481"/>
      <c r="BM245" s="481"/>
      <c r="BQ245" s="481"/>
      <c r="BU245" s="481"/>
      <c r="BY245" s="489"/>
    </row>
    <row r="246" spans="5:77">
      <c r="E246" s="74"/>
      <c r="I246" s="74"/>
      <c r="M246" s="74"/>
      <c r="Q246" s="74"/>
      <c r="U246" s="74"/>
      <c r="Y246" s="74"/>
      <c r="AC246" s="481"/>
      <c r="AG246" s="481"/>
      <c r="AK246" s="481"/>
      <c r="AO246" s="481"/>
      <c r="AS246" s="481"/>
      <c r="AW246" s="481"/>
      <c r="BA246" s="481"/>
      <c r="BE246" s="481"/>
      <c r="BI246" s="481"/>
      <c r="BM246" s="481"/>
      <c r="BQ246" s="481"/>
      <c r="BU246" s="481"/>
      <c r="BY246" s="489"/>
    </row>
    <row r="247" spans="5:77">
      <c r="E247" s="74"/>
      <c r="I247" s="74"/>
      <c r="M247" s="74"/>
      <c r="Q247" s="74"/>
      <c r="U247" s="74"/>
      <c r="Y247" s="74"/>
      <c r="AC247" s="481"/>
      <c r="AG247" s="481"/>
      <c r="AK247" s="481"/>
      <c r="AO247" s="481"/>
      <c r="AS247" s="481"/>
      <c r="AW247" s="481"/>
      <c r="BA247" s="481"/>
      <c r="BE247" s="481"/>
      <c r="BI247" s="481"/>
      <c r="BM247" s="481"/>
      <c r="BQ247" s="481"/>
      <c r="BU247" s="481"/>
      <c r="BY247" s="489"/>
    </row>
    <row r="248" spans="5:77">
      <c r="E248" s="74"/>
      <c r="I248" s="74"/>
      <c r="M248" s="74"/>
      <c r="Q248" s="74"/>
      <c r="U248" s="74"/>
      <c r="Y248" s="74"/>
      <c r="AC248" s="481"/>
      <c r="AG248" s="481"/>
      <c r="AK248" s="481"/>
      <c r="AO248" s="481"/>
      <c r="AS248" s="481"/>
      <c r="AW248" s="481"/>
      <c r="BA248" s="481"/>
      <c r="BE248" s="481"/>
      <c r="BI248" s="481"/>
      <c r="BM248" s="481"/>
      <c r="BQ248" s="481"/>
      <c r="BU248" s="481"/>
      <c r="BY248" s="489"/>
    </row>
    <row r="249" spans="5:77">
      <c r="E249" s="74"/>
      <c r="I249" s="74"/>
      <c r="M249" s="74"/>
      <c r="Q249" s="74"/>
      <c r="U249" s="74"/>
      <c r="Y249" s="74"/>
      <c r="AC249" s="481"/>
      <c r="AG249" s="481"/>
      <c r="AK249" s="481"/>
      <c r="AO249" s="481"/>
      <c r="AS249" s="481"/>
      <c r="AW249" s="481"/>
      <c r="BA249" s="481"/>
      <c r="BE249" s="481"/>
      <c r="BI249" s="481"/>
      <c r="BM249" s="481"/>
      <c r="BQ249" s="481"/>
      <c r="BU249" s="481"/>
      <c r="BY249" s="489"/>
    </row>
    <row r="250" spans="5:77">
      <c r="E250" s="74"/>
      <c r="I250" s="74"/>
      <c r="M250" s="74"/>
      <c r="Q250" s="74"/>
      <c r="U250" s="74"/>
      <c r="Y250" s="74"/>
      <c r="AC250" s="481"/>
      <c r="AG250" s="481"/>
      <c r="AK250" s="481"/>
      <c r="AO250" s="481"/>
      <c r="AS250" s="481"/>
      <c r="AW250" s="481"/>
      <c r="BA250" s="481"/>
      <c r="BE250" s="481"/>
      <c r="BI250" s="481"/>
      <c r="BM250" s="481"/>
      <c r="BQ250" s="481"/>
      <c r="BU250" s="481"/>
      <c r="BY250" s="489"/>
    </row>
    <row r="251" spans="5:77">
      <c r="E251" s="74"/>
      <c r="I251" s="74"/>
      <c r="M251" s="74"/>
      <c r="Q251" s="74"/>
      <c r="U251" s="74"/>
      <c r="Y251" s="74"/>
      <c r="AC251" s="481"/>
      <c r="AG251" s="481"/>
      <c r="AK251" s="481"/>
      <c r="AO251" s="481"/>
      <c r="AS251" s="481"/>
      <c r="AW251" s="481"/>
      <c r="BA251" s="481"/>
      <c r="BE251" s="481"/>
      <c r="BI251" s="481"/>
      <c r="BM251" s="481"/>
      <c r="BQ251" s="481"/>
      <c r="BU251" s="481"/>
      <c r="BY251" s="489"/>
    </row>
    <row r="252" spans="5:77">
      <c r="E252" s="74"/>
      <c r="I252" s="74"/>
      <c r="M252" s="74"/>
      <c r="Q252" s="74"/>
      <c r="U252" s="74"/>
      <c r="Y252" s="74"/>
      <c r="AC252" s="481"/>
      <c r="AG252" s="481"/>
      <c r="AK252" s="481"/>
      <c r="AO252" s="481"/>
      <c r="AS252" s="481"/>
      <c r="AW252" s="481"/>
      <c r="BA252" s="481"/>
      <c r="BE252" s="481"/>
      <c r="BI252" s="481"/>
      <c r="BM252" s="481"/>
      <c r="BQ252" s="481"/>
      <c r="BU252" s="481"/>
      <c r="BY252" s="489"/>
    </row>
    <row r="253" spans="5:77">
      <c r="E253" s="74"/>
      <c r="I253" s="74"/>
      <c r="M253" s="74"/>
      <c r="Q253" s="74"/>
      <c r="U253" s="74"/>
      <c r="Y253" s="74"/>
      <c r="AC253" s="481"/>
      <c r="AG253" s="481"/>
      <c r="AK253" s="481"/>
      <c r="AO253" s="481"/>
      <c r="AS253" s="481"/>
      <c r="AW253" s="481"/>
      <c r="BA253" s="481"/>
      <c r="BE253" s="481"/>
      <c r="BI253" s="481"/>
      <c r="BM253" s="481"/>
      <c r="BQ253" s="481"/>
      <c r="BU253" s="481"/>
      <c r="BY253" s="489"/>
    </row>
    <row r="254" spans="5:77">
      <c r="E254" s="74"/>
      <c r="I254" s="74"/>
      <c r="M254" s="74"/>
      <c r="Q254" s="74"/>
      <c r="U254" s="74"/>
      <c r="Y254" s="74"/>
      <c r="AC254" s="481"/>
      <c r="AG254" s="481"/>
      <c r="AK254" s="481"/>
      <c r="AO254" s="481"/>
      <c r="AS254" s="481"/>
      <c r="AW254" s="481"/>
      <c r="BA254" s="481"/>
      <c r="BE254" s="481"/>
      <c r="BI254" s="481"/>
      <c r="BM254" s="481"/>
      <c r="BQ254" s="481"/>
      <c r="BU254" s="481"/>
      <c r="BY254" s="489"/>
    </row>
    <row r="255" spans="5:77">
      <c r="E255" s="74"/>
      <c r="I255" s="74"/>
      <c r="M255" s="74"/>
      <c r="Q255" s="74"/>
      <c r="U255" s="74"/>
      <c r="Y255" s="74"/>
      <c r="AC255" s="481"/>
      <c r="AG255" s="481"/>
      <c r="AK255" s="481"/>
      <c r="AO255" s="481"/>
      <c r="AS255" s="481"/>
      <c r="AW255" s="481"/>
      <c r="BA255" s="481"/>
      <c r="BE255" s="481"/>
      <c r="BI255" s="481"/>
      <c r="BM255" s="481"/>
      <c r="BQ255" s="481"/>
      <c r="BU255" s="481"/>
      <c r="BY255" s="489"/>
    </row>
  </sheetData>
  <mergeCells count="38">
    <mergeCell ref="BV2:BY2"/>
    <mergeCell ref="AX2:BA2"/>
    <mergeCell ref="BB2:BE2"/>
    <mergeCell ref="BF2:BI2"/>
    <mergeCell ref="BJ2:BM2"/>
    <mergeCell ref="BN2:BQ2"/>
    <mergeCell ref="BR2:BU2"/>
    <mergeCell ref="BJ1:BM1"/>
    <mergeCell ref="BN1:BQ1"/>
    <mergeCell ref="BR1:BU1"/>
    <mergeCell ref="BV1:BY1"/>
    <mergeCell ref="BB1:BE1"/>
    <mergeCell ref="BF1:BI1"/>
    <mergeCell ref="B2:E2"/>
    <mergeCell ref="F2:I2"/>
    <mergeCell ref="J2:M2"/>
    <mergeCell ref="N2:Q2"/>
    <mergeCell ref="R2:U2"/>
    <mergeCell ref="V2:Y2"/>
    <mergeCell ref="AL1:AO1"/>
    <mergeCell ref="AP1:AS1"/>
    <mergeCell ref="AT1:AW1"/>
    <mergeCell ref="AX1:BA1"/>
    <mergeCell ref="V1:Y1"/>
    <mergeCell ref="Z1:AC1"/>
    <mergeCell ref="AH1:AK1"/>
    <mergeCell ref="AD1:AG1"/>
    <mergeCell ref="AT2:AW2"/>
    <mergeCell ref="Z2:AC2"/>
    <mergeCell ref="AD2:AG2"/>
    <mergeCell ref="AH2:AK2"/>
    <mergeCell ref="AL2:AO2"/>
    <mergeCell ref="AP2:AS2"/>
    <mergeCell ref="B1:E1"/>
    <mergeCell ref="F1:I1"/>
    <mergeCell ref="J1:M1"/>
    <mergeCell ref="N1:Q1"/>
    <mergeCell ref="R1:U1"/>
  </mergeCells>
  <printOptions horizontalCentered="1"/>
  <pageMargins left="0.25" right="0.25" top="0.75" bottom="0.75" header="0.4" footer="0.5"/>
  <pageSetup scale="70" fitToWidth="10" fitToHeight="100" orientation="landscape" r:id="rId1"/>
  <headerFooter>
    <oddHeader>&amp;CSALARY CHANGES FOR PERSONNEL OTHER THAN CLASSROOM TEACHERS
2016-2017 Estimated Actual to 2017-2018 Budgeted *</oddHeader>
    <oddFooter>&amp;CSection F</oddFooter>
  </headerFooter>
  <colBreaks count="6" manualBreakCount="6">
    <brk id="13" max="1048575" man="1"/>
    <brk id="25" max="1048575" man="1"/>
    <brk id="37" max="1048575" man="1"/>
    <brk id="49" max="1048575" man="1"/>
    <brk id="61" max="1048575" man="1"/>
    <brk id="7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405"/>
  <sheetViews>
    <sheetView topLeftCell="BR179" workbookViewId="0">
      <selection activeCell="BX210" sqref="BX210"/>
    </sheetView>
  </sheetViews>
  <sheetFormatPr defaultRowHeight="15"/>
  <cols>
    <col min="1" max="1" width="55.42578125" style="174" customWidth="1"/>
    <col min="2" max="2" width="13.5703125" style="89" customWidth="1"/>
    <col min="3" max="3" width="13.28515625" style="120" customWidth="1"/>
    <col min="4" max="4" width="12.42578125" style="112" customWidth="1"/>
    <col min="5" max="5" width="13.28515625" style="89" customWidth="1"/>
    <col min="6" max="6" width="12.42578125" style="120" customWidth="1"/>
    <col min="7" max="8" width="12.42578125" style="112" customWidth="1"/>
    <col min="9" max="9" width="12.42578125" style="121" customWidth="1"/>
    <col min="10" max="10" width="12.42578125" style="89" customWidth="1"/>
    <col min="11" max="11" width="13.28515625" style="120" customWidth="1"/>
    <col min="12" max="12" width="12.42578125" style="112" customWidth="1"/>
    <col min="13" max="13" width="12.42578125" style="89" customWidth="1"/>
    <col min="14" max="14" width="12.42578125" style="120" customWidth="1"/>
    <col min="15" max="15" width="10.42578125" style="112" customWidth="1"/>
    <col min="16" max="16" width="9" style="112" bestFit="1" customWidth="1"/>
    <col min="17" max="17" width="12.42578125" style="121" customWidth="1"/>
    <col min="18" max="18" width="13.28515625" style="89" customWidth="1"/>
    <col min="19" max="19" width="13.28515625" style="120" customWidth="1"/>
    <col min="20" max="20" width="12.42578125" style="112" customWidth="1"/>
    <col min="21" max="21" width="12.42578125" style="89" customWidth="1"/>
    <col min="22" max="22" width="12.42578125" style="120" customWidth="1"/>
    <col min="23" max="24" width="12.42578125" style="112" customWidth="1"/>
    <col min="25" max="25" width="12.42578125" style="121" customWidth="1"/>
    <col min="26" max="26" width="55.85546875" style="355" customWidth="1"/>
    <col min="27" max="27" width="12.42578125" style="89" customWidth="1"/>
    <col min="28" max="28" width="12.42578125" style="120" customWidth="1"/>
    <col min="29" max="29" width="12.42578125" style="112" customWidth="1"/>
    <col min="30" max="30" width="12.42578125" style="89" customWidth="1"/>
    <col min="31" max="31" width="12.42578125" style="120" customWidth="1"/>
    <col min="32" max="32" width="12.42578125" style="112" customWidth="1"/>
    <col min="33" max="33" width="12.140625" style="112" customWidth="1"/>
    <col min="34" max="34" width="13.28515625" style="121" customWidth="1"/>
    <col min="35" max="35" width="12.42578125" style="89" customWidth="1"/>
    <col min="36" max="36" width="12.42578125" style="120" customWidth="1"/>
    <col min="37" max="37" width="12.42578125" style="112" customWidth="1"/>
    <col min="38" max="38" width="12.42578125" style="89" customWidth="1"/>
    <col min="39" max="39" width="12.42578125" style="120" customWidth="1"/>
    <col min="40" max="40" width="12.42578125" style="112" customWidth="1"/>
    <col min="41" max="41" width="10.42578125" style="112" customWidth="1"/>
    <col min="42" max="42" width="12.42578125" style="121" customWidth="1"/>
    <col min="43" max="43" width="12.42578125" style="89" customWidth="1"/>
    <col min="44" max="44" width="12.42578125" style="120" customWidth="1"/>
    <col min="45" max="45" width="12.42578125" style="112" customWidth="1"/>
    <col min="46" max="46" width="12.42578125" style="89" customWidth="1"/>
    <col min="47" max="47" width="12.42578125" style="120" customWidth="1"/>
    <col min="48" max="48" width="12.42578125" style="112" customWidth="1"/>
    <col min="49" max="49" width="9" style="112" bestFit="1" customWidth="1"/>
    <col min="50" max="50" width="12.42578125" style="121" customWidth="1"/>
    <col min="51" max="51" width="55.5703125" style="355" customWidth="1"/>
    <col min="52" max="52" width="12.42578125" style="89" customWidth="1"/>
    <col min="53" max="53" width="12.42578125" style="120" customWidth="1"/>
    <col min="54" max="54" width="12.42578125" style="112" customWidth="1"/>
    <col min="55" max="55" width="12.42578125" style="89" customWidth="1"/>
    <col min="56" max="56" width="12.42578125" style="120" customWidth="1"/>
    <col min="57" max="58" width="12.42578125" style="112" customWidth="1"/>
    <col min="59" max="59" width="12.42578125" style="121" customWidth="1"/>
    <col min="60" max="60" width="12.42578125" style="89" customWidth="1"/>
    <col min="61" max="61" width="12.42578125" style="120" customWidth="1"/>
    <col min="62" max="62" width="12.42578125" style="112" customWidth="1"/>
    <col min="63" max="63" width="12.42578125" style="89" customWidth="1"/>
    <col min="64" max="64" width="12.42578125" style="120" customWidth="1"/>
    <col min="65" max="65" width="12.42578125" style="112" customWidth="1"/>
    <col min="66" max="66" width="10.140625" style="112" customWidth="1"/>
    <col min="67" max="67" width="12.42578125" style="121" customWidth="1"/>
    <col min="68" max="68" width="12.42578125" style="89" customWidth="1"/>
    <col min="69" max="69" width="12.42578125" style="120" customWidth="1"/>
    <col min="70" max="70" width="12.42578125" style="112" customWidth="1"/>
    <col min="71" max="71" width="12.42578125" style="89" customWidth="1"/>
    <col min="72" max="72" width="12.42578125" style="120" customWidth="1"/>
    <col min="73" max="73" width="12.42578125" style="112" customWidth="1"/>
    <col min="74" max="74" width="10.7109375" style="112" customWidth="1"/>
    <col min="75" max="75" width="12.42578125" style="121" customWidth="1"/>
    <col min="76" max="76" width="55.42578125" style="355" customWidth="1"/>
    <col min="77" max="77" width="12.42578125" style="319" customWidth="1"/>
    <col min="78" max="78" width="12.42578125" style="320" customWidth="1"/>
    <col min="79" max="79" width="12.42578125" style="301" customWidth="1"/>
    <col min="80" max="80" width="12.42578125" style="319" customWidth="1"/>
    <col min="81" max="81" width="12.42578125" style="320" customWidth="1"/>
    <col min="82" max="83" width="12.42578125" style="301" customWidth="1"/>
    <col min="84" max="84" width="12.42578125" style="302" customWidth="1"/>
    <col min="85" max="85" width="12.42578125" style="89" customWidth="1"/>
    <col min="86" max="86" width="12.42578125" style="120" customWidth="1"/>
    <col min="87" max="87" width="12.42578125" style="112" customWidth="1"/>
    <col min="88" max="88" width="12.42578125" style="89" customWidth="1"/>
    <col min="89" max="89" width="12.42578125" style="120" customWidth="1"/>
    <col min="90" max="91" width="12.42578125" style="112" customWidth="1"/>
    <col min="92" max="92" width="11.140625" style="121" customWidth="1"/>
    <col min="93" max="93" width="12.42578125" style="89" customWidth="1"/>
    <col min="94" max="94" width="12.42578125" style="120" customWidth="1"/>
    <col min="95" max="95" width="12.42578125" style="112" customWidth="1"/>
    <col min="96" max="96" width="12.42578125" style="89" customWidth="1"/>
    <col min="97" max="97" width="12.42578125" style="120" customWidth="1"/>
    <col min="98" max="99" width="12.42578125" style="112" customWidth="1"/>
    <col min="100" max="100" width="9.28515625" style="121" customWidth="1"/>
    <col min="101" max="101" width="55.5703125" style="355" customWidth="1"/>
    <col min="102" max="102" width="12.42578125" style="89" customWidth="1"/>
    <col min="103" max="103" width="12.42578125" style="120" customWidth="1"/>
    <col min="104" max="104" width="12.42578125" style="112" customWidth="1"/>
    <col min="105" max="105" width="12.42578125" style="89" customWidth="1"/>
    <col min="106" max="106" width="12.42578125" style="120" customWidth="1"/>
    <col min="107" max="108" width="12.42578125" style="112" customWidth="1"/>
    <col min="109" max="109" width="12.42578125" style="121" customWidth="1"/>
    <col min="110" max="110" width="12.42578125" style="89" customWidth="1"/>
    <col min="111" max="111" width="12.42578125" style="120" customWidth="1"/>
    <col min="112" max="112" width="12.42578125" style="112" customWidth="1"/>
    <col min="113" max="113" width="12.42578125" style="89" customWidth="1"/>
    <col min="114" max="114" width="12.42578125" style="120" customWidth="1"/>
    <col min="115" max="115" width="12.42578125" style="112" customWidth="1"/>
    <col min="116" max="116" width="11" style="112" customWidth="1"/>
    <col min="117" max="117" width="12.42578125" style="121" customWidth="1"/>
    <col min="118" max="118" width="12.42578125" style="89" customWidth="1"/>
    <col min="119" max="119" width="12.42578125" style="120" customWidth="1"/>
    <col min="120" max="120" width="12.42578125" style="112" customWidth="1"/>
    <col min="121" max="121" width="12.42578125" style="89" customWidth="1"/>
    <col min="122" max="122" width="12.42578125" style="120" customWidth="1"/>
    <col min="123" max="123" width="12.42578125" style="112" customWidth="1"/>
    <col min="124" max="124" width="11.140625" style="204" customWidth="1"/>
    <col min="125" max="125" width="12.42578125" style="121" customWidth="1"/>
    <col min="126" max="126" width="55.5703125" style="355" customWidth="1"/>
    <col min="127" max="127" width="12.42578125" style="89" customWidth="1"/>
    <col min="128" max="128" width="12.42578125" style="120" customWidth="1"/>
    <col min="129" max="129" width="12.42578125" style="112" customWidth="1"/>
    <col min="130" max="130" width="12.42578125" style="89" customWidth="1"/>
    <col min="131" max="131" width="12.42578125" style="120" customWidth="1"/>
    <col min="132" max="132" width="12.42578125" style="112" customWidth="1"/>
    <col min="133" max="133" width="11.140625" style="112" customWidth="1"/>
    <col min="134" max="134" width="9.42578125" style="121" customWidth="1"/>
    <col min="135" max="135" width="12.42578125" style="89" customWidth="1"/>
    <col min="136" max="136" width="12.42578125" style="120" customWidth="1"/>
    <col min="137" max="137" width="12.42578125" style="112" customWidth="1"/>
    <col min="138" max="138" width="12.42578125" style="89" customWidth="1"/>
    <col min="139" max="139" width="12.42578125" style="120" customWidth="1"/>
    <col min="140" max="141" width="12.42578125" style="112" customWidth="1"/>
    <col min="142" max="142" width="7" style="121" bestFit="1" customWidth="1"/>
    <col min="143" max="143" width="12.42578125" style="89" customWidth="1"/>
    <col min="144" max="144" width="12.42578125" style="120" customWidth="1"/>
    <col min="145" max="145" width="12.42578125" style="112" customWidth="1"/>
    <col min="146" max="146" width="12.42578125" style="89" customWidth="1"/>
    <col min="147" max="147" width="12.42578125" style="120" customWidth="1"/>
    <col min="148" max="148" width="12.42578125" style="112" customWidth="1"/>
    <col min="149" max="149" width="11.5703125" style="112" customWidth="1"/>
    <col min="150" max="150" width="7" style="121" bestFit="1" customWidth="1"/>
    <col min="151" max="151" width="30.85546875" style="204" customWidth="1"/>
    <col min="152" max="152" width="55.5703125" style="174" customWidth="1"/>
    <col min="153" max="155" width="17.7109375" style="112" customWidth="1"/>
    <col min="156" max="156" width="17.7109375" style="259" customWidth="1"/>
    <col min="157" max="157" width="35" style="252" customWidth="1"/>
  </cols>
  <sheetData>
    <row r="1" spans="1:160">
      <c r="A1" s="81"/>
      <c r="B1" s="82"/>
      <c r="C1" s="83"/>
      <c r="D1" s="500" t="s">
        <v>439</v>
      </c>
      <c r="E1" s="500"/>
      <c r="F1" s="500"/>
      <c r="G1" s="500"/>
      <c r="H1" s="500"/>
      <c r="I1" s="501"/>
      <c r="J1" s="84"/>
      <c r="K1" s="85"/>
      <c r="L1" s="500" t="s">
        <v>440</v>
      </c>
      <c r="M1" s="500"/>
      <c r="N1" s="500"/>
      <c r="O1" s="500"/>
      <c r="P1" s="500"/>
      <c r="Q1" s="501"/>
      <c r="R1" s="262"/>
      <c r="S1" s="85"/>
      <c r="T1" s="500" t="s">
        <v>689</v>
      </c>
      <c r="U1" s="500"/>
      <c r="V1" s="500"/>
      <c r="W1" s="500"/>
      <c r="X1" s="500"/>
      <c r="Y1" s="501"/>
      <c r="Z1" s="81"/>
      <c r="AA1" s="263"/>
      <c r="AB1" s="264"/>
      <c r="AC1" s="500" t="s">
        <v>690</v>
      </c>
      <c r="AD1" s="500"/>
      <c r="AE1" s="500"/>
      <c r="AF1" s="500"/>
      <c r="AG1" s="500"/>
      <c r="AH1" s="501"/>
      <c r="AI1" s="84"/>
      <c r="AJ1" s="85"/>
      <c r="AK1" s="500" t="s">
        <v>691</v>
      </c>
      <c r="AL1" s="500"/>
      <c r="AM1" s="500"/>
      <c r="AN1" s="500"/>
      <c r="AO1" s="500"/>
      <c r="AP1" s="501"/>
      <c r="AQ1" s="84"/>
      <c r="AR1" s="85"/>
      <c r="AS1" s="500" t="s">
        <v>692</v>
      </c>
      <c r="AT1" s="500"/>
      <c r="AU1" s="500"/>
      <c r="AV1" s="500"/>
      <c r="AW1" s="500"/>
      <c r="AX1" s="501"/>
      <c r="AY1" s="81"/>
      <c r="AZ1" s="84"/>
      <c r="BA1" s="85"/>
      <c r="BB1" s="500" t="s">
        <v>693</v>
      </c>
      <c r="BC1" s="500"/>
      <c r="BD1" s="500"/>
      <c r="BE1" s="500"/>
      <c r="BF1" s="500"/>
      <c r="BG1" s="501"/>
      <c r="BH1" s="84"/>
      <c r="BI1" s="85"/>
      <c r="BJ1" s="500" t="s">
        <v>694</v>
      </c>
      <c r="BK1" s="500"/>
      <c r="BL1" s="500"/>
      <c r="BM1" s="500"/>
      <c r="BN1" s="500"/>
      <c r="BO1" s="501"/>
      <c r="BP1" s="84"/>
      <c r="BQ1" s="85"/>
      <c r="BR1" s="500" t="s">
        <v>695</v>
      </c>
      <c r="BS1" s="500"/>
      <c r="BT1" s="500"/>
      <c r="BU1" s="500"/>
      <c r="BV1" s="500"/>
      <c r="BW1" s="501"/>
      <c r="BX1" s="81"/>
      <c r="BY1" s="84"/>
      <c r="BZ1" s="265"/>
      <c r="CA1" s="500" t="s">
        <v>696</v>
      </c>
      <c r="CB1" s="500"/>
      <c r="CC1" s="500"/>
      <c r="CD1" s="500"/>
      <c r="CE1" s="500"/>
      <c r="CF1" s="501"/>
      <c r="CG1" s="266"/>
      <c r="CH1" s="85"/>
      <c r="CI1" s="500" t="s">
        <v>697</v>
      </c>
      <c r="CJ1" s="500"/>
      <c r="CK1" s="500"/>
      <c r="CL1" s="500"/>
      <c r="CM1" s="500"/>
      <c r="CN1" s="501"/>
      <c r="CO1" s="266"/>
      <c r="CP1" s="85"/>
      <c r="CQ1" s="500" t="s">
        <v>698</v>
      </c>
      <c r="CR1" s="500"/>
      <c r="CS1" s="500"/>
      <c r="CT1" s="500"/>
      <c r="CU1" s="500"/>
      <c r="CV1" s="501"/>
      <c r="CW1" s="81"/>
      <c r="CX1" s="266"/>
      <c r="CY1" s="85"/>
      <c r="CZ1" s="500" t="s">
        <v>699</v>
      </c>
      <c r="DA1" s="500"/>
      <c r="DB1" s="500"/>
      <c r="DC1" s="500"/>
      <c r="DD1" s="500"/>
      <c r="DE1" s="501"/>
      <c r="DF1" s="267"/>
      <c r="DG1" s="268"/>
      <c r="DH1" s="500" t="s">
        <v>700</v>
      </c>
      <c r="DI1" s="500"/>
      <c r="DJ1" s="500"/>
      <c r="DK1" s="500"/>
      <c r="DL1" s="500"/>
      <c r="DM1" s="501"/>
      <c r="DN1" s="84"/>
      <c r="DO1" s="268"/>
      <c r="DP1" s="515" t="s">
        <v>701</v>
      </c>
      <c r="DQ1" s="515"/>
      <c r="DR1" s="515"/>
      <c r="DS1" s="515"/>
      <c r="DT1" s="515"/>
      <c r="DU1" s="516"/>
      <c r="DV1" s="269"/>
      <c r="DW1" s="84"/>
      <c r="DX1" s="85"/>
      <c r="DY1" s="500" t="s">
        <v>702</v>
      </c>
      <c r="DZ1" s="500"/>
      <c r="EA1" s="500"/>
      <c r="EB1" s="500"/>
      <c r="EC1" s="500"/>
      <c r="ED1" s="501"/>
      <c r="EE1" s="84"/>
      <c r="EF1" s="85"/>
      <c r="EG1" s="500" t="s">
        <v>703</v>
      </c>
      <c r="EH1" s="500"/>
      <c r="EI1" s="500"/>
      <c r="EJ1" s="500"/>
      <c r="EK1" s="500"/>
      <c r="EL1" s="501"/>
      <c r="EM1" s="84"/>
      <c r="EN1" s="85"/>
      <c r="EO1" s="500" t="s">
        <v>704</v>
      </c>
      <c r="EP1" s="500"/>
      <c r="EQ1" s="500"/>
      <c r="ER1" s="500"/>
      <c r="ES1" s="500"/>
      <c r="ET1" s="501"/>
      <c r="EU1" s="240"/>
      <c r="EV1" s="81"/>
      <c r="EW1" s="513" t="s">
        <v>687</v>
      </c>
      <c r="EX1" s="513"/>
      <c r="EY1" s="513"/>
      <c r="EZ1" s="514"/>
      <c r="FA1" s="241"/>
    </row>
    <row r="2" spans="1:160">
      <c r="A2" s="86"/>
      <c r="B2" s="87"/>
      <c r="C2" s="88"/>
      <c r="D2" s="502" t="s">
        <v>441</v>
      </c>
      <c r="E2" s="503"/>
      <c r="F2" s="503"/>
      <c r="G2" s="503"/>
      <c r="H2" s="503"/>
      <c r="I2" s="504"/>
      <c r="K2" s="90"/>
      <c r="L2" s="502">
        <v>1112</v>
      </c>
      <c r="M2" s="502"/>
      <c r="N2" s="502"/>
      <c r="O2" s="502"/>
      <c r="P2" s="502"/>
      <c r="Q2" s="505"/>
      <c r="R2" s="270"/>
      <c r="S2" s="90"/>
      <c r="T2" s="502" t="s">
        <v>705</v>
      </c>
      <c r="U2" s="502"/>
      <c r="V2" s="502"/>
      <c r="W2" s="502"/>
      <c r="X2" s="502"/>
      <c r="Y2" s="505"/>
      <c r="Z2" s="86"/>
      <c r="AA2" s="271"/>
      <c r="AB2" s="272"/>
      <c r="AC2" s="502" t="s">
        <v>706</v>
      </c>
      <c r="AD2" s="502"/>
      <c r="AE2" s="502"/>
      <c r="AF2" s="502"/>
      <c r="AG2" s="502"/>
      <c r="AH2" s="505"/>
      <c r="AJ2" s="90"/>
      <c r="AK2" s="503">
        <v>1214</v>
      </c>
      <c r="AL2" s="503"/>
      <c r="AM2" s="503"/>
      <c r="AN2" s="503"/>
      <c r="AO2" s="503"/>
      <c r="AP2" s="504"/>
      <c r="AR2" s="90"/>
      <c r="AS2" s="503">
        <v>1215</v>
      </c>
      <c r="AT2" s="503"/>
      <c r="AU2" s="503"/>
      <c r="AV2" s="503"/>
      <c r="AW2" s="503"/>
      <c r="AX2" s="504"/>
      <c r="AY2" s="86"/>
      <c r="BA2" s="191"/>
      <c r="BB2" s="502" t="s">
        <v>707</v>
      </c>
      <c r="BC2" s="502"/>
      <c r="BD2" s="502"/>
      <c r="BE2" s="502"/>
      <c r="BF2" s="502"/>
      <c r="BG2" s="505"/>
      <c r="BI2" s="90"/>
      <c r="BJ2" s="502" t="s">
        <v>708</v>
      </c>
      <c r="BK2" s="503"/>
      <c r="BL2" s="503"/>
      <c r="BM2" s="503"/>
      <c r="BN2" s="503"/>
      <c r="BO2" s="504"/>
      <c r="BQ2" s="90"/>
      <c r="BR2" s="502" t="s">
        <v>709</v>
      </c>
      <c r="BS2" s="502"/>
      <c r="BT2" s="502"/>
      <c r="BU2" s="502"/>
      <c r="BV2" s="502"/>
      <c r="BW2" s="505"/>
      <c r="BX2" s="86"/>
      <c r="BY2" s="89"/>
      <c r="BZ2" s="90"/>
      <c r="CA2" s="502" t="s">
        <v>710</v>
      </c>
      <c r="CB2" s="502"/>
      <c r="CC2" s="502"/>
      <c r="CD2" s="502"/>
      <c r="CE2" s="502"/>
      <c r="CF2" s="505"/>
      <c r="CH2" s="90"/>
      <c r="CI2" s="502">
        <v>1511</v>
      </c>
      <c r="CJ2" s="502"/>
      <c r="CK2" s="502"/>
      <c r="CL2" s="502"/>
      <c r="CM2" s="502"/>
      <c r="CN2" s="505"/>
      <c r="CO2" s="94"/>
      <c r="CP2" s="90"/>
      <c r="CQ2" s="503">
        <v>1113</v>
      </c>
      <c r="CR2" s="503"/>
      <c r="CS2" s="503"/>
      <c r="CT2" s="503"/>
      <c r="CU2" s="503"/>
      <c r="CV2" s="504"/>
      <c r="CW2" s="86"/>
      <c r="CY2" s="90"/>
      <c r="CZ2" s="503">
        <v>1114</v>
      </c>
      <c r="DA2" s="503"/>
      <c r="DB2" s="503"/>
      <c r="DC2" s="503"/>
      <c r="DD2" s="503"/>
      <c r="DE2" s="504"/>
      <c r="DF2" s="273" t="s">
        <v>95</v>
      </c>
      <c r="DG2" s="90"/>
      <c r="DH2" s="503">
        <v>1115</v>
      </c>
      <c r="DI2" s="503"/>
      <c r="DJ2" s="503"/>
      <c r="DK2" s="503"/>
      <c r="DL2" s="503"/>
      <c r="DM2" s="504"/>
      <c r="DO2" s="191"/>
      <c r="DP2" s="502" t="s">
        <v>711</v>
      </c>
      <c r="DQ2" s="502"/>
      <c r="DR2" s="502"/>
      <c r="DS2" s="502"/>
      <c r="DT2" s="502"/>
      <c r="DU2" s="512"/>
      <c r="DV2" s="274"/>
      <c r="DX2" s="90"/>
      <c r="DY2" s="502" t="s">
        <v>685</v>
      </c>
      <c r="DZ2" s="503"/>
      <c r="EA2" s="503"/>
      <c r="EB2" s="503"/>
      <c r="EC2" s="503"/>
      <c r="ED2" s="504"/>
      <c r="EF2" s="191"/>
      <c r="EG2" s="502" t="s">
        <v>712</v>
      </c>
      <c r="EH2" s="502"/>
      <c r="EI2" s="502"/>
      <c r="EJ2" s="502"/>
      <c r="EK2" s="502"/>
      <c r="EL2" s="505"/>
      <c r="EN2" s="90"/>
      <c r="EO2" s="502" t="s">
        <v>686</v>
      </c>
      <c r="EP2" s="503"/>
      <c r="EQ2" s="503"/>
      <c r="ER2" s="503"/>
      <c r="ES2" s="503"/>
      <c r="ET2" s="504"/>
      <c r="EU2" s="239"/>
      <c r="EV2" s="86"/>
      <c r="EW2" s="510" t="s">
        <v>688</v>
      </c>
      <c r="EX2" s="510"/>
      <c r="EY2" s="510"/>
      <c r="EZ2" s="511"/>
      <c r="FA2" s="241"/>
    </row>
    <row r="3" spans="1:160">
      <c r="A3" s="86"/>
      <c r="B3" s="91"/>
      <c r="C3" s="92"/>
      <c r="D3" s="93"/>
      <c r="E3" s="94"/>
      <c r="F3" s="90"/>
      <c r="G3" s="95"/>
      <c r="H3" s="95"/>
      <c r="I3" s="96"/>
      <c r="J3" s="94"/>
      <c r="K3" s="90"/>
      <c r="L3" s="95"/>
      <c r="M3" s="94"/>
      <c r="N3" s="90"/>
      <c r="O3" s="95"/>
      <c r="P3" s="95"/>
      <c r="Q3" s="96"/>
      <c r="S3" s="90"/>
      <c r="T3" s="502">
        <v>1211</v>
      </c>
      <c r="U3" s="502"/>
      <c r="V3" s="502"/>
      <c r="W3" s="502"/>
      <c r="X3" s="502"/>
      <c r="Y3" s="505"/>
      <c r="Z3" s="86"/>
      <c r="AB3" s="191"/>
      <c r="AC3" s="503">
        <v>1212</v>
      </c>
      <c r="AD3" s="503"/>
      <c r="AE3" s="503"/>
      <c r="AF3" s="503"/>
      <c r="AG3" s="503"/>
      <c r="AH3" s="504"/>
      <c r="AI3" s="275"/>
      <c r="AJ3" s="191"/>
      <c r="AK3" s="126"/>
      <c r="AL3" s="276"/>
      <c r="AM3" s="191"/>
      <c r="AN3" s="126"/>
      <c r="AO3" s="126"/>
      <c r="AP3" s="277"/>
      <c r="AQ3" s="276"/>
      <c r="AR3" s="191"/>
      <c r="AS3" s="126"/>
      <c r="AT3" s="276"/>
      <c r="AU3" s="191"/>
      <c r="AV3" s="126"/>
      <c r="AW3" s="126"/>
      <c r="AX3" s="277"/>
      <c r="AY3" s="86"/>
      <c r="BA3" s="191"/>
      <c r="BB3" s="502">
        <v>1217</v>
      </c>
      <c r="BC3" s="503"/>
      <c r="BD3" s="503"/>
      <c r="BE3" s="503"/>
      <c r="BF3" s="503"/>
      <c r="BG3" s="504"/>
      <c r="BQ3" s="278"/>
      <c r="BR3" s="502" t="s">
        <v>713</v>
      </c>
      <c r="BS3" s="503"/>
      <c r="BT3" s="503"/>
      <c r="BU3" s="503"/>
      <c r="BV3" s="503"/>
      <c r="BW3" s="504"/>
      <c r="BX3" s="86"/>
      <c r="BY3" s="89"/>
      <c r="BZ3" s="278"/>
      <c r="CA3" s="502" t="s">
        <v>683</v>
      </c>
      <c r="CB3" s="503"/>
      <c r="CC3" s="503"/>
      <c r="CD3" s="503"/>
      <c r="CE3" s="503"/>
      <c r="CF3" s="504"/>
      <c r="CI3" s="242"/>
      <c r="CJ3" s="279"/>
      <c r="CK3" s="280"/>
      <c r="CL3" s="242"/>
      <c r="CM3" s="242"/>
      <c r="CN3" s="243"/>
      <c r="CQ3" s="242"/>
      <c r="CR3" s="279"/>
      <c r="CS3" s="280"/>
      <c r="CT3" s="242"/>
      <c r="CU3" s="242"/>
      <c r="CV3" s="243"/>
      <c r="CW3" s="86"/>
      <c r="CY3" s="278"/>
      <c r="CZ3" s="242"/>
      <c r="DA3" s="279"/>
      <c r="DB3" s="280"/>
      <c r="DC3" s="242"/>
      <c r="DD3" s="242"/>
      <c r="DE3" s="243"/>
      <c r="DF3" s="273" t="s">
        <v>95</v>
      </c>
      <c r="DH3" s="242"/>
      <c r="DI3" s="279"/>
      <c r="DJ3" s="280"/>
      <c r="DK3" s="242"/>
      <c r="DL3" s="242"/>
      <c r="DM3" s="243"/>
      <c r="DN3" s="270"/>
      <c r="DO3" s="191"/>
      <c r="DP3" s="502" t="s">
        <v>684</v>
      </c>
      <c r="DQ3" s="502"/>
      <c r="DR3" s="502"/>
      <c r="DS3" s="502"/>
      <c r="DT3" s="502"/>
      <c r="DU3" s="512"/>
      <c r="DV3" s="274"/>
      <c r="DX3" s="281"/>
      <c r="DY3" s="242"/>
      <c r="DZ3" s="279"/>
      <c r="EA3" s="280"/>
      <c r="EB3" s="242"/>
      <c r="EC3" s="242"/>
      <c r="ED3" s="243"/>
      <c r="EF3" s="191"/>
      <c r="EG3" s="502" t="s">
        <v>714</v>
      </c>
      <c r="EH3" s="502"/>
      <c r="EI3" s="502"/>
      <c r="EJ3" s="502"/>
      <c r="EK3" s="502"/>
      <c r="EL3" s="505"/>
      <c r="EN3" s="278"/>
      <c r="EO3" s="242"/>
      <c r="EP3" s="279"/>
      <c r="EQ3" s="280"/>
      <c r="ER3" s="242"/>
      <c r="ES3" s="242"/>
      <c r="ET3" s="243"/>
      <c r="EU3" s="243"/>
      <c r="EV3" s="86"/>
      <c r="EW3" s="242"/>
      <c r="EX3" s="242"/>
      <c r="EY3" s="242"/>
      <c r="EZ3" s="243"/>
      <c r="FA3" s="241"/>
    </row>
    <row r="4" spans="1:160">
      <c r="A4" s="97"/>
      <c r="B4" s="98" t="s">
        <v>442</v>
      </c>
      <c r="C4" s="99" t="s">
        <v>442</v>
      </c>
      <c r="D4" s="100"/>
      <c r="E4" s="101" t="s">
        <v>442</v>
      </c>
      <c r="F4" s="102" t="s">
        <v>442</v>
      </c>
      <c r="G4" s="100"/>
      <c r="H4" s="100"/>
      <c r="I4" s="103"/>
      <c r="J4" s="101" t="s">
        <v>442</v>
      </c>
      <c r="K4" s="102" t="s">
        <v>442</v>
      </c>
      <c r="L4" s="100"/>
      <c r="M4" s="101" t="s">
        <v>442</v>
      </c>
      <c r="N4" s="102" t="s">
        <v>442</v>
      </c>
      <c r="O4" s="100"/>
      <c r="P4" s="100"/>
      <c r="Q4" s="103"/>
      <c r="R4" s="101" t="s">
        <v>442</v>
      </c>
      <c r="S4" s="102" t="s">
        <v>442</v>
      </c>
      <c r="T4" s="100"/>
      <c r="U4" s="101" t="s">
        <v>442</v>
      </c>
      <c r="V4" s="102" t="s">
        <v>442</v>
      </c>
      <c r="W4" s="100"/>
      <c r="X4" s="100"/>
      <c r="Y4" s="103"/>
      <c r="Z4" s="97"/>
      <c r="AA4" s="101" t="s">
        <v>442</v>
      </c>
      <c r="AB4" s="102" t="s">
        <v>442</v>
      </c>
      <c r="AC4" s="282"/>
      <c r="AD4" s="101" t="s">
        <v>442</v>
      </c>
      <c r="AE4" s="102" t="s">
        <v>442</v>
      </c>
      <c r="AF4" s="100"/>
      <c r="AG4" s="100"/>
      <c r="AH4" s="103"/>
      <c r="AI4" s="101" t="s">
        <v>442</v>
      </c>
      <c r="AJ4" s="102" t="s">
        <v>442</v>
      </c>
      <c r="AK4" s="100"/>
      <c r="AL4" s="101" t="s">
        <v>442</v>
      </c>
      <c r="AM4" s="102" t="s">
        <v>442</v>
      </c>
      <c r="AN4" s="100"/>
      <c r="AO4" s="100"/>
      <c r="AP4" s="103"/>
      <c r="AQ4" s="101" t="s">
        <v>442</v>
      </c>
      <c r="AR4" s="102" t="s">
        <v>442</v>
      </c>
      <c r="AS4" s="100"/>
      <c r="AT4" s="101" t="s">
        <v>442</v>
      </c>
      <c r="AU4" s="102" t="s">
        <v>442</v>
      </c>
      <c r="AV4" s="100"/>
      <c r="AW4" s="100"/>
      <c r="AX4" s="103"/>
      <c r="AY4" s="97"/>
      <c r="AZ4" s="101" t="s">
        <v>442</v>
      </c>
      <c r="BA4" s="102" t="s">
        <v>442</v>
      </c>
      <c r="BB4" s="100"/>
      <c r="BC4" s="101" t="s">
        <v>442</v>
      </c>
      <c r="BD4" s="102" t="s">
        <v>442</v>
      </c>
      <c r="BE4" s="100"/>
      <c r="BF4" s="100"/>
      <c r="BG4" s="103"/>
      <c r="BH4" s="101" t="s">
        <v>442</v>
      </c>
      <c r="BI4" s="102" t="s">
        <v>442</v>
      </c>
      <c r="BJ4" s="282"/>
      <c r="BK4" s="101" t="s">
        <v>442</v>
      </c>
      <c r="BL4" s="102" t="s">
        <v>442</v>
      </c>
      <c r="BM4" s="282"/>
      <c r="BN4" s="282"/>
      <c r="BO4" s="283"/>
      <c r="BP4" s="101" t="s">
        <v>442</v>
      </c>
      <c r="BQ4" s="102" t="s">
        <v>442</v>
      </c>
      <c r="BR4" s="100"/>
      <c r="BS4" s="101" t="s">
        <v>442</v>
      </c>
      <c r="BT4" s="102" t="s">
        <v>442</v>
      </c>
      <c r="BU4" s="100"/>
      <c r="BV4" s="100"/>
      <c r="BW4" s="103"/>
      <c r="BX4" s="97"/>
      <c r="BY4" s="101" t="s">
        <v>442</v>
      </c>
      <c r="BZ4" s="102" t="s">
        <v>442</v>
      </c>
      <c r="CA4" s="282"/>
      <c r="CB4" s="101" t="s">
        <v>442</v>
      </c>
      <c r="CC4" s="102" t="s">
        <v>442</v>
      </c>
      <c r="CD4" s="282"/>
      <c r="CE4" s="282"/>
      <c r="CF4" s="283"/>
      <c r="CG4" s="101" t="s">
        <v>442</v>
      </c>
      <c r="CH4" s="102" t="s">
        <v>442</v>
      </c>
      <c r="CI4" s="282"/>
      <c r="CJ4" s="101" t="s">
        <v>442</v>
      </c>
      <c r="CK4" s="102" t="s">
        <v>442</v>
      </c>
      <c r="CL4" s="282"/>
      <c r="CM4" s="282"/>
      <c r="CN4" s="283"/>
      <c r="CO4" s="101" t="s">
        <v>442</v>
      </c>
      <c r="CP4" s="102" t="s">
        <v>442</v>
      </c>
      <c r="CQ4" s="282"/>
      <c r="CR4" s="101" t="s">
        <v>442</v>
      </c>
      <c r="CS4" s="102" t="s">
        <v>442</v>
      </c>
      <c r="CT4" s="282"/>
      <c r="CU4" s="282"/>
      <c r="CV4" s="283"/>
      <c r="CW4" s="97"/>
      <c r="CX4" s="101" t="s">
        <v>442</v>
      </c>
      <c r="CY4" s="102" t="s">
        <v>442</v>
      </c>
      <c r="CZ4" s="284"/>
      <c r="DA4" s="101" t="s">
        <v>442</v>
      </c>
      <c r="DB4" s="102" t="s">
        <v>442</v>
      </c>
      <c r="DC4" s="282"/>
      <c r="DD4" s="282"/>
      <c r="DE4" s="283"/>
      <c r="DF4" s="101" t="s">
        <v>442</v>
      </c>
      <c r="DG4" s="102" t="s">
        <v>442</v>
      </c>
      <c r="DH4" s="284"/>
      <c r="DI4" s="101" t="s">
        <v>442</v>
      </c>
      <c r="DJ4" s="102" t="s">
        <v>442</v>
      </c>
      <c r="DK4" s="282"/>
      <c r="DL4" s="282"/>
      <c r="DM4" s="283"/>
      <c r="DN4" s="101" t="s">
        <v>442</v>
      </c>
      <c r="DO4" s="102" t="s">
        <v>442</v>
      </c>
      <c r="DP4" s="282"/>
      <c r="DQ4" s="101" t="s">
        <v>442</v>
      </c>
      <c r="DR4" s="102" t="s">
        <v>442</v>
      </c>
      <c r="DS4" s="282"/>
      <c r="DT4" s="285"/>
      <c r="DU4" s="286"/>
      <c r="DV4" s="287"/>
      <c r="DW4" s="101" t="s">
        <v>442</v>
      </c>
      <c r="DX4" s="102" t="s">
        <v>442</v>
      </c>
      <c r="DY4" s="100"/>
      <c r="DZ4" s="101" t="s">
        <v>442</v>
      </c>
      <c r="EA4" s="102" t="s">
        <v>442</v>
      </c>
      <c r="EB4" s="100"/>
      <c r="EC4" s="100"/>
      <c r="ED4" s="103"/>
      <c r="EE4" s="101" t="s">
        <v>442</v>
      </c>
      <c r="EF4" s="102" t="s">
        <v>442</v>
      </c>
      <c r="EG4" s="288"/>
      <c r="EH4" s="101" t="s">
        <v>442</v>
      </c>
      <c r="EI4" s="102" t="s">
        <v>442</v>
      </c>
      <c r="EJ4" s="288"/>
      <c r="EK4" s="288"/>
      <c r="EL4" s="289"/>
      <c r="EM4" s="101" t="s">
        <v>442</v>
      </c>
      <c r="EN4" s="102" t="s">
        <v>442</v>
      </c>
      <c r="EO4" s="100"/>
      <c r="EP4" s="101" t="s">
        <v>442</v>
      </c>
      <c r="EQ4" s="102" t="s">
        <v>442</v>
      </c>
      <c r="ER4" s="100"/>
      <c r="ES4" s="100"/>
      <c r="ET4" s="103"/>
      <c r="EU4" s="290"/>
      <c r="EV4" s="97"/>
      <c r="EW4" s="244"/>
      <c r="EX4" s="244"/>
      <c r="EY4" s="244"/>
      <c r="EZ4" s="245"/>
      <c r="FA4" s="246"/>
    </row>
    <row r="5" spans="1:160">
      <c r="A5" s="104"/>
      <c r="B5" s="105" t="str">
        <f>D5</f>
        <v>2015-2016</v>
      </c>
      <c r="C5" s="106" t="str">
        <f>D5</f>
        <v>2015-2016</v>
      </c>
      <c r="D5" s="95" t="s">
        <v>443</v>
      </c>
      <c r="E5" s="107" t="str">
        <f>G5</f>
        <v>2016-2017</v>
      </c>
      <c r="F5" s="95" t="str">
        <f>G5</f>
        <v>2016-2017</v>
      </c>
      <c r="G5" s="95" t="s">
        <v>444</v>
      </c>
      <c r="H5" s="95"/>
      <c r="I5" s="96" t="s">
        <v>445</v>
      </c>
      <c r="J5" s="108" t="str">
        <f>D5</f>
        <v>2015-2016</v>
      </c>
      <c r="K5" s="109" t="str">
        <f>L5</f>
        <v>2015-2016</v>
      </c>
      <c r="L5" s="95" t="str">
        <f>D5</f>
        <v>2015-2016</v>
      </c>
      <c r="M5" s="108" t="str">
        <f>O5</f>
        <v>2016-2017</v>
      </c>
      <c r="N5" s="109" t="str">
        <f>O5</f>
        <v>2016-2017</v>
      </c>
      <c r="O5" s="95" t="str">
        <f>G5</f>
        <v>2016-2017</v>
      </c>
      <c r="P5" s="95"/>
      <c r="Q5" s="96" t="s">
        <v>445</v>
      </c>
      <c r="R5" s="108" t="str">
        <f>T5</f>
        <v>2015-2016</v>
      </c>
      <c r="S5" s="109" t="str">
        <f>T5</f>
        <v>2015-2016</v>
      </c>
      <c r="T5" s="95" t="str">
        <f>D5</f>
        <v>2015-2016</v>
      </c>
      <c r="U5" s="108" t="str">
        <f>W5</f>
        <v>2016-2017</v>
      </c>
      <c r="V5" s="109" t="str">
        <f>W5</f>
        <v>2016-2017</v>
      </c>
      <c r="W5" s="95" t="str">
        <f>G5</f>
        <v>2016-2017</v>
      </c>
      <c r="X5" s="95"/>
      <c r="Y5" s="96" t="s">
        <v>445</v>
      </c>
      <c r="Z5" s="104"/>
      <c r="AA5" s="108" t="str">
        <f>AC5</f>
        <v>2015-2016</v>
      </c>
      <c r="AB5" s="109" t="str">
        <f>AC5</f>
        <v>2015-2016</v>
      </c>
      <c r="AC5" s="95" t="str">
        <f>D5</f>
        <v>2015-2016</v>
      </c>
      <c r="AD5" s="108" t="str">
        <f>AF5</f>
        <v>2016-2017</v>
      </c>
      <c r="AE5" s="109" t="str">
        <f>AF5</f>
        <v>2016-2017</v>
      </c>
      <c r="AF5" s="95" t="str">
        <f>G5</f>
        <v>2016-2017</v>
      </c>
      <c r="AG5" s="95"/>
      <c r="AH5" s="96" t="s">
        <v>445</v>
      </c>
      <c r="AI5" s="291" t="str">
        <f>AK5</f>
        <v>2015-2016</v>
      </c>
      <c r="AJ5" s="109" t="str">
        <f>AK5</f>
        <v>2015-2016</v>
      </c>
      <c r="AK5" s="95" t="str">
        <f>D5</f>
        <v>2015-2016</v>
      </c>
      <c r="AL5" s="108" t="str">
        <f>AN5</f>
        <v>2016-2017</v>
      </c>
      <c r="AM5" s="109" t="str">
        <f>AN5</f>
        <v>2016-2017</v>
      </c>
      <c r="AN5" s="95" t="str">
        <f>G5</f>
        <v>2016-2017</v>
      </c>
      <c r="AO5" s="95"/>
      <c r="AP5" s="96" t="s">
        <v>445</v>
      </c>
      <c r="AQ5" s="108" t="str">
        <f>AS5</f>
        <v>2015-2016</v>
      </c>
      <c r="AR5" s="109" t="str">
        <f>AS5</f>
        <v>2015-2016</v>
      </c>
      <c r="AS5" s="95" t="str">
        <f>D5</f>
        <v>2015-2016</v>
      </c>
      <c r="AT5" s="108" t="str">
        <f>AV5</f>
        <v>2016-2017</v>
      </c>
      <c r="AU5" s="109" t="str">
        <f>AV5</f>
        <v>2016-2017</v>
      </c>
      <c r="AV5" s="95" t="str">
        <f>G5</f>
        <v>2016-2017</v>
      </c>
      <c r="AW5" s="95"/>
      <c r="AX5" s="96" t="s">
        <v>445</v>
      </c>
      <c r="AY5" s="104"/>
      <c r="AZ5" s="108" t="str">
        <f>BB5</f>
        <v>2015-2016</v>
      </c>
      <c r="BA5" s="109" t="str">
        <f>BB5</f>
        <v>2015-2016</v>
      </c>
      <c r="BB5" s="95" t="str">
        <f>D5</f>
        <v>2015-2016</v>
      </c>
      <c r="BC5" s="108" t="str">
        <f>BE5</f>
        <v>2016-2017</v>
      </c>
      <c r="BD5" s="109" t="str">
        <f>BE5</f>
        <v>2016-2017</v>
      </c>
      <c r="BE5" s="95" t="str">
        <f>G5</f>
        <v>2016-2017</v>
      </c>
      <c r="BF5" s="95"/>
      <c r="BG5" s="96" t="s">
        <v>445</v>
      </c>
      <c r="BH5" s="108" t="str">
        <f>D5</f>
        <v>2015-2016</v>
      </c>
      <c r="BI5" s="109" t="str">
        <f>BJ5</f>
        <v>2015-2016</v>
      </c>
      <c r="BJ5" s="95" t="str">
        <f>D5</f>
        <v>2015-2016</v>
      </c>
      <c r="BK5" s="108" t="str">
        <f>BM5</f>
        <v>2016-2017</v>
      </c>
      <c r="BL5" s="109" t="str">
        <f>BM5</f>
        <v>2016-2017</v>
      </c>
      <c r="BM5" s="95" t="str">
        <f>G5</f>
        <v>2016-2017</v>
      </c>
      <c r="BN5" s="95"/>
      <c r="BO5" s="96" t="s">
        <v>445</v>
      </c>
      <c r="BP5" s="108" t="str">
        <f>BR5</f>
        <v>2015-2016</v>
      </c>
      <c r="BQ5" s="109" t="str">
        <f>BR5</f>
        <v>2015-2016</v>
      </c>
      <c r="BR5" s="95" t="str">
        <f>D5</f>
        <v>2015-2016</v>
      </c>
      <c r="BS5" s="108" t="str">
        <f>BU5</f>
        <v>2016-2017</v>
      </c>
      <c r="BT5" s="109" t="str">
        <f>G5</f>
        <v>2016-2017</v>
      </c>
      <c r="BU5" s="95" t="str">
        <f>G5</f>
        <v>2016-2017</v>
      </c>
      <c r="BV5" s="95"/>
      <c r="BW5" s="96" t="s">
        <v>445</v>
      </c>
      <c r="BX5" s="104"/>
      <c r="BY5" s="108" t="str">
        <f>CA5</f>
        <v>2015-2016</v>
      </c>
      <c r="BZ5" s="109" t="str">
        <f>CA5</f>
        <v>2015-2016</v>
      </c>
      <c r="CA5" s="95" t="str">
        <f>D5</f>
        <v>2015-2016</v>
      </c>
      <c r="CB5" s="108" t="str">
        <f>CD5</f>
        <v>2016-2017</v>
      </c>
      <c r="CC5" s="109" t="str">
        <f>CD5</f>
        <v>2016-2017</v>
      </c>
      <c r="CD5" s="95" t="str">
        <f>G5</f>
        <v>2016-2017</v>
      </c>
      <c r="CE5" s="95"/>
      <c r="CF5" s="96" t="s">
        <v>445</v>
      </c>
      <c r="CG5" s="108" t="str">
        <f>CI5</f>
        <v>2015-2016</v>
      </c>
      <c r="CH5" s="109" t="str">
        <f>CI5</f>
        <v>2015-2016</v>
      </c>
      <c r="CI5" s="95" t="str">
        <f>D5</f>
        <v>2015-2016</v>
      </c>
      <c r="CJ5" s="108" t="str">
        <f>CL5</f>
        <v>2016-2017</v>
      </c>
      <c r="CK5" s="109" t="str">
        <f>CL5</f>
        <v>2016-2017</v>
      </c>
      <c r="CL5" s="95" t="str">
        <f>G5</f>
        <v>2016-2017</v>
      </c>
      <c r="CM5" s="95"/>
      <c r="CN5" s="96" t="s">
        <v>445</v>
      </c>
      <c r="CO5" s="108" t="str">
        <f>CQ5</f>
        <v>2015-2016</v>
      </c>
      <c r="CP5" s="109" t="str">
        <f>CQ5</f>
        <v>2015-2016</v>
      </c>
      <c r="CQ5" s="95" t="str">
        <f>D5</f>
        <v>2015-2016</v>
      </c>
      <c r="CR5" s="108" t="str">
        <f>CT5</f>
        <v>2016-2017</v>
      </c>
      <c r="CS5" s="109" t="str">
        <f>CT5</f>
        <v>2016-2017</v>
      </c>
      <c r="CT5" s="95" t="str">
        <f>G5</f>
        <v>2016-2017</v>
      </c>
      <c r="CU5" s="95"/>
      <c r="CV5" s="96" t="s">
        <v>445</v>
      </c>
      <c r="CW5" s="104"/>
      <c r="CX5" s="108" t="str">
        <f>CZ5</f>
        <v>2015-2016</v>
      </c>
      <c r="CY5" s="109" t="str">
        <f>DA5</f>
        <v>2016-2017</v>
      </c>
      <c r="CZ5" s="95" t="str">
        <f>D5</f>
        <v>2015-2016</v>
      </c>
      <c r="DA5" s="108" t="str">
        <f>DC5</f>
        <v>2016-2017</v>
      </c>
      <c r="DB5" s="109" t="str">
        <f>DC5</f>
        <v>2016-2017</v>
      </c>
      <c r="DC5" s="95" t="str">
        <f>G5</f>
        <v>2016-2017</v>
      </c>
      <c r="DD5" s="95"/>
      <c r="DE5" s="96" t="s">
        <v>445</v>
      </c>
      <c r="DF5" s="108" t="str">
        <f>DH5</f>
        <v>2015-2016</v>
      </c>
      <c r="DG5" s="109" t="str">
        <f>DH5</f>
        <v>2015-2016</v>
      </c>
      <c r="DH5" s="95" t="str">
        <f>D5</f>
        <v>2015-2016</v>
      </c>
      <c r="DI5" s="108" t="str">
        <f>DK5</f>
        <v>2016-2017</v>
      </c>
      <c r="DJ5" s="109" t="str">
        <f>DK5</f>
        <v>2016-2017</v>
      </c>
      <c r="DK5" s="95" t="str">
        <f>G5</f>
        <v>2016-2017</v>
      </c>
      <c r="DL5" s="95"/>
      <c r="DM5" s="96" t="s">
        <v>445</v>
      </c>
      <c r="DN5" s="108" t="str">
        <f>DP5</f>
        <v>2015-2016</v>
      </c>
      <c r="DO5" s="109" t="str">
        <f>DP5</f>
        <v>2015-2016</v>
      </c>
      <c r="DP5" s="95" t="str">
        <f>D5</f>
        <v>2015-2016</v>
      </c>
      <c r="DQ5" s="108" t="str">
        <f>DS5</f>
        <v>2016-2017</v>
      </c>
      <c r="DR5" s="109" t="str">
        <f>DS5</f>
        <v>2016-2017</v>
      </c>
      <c r="DS5" s="95" t="str">
        <f>G5</f>
        <v>2016-2017</v>
      </c>
      <c r="DT5" s="292"/>
      <c r="DU5" s="293" t="s">
        <v>445</v>
      </c>
      <c r="DV5" s="294"/>
      <c r="DW5" s="108" t="str">
        <f>DY5</f>
        <v>2015-2016</v>
      </c>
      <c r="DX5" s="109" t="str">
        <f>DY5</f>
        <v>2015-2016</v>
      </c>
      <c r="DY5" s="95" t="str">
        <f>D5</f>
        <v>2015-2016</v>
      </c>
      <c r="DZ5" s="108" t="str">
        <f>EB5</f>
        <v>2016-2017</v>
      </c>
      <c r="EA5" s="109" t="str">
        <f>EB5</f>
        <v>2016-2017</v>
      </c>
      <c r="EB5" s="95" t="str">
        <f>G5</f>
        <v>2016-2017</v>
      </c>
      <c r="EC5" s="95"/>
      <c r="ED5" s="96" t="s">
        <v>445</v>
      </c>
      <c r="EE5" s="108" t="str">
        <f>EG5</f>
        <v>2015-2016</v>
      </c>
      <c r="EF5" s="109" t="str">
        <f>EG5</f>
        <v>2015-2016</v>
      </c>
      <c r="EG5" s="129" t="str">
        <f>D5</f>
        <v>2015-2016</v>
      </c>
      <c r="EH5" s="108" t="str">
        <f>EJ5</f>
        <v>2016-2017</v>
      </c>
      <c r="EI5" s="109" t="str">
        <f>EJ5</f>
        <v>2016-2017</v>
      </c>
      <c r="EJ5" s="95" t="str">
        <f>G5</f>
        <v>2016-2017</v>
      </c>
      <c r="EK5" s="95"/>
      <c r="EL5" s="96" t="s">
        <v>445</v>
      </c>
      <c r="EM5" s="108" t="str">
        <f>EO5</f>
        <v>2015-2016</v>
      </c>
      <c r="EN5" s="109" t="str">
        <f>EP5</f>
        <v>2016-2017</v>
      </c>
      <c r="EO5" s="95" t="str">
        <f>D5</f>
        <v>2015-2016</v>
      </c>
      <c r="EP5" s="108" t="str">
        <f>ER5</f>
        <v>2016-2017</v>
      </c>
      <c r="EQ5" s="109" t="str">
        <f>ER5</f>
        <v>2016-2017</v>
      </c>
      <c r="ER5" s="95" t="str">
        <f>G5</f>
        <v>2016-2017</v>
      </c>
      <c r="ES5" s="95"/>
      <c r="ET5" s="96" t="s">
        <v>445</v>
      </c>
      <c r="EU5" s="96"/>
      <c r="EV5" s="104"/>
      <c r="EW5" s="129" t="str">
        <f>D5</f>
        <v>2015-2016</v>
      </c>
      <c r="EX5" s="129" t="str">
        <f>G5</f>
        <v>2016-2017</v>
      </c>
      <c r="EY5" s="95"/>
      <c r="EZ5" s="96"/>
      <c r="FA5" s="241"/>
    </row>
    <row r="6" spans="1:160">
      <c r="A6" s="110" t="s">
        <v>446</v>
      </c>
      <c r="B6" s="105" t="s">
        <v>9</v>
      </c>
      <c r="C6" s="111" t="s">
        <v>447</v>
      </c>
      <c r="D6" s="112" t="s">
        <v>448</v>
      </c>
      <c r="E6" s="107" t="s">
        <v>9</v>
      </c>
      <c r="F6" s="112" t="s">
        <v>447</v>
      </c>
      <c r="G6" s="95" t="s">
        <v>448</v>
      </c>
      <c r="H6" s="95" t="s">
        <v>449</v>
      </c>
      <c r="I6" s="96" t="s">
        <v>450</v>
      </c>
      <c r="J6" s="108" t="s">
        <v>9</v>
      </c>
      <c r="K6" s="111" t="s">
        <v>447</v>
      </c>
      <c r="L6" s="112" t="s">
        <v>448</v>
      </c>
      <c r="M6" s="108" t="s">
        <v>9</v>
      </c>
      <c r="N6" s="111" t="s">
        <v>447</v>
      </c>
      <c r="O6" s="95" t="s">
        <v>448</v>
      </c>
      <c r="P6" s="95" t="s">
        <v>449</v>
      </c>
      <c r="Q6" s="96" t="s">
        <v>450</v>
      </c>
      <c r="R6" s="108" t="s">
        <v>9</v>
      </c>
      <c r="S6" s="111" t="s">
        <v>447</v>
      </c>
      <c r="T6" s="112" t="s">
        <v>448</v>
      </c>
      <c r="U6" s="108" t="s">
        <v>9</v>
      </c>
      <c r="V6" s="111" t="s">
        <v>447</v>
      </c>
      <c r="W6" s="95" t="s">
        <v>448</v>
      </c>
      <c r="X6" s="95" t="s">
        <v>449</v>
      </c>
      <c r="Y6" s="96" t="s">
        <v>450</v>
      </c>
      <c r="Z6" s="110" t="s">
        <v>446</v>
      </c>
      <c r="AA6" s="108" t="s">
        <v>9</v>
      </c>
      <c r="AB6" s="111" t="s">
        <v>447</v>
      </c>
      <c r="AC6" s="112" t="s">
        <v>448</v>
      </c>
      <c r="AD6" s="108" t="s">
        <v>9</v>
      </c>
      <c r="AE6" s="111" t="s">
        <v>447</v>
      </c>
      <c r="AF6" s="95" t="s">
        <v>448</v>
      </c>
      <c r="AG6" s="95" t="s">
        <v>449</v>
      </c>
      <c r="AH6" s="96" t="s">
        <v>450</v>
      </c>
      <c r="AI6" s="108" t="s">
        <v>9</v>
      </c>
      <c r="AJ6" s="111" t="s">
        <v>447</v>
      </c>
      <c r="AK6" s="112" t="s">
        <v>448</v>
      </c>
      <c r="AL6" s="108" t="s">
        <v>9</v>
      </c>
      <c r="AM6" s="111" t="s">
        <v>447</v>
      </c>
      <c r="AN6" s="95" t="s">
        <v>448</v>
      </c>
      <c r="AO6" s="95" t="s">
        <v>449</v>
      </c>
      <c r="AP6" s="96" t="s">
        <v>450</v>
      </c>
      <c r="AQ6" s="108" t="s">
        <v>9</v>
      </c>
      <c r="AR6" s="111" t="s">
        <v>447</v>
      </c>
      <c r="AS6" s="112" t="s">
        <v>448</v>
      </c>
      <c r="AT6" s="108" t="s">
        <v>9</v>
      </c>
      <c r="AU6" s="111" t="s">
        <v>447</v>
      </c>
      <c r="AV6" s="95" t="s">
        <v>448</v>
      </c>
      <c r="AW6" s="95" t="s">
        <v>449</v>
      </c>
      <c r="AX6" s="96" t="s">
        <v>450</v>
      </c>
      <c r="AY6" s="110" t="s">
        <v>446</v>
      </c>
      <c r="AZ6" s="108" t="s">
        <v>9</v>
      </c>
      <c r="BA6" s="111" t="s">
        <v>447</v>
      </c>
      <c r="BB6" s="112" t="s">
        <v>448</v>
      </c>
      <c r="BC6" s="108" t="s">
        <v>9</v>
      </c>
      <c r="BD6" s="111" t="s">
        <v>447</v>
      </c>
      <c r="BE6" s="95" t="s">
        <v>448</v>
      </c>
      <c r="BF6" s="95" t="s">
        <v>449</v>
      </c>
      <c r="BG6" s="96" t="s">
        <v>450</v>
      </c>
      <c r="BH6" s="108" t="s">
        <v>9</v>
      </c>
      <c r="BI6" s="111" t="s">
        <v>447</v>
      </c>
      <c r="BJ6" s="112" t="s">
        <v>448</v>
      </c>
      <c r="BK6" s="108" t="s">
        <v>9</v>
      </c>
      <c r="BL6" s="111" t="s">
        <v>447</v>
      </c>
      <c r="BM6" s="95" t="s">
        <v>448</v>
      </c>
      <c r="BN6" s="95" t="s">
        <v>449</v>
      </c>
      <c r="BO6" s="96" t="s">
        <v>450</v>
      </c>
      <c r="BP6" s="108" t="s">
        <v>9</v>
      </c>
      <c r="BQ6" s="111" t="s">
        <v>447</v>
      </c>
      <c r="BR6" s="112" t="s">
        <v>448</v>
      </c>
      <c r="BS6" s="108" t="s">
        <v>9</v>
      </c>
      <c r="BT6" s="111" t="s">
        <v>447</v>
      </c>
      <c r="BU6" s="95" t="s">
        <v>448</v>
      </c>
      <c r="BV6" s="95" t="s">
        <v>449</v>
      </c>
      <c r="BW6" s="96" t="s">
        <v>450</v>
      </c>
      <c r="BX6" s="110" t="s">
        <v>446</v>
      </c>
      <c r="BY6" s="108" t="s">
        <v>9</v>
      </c>
      <c r="BZ6" s="111" t="s">
        <v>447</v>
      </c>
      <c r="CA6" s="112" t="s">
        <v>448</v>
      </c>
      <c r="CB6" s="108" t="s">
        <v>9</v>
      </c>
      <c r="CC6" s="111" t="s">
        <v>447</v>
      </c>
      <c r="CD6" s="95" t="s">
        <v>448</v>
      </c>
      <c r="CE6" s="95" t="s">
        <v>449</v>
      </c>
      <c r="CF6" s="96" t="s">
        <v>450</v>
      </c>
      <c r="CG6" s="108" t="s">
        <v>9</v>
      </c>
      <c r="CH6" s="111" t="s">
        <v>447</v>
      </c>
      <c r="CI6" s="112" t="s">
        <v>448</v>
      </c>
      <c r="CJ6" s="108" t="s">
        <v>9</v>
      </c>
      <c r="CK6" s="111" t="s">
        <v>447</v>
      </c>
      <c r="CL6" s="95" t="s">
        <v>448</v>
      </c>
      <c r="CM6" s="95" t="s">
        <v>449</v>
      </c>
      <c r="CN6" s="96" t="s">
        <v>450</v>
      </c>
      <c r="CO6" s="108" t="s">
        <v>9</v>
      </c>
      <c r="CP6" s="111" t="s">
        <v>447</v>
      </c>
      <c r="CQ6" s="112" t="s">
        <v>448</v>
      </c>
      <c r="CR6" s="108" t="s">
        <v>9</v>
      </c>
      <c r="CS6" s="111" t="s">
        <v>447</v>
      </c>
      <c r="CT6" s="95" t="s">
        <v>448</v>
      </c>
      <c r="CU6" s="95" t="s">
        <v>449</v>
      </c>
      <c r="CV6" s="96" t="s">
        <v>450</v>
      </c>
      <c r="CW6" s="110" t="s">
        <v>446</v>
      </c>
      <c r="CX6" s="108" t="s">
        <v>9</v>
      </c>
      <c r="CY6" s="111" t="s">
        <v>447</v>
      </c>
      <c r="CZ6" s="112" t="s">
        <v>448</v>
      </c>
      <c r="DA6" s="108" t="s">
        <v>9</v>
      </c>
      <c r="DB6" s="111" t="s">
        <v>447</v>
      </c>
      <c r="DC6" s="95" t="s">
        <v>448</v>
      </c>
      <c r="DD6" s="95" t="s">
        <v>449</v>
      </c>
      <c r="DE6" s="96" t="s">
        <v>450</v>
      </c>
      <c r="DF6" s="108" t="s">
        <v>9</v>
      </c>
      <c r="DG6" s="111" t="s">
        <v>447</v>
      </c>
      <c r="DH6" s="112" t="s">
        <v>448</v>
      </c>
      <c r="DI6" s="108" t="s">
        <v>9</v>
      </c>
      <c r="DJ6" s="111" t="s">
        <v>447</v>
      </c>
      <c r="DK6" s="95" t="s">
        <v>448</v>
      </c>
      <c r="DL6" s="95" t="s">
        <v>449</v>
      </c>
      <c r="DM6" s="96" t="s">
        <v>450</v>
      </c>
      <c r="DN6" s="108" t="s">
        <v>9</v>
      </c>
      <c r="DO6" s="111" t="s">
        <v>447</v>
      </c>
      <c r="DP6" s="112" t="s">
        <v>448</v>
      </c>
      <c r="DQ6" s="108" t="s">
        <v>9</v>
      </c>
      <c r="DR6" s="111" t="s">
        <v>447</v>
      </c>
      <c r="DS6" s="95" t="s">
        <v>448</v>
      </c>
      <c r="DT6" s="292" t="s">
        <v>449</v>
      </c>
      <c r="DU6" s="293" t="s">
        <v>450</v>
      </c>
      <c r="DV6" s="295" t="s">
        <v>446</v>
      </c>
      <c r="DW6" s="108" t="s">
        <v>9</v>
      </c>
      <c r="DX6" s="111" t="s">
        <v>447</v>
      </c>
      <c r="DY6" s="112" t="s">
        <v>448</v>
      </c>
      <c r="DZ6" s="108" t="s">
        <v>9</v>
      </c>
      <c r="EA6" s="111" t="s">
        <v>447</v>
      </c>
      <c r="EB6" s="95" t="s">
        <v>448</v>
      </c>
      <c r="EC6" s="95" t="s">
        <v>449</v>
      </c>
      <c r="ED6" s="96" t="s">
        <v>450</v>
      </c>
      <c r="EE6" s="108" t="s">
        <v>9</v>
      </c>
      <c r="EF6" s="111" t="s">
        <v>447</v>
      </c>
      <c r="EG6" s="112" t="s">
        <v>448</v>
      </c>
      <c r="EH6" s="108" t="s">
        <v>9</v>
      </c>
      <c r="EI6" s="111" t="s">
        <v>447</v>
      </c>
      <c r="EJ6" s="95" t="s">
        <v>448</v>
      </c>
      <c r="EK6" s="95" t="s">
        <v>449</v>
      </c>
      <c r="EL6" s="96" t="s">
        <v>450</v>
      </c>
      <c r="EM6" s="108" t="s">
        <v>9</v>
      </c>
      <c r="EN6" s="111" t="s">
        <v>447</v>
      </c>
      <c r="EO6" s="112" t="s">
        <v>448</v>
      </c>
      <c r="EP6" s="108" t="s">
        <v>9</v>
      </c>
      <c r="EQ6" s="111" t="s">
        <v>447</v>
      </c>
      <c r="ER6" s="95" t="s">
        <v>448</v>
      </c>
      <c r="ES6" s="95" t="s">
        <v>449</v>
      </c>
      <c r="ET6" s="96" t="s">
        <v>450</v>
      </c>
      <c r="EU6" s="96"/>
      <c r="EV6" s="110" t="s">
        <v>446</v>
      </c>
      <c r="EW6" s="112" t="s">
        <v>448</v>
      </c>
      <c r="EX6" s="112" t="s">
        <v>448</v>
      </c>
      <c r="EY6" s="95" t="s">
        <v>449</v>
      </c>
      <c r="EZ6" s="247" t="s">
        <v>450</v>
      </c>
      <c r="FA6" s="248"/>
    </row>
    <row r="7" spans="1:160">
      <c r="A7" s="113"/>
      <c r="B7" s="114"/>
      <c r="C7" s="115"/>
      <c r="D7" s="116"/>
      <c r="E7" s="114"/>
      <c r="F7" s="115"/>
      <c r="G7" s="116"/>
      <c r="H7" s="116"/>
      <c r="I7" s="117"/>
      <c r="J7" s="114"/>
      <c r="K7" s="115"/>
      <c r="L7" s="116"/>
      <c r="M7" s="114"/>
      <c r="N7" s="115"/>
      <c r="O7" s="116"/>
      <c r="P7" s="116"/>
      <c r="Q7" s="117"/>
      <c r="R7" s="114"/>
      <c r="S7" s="115"/>
      <c r="T7" s="116"/>
      <c r="U7" s="114"/>
      <c r="V7" s="115"/>
      <c r="W7" s="116"/>
      <c r="X7" s="116"/>
      <c r="Y7" s="117"/>
      <c r="Z7" s="113"/>
      <c r="AA7" s="114"/>
      <c r="AB7" s="115"/>
      <c r="AC7" s="116"/>
      <c r="AD7" s="114"/>
      <c r="AE7" s="115"/>
      <c r="AF7" s="116"/>
      <c r="AG7" s="116"/>
      <c r="AH7" s="117"/>
      <c r="AI7" s="114"/>
      <c r="AJ7" s="115"/>
      <c r="AK7" s="116"/>
      <c r="AL7" s="114"/>
      <c r="AM7" s="115"/>
      <c r="AN7" s="116"/>
      <c r="AO7" s="116"/>
      <c r="AP7" s="117"/>
      <c r="AQ7" s="114"/>
      <c r="AR7" s="115"/>
      <c r="AS7" s="116"/>
      <c r="AT7" s="114"/>
      <c r="AU7" s="115"/>
      <c r="AV7" s="116"/>
      <c r="AW7" s="116"/>
      <c r="AX7" s="117"/>
      <c r="AY7" s="113"/>
      <c r="AZ7" s="114"/>
      <c r="BA7" s="115"/>
      <c r="BB7" s="116"/>
      <c r="BC7" s="114"/>
      <c r="BD7" s="115"/>
      <c r="BE7" s="116"/>
      <c r="BF7" s="116"/>
      <c r="BG7" s="117"/>
      <c r="BH7" s="114"/>
      <c r="BI7" s="115"/>
      <c r="BJ7" s="116"/>
      <c r="BK7" s="114"/>
      <c r="BL7" s="115"/>
      <c r="BM7" s="116"/>
      <c r="BN7" s="116"/>
      <c r="BO7" s="117"/>
      <c r="BP7" s="114"/>
      <c r="BQ7" s="115"/>
      <c r="BR7" s="116"/>
      <c r="BS7" s="114"/>
      <c r="BT7" s="115"/>
      <c r="BU7" s="116"/>
      <c r="BV7" s="116"/>
      <c r="BW7" s="117"/>
      <c r="BX7" s="113"/>
      <c r="BY7" s="114"/>
      <c r="BZ7" s="115"/>
      <c r="CA7" s="116"/>
      <c r="CB7" s="114"/>
      <c r="CC7" s="115"/>
      <c r="CD7" s="116"/>
      <c r="CE7" s="296"/>
      <c r="CF7" s="297"/>
      <c r="CG7" s="114"/>
      <c r="CH7" s="115"/>
      <c r="CI7" s="116"/>
      <c r="CJ7" s="114"/>
      <c r="CK7" s="115"/>
      <c r="CL7" s="116"/>
      <c r="CM7" s="116"/>
      <c r="CN7" s="117"/>
      <c r="CO7" s="114"/>
      <c r="CP7" s="115"/>
      <c r="CQ7" s="116"/>
      <c r="CR7" s="114"/>
      <c r="CS7" s="115"/>
      <c r="CT7" s="116"/>
      <c r="CU7" s="116"/>
      <c r="CV7" s="117"/>
      <c r="CW7" s="113"/>
      <c r="CX7" s="114"/>
      <c r="CY7" s="115"/>
      <c r="CZ7" s="116"/>
      <c r="DA7" s="114"/>
      <c r="DB7" s="115"/>
      <c r="DC7" s="116"/>
      <c r="DD7" s="116"/>
      <c r="DE7" s="117"/>
      <c r="DF7" s="114"/>
      <c r="DG7" s="115"/>
      <c r="DH7" s="116"/>
      <c r="DI7" s="114"/>
      <c r="DJ7" s="115"/>
      <c r="DK7" s="116"/>
      <c r="DL7" s="116"/>
      <c r="DM7" s="117"/>
      <c r="DN7" s="114"/>
      <c r="DO7" s="115"/>
      <c r="DP7" s="116"/>
      <c r="DQ7" s="114"/>
      <c r="DR7" s="115"/>
      <c r="DS7" s="116"/>
      <c r="DT7" s="298"/>
      <c r="DU7" s="299"/>
      <c r="DV7" s="300"/>
      <c r="DW7" s="114"/>
      <c r="DX7" s="115"/>
      <c r="DY7" s="116"/>
      <c r="DZ7" s="114"/>
      <c r="EA7" s="115"/>
      <c r="EB7" s="116"/>
      <c r="EC7" s="116"/>
      <c r="ED7" s="117"/>
      <c r="EE7" s="114"/>
      <c r="EF7" s="115"/>
      <c r="EG7" s="116"/>
      <c r="EH7" s="114"/>
      <c r="EI7" s="115"/>
      <c r="EJ7" s="116"/>
      <c r="EK7" s="116"/>
      <c r="EL7" s="117"/>
      <c r="EM7" s="114"/>
      <c r="EN7" s="115"/>
      <c r="EO7" s="116"/>
      <c r="EP7" s="114"/>
      <c r="EQ7" s="115"/>
      <c r="ER7" s="116"/>
      <c r="ES7" s="116"/>
      <c r="ET7" s="117"/>
      <c r="EU7" s="121"/>
      <c r="EV7" s="113"/>
      <c r="EW7" s="116"/>
      <c r="EX7" s="116"/>
      <c r="EY7" s="116"/>
      <c r="EZ7" s="249"/>
      <c r="FA7" s="241"/>
    </row>
    <row r="8" spans="1:160">
      <c r="A8" s="118"/>
      <c r="C8" s="119"/>
      <c r="L8" s="122"/>
      <c r="T8" s="122"/>
      <c r="Z8" s="118"/>
      <c r="AC8" s="122"/>
      <c r="AK8" s="122"/>
      <c r="AS8" s="122"/>
      <c r="AY8" s="118"/>
      <c r="BB8" s="122"/>
      <c r="BJ8" s="122"/>
      <c r="BR8" s="122"/>
      <c r="BX8" s="118"/>
      <c r="BY8" s="89"/>
      <c r="BZ8" s="120"/>
      <c r="CA8" s="122"/>
      <c r="CB8" s="89"/>
      <c r="CC8" s="120"/>
      <c r="CD8" s="112"/>
      <c r="CI8" s="122"/>
      <c r="CQ8" s="122"/>
      <c r="CW8" s="118"/>
      <c r="CZ8" s="122"/>
      <c r="DH8" s="122"/>
      <c r="DP8" s="122"/>
      <c r="DU8" s="303"/>
      <c r="DV8" s="304"/>
      <c r="DY8" s="122"/>
      <c r="EG8" s="122"/>
      <c r="EO8" s="122"/>
      <c r="ET8" s="305"/>
      <c r="EU8" s="121"/>
      <c r="EV8" s="118"/>
      <c r="EZ8" s="250"/>
      <c r="FA8" s="241"/>
    </row>
    <row r="9" spans="1:160">
      <c r="A9" s="123" t="s">
        <v>451</v>
      </c>
      <c r="B9" s="124">
        <v>0</v>
      </c>
      <c r="C9" s="125">
        <v>0</v>
      </c>
      <c r="D9" s="126" t="str">
        <f t="shared" ref="D9:D72" si="0">IF(B9=0,"N/A",C9/B9)</f>
        <v>N/A</v>
      </c>
      <c r="E9" s="127">
        <v>0</v>
      </c>
      <c r="F9" s="128">
        <v>0</v>
      </c>
      <c r="G9" s="126" t="str">
        <f>IF(E9=0,"N/A",F9/E9)</f>
        <v>N/A</v>
      </c>
      <c r="H9" s="129" t="e">
        <f>IF(D9=0,"N/A",G9-D9)</f>
        <v>#VALUE!</v>
      </c>
      <c r="I9" s="130" t="e">
        <f>IF(D9=0,"N/A",H9/D9)</f>
        <v>#VALUE!</v>
      </c>
      <c r="J9" s="127">
        <v>1</v>
      </c>
      <c r="K9" s="128">
        <v>95468</v>
      </c>
      <c r="L9" s="131">
        <f t="shared" ref="L9:L72" si="1">IF(J9=0,"N/A",K9/J9)</f>
        <v>95468</v>
      </c>
      <c r="M9" s="127">
        <v>1</v>
      </c>
      <c r="N9" s="128">
        <v>96854</v>
      </c>
      <c r="O9" s="126">
        <f>IF(M9=0,"N/A",N9/M9)</f>
        <v>96854</v>
      </c>
      <c r="P9" s="129">
        <f>IF(L9=0,"N/A",O9-L9)</f>
        <v>1386</v>
      </c>
      <c r="Q9" s="130">
        <f>IF(L9=0,"N/A",P9/L9)</f>
        <v>1.4517953659865086E-2</v>
      </c>
      <c r="R9" s="127">
        <v>0</v>
      </c>
      <c r="S9" s="128">
        <v>0</v>
      </c>
      <c r="T9" s="126" t="str">
        <f t="shared" ref="T9:T72" si="2">IF(R9=0,"N/A",S9/R9)</f>
        <v>N/A</v>
      </c>
      <c r="U9" s="127">
        <v>0</v>
      </c>
      <c r="V9" s="128">
        <v>0</v>
      </c>
      <c r="W9" s="126" t="str">
        <f>IF(U9=0,"N/A",V9/U9)</f>
        <v>N/A</v>
      </c>
      <c r="X9" s="129" t="e">
        <f>IF(T9=0,"N/A",W9-T9)</f>
        <v>#VALUE!</v>
      </c>
      <c r="Y9" s="130" t="e">
        <f>IF(T9=0,"N/A",X9/T9)</f>
        <v>#VALUE!</v>
      </c>
      <c r="Z9" s="123" t="s">
        <v>451</v>
      </c>
      <c r="AA9" s="127">
        <v>0</v>
      </c>
      <c r="AB9" s="128">
        <v>0</v>
      </c>
      <c r="AC9" s="126" t="str">
        <f t="shared" ref="AC9:AC72" si="3">IF(AA9=0,"N/A",AB9/AA9)</f>
        <v>N/A</v>
      </c>
      <c r="AD9" s="127">
        <v>0</v>
      </c>
      <c r="AE9" s="128">
        <v>0</v>
      </c>
      <c r="AF9" s="126" t="str">
        <f>IF(AD9=0,"N/A",AE9/AD9)</f>
        <v>N/A</v>
      </c>
      <c r="AG9" s="129" t="e">
        <f>IF(AC9=0,"N/A",AF9-AC9)</f>
        <v>#VALUE!</v>
      </c>
      <c r="AH9" s="130" t="e">
        <f>IF(AC9=0,"N/A",AG9/AC9)</f>
        <v>#VALUE!</v>
      </c>
      <c r="AI9" s="127">
        <v>1</v>
      </c>
      <c r="AJ9" s="128">
        <v>51483</v>
      </c>
      <c r="AK9" s="126">
        <f>IF(AI9=0,"N/A",AJ9/AI9)</f>
        <v>51483</v>
      </c>
      <c r="AL9" s="127">
        <v>1</v>
      </c>
      <c r="AM9" s="128">
        <v>52233</v>
      </c>
      <c r="AN9" s="126">
        <f>IF(AL9=0,"N/A",AM9/AL9)</f>
        <v>52233</v>
      </c>
      <c r="AO9" s="129">
        <f>IF(AK9=0,"N/A",AN9-AK9)</f>
        <v>750</v>
      </c>
      <c r="AP9" s="130">
        <f>IF(AK9=0,"N/A",AO9/AK9)</f>
        <v>1.4567915622632713E-2</v>
      </c>
      <c r="AQ9" s="127">
        <v>0</v>
      </c>
      <c r="AR9" s="128">
        <v>0</v>
      </c>
      <c r="AS9" s="126" t="str">
        <f t="shared" ref="AS9:AS72" si="4">IF(AQ9=0,"N/A",AR9/AQ9)</f>
        <v>N/A</v>
      </c>
      <c r="AT9" s="127">
        <v>0</v>
      </c>
      <c r="AU9" s="128">
        <v>0</v>
      </c>
      <c r="AV9" s="126" t="str">
        <f>IF(AT9=0,"N/A",AU9/AT9)</f>
        <v>N/A</v>
      </c>
      <c r="AW9" s="129" t="e">
        <f>IF(AS9=0,"N/A",AV9-AS9)</f>
        <v>#VALUE!</v>
      </c>
      <c r="AX9" s="130" t="e">
        <f>IF(AS9=0,"N/A",AW9/AS9)</f>
        <v>#VALUE!</v>
      </c>
      <c r="AY9" s="123" t="s">
        <v>451</v>
      </c>
      <c r="AZ9" s="127">
        <v>2</v>
      </c>
      <c r="BA9" s="128">
        <v>74830</v>
      </c>
      <c r="BB9" s="126">
        <f t="shared" ref="BB9:BB72" si="5">IF(AZ9=0,"N/A",BA9/AZ9)</f>
        <v>37415</v>
      </c>
      <c r="BC9" s="127">
        <v>2</v>
      </c>
      <c r="BD9" s="128">
        <v>75796</v>
      </c>
      <c r="BE9" s="126">
        <f>IF(BC9=0,"N/A",BD9/BC9)</f>
        <v>37898</v>
      </c>
      <c r="BF9" s="129">
        <f>IF(BB9=0,"N/A",BE9-BB9)</f>
        <v>483</v>
      </c>
      <c r="BG9" s="130">
        <f>IF(BB9=0,"N/A",BF9/BB9)</f>
        <v>1.2909260991580917E-2</v>
      </c>
      <c r="BH9" s="127">
        <v>1</v>
      </c>
      <c r="BI9" s="128">
        <v>32288</v>
      </c>
      <c r="BJ9" s="126">
        <f t="shared" ref="BJ9:BJ72" si="6">IF(BH9=0,"N/A",BI9/BH9)</f>
        <v>32288</v>
      </c>
      <c r="BK9" s="127">
        <v>1</v>
      </c>
      <c r="BL9" s="128">
        <v>32841</v>
      </c>
      <c r="BM9" s="126">
        <f>IF(BK9=0,"N/A",BL9/BK9)</f>
        <v>32841</v>
      </c>
      <c r="BN9" s="129">
        <f>IF(BJ9=0,"N/A",BM9-BJ9)</f>
        <v>553</v>
      </c>
      <c r="BO9" s="130">
        <f>IF(BJ9=0,"N/A",BN9/BJ9)</f>
        <v>1.7127106045589691E-2</v>
      </c>
      <c r="BP9" s="127">
        <v>0</v>
      </c>
      <c r="BQ9" s="128">
        <v>0</v>
      </c>
      <c r="BR9" s="126" t="str">
        <f t="shared" ref="BR9:BR72" si="7">IF(BP9=0,"N/A",BQ9/BP9)</f>
        <v>N/A</v>
      </c>
      <c r="BS9" s="127">
        <v>0</v>
      </c>
      <c r="BT9" s="128">
        <v>0</v>
      </c>
      <c r="BU9" s="126" t="str">
        <f>IF(BS9=0,"N/A",BT9/BS9)</f>
        <v>N/A</v>
      </c>
      <c r="BV9" s="129" t="e">
        <f>IF(BR9=0,"N/A",BU9-BR9)</f>
        <v>#VALUE!</v>
      </c>
      <c r="BW9" s="130" t="e">
        <f>IF(BR9=0,"N/A",BV9/BR9)</f>
        <v>#VALUE!</v>
      </c>
      <c r="BX9" s="123" t="s">
        <v>451</v>
      </c>
      <c r="BY9" s="127">
        <v>0</v>
      </c>
      <c r="BZ9" s="128">
        <v>0</v>
      </c>
      <c r="CA9" s="126" t="str">
        <f t="shared" ref="CA9:CA72" si="8">IF(BY9=0,"N/A",BZ9/BY9)</f>
        <v>N/A</v>
      </c>
      <c r="CB9" s="127">
        <v>0</v>
      </c>
      <c r="CC9" s="128">
        <v>0</v>
      </c>
      <c r="CD9" s="126" t="str">
        <f>IF(CB9=0,"N/A",CC9/CB9)</f>
        <v>N/A</v>
      </c>
      <c r="CE9" s="129" t="e">
        <f>IF(CA9=0,"N/A",CD9-CA9)</f>
        <v>#VALUE!</v>
      </c>
      <c r="CF9" s="130" t="e">
        <f>IF(CA9=0,"N/A",CE9/CA9)</f>
        <v>#VALUE!</v>
      </c>
      <c r="CG9" s="127">
        <v>0</v>
      </c>
      <c r="CH9" s="128">
        <v>0</v>
      </c>
      <c r="CI9" s="126" t="str">
        <f t="shared" ref="CI9:CI72" si="9">IF(CG9=0,"N/A",CH9/CG9)</f>
        <v>N/A</v>
      </c>
      <c r="CJ9" s="127">
        <v>0</v>
      </c>
      <c r="CK9" s="128">
        <v>0</v>
      </c>
      <c r="CL9" s="126" t="str">
        <f>IF(CJ9=0,"N/A",CK9/CJ9)</f>
        <v>N/A</v>
      </c>
      <c r="CM9" s="129" t="e">
        <f>IF(CI9=0,"N/A",CL9-CI9)</f>
        <v>#VALUE!</v>
      </c>
      <c r="CN9" s="130" t="e">
        <f>IF(CI9=0,"N/A",CM9/CI9)</f>
        <v>#VALUE!</v>
      </c>
      <c r="CO9" s="127">
        <v>0.5</v>
      </c>
      <c r="CP9" s="128">
        <v>50248</v>
      </c>
      <c r="CQ9" s="126">
        <f t="shared" ref="CQ9:CQ72" si="10">IF(CO9=0,"N/A",CP9/CO9)</f>
        <v>100496</v>
      </c>
      <c r="CR9" s="127">
        <v>0.5</v>
      </c>
      <c r="CS9" s="128">
        <v>50499</v>
      </c>
      <c r="CT9" s="126">
        <f>IF(CR9=0,"N/A",CS9/CR9)</f>
        <v>100998</v>
      </c>
      <c r="CU9" s="129">
        <f>IF(CQ9=0,"N/A",CT9-CQ9)</f>
        <v>502</v>
      </c>
      <c r="CV9" s="130">
        <f>IF(CQ9=0,"N/A",CU9/CQ9)</f>
        <v>4.9952236904951437E-3</v>
      </c>
      <c r="CW9" s="123" t="s">
        <v>451</v>
      </c>
      <c r="CX9" s="127">
        <v>0</v>
      </c>
      <c r="CY9" s="128">
        <v>0</v>
      </c>
      <c r="CZ9" s="126" t="str">
        <f t="shared" ref="CZ9:CZ72" si="11">IF(CX9=0,"N/A",CY9/CX9)</f>
        <v>N/A</v>
      </c>
      <c r="DA9" s="127">
        <v>0</v>
      </c>
      <c r="DB9" s="128">
        <v>0</v>
      </c>
      <c r="DC9" s="126" t="str">
        <f>IF(DA9=0,"N/A",DB9/DA9)</f>
        <v>N/A</v>
      </c>
      <c r="DD9" s="129" t="e">
        <f>IF(CZ9=0,"N/A",DC9-CZ9)</f>
        <v>#VALUE!</v>
      </c>
      <c r="DE9" s="130" t="e">
        <f>IF(CZ9=0,"N/A",DD9/CZ9)</f>
        <v>#VALUE!</v>
      </c>
      <c r="DF9" s="127">
        <v>0.5</v>
      </c>
      <c r="DG9" s="128">
        <v>42611</v>
      </c>
      <c r="DH9" s="126">
        <f t="shared" ref="DH9:DH72" si="12">IF(DF9=0,"N/A",DG9/DF9)</f>
        <v>85222</v>
      </c>
      <c r="DI9" s="127">
        <v>0.5</v>
      </c>
      <c r="DJ9" s="128">
        <v>43251</v>
      </c>
      <c r="DK9" s="126">
        <f>IF(DI9=0,"N/A",DJ9/DI9)</f>
        <v>86502</v>
      </c>
      <c r="DL9" s="129">
        <f>IF(DH9=0,"N/A",DK9-DH9)</f>
        <v>1280</v>
      </c>
      <c r="DM9" s="130">
        <f>IF(DH9=0,"N/A",DL9/DH9)</f>
        <v>1.5019595878998381E-2</v>
      </c>
      <c r="DN9" s="127">
        <v>0</v>
      </c>
      <c r="DO9" s="128">
        <v>0</v>
      </c>
      <c r="DP9" s="126" t="str">
        <f t="shared" ref="DP9:DP72" si="13">IF(DN9=0,"N/A",DO9/DN9)</f>
        <v>N/A</v>
      </c>
      <c r="DQ9" s="127">
        <v>0</v>
      </c>
      <c r="DR9" s="128">
        <v>0</v>
      </c>
      <c r="DS9" s="126" t="str">
        <f>IF(DQ9=0,"N/A",DR9/DQ9)</f>
        <v>N/A</v>
      </c>
      <c r="DT9" s="306" t="e">
        <f>IF(DP9=0,"N/A",DS9-DP9)</f>
        <v>#VALUE!</v>
      </c>
      <c r="DU9" s="130" t="e">
        <f>IF(DP9=0,"N/A",DT9/DP9)</f>
        <v>#VALUE!</v>
      </c>
      <c r="DV9" s="123" t="s">
        <v>451</v>
      </c>
      <c r="DW9" s="127">
        <v>0</v>
      </c>
      <c r="DX9" s="128">
        <v>0</v>
      </c>
      <c r="DY9" s="126" t="str">
        <f t="shared" ref="DY9:DY72" si="14">IF(DW9=0,"N/A",DX9/DW9)</f>
        <v>N/A</v>
      </c>
      <c r="DZ9" s="127">
        <v>0</v>
      </c>
      <c r="EA9" s="128">
        <v>0</v>
      </c>
      <c r="EB9" s="126" t="str">
        <f>IF(DZ9=0,"N/A",EA9/DZ9)</f>
        <v>N/A</v>
      </c>
      <c r="EC9" s="129" t="e">
        <f>IF(DY9=0,"N/A",EB9-DY9)</f>
        <v>#VALUE!</v>
      </c>
      <c r="ED9" s="130" t="e">
        <f>IF(DY9=0,"N/A",EC9/DY9)</f>
        <v>#VALUE!</v>
      </c>
      <c r="EE9" s="127">
        <v>0</v>
      </c>
      <c r="EF9" s="128">
        <v>0</v>
      </c>
      <c r="EG9" s="126" t="str">
        <f t="shared" ref="EG9:EG72" si="15">IF(EE9=0,"N/A",EF9/EE9)</f>
        <v>N/A</v>
      </c>
      <c r="EH9" s="127">
        <v>0</v>
      </c>
      <c r="EI9" s="128">
        <v>0</v>
      </c>
      <c r="EJ9" s="126" t="str">
        <f>IF(EH9=0,"N/A",EI9/EH9)</f>
        <v>N/A</v>
      </c>
      <c r="EK9" s="129" t="e">
        <f>IF(EG9=0,"N/A",EJ9-EG9)</f>
        <v>#VALUE!</v>
      </c>
      <c r="EL9" s="130" t="e">
        <f>IF(EG9=0,"N/A",EK9/EG9)</f>
        <v>#VALUE!</v>
      </c>
      <c r="EM9" s="127">
        <v>0</v>
      </c>
      <c r="EN9" s="128">
        <v>0</v>
      </c>
      <c r="EO9" s="126" t="str">
        <f t="shared" ref="EO9:EO72" si="16">IF(EM9=0,"N/A",EN9/EM9)</f>
        <v>N/A</v>
      </c>
      <c r="EP9" s="147">
        <v>0</v>
      </c>
      <c r="EQ9" s="148">
        <v>0</v>
      </c>
      <c r="ER9" s="126" t="str">
        <f>IF(EP9=0,"N/A",EQ9/EP9)</f>
        <v>N/A</v>
      </c>
      <c r="ES9" s="129" t="e">
        <f>IF(EO9=0,"N/A",ER9-EO9)</f>
        <v>#VALUE!</v>
      </c>
      <c r="ET9" s="130" t="e">
        <f>IF(EO9=0,"N/A",ES9/EO9)</f>
        <v>#VALUE!</v>
      </c>
      <c r="EU9" s="307"/>
      <c r="EV9" s="123" t="s">
        <v>451</v>
      </c>
      <c r="EW9" s="251">
        <v>67062</v>
      </c>
      <c r="EX9" s="126">
        <v>67887.666666666672</v>
      </c>
      <c r="EY9" s="129" t="e">
        <f>SUM(EW9=0,"N/A",EX9-EW9)</f>
        <v>#VALUE!</v>
      </c>
      <c r="EZ9" s="130" t="e">
        <f t="shared" ref="EZ9:EZ72" si="17">EY9/EW9</f>
        <v>#VALUE!</v>
      </c>
    </row>
    <row r="10" spans="1:160">
      <c r="A10" s="123" t="s">
        <v>452</v>
      </c>
      <c r="B10" s="124">
        <v>0</v>
      </c>
      <c r="C10" s="125">
        <v>0</v>
      </c>
      <c r="D10" s="126" t="str">
        <f t="shared" si="0"/>
        <v>N/A</v>
      </c>
      <c r="E10" s="127">
        <v>0</v>
      </c>
      <c r="F10" s="128">
        <v>0</v>
      </c>
      <c r="G10" s="126" t="str">
        <f t="shared" ref="G10:G73" si="18">IF(E10=0,"N/A",F10/E10)</f>
        <v>N/A</v>
      </c>
      <c r="H10" s="129" t="e">
        <f t="shared" ref="H10:H73" si="19">IF(D10=0,"N/A",G10-D10)</f>
        <v>#VALUE!</v>
      </c>
      <c r="I10" s="130" t="e">
        <f t="shared" ref="I10:I73" si="20">IF(D10=0,"N/A",H10/D10)</f>
        <v>#VALUE!</v>
      </c>
      <c r="J10" s="127">
        <v>1</v>
      </c>
      <c r="K10" s="128">
        <v>92000</v>
      </c>
      <c r="L10" s="131">
        <f t="shared" si="1"/>
        <v>92000</v>
      </c>
      <c r="M10" s="127">
        <v>1</v>
      </c>
      <c r="N10" s="128">
        <v>92000</v>
      </c>
      <c r="O10" s="126">
        <f t="shared" ref="O10:O73" si="21">IF(M10=0,"N/A",N10/M10)</f>
        <v>92000</v>
      </c>
      <c r="P10" s="129">
        <f t="shared" ref="P10:P73" si="22">IF(L10=0,"N/A",O10-L10)</f>
        <v>0</v>
      </c>
      <c r="Q10" s="130">
        <f t="shared" ref="Q10:Q73" si="23">IF(L10=0,"N/A",P10/L10)</f>
        <v>0</v>
      </c>
      <c r="R10" s="127">
        <v>0</v>
      </c>
      <c r="S10" s="128">
        <v>0</v>
      </c>
      <c r="T10" s="126" t="str">
        <f t="shared" si="2"/>
        <v>N/A</v>
      </c>
      <c r="U10" s="127">
        <v>0</v>
      </c>
      <c r="V10" s="128">
        <v>0</v>
      </c>
      <c r="W10" s="126" t="str">
        <f t="shared" ref="W10:W73" si="24">IF(U10=0,"N/A",V10/U10)</f>
        <v>N/A</v>
      </c>
      <c r="X10" s="129" t="e">
        <f t="shared" ref="X10:X73" si="25">IF(T10=0,"N/A",W10-T10)</f>
        <v>#VALUE!</v>
      </c>
      <c r="Y10" s="130" t="e">
        <f t="shared" ref="Y10:Y73" si="26">IF(T10=0,"N/A",X10/T10)</f>
        <v>#VALUE!</v>
      </c>
      <c r="Z10" s="123" t="s">
        <v>452</v>
      </c>
      <c r="AA10" s="127">
        <v>0</v>
      </c>
      <c r="AB10" s="128">
        <v>0</v>
      </c>
      <c r="AC10" s="126" t="str">
        <f t="shared" si="3"/>
        <v>N/A</v>
      </c>
      <c r="AD10" s="127">
        <v>0</v>
      </c>
      <c r="AE10" s="128">
        <v>0</v>
      </c>
      <c r="AF10" s="126" t="str">
        <f t="shared" ref="AF10:AF73" si="27">IF(AD10=0,"N/A",AE10/AD10)</f>
        <v>N/A</v>
      </c>
      <c r="AG10" s="129" t="e">
        <f t="shared" ref="AG10:AG73" si="28">IF(AC10=0,"N/A",AF10-AC10)</f>
        <v>#VALUE!</v>
      </c>
      <c r="AH10" s="130" t="e">
        <f t="shared" ref="AH10:AH73" si="29">IF(AC10=0,"N/A",AG10/AC10)</f>
        <v>#VALUE!</v>
      </c>
      <c r="AI10" s="127">
        <v>3</v>
      </c>
      <c r="AJ10" s="128">
        <v>171340</v>
      </c>
      <c r="AK10" s="126">
        <f t="shared" ref="AK10:AK73" si="30">IF(AI10=0,"N/A",AJ10/AI10)</f>
        <v>57113.333333333336</v>
      </c>
      <c r="AL10" s="127">
        <v>3</v>
      </c>
      <c r="AM10" s="128">
        <v>171640</v>
      </c>
      <c r="AN10" s="126">
        <f t="shared" ref="AN10:AN73" si="31">IF(AL10=0,"N/A",AM10/AL10)</f>
        <v>57213.333333333336</v>
      </c>
      <c r="AO10" s="129">
        <f t="shared" ref="AO10:AO73" si="32">IF(AK10=0,"N/A",AN10-AK10)</f>
        <v>100</v>
      </c>
      <c r="AP10" s="130">
        <f t="shared" ref="AP10:AP73" si="33">IF(AK10=0,"N/A",AO10/AK10)</f>
        <v>1.7509046340609313E-3</v>
      </c>
      <c r="AQ10" s="127">
        <v>0</v>
      </c>
      <c r="AR10" s="128">
        <v>0</v>
      </c>
      <c r="AS10" s="126" t="str">
        <f t="shared" si="4"/>
        <v>N/A</v>
      </c>
      <c r="AT10" s="127">
        <v>0</v>
      </c>
      <c r="AU10" s="128">
        <v>0</v>
      </c>
      <c r="AV10" s="126" t="str">
        <f t="shared" ref="AV10:AV73" si="34">IF(AT10=0,"N/A",AU10/AT10)</f>
        <v>N/A</v>
      </c>
      <c r="AW10" s="129" t="e">
        <f t="shared" ref="AW10:AW73" si="35">IF(AS10=0,"N/A",AV10-AS10)</f>
        <v>#VALUE!</v>
      </c>
      <c r="AX10" s="130" t="e">
        <f t="shared" ref="AX10:AX73" si="36">IF(AS10=0,"N/A",AW10/AS10)</f>
        <v>#VALUE!</v>
      </c>
      <c r="AY10" s="123" t="s">
        <v>452</v>
      </c>
      <c r="AZ10" s="127">
        <v>2</v>
      </c>
      <c r="BA10" s="128">
        <v>73410.8</v>
      </c>
      <c r="BB10" s="126">
        <f t="shared" si="5"/>
        <v>36705.4</v>
      </c>
      <c r="BC10" s="127">
        <v>2</v>
      </c>
      <c r="BD10" s="128">
        <v>73410.8</v>
      </c>
      <c r="BE10" s="126">
        <f t="shared" ref="BE10:BE73" si="37">IF(BC10=0,"N/A",BD10/BC10)</f>
        <v>36705.4</v>
      </c>
      <c r="BF10" s="129">
        <f t="shared" ref="BF10:BF73" si="38">IF(BB10=0,"N/A",BE10-BB10)</f>
        <v>0</v>
      </c>
      <c r="BG10" s="130">
        <f t="shared" ref="BG10:BG73" si="39">IF(BB10=0,"N/A",BF10/BB10)</f>
        <v>0</v>
      </c>
      <c r="BH10" s="127">
        <v>0</v>
      </c>
      <c r="BI10" s="128">
        <v>0</v>
      </c>
      <c r="BJ10" s="126" t="str">
        <f t="shared" si="6"/>
        <v>N/A</v>
      </c>
      <c r="BK10" s="127">
        <v>0</v>
      </c>
      <c r="BL10" s="128">
        <v>0</v>
      </c>
      <c r="BM10" s="126" t="str">
        <f t="shared" ref="BM10:BM73" si="40">IF(BK10=0,"N/A",BL10/BK10)</f>
        <v>N/A</v>
      </c>
      <c r="BN10" s="129" t="e">
        <f t="shared" ref="BN10:BN73" si="41">IF(BJ10=0,"N/A",BM10-BJ10)</f>
        <v>#VALUE!</v>
      </c>
      <c r="BO10" s="130" t="e">
        <f t="shared" ref="BO10:BO73" si="42">IF(BJ10=0,"N/A",BN10/BJ10)</f>
        <v>#VALUE!</v>
      </c>
      <c r="BP10" s="127">
        <v>1</v>
      </c>
      <c r="BQ10" s="128">
        <v>28000</v>
      </c>
      <c r="BR10" s="126">
        <f t="shared" si="7"/>
        <v>28000</v>
      </c>
      <c r="BS10" s="127">
        <v>1</v>
      </c>
      <c r="BT10" s="128">
        <v>28000</v>
      </c>
      <c r="BU10" s="126">
        <f t="shared" ref="BU10:BU73" si="43">IF(BS10=0,"N/A",BT10/BS10)</f>
        <v>28000</v>
      </c>
      <c r="BV10" s="129">
        <f>IF(BR10=0,"N/A",BU10-BR10)</f>
        <v>0</v>
      </c>
      <c r="BW10" s="130">
        <f t="shared" ref="BW10:BW73" si="44">IF(BR10=0,"N/A",BV10/BR10)</f>
        <v>0</v>
      </c>
      <c r="BX10" s="123" t="s">
        <v>452</v>
      </c>
      <c r="BY10" s="127">
        <v>0</v>
      </c>
      <c r="BZ10" s="128">
        <v>0</v>
      </c>
      <c r="CA10" s="126" t="str">
        <f t="shared" si="8"/>
        <v>N/A</v>
      </c>
      <c r="CB10" s="127">
        <v>0</v>
      </c>
      <c r="CC10" s="128">
        <v>0</v>
      </c>
      <c r="CD10" s="126" t="str">
        <f t="shared" ref="CD10:CD73" si="45">IF(CB10=0,"N/A",CC10/CB10)</f>
        <v>N/A</v>
      </c>
      <c r="CE10" s="129" t="e">
        <f>IF(CA10=0,"N/A",CD10-CA10)</f>
        <v>#VALUE!</v>
      </c>
      <c r="CF10" s="130" t="e">
        <f t="shared" ref="CF10:CF73" si="46">IF(CA10=0,"N/A",CE10/CA10)</f>
        <v>#VALUE!</v>
      </c>
      <c r="CG10" s="127">
        <v>1</v>
      </c>
      <c r="CH10" s="128">
        <v>65000</v>
      </c>
      <c r="CI10" s="126">
        <f t="shared" si="9"/>
        <v>65000</v>
      </c>
      <c r="CJ10" s="127">
        <v>1</v>
      </c>
      <c r="CK10" s="128">
        <v>65000</v>
      </c>
      <c r="CL10" s="126">
        <f t="shared" ref="CL10:CL73" si="47">IF(CJ10=0,"N/A",CK10/CJ10)</f>
        <v>65000</v>
      </c>
      <c r="CM10" s="129">
        <f t="shared" ref="CM10:CM73" si="48">IF(CI10=0,"N/A",CL10-CI10)</f>
        <v>0</v>
      </c>
      <c r="CN10" s="130">
        <f t="shared" ref="CN10:CN73" si="49">IF(CI10=0,"N/A",CM10/CI10)</f>
        <v>0</v>
      </c>
      <c r="CO10" s="127">
        <v>3</v>
      </c>
      <c r="CP10" s="128">
        <v>183575</v>
      </c>
      <c r="CQ10" s="126">
        <f t="shared" si="10"/>
        <v>61191.666666666664</v>
      </c>
      <c r="CR10" s="127">
        <v>3</v>
      </c>
      <c r="CS10" s="128">
        <v>188000</v>
      </c>
      <c r="CT10" s="126">
        <f t="shared" ref="CT10:CT73" si="50">IF(CR10=0,"N/A",CS10/CR10)</f>
        <v>62666.666666666664</v>
      </c>
      <c r="CU10" s="129">
        <f t="shared" ref="CU10:CU73" si="51">IF(CQ10=0,"N/A",CT10-CQ10)</f>
        <v>1475</v>
      </c>
      <c r="CV10" s="130">
        <f t="shared" ref="CV10:CV73" si="52">IF(CQ10=0,"N/A",CU10/CQ10)</f>
        <v>2.4104589404875393E-2</v>
      </c>
      <c r="CW10" s="123" t="s">
        <v>452</v>
      </c>
      <c r="CX10" s="127">
        <v>0</v>
      </c>
      <c r="CY10" s="128">
        <v>0</v>
      </c>
      <c r="CZ10" s="126" t="str">
        <f t="shared" si="11"/>
        <v>N/A</v>
      </c>
      <c r="DA10" s="127">
        <v>0</v>
      </c>
      <c r="DB10" s="128">
        <v>0</v>
      </c>
      <c r="DC10" s="126" t="str">
        <f t="shared" ref="DC10:DC73" si="53">IF(DA10=0,"N/A",DB10/DA10)</f>
        <v>N/A</v>
      </c>
      <c r="DD10" s="129" t="e">
        <f t="shared" ref="DD10:DD73" si="54">IF(CZ10=0,"N/A",DC10-CZ10)</f>
        <v>#VALUE!</v>
      </c>
      <c r="DE10" s="130" t="e">
        <f t="shared" ref="DE10:DE73" si="55">IF(CZ10=0,"N/A",DD10/CZ10)</f>
        <v>#VALUE!</v>
      </c>
      <c r="DF10" s="127">
        <v>1</v>
      </c>
      <c r="DG10" s="128">
        <v>80000</v>
      </c>
      <c r="DH10" s="126">
        <f t="shared" si="12"/>
        <v>80000</v>
      </c>
      <c r="DI10" s="127">
        <v>1</v>
      </c>
      <c r="DJ10" s="128">
        <v>80000</v>
      </c>
      <c r="DK10" s="126">
        <f t="shared" ref="DK10:DK73" si="56">IF(DI10=0,"N/A",DJ10/DI10)</f>
        <v>80000</v>
      </c>
      <c r="DL10" s="129">
        <f t="shared" ref="DL10:DL73" si="57">IF(DH10=0,"N/A",DK10-DH10)</f>
        <v>0</v>
      </c>
      <c r="DM10" s="130">
        <f t="shared" ref="DM10:DM73" si="58">IF(DH10=0,"N/A",DL10/DH10)</f>
        <v>0</v>
      </c>
      <c r="DN10" s="127">
        <v>1</v>
      </c>
      <c r="DO10" s="128">
        <v>46000</v>
      </c>
      <c r="DP10" s="126">
        <f t="shared" si="13"/>
        <v>46000</v>
      </c>
      <c r="DQ10" s="127">
        <v>1</v>
      </c>
      <c r="DR10" s="128">
        <v>46000</v>
      </c>
      <c r="DS10" s="126">
        <f t="shared" ref="DS10:DS73" si="59">IF(DQ10=0,"N/A",DR10/DQ10)</f>
        <v>46000</v>
      </c>
      <c r="DT10" s="306">
        <f t="shared" ref="DT10:DT73" si="60">IF(DP10=0,"N/A",DS10-DP10)</f>
        <v>0</v>
      </c>
      <c r="DU10" s="130">
        <f t="shared" ref="DU10:DU73" si="61">IF(DP10=0,"N/A",DT10/DP10)</f>
        <v>0</v>
      </c>
      <c r="DV10" s="123" t="s">
        <v>452</v>
      </c>
      <c r="DW10" s="127">
        <v>0</v>
      </c>
      <c r="DX10" s="128">
        <v>0</v>
      </c>
      <c r="DY10" s="126" t="str">
        <f t="shared" si="14"/>
        <v>N/A</v>
      </c>
      <c r="DZ10" s="127">
        <v>0</v>
      </c>
      <c r="EA10" s="128">
        <v>0</v>
      </c>
      <c r="EB10" s="126" t="str">
        <f t="shared" ref="EB10:EB73" si="62">IF(DZ10=0,"N/A",EA10/DZ10)</f>
        <v>N/A</v>
      </c>
      <c r="EC10" s="129" t="e">
        <f t="shared" ref="EC10:EC73" si="63">IF(DY10=0,"N/A",EB10-DY10)</f>
        <v>#VALUE!</v>
      </c>
      <c r="ED10" s="130" t="e">
        <f t="shared" ref="ED10:ED73" si="64">IF(DY10=0,"N/A",EC10/DY10)</f>
        <v>#VALUE!</v>
      </c>
      <c r="EE10" s="127">
        <v>0</v>
      </c>
      <c r="EF10" s="128">
        <v>0</v>
      </c>
      <c r="EG10" s="126" t="str">
        <f t="shared" si="15"/>
        <v>N/A</v>
      </c>
      <c r="EH10" s="127">
        <v>0</v>
      </c>
      <c r="EI10" s="128">
        <v>0</v>
      </c>
      <c r="EJ10" s="126" t="str">
        <f t="shared" ref="EJ10:EJ73" si="65">IF(EH10=0,"N/A",EI10/EH10)</f>
        <v>N/A</v>
      </c>
      <c r="EK10" s="129" t="e">
        <f t="shared" ref="EK10:EK73" si="66">IF(EG10=0,"N/A",EJ10-EG10)</f>
        <v>#VALUE!</v>
      </c>
      <c r="EL10" s="130" t="e">
        <f t="shared" ref="EL10:EL73" si="67">IF(EG10=0,"N/A",EK10/EG10)</f>
        <v>#VALUE!</v>
      </c>
      <c r="EM10" s="127">
        <v>0</v>
      </c>
      <c r="EN10" s="128">
        <v>0</v>
      </c>
      <c r="EO10" s="126" t="str">
        <f t="shared" si="16"/>
        <v>N/A</v>
      </c>
      <c r="EP10" s="147">
        <v>0</v>
      </c>
      <c r="EQ10" s="148">
        <v>0</v>
      </c>
      <c r="ER10" s="126" t="str">
        <f t="shared" ref="ER10:ER73" si="68">IF(EP10=0,"N/A",EQ10/EP10)</f>
        <v>N/A</v>
      </c>
      <c r="ES10" s="129" t="e">
        <f t="shared" ref="ES10:ES73" si="69">IF(EO10=0,"N/A",ER10-EO10)</f>
        <v>#VALUE!</v>
      </c>
      <c r="ET10" s="130" t="e">
        <f t="shared" ref="ET10:ET73" si="70">IF(EO10=0,"N/A",ES10/EO10)</f>
        <v>#VALUE!</v>
      </c>
      <c r="EU10" s="308"/>
      <c r="EV10" s="123" t="s">
        <v>452</v>
      </c>
      <c r="EW10" s="126">
        <v>58251.3</v>
      </c>
      <c r="EX10" s="126">
        <v>58448.175000000003</v>
      </c>
      <c r="EY10" s="129" t="e">
        <f t="shared" ref="EY10:EY73" si="71">SUM(EW10=0,"N/A",EX10-EW10)</f>
        <v>#VALUE!</v>
      </c>
      <c r="EZ10" s="130" t="e">
        <f t="shared" si="17"/>
        <v>#VALUE!</v>
      </c>
      <c r="FD10" s="417"/>
    </row>
    <row r="11" spans="1:160" s="392" customFormat="1">
      <c r="A11" s="378" t="s">
        <v>453</v>
      </c>
      <c r="B11" s="379">
        <v>86.5</v>
      </c>
      <c r="C11" s="380">
        <v>1370527.67</v>
      </c>
      <c r="D11" s="381">
        <f t="shared" si="0"/>
        <v>15844.250520231213</v>
      </c>
      <c r="E11" s="382">
        <v>86.5</v>
      </c>
      <c r="F11" s="383">
        <v>1370527.67</v>
      </c>
      <c r="G11" s="381">
        <f t="shared" si="18"/>
        <v>15844.250520231213</v>
      </c>
      <c r="H11" s="384">
        <f t="shared" si="19"/>
        <v>0</v>
      </c>
      <c r="I11" s="385">
        <f t="shared" si="20"/>
        <v>0</v>
      </c>
      <c r="J11" s="382">
        <v>18</v>
      </c>
      <c r="K11" s="383">
        <v>1206091</v>
      </c>
      <c r="L11" s="386">
        <f t="shared" si="1"/>
        <v>67005.055555555562</v>
      </c>
      <c r="M11" s="382">
        <v>18</v>
      </c>
      <c r="N11" s="383">
        <v>1206091</v>
      </c>
      <c r="O11" s="381">
        <f t="shared" si="21"/>
        <v>67005.055555555562</v>
      </c>
      <c r="P11" s="384">
        <f t="shared" si="22"/>
        <v>0</v>
      </c>
      <c r="Q11" s="385">
        <f t="shared" si="23"/>
        <v>0</v>
      </c>
      <c r="R11" s="382">
        <v>1</v>
      </c>
      <c r="S11" s="383">
        <v>56057</v>
      </c>
      <c r="T11" s="381">
        <f t="shared" si="2"/>
        <v>56057</v>
      </c>
      <c r="U11" s="382">
        <v>1</v>
      </c>
      <c r="V11" s="383">
        <v>56058</v>
      </c>
      <c r="W11" s="381">
        <f t="shared" si="24"/>
        <v>56058</v>
      </c>
      <c r="X11" s="384">
        <f t="shared" si="25"/>
        <v>1</v>
      </c>
      <c r="Y11" s="385">
        <f t="shared" si="26"/>
        <v>1.7838985318515083E-5</v>
      </c>
      <c r="Z11" s="378" t="s">
        <v>453</v>
      </c>
      <c r="AA11" s="382">
        <v>3.6</v>
      </c>
      <c r="AB11" s="383">
        <v>175887.28</v>
      </c>
      <c r="AC11" s="381">
        <f t="shared" si="3"/>
        <v>48857.577777777777</v>
      </c>
      <c r="AD11" s="382">
        <v>3.6</v>
      </c>
      <c r="AE11" s="383">
        <v>175890.88</v>
      </c>
      <c r="AF11" s="381">
        <f t="shared" si="27"/>
        <v>48858.577777777777</v>
      </c>
      <c r="AG11" s="384">
        <f t="shared" si="28"/>
        <v>1</v>
      </c>
      <c r="AH11" s="385">
        <f t="shared" si="29"/>
        <v>2.046765405662081E-5</v>
      </c>
      <c r="AI11" s="382">
        <v>14</v>
      </c>
      <c r="AJ11" s="383">
        <v>723169.34</v>
      </c>
      <c r="AK11" s="381">
        <f t="shared" si="30"/>
        <v>51654.952857142853</v>
      </c>
      <c r="AL11" s="382">
        <v>14</v>
      </c>
      <c r="AM11" s="383">
        <v>723183.49</v>
      </c>
      <c r="AN11" s="381">
        <f t="shared" si="31"/>
        <v>51655.963571428569</v>
      </c>
      <c r="AO11" s="384">
        <f t="shared" si="32"/>
        <v>1.0107142857159488</v>
      </c>
      <c r="AP11" s="385">
        <f t="shared" si="33"/>
        <v>1.9566648110418071E-5</v>
      </c>
      <c r="AQ11" s="382">
        <v>12</v>
      </c>
      <c r="AR11" s="383">
        <v>539430</v>
      </c>
      <c r="AS11" s="381">
        <f t="shared" si="4"/>
        <v>44952.5</v>
      </c>
      <c r="AT11" s="382">
        <v>12</v>
      </c>
      <c r="AU11" s="383">
        <v>539442</v>
      </c>
      <c r="AV11" s="381">
        <f t="shared" si="34"/>
        <v>44953.5</v>
      </c>
      <c r="AW11" s="384">
        <f t="shared" si="35"/>
        <v>1</v>
      </c>
      <c r="AX11" s="385">
        <f t="shared" si="36"/>
        <v>2.2245703798453925E-5</v>
      </c>
      <c r="AY11" s="378" t="s">
        <v>453</v>
      </c>
      <c r="AZ11" s="382">
        <v>50.25</v>
      </c>
      <c r="BA11" s="383">
        <v>1215877.75</v>
      </c>
      <c r="BB11" s="381">
        <f t="shared" si="5"/>
        <v>24196.572139303484</v>
      </c>
      <c r="BC11" s="382">
        <v>50.25</v>
      </c>
      <c r="BD11" s="383">
        <v>1215877.75</v>
      </c>
      <c r="BE11" s="381">
        <f t="shared" si="37"/>
        <v>24196.572139303484</v>
      </c>
      <c r="BF11" s="384">
        <f t="shared" si="38"/>
        <v>0</v>
      </c>
      <c r="BG11" s="385">
        <f t="shared" si="39"/>
        <v>0</v>
      </c>
      <c r="BH11" s="382">
        <v>3</v>
      </c>
      <c r="BI11" s="383">
        <v>101509.44</v>
      </c>
      <c r="BJ11" s="381">
        <f t="shared" si="6"/>
        <v>33836.480000000003</v>
      </c>
      <c r="BK11" s="382">
        <v>3</v>
      </c>
      <c r="BL11" s="383">
        <v>101509.44</v>
      </c>
      <c r="BM11" s="381">
        <f t="shared" si="40"/>
        <v>33836.480000000003</v>
      </c>
      <c r="BN11" s="384">
        <f t="shared" si="41"/>
        <v>0</v>
      </c>
      <c r="BO11" s="385">
        <f t="shared" si="42"/>
        <v>0</v>
      </c>
      <c r="BP11" s="382">
        <v>14</v>
      </c>
      <c r="BQ11" s="383">
        <v>808756.87000000011</v>
      </c>
      <c r="BR11" s="381">
        <f t="shared" si="7"/>
        <v>57768.347857142864</v>
      </c>
      <c r="BS11" s="382">
        <v>14</v>
      </c>
      <c r="BT11" s="383">
        <v>808767.91</v>
      </c>
      <c r="BU11" s="381">
        <f t="shared" si="43"/>
        <v>57769.13642857143</v>
      </c>
      <c r="BV11" s="384">
        <f t="shared" ref="BV11:BV73" si="72">IF(BR11=0,"N/A",BU11-BR11)</f>
        <v>0.78857142856577411</v>
      </c>
      <c r="BW11" s="385">
        <f t="shared" si="44"/>
        <v>1.3650579561594125E-5</v>
      </c>
      <c r="BX11" s="378" t="s">
        <v>453</v>
      </c>
      <c r="BY11" s="382">
        <v>8</v>
      </c>
      <c r="BZ11" s="383">
        <v>196750.4</v>
      </c>
      <c r="CA11" s="381">
        <f t="shared" si="8"/>
        <v>24593.8</v>
      </c>
      <c r="CB11" s="382">
        <v>8</v>
      </c>
      <c r="CC11" s="383">
        <v>196750.4</v>
      </c>
      <c r="CD11" s="381">
        <f t="shared" si="45"/>
        <v>24593.8</v>
      </c>
      <c r="CE11" s="384">
        <f t="shared" ref="CE11:CE73" si="73">IF(CA11=0,"N/A",CD11-CA11)</f>
        <v>0</v>
      </c>
      <c r="CF11" s="385">
        <f t="shared" si="46"/>
        <v>0</v>
      </c>
      <c r="CG11" s="382">
        <v>2</v>
      </c>
      <c r="CH11" s="383">
        <v>87205</v>
      </c>
      <c r="CI11" s="381">
        <f t="shared" si="9"/>
        <v>43602.5</v>
      </c>
      <c r="CJ11" s="382">
        <v>2</v>
      </c>
      <c r="CK11" s="383">
        <v>87205</v>
      </c>
      <c r="CL11" s="381">
        <f t="shared" si="47"/>
        <v>43602.5</v>
      </c>
      <c r="CM11" s="384">
        <f t="shared" si="48"/>
        <v>0</v>
      </c>
      <c r="CN11" s="385">
        <f t="shared" si="49"/>
        <v>0</v>
      </c>
      <c r="CO11" s="382">
        <v>7</v>
      </c>
      <c r="CP11" s="383">
        <v>595671.01</v>
      </c>
      <c r="CQ11" s="381">
        <f t="shared" si="10"/>
        <v>85095.858571428573</v>
      </c>
      <c r="CR11" s="382">
        <v>7</v>
      </c>
      <c r="CS11" s="383">
        <v>595671.01</v>
      </c>
      <c r="CT11" s="381">
        <f t="shared" si="50"/>
        <v>85095.858571428573</v>
      </c>
      <c r="CU11" s="384">
        <f t="shared" si="51"/>
        <v>0</v>
      </c>
      <c r="CV11" s="385">
        <f t="shared" si="52"/>
        <v>0</v>
      </c>
      <c r="CW11" s="378" t="s">
        <v>453</v>
      </c>
      <c r="CX11" s="382">
        <v>5</v>
      </c>
      <c r="CY11" s="383">
        <v>313645.59999999998</v>
      </c>
      <c r="CZ11" s="381">
        <f t="shared" si="11"/>
        <v>62729.119999999995</v>
      </c>
      <c r="DA11" s="382">
        <v>5</v>
      </c>
      <c r="DB11" s="383">
        <v>313645.59999999998</v>
      </c>
      <c r="DC11" s="381">
        <f t="shared" si="53"/>
        <v>62729.119999999995</v>
      </c>
      <c r="DD11" s="384">
        <f t="shared" si="54"/>
        <v>0</v>
      </c>
      <c r="DE11" s="385">
        <f t="shared" si="55"/>
        <v>0</v>
      </c>
      <c r="DF11" s="382">
        <v>1</v>
      </c>
      <c r="DG11" s="383">
        <v>88406</v>
      </c>
      <c r="DH11" s="381">
        <f t="shared" si="12"/>
        <v>88406</v>
      </c>
      <c r="DI11" s="382">
        <v>1</v>
      </c>
      <c r="DJ11" s="383">
        <v>88406</v>
      </c>
      <c r="DK11" s="381">
        <f t="shared" si="56"/>
        <v>88406</v>
      </c>
      <c r="DL11" s="384">
        <f t="shared" si="57"/>
        <v>0</v>
      </c>
      <c r="DM11" s="385">
        <f t="shared" si="58"/>
        <v>0</v>
      </c>
      <c r="DN11" s="382">
        <v>13</v>
      </c>
      <c r="DO11" s="383">
        <v>372741.96</v>
      </c>
      <c r="DP11" s="381">
        <f t="shared" si="13"/>
        <v>28672.458461538463</v>
      </c>
      <c r="DQ11" s="382">
        <v>13</v>
      </c>
      <c r="DR11" s="383">
        <v>372741.96</v>
      </c>
      <c r="DS11" s="381">
        <f t="shared" si="59"/>
        <v>28672.458461538463</v>
      </c>
      <c r="DT11" s="387">
        <f t="shared" si="60"/>
        <v>0</v>
      </c>
      <c r="DU11" s="385">
        <f t="shared" si="61"/>
        <v>0</v>
      </c>
      <c r="DV11" s="378" t="s">
        <v>453</v>
      </c>
      <c r="DW11" s="382">
        <v>63</v>
      </c>
      <c r="DX11" s="383">
        <v>1500510.48</v>
      </c>
      <c r="DY11" s="381">
        <f t="shared" si="14"/>
        <v>23817.626666666667</v>
      </c>
      <c r="DZ11" s="382">
        <v>63</v>
      </c>
      <c r="EA11" s="383">
        <v>1500510.48</v>
      </c>
      <c r="EB11" s="381">
        <f t="shared" si="62"/>
        <v>23817.626666666667</v>
      </c>
      <c r="EC11" s="384">
        <f t="shared" si="63"/>
        <v>0</v>
      </c>
      <c r="ED11" s="385">
        <f t="shared" si="64"/>
        <v>0</v>
      </c>
      <c r="EE11" s="382">
        <v>3</v>
      </c>
      <c r="EF11" s="383">
        <v>84757.88</v>
      </c>
      <c r="EG11" s="381">
        <f t="shared" si="15"/>
        <v>28252.626666666667</v>
      </c>
      <c r="EH11" s="382">
        <v>3</v>
      </c>
      <c r="EI11" s="383">
        <v>84757.88</v>
      </c>
      <c r="EJ11" s="381">
        <f t="shared" si="65"/>
        <v>28252.626666666667</v>
      </c>
      <c r="EK11" s="384">
        <f t="shared" si="66"/>
        <v>0</v>
      </c>
      <c r="EL11" s="385">
        <f t="shared" si="67"/>
        <v>0</v>
      </c>
      <c r="EM11" s="382">
        <v>0</v>
      </c>
      <c r="EN11" s="383">
        <v>0</v>
      </c>
      <c r="EO11" s="381" t="str">
        <f t="shared" si="16"/>
        <v>N/A</v>
      </c>
      <c r="EP11" s="388">
        <v>0</v>
      </c>
      <c r="EQ11" s="389">
        <v>0</v>
      </c>
      <c r="ER11" s="381" t="str">
        <f t="shared" si="68"/>
        <v>N/A</v>
      </c>
      <c r="ES11" s="384" t="e">
        <f t="shared" si="69"/>
        <v>#VALUE!</v>
      </c>
      <c r="ET11" s="385" t="e">
        <f t="shared" si="70"/>
        <v>#VALUE!</v>
      </c>
      <c r="EU11" s="390"/>
      <c r="EV11" s="378" t="s">
        <v>453</v>
      </c>
      <c r="EW11" s="381">
        <v>46196.631004320836</v>
      </c>
      <c r="EX11" s="381">
        <v>46196.913315245205</v>
      </c>
      <c r="EY11" s="384" t="e">
        <f t="shared" si="71"/>
        <v>#VALUE!</v>
      </c>
      <c r="EZ11" s="385" t="e">
        <f t="shared" si="17"/>
        <v>#VALUE!</v>
      </c>
      <c r="FA11" s="391" t="s">
        <v>718</v>
      </c>
      <c r="FB11" s="392" t="s">
        <v>730</v>
      </c>
      <c r="FD11" s="416"/>
    </row>
    <row r="12" spans="1:160">
      <c r="A12" s="133" t="s">
        <v>454</v>
      </c>
      <c r="B12" s="124">
        <v>1753.903</v>
      </c>
      <c r="C12" s="125">
        <v>29128135</v>
      </c>
      <c r="D12" s="126">
        <f t="shared" si="0"/>
        <v>16607.608858642696</v>
      </c>
      <c r="E12" s="127">
        <v>1753.903</v>
      </c>
      <c r="F12" s="128">
        <v>29128135</v>
      </c>
      <c r="G12" s="126">
        <f t="shared" si="18"/>
        <v>16607.608858642696</v>
      </c>
      <c r="H12" s="129">
        <f t="shared" si="19"/>
        <v>0</v>
      </c>
      <c r="I12" s="130">
        <f t="shared" si="20"/>
        <v>0</v>
      </c>
      <c r="J12" s="127">
        <v>266.75</v>
      </c>
      <c r="K12" s="128">
        <v>18101360.600000001</v>
      </c>
      <c r="L12" s="131">
        <f t="shared" si="1"/>
        <v>67858.89634489223</v>
      </c>
      <c r="M12" s="127">
        <v>266.75</v>
      </c>
      <c r="N12" s="128">
        <v>18101360.600000001</v>
      </c>
      <c r="O12" s="126">
        <f t="shared" si="21"/>
        <v>67858.89634489223</v>
      </c>
      <c r="P12" s="129">
        <f t="shared" si="22"/>
        <v>0</v>
      </c>
      <c r="Q12" s="130">
        <f t="shared" si="23"/>
        <v>0</v>
      </c>
      <c r="R12" s="127">
        <v>198.7</v>
      </c>
      <c r="S12" s="128">
        <v>11340159</v>
      </c>
      <c r="T12" s="126">
        <f t="shared" si="2"/>
        <v>57071.761449421239</v>
      </c>
      <c r="U12" s="127">
        <v>198.7</v>
      </c>
      <c r="V12" s="128">
        <v>11340159</v>
      </c>
      <c r="W12" s="126">
        <f t="shared" si="24"/>
        <v>57071.761449421239</v>
      </c>
      <c r="X12" s="129">
        <f t="shared" si="25"/>
        <v>0</v>
      </c>
      <c r="Y12" s="130">
        <f t="shared" si="26"/>
        <v>0</v>
      </c>
      <c r="Z12" s="133" t="s">
        <v>454</v>
      </c>
      <c r="AA12" s="127">
        <v>100.6</v>
      </c>
      <c r="AB12" s="128">
        <v>4747283</v>
      </c>
      <c r="AC12" s="126">
        <f t="shared" si="3"/>
        <v>47189.691848906565</v>
      </c>
      <c r="AD12" s="127">
        <v>100.6</v>
      </c>
      <c r="AE12" s="128">
        <v>4747283</v>
      </c>
      <c r="AF12" s="126">
        <f t="shared" si="27"/>
        <v>47189.691848906565</v>
      </c>
      <c r="AG12" s="129">
        <f t="shared" si="28"/>
        <v>0</v>
      </c>
      <c r="AH12" s="130">
        <f t="shared" si="29"/>
        <v>0</v>
      </c>
      <c r="AI12" s="127">
        <v>333.98</v>
      </c>
      <c r="AJ12" s="128">
        <v>16435815</v>
      </c>
      <c r="AK12" s="126">
        <f t="shared" si="30"/>
        <v>49211.973770884484</v>
      </c>
      <c r="AL12" s="127">
        <v>333.98</v>
      </c>
      <c r="AM12" s="128">
        <v>16435815</v>
      </c>
      <c r="AN12" s="126">
        <f t="shared" si="31"/>
        <v>49211.973770884484</v>
      </c>
      <c r="AO12" s="129">
        <f t="shared" si="32"/>
        <v>0</v>
      </c>
      <c r="AP12" s="130">
        <f t="shared" si="33"/>
        <v>0</v>
      </c>
      <c r="AQ12" s="127">
        <v>125.95</v>
      </c>
      <c r="AR12" s="128">
        <v>5983249</v>
      </c>
      <c r="AS12" s="126">
        <f t="shared" si="4"/>
        <v>47504.954346963081</v>
      </c>
      <c r="AT12" s="127">
        <v>125.95</v>
      </c>
      <c r="AU12" s="128">
        <v>5983249</v>
      </c>
      <c r="AV12" s="126">
        <f t="shared" si="34"/>
        <v>47504.954346963081</v>
      </c>
      <c r="AW12" s="129">
        <f t="shared" si="35"/>
        <v>0</v>
      </c>
      <c r="AX12" s="130">
        <f t="shared" si="36"/>
        <v>0</v>
      </c>
      <c r="AY12" s="133" t="s">
        <v>454</v>
      </c>
      <c r="AZ12" s="127">
        <v>706.58299999999997</v>
      </c>
      <c r="BA12" s="128">
        <v>18422630.600000001</v>
      </c>
      <c r="BB12" s="126">
        <f t="shared" si="5"/>
        <v>26072.847209740401</v>
      </c>
      <c r="BC12" s="127">
        <v>706.58299999999997</v>
      </c>
      <c r="BD12" s="128">
        <v>18422630.600000001</v>
      </c>
      <c r="BE12" s="126">
        <f t="shared" si="37"/>
        <v>26072.847209740401</v>
      </c>
      <c r="BF12" s="129">
        <f t="shared" si="38"/>
        <v>0</v>
      </c>
      <c r="BG12" s="130">
        <f t="shared" si="39"/>
        <v>0</v>
      </c>
      <c r="BH12" s="127">
        <v>261.13900000000001</v>
      </c>
      <c r="BI12" s="128">
        <v>7042962</v>
      </c>
      <c r="BJ12" s="126">
        <f t="shared" si="6"/>
        <v>26970.165314257923</v>
      </c>
      <c r="BK12" s="127">
        <v>261.13900000000001</v>
      </c>
      <c r="BL12" s="128">
        <v>7042962</v>
      </c>
      <c r="BM12" s="126">
        <f t="shared" si="40"/>
        <v>26970.165314257923</v>
      </c>
      <c r="BN12" s="129">
        <f t="shared" si="41"/>
        <v>0</v>
      </c>
      <c r="BO12" s="130">
        <f t="shared" si="42"/>
        <v>0</v>
      </c>
      <c r="BP12" s="127">
        <v>331.75</v>
      </c>
      <c r="BQ12" s="128">
        <v>18625347</v>
      </c>
      <c r="BR12" s="126">
        <f t="shared" si="7"/>
        <v>56142.718914845515</v>
      </c>
      <c r="BS12" s="127">
        <v>331.75</v>
      </c>
      <c r="BT12" s="128">
        <v>18625347</v>
      </c>
      <c r="BU12" s="126">
        <f t="shared" si="43"/>
        <v>56142.718914845515</v>
      </c>
      <c r="BV12" s="129">
        <f t="shared" si="72"/>
        <v>0</v>
      </c>
      <c r="BW12" s="130">
        <f t="shared" si="44"/>
        <v>0</v>
      </c>
      <c r="BX12" s="133" t="s">
        <v>454</v>
      </c>
      <c r="BY12" s="127">
        <v>23.5</v>
      </c>
      <c r="BZ12" s="128">
        <v>391306</v>
      </c>
      <c r="CA12" s="126">
        <f t="shared" si="8"/>
        <v>16651.319148936171</v>
      </c>
      <c r="CB12" s="127">
        <v>23.5</v>
      </c>
      <c r="CC12" s="128">
        <v>391306</v>
      </c>
      <c r="CD12" s="126">
        <f t="shared" si="45"/>
        <v>16651.319148936171</v>
      </c>
      <c r="CE12" s="129">
        <f t="shared" si="73"/>
        <v>0</v>
      </c>
      <c r="CF12" s="130">
        <f t="shared" si="46"/>
        <v>0</v>
      </c>
      <c r="CG12" s="127">
        <v>58</v>
      </c>
      <c r="CH12" s="128">
        <v>2806805</v>
      </c>
      <c r="CI12" s="126">
        <f t="shared" si="9"/>
        <v>48393.189655172413</v>
      </c>
      <c r="CJ12" s="127">
        <v>58</v>
      </c>
      <c r="CK12" s="128">
        <v>2806805</v>
      </c>
      <c r="CL12" s="126">
        <f t="shared" si="47"/>
        <v>48393.189655172413</v>
      </c>
      <c r="CM12" s="129">
        <f t="shared" si="48"/>
        <v>0</v>
      </c>
      <c r="CN12" s="130">
        <f t="shared" si="49"/>
        <v>0</v>
      </c>
      <c r="CO12" s="127">
        <v>10</v>
      </c>
      <c r="CP12" s="128">
        <v>1246290</v>
      </c>
      <c r="CQ12" s="126">
        <f t="shared" si="10"/>
        <v>124629</v>
      </c>
      <c r="CR12" s="127">
        <v>10</v>
      </c>
      <c r="CS12" s="128">
        <v>1246290</v>
      </c>
      <c r="CT12" s="126">
        <f t="shared" si="50"/>
        <v>124629</v>
      </c>
      <c r="CU12" s="129">
        <f t="shared" si="51"/>
        <v>0</v>
      </c>
      <c r="CV12" s="130">
        <f t="shared" si="52"/>
        <v>0</v>
      </c>
      <c r="CW12" s="133" t="s">
        <v>454</v>
      </c>
      <c r="CX12" s="127">
        <v>68.849999999999994</v>
      </c>
      <c r="CY12" s="128">
        <v>4560738</v>
      </c>
      <c r="CZ12" s="126">
        <f t="shared" si="11"/>
        <v>66241.655773420483</v>
      </c>
      <c r="DA12" s="127">
        <v>68.849999999999994</v>
      </c>
      <c r="DB12" s="128">
        <v>4560738</v>
      </c>
      <c r="DC12" s="126">
        <f t="shared" si="53"/>
        <v>66241.655773420483</v>
      </c>
      <c r="DD12" s="129">
        <f t="shared" si="54"/>
        <v>0</v>
      </c>
      <c r="DE12" s="130">
        <f t="shared" si="55"/>
        <v>0</v>
      </c>
      <c r="DF12" s="127">
        <v>23</v>
      </c>
      <c r="DG12" s="128">
        <v>1752165</v>
      </c>
      <c r="DH12" s="126">
        <f t="shared" si="12"/>
        <v>76181.086956521744</v>
      </c>
      <c r="DI12" s="127">
        <v>23</v>
      </c>
      <c r="DJ12" s="128">
        <v>1752165</v>
      </c>
      <c r="DK12" s="126">
        <f t="shared" si="56"/>
        <v>76181.086956521744</v>
      </c>
      <c r="DL12" s="129">
        <f t="shared" si="57"/>
        <v>0</v>
      </c>
      <c r="DM12" s="130">
        <f t="shared" si="58"/>
        <v>0</v>
      </c>
      <c r="DN12" s="127">
        <v>108.5</v>
      </c>
      <c r="DO12" s="128">
        <v>4104077</v>
      </c>
      <c r="DP12" s="126">
        <f t="shared" si="13"/>
        <v>37825.594470046082</v>
      </c>
      <c r="DQ12" s="127">
        <v>108.5</v>
      </c>
      <c r="DR12" s="128">
        <v>4104077</v>
      </c>
      <c r="DS12" s="126">
        <f t="shared" si="59"/>
        <v>37825.594470046082</v>
      </c>
      <c r="DT12" s="306">
        <f t="shared" si="60"/>
        <v>0</v>
      </c>
      <c r="DU12" s="130">
        <f t="shared" si="61"/>
        <v>0</v>
      </c>
      <c r="DV12" s="133" t="s">
        <v>454</v>
      </c>
      <c r="DW12" s="127">
        <v>806.75</v>
      </c>
      <c r="DX12" s="128">
        <v>24565606</v>
      </c>
      <c r="DY12" s="126">
        <f t="shared" si="14"/>
        <v>30450.084908583824</v>
      </c>
      <c r="DZ12" s="127">
        <v>806.75</v>
      </c>
      <c r="EA12" s="128">
        <v>24565606</v>
      </c>
      <c r="EB12" s="126">
        <f t="shared" si="62"/>
        <v>30450.084908583824</v>
      </c>
      <c r="EC12" s="129">
        <f t="shared" si="63"/>
        <v>0</v>
      </c>
      <c r="ED12" s="130">
        <f t="shared" si="64"/>
        <v>0</v>
      </c>
      <c r="EE12" s="127">
        <v>556.62</v>
      </c>
      <c r="EF12" s="128">
        <v>12351876</v>
      </c>
      <c r="EG12" s="126">
        <f t="shared" si="15"/>
        <v>22190.859113937695</v>
      </c>
      <c r="EH12" s="127">
        <v>556.62</v>
      </c>
      <c r="EI12" s="128">
        <v>12351876</v>
      </c>
      <c r="EJ12" s="126">
        <f t="shared" si="65"/>
        <v>22190.859113937695</v>
      </c>
      <c r="EK12" s="129">
        <f t="shared" si="66"/>
        <v>0</v>
      </c>
      <c r="EL12" s="130">
        <f t="shared" si="67"/>
        <v>0</v>
      </c>
      <c r="EM12" s="127">
        <v>1</v>
      </c>
      <c r="EN12" s="128">
        <v>25561</v>
      </c>
      <c r="EO12" s="126">
        <f t="shared" si="16"/>
        <v>25561</v>
      </c>
      <c r="EP12" s="147">
        <v>1</v>
      </c>
      <c r="EQ12" s="148">
        <v>25561</v>
      </c>
      <c r="ER12" s="126">
        <f t="shared" si="68"/>
        <v>25561</v>
      </c>
      <c r="ES12" s="129">
        <f t="shared" si="69"/>
        <v>0</v>
      </c>
      <c r="ET12" s="130">
        <f t="shared" si="70"/>
        <v>0</v>
      </c>
      <c r="EU12" s="310"/>
      <c r="EV12" s="133" t="s">
        <v>454</v>
      </c>
      <c r="EW12" s="126">
        <v>46819.689338065131</v>
      </c>
      <c r="EX12" s="126">
        <v>46819.689338065131</v>
      </c>
      <c r="EY12" s="129" t="e">
        <f t="shared" si="71"/>
        <v>#VALUE!</v>
      </c>
      <c r="EZ12" s="130" t="e">
        <f t="shared" si="17"/>
        <v>#VALUE!</v>
      </c>
      <c r="FA12" s="377">
        <f>$D11</f>
        <v>15844.250520231213</v>
      </c>
      <c r="FB12" s="377">
        <f>$D12</f>
        <v>16607.608858642696</v>
      </c>
    </row>
    <row r="13" spans="1:160">
      <c r="A13" s="133" t="s">
        <v>455</v>
      </c>
      <c r="B13" s="124">
        <v>2</v>
      </c>
      <c r="C13" s="125">
        <v>75732</v>
      </c>
      <c r="D13" s="126">
        <f t="shared" si="0"/>
        <v>37866</v>
      </c>
      <c r="E13" s="127">
        <v>2</v>
      </c>
      <c r="F13" s="128">
        <v>82768</v>
      </c>
      <c r="G13" s="126">
        <f t="shared" si="18"/>
        <v>41384</v>
      </c>
      <c r="H13" s="129">
        <f t="shared" si="19"/>
        <v>3518</v>
      </c>
      <c r="I13" s="130">
        <f t="shared" si="20"/>
        <v>9.2906565256430568E-2</v>
      </c>
      <c r="J13" s="127">
        <v>1.5</v>
      </c>
      <c r="K13" s="128">
        <v>144701</v>
      </c>
      <c r="L13" s="131">
        <f t="shared" si="1"/>
        <v>96467.333333333328</v>
      </c>
      <c r="M13" s="127">
        <v>1.5</v>
      </c>
      <c r="N13" s="128">
        <v>146149</v>
      </c>
      <c r="O13" s="126">
        <f t="shared" si="21"/>
        <v>97432.666666666672</v>
      </c>
      <c r="P13" s="129">
        <f t="shared" si="22"/>
        <v>965.33333333334303</v>
      </c>
      <c r="Q13" s="130">
        <f t="shared" si="23"/>
        <v>1.0006841694252387E-2</v>
      </c>
      <c r="R13" s="127">
        <v>1.5</v>
      </c>
      <c r="S13" s="128">
        <v>143748</v>
      </c>
      <c r="T13" s="126">
        <f t="shared" si="2"/>
        <v>95832</v>
      </c>
      <c r="U13" s="127">
        <v>1.5</v>
      </c>
      <c r="V13" s="128">
        <v>145185</v>
      </c>
      <c r="W13" s="126">
        <f t="shared" si="24"/>
        <v>96790</v>
      </c>
      <c r="X13" s="129">
        <f t="shared" si="25"/>
        <v>958</v>
      </c>
      <c r="Y13" s="130">
        <f t="shared" si="26"/>
        <v>9.9966608231071043E-3</v>
      </c>
      <c r="Z13" s="133" t="s">
        <v>455</v>
      </c>
      <c r="AA13" s="127">
        <v>0</v>
      </c>
      <c r="AB13" s="128">
        <v>0</v>
      </c>
      <c r="AC13" s="126" t="str">
        <f t="shared" si="3"/>
        <v>N/A</v>
      </c>
      <c r="AD13" s="127">
        <v>0</v>
      </c>
      <c r="AE13" s="128">
        <v>0</v>
      </c>
      <c r="AF13" s="126" t="str">
        <f t="shared" si="27"/>
        <v>N/A</v>
      </c>
      <c r="AG13" s="129" t="e">
        <f t="shared" si="28"/>
        <v>#VALUE!</v>
      </c>
      <c r="AH13" s="130" t="e">
        <f t="shared" si="29"/>
        <v>#VALUE!</v>
      </c>
      <c r="AI13" s="127">
        <v>1</v>
      </c>
      <c r="AJ13" s="128">
        <v>68988</v>
      </c>
      <c r="AK13" s="126">
        <f t="shared" si="30"/>
        <v>68988</v>
      </c>
      <c r="AL13" s="127">
        <v>1</v>
      </c>
      <c r="AM13" s="128">
        <v>69678</v>
      </c>
      <c r="AN13" s="126">
        <f t="shared" si="31"/>
        <v>69678</v>
      </c>
      <c r="AO13" s="129">
        <f t="shared" si="32"/>
        <v>690</v>
      </c>
      <c r="AP13" s="130">
        <f t="shared" si="33"/>
        <v>1.000173943294486E-2</v>
      </c>
      <c r="AQ13" s="127">
        <v>0</v>
      </c>
      <c r="AR13" s="128">
        <v>0</v>
      </c>
      <c r="AS13" s="126" t="str">
        <f t="shared" si="4"/>
        <v>N/A</v>
      </c>
      <c r="AT13" s="127">
        <v>0</v>
      </c>
      <c r="AU13" s="128">
        <v>0</v>
      </c>
      <c r="AV13" s="126" t="str">
        <f t="shared" si="34"/>
        <v>N/A</v>
      </c>
      <c r="AW13" s="129" t="e">
        <f t="shared" si="35"/>
        <v>#VALUE!</v>
      </c>
      <c r="AX13" s="130" t="e">
        <f t="shared" si="36"/>
        <v>#VALUE!</v>
      </c>
      <c r="AY13" s="133" t="s">
        <v>455</v>
      </c>
      <c r="AZ13" s="127">
        <v>1</v>
      </c>
      <c r="BA13" s="128">
        <v>49396</v>
      </c>
      <c r="BB13" s="126">
        <f t="shared" si="5"/>
        <v>49396</v>
      </c>
      <c r="BC13" s="127">
        <v>1</v>
      </c>
      <c r="BD13" s="128">
        <v>49890</v>
      </c>
      <c r="BE13" s="126">
        <f t="shared" si="37"/>
        <v>49890</v>
      </c>
      <c r="BF13" s="129">
        <f t="shared" si="38"/>
        <v>494</v>
      </c>
      <c r="BG13" s="130">
        <f t="shared" si="39"/>
        <v>1.0000809782168597E-2</v>
      </c>
      <c r="BH13" s="127">
        <v>0</v>
      </c>
      <c r="BI13" s="128">
        <v>0</v>
      </c>
      <c r="BJ13" s="126" t="str">
        <f t="shared" si="6"/>
        <v>N/A</v>
      </c>
      <c r="BK13" s="127">
        <v>0</v>
      </c>
      <c r="BL13" s="128">
        <v>0</v>
      </c>
      <c r="BM13" s="126" t="str">
        <f t="shared" si="40"/>
        <v>N/A</v>
      </c>
      <c r="BN13" s="129" t="e">
        <f t="shared" si="41"/>
        <v>#VALUE!</v>
      </c>
      <c r="BO13" s="130" t="e">
        <f t="shared" si="42"/>
        <v>#VALUE!</v>
      </c>
      <c r="BP13" s="127">
        <v>0</v>
      </c>
      <c r="BQ13" s="128">
        <v>0</v>
      </c>
      <c r="BR13" s="126" t="str">
        <f t="shared" si="7"/>
        <v>N/A</v>
      </c>
      <c r="BS13" s="127">
        <v>0</v>
      </c>
      <c r="BT13" s="128">
        <v>0</v>
      </c>
      <c r="BU13" s="126" t="str">
        <f t="shared" si="43"/>
        <v>N/A</v>
      </c>
      <c r="BV13" s="129" t="e">
        <f t="shared" si="72"/>
        <v>#VALUE!</v>
      </c>
      <c r="BW13" s="130" t="e">
        <f t="shared" si="44"/>
        <v>#VALUE!</v>
      </c>
      <c r="BX13" s="133" t="s">
        <v>455</v>
      </c>
      <c r="BY13" s="127">
        <v>0</v>
      </c>
      <c r="BZ13" s="128">
        <v>0</v>
      </c>
      <c r="CA13" s="126" t="str">
        <f t="shared" si="8"/>
        <v>N/A</v>
      </c>
      <c r="CB13" s="127">
        <v>0</v>
      </c>
      <c r="CC13" s="128">
        <v>0</v>
      </c>
      <c r="CD13" s="126" t="str">
        <f t="shared" si="45"/>
        <v>N/A</v>
      </c>
      <c r="CE13" s="129" t="e">
        <f t="shared" si="73"/>
        <v>#VALUE!</v>
      </c>
      <c r="CF13" s="130" t="e">
        <f t="shared" si="46"/>
        <v>#VALUE!</v>
      </c>
      <c r="CG13" s="127">
        <v>1</v>
      </c>
      <c r="CH13" s="128">
        <v>50000</v>
      </c>
      <c r="CI13" s="126">
        <f t="shared" si="9"/>
        <v>50000</v>
      </c>
      <c r="CJ13" s="127">
        <v>1</v>
      </c>
      <c r="CK13" s="128">
        <v>50500</v>
      </c>
      <c r="CL13" s="126">
        <f t="shared" si="47"/>
        <v>50500</v>
      </c>
      <c r="CM13" s="129">
        <f t="shared" si="48"/>
        <v>500</v>
      </c>
      <c r="CN13" s="130">
        <f t="shared" si="49"/>
        <v>0.01</v>
      </c>
      <c r="CO13" s="127">
        <v>1</v>
      </c>
      <c r="CP13" s="128">
        <v>105397</v>
      </c>
      <c r="CQ13" s="126">
        <f t="shared" si="10"/>
        <v>105397</v>
      </c>
      <c r="CR13" s="127">
        <v>1</v>
      </c>
      <c r="CS13" s="128">
        <v>106451</v>
      </c>
      <c r="CT13" s="126">
        <f t="shared" si="50"/>
        <v>106451</v>
      </c>
      <c r="CU13" s="129">
        <f t="shared" si="51"/>
        <v>1054</v>
      </c>
      <c r="CV13" s="130">
        <f t="shared" si="52"/>
        <v>1.0000284638082679E-2</v>
      </c>
      <c r="CW13" s="133" t="s">
        <v>455</v>
      </c>
      <c r="CX13" s="127">
        <v>0</v>
      </c>
      <c r="CY13" s="128">
        <v>0</v>
      </c>
      <c r="CZ13" s="126" t="str">
        <f t="shared" si="11"/>
        <v>N/A</v>
      </c>
      <c r="DA13" s="127">
        <v>0</v>
      </c>
      <c r="DB13" s="128">
        <v>0</v>
      </c>
      <c r="DC13" s="126" t="str">
        <f t="shared" si="53"/>
        <v>N/A</v>
      </c>
      <c r="DD13" s="129" t="e">
        <f t="shared" si="54"/>
        <v>#VALUE!</v>
      </c>
      <c r="DE13" s="130" t="e">
        <f t="shared" si="55"/>
        <v>#VALUE!</v>
      </c>
      <c r="DF13" s="127">
        <v>1</v>
      </c>
      <c r="DG13" s="128">
        <v>94785</v>
      </c>
      <c r="DH13" s="126">
        <f t="shared" si="12"/>
        <v>94785</v>
      </c>
      <c r="DI13" s="127">
        <v>1</v>
      </c>
      <c r="DJ13" s="128">
        <v>95733</v>
      </c>
      <c r="DK13" s="126">
        <f t="shared" si="56"/>
        <v>95733</v>
      </c>
      <c r="DL13" s="129">
        <f t="shared" si="57"/>
        <v>948</v>
      </c>
      <c r="DM13" s="130">
        <f t="shared" si="58"/>
        <v>1.0001582528881153E-2</v>
      </c>
      <c r="DN13" s="127">
        <v>0</v>
      </c>
      <c r="DO13" s="128">
        <v>0</v>
      </c>
      <c r="DP13" s="126" t="str">
        <f t="shared" si="13"/>
        <v>N/A</v>
      </c>
      <c r="DQ13" s="127">
        <v>0</v>
      </c>
      <c r="DR13" s="128">
        <v>0</v>
      </c>
      <c r="DS13" s="126" t="str">
        <f t="shared" si="59"/>
        <v>N/A</v>
      </c>
      <c r="DT13" s="306" t="e">
        <f t="shared" si="60"/>
        <v>#VALUE!</v>
      </c>
      <c r="DU13" s="130" t="e">
        <f t="shared" si="61"/>
        <v>#VALUE!</v>
      </c>
      <c r="DV13" s="133" t="s">
        <v>455</v>
      </c>
      <c r="DW13" s="127">
        <v>0</v>
      </c>
      <c r="DX13" s="128">
        <v>0</v>
      </c>
      <c r="DY13" s="126" t="str">
        <f t="shared" si="14"/>
        <v>N/A</v>
      </c>
      <c r="DZ13" s="127">
        <v>0</v>
      </c>
      <c r="EA13" s="128">
        <v>0</v>
      </c>
      <c r="EB13" s="126" t="str">
        <f t="shared" si="62"/>
        <v>N/A</v>
      </c>
      <c r="EC13" s="129" t="e">
        <f t="shared" si="63"/>
        <v>#VALUE!</v>
      </c>
      <c r="ED13" s="130" t="e">
        <f t="shared" si="64"/>
        <v>#VALUE!</v>
      </c>
      <c r="EE13" s="127">
        <v>0</v>
      </c>
      <c r="EF13" s="128">
        <v>0</v>
      </c>
      <c r="EG13" s="126" t="str">
        <f t="shared" si="15"/>
        <v>N/A</v>
      </c>
      <c r="EH13" s="127">
        <v>0</v>
      </c>
      <c r="EI13" s="128">
        <v>0</v>
      </c>
      <c r="EJ13" s="126" t="str">
        <f t="shared" si="65"/>
        <v>N/A</v>
      </c>
      <c r="EK13" s="129" t="e">
        <f t="shared" si="66"/>
        <v>#VALUE!</v>
      </c>
      <c r="EL13" s="130" t="e">
        <f t="shared" si="67"/>
        <v>#VALUE!</v>
      </c>
      <c r="EM13" s="127">
        <v>0</v>
      </c>
      <c r="EN13" s="128">
        <v>0</v>
      </c>
      <c r="EO13" s="126" t="str">
        <f t="shared" si="16"/>
        <v>N/A</v>
      </c>
      <c r="EP13" s="147">
        <v>0</v>
      </c>
      <c r="EQ13" s="148">
        <v>0</v>
      </c>
      <c r="ER13" s="126" t="str">
        <f t="shared" si="68"/>
        <v>N/A</v>
      </c>
      <c r="ES13" s="129" t="e">
        <f t="shared" si="69"/>
        <v>#VALUE!</v>
      </c>
      <c r="ET13" s="130" t="e">
        <f t="shared" si="70"/>
        <v>#VALUE!</v>
      </c>
      <c r="EU13" s="310"/>
      <c r="EV13" s="133" t="s">
        <v>455</v>
      </c>
      <c r="EW13" s="126">
        <v>74841.416666666657</v>
      </c>
      <c r="EX13" s="126">
        <v>75982.333333333343</v>
      </c>
      <c r="EY13" s="129" t="e">
        <f t="shared" si="71"/>
        <v>#VALUE!</v>
      </c>
      <c r="EZ13" s="130" t="e">
        <f t="shared" si="17"/>
        <v>#VALUE!</v>
      </c>
      <c r="FA13" s="377">
        <f>$L11</f>
        <v>67005.055555555562</v>
      </c>
      <c r="FB13" s="377">
        <f>$L12</f>
        <v>67858.89634489223</v>
      </c>
    </row>
    <row r="14" spans="1:160">
      <c r="A14" s="134" t="s">
        <v>456</v>
      </c>
      <c r="B14" s="124">
        <v>1</v>
      </c>
      <c r="C14" s="125">
        <v>25182</v>
      </c>
      <c r="D14" s="126">
        <f t="shared" si="0"/>
        <v>25182</v>
      </c>
      <c r="E14" s="127">
        <v>1</v>
      </c>
      <c r="F14" s="128">
        <v>25937</v>
      </c>
      <c r="G14" s="126">
        <f t="shared" si="18"/>
        <v>25937</v>
      </c>
      <c r="H14" s="129">
        <f t="shared" si="19"/>
        <v>755</v>
      </c>
      <c r="I14" s="130">
        <f t="shared" si="20"/>
        <v>2.9981732983877372E-2</v>
      </c>
      <c r="J14" s="127">
        <v>1</v>
      </c>
      <c r="K14" s="128">
        <v>79000</v>
      </c>
      <c r="L14" s="131">
        <f t="shared" si="1"/>
        <v>79000</v>
      </c>
      <c r="M14" s="127">
        <v>1</v>
      </c>
      <c r="N14" s="128">
        <v>79000</v>
      </c>
      <c r="O14" s="126">
        <f t="shared" si="21"/>
        <v>79000</v>
      </c>
      <c r="P14" s="129">
        <f t="shared" si="22"/>
        <v>0</v>
      </c>
      <c r="Q14" s="130">
        <f t="shared" si="23"/>
        <v>0</v>
      </c>
      <c r="R14" s="127">
        <v>1</v>
      </c>
      <c r="S14" s="128">
        <v>68312</v>
      </c>
      <c r="T14" s="126">
        <f t="shared" si="2"/>
        <v>68312</v>
      </c>
      <c r="U14" s="127">
        <v>1</v>
      </c>
      <c r="V14" s="128">
        <v>70362</v>
      </c>
      <c r="W14" s="126">
        <f t="shared" si="24"/>
        <v>70362</v>
      </c>
      <c r="X14" s="129">
        <f t="shared" si="25"/>
        <v>2050</v>
      </c>
      <c r="Y14" s="130">
        <f t="shared" si="26"/>
        <v>3.0009368778545497E-2</v>
      </c>
      <c r="Z14" s="134" t="s">
        <v>456</v>
      </c>
      <c r="AA14" s="127">
        <v>0.2</v>
      </c>
      <c r="AB14" s="128">
        <v>10712</v>
      </c>
      <c r="AC14" s="126">
        <f t="shared" si="3"/>
        <v>53560</v>
      </c>
      <c r="AD14" s="127">
        <v>0.2</v>
      </c>
      <c r="AE14" s="128">
        <v>11033.400000000001</v>
      </c>
      <c r="AF14" s="126">
        <f t="shared" si="27"/>
        <v>55167.000000000007</v>
      </c>
      <c r="AG14" s="129">
        <f t="shared" si="28"/>
        <v>1607.0000000000073</v>
      </c>
      <c r="AH14" s="130">
        <f t="shared" si="29"/>
        <v>3.0003734129947859E-2</v>
      </c>
      <c r="AI14" s="127">
        <v>1</v>
      </c>
      <c r="AJ14" s="128">
        <v>34600</v>
      </c>
      <c r="AK14" s="126">
        <f t="shared" si="30"/>
        <v>34600</v>
      </c>
      <c r="AL14" s="127">
        <v>1</v>
      </c>
      <c r="AM14" s="128">
        <v>35638</v>
      </c>
      <c r="AN14" s="126">
        <f t="shared" si="31"/>
        <v>35638</v>
      </c>
      <c r="AO14" s="129">
        <f t="shared" si="32"/>
        <v>1038</v>
      </c>
      <c r="AP14" s="130">
        <f t="shared" si="33"/>
        <v>0.03</v>
      </c>
      <c r="AQ14" s="127">
        <v>0</v>
      </c>
      <c r="AR14" s="128">
        <v>0</v>
      </c>
      <c r="AS14" s="126" t="str">
        <f t="shared" si="4"/>
        <v>N/A</v>
      </c>
      <c r="AT14" s="127">
        <v>0</v>
      </c>
      <c r="AU14" s="128">
        <v>0</v>
      </c>
      <c r="AV14" s="126" t="str">
        <f t="shared" si="34"/>
        <v>N/A</v>
      </c>
      <c r="AW14" s="129" t="e">
        <f t="shared" si="35"/>
        <v>#VALUE!</v>
      </c>
      <c r="AX14" s="130" t="e">
        <f t="shared" si="36"/>
        <v>#VALUE!</v>
      </c>
      <c r="AY14" s="134" t="s">
        <v>456</v>
      </c>
      <c r="AZ14" s="127">
        <v>1</v>
      </c>
      <c r="BA14" s="128">
        <v>44290</v>
      </c>
      <c r="BB14" s="126">
        <f t="shared" si="5"/>
        <v>44290</v>
      </c>
      <c r="BC14" s="127">
        <v>1</v>
      </c>
      <c r="BD14" s="128">
        <v>45619</v>
      </c>
      <c r="BE14" s="126">
        <f t="shared" si="37"/>
        <v>45619</v>
      </c>
      <c r="BF14" s="129">
        <f t="shared" si="38"/>
        <v>1329</v>
      </c>
      <c r="BG14" s="130">
        <f t="shared" si="39"/>
        <v>3.0006773538044706E-2</v>
      </c>
      <c r="BH14" s="127">
        <v>0</v>
      </c>
      <c r="BI14" s="128">
        <v>0</v>
      </c>
      <c r="BJ14" s="126" t="str">
        <f t="shared" si="6"/>
        <v>N/A</v>
      </c>
      <c r="BK14" s="127">
        <v>0</v>
      </c>
      <c r="BL14" s="128">
        <v>0</v>
      </c>
      <c r="BM14" s="126" t="str">
        <f t="shared" si="40"/>
        <v>N/A</v>
      </c>
      <c r="BN14" s="129" t="e">
        <f t="shared" si="41"/>
        <v>#VALUE!</v>
      </c>
      <c r="BO14" s="130" t="e">
        <f t="shared" si="42"/>
        <v>#VALUE!</v>
      </c>
      <c r="BP14" s="127">
        <v>0</v>
      </c>
      <c r="BQ14" s="128">
        <v>0</v>
      </c>
      <c r="BR14" s="126" t="str">
        <f t="shared" si="7"/>
        <v>N/A</v>
      </c>
      <c r="BS14" s="127">
        <v>0</v>
      </c>
      <c r="BT14" s="128">
        <v>0</v>
      </c>
      <c r="BU14" s="126" t="str">
        <f t="shared" si="43"/>
        <v>N/A</v>
      </c>
      <c r="BV14" s="129" t="e">
        <f t="shared" si="72"/>
        <v>#VALUE!</v>
      </c>
      <c r="BW14" s="130" t="e">
        <f t="shared" si="44"/>
        <v>#VALUE!</v>
      </c>
      <c r="BX14" s="134" t="s">
        <v>456</v>
      </c>
      <c r="BY14" s="127">
        <v>0.72</v>
      </c>
      <c r="BZ14" s="128">
        <v>18080</v>
      </c>
      <c r="CA14" s="126">
        <f t="shared" si="8"/>
        <v>25111.111111111113</v>
      </c>
      <c r="CB14" s="127">
        <v>0.72</v>
      </c>
      <c r="CC14" s="128">
        <v>18622</v>
      </c>
      <c r="CD14" s="126">
        <f t="shared" si="45"/>
        <v>25863.888888888891</v>
      </c>
      <c r="CE14" s="129">
        <f t="shared" si="73"/>
        <v>752.77777777777737</v>
      </c>
      <c r="CF14" s="130">
        <f t="shared" si="46"/>
        <v>2.9977876106194672E-2</v>
      </c>
      <c r="CG14" s="127">
        <v>0</v>
      </c>
      <c r="CH14" s="128">
        <v>0</v>
      </c>
      <c r="CI14" s="126" t="str">
        <f t="shared" si="9"/>
        <v>N/A</v>
      </c>
      <c r="CJ14" s="127">
        <v>0</v>
      </c>
      <c r="CK14" s="128">
        <v>0</v>
      </c>
      <c r="CL14" s="126" t="str">
        <f t="shared" si="47"/>
        <v>N/A</v>
      </c>
      <c r="CM14" s="129" t="e">
        <f t="shared" si="48"/>
        <v>#VALUE!</v>
      </c>
      <c r="CN14" s="130" t="e">
        <f t="shared" si="49"/>
        <v>#VALUE!</v>
      </c>
      <c r="CO14" s="127">
        <v>0</v>
      </c>
      <c r="CP14" s="128">
        <v>0</v>
      </c>
      <c r="CQ14" s="126" t="str">
        <f t="shared" si="10"/>
        <v>N/A</v>
      </c>
      <c r="CR14" s="127">
        <v>0</v>
      </c>
      <c r="CS14" s="128">
        <v>0</v>
      </c>
      <c r="CT14" s="126" t="str">
        <f t="shared" si="50"/>
        <v>N/A</v>
      </c>
      <c r="CU14" s="129" t="e">
        <f t="shared" si="51"/>
        <v>#VALUE!</v>
      </c>
      <c r="CV14" s="130" t="e">
        <f t="shared" si="52"/>
        <v>#VALUE!</v>
      </c>
      <c r="CW14" s="134" t="s">
        <v>456</v>
      </c>
      <c r="CX14" s="127">
        <v>0</v>
      </c>
      <c r="CY14" s="128">
        <v>0</v>
      </c>
      <c r="CZ14" s="126" t="str">
        <f t="shared" si="11"/>
        <v>N/A</v>
      </c>
      <c r="DA14" s="127">
        <v>0</v>
      </c>
      <c r="DB14" s="128">
        <v>0</v>
      </c>
      <c r="DC14" s="126" t="str">
        <f t="shared" si="53"/>
        <v>N/A</v>
      </c>
      <c r="DD14" s="129" t="e">
        <f t="shared" si="54"/>
        <v>#VALUE!</v>
      </c>
      <c r="DE14" s="130" t="e">
        <f t="shared" si="55"/>
        <v>#VALUE!</v>
      </c>
      <c r="DF14" s="127">
        <v>0.78</v>
      </c>
      <c r="DG14" s="128">
        <v>48271</v>
      </c>
      <c r="DH14" s="126">
        <f t="shared" si="12"/>
        <v>61885.897435897437</v>
      </c>
      <c r="DI14" s="127">
        <v>0.78</v>
      </c>
      <c r="DJ14" s="128">
        <v>49721</v>
      </c>
      <c r="DK14" s="126">
        <f t="shared" si="56"/>
        <v>63744.871794871789</v>
      </c>
      <c r="DL14" s="129">
        <f t="shared" si="57"/>
        <v>1858.9743589743521</v>
      </c>
      <c r="DM14" s="130">
        <f t="shared" si="58"/>
        <v>3.0038739615918349E-2</v>
      </c>
      <c r="DN14" s="127">
        <v>0</v>
      </c>
      <c r="DO14" s="128">
        <v>0</v>
      </c>
      <c r="DP14" s="126" t="str">
        <f t="shared" si="13"/>
        <v>N/A</v>
      </c>
      <c r="DQ14" s="127">
        <v>0</v>
      </c>
      <c r="DR14" s="128">
        <v>0</v>
      </c>
      <c r="DS14" s="126" t="str">
        <f t="shared" si="59"/>
        <v>N/A</v>
      </c>
      <c r="DT14" s="306" t="e">
        <f t="shared" si="60"/>
        <v>#VALUE!</v>
      </c>
      <c r="DU14" s="130" t="e">
        <f t="shared" si="61"/>
        <v>#VALUE!</v>
      </c>
      <c r="DV14" s="134" t="s">
        <v>456</v>
      </c>
      <c r="DW14" s="127">
        <v>0</v>
      </c>
      <c r="DX14" s="128">
        <v>0</v>
      </c>
      <c r="DY14" s="126" t="str">
        <f t="shared" si="14"/>
        <v>N/A</v>
      </c>
      <c r="DZ14" s="127">
        <v>0</v>
      </c>
      <c r="EA14" s="128">
        <v>0</v>
      </c>
      <c r="EB14" s="126" t="str">
        <f t="shared" si="62"/>
        <v>N/A</v>
      </c>
      <c r="EC14" s="129" t="e">
        <f t="shared" si="63"/>
        <v>#VALUE!</v>
      </c>
      <c r="ED14" s="130" t="e">
        <f t="shared" si="64"/>
        <v>#VALUE!</v>
      </c>
      <c r="EE14" s="127">
        <v>0.71</v>
      </c>
      <c r="EF14" s="128">
        <v>29519</v>
      </c>
      <c r="EG14" s="126">
        <f t="shared" si="15"/>
        <v>41576.056338028175</v>
      </c>
      <c r="EH14" s="127">
        <v>0.71</v>
      </c>
      <c r="EI14" s="128">
        <v>30405</v>
      </c>
      <c r="EJ14" s="126">
        <f t="shared" si="65"/>
        <v>42823.943661971833</v>
      </c>
      <c r="EK14" s="129">
        <f t="shared" si="66"/>
        <v>1247.887323943658</v>
      </c>
      <c r="EL14" s="130">
        <f t="shared" si="67"/>
        <v>3.0014566889122161E-2</v>
      </c>
      <c r="EM14" s="127">
        <v>0</v>
      </c>
      <c r="EN14" s="128">
        <v>0</v>
      </c>
      <c r="EO14" s="126" t="str">
        <f t="shared" si="16"/>
        <v>N/A</v>
      </c>
      <c r="EP14" s="147">
        <v>0</v>
      </c>
      <c r="EQ14" s="148">
        <v>0</v>
      </c>
      <c r="ER14" s="126" t="str">
        <f t="shared" si="68"/>
        <v>N/A</v>
      </c>
      <c r="ES14" s="129" t="e">
        <f t="shared" si="69"/>
        <v>#VALUE!</v>
      </c>
      <c r="ET14" s="130" t="e">
        <f t="shared" si="70"/>
        <v>#VALUE!</v>
      </c>
      <c r="EU14" s="308"/>
      <c r="EV14" s="134" t="s">
        <v>456</v>
      </c>
      <c r="EW14" s="126">
        <v>48168.562765004084</v>
      </c>
      <c r="EX14" s="126">
        <v>49350.633816192501</v>
      </c>
      <c r="EY14" s="129" t="e">
        <f t="shared" si="71"/>
        <v>#VALUE!</v>
      </c>
      <c r="EZ14" s="130" t="e">
        <f t="shared" si="17"/>
        <v>#VALUE!</v>
      </c>
      <c r="FA14" s="377">
        <f>$T11</f>
        <v>56057</v>
      </c>
      <c r="FB14" s="377">
        <f>$T12</f>
        <v>57071.761449421239</v>
      </c>
    </row>
    <row r="15" spans="1:160">
      <c r="A15" s="132" t="s">
        <v>457</v>
      </c>
      <c r="B15" s="124">
        <v>5.6400000000000006</v>
      </c>
      <c r="C15" s="125">
        <v>107325.4</v>
      </c>
      <c r="D15" s="126">
        <f t="shared" si="0"/>
        <v>19029.32624113475</v>
      </c>
      <c r="E15" s="127">
        <v>5.6400000000000006</v>
      </c>
      <c r="F15" s="128">
        <v>107433.46</v>
      </c>
      <c r="G15" s="126">
        <f t="shared" si="18"/>
        <v>19048.485815602835</v>
      </c>
      <c r="H15" s="129">
        <f t="shared" si="19"/>
        <v>19.159574468085339</v>
      </c>
      <c r="I15" s="130">
        <f t="shared" si="20"/>
        <v>1.0068446052845022E-3</v>
      </c>
      <c r="J15" s="127">
        <v>0</v>
      </c>
      <c r="K15" s="128">
        <v>0</v>
      </c>
      <c r="L15" s="131" t="str">
        <f t="shared" si="1"/>
        <v>N/A</v>
      </c>
      <c r="M15" s="127">
        <v>0</v>
      </c>
      <c r="N15" s="128">
        <v>0</v>
      </c>
      <c r="O15" s="126" t="str">
        <f t="shared" si="21"/>
        <v>N/A</v>
      </c>
      <c r="P15" s="129" t="e">
        <f t="shared" si="22"/>
        <v>#VALUE!</v>
      </c>
      <c r="Q15" s="130" t="e">
        <f t="shared" si="23"/>
        <v>#VALUE!</v>
      </c>
      <c r="R15" s="127">
        <v>0</v>
      </c>
      <c r="S15" s="128">
        <v>0</v>
      </c>
      <c r="T15" s="126" t="str">
        <f t="shared" si="2"/>
        <v>N/A</v>
      </c>
      <c r="U15" s="127">
        <v>0</v>
      </c>
      <c r="V15" s="128">
        <v>0</v>
      </c>
      <c r="W15" s="126" t="str">
        <f t="shared" si="24"/>
        <v>N/A</v>
      </c>
      <c r="X15" s="129" t="e">
        <f t="shared" si="25"/>
        <v>#VALUE!</v>
      </c>
      <c r="Y15" s="130" t="e">
        <f t="shared" si="26"/>
        <v>#VALUE!</v>
      </c>
      <c r="Z15" s="132" t="s">
        <v>457</v>
      </c>
      <c r="AA15" s="127">
        <v>0</v>
      </c>
      <c r="AB15" s="128">
        <v>0</v>
      </c>
      <c r="AC15" s="126" t="str">
        <f t="shared" si="3"/>
        <v>N/A</v>
      </c>
      <c r="AD15" s="127">
        <v>0</v>
      </c>
      <c r="AE15" s="128">
        <v>0</v>
      </c>
      <c r="AF15" s="126" t="str">
        <f t="shared" si="27"/>
        <v>N/A</v>
      </c>
      <c r="AG15" s="129" t="e">
        <f t="shared" si="28"/>
        <v>#VALUE!</v>
      </c>
      <c r="AH15" s="130" t="e">
        <f t="shared" si="29"/>
        <v>#VALUE!</v>
      </c>
      <c r="AI15" s="127">
        <v>0</v>
      </c>
      <c r="AJ15" s="128">
        <v>0</v>
      </c>
      <c r="AK15" s="126" t="str">
        <f t="shared" si="30"/>
        <v>N/A</v>
      </c>
      <c r="AL15" s="127">
        <v>0</v>
      </c>
      <c r="AM15" s="128">
        <v>0</v>
      </c>
      <c r="AN15" s="126" t="str">
        <f t="shared" si="31"/>
        <v>N/A</v>
      </c>
      <c r="AO15" s="129" t="e">
        <f t="shared" si="32"/>
        <v>#VALUE!</v>
      </c>
      <c r="AP15" s="130" t="e">
        <f t="shared" si="33"/>
        <v>#VALUE!</v>
      </c>
      <c r="AQ15" s="127">
        <v>0</v>
      </c>
      <c r="AR15" s="128">
        <v>0</v>
      </c>
      <c r="AS15" s="126" t="str">
        <f t="shared" si="4"/>
        <v>N/A</v>
      </c>
      <c r="AT15" s="127">
        <v>0</v>
      </c>
      <c r="AU15" s="128">
        <v>0</v>
      </c>
      <c r="AV15" s="126" t="str">
        <f t="shared" si="34"/>
        <v>N/A</v>
      </c>
      <c r="AW15" s="129" t="e">
        <f t="shared" si="35"/>
        <v>#VALUE!</v>
      </c>
      <c r="AX15" s="130" t="e">
        <f t="shared" si="36"/>
        <v>#VALUE!</v>
      </c>
      <c r="AY15" s="132" t="s">
        <v>457</v>
      </c>
      <c r="AZ15" s="127">
        <v>1</v>
      </c>
      <c r="BA15" s="128">
        <v>25370</v>
      </c>
      <c r="BB15" s="126">
        <f t="shared" si="5"/>
        <v>25370</v>
      </c>
      <c r="BC15" s="127">
        <v>1</v>
      </c>
      <c r="BD15" s="128">
        <v>25371</v>
      </c>
      <c r="BE15" s="126">
        <f t="shared" si="37"/>
        <v>25371</v>
      </c>
      <c r="BF15" s="129">
        <f t="shared" si="38"/>
        <v>1</v>
      </c>
      <c r="BG15" s="130">
        <f t="shared" si="39"/>
        <v>3.9416633819471818E-5</v>
      </c>
      <c r="BH15" s="127">
        <v>0</v>
      </c>
      <c r="BI15" s="128">
        <v>0</v>
      </c>
      <c r="BJ15" s="126" t="str">
        <f t="shared" si="6"/>
        <v>N/A</v>
      </c>
      <c r="BK15" s="127">
        <v>0</v>
      </c>
      <c r="BL15" s="128">
        <v>0</v>
      </c>
      <c r="BM15" s="126" t="str">
        <f t="shared" si="40"/>
        <v>N/A</v>
      </c>
      <c r="BN15" s="129" t="e">
        <f t="shared" si="41"/>
        <v>#VALUE!</v>
      </c>
      <c r="BO15" s="130" t="e">
        <f t="shared" si="42"/>
        <v>#VALUE!</v>
      </c>
      <c r="BP15" s="127">
        <v>0.75</v>
      </c>
      <c r="BQ15" s="128">
        <v>37389.15</v>
      </c>
      <c r="BR15" s="126">
        <f t="shared" si="7"/>
        <v>49852.200000000004</v>
      </c>
      <c r="BS15" s="127">
        <v>0.75</v>
      </c>
      <c r="BT15" s="128">
        <v>37577.25</v>
      </c>
      <c r="BU15" s="126">
        <f t="shared" si="43"/>
        <v>50103</v>
      </c>
      <c r="BV15" s="129">
        <f t="shared" si="72"/>
        <v>250.79999999999563</v>
      </c>
      <c r="BW15" s="130">
        <f t="shared" si="44"/>
        <v>5.0308712554309664E-3</v>
      </c>
      <c r="BX15" s="132" t="s">
        <v>457</v>
      </c>
      <c r="BY15" s="127">
        <v>0</v>
      </c>
      <c r="BZ15" s="128">
        <v>0</v>
      </c>
      <c r="CA15" s="126" t="str">
        <f t="shared" si="8"/>
        <v>N/A</v>
      </c>
      <c r="CB15" s="127">
        <v>0</v>
      </c>
      <c r="CC15" s="128">
        <v>0</v>
      </c>
      <c r="CD15" s="126" t="str">
        <f t="shared" si="45"/>
        <v>N/A</v>
      </c>
      <c r="CE15" s="129" t="e">
        <f t="shared" si="73"/>
        <v>#VALUE!</v>
      </c>
      <c r="CF15" s="130" t="e">
        <f t="shared" si="46"/>
        <v>#VALUE!</v>
      </c>
      <c r="CG15" s="127">
        <v>0</v>
      </c>
      <c r="CH15" s="128">
        <v>0</v>
      </c>
      <c r="CI15" s="126" t="str">
        <f t="shared" si="9"/>
        <v>N/A</v>
      </c>
      <c r="CJ15" s="127">
        <v>0</v>
      </c>
      <c r="CK15" s="128">
        <v>0</v>
      </c>
      <c r="CL15" s="126" t="str">
        <f t="shared" si="47"/>
        <v>N/A</v>
      </c>
      <c r="CM15" s="129" t="e">
        <f t="shared" si="48"/>
        <v>#VALUE!</v>
      </c>
      <c r="CN15" s="130" t="e">
        <f t="shared" si="49"/>
        <v>#VALUE!</v>
      </c>
      <c r="CO15" s="127">
        <v>0</v>
      </c>
      <c r="CP15" s="128">
        <v>0</v>
      </c>
      <c r="CQ15" s="126" t="str">
        <f t="shared" si="10"/>
        <v>N/A</v>
      </c>
      <c r="CR15" s="127">
        <v>0</v>
      </c>
      <c r="CS15" s="128">
        <v>0</v>
      </c>
      <c r="CT15" s="126" t="str">
        <f t="shared" si="50"/>
        <v>N/A</v>
      </c>
      <c r="CU15" s="129" t="e">
        <f t="shared" si="51"/>
        <v>#VALUE!</v>
      </c>
      <c r="CV15" s="130" t="e">
        <f t="shared" si="52"/>
        <v>#VALUE!</v>
      </c>
      <c r="CW15" s="132" t="s">
        <v>457</v>
      </c>
      <c r="CX15" s="127">
        <v>0</v>
      </c>
      <c r="CY15" s="128">
        <v>0</v>
      </c>
      <c r="CZ15" s="126" t="str">
        <f t="shared" si="11"/>
        <v>N/A</v>
      </c>
      <c r="DA15" s="127">
        <v>0</v>
      </c>
      <c r="DB15" s="128">
        <v>0</v>
      </c>
      <c r="DC15" s="126" t="str">
        <f t="shared" si="53"/>
        <v>N/A</v>
      </c>
      <c r="DD15" s="129" t="e">
        <f t="shared" si="54"/>
        <v>#VALUE!</v>
      </c>
      <c r="DE15" s="130" t="e">
        <f t="shared" si="55"/>
        <v>#VALUE!</v>
      </c>
      <c r="DF15" s="127">
        <v>0</v>
      </c>
      <c r="DG15" s="128">
        <v>0</v>
      </c>
      <c r="DH15" s="126" t="str">
        <f t="shared" si="12"/>
        <v>N/A</v>
      </c>
      <c r="DI15" s="127">
        <v>0</v>
      </c>
      <c r="DJ15" s="128">
        <v>0</v>
      </c>
      <c r="DK15" s="126" t="str">
        <f t="shared" si="56"/>
        <v>N/A</v>
      </c>
      <c r="DL15" s="129" t="e">
        <f t="shared" si="57"/>
        <v>#VALUE!</v>
      </c>
      <c r="DM15" s="130" t="e">
        <f t="shared" si="58"/>
        <v>#VALUE!</v>
      </c>
      <c r="DN15" s="127">
        <v>0</v>
      </c>
      <c r="DO15" s="128">
        <v>0</v>
      </c>
      <c r="DP15" s="126" t="str">
        <f t="shared" si="13"/>
        <v>N/A</v>
      </c>
      <c r="DQ15" s="127">
        <v>0</v>
      </c>
      <c r="DR15" s="128">
        <v>0</v>
      </c>
      <c r="DS15" s="126" t="str">
        <f t="shared" si="59"/>
        <v>N/A</v>
      </c>
      <c r="DT15" s="306" t="e">
        <f t="shared" si="60"/>
        <v>#VALUE!</v>
      </c>
      <c r="DU15" s="130" t="e">
        <f t="shared" si="61"/>
        <v>#VALUE!</v>
      </c>
      <c r="DV15" s="132" t="s">
        <v>457</v>
      </c>
      <c r="DW15" s="127">
        <v>0</v>
      </c>
      <c r="DX15" s="128">
        <v>0</v>
      </c>
      <c r="DY15" s="126" t="str">
        <f t="shared" si="14"/>
        <v>N/A</v>
      </c>
      <c r="DZ15" s="127">
        <v>0</v>
      </c>
      <c r="EA15" s="128">
        <v>0</v>
      </c>
      <c r="EB15" s="126" t="str">
        <f t="shared" si="62"/>
        <v>N/A</v>
      </c>
      <c r="EC15" s="129" t="e">
        <f t="shared" si="63"/>
        <v>#VALUE!</v>
      </c>
      <c r="ED15" s="130" t="e">
        <f t="shared" si="64"/>
        <v>#VALUE!</v>
      </c>
      <c r="EE15" s="127">
        <v>0</v>
      </c>
      <c r="EF15" s="128">
        <v>0</v>
      </c>
      <c r="EG15" s="126" t="str">
        <f t="shared" si="15"/>
        <v>N/A</v>
      </c>
      <c r="EH15" s="127">
        <v>0</v>
      </c>
      <c r="EI15" s="128">
        <v>0</v>
      </c>
      <c r="EJ15" s="126" t="str">
        <f t="shared" si="65"/>
        <v>N/A</v>
      </c>
      <c r="EK15" s="129" t="e">
        <f t="shared" si="66"/>
        <v>#VALUE!</v>
      </c>
      <c r="EL15" s="130" t="e">
        <f t="shared" si="67"/>
        <v>#VALUE!</v>
      </c>
      <c r="EM15" s="127">
        <v>0</v>
      </c>
      <c r="EN15" s="128">
        <v>0</v>
      </c>
      <c r="EO15" s="126" t="str">
        <f t="shared" si="16"/>
        <v>N/A</v>
      </c>
      <c r="EP15" s="147">
        <v>0</v>
      </c>
      <c r="EQ15" s="148">
        <v>0</v>
      </c>
      <c r="ER15" s="126" t="str">
        <f t="shared" si="68"/>
        <v>N/A</v>
      </c>
      <c r="ES15" s="129" t="e">
        <f t="shared" si="69"/>
        <v>#VALUE!</v>
      </c>
      <c r="ET15" s="130" t="e">
        <f t="shared" si="70"/>
        <v>#VALUE!</v>
      </c>
      <c r="EU15" s="311"/>
      <c r="EV15" s="132" t="s">
        <v>457</v>
      </c>
      <c r="EW15" s="126">
        <v>31417.175413711589</v>
      </c>
      <c r="EX15" s="126">
        <v>31507.49527186761</v>
      </c>
      <c r="EY15" s="129" t="e">
        <f t="shared" si="71"/>
        <v>#VALUE!</v>
      </c>
      <c r="EZ15" s="130" t="e">
        <f t="shared" si="17"/>
        <v>#VALUE!</v>
      </c>
      <c r="FA15" s="377">
        <f>$AC11</f>
        <v>48857.577777777777</v>
      </c>
      <c r="FB15" s="377">
        <f>$AC12</f>
        <v>47189.691848906565</v>
      </c>
    </row>
    <row r="16" spans="1:160">
      <c r="A16" s="134" t="s">
        <v>458</v>
      </c>
      <c r="B16" s="124">
        <v>3</v>
      </c>
      <c r="C16" s="125">
        <v>43834</v>
      </c>
      <c r="D16" s="126">
        <f t="shared" si="0"/>
        <v>14611.333333333334</v>
      </c>
      <c r="E16" s="127">
        <v>3</v>
      </c>
      <c r="F16" s="128">
        <v>44036</v>
      </c>
      <c r="G16" s="126">
        <f t="shared" si="18"/>
        <v>14678.666666666666</v>
      </c>
      <c r="H16" s="129">
        <f t="shared" si="19"/>
        <v>67.333333333332121</v>
      </c>
      <c r="I16" s="130">
        <f t="shared" si="20"/>
        <v>4.6082949308754928E-3</v>
      </c>
      <c r="J16" s="127">
        <v>0</v>
      </c>
      <c r="K16" s="128">
        <v>0</v>
      </c>
      <c r="L16" s="131" t="str">
        <f t="shared" si="1"/>
        <v>N/A</v>
      </c>
      <c r="M16" s="127">
        <v>0</v>
      </c>
      <c r="N16" s="128">
        <v>0</v>
      </c>
      <c r="O16" s="126" t="str">
        <f t="shared" si="21"/>
        <v>N/A</v>
      </c>
      <c r="P16" s="129" t="e">
        <f t="shared" si="22"/>
        <v>#VALUE!</v>
      </c>
      <c r="Q16" s="130" t="e">
        <f t="shared" si="23"/>
        <v>#VALUE!</v>
      </c>
      <c r="R16" s="127">
        <v>0</v>
      </c>
      <c r="S16" s="128">
        <v>0</v>
      </c>
      <c r="T16" s="126" t="str">
        <f t="shared" si="2"/>
        <v>N/A</v>
      </c>
      <c r="U16" s="127">
        <v>0</v>
      </c>
      <c r="V16" s="128">
        <v>0</v>
      </c>
      <c r="W16" s="126" t="str">
        <f t="shared" si="24"/>
        <v>N/A</v>
      </c>
      <c r="X16" s="129" t="e">
        <f t="shared" si="25"/>
        <v>#VALUE!</v>
      </c>
      <c r="Y16" s="130" t="e">
        <f t="shared" si="26"/>
        <v>#VALUE!</v>
      </c>
      <c r="Z16" s="134" t="s">
        <v>458</v>
      </c>
      <c r="AA16" s="127">
        <v>0</v>
      </c>
      <c r="AB16" s="128">
        <v>0</v>
      </c>
      <c r="AC16" s="126" t="str">
        <f t="shared" si="3"/>
        <v>N/A</v>
      </c>
      <c r="AD16" s="127">
        <v>0</v>
      </c>
      <c r="AE16" s="128">
        <v>0</v>
      </c>
      <c r="AF16" s="126" t="str">
        <f t="shared" si="27"/>
        <v>N/A</v>
      </c>
      <c r="AG16" s="129" t="e">
        <f t="shared" si="28"/>
        <v>#VALUE!</v>
      </c>
      <c r="AH16" s="130" t="e">
        <f t="shared" si="29"/>
        <v>#VALUE!</v>
      </c>
      <c r="AI16" s="127">
        <v>1</v>
      </c>
      <c r="AJ16" s="128">
        <v>42004</v>
      </c>
      <c r="AK16" s="126">
        <f t="shared" si="30"/>
        <v>42004</v>
      </c>
      <c r="AL16" s="127">
        <v>1</v>
      </c>
      <c r="AM16" s="128">
        <v>42236</v>
      </c>
      <c r="AN16" s="126">
        <f t="shared" si="31"/>
        <v>42236</v>
      </c>
      <c r="AO16" s="129">
        <f t="shared" si="32"/>
        <v>232</v>
      </c>
      <c r="AP16" s="130">
        <f t="shared" si="33"/>
        <v>5.523283496809828E-3</v>
      </c>
      <c r="AQ16" s="127">
        <v>0</v>
      </c>
      <c r="AR16" s="128">
        <v>0</v>
      </c>
      <c r="AS16" s="126" t="str">
        <f t="shared" si="4"/>
        <v>N/A</v>
      </c>
      <c r="AT16" s="127">
        <v>0</v>
      </c>
      <c r="AU16" s="128">
        <v>0</v>
      </c>
      <c r="AV16" s="126" t="str">
        <f t="shared" si="34"/>
        <v>N/A</v>
      </c>
      <c r="AW16" s="129" t="e">
        <f t="shared" si="35"/>
        <v>#VALUE!</v>
      </c>
      <c r="AX16" s="130" t="e">
        <f t="shared" si="36"/>
        <v>#VALUE!</v>
      </c>
      <c r="AY16" s="134" t="s">
        <v>458</v>
      </c>
      <c r="AZ16" s="127">
        <v>2</v>
      </c>
      <c r="BA16" s="128">
        <v>36761</v>
      </c>
      <c r="BB16" s="126">
        <f t="shared" si="5"/>
        <v>18380.5</v>
      </c>
      <c r="BC16" s="127">
        <v>2</v>
      </c>
      <c r="BD16" s="128">
        <v>39924</v>
      </c>
      <c r="BE16" s="126">
        <f t="shared" si="37"/>
        <v>19962</v>
      </c>
      <c r="BF16" s="129">
        <f t="shared" si="38"/>
        <v>1581.5</v>
      </c>
      <c r="BG16" s="130">
        <f t="shared" si="39"/>
        <v>8.6042273061124566E-2</v>
      </c>
      <c r="BH16" s="127">
        <v>0</v>
      </c>
      <c r="BI16" s="128">
        <v>0</v>
      </c>
      <c r="BJ16" s="126" t="str">
        <f t="shared" si="6"/>
        <v>N/A</v>
      </c>
      <c r="BK16" s="127">
        <v>0</v>
      </c>
      <c r="BL16" s="128">
        <v>0</v>
      </c>
      <c r="BM16" s="126" t="str">
        <f t="shared" si="40"/>
        <v>N/A</v>
      </c>
      <c r="BN16" s="129" t="e">
        <f t="shared" si="41"/>
        <v>#VALUE!</v>
      </c>
      <c r="BO16" s="130" t="e">
        <f t="shared" si="42"/>
        <v>#VALUE!</v>
      </c>
      <c r="BP16" s="127">
        <v>0</v>
      </c>
      <c r="BQ16" s="128">
        <v>0</v>
      </c>
      <c r="BR16" s="126" t="str">
        <f t="shared" si="7"/>
        <v>N/A</v>
      </c>
      <c r="BS16" s="127">
        <v>0</v>
      </c>
      <c r="BT16" s="128">
        <v>0</v>
      </c>
      <c r="BU16" s="126" t="str">
        <f t="shared" si="43"/>
        <v>N/A</v>
      </c>
      <c r="BV16" s="129" t="e">
        <f t="shared" si="72"/>
        <v>#VALUE!</v>
      </c>
      <c r="BW16" s="130" t="e">
        <f t="shared" si="44"/>
        <v>#VALUE!</v>
      </c>
      <c r="BX16" s="134" t="s">
        <v>458</v>
      </c>
      <c r="BY16" s="127">
        <v>0</v>
      </c>
      <c r="BZ16" s="128">
        <v>0</v>
      </c>
      <c r="CA16" s="126" t="str">
        <f t="shared" si="8"/>
        <v>N/A</v>
      </c>
      <c r="CB16" s="127">
        <v>0</v>
      </c>
      <c r="CC16" s="128">
        <v>0</v>
      </c>
      <c r="CD16" s="126" t="str">
        <f t="shared" si="45"/>
        <v>N/A</v>
      </c>
      <c r="CE16" s="129" t="e">
        <f t="shared" si="73"/>
        <v>#VALUE!</v>
      </c>
      <c r="CF16" s="130" t="e">
        <f t="shared" si="46"/>
        <v>#VALUE!</v>
      </c>
      <c r="CG16" s="127">
        <v>0</v>
      </c>
      <c r="CH16" s="128">
        <v>0</v>
      </c>
      <c r="CI16" s="126" t="str">
        <f t="shared" si="9"/>
        <v>N/A</v>
      </c>
      <c r="CJ16" s="127">
        <v>0</v>
      </c>
      <c r="CK16" s="128">
        <v>0</v>
      </c>
      <c r="CL16" s="126" t="str">
        <f t="shared" si="47"/>
        <v>N/A</v>
      </c>
      <c r="CM16" s="129" t="e">
        <f t="shared" si="48"/>
        <v>#VALUE!</v>
      </c>
      <c r="CN16" s="130" t="e">
        <f t="shared" si="49"/>
        <v>#VALUE!</v>
      </c>
      <c r="CO16" s="127">
        <v>0</v>
      </c>
      <c r="CP16" s="128">
        <v>0</v>
      </c>
      <c r="CQ16" s="126" t="str">
        <f t="shared" si="10"/>
        <v>N/A</v>
      </c>
      <c r="CR16" s="127">
        <v>0</v>
      </c>
      <c r="CS16" s="128">
        <v>0</v>
      </c>
      <c r="CT16" s="126" t="str">
        <f t="shared" si="50"/>
        <v>N/A</v>
      </c>
      <c r="CU16" s="129" t="e">
        <f t="shared" si="51"/>
        <v>#VALUE!</v>
      </c>
      <c r="CV16" s="130" t="e">
        <f t="shared" si="52"/>
        <v>#VALUE!</v>
      </c>
      <c r="CW16" s="134" t="s">
        <v>458</v>
      </c>
      <c r="CX16" s="127">
        <v>0</v>
      </c>
      <c r="CY16" s="128">
        <v>0</v>
      </c>
      <c r="CZ16" s="126" t="str">
        <f t="shared" si="11"/>
        <v>N/A</v>
      </c>
      <c r="DA16" s="127">
        <v>0</v>
      </c>
      <c r="DB16" s="128">
        <v>0</v>
      </c>
      <c r="DC16" s="126" t="str">
        <f t="shared" si="53"/>
        <v>N/A</v>
      </c>
      <c r="DD16" s="129" t="e">
        <f t="shared" si="54"/>
        <v>#VALUE!</v>
      </c>
      <c r="DE16" s="130" t="e">
        <f t="shared" si="55"/>
        <v>#VALUE!</v>
      </c>
      <c r="DF16" s="127">
        <v>0</v>
      </c>
      <c r="DG16" s="128">
        <v>0</v>
      </c>
      <c r="DH16" s="126" t="str">
        <f t="shared" si="12"/>
        <v>N/A</v>
      </c>
      <c r="DI16" s="127">
        <v>0</v>
      </c>
      <c r="DJ16" s="128">
        <v>0</v>
      </c>
      <c r="DK16" s="126" t="str">
        <f t="shared" si="56"/>
        <v>N/A</v>
      </c>
      <c r="DL16" s="129" t="e">
        <f t="shared" si="57"/>
        <v>#VALUE!</v>
      </c>
      <c r="DM16" s="130" t="e">
        <f t="shared" si="58"/>
        <v>#VALUE!</v>
      </c>
      <c r="DN16" s="127">
        <v>0</v>
      </c>
      <c r="DO16" s="128">
        <v>0</v>
      </c>
      <c r="DP16" s="126" t="str">
        <f t="shared" si="13"/>
        <v>N/A</v>
      </c>
      <c r="DQ16" s="127">
        <v>0</v>
      </c>
      <c r="DR16" s="128">
        <v>0</v>
      </c>
      <c r="DS16" s="126" t="str">
        <f t="shared" si="59"/>
        <v>N/A</v>
      </c>
      <c r="DT16" s="306" t="e">
        <f t="shared" si="60"/>
        <v>#VALUE!</v>
      </c>
      <c r="DU16" s="130" t="e">
        <f t="shared" si="61"/>
        <v>#VALUE!</v>
      </c>
      <c r="DV16" s="134" t="s">
        <v>458</v>
      </c>
      <c r="DW16" s="127">
        <v>1.4</v>
      </c>
      <c r="DX16" s="128">
        <v>27312</v>
      </c>
      <c r="DY16" s="126">
        <f t="shared" si="14"/>
        <v>19508.571428571431</v>
      </c>
      <c r="DZ16" s="127">
        <v>1.4</v>
      </c>
      <c r="EA16" s="128">
        <v>27313</v>
      </c>
      <c r="EB16" s="126">
        <f t="shared" si="62"/>
        <v>19509.285714285714</v>
      </c>
      <c r="EC16" s="129">
        <f t="shared" si="63"/>
        <v>0.71428571428259602</v>
      </c>
      <c r="ED16" s="130">
        <f t="shared" si="64"/>
        <v>3.6613942589178175E-5</v>
      </c>
      <c r="EE16" s="127">
        <v>0</v>
      </c>
      <c r="EF16" s="128">
        <v>0</v>
      </c>
      <c r="EG16" s="126" t="str">
        <f t="shared" si="15"/>
        <v>N/A</v>
      </c>
      <c r="EH16" s="127">
        <v>0</v>
      </c>
      <c r="EI16" s="128">
        <v>0</v>
      </c>
      <c r="EJ16" s="126" t="str">
        <f t="shared" si="65"/>
        <v>N/A</v>
      </c>
      <c r="EK16" s="129" t="e">
        <f t="shared" si="66"/>
        <v>#VALUE!</v>
      </c>
      <c r="EL16" s="130" t="e">
        <f t="shared" si="67"/>
        <v>#VALUE!</v>
      </c>
      <c r="EM16" s="127">
        <v>0</v>
      </c>
      <c r="EN16" s="128">
        <v>0</v>
      </c>
      <c r="EO16" s="126" t="str">
        <f t="shared" si="16"/>
        <v>N/A</v>
      </c>
      <c r="EP16" s="147">
        <v>0</v>
      </c>
      <c r="EQ16" s="148">
        <v>0</v>
      </c>
      <c r="ER16" s="126" t="str">
        <f t="shared" si="68"/>
        <v>N/A</v>
      </c>
      <c r="ES16" s="129" t="e">
        <f t="shared" si="69"/>
        <v>#VALUE!</v>
      </c>
      <c r="ET16" s="130" t="e">
        <f t="shared" si="70"/>
        <v>#VALUE!</v>
      </c>
      <c r="EU16" s="311"/>
      <c r="EV16" s="134" t="s">
        <v>458</v>
      </c>
      <c r="EW16" s="126">
        <v>23626.101190476194</v>
      </c>
      <c r="EX16" s="126">
        <v>24096.488095238092</v>
      </c>
      <c r="EY16" s="129" t="e">
        <f t="shared" si="71"/>
        <v>#VALUE!</v>
      </c>
      <c r="EZ16" s="130" t="e">
        <f t="shared" si="17"/>
        <v>#VALUE!</v>
      </c>
      <c r="FA16" s="377">
        <f>$AK11</f>
        <v>51654.952857142853</v>
      </c>
      <c r="FB16" s="377">
        <f>$AK12</f>
        <v>49211.973770884484</v>
      </c>
    </row>
    <row r="17" spans="1:158">
      <c r="A17" s="134" t="s">
        <v>459</v>
      </c>
      <c r="B17" s="124">
        <v>4</v>
      </c>
      <c r="C17" s="125">
        <v>84663.8</v>
      </c>
      <c r="D17" s="126">
        <f t="shared" si="0"/>
        <v>21165.95</v>
      </c>
      <c r="E17" s="127">
        <v>4</v>
      </c>
      <c r="F17" s="128">
        <v>84663.8</v>
      </c>
      <c r="G17" s="126">
        <f t="shared" si="18"/>
        <v>21165.95</v>
      </c>
      <c r="H17" s="129">
        <f t="shared" si="19"/>
        <v>0</v>
      </c>
      <c r="I17" s="130">
        <f t="shared" si="20"/>
        <v>0</v>
      </c>
      <c r="J17" s="127">
        <v>0</v>
      </c>
      <c r="K17" s="128">
        <v>0</v>
      </c>
      <c r="L17" s="131" t="str">
        <f t="shared" si="1"/>
        <v>N/A</v>
      </c>
      <c r="M17" s="127">
        <v>0</v>
      </c>
      <c r="N17" s="128">
        <v>0</v>
      </c>
      <c r="O17" s="126" t="str">
        <f t="shared" si="21"/>
        <v>N/A</v>
      </c>
      <c r="P17" s="129" t="e">
        <f t="shared" si="22"/>
        <v>#VALUE!</v>
      </c>
      <c r="Q17" s="130" t="e">
        <f t="shared" si="23"/>
        <v>#VALUE!</v>
      </c>
      <c r="R17" s="127">
        <v>0</v>
      </c>
      <c r="S17" s="128">
        <v>0</v>
      </c>
      <c r="T17" s="126" t="str">
        <f t="shared" si="2"/>
        <v>N/A</v>
      </c>
      <c r="U17" s="127">
        <v>0</v>
      </c>
      <c r="V17" s="128">
        <v>0</v>
      </c>
      <c r="W17" s="126" t="str">
        <f t="shared" si="24"/>
        <v>N/A</v>
      </c>
      <c r="X17" s="129" t="e">
        <f t="shared" si="25"/>
        <v>#VALUE!</v>
      </c>
      <c r="Y17" s="130" t="e">
        <f t="shared" si="26"/>
        <v>#VALUE!</v>
      </c>
      <c r="Z17" s="134" t="s">
        <v>459</v>
      </c>
      <c r="AA17" s="127">
        <v>0</v>
      </c>
      <c r="AB17" s="128">
        <v>0</v>
      </c>
      <c r="AC17" s="126" t="str">
        <f t="shared" si="3"/>
        <v>N/A</v>
      </c>
      <c r="AD17" s="127">
        <v>0</v>
      </c>
      <c r="AE17" s="128">
        <v>0</v>
      </c>
      <c r="AF17" s="126" t="str">
        <f t="shared" si="27"/>
        <v>N/A</v>
      </c>
      <c r="AG17" s="129" t="e">
        <f t="shared" si="28"/>
        <v>#VALUE!</v>
      </c>
      <c r="AH17" s="130" t="e">
        <f t="shared" si="29"/>
        <v>#VALUE!</v>
      </c>
      <c r="AI17" s="127">
        <v>0</v>
      </c>
      <c r="AJ17" s="128">
        <v>0</v>
      </c>
      <c r="AK17" s="126" t="str">
        <f t="shared" si="30"/>
        <v>N/A</v>
      </c>
      <c r="AL17" s="127">
        <v>0</v>
      </c>
      <c r="AM17" s="128">
        <v>0</v>
      </c>
      <c r="AN17" s="126" t="str">
        <f t="shared" si="31"/>
        <v>N/A</v>
      </c>
      <c r="AO17" s="129" t="e">
        <f t="shared" si="32"/>
        <v>#VALUE!</v>
      </c>
      <c r="AP17" s="130" t="e">
        <f t="shared" si="33"/>
        <v>#VALUE!</v>
      </c>
      <c r="AQ17" s="127">
        <v>0</v>
      </c>
      <c r="AR17" s="128">
        <v>0</v>
      </c>
      <c r="AS17" s="126" t="str">
        <f t="shared" si="4"/>
        <v>N/A</v>
      </c>
      <c r="AT17" s="127">
        <v>0</v>
      </c>
      <c r="AU17" s="128">
        <v>0</v>
      </c>
      <c r="AV17" s="126" t="str">
        <f t="shared" si="34"/>
        <v>N/A</v>
      </c>
      <c r="AW17" s="129" t="e">
        <f t="shared" si="35"/>
        <v>#VALUE!</v>
      </c>
      <c r="AX17" s="130" t="e">
        <f t="shared" si="36"/>
        <v>#VALUE!</v>
      </c>
      <c r="AY17" s="134" t="s">
        <v>459</v>
      </c>
      <c r="AZ17" s="127">
        <v>2.1800000000000002</v>
      </c>
      <c r="BA17" s="128">
        <v>74432</v>
      </c>
      <c r="BB17" s="126">
        <f t="shared" si="5"/>
        <v>34143.119266055044</v>
      </c>
      <c r="BC17" s="127">
        <v>2.1800000000000002</v>
      </c>
      <c r="BD17" s="128">
        <v>74432</v>
      </c>
      <c r="BE17" s="126">
        <f t="shared" si="37"/>
        <v>34143.119266055044</v>
      </c>
      <c r="BF17" s="129">
        <f t="shared" si="38"/>
        <v>0</v>
      </c>
      <c r="BG17" s="130">
        <f t="shared" si="39"/>
        <v>0</v>
      </c>
      <c r="BH17" s="127">
        <v>0</v>
      </c>
      <c r="BI17" s="128">
        <v>0</v>
      </c>
      <c r="BJ17" s="126" t="str">
        <f t="shared" si="6"/>
        <v>N/A</v>
      </c>
      <c r="BK17" s="127">
        <v>0</v>
      </c>
      <c r="BL17" s="128">
        <v>0</v>
      </c>
      <c r="BM17" s="126" t="str">
        <f t="shared" si="40"/>
        <v>N/A</v>
      </c>
      <c r="BN17" s="129" t="e">
        <f t="shared" si="41"/>
        <v>#VALUE!</v>
      </c>
      <c r="BO17" s="130" t="e">
        <f t="shared" si="42"/>
        <v>#VALUE!</v>
      </c>
      <c r="BP17" s="127">
        <v>0</v>
      </c>
      <c r="BQ17" s="128">
        <v>0</v>
      </c>
      <c r="BR17" s="126" t="str">
        <f t="shared" si="7"/>
        <v>N/A</v>
      </c>
      <c r="BS17" s="127">
        <v>0</v>
      </c>
      <c r="BT17" s="128">
        <v>0</v>
      </c>
      <c r="BU17" s="126" t="str">
        <f t="shared" si="43"/>
        <v>N/A</v>
      </c>
      <c r="BV17" s="129" t="e">
        <f t="shared" si="72"/>
        <v>#VALUE!</v>
      </c>
      <c r="BW17" s="130" t="e">
        <f t="shared" si="44"/>
        <v>#VALUE!</v>
      </c>
      <c r="BX17" s="134" t="s">
        <v>459</v>
      </c>
      <c r="BY17" s="127">
        <v>0</v>
      </c>
      <c r="BZ17" s="128">
        <v>0</v>
      </c>
      <c r="CA17" s="126" t="str">
        <f t="shared" si="8"/>
        <v>N/A</v>
      </c>
      <c r="CB17" s="127">
        <v>0</v>
      </c>
      <c r="CC17" s="128">
        <v>0</v>
      </c>
      <c r="CD17" s="126" t="str">
        <f t="shared" si="45"/>
        <v>N/A</v>
      </c>
      <c r="CE17" s="129" t="e">
        <f t="shared" si="73"/>
        <v>#VALUE!</v>
      </c>
      <c r="CF17" s="130" t="e">
        <f t="shared" si="46"/>
        <v>#VALUE!</v>
      </c>
      <c r="CG17" s="127">
        <v>0</v>
      </c>
      <c r="CH17" s="128">
        <v>0</v>
      </c>
      <c r="CI17" s="126" t="str">
        <f t="shared" si="9"/>
        <v>N/A</v>
      </c>
      <c r="CJ17" s="127">
        <v>0</v>
      </c>
      <c r="CK17" s="128">
        <v>0</v>
      </c>
      <c r="CL17" s="126" t="str">
        <f t="shared" si="47"/>
        <v>N/A</v>
      </c>
      <c r="CM17" s="129" t="e">
        <f t="shared" si="48"/>
        <v>#VALUE!</v>
      </c>
      <c r="CN17" s="130" t="e">
        <f t="shared" si="49"/>
        <v>#VALUE!</v>
      </c>
      <c r="CO17" s="127">
        <v>0</v>
      </c>
      <c r="CP17" s="128">
        <v>0</v>
      </c>
      <c r="CQ17" s="126" t="str">
        <f t="shared" si="10"/>
        <v>N/A</v>
      </c>
      <c r="CR17" s="127">
        <v>0</v>
      </c>
      <c r="CS17" s="128">
        <v>0</v>
      </c>
      <c r="CT17" s="126" t="str">
        <f t="shared" si="50"/>
        <v>N/A</v>
      </c>
      <c r="CU17" s="129" t="e">
        <f t="shared" si="51"/>
        <v>#VALUE!</v>
      </c>
      <c r="CV17" s="130" t="e">
        <f t="shared" si="52"/>
        <v>#VALUE!</v>
      </c>
      <c r="CW17" s="134" t="s">
        <v>459</v>
      </c>
      <c r="CX17" s="127">
        <v>0</v>
      </c>
      <c r="CY17" s="128">
        <v>0</v>
      </c>
      <c r="CZ17" s="126" t="str">
        <f t="shared" si="11"/>
        <v>N/A</v>
      </c>
      <c r="DA17" s="127">
        <v>0</v>
      </c>
      <c r="DB17" s="128">
        <v>0</v>
      </c>
      <c r="DC17" s="126" t="str">
        <f t="shared" si="53"/>
        <v>N/A</v>
      </c>
      <c r="DD17" s="129" t="e">
        <f t="shared" si="54"/>
        <v>#VALUE!</v>
      </c>
      <c r="DE17" s="130" t="e">
        <f t="shared" si="55"/>
        <v>#VALUE!</v>
      </c>
      <c r="DF17" s="127">
        <v>0</v>
      </c>
      <c r="DG17" s="128">
        <v>0</v>
      </c>
      <c r="DH17" s="126" t="str">
        <f t="shared" si="12"/>
        <v>N/A</v>
      </c>
      <c r="DI17" s="127">
        <v>0</v>
      </c>
      <c r="DJ17" s="128">
        <v>0</v>
      </c>
      <c r="DK17" s="126" t="str">
        <f t="shared" si="56"/>
        <v>N/A</v>
      </c>
      <c r="DL17" s="129" t="e">
        <f t="shared" si="57"/>
        <v>#VALUE!</v>
      </c>
      <c r="DM17" s="130" t="e">
        <f t="shared" si="58"/>
        <v>#VALUE!</v>
      </c>
      <c r="DN17" s="127">
        <v>0</v>
      </c>
      <c r="DO17" s="128">
        <v>0</v>
      </c>
      <c r="DP17" s="126" t="str">
        <f t="shared" si="13"/>
        <v>N/A</v>
      </c>
      <c r="DQ17" s="127">
        <v>0</v>
      </c>
      <c r="DR17" s="128">
        <v>0</v>
      </c>
      <c r="DS17" s="126" t="str">
        <f t="shared" si="59"/>
        <v>N/A</v>
      </c>
      <c r="DT17" s="306" t="e">
        <f t="shared" si="60"/>
        <v>#VALUE!</v>
      </c>
      <c r="DU17" s="130" t="e">
        <f t="shared" si="61"/>
        <v>#VALUE!</v>
      </c>
      <c r="DV17" s="134" t="s">
        <v>459</v>
      </c>
      <c r="DW17" s="127">
        <v>0</v>
      </c>
      <c r="DX17" s="128">
        <v>0</v>
      </c>
      <c r="DY17" s="126" t="str">
        <f t="shared" si="14"/>
        <v>N/A</v>
      </c>
      <c r="DZ17" s="127">
        <v>0</v>
      </c>
      <c r="EA17" s="128">
        <v>0</v>
      </c>
      <c r="EB17" s="126" t="str">
        <f t="shared" si="62"/>
        <v>N/A</v>
      </c>
      <c r="EC17" s="129" t="e">
        <f t="shared" si="63"/>
        <v>#VALUE!</v>
      </c>
      <c r="ED17" s="130" t="e">
        <f t="shared" si="64"/>
        <v>#VALUE!</v>
      </c>
      <c r="EE17" s="127">
        <v>0</v>
      </c>
      <c r="EF17" s="128">
        <v>0</v>
      </c>
      <c r="EG17" s="126" t="str">
        <f t="shared" si="15"/>
        <v>N/A</v>
      </c>
      <c r="EH17" s="127">
        <v>0</v>
      </c>
      <c r="EI17" s="128">
        <v>0</v>
      </c>
      <c r="EJ17" s="126" t="str">
        <f t="shared" si="65"/>
        <v>N/A</v>
      </c>
      <c r="EK17" s="129" t="e">
        <f t="shared" si="66"/>
        <v>#VALUE!</v>
      </c>
      <c r="EL17" s="130" t="e">
        <f t="shared" si="67"/>
        <v>#VALUE!</v>
      </c>
      <c r="EM17" s="127">
        <v>0</v>
      </c>
      <c r="EN17" s="128">
        <v>0</v>
      </c>
      <c r="EO17" s="126" t="str">
        <f t="shared" si="16"/>
        <v>N/A</v>
      </c>
      <c r="EP17" s="147">
        <v>0</v>
      </c>
      <c r="EQ17" s="148">
        <v>0</v>
      </c>
      <c r="ER17" s="126" t="str">
        <f t="shared" si="68"/>
        <v>N/A</v>
      </c>
      <c r="ES17" s="129" t="e">
        <f t="shared" si="69"/>
        <v>#VALUE!</v>
      </c>
      <c r="ET17" s="130" t="e">
        <f t="shared" si="70"/>
        <v>#VALUE!</v>
      </c>
      <c r="EU17" s="311"/>
      <c r="EV17" s="134" t="s">
        <v>459</v>
      </c>
      <c r="EW17" s="126">
        <v>27654.534633027521</v>
      </c>
      <c r="EX17" s="126">
        <v>27654.534633027521</v>
      </c>
      <c r="EY17" s="129" t="e">
        <f t="shared" si="71"/>
        <v>#VALUE!</v>
      </c>
      <c r="EZ17" s="130" t="e">
        <f t="shared" si="17"/>
        <v>#VALUE!</v>
      </c>
      <c r="FA17" s="377">
        <f>$AS11</f>
        <v>44952.5</v>
      </c>
      <c r="FB17" s="377">
        <f>$AS12</f>
        <v>47504.954346963081</v>
      </c>
    </row>
    <row r="18" spans="1:158">
      <c r="A18" s="134" t="s">
        <v>460</v>
      </c>
      <c r="B18" s="124">
        <v>1</v>
      </c>
      <c r="C18" s="125">
        <v>15913.42</v>
      </c>
      <c r="D18" s="126">
        <f t="shared" si="0"/>
        <v>15913.42</v>
      </c>
      <c r="E18" s="127">
        <v>1</v>
      </c>
      <c r="F18" s="128">
        <v>15913.42</v>
      </c>
      <c r="G18" s="126">
        <f t="shared" si="18"/>
        <v>15913.42</v>
      </c>
      <c r="H18" s="129">
        <f t="shared" si="19"/>
        <v>0</v>
      </c>
      <c r="I18" s="130">
        <f t="shared" si="20"/>
        <v>0</v>
      </c>
      <c r="J18" s="127">
        <v>2</v>
      </c>
      <c r="K18" s="128">
        <v>152489.54</v>
      </c>
      <c r="L18" s="131">
        <f t="shared" si="1"/>
        <v>76244.77</v>
      </c>
      <c r="M18" s="127">
        <v>2</v>
      </c>
      <c r="N18" s="128">
        <v>152489.54</v>
      </c>
      <c r="O18" s="126">
        <f t="shared" si="21"/>
        <v>76244.77</v>
      </c>
      <c r="P18" s="129">
        <f t="shared" si="22"/>
        <v>0</v>
      </c>
      <c r="Q18" s="130">
        <f t="shared" si="23"/>
        <v>0</v>
      </c>
      <c r="R18" s="127">
        <v>0.7</v>
      </c>
      <c r="S18" s="128">
        <v>39515</v>
      </c>
      <c r="T18" s="126">
        <f t="shared" si="2"/>
        <v>56450</v>
      </c>
      <c r="U18" s="127">
        <v>0.7</v>
      </c>
      <c r="V18" s="128">
        <v>39515</v>
      </c>
      <c r="W18" s="126">
        <f t="shared" si="24"/>
        <v>56450</v>
      </c>
      <c r="X18" s="129">
        <f t="shared" si="25"/>
        <v>0</v>
      </c>
      <c r="Y18" s="130">
        <f t="shared" si="26"/>
        <v>0</v>
      </c>
      <c r="Z18" s="134" t="s">
        <v>460</v>
      </c>
      <c r="AA18" s="127">
        <v>0</v>
      </c>
      <c r="AB18" s="128">
        <v>0</v>
      </c>
      <c r="AC18" s="126" t="str">
        <f t="shared" si="3"/>
        <v>N/A</v>
      </c>
      <c r="AD18" s="127">
        <v>0</v>
      </c>
      <c r="AE18" s="128">
        <v>0</v>
      </c>
      <c r="AF18" s="126" t="str">
        <f t="shared" si="27"/>
        <v>N/A</v>
      </c>
      <c r="AG18" s="129" t="e">
        <f t="shared" si="28"/>
        <v>#VALUE!</v>
      </c>
      <c r="AH18" s="130" t="e">
        <f t="shared" si="29"/>
        <v>#VALUE!</v>
      </c>
      <c r="AI18" s="127">
        <v>1</v>
      </c>
      <c r="AJ18" s="128">
        <v>54134</v>
      </c>
      <c r="AK18" s="126">
        <f t="shared" si="30"/>
        <v>54134</v>
      </c>
      <c r="AL18" s="127">
        <v>1</v>
      </c>
      <c r="AM18" s="128">
        <v>54135</v>
      </c>
      <c r="AN18" s="126">
        <f t="shared" si="31"/>
        <v>54135</v>
      </c>
      <c r="AO18" s="129">
        <f t="shared" si="32"/>
        <v>1</v>
      </c>
      <c r="AP18" s="130">
        <f t="shared" si="33"/>
        <v>1.8472678907895222E-5</v>
      </c>
      <c r="AQ18" s="127">
        <v>0</v>
      </c>
      <c r="AR18" s="128">
        <v>0</v>
      </c>
      <c r="AS18" s="126" t="str">
        <f t="shared" si="4"/>
        <v>N/A</v>
      </c>
      <c r="AT18" s="127">
        <v>0</v>
      </c>
      <c r="AU18" s="128">
        <v>0</v>
      </c>
      <c r="AV18" s="126" t="str">
        <f t="shared" si="34"/>
        <v>N/A</v>
      </c>
      <c r="AW18" s="129" t="e">
        <f t="shared" si="35"/>
        <v>#VALUE!</v>
      </c>
      <c r="AX18" s="130" t="e">
        <f t="shared" si="36"/>
        <v>#VALUE!</v>
      </c>
      <c r="AY18" s="134" t="s">
        <v>460</v>
      </c>
      <c r="AZ18" s="127">
        <v>3</v>
      </c>
      <c r="BA18" s="128">
        <v>125355.72</v>
      </c>
      <c r="BB18" s="126">
        <f t="shared" si="5"/>
        <v>41785.24</v>
      </c>
      <c r="BC18" s="127">
        <v>3</v>
      </c>
      <c r="BD18" s="128">
        <v>125355.72</v>
      </c>
      <c r="BE18" s="126">
        <f t="shared" si="37"/>
        <v>41785.24</v>
      </c>
      <c r="BF18" s="129">
        <f t="shared" si="38"/>
        <v>0</v>
      </c>
      <c r="BG18" s="130">
        <f t="shared" si="39"/>
        <v>0</v>
      </c>
      <c r="BH18" s="127">
        <v>0.5</v>
      </c>
      <c r="BI18" s="128">
        <v>10199.35</v>
      </c>
      <c r="BJ18" s="126">
        <f t="shared" si="6"/>
        <v>20398.7</v>
      </c>
      <c r="BK18" s="127">
        <v>0.5</v>
      </c>
      <c r="BL18" s="128">
        <v>10199.35</v>
      </c>
      <c r="BM18" s="126">
        <f t="shared" si="40"/>
        <v>20398.7</v>
      </c>
      <c r="BN18" s="129">
        <f t="shared" si="41"/>
        <v>0</v>
      </c>
      <c r="BO18" s="130">
        <f t="shared" si="42"/>
        <v>0</v>
      </c>
      <c r="BP18" s="127">
        <v>0</v>
      </c>
      <c r="BQ18" s="128">
        <v>0</v>
      </c>
      <c r="BR18" s="126" t="str">
        <f t="shared" si="7"/>
        <v>N/A</v>
      </c>
      <c r="BS18" s="127">
        <v>0</v>
      </c>
      <c r="BT18" s="128">
        <v>0</v>
      </c>
      <c r="BU18" s="126" t="str">
        <f t="shared" si="43"/>
        <v>N/A</v>
      </c>
      <c r="BV18" s="129" t="e">
        <f t="shared" si="72"/>
        <v>#VALUE!</v>
      </c>
      <c r="BW18" s="130" t="e">
        <f t="shared" si="44"/>
        <v>#VALUE!</v>
      </c>
      <c r="BX18" s="134" t="s">
        <v>460</v>
      </c>
      <c r="BY18" s="127">
        <v>1</v>
      </c>
      <c r="BZ18" s="128">
        <v>16637.55</v>
      </c>
      <c r="CA18" s="126">
        <f t="shared" si="8"/>
        <v>16637.55</v>
      </c>
      <c r="CB18" s="127">
        <v>1</v>
      </c>
      <c r="CC18" s="128">
        <v>16637.55</v>
      </c>
      <c r="CD18" s="126">
        <f t="shared" si="45"/>
        <v>16637.55</v>
      </c>
      <c r="CE18" s="129">
        <f t="shared" si="73"/>
        <v>0</v>
      </c>
      <c r="CF18" s="130">
        <f t="shared" si="46"/>
        <v>0</v>
      </c>
      <c r="CG18" s="127">
        <v>0</v>
      </c>
      <c r="CH18" s="128">
        <v>0</v>
      </c>
      <c r="CI18" s="126" t="str">
        <f t="shared" si="9"/>
        <v>N/A</v>
      </c>
      <c r="CJ18" s="127">
        <v>0</v>
      </c>
      <c r="CK18" s="128">
        <v>0</v>
      </c>
      <c r="CL18" s="126" t="str">
        <f t="shared" si="47"/>
        <v>N/A</v>
      </c>
      <c r="CM18" s="129" t="e">
        <f t="shared" si="48"/>
        <v>#VALUE!</v>
      </c>
      <c r="CN18" s="130" t="e">
        <f t="shared" si="49"/>
        <v>#VALUE!</v>
      </c>
      <c r="CO18" s="127">
        <v>1</v>
      </c>
      <c r="CP18" s="128">
        <v>95921.06</v>
      </c>
      <c r="CQ18" s="126">
        <f t="shared" si="10"/>
        <v>95921.06</v>
      </c>
      <c r="CR18" s="127">
        <v>1</v>
      </c>
      <c r="CS18" s="128">
        <v>95921.06</v>
      </c>
      <c r="CT18" s="126">
        <f t="shared" si="50"/>
        <v>95921.06</v>
      </c>
      <c r="CU18" s="129">
        <f t="shared" si="51"/>
        <v>0</v>
      </c>
      <c r="CV18" s="130">
        <f t="shared" si="52"/>
        <v>0</v>
      </c>
      <c r="CW18" s="134" t="s">
        <v>460</v>
      </c>
      <c r="CX18" s="127">
        <v>0</v>
      </c>
      <c r="CY18" s="128">
        <v>0</v>
      </c>
      <c r="CZ18" s="126" t="str">
        <f t="shared" si="11"/>
        <v>N/A</v>
      </c>
      <c r="DA18" s="127">
        <v>0</v>
      </c>
      <c r="DB18" s="128">
        <v>0</v>
      </c>
      <c r="DC18" s="126" t="str">
        <f t="shared" si="53"/>
        <v>N/A</v>
      </c>
      <c r="DD18" s="129" t="e">
        <f t="shared" si="54"/>
        <v>#VALUE!</v>
      </c>
      <c r="DE18" s="130" t="e">
        <f t="shared" si="55"/>
        <v>#VALUE!</v>
      </c>
      <c r="DF18" s="127">
        <v>0</v>
      </c>
      <c r="DG18" s="128">
        <v>0</v>
      </c>
      <c r="DH18" s="126" t="str">
        <f t="shared" si="12"/>
        <v>N/A</v>
      </c>
      <c r="DI18" s="127">
        <v>0</v>
      </c>
      <c r="DJ18" s="128">
        <v>0</v>
      </c>
      <c r="DK18" s="126" t="str">
        <f t="shared" si="56"/>
        <v>N/A</v>
      </c>
      <c r="DL18" s="129" t="e">
        <f t="shared" si="57"/>
        <v>#VALUE!</v>
      </c>
      <c r="DM18" s="130" t="e">
        <f t="shared" si="58"/>
        <v>#VALUE!</v>
      </c>
      <c r="DN18" s="127">
        <v>1</v>
      </c>
      <c r="DO18" s="128">
        <v>63491.59</v>
      </c>
      <c r="DP18" s="126">
        <f t="shared" si="13"/>
        <v>63491.59</v>
      </c>
      <c r="DQ18" s="127">
        <v>1</v>
      </c>
      <c r="DR18" s="128">
        <v>63491.59</v>
      </c>
      <c r="DS18" s="126">
        <f t="shared" si="59"/>
        <v>63491.59</v>
      </c>
      <c r="DT18" s="306">
        <f t="shared" si="60"/>
        <v>0</v>
      </c>
      <c r="DU18" s="130">
        <f t="shared" si="61"/>
        <v>0</v>
      </c>
      <c r="DV18" s="134" t="s">
        <v>460</v>
      </c>
      <c r="DW18" s="127">
        <v>1</v>
      </c>
      <c r="DX18" s="128">
        <v>34787.72</v>
      </c>
      <c r="DY18" s="126">
        <f t="shared" si="14"/>
        <v>34787.72</v>
      </c>
      <c r="DZ18" s="127">
        <v>1</v>
      </c>
      <c r="EA18" s="128">
        <v>34787.72</v>
      </c>
      <c r="EB18" s="126">
        <f t="shared" si="62"/>
        <v>34787.72</v>
      </c>
      <c r="EC18" s="129">
        <f t="shared" si="63"/>
        <v>0</v>
      </c>
      <c r="ED18" s="130">
        <f t="shared" si="64"/>
        <v>0</v>
      </c>
      <c r="EE18" s="127">
        <v>0</v>
      </c>
      <c r="EF18" s="128">
        <v>0</v>
      </c>
      <c r="EG18" s="126" t="str">
        <f t="shared" si="15"/>
        <v>N/A</v>
      </c>
      <c r="EH18" s="127">
        <v>0</v>
      </c>
      <c r="EI18" s="128">
        <v>0</v>
      </c>
      <c r="EJ18" s="126" t="str">
        <f t="shared" si="65"/>
        <v>N/A</v>
      </c>
      <c r="EK18" s="129" t="e">
        <f t="shared" si="66"/>
        <v>#VALUE!</v>
      </c>
      <c r="EL18" s="130" t="e">
        <f t="shared" si="67"/>
        <v>#VALUE!</v>
      </c>
      <c r="EM18" s="127">
        <v>0</v>
      </c>
      <c r="EN18" s="128">
        <v>0</v>
      </c>
      <c r="EO18" s="126" t="str">
        <f t="shared" si="16"/>
        <v>N/A</v>
      </c>
      <c r="EP18" s="147">
        <v>0</v>
      </c>
      <c r="EQ18" s="148">
        <v>0</v>
      </c>
      <c r="ER18" s="126" t="str">
        <f t="shared" si="68"/>
        <v>N/A</v>
      </c>
      <c r="ES18" s="129" t="e">
        <f t="shared" si="69"/>
        <v>#VALUE!</v>
      </c>
      <c r="ET18" s="130" t="e">
        <f t="shared" si="70"/>
        <v>#VALUE!</v>
      </c>
      <c r="EU18" s="312"/>
      <c r="EV18" s="134" t="s">
        <v>460</v>
      </c>
      <c r="EW18" s="126">
        <v>47576.404999999992</v>
      </c>
      <c r="EX18" s="126">
        <v>47576.50499999999</v>
      </c>
      <c r="EY18" s="129" t="e">
        <f t="shared" si="71"/>
        <v>#VALUE!</v>
      </c>
      <c r="EZ18" s="130" t="e">
        <f t="shared" si="17"/>
        <v>#VALUE!</v>
      </c>
      <c r="FA18" s="377">
        <f>$BB11</f>
        <v>24196.572139303484</v>
      </c>
      <c r="FB18" s="377">
        <f>$BB12</f>
        <v>26072.847209740401</v>
      </c>
    </row>
    <row r="19" spans="1:158">
      <c r="A19" s="134" t="s">
        <v>461</v>
      </c>
      <c r="B19" s="124">
        <v>1</v>
      </c>
      <c r="C19" s="125">
        <v>20117</v>
      </c>
      <c r="D19" s="126">
        <f t="shared" si="0"/>
        <v>20117</v>
      </c>
      <c r="E19" s="127">
        <v>1</v>
      </c>
      <c r="F19" s="128">
        <v>20318</v>
      </c>
      <c r="G19" s="126">
        <f t="shared" si="18"/>
        <v>20318</v>
      </c>
      <c r="H19" s="129">
        <f t="shared" si="19"/>
        <v>201</v>
      </c>
      <c r="I19" s="130">
        <f t="shared" si="20"/>
        <v>9.9915494358005664E-3</v>
      </c>
      <c r="J19" s="127">
        <v>1</v>
      </c>
      <c r="K19" s="128">
        <v>96000</v>
      </c>
      <c r="L19" s="131">
        <f t="shared" si="1"/>
        <v>96000</v>
      </c>
      <c r="M19" s="127">
        <v>1</v>
      </c>
      <c r="N19" s="128">
        <v>96960</v>
      </c>
      <c r="O19" s="126">
        <f t="shared" si="21"/>
        <v>96960</v>
      </c>
      <c r="P19" s="129">
        <f t="shared" si="22"/>
        <v>960</v>
      </c>
      <c r="Q19" s="130">
        <f t="shared" si="23"/>
        <v>0.01</v>
      </c>
      <c r="R19" s="127">
        <v>0.75</v>
      </c>
      <c r="S19" s="128">
        <v>52557</v>
      </c>
      <c r="T19" s="126">
        <f t="shared" si="2"/>
        <v>70076</v>
      </c>
      <c r="U19" s="127">
        <v>0.75</v>
      </c>
      <c r="V19" s="128">
        <v>53082</v>
      </c>
      <c r="W19" s="126">
        <f t="shared" si="24"/>
        <v>70776</v>
      </c>
      <c r="X19" s="129">
        <f t="shared" si="25"/>
        <v>700</v>
      </c>
      <c r="Y19" s="130">
        <f t="shared" si="26"/>
        <v>9.9891546321137052E-3</v>
      </c>
      <c r="Z19" s="134" t="s">
        <v>461</v>
      </c>
      <c r="AA19" s="127">
        <v>0.52</v>
      </c>
      <c r="AB19" s="128">
        <v>24599.64</v>
      </c>
      <c r="AC19" s="126">
        <f t="shared" si="3"/>
        <v>47307</v>
      </c>
      <c r="AD19" s="127">
        <v>0.52</v>
      </c>
      <c r="AE19" s="128">
        <v>24845.63</v>
      </c>
      <c r="AF19" s="126">
        <f t="shared" si="27"/>
        <v>47780.057692307695</v>
      </c>
      <c r="AG19" s="129">
        <f t="shared" si="28"/>
        <v>473.05769230769511</v>
      </c>
      <c r="AH19" s="130">
        <f t="shared" si="29"/>
        <v>9.9997398335911203E-3</v>
      </c>
      <c r="AI19" s="127">
        <v>1</v>
      </c>
      <c r="AJ19" s="128">
        <v>54150</v>
      </c>
      <c r="AK19" s="126">
        <f t="shared" si="30"/>
        <v>54150</v>
      </c>
      <c r="AL19" s="127">
        <v>1</v>
      </c>
      <c r="AM19" s="128">
        <v>54692</v>
      </c>
      <c r="AN19" s="126">
        <f t="shared" si="31"/>
        <v>54692</v>
      </c>
      <c r="AO19" s="129">
        <f t="shared" si="32"/>
        <v>542</v>
      </c>
      <c r="AP19" s="130">
        <f t="shared" si="33"/>
        <v>1.0009233610341643E-2</v>
      </c>
      <c r="AQ19" s="127">
        <v>0.75</v>
      </c>
      <c r="AR19" s="128">
        <v>36834</v>
      </c>
      <c r="AS19" s="126">
        <f t="shared" si="4"/>
        <v>49112</v>
      </c>
      <c r="AT19" s="127">
        <v>0.75</v>
      </c>
      <c r="AU19" s="128">
        <v>37202</v>
      </c>
      <c r="AV19" s="126">
        <f t="shared" si="34"/>
        <v>49602.666666666664</v>
      </c>
      <c r="AW19" s="129">
        <f t="shared" si="35"/>
        <v>490.66666666666424</v>
      </c>
      <c r="AX19" s="130">
        <f t="shared" si="36"/>
        <v>9.9907693978389042E-3</v>
      </c>
      <c r="AY19" s="134" t="s">
        <v>461</v>
      </c>
      <c r="AZ19" s="127">
        <v>2</v>
      </c>
      <c r="BA19" s="128">
        <v>41993.759999999995</v>
      </c>
      <c r="BB19" s="126">
        <f t="shared" si="5"/>
        <v>20996.879999999997</v>
      </c>
      <c r="BC19" s="127">
        <v>2</v>
      </c>
      <c r="BD19" s="128">
        <v>43734.720000000001</v>
      </c>
      <c r="BE19" s="126">
        <f t="shared" si="37"/>
        <v>21867.360000000001</v>
      </c>
      <c r="BF19" s="129">
        <f t="shared" si="38"/>
        <v>870.4800000000032</v>
      </c>
      <c r="BG19" s="130">
        <f t="shared" si="39"/>
        <v>4.1457587984500714E-2</v>
      </c>
      <c r="BH19" s="127">
        <v>1</v>
      </c>
      <c r="BI19" s="128">
        <v>40001</v>
      </c>
      <c r="BJ19" s="126">
        <f t="shared" si="6"/>
        <v>40001</v>
      </c>
      <c r="BK19" s="127">
        <v>1</v>
      </c>
      <c r="BL19" s="128">
        <v>40401</v>
      </c>
      <c r="BM19" s="126">
        <f t="shared" si="40"/>
        <v>40401</v>
      </c>
      <c r="BN19" s="129">
        <f t="shared" si="41"/>
        <v>400</v>
      </c>
      <c r="BO19" s="130">
        <f t="shared" si="42"/>
        <v>9.9997500062498444E-3</v>
      </c>
      <c r="BP19" s="127">
        <v>0</v>
      </c>
      <c r="BQ19" s="128">
        <v>0</v>
      </c>
      <c r="BR19" s="126" t="str">
        <f t="shared" si="7"/>
        <v>N/A</v>
      </c>
      <c r="BS19" s="127">
        <v>0</v>
      </c>
      <c r="BT19" s="128">
        <v>0</v>
      </c>
      <c r="BU19" s="126" t="str">
        <f t="shared" si="43"/>
        <v>N/A</v>
      </c>
      <c r="BV19" s="129" t="e">
        <f t="shared" si="72"/>
        <v>#VALUE!</v>
      </c>
      <c r="BW19" s="130" t="e">
        <f t="shared" si="44"/>
        <v>#VALUE!</v>
      </c>
      <c r="BX19" s="134" t="s">
        <v>461</v>
      </c>
      <c r="BY19" s="127">
        <v>0</v>
      </c>
      <c r="BZ19" s="128">
        <v>0</v>
      </c>
      <c r="CA19" s="126" t="str">
        <f t="shared" si="8"/>
        <v>N/A</v>
      </c>
      <c r="CB19" s="127">
        <v>0</v>
      </c>
      <c r="CC19" s="128">
        <v>0</v>
      </c>
      <c r="CD19" s="126" t="str">
        <f t="shared" si="45"/>
        <v>N/A</v>
      </c>
      <c r="CE19" s="129" t="e">
        <f t="shared" si="73"/>
        <v>#VALUE!</v>
      </c>
      <c r="CF19" s="130" t="e">
        <f t="shared" si="46"/>
        <v>#VALUE!</v>
      </c>
      <c r="CG19" s="127">
        <v>1</v>
      </c>
      <c r="CH19" s="128">
        <v>34310</v>
      </c>
      <c r="CI19" s="126">
        <f t="shared" si="9"/>
        <v>34310</v>
      </c>
      <c r="CJ19" s="127">
        <v>1</v>
      </c>
      <c r="CK19" s="128">
        <v>34653</v>
      </c>
      <c r="CL19" s="126">
        <f t="shared" si="47"/>
        <v>34653</v>
      </c>
      <c r="CM19" s="129">
        <f t="shared" si="48"/>
        <v>343</v>
      </c>
      <c r="CN19" s="130">
        <f t="shared" si="49"/>
        <v>9.9970853978431952E-3</v>
      </c>
      <c r="CO19" s="127">
        <v>0</v>
      </c>
      <c r="CP19" s="128">
        <v>0</v>
      </c>
      <c r="CQ19" s="126" t="str">
        <f t="shared" si="10"/>
        <v>N/A</v>
      </c>
      <c r="CR19" s="127">
        <v>0</v>
      </c>
      <c r="CS19" s="128">
        <v>0</v>
      </c>
      <c r="CT19" s="126" t="str">
        <f t="shared" si="50"/>
        <v>N/A</v>
      </c>
      <c r="CU19" s="129" t="e">
        <f t="shared" si="51"/>
        <v>#VALUE!</v>
      </c>
      <c r="CV19" s="130" t="e">
        <f t="shared" si="52"/>
        <v>#VALUE!</v>
      </c>
      <c r="CW19" s="134" t="s">
        <v>461</v>
      </c>
      <c r="CX19" s="127">
        <v>0</v>
      </c>
      <c r="CY19" s="128">
        <v>0</v>
      </c>
      <c r="CZ19" s="126" t="str">
        <f t="shared" si="11"/>
        <v>N/A</v>
      </c>
      <c r="DA19" s="127">
        <v>0</v>
      </c>
      <c r="DB19" s="128">
        <v>0</v>
      </c>
      <c r="DC19" s="126" t="str">
        <f t="shared" si="53"/>
        <v>N/A</v>
      </c>
      <c r="DD19" s="129" t="e">
        <f t="shared" si="54"/>
        <v>#VALUE!</v>
      </c>
      <c r="DE19" s="130" t="e">
        <f t="shared" si="55"/>
        <v>#VALUE!</v>
      </c>
      <c r="DF19" s="127">
        <v>1</v>
      </c>
      <c r="DG19" s="128">
        <v>61000</v>
      </c>
      <c r="DH19" s="126">
        <f t="shared" si="12"/>
        <v>61000</v>
      </c>
      <c r="DI19" s="127">
        <v>1</v>
      </c>
      <c r="DJ19" s="128">
        <v>61610</v>
      </c>
      <c r="DK19" s="126">
        <f t="shared" si="56"/>
        <v>61610</v>
      </c>
      <c r="DL19" s="129">
        <f t="shared" si="57"/>
        <v>610</v>
      </c>
      <c r="DM19" s="130">
        <f t="shared" si="58"/>
        <v>0.01</v>
      </c>
      <c r="DN19" s="127">
        <v>1.25</v>
      </c>
      <c r="DO19" s="128">
        <v>40702</v>
      </c>
      <c r="DP19" s="126">
        <f t="shared" si="13"/>
        <v>32561.599999999999</v>
      </c>
      <c r="DQ19" s="127">
        <v>1.25</v>
      </c>
      <c r="DR19" s="128">
        <v>47399</v>
      </c>
      <c r="DS19" s="126">
        <f t="shared" si="59"/>
        <v>37919.199999999997</v>
      </c>
      <c r="DT19" s="306">
        <f t="shared" si="60"/>
        <v>5357.5999999999985</v>
      </c>
      <c r="DU19" s="130">
        <f t="shared" si="61"/>
        <v>0.16453736917104808</v>
      </c>
      <c r="DV19" s="134" t="s">
        <v>461</v>
      </c>
      <c r="DW19" s="127">
        <v>2</v>
      </c>
      <c r="DX19" s="128">
        <v>47799.199999999997</v>
      </c>
      <c r="DY19" s="126">
        <f t="shared" si="14"/>
        <v>23899.599999999999</v>
      </c>
      <c r="DZ19" s="127">
        <v>2</v>
      </c>
      <c r="EA19" s="128">
        <v>48279.56</v>
      </c>
      <c r="EB19" s="126">
        <f t="shared" si="62"/>
        <v>24139.78</v>
      </c>
      <c r="EC19" s="129">
        <f t="shared" si="63"/>
        <v>240.18000000000029</v>
      </c>
      <c r="ED19" s="130">
        <f t="shared" si="64"/>
        <v>1.0049540578085001E-2</v>
      </c>
      <c r="EE19" s="127">
        <v>0.55000000000000004</v>
      </c>
      <c r="EF19" s="128">
        <v>26206</v>
      </c>
      <c r="EG19" s="126">
        <f t="shared" si="15"/>
        <v>47647.272727272721</v>
      </c>
      <c r="EH19" s="127">
        <v>0.55000000000000004</v>
      </c>
      <c r="EI19" s="128">
        <v>26468</v>
      </c>
      <c r="EJ19" s="126">
        <f t="shared" si="65"/>
        <v>48123.63636363636</v>
      </c>
      <c r="EK19" s="129">
        <f t="shared" si="66"/>
        <v>476.36363636363967</v>
      </c>
      <c r="EL19" s="130">
        <f t="shared" si="67"/>
        <v>9.9977104479890815E-3</v>
      </c>
      <c r="EM19" s="127">
        <v>0</v>
      </c>
      <c r="EN19" s="128">
        <v>0</v>
      </c>
      <c r="EO19" s="126" t="str">
        <f t="shared" si="16"/>
        <v>N/A</v>
      </c>
      <c r="EP19" s="147">
        <v>0</v>
      </c>
      <c r="EQ19" s="148">
        <v>0</v>
      </c>
      <c r="ER19" s="126" t="str">
        <f t="shared" si="68"/>
        <v>N/A</v>
      </c>
      <c r="ES19" s="129" t="e">
        <f t="shared" si="69"/>
        <v>#VALUE!</v>
      </c>
      <c r="ET19" s="130" t="e">
        <f t="shared" si="70"/>
        <v>#VALUE!</v>
      </c>
      <c r="EU19" s="312"/>
      <c r="EV19" s="134" t="s">
        <v>461</v>
      </c>
      <c r="EW19" s="126">
        <v>45936.796363636357</v>
      </c>
      <c r="EX19" s="126">
        <v>46834.053901739288</v>
      </c>
      <c r="EY19" s="129" t="e">
        <f t="shared" si="71"/>
        <v>#VALUE!</v>
      </c>
      <c r="EZ19" s="130" t="e">
        <f t="shared" si="17"/>
        <v>#VALUE!</v>
      </c>
      <c r="FA19" s="377">
        <f>$BJ11</f>
        <v>33836.480000000003</v>
      </c>
      <c r="FB19" s="377">
        <f>$BJ12</f>
        <v>26970.165314257923</v>
      </c>
    </row>
    <row r="20" spans="1:158">
      <c r="A20" s="135" t="s">
        <v>462</v>
      </c>
      <c r="B20" s="124">
        <v>6.2</v>
      </c>
      <c r="C20" s="125">
        <v>137588</v>
      </c>
      <c r="D20" s="126">
        <f t="shared" si="0"/>
        <v>22191.612903225807</v>
      </c>
      <c r="E20" s="127">
        <v>6.2</v>
      </c>
      <c r="F20" s="128">
        <v>139358</v>
      </c>
      <c r="G20" s="126">
        <f t="shared" si="18"/>
        <v>22477.096774193549</v>
      </c>
      <c r="H20" s="129">
        <f t="shared" si="19"/>
        <v>285.4838709677424</v>
      </c>
      <c r="I20" s="130">
        <f t="shared" si="20"/>
        <v>1.286449399656949E-2</v>
      </c>
      <c r="J20" s="127">
        <v>1</v>
      </c>
      <c r="K20" s="128">
        <v>104522</v>
      </c>
      <c r="L20" s="131">
        <f t="shared" si="1"/>
        <v>104522</v>
      </c>
      <c r="M20" s="127">
        <v>1</v>
      </c>
      <c r="N20" s="128">
        <v>106000</v>
      </c>
      <c r="O20" s="126">
        <f t="shared" si="21"/>
        <v>106000</v>
      </c>
      <c r="P20" s="129">
        <f t="shared" si="22"/>
        <v>1478</v>
      </c>
      <c r="Q20" s="130">
        <f t="shared" si="23"/>
        <v>1.4140563709075602E-2</v>
      </c>
      <c r="R20" s="127">
        <v>0</v>
      </c>
      <c r="S20" s="128">
        <v>0</v>
      </c>
      <c r="T20" s="126" t="str">
        <f t="shared" si="2"/>
        <v>N/A</v>
      </c>
      <c r="U20" s="127">
        <v>0</v>
      </c>
      <c r="V20" s="128">
        <v>0</v>
      </c>
      <c r="W20" s="126" t="str">
        <f t="shared" si="24"/>
        <v>N/A</v>
      </c>
      <c r="X20" s="129" t="e">
        <f t="shared" si="25"/>
        <v>#VALUE!</v>
      </c>
      <c r="Y20" s="130" t="e">
        <f t="shared" si="26"/>
        <v>#VALUE!</v>
      </c>
      <c r="Z20" s="135" t="s">
        <v>462</v>
      </c>
      <c r="AA20" s="127">
        <v>0</v>
      </c>
      <c r="AB20" s="128">
        <v>0</v>
      </c>
      <c r="AC20" s="126" t="str">
        <f t="shared" si="3"/>
        <v>N/A</v>
      </c>
      <c r="AD20" s="127">
        <v>0</v>
      </c>
      <c r="AE20" s="128">
        <v>0</v>
      </c>
      <c r="AF20" s="126" t="str">
        <f t="shared" si="27"/>
        <v>N/A</v>
      </c>
      <c r="AG20" s="129" t="e">
        <f t="shared" si="28"/>
        <v>#VALUE!</v>
      </c>
      <c r="AH20" s="130" t="e">
        <f t="shared" si="29"/>
        <v>#VALUE!</v>
      </c>
      <c r="AI20" s="127">
        <v>0</v>
      </c>
      <c r="AJ20" s="128">
        <v>0</v>
      </c>
      <c r="AK20" s="126" t="str">
        <f t="shared" si="30"/>
        <v>N/A</v>
      </c>
      <c r="AL20" s="127">
        <v>0</v>
      </c>
      <c r="AM20" s="128">
        <v>0</v>
      </c>
      <c r="AN20" s="126" t="str">
        <f t="shared" si="31"/>
        <v>N/A</v>
      </c>
      <c r="AO20" s="129" t="e">
        <f t="shared" si="32"/>
        <v>#VALUE!</v>
      </c>
      <c r="AP20" s="130" t="e">
        <f t="shared" si="33"/>
        <v>#VALUE!</v>
      </c>
      <c r="AQ20" s="127">
        <v>0</v>
      </c>
      <c r="AR20" s="128">
        <v>0</v>
      </c>
      <c r="AS20" s="126" t="str">
        <f t="shared" si="4"/>
        <v>N/A</v>
      </c>
      <c r="AT20" s="127">
        <v>0</v>
      </c>
      <c r="AU20" s="128">
        <v>0</v>
      </c>
      <c r="AV20" s="126" t="str">
        <f t="shared" si="34"/>
        <v>N/A</v>
      </c>
      <c r="AW20" s="129" t="e">
        <f t="shared" si="35"/>
        <v>#VALUE!</v>
      </c>
      <c r="AX20" s="130" t="e">
        <f t="shared" si="36"/>
        <v>#VALUE!</v>
      </c>
      <c r="AY20" s="135" t="s">
        <v>462</v>
      </c>
      <c r="AZ20" s="127">
        <v>3</v>
      </c>
      <c r="BA20" s="128">
        <v>105120</v>
      </c>
      <c r="BB20" s="126">
        <f t="shared" si="5"/>
        <v>35040</v>
      </c>
      <c r="BC20" s="127">
        <v>3</v>
      </c>
      <c r="BD20" s="128">
        <v>111140</v>
      </c>
      <c r="BE20" s="126">
        <f t="shared" si="37"/>
        <v>37046.666666666664</v>
      </c>
      <c r="BF20" s="129">
        <f t="shared" si="38"/>
        <v>2006.6666666666642</v>
      </c>
      <c r="BG20" s="130">
        <f t="shared" si="39"/>
        <v>5.7267884322678771E-2</v>
      </c>
      <c r="BH20" s="127">
        <v>0</v>
      </c>
      <c r="BI20" s="128">
        <v>0</v>
      </c>
      <c r="BJ20" s="126" t="str">
        <f t="shared" si="6"/>
        <v>N/A</v>
      </c>
      <c r="BK20" s="127">
        <v>0</v>
      </c>
      <c r="BL20" s="128">
        <v>0</v>
      </c>
      <c r="BM20" s="126" t="str">
        <f t="shared" si="40"/>
        <v>N/A</v>
      </c>
      <c r="BN20" s="129" t="e">
        <f t="shared" si="41"/>
        <v>#VALUE!</v>
      </c>
      <c r="BO20" s="130" t="e">
        <f t="shared" si="42"/>
        <v>#VALUE!</v>
      </c>
      <c r="BP20" s="127">
        <v>0.2</v>
      </c>
      <c r="BQ20" s="128">
        <v>18000</v>
      </c>
      <c r="BR20" s="126">
        <f t="shared" si="7"/>
        <v>90000</v>
      </c>
      <c r="BS20" s="127">
        <v>0.2</v>
      </c>
      <c r="BT20" s="128">
        <v>21000</v>
      </c>
      <c r="BU20" s="126">
        <f t="shared" si="43"/>
        <v>105000</v>
      </c>
      <c r="BV20" s="129">
        <f t="shared" si="72"/>
        <v>15000</v>
      </c>
      <c r="BW20" s="130">
        <f t="shared" si="44"/>
        <v>0.16666666666666666</v>
      </c>
      <c r="BX20" s="135" t="s">
        <v>462</v>
      </c>
      <c r="BY20" s="127">
        <v>0</v>
      </c>
      <c r="BZ20" s="128">
        <v>0</v>
      </c>
      <c r="CA20" s="126" t="str">
        <f t="shared" si="8"/>
        <v>N/A</v>
      </c>
      <c r="CB20" s="127">
        <v>0</v>
      </c>
      <c r="CC20" s="128">
        <v>0</v>
      </c>
      <c r="CD20" s="126" t="str">
        <f t="shared" si="45"/>
        <v>N/A</v>
      </c>
      <c r="CE20" s="129" t="e">
        <f t="shared" si="73"/>
        <v>#VALUE!</v>
      </c>
      <c r="CF20" s="130" t="e">
        <f t="shared" si="46"/>
        <v>#VALUE!</v>
      </c>
      <c r="CG20" s="127">
        <v>1</v>
      </c>
      <c r="CH20" s="128">
        <v>53818</v>
      </c>
      <c r="CI20" s="126">
        <f t="shared" si="9"/>
        <v>53818</v>
      </c>
      <c r="CJ20" s="127">
        <v>1</v>
      </c>
      <c r="CK20" s="128">
        <v>55000</v>
      </c>
      <c r="CL20" s="126">
        <f t="shared" si="47"/>
        <v>55000</v>
      </c>
      <c r="CM20" s="129">
        <f t="shared" si="48"/>
        <v>1182</v>
      </c>
      <c r="CN20" s="130">
        <f t="shared" si="49"/>
        <v>2.1962912036864988E-2</v>
      </c>
      <c r="CO20" s="127">
        <v>0</v>
      </c>
      <c r="CP20" s="128">
        <v>0</v>
      </c>
      <c r="CQ20" s="126" t="str">
        <f t="shared" si="10"/>
        <v>N/A</v>
      </c>
      <c r="CR20" s="127">
        <v>0</v>
      </c>
      <c r="CS20" s="128">
        <v>0</v>
      </c>
      <c r="CT20" s="126" t="str">
        <f t="shared" si="50"/>
        <v>N/A</v>
      </c>
      <c r="CU20" s="129" t="e">
        <f t="shared" si="51"/>
        <v>#VALUE!</v>
      </c>
      <c r="CV20" s="130" t="e">
        <f t="shared" si="52"/>
        <v>#VALUE!</v>
      </c>
      <c r="CW20" s="135" t="s">
        <v>462</v>
      </c>
      <c r="CX20" s="127">
        <v>1</v>
      </c>
      <c r="CY20" s="128">
        <v>55788</v>
      </c>
      <c r="CZ20" s="126">
        <f t="shared" si="11"/>
        <v>55788</v>
      </c>
      <c r="DA20" s="127">
        <v>1</v>
      </c>
      <c r="DB20" s="128">
        <v>56000</v>
      </c>
      <c r="DC20" s="126">
        <f t="shared" si="53"/>
        <v>56000</v>
      </c>
      <c r="DD20" s="129">
        <f t="shared" si="54"/>
        <v>212</v>
      </c>
      <c r="DE20" s="130">
        <f t="shared" si="55"/>
        <v>3.800100380010038E-3</v>
      </c>
      <c r="DF20" s="127">
        <v>0.8</v>
      </c>
      <c r="DG20" s="128">
        <v>60396</v>
      </c>
      <c r="DH20" s="126">
        <f t="shared" si="12"/>
        <v>75495</v>
      </c>
      <c r="DI20" s="127">
        <v>0.8</v>
      </c>
      <c r="DJ20" s="128">
        <v>60396</v>
      </c>
      <c r="DK20" s="126">
        <f t="shared" si="56"/>
        <v>75495</v>
      </c>
      <c r="DL20" s="129">
        <f t="shared" si="57"/>
        <v>0</v>
      </c>
      <c r="DM20" s="130">
        <f t="shared" si="58"/>
        <v>0</v>
      </c>
      <c r="DN20" s="127">
        <v>0</v>
      </c>
      <c r="DO20" s="128">
        <v>0</v>
      </c>
      <c r="DP20" s="126" t="str">
        <f t="shared" si="13"/>
        <v>N/A</v>
      </c>
      <c r="DQ20" s="127">
        <v>0</v>
      </c>
      <c r="DR20" s="128">
        <v>0</v>
      </c>
      <c r="DS20" s="126" t="str">
        <f t="shared" si="59"/>
        <v>N/A</v>
      </c>
      <c r="DT20" s="306" t="e">
        <f t="shared" si="60"/>
        <v>#VALUE!</v>
      </c>
      <c r="DU20" s="130" t="e">
        <f t="shared" si="61"/>
        <v>#VALUE!</v>
      </c>
      <c r="DV20" s="135" t="s">
        <v>462</v>
      </c>
      <c r="DW20" s="127">
        <v>2</v>
      </c>
      <c r="DX20" s="128">
        <v>49920</v>
      </c>
      <c r="DY20" s="126">
        <f t="shared" si="14"/>
        <v>24960</v>
      </c>
      <c r="DZ20" s="127">
        <v>2</v>
      </c>
      <c r="EA20" s="128">
        <v>50960</v>
      </c>
      <c r="EB20" s="126">
        <f t="shared" si="62"/>
        <v>25480</v>
      </c>
      <c r="EC20" s="129">
        <f t="shared" si="63"/>
        <v>520</v>
      </c>
      <c r="ED20" s="130">
        <f t="shared" si="64"/>
        <v>2.0833333333333332E-2</v>
      </c>
      <c r="EE20" s="127">
        <v>0</v>
      </c>
      <c r="EF20" s="128">
        <v>0</v>
      </c>
      <c r="EG20" s="126" t="str">
        <f t="shared" si="15"/>
        <v>N/A</v>
      </c>
      <c r="EH20" s="127">
        <v>0</v>
      </c>
      <c r="EI20" s="128">
        <v>0</v>
      </c>
      <c r="EJ20" s="126" t="str">
        <f t="shared" si="65"/>
        <v>N/A</v>
      </c>
      <c r="EK20" s="129" t="e">
        <f t="shared" si="66"/>
        <v>#VALUE!</v>
      </c>
      <c r="EL20" s="130" t="e">
        <f t="shared" si="67"/>
        <v>#VALUE!</v>
      </c>
      <c r="EM20" s="127">
        <v>0</v>
      </c>
      <c r="EN20" s="128">
        <v>0</v>
      </c>
      <c r="EO20" s="126" t="str">
        <f t="shared" si="16"/>
        <v>N/A</v>
      </c>
      <c r="EP20" s="147">
        <v>0</v>
      </c>
      <c r="EQ20" s="148">
        <v>0</v>
      </c>
      <c r="ER20" s="126" t="str">
        <f t="shared" si="68"/>
        <v>N/A</v>
      </c>
      <c r="ES20" s="129" t="e">
        <f t="shared" si="69"/>
        <v>#VALUE!</v>
      </c>
      <c r="ET20" s="130" t="e">
        <f t="shared" si="70"/>
        <v>#VALUE!</v>
      </c>
      <c r="EU20" s="312"/>
      <c r="EV20" s="135" t="s">
        <v>462</v>
      </c>
      <c r="EW20" s="126">
        <v>57726.826612903227</v>
      </c>
      <c r="EX20" s="126">
        <v>60312.345430107525</v>
      </c>
      <c r="EY20" s="129" t="e">
        <f t="shared" si="71"/>
        <v>#VALUE!</v>
      </c>
      <c r="EZ20" s="130" t="e">
        <f t="shared" si="17"/>
        <v>#VALUE!</v>
      </c>
      <c r="FA20" s="377">
        <f>$BR11</f>
        <v>57768.347857142864</v>
      </c>
      <c r="FB20" s="377">
        <f>$BR12</f>
        <v>56142.718914845515</v>
      </c>
    </row>
    <row r="21" spans="1:158">
      <c r="A21" s="135" t="s">
        <v>463</v>
      </c>
      <c r="B21" s="124">
        <v>0</v>
      </c>
      <c r="C21" s="125">
        <v>0</v>
      </c>
      <c r="D21" s="126" t="str">
        <f t="shared" si="0"/>
        <v>N/A</v>
      </c>
      <c r="E21" s="127">
        <v>0</v>
      </c>
      <c r="F21" s="128">
        <v>0</v>
      </c>
      <c r="G21" s="126" t="str">
        <f t="shared" si="18"/>
        <v>N/A</v>
      </c>
      <c r="H21" s="129" t="e">
        <f t="shared" si="19"/>
        <v>#VALUE!</v>
      </c>
      <c r="I21" s="130" t="e">
        <f t="shared" si="20"/>
        <v>#VALUE!</v>
      </c>
      <c r="J21" s="127">
        <v>1</v>
      </c>
      <c r="K21" s="128">
        <v>108452</v>
      </c>
      <c r="L21" s="131">
        <f t="shared" si="1"/>
        <v>108452</v>
      </c>
      <c r="M21" s="127">
        <v>1</v>
      </c>
      <c r="N21" s="128">
        <v>108452</v>
      </c>
      <c r="O21" s="126">
        <f t="shared" si="21"/>
        <v>108452</v>
      </c>
      <c r="P21" s="129">
        <f t="shared" si="22"/>
        <v>0</v>
      </c>
      <c r="Q21" s="130">
        <f t="shared" si="23"/>
        <v>0</v>
      </c>
      <c r="R21" s="127">
        <v>0.78</v>
      </c>
      <c r="S21" s="128">
        <v>53708.1</v>
      </c>
      <c r="T21" s="126">
        <f t="shared" si="2"/>
        <v>68856.538461538454</v>
      </c>
      <c r="U21" s="127">
        <v>0.78</v>
      </c>
      <c r="V21" s="128">
        <v>53726</v>
      </c>
      <c r="W21" s="126">
        <f t="shared" si="24"/>
        <v>68879.487179487172</v>
      </c>
      <c r="X21" s="129">
        <f t="shared" si="25"/>
        <v>22.948717948718695</v>
      </c>
      <c r="Y21" s="130">
        <f t="shared" si="26"/>
        <v>3.3328306158662445E-4</v>
      </c>
      <c r="Z21" s="135" t="s">
        <v>463</v>
      </c>
      <c r="AA21" s="127">
        <v>0</v>
      </c>
      <c r="AB21" s="128">
        <v>0</v>
      </c>
      <c r="AC21" s="126" t="str">
        <f t="shared" si="3"/>
        <v>N/A</v>
      </c>
      <c r="AD21" s="127">
        <v>0</v>
      </c>
      <c r="AE21" s="128">
        <v>0</v>
      </c>
      <c r="AF21" s="126" t="str">
        <f t="shared" si="27"/>
        <v>N/A</v>
      </c>
      <c r="AG21" s="129" t="e">
        <f t="shared" si="28"/>
        <v>#VALUE!</v>
      </c>
      <c r="AH21" s="130" t="e">
        <f t="shared" si="29"/>
        <v>#VALUE!</v>
      </c>
      <c r="AI21" s="127">
        <v>2</v>
      </c>
      <c r="AJ21" s="128">
        <v>128274</v>
      </c>
      <c r="AK21" s="126">
        <f t="shared" si="30"/>
        <v>64137</v>
      </c>
      <c r="AL21" s="127">
        <v>2</v>
      </c>
      <c r="AM21" s="128">
        <v>128376</v>
      </c>
      <c r="AN21" s="126">
        <f t="shared" si="31"/>
        <v>64188</v>
      </c>
      <c r="AO21" s="129">
        <f t="shared" si="32"/>
        <v>51</v>
      </c>
      <c r="AP21" s="130">
        <f t="shared" si="33"/>
        <v>7.9517283315402962E-4</v>
      </c>
      <c r="AQ21" s="127">
        <v>0</v>
      </c>
      <c r="AR21" s="128">
        <v>0</v>
      </c>
      <c r="AS21" s="126" t="str">
        <f t="shared" si="4"/>
        <v>N/A</v>
      </c>
      <c r="AT21" s="127">
        <v>0</v>
      </c>
      <c r="AU21" s="128">
        <v>0</v>
      </c>
      <c r="AV21" s="126" t="str">
        <f t="shared" si="34"/>
        <v>N/A</v>
      </c>
      <c r="AW21" s="129" t="e">
        <f t="shared" si="35"/>
        <v>#VALUE!</v>
      </c>
      <c r="AX21" s="130" t="e">
        <f t="shared" si="36"/>
        <v>#VALUE!</v>
      </c>
      <c r="AY21" s="135" t="s">
        <v>463</v>
      </c>
      <c r="AZ21" s="127">
        <v>4</v>
      </c>
      <c r="BA21" s="128">
        <v>162808</v>
      </c>
      <c r="BB21" s="126">
        <f t="shared" si="5"/>
        <v>40702</v>
      </c>
      <c r="BC21" s="127">
        <v>4</v>
      </c>
      <c r="BD21" s="128">
        <v>166196</v>
      </c>
      <c r="BE21" s="126">
        <f t="shared" si="37"/>
        <v>41549</v>
      </c>
      <c r="BF21" s="129">
        <f t="shared" si="38"/>
        <v>847</v>
      </c>
      <c r="BG21" s="130">
        <f t="shared" si="39"/>
        <v>2.0809788216795244E-2</v>
      </c>
      <c r="BH21" s="127">
        <v>0</v>
      </c>
      <c r="BI21" s="128">
        <v>0</v>
      </c>
      <c r="BJ21" s="126" t="str">
        <f t="shared" si="6"/>
        <v>N/A</v>
      </c>
      <c r="BK21" s="127">
        <v>0</v>
      </c>
      <c r="BL21" s="128">
        <v>0</v>
      </c>
      <c r="BM21" s="126" t="str">
        <f t="shared" si="40"/>
        <v>N/A</v>
      </c>
      <c r="BN21" s="129" t="e">
        <f t="shared" si="41"/>
        <v>#VALUE!</v>
      </c>
      <c r="BO21" s="130" t="e">
        <f t="shared" si="42"/>
        <v>#VALUE!</v>
      </c>
      <c r="BP21" s="127">
        <v>0</v>
      </c>
      <c r="BQ21" s="128">
        <v>0</v>
      </c>
      <c r="BR21" s="126" t="str">
        <f t="shared" si="7"/>
        <v>N/A</v>
      </c>
      <c r="BS21" s="127">
        <v>0</v>
      </c>
      <c r="BT21" s="128">
        <v>0</v>
      </c>
      <c r="BU21" s="126" t="str">
        <f t="shared" si="43"/>
        <v>N/A</v>
      </c>
      <c r="BV21" s="129" t="e">
        <f t="shared" si="72"/>
        <v>#VALUE!</v>
      </c>
      <c r="BW21" s="130" t="e">
        <f t="shared" si="44"/>
        <v>#VALUE!</v>
      </c>
      <c r="BX21" s="135" t="s">
        <v>463</v>
      </c>
      <c r="BY21" s="127">
        <v>0</v>
      </c>
      <c r="BZ21" s="128">
        <v>0</v>
      </c>
      <c r="CA21" s="126" t="str">
        <f t="shared" si="8"/>
        <v>N/A</v>
      </c>
      <c r="CB21" s="127">
        <v>0</v>
      </c>
      <c r="CC21" s="128">
        <v>0</v>
      </c>
      <c r="CD21" s="126" t="str">
        <f t="shared" si="45"/>
        <v>N/A</v>
      </c>
      <c r="CE21" s="129" t="e">
        <f t="shared" si="73"/>
        <v>#VALUE!</v>
      </c>
      <c r="CF21" s="130" t="e">
        <f t="shared" si="46"/>
        <v>#VALUE!</v>
      </c>
      <c r="CG21" s="127">
        <v>0</v>
      </c>
      <c r="CH21" s="128">
        <v>0</v>
      </c>
      <c r="CI21" s="126" t="str">
        <f t="shared" si="9"/>
        <v>N/A</v>
      </c>
      <c r="CJ21" s="127">
        <v>0</v>
      </c>
      <c r="CK21" s="128">
        <v>0</v>
      </c>
      <c r="CL21" s="126" t="str">
        <f t="shared" si="47"/>
        <v>N/A</v>
      </c>
      <c r="CM21" s="129" t="e">
        <f t="shared" si="48"/>
        <v>#VALUE!</v>
      </c>
      <c r="CN21" s="130" t="e">
        <f t="shared" si="49"/>
        <v>#VALUE!</v>
      </c>
      <c r="CO21" s="127">
        <v>0</v>
      </c>
      <c r="CP21" s="128">
        <v>0</v>
      </c>
      <c r="CQ21" s="126" t="str">
        <f t="shared" si="10"/>
        <v>N/A</v>
      </c>
      <c r="CR21" s="127">
        <v>0</v>
      </c>
      <c r="CS21" s="128">
        <v>0</v>
      </c>
      <c r="CT21" s="126" t="str">
        <f t="shared" si="50"/>
        <v>N/A</v>
      </c>
      <c r="CU21" s="129" t="e">
        <f t="shared" si="51"/>
        <v>#VALUE!</v>
      </c>
      <c r="CV21" s="130" t="e">
        <f t="shared" si="52"/>
        <v>#VALUE!</v>
      </c>
      <c r="CW21" s="135" t="s">
        <v>463</v>
      </c>
      <c r="CX21" s="127">
        <v>0</v>
      </c>
      <c r="CY21" s="128">
        <v>0</v>
      </c>
      <c r="CZ21" s="126" t="str">
        <f t="shared" si="11"/>
        <v>N/A</v>
      </c>
      <c r="DA21" s="127">
        <v>0</v>
      </c>
      <c r="DB21" s="128">
        <v>0</v>
      </c>
      <c r="DC21" s="126" t="str">
        <f t="shared" si="53"/>
        <v>N/A</v>
      </c>
      <c r="DD21" s="129" t="e">
        <f t="shared" si="54"/>
        <v>#VALUE!</v>
      </c>
      <c r="DE21" s="130" t="e">
        <f t="shared" si="55"/>
        <v>#VALUE!</v>
      </c>
      <c r="DF21" s="127">
        <v>1</v>
      </c>
      <c r="DG21" s="128">
        <v>77265</v>
      </c>
      <c r="DH21" s="126">
        <f t="shared" si="12"/>
        <v>77265</v>
      </c>
      <c r="DI21" s="127">
        <v>1</v>
      </c>
      <c r="DJ21" s="128">
        <v>80000</v>
      </c>
      <c r="DK21" s="126">
        <f t="shared" si="56"/>
        <v>80000</v>
      </c>
      <c r="DL21" s="129">
        <f t="shared" si="57"/>
        <v>2735</v>
      </c>
      <c r="DM21" s="130">
        <f t="shared" si="58"/>
        <v>3.5397657412800106E-2</v>
      </c>
      <c r="DN21" s="127">
        <v>0</v>
      </c>
      <c r="DO21" s="128">
        <v>0</v>
      </c>
      <c r="DP21" s="126" t="str">
        <f t="shared" si="13"/>
        <v>N/A</v>
      </c>
      <c r="DQ21" s="127">
        <v>0</v>
      </c>
      <c r="DR21" s="128">
        <v>0</v>
      </c>
      <c r="DS21" s="126" t="str">
        <f t="shared" si="59"/>
        <v>N/A</v>
      </c>
      <c r="DT21" s="306" t="e">
        <f t="shared" si="60"/>
        <v>#VALUE!</v>
      </c>
      <c r="DU21" s="130" t="e">
        <f t="shared" si="61"/>
        <v>#VALUE!</v>
      </c>
      <c r="DV21" s="135" t="s">
        <v>463</v>
      </c>
      <c r="DW21" s="127">
        <v>0</v>
      </c>
      <c r="DX21" s="128">
        <v>0</v>
      </c>
      <c r="DY21" s="126" t="str">
        <f t="shared" si="14"/>
        <v>N/A</v>
      </c>
      <c r="DZ21" s="127">
        <v>0</v>
      </c>
      <c r="EA21" s="128">
        <v>0</v>
      </c>
      <c r="EB21" s="126" t="str">
        <f t="shared" si="62"/>
        <v>N/A</v>
      </c>
      <c r="EC21" s="129" t="e">
        <f t="shared" si="63"/>
        <v>#VALUE!</v>
      </c>
      <c r="ED21" s="130" t="e">
        <f t="shared" si="64"/>
        <v>#VALUE!</v>
      </c>
      <c r="EE21" s="127">
        <v>0</v>
      </c>
      <c r="EF21" s="128">
        <v>0</v>
      </c>
      <c r="EG21" s="126" t="str">
        <f t="shared" si="15"/>
        <v>N/A</v>
      </c>
      <c r="EH21" s="127">
        <v>0</v>
      </c>
      <c r="EI21" s="128">
        <v>0</v>
      </c>
      <c r="EJ21" s="126" t="str">
        <f t="shared" si="65"/>
        <v>N/A</v>
      </c>
      <c r="EK21" s="129" t="e">
        <f t="shared" si="66"/>
        <v>#VALUE!</v>
      </c>
      <c r="EL21" s="130" t="e">
        <f t="shared" si="67"/>
        <v>#VALUE!</v>
      </c>
      <c r="EM21" s="127">
        <v>0</v>
      </c>
      <c r="EN21" s="128">
        <v>0</v>
      </c>
      <c r="EO21" s="126" t="str">
        <f t="shared" si="16"/>
        <v>N/A</v>
      </c>
      <c r="EP21" s="147">
        <v>0</v>
      </c>
      <c r="EQ21" s="148">
        <v>0</v>
      </c>
      <c r="ER21" s="126" t="str">
        <f t="shared" si="68"/>
        <v>N/A</v>
      </c>
      <c r="ES21" s="129" t="e">
        <f t="shared" si="69"/>
        <v>#VALUE!</v>
      </c>
      <c r="ET21" s="130" t="e">
        <f t="shared" si="70"/>
        <v>#VALUE!</v>
      </c>
      <c r="EU21" s="310"/>
      <c r="EV21" s="135" t="s">
        <v>463</v>
      </c>
      <c r="EW21" s="126">
        <v>71882.507692307685</v>
      </c>
      <c r="EX21" s="126">
        <v>72613.69743589744</v>
      </c>
      <c r="EY21" s="129" t="e">
        <f t="shared" si="71"/>
        <v>#VALUE!</v>
      </c>
      <c r="EZ21" s="130" t="e">
        <f t="shared" si="17"/>
        <v>#VALUE!</v>
      </c>
      <c r="FA21" s="377">
        <f>$CA11</f>
        <v>24593.8</v>
      </c>
      <c r="FB21" s="377">
        <f>$CA12</f>
        <v>16651.319148936171</v>
      </c>
    </row>
    <row r="22" spans="1:158">
      <c r="A22" s="136" t="s">
        <v>464</v>
      </c>
      <c r="B22" s="124">
        <v>11</v>
      </c>
      <c r="C22" s="125">
        <v>267364</v>
      </c>
      <c r="D22" s="126">
        <f t="shared" si="0"/>
        <v>24305.81818181818</v>
      </c>
      <c r="E22" s="127">
        <v>11</v>
      </c>
      <c r="F22" s="128">
        <v>272712</v>
      </c>
      <c r="G22" s="126">
        <f t="shared" si="18"/>
        <v>24792</v>
      </c>
      <c r="H22" s="129">
        <f t="shared" si="19"/>
        <v>486.18181818181984</v>
      </c>
      <c r="I22" s="130">
        <f t="shared" si="20"/>
        <v>2.0002692957915121E-2</v>
      </c>
      <c r="J22" s="127">
        <v>1</v>
      </c>
      <c r="K22" s="128">
        <v>102068</v>
      </c>
      <c r="L22" s="131">
        <f t="shared" si="1"/>
        <v>102068</v>
      </c>
      <c r="M22" s="127">
        <v>1</v>
      </c>
      <c r="N22" s="128">
        <v>104109</v>
      </c>
      <c r="O22" s="126">
        <f t="shared" si="21"/>
        <v>104109</v>
      </c>
      <c r="P22" s="129">
        <f t="shared" si="22"/>
        <v>2041</v>
      </c>
      <c r="Q22" s="130">
        <f t="shared" si="23"/>
        <v>1.9996472939608888E-2</v>
      </c>
      <c r="R22" s="127">
        <v>0</v>
      </c>
      <c r="S22" s="128">
        <v>0</v>
      </c>
      <c r="T22" s="126" t="str">
        <f t="shared" si="2"/>
        <v>N/A</v>
      </c>
      <c r="U22" s="127">
        <v>0</v>
      </c>
      <c r="V22" s="128">
        <v>0</v>
      </c>
      <c r="W22" s="126" t="str">
        <f t="shared" si="24"/>
        <v>N/A</v>
      </c>
      <c r="X22" s="129" t="e">
        <f t="shared" si="25"/>
        <v>#VALUE!</v>
      </c>
      <c r="Y22" s="130" t="e">
        <f t="shared" si="26"/>
        <v>#VALUE!</v>
      </c>
      <c r="Z22" s="136" t="s">
        <v>464</v>
      </c>
      <c r="AA22" s="127">
        <v>0</v>
      </c>
      <c r="AB22" s="128">
        <v>0</v>
      </c>
      <c r="AC22" s="126" t="str">
        <f t="shared" si="3"/>
        <v>N/A</v>
      </c>
      <c r="AD22" s="127">
        <v>0</v>
      </c>
      <c r="AE22" s="128">
        <v>0</v>
      </c>
      <c r="AF22" s="126" t="str">
        <f t="shared" si="27"/>
        <v>N/A</v>
      </c>
      <c r="AG22" s="129" t="e">
        <f t="shared" si="28"/>
        <v>#VALUE!</v>
      </c>
      <c r="AH22" s="130" t="e">
        <f t="shared" si="29"/>
        <v>#VALUE!</v>
      </c>
      <c r="AI22" s="127">
        <v>3.5</v>
      </c>
      <c r="AJ22" s="128">
        <v>167685</v>
      </c>
      <c r="AK22" s="126">
        <f t="shared" si="30"/>
        <v>47910</v>
      </c>
      <c r="AL22" s="127">
        <v>3.5</v>
      </c>
      <c r="AM22" s="128">
        <v>171039</v>
      </c>
      <c r="AN22" s="126">
        <f t="shared" si="31"/>
        <v>48868.285714285717</v>
      </c>
      <c r="AO22" s="129">
        <f t="shared" si="32"/>
        <v>958.2857142857174</v>
      </c>
      <c r="AP22" s="130">
        <f t="shared" si="33"/>
        <v>2.0001789068789761E-2</v>
      </c>
      <c r="AQ22" s="127">
        <v>0</v>
      </c>
      <c r="AR22" s="128">
        <v>0</v>
      </c>
      <c r="AS22" s="126" t="str">
        <f t="shared" si="4"/>
        <v>N/A</v>
      </c>
      <c r="AT22" s="127">
        <v>0</v>
      </c>
      <c r="AU22" s="128">
        <v>0</v>
      </c>
      <c r="AV22" s="126" t="str">
        <f t="shared" si="34"/>
        <v>N/A</v>
      </c>
      <c r="AW22" s="129" t="e">
        <f t="shared" si="35"/>
        <v>#VALUE!</v>
      </c>
      <c r="AX22" s="130" t="e">
        <f t="shared" si="36"/>
        <v>#VALUE!</v>
      </c>
      <c r="AY22" s="136" t="s">
        <v>464</v>
      </c>
      <c r="AZ22" s="127">
        <v>2</v>
      </c>
      <c r="BA22" s="128">
        <v>60000</v>
      </c>
      <c r="BB22" s="126">
        <f t="shared" si="5"/>
        <v>30000</v>
      </c>
      <c r="BC22" s="127">
        <v>2</v>
      </c>
      <c r="BD22" s="128">
        <v>61200</v>
      </c>
      <c r="BE22" s="126">
        <f t="shared" si="37"/>
        <v>30600</v>
      </c>
      <c r="BF22" s="129">
        <f t="shared" si="38"/>
        <v>600</v>
      </c>
      <c r="BG22" s="130">
        <f t="shared" si="39"/>
        <v>0.02</v>
      </c>
      <c r="BH22" s="127">
        <v>2</v>
      </c>
      <c r="BI22" s="128">
        <v>65000</v>
      </c>
      <c r="BJ22" s="126">
        <f t="shared" si="6"/>
        <v>32500</v>
      </c>
      <c r="BK22" s="127">
        <v>2</v>
      </c>
      <c r="BL22" s="128">
        <v>66300</v>
      </c>
      <c r="BM22" s="126">
        <f t="shared" si="40"/>
        <v>33150</v>
      </c>
      <c r="BN22" s="129">
        <f t="shared" si="41"/>
        <v>650</v>
      </c>
      <c r="BO22" s="130">
        <f t="shared" si="42"/>
        <v>0.02</v>
      </c>
      <c r="BP22" s="127">
        <v>1</v>
      </c>
      <c r="BQ22" s="128">
        <v>65217</v>
      </c>
      <c r="BR22" s="126">
        <f t="shared" si="7"/>
        <v>65217</v>
      </c>
      <c r="BS22" s="127">
        <v>1</v>
      </c>
      <c r="BT22" s="128">
        <v>66521</v>
      </c>
      <c r="BU22" s="126">
        <f t="shared" si="43"/>
        <v>66521</v>
      </c>
      <c r="BV22" s="129">
        <f t="shared" si="72"/>
        <v>1304</v>
      </c>
      <c r="BW22" s="130">
        <f t="shared" si="44"/>
        <v>1.999478663538648E-2</v>
      </c>
      <c r="BX22" s="136" t="s">
        <v>464</v>
      </c>
      <c r="BY22" s="127">
        <v>0</v>
      </c>
      <c r="BZ22" s="128">
        <v>0</v>
      </c>
      <c r="CA22" s="126" t="str">
        <f t="shared" si="8"/>
        <v>N/A</v>
      </c>
      <c r="CB22" s="127">
        <v>0</v>
      </c>
      <c r="CC22" s="128">
        <v>0</v>
      </c>
      <c r="CD22" s="126" t="str">
        <f t="shared" si="45"/>
        <v>N/A</v>
      </c>
      <c r="CE22" s="129" t="e">
        <f t="shared" si="73"/>
        <v>#VALUE!</v>
      </c>
      <c r="CF22" s="130" t="e">
        <f t="shared" si="46"/>
        <v>#VALUE!</v>
      </c>
      <c r="CG22" s="127">
        <v>0</v>
      </c>
      <c r="CH22" s="128">
        <v>0</v>
      </c>
      <c r="CI22" s="126" t="str">
        <f t="shared" si="9"/>
        <v>N/A</v>
      </c>
      <c r="CJ22" s="127">
        <v>0</v>
      </c>
      <c r="CK22" s="128">
        <v>0</v>
      </c>
      <c r="CL22" s="126" t="str">
        <f t="shared" si="47"/>
        <v>N/A</v>
      </c>
      <c r="CM22" s="129" t="e">
        <f t="shared" si="48"/>
        <v>#VALUE!</v>
      </c>
      <c r="CN22" s="130" t="e">
        <f t="shared" si="49"/>
        <v>#VALUE!</v>
      </c>
      <c r="CO22" s="127">
        <v>0</v>
      </c>
      <c r="CP22" s="128">
        <v>0</v>
      </c>
      <c r="CQ22" s="126" t="str">
        <f t="shared" si="10"/>
        <v>N/A</v>
      </c>
      <c r="CR22" s="127">
        <v>0</v>
      </c>
      <c r="CS22" s="128">
        <v>0</v>
      </c>
      <c r="CT22" s="126" t="str">
        <f t="shared" si="50"/>
        <v>N/A</v>
      </c>
      <c r="CU22" s="129" t="e">
        <f t="shared" si="51"/>
        <v>#VALUE!</v>
      </c>
      <c r="CV22" s="130" t="e">
        <f t="shared" si="52"/>
        <v>#VALUE!</v>
      </c>
      <c r="CW22" s="136" t="s">
        <v>464</v>
      </c>
      <c r="CX22" s="127">
        <v>0</v>
      </c>
      <c r="CY22" s="128">
        <v>0</v>
      </c>
      <c r="CZ22" s="126" t="str">
        <f t="shared" si="11"/>
        <v>N/A</v>
      </c>
      <c r="DA22" s="127">
        <v>0</v>
      </c>
      <c r="DB22" s="128">
        <v>0</v>
      </c>
      <c r="DC22" s="126" t="str">
        <f t="shared" si="53"/>
        <v>N/A</v>
      </c>
      <c r="DD22" s="129" t="e">
        <f t="shared" si="54"/>
        <v>#VALUE!</v>
      </c>
      <c r="DE22" s="130" t="e">
        <f t="shared" si="55"/>
        <v>#VALUE!</v>
      </c>
      <c r="DF22" s="127">
        <v>1</v>
      </c>
      <c r="DG22" s="128">
        <v>75000</v>
      </c>
      <c r="DH22" s="126">
        <f t="shared" si="12"/>
        <v>75000</v>
      </c>
      <c r="DI22" s="127">
        <v>1</v>
      </c>
      <c r="DJ22" s="128">
        <v>76500</v>
      </c>
      <c r="DK22" s="126">
        <f t="shared" si="56"/>
        <v>76500</v>
      </c>
      <c r="DL22" s="129">
        <f t="shared" si="57"/>
        <v>1500</v>
      </c>
      <c r="DM22" s="130">
        <f t="shared" si="58"/>
        <v>0.02</v>
      </c>
      <c r="DN22" s="127">
        <v>0</v>
      </c>
      <c r="DO22" s="128">
        <v>0</v>
      </c>
      <c r="DP22" s="126" t="str">
        <f t="shared" si="13"/>
        <v>N/A</v>
      </c>
      <c r="DQ22" s="127">
        <v>0</v>
      </c>
      <c r="DR22" s="128">
        <v>0</v>
      </c>
      <c r="DS22" s="126" t="str">
        <f t="shared" si="59"/>
        <v>N/A</v>
      </c>
      <c r="DT22" s="306" t="e">
        <f t="shared" si="60"/>
        <v>#VALUE!</v>
      </c>
      <c r="DU22" s="130" t="e">
        <f t="shared" si="61"/>
        <v>#VALUE!</v>
      </c>
      <c r="DV22" s="136" t="s">
        <v>464</v>
      </c>
      <c r="DW22" s="127">
        <v>1</v>
      </c>
      <c r="DX22" s="128">
        <v>41612</v>
      </c>
      <c r="DY22" s="126">
        <f t="shared" si="14"/>
        <v>41612</v>
      </c>
      <c r="DZ22" s="127">
        <v>1</v>
      </c>
      <c r="EA22" s="128">
        <v>42444</v>
      </c>
      <c r="EB22" s="126">
        <f t="shared" si="62"/>
        <v>42444</v>
      </c>
      <c r="EC22" s="129">
        <f t="shared" si="63"/>
        <v>832</v>
      </c>
      <c r="ED22" s="130">
        <f t="shared" si="64"/>
        <v>1.9994232432952033E-2</v>
      </c>
      <c r="EE22" s="127">
        <v>0</v>
      </c>
      <c r="EF22" s="128">
        <v>0</v>
      </c>
      <c r="EG22" s="126" t="str">
        <f t="shared" si="15"/>
        <v>N/A</v>
      </c>
      <c r="EH22" s="127">
        <v>0</v>
      </c>
      <c r="EI22" s="128">
        <v>0</v>
      </c>
      <c r="EJ22" s="126" t="str">
        <f t="shared" si="65"/>
        <v>N/A</v>
      </c>
      <c r="EK22" s="129" t="e">
        <f t="shared" si="66"/>
        <v>#VALUE!</v>
      </c>
      <c r="EL22" s="130" t="e">
        <f t="shared" si="67"/>
        <v>#VALUE!</v>
      </c>
      <c r="EM22" s="127">
        <v>0</v>
      </c>
      <c r="EN22" s="128">
        <v>0</v>
      </c>
      <c r="EO22" s="126" t="str">
        <f t="shared" si="16"/>
        <v>N/A</v>
      </c>
      <c r="EP22" s="147">
        <v>0</v>
      </c>
      <c r="EQ22" s="148">
        <v>0</v>
      </c>
      <c r="ER22" s="126" t="str">
        <f t="shared" si="68"/>
        <v>N/A</v>
      </c>
      <c r="ES22" s="129" t="e">
        <f t="shared" si="69"/>
        <v>#VALUE!</v>
      </c>
      <c r="ET22" s="130" t="e">
        <f t="shared" si="70"/>
        <v>#VALUE!</v>
      </c>
      <c r="EU22" s="312"/>
      <c r="EV22" s="136" t="s">
        <v>464</v>
      </c>
      <c r="EW22" s="126">
        <v>52326.602272727272</v>
      </c>
      <c r="EX22" s="126">
        <v>53373.03571428571</v>
      </c>
      <c r="EY22" s="129" t="e">
        <f t="shared" si="71"/>
        <v>#VALUE!</v>
      </c>
      <c r="EZ22" s="130" t="e">
        <f t="shared" si="17"/>
        <v>#VALUE!</v>
      </c>
      <c r="FA22" s="377">
        <f>$CI11</f>
        <v>43602.5</v>
      </c>
      <c r="FB22" s="377">
        <f>$CI12</f>
        <v>48393.189655172413</v>
      </c>
    </row>
    <row r="23" spans="1:158">
      <c r="A23" s="123" t="s">
        <v>465</v>
      </c>
      <c r="B23" s="124">
        <v>0</v>
      </c>
      <c r="C23" s="125">
        <v>0</v>
      </c>
      <c r="D23" s="126" t="str">
        <f t="shared" si="0"/>
        <v>N/A</v>
      </c>
      <c r="E23" s="127">
        <v>0</v>
      </c>
      <c r="F23" s="128">
        <v>0</v>
      </c>
      <c r="G23" s="126" t="str">
        <f t="shared" si="18"/>
        <v>N/A</v>
      </c>
      <c r="H23" s="129" t="e">
        <f t="shared" si="19"/>
        <v>#VALUE!</v>
      </c>
      <c r="I23" s="130" t="e">
        <f t="shared" si="20"/>
        <v>#VALUE!</v>
      </c>
      <c r="J23" s="127">
        <v>1</v>
      </c>
      <c r="K23" s="128">
        <v>80000</v>
      </c>
      <c r="L23" s="131">
        <f t="shared" si="1"/>
        <v>80000</v>
      </c>
      <c r="M23" s="127">
        <v>1</v>
      </c>
      <c r="N23" s="128">
        <v>91927.5</v>
      </c>
      <c r="O23" s="126">
        <f t="shared" si="21"/>
        <v>91927.5</v>
      </c>
      <c r="P23" s="129">
        <f t="shared" si="22"/>
        <v>11927.5</v>
      </c>
      <c r="Q23" s="130">
        <f t="shared" si="23"/>
        <v>0.14909375</v>
      </c>
      <c r="R23" s="127">
        <v>2.5499999999999998</v>
      </c>
      <c r="S23" s="128">
        <v>159795.75</v>
      </c>
      <c r="T23" s="126">
        <f t="shared" si="2"/>
        <v>62665.000000000007</v>
      </c>
      <c r="U23" s="127">
        <v>2.5499999999999998</v>
      </c>
      <c r="V23" s="128">
        <v>165992.25</v>
      </c>
      <c r="W23" s="126">
        <f t="shared" si="24"/>
        <v>65095.000000000007</v>
      </c>
      <c r="X23" s="129">
        <f t="shared" si="25"/>
        <v>2430</v>
      </c>
      <c r="Y23" s="130">
        <f t="shared" si="26"/>
        <v>3.8777627064549583E-2</v>
      </c>
      <c r="Z23" s="123" t="s">
        <v>465</v>
      </c>
      <c r="AA23" s="127">
        <v>0</v>
      </c>
      <c r="AB23" s="128">
        <v>0</v>
      </c>
      <c r="AC23" s="126" t="str">
        <f t="shared" si="3"/>
        <v>N/A</v>
      </c>
      <c r="AD23" s="127">
        <v>0</v>
      </c>
      <c r="AE23" s="128">
        <v>0</v>
      </c>
      <c r="AF23" s="126" t="str">
        <f t="shared" si="27"/>
        <v>N/A</v>
      </c>
      <c r="AG23" s="129" t="e">
        <f t="shared" si="28"/>
        <v>#VALUE!</v>
      </c>
      <c r="AH23" s="130" t="e">
        <f t="shared" si="29"/>
        <v>#VALUE!</v>
      </c>
      <c r="AI23" s="127">
        <v>0</v>
      </c>
      <c r="AJ23" s="128">
        <v>0</v>
      </c>
      <c r="AK23" s="126" t="str">
        <f t="shared" si="30"/>
        <v>N/A</v>
      </c>
      <c r="AL23" s="127">
        <v>0</v>
      </c>
      <c r="AM23" s="128">
        <v>0</v>
      </c>
      <c r="AN23" s="126" t="str">
        <f t="shared" si="31"/>
        <v>N/A</v>
      </c>
      <c r="AO23" s="129" t="e">
        <f t="shared" si="32"/>
        <v>#VALUE!</v>
      </c>
      <c r="AP23" s="130" t="e">
        <f t="shared" si="33"/>
        <v>#VALUE!</v>
      </c>
      <c r="AQ23" s="127">
        <v>0</v>
      </c>
      <c r="AR23" s="128">
        <v>0</v>
      </c>
      <c r="AS23" s="126" t="str">
        <f t="shared" si="4"/>
        <v>N/A</v>
      </c>
      <c r="AT23" s="127">
        <v>0</v>
      </c>
      <c r="AU23" s="128">
        <v>0</v>
      </c>
      <c r="AV23" s="126" t="str">
        <f t="shared" si="34"/>
        <v>N/A</v>
      </c>
      <c r="AW23" s="129" t="e">
        <f t="shared" si="35"/>
        <v>#VALUE!</v>
      </c>
      <c r="AX23" s="130" t="e">
        <f t="shared" si="36"/>
        <v>#VALUE!</v>
      </c>
      <c r="AY23" s="123" t="s">
        <v>465</v>
      </c>
      <c r="AZ23" s="127">
        <v>0</v>
      </c>
      <c r="BA23" s="128">
        <v>0</v>
      </c>
      <c r="BB23" s="126" t="str">
        <f t="shared" si="5"/>
        <v>N/A</v>
      </c>
      <c r="BC23" s="127">
        <v>0</v>
      </c>
      <c r="BD23" s="128">
        <v>0</v>
      </c>
      <c r="BE23" s="126" t="str">
        <f t="shared" si="37"/>
        <v>N/A</v>
      </c>
      <c r="BF23" s="129" t="e">
        <f t="shared" si="38"/>
        <v>#VALUE!</v>
      </c>
      <c r="BG23" s="130" t="e">
        <f t="shared" si="39"/>
        <v>#VALUE!</v>
      </c>
      <c r="BH23" s="127">
        <v>4</v>
      </c>
      <c r="BI23" s="128">
        <v>116828</v>
      </c>
      <c r="BJ23" s="126">
        <f t="shared" si="6"/>
        <v>29207</v>
      </c>
      <c r="BK23" s="127">
        <v>4</v>
      </c>
      <c r="BL23" s="128">
        <v>122671</v>
      </c>
      <c r="BM23" s="126">
        <f t="shared" si="40"/>
        <v>30667.75</v>
      </c>
      <c r="BN23" s="129">
        <f t="shared" si="41"/>
        <v>1460.75</v>
      </c>
      <c r="BO23" s="130">
        <f t="shared" si="42"/>
        <v>5.0013695347005852E-2</v>
      </c>
      <c r="BP23" s="127">
        <v>2</v>
      </c>
      <c r="BQ23" s="128">
        <v>94000</v>
      </c>
      <c r="BR23" s="126">
        <f t="shared" si="7"/>
        <v>47000</v>
      </c>
      <c r="BS23" s="127">
        <v>2</v>
      </c>
      <c r="BT23" s="128">
        <v>98700</v>
      </c>
      <c r="BU23" s="126">
        <f t="shared" si="43"/>
        <v>49350</v>
      </c>
      <c r="BV23" s="129">
        <f t="shared" si="72"/>
        <v>2350</v>
      </c>
      <c r="BW23" s="130">
        <f t="shared" si="44"/>
        <v>0.05</v>
      </c>
      <c r="BX23" s="123" t="s">
        <v>465</v>
      </c>
      <c r="BY23" s="127">
        <v>0</v>
      </c>
      <c r="BZ23" s="128">
        <v>0</v>
      </c>
      <c r="CA23" s="126" t="str">
        <f t="shared" si="8"/>
        <v>N/A</v>
      </c>
      <c r="CB23" s="127">
        <v>0</v>
      </c>
      <c r="CC23" s="128">
        <v>0</v>
      </c>
      <c r="CD23" s="126" t="str">
        <f t="shared" si="45"/>
        <v>N/A</v>
      </c>
      <c r="CE23" s="129" t="e">
        <f t="shared" si="73"/>
        <v>#VALUE!</v>
      </c>
      <c r="CF23" s="130" t="e">
        <f t="shared" si="46"/>
        <v>#VALUE!</v>
      </c>
      <c r="CG23" s="127">
        <v>0</v>
      </c>
      <c r="CH23" s="128">
        <v>0</v>
      </c>
      <c r="CI23" s="126" t="str">
        <f t="shared" si="9"/>
        <v>N/A</v>
      </c>
      <c r="CJ23" s="127">
        <v>0</v>
      </c>
      <c r="CK23" s="128">
        <v>0</v>
      </c>
      <c r="CL23" s="126" t="str">
        <f t="shared" si="47"/>
        <v>N/A</v>
      </c>
      <c r="CM23" s="129" t="e">
        <f t="shared" si="48"/>
        <v>#VALUE!</v>
      </c>
      <c r="CN23" s="130" t="e">
        <f t="shared" si="49"/>
        <v>#VALUE!</v>
      </c>
      <c r="CO23" s="127">
        <v>0</v>
      </c>
      <c r="CP23" s="128">
        <v>0</v>
      </c>
      <c r="CQ23" s="126" t="str">
        <f t="shared" si="10"/>
        <v>N/A</v>
      </c>
      <c r="CR23" s="127">
        <v>0</v>
      </c>
      <c r="CS23" s="128">
        <v>0</v>
      </c>
      <c r="CT23" s="126" t="str">
        <f t="shared" si="50"/>
        <v>N/A</v>
      </c>
      <c r="CU23" s="129" t="e">
        <f t="shared" si="51"/>
        <v>#VALUE!</v>
      </c>
      <c r="CV23" s="130" t="e">
        <f t="shared" si="52"/>
        <v>#VALUE!</v>
      </c>
      <c r="CW23" s="123" t="s">
        <v>465</v>
      </c>
      <c r="CX23" s="127">
        <v>0</v>
      </c>
      <c r="CY23" s="128">
        <v>0</v>
      </c>
      <c r="CZ23" s="126" t="str">
        <f t="shared" si="11"/>
        <v>N/A</v>
      </c>
      <c r="DA23" s="127">
        <v>0</v>
      </c>
      <c r="DB23" s="128">
        <v>0</v>
      </c>
      <c r="DC23" s="126" t="str">
        <f t="shared" si="53"/>
        <v>N/A</v>
      </c>
      <c r="DD23" s="129" t="e">
        <f t="shared" si="54"/>
        <v>#VALUE!</v>
      </c>
      <c r="DE23" s="130" t="e">
        <f t="shared" si="55"/>
        <v>#VALUE!</v>
      </c>
      <c r="DF23" s="127">
        <v>0</v>
      </c>
      <c r="DG23" s="128">
        <v>0</v>
      </c>
      <c r="DH23" s="126" t="str">
        <f t="shared" si="12"/>
        <v>N/A</v>
      </c>
      <c r="DI23" s="127">
        <v>0</v>
      </c>
      <c r="DJ23" s="128">
        <v>0</v>
      </c>
      <c r="DK23" s="126" t="str">
        <f t="shared" si="56"/>
        <v>N/A</v>
      </c>
      <c r="DL23" s="129" t="e">
        <f t="shared" si="57"/>
        <v>#VALUE!</v>
      </c>
      <c r="DM23" s="130" t="e">
        <f t="shared" si="58"/>
        <v>#VALUE!</v>
      </c>
      <c r="DN23" s="127">
        <v>0</v>
      </c>
      <c r="DO23" s="128">
        <v>0</v>
      </c>
      <c r="DP23" s="126" t="str">
        <f t="shared" si="13"/>
        <v>N/A</v>
      </c>
      <c r="DQ23" s="127">
        <v>0</v>
      </c>
      <c r="DR23" s="128">
        <v>0</v>
      </c>
      <c r="DS23" s="126" t="str">
        <f t="shared" si="59"/>
        <v>N/A</v>
      </c>
      <c r="DT23" s="306" t="e">
        <f t="shared" si="60"/>
        <v>#VALUE!</v>
      </c>
      <c r="DU23" s="130" t="e">
        <f t="shared" si="61"/>
        <v>#VALUE!</v>
      </c>
      <c r="DV23" s="123" t="s">
        <v>465</v>
      </c>
      <c r="DW23" s="127">
        <v>0</v>
      </c>
      <c r="DX23" s="128">
        <v>0</v>
      </c>
      <c r="DY23" s="126" t="str">
        <f t="shared" si="14"/>
        <v>N/A</v>
      </c>
      <c r="DZ23" s="127">
        <v>0</v>
      </c>
      <c r="EA23" s="128">
        <v>0</v>
      </c>
      <c r="EB23" s="126" t="str">
        <f t="shared" si="62"/>
        <v>N/A</v>
      </c>
      <c r="EC23" s="129" t="e">
        <f t="shared" si="63"/>
        <v>#VALUE!</v>
      </c>
      <c r="ED23" s="130" t="e">
        <f t="shared" si="64"/>
        <v>#VALUE!</v>
      </c>
      <c r="EE23" s="127">
        <v>0</v>
      </c>
      <c r="EF23" s="128">
        <v>0</v>
      </c>
      <c r="EG23" s="126" t="str">
        <f t="shared" si="15"/>
        <v>N/A</v>
      </c>
      <c r="EH23" s="127">
        <v>0</v>
      </c>
      <c r="EI23" s="128">
        <v>0</v>
      </c>
      <c r="EJ23" s="126" t="str">
        <f t="shared" si="65"/>
        <v>N/A</v>
      </c>
      <c r="EK23" s="129" t="e">
        <f t="shared" si="66"/>
        <v>#VALUE!</v>
      </c>
      <c r="EL23" s="130" t="e">
        <f t="shared" si="67"/>
        <v>#VALUE!</v>
      </c>
      <c r="EM23" s="127">
        <v>0</v>
      </c>
      <c r="EN23" s="128">
        <v>0</v>
      </c>
      <c r="EO23" s="126" t="str">
        <f t="shared" si="16"/>
        <v>N/A</v>
      </c>
      <c r="EP23" s="147">
        <v>0</v>
      </c>
      <c r="EQ23" s="148">
        <v>0</v>
      </c>
      <c r="ER23" s="126" t="str">
        <f t="shared" si="68"/>
        <v>N/A</v>
      </c>
      <c r="ES23" s="129" t="e">
        <f t="shared" si="69"/>
        <v>#VALUE!</v>
      </c>
      <c r="ET23" s="130" t="e">
        <f t="shared" si="70"/>
        <v>#VALUE!</v>
      </c>
      <c r="EU23" s="312"/>
      <c r="EV23" s="123" t="s">
        <v>465</v>
      </c>
      <c r="EW23" s="126">
        <v>54718</v>
      </c>
      <c r="EX23" s="126">
        <v>59260.0625</v>
      </c>
      <c r="EY23" s="129" t="e">
        <f t="shared" si="71"/>
        <v>#VALUE!</v>
      </c>
      <c r="EZ23" s="130" t="e">
        <f t="shared" si="17"/>
        <v>#VALUE!</v>
      </c>
      <c r="FA23" s="377">
        <f>$CQ11</f>
        <v>85095.858571428573</v>
      </c>
      <c r="FB23" s="377">
        <f>$CQ12</f>
        <v>124629</v>
      </c>
    </row>
    <row r="24" spans="1:158">
      <c r="A24" s="134" t="s">
        <v>466</v>
      </c>
      <c r="B24" s="124">
        <v>9</v>
      </c>
      <c r="C24" s="125">
        <v>172806</v>
      </c>
      <c r="D24" s="126">
        <f t="shared" si="0"/>
        <v>19200.666666666668</v>
      </c>
      <c r="E24" s="127">
        <v>9</v>
      </c>
      <c r="F24" s="128">
        <v>175450</v>
      </c>
      <c r="G24" s="126">
        <f t="shared" si="18"/>
        <v>19494.444444444445</v>
      </c>
      <c r="H24" s="129">
        <f t="shared" si="19"/>
        <v>293.77777777777737</v>
      </c>
      <c r="I24" s="130">
        <f t="shared" si="20"/>
        <v>1.5300394662222355E-2</v>
      </c>
      <c r="J24" s="127">
        <v>1</v>
      </c>
      <c r="K24" s="128">
        <v>96213</v>
      </c>
      <c r="L24" s="131">
        <f t="shared" si="1"/>
        <v>96213</v>
      </c>
      <c r="M24" s="127">
        <v>1</v>
      </c>
      <c r="N24" s="128">
        <v>100919</v>
      </c>
      <c r="O24" s="126">
        <f t="shared" si="21"/>
        <v>100919</v>
      </c>
      <c r="P24" s="129">
        <f t="shared" si="22"/>
        <v>4706</v>
      </c>
      <c r="Q24" s="130">
        <f t="shared" si="23"/>
        <v>4.8912309147412514E-2</v>
      </c>
      <c r="R24" s="127">
        <v>0</v>
      </c>
      <c r="S24" s="128">
        <v>0</v>
      </c>
      <c r="T24" s="126" t="str">
        <f t="shared" si="2"/>
        <v>N/A</v>
      </c>
      <c r="U24" s="127">
        <v>0</v>
      </c>
      <c r="V24" s="128">
        <v>0</v>
      </c>
      <c r="W24" s="126" t="str">
        <f t="shared" si="24"/>
        <v>N/A</v>
      </c>
      <c r="X24" s="129" t="e">
        <f t="shared" si="25"/>
        <v>#VALUE!</v>
      </c>
      <c r="Y24" s="130" t="e">
        <f t="shared" si="26"/>
        <v>#VALUE!</v>
      </c>
      <c r="Z24" s="134" t="s">
        <v>466</v>
      </c>
      <c r="AA24" s="127">
        <v>0</v>
      </c>
      <c r="AB24" s="128">
        <v>0</v>
      </c>
      <c r="AC24" s="126" t="str">
        <f t="shared" si="3"/>
        <v>N/A</v>
      </c>
      <c r="AD24" s="127">
        <v>0</v>
      </c>
      <c r="AE24" s="128">
        <v>0</v>
      </c>
      <c r="AF24" s="126" t="str">
        <f t="shared" si="27"/>
        <v>N/A</v>
      </c>
      <c r="AG24" s="129" t="e">
        <f t="shared" si="28"/>
        <v>#VALUE!</v>
      </c>
      <c r="AH24" s="130" t="e">
        <f t="shared" si="29"/>
        <v>#VALUE!</v>
      </c>
      <c r="AI24" s="127">
        <v>0</v>
      </c>
      <c r="AJ24" s="128">
        <v>0</v>
      </c>
      <c r="AK24" s="126" t="str">
        <f t="shared" si="30"/>
        <v>N/A</v>
      </c>
      <c r="AL24" s="127">
        <v>0</v>
      </c>
      <c r="AM24" s="128">
        <v>0</v>
      </c>
      <c r="AN24" s="126" t="str">
        <f t="shared" si="31"/>
        <v>N/A</v>
      </c>
      <c r="AO24" s="129" t="e">
        <f t="shared" si="32"/>
        <v>#VALUE!</v>
      </c>
      <c r="AP24" s="130" t="e">
        <f t="shared" si="33"/>
        <v>#VALUE!</v>
      </c>
      <c r="AQ24" s="127">
        <v>0</v>
      </c>
      <c r="AR24" s="128">
        <v>0</v>
      </c>
      <c r="AS24" s="126" t="str">
        <f t="shared" si="4"/>
        <v>N/A</v>
      </c>
      <c r="AT24" s="127">
        <v>0</v>
      </c>
      <c r="AU24" s="128">
        <v>0</v>
      </c>
      <c r="AV24" s="126" t="str">
        <f t="shared" si="34"/>
        <v>N/A</v>
      </c>
      <c r="AW24" s="129" t="e">
        <f t="shared" si="35"/>
        <v>#VALUE!</v>
      </c>
      <c r="AX24" s="130" t="e">
        <f t="shared" si="36"/>
        <v>#VALUE!</v>
      </c>
      <c r="AY24" s="134" t="s">
        <v>466</v>
      </c>
      <c r="AZ24" s="127">
        <v>1</v>
      </c>
      <c r="BA24" s="128">
        <v>48998</v>
      </c>
      <c r="BB24" s="126">
        <f t="shared" si="5"/>
        <v>48998</v>
      </c>
      <c r="BC24" s="127">
        <v>1</v>
      </c>
      <c r="BD24" s="128">
        <v>49488</v>
      </c>
      <c r="BE24" s="126">
        <f t="shared" si="37"/>
        <v>49488</v>
      </c>
      <c r="BF24" s="129">
        <f t="shared" si="38"/>
        <v>490</v>
      </c>
      <c r="BG24" s="130">
        <f t="shared" si="39"/>
        <v>1.0000408179925712E-2</v>
      </c>
      <c r="BH24" s="127">
        <v>0</v>
      </c>
      <c r="BI24" s="128">
        <v>0</v>
      </c>
      <c r="BJ24" s="126" t="str">
        <f t="shared" si="6"/>
        <v>N/A</v>
      </c>
      <c r="BK24" s="127">
        <v>0</v>
      </c>
      <c r="BL24" s="128">
        <v>0</v>
      </c>
      <c r="BM24" s="126" t="str">
        <f t="shared" si="40"/>
        <v>N/A</v>
      </c>
      <c r="BN24" s="129" t="e">
        <f t="shared" si="41"/>
        <v>#VALUE!</v>
      </c>
      <c r="BO24" s="130" t="e">
        <f t="shared" si="42"/>
        <v>#VALUE!</v>
      </c>
      <c r="BP24" s="127">
        <v>0</v>
      </c>
      <c r="BQ24" s="128">
        <v>0</v>
      </c>
      <c r="BR24" s="126" t="str">
        <f t="shared" si="7"/>
        <v>N/A</v>
      </c>
      <c r="BS24" s="127">
        <v>0</v>
      </c>
      <c r="BT24" s="128">
        <v>0</v>
      </c>
      <c r="BU24" s="126" t="str">
        <f t="shared" si="43"/>
        <v>N/A</v>
      </c>
      <c r="BV24" s="129" t="e">
        <f t="shared" si="72"/>
        <v>#VALUE!</v>
      </c>
      <c r="BW24" s="130" t="e">
        <f t="shared" si="44"/>
        <v>#VALUE!</v>
      </c>
      <c r="BX24" s="134" t="s">
        <v>466</v>
      </c>
      <c r="BY24" s="127">
        <v>0</v>
      </c>
      <c r="BZ24" s="128">
        <v>0</v>
      </c>
      <c r="CA24" s="126" t="str">
        <f t="shared" si="8"/>
        <v>N/A</v>
      </c>
      <c r="CB24" s="127">
        <v>0</v>
      </c>
      <c r="CC24" s="128">
        <v>0</v>
      </c>
      <c r="CD24" s="126" t="str">
        <f t="shared" si="45"/>
        <v>N/A</v>
      </c>
      <c r="CE24" s="129" t="e">
        <f t="shared" si="73"/>
        <v>#VALUE!</v>
      </c>
      <c r="CF24" s="130" t="e">
        <f t="shared" si="46"/>
        <v>#VALUE!</v>
      </c>
      <c r="CG24" s="127">
        <v>0.06</v>
      </c>
      <c r="CH24" s="128">
        <v>3439</v>
      </c>
      <c r="CI24" s="126">
        <f t="shared" si="9"/>
        <v>57316.666666666672</v>
      </c>
      <c r="CJ24" s="127">
        <v>0.06</v>
      </c>
      <c r="CK24" s="128">
        <v>3474</v>
      </c>
      <c r="CL24" s="126">
        <f t="shared" si="47"/>
        <v>57900</v>
      </c>
      <c r="CM24" s="129">
        <f t="shared" si="48"/>
        <v>583.33333333332848</v>
      </c>
      <c r="CN24" s="130">
        <f t="shared" si="49"/>
        <v>1.0177377144518669E-2</v>
      </c>
      <c r="CO24" s="127">
        <v>0</v>
      </c>
      <c r="CP24" s="128">
        <v>0</v>
      </c>
      <c r="CQ24" s="126" t="str">
        <f t="shared" si="10"/>
        <v>N/A</v>
      </c>
      <c r="CR24" s="127">
        <v>0</v>
      </c>
      <c r="CS24" s="128">
        <v>0</v>
      </c>
      <c r="CT24" s="126" t="str">
        <f t="shared" si="50"/>
        <v>N/A</v>
      </c>
      <c r="CU24" s="129" t="e">
        <f t="shared" si="51"/>
        <v>#VALUE!</v>
      </c>
      <c r="CV24" s="130" t="e">
        <f t="shared" si="52"/>
        <v>#VALUE!</v>
      </c>
      <c r="CW24" s="134" t="s">
        <v>466</v>
      </c>
      <c r="CX24" s="127">
        <v>0</v>
      </c>
      <c r="CY24" s="128">
        <v>0</v>
      </c>
      <c r="CZ24" s="126" t="str">
        <f t="shared" si="11"/>
        <v>N/A</v>
      </c>
      <c r="DA24" s="127">
        <v>0</v>
      </c>
      <c r="DB24" s="128">
        <v>0</v>
      </c>
      <c r="DC24" s="126" t="str">
        <f t="shared" si="53"/>
        <v>N/A</v>
      </c>
      <c r="DD24" s="129" t="e">
        <f t="shared" si="54"/>
        <v>#VALUE!</v>
      </c>
      <c r="DE24" s="130" t="e">
        <f t="shared" si="55"/>
        <v>#VALUE!</v>
      </c>
      <c r="DF24" s="127">
        <v>1</v>
      </c>
      <c r="DG24" s="128">
        <v>70871</v>
      </c>
      <c r="DH24" s="126">
        <f t="shared" si="12"/>
        <v>70871</v>
      </c>
      <c r="DI24" s="127">
        <v>1</v>
      </c>
      <c r="DJ24" s="128">
        <v>71580</v>
      </c>
      <c r="DK24" s="126">
        <f t="shared" si="56"/>
        <v>71580</v>
      </c>
      <c r="DL24" s="129">
        <f t="shared" si="57"/>
        <v>709</v>
      </c>
      <c r="DM24" s="130">
        <f t="shared" si="58"/>
        <v>1.0004091941696885E-2</v>
      </c>
      <c r="DN24" s="127">
        <v>0</v>
      </c>
      <c r="DO24" s="128">
        <v>0</v>
      </c>
      <c r="DP24" s="126" t="str">
        <f t="shared" si="13"/>
        <v>N/A</v>
      </c>
      <c r="DQ24" s="127">
        <v>0</v>
      </c>
      <c r="DR24" s="128">
        <v>0</v>
      </c>
      <c r="DS24" s="126" t="str">
        <f t="shared" si="59"/>
        <v>N/A</v>
      </c>
      <c r="DT24" s="306" t="e">
        <f t="shared" si="60"/>
        <v>#VALUE!</v>
      </c>
      <c r="DU24" s="130" t="e">
        <f t="shared" si="61"/>
        <v>#VALUE!</v>
      </c>
      <c r="DV24" s="134" t="s">
        <v>466</v>
      </c>
      <c r="DW24" s="127">
        <v>0</v>
      </c>
      <c r="DX24" s="128">
        <v>0</v>
      </c>
      <c r="DY24" s="126" t="str">
        <f t="shared" si="14"/>
        <v>N/A</v>
      </c>
      <c r="DZ24" s="127">
        <v>0</v>
      </c>
      <c r="EA24" s="128">
        <v>0</v>
      </c>
      <c r="EB24" s="126" t="str">
        <f t="shared" si="62"/>
        <v>N/A</v>
      </c>
      <c r="EC24" s="129" t="e">
        <f t="shared" si="63"/>
        <v>#VALUE!</v>
      </c>
      <c r="ED24" s="130" t="e">
        <f t="shared" si="64"/>
        <v>#VALUE!</v>
      </c>
      <c r="EE24" s="127">
        <v>0.4</v>
      </c>
      <c r="EF24" s="128">
        <v>16200</v>
      </c>
      <c r="EG24" s="126">
        <f t="shared" si="15"/>
        <v>40500</v>
      </c>
      <c r="EH24" s="127">
        <v>0.4</v>
      </c>
      <c r="EI24" s="128">
        <v>16400</v>
      </c>
      <c r="EJ24" s="126">
        <f t="shared" si="65"/>
        <v>41000</v>
      </c>
      <c r="EK24" s="129">
        <f t="shared" si="66"/>
        <v>500</v>
      </c>
      <c r="EL24" s="130">
        <f t="shared" si="67"/>
        <v>1.2345679012345678E-2</v>
      </c>
      <c r="EM24" s="127">
        <v>1.39</v>
      </c>
      <c r="EN24" s="128">
        <v>46370</v>
      </c>
      <c r="EO24" s="126">
        <f t="shared" si="16"/>
        <v>33359.712230215831</v>
      </c>
      <c r="EP24" s="147">
        <v>1.39</v>
      </c>
      <c r="EQ24" s="148">
        <v>46834</v>
      </c>
      <c r="ER24" s="126">
        <f t="shared" si="68"/>
        <v>33693.525179856115</v>
      </c>
      <c r="ES24" s="129">
        <f t="shared" si="69"/>
        <v>333.81294964028348</v>
      </c>
      <c r="ET24" s="130">
        <f t="shared" si="70"/>
        <v>1.0006469700237093E-2</v>
      </c>
      <c r="EU24" s="307"/>
      <c r="EV24" s="134" t="s">
        <v>466</v>
      </c>
      <c r="EW24" s="126">
        <v>52351.292223364173</v>
      </c>
      <c r="EX24" s="126">
        <v>53439.281374900078</v>
      </c>
      <c r="EY24" s="129" t="e">
        <f t="shared" si="71"/>
        <v>#VALUE!</v>
      </c>
      <c r="EZ24" s="130" t="e">
        <f t="shared" si="17"/>
        <v>#VALUE!</v>
      </c>
      <c r="FA24" s="377">
        <f>$CZ11</f>
        <v>62729.119999999995</v>
      </c>
      <c r="FB24" s="377">
        <f>$CZ12</f>
        <v>66241.655773420483</v>
      </c>
    </row>
    <row r="25" spans="1:158">
      <c r="A25" s="135" t="s">
        <v>467</v>
      </c>
      <c r="B25" s="124">
        <v>5.24</v>
      </c>
      <c r="C25" s="125">
        <v>103344</v>
      </c>
      <c r="D25" s="126">
        <f t="shared" si="0"/>
        <v>19722.137404580153</v>
      </c>
      <c r="E25" s="127">
        <v>5.24</v>
      </c>
      <c r="F25" s="128">
        <v>104863</v>
      </c>
      <c r="G25" s="126">
        <f t="shared" si="18"/>
        <v>20012.022900763357</v>
      </c>
      <c r="H25" s="129">
        <f t="shared" si="19"/>
        <v>289.88549618320394</v>
      </c>
      <c r="I25" s="130">
        <f t="shared" si="20"/>
        <v>1.4698482737265721E-2</v>
      </c>
      <c r="J25" s="127">
        <v>1</v>
      </c>
      <c r="K25" s="128">
        <v>72822</v>
      </c>
      <c r="L25" s="131">
        <f t="shared" si="1"/>
        <v>72822</v>
      </c>
      <c r="M25" s="127">
        <v>1</v>
      </c>
      <c r="N25" s="128">
        <v>72822</v>
      </c>
      <c r="O25" s="126">
        <f t="shared" si="21"/>
        <v>72822</v>
      </c>
      <c r="P25" s="129">
        <f t="shared" si="22"/>
        <v>0</v>
      </c>
      <c r="Q25" s="130">
        <f t="shared" si="23"/>
        <v>0</v>
      </c>
      <c r="R25" s="127">
        <v>0</v>
      </c>
      <c r="S25" s="128">
        <v>0</v>
      </c>
      <c r="T25" s="126" t="str">
        <f t="shared" si="2"/>
        <v>N/A</v>
      </c>
      <c r="U25" s="127">
        <v>0</v>
      </c>
      <c r="V25" s="128">
        <v>0</v>
      </c>
      <c r="W25" s="126" t="str">
        <f t="shared" si="24"/>
        <v>N/A</v>
      </c>
      <c r="X25" s="129" t="e">
        <f t="shared" si="25"/>
        <v>#VALUE!</v>
      </c>
      <c r="Y25" s="130" t="e">
        <f t="shared" si="26"/>
        <v>#VALUE!</v>
      </c>
      <c r="Z25" s="135" t="s">
        <v>467</v>
      </c>
      <c r="AA25" s="127">
        <v>0</v>
      </c>
      <c r="AB25" s="128">
        <v>0</v>
      </c>
      <c r="AC25" s="126" t="str">
        <f t="shared" si="3"/>
        <v>N/A</v>
      </c>
      <c r="AD25" s="127">
        <v>0</v>
      </c>
      <c r="AE25" s="128">
        <v>0</v>
      </c>
      <c r="AF25" s="126" t="str">
        <f t="shared" si="27"/>
        <v>N/A</v>
      </c>
      <c r="AG25" s="129" t="e">
        <f t="shared" si="28"/>
        <v>#VALUE!</v>
      </c>
      <c r="AH25" s="130" t="e">
        <f t="shared" si="29"/>
        <v>#VALUE!</v>
      </c>
      <c r="AI25" s="127">
        <v>0</v>
      </c>
      <c r="AJ25" s="128">
        <v>0</v>
      </c>
      <c r="AK25" s="126" t="str">
        <f t="shared" si="30"/>
        <v>N/A</v>
      </c>
      <c r="AL25" s="127">
        <v>0</v>
      </c>
      <c r="AM25" s="128">
        <v>0</v>
      </c>
      <c r="AN25" s="126" t="str">
        <f t="shared" si="31"/>
        <v>N/A</v>
      </c>
      <c r="AO25" s="129" t="e">
        <f t="shared" si="32"/>
        <v>#VALUE!</v>
      </c>
      <c r="AP25" s="130" t="e">
        <f t="shared" si="33"/>
        <v>#VALUE!</v>
      </c>
      <c r="AQ25" s="127">
        <v>0</v>
      </c>
      <c r="AR25" s="128">
        <v>0</v>
      </c>
      <c r="AS25" s="126" t="str">
        <f t="shared" si="4"/>
        <v>N/A</v>
      </c>
      <c r="AT25" s="127">
        <v>0</v>
      </c>
      <c r="AU25" s="128">
        <v>0</v>
      </c>
      <c r="AV25" s="126" t="str">
        <f t="shared" si="34"/>
        <v>N/A</v>
      </c>
      <c r="AW25" s="129" t="e">
        <f t="shared" si="35"/>
        <v>#VALUE!</v>
      </c>
      <c r="AX25" s="130" t="e">
        <f t="shared" si="36"/>
        <v>#VALUE!</v>
      </c>
      <c r="AY25" s="135" t="s">
        <v>467</v>
      </c>
      <c r="AZ25" s="127">
        <v>2</v>
      </c>
      <c r="BA25" s="128">
        <v>55000</v>
      </c>
      <c r="BB25" s="126">
        <f t="shared" si="5"/>
        <v>27500</v>
      </c>
      <c r="BC25" s="127">
        <v>2</v>
      </c>
      <c r="BD25" s="128">
        <v>55000</v>
      </c>
      <c r="BE25" s="126">
        <f t="shared" si="37"/>
        <v>27500</v>
      </c>
      <c r="BF25" s="129">
        <f t="shared" si="38"/>
        <v>0</v>
      </c>
      <c r="BG25" s="130">
        <f t="shared" si="39"/>
        <v>0</v>
      </c>
      <c r="BH25" s="127">
        <v>0</v>
      </c>
      <c r="BI25" s="128">
        <v>0</v>
      </c>
      <c r="BJ25" s="126" t="str">
        <f t="shared" si="6"/>
        <v>N/A</v>
      </c>
      <c r="BK25" s="127">
        <v>0</v>
      </c>
      <c r="BL25" s="128">
        <v>0</v>
      </c>
      <c r="BM25" s="126" t="str">
        <f t="shared" si="40"/>
        <v>N/A</v>
      </c>
      <c r="BN25" s="129" t="e">
        <f t="shared" si="41"/>
        <v>#VALUE!</v>
      </c>
      <c r="BO25" s="130" t="e">
        <f t="shared" si="42"/>
        <v>#VALUE!</v>
      </c>
      <c r="BP25" s="127">
        <v>0.5</v>
      </c>
      <c r="BQ25" s="128">
        <v>36250</v>
      </c>
      <c r="BR25" s="126">
        <f t="shared" si="7"/>
        <v>72500</v>
      </c>
      <c r="BS25" s="127">
        <v>0.5</v>
      </c>
      <c r="BT25" s="128">
        <v>36250</v>
      </c>
      <c r="BU25" s="126">
        <f t="shared" si="43"/>
        <v>72500</v>
      </c>
      <c r="BV25" s="129">
        <f t="shared" si="72"/>
        <v>0</v>
      </c>
      <c r="BW25" s="130">
        <f t="shared" si="44"/>
        <v>0</v>
      </c>
      <c r="BX25" s="135" t="s">
        <v>467</v>
      </c>
      <c r="BY25" s="127">
        <v>0</v>
      </c>
      <c r="BZ25" s="128">
        <v>0</v>
      </c>
      <c r="CA25" s="126" t="str">
        <f t="shared" si="8"/>
        <v>N/A</v>
      </c>
      <c r="CB25" s="127">
        <v>0</v>
      </c>
      <c r="CC25" s="128">
        <v>0</v>
      </c>
      <c r="CD25" s="126" t="str">
        <f t="shared" si="45"/>
        <v>N/A</v>
      </c>
      <c r="CE25" s="129" t="e">
        <f t="shared" si="73"/>
        <v>#VALUE!</v>
      </c>
      <c r="CF25" s="130" t="e">
        <f t="shared" si="46"/>
        <v>#VALUE!</v>
      </c>
      <c r="CG25" s="127">
        <v>0</v>
      </c>
      <c r="CH25" s="128">
        <v>0</v>
      </c>
      <c r="CI25" s="126" t="str">
        <f t="shared" si="9"/>
        <v>N/A</v>
      </c>
      <c r="CJ25" s="127">
        <v>0</v>
      </c>
      <c r="CK25" s="128">
        <v>0</v>
      </c>
      <c r="CL25" s="126" t="str">
        <f t="shared" si="47"/>
        <v>N/A</v>
      </c>
      <c r="CM25" s="129" t="e">
        <f t="shared" si="48"/>
        <v>#VALUE!</v>
      </c>
      <c r="CN25" s="130" t="e">
        <f t="shared" si="49"/>
        <v>#VALUE!</v>
      </c>
      <c r="CO25" s="127">
        <v>0</v>
      </c>
      <c r="CP25" s="128">
        <v>0</v>
      </c>
      <c r="CQ25" s="126" t="str">
        <f t="shared" si="10"/>
        <v>N/A</v>
      </c>
      <c r="CR25" s="127">
        <v>0</v>
      </c>
      <c r="CS25" s="128">
        <v>0</v>
      </c>
      <c r="CT25" s="126" t="str">
        <f t="shared" si="50"/>
        <v>N/A</v>
      </c>
      <c r="CU25" s="129" t="e">
        <f t="shared" si="51"/>
        <v>#VALUE!</v>
      </c>
      <c r="CV25" s="130" t="e">
        <f t="shared" si="52"/>
        <v>#VALUE!</v>
      </c>
      <c r="CW25" s="135" t="s">
        <v>467</v>
      </c>
      <c r="CX25" s="127">
        <v>0</v>
      </c>
      <c r="CY25" s="128">
        <v>0</v>
      </c>
      <c r="CZ25" s="126" t="str">
        <f t="shared" si="11"/>
        <v>N/A</v>
      </c>
      <c r="DA25" s="127">
        <v>0</v>
      </c>
      <c r="DB25" s="128">
        <v>0</v>
      </c>
      <c r="DC25" s="126" t="str">
        <f t="shared" si="53"/>
        <v>N/A</v>
      </c>
      <c r="DD25" s="129" t="e">
        <f t="shared" si="54"/>
        <v>#VALUE!</v>
      </c>
      <c r="DE25" s="130" t="e">
        <f t="shared" si="55"/>
        <v>#VALUE!</v>
      </c>
      <c r="DF25" s="127">
        <v>0</v>
      </c>
      <c r="DG25" s="128">
        <v>0</v>
      </c>
      <c r="DH25" s="126" t="str">
        <f t="shared" si="12"/>
        <v>N/A</v>
      </c>
      <c r="DI25" s="127">
        <v>0</v>
      </c>
      <c r="DJ25" s="128">
        <v>0</v>
      </c>
      <c r="DK25" s="126" t="str">
        <f t="shared" si="56"/>
        <v>N/A</v>
      </c>
      <c r="DL25" s="129" t="e">
        <f t="shared" si="57"/>
        <v>#VALUE!</v>
      </c>
      <c r="DM25" s="130" t="e">
        <f t="shared" si="58"/>
        <v>#VALUE!</v>
      </c>
      <c r="DN25" s="127">
        <v>0</v>
      </c>
      <c r="DO25" s="128">
        <v>0</v>
      </c>
      <c r="DP25" s="126" t="str">
        <f t="shared" si="13"/>
        <v>N/A</v>
      </c>
      <c r="DQ25" s="127">
        <v>0</v>
      </c>
      <c r="DR25" s="128">
        <v>0</v>
      </c>
      <c r="DS25" s="126" t="str">
        <f t="shared" si="59"/>
        <v>N/A</v>
      </c>
      <c r="DT25" s="306" t="e">
        <f t="shared" si="60"/>
        <v>#VALUE!</v>
      </c>
      <c r="DU25" s="130" t="e">
        <f t="shared" si="61"/>
        <v>#VALUE!</v>
      </c>
      <c r="DV25" s="135" t="s">
        <v>467</v>
      </c>
      <c r="DW25" s="127">
        <v>0</v>
      </c>
      <c r="DX25" s="128">
        <v>0</v>
      </c>
      <c r="DY25" s="126" t="str">
        <f t="shared" si="14"/>
        <v>N/A</v>
      </c>
      <c r="DZ25" s="127">
        <v>0</v>
      </c>
      <c r="EA25" s="128">
        <v>0</v>
      </c>
      <c r="EB25" s="126" t="str">
        <f t="shared" si="62"/>
        <v>N/A</v>
      </c>
      <c r="EC25" s="129" t="e">
        <f t="shared" si="63"/>
        <v>#VALUE!</v>
      </c>
      <c r="ED25" s="130" t="e">
        <f t="shared" si="64"/>
        <v>#VALUE!</v>
      </c>
      <c r="EE25" s="127">
        <v>0</v>
      </c>
      <c r="EF25" s="128">
        <v>0</v>
      </c>
      <c r="EG25" s="126" t="str">
        <f t="shared" si="15"/>
        <v>N/A</v>
      </c>
      <c r="EH25" s="127">
        <v>0</v>
      </c>
      <c r="EI25" s="128">
        <v>0</v>
      </c>
      <c r="EJ25" s="126" t="str">
        <f t="shared" si="65"/>
        <v>N/A</v>
      </c>
      <c r="EK25" s="129" t="e">
        <f t="shared" si="66"/>
        <v>#VALUE!</v>
      </c>
      <c r="EL25" s="130" t="e">
        <f t="shared" si="67"/>
        <v>#VALUE!</v>
      </c>
      <c r="EM25" s="127">
        <v>0</v>
      </c>
      <c r="EN25" s="128">
        <v>0</v>
      </c>
      <c r="EO25" s="126" t="str">
        <f t="shared" si="16"/>
        <v>N/A</v>
      </c>
      <c r="EP25" s="147">
        <v>0</v>
      </c>
      <c r="EQ25" s="148">
        <v>0</v>
      </c>
      <c r="ER25" s="126" t="str">
        <f t="shared" si="68"/>
        <v>N/A</v>
      </c>
      <c r="ES25" s="129" t="e">
        <f t="shared" si="69"/>
        <v>#VALUE!</v>
      </c>
      <c r="ET25" s="130" t="e">
        <f t="shared" si="70"/>
        <v>#VALUE!</v>
      </c>
      <c r="EU25" s="311"/>
      <c r="EV25" s="135" t="s">
        <v>467</v>
      </c>
      <c r="EW25" s="126">
        <v>48136.034351145034</v>
      </c>
      <c r="EX25" s="126">
        <v>48208.505725190844</v>
      </c>
      <c r="EY25" s="129" t="e">
        <f t="shared" si="71"/>
        <v>#VALUE!</v>
      </c>
      <c r="EZ25" s="130" t="e">
        <f t="shared" si="17"/>
        <v>#VALUE!</v>
      </c>
      <c r="FA25" s="377">
        <f>$DH11</f>
        <v>88406</v>
      </c>
      <c r="FB25" s="377">
        <f>$DH12</f>
        <v>76181.086956521744</v>
      </c>
    </row>
    <row r="26" spans="1:158">
      <c r="A26" s="133" t="s">
        <v>468</v>
      </c>
      <c r="B26" s="124">
        <v>0</v>
      </c>
      <c r="C26" s="125">
        <v>0</v>
      </c>
      <c r="D26" s="126" t="str">
        <f t="shared" si="0"/>
        <v>N/A</v>
      </c>
      <c r="E26" s="127">
        <v>0</v>
      </c>
      <c r="F26" s="128">
        <v>0</v>
      </c>
      <c r="G26" s="126" t="str">
        <f t="shared" si="18"/>
        <v>N/A</v>
      </c>
      <c r="H26" s="129" t="e">
        <f t="shared" si="19"/>
        <v>#VALUE!</v>
      </c>
      <c r="I26" s="130" t="e">
        <f t="shared" si="20"/>
        <v>#VALUE!</v>
      </c>
      <c r="J26" s="127">
        <v>0</v>
      </c>
      <c r="K26" s="128">
        <v>0</v>
      </c>
      <c r="L26" s="131" t="str">
        <f t="shared" si="1"/>
        <v>N/A</v>
      </c>
      <c r="M26" s="127">
        <v>0</v>
      </c>
      <c r="N26" s="128">
        <v>0</v>
      </c>
      <c r="O26" s="126" t="str">
        <f t="shared" si="21"/>
        <v>N/A</v>
      </c>
      <c r="P26" s="129" t="e">
        <f t="shared" si="22"/>
        <v>#VALUE!</v>
      </c>
      <c r="Q26" s="130" t="e">
        <f t="shared" si="23"/>
        <v>#VALUE!</v>
      </c>
      <c r="R26" s="127">
        <v>5.67</v>
      </c>
      <c r="S26" s="128">
        <v>318300</v>
      </c>
      <c r="T26" s="126">
        <f t="shared" si="2"/>
        <v>56137.566137566137</v>
      </c>
      <c r="U26" s="127">
        <v>5.67</v>
      </c>
      <c r="V26" s="128">
        <v>318300</v>
      </c>
      <c r="W26" s="126">
        <f t="shared" si="24"/>
        <v>56137.566137566137</v>
      </c>
      <c r="X26" s="129">
        <f t="shared" si="25"/>
        <v>0</v>
      </c>
      <c r="Y26" s="130">
        <f t="shared" si="26"/>
        <v>0</v>
      </c>
      <c r="Z26" s="133" t="s">
        <v>468</v>
      </c>
      <c r="AA26" s="127">
        <v>0</v>
      </c>
      <c r="AB26" s="128">
        <v>0</v>
      </c>
      <c r="AC26" s="126" t="str">
        <f t="shared" si="3"/>
        <v>N/A</v>
      </c>
      <c r="AD26" s="127">
        <v>0</v>
      </c>
      <c r="AE26" s="128">
        <v>0</v>
      </c>
      <c r="AF26" s="126" t="str">
        <f t="shared" si="27"/>
        <v>N/A</v>
      </c>
      <c r="AG26" s="129" t="e">
        <f t="shared" si="28"/>
        <v>#VALUE!</v>
      </c>
      <c r="AH26" s="130" t="e">
        <f t="shared" si="29"/>
        <v>#VALUE!</v>
      </c>
      <c r="AI26" s="127">
        <v>0</v>
      </c>
      <c r="AJ26" s="128">
        <v>0</v>
      </c>
      <c r="AK26" s="126" t="str">
        <f t="shared" si="30"/>
        <v>N/A</v>
      </c>
      <c r="AL26" s="127">
        <v>0</v>
      </c>
      <c r="AM26" s="128">
        <v>0</v>
      </c>
      <c r="AN26" s="126" t="str">
        <f t="shared" si="31"/>
        <v>N/A</v>
      </c>
      <c r="AO26" s="129" t="e">
        <f t="shared" si="32"/>
        <v>#VALUE!</v>
      </c>
      <c r="AP26" s="130" t="e">
        <f t="shared" si="33"/>
        <v>#VALUE!</v>
      </c>
      <c r="AQ26" s="127">
        <v>0</v>
      </c>
      <c r="AR26" s="128">
        <v>0</v>
      </c>
      <c r="AS26" s="126" t="str">
        <f t="shared" si="4"/>
        <v>N/A</v>
      </c>
      <c r="AT26" s="127">
        <v>0</v>
      </c>
      <c r="AU26" s="128">
        <v>0</v>
      </c>
      <c r="AV26" s="126" t="str">
        <f t="shared" si="34"/>
        <v>N/A</v>
      </c>
      <c r="AW26" s="129" t="e">
        <f t="shared" si="35"/>
        <v>#VALUE!</v>
      </c>
      <c r="AX26" s="130" t="e">
        <f t="shared" si="36"/>
        <v>#VALUE!</v>
      </c>
      <c r="AY26" s="133" t="s">
        <v>468</v>
      </c>
      <c r="AZ26" s="127">
        <v>0.8</v>
      </c>
      <c r="BA26" s="128">
        <v>30400</v>
      </c>
      <c r="BB26" s="126">
        <f t="shared" si="5"/>
        <v>38000</v>
      </c>
      <c r="BC26" s="127">
        <v>0.8</v>
      </c>
      <c r="BD26" s="128">
        <v>30400</v>
      </c>
      <c r="BE26" s="126">
        <f t="shared" si="37"/>
        <v>38000</v>
      </c>
      <c r="BF26" s="129">
        <f t="shared" si="38"/>
        <v>0</v>
      </c>
      <c r="BG26" s="130">
        <f t="shared" si="39"/>
        <v>0</v>
      </c>
      <c r="BH26" s="127">
        <v>0</v>
      </c>
      <c r="BI26" s="128">
        <v>0</v>
      </c>
      <c r="BJ26" s="126" t="str">
        <f t="shared" si="6"/>
        <v>N/A</v>
      </c>
      <c r="BK26" s="127">
        <v>0</v>
      </c>
      <c r="BL26" s="128">
        <v>0</v>
      </c>
      <c r="BM26" s="126" t="str">
        <f t="shared" si="40"/>
        <v>N/A</v>
      </c>
      <c r="BN26" s="129" t="e">
        <f t="shared" si="41"/>
        <v>#VALUE!</v>
      </c>
      <c r="BO26" s="130" t="e">
        <f t="shared" si="42"/>
        <v>#VALUE!</v>
      </c>
      <c r="BP26" s="127">
        <v>1</v>
      </c>
      <c r="BQ26" s="128">
        <v>78492</v>
      </c>
      <c r="BR26" s="126">
        <f t="shared" si="7"/>
        <v>78492</v>
      </c>
      <c r="BS26" s="127">
        <v>1</v>
      </c>
      <c r="BT26" s="128">
        <v>78492</v>
      </c>
      <c r="BU26" s="126">
        <f t="shared" si="43"/>
        <v>78492</v>
      </c>
      <c r="BV26" s="129">
        <f t="shared" si="72"/>
        <v>0</v>
      </c>
      <c r="BW26" s="130">
        <f t="shared" si="44"/>
        <v>0</v>
      </c>
      <c r="BX26" s="133" t="s">
        <v>468</v>
      </c>
      <c r="BY26" s="127">
        <v>0</v>
      </c>
      <c r="BZ26" s="128">
        <v>0</v>
      </c>
      <c r="CA26" s="126" t="str">
        <f t="shared" si="8"/>
        <v>N/A</v>
      </c>
      <c r="CB26" s="127">
        <v>0</v>
      </c>
      <c r="CC26" s="128">
        <v>0</v>
      </c>
      <c r="CD26" s="126" t="str">
        <f t="shared" si="45"/>
        <v>N/A</v>
      </c>
      <c r="CE26" s="129" t="e">
        <f t="shared" si="73"/>
        <v>#VALUE!</v>
      </c>
      <c r="CF26" s="130" t="e">
        <f t="shared" si="46"/>
        <v>#VALUE!</v>
      </c>
      <c r="CG26" s="127">
        <v>0</v>
      </c>
      <c r="CH26" s="128">
        <v>0</v>
      </c>
      <c r="CI26" s="126" t="str">
        <f t="shared" si="9"/>
        <v>N/A</v>
      </c>
      <c r="CJ26" s="127">
        <v>0</v>
      </c>
      <c r="CK26" s="128">
        <v>0</v>
      </c>
      <c r="CL26" s="126" t="str">
        <f t="shared" si="47"/>
        <v>N/A</v>
      </c>
      <c r="CM26" s="129" t="e">
        <f t="shared" si="48"/>
        <v>#VALUE!</v>
      </c>
      <c r="CN26" s="130" t="e">
        <f t="shared" si="49"/>
        <v>#VALUE!</v>
      </c>
      <c r="CO26" s="127">
        <v>0</v>
      </c>
      <c r="CP26" s="128">
        <v>0</v>
      </c>
      <c r="CQ26" s="126" t="str">
        <f t="shared" si="10"/>
        <v>N/A</v>
      </c>
      <c r="CR26" s="127">
        <v>0</v>
      </c>
      <c r="CS26" s="128">
        <v>0</v>
      </c>
      <c r="CT26" s="126" t="str">
        <f t="shared" si="50"/>
        <v>N/A</v>
      </c>
      <c r="CU26" s="129" t="e">
        <f t="shared" si="51"/>
        <v>#VALUE!</v>
      </c>
      <c r="CV26" s="130" t="e">
        <f t="shared" si="52"/>
        <v>#VALUE!</v>
      </c>
      <c r="CW26" s="133" t="s">
        <v>468</v>
      </c>
      <c r="CX26" s="127">
        <v>0</v>
      </c>
      <c r="CY26" s="128">
        <v>0</v>
      </c>
      <c r="CZ26" s="126" t="str">
        <f t="shared" si="11"/>
        <v>N/A</v>
      </c>
      <c r="DA26" s="127">
        <v>0</v>
      </c>
      <c r="DB26" s="128">
        <v>0</v>
      </c>
      <c r="DC26" s="126" t="str">
        <f t="shared" si="53"/>
        <v>N/A</v>
      </c>
      <c r="DD26" s="129" t="e">
        <f t="shared" si="54"/>
        <v>#VALUE!</v>
      </c>
      <c r="DE26" s="130" t="e">
        <f t="shared" si="55"/>
        <v>#VALUE!</v>
      </c>
      <c r="DF26" s="127">
        <v>0</v>
      </c>
      <c r="DG26" s="128">
        <v>0</v>
      </c>
      <c r="DH26" s="126" t="str">
        <f t="shared" si="12"/>
        <v>N/A</v>
      </c>
      <c r="DI26" s="127">
        <v>0</v>
      </c>
      <c r="DJ26" s="128">
        <v>0</v>
      </c>
      <c r="DK26" s="126" t="str">
        <f t="shared" si="56"/>
        <v>N/A</v>
      </c>
      <c r="DL26" s="129" t="e">
        <f t="shared" si="57"/>
        <v>#VALUE!</v>
      </c>
      <c r="DM26" s="130" t="e">
        <f t="shared" si="58"/>
        <v>#VALUE!</v>
      </c>
      <c r="DN26" s="127">
        <v>0</v>
      </c>
      <c r="DO26" s="128">
        <v>0</v>
      </c>
      <c r="DP26" s="126" t="str">
        <f t="shared" si="13"/>
        <v>N/A</v>
      </c>
      <c r="DQ26" s="127">
        <v>0</v>
      </c>
      <c r="DR26" s="128">
        <v>0</v>
      </c>
      <c r="DS26" s="126" t="str">
        <f t="shared" si="59"/>
        <v>N/A</v>
      </c>
      <c r="DT26" s="306" t="e">
        <f t="shared" si="60"/>
        <v>#VALUE!</v>
      </c>
      <c r="DU26" s="130" t="e">
        <f t="shared" si="61"/>
        <v>#VALUE!</v>
      </c>
      <c r="DV26" s="133" t="s">
        <v>468</v>
      </c>
      <c r="DW26" s="127">
        <v>0</v>
      </c>
      <c r="DX26" s="128">
        <v>0</v>
      </c>
      <c r="DY26" s="126" t="str">
        <f t="shared" si="14"/>
        <v>N/A</v>
      </c>
      <c r="DZ26" s="127">
        <v>0</v>
      </c>
      <c r="EA26" s="128">
        <v>0</v>
      </c>
      <c r="EB26" s="126" t="str">
        <f t="shared" si="62"/>
        <v>N/A</v>
      </c>
      <c r="EC26" s="129" t="e">
        <f t="shared" si="63"/>
        <v>#VALUE!</v>
      </c>
      <c r="ED26" s="130" t="e">
        <f t="shared" si="64"/>
        <v>#VALUE!</v>
      </c>
      <c r="EE26" s="127">
        <v>0</v>
      </c>
      <c r="EF26" s="128">
        <v>0</v>
      </c>
      <c r="EG26" s="126" t="str">
        <f t="shared" si="15"/>
        <v>N/A</v>
      </c>
      <c r="EH26" s="127">
        <v>0</v>
      </c>
      <c r="EI26" s="128">
        <v>0</v>
      </c>
      <c r="EJ26" s="126" t="str">
        <f t="shared" si="65"/>
        <v>N/A</v>
      </c>
      <c r="EK26" s="129" t="e">
        <f t="shared" si="66"/>
        <v>#VALUE!</v>
      </c>
      <c r="EL26" s="130" t="e">
        <f t="shared" si="67"/>
        <v>#VALUE!</v>
      </c>
      <c r="EM26" s="127">
        <v>0</v>
      </c>
      <c r="EN26" s="128">
        <v>0</v>
      </c>
      <c r="EO26" s="126" t="str">
        <f t="shared" si="16"/>
        <v>N/A</v>
      </c>
      <c r="EP26" s="147">
        <v>0</v>
      </c>
      <c r="EQ26" s="148">
        <v>0</v>
      </c>
      <c r="ER26" s="126" t="str">
        <f t="shared" si="68"/>
        <v>N/A</v>
      </c>
      <c r="ES26" s="129" t="e">
        <f t="shared" si="69"/>
        <v>#VALUE!</v>
      </c>
      <c r="ET26" s="130" t="e">
        <f t="shared" si="70"/>
        <v>#VALUE!</v>
      </c>
      <c r="EU26" s="312"/>
      <c r="EV26" s="133" t="s">
        <v>468</v>
      </c>
      <c r="EW26" s="126">
        <v>57543.188712522046</v>
      </c>
      <c r="EX26" s="126">
        <v>57543.188712522046</v>
      </c>
      <c r="EY26" s="129" t="e">
        <f t="shared" si="71"/>
        <v>#VALUE!</v>
      </c>
      <c r="EZ26" s="130" t="e">
        <f t="shared" si="17"/>
        <v>#VALUE!</v>
      </c>
      <c r="FA26" s="377">
        <f>$DP11</f>
        <v>28672.458461538463</v>
      </c>
      <c r="FB26" s="377">
        <f>$DP12</f>
        <v>37825.594470046082</v>
      </c>
    </row>
    <row r="27" spans="1:158">
      <c r="A27" s="135" t="s">
        <v>469</v>
      </c>
      <c r="B27" s="124">
        <v>0</v>
      </c>
      <c r="C27" s="125">
        <v>0</v>
      </c>
      <c r="D27" s="126" t="str">
        <f t="shared" si="0"/>
        <v>N/A</v>
      </c>
      <c r="E27" s="127">
        <v>0</v>
      </c>
      <c r="F27" s="128">
        <v>0</v>
      </c>
      <c r="G27" s="126" t="str">
        <f t="shared" si="18"/>
        <v>N/A</v>
      </c>
      <c r="H27" s="129" t="e">
        <f t="shared" si="19"/>
        <v>#VALUE!</v>
      </c>
      <c r="I27" s="130" t="e">
        <f t="shared" si="20"/>
        <v>#VALUE!</v>
      </c>
      <c r="J27" s="127">
        <v>2</v>
      </c>
      <c r="K27" s="128">
        <v>166757</v>
      </c>
      <c r="L27" s="131">
        <f t="shared" si="1"/>
        <v>83378.5</v>
      </c>
      <c r="M27" s="127">
        <v>2</v>
      </c>
      <c r="N27" s="128">
        <v>170285</v>
      </c>
      <c r="O27" s="126">
        <f t="shared" si="21"/>
        <v>85142.5</v>
      </c>
      <c r="P27" s="129">
        <f t="shared" si="22"/>
        <v>1764</v>
      </c>
      <c r="Q27" s="130">
        <f t="shared" si="23"/>
        <v>2.1156533159027806E-2</v>
      </c>
      <c r="R27" s="127">
        <v>0</v>
      </c>
      <c r="S27" s="128">
        <v>0</v>
      </c>
      <c r="T27" s="126" t="str">
        <f t="shared" si="2"/>
        <v>N/A</v>
      </c>
      <c r="U27" s="127">
        <v>0</v>
      </c>
      <c r="V27" s="128">
        <v>0</v>
      </c>
      <c r="W27" s="126" t="str">
        <f t="shared" si="24"/>
        <v>N/A</v>
      </c>
      <c r="X27" s="129" t="e">
        <f t="shared" si="25"/>
        <v>#VALUE!</v>
      </c>
      <c r="Y27" s="130" t="e">
        <f t="shared" si="26"/>
        <v>#VALUE!</v>
      </c>
      <c r="Z27" s="135" t="s">
        <v>469</v>
      </c>
      <c r="AA27" s="127">
        <v>0</v>
      </c>
      <c r="AB27" s="128">
        <v>0</v>
      </c>
      <c r="AC27" s="126" t="str">
        <f t="shared" si="3"/>
        <v>N/A</v>
      </c>
      <c r="AD27" s="127">
        <v>0</v>
      </c>
      <c r="AE27" s="128">
        <v>0</v>
      </c>
      <c r="AF27" s="126" t="str">
        <f t="shared" si="27"/>
        <v>N/A</v>
      </c>
      <c r="AG27" s="129" t="e">
        <f t="shared" si="28"/>
        <v>#VALUE!</v>
      </c>
      <c r="AH27" s="130" t="e">
        <f t="shared" si="29"/>
        <v>#VALUE!</v>
      </c>
      <c r="AI27" s="127">
        <v>1</v>
      </c>
      <c r="AJ27" s="128">
        <v>56560</v>
      </c>
      <c r="AK27" s="126">
        <f t="shared" si="30"/>
        <v>56560</v>
      </c>
      <c r="AL27" s="127">
        <v>1</v>
      </c>
      <c r="AM27" s="128">
        <v>57691</v>
      </c>
      <c r="AN27" s="126">
        <f t="shared" si="31"/>
        <v>57691</v>
      </c>
      <c r="AO27" s="129">
        <f t="shared" si="32"/>
        <v>1131</v>
      </c>
      <c r="AP27" s="130">
        <f t="shared" si="33"/>
        <v>1.9996463932107498E-2</v>
      </c>
      <c r="AQ27" s="127">
        <v>0</v>
      </c>
      <c r="AR27" s="128">
        <v>0</v>
      </c>
      <c r="AS27" s="126" t="str">
        <f t="shared" si="4"/>
        <v>N/A</v>
      </c>
      <c r="AT27" s="127">
        <v>0</v>
      </c>
      <c r="AU27" s="128">
        <v>0</v>
      </c>
      <c r="AV27" s="126" t="str">
        <f t="shared" si="34"/>
        <v>N/A</v>
      </c>
      <c r="AW27" s="129" t="e">
        <f t="shared" si="35"/>
        <v>#VALUE!</v>
      </c>
      <c r="AX27" s="130" t="e">
        <f t="shared" si="36"/>
        <v>#VALUE!</v>
      </c>
      <c r="AY27" s="135" t="s">
        <v>469</v>
      </c>
      <c r="AZ27" s="127">
        <v>1</v>
      </c>
      <c r="BA27" s="128">
        <v>35000</v>
      </c>
      <c r="BB27" s="126">
        <f t="shared" si="5"/>
        <v>35000</v>
      </c>
      <c r="BC27" s="127">
        <v>1</v>
      </c>
      <c r="BD27" s="128">
        <v>35700</v>
      </c>
      <c r="BE27" s="126">
        <f t="shared" si="37"/>
        <v>35700</v>
      </c>
      <c r="BF27" s="129">
        <f t="shared" si="38"/>
        <v>700</v>
      </c>
      <c r="BG27" s="130">
        <f t="shared" si="39"/>
        <v>0.02</v>
      </c>
      <c r="BH27" s="127">
        <v>0</v>
      </c>
      <c r="BI27" s="128">
        <v>0</v>
      </c>
      <c r="BJ27" s="126" t="str">
        <f t="shared" si="6"/>
        <v>N/A</v>
      </c>
      <c r="BK27" s="127">
        <v>0</v>
      </c>
      <c r="BL27" s="128">
        <v>0</v>
      </c>
      <c r="BM27" s="126" t="str">
        <f t="shared" si="40"/>
        <v>N/A</v>
      </c>
      <c r="BN27" s="129" t="e">
        <f t="shared" si="41"/>
        <v>#VALUE!</v>
      </c>
      <c r="BO27" s="130" t="e">
        <f t="shared" si="42"/>
        <v>#VALUE!</v>
      </c>
      <c r="BP27" s="127">
        <v>1</v>
      </c>
      <c r="BQ27" s="128">
        <v>53530</v>
      </c>
      <c r="BR27" s="126">
        <f t="shared" si="7"/>
        <v>53530</v>
      </c>
      <c r="BS27" s="127">
        <v>1</v>
      </c>
      <c r="BT27" s="128">
        <v>54600</v>
      </c>
      <c r="BU27" s="126">
        <f t="shared" si="43"/>
        <v>54600</v>
      </c>
      <c r="BV27" s="129">
        <f t="shared" si="72"/>
        <v>1070</v>
      </c>
      <c r="BW27" s="130">
        <f t="shared" si="44"/>
        <v>1.9988791331963386E-2</v>
      </c>
      <c r="BX27" s="135" t="s">
        <v>469</v>
      </c>
      <c r="BY27" s="127">
        <v>0</v>
      </c>
      <c r="BZ27" s="128">
        <v>0</v>
      </c>
      <c r="CA27" s="126" t="str">
        <f t="shared" si="8"/>
        <v>N/A</v>
      </c>
      <c r="CB27" s="127">
        <v>0</v>
      </c>
      <c r="CC27" s="128">
        <v>0</v>
      </c>
      <c r="CD27" s="126" t="str">
        <f t="shared" si="45"/>
        <v>N/A</v>
      </c>
      <c r="CE27" s="129" t="e">
        <f t="shared" si="73"/>
        <v>#VALUE!</v>
      </c>
      <c r="CF27" s="130" t="e">
        <f t="shared" si="46"/>
        <v>#VALUE!</v>
      </c>
      <c r="CG27" s="127">
        <v>0</v>
      </c>
      <c r="CH27" s="128">
        <v>0</v>
      </c>
      <c r="CI27" s="126" t="str">
        <f t="shared" si="9"/>
        <v>N/A</v>
      </c>
      <c r="CJ27" s="127">
        <v>0</v>
      </c>
      <c r="CK27" s="128">
        <v>0</v>
      </c>
      <c r="CL27" s="126" t="str">
        <f t="shared" si="47"/>
        <v>N/A</v>
      </c>
      <c r="CM27" s="129" t="e">
        <f t="shared" si="48"/>
        <v>#VALUE!</v>
      </c>
      <c r="CN27" s="130" t="e">
        <f t="shared" si="49"/>
        <v>#VALUE!</v>
      </c>
      <c r="CO27" s="127">
        <v>0</v>
      </c>
      <c r="CP27" s="128">
        <v>0</v>
      </c>
      <c r="CQ27" s="126" t="str">
        <f t="shared" si="10"/>
        <v>N/A</v>
      </c>
      <c r="CR27" s="127">
        <v>0</v>
      </c>
      <c r="CS27" s="128">
        <v>0</v>
      </c>
      <c r="CT27" s="126" t="str">
        <f t="shared" si="50"/>
        <v>N/A</v>
      </c>
      <c r="CU27" s="129" t="e">
        <f t="shared" si="51"/>
        <v>#VALUE!</v>
      </c>
      <c r="CV27" s="130" t="e">
        <f t="shared" si="52"/>
        <v>#VALUE!</v>
      </c>
      <c r="CW27" s="135" t="s">
        <v>469</v>
      </c>
      <c r="CX27" s="127">
        <v>0</v>
      </c>
      <c r="CY27" s="128">
        <v>0</v>
      </c>
      <c r="CZ27" s="126" t="str">
        <f t="shared" si="11"/>
        <v>N/A</v>
      </c>
      <c r="DA27" s="127">
        <v>0</v>
      </c>
      <c r="DB27" s="128">
        <v>0</v>
      </c>
      <c r="DC27" s="126" t="str">
        <f t="shared" si="53"/>
        <v>N/A</v>
      </c>
      <c r="DD27" s="129" t="e">
        <f t="shared" si="54"/>
        <v>#VALUE!</v>
      </c>
      <c r="DE27" s="130" t="e">
        <f t="shared" si="55"/>
        <v>#VALUE!</v>
      </c>
      <c r="DF27" s="127">
        <v>0</v>
      </c>
      <c r="DG27" s="128">
        <v>0</v>
      </c>
      <c r="DH27" s="126" t="str">
        <f t="shared" si="12"/>
        <v>N/A</v>
      </c>
      <c r="DI27" s="127">
        <v>0</v>
      </c>
      <c r="DJ27" s="128">
        <v>0</v>
      </c>
      <c r="DK27" s="126" t="str">
        <f t="shared" si="56"/>
        <v>N/A</v>
      </c>
      <c r="DL27" s="129" t="e">
        <f t="shared" si="57"/>
        <v>#VALUE!</v>
      </c>
      <c r="DM27" s="130" t="e">
        <f t="shared" si="58"/>
        <v>#VALUE!</v>
      </c>
      <c r="DN27" s="127">
        <v>0</v>
      </c>
      <c r="DO27" s="128">
        <v>0</v>
      </c>
      <c r="DP27" s="126" t="str">
        <f t="shared" si="13"/>
        <v>N/A</v>
      </c>
      <c r="DQ27" s="127">
        <v>0</v>
      </c>
      <c r="DR27" s="128">
        <v>0</v>
      </c>
      <c r="DS27" s="126" t="str">
        <f t="shared" si="59"/>
        <v>N/A</v>
      </c>
      <c r="DT27" s="306" t="e">
        <f t="shared" si="60"/>
        <v>#VALUE!</v>
      </c>
      <c r="DU27" s="130" t="e">
        <f t="shared" si="61"/>
        <v>#VALUE!</v>
      </c>
      <c r="DV27" s="135" t="s">
        <v>469</v>
      </c>
      <c r="DW27" s="127">
        <v>0</v>
      </c>
      <c r="DX27" s="128">
        <v>0</v>
      </c>
      <c r="DY27" s="126" t="str">
        <f t="shared" si="14"/>
        <v>N/A</v>
      </c>
      <c r="DZ27" s="127">
        <v>0</v>
      </c>
      <c r="EA27" s="128">
        <v>0</v>
      </c>
      <c r="EB27" s="126" t="str">
        <f t="shared" si="62"/>
        <v>N/A</v>
      </c>
      <c r="EC27" s="129" t="e">
        <f t="shared" si="63"/>
        <v>#VALUE!</v>
      </c>
      <c r="ED27" s="130" t="e">
        <f t="shared" si="64"/>
        <v>#VALUE!</v>
      </c>
      <c r="EE27" s="127">
        <v>0</v>
      </c>
      <c r="EF27" s="128">
        <v>0</v>
      </c>
      <c r="EG27" s="126" t="str">
        <f t="shared" si="15"/>
        <v>N/A</v>
      </c>
      <c r="EH27" s="127">
        <v>0</v>
      </c>
      <c r="EI27" s="128">
        <v>0</v>
      </c>
      <c r="EJ27" s="126" t="str">
        <f t="shared" si="65"/>
        <v>N/A</v>
      </c>
      <c r="EK27" s="129" t="e">
        <f t="shared" si="66"/>
        <v>#VALUE!</v>
      </c>
      <c r="EL27" s="130" t="e">
        <f t="shared" si="67"/>
        <v>#VALUE!</v>
      </c>
      <c r="EM27" s="127">
        <v>0</v>
      </c>
      <c r="EN27" s="128">
        <v>0</v>
      </c>
      <c r="EO27" s="126" t="str">
        <f t="shared" si="16"/>
        <v>N/A</v>
      </c>
      <c r="EP27" s="147">
        <v>0</v>
      </c>
      <c r="EQ27" s="148">
        <v>0</v>
      </c>
      <c r="ER27" s="126" t="str">
        <f t="shared" si="68"/>
        <v>N/A</v>
      </c>
      <c r="ES27" s="129" t="e">
        <f t="shared" si="69"/>
        <v>#VALUE!</v>
      </c>
      <c r="ET27" s="130" t="e">
        <f t="shared" si="70"/>
        <v>#VALUE!</v>
      </c>
      <c r="EU27" s="309"/>
      <c r="EV27" s="135" t="s">
        <v>469</v>
      </c>
      <c r="EW27" s="126">
        <v>57117.125</v>
      </c>
      <c r="EX27" s="126">
        <v>58283.375</v>
      </c>
      <c r="EY27" s="129" t="e">
        <f t="shared" si="71"/>
        <v>#VALUE!</v>
      </c>
      <c r="EZ27" s="130" t="e">
        <f t="shared" si="17"/>
        <v>#VALUE!</v>
      </c>
      <c r="FA27" s="377">
        <f>$DY11</f>
        <v>23817.626666666667</v>
      </c>
      <c r="FB27" s="377">
        <f>$DY12</f>
        <v>30450.084908583824</v>
      </c>
    </row>
    <row r="28" spans="1:158">
      <c r="A28" s="134" t="s">
        <v>470</v>
      </c>
      <c r="B28" s="124">
        <v>1</v>
      </c>
      <c r="C28" s="125">
        <v>16916</v>
      </c>
      <c r="D28" s="126">
        <f t="shared" si="0"/>
        <v>16916</v>
      </c>
      <c r="E28" s="127">
        <v>1</v>
      </c>
      <c r="F28" s="128">
        <v>17853</v>
      </c>
      <c r="G28" s="126">
        <f t="shared" si="18"/>
        <v>17853</v>
      </c>
      <c r="H28" s="129">
        <f t="shared" si="19"/>
        <v>937</v>
      </c>
      <c r="I28" s="130">
        <f t="shared" si="20"/>
        <v>5.539134547174273E-2</v>
      </c>
      <c r="J28" s="127">
        <v>2</v>
      </c>
      <c r="K28" s="128">
        <v>175227</v>
      </c>
      <c r="L28" s="131">
        <f t="shared" si="1"/>
        <v>87613.5</v>
      </c>
      <c r="M28" s="127">
        <v>2</v>
      </c>
      <c r="N28" s="128">
        <v>183232</v>
      </c>
      <c r="O28" s="126">
        <f t="shared" si="21"/>
        <v>91616</v>
      </c>
      <c r="P28" s="129">
        <f t="shared" si="22"/>
        <v>4002.5</v>
      </c>
      <c r="Q28" s="130">
        <f t="shared" si="23"/>
        <v>4.5683598988740318E-2</v>
      </c>
      <c r="R28" s="127">
        <v>1</v>
      </c>
      <c r="S28" s="128">
        <v>70700</v>
      </c>
      <c r="T28" s="126">
        <f t="shared" si="2"/>
        <v>70700</v>
      </c>
      <c r="U28" s="127">
        <v>1</v>
      </c>
      <c r="V28" s="128">
        <v>71407</v>
      </c>
      <c r="W28" s="126">
        <f t="shared" si="24"/>
        <v>71407</v>
      </c>
      <c r="X28" s="129">
        <f t="shared" si="25"/>
        <v>707</v>
      </c>
      <c r="Y28" s="130">
        <f t="shared" si="26"/>
        <v>0.01</v>
      </c>
      <c r="Z28" s="134" t="s">
        <v>470</v>
      </c>
      <c r="AA28" s="127">
        <v>0</v>
      </c>
      <c r="AB28" s="128">
        <v>0</v>
      </c>
      <c r="AC28" s="126" t="str">
        <f t="shared" si="3"/>
        <v>N/A</v>
      </c>
      <c r="AD28" s="127">
        <v>0</v>
      </c>
      <c r="AE28" s="128">
        <v>0</v>
      </c>
      <c r="AF28" s="126" t="str">
        <f t="shared" si="27"/>
        <v>N/A</v>
      </c>
      <c r="AG28" s="129" t="e">
        <f t="shared" si="28"/>
        <v>#VALUE!</v>
      </c>
      <c r="AH28" s="130" t="e">
        <f t="shared" si="29"/>
        <v>#VALUE!</v>
      </c>
      <c r="AI28" s="127">
        <v>1</v>
      </c>
      <c r="AJ28" s="128">
        <v>57863</v>
      </c>
      <c r="AK28" s="126">
        <f t="shared" si="30"/>
        <v>57863</v>
      </c>
      <c r="AL28" s="127">
        <v>1</v>
      </c>
      <c r="AM28" s="128">
        <v>58442</v>
      </c>
      <c r="AN28" s="126">
        <f t="shared" si="31"/>
        <v>58442</v>
      </c>
      <c r="AO28" s="129">
        <f t="shared" si="32"/>
        <v>579</v>
      </c>
      <c r="AP28" s="130">
        <f t="shared" si="33"/>
        <v>1.0006394414392617E-2</v>
      </c>
      <c r="AQ28" s="127">
        <v>0</v>
      </c>
      <c r="AR28" s="128">
        <v>0</v>
      </c>
      <c r="AS28" s="126" t="str">
        <f t="shared" si="4"/>
        <v>N/A</v>
      </c>
      <c r="AT28" s="127">
        <v>0</v>
      </c>
      <c r="AU28" s="128">
        <v>0</v>
      </c>
      <c r="AV28" s="126" t="str">
        <f t="shared" si="34"/>
        <v>N/A</v>
      </c>
      <c r="AW28" s="129" t="e">
        <f t="shared" si="35"/>
        <v>#VALUE!</v>
      </c>
      <c r="AX28" s="130" t="e">
        <f t="shared" si="36"/>
        <v>#VALUE!</v>
      </c>
      <c r="AY28" s="134" t="s">
        <v>470</v>
      </c>
      <c r="AZ28" s="127">
        <v>2.62</v>
      </c>
      <c r="BA28" s="128">
        <v>85677</v>
      </c>
      <c r="BB28" s="126">
        <f t="shared" si="5"/>
        <v>32701.145038167939</v>
      </c>
      <c r="BC28" s="127">
        <v>2.62</v>
      </c>
      <c r="BD28" s="128">
        <v>90251</v>
      </c>
      <c r="BE28" s="126">
        <f t="shared" si="37"/>
        <v>34446.946564885497</v>
      </c>
      <c r="BF28" s="129">
        <f t="shared" si="38"/>
        <v>1745.8015267175579</v>
      </c>
      <c r="BG28" s="130">
        <f t="shared" si="39"/>
        <v>5.3386556485404503E-2</v>
      </c>
      <c r="BH28" s="127">
        <v>0</v>
      </c>
      <c r="BI28" s="128">
        <v>0</v>
      </c>
      <c r="BJ28" s="126" t="str">
        <f t="shared" si="6"/>
        <v>N/A</v>
      </c>
      <c r="BK28" s="127">
        <v>0</v>
      </c>
      <c r="BL28" s="128">
        <v>0</v>
      </c>
      <c r="BM28" s="126" t="str">
        <f t="shared" si="40"/>
        <v>N/A</v>
      </c>
      <c r="BN28" s="129" t="e">
        <f t="shared" si="41"/>
        <v>#VALUE!</v>
      </c>
      <c r="BO28" s="130" t="e">
        <f t="shared" si="42"/>
        <v>#VALUE!</v>
      </c>
      <c r="BP28" s="127">
        <v>1</v>
      </c>
      <c r="BQ28" s="128">
        <v>60600</v>
      </c>
      <c r="BR28" s="126">
        <f t="shared" si="7"/>
        <v>60600</v>
      </c>
      <c r="BS28" s="127">
        <v>1</v>
      </c>
      <c r="BT28" s="128">
        <v>61206</v>
      </c>
      <c r="BU28" s="126">
        <f t="shared" si="43"/>
        <v>61206</v>
      </c>
      <c r="BV28" s="129">
        <f t="shared" si="72"/>
        <v>606</v>
      </c>
      <c r="BW28" s="130">
        <f t="shared" si="44"/>
        <v>0.01</v>
      </c>
      <c r="BX28" s="134" t="s">
        <v>470</v>
      </c>
      <c r="BY28" s="127">
        <v>0</v>
      </c>
      <c r="BZ28" s="128">
        <v>0</v>
      </c>
      <c r="CA28" s="126" t="str">
        <f t="shared" si="8"/>
        <v>N/A</v>
      </c>
      <c r="CB28" s="127">
        <v>0</v>
      </c>
      <c r="CC28" s="128">
        <v>0</v>
      </c>
      <c r="CD28" s="126" t="str">
        <f t="shared" si="45"/>
        <v>N/A</v>
      </c>
      <c r="CE28" s="129" t="e">
        <f t="shared" si="73"/>
        <v>#VALUE!</v>
      </c>
      <c r="CF28" s="130" t="e">
        <f t="shared" si="46"/>
        <v>#VALUE!</v>
      </c>
      <c r="CG28" s="127">
        <v>0</v>
      </c>
      <c r="CH28" s="128">
        <v>0</v>
      </c>
      <c r="CI28" s="126" t="str">
        <f t="shared" si="9"/>
        <v>N/A</v>
      </c>
      <c r="CJ28" s="127">
        <v>0</v>
      </c>
      <c r="CK28" s="128">
        <v>0</v>
      </c>
      <c r="CL28" s="126" t="str">
        <f t="shared" si="47"/>
        <v>N/A</v>
      </c>
      <c r="CM28" s="129" t="e">
        <f t="shared" si="48"/>
        <v>#VALUE!</v>
      </c>
      <c r="CN28" s="130" t="e">
        <f t="shared" si="49"/>
        <v>#VALUE!</v>
      </c>
      <c r="CO28" s="127">
        <v>0</v>
      </c>
      <c r="CP28" s="128">
        <v>0</v>
      </c>
      <c r="CQ28" s="126" t="str">
        <f t="shared" si="10"/>
        <v>N/A</v>
      </c>
      <c r="CR28" s="127">
        <v>0</v>
      </c>
      <c r="CS28" s="128">
        <v>0</v>
      </c>
      <c r="CT28" s="126" t="str">
        <f t="shared" si="50"/>
        <v>N/A</v>
      </c>
      <c r="CU28" s="129" t="e">
        <f t="shared" si="51"/>
        <v>#VALUE!</v>
      </c>
      <c r="CV28" s="130" t="e">
        <f t="shared" si="52"/>
        <v>#VALUE!</v>
      </c>
      <c r="CW28" s="134" t="s">
        <v>470</v>
      </c>
      <c r="CX28" s="127">
        <v>0</v>
      </c>
      <c r="CY28" s="128">
        <v>0</v>
      </c>
      <c r="CZ28" s="126" t="str">
        <f t="shared" si="11"/>
        <v>N/A</v>
      </c>
      <c r="DA28" s="127">
        <v>0</v>
      </c>
      <c r="DB28" s="128">
        <v>0</v>
      </c>
      <c r="DC28" s="126" t="str">
        <f t="shared" si="53"/>
        <v>N/A</v>
      </c>
      <c r="DD28" s="129" t="e">
        <f t="shared" si="54"/>
        <v>#VALUE!</v>
      </c>
      <c r="DE28" s="130" t="e">
        <f t="shared" si="55"/>
        <v>#VALUE!</v>
      </c>
      <c r="DF28" s="127">
        <v>0</v>
      </c>
      <c r="DG28" s="128">
        <v>0</v>
      </c>
      <c r="DH28" s="126" t="str">
        <f t="shared" si="12"/>
        <v>N/A</v>
      </c>
      <c r="DI28" s="127">
        <v>0</v>
      </c>
      <c r="DJ28" s="128">
        <v>0</v>
      </c>
      <c r="DK28" s="126" t="str">
        <f t="shared" si="56"/>
        <v>N/A</v>
      </c>
      <c r="DL28" s="129" t="e">
        <f t="shared" si="57"/>
        <v>#VALUE!</v>
      </c>
      <c r="DM28" s="130" t="e">
        <f t="shared" si="58"/>
        <v>#VALUE!</v>
      </c>
      <c r="DN28" s="127">
        <v>0.4</v>
      </c>
      <c r="DO28" s="128">
        <v>19999</v>
      </c>
      <c r="DP28" s="126">
        <f t="shared" si="13"/>
        <v>49997.5</v>
      </c>
      <c r="DQ28" s="127">
        <v>0.4</v>
      </c>
      <c r="DR28" s="128">
        <v>19999</v>
      </c>
      <c r="DS28" s="126">
        <f t="shared" si="59"/>
        <v>49997.5</v>
      </c>
      <c r="DT28" s="306">
        <f t="shared" si="60"/>
        <v>0</v>
      </c>
      <c r="DU28" s="130">
        <f t="shared" si="61"/>
        <v>0</v>
      </c>
      <c r="DV28" s="134" t="s">
        <v>470</v>
      </c>
      <c r="DW28" s="127">
        <v>1</v>
      </c>
      <c r="DX28" s="128">
        <v>19260</v>
      </c>
      <c r="DY28" s="126">
        <f t="shared" si="14"/>
        <v>19260</v>
      </c>
      <c r="DZ28" s="127">
        <v>1</v>
      </c>
      <c r="EA28" s="128">
        <v>24780</v>
      </c>
      <c r="EB28" s="126">
        <f t="shared" si="62"/>
        <v>24780</v>
      </c>
      <c r="EC28" s="129">
        <f t="shared" si="63"/>
        <v>5520</v>
      </c>
      <c r="ED28" s="130">
        <f t="shared" si="64"/>
        <v>0.28660436137071649</v>
      </c>
      <c r="EE28" s="127">
        <v>0</v>
      </c>
      <c r="EF28" s="128">
        <v>0</v>
      </c>
      <c r="EG28" s="126" t="str">
        <f t="shared" si="15"/>
        <v>N/A</v>
      </c>
      <c r="EH28" s="127">
        <v>0</v>
      </c>
      <c r="EI28" s="128">
        <v>0</v>
      </c>
      <c r="EJ28" s="126" t="str">
        <f t="shared" si="65"/>
        <v>N/A</v>
      </c>
      <c r="EK28" s="129" t="e">
        <f t="shared" si="66"/>
        <v>#VALUE!</v>
      </c>
      <c r="EL28" s="130" t="e">
        <f t="shared" si="67"/>
        <v>#VALUE!</v>
      </c>
      <c r="EM28" s="127">
        <v>0</v>
      </c>
      <c r="EN28" s="128">
        <v>0</v>
      </c>
      <c r="EO28" s="126" t="str">
        <f t="shared" si="16"/>
        <v>N/A</v>
      </c>
      <c r="EP28" s="147">
        <v>0</v>
      </c>
      <c r="EQ28" s="148">
        <v>0</v>
      </c>
      <c r="ER28" s="126" t="str">
        <f t="shared" si="68"/>
        <v>N/A</v>
      </c>
      <c r="ES28" s="129" t="e">
        <f t="shared" si="69"/>
        <v>#VALUE!</v>
      </c>
      <c r="ET28" s="130" t="e">
        <f t="shared" si="70"/>
        <v>#VALUE!</v>
      </c>
      <c r="EU28" s="312"/>
      <c r="EV28" s="134" t="s">
        <v>470</v>
      </c>
      <c r="EW28" s="126">
        <v>49456.393129770993</v>
      </c>
      <c r="EX28" s="126">
        <v>51218.555820610687</v>
      </c>
      <c r="EY28" s="129" t="e">
        <f t="shared" si="71"/>
        <v>#VALUE!</v>
      </c>
      <c r="EZ28" s="130" t="e">
        <f t="shared" si="17"/>
        <v>#VALUE!</v>
      </c>
      <c r="FA28" s="377">
        <f>$EG11</f>
        <v>28252.626666666667</v>
      </c>
      <c r="FB28" s="377">
        <f>$EG12</f>
        <v>22190.859113937695</v>
      </c>
    </row>
    <row r="29" spans="1:158">
      <c r="A29" s="135" t="s">
        <v>471</v>
      </c>
      <c r="B29" s="124">
        <v>7.5</v>
      </c>
      <c r="C29" s="125">
        <v>189542.88</v>
      </c>
      <c r="D29" s="126">
        <f t="shared" si="0"/>
        <v>25272.384000000002</v>
      </c>
      <c r="E29" s="127">
        <v>7.5</v>
      </c>
      <c r="F29" s="128">
        <v>189542.88</v>
      </c>
      <c r="G29" s="126">
        <f t="shared" si="18"/>
        <v>25272.384000000002</v>
      </c>
      <c r="H29" s="129">
        <f t="shared" si="19"/>
        <v>0</v>
      </c>
      <c r="I29" s="130">
        <f t="shared" si="20"/>
        <v>0</v>
      </c>
      <c r="J29" s="127">
        <v>0.6</v>
      </c>
      <c r="K29" s="128">
        <v>57893.95</v>
      </c>
      <c r="L29" s="131">
        <f t="shared" si="1"/>
        <v>96489.916666666672</v>
      </c>
      <c r="M29" s="127">
        <v>0.6</v>
      </c>
      <c r="N29" s="128">
        <v>57893.95</v>
      </c>
      <c r="O29" s="126">
        <f t="shared" si="21"/>
        <v>96489.916666666672</v>
      </c>
      <c r="P29" s="129">
        <f t="shared" si="22"/>
        <v>0</v>
      </c>
      <c r="Q29" s="130">
        <f t="shared" si="23"/>
        <v>0</v>
      </c>
      <c r="R29" s="127">
        <v>0.6</v>
      </c>
      <c r="S29" s="128">
        <v>54261.09</v>
      </c>
      <c r="T29" s="126">
        <f t="shared" si="2"/>
        <v>90435.15</v>
      </c>
      <c r="U29" s="127">
        <v>0.6</v>
      </c>
      <c r="V29" s="128">
        <v>54261.09</v>
      </c>
      <c r="W29" s="126">
        <f t="shared" si="24"/>
        <v>90435.15</v>
      </c>
      <c r="X29" s="129">
        <f t="shared" si="25"/>
        <v>0</v>
      </c>
      <c r="Y29" s="130">
        <f t="shared" si="26"/>
        <v>0</v>
      </c>
      <c r="Z29" s="135" t="s">
        <v>471</v>
      </c>
      <c r="AA29" s="127">
        <v>0</v>
      </c>
      <c r="AB29" s="128">
        <v>0</v>
      </c>
      <c r="AC29" s="126" t="str">
        <f t="shared" si="3"/>
        <v>N/A</v>
      </c>
      <c r="AD29" s="127">
        <v>0</v>
      </c>
      <c r="AE29" s="128">
        <v>0</v>
      </c>
      <c r="AF29" s="126" t="str">
        <f t="shared" si="27"/>
        <v>N/A</v>
      </c>
      <c r="AG29" s="129" t="e">
        <f t="shared" si="28"/>
        <v>#VALUE!</v>
      </c>
      <c r="AH29" s="130" t="e">
        <f t="shared" si="29"/>
        <v>#VALUE!</v>
      </c>
      <c r="AI29" s="127">
        <v>2</v>
      </c>
      <c r="AJ29" s="128">
        <v>109000</v>
      </c>
      <c r="AK29" s="126">
        <f t="shared" si="30"/>
        <v>54500</v>
      </c>
      <c r="AL29" s="127">
        <v>2</v>
      </c>
      <c r="AM29" s="128">
        <v>109000</v>
      </c>
      <c r="AN29" s="126">
        <f t="shared" si="31"/>
        <v>54500</v>
      </c>
      <c r="AO29" s="129">
        <f t="shared" si="32"/>
        <v>0</v>
      </c>
      <c r="AP29" s="130">
        <f t="shared" si="33"/>
        <v>0</v>
      </c>
      <c r="AQ29" s="127">
        <v>0</v>
      </c>
      <c r="AR29" s="128">
        <v>0</v>
      </c>
      <c r="AS29" s="126" t="str">
        <f t="shared" si="4"/>
        <v>N/A</v>
      </c>
      <c r="AT29" s="127">
        <v>0</v>
      </c>
      <c r="AU29" s="128">
        <v>0</v>
      </c>
      <c r="AV29" s="126" t="str">
        <f t="shared" si="34"/>
        <v>N/A</v>
      </c>
      <c r="AW29" s="129" t="e">
        <f t="shared" si="35"/>
        <v>#VALUE!</v>
      </c>
      <c r="AX29" s="130" t="e">
        <f t="shared" si="36"/>
        <v>#VALUE!</v>
      </c>
      <c r="AY29" s="135" t="s">
        <v>471</v>
      </c>
      <c r="AZ29" s="127">
        <v>1</v>
      </c>
      <c r="BA29" s="128">
        <v>33990</v>
      </c>
      <c r="BB29" s="126">
        <f t="shared" si="5"/>
        <v>33990</v>
      </c>
      <c r="BC29" s="127">
        <v>1</v>
      </c>
      <c r="BD29" s="128">
        <v>33990</v>
      </c>
      <c r="BE29" s="126">
        <f t="shared" si="37"/>
        <v>33990</v>
      </c>
      <c r="BF29" s="129">
        <f t="shared" si="38"/>
        <v>0</v>
      </c>
      <c r="BG29" s="130">
        <f t="shared" si="39"/>
        <v>0</v>
      </c>
      <c r="BH29" s="127">
        <v>4.5999999999999996</v>
      </c>
      <c r="BI29" s="128">
        <v>202779.06</v>
      </c>
      <c r="BJ29" s="126">
        <f t="shared" si="6"/>
        <v>44082.404347826086</v>
      </c>
      <c r="BK29" s="127">
        <v>4.5999999999999996</v>
      </c>
      <c r="BL29" s="128">
        <v>202779.06</v>
      </c>
      <c r="BM29" s="126">
        <f t="shared" si="40"/>
        <v>44082.404347826086</v>
      </c>
      <c r="BN29" s="129">
        <f t="shared" si="41"/>
        <v>0</v>
      </c>
      <c r="BO29" s="130">
        <f t="shared" si="42"/>
        <v>0</v>
      </c>
      <c r="BP29" s="127">
        <v>0</v>
      </c>
      <c r="BQ29" s="128">
        <v>0</v>
      </c>
      <c r="BR29" s="126" t="str">
        <f t="shared" si="7"/>
        <v>N/A</v>
      </c>
      <c r="BS29" s="127">
        <v>0</v>
      </c>
      <c r="BT29" s="128">
        <v>0</v>
      </c>
      <c r="BU29" s="126" t="str">
        <f t="shared" si="43"/>
        <v>N/A</v>
      </c>
      <c r="BV29" s="129" t="e">
        <f t="shared" si="72"/>
        <v>#VALUE!</v>
      </c>
      <c r="BW29" s="130" t="e">
        <f t="shared" si="44"/>
        <v>#VALUE!</v>
      </c>
      <c r="BX29" s="135" t="s">
        <v>471</v>
      </c>
      <c r="BY29" s="127">
        <v>0</v>
      </c>
      <c r="BZ29" s="128">
        <v>0</v>
      </c>
      <c r="CA29" s="126" t="str">
        <f t="shared" si="8"/>
        <v>N/A</v>
      </c>
      <c r="CB29" s="127">
        <v>0</v>
      </c>
      <c r="CC29" s="128">
        <v>0</v>
      </c>
      <c r="CD29" s="126" t="str">
        <f t="shared" si="45"/>
        <v>N/A</v>
      </c>
      <c r="CE29" s="129" t="e">
        <f t="shared" si="73"/>
        <v>#VALUE!</v>
      </c>
      <c r="CF29" s="130" t="e">
        <f t="shared" si="46"/>
        <v>#VALUE!</v>
      </c>
      <c r="CG29" s="127">
        <v>0</v>
      </c>
      <c r="CH29" s="128">
        <v>0</v>
      </c>
      <c r="CI29" s="126" t="str">
        <f t="shared" si="9"/>
        <v>N/A</v>
      </c>
      <c r="CJ29" s="127">
        <v>0</v>
      </c>
      <c r="CK29" s="128">
        <v>0</v>
      </c>
      <c r="CL29" s="126" t="str">
        <f t="shared" si="47"/>
        <v>N/A</v>
      </c>
      <c r="CM29" s="129" t="e">
        <f t="shared" si="48"/>
        <v>#VALUE!</v>
      </c>
      <c r="CN29" s="130" t="e">
        <f t="shared" si="49"/>
        <v>#VALUE!</v>
      </c>
      <c r="CO29" s="127">
        <v>0.8</v>
      </c>
      <c r="CP29" s="128">
        <v>56575.68</v>
      </c>
      <c r="CQ29" s="126">
        <f t="shared" si="10"/>
        <v>70719.599999999991</v>
      </c>
      <c r="CR29" s="127">
        <v>0.8</v>
      </c>
      <c r="CS29" s="128">
        <v>56575.68</v>
      </c>
      <c r="CT29" s="126">
        <f t="shared" si="50"/>
        <v>70719.599999999991</v>
      </c>
      <c r="CU29" s="129">
        <f t="shared" si="51"/>
        <v>0</v>
      </c>
      <c r="CV29" s="130">
        <f t="shared" si="52"/>
        <v>0</v>
      </c>
      <c r="CW29" s="135" t="s">
        <v>471</v>
      </c>
      <c r="CX29" s="127">
        <v>0</v>
      </c>
      <c r="CY29" s="128">
        <v>0</v>
      </c>
      <c r="CZ29" s="126" t="str">
        <f t="shared" si="11"/>
        <v>N/A</v>
      </c>
      <c r="DA29" s="127">
        <v>0</v>
      </c>
      <c r="DB29" s="128">
        <v>0</v>
      </c>
      <c r="DC29" s="126" t="str">
        <f t="shared" si="53"/>
        <v>N/A</v>
      </c>
      <c r="DD29" s="129" t="e">
        <f t="shared" si="54"/>
        <v>#VALUE!</v>
      </c>
      <c r="DE29" s="130" t="e">
        <f t="shared" si="55"/>
        <v>#VALUE!</v>
      </c>
      <c r="DF29" s="127">
        <v>0.2</v>
      </c>
      <c r="DG29" s="128">
        <v>14143.92</v>
      </c>
      <c r="DH29" s="126">
        <f t="shared" si="12"/>
        <v>70719.599999999991</v>
      </c>
      <c r="DI29" s="127">
        <v>0.2</v>
      </c>
      <c r="DJ29" s="128">
        <v>14143.92</v>
      </c>
      <c r="DK29" s="126">
        <f t="shared" si="56"/>
        <v>70719.599999999991</v>
      </c>
      <c r="DL29" s="129">
        <f t="shared" si="57"/>
        <v>0</v>
      </c>
      <c r="DM29" s="130">
        <f t="shared" si="58"/>
        <v>0</v>
      </c>
      <c r="DN29" s="127">
        <v>0</v>
      </c>
      <c r="DO29" s="128">
        <v>0</v>
      </c>
      <c r="DP29" s="126" t="str">
        <f t="shared" si="13"/>
        <v>N/A</v>
      </c>
      <c r="DQ29" s="127">
        <v>0</v>
      </c>
      <c r="DR29" s="128">
        <v>0</v>
      </c>
      <c r="DS29" s="126" t="str">
        <f t="shared" si="59"/>
        <v>N/A</v>
      </c>
      <c r="DT29" s="306" t="e">
        <f t="shared" si="60"/>
        <v>#VALUE!</v>
      </c>
      <c r="DU29" s="130" t="e">
        <f t="shared" si="61"/>
        <v>#VALUE!</v>
      </c>
      <c r="DV29" s="135" t="s">
        <v>471</v>
      </c>
      <c r="DW29" s="127">
        <v>1</v>
      </c>
      <c r="DX29" s="128">
        <v>30611.119999999999</v>
      </c>
      <c r="DY29" s="126">
        <f t="shared" si="14"/>
        <v>30611.119999999999</v>
      </c>
      <c r="DZ29" s="127">
        <v>1</v>
      </c>
      <c r="EA29" s="128">
        <v>30611.119999999999</v>
      </c>
      <c r="EB29" s="126">
        <f t="shared" si="62"/>
        <v>30611.119999999999</v>
      </c>
      <c r="EC29" s="129">
        <f t="shared" si="63"/>
        <v>0</v>
      </c>
      <c r="ED29" s="130">
        <f t="shared" si="64"/>
        <v>0</v>
      </c>
      <c r="EE29" s="127">
        <v>0</v>
      </c>
      <c r="EF29" s="128">
        <v>0</v>
      </c>
      <c r="EG29" s="126" t="str">
        <f t="shared" si="15"/>
        <v>N/A</v>
      </c>
      <c r="EH29" s="127">
        <v>0</v>
      </c>
      <c r="EI29" s="128">
        <v>0</v>
      </c>
      <c r="EJ29" s="126" t="str">
        <f t="shared" si="65"/>
        <v>N/A</v>
      </c>
      <c r="EK29" s="129" t="e">
        <f t="shared" si="66"/>
        <v>#VALUE!</v>
      </c>
      <c r="EL29" s="130" t="e">
        <f t="shared" si="67"/>
        <v>#VALUE!</v>
      </c>
      <c r="EM29" s="127">
        <v>0</v>
      </c>
      <c r="EN29" s="128">
        <v>0</v>
      </c>
      <c r="EO29" s="126" t="str">
        <f t="shared" si="16"/>
        <v>N/A</v>
      </c>
      <c r="EP29" s="147">
        <v>0</v>
      </c>
      <c r="EQ29" s="148">
        <v>0</v>
      </c>
      <c r="ER29" s="126" t="str">
        <f t="shared" si="68"/>
        <v>N/A</v>
      </c>
      <c r="ES29" s="129" t="e">
        <f t="shared" si="69"/>
        <v>#VALUE!</v>
      </c>
      <c r="ET29" s="130" t="e">
        <f t="shared" si="70"/>
        <v>#VALUE!</v>
      </c>
      <c r="EU29" s="311"/>
      <c r="EV29" s="135" t="s">
        <v>471</v>
      </c>
      <c r="EW29" s="126">
        <v>57424.463890499188</v>
      </c>
      <c r="EX29" s="126">
        <v>57424.463890499188</v>
      </c>
      <c r="EY29" s="129" t="e">
        <f t="shared" si="71"/>
        <v>#VALUE!</v>
      </c>
      <c r="EZ29" s="130" t="e">
        <f t="shared" si="17"/>
        <v>#VALUE!</v>
      </c>
      <c r="FA29" s="377" t="str">
        <f>$EO11</f>
        <v>N/A</v>
      </c>
      <c r="FB29" s="377">
        <f>$EO12</f>
        <v>25561</v>
      </c>
    </row>
    <row r="30" spans="1:158">
      <c r="A30" s="132" t="s">
        <v>472</v>
      </c>
      <c r="B30" s="124">
        <v>1</v>
      </c>
      <c r="C30" s="125">
        <v>25909.65</v>
      </c>
      <c r="D30" s="126">
        <f t="shared" si="0"/>
        <v>25909.65</v>
      </c>
      <c r="E30" s="127">
        <v>1</v>
      </c>
      <c r="F30" s="128">
        <v>25909.65</v>
      </c>
      <c r="G30" s="126">
        <f t="shared" si="18"/>
        <v>25909.65</v>
      </c>
      <c r="H30" s="129">
        <f t="shared" si="19"/>
        <v>0</v>
      </c>
      <c r="I30" s="130">
        <f t="shared" si="20"/>
        <v>0</v>
      </c>
      <c r="J30" s="127">
        <v>1</v>
      </c>
      <c r="K30" s="128">
        <v>94000</v>
      </c>
      <c r="L30" s="131">
        <f t="shared" si="1"/>
        <v>94000</v>
      </c>
      <c r="M30" s="127">
        <v>1</v>
      </c>
      <c r="N30" s="128">
        <v>94001</v>
      </c>
      <c r="O30" s="126">
        <f t="shared" si="21"/>
        <v>94001</v>
      </c>
      <c r="P30" s="129">
        <f t="shared" si="22"/>
        <v>1</v>
      </c>
      <c r="Q30" s="130">
        <f t="shared" si="23"/>
        <v>1.0638297872340426E-5</v>
      </c>
      <c r="R30" s="127">
        <v>3</v>
      </c>
      <c r="S30" s="128">
        <v>198200</v>
      </c>
      <c r="T30" s="126">
        <f t="shared" si="2"/>
        <v>66066.666666666672</v>
      </c>
      <c r="U30" s="127">
        <v>3</v>
      </c>
      <c r="V30" s="128">
        <v>207500</v>
      </c>
      <c r="W30" s="126">
        <f t="shared" si="24"/>
        <v>69166.666666666672</v>
      </c>
      <c r="X30" s="129">
        <f t="shared" si="25"/>
        <v>3100</v>
      </c>
      <c r="Y30" s="130">
        <f t="shared" si="26"/>
        <v>4.6922300706357209E-2</v>
      </c>
      <c r="Z30" s="132" t="s">
        <v>472</v>
      </c>
      <c r="AA30" s="127">
        <v>0</v>
      </c>
      <c r="AB30" s="128">
        <v>0</v>
      </c>
      <c r="AC30" s="126" t="str">
        <f t="shared" si="3"/>
        <v>N/A</v>
      </c>
      <c r="AD30" s="127">
        <v>0</v>
      </c>
      <c r="AE30" s="128">
        <v>0</v>
      </c>
      <c r="AF30" s="126" t="str">
        <f t="shared" si="27"/>
        <v>N/A</v>
      </c>
      <c r="AG30" s="129" t="e">
        <f t="shared" si="28"/>
        <v>#VALUE!</v>
      </c>
      <c r="AH30" s="130" t="e">
        <f t="shared" si="29"/>
        <v>#VALUE!</v>
      </c>
      <c r="AI30" s="127">
        <v>4</v>
      </c>
      <c r="AJ30" s="128">
        <v>169960</v>
      </c>
      <c r="AK30" s="126">
        <f t="shared" si="30"/>
        <v>42490</v>
      </c>
      <c r="AL30" s="127">
        <v>4</v>
      </c>
      <c r="AM30" s="128">
        <v>170561</v>
      </c>
      <c r="AN30" s="126">
        <f t="shared" si="31"/>
        <v>42640.25</v>
      </c>
      <c r="AO30" s="129">
        <f t="shared" si="32"/>
        <v>150.25</v>
      </c>
      <c r="AP30" s="130">
        <f t="shared" si="33"/>
        <v>3.5361261473287834E-3</v>
      </c>
      <c r="AQ30" s="127">
        <v>0</v>
      </c>
      <c r="AR30" s="128">
        <v>0</v>
      </c>
      <c r="AS30" s="126" t="str">
        <f t="shared" si="4"/>
        <v>N/A</v>
      </c>
      <c r="AT30" s="127">
        <v>0</v>
      </c>
      <c r="AU30" s="128">
        <v>0</v>
      </c>
      <c r="AV30" s="126" t="str">
        <f t="shared" si="34"/>
        <v>N/A</v>
      </c>
      <c r="AW30" s="129" t="e">
        <f t="shared" si="35"/>
        <v>#VALUE!</v>
      </c>
      <c r="AX30" s="130" t="e">
        <f t="shared" si="36"/>
        <v>#VALUE!</v>
      </c>
      <c r="AY30" s="132" t="s">
        <v>472</v>
      </c>
      <c r="AZ30" s="127">
        <v>3</v>
      </c>
      <c r="BA30" s="128">
        <v>105974</v>
      </c>
      <c r="BB30" s="126">
        <f t="shared" si="5"/>
        <v>35324.666666666664</v>
      </c>
      <c r="BC30" s="127">
        <v>3</v>
      </c>
      <c r="BD30" s="128">
        <v>107324.48</v>
      </c>
      <c r="BE30" s="126">
        <f t="shared" si="37"/>
        <v>35774.826666666668</v>
      </c>
      <c r="BF30" s="129">
        <f t="shared" si="38"/>
        <v>450.16000000000349</v>
      </c>
      <c r="BG30" s="130">
        <f t="shared" si="39"/>
        <v>1.2743503123407728E-2</v>
      </c>
      <c r="BH30" s="127">
        <v>1</v>
      </c>
      <c r="BI30" s="128">
        <v>20160</v>
      </c>
      <c r="BJ30" s="126">
        <f t="shared" si="6"/>
        <v>20160</v>
      </c>
      <c r="BK30" s="127">
        <v>1</v>
      </c>
      <c r="BL30" s="128">
        <v>20360</v>
      </c>
      <c r="BM30" s="126">
        <f t="shared" si="40"/>
        <v>20360</v>
      </c>
      <c r="BN30" s="129">
        <f t="shared" si="41"/>
        <v>200</v>
      </c>
      <c r="BO30" s="130">
        <f t="shared" si="42"/>
        <v>9.9206349206349201E-3</v>
      </c>
      <c r="BP30" s="127">
        <v>1</v>
      </c>
      <c r="BQ30" s="128">
        <v>69966.87</v>
      </c>
      <c r="BR30" s="126">
        <f t="shared" si="7"/>
        <v>69966.87</v>
      </c>
      <c r="BS30" s="127">
        <v>1</v>
      </c>
      <c r="BT30" s="128">
        <v>69967.87</v>
      </c>
      <c r="BU30" s="126">
        <f t="shared" si="43"/>
        <v>69967.87</v>
      </c>
      <c r="BV30" s="129">
        <f t="shared" si="72"/>
        <v>1</v>
      </c>
      <c r="BW30" s="130">
        <f t="shared" si="44"/>
        <v>1.4292478711710271E-5</v>
      </c>
      <c r="BX30" s="132" t="s">
        <v>472</v>
      </c>
      <c r="BY30" s="127">
        <v>0</v>
      </c>
      <c r="BZ30" s="128">
        <v>0</v>
      </c>
      <c r="CA30" s="126" t="str">
        <f t="shared" si="8"/>
        <v>N/A</v>
      </c>
      <c r="CB30" s="127">
        <v>0</v>
      </c>
      <c r="CC30" s="128">
        <v>0</v>
      </c>
      <c r="CD30" s="126" t="str">
        <f t="shared" si="45"/>
        <v>N/A</v>
      </c>
      <c r="CE30" s="129" t="e">
        <f t="shared" si="73"/>
        <v>#VALUE!</v>
      </c>
      <c r="CF30" s="130" t="e">
        <f t="shared" si="46"/>
        <v>#VALUE!</v>
      </c>
      <c r="CG30" s="127">
        <v>1</v>
      </c>
      <c r="CH30" s="128">
        <v>37500</v>
      </c>
      <c r="CI30" s="126">
        <f t="shared" si="9"/>
        <v>37500</v>
      </c>
      <c r="CJ30" s="127">
        <v>1</v>
      </c>
      <c r="CK30" s="128">
        <v>38000</v>
      </c>
      <c r="CL30" s="126">
        <f t="shared" si="47"/>
        <v>38000</v>
      </c>
      <c r="CM30" s="129">
        <f t="shared" si="48"/>
        <v>500</v>
      </c>
      <c r="CN30" s="130">
        <f t="shared" si="49"/>
        <v>1.3333333333333334E-2</v>
      </c>
      <c r="CO30" s="127">
        <v>0</v>
      </c>
      <c r="CP30" s="128">
        <v>0</v>
      </c>
      <c r="CQ30" s="126" t="str">
        <f t="shared" si="10"/>
        <v>N/A</v>
      </c>
      <c r="CR30" s="127">
        <v>0</v>
      </c>
      <c r="CS30" s="128">
        <v>0</v>
      </c>
      <c r="CT30" s="126" t="str">
        <f t="shared" si="50"/>
        <v>N/A</v>
      </c>
      <c r="CU30" s="129" t="e">
        <f t="shared" si="51"/>
        <v>#VALUE!</v>
      </c>
      <c r="CV30" s="130" t="e">
        <f t="shared" si="52"/>
        <v>#VALUE!</v>
      </c>
      <c r="CW30" s="132" t="s">
        <v>472</v>
      </c>
      <c r="CX30" s="127">
        <v>0</v>
      </c>
      <c r="CY30" s="128">
        <v>0</v>
      </c>
      <c r="CZ30" s="126" t="str">
        <f t="shared" si="11"/>
        <v>N/A</v>
      </c>
      <c r="DA30" s="127">
        <v>0</v>
      </c>
      <c r="DB30" s="128">
        <v>0</v>
      </c>
      <c r="DC30" s="126" t="str">
        <f t="shared" si="53"/>
        <v>N/A</v>
      </c>
      <c r="DD30" s="129" t="e">
        <f t="shared" si="54"/>
        <v>#VALUE!</v>
      </c>
      <c r="DE30" s="130" t="e">
        <f t="shared" si="55"/>
        <v>#VALUE!</v>
      </c>
      <c r="DF30" s="127">
        <v>1</v>
      </c>
      <c r="DG30" s="128">
        <v>60400</v>
      </c>
      <c r="DH30" s="126">
        <f t="shared" si="12"/>
        <v>60400</v>
      </c>
      <c r="DI30" s="127">
        <v>1</v>
      </c>
      <c r="DJ30" s="128">
        <v>60800</v>
      </c>
      <c r="DK30" s="126">
        <f t="shared" si="56"/>
        <v>60800</v>
      </c>
      <c r="DL30" s="129">
        <f t="shared" si="57"/>
        <v>400</v>
      </c>
      <c r="DM30" s="130">
        <f t="shared" si="58"/>
        <v>6.6225165562913907E-3</v>
      </c>
      <c r="DN30" s="127">
        <v>0</v>
      </c>
      <c r="DO30" s="128">
        <v>0</v>
      </c>
      <c r="DP30" s="126" t="str">
        <f t="shared" si="13"/>
        <v>N/A</v>
      </c>
      <c r="DQ30" s="127">
        <v>0</v>
      </c>
      <c r="DR30" s="128">
        <v>0</v>
      </c>
      <c r="DS30" s="126" t="str">
        <f t="shared" si="59"/>
        <v>N/A</v>
      </c>
      <c r="DT30" s="306" t="e">
        <f t="shared" si="60"/>
        <v>#VALUE!</v>
      </c>
      <c r="DU30" s="130" t="e">
        <f t="shared" si="61"/>
        <v>#VALUE!</v>
      </c>
      <c r="DV30" s="132" t="s">
        <v>472</v>
      </c>
      <c r="DW30" s="127">
        <v>1</v>
      </c>
      <c r="DX30" s="128">
        <v>28222</v>
      </c>
      <c r="DY30" s="126">
        <f t="shared" si="14"/>
        <v>28222</v>
      </c>
      <c r="DZ30" s="127">
        <v>1</v>
      </c>
      <c r="EA30" s="128">
        <v>28617</v>
      </c>
      <c r="EB30" s="126">
        <f t="shared" si="62"/>
        <v>28617</v>
      </c>
      <c r="EC30" s="129">
        <f t="shared" si="63"/>
        <v>395</v>
      </c>
      <c r="ED30" s="130">
        <f t="shared" si="64"/>
        <v>1.3996173198214159E-2</v>
      </c>
      <c r="EE30" s="127">
        <v>0</v>
      </c>
      <c r="EF30" s="128">
        <v>0</v>
      </c>
      <c r="EG30" s="126" t="str">
        <f t="shared" si="15"/>
        <v>N/A</v>
      </c>
      <c r="EH30" s="127">
        <v>0</v>
      </c>
      <c r="EI30" s="128">
        <v>0</v>
      </c>
      <c r="EJ30" s="126" t="str">
        <f t="shared" si="65"/>
        <v>N/A</v>
      </c>
      <c r="EK30" s="129" t="e">
        <f t="shared" si="66"/>
        <v>#VALUE!</v>
      </c>
      <c r="EL30" s="130" t="e">
        <f t="shared" si="67"/>
        <v>#VALUE!</v>
      </c>
      <c r="EM30" s="127">
        <v>0</v>
      </c>
      <c r="EN30" s="128">
        <v>0</v>
      </c>
      <c r="EO30" s="126" t="str">
        <f t="shared" si="16"/>
        <v>N/A</v>
      </c>
      <c r="EP30" s="147">
        <v>0</v>
      </c>
      <c r="EQ30" s="148">
        <v>0</v>
      </c>
      <c r="ER30" s="126" t="str">
        <f t="shared" si="68"/>
        <v>N/A</v>
      </c>
      <c r="ES30" s="129" t="e">
        <f t="shared" si="69"/>
        <v>#VALUE!</v>
      </c>
      <c r="ET30" s="130" t="e">
        <f t="shared" si="70"/>
        <v>#VALUE!</v>
      </c>
      <c r="EU30" s="312"/>
      <c r="EV30" s="132" t="s">
        <v>472</v>
      </c>
      <c r="EW30" s="126">
        <v>48003.98533333333</v>
      </c>
      <c r="EX30" s="126">
        <v>48523.726333333332</v>
      </c>
      <c r="EY30" s="129" t="e">
        <f t="shared" si="71"/>
        <v>#VALUE!</v>
      </c>
      <c r="EZ30" s="130" t="e">
        <f t="shared" si="17"/>
        <v>#VALUE!</v>
      </c>
      <c r="FA30" s="393">
        <f>AVERAGE(FA12:FA28)</f>
        <v>46196.631004320836</v>
      </c>
      <c r="FB30" s="393">
        <f>AVERAGE(FB12:FB29)</f>
        <v>46819.689338065131</v>
      </c>
    </row>
    <row r="31" spans="1:158">
      <c r="A31" s="132" t="s">
        <v>473</v>
      </c>
      <c r="B31" s="124">
        <v>1</v>
      </c>
      <c r="C31" s="125">
        <v>28030</v>
      </c>
      <c r="D31" s="126">
        <f t="shared" si="0"/>
        <v>28030</v>
      </c>
      <c r="E31" s="127">
        <v>1</v>
      </c>
      <c r="F31" s="128">
        <v>28230</v>
      </c>
      <c r="G31" s="126">
        <f t="shared" si="18"/>
        <v>28230</v>
      </c>
      <c r="H31" s="129">
        <f t="shared" si="19"/>
        <v>200</v>
      </c>
      <c r="I31" s="130">
        <f t="shared" si="20"/>
        <v>7.1352122725651087E-3</v>
      </c>
      <c r="J31" s="127">
        <v>0.7</v>
      </c>
      <c r="K31" s="128">
        <v>63000</v>
      </c>
      <c r="L31" s="131">
        <f t="shared" si="1"/>
        <v>90000</v>
      </c>
      <c r="M31" s="127">
        <v>0.7</v>
      </c>
      <c r="N31" s="128">
        <v>63000</v>
      </c>
      <c r="O31" s="126">
        <f t="shared" si="21"/>
        <v>90000</v>
      </c>
      <c r="P31" s="129">
        <f t="shared" si="22"/>
        <v>0</v>
      </c>
      <c r="Q31" s="130">
        <f t="shared" si="23"/>
        <v>0</v>
      </c>
      <c r="R31" s="127">
        <v>1</v>
      </c>
      <c r="S31" s="128">
        <v>41517</v>
      </c>
      <c r="T31" s="126">
        <f t="shared" si="2"/>
        <v>41517</v>
      </c>
      <c r="U31" s="127">
        <v>1</v>
      </c>
      <c r="V31" s="128">
        <v>42600</v>
      </c>
      <c r="W31" s="126">
        <f t="shared" si="24"/>
        <v>42600</v>
      </c>
      <c r="X31" s="129">
        <f t="shared" si="25"/>
        <v>1083</v>
      </c>
      <c r="Y31" s="130">
        <f t="shared" si="26"/>
        <v>2.608569983380302E-2</v>
      </c>
      <c r="Z31" s="132" t="s">
        <v>473</v>
      </c>
      <c r="AA31" s="127">
        <v>0</v>
      </c>
      <c r="AB31" s="128">
        <v>0</v>
      </c>
      <c r="AC31" s="126" t="str">
        <f t="shared" si="3"/>
        <v>N/A</v>
      </c>
      <c r="AD31" s="127">
        <v>0</v>
      </c>
      <c r="AE31" s="128">
        <v>0</v>
      </c>
      <c r="AF31" s="126" t="str">
        <f t="shared" si="27"/>
        <v>N/A</v>
      </c>
      <c r="AG31" s="129" t="e">
        <f t="shared" si="28"/>
        <v>#VALUE!</v>
      </c>
      <c r="AH31" s="130" t="e">
        <f t="shared" si="29"/>
        <v>#VALUE!</v>
      </c>
      <c r="AI31" s="127">
        <v>0</v>
      </c>
      <c r="AJ31" s="128">
        <v>0</v>
      </c>
      <c r="AK31" s="126" t="str">
        <f t="shared" si="30"/>
        <v>N/A</v>
      </c>
      <c r="AL31" s="127">
        <v>0</v>
      </c>
      <c r="AM31" s="128">
        <v>0</v>
      </c>
      <c r="AN31" s="126" t="str">
        <f t="shared" si="31"/>
        <v>N/A</v>
      </c>
      <c r="AO31" s="129" t="e">
        <f t="shared" si="32"/>
        <v>#VALUE!</v>
      </c>
      <c r="AP31" s="130" t="e">
        <f t="shared" si="33"/>
        <v>#VALUE!</v>
      </c>
      <c r="AQ31" s="127">
        <v>0</v>
      </c>
      <c r="AR31" s="128">
        <v>0</v>
      </c>
      <c r="AS31" s="126" t="str">
        <f t="shared" si="4"/>
        <v>N/A</v>
      </c>
      <c r="AT31" s="127">
        <v>0</v>
      </c>
      <c r="AU31" s="128">
        <v>0</v>
      </c>
      <c r="AV31" s="126" t="str">
        <f t="shared" si="34"/>
        <v>N/A</v>
      </c>
      <c r="AW31" s="129" t="e">
        <f t="shared" si="35"/>
        <v>#VALUE!</v>
      </c>
      <c r="AX31" s="130" t="e">
        <f t="shared" si="36"/>
        <v>#VALUE!</v>
      </c>
      <c r="AY31" s="132" t="s">
        <v>473</v>
      </c>
      <c r="AZ31" s="127">
        <v>1</v>
      </c>
      <c r="BA31" s="128">
        <v>35700</v>
      </c>
      <c r="BB31" s="126">
        <f t="shared" si="5"/>
        <v>35700</v>
      </c>
      <c r="BC31" s="127">
        <v>1</v>
      </c>
      <c r="BD31" s="128">
        <v>35900</v>
      </c>
      <c r="BE31" s="126">
        <f t="shared" si="37"/>
        <v>35900</v>
      </c>
      <c r="BF31" s="129">
        <f t="shared" si="38"/>
        <v>200</v>
      </c>
      <c r="BG31" s="130">
        <f t="shared" si="39"/>
        <v>5.6022408963585435E-3</v>
      </c>
      <c r="BH31" s="127">
        <v>0</v>
      </c>
      <c r="BI31" s="128">
        <v>0</v>
      </c>
      <c r="BJ31" s="126" t="str">
        <f t="shared" si="6"/>
        <v>N/A</v>
      </c>
      <c r="BK31" s="127">
        <v>0</v>
      </c>
      <c r="BL31" s="128">
        <v>0</v>
      </c>
      <c r="BM31" s="126" t="str">
        <f t="shared" si="40"/>
        <v>N/A</v>
      </c>
      <c r="BN31" s="129" t="e">
        <f t="shared" si="41"/>
        <v>#VALUE!</v>
      </c>
      <c r="BO31" s="130" t="e">
        <f t="shared" si="42"/>
        <v>#VALUE!</v>
      </c>
      <c r="BP31" s="127">
        <v>0</v>
      </c>
      <c r="BQ31" s="128">
        <v>0</v>
      </c>
      <c r="BR31" s="126" t="str">
        <f t="shared" si="7"/>
        <v>N/A</v>
      </c>
      <c r="BS31" s="127">
        <v>0</v>
      </c>
      <c r="BT31" s="128">
        <v>0</v>
      </c>
      <c r="BU31" s="126" t="str">
        <f t="shared" si="43"/>
        <v>N/A</v>
      </c>
      <c r="BV31" s="129" t="e">
        <f t="shared" si="72"/>
        <v>#VALUE!</v>
      </c>
      <c r="BW31" s="130" t="e">
        <f t="shared" si="44"/>
        <v>#VALUE!</v>
      </c>
      <c r="BX31" s="132" t="s">
        <v>473</v>
      </c>
      <c r="BY31" s="127">
        <v>0</v>
      </c>
      <c r="BZ31" s="128">
        <v>0</v>
      </c>
      <c r="CA31" s="126" t="str">
        <f t="shared" si="8"/>
        <v>N/A</v>
      </c>
      <c r="CB31" s="127">
        <v>0</v>
      </c>
      <c r="CC31" s="128">
        <v>0</v>
      </c>
      <c r="CD31" s="126" t="str">
        <f t="shared" si="45"/>
        <v>N/A</v>
      </c>
      <c r="CE31" s="129" t="e">
        <f t="shared" si="73"/>
        <v>#VALUE!</v>
      </c>
      <c r="CF31" s="130" t="e">
        <f t="shared" si="46"/>
        <v>#VALUE!</v>
      </c>
      <c r="CG31" s="127">
        <v>0</v>
      </c>
      <c r="CH31" s="128">
        <v>0</v>
      </c>
      <c r="CI31" s="126" t="str">
        <f t="shared" si="9"/>
        <v>N/A</v>
      </c>
      <c r="CJ31" s="127">
        <v>0</v>
      </c>
      <c r="CK31" s="128">
        <v>0</v>
      </c>
      <c r="CL31" s="126" t="str">
        <f t="shared" si="47"/>
        <v>N/A</v>
      </c>
      <c r="CM31" s="129" t="e">
        <f t="shared" si="48"/>
        <v>#VALUE!</v>
      </c>
      <c r="CN31" s="130" t="e">
        <f t="shared" si="49"/>
        <v>#VALUE!</v>
      </c>
      <c r="CO31" s="127">
        <v>1</v>
      </c>
      <c r="CP31" s="128">
        <v>57500</v>
      </c>
      <c r="CQ31" s="126">
        <f t="shared" si="10"/>
        <v>57500</v>
      </c>
      <c r="CR31" s="127">
        <v>1</v>
      </c>
      <c r="CS31" s="128">
        <v>60000</v>
      </c>
      <c r="CT31" s="126">
        <f t="shared" si="50"/>
        <v>60000</v>
      </c>
      <c r="CU31" s="129">
        <f t="shared" si="51"/>
        <v>2500</v>
      </c>
      <c r="CV31" s="130">
        <f t="shared" si="52"/>
        <v>4.3478260869565216E-2</v>
      </c>
      <c r="CW31" s="132" t="s">
        <v>473</v>
      </c>
      <c r="CX31" s="127">
        <v>0</v>
      </c>
      <c r="CY31" s="128">
        <v>0</v>
      </c>
      <c r="CZ31" s="126" t="str">
        <f t="shared" si="11"/>
        <v>N/A</v>
      </c>
      <c r="DA31" s="127">
        <v>0</v>
      </c>
      <c r="DB31" s="128">
        <v>0</v>
      </c>
      <c r="DC31" s="126" t="str">
        <f t="shared" si="53"/>
        <v>N/A</v>
      </c>
      <c r="DD31" s="129" t="e">
        <f t="shared" si="54"/>
        <v>#VALUE!</v>
      </c>
      <c r="DE31" s="130" t="e">
        <f t="shared" si="55"/>
        <v>#VALUE!</v>
      </c>
      <c r="DF31" s="127">
        <v>0</v>
      </c>
      <c r="DG31" s="128">
        <v>0</v>
      </c>
      <c r="DH31" s="126" t="str">
        <f t="shared" si="12"/>
        <v>N/A</v>
      </c>
      <c r="DI31" s="127">
        <v>0</v>
      </c>
      <c r="DJ31" s="128">
        <v>0</v>
      </c>
      <c r="DK31" s="126" t="str">
        <f t="shared" si="56"/>
        <v>N/A</v>
      </c>
      <c r="DL31" s="129" t="e">
        <f t="shared" si="57"/>
        <v>#VALUE!</v>
      </c>
      <c r="DM31" s="130" t="e">
        <f t="shared" si="58"/>
        <v>#VALUE!</v>
      </c>
      <c r="DN31" s="127">
        <v>0</v>
      </c>
      <c r="DO31" s="128">
        <v>0</v>
      </c>
      <c r="DP31" s="126" t="str">
        <f t="shared" si="13"/>
        <v>N/A</v>
      </c>
      <c r="DQ31" s="127">
        <v>0</v>
      </c>
      <c r="DR31" s="128">
        <v>0</v>
      </c>
      <c r="DS31" s="126" t="str">
        <f t="shared" si="59"/>
        <v>N/A</v>
      </c>
      <c r="DT31" s="306" t="e">
        <f t="shared" si="60"/>
        <v>#VALUE!</v>
      </c>
      <c r="DU31" s="130" t="e">
        <f t="shared" si="61"/>
        <v>#VALUE!</v>
      </c>
      <c r="DV31" s="132" t="s">
        <v>473</v>
      </c>
      <c r="DW31" s="127">
        <v>0</v>
      </c>
      <c r="DX31" s="128">
        <v>0</v>
      </c>
      <c r="DY31" s="126" t="str">
        <f t="shared" si="14"/>
        <v>N/A</v>
      </c>
      <c r="DZ31" s="127">
        <v>0</v>
      </c>
      <c r="EA31" s="128">
        <v>0</v>
      </c>
      <c r="EB31" s="126" t="str">
        <f t="shared" si="62"/>
        <v>N/A</v>
      </c>
      <c r="EC31" s="129" t="e">
        <f t="shared" si="63"/>
        <v>#VALUE!</v>
      </c>
      <c r="ED31" s="130" t="e">
        <f t="shared" si="64"/>
        <v>#VALUE!</v>
      </c>
      <c r="EE31" s="127">
        <v>0</v>
      </c>
      <c r="EF31" s="128">
        <v>0</v>
      </c>
      <c r="EG31" s="126" t="str">
        <f t="shared" si="15"/>
        <v>N/A</v>
      </c>
      <c r="EH31" s="127">
        <v>0</v>
      </c>
      <c r="EI31" s="128">
        <v>0</v>
      </c>
      <c r="EJ31" s="126" t="str">
        <f t="shared" si="65"/>
        <v>N/A</v>
      </c>
      <c r="EK31" s="129" t="e">
        <f t="shared" si="66"/>
        <v>#VALUE!</v>
      </c>
      <c r="EL31" s="130" t="e">
        <f t="shared" si="67"/>
        <v>#VALUE!</v>
      </c>
      <c r="EM31" s="127">
        <v>0</v>
      </c>
      <c r="EN31" s="128">
        <v>0</v>
      </c>
      <c r="EO31" s="126" t="str">
        <f t="shared" si="16"/>
        <v>N/A</v>
      </c>
      <c r="EP31" s="147">
        <v>0</v>
      </c>
      <c r="EQ31" s="148">
        <v>0</v>
      </c>
      <c r="ER31" s="126" t="str">
        <f t="shared" si="68"/>
        <v>N/A</v>
      </c>
      <c r="ES31" s="129" t="e">
        <f t="shared" si="69"/>
        <v>#VALUE!</v>
      </c>
      <c r="ET31" s="130" t="e">
        <f t="shared" si="70"/>
        <v>#VALUE!</v>
      </c>
      <c r="EU31" s="312"/>
      <c r="EV31" s="132" t="s">
        <v>473</v>
      </c>
      <c r="EW31" s="126">
        <v>50549.4</v>
      </c>
      <c r="EX31" s="126">
        <v>51346</v>
      </c>
      <c r="EY31" s="129" t="e">
        <f t="shared" si="71"/>
        <v>#VALUE!</v>
      </c>
      <c r="EZ31" s="130" t="e">
        <f t="shared" si="17"/>
        <v>#VALUE!</v>
      </c>
    </row>
    <row r="32" spans="1:158">
      <c r="A32" s="137" t="s">
        <v>474</v>
      </c>
      <c r="B32" s="138">
        <f>SUBTOTAL(9,B12:B31)</f>
        <v>1813.4830000000002</v>
      </c>
      <c r="C32" s="139">
        <f>SUBTOTAL(9,C12:C31)</f>
        <v>30442403.149999999</v>
      </c>
      <c r="D32" s="140">
        <f t="shared" si="0"/>
        <v>16786.704452150912</v>
      </c>
      <c r="E32" s="138">
        <f>SUBTOTAL(9,E12:E31)</f>
        <v>1813.4830000000002</v>
      </c>
      <c r="F32" s="141">
        <f>SUBTOTAL(9,F12:F31)</f>
        <v>30463123.210000001</v>
      </c>
      <c r="G32" s="140">
        <f t="shared" si="18"/>
        <v>16798.130012798574</v>
      </c>
      <c r="H32" s="142">
        <f t="shared" si="19"/>
        <v>11.425560647661769</v>
      </c>
      <c r="I32" s="143">
        <f t="shared" si="20"/>
        <v>6.8063154863001057E-4</v>
      </c>
      <c r="J32" s="138">
        <f>SUBTOTAL(9,J12:J31)</f>
        <v>284.55</v>
      </c>
      <c r="K32" s="139">
        <f>SUBTOTAL(9,K12:K31)</f>
        <v>19694506.09</v>
      </c>
      <c r="L32" s="140">
        <f t="shared" si="1"/>
        <v>69212.813530135303</v>
      </c>
      <c r="M32" s="138">
        <f>SUBTOTAL(9,M12:M31)</f>
        <v>284.55</v>
      </c>
      <c r="N32" s="141">
        <f>SUBTOTAL(9,N12:N31)</f>
        <v>19728600.59</v>
      </c>
      <c r="O32" s="140">
        <f t="shared" si="21"/>
        <v>69332.632542611143</v>
      </c>
      <c r="P32" s="142">
        <f t="shared" si="22"/>
        <v>119.81901247584028</v>
      </c>
      <c r="Q32" s="143">
        <f t="shared" si="23"/>
        <v>1.7311680650530267E-3</v>
      </c>
      <c r="R32" s="138">
        <f>SUBTOTAL(9,R12:R31)</f>
        <v>217.24999999999997</v>
      </c>
      <c r="S32" s="139">
        <f>SUBTOTAL(9,S12:S31)</f>
        <v>12540772.939999999</v>
      </c>
      <c r="T32" s="140">
        <f t="shared" si="2"/>
        <v>57725.07682393556</v>
      </c>
      <c r="U32" s="138">
        <f>SUBTOTAL(9,U12:U31)</f>
        <v>217.24999999999997</v>
      </c>
      <c r="V32" s="141">
        <f>SUBTOTAL(9,V12:V31)</f>
        <v>12562089.34</v>
      </c>
      <c r="W32" s="140">
        <f t="shared" si="24"/>
        <v>57823.196041426934</v>
      </c>
      <c r="X32" s="142">
        <f t="shared" si="25"/>
        <v>98.119217491374002</v>
      </c>
      <c r="Y32" s="143">
        <f t="shared" si="26"/>
        <v>1.6997676380863492E-3</v>
      </c>
      <c r="Z32" s="137" t="s">
        <v>474</v>
      </c>
      <c r="AA32" s="138">
        <f>SUBTOTAL(9,AA12:AA31)</f>
        <v>101.32</v>
      </c>
      <c r="AB32" s="139">
        <f>SUBTOTAL(9,AB12:AB31)</f>
        <v>4782594.6399999997</v>
      </c>
      <c r="AC32" s="140">
        <f t="shared" si="3"/>
        <v>47202.868535333597</v>
      </c>
      <c r="AD32" s="138">
        <f>SUBTOTAL(9,AD12:AD31)</f>
        <v>101.32</v>
      </c>
      <c r="AE32" s="141">
        <f>SUBTOTAL(9,AE12:AE31)</f>
        <v>4783162.03</v>
      </c>
      <c r="AF32" s="140">
        <f t="shared" si="27"/>
        <v>47208.468515594162</v>
      </c>
      <c r="AG32" s="142">
        <f t="shared" si="28"/>
        <v>5.5999802605656441</v>
      </c>
      <c r="AH32" s="143">
        <f t="shared" si="29"/>
        <v>1.1863643957090853E-4</v>
      </c>
      <c r="AI32" s="138">
        <f>SUBTOTAL(9,AI12:AI31)</f>
        <v>352.48</v>
      </c>
      <c r="AJ32" s="139">
        <f>SUBTOTAL(9,AJ12:AJ31)</f>
        <v>17379033</v>
      </c>
      <c r="AK32" s="140">
        <f t="shared" si="30"/>
        <v>49305.01872446663</v>
      </c>
      <c r="AL32" s="138">
        <f>SUBTOTAL(9,AL12:AL31)</f>
        <v>352.48</v>
      </c>
      <c r="AM32" s="141">
        <f>SUBTOTAL(9,AM12:AM31)</f>
        <v>17387303</v>
      </c>
      <c r="AN32" s="140">
        <f t="shared" si="31"/>
        <v>49328.481048570131</v>
      </c>
      <c r="AO32" s="142">
        <f t="shared" si="32"/>
        <v>23.462324103500578</v>
      </c>
      <c r="AP32" s="143">
        <f t="shared" si="33"/>
        <v>4.7586076854804778E-4</v>
      </c>
      <c r="AQ32" s="138">
        <f>SUBTOTAL(9,AQ12:AQ31)</f>
        <v>126.7</v>
      </c>
      <c r="AR32" s="139">
        <f>SUBTOTAL(9,AR12:AR31)</f>
        <v>6020083</v>
      </c>
      <c r="AS32" s="140">
        <f t="shared" si="4"/>
        <v>47514.467245461718</v>
      </c>
      <c r="AT32" s="138">
        <f>SUBTOTAL(9,AT12:AT31)</f>
        <v>126.7</v>
      </c>
      <c r="AU32" s="141">
        <f>SUBTOTAL(9,AU12:AU31)</f>
        <v>6020451</v>
      </c>
      <c r="AV32" s="140">
        <f t="shared" si="34"/>
        <v>47517.371744277822</v>
      </c>
      <c r="AW32" s="142">
        <f t="shared" si="35"/>
        <v>2.9044988161040237</v>
      </c>
      <c r="AX32" s="143">
        <f t="shared" si="36"/>
        <v>6.1128725301690996E-5</v>
      </c>
      <c r="AY32" s="137" t="s">
        <v>474</v>
      </c>
      <c r="AZ32" s="138">
        <f>SUBTOTAL(9,AZ12:AZ31)</f>
        <v>740.18299999999988</v>
      </c>
      <c r="BA32" s="139">
        <f>SUBTOTAL(9,BA12:BA31)</f>
        <v>19578896.080000002</v>
      </c>
      <c r="BB32" s="140">
        <f t="shared" si="5"/>
        <v>26451.426309439699</v>
      </c>
      <c r="BC32" s="138">
        <f>SUBTOTAL(9,BC12:BC31)</f>
        <v>740.18299999999988</v>
      </c>
      <c r="BD32" s="141">
        <f>SUBTOTAL(9,BD12:BD31)</f>
        <v>19603546.52</v>
      </c>
      <c r="BE32" s="140">
        <f t="shared" si="37"/>
        <v>26484.729479061261</v>
      </c>
      <c r="BF32" s="142">
        <f t="shared" si="38"/>
        <v>33.30316962156212</v>
      </c>
      <c r="BG32" s="143">
        <f t="shared" si="39"/>
        <v>1.2590311475822855E-3</v>
      </c>
      <c r="BH32" s="138">
        <f>SUBTOTAL(9,BH12:BH31)</f>
        <v>274.23900000000003</v>
      </c>
      <c r="BI32" s="139">
        <f>SUBTOTAL(9,BI12:BI31)</f>
        <v>7497929.4099999992</v>
      </c>
      <c r="BJ32" s="140">
        <f t="shared" si="6"/>
        <v>27340.85746374512</v>
      </c>
      <c r="BK32" s="138">
        <f>SUBTOTAL(9,BK12:BK31)</f>
        <v>274.23900000000003</v>
      </c>
      <c r="BL32" s="141">
        <f>SUBTOTAL(9,BL12:BL31)</f>
        <v>7505672.4099999992</v>
      </c>
      <c r="BM32" s="140">
        <f t="shared" si="40"/>
        <v>27369.091959932754</v>
      </c>
      <c r="BN32" s="142">
        <f t="shared" si="41"/>
        <v>28.23449618763334</v>
      </c>
      <c r="BO32" s="143">
        <f t="shared" si="42"/>
        <v>1.0326851023261877E-3</v>
      </c>
      <c r="BP32" s="138">
        <f>SUBTOTAL(9,BP12:BP31)</f>
        <v>340.2</v>
      </c>
      <c r="BQ32" s="139">
        <f>SUBTOTAL(9,BQ12:BQ31)</f>
        <v>19138792.02</v>
      </c>
      <c r="BR32" s="140">
        <f t="shared" si="7"/>
        <v>56257.472134038799</v>
      </c>
      <c r="BS32" s="138">
        <f>SUBTOTAL(9,BS12:BS31)</f>
        <v>340.2</v>
      </c>
      <c r="BT32" s="141">
        <f>SUBTOTAL(9,BT12:BT31)</f>
        <v>19149661.120000001</v>
      </c>
      <c r="BU32" s="140">
        <f t="shared" si="43"/>
        <v>56289.421281599061</v>
      </c>
      <c r="BV32" s="142">
        <f t="shared" si="72"/>
        <v>31.949147560262645</v>
      </c>
      <c r="BW32" s="143">
        <f t="shared" si="44"/>
        <v>5.6790940560110393E-4</v>
      </c>
      <c r="BX32" s="137" t="s">
        <v>474</v>
      </c>
      <c r="BY32" s="138">
        <f>SUBTOTAL(9,BY12:BY31)</f>
        <v>25.22</v>
      </c>
      <c r="BZ32" s="139">
        <f>SUBTOTAL(9,BZ12:BZ31)</f>
        <v>426023.55</v>
      </c>
      <c r="CA32" s="140">
        <f t="shared" si="8"/>
        <v>16892.289849325931</v>
      </c>
      <c r="CB32" s="138">
        <f>SUBTOTAL(9,CB12:CB31)</f>
        <v>25.22</v>
      </c>
      <c r="CC32" s="141">
        <f>SUBTOTAL(9,CC12:CC31)</f>
        <v>426565.55</v>
      </c>
      <c r="CD32" s="140">
        <f t="shared" si="45"/>
        <v>16913.780729579699</v>
      </c>
      <c r="CE32" s="142">
        <f t="shared" si="73"/>
        <v>21.49088025376841</v>
      </c>
      <c r="CF32" s="143">
        <f t="shared" si="46"/>
        <v>1.2722301384513587E-3</v>
      </c>
      <c r="CG32" s="138">
        <f>SUBTOTAL(9,CG12:CG31)</f>
        <v>62.06</v>
      </c>
      <c r="CH32" s="139">
        <f>SUBTOTAL(9,CH12:CH31)</f>
        <v>2985872</v>
      </c>
      <c r="CI32" s="140">
        <f t="shared" si="9"/>
        <v>48112.665162745725</v>
      </c>
      <c r="CJ32" s="138">
        <f>SUBTOTAL(9,CJ12:CJ31)</f>
        <v>62.06</v>
      </c>
      <c r="CK32" s="141">
        <f>SUBTOTAL(9,CK12:CK31)</f>
        <v>2988432</v>
      </c>
      <c r="CL32" s="140">
        <f t="shared" si="47"/>
        <v>48153.915565581694</v>
      </c>
      <c r="CM32" s="142">
        <f t="shared" si="48"/>
        <v>41.250402835968998</v>
      </c>
      <c r="CN32" s="143">
        <f t="shared" si="49"/>
        <v>8.5737097906415157E-4</v>
      </c>
      <c r="CO32" s="138">
        <f>SUBTOTAL(9,CO12:CO31)</f>
        <v>13.8</v>
      </c>
      <c r="CP32" s="139">
        <f>SUBTOTAL(9,CP12:CP31)</f>
        <v>1561683.74</v>
      </c>
      <c r="CQ32" s="140">
        <f t="shared" si="10"/>
        <v>113165.48840579709</v>
      </c>
      <c r="CR32" s="138">
        <f>SUBTOTAL(9,CR12:CR31)</f>
        <v>13.8</v>
      </c>
      <c r="CS32" s="141">
        <f>SUBTOTAL(9,CS12:CS31)</f>
        <v>1565237.74</v>
      </c>
      <c r="CT32" s="140">
        <f t="shared" si="50"/>
        <v>113423.02463768116</v>
      </c>
      <c r="CU32" s="142">
        <f t="shared" si="51"/>
        <v>257.53623188406345</v>
      </c>
      <c r="CV32" s="143">
        <f t="shared" si="52"/>
        <v>2.2757488657723208E-3</v>
      </c>
      <c r="CW32" s="137" t="s">
        <v>474</v>
      </c>
      <c r="CX32" s="138">
        <f>SUBTOTAL(9,CX12:CX31)</f>
        <v>69.849999999999994</v>
      </c>
      <c r="CY32" s="139">
        <f>SUBTOTAL(9,CY12:CY31)</f>
        <v>4616526</v>
      </c>
      <c r="CZ32" s="140">
        <f t="shared" si="11"/>
        <v>66091.997136721548</v>
      </c>
      <c r="DA32" s="138">
        <f>SUBTOTAL(9,DA12:DA31)</f>
        <v>69.849999999999994</v>
      </c>
      <c r="DB32" s="141">
        <f>SUBTOTAL(9,DB12:DB31)</f>
        <v>4616738</v>
      </c>
      <c r="DC32" s="140">
        <f t="shared" si="53"/>
        <v>66095.032211882615</v>
      </c>
      <c r="DD32" s="142">
        <f t="shared" si="54"/>
        <v>3.0350751610676525</v>
      </c>
      <c r="DE32" s="143">
        <f t="shared" si="55"/>
        <v>4.5921976828588323E-5</v>
      </c>
      <c r="DF32" s="138">
        <f>SUBTOTAL(9,DF12:DF31)</f>
        <v>30.78</v>
      </c>
      <c r="DG32" s="139">
        <f>SUBTOTAL(9,DG12:DG31)</f>
        <v>2314296.92</v>
      </c>
      <c r="DH32" s="140">
        <f t="shared" si="12"/>
        <v>75188.333983105913</v>
      </c>
      <c r="DI32" s="138">
        <f>SUBTOTAL(9,DI12:DI31)</f>
        <v>30.78</v>
      </c>
      <c r="DJ32" s="141">
        <f>SUBTOTAL(9,DJ12:DJ31)</f>
        <v>2322648.92</v>
      </c>
      <c r="DK32" s="140">
        <f t="shared" si="56"/>
        <v>75459.679012345674</v>
      </c>
      <c r="DL32" s="142">
        <f t="shared" si="57"/>
        <v>271.34502923976106</v>
      </c>
      <c r="DM32" s="143">
        <f t="shared" si="58"/>
        <v>3.6088714148225396E-3</v>
      </c>
      <c r="DN32" s="138">
        <f>SUBTOTAL(9,DN12:DN31)</f>
        <v>111.15</v>
      </c>
      <c r="DO32" s="139">
        <f>SUBTOTAL(9,DO12:DO31)</f>
        <v>4228269.59</v>
      </c>
      <c r="DP32" s="140">
        <f t="shared" si="13"/>
        <v>38041.111920827709</v>
      </c>
      <c r="DQ32" s="138">
        <f>SUBTOTAL(9,DQ12:DQ31)</f>
        <v>111.15</v>
      </c>
      <c r="DR32" s="141">
        <f>SUBTOTAL(9,DR12:DR31)</f>
        <v>4234966.59</v>
      </c>
      <c r="DS32" s="140">
        <f t="shared" si="59"/>
        <v>38101.363832658564</v>
      </c>
      <c r="DT32" s="142">
        <f t="shared" si="60"/>
        <v>60.251911830855533</v>
      </c>
      <c r="DU32" s="143">
        <f t="shared" si="61"/>
        <v>1.5838630573221308E-3</v>
      </c>
      <c r="DV32" s="137" t="s">
        <v>474</v>
      </c>
      <c r="DW32" s="138">
        <f>SUBTOTAL(9,DW12:DW31)</f>
        <v>817.15</v>
      </c>
      <c r="DX32" s="139">
        <f>SUBTOTAL(9,DX12:DX31)</f>
        <v>24845130.039999999</v>
      </c>
      <c r="DY32" s="140">
        <f t="shared" si="14"/>
        <v>30404.61364498562</v>
      </c>
      <c r="DZ32" s="138">
        <f>SUBTOTAL(9,DZ12:DZ31)</f>
        <v>817.15</v>
      </c>
      <c r="EA32" s="141">
        <f>SUBTOTAL(9,EA12:EA31)</f>
        <v>24853398.399999999</v>
      </c>
      <c r="EB32" s="140">
        <f t="shared" si="62"/>
        <v>30414.732178914521</v>
      </c>
      <c r="EC32" s="142">
        <f t="shared" si="63"/>
        <v>10.118533928900433</v>
      </c>
      <c r="ED32" s="143">
        <f t="shared" si="64"/>
        <v>3.3279600415409976E-4</v>
      </c>
      <c r="EE32" s="138">
        <f>SUBTOTAL(9,EE12:EE31)</f>
        <v>558.28</v>
      </c>
      <c r="EF32" s="139">
        <f>SUBTOTAL(9,EF12:EF31)</f>
        <v>12423801</v>
      </c>
      <c r="EG32" s="140">
        <f t="shared" si="15"/>
        <v>22253.709608081968</v>
      </c>
      <c r="EH32" s="138">
        <f>SUBTOTAL(9,EH12:EH31)</f>
        <v>558.28</v>
      </c>
      <c r="EI32" s="141">
        <f>SUBTOTAL(9,EI12:EI31)</f>
        <v>12425149</v>
      </c>
      <c r="EJ32" s="140">
        <f t="shared" si="65"/>
        <v>22256.124167084618</v>
      </c>
      <c r="EK32" s="142">
        <f t="shared" si="66"/>
        <v>2.4145590026491845</v>
      </c>
      <c r="EL32" s="143">
        <f t="shared" si="67"/>
        <v>1.0850141595144566E-4</v>
      </c>
      <c r="EM32" s="138">
        <f>SUBTOTAL(9,EM12:EM31)</f>
        <v>2.3899999999999997</v>
      </c>
      <c r="EN32" s="139">
        <f>SUBTOTAL(9,EN12:EN31)</f>
        <v>71931</v>
      </c>
      <c r="EO32" s="140">
        <f t="shared" si="16"/>
        <v>30096.652719665275</v>
      </c>
      <c r="EP32" s="138">
        <f>SUBTOTAL(9,EP12:EP31)</f>
        <v>2.3899999999999997</v>
      </c>
      <c r="EQ32" s="141">
        <f>SUBTOTAL(9,EQ12:EQ31)</f>
        <v>72395</v>
      </c>
      <c r="ER32" s="140">
        <f t="shared" si="68"/>
        <v>30290.794979079503</v>
      </c>
      <c r="ES32" s="142">
        <f t="shared" si="69"/>
        <v>194.14225941422774</v>
      </c>
      <c r="ET32" s="143">
        <f t="shared" si="70"/>
        <v>6.4506262946435371E-3</v>
      </c>
      <c r="EU32" s="308"/>
      <c r="EV32" s="137" t="s">
        <v>474</v>
      </c>
      <c r="EW32" s="140">
        <f>AVERAGE(EW12:EW30)</f>
        <v>50143.531609955804</v>
      </c>
      <c r="EX32" s="140">
        <f>AVERAGE(EX12:EX30)</f>
        <v>51053.787964568961</v>
      </c>
      <c r="EY32" s="142" t="e">
        <f t="shared" si="71"/>
        <v>#VALUE!</v>
      </c>
      <c r="EZ32" s="143" t="e">
        <f t="shared" si="17"/>
        <v>#VALUE!</v>
      </c>
    </row>
    <row r="33" spans="1:156">
      <c r="A33" s="123" t="s">
        <v>475</v>
      </c>
      <c r="B33" s="124">
        <v>1</v>
      </c>
      <c r="C33" s="125">
        <v>35987</v>
      </c>
      <c r="D33" s="126">
        <f t="shared" si="0"/>
        <v>35987</v>
      </c>
      <c r="E33" s="127">
        <v>1</v>
      </c>
      <c r="F33" s="128">
        <v>36347</v>
      </c>
      <c r="G33" s="126">
        <f t="shared" si="18"/>
        <v>36347</v>
      </c>
      <c r="H33" s="129">
        <f t="shared" si="19"/>
        <v>360</v>
      </c>
      <c r="I33" s="130">
        <f t="shared" si="20"/>
        <v>1.0003612415594521E-2</v>
      </c>
      <c r="J33" s="127">
        <v>2</v>
      </c>
      <c r="K33" s="128">
        <v>233750</v>
      </c>
      <c r="L33" s="131">
        <f t="shared" si="1"/>
        <v>116875</v>
      </c>
      <c r="M33" s="127">
        <v>2</v>
      </c>
      <c r="N33" s="128">
        <v>236088</v>
      </c>
      <c r="O33" s="126">
        <f t="shared" si="21"/>
        <v>118044</v>
      </c>
      <c r="P33" s="129">
        <f t="shared" si="22"/>
        <v>1169</v>
      </c>
      <c r="Q33" s="130">
        <f t="shared" si="23"/>
        <v>1.0002139037433156E-2</v>
      </c>
      <c r="R33" s="127">
        <v>0.2</v>
      </c>
      <c r="S33" s="128">
        <v>13792</v>
      </c>
      <c r="T33" s="126">
        <f t="shared" si="2"/>
        <v>68960</v>
      </c>
      <c r="U33" s="127">
        <v>0.2</v>
      </c>
      <c r="V33" s="128">
        <v>13930</v>
      </c>
      <c r="W33" s="126">
        <f t="shared" si="24"/>
        <v>69650</v>
      </c>
      <c r="X33" s="129">
        <f t="shared" si="25"/>
        <v>690</v>
      </c>
      <c r="Y33" s="130">
        <f t="shared" si="26"/>
        <v>1.0005800464037123E-2</v>
      </c>
      <c r="Z33" s="123" t="s">
        <v>475</v>
      </c>
      <c r="AA33" s="127">
        <v>0</v>
      </c>
      <c r="AB33" s="128">
        <v>0</v>
      </c>
      <c r="AC33" s="126" t="str">
        <f t="shared" si="3"/>
        <v>N/A</v>
      </c>
      <c r="AD33" s="127">
        <v>0</v>
      </c>
      <c r="AE33" s="128">
        <v>0</v>
      </c>
      <c r="AF33" s="126" t="str">
        <f t="shared" si="27"/>
        <v>N/A</v>
      </c>
      <c r="AG33" s="129" t="e">
        <f t="shared" si="28"/>
        <v>#VALUE!</v>
      </c>
      <c r="AH33" s="130" t="e">
        <f t="shared" si="29"/>
        <v>#VALUE!</v>
      </c>
      <c r="AI33" s="127">
        <v>1</v>
      </c>
      <c r="AJ33" s="128">
        <v>56608</v>
      </c>
      <c r="AK33" s="126">
        <f t="shared" si="30"/>
        <v>56608</v>
      </c>
      <c r="AL33" s="127">
        <v>1</v>
      </c>
      <c r="AM33" s="128">
        <v>57175</v>
      </c>
      <c r="AN33" s="126">
        <f t="shared" si="31"/>
        <v>57175</v>
      </c>
      <c r="AO33" s="129">
        <f t="shared" si="32"/>
        <v>567</v>
      </c>
      <c r="AP33" s="130">
        <f t="shared" si="33"/>
        <v>1.0016252119841718E-2</v>
      </c>
      <c r="AQ33" s="127">
        <v>0</v>
      </c>
      <c r="AR33" s="128">
        <v>0</v>
      </c>
      <c r="AS33" s="126" t="str">
        <f t="shared" si="4"/>
        <v>N/A</v>
      </c>
      <c r="AT33" s="127">
        <v>0</v>
      </c>
      <c r="AU33" s="128">
        <v>0</v>
      </c>
      <c r="AV33" s="126" t="str">
        <f t="shared" si="34"/>
        <v>N/A</v>
      </c>
      <c r="AW33" s="129" t="e">
        <f t="shared" si="35"/>
        <v>#VALUE!</v>
      </c>
      <c r="AX33" s="130" t="e">
        <f t="shared" si="36"/>
        <v>#VALUE!</v>
      </c>
      <c r="AY33" s="123" t="s">
        <v>475</v>
      </c>
      <c r="AZ33" s="127">
        <v>1</v>
      </c>
      <c r="BA33" s="128">
        <v>44802</v>
      </c>
      <c r="BB33" s="126">
        <f t="shared" si="5"/>
        <v>44802</v>
      </c>
      <c r="BC33" s="127">
        <v>1</v>
      </c>
      <c r="BD33" s="128">
        <v>45251</v>
      </c>
      <c r="BE33" s="126">
        <f t="shared" si="37"/>
        <v>45251</v>
      </c>
      <c r="BF33" s="129">
        <f t="shared" si="38"/>
        <v>449</v>
      </c>
      <c r="BG33" s="130">
        <f t="shared" si="39"/>
        <v>1.0021874023481094E-2</v>
      </c>
      <c r="BH33" s="127">
        <v>0</v>
      </c>
      <c r="BI33" s="128">
        <v>0</v>
      </c>
      <c r="BJ33" s="126" t="str">
        <f t="shared" si="6"/>
        <v>N/A</v>
      </c>
      <c r="BK33" s="127">
        <v>0</v>
      </c>
      <c r="BL33" s="128">
        <v>0</v>
      </c>
      <c r="BM33" s="126" t="str">
        <f t="shared" si="40"/>
        <v>N/A</v>
      </c>
      <c r="BN33" s="129" t="e">
        <f t="shared" si="41"/>
        <v>#VALUE!</v>
      </c>
      <c r="BO33" s="130" t="e">
        <f t="shared" si="42"/>
        <v>#VALUE!</v>
      </c>
      <c r="BP33" s="127">
        <v>0</v>
      </c>
      <c r="BQ33" s="128">
        <v>0</v>
      </c>
      <c r="BR33" s="126" t="str">
        <f t="shared" si="7"/>
        <v>N/A</v>
      </c>
      <c r="BS33" s="127">
        <v>0</v>
      </c>
      <c r="BT33" s="128">
        <v>0</v>
      </c>
      <c r="BU33" s="126" t="str">
        <f t="shared" si="43"/>
        <v>N/A</v>
      </c>
      <c r="BV33" s="129" t="e">
        <f t="shared" si="72"/>
        <v>#VALUE!</v>
      </c>
      <c r="BW33" s="130" t="e">
        <f t="shared" si="44"/>
        <v>#VALUE!</v>
      </c>
      <c r="BX33" s="123" t="s">
        <v>475</v>
      </c>
      <c r="BY33" s="127">
        <v>0</v>
      </c>
      <c r="BZ33" s="128">
        <v>0</v>
      </c>
      <c r="CA33" s="126" t="str">
        <f t="shared" si="8"/>
        <v>N/A</v>
      </c>
      <c r="CB33" s="127">
        <v>0</v>
      </c>
      <c r="CC33" s="128">
        <v>0</v>
      </c>
      <c r="CD33" s="126" t="str">
        <f t="shared" si="45"/>
        <v>N/A</v>
      </c>
      <c r="CE33" s="129" t="e">
        <f t="shared" si="73"/>
        <v>#VALUE!</v>
      </c>
      <c r="CF33" s="130" t="e">
        <f t="shared" si="46"/>
        <v>#VALUE!</v>
      </c>
      <c r="CG33" s="127">
        <v>2.4</v>
      </c>
      <c r="CH33" s="128">
        <v>114554</v>
      </c>
      <c r="CI33" s="126">
        <f t="shared" si="9"/>
        <v>47730.833333333336</v>
      </c>
      <c r="CJ33" s="127">
        <v>2.4</v>
      </c>
      <c r="CK33" s="128">
        <v>115701</v>
      </c>
      <c r="CL33" s="126">
        <f t="shared" si="47"/>
        <v>48208.75</v>
      </c>
      <c r="CM33" s="129">
        <f t="shared" si="48"/>
        <v>477.91666666666424</v>
      </c>
      <c r="CN33" s="130">
        <f t="shared" si="49"/>
        <v>1.0012745080922482E-2</v>
      </c>
      <c r="CO33" s="127">
        <v>0</v>
      </c>
      <c r="CP33" s="128">
        <v>0</v>
      </c>
      <c r="CQ33" s="126" t="str">
        <f t="shared" si="10"/>
        <v>N/A</v>
      </c>
      <c r="CR33" s="127">
        <v>0</v>
      </c>
      <c r="CS33" s="128">
        <v>0</v>
      </c>
      <c r="CT33" s="126" t="str">
        <f t="shared" si="50"/>
        <v>N/A</v>
      </c>
      <c r="CU33" s="129" t="e">
        <f t="shared" si="51"/>
        <v>#VALUE!</v>
      </c>
      <c r="CV33" s="130" t="e">
        <f t="shared" si="52"/>
        <v>#VALUE!</v>
      </c>
      <c r="CW33" s="123" t="s">
        <v>475</v>
      </c>
      <c r="CX33" s="127">
        <v>0</v>
      </c>
      <c r="CY33" s="128">
        <v>0</v>
      </c>
      <c r="CZ33" s="126" t="str">
        <f t="shared" si="11"/>
        <v>N/A</v>
      </c>
      <c r="DA33" s="127">
        <v>0</v>
      </c>
      <c r="DB33" s="128">
        <v>0</v>
      </c>
      <c r="DC33" s="126" t="str">
        <f t="shared" si="53"/>
        <v>N/A</v>
      </c>
      <c r="DD33" s="129" t="e">
        <f t="shared" si="54"/>
        <v>#VALUE!</v>
      </c>
      <c r="DE33" s="130" t="e">
        <f t="shared" si="55"/>
        <v>#VALUE!</v>
      </c>
      <c r="DF33" s="127">
        <v>0.75</v>
      </c>
      <c r="DG33" s="128">
        <v>72121</v>
      </c>
      <c r="DH33" s="126">
        <f t="shared" si="12"/>
        <v>96161.333333333328</v>
      </c>
      <c r="DI33" s="127">
        <v>0.75</v>
      </c>
      <c r="DJ33" s="128">
        <v>72843</v>
      </c>
      <c r="DK33" s="126">
        <f t="shared" si="56"/>
        <v>97124</v>
      </c>
      <c r="DL33" s="129">
        <f t="shared" si="57"/>
        <v>962.66666666667152</v>
      </c>
      <c r="DM33" s="130">
        <f t="shared" si="58"/>
        <v>1.0010953813729755E-2</v>
      </c>
      <c r="DN33" s="127">
        <v>0</v>
      </c>
      <c r="DO33" s="128">
        <v>0</v>
      </c>
      <c r="DP33" s="126" t="str">
        <f t="shared" si="13"/>
        <v>N/A</v>
      </c>
      <c r="DQ33" s="127">
        <v>0</v>
      </c>
      <c r="DR33" s="128">
        <v>0</v>
      </c>
      <c r="DS33" s="126" t="str">
        <f t="shared" si="59"/>
        <v>N/A</v>
      </c>
      <c r="DT33" s="306" t="e">
        <f t="shared" si="60"/>
        <v>#VALUE!</v>
      </c>
      <c r="DU33" s="130" t="e">
        <f t="shared" si="61"/>
        <v>#VALUE!</v>
      </c>
      <c r="DV33" s="123" t="s">
        <v>475</v>
      </c>
      <c r="DW33" s="127">
        <v>0</v>
      </c>
      <c r="DX33" s="128">
        <v>0</v>
      </c>
      <c r="DY33" s="126" t="str">
        <f t="shared" si="14"/>
        <v>N/A</v>
      </c>
      <c r="DZ33" s="127">
        <v>0</v>
      </c>
      <c r="EA33" s="128">
        <v>0</v>
      </c>
      <c r="EB33" s="126" t="str">
        <f t="shared" si="62"/>
        <v>N/A</v>
      </c>
      <c r="EC33" s="129" t="e">
        <f t="shared" si="63"/>
        <v>#VALUE!</v>
      </c>
      <c r="ED33" s="130" t="e">
        <f t="shared" si="64"/>
        <v>#VALUE!</v>
      </c>
      <c r="EE33" s="127">
        <v>0</v>
      </c>
      <c r="EF33" s="128">
        <v>0</v>
      </c>
      <c r="EG33" s="126" t="str">
        <f t="shared" si="15"/>
        <v>N/A</v>
      </c>
      <c r="EH33" s="127">
        <v>0</v>
      </c>
      <c r="EI33" s="128">
        <v>0</v>
      </c>
      <c r="EJ33" s="126" t="str">
        <f t="shared" si="65"/>
        <v>N/A</v>
      </c>
      <c r="EK33" s="129" t="e">
        <f t="shared" si="66"/>
        <v>#VALUE!</v>
      </c>
      <c r="EL33" s="130" t="e">
        <f t="shared" si="67"/>
        <v>#VALUE!</v>
      </c>
      <c r="EM33" s="127">
        <v>0</v>
      </c>
      <c r="EN33" s="128">
        <v>0</v>
      </c>
      <c r="EO33" s="126" t="str">
        <f t="shared" si="16"/>
        <v>N/A</v>
      </c>
      <c r="EP33" s="147">
        <v>0</v>
      </c>
      <c r="EQ33" s="148">
        <v>0</v>
      </c>
      <c r="ER33" s="126" t="str">
        <f t="shared" si="68"/>
        <v>N/A</v>
      </c>
      <c r="ES33" s="129" t="e">
        <f t="shared" si="69"/>
        <v>#VALUE!</v>
      </c>
      <c r="ET33" s="130" t="e">
        <f t="shared" si="70"/>
        <v>#VALUE!</v>
      </c>
      <c r="EU33" s="308"/>
      <c r="EV33" s="123" t="s">
        <v>475</v>
      </c>
      <c r="EW33" s="126">
        <v>66732.023809523802</v>
      </c>
      <c r="EX33" s="126">
        <v>67399.96428571429</v>
      </c>
      <c r="EY33" s="129" t="e">
        <f t="shared" si="71"/>
        <v>#VALUE!</v>
      </c>
      <c r="EZ33" s="130" t="e">
        <f t="shared" si="17"/>
        <v>#VALUE!</v>
      </c>
    </row>
    <row r="34" spans="1:156">
      <c r="A34" s="123" t="s">
        <v>476</v>
      </c>
      <c r="B34" s="124">
        <v>3</v>
      </c>
      <c r="C34" s="125">
        <v>44280</v>
      </c>
      <c r="D34" s="126">
        <f t="shared" si="0"/>
        <v>14760</v>
      </c>
      <c r="E34" s="127">
        <v>3</v>
      </c>
      <c r="F34" s="128">
        <v>47576</v>
      </c>
      <c r="G34" s="126">
        <f t="shared" si="18"/>
        <v>15858.666666666666</v>
      </c>
      <c r="H34" s="129">
        <f t="shared" si="19"/>
        <v>1098.6666666666661</v>
      </c>
      <c r="I34" s="130">
        <f t="shared" si="20"/>
        <v>7.4435411020776832E-2</v>
      </c>
      <c r="J34" s="127">
        <v>2</v>
      </c>
      <c r="K34" s="128">
        <v>168714</v>
      </c>
      <c r="L34" s="131">
        <f t="shared" si="1"/>
        <v>84357</v>
      </c>
      <c r="M34" s="127">
        <v>2</v>
      </c>
      <c r="N34" s="128">
        <v>176764</v>
      </c>
      <c r="O34" s="126">
        <f t="shared" si="21"/>
        <v>88382</v>
      </c>
      <c r="P34" s="129">
        <f t="shared" si="22"/>
        <v>4025</v>
      </c>
      <c r="Q34" s="130">
        <f t="shared" si="23"/>
        <v>4.7713882665338977E-2</v>
      </c>
      <c r="R34" s="127">
        <v>0</v>
      </c>
      <c r="S34" s="128">
        <v>0</v>
      </c>
      <c r="T34" s="126" t="str">
        <f t="shared" si="2"/>
        <v>N/A</v>
      </c>
      <c r="U34" s="127">
        <v>0</v>
      </c>
      <c r="V34" s="128">
        <v>0</v>
      </c>
      <c r="W34" s="126" t="str">
        <f t="shared" si="24"/>
        <v>N/A</v>
      </c>
      <c r="X34" s="129" t="e">
        <f t="shared" si="25"/>
        <v>#VALUE!</v>
      </c>
      <c r="Y34" s="130" t="e">
        <f t="shared" si="26"/>
        <v>#VALUE!</v>
      </c>
      <c r="Z34" s="123" t="s">
        <v>476</v>
      </c>
      <c r="AA34" s="127">
        <v>0</v>
      </c>
      <c r="AB34" s="128">
        <v>0</v>
      </c>
      <c r="AC34" s="126" t="str">
        <f t="shared" si="3"/>
        <v>N/A</v>
      </c>
      <c r="AD34" s="127">
        <v>0</v>
      </c>
      <c r="AE34" s="128">
        <v>0</v>
      </c>
      <c r="AF34" s="126" t="str">
        <f t="shared" si="27"/>
        <v>N/A</v>
      </c>
      <c r="AG34" s="129" t="e">
        <f t="shared" si="28"/>
        <v>#VALUE!</v>
      </c>
      <c r="AH34" s="130" t="e">
        <f t="shared" si="29"/>
        <v>#VALUE!</v>
      </c>
      <c r="AI34" s="127">
        <v>0</v>
      </c>
      <c r="AJ34" s="128">
        <v>0</v>
      </c>
      <c r="AK34" s="126" t="str">
        <f t="shared" si="30"/>
        <v>N/A</v>
      </c>
      <c r="AL34" s="127">
        <v>0</v>
      </c>
      <c r="AM34" s="128">
        <v>0</v>
      </c>
      <c r="AN34" s="126" t="str">
        <f t="shared" si="31"/>
        <v>N/A</v>
      </c>
      <c r="AO34" s="129" t="e">
        <f t="shared" si="32"/>
        <v>#VALUE!</v>
      </c>
      <c r="AP34" s="130" t="e">
        <f t="shared" si="33"/>
        <v>#VALUE!</v>
      </c>
      <c r="AQ34" s="127">
        <v>0</v>
      </c>
      <c r="AR34" s="128">
        <v>0</v>
      </c>
      <c r="AS34" s="126" t="str">
        <f t="shared" si="4"/>
        <v>N/A</v>
      </c>
      <c r="AT34" s="127">
        <v>0</v>
      </c>
      <c r="AU34" s="128">
        <v>0</v>
      </c>
      <c r="AV34" s="126" t="str">
        <f t="shared" si="34"/>
        <v>N/A</v>
      </c>
      <c r="AW34" s="129" t="e">
        <f t="shared" si="35"/>
        <v>#VALUE!</v>
      </c>
      <c r="AX34" s="130" t="e">
        <f t="shared" si="36"/>
        <v>#VALUE!</v>
      </c>
      <c r="AY34" s="123" t="s">
        <v>476</v>
      </c>
      <c r="AZ34" s="127">
        <v>0</v>
      </c>
      <c r="BA34" s="128">
        <v>0</v>
      </c>
      <c r="BB34" s="126" t="str">
        <f t="shared" si="5"/>
        <v>N/A</v>
      </c>
      <c r="BC34" s="127">
        <v>0</v>
      </c>
      <c r="BD34" s="128">
        <v>0</v>
      </c>
      <c r="BE34" s="126" t="str">
        <f t="shared" si="37"/>
        <v>N/A</v>
      </c>
      <c r="BF34" s="129" t="e">
        <f t="shared" si="38"/>
        <v>#VALUE!</v>
      </c>
      <c r="BG34" s="130" t="e">
        <f t="shared" si="39"/>
        <v>#VALUE!</v>
      </c>
      <c r="BH34" s="127">
        <v>0</v>
      </c>
      <c r="BI34" s="128">
        <v>0</v>
      </c>
      <c r="BJ34" s="126" t="str">
        <f t="shared" si="6"/>
        <v>N/A</v>
      </c>
      <c r="BK34" s="127">
        <v>0</v>
      </c>
      <c r="BL34" s="128">
        <v>0</v>
      </c>
      <c r="BM34" s="126" t="str">
        <f t="shared" si="40"/>
        <v>N/A</v>
      </c>
      <c r="BN34" s="129" t="e">
        <f t="shared" si="41"/>
        <v>#VALUE!</v>
      </c>
      <c r="BO34" s="130" t="e">
        <f t="shared" si="42"/>
        <v>#VALUE!</v>
      </c>
      <c r="BP34" s="127">
        <v>0</v>
      </c>
      <c r="BQ34" s="128">
        <v>0</v>
      </c>
      <c r="BR34" s="126" t="str">
        <f t="shared" si="7"/>
        <v>N/A</v>
      </c>
      <c r="BS34" s="127">
        <v>0</v>
      </c>
      <c r="BT34" s="128">
        <v>0</v>
      </c>
      <c r="BU34" s="126" t="str">
        <f t="shared" si="43"/>
        <v>N/A</v>
      </c>
      <c r="BV34" s="129" t="e">
        <f t="shared" si="72"/>
        <v>#VALUE!</v>
      </c>
      <c r="BW34" s="130" t="e">
        <f t="shared" si="44"/>
        <v>#VALUE!</v>
      </c>
      <c r="BX34" s="123" t="s">
        <v>476</v>
      </c>
      <c r="BY34" s="127">
        <v>0</v>
      </c>
      <c r="BZ34" s="128">
        <v>0</v>
      </c>
      <c r="CA34" s="126" t="str">
        <f t="shared" si="8"/>
        <v>N/A</v>
      </c>
      <c r="CB34" s="127">
        <v>0</v>
      </c>
      <c r="CC34" s="128">
        <v>0</v>
      </c>
      <c r="CD34" s="126" t="str">
        <f t="shared" si="45"/>
        <v>N/A</v>
      </c>
      <c r="CE34" s="129" t="e">
        <f t="shared" si="73"/>
        <v>#VALUE!</v>
      </c>
      <c r="CF34" s="130" t="e">
        <f t="shared" si="46"/>
        <v>#VALUE!</v>
      </c>
      <c r="CG34" s="127">
        <v>0</v>
      </c>
      <c r="CH34" s="128">
        <v>0</v>
      </c>
      <c r="CI34" s="126" t="str">
        <f t="shared" si="9"/>
        <v>N/A</v>
      </c>
      <c r="CJ34" s="127">
        <v>0</v>
      </c>
      <c r="CK34" s="128">
        <v>0</v>
      </c>
      <c r="CL34" s="126" t="str">
        <f t="shared" si="47"/>
        <v>N/A</v>
      </c>
      <c r="CM34" s="129" t="e">
        <f t="shared" si="48"/>
        <v>#VALUE!</v>
      </c>
      <c r="CN34" s="130" t="e">
        <f t="shared" si="49"/>
        <v>#VALUE!</v>
      </c>
      <c r="CO34" s="127">
        <v>0</v>
      </c>
      <c r="CP34" s="128">
        <v>0</v>
      </c>
      <c r="CQ34" s="126" t="str">
        <f t="shared" si="10"/>
        <v>N/A</v>
      </c>
      <c r="CR34" s="127">
        <v>0</v>
      </c>
      <c r="CS34" s="128">
        <v>0</v>
      </c>
      <c r="CT34" s="126" t="str">
        <f t="shared" si="50"/>
        <v>N/A</v>
      </c>
      <c r="CU34" s="129" t="e">
        <f t="shared" si="51"/>
        <v>#VALUE!</v>
      </c>
      <c r="CV34" s="130" t="e">
        <f t="shared" si="52"/>
        <v>#VALUE!</v>
      </c>
      <c r="CW34" s="123" t="s">
        <v>476</v>
      </c>
      <c r="CX34" s="127">
        <v>0</v>
      </c>
      <c r="CY34" s="128">
        <v>0</v>
      </c>
      <c r="CZ34" s="126" t="str">
        <f t="shared" si="11"/>
        <v>N/A</v>
      </c>
      <c r="DA34" s="127">
        <v>0</v>
      </c>
      <c r="DB34" s="128">
        <v>0</v>
      </c>
      <c r="DC34" s="126" t="str">
        <f t="shared" si="53"/>
        <v>N/A</v>
      </c>
      <c r="DD34" s="129" t="e">
        <f t="shared" si="54"/>
        <v>#VALUE!</v>
      </c>
      <c r="DE34" s="130" t="e">
        <f t="shared" si="55"/>
        <v>#VALUE!</v>
      </c>
      <c r="DF34" s="127">
        <v>0</v>
      </c>
      <c r="DG34" s="128">
        <v>0</v>
      </c>
      <c r="DH34" s="126" t="str">
        <f t="shared" si="12"/>
        <v>N/A</v>
      </c>
      <c r="DI34" s="127">
        <v>0</v>
      </c>
      <c r="DJ34" s="128">
        <v>0</v>
      </c>
      <c r="DK34" s="126" t="str">
        <f t="shared" si="56"/>
        <v>N/A</v>
      </c>
      <c r="DL34" s="129" t="e">
        <f t="shared" si="57"/>
        <v>#VALUE!</v>
      </c>
      <c r="DM34" s="130" t="e">
        <f t="shared" si="58"/>
        <v>#VALUE!</v>
      </c>
      <c r="DN34" s="127">
        <v>0</v>
      </c>
      <c r="DO34" s="128">
        <v>0</v>
      </c>
      <c r="DP34" s="126" t="str">
        <f t="shared" si="13"/>
        <v>N/A</v>
      </c>
      <c r="DQ34" s="127">
        <v>0</v>
      </c>
      <c r="DR34" s="128">
        <v>0</v>
      </c>
      <c r="DS34" s="126" t="str">
        <f t="shared" si="59"/>
        <v>N/A</v>
      </c>
      <c r="DT34" s="306" t="e">
        <f t="shared" si="60"/>
        <v>#VALUE!</v>
      </c>
      <c r="DU34" s="130" t="e">
        <f t="shared" si="61"/>
        <v>#VALUE!</v>
      </c>
      <c r="DV34" s="123" t="s">
        <v>476</v>
      </c>
      <c r="DW34" s="127">
        <v>0</v>
      </c>
      <c r="DX34" s="128">
        <v>0</v>
      </c>
      <c r="DY34" s="126" t="str">
        <f t="shared" si="14"/>
        <v>N/A</v>
      </c>
      <c r="DZ34" s="127">
        <v>0</v>
      </c>
      <c r="EA34" s="128">
        <v>0</v>
      </c>
      <c r="EB34" s="126" t="str">
        <f t="shared" si="62"/>
        <v>N/A</v>
      </c>
      <c r="EC34" s="129" t="e">
        <f t="shared" si="63"/>
        <v>#VALUE!</v>
      </c>
      <c r="ED34" s="130" t="e">
        <f t="shared" si="64"/>
        <v>#VALUE!</v>
      </c>
      <c r="EE34" s="127">
        <v>0</v>
      </c>
      <c r="EF34" s="128">
        <v>0</v>
      </c>
      <c r="EG34" s="126" t="str">
        <f t="shared" si="15"/>
        <v>N/A</v>
      </c>
      <c r="EH34" s="127">
        <v>0</v>
      </c>
      <c r="EI34" s="128">
        <v>0</v>
      </c>
      <c r="EJ34" s="126" t="str">
        <f t="shared" si="65"/>
        <v>N/A</v>
      </c>
      <c r="EK34" s="129" t="e">
        <f t="shared" si="66"/>
        <v>#VALUE!</v>
      </c>
      <c r="EL34" s="130" t="e">
        <f t="shared" si="67"/>
        <v>#VALUE!</v>
      </c>
      <c r="EM34" s="127">
        <v>0</v>
      </c>
      <c r="EN34" s="128">
        <v>0</v>
      </c>
      <c r="EO34" s="126" t="str">
        <f t="shared" si="16"/>
        <v>N/A</v>
      </c>
      <c r="EP34" s="147">
        <v>0</v>
      </c>
      <c r="EQ34" s="148">
        <v>0</v>
      </c>
      <c r="ER34" s="126" t="str">
        <f t="shared" si="68"/>
        <v>N/A</v>
      </c>
      <c r="ES34" s="129" t="e">
        <f t="shared" si="69"/>
        <v>#VALUE!</v>
      </c>
      <c r="ET34" s="130" t="e">
        <f t="shared" si="70"/>
        <v>#VALUE!</v>
      </c>
      <c r="EU34" s="308"/>
      <c r="EV34" s="123" t="s">
        <v>476</v>
      </c>
      <c r="EW34" s="126">
        <v>49558.5</v>
      </c>
      <c r="EX34" s="126">
        <v>52120.333333333336</v>
      </c>
      <c r="EY34" s="129" t="e">
        <f t="shared" si="71"/>
        <v>#VALUE!</v>
      </c>
      <c r="EZ34" s="130" t="e">
        <f t="shared" si="17"/>
        <v>#VALUE!</v>
      </c>
    </row>
    <row r="35" spans="1:156">
      <c r="A35" s="123" t="s">
        <v>477</v>
      </c>
      <c r="B35" s="124">
        <v>10.88</v>
      </c>
      <c r="C35" s="125">
        <v>202388.75</v>
      </c>
      <c r="D35" s="126">
        <f t="shared" si="0"/>
        <v>18601.907169117647</v>
      </c>
      <c r="E35" s="127">
        <v>10.88</v>
      </c>
      <c r="F35" s="128">
        <v>206167.21</v>
      </c>
      <c r="G35" s="126">
        <f t="shared" si="18"/>
        <v>18949.192095588234</v>
      </c>
      <c r="H35" s="129">
        <f t="shared" si="19"/>
        <v>347.28492647058738</v>
      </c>
      <c r="I35" s="130">
        <f t="shared" si="20"/>
        <v>1.8669318329205504E-2</v>
      </c>
      <c r="J35" s="127">
        <v>2</v>
      </c>
      <c r="K35" s="128">
        <v>169172</v>
      </c>
      <c r="L35" s="131">
        <f t="shared" si="1"/>
        <v>84586</v>
      </c>
      <c r="M35" s="127">
        <v>2</v>
      </c>
      <c r="N35" s="128">
        <v>170863.72</v>
      </c>
      <c r="O35" s="126">
        <f t="shared" si="21"/>
        <v>85431.86</v>
      </c>
      <c r="P35" s="129">
        <f t="shared" si="22"/>
        <v>845.86000000000058</v>
      </c>
      <c r="Q35" s="130">
        <f t="shared" si="23"/>
        <v>1.0000000000000007E-2</v>
      </c>
      <c r="R35" s="127">
        <v>0.09</v>
      </c>
      <c r="S35" s="128">
        <v>6352.56</v>
      </c>
      <c r="T35" s="126">
        <f t="shared" si="2"/>
        <v>70584</v>
      </c>
      <c r="U35" s="127">
        <v>0.09</v>
      </c>
      <c r="V35" s="128">
        <v>6416.09</v>
      </c>
      <c r="W35" s="126">
        <f t="shared" si="24"/>
        <v>71289.888888888891</v>
      </c>
      <c r="X35" s="129">
        <f t="shared" si="25"/>
        <v>705.88888888889051</v>
      </c>
      <c r="Y35" s="130">
        <f t="shared" si="26"/>
        <v>1.0000692634150665E-2</v>
      </c>
      <c r="Z35" s="123" t="s">
        <v>477</v>
      </c>
      <c r="AA35" s="127">
        <v>0</v>
      </c>
      <c r="AB35" s="128">
        <v>0</v>
      </c>
      <c r="AC35" s="126" t="str">
        <f t="shared" si="3"/>
        <v>N/A</v>
      </c>
      <c r="AD35" s="127">
        <v>0</v>
      </c>
      <c r="AE35" s="128">
        <v>0</v>
      </c>
      <c r="AF35" s="126" t="str">
        <f t="shared" si="27"/>
        <v>N/A</v>
      </c>
      <c r="AG35" s="129" t="e">
        <f t="shared" si="28"/>
        <v>#VALUE!</v>
      </c>
      <c r="AH35" s="130" t="e">
        <f t="shared" si="29"/>
        <v>#VALUE!</v>
      </c>
      <c r="AI35" s="127">
        <v>1.81</v>
      </c>
      <c r="AJ35" s="128">
        <v>106162.04</v>
      </c>
      <c r="AK35" s="126">
        <f t="shared" si="30"/>
        <v>58653.060773480654</v>
      </c>
      <c r="AL35" s="127">
        <v>1.81</v>
      </c>
      <c r="AM35" s="128">
        <v>107888.77</v>
      </c>
      <c r="AN35" s="126">
        <f t="shared" si="31"/>
        <v>59607.055248618788</v>
      </c>
      <c r="AO35" s="129">
        <f t="shared" si="32"/>
        <v>953.99447513813357</v>
      </c>
      <c r="AP35" s="130">
        <f t="shared" si="33"/>
        <v>1.6265041628815931E-2</v>
      </c>
      <c r="AQ35" s="127">
        <v>0</v>
      </c>
      <c r="AR35" s="128">
        <v>0</v>
      </c>
      <c r="AS35" s="126" t="str">
        <f t="shared" si="4"/>
        <v>N/A</v>
      </c>
      <c r="AT35" s="127">
        <v>0</v>
      </c>
      <c r="AU35" s="128">
        <v>0</v>
      </c>
      <c r="AV35" s="126" t="str">
        <f t="shared" si="34"/>
        <v>N/A</v>
      </c>
      <c r="AW35" s="129" t="e">
        <f t="shared" si="35"/>
        <v>#VALUE!</v>
      </c>
      <c r="AX35" s="130" t="e">
        <f t="shared" si="36"/>
        <v>#VALUE!</v>
      </c>
      <c r="AY35" s="123" t="s">
        <v>477</v>
      </c>
      <c r="AZ35" s="127">
        <v>1.95</v>
      </c>
      <c r="BA35" s="128">
        <v>59542.8</v>
      </c>
      <c r="BB35" s="126">
        <f t="shared" si="5"/>
        <v>30534.769230769234</v>
      </c>
      <c r="BC35" s="127">
        <v>1.95</v>
      </c>
      <c r="BD35" s="128">
        <v>64740.480000000003</v>
      </c>
      <c r="BE35" s="126">
        <f t="shared" si="37"/>
        <v>33200.246153846158</v>
      </c>
      <c r="BF35" s="129">
        <f t="shared" si="38"/>
        <v>2665.4769230769234</v>
      </c>
      <c r="BG35" s="130">
        <f t="shared" si="39"/>
        <v>8.7293173985771577E-2</v>
      </c>
      <c r="BH35" s="127">
        <v>0</v>
      </c>
      <c r="BI35" s="128">
        <v>0</v>
      </c>
      <c r="BJ35" s="126" t="str">
        <f t="shared" si="6"/>
        <v>N/A</v>
      </c>
      <c r="BK35" s="127">
        <v>0</v>
      </c>
      <c r="BL35" s="128">
        <v>0</v>
      </c>
      <c r="BM35" s="126" t="str">
        <f t="shared" si="40"/>
        <v>N/A</v>
      </c>
      <c r="BN35" s="129" t="e">
        <f t="shared" si="41"/>
        <v>#VALUE!</v>
      </c>
      <c r="BO35" s="130" t="e">
        <f t="shared" si="42"/>
        <v>#VALUE!</v>
      </c>
      <c r="BP35" s="127">
        <v>3.2</v>
      </c>
      <c r="BQ35" s="128">
        <v>170476.79999999999</v>
      </c>
      <c r="BR35" s="126">
        <f t="shared" si="7"/>
        <v>53273.999999999993</v>
      </c>
      <c r="BS35" s="127">
        <v>3.2</v>
      </c>
      <c r="BT35" s="128">
        <v>181832.8</v>
      </c>
      <c r="BU35" s="126">
        <f t="shared" si="43"/>
        <v>56822.749999999993</v>
      </c>
      <c r="BV35" s="129">
        <f t="shared" si="72"/>
        <v>3548.75</v>
      </c>
      <c r="BW35" s="130">
        <f t="shared" si="44"/>
        <v>6.6613169651237009E-2</v>
      </c>
      <c r="BX35" s="123" t="s">
        <v>477</v>
      </c>
      <c r="BY35" s="127">
        <v>0</v>
      </c>
      <c r="BZ35" s="128">
        <v>0</v>
      </c>
      <c r="CA35" s="126" t="str">
        <f t="shared" si="8"/>
        <v>N/A</v>
      </c>
      <c r="CB35" s="127">
        <v>0</v>
      </c>
      <c r="CC35" s="128">
        <v>0</v>
      </c>
      <c r="CD35" s="126" t="str">
        <f t="shared" si="45"/>
        <v>N/A</v>
      </c>
      <c r="CE35" s="129" t="e">
        <f t="shared" si="73"/>
        <v>#VALUE!</v>
      </c>
      <c r="CF35" s="130" t="e">
        <f t="shared" si="46"/>
        <v>#VALUE!</v>
      </c>
      <c r="CG35" s="127">
        <v>0</v>
      </c>
      <c r="CH35" s="128">
        <v>0</v>
      </c>
      <c r="CI35" s="126" t="str">
        <f t="shared" si="9"/>
        <v>N/A</v>
      </c>
      <c r="CJ35" s="127">
        <v>0</v>
      </c>
      <c r="CK35" s="128">
        <v>0</v>
      </c>
      <c r="CL35" s="126" t="str">
        <f t="shared" si="47"/>
        <v>N/A</v>
      </c>
      <c r="CM35" s="129" t="e">
        <f t="shared" si="48"/>
        <v>#VALUE!</v>
      </c>
      <c r="CN35" s="130" t="e">
        <f t="shared" si="49"/>
        <v>#VALUE!</v>
      </c>
      <c r="CO35" s="127">
        <v>0.15</v>
      </c>
      <c r="CP35" s="128">
        <v>9114.6</v>
      </c>
      <c r="CQ35" s="126">
        <f t="shared" si="10"/>
        <v>60764.000000000007</v>
      </c>
      <c r="CR35" s="127">
        <v>0.15</v>
      </c>
      <c r="CS35" s="128">
        <v>9758.74</v>
      </c>
      <c r="CT35" s="126">
        <f t="shared" si="50"/>
        <v>65058.26666666667</v>
      </c>
      <c r="CU35" s="129">
        <f t="shared" si="51"/>
        <v>4294.2666666666628</v>
      </c>
      <c r="CV35" s="130">
        <f t="shared" si="52"/>
        <v>7.0671230772606508E-2</v>
      </c>
      <c r="CW35" s="123" t="s">
        <v>477</v>
      </c>
      <c r="CX35" s="127">
        <v>0</v>
      </c>
      <c r="CY35" s="128">
        <v>0</v>
      </c>
      <c r="CZ35" s="126" t="str">
        <f t="shared" si="11"/>
        <v>N/A</v>
      </c>
      <c r="DA35" s="127">
        <v>0</v>
      </c>
      <c r="DB35" s="128">
        <v>0</v>
      </c>
      <c r="DC35" s="126" t="str">
        <f t="shared" si="53"/>
        <v>N/A</v>
      </c>
      <c r="DD35" s="129" t="e">
        <f t="shared" si="54"/>
        <v>#VALUE!</v>
      </c>
      <c r="DE35" s="130" t="e">
        <f t="shared" si="55"/>
        <v>#VALUE!</v>
      </c>
      <c r="DF35" s="127">
        <v>1</v>
      </c>
      <c r="DG35" s="128">
        <v>67519</v>
      </c>
      <c r="DH35" s="126">
        <f t="shared" si="12"/>
        <v>67519</v>
      </c>
      <c r="DI35" s="127">
        <v>1</v>
      </c>
      <c r="DJ35" s="128">
        <v>70000</v>
      </c>
      <c r="DK35" s="126">
        <f t="shared" si="56"/>
        <v>70000</v>
      </c>
      <c r="DL35" s="129">
        <f t="shared" si="57"/>
        <v>2481</v>
      </c>
      <c r="DM35" s="130">
        <f t="shared" si="58"/>
        <v>3.6745212458715322E-2</v>
      </c>
      <c r="DN35" s="127">
        <v>0</v>
      </c>
      <c r="DO35" s="128">
        <v>0</v>
      </c>
      <c r="DP35" s="126" t="str">
        <f t="shared" si="13"/>
        <v>N/A</v>
      </c>
      <c r="DQ35" s="127">
        <v>0</v>
      </c>
      <c r="DR35" s="128">
        <v>0</v>
      </c>
      <c r="DS35" s="126" t="str">
        <f t="shared" si="59"/>
        <v>N/A</v>
      </c>
      <c r="DT35" s="306" t="e">
        <f t="shared" si="60"/>
        <v>#VALUE!</v>
      </c>
      <c r="DU35" s="130" t="e">
        <f t="shared" si="61"/>
        <v>#VALUE!</v>
      </c>
      <c r="DV35" s="123" t="s">
        <v>477</v>
      </c>
      <c r="DW35" s="127">
        <v>0.59</v>
      </c>
      <c r="DX35" s="128">
        <v>8413.4</v>
      </c>
      <c r="DY35" s="126">
        <f t="shared" si="14"/>
        <v>14260</v>
      </c>
      <c r="DZ35" s="127">
        <v>0.59</v>
      </c>
      <c r="EA35" s="128">
        <v>8413.4</v>
      </c>
      <c r="EB35" s="126">
        <f t="shared" si="62"/>
        <v>14260</v>
      </c>
      <c r="EC35" s="129">
        <f t="shared" si="63"/>
        <v>0</v>
      </c>
      <c r="ED35" s="130">
        <f t="shared" si="64"/>
        <v>0</v>
      </c>
      <c r="EE35" s="127">
        <v>0</v>
      </c>
      <c r="EF35" s="128">
        <v>0</v>
      </c>
      <c r="EG35" s="126" t="str">
        <f t="shared" si="15"/>
        <v>N/A</v>
      </c>
      <c r="EH35" s="127">
        <v>0</v>
      </c>
      <c r="EI35" s="128">
        <v>0</v>
      </c>
      <c r="EJ35" s="126" t="str">
        <f t="shared" si="65"/>
        <v>N/A</v>
      </c>
      <c r="EK35" s="129" t="e">
        <f t="shared" si="66"/>
        <v>#VALUE!</v>
      </c>
      <c r="EL35" s="130" t="e">
        <f t="shared" si="67"/>
        <v>#VALUE!</v>
      </c>
      <c r="EM35" s="127">
        <v>0</v>
      </c>
      <c r="EN35" s="128">
        <v>0</v>
      </c>
      <c r="EO35" s="126" t="str">
        <f t="shared" si="16"/>
        <v>N/A</v>
      </c>
      <c r="EP35" s="147">
        <v>0</v>
      </c>
      <c r="EQ35" s="148">
        <v>0</v>
      </c>
      <c r="ER35" s="126" t="str">
        <f t="shared" si="68"/>
        <v>N/A</v>
      </c>
      <c r="ES35" s="129" t="e">
        <f t="shared" si="69"/>
        <v>#VALUE!</v>
      </c>
      <c r="ET35" s="130" t="e">
        <f t="shared" si="70"/>
        <v>#VALUE!</v>
      </c>
      <c r="EU35" s="307"/>
      <c r="EV35" s="123" t="s">
        <v>477</v>
      </c>
      <c r="EW35" s="126">
        <v>50975.193019263061</v>
      </c>
      <c r="EX35" s="126">
        <v>52735.473228178751</v>
      </c>
      <c r="EY35" s="129" t="e">
        <f t="shared" si="71"/>
        <v>#VALUE!</v>
      </c>
      <c r="EZ35" s="130" t="e">
        <f t="shared" si="17"/>
        <v>#VALUE!</v>
      </c>
    </row>
    <row r="36" spans="1:156">
      <c r="A36" s="123" t="s">
        <v>478</v>
      </c>
      <c r="B36" s="124">
        <v>2.75</v>
      </c>
      <c r="C36" s="125">
        <v>43940</v>
      </c>
      <c r="D36" s="126">
        <f t="shared" si="0"/>
        <v>15978.181818181818</v>
      </c>
      <c r="E36" s="127">
        <v>2.75</v>
      </c>
      <c r="F36" s="128">
        <v>45258</v>
      </c>
      <c r="G36" s="126">
        <f t="shared" si="18"/>
        <v>16457.454545454544</v>
      </c>
      <c r="H36" s="129">
        <f t="shared" si="19"/>
        <v>479.27272727272612</v>
      </c>
      <c r="I36" s="130">
        <f t="shared" si="20"/>
        <v>2.9995448338643534E-2</v>
      </c>
      <c r="J36" s="127">
        <v>0.5</v>
      </c>
      <c r="K36" s="128">
        <v>35450</v>
      </c>
      <c r="L36" s="131">
        <f t="shared" si="1"/>
        <v>70900</v>
      </c>
      <c r="M36" s="127">
        <v>0.5</v>
      </c>
      <c r="N36" s="128">
        <v>36514</v>
      </c>
      <c r="O36" s="126">
        <f t="shared" si="21"/>
        <v>73028</v>
      </c>
      <c r="P36" s="129">
        <f t="shared" si="22"/>
        <v>2128</v>
      </c>
      <c r="Q36" s="130">
        <f t="shared" si="23"/>
        <v>3.0014104372355431E-2</v>
      </c>
      <c r="R36" s="127">
        <v>0</v>
      </c>
      <c r="S36" s="128">
        <v>0</v>
      </c>
      <c r="T36" s="126" t="str">
        <f t="shared" si="2"/>
        <v>N/A</v>
      </c>
      <c r="U36" s="127">
        <v>0</v>
      </c>
      <c r="V36" s="128">
        <v>0</v>
      </c>
      <c r="W36" s="126" t="str">
        <f t="shared" si="24"/>
        <v>N/A</v>
      </c>
      <c r="X36" s="129" t="e">
        <f t="shared" si="25"/>
        <v>#VALUE!</v>
      </c>
      <c r="Y36" s="130" t="e">
        <f t="shared" si="26"/>
        <v>#VALUE!</v>
      </c>
      <c r="Z36" s="123" t="s">
        <v>478</v>
      </c>
      <c r="AA36" s="127">
        <v>0</v>
      </c>
      <c r="AB36" s="128">
        <v>0</v>
      </c>
      <c r="AC36" s="126" t="str">
        <f t="shared" si="3"/>
        <v>N/A</v>
      </c>
      <c r="AD36" s="127">
        <v>0</v>
      </c>
      <c r="AE36" s="128">
        <v>0</v>
      </c>
      <c r="AF36" s="126" t="str">
        <f t="shared" si="27"/>
        <v>N/A</v>
      </c>
      <c r="AG36" s="129" t="e">
        <f t="shared" si="28"/>
        <v>#VALUE!</v>
      </c>
      <c r="AH36" s="130" t="e">
        <f t="shared" si="29"/>
        <v>#VALUE!</v>
      </c>
      <c r="AI36" s="127">
        <v>1</v>
      </c>
      <c r="AJ36" s="128">
        <v>64656</v>
      </c>
      <c r="AK36" s="126">
        <f t="shared" si="30"/>
        <v>64656</v>
      </c>
      <c r="AL36" s="127">
        <v>1</v>
      </c>
      <c r="AM36" s="128">
        <v>66595</v>
      </c>
      <c r="AN36" s="126">
        <f t="shared" si="31"/>
        <v>66595</v>
      </c>
      <c r="AO36" s="129">
        <f t="shared" si="32"/>
        <v>1939</v>
      </c>
      <c r="AP36" s="130">
        <f t="shared" si="33"/>
        <v>2.9989482801286809E-2</v>
      </c>
      <c r="AQ36" s="127">
        <v>0</v>
      </c>
      <c r="AR36" s="128">
        <v>0</v>
      </c>
      <c r="AS36" s="126" t="str">
        <f t="shared" si="4"/>
        <v>N/A</v>
      </c>
      <c r="AT36" s="127">
        <v>0</v>
      </c>
      <c r="AU36" s="128">
        <v>0</v>
      </c>
      <c r="AV36" s="126" t="str">
        <f t="shared" si="34"/>
        <v>N/A</v>
      </c>
      <c r="AW36" s="129" t="e">
        <f t="shared" si="35"/>
        <v>#VALUE!</v>
      </c>
      <c r="AX36" s="130" t="e">
        <f t="shared" si="36"/>
        <v>#VALUE!</v>
      </c>
      <c r="AY36" s="123" t="s">
        <v>478</v>
      </c>
      <c r="AZ36" s="127">
        <v>2.5</v>
      </c>
      <c r="BA36" s="128">
        <v>90167</v>
      </c>
      <c r="BB36" s="126">
        <f t="shared" si="5"/>
        <v>36066.800000000003</v>
      </c>
      <c r="BC36" s="127">
        <v>2.5</v>
      </c>
      <c r="BD36" s="128">
        <v>92872</v>
      </c>
      <c r="BE36" s="126">
        <f t="shared" si="37"/>
        <v>37148.800000000003</v>
      </c>
      <c r="BF36" s="129">
        <f t="shared" si="38"/>
        <v>1082</v>
      </c>
      <c r="BG36" s="130">
        <f t="shared" si="39"/>
        <v>2.999988909467987E-2</v>
      </c>
      <c r="BH36" s="127">
        <v>0</v>
      </c>
      <c r="BI36" s="128">
        <v>0</v>
      </c>
      <c r="BJ36" s="126" t="str">
        <f t="shared" si="6"/>
        <v>N/A</v>
      </c>
      <c r="BK36" s="127">
        <v>0</v>
      </c>
      <c r="BL36" s="128">
        <v>0</v>
      </c>
      <c r="BM36" s="126" t="str">
        <f t="shared" si="40"/>
        <v>N/A</v>
      </c>
      <c r="BN36" s="129" t="e">
        <f t="shared" si="41"/>
        <v>#VALUE!</v>
      </c>
      <c r="BO36" s="130" t="e">
        <f t="shared" si="42"/>
        <v>#VALUE!</v>
      </c>
      <c r="BP36" s="127">
        <v>0</v>
      </c>
      <c r="BQ36" s="128">
        <v>0</v>
      </c>
      <c r="BR36" s="126" t="str">
        <f t="shared" si="7"/>
        <v>N/A</v>
      </c>
      <c r="BS36" s="127">
        <v>0</v>
      </c>
      <c r="BT36" s="128">
        <v>0</v>
      </c>
      <c r="BU36" s="126" t="str">
        <f t="shared" si="43"/>
        <v>N/A</v>
      </c>
      <c r="BV36" s="129" t="e">
        <f t="shared" si="72"/>
        <v>#VALUE!</v>
      </c>
      <c r="BW36" s="130" t="e">
        <f t="shared" si="44"/>
        <v>#VALUE!</v>
      </c>
      <c r="BX36" s="123" t="s">
        <v>478</v>
      </c>
      <c r="BY36" s="127">
        <v>0</v>
      </c>
      <c r="BZ36" s="128">
        <v>0</v>
      </c>
      <c r="CA36" s="126" t="str">
        <f t="shared" si="8"/>
        <v>N/A</v>
      </c>
      <c r="CB36" s="127">
        <v>0</v>
      </c>
      <c r="CC36" s="128">
        <v>0</v>
      </c>
      <c r="CD36" s="126" t="str">
        <f t="shared" si="45"/>
        <v>N/A</v>
      </c>
      <c r="CE36" s="129" t="e">
        <f t="shared" si="73"/>
        <v>#VALUE!</v>
      </c>
      <c r="CF36" s="130" t="e">
        <f t="shared" si="46"/>
        <v>#VALUE!</v>
      </c>
      <c r="CG36" s="127">
        <v>0</v>
      </c>
      <c r="CH36" s="128">
        <v>0</v>
      </c>
      <c r="CI36" s="126" t="str">
        <f t="shared" si="9"/>
        <v>N/A</v>
      </c>
      <c r="CJ36" s="127">
        <v>0</v>
      </c>
      <c r="CK36" s="128">
        <v>0</v>
      </c>
      <c r="CL36" s="126" t="str">
        <f t="shared" si="47"/>
        <v>N/A</v>
      </c>
      <c r="CM36" s="129" t="e">
        <f t="shared" si="48"/>
        <v>#VALUE!</v>
      </c>
      <c r="CN36" s="130" t="e">
        <f t="shared" si="49"/>
        <v>#VALUE!</v>
      </c>
      <c r="CO36" s="127">
        <v>0.5</v>
      </c>
      <c r="CP36" s="128">
        <v>25750</v>
      </c>
      <c r="CQ36" s="126">
        <f t="shared" si="10"/>
        <v>51500</v>
      </c>
      <c r="CR36" s="127">
        <v>0.5</v>
      </c>
      <c r="CS36" s="128">
        <v>26523</v>
      </c>
      <c r="CT36" s="126">
        <f t="shared" si="50"/>
        <v>53046</v>
      </c>
      <c r="CU36" s="129">
        <f t="shared" si="51"/>
        <v>1546</v>
      </c>
      <c r="CV36" s="130">
        <f t="shared" si="52"/>
        <v>3.0019417475728154E-2</v>
      </c>
      <c r="CW36" s="123" t="s">
        <v>478</v>
      </c>
      <c r="CX36" s="127">
        <v>0</v>
      </c>
      <c r="CY36" s="128">
        <v>0</v>
      </c>
      <c r="CZ36" s="126" t="str">
        <f t="shared" si="11"/>
        <v>N/A</v>
      </c>
      <c r="DA36" s="127">
        <v>0</v>
      </c>
      <c r="DB36" s="128">
        <v>0</v>
      </c>
      <c r="DC36" s="126" t="str">
        <f t="shared" si="53"/>
        <v>N/A</v>
      </c>
      <c r="DD36" s="129" t="e">
        <f t="shared" si="54"/>
        <v>#VALUE!</v>
      </c>
      <c r="DE36" s="130" t="e">
        <f t="shared" si="55"/>
        <v>#VALUE!</v>
      </c>
      <c r="DF36" s="127">
        <v>0.8</v>
      </c>
      <c r="DG36" s="128">
        <v>53113</v>
      </c>
      <c r="DH36" s="126">
        <f t="shared" si="12"/>
        <v>66391.25</v>
      </c>
      <c r="DI36" s="127">
        <v>0.8</v>
      </c>
      <c r="DJ36" s="128">
        <v>54706</v>
      </c>
      <c r="DK36" s="126">
        <f t="shared" si="56"/>
        <v>68382.5</v>
      </c>
      <c r="DL36" s="129">
        <f t="shared" si="57"/>
        <v>1991.25</v>
      </c>
      <c r="DM36" s="130">
        <f t="shared" si="58"/>
        <v>2.9992657164912544E-2</v>
      </c>
      <c r="DN36" s="127">
        <v>0</v>
      </c>
      <c r="DO36" s="128">
        <v>0</v>
      </c>
      <c r="DP36" s="126" t="str">
        <f t="shared" si="13"/>
        <v>N/A</v>
      </c>
      <c r="DQ36" s="127">
        <v>0</v>
      </c>
      <c r="DR36" s="128">
        <v>0</v>
      </c>
      <c r="DS36" s="126" t="str">
        <f t="shared" si="59"/>
        <v>N/A</v>
      </c>
      <c r="DT36" s="306" t="e">
        <f t="shared" si="60"/>
        <v>#VALUE!</v>
      </c>
      <c r="DU36" s="130" t="e">
        <f t="shared" si="61"/>
        <v>#VALUE!</v>
      </c>
      <c r="DV36" s="123" t="s">
        <v>478</v>
      </c>
      <c r="DW36" s="127">
        <v>0.45</v>
      </c>
      <c r="DX36" s="128">
        <v>11655</v>
      </c>
      <c r="DY36" s="126">
        <f t="shared" si="14"/>
        <v>25900</v>
      </c>
      <c r="DZ36" s="127">
        <v>0.45</v>
      </c>
      <c r="EA36" s="128">
        <v>12005</v>
      </c>
      <c r="EB36" s="126">
        <f t="shared" si="62"/>
        <v>26677.777777777777</v>
      </c>
      <c r="EC36" s="129">
        <f t="shared" si="63"/>
        <v>777.77777777777737</v>
      </c>
      <c r="ED36" s="130">
        <f t="shared" si="64"/>
        <v>3.0030030030030016E-2</v>
      </c>
      <c r="EE36" s="127">
        <v>0</v>
      </c>
      <c r="EF36" s="128">
        <v>0</v>
      </c>
      <c r="EG36" s="126" t="str">
        <f t="shared" si="15"/>
        <v>N/A</v>
      </c>
      <c r="EH36" s="127">
        <v>0</v>
      </c>
      <c r="EI36" s="128">
        <v>0</v>
      </c>
      <c r="EJ36" s="126" t="str">
        <f t="shared" si="65"/>
        <v>N/A</v>
      </c>
      <c r="EK36" s="129" t="e">
        <f t="shared" si="66"/>
        <v>#VALUE!</v>
      </c>
      <c r="EL36" s="130" t="e">
        <f t="shared" si="67"/>
        <v>#VALUE!</v>
      </c>
      <c r="EM36" s="127">
        <v>0</v>
      </c>
      <c r="EN36" s="128">
        <v>0</v>
      </c>
      <c r="EO36" s="126" t="str">
        <f t="shared" si="16"/>
        <v>N/A</v>
      </c>
      <c r="EP36" s="147">
        <v>0</v>
      </c>
      <c r="EQ36" s="148">
        <v>0</v>
      </c>
      <c r="ER36" s="126" t="str">
        <f t="shared" si="68"/>
        <v>N/A</v>
      </c>
      <c r="ES36" s="129" t="e">
        <f t="shared" si="69"/>
        <v>#VALUE!</v>
      </c>
      <c r="ET36" s="130" t="e">
        <f t="shared" si="70"/>
        <v>#VALUE!</v>
      </c>
      <c r="EU36" s="307"/>
      <c r="EV36" s="123" t="s">
        <v>478</v>
      </c>
      <c r="EW36" s="126">
        <v>47341.747402597401</v>
      </c>
      <c r="EX36" s="126">
        <v>48762.218903318899</v>
      </c>
      <c r="EY36" s="129" t="e">
        <f t="shared" si="71"/>
        <v>#VALUE!</v>
      </c>
      <c r="EZ36" s="130" t="e">
        <f t="shared" si="17"/>
        <v>#VALUE!</v>
      </c>
    </row>
    <row r="37" spans="1:156">
      <c r="A37" s="132" t="s">
        <v>479</v>
      </c>
      <c r="B37" s="124">
        <v>0</v>
      </c>
      <c r="C37" s="125">
        <v>0</v>
      </c>
      <c r="D37" s="126" t="str">
        <f t="shared" si="0"/>
        <v>N/A</v>
      </c>
      <c r="E37" s="127">
        <v>0</v>
      </c>
      <c r="F37" s="128">
        <v>0</v>
      </c>
      <c r="G37" s="126" t="str">
        <f t="shared" si="18"/>
        <v>N/A</v>
      </c>
      <c r="H37" s="129" t="e">
        <f t="shared" si="19"/>
        <v>#VALUE!</v>
      </c>
      <c r="I37" s="130" t="e">
        <f t="shared" si="20"/>
        <v>#VALUE!</v>
      </c>
      <c r="J37" s="127">
        <v>1</v>
      </c>
      <c r="K37" s="128">
        <v>92000</v>
      </c>
      <c r="L37" s="131">
        <f t="shared" si="1"/>
        <v>92000</v>
      </c>
      <c r="M37" s="127">
        <v>1</v>
      </c>
      <c r="N37" s="128">
        <v>92000</v>
      </c>
      <c r="O37" s="126">
        <f t="shared" si="21"/>
        <v>92000</v>
      </c>
      <c r="P37" s="129">
        <f t="shared" si="22"/>
        <v>0</v>
      </c>
      <c r="Q37" s="130">
        <f t="shared" si="23"/>
        <v>0</v>
      </c>
      <c r="R37" s="127">
        <v>0</v>
      </c>
      <c r="S37" s="128">
        <v>0</v>
      </c>
      <c r="T37" s="126" t="str">
        <f t="shared" si="2"/>
        <v>N/A</v>
      </c>
      <c r="U37" s="127">
        <v>0</v>
      </c>
      <c r="V37" s="128">
        <v>0</v>
      </c>
      <c r="W37" s="126" t="str">
        <f t="shared" si="24"/>
        <v>N/A</v>
      </c>
      <c r="X37" s="129" t="e">
        <f t="shared" si="25"/>
        <v>#VALUE!</v>
      </c>
      <c r="Y37" s="130" t="e">
        <f t="shared" si="26"/>
        <v>#VALUE!</v>
      </c>
      <c r="Z37" s="132" t="s">
        <v>479</v>
      </c>
      <c r="AA37" s="127">
        <v>0</v>
      </c>
      <c r="AB37" s="128">
        <v>0</v>
      </c>
      <c r="AC37" s="126" t="str">
        <f t="shared" si="3"/>
        <v>N/A</v>
      </c>
      <c r="AD37" s="127">
        <v>0</v>
      </c>
      <c r="AE37" s="128">
        <v>0</v>
      </c>
      <c r="AF37" s="126" t="str">
        <f t="shared" si="27"/>
        <v>N/A</v>
      </c>
      <c r="AG37" s="129" t="e">
        <f t="shared" si="28"/>
        <v>#VALUE!</v>
      </c>
      <c r="AH37" s="130" t="e">
        <f t="shared" si="29"/>
        <v>#VALUE!</v>
      </c>
      <c r="AI37" s="127">
        <v>0</v>
      </c>
      <c r="AJ37" s="128">
        <v>0</v>
      </c>
      <c r="AK37" s="126" t="str">
        <f t="shared" si="30"/>
        <v>N/A</v>
      </c>
      <c r="AL37" s="127">
        <v>0</v>
      </c>
      <c r="AM37" s="128">
        <v>0</v>
      </c>
      <c r="AN37" s="126" t="str">
        <f t="shared" si="31"/>
        <v>N/A</v>
      </c>
      <c r="AO37" s="129" t="e">
        <f t="shared" si="32"/>
        <v>#VALUE!</v>
      </c>
      <c r="AP37" s="130" t="e">
        <f t="shared" si="33"/>
        <v>#VALUE!</v>
      </c>
      <c r="AQ37" s="127">
        <v>0</v>
      </c>
      <c r="AR37" s="128">
        <v>0</v>
      </c>
      <c r="AS37" s="126" t="str">
        <f t="shared" si="4"/>
        <v>N/A</v>
      </c>
      <c r="AT37" s="127">
        <v>0</v>
      </c>
      <c r="AU37" s="128">
        <v>0</v>
      </c>
      <c r="AV37" s="126" t="str">
        <f t="shared" si="34"/>
        <v>N/A</v>
      </c>
      <c r="AW37" s="129" t="e">
        <f t="shared" si="35"/>
        <v>#VALUE!</v>
      </c>
      <c r="AX37" s="130" t="e">
        <f t="shared" si="36"/>
        <v>#VALUE!</v>
      </c>
      <c r="AY37" s="132" t="s">
        <v>479</v>
      </c>
      <c r="AZ37" s="127">
        <v>2</v>
      </c>
      <c r="BA37" s="128">
        <v>51000</v>
      </c>
      <c r="BB37" s="126">
        <f t="shared" si="5"/>
        <v>25500</v>
      </c>
      <c r="BC37" s="127">
        <v>2</v>
      </c>
      <c r="BD37" s="128">
        <v>52750</v>
      </c>
      <c r="BE37" s="126">
        <f t="shared" si="37"/>
        <v>26375</v>
      </c>
      <c r="BF37" s="129">
        <f t="shared" si="38"/>
        <v>875</v>
      </c>
      <c r="BG37" s="130">
        <f t="shared" si="39"/>
        <v>3.4313725490196081E-2</v>
      </c>
      <c r="BH37" s="127">
        <v>0</v>
      </c>
      <c r="BI37" s="128">
        <v>0</v>
      </c>
      <c r="BJ37" s="126" t="str">
        <f t="shared" si="6"/>
        <v>N/A</v>
      </c>
      <c r="BK37" s="127">
        <v>0</v>
      </c>
      <c r="BL37" s="128">
        <v>0</v>
      </c>
      <c r="BM37" s="126" t="str">
        <f t="shared" si="40"/>
        <v>N/A</v>
      </c>
      <c r="BN37" s="129" t="e">
        <f t="shared" si="41"/>
        <v>#VALUE!</v>
      </c>
      <c r="BO37" s="130" t="e">
        <f t="shared" si="42"/>
        <v>#VALUE!</v>
      </c>
      <c r="BP37" s="127">
        <v>0</v>
      </c>
      <c r="BQ37" s="128">
        <v>0</v>
      </c>
      <c r="BR37" s="126" t="str">
        <f t="shared" si="7"/>
        <v>N/A</v>
      </c>
      <c r="BS37" s="127">
        <v>0</v>
      </c>
      <c r="BT37" s="128">
        <v>0</v>
      </c>
      <c r="BU37" s="126" t="str">
        <f t="shared" si="43"/>
        <v>N/A</v>
      </c>
      <c r="BV37" s="129" t="e">
        <f t="shared" si="72"/>
        <v>#VALUE!</v>
      </c>
      <c r="BW37" s="130" t="e">
        <f t="shared" si="44"/>
        <v>#VALUE!</v>
      </c>
      <c r="BX37" s="132" t="s">
        <v>479</v>
      </c>
      <c r="BY37" s="127">
        <v>0</v>
      </c>
      <c r="BZ37" s="128">
        <v>0</v>
      </c>
      <c r="CA37" s="126" t="str">
        <f t="shared" si="8"/>
        <v>N/A</v>
      </c>
      <c r="CB37" s="127">
        <v>0</v>
      </c>
      <c r="CC37" s="128">
        <v>0</v>
      </c>
      <c r="CD37" s="126" t="str">
        <f t="shared" si="45"/>
        <v>N/A</v>
      </c>
      <c r="CE37" s="129" t="e">
        <f t="shared" si="73"/>
        <v>#VALUE!</v>
      </c>
      <c r="CF37" s="130" t="e">
        <f t="shared" si="46"/>
        <v>#VALUE!</v>
      </c>
      <c r="CG37" s="127">
        <v>1</v>
      </c>
      <c r="CH37" s="128">
        <v>42855</v>
      </c>
      <c r="CI37" s="126">
        <f t="shared" si="9"/>
        <v>42855</v>
      </c>
      <c r="CJ37" s="127">
        <v>1</v>
      </c>
      <c r="CK37" s="128">
        <v>42855</v>
      </c>
      <c r="CL37" s="126">
        <f t="shared" si="47"/>
        <v>42855</v>
      </c>
      <c r="CM37" s="129">
        <f t="shared" si="48"/>
        <v>0</v>
      </c>
      <c r="CN37" s="130">
        <f t="shared" si="49"/>
        <v>0</v>
      </c>
      <c r="CO37" s="127">
        <v>1</v>
      </c>
      <c r="CP37" s="128">
        <v>72100</v>
      </c>
      <c r="CQ37" s="126">
        <f t="shared" si="10"/>
        <v>72100</v>
      </c>
      <c r="CR37" s="127">
        <v>1</v>
      </c>
      <c r="CS37" s="128">
        <v>72100</v>
      </c>
      <c r="CT37" s="126">
        <f t="shared" si="50"/>
        <v>72100</v>
      </c>
      <c r="CU37" s="129">
        <f t="shared" si="51"/>
        <v>0</v>
      </c>
      <c r="CV37" s="130">
        <f t="shared" si="52"/>
        <v>0</v>
      </c>
      <c r="CW37" s="132" t="s">
        <v>479</v>
      </c>
      <c r="CX37" s="127">
        <v>0</v>
      </c>
      <c r="CY37" s="128">
        <v>0</v>
      </c>
      <c r="CZ37" s="126" t="str">
        <f t="shared" si="11"/>
        <v>N/A</v>
      </c>
      <c r="DA37" s="127">
        <v>0</v>
      </c>
      <c r="DB37" s="128">
        <v>0</v>
      </c>
      <c r="DC37" s="126" t="str">
        <f t="shared" si="53"/>
        <v>N/A</v>
      </c>
      <c r="DD37" s="129" t="e">
        <f t="shared" si="54"/>
        <v>#VALUE!</v>
      </c>
      <c r="DE37" s="130" t="e">
        <f t="shared" si="55"/>
        <v>#VALUE!</v>
      </c>
      <c r="DF37" s="127">
        <v>1</v>
      </c>
      <c r="DG37" s="128">
        <v>52015</v>
      </c>
      <c r="DH37" s="126">
        <f t="shared" si="12"/>
        <v>52015</v>
      </c>
      <c r="DI37" s="127">
        <v>1</v>
      </c>
      <c r="DJ37" s="128">
        <v>52015</v>
      </c>
      <c r="DK37" s="126">
        <f t="shared" si="56"/>
        <v>52015</v>
      </c>
      <c r="DL37" s="129">
        <f t="shared" si="57"/>
        <v>0</v>
      </c>
      <c r="DM37" s="130">
        <f t="shared" si="58"/>
        <v>0</v>
      </c>
      <c r="DN37" s="127">
        <v>0</v>
      </c>
      <c r="DO37" s="128">
        <v>0</v>
      </c>
      <c r="DP37" s="126" t="str">
        <f t="shared" si="13"/>
        <v>N/A</v>
      </c>
      <c r="DQ37" s="127">
        <v>0</v>
      </c>
      <c r="DR37" s="128">
        <v>0</v>
      </c>
      <c r="DS37" s="126" t="str">
        <f t="shared" si="59"/>
        <v>N/A</v>
      </c>
      <c r="DT37" s="306" t="e">
        <f t="shared" si="60"/>
        <v>#VALUE!</v>
      </c>
      <c r="DU37" s="130" t="e">
        <f t="shared" si="61"/>
        <v>#VALUE!</v>
      </c>
      <c r="DV37" s="132" t="s">
        <v>479</v>
      </c>
      <c r="DW37" s="127">
        <v>1</v>
      </c>
      <c r="DX37" s="128">
        <v>26231</v>
      </c>
      <c r="DY37" s="126">
        <f t="shared" si="14"/>
        <v>26231</v>
      </c>
      <c r="DZ37" s="127">
        <v>1</v>
      </c>
      <c r="EA37" s="128">
        <v>27122</v>
      </c>
      <c r="EB37" s="126">
        <f t="shared" si="62"/>
        <v>27122</v>
      </c>
      <c r="EC37" s="129">
        <f t="shared" si="63"/>
        <v>891</v>
      </c>
      <c r="ED37" s="130">
        <f t="shared" si="64"/>
        <v>3.3967443101673593E-2</v>
      </c>
      <c r="EE37" s="127">
        <v>0</v>
      </c>
      <c r="EF37" s="128">
        <v>0</v>
      </c>
      <c r="EG37" s="126" t="str">
        <f t="shared" si="15"/>
        <v>N/A</v>
      </c>
      <c r="EH37" s="127">
        <v>0</v>
      </c>
      <c r="EI37" s="128">
        <v>0</v>
      </c>
      <c r="EJ37" s="126" t="str">
        <f t="shared" si="65"/>
        <v>N/A</v>
      </c>
      <c r="EK37" s="129" t="e">
        <f t="shared" si="66"/>
        <v>#VALUE!</v>
      </c>
      <c r="EL37" s="130" t="e">
        <f t="shared" si="67"/>
        <v>#VALUE!</v>
      </c>
      <c r="EM37" s="127">
        <v>0</v>
      </c>
      <c r="EN37" s="128">
        <v>0</v>
      </c>
      <c r="EO37" s="126" t="str">
        <f t="shared" si="16"/>
        <v>N/A</v>
      </c>
      <c r="EP37" s="147">
        <v>0</v>
      </c>
      <c r="EQ37" s="148">
        <v>0</v>
      </c>
      <c r="ER37" s="126" t="str">
        <f t="shared" si="68"/>
        <v>N/A</v>
      </c>
      <c r="ES37" s="129" t="e">
        <f t="shared" si="69"/>
        <v>#VALUE!</v>
      </c>
      <c r="ET37" s="130" t="e">
        <f t="shared" si="70"/>
        <v>#VALUE!</v>
      </c>
      <c r="EU37" s="308"/>
      <c r="EV37" s="132" t="s">
        <v>479</v>
      </c>
      <c r="EW37" s="126">
        <v>51783.5</v>
      </c>
      <c r="EX37" s="126">
        <v>52077.833333333336</v>
      </c>
      <c r="EY37" s="129" t="e">
        <f t="shared" si="71"/>
        <v>#VALUE!</v>
      </c>
      <c r="EZ37" s="130" t="e">
        <f t="shared" si="17"/>
        <v>#VALUE!</v>
      </c>
    </row>
    <row r="38" spans="1:156">
      <c r="A38" s="134" t="s">
        <v>480</v>
      </c>
      <c r="B38" s="124">
        <v>0.73</v>
      </c>
      <c r="C38" s="125">
        <v>17000</v>
      </c>
      <c r="D38" s="126">
        <f t="shared" si="0"/>
        <v>23287.671232876713</v>
      </c>
      <c r="E38" s="127">
        <v>0.73</v>
      </c>
      <c r="F38" s="128">
        <v>17647</v>
      </c>
      <c r="G38" s="126">
        <f t="shared" si="18"/>
        <v>24173.972602739726</v>
      </c>
      <c r="H38" s="129">
        <f t="shared" si="19"/>
        <v>886.30136986301295</v>
      </c>
      <c r="I38" s="130">
        <f t="shared" si="20"/>
        <v>3.8058823529411728E-2</v>
      </c>
      <c r="J38" s="127">
        <v>0.5</v>
      </c>
      <c r="K38" s="128">
        <v>41000</v>
      </c>
      <c r="L38" s="131">
        <f t="shared" si="1"/>
        <v>82000</v>
      </c>
      <c r="M38" s="127">
        <v>0.5</v>
      </c>
      <c r="N38" s="128">
        <v>41000</v>
      </c>
      <c r="O38" s="126">
        <f t="shared" si="21"/>
        <v>82000</v>
      </c>
      <c r="P38" s="129">
        <f t="shared" si="22"/>
        <v>0</v>
      </c>
      <c r="Q38" s="130">
        <f t="shared" si="23"/>
        <v>0</v>
      </c>
      <c r="R38" s="127">
        <v>1.8</v>
      </c>
      <c r="S38" s="128">
        <v>114744</v>
      </c>
      <c r="T38" s="126">
        <f t="shared" si="2"/>
        <v>63746.666666666664</v>
      </c>
      <c r="U38" s="127">
        <v>1.8</v>
      </c>
      <c r="V38" s="128">
        <v>120400</v>
      </c>
      <c r="W38" s="126">
        <f t="shared" si="24"/>
        <v>66888.888888888891</v>
      </c>
      <c r="X38" s="129">
        <f t="shared" si="25"/>
        <v>3142.2222222222263</v>
      </c>
      <c r="Y38" s="130">
        <f t="shared" si="26"/>
        <v>4.9292337725719927E-2</v>
      </c>
      <c r="Z38" s="134" t="s">
        <v>480</v>
      </c>
      <c r="AA38" s="127">
        <v>0</v>
      </c>
      <c r="AB38" s="128">
        <v>0</v>
      </c>
      <c r="AC38" s="126" t="str">
        <f t="shared" si="3"/>
        <v>N/A</v>
      </c>
      <c r="AD38" s="127">
        <v>0</v>
      </c>
      <c r="AE38" s="128">
        <v>0</v>
      </c>
      <c r="AF38" s="126" t="str">
        <f t="shared" si="27"/>
        <v>N/A</v>
      </c>
      <c r="AG38" s="129" t="e">
        <f t="shared" si="28"/>
        <v>#VALUE!</v>
      </c>
      <c r="AH38" s="130" t="e">
        <f t="shared" si="29"/>
        <v>#VALUE!</v>
      </c>
      <c r="AI38" s="127">
        <v>2</v>
      </c>
      <c r="AJ38" s="128">
        <v>102937</v>
      </c>
      <c r="AK38" s="126">
        <f t="shared" si="30"/>
        <v>51468.5</v>
      </c>
      <c r="AL38" s="127">
        <v>2</v>
      </c>
      <c r="AM38" s="128">
        <v>110457</v>
      </c>
      <c r="AN38" s="126">
        <f t="shared" si="31"/>
        <v>55228.5</v>
      </c>
      <c r="AO38" s="129">
        <f t="shared" si="32"/>
        <v>3760</v>
      </c>
      <c r="AP38" s="130">
        <f t="shared" si="33"/>
        <v>7.3054392492495415E-2</v>
      </c>
      <c r="AQ38" s="127">
        <v>0</v>
      </c>
      <c r="AR38" s="128">
        <v>0</v>
      </c>
      <c r="AS38" s="126" t="str">
        <f t="shared" si="4"/>
        <v>N/A</v>
      </c>
      <c r="AT38" s="127">
        <v>0</v>
      </c>
      <c r="AU38" s="128">
        <v>0</v>
      </c>
      <c r="AV38" s="126" t="str">
        <f t="shared" si="34"/>
        <v>N/A</v>
      </c>
      <c r="AW38" s="129" t="e">
        <f t="shared" si="35"/>
        <v>#VALUE!</v>
      </c>
      <c r="AX38" s="130" t="e">
        <f t="shared" si="36"/>
        <v>#VALUE!</v>
      </c>
      <c r="AY38" s="134" t="s">
        <v>480</v>
      </c>
      <c r="AZ38" s="127">
        <v>2</v>
      </c>
      <c r="BA38" s="128">
        <v>74572</v>
      </c>
      <c r="BB38" s="126">
        <f t="shared" si="5"/>
        <v>37286</v>
      </c>
      <c r="BC38" s="127">
        <v>2</v>
      </c>
      <c r="BD38" s="128">
        <v>81000</v>
      </c>
      <c r="BE38" s="126">
        <f t="shared" si="37"/>
        <v>40500</v>
      </c>
      <c r="BF38" s="129">
        <f t="shared" si="38"/>
        <v>3214</v>
      </c>
      <c r="BG38" s="130">
        <f t="shared" si="39"/>
        <v>8.6198573191010028E-2</v>
      </c>
      <c r="BH38" s="127">
        <v>1</v>
      </c>
      <c r="BI38" s="128">
        <v>74250</v>
      </c>
      <c r="BJ38" s="126">
        <f t="shared" si="6"/>
        <v>74250</v>
      </c>
      <c r="BK38" s="127">
        <v>1</v>
      </c>
      <c r="BL38" s="128">
        <v>77250</v>
      </c>
      <c r="BM38" s="126">
        <f t="shared" si="40"/>
        <v>77250</v>
      </c>
      <c r="BN38" s="129">
        <f t="shared" si="41"/>
        <v>3000</v>
      </c>
      <c r="BO38" s="130">
        <f t="shared" si="42"/>
        <v>4.0404040404040407E-2</v>
      </c>
      <c r="BP38" s="127">
        <v>5</v>
      </c>
      <c r="BQ38" s="128">
        <v>258663</v>
      </c>
      <c r="BR38" s="126">
        <f t="shared" si="7"/>
        <v>51732.6</v>
      </c>
      <c r="BS38" s="127">
        <v>5</v>
      </c>
      <c r="BT38" s="128">
        <v>284039</v>
      </c>
      <c r="BU38" s="126">
        <f t="shared" si="43"/>
        <v>56807.8</v>
      </c>
      <c r="BV38" s="129">
        <f t="shared" si="72"/>
        <v>5075.2000000000044</v>
      </c>
      <c r="BW38" s="130">
        <f t="shared" si="44"/>
        <v>9.8104483439842669E-2</v>
      </c>
      <c r="BX38" s="134" t="s">
        <v>480</v>
      </c>
      <c r="BY38" s="127">
        <v>0</v>
      </c>
      <c r="BZ38" s="128">
        <v>0</v>
      </c>
      <c r="CA38" s="126" t="str">
        <f t="shared" si="8"/>
        <v>N/A</v>
      </c>
      <c r="CB38" s="127">
        <v>0</v>
      </c>
      <c r="CC38" s="128">
        <v>0</v>
      </c>
      <c r="CD38" s="126" t="str">
        <f t="shared" si="45"/>
        <v>N/A</v>
      </c>
      <c r="CE38" s="129" t="e">
        <f t="shared" si="73"/>
        <v>#VALUE!</v>
      </c>
      <c r="CF38" s="130" t="e">
        <f t="shared" si="46"/>
        <v>#VALUE!</v>
      </c>
      <c r="CG38" s="127">
        <v>1.38</v>
      </c>
      <c r="CH38" s="128">
        <v>71720</v>
      </c>
      <c r="CI38" s="126">
        <f t="shared" si="9"/>
        <v>51971.014492753624</v>
      </c>
      <c r="CJ38" s="127">
        <v>1.38</v>
      </c>
      <c r="CK38" s="128">
        <v>75100</v>
      </c>
      <c r="CL38" s="126">
        <f t="shared" si="47"/>
        <v>54420.289855072471</v>
      </c>
      <c r="CM38" s="129">
        <f t="shared" si="48"/>
        <v>2449.2753623188473</v>
      </c>
      <c r="CN38" s="130">
        <f t="shared" si="49"/>
        <v>4.7127718906860142E-2</v>
      </c>
      <c r="CO38" s="127">
        <v>0.5</v>
      </c>
      <c r="CP38" s="128">
        <v>53000</v>
      </c>
      <c r="CQ38" s="126">
        <f t="shared" si="10"/>
        <v>106000</v>
      </c>
      <c r="CR38" s="127">
        <v>0.5</v>
      </c>
      <c r="CS38" s="128">
        <v>56000</v>
      </c>
      <c r="CT38" s="126">
        <f t="shared" si="50"/>
        <v>112000</v>
      </c>
      <c r="CU38" s="129">
        <f t="shared" si="51"/>
        <v>6000</v>
      </c>
      <c r="CV38" s="130">
        <f t="shared" si="52"/>
        <v>5.6603773584905662E-2</v>
      </c>
      <c r="CW38" s="134" t="s">
        <v>480</v>
      </c>
      <c r="CX38" s="127">
        <v>0</v>
      </c>
      <c r="CY38" s="128">
        <v>0</v>
      </c>
      <c r="CZ38" s="126" t="str">
        <f t="shared" si="11"/>
        <v>N/A</v>
      </c>
      <c r="DA38" s="127">
        <v>0</v>
      </c>
      <c r="DB38" s="128">
        <v>0</v>
      </c>
      <c r="DC38" s="126" t="str">
        <f t="shared" si="53"/>
        <v>N/A</v>
      </c>
      <c r="DD38" s="129" t="e">
        <f t="shared" si="54"/>
        <v>#VALUE!</v>
      </c>
      <c r="DE38" s="130" t="e">
        <f t="shared" si="55"/>
        <v>#VALUE!</v>
      </c>
      <c r="DF38" s="127">
        <v>1</v>
      </c>
      <c r="DG38" s="128">
        <v>70891</v>
      </c>
      <c r="DH38" s="126">
        <f t="shared" si="12"/>
        <v>70891</v>
      </c>
      <c r="DI38" s="127">
        <v>1</v>
      </c>
      <c r="DJ38" s="128">
        <v>73891</v>
      </c>
      <c r="DK38" s="126">
        <f t="shared" si="56"/>
        <v>73891</v>
      </c>
      <c r="DL38" s="129">
        <f t="shared" si="57"/>
        <v>3000</v>
      </c>
      <c r="DM38" s="130">
        <f t="shared" si="58"/>
        <v>4.2318488947821302E-2</v>
      </c>
      <c r="DN38" s="127">
        <v>0.38</v>
      </c>
      <c r="DO38" s="128">
        <v>10770</v>
      </c>
      <c r="DP38" s="126">
        <f t="shared" si="13"/>
        <v>28342.105263157893</v>
      </c>
      <c r="DQ38" s="127">
        <v>0.38</v>
      </c>
      <c r="DR38" s="128">
        <v>11093</v>
      </c>
      <c r="DS38" s="126">
        <f t="shared" si="59"/>
        <v>29192.105263157893</v>
      </c>
      <c r="DT38" s="306">
        <f t="shared" si="60"/>
        <v>850</v>
      </c>
      <c r="DU38" s="130">
        <f t="shared" si="61"/>
        <v>2.9990714948932219E-2</v>
      </c>
      <c r="DV38" s="134" t="s">
        <v>480</v>
      </c>
      <c r="DW38" s="127">
        <v>1.24</v>
      </c>
      <c r="DX38" s="128">
        <v>54249</v>
      </c>
      <c r="DY38" s="126">
        <f t="shared" si="14"/>
        <v>43749.193548387098</v>
      </c>
      <c r="DZ38" s="127">
        <v>1.24</v>
      </c>
      <c r="EA38" s="128">
        <v>58170</v>
      </c>
      <c r="EB38" s="126">
        <f t="shared" si="62"/>
        <v>46911.290322580644</v>
      </c>
      <c r="EC38" s="129">
        <f t="shared" si="63"/>
        <v>3162.0967741935456</v>
      </c>
      <c r="ED38" s="130">
        <f t="shared" si="64"/>
        <v>7.2277830006082996E-2</v>
      </c>
      <c r="EE38" s="127">
        <v>0</v>
      </c>
      <c r="EF38" s="128">
        <v>0</v>
      </c>
      <c r="EG38" s="126" t="str">
        <f t="shared" si="15"/>
        <v>N/A</v>
      </c>
      <c r="EH38" s="127">
        <v>0</v>
      </c>
      <c r="EI38" s="128">
        <v>0</v>
      </c>
      <c r="EJ38" s="126" t="str">
        <f t="shared" si="65"/>
        <v>N/A</v>
      </c>
      <c r="EK38" s="129" t="e">
        <f t="shared" si="66"/>
        <v>#VALUE!</v>
      </c>
      <c r="EL38" s="130" t="e">
        <f t="shared" si="67"/>
        <v>#VALUE!</v>
      </c>
      <c r="EM38" s="127">
        <v>0</v>
      </c>
      <c r="EN38" s="128">
        <v>0</v>
      </c>
      <c r="EO38" s="126" t="str">
        <f t="shared" si="16"/>
        <v>N/A</v>
      </c>
      <c r="EP38" s="147">
        <v>0</v>
      </c>
      <c r="EQ38" s="148">
        <v>0</v>
      </c>
      <c r="ER38" s="126" t="str">
        <f t="shared" si="68"/>
        <v>N/A</v>
      </c>
      <c r="ES38" s="129" t="e">
        <f t="shared" si="69"/>
        <v>#VALUE!</v>
      </c>
      <c r="ET38" s="130" t="e">
        <f t="shared" si="70"/>
        <v>#VALUE!</v>
      </c>
      <c r="EU38" s="311"/>
      <c r="EV38" s="134" t="s">
        <v>480</v>
      </c>
      <c r="EW38" s="126">
        <v>57060.39593365349</v>
      </c>
      <c r="EX38" s="126">
        <v>59938.653911036621</v>
      </c>
      <c r="EY38" s="129" t="e">
        <f t="shared" si="71"/>
        <v>#VALUE!</v>
      </c>
      <c r="EZ38" s="130" t="e">
        <f t="shared" si="17"/>
        <v>#VALUE!</v>
      </c>
    </row>
    <row r="39" spans="1:156">
      <c r="A39" s="132" t="s">
        <v>481</v>
      </c>
      <c r="B39" s="124">
        <v>0</v>
      </c>
      <c r="C39" s="125">
        <v>0</v>
      </c>
      <c r="D39" s="126" t="str">
        <f t="shared" si="0"/>
        <v>N/A</v>
      </c>
      <c r="E39" s="127">
        <v>0</v>
      </c>
      <c r="F39" s="128">
        <v>0</v>
      </c>
      <c r="G39" s="126" t="str">
        <f t="shared" si="18"/>
        <v>N/A</v>
      </c>
      <c r="H39" s="129" t="e">
        <f t="shared" si="19"/>
        <v>#VALUE!</v>
      </c>
      <c r="I39" s="130" t="e">
        <f t="shared" si="20"/>
        <v>#VALUE!</v>
      </c>
      <c r="J39" s="127">
        <v>0</v>
      </c>
      <c r="K39" s="128">
        <v>0</v>
      </c>
      <c r="L39" s="131" t="str">
        <f t="shared" si="1"/>
        <v>N/A</v>
      </c>
      <c r="M39" s="127">
        <v>0</v>
      </c>
      <c r="N39" s="128">
        <v>0</v>
      </c>
      <c r="O39" s="126" t="str">
        <f t="shared" si="21"/>
        <v>N/A</v>
      </c>
      <c r="P39" s="129" t="e">
        <f t="shared" si="22"/>
        <v>#VALUE!</v>
      </c>
      <c r="Q39" s="130" t="e">
        <f t="shared" si="23"/>
        <v>#VALUE!</v>
      </c>
      <c r="R39" s="127">
        <v>2</v>
      </c>
      <c r="S39" s="128">
        <v>131473</v>
      </c>
      <c r="T39" s="126">
        <f t="shared" si="2"/>
        <v>65736.5</v>
      </c>
      <c r="U39" s="127">
        <v>2</v>
      </c>
      <c r="V39" s="128">
        <v>133448</v>
      </c>
      <c r="W39" s="126">
        <f t="shared" si="24"/>
        <v>66724</v>
      </c>
      <c r="X39" s="129">
        <f t="shared" si="25"/>
        <v>987.5</v>
      </c>
      <c r="Y39" s="130">
        <f t="shared" si="26"/>
        <v>1.5022095791531341E-2</v>
      </c>
      <c r="Z39" s="132" t="s">
        <v>481</v>
      </c>
      <c r="AA39" s="127">
        <v>0</v>
      </c>
      <c r="AB39" s="128">
        <v>0</v>
      </c>
      <c r="AC39" s="126" t="str">
        <f t="shared" si="3"/>
        <v>N/A</v>
      </c>
      <c r="AD39" s="145">
        <v>0</v>
      </c>
      <c r="AE39" s="146">
        <v>0</v>
      </c>
      <c r="AF39" s="126" t="str">
        <f t="shared" si="27"/>
        <v>N/A</v>
      </c>
      <c r="AG39" s="129" t="e">
        <f t="shared" si="28"/>
        <v>#VALUE!</v>
      </c>
      <c r="AH39" s="130" t="e">
        <f t="shared" si="29"/>
        <v>#VALUE!</v>
      </c>
      <c r="AI39" s="145">
        <v>0</v>
      </c>
      <c r="AJ39" s="146">
        <v>0</v>
      </c>
      <c r="AK39" s="126" t="str">
        <f t="shared" si="30"/>
        <v>N/A</v>
      </c>
      <c r="AL39" s="145">
        <v>0</v>
      </c>
      <c r="AM39" s="146">
        <v>0</v>
      </c>
      <c r="AN39" s="126" t="str">
        <f t="shared" si="31"/>
        <v>N/A</v>
      </c>
      <c r="AO39" s="129" t="e">
        <f t="shared" si="32"/>
        <v>#VALUE!</v>
      </c>
      <c r="AP39" s="130" t="e">
        <f t="shared" si="33"/>
        <v>#VALUE!</v>
      </c>
      <c r="AQ39" s="145">
        <v>0</v>
      </c>
      <c r="AR39" s="146">
        <v>0</v>
      </c>
      <c r="AS39" s="126" t="str">
        <f t="shared" si="4"/>
        <v>N/A</v>
      </c>
      <c r="AT39" s="145">
        <v>0</v>
      </c>
      <c r="AU39" s="146">
        <v>0</v>
      </c>
      <c r="AV39" s="126" t="str">
        <f t="shared" si="34"/>
        <v>N/A</v>
      </c>
      <c r="AW39" s="129" t="e">
        <f t="shared" si="35"/>
        <v>#VALUE!</v>
      </c>
      <c r="AX39" s="130" t="e">
        <f t="shared" si="36"/>
        <v>#VALUE!</v>
      </c>
      <c r="AY39" s="132" t="s">
        <v>481</v>
      </c>
      <c r="AZ39" s="145">
        <v>0</v>
      </c>
      <c r="BA39" s="146">
        <v>0</v>
      </c>
      <c r="BB39" s="126" t="str">
        <f t="shared" si="5"/>
        <v>N/A</v>
      </c>
      <c r="BC39" s="145">
        <v>0</v>
      </c>
      <c r="BD39" s="146">
        <v>0</v>
      </c>
      <c r="BE39" s="126" t="str">
        <f t="shared" si="37"/>
        <v>N/A</v>
      </c>
      <c r="BF39" s="129" t="e">
        <f t="shared" si="38"/>
        <v>#VALUE!</v>
      </c>
      <c r="BG39" s="130" t="e">
        <f t="shared" si="39"/>
        <v>#VALUE!</v>
      </c>
      <c r="BH39" s="145">
        <v>0</v>
      </c>
      <c r="BI39" s="146">
        <v>0</v>
      </c>
      <c r="BJ39" s="126" t="str">
        <f t="shared" si="6"/>
        <v>N/A</v>
      </c>
      <c r="BK39" s="145">
        <v>0</v>
      </c>
      <c r="BL39" s="146">
        <v>0</v>
      </c>
      <c r="BM39" s="126" t="str">
        <f t="shared" si="40"/>
        <v>N/A</v>
      </c>
      <c r="BN39" s="129" t="e">
        <f t="shared" si="41"/>
        <v>#VALUE!</v>
      </c>
      <c r="BO39" s="130" t="e">
        <f t="shared" si="42"/>
        <v>#VALUE!</v>
      </c>
      <c r="BP39" s="145">
        <v>0</v>
      </c>
      <c r="BQ39" s="146">
        <v>0</v>
      </c>
      <c r="BR39" s="126" t="str">
        <f t="shared" si="7"/>
        <v>N/A</v>
      </c>
      <c r="BS39" s="145">
        <v>0</v>
      </c>
      <c r="BT39" s="146">
        <v>0</v>
      </c>
      <c r="BU39" s="126" t="str">
        <f t="shared" si="43"/>
        <v>N/A</v>
      </c>
      <c r="BV39" s="129" t="e">
        <f t="shared" si="72"/>
        <v>#VALUE!</v>
      </c>
      <c r="BW39" s="130" t="e">
        <f t="shared" si="44"/>
        <v>#VALUE!</v>
      </c>
      <c r="BX39" s="132" t="s">
        <v>481</v>
      </c>
      <c r="BY39" s="145">
        <v>0</v>
      </c>
      <c r="BZ39" s="146">
        <v>0</v>
      </c>
      <c r="CA39" s="126" t="str">
        <f t="shared" si="8"/>
        <v>N/A</v>
      </c>
      <c r="CB39" s="145">
        <v>0</v>
      </c>
      <c r="CC39" s="146">
        <v>0</v>
      </c>
      <c r="CD39" s="126" t="str">
        <f t="shared" si="45"/>
        <v>N/A</v>
      </c>
      <c r="CE39" s="129" t="e">
        <f t="shared" si="73"/>
        <v>#VALUE!</v>
      </c>
      <c r="CF39" s="130" t="e">
        <f t="shared" si="46"/>
        <v>#VALUE!</v>
      </c>
      <c r="CG39" s="145">
        <v>0</v>
      </c>
      <c r="CH39" s="146">
        <v>0</v>
      </c>
      <c r="CI39" s="126" t="str">
        <f t="shared" si="9"/>
        <v>N/A</v>
      </c>
      <c r="CJ39" s="145">
        <v>0</v>
      </c>
      <c r="CK39" s="146">
        <v>0</v>
      </c>
      <c r="CL39" s="126" t="str">
        <f t="shared" si="47"/>
        <v>N/A</v>
      </c>
      <c r="CM39" s="129" t="e">
        <f t="shared" si="48"/>
        <v>#VALUE!</v>
      </c>
      <c r="CN39" s="130" t="e">
        <f t="shared" si="49"/>
        <v>#VALUE!</v>
      </c>
      <c r="CO39" s="145">
        <v>0</v>
      </c>
      <c r="CP39" s="146">
        <v>0</v>
      </c>
      <c r="CQ39" s="126" t="str">
        <f t="shared" si="10"/>
        <v>N/A</v>
      </c>
      <c r="CR39" s="145">
        <v>0</v>
      </c>
      <c r="CS39" s="146">
        <v>0</v>
      </c>
      <c r="CT39" s="126" t="str">
        <f t="shared" si="50"/>
        <v>N/A</v>
      </c>
      <c r="CU39" s="129" t="e">
        <f t="shared" si="51"/>
        <v>#VALUE!</v>
      </c>
      <c r="CV39" s="130" t="e">
        <f t="shared" si="52"/>
        <v>#VALUE!</v>
      </c>
      <c r="CW39" s="132" t="s">
        <v>481</v>
      </c>
      <c r="CX39" s="145">
        <v>1</v>
      </c>
      <c r="CY39" s="146">
        <v>42174</v>
      </c>
      <c r="CZ39" s="126">
        <f t="shared" si="11"/>
        <v>42174</v>
      </c>
      <c r="DA39" s="145">
        <v>1</v>
      </c>
      <c r="DB39" s="146">
        <v>43335</v>
      </c>
      <c r="DC39" s="126">
        <f t="shared" si="53"/>
        <v>43335</v>
      </c>
      <c r="DD39" s="129">
        <f t="shared" si="54"/>
        <v>1161</v>
      </c>
      <c r="DE39" s="130">
        <f t="shared" si="55"/>
        <v>2.7528809218950064E-2</v>
      </c>
      <c r="DF39" s="145">
        <v>1</v>
      </c>
      <c r="DG39" s="146">
        <v>60317</v>
      </c>
      <c r="DH39" s="126">
        <f t="shared" si="12"/>
        <v>60317</v>
      </c>
      <c r="DI39" s="145">
        <v>1</v>
      </c>
      <c r="DJ39" s="146">
        <v>62014</v>
      </c>
      <c r="DK39" s="126">
        <f t="shared" si="56"/>
        <v>62014</v>
      </c>
      <c r="DL39" s="129">
        <f t="shared" si="57"/>
        <v>1697</v>
      </c>
      <c r="DM39" s="130">
        <f t="shared" si="58"/>
        <v>2.8134688396306184E-2</v>
      </c>
      <c r="DN39" s="145">
        <v>0</v>
      </c>
      <c r="DO39" s="146">
        <v>0</v>
      </c>
      <c r="DP39" s="126" t="str">
        <f t="shared" si="13"/>
        <v>N/A</v>
      </c>
      <c r="DQ39" s="145">
        <v>0</v>
      </c>
      <c r="DR39" s="146">
        <v>0</v>
      </c>
      <c r="DS39" s="126" t="str">
        <f t="shared" si="59"/>
        <v>N/A</v>
      </c>
      <c r="DT39" s="306" t="e">
        <f t="shared" si="60"/>
        <v>#VALUE!</v>
      </c>
      <c r="DU39" s="130" t="e">
        <f t="shared" si="61"/>
        <v>#VALUE!</v>
      </c>
      <c r="DV39" s="132" t="s">
        <v>481</v>
      </c>
      <c r="DW39" s="145">
        <v>5</v>
      </c>
      <c r="DX39" s="146">
        <v>154707</v>
      </c>
      <c r="DY39" s="126">
        <f t="shared" si="14"/>
        <v>30941.4</v>
      </c>
      <c r="DZ39" s="145">
        <v>5</v>
      </c>
      <c r="EA39" s="146">
        <v>157979</v>
      </c>
      <c r="EB39" s="126">
        <f t="shared" si="62"/>
        <v>31595.8</v>
      </c>
      <c r="EC39" s="129">
        <f t="shared" si="63"/>
        <v>654.39999999999782</v>
      </c>
      <c r="ED39" s="130">
        <f t="shared" si="64"/>
        <v>2.1149657093731952E-2</v>
      </c>
      <c r="EE39" s="145">
        <v>1</v>
      </c>
      <c r="EF39" s="146">
        <v>23742</v>
      </c>
      <c r="EG39" s="126">
        <f t="shared" si="15"/>
        <v>23742</v>
      </c>
      <c r="EH39" s="145">
        <v>1</v>
      </c>
      <c r="EI39" s="146">
        <v>24309</v>
      </c>
      <c r="EJ39" s="126">
        <f t="shared" si="65"/>
        <v>24309</v>
      </c>
      <c r="EK39" s="129">
        <f t="shared" si="66"/>
        <v>567</v>
      </c>
      <c r="EL39" s="130">
        <f t="shared" si="67"/>
        <v>2.3881728582259287E-2</v>
      </c>
      <c r="EM39" s="145">
        <v>0</v>
      </c>
      <c r="EN39" s="146">
        <v>0</v>
      </c>
      <c r="EO39" s="126" t="str">
        <f t="shared" si="16"/>
        <v>N/A</v>
      </c>
      <c r="EP39" s="149">
        <v>0</v>
      </c>
      <c r="EQ39" s="150">
        <v>0</v>
      </c>
      <c r="ER39" s="126" t="str">
        <f t="shared" si="68"/>
        <v>N/A</v>
      </c>
      <c r="ES39" s="129" t="e">
        <f t="shared" si="69"/>
        <v>#VALUE!</v>
      </c>
      <c r="ET39" s="130" t="e">
        <f t="shared" si="70"/>
        <v>#VALUE!</v>
      </c>
      <c r="EU39" s="308"/>
      <c r="EV39" s="132" t="s">
        <v>481</v>
      </c>
      <c r="EW39" s="126">
        <v>44582.18</v>
      </c>
      <c r="EX39" s="126">
        <v>45595.56</v>
      </c>
      <c r="EY39" s="129" t="e">
        <f t="shared" si="71"/>
        <v>#VALUE!</v>
      </c>
      <c r="EZ39" s="130" t="e">
        <f t="shared" si="17"/>
        <v>#VALUE!</v>
      </c>
    </row>
    <row r="40" spans="1:156">
      <c r="A40" s="144" t="s">
        <v>482</v>
      </c>
      <c r="B40" s="124">
        <v>0</v>
      </c>
      <c r="C40" s="125">
        <v>0</v>
      </c>
      <c r="D40" s="126" t="str">
        <f t="shared" si="0"/>
        <v>N/A</v>
      </c>
      <c r="E40" s="127">
        <v>0</v>
      </c>
      <c r="F40" s="128">
        <v>0</v>
      </c>
      <c r="G40" s="126" t="str">
        <f t="shared" si="18"/>
        <v>N/A</v>
      </c>
      <c r="H40" s="129" t="e">
        <f t="shared" si="19"/>
        <v>#VALUE!</v>
      </c>
      <c r="I40" s="130" t="e">
        <f t="shared" si="20"/>
        <v>#VALUE!</v>
      </c>
      <c r="J40" s="127">
        <v>1</v>
      </c>
      <c r="K40" s="128">
        <v>100000</v>
      </c>
      <c r="L40" s="131">
        <f t="shared" si="1"/>
        <v>100000</v>
      </c>
      <c r="M40" s="127">
        <v>1</v>
      </c>
      <c r="N40" s="128">
        <v>100000</v>
      </c>
      <c r="O40" s="126">
        <f t="shared" si="21"/>
        <v>100000</v>
      </c>
      <c r="P40" s="129">
        <f t="shared" si="22"/>
        <v>0</v>
      </c>
      <c r="Q40" s="130">
        <f t="shared" si="23"/>
        <v>0</v>
      </c>
      <c r="R40" s="127">
        <v>0</v>
      </c>
      <c r="S40" s="128">
        <v>0</v>
      </c>
      <c r="T40" s="126" t="str">
        <f t="shared" si="2"/>
        <v>N/A</v>
      </c>
      <c r="U40" s="127">
        <v>0</v>
      </c>
      <c r="V40" s="128">
        <v>0</v>
      </c>
      <c r="W40" s="126" t="str">
        <f t="shared" si="24"/>
        <v>N/A</v>
      </c>
      <c r="X40" s="129" t="e">
        <f t="shared" si="25"/>
        <v>#VALUE!</v>
      </c>
      <c r="Y40" s="130" t="e">
        <f t="shared" si="26"/>
        <v>#VALUE!</v>
      </c>
      <c r="Z40" s="144" t="s">
        <v>482</v>
      </c>
      <c r="AA40" s="127">
        <v>0</v>
      </c>
      <c r="AB40" s="128">
        <v>0</v>
      </c>
      <c r="AC40" s="126" t="str">
        <f t="shared" si="3"/>
        <v>N/A</v>
      </c>
      <c r="AD40" s="145">
        <v>0</v>
      </c>
      <c r="AE40" s="146">
        <v>0</v>
      </c>
      <c r="AF40" s="126" t="str">
        <f t="shared" si="27"/>
        <v>N/A</v>
      </c>
      <c r="AG40" s="129" t="e">
        <f t="shared" si="28"/>
        <v>#VALUE!</v>
      </c>
      <c r="AH40" s="130" t="e">
        <f t="shared" si="29"/>
        <v>#VALUE!</v>
      </c>
      <c r="AI40" s="145">
        <v>0</v>
      </c>
      <c r="AJ40" s="146">
        <v>0</v>
      </c>
      <c r="AK40" s="126" t="str">
        <f t="shared" si="30"/>
        <v>N/A</v>
      </c>
      <c r="AL40" s="145">
        <v>0</v>
      </c>
      <c r="AM40" s="146">
        <v>0</v>
      </c>
      <c r="AN40" s="126" t="str">
        <f t="shared" si="31"/>
        <v>N/A</v>
      </c>
      <c r="AO40" s="129" t="e">
        <f t="shared" si="32"/>
        <v>#VALUE!</v>
      </c>
      <c r="AP40" s="130" t="e">
        <f t="shared" si="33"/>
        <v>#VALUE!</v>
      </c>
      <c r="AQ40" s="145">
        <v>0</v>
      </c>
      <c r="AR40" s="146">
        <v>0</v>
      </c>
      <c r="AS40" s="126" t="str">
        <f t="shared" si="4"/>
        <v>N/A</v>
      </c>
      <c r="AT40" s="145">
        <v>0</v>
      </c>
      <c r="AU40" s="146">
        <v>0</v>
      </c>
      <c r="AV40" s="126" t="str">
        <f t="shared" si="34"/>
        <v>N/A</v>
      </c>
      <c r="AW40" s="129" t="e">
        <f t="shared" si="35"/>
        <v>#VALUE!</v>
      </c>
      <c r="AX40" s="130" t="e">
        <f t="shared" si="36"/>
        <v>#VALUE!</v>
      </c>
      <c r="AY40" s="144" t="s">
        <v>482</v>
      </c>
      <c r="AZ40" s="145">
        <v>3</v>
      </c>
      <c r="BA40" s="146">
        <v>96036.2</v>
      </c>
      <c r="BB40" s="126">
        <f t="shared" si="5"/>
        <v>32012.066666666666</v>
      </c>
      <c r="BC40" s="145">
        <v>3</v>
      </c>
      <c r="BD40" s="146">
        <v>96036.2</v>
      </c>
      <c r="BE40" s="126">
        <f t="shared" si="37"/>
        <v>32012.066666666666</v>
      </c>
      <c r="BF40" s="129">
        <f t="shared" si="38"/>
        <v>0</v>
      </c>
      <c r="BG40" s="130">
        <f t="shared" si="39"/>
        <v>0</v>
      </c>
      <c r="BH40" s="145">
        <v>0</v>
      </c>
      <c r="BI40" s="146">
        <v>0</v>
      </c>
      <c r="BJ40" s="126" t="str">
        <f t="shared" si="6"/>
        <v>N/A</v>
      </c>
      <c r="BK40" s="145">
        <v>0</v>
      </c>
      <c r="BL40" s="146">
        <v>0</v>
      </c>
      <c r="BM40" s="126" t="str">
        <f t="shared" si="40"/>
        <v>N/A</v>
      </c>
      <c r="BN40" s="129" t="e">
        <f t="shared" si="41"/>
        <v>#VALUE!</v>
      </c>
      <c r="BO40" s="130" t="e">
        <f t="shared" si="42"/>
        <v>#VALUE!</v>
      </c>
      <c r="BP40" s="145">
        <v>0</v>
      </c>
      <c r="BQ40" s="146">
        <v>0</v>
      </c>
      <c r="BR40" s="126" t="str">
        <f t="shared" si="7"/>
        <v>N/A</v>
      </c>
      <c r="BS40" s="145">
        <v>0</v>
      </c>
      <c r="BT40" s="146">
        <v>0</v>
      </c>
      <c r="BU40" s="126" t="str">
        <f t="shared" si="43"/>
        <v>N/A</v>
      </c>
      <c r="BV40" s="129" t="e">
        <f t="shared" si="72"/>
        <v>#VALUE!</v>
      </c>
      <c r="BW40" s="130" t="e">
        <f t="shared" si="44"/>
        <v>#VALUE!</v>
      </c>
      <c r="BX40" s="144" t="s">
        <v>482</v>
      </c>
      <c r="BY40" s="145">
        <v>0</v>
      </c>
      <c r="BZ40" s="146">
        <v>0</v>
      </c>
      <c r="CA40" s="126" t="str">
        <f t="shared" si="8"/>
        <v>N/A</v>
      </c>
      <c r="CB40" s="145">
        <v>0</v>
      </c>
      <c r="CC40" s="146">
        <v>0</v>
      </c>
      <c r="CD40" s="126" t="str">
        <f t="shared" si="45"/>
        <v>N/A</v>
      </c>
      <c r="CE40" s="129" t="e">
        <f t="shared" si="73"/>
        <v>#VALUE!</v>
      </c>
      <c r="CF40" s="130" t="e">
        <f t="shared" si="46"/>
        <v>#VALUE!</v>
      </c>
      <c r="CG40" s="145">
        <v>0</v>
      </c>
      <c r="CH40" s="146">
        <v>0</v>
      </c>
      <c r="CI40" s="126" t="str">
        <f t="shared" si="9"/>
        <v>N/A</v>
      </c>
      <c r="CJ40" s="145">
        <v>0</v>
      </c>
      <c r="CK40" s="146">
        <v>0</v>
      </c>
      <c r="CL40" s="126" t="str">
        <f t="shared" si="47"/>
        <v>N/A</v>
      </c>
      <c r="CM40" s="129" t="e">
        <f t="shared" si="48"/>
        <v>#VALUE!</v>
      </c>
      <c r="CN40" s="130" t="e">
        <f t="shared" si="49"/>
        <v>#VALUE!</v>
      </c>
      <c r="CO40" s="145">
        <v>0</v>
      </c>
      <c r="CP40" s="146">
        <v>0</v>
      </c>
      <c r="CQ40" s="126" t="str">
        <f t="shared" si="10"/>
        <v>N/A</v>
      </c>
      <c r="CR40" s="145">
        <v>0</v>
      </c>
      <c r="CS40" s="146">
        <v>0</v>
      </c>
      <c r="CT40" s="126" t="str">
        <f t="shared" si="50"/>
        <v>N/A</v>
      </c>
      <c r="CU40" s="129" t="e">
        <f t="shared" si="51"/>
        <v>#VALUE!</v>
      </c>
      <c r="CV40" s="130" t="e">
        <f t="shared" si="52"/>
        <v>#VALUE!</v>
      </c>
      <c r="CW40" s="144" t="s">
        <v>482</v>
      </c>
      <c r="CX40" s="145">
        <v>0</v>
      </c>
      <c r="CY40" s="146">
        <v>0</v>
      </c>
      <c r="CZ40" s="126" t="str">
        <f t="shared" si="11"/>
        <v>N/A</v>
      </c>
      <c r="DA40" s="145">
        <v>0</v>
      </c>
      <c r="DB40" s="146">
        <v>0</v>
      </c>
      <c r="DC40" s="126" t="str">
        <f t="shared" si="53"/>
        <v>N/A</v>
      </c>
      <c r="DD40" s="129" t="e">
        <f t="shared" si="54"/>
        <v>#VALUE!</v>
      </c>
      <c r="DE40" s="130" t="e">
        <f t="shared" si="55"/>
        <v>#VALUE!</v>
      </c>
      <c r="DF40" s="145">
        <v>0</v>
      </c>
      <c r="DG40" s="146">
        <v>0</v>
      </c>
      <c r="DH40" s="126" t="str">
        <f t="shared" si="12"/>
        <v>N/A</v>
      </c>
      <c r="DI40" s="145">
        <v>0</v>
      </c>
      <c r="DJ40" s="146">
        <v>0</v>
      </c>
      <c r="DK40" s="126" t="str">
        <f t="shared" si="56"/>
        <v>N/A</v>
      </c>
      <c r="DL40" s="129" t="e">
        <f t="shared" si="57"/>
        <v>#VALUE!</v>
      </c>
      <c r="DM40" s="130" t="e">
        <f t="shared" si="58"/>
        <v>#VALUE!</v>
      </c>
      <c r="DN40" s="145">
        <v>0</v>
      </c>
      <c r="DO40" s="146">
        <v>0</v>
      </c>
      <c r="DP40" s="126" t="str">
        <f t="shared" si="13"/>
        <v>N/A</v>
      </c>
      <c r="DQ40" s="145">
        <v>0</v>
      </c>
      <c r="DR40" s="146">
        <v>0</v>
      </c>
      <c r="DS40" s="126" t="str">
        <f t="shared" si="59"/>
        <v>N/A</v>
      </c>
      <c r="DT40" s="306" t="e">
        <f t="shared" si="60"/>
        <v>#VALUE!</v>
      </c>
      <c r="DU40" s="130" t="e">
        <f t="shared" si="61"/>
        <v>#VALUE!</v>
      </c>
      <c r="DV40" s="144" t="s">
        <v>482</v>
      </c>
      <c r="DW40" s="145">
        <v>1</v>
      </c>
      <c r="DX40" s="146">
        <v>19238.599999999999</v>
      </c>
      <c r="DY40" s="126">
        <f t="shared" si="14"/>
        <v>19238.599999999999</v>
      </c>
      <c r="DZ40" s="145">
        <v>1</v>
      </c>
      <c r="EA40" s="146">
        <v>19238.599999999999</v>
      </c>
      <c r="EB40" s="126">
        <f t="shared" si="62"/>
        <v>19238.599999999999</v>
      </c>
      <c r="EC40" s="129">
        <f t="shared" si="63"/>
        <v>0</v>
      </c>
      <c r="ED40" s="130">
        <f t="shared" si="64"/>
        <v>0</v>
      </c>
      <c r="EE40" s="145">
        <v>0</v>
      </c>
      <c r="EF40" s="146">
        <v>0</v>
      </c>
      <c r="EG40" s="126" t="str">
        <f t="shared" si="15"/>
        <v>N/A</v>
      </c>
      <c r="EH40" s="145">
        <v>0</v>
      </c>
      <c r="EI40" s="146">
        <v>0</v>
      </c>
      <c r="EJ40" s="126" t="str">
        <f t="shared" si="65"/>
        <v>N/A</v>
      </c>
      <c r="EK40" s="129" t="e">
        <f t="shared" si="66"/>
        <v>#VALUE!</v>
      </c>
      <c r="EL40" s="130" t="e">
        <f t="shared" si="67"/>
        <v>#VALUE!</v>
      </c>
      <c r="EM40" s="145">
        <v>0</v>
      </c>
      <c r="EN40" s="146">
        <v>0</v>
      </c>
      <c r="EO40" s="126" t="str">
        <f t="shared" si="16"/>
        <v>N/A</v>
      </c>
      <c r="EP40" s="149">
        <v>0</v>
      </c>
      <c r="EQ40" s="150">
        <v>0</v>
      </c>
      <c r="ER40" s="126" t="str">
        <f t="shared" si="68"/>
        <v>N/A</v>
      </c>
      <c r="ES40" s="129" t="e">
        <f t="shared" si="69"/>
        <v>#VALUE!</v>
      </c>
      <c r="ET40" s="130" t="e">
        <f t="shared" si="70"/>
        <v>#VALUE!</v>
      </c>
      <c r="EU40" s="308"/>
      <c r="EV40" s="144" t="s">
        <v>482</v>
      </c>
      <c r="EW40" s="126">
        <v>50416.888888888883</v>
      </c>
      <c r="EX40" s="126">
        <v>50416.888888888883</v>
      </c>
      <c r="EY40" s="129" t="e">
        <f t="shared" si="71"/>
        <v>#VALUE!</v>
      </c>
      <c r="EZ40" s="130" t="e">
        <f t="shared" si="17"/>
        <v>#VALUE!</v>
      </c>
    </row>
    <row r="41" spans="1:156">
      <c r="A41" s="132" t="s">
        <v>483</v>
      </c>
      <c r="B41" s="124">
        <v>41.5</v>
      </c>
      <c r="C41" s="125">
        <v>807390</v>
      </c>
      <c r="D41" s="126">
        <f t="shared" si="0"/>
        <v>19455.180722891568</v>
      </c>
      <c r="E41" s="145">
        <v>41.5</v>
      </c>
      <c r="F41" s="146">
        <v>808168</v>
      </c>
      <c r="G41" s="126">
        <f t="shared" si="18"/>
        <v>19473.927710843374</v>
      </c>
      <c r="H41" s="129">
        <f t="shared" si="19"/>
        <v>18.746987951806659</v>
      </c>
      <c r="I41" s="130">
        <f t="shared" si="20"/>
        <v>9.6359875648692245E-4</v>
      </c>
      <c r="J41" s="145">
        <v>13</v>
      </c>
      <c r="K41" s="146">
        <v>1204792</v>
      </c>
      <c r="L41" s="131">
        <f t="shared" si="1"/>
        <v>92676.307692307688</v>
      </c>
      <c r="M41" s="145">
        <v>13</v>
      </c>
      <c r="N41" s="146">
        <v>1204857</v>
      </c>
      <c r="O41" s="126">
        <f t="shared" si="21"/>
        <v>92681.307692307688</v>
      </c>
      <c r="P41" s="129">
        <f t="shared" si="22"/>
        <v>5</v>
      </c>
      <c r="Q41" s="130">
        <f t="shared" si="23"/>
        <v>5.3951221455653761E-5</v>
      </c>
      <c r="R41" s="145">
        <v>3</v>
      </c>
      <c r="S41" s="146">
        <v>306804</v>
      </c>
      <c r="T41" s="126">
        <f t="shared" si="2"/>
        <v>102268</v>
      </c>
      <c r="U41" s="145">
        <v>3</v>
      </c>
      <c r="V41" s="146">
        <v>306839</v>
      </c>
      <c r="W41" s="126">
        <f t="shared" si="24"/>
        <v>102279.66666666667</v>
      </c>
      <c r="X41" s="129">
        <f t="shared" si="25"/>
        <v>11.666666666671517</v>
      </c>
      <c r="Y41" s="130">
        <f t="shared" si="26"/>
        <v>1.1407934707505297E-4</v>
      </c>
      <c r="Z41" s="132" t="s">
        <v>483</v>
      </c>
      <c r="AA41" s="145">
        <v>0</v>
      </c>
      <c r="AB41" s="146">
        <v>0</v>
      </c>
      <c r="AC41" s="126" t="str">
        <f t="shared" si="3"/>
        <v>N/A</v>
      </c>
      <c r="AD41" s="145">
        <v>0</v>
      </c>
      <c r="AE41" s="146">
        <v>0</v>
      </c>
      <c r="AF41" s="126" t="str">
        <f t="shared" si="27"/>
        <v>N/A</v>
      </c>
      <c r="AG41" s="129" t="e">
        <f t="shared" si="28"/>
        <v>#VALUE!</v>
      </c>
      <c r="AH41" s="130" t="e">
        <f t="shared" si="29"/>
        <v>#VALUE!</v>
      </c>
      <c r="AI41" s="145">
        <v>11</v>
      </c>
      <c r="AJ41" s="146">
        <v>535423</v>
      </c>
      <c r="AK41" s="126">
        <f t="shared" si="30"/>
        <v>48674.818181818184</v>
      </c>
      <c r="AL41" s="145">
        <v>11</v>
      </c>
      <c r="AM41" s="146">
        <v>553229</v>
      </c>
      <c r="AN41" s="126">
        <f t="shared" si="31"/>
        <v>50293.545454545456</v>
      </c>
      <c r="AO41" s="129">
        <f t="shared" si="32"/>
        <v>1618.7272727272721</v>
      </c>
      <c r="AP41" s="130">
        <f t="shared" si="33"/>
        <v>3.3255949034688446E-2</v>
      </c>
      <c r="AQ41" s="145">
        <v>4</v>
      </c>
      <c r="AR41" s="146">
        <v>167371</v>
      </c>
      <c r="AS41" s="126">
        <f t="shared" si="4"/>
        <v>41842.75</v>
      </c>
      <c r="AT41" s="145">
        <v>4</v>
      </c>
      <c r="AU41" s="146">
        <v>172735</v>
      </c>
      <c r="AV41" s="126">
        <f t="shared" si="34"/>
        <v>43183.75</v>
      </c>
      <c r="AW41" s="129">
        <f t="shared" si="35"/>
        <v>1341</v>
      </c>
      <c r="AX41" s="130">
        <f t="shared" si="36"/>
        <v>3.2048562773718266E-2</v>
      </c>
      <c r="AY41" s="132" t="s">
        <v>483</v>
      </c>
      <c r="AZ41" s="145">
        <v>17</v>
      </c>
      <c r="BA41" s="146">
        <v>471129</v>
      </c>
      <c r="BB41" s="126">
        <f t="shared" si="5"/>
        <v>27713.470588235294</v>
      </c>
      <c r="BC41" s="145">
        <v>17</v>
      </c>
      <c r="BD41" s="146">
        <v>479851</v>
      </c>
      <c r="BE41" s="126">
        <f t="shared" si="37"/>
        <v>28226.529411764706</v>
      </c>
      <c r="BF41" s="129">
        <f t="shared" si="38"/>
        <v>513.05882352941262</v>
      </c>
      <c r="BG41" s="130">
        <f t="shared" si="39"/>
        <v>1.8512976276136715E-2</v>
      </c>
      <c r="BH41" s="145">
        <v>1</v>
      </c>
      <c r="BI41" s="146">
        <v>40301</v>
      </c>
      <c r="BJ41" s="126">
        <f t="shared" si="6"/>
        <v>40301</v>
      </c>
      <c r="BK41" s="145">
        <v>1</v>
      </c>
      <c r="BL41" s="146">
        <v>40306</v>
      </c>
      <c r="BM41" s="126">
        <f t="shared" si="40"/>
        <v>40306</v>
      </c>
      <c r="BN41" s="129">
        <f t="shared" si="41"/>
        <v>5</v>
      </c>
      <c r="BO41" s="130">
        <f t="shared" si="42"/>
        <v>1.240664003374606E-4</v>
      </c>
      <c r="BP41" s="145">
        <v>13.6</v>
      </c>
      <c r="BQ41" s="146">
        <v>658211</v>
      </c>
      <c r="BR41" s="126">
        <f t="shared" si="7"/>
        <v>48397.867647058825</v>
      </c>
      <c r="BS41" s="145">
        <v>13.6</v>
      </c>
      <c r="BT41" s="146">
        <v>679234</v>
      </c>
      <c r="BU41" s="126">
        <f t="shared" si="43"/>
        <v>49943.676470588238</v>
      </c>
      <c r="BV41" s="129">
        <f t="shared" si="72"/>
        <v>1545.8088235294126</v>
      </c>
      <c r="BW41" s="130">
        <f t="shared" si="44"/>
        <v>3.1939605992607249E-2</v>
      </c>
      <c r="BX41" s="132" t="s">
        <v>483</v>
      </c>
      <c r="BY41" s="145">
        <v>1</v>
      </c>
      <c r="BZ41" s="146">
        <v>21398</v>
      </c>
      <c r="CA41" s="126">
        <f t="shared" si="8"/>
        <v>21398</v>
      </c>
      <c r="CB41" s="145">
        <v>1</v>
      </c>
      <c r="CC41" s="146">
        <v>21403</v>
      </c>
      <c r="CD41" s="126">
        <f t="shared" si="45"/>
        <v>21403</v>
      </c>
      <c r="CE41" s="129">
        <f t="shared" si="73"/>
        <v>5</v>
      </c>
      <c r="CF41" s="130">
        <f t="shared" si="46"/>
        <v>2.3366669782222638E-4</v>
      </c>
      <c r="CG41" s="145">
        <v>3</v>
      </c>
      <c r="CH41" s="146">
        <v>138863</v>
      </c>
      <c r="CI41" s="126">
        <f t="shared" si="9"/>
        <v>46287.666666666664</v>
      </c>
      <c r="CJ41" s="145">
        <v>3</v>
      </c>
      <c r="CK41" s="146">
        <v>142668</v>
      </c>
      <c r="CL41" s="126">
        <f t="shared" si="47"/>
        <v>47556</v>
      </c>
      <c r="CM41" s="129">
        <f t="shared" si="48"/>
        <v>1268.3333333333358</v>
      </c>
      <c r="CN41" s="130">
        <f t="shared" si="49"/>
        <v>2.740110756645044E-2</v>
      </c>
      <c r="CO41" s="145">
        <v>3</v>
      </c>
      <c r="CP41" s="146">
        <v>252356</v>
      </c>
      <c r="CQ41" s="126">
        <f t="shared" si="10"/>
        <v>84118.666666666672</v>
      </c>
      <c r="CR41" s="145">
        <v>3</v>
      </c>
      <c r="CS41" s="146">
        <v>252371</v>
      </c>
      <c r="CT41" s="126">
        <f t="shared" si="50"/>
        <v>84123.666666666672</v>
      </c>
      <c r="CU41" s="129">
        <f t="shared" si="51"/>
        <v>5</v>
      </c>
      <c r="CV41" s="130">
        <f t="shared" si="52"/>
        <v>5.9439838957662982E-5</v>
      </c>
      <c r="CW41" s="132" t="s">
        <v>483</v>
      </c>
      <c r="CX41" s="145">
        <v>0</v>
      </c>
      <c r="CY41" s="146">
        <v>0</v>
      </c>
      <c r="CZ41" s="126" t="str">
        <f t="shared" si="11"/>
        <v>N/A</v>
      </c>
      <c r="DA41" s="145">
        <v>0</v>
      </c>
      <c r="DB41" s="146">
        <v>0</v>
      </c>
      <c r="DC41" s="126" t="str">
        <f t="shared" si="53"/>
        <v>N/A</v>
      </c>
      <c r="DD41" s="129" t="e">
        <f t="shared" si="54"/>
        <v>#VALUE!</v>
      </c>
      <c r="DE41" s="130" t="e">
        <f t="shared" si="55"/>
        <v>#VALUE!</v>
      </c>
      <c r="DF41" s="145">
        <v>2</v>
      </c>
      <c r="DG41" s="146">
        <v>194125</v>
      </c>
      <c r="DH41" s="126">
        <f t="shared" si="12"/>
        <v>97062.5</v>
      </c>
      <c r="DI41" s="145">
        <v>2</v>
      </c>
      <c r="DJ41" s="146">
        <v>194135</v>
      </c>
      <c r="DK41" s="126">
        <f t="shared" si="56"/>
        <v>97067.5</v>
      </c>
      <c r="DL41" s="129">
        <f t="shared" si="57"/>
        <v>5</v>
      </c>
      <c r="DM41" s="130">
        <f t="shared" si="58"/>
        <v>5.1513200257566002E-5</v>
      </c>
      <c r="DN41" s="145">
        <v>8</v>
      </c>
      <c r="DO41" s="146">
        <v>243251</v>
      </c>
      <c r="DP41" s="126">
        <f t="shared" si="13"/>
        <v>30406.375</v>
      </c>
      <c r="DQ41" s="145">
        <v>8</v>
      </c>
      <c r="DR41" s="146">
        <v>243975</v>
      </c>
      <c r="DS41" s="126">
        <f t="shared" si="59"/>
        <v>30496.875</v>
      </c>
      <c r="DT41" s="306">
        <f t="shared" si="60"/>
        <v>90.5</v>
      </c>
      <c r="DU41" s="130">
        <f t="shared" si="61"/>
        <v>2.9763495319649253E-3</v>
      </c>
      <c r="DV41" s="132" t="s">
        <v>483</v>
      </c>
      <c r="DW41" s="145">
        <v>34</v>
      </c>
      <c r="DX41" s="146">
        <v>935987</v>
      </c>
      <c r="DY41" s="126">
        <f t="shared" si="14"/>
        <v>27529.029411764706</v>
      </c>
      <c r="DZ41" s="145">
        <v>34</v>
      </c>
      <c r="EA41" s="146">
        <v>936157</v>
      </c>
      <c r="EB41" s="126">
        <f t="shared" si="62"/>
        <v>27534.029411764706</v>
      </c>
      <c r="EC41" s="129">
        <f t="shared" si="63"/>
        <v>5</v>
      </c>
      <c r="ED41" s="130">
        <f t="shared" si="64"/>
        <v>1.8162645421357346E-4</v>
      </c>
      <c r="EE41" s="145">
        <v>0</v>
      </c>
      <c r="EF41" s="146">
        <v>0</v>
      </c>
      <c r="EG41" s="126" t="str">
        <f t="shared" si="15"/>
        <v>N/A</v>
      </c>
      <c r="EH41" s="145">
        <v>0</v>
      </c>
      <c r="EI41" s="146">
        <v>0</v>
      </c>
      <c r="EJ41" s="126" t="str">
        <f t="shared" si="65"/>
        <v>N/A</v>
      </c>
      <c r="EK41" s="129" t="e">
        <f t="shared" si="66"/>
        <v>#VALUE!</v>
      </c>
      <c r="EL41" s="130" t="e">
        <f t="shared" si="67"/>
        <v>#VALUE!</v>
      </c>
      <c r="EM41" s="145">
        <v>0</v>
      </c>
      <c r="EN41" s="146">
        <v>0</v>
      </c>
      <c r="EO41" s="126" t="str">
        <f t="shared" si="16"/>
        <v>N/A</v>
      </c>
      <c r="EP41" s="149">
        <v>0</v>
      </c>
      <c r="EQ41" s="150">
        <v>0</v>
      </c>
      <c r="ER41" s="126" t="str">
        <f t="shared" si="68"/>
        <v>N/A</v>
      </c>
      <c r="ES41" s="129" t="e">
        <f t="shared" si="69"/>
        <v>#VALUE!</v>
      </c>
      <c r="ET41" s="130" t="e">
        <f t="shared" si="70"/>
        <v>#VALUE!</v>
      </c>
      <c r="EU41" s="308"/>
      <c r="EV41" s="132" t="s">
        <v>483</v>
      </c>
      <c r="EW41" s="126">
        <v>52009.402326957832</v>
      </c>
      <c r="EX41" s="126">
        <v>52469.248177510533</v>
      </c>
      <c r="EY41" s="129" t="e">
        <f t="shared" si="71"/>
        <v>#VALUE!</v>
      </c>
      <c r="EZ41" s="130" t="e">
        <f t="shared" si="17"/>
        <v>#VALUE!</v>
      </c>
    </row>
    <row r="42" spans="1:156">
      <c r="A42" s="132" t="s">
        <v>484</v>
      </c>
      <c r="B42" s="124">
        <v>0</v>
      </c>
      <c r="C42" s="125">
        <v>0</v>
      </c>
      <c r="D42" s="126" t="str">
        <f t="shared" si="0"/>
        <v>N/A</v>
      </c>
      <c r="E42" s="127">
        <v>0</v>
      </c>
      <c r="F42" s="128">
        <v>0</v>
      </c>
      <c r="G42" s="126" t="str">
        <f t="shared" si="18"/>
        <v>N/A</v>
      </c>
      <c r="H42" s="129" t="e">
        <f t="shared" si="19"/>
        <v>#VALUE!</v>
      </c>
      <c r="I42" s="130" t="e">
        <f t="shared" si="20"/>
        <v>#VALUE!</v>
      </c>
      <c r="J42" s="127">
        <v>1</v>
      </c>
      <c r="K42" s="128">
        <v>90000</v>
      </c>
      <c r="L42" s="131">
        <f t="shared" si="1"/>
        <v>90000</v>
      </c>
      <c r="M42" s="127">
        <v>1</v>
      </c>
      <c r="N42" s="128">
        <v>90000</v>
      </c>
      <c r="O42" s="126">
        <f t="shared" si="21"/>
        <v>90000</v>
      </c>
      <c r="P42" s="129">
        <f t="shared" si="22"/>
        <v>0</v>
      </c>
      <c r="Q42" s="130">
        <f t="shared" si="23"/>
        <v>0</v>
      </c>
      <c r="R42" s="127">
        <v>1</v>
      </c>
      <c r="S42" s="128">
        <v>68959</v>
      </c>
      <c r="T42" s="126">
        <f t="shared" si="2"/>
        <v>68959</v>
      </c>
      <c r="U42" s="127">
        <v>1</v>
      </c>
      <c r="V42" s="128">
        <v>75000</v>
      </c>
      <c r="W42" s="126">
        <f t="shared" si="24"/>
        <v>75000</v>
      </c>
      <c r="X42" s="129">
        <f t="shared" si="25"/>
        <v>6041</v>
      </c>
      <c r="Y42" s="130">
        <f t="shared" si="26"/>
        <v>8.7602778462564715E-2</v>
      </c>
      <c r="Z42" s="132" t="s">
        <v>484</v>
      </c>
      <c r="AA42" s="127">
        <v>0</v>
      </c>
      <c r="AB42" s="128">
        <v>0</v>
      </c>
      <c r="AC42" s="126" t="str">
        <f t="shared" si="3"/>
        <v>N/A</v>
      </c>
      <c r="AD42" s="127">
        <v>0</v>
      </c>
      <c r="AE42" s="128">
        <v>0</v>
      </c>
      <c r="AF42" s="126" t="str">
        <f t="shared" si="27"/>
        <v>N/A</v>
      </c>
      <c r="AG42" s="129" t="e">
        <f t="shared" si="28"/>
        <v>#VALUE!</v>
      </c>
      <c r="AH42" s="130" t="e">
        <f t="shared" si="29"/>
        <v>#VALUE!</v>
      </c>
      <c r="AI42" s="127">
        <v>1</v>
      </c>
      <c r="AJ42" s="128">
        <v>68958.5</v>
      </c>
      <c r="AK42" s="126">
        <f t="shared" si="30"/>
        <v>68958.5</v>
      </c>
      <c r="AL42" s="127">
        <v>1</v>
      </c>
      <c r="AM42" s="128">
        <v>68959</v>
      </c>
      <c r="AN42" s="126">
        <f t="shared" si="31"/>
        <v>68959</v>
      </c>
      <c r="AO42" s="129">
        <f t="shared" si="32"/>
        <v>0.5</v>
      </c>
      <c r="AP42" s="130">
        <f t="shared" si="33"/>
        <v>7.2507377625673413E-6</v>
      </c>
      <c r="AQ42" s="127">
        <v>0</v>
      </c>
      <c r="AR42" s="128">
        <v>0</v>
      </c>
      <c r="AS42" s="126" t="str">
        <f t="shared" si="4"/>
        <v>N/A</v>
      </c>
      <c r="AT42" s="127">
        <v>0</v>
      </c>
      <c r="AU42" s="128">
        <v>0</v>
      </c>
      <c r="AV42" s="126" t="str">
        <f t="shared" si="34"/>
        <v>N/A</v>
      </c>
      <c r="AW42" s="129" t="e">
        <f t="shared" si="35"/>
        <v>#VALUE!</v>
      </c>
      <c r="AX42" s="130" t="e">
        <f t="shared" si="36"/>
        <v>#VALUE!</v>
      </c>
      <c r="AY42" s="132" t="s">
        <v>484</v>
      </c>
      <c r="AZ42" s="127">
        <v>2.5</v>
      </c>
      <c r="BA42" s="128">
        <v>52788</v>
      </c>
      <c r="BB42" s="126">
        <f t="shared" si="5"/>
        <v>21115.200000000001</v>
      </c>
      <c r="BC42" s="127">
        <v>2.5</v>
      </c>
      <c r="BD42" s="128">
        <v>54288</v>
      </c>
      <c r="BE42" s="126">
        <f t="shared" si="37"/>
        <v>21715.200000000001</v>
      </c>
      <c r="BF42" s="129">
        <f t="shared" si="38"/>
        <v>600</v>
      </c>
      <c r="BG42" s="130">
        <f t="shared" si="39"/>
        <v>2.8415548988406456E-2</v>
      </c>
      <c r="BH42" s="127">
        <v>0</v>
      </c>
      <c r="BI42" s="128">
        <v>0</v>
      </c>
      <c r="BJ42" s="126" t="str">
        <f t="shared" si="6"/>
        <v>N/A</v>
      </c>
      <c r="BK42" s="127">
        <v>0</v>
      </c>
      <c r="BL42" s="128">
        <v>0</v>
      </c>
      <c r="BM42" s="126" t="str">
        <f t="shared" si="40"/>
        <v>N/A</v>
      </c>
      <c r="BN42" s="129" t="e">
        <f t="shared" si="41"/>
        <v>#VALUE!</v>
      </c>
      <c r="BO42" s="130" t="e">
        <f t="shared" si="42"/>
        <v>#VALUE!</v>
      </c>
      <c r="BP42" s="127">
        <v>0</v>
      </c>
      <c r="BQ42" s="128">
        <v>0</v>
      </c>
      <c r="BR42" s="126" t="str">
        <f t="shared" si="7"/>
        <v>N/A</v>
      </c>
      <c r="BS42" s="127">
        <v>0</v>
      </c>
      <c r="BT42" s="128">
        <v>0</v>
      </c>
      <c r="BU42" s="126" t="str">
        <f t="shared" si="43"/>
        <v>N/A</v>
      </c>
      <c r="BV42" s="129" t="e">
        <f t="shared" si="72"/>
        <v>#VALUE!</v>
      </c>
      <c r="BW42" s="130" t="e">
        <f t="shared" si="44"/>
        <v>#VALUE!</v>
      </c>
      <c r="BX42" s="132" t="s">
        <v>484</v>
      </c>
      <c r="BY42" s="127">
        <v>0</v>
      </c>
      <c r="BZ42" s="128">
        <v>0</v>
      </c>
      <c r="CA42" s="126" t="str">
        <f t="shared" si="8"/>
        <v>N/A</v>
      </c>
      <c r="CB42" s="127">
        <v>0</v>
      </c>
      <c r="CC42" s="128">
        <v>0</v>
      </c>
      <c r="CD42" s="126" t="str">
        <f t="shared" si="45"/>
        <v>N/A</v>
      </c>
      <c r="CE42" s="129" t="e">
        <f t="shared" si="73"/>
        <v>#VALUE!</v>
      </c>
      <c r="CF42" s="130" t="e">
        <f t="shared" si="46"/>
        <v>#VALUE!</v>
      </c>
      <c r="CG42" s="127">
        <v>0</v>
      </c>
      <c r="CH42" s="128">
        <v>0</v>
      </c>
      <c r="CI42" s="126" t="str">
        <f t="shared" si="9"/>
        <v>N/A</v>
      </c>
      <c r="CJ42" s="127">
        <v>0</v>
      </c>
      <c r="CK42" s="128">
        <v>0</v>
      </c>
      <c r="CL42" s="126" t="str">
        <f t="shared" si="47"/>
        <v>N/A</v>
      </c>
      <c r="CM42" s="129" t="e">
        <f t="shared" si="48"/>
        <v>#VALUE!</v>
      </c>
      <c r="CN42" s="130" t="e">
        <f t="shared" si="49"/>
        <v>#VALUE!</v>
      </c>
      <c r="CO42" s="127">
        <v>0</v>
      </c>
      <c r="CP42" s="128">
        <v>0</v>
      </c>
      <c r="CQ42" s="126" t="str">
        <f t="shared" si="10"/>
        <v>N/A</v>
      </c>
      <c r="CR42" s="127">
        <v>0</v>
      </c>
      <c r="CS42" s="128">
        <v>0</v>
      </c>
      <c r="CT42" s="126" t="str">
        <f t="shared" si="50"/>
        <v>N/A</v>
      </c>
      <c r="CU42" s="129" t="e">
        <f t="shared" si="51"/>
        <v>#VALUE!</v>
      </c>
      <c r="CV42" s="130" t="e">
        <f t="shared" si="52"/>
        <v>#VALUE!</v>
      </c>
      <c r="CW42" s="132" t="s">
        <v>484</v>
      </c>
      <c r="CX42" s="127">
        <v>0</v>
      </c>
      <c r="CY42" s="128">
        <v>0</v>
      </c>
      <c r="CZ42" s="126" t="str">
        <f t="shared" si="11"/>
        <v>N/A</v>
      </c>
      <c r="DA42" s="127">
        <v>0</v>
      </c>
      <c r="DB42" s="128">
        <v>0</v>
      </c>
      <c r="DC42" s="126" t="str">
        <f t="shared" si="53"/>
        <v>N/A</v>
      </c>
      <c r="DD42" s="129" t="e">
        <f t="shared" si="54"/>
        <v>#VALUE!</v>
      </c>
      <c r="DE42" s="130" t="e">
        <f t="shared" si="55"/>
        <v>#VALUE!</v>
      </c>
      <c r="DF42" s="127">
        <v>0</v>
      </c>
      <c r="DG42" s="128">
        <v>0</v>
      </c>
      <c r="DH42" s="126" t="str">
        <f t="shared" si="12"/>
        <v>N/A</v>
      </c>
      <c r="DI42" s="127">
        <v>0</v>
      </c>
      <c r="DJ42" s="128">
        <v>0</v>
      </c>
      <c r="DK42" s="126" t="str">
        <f t="shared" si="56"/>
        <v>N/A</v>
      </c>
      <c r="DL42" s="129" t="e">
        <f t="shared" si="57"/>
        <v>#VALUE!</v>
      </c>
      <c r="DM42" s="130" t="e">
        <f t="shared" si="58"/>
        <v>#VALUE!</v>
      </c>
      <c r="DN42" s="127">
        <v>0</v>
      </c>
      <c r="DO42" s="128">
        <v>0</v>
      </c>
      <c r="DP42" s="126" t="str">
        <f t="shared" si="13"/>
        <v>N/A</v>
      </c>
      <c r="DQ42" s="127">
        <v>0</v>
      </c>
      <c r="DR42" s="128">
        <v>0</v>
      </c>
      <c r="DS42" s="126" t="str">
        <f t="shared" si="59"/>
        <v>N/A</v>
      </c>
      <c r="DT42" s="306" t="e">
        <f t="shared" si="60"/>
        <v>#VALUE!</v>
      </c>
      <c r="DU42" s="130" t="e">
        <f t="shared" si="61"/>
        <v>#VALUE!</v>
      </c>
      <c r="DV42" s="132" t="s">
        <v>484</v>
      </c>
      <c r="DW42" s="127">
        <v>1</v>
      </c>
      <c r="DX42" s="128">
        <v>24998</v>
      </c>
      <c r="DY42" s="126">
        <f t="shared" si="14"/>
        <v>24998</v>
      </c>
      <c r="DZ42" s="127">
        <v>1</v>
      </c>
      <c r="EA42" s="128">
        <v>24999</v>
      </c>
      <c r="EB42" s="126">
        <f t="shared" si="62"/>
        <v>24999</v>
      </c>
      <c r="EC42" s="129">
        <f t="shared" si="63"/>
        <v>1</v>
      </c>
      <c r="ED42" s="130">
        <f t="shared" si="64"/>
        <v>4.0003200256020482E-5</v>
      </c>
      <c r="EE42" s="127">
        <v>0</v>
      </c>
      <c r="EF42" s="128">
        <v>0</v>
      </c>
      <c r="EG42" s="126" t="str">
        <f t="shared" si="15"/>
        <v>N/A</v>
      </c>
      <c r="EH42" s="127">
        <v>0</v>
      </c>
      <c r="EI42" s="128">
        <v>0</v>
      </c>
      <c r="EJ42" s="126" t="str">
        <f t="shared" si="65"/>
        <v>N/A</v>
      </c>
      <c r="EK42" s="129" t="e">
        <f t="shared" si="66"/>
        <v>#VALUE!</v>
      </c>
      <c r="EL42" s="130" t="e">
        <f t="shared" si="67"/>
        <v>#VALUE!</v>
      </c>
      <c r="EM42" s="127">
        <v>0</v>
      </c>
      <c r="EN42" s="128">
        <v>0</v>
      </c>
      <c r="EO42" s="126" t="str">
        <f t="shared" si="16"/>
        <v>N/A</v>
      </c>
      <c r="EP42" s="147">
        <v>0</v>
      </c>
      <c r="EQ42" s="148">
        <v>0</v>
      </c>
      <c r="ER42" s="126" t="str">
        <f t="shared" si="68"/>
        <v>N/A</v>
      </c>
      <c r="ES42" s="129" t="e">
        <f t="shared" si="69"/>
        <v>#VALUE!</v>
      </c>
      <c r="ET42" s="130" t="e">
        <f t="shared" si="70"/>
        <v>#VALUE!</v>
      </c>
      <c r="EU42" s="308"/>
      <c r="EV42" s="132" t="s">
        <v>484</v>
      </c>
      <c r="EW42" s="126">
        <v>54806.14</v>
      </c>
      <c r="EX42" s="126">
        <v>56134.64</v>
      </c>
      <c r="EY42" s="129" t="e">
        <f t="shared" si="71"/>
        <v>#VALUE!</v>
      </c>
      <c r="EZ42" s="130" t="e">
        <f t="shared" si="17"/>
        <v>#VALUE!</v>
      </c>
    </row>
    <row r="43" spans="1:156">
      <c r="A43" s="132" t="s">
        <v>485</v>
      </c>
      <c r="B43" s="124">
        <v>27</v>
      </c>
      <c r="C43" s="125">
        <v>439307.63999999996</v>
      </c>
      <c r="D43" s="126">
        <f t="shared" si="0"/>
        <v>16270.653333333332</v>
      </c>
      <c r="E43" s="127">
        <v>27</v>
      </c>
      <c r="F43" s="128">
        <v>439307.63999999996</v>
      </c>
      <c r="G43" s="126">
        <f t="shared" si="18"/>
        <v>16270.653333333332</v>
      </c>
      <c r="H43" s="129">
        <f t="shared" si="19"/>
        <v>0</v>
      </c>
      <c r="I43" s="130">
        <f t="shared" si="20"/>
        <v>0</v>
      </c>
      <c r="J43" s="127">
        <v>13</v>
      </c>
      <c r="K43" s="128">
        <v>886999.39999999991</v>
      </c>
      <c r="L43" s="131">
        <f t="shared" si="1"/>
        <v>68230.723076923066</v>
      </c>
      <c r="M43" s="127">
        <v>13</v>
      </c>
      <c r="N43" s="128">
        <v>886999.39999999991</v>
      </c>
      <c r="O43" s="126">
        <f t="shared" si="21"/>
        <v>68230.723076923066</v>
      </c>
      <c r="P43" s="129">
        <f t="shared" si="22"/>
        <v>0</v>
      </c>
      <c r="Q43" s="130">
        <f t="shared" si="23"/>
        <v>0</v>
      </c>
      <c r="R43" s="127">
        <v>3</v>
      </c>
      <c r="S43" s="128">
        <v>229294.3</v>
      </c>
      <c r="T43" s="126">
        <f t="shared" si="2"/>
        <v>76431.433333333334</v>
      </c>
      <c r="U43" s="127">
        <v>3</v>
      </c>
      <c r="V43" s="128">
        <v>229294.3</v>
      </c>
      <c r="W43" s="126">
        <f t="shared" si="24"/>
        <v>76431.433333333334</v>
      </c>
      <c r="X43" s="129">
        <f t="shared" si="25"/>
        <v>0</v>
      </c>
      <c r="Y43" s="130">
        <f t="shared" si="26"/>
        <v>0</v>
      </c>
      <c r="Z43" s="132" t="s">
        <v>485</v>
      </c>
      <c r="AA43" s="127">
        <v>2</v>
      </c>
      <c r="AB43" s="128">
        <v>90455.75</v>
      </c>
      <c r="AC43" s="126">
        <f t="shared" si="3"/>
        <v>45227.875</v>
      </c>
      <c r="AD43" s="127">
        <v>2</v>
      </c>
      <c r="AE43" s="128">
        <v>90455.75</v>
      </c>
      <c r="AF43" s="126">
        <f t="shared" si="27"/>
        <v>45227.875</v>
      </c>
      <c r="AG43" s="129">
        <f t="shared" si="28"/>
        <v>0</v>
      </c>
      <c r="AH43" s="130">
        <f t="shared" si="29"/>
        <v>0</v>
      </c>
      <c r="AI43" s="127">
        <v>11.41</v>
      </c>
      <c r="AJ43" s="128">
        <v>571694.37999999989</v>
      </c>
      <c r="AK43" s="126">
        <f t="shared" si="30"/>
        <v>50104.678352322517</v>
      </c>
      <c r="AL43" s="127">
        <v>11.41</v>
      </c>
      <c r="AM43" s="128">
        <v>571694.37999999989</v>
      </c>
      <c r="AN43" s="126">
        <f t="shared" si="31"/>
        <v>50104.678352322517</v>
      </c>
      <c r="AO43" s="129">
        <f t="shared" si="32"/>
        <v>0</v>
      </c>
      <c r="AP43" s="130">
        <f t="shared" si="33"/>
        <v>0</v>
      </c>
      <c r="AQ43" s="127">
        <v>3</v>
      </c>
      <c r="AR43" s="128">
        <v>96730.64</v>
      </c>
      <c r="AS43" s="126">
        <f t="shared" si="4"/>
        <v>32243.546666666665</v>
      </c>
      <c r="AT43" s="127">
        <v>3</v>
      </c>
      <c r="AU43" s="128">
        <v>96730.64</v>
      </c>
      <c r="AV43" s="126">
        <f t="shared" si="34"/>
        <v>32243.546666666665</v>
      </c>
      <c r="AW43" s="129">
        <f t="shared" si="35"/>
        <v>0</v>
      </c>
      <c r="AX43" s="130">
        <f t="shared" si="36"/>
        <v>0</v>
      </c>
      <c r="AY43" s="132" t="s">
        <v>485</v>
      </c>
      <c r="AZ43" s="127">
        <v>19</v>
      </c>
      <c r="BA43" s="128">
        <v>452349.16000000009</v>
      </c>
      <c r="BB43" s="126">
        <f t="shared" si="5"/>
        <v>23807.850526315793</v>
      </c>
      <c r="BC43" s="127">
        <v>19</v>
      </c>
      <c r="BD43" s="128">
        <v>452349.16000000009</v>
      </c>
      <c r="BE43" s="126">
        <f t="shared" si="37"/>
        <v>23807.850526315793</v>
      </c>
      <c r="BF43" s="129">
        <f t="shared" si="38"/>
        <v>0</v>
      </c>
      <c r="BG43" s="130">
        <f t="shared" si="39"/>
        <v>0</v>
      </c>
      <c r="BH43" s="127">
        <v>0</v>
      </c>
      <c r="BI43" s="128">
        <v>0</v>
      </c>
      <c r="BJ43" s="126" t="str">
        <f t="shared" si="6"/>
        <v>N/A</v>
      </c>
      <c r="BK43" s="127">
        <v>0</v>
      </c>
      <c r="BL43" s="128">
        <v>0</v>
      </c>
      <c r="BM43" s="126" t="str">
        <f t="shared" si="40"/>
        <v>N/A</v>
      </c>
      <c r="BN43" s="129" t="e">
        <f t="shared" si="41"/>
        <v>#VALUE!</v>
      </c>
      <c r="BO43" s="130" t="e">
        <f t="shared" si="42"/>
        <v>#VALUE!</v>
      </c>
      <c r="BP43" s="127">
        <v>2</v>
      </c>
      <c r="BQ43" s="128">
        <v>83909</v>
      </c>
      <c r="BR43" s="126">
        <f t="shared" si="7"/>
        <v>41954.5</v>
      </c>
      <c r="BS43" s="127">
        <v>2</v>
      </c>
      <c r="BT43" s="128">
        <v>83909</v>
      </c>
      <c r="BU43" s="126">
        <f t="shared" si="43"/>
        <v>41954.5</v>
      </c>
      <c r="BV43" s="129">
        <f t="shared" si="72"/>
        <v>0</v>
      </c>
      <c r="BW43" s="130">
        <f t="shared" si="44"/>
        <v>0</v>
      </c>
      <c r="BX43" s="132" t="s">
        <v>485</v>
      </c>
      <c r="BY43" s="127">
        <v>0</v>
      </c>
      <c r="BZ43" s="128">
        <v>0</v>
      </c>
      <c r="CA43" s="126" t="str">
        <f t="shared" si="8"/>
        <v>N/A</v>
      </c>
      <c r="CB43" s="127">
        <v>0</v>
      </c>
      <c r="CC43" s="128">
        <v>0</v>
      </c>
      <c r="CD43" s="126" t="str">
        <f t="shared" si="45"/>
        <v>N/A</v>
      </c>
      <c r="CE43" s="129" t="e">
        <f t="shared" si="73"/>
        <v>#VALUE!</v>
      </c>
      <c r="CF43" s="130" t="e">
        <f t="shared" si="46"/>
        <v>#VALUE!</v>
      </c>
      <c r="CG43" s="127">
        <v>3</v>
      </c>
      <c r="CH43" s="128">
        <v>177091</v>
      </c>
      <c r="CI43" s="126">
        <f t="shared" si="9"/>
        <v>59030.333333333336</v>
      </c>
      <c r="CJ43" s="127">
        <v>3</v>
      </c>
      <c r="CK43" s="128">
        <v>177091</v>
      </c>
      <c r="CL43" s="126">
        <f t="shared" si="47"/>
        <v>59030.333333333336</v>
      </c>
      <c r="CM43" s="129">
        <f t="shared" si="48"/>
        <v>0</v>
      </c>
      <c r="CN43" s="130">
        <f t="shared" si="49"/>
        <v>0</v>
      </c>
      <c r="CO43" s="127">
        <v>2</v>
      </c>
      <c r="CP43" s="128">
        <v>171829.35</v>
      </c>
      <c r="CQ43" s="126">
        <f t="shared" si="10"/>
        <v>85914.675000000003</v>
      </c>
      <c r="CR43" s="127">
        <v>2</v>
      </c>
      <c r="CS43" s="128">
        <v>171829.35</v>
      </c>
      <c r="CT43" s="126">
        <f t="shared" si="50"/>
        <v>85914.675000000003</v>
      </c>
      <c r="CU43" s="129">
        <f t="shared" si="51"/>
        <v>0</v>
      </c>
      <c r="CV43" s="130">
        <f t="shared" si="52"/>
        <v>0</v>
      </c>
      <c r="CW43" s="132" t="s">
        <v>485</v>
      </c>
      <c r="CX43" s="127">
        <v>0</v>
      </c>
      <c r="CY43" s="128">
        <v>0</v>
      </c>
      <c r="CZ43" s="126" t="str">
        <f t="shared" si="11"/>
        <v>N/A</v>
      </c>
      <c r="DA43" s="127">
        <v>0</v>
      </c>
      <c r="DB43" s="128">
        <v>0</v>
      </c>
      <c r="DC43" s="126" t="str">
        <f t="shared" si="53"/>
        <v>N/A</v>
      </c>
      <c r="DD43" s="129" t="e">
        <f t="shared" si="54"/>
        <v>#VALUE!</v>
      </c>
      <c r="DE43" s="130" t="e">
        <f t="shared" si="55"/>
        <v>#VALUE!</v>
      </c>
      <c r="DF43" s="127">
        <v>1</v>
      </c>
      <c r="DG43" s="128">
        <v>95578.2</v>
      </c>
      <c r="DH43" s="126">
        <f t="shared" si="12"/>
        <v>95578.2</v>
      </c>
      <c r="DI43" s="127">
        <v>1</v>
      </c>
      <c r="DJ43" s="128">
        <v>95578.2</v>
      </c>
      <c r="DK43" s="126">
        <f t="shared" si="56"/>
        <v>95578.2</v>
      </c>
      <c r="DL43" s="129">
        <f t="shared" si="57"/>
        <v>0</v>
      </c>
      <c r="DM43" s="130">
        <f t="shared" si="58"/>
        <v>0</v>
      </c>
      <c r="DN43" s="127">
        <v>3</v>
      </c>
      <c r="DO43" s="128">
        <v>135824.4</v>
      </c>
      <c r="DP43" s="126">
        <f t="shared" si="13"/>
        <v>45274.799999999996</v>
      </c>
      <c r="DQ43" s="127">
        <v>3</v>
      </c>
      <c r="DR43" s="128">
        <v>135824.4</v>
      </c>
      <c r="DS43" s="126">
        <f t="shared" si="59"/>
        <v>45274.799999999996</v>
      </c>
      <c r="DT43" s="306">
        <f t="shared" si="60"/>
        <v>0</v>
      </c>
      <c r="DU43" s="130">
        <f t="shared" si="61"/>
        <v>0</v>
      </c>
      <c r="DV43" s="132" t="s">
        <v>485</v>
      </c>
      <c r="DW43" s="127">
        <v>33</v>
      </c>
      <c r="DX43" s="128">
        <v>845994.96</v>
      </c>
      <c r="DY43" s="126">
        <f t="shared" si="14"/>
        <v>25636.210909090907</v>
      </c>
      <c r="DZ43" s="127">
        <v>33</v>
      </c>
      <c r="EA43" s="128">
        <v>845994.96</v>
      </c>
      <c r="EB43" s="126">
        <f t="shared" si="62"/>
        <v>25636.210909090907</v>
      </c>
      <c r="EC43" s="129">
        <f t="shared" si="63"/>
        <v>0</v>
      </c>
      <c r="ED43" s="130">
        <f t="shared" si="64"/>
        <v>0</v>
      </c>
      <c r="EE43" s="127">
        <v>0</v>
      </c>
      <c r="EF43" s="128">
        <v>0</v>
      </c>
      <c r="EG43" s="126" t="str">
        <f t="shared" si="15"/>
        <v>N/A</v>
      </c>
      <c r="EH43" s="127">
        <v>0</v>
      </c>
      <c r="EI43" s="128">
        <v>0</v>
      </c>
      <c r="EJ43" s="126" t="str">
        <f t="shared" si="65"/>
        <v>N/A</v>
      </c>
      <c r="EK43" s="129" t="e">
        <f t="shared" si="66"/>
        <v>#VALUE!</v>
      </c>
      <c r="EL43" s="130" t="e">
        <f t="shared" si="67"/>
        <v>#VALUE!</v>
      </c>
      <c r="EM43" s="127">
        <v>0</v>
      </c>
      <c r="EN43" s="128">
        <v>0</v>
      </c>
      <c r="EO43" s="126" t="str">
        <f t="shared" si="16"/>
        <v>N/A</v>
      </c>
      <c r="EP43" s="147">
        <v>0</v>
      </c>
      <c r="EQ43" s="148">
        <v>0</v>
      </c>
      <c r="ER43" s="126" t="str">
        <f t="shared" si="68"/>
        <v>N/A</v>
      </c>
      <c r="ES43" s="129" t="e">
        <f t="shared" si="69"/>
        <v>#VALUE!</v>
      </c>
      <c r="ET43" s="130" t="e">
        <f t="shared" si="70"/>
        <v>#VALUE!</v>
      </c>
      <c r="EU43" s="308"/>
      <c r="EV43" s="132" t="s">
        <v>485</v>
      </c>
      <c r="EW43" s="126">
        <v>51208.113810101459</v>
      </c>
      <c r="EX43" s="126">
        <v>51208.113810101459</v>
      </c>
      <c r="EY43" s="129" t="e">
        <f t="shared" si="71"/>
        <v>#VALUE!</v>
      </c>
      <c r="EZ43" s="130" t="e">
        <f t="shared" si="17"/>
        <v>#VALUE!</v>
      </c>
    </row>
    <row r="44" spans="1:156">
      <c r="A44" s="132" t="s">
        <v>486</v>
      </c>
      <c r="B44" s="124">
        <v>2</v>
      </c>
      <c r="C44" s="125">
        <v>27652</v>
      </c>
      <c r="D44" s="126">
        <f t="shared" si="0"/>
        <v>13826</v>
      </c>
      <c r="E44" s="127">
        <v>2</v>
      </c>
      <c r="F44" s="128">
        <v>28207</v>
      </c>
      <c r="G44" s="126">
        <f t="shared" si="18"/>
        <v>14103.5</v>
      </c>
      <c r="H44" s="129">
        <f t="shared" si="19"/>
        <v>277.5</v>
      </c>
      <c r="I44" s="130">
        <f t="shared" si="20"/>
        <v>2.0070880948936786E-2</v>
      </c>
      <c r="J44" s="127">
        <v>1</v>
      </c>
      <c r="K44" s="128">
        <v>80000</v>
      </c>
      <c r="L44" s="131">
        <f t="shared" si="1"/>
        <v>80000</v>
      </c>
      <c r="M44" s="127">
        <v>1</v>
      </c>
      <c r="N44" s="128">
        <v>80800</v>
      </c>
      <c r="O44" s="126">
        <f t="shared" si="21"/>
        <v>80800</v>
      </c>
      <c r="P44" s="129">
        <f t="shared" si="22"/>
        <v>800</v>
      </c>
      <c r="Q44" s="130">
        <f t="shared" si="23"/>
        <v>0.01</v>
      </c>
      <c r="R44" s="127">
        <v>0.5</v>
      </c>
      <c r="S44" s="128">
        <v>35652</v>
      </c>
      <c r="T44" s="126">
        <f t="shared" si="2"/>
        <v>71304</v>
      </c>
      <c r="U44" s="127">
        <v>0.5</v>
      </c>
      <c r="V44" s="128">
        <v>36009</v>
      </c>
      <c r="W44" s="126">
        <f t="shared" si="24"/>
        <v>72018</v>
      </c>
      <c r="X44" s="129">
        <f t="shared" si="25"/>
        <v>714</v>
      </c>
      <c r="Y44" s="130">
        <f t="shared" si="26"/>
        <v>1.001346348030966E-2</v>
      </c>
      <c r="Z44" s="132" t="s">
        <v>486</v>
      </c>
      <c r="AA44" s="127">
        <v>0</v>
      </c>
      <c r="AB44" s="128">
        <v>0</v>
      </c>
      <c r="AC44" s="126" t="str">
        <f t="shared" si="3"/>
        <v>N/A</v>
      </c>
      <c r="AD44" s="127">
        <v>0</v>
      </c>
      <c r="AE44" s="128">
        <v>0</v>
      </c>
      <c r="AF44" s="126" t="str">
        <f t="shared" si="27"/>
        <v>N/A</v>
      </c>
      <c r="AG44" s="129" t="e">
        <f t="shared" si="28"/>
        <v>#VALUE!</v>
      </c>
      <c r="AH44" s="130" t="e">
        <f t="shared" si="29"/>
        <v>#VALUE!</v>
      </c>
      <c r="AI44" s="127">
        <v>0</v>
      </c>
      <c r="AJ44" s="128">
        <v>0</v>
      </c>
      <c r="AK44" s="126" t="str">
        <f t="shared" si="30"/>
        <v>N/A</v>
      </c>
      <c r="AL44" s="127">
        <v>0</v>
      </c>
      <c r="AM44" s="128">
        <v>0</v>
      </c>
      <c r="AN44" s="126" t="str">
        <f t="shared" si="31"/>
        <v>N/A</v>
      </c>
      <c r="AO44" s="129" t="e">
        <f t="shared" si="32"/>
        <v>#VALUE!</v>
      </c>
      <c r="AP44" s="130" t="e">
        <f t="shared" si="33"/>
        <v>#VALUE!</v>
      </c>
      <c r="AQ44" s="127">
        <v>0</v>
      </c>
      <c r="AR44" s="128">
        <v>0</v>
      </c>
      <c r="AS44" s="126" t="str">
        <f t="shared" si="4"/>
        <v>N/A</v>
      </c>
      <c r="AT44" s="127">
        <v>0</v>
      </c>
      <c r="AU44" s="128">
        <v>0</v>
      </c>
      <c r="AV44" s="126" t="str">
        <f t="shared" si="34"/>
        <v>N/A</v>
      </c>
      <c r="AW44" s="129" t="e">
        <f t="shared" si="35"/>
        <v>#VALUE!</v>
      </c>
      <c r="AX44" s="130" t="e">
        <f t="shared" si="36"/>
        <v>#VALUE!</v>
      </c>
      <c r="AY44" s="132" t="s">
        <v>486</v>
      </c>
      <c r="AZ44" s="127">
        <v>1.5</v>
      </c>
      <c r="BA44" s="128">
        <v>39058.5</v>
      </c>
      <c r="BB44" s="126">
        <f t="shared" si="5"/>
        <v>26039</v>
      </c>
      <c r="BC44" s="127">
        <v>1.5</v>
      </c>
      <c r="BD44" s="128">
        <v>39839</v>
      </c>
      <c r="BE44" s="126">
        <f t="shared" si="37"/>
        <v>26559.333333333332</v>
      </c>
      <c r="BF44" s="129">
        <f t="shared" si="38"/>
        <v>520.33333333333212</v>
      </c>
      <c r="BG44" s="130">
        <f t="shared" si="39"/>
        <v>1.9982846243455282E-2</v>
      </c>
      <c r="BH44" s="127">
        <v>0</v>
      </c>
      <c r="BI44" s="128">
        <v>0</v>
      </c>
      <c r="BJ44" s="126" t="str">
        <f t="shared" si="6"/>
        <v>N/A</v>
      </c>
      <c r="BK44" s="127">
        <v>0</v>
      </c>
      <c r="BL44" s="128">
        <v>0</v>
      </c>
      <c r="BM44" s="126" t="str">
        <f t="shared" si="40"/>
        <v>N/A</v>
      </c>
      <c r="BN44" s="129" t="e">
        <f t="shared" si="41"/>
        <v>#VALUE!</v>
      </c>
      <c r="BO44" s="130" t="e">
        <f t="shared" si="42"/>
        <v>#VALUE!</v>
      </c>
      <c r="BP44" s="127">
        <v>0</v>
      </c>
      <c r="BQ44" s="128">
        <v>0</v>
      </c>
      <c r="BR44" s="126" t="str">
        <f t="shared" si="7"/>
        <v>N/A</v>
      </c>
      <c r="BS44" s="127">
        <v>0</v>
      </c>
      <c r="BT44" s="128">
        <v>0</v>
      </c>
      <c r="BU44" s="126" t="str">
        <f t="shared" si="43"/>
        <v>N/A</v>
      </c>
      <c r="BV44" s="129" t="e">
        <f t="shared" si="72"/>
        <v>#VALUE!</v>
      </c>
      <c r="BW44" s="130" t="e">
        <f t="shared" si="44"/>
        <v>#VALUE!</v>
      </c>
      <c r="BX44" s="132" t="s">
        <v>486</v>
      </c>
      <c r="BY44" s="127">
        <v>0</v>
      </c>
      <c r="BZ44" s="128">
        <v>0</v>
      </c>
      <c r="CA44" s="126" t="str">
        <f t="shared" si="8"/>
        <v>N/A</v>
      </c>
      <c r="CB44" s="127">
        <v>0</v>
      </c>
      <c r="CC44" s="128">
        <v>0</v>
      </c>
      <c r="CD44" s="126" t="str">
        <f t="shared" si="45"/>
        <v>N/A</v>
      </c>
      <c r="CE44" s="129" t="e">
        <f t="shared" si="73"/>
        <v>#VALUE!</v>
      </c>
      <c r="CF44" s="130" t="e">
        <f t="shared" si="46"/>
        <v>#VALUE!</v>
      </c>
      <c r="CG44" s="127">
        <v>0</v>
      </c>
      <c r="CH44" s="128">
        <v>0</v>
      </c>
      <c r="CI44" s="126" t="str">
        <f t="shared" si="9"/>
        <v>N/A</v>
      </c>
      <c r="CJ44" s="127">
        <v>0</v>
      </c>
      <c r="CK44" s="128">
        <v>0</v>
      </c>
      <c r="CL44" s="126" t="str">
        <f t="shared" si="47"/>
        <v>N/A</v>
      </c>
      <c r="CM44" s="129" t="e">
        <f t="shared" si="48"/>
        <v>#VALUE!</v>
      </c>
      <c r="CN44" s="130" t="e">
        <f t="shared" si="49"/>
        <v>#VALUE!</v>
      </c>
      <c r="CO44" s="127">
        <v>0</v>
      </c>
      <c r="CP44" s="128">
        <v>0</v>
      </c>
      <c r="CQ44" s="126" t="str">
        <f t="shared" si="10"/>
        <v>N/A</v>
      </c>
      <c r="CR44" s="127">
        <v>0</v>
      </c>
      <c r="CS44" s="128">
        <v>0</v>
      </c>
      <c r="CT44" s="126" t="str">
        <f t="shared" si="50"/>
        <v>N/A</v>
      </c>
      <c r="CU44" s="129" t="e">
        <f t="shared" si="51"/>
        <v>#VALUE!</v>
      </c>
      <c r="CV44" s="130" t="e">
        <f t="shared" si="52"/>
        <v>#VALUE!</v>
      </c>
      <c r="CW44" s="132" t="s">
        <v>486</v>
      </c>
      <c r="CX44" s="127">
        <v>0</v>
      </c>
      <c r="CY44" s="128">
        <v>0</v>
      </c>
      <c r="CZ44" s="126" t="str">
        <f t="shared" si="11"/>
        <v>N/A</v>
      </c>
      <c r="DA44" s="127">
        <v>0</v>
      </c>
      <c r="DB44" s="128">
        <v>0</v>
      </c>
      <c r="DC44" s="126" t="str">
        <f t="shared" si="53"/>
        <v>N/A</v>
      </c>
      <c r="DD44" s="129" t="e">
        <f t="shared" si="54"/>
        <v>#VALUE!</v>
      </c>
      <c r="DE44" s="130" t="e">
        <f t="shared" si="55"/>
        <v>#VALUE!</v>
      </c>
      <c r="DF44" s="127">
        <v>0</v>
      </c>
      <c r="DG44" s="128">
        <v>0</v>
      </c>
      <c r="DH44" s="126" t="str">
        <f t="shared" si="12"/>
        <v>N/A</v>
      </c>
      <c r="DI44" s="127">
        <v>0</v>
      </c>
      <c r="DJ44" s="128">
        <v>0</v>
      </c>
      <c r="DK44" s="126" t="str">
        <f t="shared" si="56"/>
        <v>N/A</v>
      </c>
      <c r="DL44" s="129" t="e">
        <f t="shared" si="57"/>
        <v>#VALUE!</v>
      </c>
      <c r="DM44" s="130" t="e">
        <f t="shared" si="58"/>
        <v>#VALUE!</v>
      </c>
      <c r="DN44" s="127">
        <v>0</v>
      </c>
      <c r="DO44" s="128">
        <v>0</v>
      </c>
      <c r="DP44" s="126" t="str">
        <f t="shared" si="13"/>
        <v>N/A</v>
      </c>
      <c r="DQ44" s="127">
        <v>0</v>
      </c>
      <c r="DR44" s="128">
        <v>0</v>
      </c>
      <c r="DS44" s="126" t="str">
        <f t="shared" si="59"/>
        <v>N/A</v>
      </c>
      <c r="DT44" s="306" t="e">
        <f t="shared" si="60"/>
        <v>#VALUE!</v>
      </c>
      <c r="DU44" s="130" t="e">
        <f t="shared" si="61"/>
        <v>#VALUE!</v>
      </c>
      <c r="DV44" s="132" t="s">
        <v>486</v>
      </c>
      <c r="DW44" s="127">
        <v>0</v>
      </c>
      <c r="DX44" s="128">
        <v>0</v>
      </c>
      <c r="DY44" s="126" t="str">
        <f t="shared" si="14"/>
        <v>N/A</v>
      </c>
      <c r="DZ44" s="127">
        <v>0</v>
      </c>
      <c r="EA44" s="128">
        <v>0</v>
      </c>
      <c r="EB44" s="126" t="str">
        <f t="shared" si="62"/>
        <v>N/A</v>
      </c>
      <c r="EC44" s="129" t="e">
        <f t="shared" si="63"/>
        <v>#VALUE!</v>
      </c>
      <c r="ED44" s="130" t="e">
        <f t="shared" si="64"/>
        <v>#VALUE!</v>
      </c>
      <c r="EE44" s="127">
        <v>0</v>
      </c>
      <c r="EF44" s="128">
        <v>0</v>
      </c>
      <c r="EG44" s="126" t="str">
        <f t="shared" si="15"/>
        <v>N/A</v>
      </c>
      <c r="EH44" s="127">
        <v>0</v>
      </c>
      <c r="EI44" s="128">
        <v>0</v>
      </c>
      <c r="EJ44" s="126" t="str">
        <f t="shared" si="65"/>
        <v>N/A</v>
      </c>
      <c r="EK44" s="129" t="e">
        <f t="shared" si="66"/>
        <v>#VALUE!</v>
      </c>
      <c r="EL44" s="130" t="e">
        <f t="shared" si="67"/>
        <v>#VALUE!</v>
      </c>
      <c r="EM44" s="127">
        <v>0</v>
      </c>
      <c r="EN44" s="128">
        <v>0</v>
      </c>
      <c r="EO44" s="126" t="str">
        <f t="shared" si="16"/>
        <v>N/A</v>
      </c>
      <c r="EP44" s="147">
        <v>0</v>
      </c>
      <c r="EQ44" s="148">
        <v>0</v>
      </c>
      <c r="ER44" s="126" t="str">
        <f t="shared" si="68"/>
        <v>N/A</v>
      </c>
      <c r="ES44" s="129" t="e">
        <f t="shared" si="69"/>
        <v>#VALUE!</v>
      </c>
      <c r="ET44" s="130" t="e">
        <f t="shared" si="70"/>
        <v>#VALUE!</v>
      </c>
      <c r="EU44" s="308"/>
      <c r="EV44" s="132" t="s">
        <v>486</v>
      </c>
      <c r="EW44" s="126">
        <v>47792.25</v>
      </c>
      <c r="EX44" s="126">
        <v>48370.208333333336</v>
      </c>
      <c r="EY44" s="129" t="e">
        <f t="shared" si="71"/>
        <v>#VALUE!</v>
      </c>
      <c r="EZ44" s="130" t="e">
        <f t="shared" si="17"/>
        <v>#VALUE!</v>
      </c>
    </row>
    <row r="45" spans="1:156">
      <c r="A45" s="137" t="s">
        <v>487</v>
      </c>
      <c r="B45" s="138">
        <f>SUBTOTAL(9,B43:B44)</f>
        <v>29</v>
      </c>
      <c r="C45" s="139">
        <f>SUBTOTAL(9,C43:C44)</f>
        <v>466959.63999999996</v>
      </c>
      <c r="D45" s="140">
        <f t="shared" si="0"/>
        <v>16102.056551724136</v>
      </c>
      <c r="E45" s="138">
        <f>SUBTOTAL(9,E43:E44)</f>
        <v>29</v>
      </c>
      <c r="F45" s="141">
        <f>SUBTOTAL(9,F43:F44)</f>
        <v>467514.63999999996</v>
      </c>
      <c r="G45" s="140">
        <f t="shared" si="18"/>
        <v>16121.194482758619</v>
      </c>
      <c r="H45" s="142">
        <f t="shared" si="19"/>
        <v>19.137931034483699</v>
      </c>
      <c r="I45" s="143">
        <f t="shared" si="20"/>
        <v>1.1885395491568122E-3</v>
      </c>
      <c r="J45" s="138">
        <f>SUBTOTAL(9,J43:J44)</f>
        <v>14</v>
      </c>
      <c r="K45" s="139">
        <f>SUBTOTAL(9,K43:K44)</f>
        <v>966999.39999999991</v>
      </c>
      <c r="L45" s="140">
        <f t="shared" si="1"/>
        <v>69071.385714285701</v>
      </c>
      <c r="M45" s="138">
        <f>SUBTOTAL(9,M43:M44)</f>
        <v>14</v>
      </c>
      <c r="N45" s="141">
        <f>SUBTOTAL(9,N43:N44)</f>
        <v>967799.39999999991</v>
      </c>
      <c r="O45" s="140">
        <f t="shared" si="21"/>
        <v>69128.528571428571</v>
      </c>
      <c r="P45" s="142">
        <f t="shared" si="22"/>
        <v>57.142857142869616</v>
      </c>
      <c r="Q45" s="143">
        <f t="shared" si="23"/>
        <v>8.2730144403416871E-4</v>
      </c>
      <c r="R45" s="138">
        <f>SUBTOTAL(9,R43:R44)</f>
        <v>3.5</v>
      </c>
      <c r="S45" s="139">
        <f>SUBTOTAL(9,S43:S44)</f>
        <v>264946.3</v>
      </c>
      <c r="T45" s="140">
        <f t="shared" si="2"/>
        <v>75698.942857142858</v>
      </c>
      <c r="U45" s="138">
        <f>SUBTOTAL(9,U43:U44)</f>
        <v>3.5</v>
      </c>
      <c r="V45" s="141">
        <f>SUBTOTAL(9,V43:V44)</f>
        <v>265303.3</v>
      </c>
      <c r="W45" s="140">
        <f t="shared" si="24"/>
        <v>75800.942857142858</v>
      </c>
      <c r="X45" s="142">
        <f t="shared" si="25"/>
        <v>102</v>
      </c>
      <c r="Y45" s="143">
        <f t="shared" si="26"/>
        <v>1.347442859175614E-3</v>
      </c>
      <c r="Z45" s="137" t="s">
        <v>487</v>
      </c>
      <c r="AA45" s="138">
        <f>SUBTOTAL(9,AA43:AA44)</f>
        <v>2</v>
      </c>
      <c r="AB45" s="139">
        <f>SUBTOTAL(9,AB43:AB44)</f>
        <v>90455.75</v>
      </c>
      <c r="AC45" s="140">
        <f t="shared" si="3"/>
        <v>45227.875</v>
      </c>
      <c r="AD45" s="138">
        <f>SUBTOTAL(9,AD43:AD44)</f>
        <v>2</v>
      </c>
      <c r="AE45" s="141">
        <f>SUBTOTAL(9,AE43:AE44)</f>
        <v>90455.75</v>
      </c>
      <c r="AF45" s="140">
        <f t="shared" si="27"/>
        <v>45227.875</v>
      </c>
      <c r="AG45" s="142">
        <f t="shared" si="28"/>
        <v>0</v>
      </c>
      <c r="AH45" s="143">
        <f t="shared" si="29"/>
        <v>0</v>
      </c>
      <c r="AI45" s="138">
        <f>SUBTOTAL(9,AI43:AI44)</f>
        <v>11.41</v>
      </c>
      <c r="AJ45" s="139">
        <f>SUBTOTAL(9,AJ43:AJ44)</f>
        <v>571694.37999999989</v>
      </c>
      <c r="AK45" s="140">
        <f t="shared" si="30"/>
        <v>50104.678352322517</v>
      </c>
      <c r="AL45" s="138">
        <f>SUBTOTAL(9,AL43:AL44)</f>
        <v>11.41</v>
      </c>
      <c r="AM45" s="141">
        <f>SUBTOTAL(9,AM43:AM44)</f>
        <v>571694.37999999989</v>
      </c>
      <c r="AN45" s="140">
        <f t="shared" si="31"/>
        <v>50104.678352322517</v>
      </c>
      <c r="AO45" s="142">
        <f t="shared" si="32"/>
        <v>0</v>
      </c>
      <c r="AP45" s="143">
        <f t="shared" si="33"/>
        <v>0</v>
      </c>
      <c r="AQ45" s="138">
        <f>SUBTOTAL(9,AQ43:AQ44)</f>
        <v>3</v>
      </c>
      <c r="AR45" s="139">
        <f>SUBTOTAL(9,AR43:AR44)</f>
        <v>96730.64</v>
      </c>
      <c r="AS45" s="140">
        <f t="shared" si="4"/>
        <v>32243.546666666665</v>
      </c>
      <c r="AT45" s="138">
        <f>SUBTOTAL(9,AT43:AT44)</f>
        <v>3</v>
      </c>
      <c r="AU45" s="141">
        <f>SUBTOTAL(9,AU43:AU44)</f>
        <v>96730.64</v>
      </c>
      <c r="AV45" s="140">
        <f t="shared" si="34"/>
        <v>32243.546666666665</v>
      </c>
      <c r="AW45" s="142">
        <f t="shared" si="35"/>
        <v>0</v>
      </c>
      <c r="AX45" s="143">
        <f t="shared" si="36"/>
        <v>0</v>
      </c>
      <c r="AY45" s="137" t="s">
        <v>487</v>
      </c>
      <c r="AZ45" s="138">
        <f>SUBTOTAL(9,AZ43:AZ44)</f>
        <v>20.5</v>
      </c>
      <c r="BA45" s="139">
        <f>SUBTOTAL(9,BA43:BA44)</f>
        <v>491407.66000000009</v>
      </c>
      <c r="BB45" s="140">
        <f t="shared" si="5"/>
        <v>23971.105365853662</v>
      </c>
      <c r="BC45" s="138">
        <f>SUBTOTAL(9,BC43:BC44)</f>
        <v>20.5</v>
      </c>
      <c r="BD45" s="141">
        <f>SUBTOTAL(9,BD43:BD44)</f>
        <v>492188.16000000009</v>
      </c>
      <c r="BE45" s="140">
        <f t="shared" si="37"/>
        <v>24009.178536585372</v>
      </c>
      <c r="BF45" s="142">
        <f t="shared" si="38"/>
        <v>38.073170731709979</v>
      </c>
      <c r="BG45" s="143">
        <f t="shared" si="39"/>
        <v>1.5882943298035981E-3</v>
      </c>
      <c r="BH45" s="138">
        <f>SUBTOTAL(9,BH43:BH44)</f>
        <v>0</v>
      </c>
      <c r="BI45" s="139">
        <f>SUBTOTAL(9,BI43:BI44)</f>
        <v>0</v>
      </c>
      <c r="BJ45" s="140" t="str">
        <f t="shared" si="6"/>
        <v>N/A</v>
      </c>
      <c r="BK45" s="138">
        <f>SUBTOTAL(9,BK43:BK44)</f>
        <v>0</v>
      </c>
      <c r="BL45" s="141">
        <f>SUBTOTAL(9,BL43:BL44)</f>
        <v>0</v>
      </c>
      <c r="BM45" s="140" t="str">
        <f t="shared" si="40"/>
        <v>N/A</v>
      </c>
      <c r="BN45" s="142" t="e">
        <f t="shared" si="41"/>
        <v>#VALUE!</v>
      </c>
      <c r="BO45" s="143" t="e">
        <f t="shared" si="42"/>
        <v>#VALUE!</v>
      </c>
      <c r="BP45" s="138">
        <f>SUBTOTAL(9,BP43:BP44)</f>
        <v>2</v>
      </c>
      <c r="BQ45" s="139">
        <f>SUBTOTAL(9,BQ43:BQ44)</f>
        <v>83909</v>
      </c>
      <c r="BR45" s="140">
        <f t="shared" si="7"/>
        <v>41954.5</v>
      </c>
      <c r="BS45" s="138">
        <f>SUBTOTAL(9,BS43:BS44)</f>
        <v>2</v>
      </c>
      <c r="BT45" s="141">
        <f>SUBTOTAL(9,BT43:BT44)</f>
        <v>83909</v>
      </c>
      <c r="BU45" s="140">
        <f t="shared" si="43"/>
        <v>41954.5</v>
      </c>
      <c r="BV45" s="142">
        <f t="shared" si="72"/>
        <v>0</v>
      </c>
      <c r="BW45" s="143">
        <f t="shared" si="44"/>
        <v>0</v>
      </c>
      <c r="BX45" s="137" t="s">
        <v>487</v>
      </c>
      <c r="BY45" s="138">
        <f>SUBTOTAL(9,BY43:BY44)</f>
        <v>0</v>
      </c>
      <c r="BZ45" s="139">
        <f>SUBTOTAL(9,BZ43:BZ44)</f>
        <v>0</v>
      </c>
      <c r="CA45" s="140" t="str">
        <f t="shared" si="8"/>
        <v>N/A</v>
      </c>
      <c r="CB45" s="138">
        <f>SUBTOTAL(9,CB43:CB44)</f>
        <v>0</v>
      </c>
      <c r="CC45" s="141">
        <f>SUBTOTAL(9,CC43:CC44)</f>
        <v>0</v>
      </c>
      <c r="CD45" s="140" t="str">
        <f t="shared" si="45"/>
        <v>N/A</v>
      </c>
      <c r="CE45" s="142" t="e">
        <f t="shared" si="73"/>
        <v>#VALUE!</v>
      </c>
      <c r="CF45" s="143" t="e">
        <f t="shared" si="46"/>
        <v>#VALUE!</v>
      </c>
      <c r="CG45" s="138">
        <f>SUBTOTAL(9,CG43:CG44)</f>
        <v>3</v>
      </c>
      <c r="CH45" s="139">
        <f>SUBTOTAL(9,CH43:CH44)</f>
        <v>177091</v>
      </c>
      <c r="CI45" s="140">
        <f t="shared" si="9"/>
        <v>59030.333333333336</v>
      </c>
      <c r="CJ45" s="138">
        <f>SUBTOTAL(9,CJ43:CJ44)</f>
        <v>3</v>
      </c>
      <c r="CK45" s="141">
        <f>SUBTOTAL(9,CK43:CK44)</f>
        <v>177091</v>
      </c>
      <c r="CL45" s="140">
        <f t="shared" si="47"/>
        <v>59030.333333333336</v>
      </c>
      <c r="CM45" s="142">
        <f t="shared" si="48"/>
        <v>0</v>
      </c>
      <c r="CN45" s="143">
        <f t="shared" si="49"/>
        <v>0</v>
      </c>
      <c r="CO45" s="138">
        <f>SUBTOTAL(9,CO43:CO44)</f>
        <v>2</v>
      </c>
      <c r="CP45" s="139">
        <f>SUBTOTAL(9,CP43:CP44)</f>
        <v>171829.35</v>
      </c>
      <c r="CQ45" s="140">
        <f t="shared" si="10"/>
        <v>85914.675000000003</v>
      </c>
      <c r="CR45" s="138">
        <f>SUBTOTAL(9,CR43:CR44)</f>
        <v>2</v>
      </c>
      <c r="CS45" s="141">
        <f>SUBTOTAL(9,CS43:CS44)</f>
        <v>171829.35</v>
      </c>
      <c r="CT45" s="140">
        <f t="shared" si="50"/>
        <v>85914.675000000003</v>
      </c>
      <c r="CU45" s="142">
        <f t="shared" si="51"/>
        <v>0</v>
      </c>
      <c r="CV45" s="143">
        <f t="shared" si="52"/>
        <v>0</v>
      </c>
      <c r="CW45" s="137" t="s">
        <v>487</v>
      </c>
      <c r="CX45" s="138">
        <f>SUBTOTAL(9,CX43:CX44)</f>
        <v>0</v>
      </c>
      <c r="CY45" s="139">
        <f>SUBTOTAL(9,CY43:CY44)</f>
        <v>0</v>
      </c>
      <c r="CZ45" s="140" t="str">
        <f t="shared" si="11"/>
        <v>N/A</v>
      </c>
      <c r="DA45" s="138">
        <f>SUBTOTAL(9,DA43:DA44)</f>
        <v>0</v>
      </c>
      <c r="DB45" s="141">
        <f>SUBTOTAL(9,DB43:DB44)</f>
        <v>0</v>
      </c>
      <c r="DC45" s="140" t="str">
        <f t="shared" si="53"/>
        <v>N/A</v>
      </c>
      <c r="DD45" s="142" t="e">
        <f t="shared" si="54"/>
        <v>#VALUE!</v>
      </c>
      <c r="DE45" s="143" t="e">
        <f t="shared" si="55"/>
        <v>#VALUE!</v>
      </c>
      <c r="DF45" s="138">
        <f>SUBTOTAL(9,DF43:DF44)</f>
        <v>1</v>
      </c>
      <c r="DG45" s="139">
        <f>SUBTOTAL(9,DG43:DG44)</f>
        <v>95578.2</v>
      </c>
      <c r="DH45" s="140">
        <f t="shared" si="12"/>
        <v>95578.2</v>
      </c>
      <c r="DI45" s="138">
        <f>SUBTOTAL(9,DI43:DI44)</f>
        <v>1</v>
      </c>
      <c r="DJ45" s="141">
        <f>SUBTOTAL(9,DJ43:DJ44)</f>
        <v>95578.2</v>
      </c>
      <c r="DK45" s="140">
        <f t="shared" si="56"/>
        <v>95578.2</v>
      </c>
      <c r="DL45" s="142">
        <f t="shared" si="57"/>
        <v>0</v>
      </c>
      <c r="DM45" s="143">
        <f t="shared" si="58"/>
        <v>0</v>
      </c>
      <c r="DN45" s="138">
        <f>SUBTOTAL(9,DN43:DN44)</f>
        <v>3</v>
      </c>
      <c r="DO45" s="139">
        <f>SUBTOTAL(9,DO43:DO44)</f>
        <v>135824.4</v>
      </c>
      <c r="DP45" s="140">
        <f t="shared" si="13"/>
        <v>45274.799999999996</v>
      </c>
      <c r="DQ45" s="138">
        <f>SUBTOTAL(9,DQ43:DQ44)</f>
        <v>3</v>
      </c>
      <c r="DR45" s="141">
        <f>SUBTOTAL(9,DR43:DR44)</f>
        <v>135824.4</v>
      </c>
      <c r="DS45" s="140">
        <f t="shared" si="59"/>
        <v>45274.799999999996</v>
      </c>
      <c r="DT45" s="142">
        <f t="shared" si="60"/>
        <v>0</v>
      </c>
      <c r="DU45" s="143">
        <f t="shared" si="61"/>
        <v>0</v>
      </c>
      <c r="DV45" s="137" t="s">
        <v>487</v>
      </c>
      <c r="DW45" s="138">
        <f>SUBTOTAL(9,DW43:DW44)</f>
        <v>33</v>
      </c>
      <c r="DX45" s="139">
        <f>SUBTOTAL(9,DX43:DX44)</f>
        <v>845994.96</v>
      </c>
      <c r="DY45" s="140">
        <f t="shared" si="14"/>
        <v>25636.210909090907</v>
      </c>
      <c r="DZ45" s="138">
        <f>SUBTOTAL(9,DZ43:DZ44)</f>
        <v>33</v>
      </c>
      <c r="EA45" s="141">
        <f>SUBTOTAL(9,EA43:EA44)</f>
        <v>845994.96</v>
      </c>
      <c r="EB45" s="140">
        <f t="shared" si="62"/>
        <v>25636.210909090907</v>
      </c>
      <c r="EC45" s="142">
        <f t="shared" si="63"/>
        <v>0</v>
      </c>
      <c r="ED45" s="143">
        <f t="shared" si="64"/>
        <v>0</v>
      </c>
      <c r="EE45" s="138">
        <f>SUBTOTAL(9,EE43:EE44)</f>
        <v>0</v>
      </c>
      <c r="EF45" s="139">
        <f>SUBTOTAL(9,EF43:EF44)</f>
        <v>0</v>
      </c>
      <c r="EG45" s="140" t="str">
        <f t="shared" si="15"/>
        <v>N/A</v>
      </c>
      <c r="EH45" s="138">
        <f>SUBTOTAL(9,EH43:EH44)</f>
        <v>0</v>
      </c>
      <c r="EI45" s="141">
        <f>SUBTOTAL(9,EI43:EI44)</f>
        <v>0</v>
      </c>
      <c r="EJ45" s="140" t="str">
        <f t="shared" si="65"/>
        <v>N/A</v>
      </c>
      <c r="EK45" s="142" t="e">
        <f t="shared" si="66"/>
        <v>#VALUE!</v>
      </c>
      <c r="EL45" s="143" t="e">
        <f t="shared" si="67"/>
        <v>#VALUE!</v>
      </c>
      <c r="EM45" s="138">
        <f>SUBTOTAL(9,EM43:EM44)</f>
        <v>0</v>
      </c>
      <c r="EN45" s="139">
        <f>SUBTOTAL(9,EN43:EN44)</f>
        <v>0</v>
      </c>
      <c r="EO45" s="140" t="str">
        <f t="shared" si="16"/>
        <v>N/A</v>
      </c>
      <c r="EP45" s="138">
        <f>SUBTOTAL(9,EP43:EP44)</f>
        <v>0</v>
      </c>
      <c r="EQ45" s="141">
        <f>SUBTOTAL(9,EQ43:EQ44)</f>
        <v>0</v>
      </c>
      <c r="ER45" s="140" t="str">
        <f t="shared" si="68"/>
        <v>N/A</v>
      </c>
      <c r="ES45" s="142" t="e">
        <f t="shared" si="69"/>
        <v>#VALUE!</v>
      </c>
      <c r="ET45" s="143" t="e">
        <f t="shared" si="70"/>
        <v>#VALUE!</v>
      </c>
      <c r="EU45" s="308"/>
      <c r="EV45" s="137" t="s">
        <v>487</v>
      </c>
      <c r="EW45" s="140">
        <f>AVERAGE(EW43:EW44)</f>
        <v>49500.181905050733</v>
      </c>
      <c r="EX45" s="140">
        <f>AVERAGE(EX43:EX44)</f>
        <v>49789.161071717397</v>
      </c>
      <c r="EY45" s="142" t="e">
        <f t="shared" si="71"/>
        <v>#VALUE!</v>
      </c>
      <c r="EZ45" s="143" t="e">
        <f t="shared" si="17"/>
        <v>#VALUE!</v>
      </c>
    </row>
    <row r="46" spans="1:156">
      <c r="A46" s="132" t="s">
        <v>488</v>
      </c>
      <c r="B46" s="124">
        <v>35</v>
      </c>
      <c r="C46" s="125">
        <v>538474</v>
      </c>
      <c r="D46" s="126">
        <f t="shared" si="0"/>
        <v>15384.971428571429</v>
      </c>
      <c r="E46" s="127">
        <v>35</v>
      </c>
      <c r="F46" s="128">
        <v>538474</v>
      </c>
      <c r="G46" s="126">
        <f t="shared" si="18"/>
        <v>15384.971428571429</v>
      </c>
      <c r="H46" s="129">
        <f t="shared" si="19"/>
        <v>0</v>
      </c>
      <c r="I46" s="130">
        <f t="shared" si="20"/>
        <v>0</v>
      </c>
      <c r="J46" s="127">
        <v>14</v>
      </c>
      <c r="K46" s="128">
        <v>936710</v>
      </c>
      <c r="L46" s="131">
        <f t="shared" si="1"/>
        <v>66907.857142857145</v>
      </c>
      <c r="M46" s="127">
        <v>14</v>
      </c>
      <c r="N46" s="128">
        <v>936710</v>
      </c>
      <c r="O46" s="126">
        <f t="shared" si="21"/>
        <v>66907.857142857145</v>
      </c>
      <c r="P46" s="129">
        <f t="shared" si="22"/>
        <v>0</v>
      </c>
      <c r="Q46" s="130">
        <f t="shared" si="23"/>
        <v>0</v>
      </c>
      <c r="R46" s="127">
        <v>0</v>
      </c>
      <c r="S46" s="128">
        <v>0</v>
      </c>
      <c r="T46" s="126" t="str">
        <f t="shared" si="2"/>
        <v>N/A</v>
      </c>
      <c r="U46" s="127">
        <v>0</v>
      </c>
      <c r="V46" s="128">
        <v>0</v>
      </c>
      <c r="W46" s="126" t="str">
        <f t="shared" si="24"/>
        <v>N/A</v>
      </c>
      <c r="X46" s="129" t="e">
        <f t="shared" si="25"/>
        <v>#VALUE!</v>
      </c>
      <c r="Y46" s="130" t="e">
        <f t="shared" si="26"/>
        <v>#VALUE!</v>
      </c>
      <c r="Z46" s="132" t="s">
        <v>488</v>
      </c>
      <c r="AA46" s="127">
        <v>2</v>
      </c>
      <c r="AB46" s="128">
        <v>103595</v>
      </c>
      <c r="AC46" s="126">
        <f t="shared" si="3"/>
        <v>51797.5</v>
      </c>
      <c r="AD46" s="127">
        <v>2</v>
      </c>
      <c r="AE46" s="128">
        <v>103595</v>
      </c>
      <c r="AF46" s="126">
        <f t="shared" si="27"/>
        <v>51797.5</v>
      </c>
      <c r="AG46" s="129">
        <f t="shared" si="28"/>
        <v>0</v>
      </c>
      <c r="AH46" s="130">
        <f t="shared" si="29"/>
        <v>0</v>
      </c>
      <c r="AI46" s="127">
        <v>5</v>
      </c>
      <c r="AJ46" s="128">
        <v>251492</v>
      </c>
      <c r="AK46" s="126">
        <f t="shared" si="30"/>
        <v>50298.400000000001</v>
      </c>
      <c r="AL46" s="127">
        <v>5</v>
      </c>
      <c r="AM46" s="128">
        <v>251492</v>
      </c>
      <c r="AN46" s="126">
        <f t="shared" si="31"/>
        <v>50298.400000000001</v>
      </c>
      <c r="AO46" s="129">
        <f t="shared" si="32"/>
        <v>0</v>
      </c>
      <c r="AP46" s="130">
        <f t="shared" si="33"/>
        <v>0</v>
      </c>
      <c r="AQ46" s="127">
        <v>6.64</v>
      </c>
      <c r="AR46" s="128">
        <v>329509</v>
      </c>
      <c r="AS46" s="126">
        <f t="shared" si="4"/>
        <v>49624.849397590362</v>
      </c>
      <c r="AT46" s="127">
        <v>6.64</v>
      </c>
      <c r="AU46" s="128">
        <v>329509</v>
      </c>
      <c r="AV46" s="126">
        <f t="shared" si="34"/>
        <v>49624.849397590362</v>
      </c>
      <c r="AW46" s="129">
        <f t="shared" si="35"/>
        <v>0</v>
      </c>
      <c r="AX46" s="130">
        <f t="shared" si="36"/>
        <v>0</v>
      </c>
      <c r="AY46" s="132" t="s">
        <v>488</v>
      </c>
      <c r="AZ46" s="127">
        <v>37.35</v>
      </c>
      <c r="BA46" s="128">
        <v>721973</v>
      </c>
      <c r="BB46" s="126">
        <f t="shared" si="5"/>
        <v>19329.933065595716</v>
      </c>
      <c r="BC46" s="127">
        <v>37.35</v>
      </c>
      <c r="BD46" s="128">
        <v>721973</v>
      </c>
      <c r="BE46" s="126">
        <f t="shared" si="37"/>
        <v>19329.933065595716</v>
      </c>
      <c r="BF46" s="129">
        <f t="shared" si="38"/>
        <v>0</v>
      </c>
      <c r="BG46" s="130">
        <f t="shared" si="39"/>
        <v>0</v>
      </c>
      <c r="BH46" s="127">
        <v>10</v>
      </c>
      <c r="BI46" s="128">
        <v>146842</v>
      </c>
      <c r="BJ46" s="126">
        <f t="shared" si="6"/>
        <v>14684.2</v>
      </c>
      <c r="BK46" s="127">
        <v>10</v>
      </c>
      <c r="BL46" s="128">
        <v>146842</v>
      </c>
      <c r="BM46" s="126">
        <f t="shared" si="40"/>
        <v>14684.2</v>
      </c>
      <c r="BN46" s="129">
        <f t="shared" si="41"/>
        <v>0</v>
      </c>
      <c r="BO46" s="130">
        <f t="shared" si="42"/>
        <v>0</v>
      </c>
      <c r="BP46" s="127">
        <v>0</v>
      </c>
      <c r="BQ46" s="128">
        <v>0</v>
      </c>
      <c r="BR46" s="126" t="str">
        <f t="shared" si="7"/>
        <v>N/A</v>
      </c>
      <c r="BS46" s="127">
        <v>0</v>
      </c>
      <c r="BT46" s="128">
        <v>0</v>
      </c>
      <c r="BU46" s="126" t="str">
        <f t="shared" si="43"/>
        <v>N/A</v>
      </c>
      <c r="BV46" s="129" t="e">
        <f t="shared" si="72"/>
        <v>#VALUE!</v>
      </c>
      <c r="BW46" s="130" t="e">
        <f t="shared" si="44"/>
        <v>#VALUE!</v>
      </c>
      <c r="BX46" s="132" t="s">
        <v>488</v>
      </c>
      <c r="BY46" s="127">
        <v>1</v>
      </c>
      <c r="BZ46" s="128">
        <v>65000</v>
      </c>
      <c r="CA46" s="126">
        <f t="shared" si="8"/>
        <v>65000</v>
      </c>
      <c r="CB46" s="127">
        <v>1</v>
      </c>
      <c r="CC46" s="128">
        <v>65000</v>
      </c>
      <c r="CD46" s="126">
        <f t="shared" si="45"/>
        <v>65000</v>
      </c>
      <c r="CE46" s="129">
        <f t="shared" si="73"/>
        <v>0</v>
      </c>
      <c r="CF46" s="130">
        <f t="shared" si="46"/>
        <v>0</v>
      </c>
      <c r="CG46" s="127">
        <v>5</v>
      </c>
      <c r="CH46" s="128">
        <v>164234</v>
      </c>
      <c r="CI46" s="126">
        <f t="shared" si="9"/>
        <v>32846.800000000003</v>
      </c>
      <c r="CJ46" s="127">
        <v>5</v>
      </c>
      <c r="CK46" s="128">
        <v>164234</v>
      </c>
      <c r="CL46" s="126">
        <f t="shared" si="47"/>
        <v>32846.800000000003</v>
      </c>
      <c r="CM46" s="129">
        <f t="shared" si="48"/>
        <v>0</v>
      </c>
      <c r="CN46" s="130">
        <f t="shared" si="49"/>
        <v>0</v>
      </c>
      <c r="CO46" s="127">
        <v>2.5099999999999998</v>
      </c>
      <c r="CP46" s="128">
        <v>241000</v>
      </c>
      <c r="CQ46" s="126">
        <f t="shared" si="10"/>
        <v>96015.936254980086</v>
      </c>
      <c r="CR46" s="127">
        <v>2.5099999999999998</v>
      </c>
      <c r="CS46" s="128">
        <v>241000</v>
      </c>
      <c r="CT46" s="126">
        <f t="shared" si="50"/>
        <v>96015.936254980086</v>
      </c>
      <c r="CU46" s="129">
        <f t="shared" si="51"/>
        <v>0</v>
      </c>
      <c r="CV46" s="130">
        <f t="shared" si="52"/>
        <v>0</v>
      </c>
      <c r="CW46" s="132" t="s">
        <v>488</v>
      </c>
      <c r="CX46" s="127">
        <v>4</v>
      </c>
      <c r="CY46" s="128">
        <v>281840</v>
      </c>
      <c r="CZ46" s="126">
        <f t="shared" si="11"/>
        <v>70460</v>
      </c>
      <c r="DA46" s="127">
        <v>4</v>
      </c>
      <c r="DB46" s="128">
        <v>281840</v>
      </c>
      <c r="DC46" s="126">
        <f t="shared" si="53"/>
        <v>70460</v>
      </c>
      <c r="DD46" s="129">
        <f t="shared" si="54"/>
        <v>0</v>
      </c>
      <c r="DE46" s="130">
        <f t="shared" si="55"/>
        <v>0</v>
      </c>
      <c r="DF46" s="127">
        <v>1</v>
      </c>
      <c r="DG46" s="128">
        <v>92700</v>
      </c>
      <c r="DH46" s="126">
        <f t="shared" si="12"/>
        <v>92700</v>
      </c>
      <c r="DI46" s="127">
        <v>1</v>
      </c>
      <c r="DJ46" s="128">
        <v>92700</v>
      </c>
      <c r="DK46" s="126">
        <f t="shared" si="56"/>
        <v>92700</v>
      </c>
      <c r="DL46" s="129">
        <f t="shared" si="57"/>
        <v>0</v>
      </c>
      <c r="DM46" s="130">
        <f t="shared" si="58"/>
        <v>0</v>
      </c>
      <c r="DN46" s="127">
        <v>10.5</v>
      </c>
      <c r="DO46" s="128">
        <v>349816</v>
      </c>
      <c r="DP46" s="126">
        <f t="shared" si="13"/>
        <v>33315.809523809527</v>
      </c>
      <c r="DQ46" s="127">
        <v>10.5</v>
      </c>
      <c r="DR46" s="128">
        <v>349816</v>
      </c>
      <c r="DS46" s="126">
        <f t="shared" si="59"/>
        <v>33315.809523809527</v>
      </c>
      <c r="DT46" s="306">
        <f t="shared" si="60"/>
        <v>0</v>
      </c>
      <c r="DU46" s="130">
        <f t="shared" si="61"/>
        <v>0</v>
      </c>
      <c r="DV46" s="132" t="s">
        <v>488</v>
      </c>
      <c r="DW46" s="127">
        <v>61.5</v>
      </c>
      <c r="DX46" s="128">
        <v>1304373</v>
      </c>
      <c r="DY46" s="126">
        <f t="shared" si="14"/>
        <v>21209.317073170732</v>
      </c>
      <c r="DZ46" s="127">
        <v>61.5</v>
      </c>
      <c r="EA46" s="128">
        <v>1304373</v>
      </c>
      <c r="EB46" s="126">
        <f t="shared" si="62"/>
        <v>21209.317073170732</v>
      </c>
      <c r="EC46" s="129">
        <f t="shared" si="63"/>
        <v>0</v>
      </c>
      <c r="ED46" s="130">
        <f t="shared" si="64"/>
        <v>0</v>
      </c>
      <c r="EE46" s="127">
        <v>4</v>
      </c>
      <c r="EF46" s="128">
        <v>164542</v>
      </c>
      <c r="EG46" s="126">
        <f t="shared" si="15"/>
        <v>41135.5</v>
      </c>
      <c r="EH46" s="127">
        <v>4</v>
      </c>
      <c r="EI46" s="128">
        <v>164542</v>
      </c>
      <c r="EJ46" s="126">
        <f t="shared" si="65"/>
        <v>41135.5</v>
      </c>
      <c r="EK46" s="129">
        <f t="shared" si="66"/>
        <v>0</v>
      </c>
      <c r="EL46" s="130">
        <f t="shared" si="67"/>
        <v>0</v>
      </c>
      <c r="EM46" s="127">
        <v>1</v>
      </c>
      <c r="EN46" s="128">
        <v>60000</v>
      </c>
      <c r="EO46" s="126">
        <f t="shared" si="16"/>
        <v>60000</v>
      </c>
      <c r="EP46" s="147">
        <v>1</v>
      </c>
      <c r="EQ46" s="148">
        <v>60000</v>
      </c>
      <c r="ER46" s="126">
        <f t="shared" si="68"/>
        <v>60000</v>
      </c>
      <c r="ES46" s="129">
        <f t="shared" si="69"/>
        <v>0</v>
      </c>
      <c r="ET46" s="130">
        <f t="shared" si="70"/>
        <v>0</v>
      </c>
      <c r="EU46" s="308"/>
      <c r="EV46" s="132" t="s">
        <v>488</v>
      </c>
      <c r="EW46" s="126">
        <v>48794.442117910927</v>
      </c>
      <c r="EX46" s="126">
        <v>48794.442117910927</v>
      </c>
      <c r="EY46" s="129" t="e">
        <f t="shared" si="71"/>
        <v>#VALUE!</v>
      </c>
      <c r="EZ46" s="130" t="e">
        <f t="shared" si="17"/>
        <v>#VALUE!</v>
      </c>
    </row>
    <row r="47" spans="1:156">
      <c r="A47" s="132" t="s">
        <v>489</v>
      </c>
      <c r="B47" s="124">
        <v>61</v>
      </c>
      <c r="C47" s="125">
        <v>1212030</v>
      </c>
      <c r="D47" s="126">
        <f t="shared" si="0"/>
        <v>19869.344262295082</v>
      </c>
      <c r="E47" s="127">
        <v>61</v>
      </c>
      <c r="F47" s="128">
        <v>1212030</v>
      </c>
      <c r="G47" s="126">
        <f t="shared" si="18"/>
        <v>19869.344262295082</v>
      </c>
      <c r="H47" s="129">
        <f t="shared" si="19"/>
        <v>0</v>
      </c>
      <c r="I47" s="130">
        <f t="shared" si="20"/>
        <v>0</v>
      </c>
      <c r="J47" s="127">
        <v>12</v>
      </c>
      <c r="K47" s="128">
        <v>855513</v>
      </c>
      <c r="L47" s="131">
        <f t="shared" si="1"/>
        <v>71292.75</v>
      </c>
      <c r="M47" s="127">
        <v>12</v>
      </c>
      <c r="N47" s="128">
        <v>855513</v>
      </c>
      <c r="O47" s="126">
        <f t="shared" si="21"/>
        <v>71292.75</v>
      </c>
      <c r="P47" s="129">
        <f t="shared" si="22"/>
        <v>0</v>
      </c>
      <c r="Q47" s="130">
        <f t="shared" si="23"/>
        <v>0</v>
      </c>
      <c r="R47" s="127">
        <v>2</v>
      </c>
      <c r="S47" s="128">
        <v>116453</v>
      </c>
      <c r="T47" s="126">
        <f t="shared" si="2"/>
        <v>58226.5</v>
      </c>
      <c r="U47" s="127">
        <v>2</v>
      </c>
      <c r="V47" s="128">
        <v>116453</v>
      </c>
      <c r="W47" s="126">
        <f t="shared" si="24"/>
        <v>58226.5</v>
      </c>
      <c r="X47" s="129">
        <f t="shared" si="25"/>
        <v>0</v>
      </c>
      <c r="Y47" s="130">
        <f t="shared" si="26"/>
        <v>0</v>
      </c>
      <c r="Z47" s="132" t="s">
        <v>489</v>
      </c>
      <c r="AA47" s="127">
        <v>1</v>
      </c>
      <c r="AB47" s="128">
        <v>65513</v>
      </c>
      <c r="AC47" s="126">
        <f t="shared" si="3"/>
        <v>65513</v>
      </c>
      <c r="AD47" s="127">
        <v>1</v>
      </c>
      <c r="AE47" s="128">
        <v>65513</v>
      </c>
      <c r="AF47" s="126">
        <f t="shared" si="27"/>
        <v>65513</v>
      </c>
      <c r="AG47" s="129">
        <f t="shared" si="28"/>
        <v>0</v>
      </c>
      <c r="AH47" s="130">
        <f t="shared" si="29"/>
        <v>0</v>
      </c>
      <c r="AI47" s="127">
        <v>11</v>
      </c>
      <c r="AJ47" s="128">
        <v>582510</v>
      </c>
      <c r="AK47" s="126">
        <f t="shared" si="30"/>
        <v>52955.454545454544</v>
      </c>
      <c r="AL47" s="127">
        <v>11</v>
      </c>
      <c r="AM47" s="128">
        <v>582510</v>
      </c>
      <c r="AN47" s="126">
        <f t="shared" si="31"/>
        <v>52955.454545454544</v>
      </c>
      <c r="AO47" s="129">
        <f t="shared" si="32"/>
        <v>0</v>
      </c>
      <c r="AP47" s="130">
        <f t="shared" si="33"/>
        <v>0</v>
      </c>
      <c r="AQ47" s="127">
        <v>2</v>
      </c>
      <c r="AR47" s="128">
        <v>94568</v>
      </c>
      <c r="AS47" s="126">
        <f t="shared" si="4"/>
        <v>47284</v>
      </c>
      <c r="AT47" s="127">
        <v>2</v>
      </c>
      <c r="AU47" s="128">
        <v>94568</v>
      </c>
      <c r="AV47" s="126">
        <f t="shared" si="34"/>
        <v>47284</v>
      </c>
      <c r="AW47" s="129">
        <f t="shared" si="35"/>
        <v>0</v>
      </c>
      <c r="AX47" s="130">
        <f t="shared" si="36"/>
        <v>0</v>
      </c>
      <c r="AY47" s="132" t="s">
        <v>489</v>
      </c>
      <c r="AZ47" s="127">
        <v>26</v>
      </c>
      <c r="BA47" s="128">
        <v>615933</v>
      </c>
      <c r="BB47" s="126">
        <f t="shared" si="5"/>
        <v>23689.73076923077</v>
      </c>
      <c r="BC47" s="127">
        <v>26</v>
      </c>
      <c r="BD47" s="128">
        <v>615933</v>
      </c>
      <c r="BE47" s="126">
        <f t="shared" si="37"/>
        <v>23689.73076923077</v>
      </c>
      <c r="BF47" s="129">
        <f t="shared" si="38"/>
        <v>0</v>
      </c>
      <c r="BG47" s="130">
        <f t="shared" si="39"/>
        <v>0</v>
      </c>
      <c r="BH47" s="127">
        <v>2</v>
      </c>
      <c r="BI47" s="128">
        <v>30500</v>
      </c>
      <c r="BJ47" s="126">
        <f t="shared" si="6"/>
        <v>15250</v>
      </c>
      <c r="BK47" s="127">
        <v>2</v>
      </c>
      <c r="BL47" s="128">
        <v>30500</v>
      </c>
      <c r="BM47" s="126">
        <f t="shared" si="40"/>
        <v>15250</v>
      </c>
      <c r="BN47" s="129">
        <f t="shared" si="41"/>
        <v>0</v>
      </c>
      <c r="BO47" s="130">
        <f t="shared" si="42"/>
        <v>0</v>
      </c>
      <c r="BP47" s="127">
        <v>7.6</v>
      </c>
      <c r="BQ47" s="128">
        <v>453748.2</v>
      </c>
      <c r="BR47" s="126">
        <f t="shared" si="7"/>
        <v>59703.710526315794</v>
      </c>
      <c r="BS47" s="127">
        <v>7.6</v>
      </c>
      <c r="BT47" s="128">
        <v>453748.2</v>
      </c>
      <c r="BU47" s="126">
        <f t="shared" si="43"/>
        <v>59703.710526315794</v>
      </c>
      <c r="BV47" s="129">
        <f t="shared" si="72"/>
        <v>0</v>
      </c>
      <c r="BW47" s="130">
        <f t="shared" si="44"/>
        <v>0</v>
      </c>
      <c r="BX47" s="132" t="s">
        <v>489</v>
      </c>
      <c r="BY47" s="127">
        <v>0.5</v>
      </c>
      <c r="BZ47" s="128">
        <v>10703.5</v>
      </c>
      <c r="CA47" s="126">
        <f t="shared" si="8"/>
        <v>21407</v>
      </c>
      <c r="CB47" s="127">
        <v>0.5</v>
      </c>
      <c r="CC47" s="128">
        <v>10703.5</v>
      </c>
      <c r="CD47" s="126">
        <f t="shared" si="45"/>
        <v>21407</v>
      </c>
      <c r="CE47" s="129">
        <f t="shared" si="73"/>
        <v>0</v>
      </c>
      <c r="CF47" s="130">
        <f t="shared" si="46"/>
        <v>0</v>
      </c>
      <c r="CG47" s="127">
        <v>6</v>
      </c>
      <c r="CH47" s="128">
        <v>266672</v>
      </c>
      <c r="CI47" s="126">
        <f t="shared" si="9"/>
        <v>44445.333333333336</v>
      </c>
      <c r="CJ47" s="127">
        <v>6</v>
      </c>
      <c r="CK47" s="128">
        <v>266672</v>
      </c>
      <c r="CL47" s="126">
        <f t="shared" si="47"/>
        <v>44445.333333333336</v>
      </c>
      <c r="CM47" s="129">
        <f t="shared" si="48"/>
        <v>0</v>
      </c>
      <c r="CN47" s="130">
        <f t="shared" si="49"/>
        <v>0</v>
      </c>
      <c r="CO47" s="127">
        <v>7</v>
      </c>
      <c r="CP47" s="128">
        <v>539457</v>
      </c>
      <c r="CQ47" s="126">
        <f t="shared" si="10"/>
        <v>77065.28571428571</v>
      </c>
      <c r="CR47" s="127">
        <v>7</v>
      </c>
      <c r="CS47" s="128">
        <v>539457</v>
      </c>
      <c r="CT47" s="126">
        <f t="shared" si="50"/>
        <v>77065.28571428571</v>
      </c>
      <c r="CU47" s="129">
        <f t="shared" si="51"/>
        <v>0</v>
      </c>
      <c r="CV47" s="130">
        <f t="shared" si="52"/>
        <v>0</v>
      </c>
      <c r="CW47" s="132" t="s">
        <v>489</v>
      </c>
      <c r="CX47" s="127">
        <v>1</v>
      </c>
      <c r="CY47" s="128">
        <v>75909</v>
      </c>
      <c r="CZ47" s="126">
        <f t="shared" si="11"/>
        <v>75909</v>
      </c>
      <c r="DA47" s="127">
        <v>1</v>
      </c>
      <c r="DB47" s="128">
        <v>75909</v>
      </c>
      <c r="DC47" s="126">
        <f t="shared" si="53"/>
        <v>75909</v>
      </c>
      <c r="DD47" s="129">
        <f t="shared" si="54"/>
        <v>0</v>
      </c>
      <c r="DE47" s="130">
        <f t="shared" si="55"/>
        <v>0</v>
      </c>
      <c r="DF47" s="127">
        <v>1</v>
      </c>
      <c r="DG47" s="128">
        <v>83806</v>
      </c>
      <c r="DH47" s="126">
        <f t="shared" si="12"/>
        <v>83806</v>
      </c>
      <c r="DI47" s="127">
        <v>1</v>
      </c>
      <c r="DJ47" s="128">
        <v>83806</v>
      </c>
      <c r="DK47" s="126">
        <f t="shared" si="56"/>
        <v>83806</v>
      </c>
      <c r="DL47" s="129">
        <f t="shared" si="57"/>
        <v>0</v>
      </c>
      <c r="DM47" s="130">
        <f t="shared" si="58"/>
        <v>0</v>
      </c>
      <c r="DN47" s="127">
        <v>6</v>
      </c>
      <c r="DO47" s="128">
        <v>237004</v>
      </c>
      <c r="DP47" s="126">
        <f t="shared" si="13"/>
        <v>39500.666666666664</v>
      </c>
      <c r="DQ47" s="127">
        <v>6</v>
      </c>
      <c r="DR47" s="128">
        <v>237004</v>
      </c>
      <c r="DS47" s="126">
        <f t="shared" si="59"/>
        <v>39500.666666666664</v>
      </c>
      <c r="DT47" s="306">
        <f t="shared" si="60"/>
        <v>0</v>
      </c>
      <c r="DU47" s="130">
        <f t="shared" si="61"/>
        <v>0</v>
      </c>
      <c r="DV47" s="132" t="s">
        <v>489</v>
      </c>
      <c r="DW47" s="127">
        <v>35.5</v>
      </c>
      <c r="DX47" s="128">
        <v>851098</v>
      </c>
      <c r="DY47" s="126">
        <f t="shared" si="14"/>
        <v>23974.591549295776</v>
      </c>
      <c r="DZ47" s="127">
        <v>35.5</v>
      </c>
      <c r="EA47" s="128">
        <v>851098</v>
      </c>
      <c r="EB47" s="126">
        <f t="shared" si="62"/>
        <v>23974.591549295776</v>
      </c>
      <c r="EC47" s="129">
        <f t="shared" si="63"/>
        <v>0</v>
      </c>
      <c r="ED47" s="130">
        <f t="shared" si="64"/>
        <v>0</v>
      </c>
      <c r="EE47" s="127">
        <v>0</v>
      </c>
      <c r="EF47" s="128">
        <v>0</v>
      </c>
      <c r="EG47" s="126" t="str">
        <f t="shared" si="15"/>
        <v>N/A</v>
      </c>
      <c r="EH47" s="127">
        <v>0</v>
      </c>
      <c r="EI47" s="128">
        <v>0</v>
      </c>
      <c r="EJ47" s="126" t="str">
        <f t="shared" si="65"/>
        <v>N/A</v>
      </c>
      <c r="EK47" s="129" t="e">
        <f t="shared" si="66"/>
        <v>#VALUE!</v>
      </c>
      <c r="EL47" s="130" t="e">
        <f t="shared" si="67"/>
        <v>#VALUE!</v>
      </c>
      <c r="EM47" s="127">
        <v>0</v>
      </c>
      <c r="EN47" s="128">
        <v>0</v>
      </c>
      <c r="EO47" s="126" t="str">
        <f t="shared" si="16"/>
        <v>N/A</v>
      </c>
      <c r="EP47" s="147">
        <v>0</v>
      </c>
      <c r="EQ47" s="148">
        <v>0</v>
      </c>
      <c r="ER47" s="126" t="str">
        <f t="shared" si="68"/>
        <v>N/A</v>
      </c>
      <c r="ES47" s="129" t="e">
        <f t="shared" si="69"/>
        <v>#VALUE!</v>
      </c>
      <c r="ET47" s="130" t="e">
        <f t="shared" si="70"/>
        <v>#VALUE!</v>
      </c>
      <c r="EU47" s="308"/>
      <c r="EV47" s="132" t="s">
        <v>489</v>
      </c>
      <c r="EW47" s="126">
        <v>48743.272960429851</v>
      </c>
      <c r="EX47" s="126">
        <v>48743.272960429851</v>
      </c>
      <c r="EY47" s="129" t="e">
        <f t="shared" si="71"/>
        <v>#VALUE!</v>
      </c>
      <c r="EZ47" s="130" t="e">
        <f t="shared" si="17"/>
        <v>#VALUE!</v>
      </c>
    </row>
    <row r="48" spans="1:156">
      <c r="A48" s="132" t="s">
        <v>490</v>
      </c>
      <c r="B48" s="124">
        <v>37</v>
      </c>
      <c r="C48" s="125">
        <v>549705.64</v>
      </c>
      <c r="D48" s="126">
        <f t="shared" si="0"/>
        <v>14856.909189189189</v>
      </c>
      <c r="E48" s="127">
        <v>37</v>
      </c>
      <c r="F48" s="128">
        <v>549705.64</v>
      </c>
      <c r="G48" s="126">
        <f t="shared" si="18"/>
        <v>14856.909189189189</v>
      </c>
      <c r="H48" s="129">
        <f t="shared" si="19"/>
        <v>0</v>
      </c>
      <c r="I48" s="130">
        <f t="shared" si="20"/>
        <v>0</v>
      </c>
      <c r="J48" s="127">
        <v>13.5</v>
      </c>
      <c r="K48" s="128">
        <v>976606.98</v>
      </c>
      <c r="L48" s="131">
        <f t="shared" si="1"/>
        <v>72341.257777777777</v>
      </c>
      <c r="M48" s="127">
        <v>13.5</v>
      </c>
      <c r="N48" s="128">
        <v>976606.98</v>
      </c>
      <c r="O48" s="126">
        <f t="shared" si="21"/>
        <v>72341.257777777777</v>
      </c>
      <c r="P48" s="129">
        <f t="shared" si="22"/>
        <v>0</v>
      </c>
      <c r="Q48" s="130">
        <f t="shared" si="23"/>
        <v>0</v>
      </c>
      <c r="R48" s="127">
        <v>2</v>
      </c>
      <c r="S48" s="128">
        <v>166402</v>
      </c>
      <c r="T48" s="126">
        <f t="shared" si="2"/>
        <v>83201</v>
      </c>
      <c r="U48" s="127">
        <v>2</v>
      </c>
      <c r="V48" s="128">
        <v>166402</v>
      </c>
      <c r="W48" s="126">
        <f t="shared" si="24"/>
        <v>83201</v>
      </c>
      <c r="X48" s="129">
        <f t="shared" si="25"/>
        <v>0</v>
      </c>
      <c r="Y48" s="130">
        <f t="shared" si="26"/>
        <v>0</v>
      </c>
      <c r="Z48" s="132" t="s">
        <v>490</v>
      </c>
      <c r="AA48" s="127">
        <v>5</v>
      </c>
      <c r="AB48" s="128">
        <v>289237</v>
      </c>
      <c r="AC48" s="126">
        <f t="shared" si="3"/>
        <v>57847.4</v>
      </c>
      <c r="AD48" s="127">
        <v>5</v>
      </c>
      <c r="AE48" s="128">
        <v>289237</v>
      </c>
      <c r="AF48" s="126">
        <f t="shared" si="27"/>
        <v>57847.4</v>
      </c>
      <c r="AG48" s="129">
        <f t="shared" si="28"/>
        <v>0</v>
      </c>
      <c r="AH48" s="130">
        <f t="shared" si="29"/>
        <v>0</v>
      </c>
      <c r="AI48" s="127">
        <v>10.29</v>
      </c>
      <c r="AJ48" s="128">
        <v>493918.54</v>
      </c>
      <c r="AK48" s="126">
        <f t="shared" si="30"/>
        <v>47999.85811467444</v>
      </c>
      <c r="AL48" s="127">
        <v>10.29</v>
      </c>
      <c r="AM48" s="128">
        <v>493918.54</v>
      </c>
      <c r="AN48" s="126">
        <f t="shared" si="31"/>
        <v>47999.85811467444</v>
      </c>
      <c r="AO48" s="129">
        <f t="shared" si="32"/>
        <v>0</v>
      </c>
      <c r="AP48" s="130">
        <f t="shared" si="33"/>
        <v>0</v>
      </c>
      <c r="AQ48" s="127">
        <v>2.67</v>
      </c>
      <c r="AR48" s="128">
        <v>140583.56</v>
      </c>
      <c r="AS48" s="126">
        <f t="shared" si="4"/>
        <v>52653.018726591763</v>
      </c>
      <c r="AT48" s="127">
        <v>2.67</v>
      </c>
      <c r="AU48" s="128">
        <v>140583.56</v>
      </c>
      <c r="AV48" s="126">
        <f t="shared" si="34"/>
        <v>52653.018726591763</v>
      </c>
      <c r="AW48" s="129">
        <f t="shared" si="35"/>
        <v>0</v>
      </c>
      <c r="AX48" s="130">
        <f t="shared" si="36"/>
        <v>0</v>
      </c>
      <c r="AY48" s="132" t="s">
        <v>490</v>
      </c>
      <c r="AZ48" s="127">
        <v>24.12</v>
      </c>
      <c r="BA48" s="128">
        <v>634634.62</v>
      </c>
      <c r="BB48" s="126">
        <f t="shared" si="5"/>
        <v>26311.551409618573</v>
      </c>
      <c r="BC48" s="127">
        <v>24.12</v>
      </c>
      <c r="BD48" s="128">
        <v>634634.62</v>
      </c>
      <c r="BE48" s="126">
        <f t="shared" si="37"/>
        <v>26311.551409618573</v>
      </c>
      <c r="BF48" s="129">
        <f t="shared" si="38"/>
        <v>0</v>
      </c>
      <c r="BG48" s="130">
        <f t="shared" si="39"/>
        <v>0</v>
      </c>
      <c r="BH48" s="127">
        <v>0</v>
      </c>
      <c r="BI48" s="128">
        <v>0</v>
      </c>
      <c r="BJ48" s="126" t="str">
        <f t="shared" si="6"/>
        <v>N/A</v>
      </c>
      <c r="BK48" s="127">
        <v>0</v>
      </c>
      <c r="BL48" s="128">
        <v>0</v>
      </c>
      <c r="BM48" s="126" t="str">
        <f t="shared" si="40"/>
        <v>N/A</v>
      </c>
      <c r="BN48" s="129" t="e">
        <f t="shared" si="41"/>
        <v>#VALUE!</v>
      </c>
      <c r="BO48" s="130" t="e">
        <f t="shared" si="42"/>
        <v>#VALUE!</v>
      </c>
      <c r="BP48" s="127">
        <v>6.61</v>
      </c>
      <c r="BQ48" s="128">
        <v>398159</v>
      </c>
      <c r="BR48" s="126">
        <f t="shared" si="7"/>
        <v>60235.854765506803</v>
      </c>
      <c r="BS48" s="127">
        <v>6.61</v>
      </c>
      <c r="BT48" s="128">
        <v>398159</v>
      </c>
      <c r="BU48" s="126">
        <f t="shared" si="43"/>
        <v>60235.854765506803</v>
      </c>
      <c r="BV48" s="129">
        <f t="shared" si="72"/>
        <v>0</v>
      </c>
      <c r="BW48" s="130">
        <f t="shared" si="44"/>
        <v>0</v>
      </c>
      <c r="BX48" s="132" t="s">
        <v>490</v>
      </c>
      <c r="BY48" s="127">
        <v>0</v>
      </c>
      <c r="BZ48" s="128">
        <v>0</v>
      </c>
      <c r="CA48" s="126" t="str">
        <f t="shared" si="8"/>
        <v>N/A</v>
      </c>
      <c r="CB48" s="127">
        <v>0</v>
      </c>
      <c r="CC48" s="128">
        <v>0</v>
      </c>
      <c r="CD48" s="126" t="str">
        <f t="shared" si="45"/>
        <v>N/A</v>
      </c>
      <c r="CE48" s="129" t="e">
        <f t="shared" si="73"/>
        <v>#VALUE!</v>
      </c>
      <c r="CF48" s="130" t="e">
        <f t="shared" si="46"/>
        <v>#VALUE!</v>
      </c>
      <c r="CG48" s="127">
        <v>4</v>
      </c>
      <c r="CH48" s="128">
        <v>198909</v>
      </c>
      <c r="CI48" s="126">
        <f t="shared" si="9"/>
        <v>49727.25</v>
      </c>
      <c r="CJ48" s="127">
        <v>4</v>
      </c>
      <c r="CK48" s="128">
        <v>198909</v>
      </c>
      <c r="CL48" s="126">
        <f t="shared" si="47"/>
        <v>49727.25</v>
      </c>
      <c r="CM48" s="129">
        <f t="shared" si="48"/>
        <v>0</v>
      </c>
      <c r="CN48" s="130">
        <f t="shared" si="49"/>
        <v>0</v>
      </c>
      <c r="CO48" s="127">
        <v>5</v>
      </c>
      <c r="CP48" s="128">
        <v>400460</v>
      </c>
      <c r="CQ48" s="126">
        <f t="shared" si="10"/>
        <v>80092</v>
      </c>
      <c r="CR48" s="127">
        <v>5</v>
      </c>
      <c r="CS48" s="128">
        <v>400460</v>
      </c>
      <c r="CT48" s="126">
        <f t="shared" si="50"/>
        <v>80092</v>
      </c>
      <c r="CU48" s="129">
        <f t="shared" si="51"/>
        <v>0</v>
      </c>
      <c r="CV48" s="130">
        <f t="shared" si="52"/>
        <v>0</v>
      </c>
      <c r="CW48" s="132" t="s">
        <v>490</v>
      </c>
      <c r="CX48" s="127">
        <v>2</v>
      </c>
      <c r="CY48" s="128">
        <v>93347</v>
      </c>
      <c r="CZ48" s="126">
        <f t="shared" si="11"/>
        <v>46673.5</v>
      </c>
      <c r="DA48" s="127">
        <v>2</v>
      </c>
      <c r="DB48" s="128">
        <v>93347</v>
      </c>
      <c r="DC48" s="126">
        <f t="shared" si="53"/>
        <v>46673.5</v>
      </c>
      <c r="DD48" s="129">
        <f t="shared" si="54"/>
        <v>0</v>
      </c>
      <c r="DE48" s="130">
        <f t="shared" si="55"/>
        <v>0</v>
      </c>
      <c r="DF48" s="127">
        <v>1</v>
      </c>
      <c r="DG48" s="128">
        <v>73240</v>
      </c>
      <c r="DH48" s="126">
        <f t="shared" si="12"/>
        <v>73240</v>
      </c>
      <c r="DI48" s="127">
        <v>1</v>
      </c>
      <c r="DJ48" s="128">
        <v>73240</v>
      </c>
      <c r="DK48" s="126">
        <f t="shared" si="56"/>
        <v>73240</v>
      </c>
      <c r="DL48" s="129">
        <f t="shared" si="57"/>
        <v>0</v>
      </c>
      <c r="DM48" s="130">
        <f t="shared" si="58"/>
        <v>0</v>
      </c>
      <c r="DN48" s="127">
        <v>5</v>
      </c>
      <c r="DO48" s="128">
        <v>180409</v>
      </c>
      <c r="DP48" s="126">
        <f t="shared" si="13"/>
        <v>36081.800000000003</v>
      </c>
      <c r="DQ48" s="127">
        <v>5</v>
      </c>
      <c r="DR48" s="128">
        <v>180409</v>
      </c>
      <c r="DS48" s="126">
        <f t="shared" si="59"/>
        <v>36081.800000000003</v>
      </c>
      <c r="DT48" s="306">
        <f t="shared" si="60"/>
        <v>0</v>
      </c>
      <c r="DU48" s="130">
        <f t="shared" si="61"/>
        <v>0</v>
      </c>
      <c r="DV48" s="132" t="s">
        <v>490</v>
      </c>
      <c r="DW48" s="127">
        <v>32.129999999999995</v>
      </c>
      <c r="DX48" s="128">
        <v>679068.68</v>
      </c>
      <c r="DY48" s="126">
        <f t="shared" si="14"/>
        <v>21135.03516962341</v>
      </c>
      <c r="DZ48" s="127">
        <v>32.129999999999995</v>
      </c>
      <c r="EA48" s="128">
        <v>679068.68</v>
      </c>
      <c r="EB48" s="126">
        <f t="shared" si="62"/>
        <v>21135.03516962341</v>
      </c>
      <c r="EC48" s="129">
        <f t="shared" si="63"/>
        <v>0</v>
      </c>
      <c r="ED48" s="130">
        <f t="shared" si="64"/>
        <v>0</v>
      </c>
      <c r="EE48" s="127">
        <v>0</v>
      </c>
      <c r="EF48" s="128">
        <v>0</v>
      </c>
      <c r="EG48" s="126" t="str">
        <f t="shared" si="15"/>
        <v>N/A</v>
      </c>
      <c r="EH48" s="127">
        <v>0</v>
      </c>
      <c r="EI48" s="128">
        <v>0</v>
      </c>
      <c r="EJ48" s="126" t="str">
        <f t="shared" si="65"/>
        <v>N/A</v>
      </c>
      <c r="EK48" s="129" t="e">
        <f t="shared" si="66"/>
        <v>#VALUE!</v>
      </c>
      <c r="EL48" s="130" t="e">
        <f t="shared" si="67"/>
        <v>#VALUE!</v>
      </c>
      <c r="EM48" s="127">
        <v>0</v>
      </c>
      <c r="EN48" s="128">
        <v>0</v>
      </c>
      <c r="EO48" s="126" t="str">
        <f t="shared" si="16"/>
        <v>N/A</v>
      </c>
      <c r="EP48" s="147">
        <v>0</v>
      </c>
      <c r="EQ48" s="148">
        <v>0</v>
      </c>
      <c r="ER48" s="126" t="str">
        <f t="shared" si="68"/>
        <v>N/A</v>
      </c>
      <c r="ES48" s="129" t="e">
        <f t="shared" si="69"/>
        <v>#VALUE!</v>
      </c>
      <c r="ET48" s="130" t="e">
        <f t="shared" si="70"/>
        <v>#VALUE!</v>
      </c>
      <c r="EU48" s="308"/>
      <c r="EV48" s="132" t="s">
        <v>490</v>
      </c>
      <c r="EW48" s="126">
        <v>51599.745368070144</v>
      </c>
      <c r="EX48" s="126">
        <v>51599.745368070144</v>
      </c>
      <c r="EY48" s="129" t="e">
        <f t="shared" si="71"/>
        <v>#VALUE!</v>
      </c>
      <c r="EZ48" s="130" t="e">
        <f t="shared" si="17"/>
        <v>#VALUE!</v>
      </c>
    </row>
    <row r="49" spans="1:157">
      <c r="A49" s="132" t="s">
        <v>491</v>
      </c>
      <c r="B49" s="124">
        <v>1</v>
      </c>
      <c r="C49" s="125">
        <v>14193</v>
      </c>
      <c r="D49" s="126">
        <f t="shared" si="0"/>
        <v>14193</v>
      </c>
      <c r="E49" s="127">
        <v>1</v>
      </c>
      <c r="F49" s="128">
        <v>14194</v>
      </c>
      <c r="G49" s="126">
        <f t="shared" si="18"/>
        <v>14194</v>
      </c>
      <c r="H49" s="129">
        <f t="shared" si="19"/>
        <v>1</v>
      </c>
      <c r="I49" s="130">
        <f t="shared" si="20"/>
        <v>7.0457267667159873E-5</v>
      </c>
      <c r="J49" s="127">
        <v>2</v>
      </c>
      <c r="K49" s="128">
        <v>149023</v>
      </c>
      <c r="L49" s="131">
        <f t="shared" si="1"/>
        <v>74511.5</v>
      </c>
      <c r="M49" s="127">
        <v>2</v>
      </c>
      <c r="N49" s="128">
        <v>149025</v>
      </c>
      <c r="O49" s="126">
        <f t="shared" si="21"/>
        <v>74512.5</v>
      </c>
      <c r="P49" s="129">
        <f t="shared" si="22"/>
        <v>1</v>
      </c>
      <c r="Q49" s="130">
        <f t="shared" si="23"/>
        <v>1.3420747132992894E-5</v>
      </c>
      <c r="R49" s="127">
        <v>0.5</v>
      </c>
      <c r="S49" s="128">
        <v>23737</v>
      </c>
      <c r="T49" s="126">
        <f t="shared" si="2"/>
        <v>47474</v>
      </c>
      <c r="U49" s="127">
        <v>0.5</v>
      </c>
      <c r="V49" s="128">
        <v>23737.5</v>
      </c>
      <c r="W49" s="126">
        <f t="shared" si="24"/>
        <v>47475</v>
      </c>
      <c r="X49" s="129">
        <f t="shared" si="25"/>
        <v>1</v>
      </c>
      <c r="Y49" s="130">
        <f t="shared" si="26"/>
        <v>2.1064161435733244E-5</v>
      </c>
      <c r="Z49" s="132" t="s">
        <v>491</v>
      </c>
      <c r="AA49" s="127">
        <v>0</v>
      </c>
      <c r="AB49" s="128">
        <v>0</v>
      </c>
      <c r="AC49" s="126" t="str">
        <f t="shared" si="3"/>
        <v>N/A</v>
      </c>
      <c r="AD49" s="127">
        <v>0</v>
      </c>
      <c r="AE49" s="128">
        <v>0</v>
      </c>
      <c r="AF49" s="126" t="str">
        <f t="shared" si="27"/>
        <v>N/A</v>
      </c>
      <c r="AG49" s="129" t="e">
        <f t="shared" si="28"/>
        <v>#VALUE!</v>
      </c>
      <c r="AH49" s="130" t="e">
        <f t="shared" si="29"/>
        <v>#VALUE!</v>
      </c>
      <c r="AI49" s="127">
        <v>0</v>
      </c>
      <c r="AJ49" s="128">
        <v>0</v>
      </c>
      <c r="AK49" s="126" t="str">
        <f t="shared" si="30"/>
        <v>N/A</v>
      </c>
      <c r="AL49" s="127">
        <v>0</v>
      </c>
      <c r="AM49" s="128">
        <v>0</v>
      </c>
      <c r="AN49" s="126" t="str">
        <f t="shared" si="31"/>
        <v>N/A</v>
      </c>
      <c r="AO49" s="129" t="e">
        <f t="shared" si="32"/>
        <v>#VALUE!</v>
      </c>
      <c r="AP49" s="130" t="e">
        <f t="shared" si="33"/>
        <v>#VALUE!</v>
      </c>
      <c r="AQ49" s="127">
        <v>1</v>
      </c>
      <c r="AR49" s="128">
        <v>42637</v>
      </c>
      <c r="AS49" s="126">
        <f t="shared" si="4"/>
        <v>42637</v>
      </c>
      <c r="AT49" s="127">
        <v>1</v>
      </c>
      <c r="AU49" s="128">
        <v>42638</v>
      </c>
      <c r="AV49" s="126">
        <f t="shared" si="34"/>
        <v>42638</v>
      </c>
      <c r="AW49" s="129">
        <f t="shared" si="35"/>
        <v>1</v>
      </c>
      <c r="AX49" s="130">
        <f t="shared" si="36"/>
        <v>2.3453807725684264E-5</v>
      </c>
      <c r="AY49" s="132" t="s">
        <v>491</v>
      </c>
      <c r="AZ49" s="127">
        <v>4</v>
      </c>
      <c r="BA49" s="128">
        <v>76045</v>
      </c>
      <c r="BB49" s="126">
        <f t="shared" si="5"/>
        <v>19011.25</v>
      </c>
      <c r="BC49" s="127">
        <v>4</v>
      </c>
      <c r="BD49" s="128">
        <v>76049</v>
      </c>
      <c r="BE49" s="126">
        <f t="shared" si="37"/>
        <v>19012.25</v>
      </c>
      <c r="BF49" s="129">
        <f t="shared" si="38"/>
        <v>1</v>
      </c>
      <c r="BG49" s="130">
        <f t="shared" si="39"/>
        <v>5.260043395358012E-5</v>
      </c>
      <c r="BH49" s="127">
        <v>0</v>
      </c>
      <c r="BI49" s="128">
        <v>0</v>
      </c>
      <c r="BJ49" s="126" t="str">
        <f t="shared" si="6"/>
        <v>N/A</v>
      </c>
      <c r="BK49" s="127">
        <v>0</v>
      </c>
      <c r="BL49" s="128">
        <v>0</v>
      </c>
      <c r="BM49" s="126" t="str">
        <f t="shared" si="40"/>
        <v>N/A</v>
      </c>
      <c r="BN49" s="129" t="e">
        <f t="shared" si="41"/>
        <v>#VALUE!</v>
      </c>
      <c r="BO49" s="130" t="e">
        <f t="shared" si="42"/>
        <v>#VALUE!</v>
      </c>
      <c r="BP49" s="127">
        <v>1.88</v>
      </c>
      <c r="BQ49" s="128">
        <v>133658</v>
      </c>
      <c r="BR49" s="126">
        <f t="shared" si="7"/>
        <v>71094.680851063837</v>
      </c>
      <c r="BS49" s="127">
        <v>1.88</v>
      </c>
      <c r="BT49" s="128">
        <v>134541</v>
      </c>
      <c r="BU49" s="126">
        <f t="shared" si="43"/>
        <v>71564.361702127659</v>
      </c>
      <c r="BV49" s="129">
        <f t="shared" si="72"/>
        <v>469.68085106382205</v>
      </c>
      <c r="BW49" s="130">
        <f t="shared" si="44"/>
        <v>6.6064133834112838E-3</v>
      </c>
      <c r="BX49" s="132" t="s">
        <v>491</v>
      </c>
      <c r="BY49" s="127">
        <v>0</v>
      </c>
      <c r="BZ49" s="128">
        <v>0</v>
      </c>
      <c r="CA49" s="126" t="str">
        <f t="shared" si="8"/>
        <v>N/A</v>
      </c>
      <c r="CB49" s="127">
        <v>0</v>
      </c>
      <c r="CC49" s="128">
        <v>0</v>
      </c>
      <c r="CD49" s="126" t="str">
        <f t="shared" si="45"/>
        <v>N/A</v>
      </c>
      <c r="CE49" s="129" t="e">
        <f t="shared" si="73"/>
        <v>#VALUE!</v>
      </c>
      <c r="CF49" s="130" t="e">
        <f t="shared" si="46"/>
        <v>#VALUE!</v>
      </c>
      <c r="CG49" s="127">
        <v>0</v>
      </c>
      <c r="CH49" s="128">
        <v>0</v>
      </c>
      <c r="CI49" s="126" t="str">
        <f t="shared" si="9"/>
        <v>N/A</v>
      </c>
      <c r="CJ49" s="127">
        <v>0</v>
      </c>
      <c r="CK49" s="128">
        <v>0</v>
      </c>
      <c r="CL49" s="126" t="str">
        <f t="shared" si="47"/>
        <v>N/A</v>
      </c>
      <c r="CM49" s="129" t="e">
        <f t="shared" si="48"/>
        <v>#VALUE!</v>
      </c>
      <c r="CN49" s="130" t="e">
        <f t="shared" si="49"/>
        <v>#VALUE!</v>
      </c>
      <c r="CO49" s="127">
        <v>0</v>
      </c>
      <c r="CP49" s="128">
        <v>0</v>
      </c>
      <c r="CQ49" s="126" t="str">
        <f t="shared" si="10"/>
        <v>N/A</v>
      </c>
      <c r="CR49" s="127">
        <v>0</v>
      </c>
      <c r="CS49" s="128">
        <v>0</v>
      </c>
      <c r="CT49" s="126" t="str">
        <f t="shared" si="50"/>
        <v>N/A</v>
      </c>
      <c r="CU49" s="129" t="e">
        <f t="shared" si="51"/>
        <v>#VALUE!</v>
      </c>
      <c r="CV49" s="130" t="e">
        <f t="shared" si="52"/>
        <v>#VALUE!</v>
      </c>
      <c r="CW49" s="132" t="s">
        <v>491</v>
      </c>
      <c r="CX49" s="127">
        <v>0</v>
      </c>
      <c r="CY49" s="128">
        <v>0</v>
      </c>
      <c r="CZ49" s="126" t="str">
        <f t="shared" si="11"/>
        <v>N/A</v>
      </c>
      <c r="DA49" s="127">
        <v>0</v>
      </c>
      <c r="DB49" s="128">
        <v>0</v>
      </c>
      <c r="DC49" s="126" t="str">
        <f t="shared" si="53"/>
        <v>N/A</v>
      </c>
      <c r="DD49" s="129" t="e">
        <f t="shared" si="54"/>
        <v>#VALUE!</v>
      </c>
      <c r="DE49" s="130" t="e">
        <f t="shared" si="55"/>
        <v>#VALUE!</v>
      </c>
      <c r="DF49" s="127">
        <v>1</v>
      </c>
      <c r="DG49" s="128">
        <v>60854</v>
      </c>
      <c r="DH49" s="126">
        <f t="shared" si="12"/>
        <v>60854</v>
      </c>
      <c r="DI49" s="127">
        <v>1</v>
      </c>
      <c r="DJ49" s="128">
        <v>60855</v>
      </c>
      <c r="DK49" s="126">
        <f t="shared" si="56"/>
        <v>60855</v>
      </c>
      <c r="DL49" s="129">
        <f t="shared" si="57"/>
        <v>1</v>
      </c>
      <c r="DM49" s="130">
        <f t="shared" si="58"/>
        <v>1.6432773523515299E-5</v>
      </c>
      <c r="DN49" s="127">
        <v>1</v>
      </c>
      <c r="DO49" s="128">
        <v>47455</v>
      </c>
      <c r="DP49" s="126">
        <f t="shared" si="13"/>
        <v>47455</v>
      </c>
      <c r="DQ49" s="127">
        <v>1</v>
      </c>
      <c r="DR49" s="128">
        <v>47456</v>
      </c>
      <c r="DS49" s="126">
        <f t="shared" si="59"/>
        <v>47456</v>
      </c>
      <c r="DT49" s="306">
        <f t="shared" si="60"/>
        <v>1</v>
      </c>
      <c r="DU49" s="130">
        <f t="shared" si="61"/>
        <v>2.1072595090085344E-5</v>
      </c>
      <c r="DV49" s="132" t="s">
        <v>491</v>
      </c>
      <c r="DW49" s="127">
        <v>8</v>
      </c>
      <c r="DX49" s="128">
        <v>148945</v>
      </c>
      <c r="DY49" s="126">
        <f t="shared" si="14"/>
        <v>18618.125</v>
      </c>
      <c r="DZ49" s="127">
        <v>8</v>
      </c>
      <c r="EA49" s="128">
        <v>160092</v>
      </c>
      <c r="EB49" s="126">
        <f t="shared" si="62"/>
        <v>20011.5</v>
      </c>
      <c r="EC49" s="129">
        <f t="shared" si="63"/>
        <v>1393.375</v>
      </c>
      <c r="ED49" s="130">
        <f t="shared" si="64"/>
        <v>7.4839705931719763E-2</v>
      </c>
      <c r="EE49" s="127">
        <v>0</v>
      </c>
      <c r="EF49" s="128">
        <v>0</v>
      </c>
      <c r="EG49" s="126" t="str">
        <f t="shared" si="15"/>
        <v>N/A</v>
      </c>
      <c r="EH49" s="127">
        <v>0</v>
      </c>
      <c r="EI49" s="128">
        <v>0</v>
      </c>
      <c r="EJ49" s="126" t="str">
        <f t="shared" si="65"/>
        <v>N/A</v>
      </c>
      <c r="EK49" s="129" t="e">
        <f t="shared" si="66"/>
        <v>#VALUE!</v>
      </c>
      <c r="EL49" s="130" t="e">
        <f t="shared" si="67"/>
        <v>#VALUE!</v>
      </c>
      <c r="EM49" s="127">
        <v>0</v>
      </c>
      <c r="EN49" s="128">
        <v>0</v>
      </c>
      <c r="EO49" s="126" t="str">
        <f t="shared" si="16"/>
        <v>N/A</v>
      </c>
      <c r="EP49" s="147">
        <v>0</v>
      </c>
      <c r="EQ49" s="148">
        <v>0</v>
      </c>
      <c r="ER49" s="126" t="str">
        <f t="shared" si="68"/>
        <v>N/A</v>
      </c>
      <c r="ES49" s="129" t="e">
        <f t="shared" si="69"/>
        <v>#VALUE!</v>
      </c>
      <c r="ET49" s="130" t="e">
        <f t="shared" si="70"/>
        <v>#VALUE!</v>
      </c>
      <c r="EU49" s="308"/>
      <c r="EV49" s="132" t="s">
        <v>491</v>
      </c>
      <c r="EW49" s="126">
        <v>43983.172872340423</v>
      </c>
      <c r="EX49" s="126">
        <v>44190.956855791963</v>
      </c>
      <c r="EY49" s="129" t="e">
        <f t="shared" si="71"/>
        <v>#VALUE!</v>
      </c>
      <c r="EZ49" s="130" t="e">
        <f t="shared" si="17"/>
        <v>#VALUE!</v>
      </c>
    </row>
    <row r="50" spans="1:157">
      <c r="A50" s="132" t="s">
        <v>492</v>
      </c>
      <c r="B50" s="124">
        <v>79</v>
      </c>
      <c r="C50" s="125">
        <v>1588639.85</v>
      </c>
      <c r="D50" s="126">
        <f t="shared" si="0"/>
        <v>20109.365189873421</v>
      </c>
      <c r="E50" s="127">
        <v>79</v>
      </c>
      <c r="F50" s="128">
        <v>1588639.85</v>
      </c>
      <c r="G50" s="126">
        <f t="shared" si="18"/>
        <v>20109.365189873421</v>
      </c>
      <c r="H50" s="129">
        <f t="shared" si="19"/>
        <v>0</v>
      </c>
      <c r="I50" s="130">
        <f t="shared" si="20"/>
        <v>0</v>
      </c>
      <c r="J50" s="127">
        <v>23</v>
      </c>
      <c r="K50" s="128">
        <v>2150937</v>
      </c>
      <c r="L50" s="131">
        <f t="shared" si="1"/>
        <v>93519</v>
      </c>
      <c r="M50" s="127">
        <v>23</v>
      </c>
      <c r="N50" s="128">
        <v>2150937</v>
      </c>
      <c r="O50" s="126">
        <f t="shared" si="21"/>
        <v>93519</v>
      </c>
      <c r="P50" s="129">
        <f t="shared" si="22"/>
        <v>0</v>
      </c>
      <c r="Q50" s="130">
        <f t="shared" si="23"/>
        <v>0</v>
      </c>
      <c r="R50" s="127">
        <v>7</v>
      </c>
      <c r="S50" s="128">
        <v>777700</v>
      </c>
      <c r="T50" s="126">
        <f t="shared" si="2"/>
        <v>111100</v>
      </c>
      <c r="U50" s="127">
        <v>7</v>
      </c>
      <c r="V50" s="128">
        <v>777700</v>
      </c>
      <c r="W50" s="126">
        <f t="shared" si="24"/>
        <v>111100</v>
      </c>
      <c r="X50" s="129">
        <f t="shared" si="25"/>
        <v>0</v>
      </c>
      <c r="Y50" s="130">
        <f t="shared" si="26"/>
        <v>0</v>
      </c>
      <c r="Z50" s="132" t="s">
        <v>492</v>
      </c>
      <c r="AA50" s="127">
        <v>3</v>
      </c>
      <c r="AB50" s="128">
        <v>205800</v>
      </c>
      <c r="AC50" s="126">
        <f t="shared" si="3"/>
        <v>68600</v>
      </c>
      <c r="AD50" s="127">
        <v>3</v>
      </c>
      <c r="AE50" s="128">
        <v>205803</v>
      </c>
      <c r="AF50" s="126">
        <f t="shared" si="27"/>
        <v>68601</v>
      </c>
      <c r="AG50" s="129">
        <f t="shared" si="28"/>
        <v>1</v>
      </c>
      <c r="AH50" s="130">
        <f t="shared" si="29"/>
        <v>1.457725947521866E-5</v>
      </c>
      <c r="AI50" s="127">
        <v>17</v>
      </c>
      <c r="AJ50" s="128">
        <v>1015050</v>
      </c>
      <c r="AK50" s="126">
        <f t="shared" si="30"/>
        <v>59708.823529411762</v>
      </c>
      <c r="AL50" s="127">
        <v>17</v>
      </c>
      <c r="AM50" s="128">
        <v>1015067</v>
      </c>
      <c r="AN50" s="126">
        <f t="shared" si="31"/>
        <v>59709.823529411762</v>
      </c>
      <c r="AO50" s="129">
        <f t="shared" si="32"/>
        <v>1</v>
      </c>
      <c r="AP50" s="130">
        <f t="shared" si="33"/>
        <v>1.6747943451061525E-5</v>
      </c>
      <c r="AQ50" s="127">
        <v>8</v>
      </c>
      <c r="AR50" s="128">
        <v>443000</v>
      </c>
      <c r="AS50" s="126">
        <f t="shared" si="4"/>
        <v>55375</v>
      </c>
      <c r="AT50" s="127">
        <v>8</v>
      </c>
      <c r="AU50" s="128">
        <v>443008</v>
      </c>
      <c r="AV50" s="126">
        <f t="shared" si="34"/>
        <v>55376</v>
      </c>
      <c r="AW50" s="129">
        <f t="shared" si="35"/>
        <v>1</v>
      </c>
      <c r="AX50" s="130">
        <f t="shared" si="36"/>
        <v>1.8058690744920994E-5</v>
      </c>
      <c r="AY50" s="132" t="s">
        <v>492</v>
      </c>
      <c r="AZ50" s="127">
        <v>45</v>
      </c>
      <c r="BA50" s="128">
        <v>1413251.55</v>
      </c>
      <c r="BB50" s="126">
        <f t="shared" si="5"/>
        <v>31405.59</v>
      </c>
      <c r="BC50" s="127">
        <v>45</v>
      </c>
      <c r="BD50" s="128">
        <v>1413251.55</v>
      </c>
      <c r="BE50" s="126">
        <f t="shared" si="37"/>
        <v>31405.59</v>
      </c>
      <c r="BF50" s="129">
        <f t="shared" si="38"/>
        <v>0</v>
      </c>
      <c r="BG50" s="130">
        <f t="shared" si="39"/>
        <v>0</v>
      </c>
      <c r="BH50" s="127">
        <v>6</v>
      </c>
      <c r="BI50" s="128">
        <v>191759</v>
      </c>
      <c r="BJ50" s="126">
        <f t="shared" si="6"/>
        <v>31959.833333333332</v>
      </c>
      <c r="BK50" s="127">
        <v>6</v>
      </c>
      <c r="BL50" s="128">
        <v>191760</v>
      </c>
      <c r="BM50" s="126">
        <f t="shared" si="40"/>
        <v>31960</v>
      </c>
      <c r="BN50" s="129">
        <f t="shared" si="41"/>
        <v>0.16666666666787933</v>
      </c>
      <c r="BO50" s="130">
        <f t="shared" si="42"/>
        <v>5.2148790930661712E-6</v>
      </c>
      <c r="BP50" s="127">
        <v>24.52</v>
      </c>
      <c r="BQ50" s="128">
        <v>1621339</v>
      </c>
      <c r="BR50" s="126">
        <f t="shared" si="7"/>
        <v>66123.123980424149</v>
      </c>
      <c r="BS50" s="127">
        <v>24.52</v>
      </c>
      <c r="BT50" s="128">
        <v>1621363.52</v>
      </c>
      <c r="BU50" s="126">
        <f t="shared" si="43"/>
        <v>66124.123980424149</v>
      </c>
      <c r="BV50" s="129">
        <f t="shared" si="72"/>
        <v>1</v>
      </c>
      <c r="BW50" s="130">
        <f t="shared" si="44"/>
        <v>1.512330240622103E-5</v>
      </c>
      <c r="BX50" s="132" t="s">
        <v>492</v>
      </c>
      <c r="BY50" s="127">
        <v>0</v>
      </c>
      <c r="BZ50" s="128">
        <v>0</v>
      </c>
      <c r="CA50" s="126" t="str">
        <f t="shared" si="8"/>
        <v>N/A</v>
      </c>
      <c r="CB50" s="127">
        <v>0</v>
      </c>
      <c r="CC50" s="128">
        <v>0</v>
      </c>
      <c r="CD50" s="126" t="str">
        <f t="shared" si="45"/>
        <v>N/A</v>
      </c>
      <c r="CE50" s="129" t="e">
        <f t="shared" si="73"/>
        <v>#VALUE!</v>
      </c>
      <c r="CF50" s="130" t="e">
        <f t="shared" si="46"/>
        <v>#VALUE!</v>
      </c>
      <c r="CG50" s="127">
        <v>18</v>
      </c>
      <c r="CH50" s="128">
        <v>539887.76</v>
      </c>
      <c r="CI50" s="126">
        <f t="shared" si="9"/>
        <v>29993.764444444445</v>
      </c>
      <c r="CJ50" s="127">
        <v>18</v>
      </c>
      <c r="CK50" s="128">
        <v>539887.76</v>
      </c>
      <c r="CL50" s="126">
        <f t="shared" si="47"/>
        <v>29993.764444444445</v>
      </c>
      <c r="CM50" s="129">
        <f t="shared" si="48"/>
        <v>0</v>
      </c>
      <c r="CN50" s="130">
        <f t="shared" si="49"/>
        <v>0</v>
      </c>
      <c r="CO50" s="127">
        <v>3</v>
      </c>
      <c r="CP50" s="128">
        <v>359560</v>
      </c>
      <c r="CQ50" s="126">
        <f t="shared" si="10"/>
        <v>119853.33333333333</v>
      </c>
      <c r="CR50" s="127">
        <v>3</v>
      </c>
      <c r="CS50" s="128">
        <v>359560</v>
      </c>
      <c r="CT50" s="126">
        <f t="shared" si="50"/>
        <v>119853.33333333333</v>
      </c>
      <c r="CU50" s="129">
        <f t="shared" si="51"/>
        <v>0</v>
      </c>
      <c r="CV50" s="130">
        <f t="shared" si="52"/>
        <v>0</v>
      </c>
      <c r="CW50" s="132" t="s">
        <v>492</v>
      </c>
      <c r="CX50" s="127">
        <v>2</v>
      </c>
      <c r="CY50" s="128">
        <v>125240</v>
      </c>
      <c r="CZ50" s="126">
        <f t="shared" si="11"/>
        <v>62620</v>
      </c>
      <c r="DA50" s="127">
        <v>2</v>
      </c>
      <c r="DB50" s="128">
        <v>125240</v>
      </c>
      <c r="DC50" s="126">
        <f t="shared" si="53"/>
        <v>62620</v>
      </c>
      <c r="DD50" s="129">
        <f t="shared" si="54"/>
        <v>0</v>
      </c>
      <c r="DE50" s="130">
        <f t="shared" si="55"/>
        <v>0</v>
      </c>
      <c r="DF50" s="127">
        <v>1</v>
      </c>
      <c r="DG50" s="128">
        <v>119180</v>
      </c>
      <c r="DH50" s="126">
        <f t="shared" si="12"/>
        <v>119180</v>
      </c>
      <c r="DI50" s="127">
        <v>1</v>
      </c>
      <c r="DJ50" s="128">
        <v>119180</v>
      </c>
      <c r="DK50" s="126">
        <f t="shared" si="56"/>
        <v>119180</v>
      </c>
      <c r="DL50" s="129">
        <f t="shared" si="57"/>
        <v>0</v>
      </c>
      <c r="DM50" s="130">
        <f t="shared" si="58"/>
        <v>0</v>
      </c>
      <c r="DN50" s="127">
        <v>8</v>
      </c>
      <c r="DO50" s="128">
        <v>306329.3</v>
      </c>
      <c r="DP50" s="126">
        <f t="shared" si="13"/>
        <v>38291.162499999999</v>
      </c>
      <c r="DQ50" s="127">
        <v>8</v>
      </c>
      <c r="DR50" s="128">
        <v>306329.3</v>
      </c>
      <c r="DS50" s="126">
        <f t="shared" si="59"/>
        <v>38291.162499999999</v>
      </c>
      <c r="DT50" s="306">
        <f t="shared" si="60"/>
        <v>0</v>
      </c>
      <c r="DU50" s="130">
        <f t="shared" si="61"/>
        <v>0</v>
      </c>
      <c r="DV50" s="132" t="s">
        <v>492</v>
      </c>
      <c r="DW50" s="127">
        <v>51</v>
      </c>
      <c r="DX50" s="128">
        <v>2088819.2000000002</v>
      </c>
      <c r="DY50" s="126">
        <f t="shared" si="14"/>
        <v>40957.239215686277</v>
      </c>
      <c r="DZ50" s="127">
        <v>51</v>
      </c>
      <c r="EA50" s="128">
        <v>2088819.2000000002</v>
      </c>
      <c r="EB50" s="126">
        <f t="shared" si="62"/>
        <v>40957.239215686277</v>
      </c>
      <c r="EC50" s="129">
        <f t="shared" si="63"/>
        <v>0</v>
      </c>
      <c r="ED50" s="130">
        <f t="shared" si="64"/>
        <v>0</v>
      </c>
      <c r="EE50" s="127">
        <v>4</v>
      </c>
      <c r="EF50" s="128">
        <v>258300</v>
      </c>
      <c r="EG50" s="126">
        <f t="shared" si="15"/>
        <v>64575</v>
      </c>
      <c r="EH50" s="127">
        <v>4</v>
      </c>
      <c r="EI50" s="128">
        <v>258303</v>
      </c>
      <c r="EJ50" s="126">
        <f t="shared" si="65"/>
        <v>64575.75</v>
      </c>
      <c r="EK50" s="129">
        <f t="shared" si="66"/>
        <v>0.75</v>
      </c>
      <c r="EL50" s="130">
        <f t="shared" si="67"/>
        <v>1.1614401858304297E-5</v>
      </c>
      <c r="EM50" s="127">
        <v>1</v>
      </c>
      <c r="EN50" s="128">
        <v>61610</v>
      </c>
      <c r="EO50" s="126">
        <f t="shared" si="16"/>
        <v>61610</v>
      </c>
      <c r="EP50" s="147">
        <v>1</v>
      </c>
      <c r="EQ50" s="148">
        <v>61610</v>
      </c>
      <c r="ER50" s="126">
        <f t="shared" si="68"/>
        <v>61610</v>
      </c>
      <c r="ES50" s="129">
        <f t="shared" si="69"/>
        <v>0</v>
      </c>
      <c r="ET50" s="130">
        <f t="shared" si="70"/>
        <v>0</v>
      </c>
      <c r="EU50" s="308"/>
      <c r="EV50" s="132" t="s">
        <v>492</v>
      </c>
      <c r="EW50" s="126">
        <v>63234.190325088632</v>
      </c>
      <c r="EX50" s="126">
        <v>63234.479540774912</v>
      </c>
      <c r="EY50" s="129" t="e">
        <f t="shared" si="71"/>
        <v>#VALUE!</v>
      </c>
      <c r="EZ50" s="130" t="e">
        <f t="shared" si="17"/>
        <v>#VALUE!</v>
      </c>
    </row>
    <row r="51" spans="1:157">
      <c r="A51" s="132" t="s">
        <v>493</v>
      </c>
      <c r="B51" s="124">
        <v>6</v>
      </c>
      <c r="C51" s="125">
        <v>155139.09</v>
      </c>
      <c r="D51" s="126">
        <f t="shared" si="0"/>
        <v>25856.514999999999</v>
      </c>
      <c r="E51" s="127">
        <v>6</v>
      </c>
      <c r="F51" s="128">
        <v>155145.09</v>
      </c>
      <c r="G51" s="126">
        <f t="shared" si="18"/>
        <v>25857.514999999999</v>
      </c>
      <c r="H51" s="129">
        <f t="shared" si="19"/>
        <v>1</v>
      </c>
      <c r="I51" s="130">
        <f t="shared" si="20"/>
        <v>3.8674972245873046E-5</v>
      </c>
      <c r="J51" s="127">
        <v>1</v>
      </c>
      <c r="K51" s="128">
        <v>90000</v>
      </c>
      <c r="L51" s="131">
        <f t="shared" si="1"/>
        <v>90000</v>
      </c>
      <c r="M51" s="127">
        <v>1</v>
      </c>
      <c r="N51" s="128">
        <v>90000</v>
      </c>
      <c r="O51" s="126">
        <f t="shared" si="21"/>
        <v>90000</v>
      </c>
      <c r="P51" s="129">
        <f t="shared" si="22"/>
        <v>0</v>
      </c>
      <c r="Q51" s="130">
        <f t="shared" si="23"/>
        <v>0</v>
      </c>
      <c r="R51" s="127">
        <v>0</v>
      </c>
      <c r="S51" s="128">
        <v>0</v>
      </c>
      <c r="T51" s="126" t="str">
        <f t="shared" si="2"/>
        <v>N/A</v>
      </c>
      <c r="U51" s="127">
        <v>0</v>
      </c>
      <c r="V51" s="128">
        <v>0</v>
      </c>
      <c r="W51" s="126" t="str">
        <f t="shared" si="24"/>
        <v>N/A</v>
      </c>
      <c r="X51" s="129" t="e">
        <f t="shared" si="25"/>
        <v>#VALUE!</v>
      </c>
      <c r="Y51" s="130" t="e">
        <f t="shared" si="26"/>
        <v>#VALUE!</v>
      </c>
      <c r="Z51" s="132" t="s">
        <v>493</v>
      </c>
      <c r="AA51" s="127">
        <v>0</v>
      </c>
      <c r="AB51" s="128">
        <v>0</v>
      </c>
      <c r="AC51" s="126" t="str">
        <f t="shared" si="3"/>
        <v>N/A</v>
      </c>
      <c r="AD51" s="127">
        <v>0</v>
      </c>
      <c r="AE51" s="128">
        <v>0</v>
      </c>
      <c r="AF51" s="126" t="str">
        <f t="shared" si="27"/>
        <v>N/A</v>
      </c>
      <c r="AG51" s="129" t="e">
        <f t="shared" si="28"/>
        <v>#VALUE!</v>
      </c>
      <c r="AH51" s="130" t="e">
        <f t="shared" si="29"/>
        <v>#VALUE!</v>
      </c>
      <c r="AI51" s="127">
        <v>0</v>
      </c>
      <c r="AJ51" s="128">
        <v>0</v>
      </c>
      <c r="AK51" s="126" t="str">
        <f t="shared" si="30"/>
        <v>N/A</v>
      </c>
      <c r="AL51" s="127">
        <v>0</v>
      </c>
      <c r="AM51" s="128">
        <v>0</v>
      </c>
      <c r="AN51" s="126" t="str">
        <f t="shared" si="31"/>
        <v>N/A</v>
      </c>
      <c r="AO51" s="129" t="e">
        <f t="shared" si="32"/>
        <v>#VALUE!</v>
      </c>
      <c r="AP51" s="130" t="e">
        <f t="shared" si="33"/>
        <v>#VALUE!</v>
      </c>
      <c r="AQ51" s="127">
        <v>0.47</v>
      </c>
      <c r="AR51" s="128">
        <v>20300</v>
      </c>
      <c r="AS51" s="126">
        <f t="shared" si="4"/>
        <v>43191.48936170213</v>
      </c>
      <c r="AT51" s="127">
        <v>0.47</v>
      </c>
      <c r="AU51" s="128">
        <v>20301</v>
      </c>
      <c r="AV51" s="126">
        <f t="shared" si="34"/>
        <v>43193.617021276601</v>
      </c>
      <c r="AW51" s="129">
        <f t="shared" si="35"/>
        <v>2.1276595744711813</v>
      </c>
      <c r="AX51" s="130">
        <f t="shared" si="36"/>
        <v>4.9261083743914047E-5</v>
      </c>
      <c r="AY51" s="132" t="s">
        <v>493</v>
      </c>
      <c r="AZ51" s="127">
        <v>1</v>
      </c>
      <c r="BA51" s="128">
        <v>28813.24</v>
      </c>
      <c r="BB51" s="126">
        <f t="shared" si="5"/>
        <v>28813.24</v>
      </c>
      <c r="BC51" s="127">
        <v>1</v>
      </c>
      <c r="BD51" s="128">
        <v>28814.240000000002</v>
      </c>
      <c r="BE51" s="126">
        <f t="shared" si="37"/>
        <v>28814.240000000002</v>
      </c>
      <c r="BF51" s="129">
        <f t="shared" si="38"/>
        <v>1</v>
      </c>
      <c r="BG51" s="130">
        <f t="shared" si="39"/>
        <v>3.4706266980041119E-5</v>
      </c>
      <c r="BH51" s="127">
        <v>0</v>
      </c>
      <c r="BI51" s="128">
        <v>0</v>
      </c>
      <c r="BJ51" s="126" t="str">
        <f t="shared" si="6"/>
        <v>N/A</v>
      </c>
      <c r="BK51" s="127">
        <v>0</v>
      </c>
      <c r="BL51" s="128">
        <v>0</v>
      </c>
      <c r="BM51" s="126" t="str">
        <f t="shared" si="40"/>
        <v>N/A</v>
      </c>
      <c r="BN51" s="129" t="e">
        <f t="shared" si="41"/>
        <v>#VALUE!</v>
      </c>
      <c r="BO51" s="130" t="e">
        <f t="shared" si="42"/>
        <v>#VALUE!</v>
      </c>
      <c r="BP51" s="127">
        <v>0</v>
      </c>
      <c r="BQ51" s="128">
        <v>0</v>
      </c>
      <c r="BR51" s="126" t="str">
        <f t="shared" si="7"/>
        <v>N/A</v>
      </c>
      <c r="BS51" s="127">
        <v>0</v>
      </c>
      <c r="BT51" s="128">
        <v>0</v>
      </c>
      <c r="BU51" s="126" t="str">
        <f t="shared" si="43"/>
        <v>N/A</v>
      </c>
      <c r="BV51" s="129" t="e">
        <f t="shared" si="72"/>
        <v>#VALUE!</v>
      </c>
      <c r="BW51" s="130" t="e">
        <f t="shared" si="44"/>
        <v>#VALUE!</v>
      </c>
      <c r="BX51" s="132" t="s">
        <v>493</v>
      </c>
      <c r="BY51" s="127">
        <v>0</v>
      </c>
      <c r="BZ51" s="128">
        <v>0</v>
      </c>
      <c r="CA51" s="126" t="str">
        <f t="shared" si="8"/>
        <v>N/A</v>
      </c>
      <c r="CB51" s="127">
        <v>0</v>
      </c>
      <c r="CC51" s="128">
        <v>0</v>
      </c>
      <c r="CD51" s="126" t="str">
        <f t="shared" si="45"/>
        <v>N/A</v>
      </c>
      <c r="CE51" s="129" t="e">
        <f t="shared" si="73"/>
        <v>#VALUE!</v>
      </c>
      <c r="CF51" s="130" t="e">
        <f t="shared" si="46"/>
        <v>#VALUE!</v>
      </c>
      <c r="CG51" s="127">
        <v>0.36</v>
      </c>
      <c r="CH51" s="128">
        <v>10096.68</v>
      </c>
      <c r="CI51" s="126">
        <f t="shared" si="9"/>
        <v>28046.333333333336</v>
      </c>
      <c r="CJ51" s="127">
        <v>0.36</v>
      </c>
      <c r="CK51" s="128">
        <v>10096.68</v>
      </c>
      <c r="CL51" s="126">
        <f t="shared" si="47"/>
        <v>28046.333333333336</v>
      </c>
      <c r="CM51" s="129">
        <f t="shared" si="48"/>
        <v>0</v>
      </c>
      <c r="CN51" s="130">
        <f t="shared" si="49"/>
        <v>0</v>
      </c>
      <c r="CO51" s="127">
        <v>0</v>
      </c>
      <c r="CP51" s="128">
        <v>0</v>
      </c>
      <c r="CQ51" s="126" t="str">
        <f t="shared" si="10"/>
        <v>N/A</v>
      </c>
      <c r="CR51" s="127">
        <v>0</v>
      </c>
      <c r="CS51" s="128">
        <v>0</v>
      </c>
      <c r="CT51" s="126" t="str">
        <f t="shared" si="50"/>
        <v>N/A</v>
      </c>
      <c r="CU51" s="129" t="e">
        <f t="shared" si="51"/>
        <v>#VALUE!</v>
      </c>
      <c r="CV51" s="130" t="e">
        <f t="shared" si="52"/>
        <v>#VALUE!</v>
      </c>
      <c r="CW51" s="132" t="s">
        <v>493</v>
      </c>
      <c r="CX51" s="127">
        <v>0</v>
      </c>
      <c r="CY51" s="128">
        <v>0</v>
      </c>
      <c r="CZ51" s="126" t="str">
        <f t="shared" si="11"/>
        <v>N/A</v>
      </c>
      <c r="DA51" s="127">
        <v>0</v>
      </c>
      <c r="DB51" s="128">
        <v>0</v>
      </c>
      <c r="DC51" s="126" t="str">
        <f t="shared" si="53"/>
        <v>N/A</v>
      </c>
      <c r="DD51" s="129" t="e">
        <f t="shared" si="54"/>
        <v>#VALUE!</v>
      </c>
      <c r="DE51" s="130" t="e">
        <f t="shared" si="55"/>
        <v>#VALUE!</v>
      </c>
      <c r="DF51" s="127">
        <v>0</v>
      </c>
      <c r="DG51" s="128">
        <v>0</v>
      </c>
      <c r="DH51" s="126" t="str">
        <f t="shared" si="12"/>
        <v>N/A</v>
      </c>
      <c r="DI51" s="127">
        <v>0</v>
      </c>
      <c r="DJ51" s="128">
        <v>0</v>
      </c>
      <c r="DK51" s="126" t="str">
        <f t="shared" si="56"/>
        <v>N/A</v>
      </c>
      <c r="DL51" s="129" t="e">
        <f t="shared" si="57"/>
        <v>#VALUE!</v>
      </c>
      <c r="DM51" s="130" t="e">
        <f t="shared" si="58"/>
        <v>#VALUE!</v>
      </c>
      <c r="DN51" s="127">
        <v>1</v>
      </c>
      <c r="DO51" s="128">
        <v>46519.02</v>
      </c>
      <c r="DP51" s="126">
        <f t="shared" si="13"/>
        <v>46519.02</v>
      </c>
      <c r="DQ51" s="127">
        <v>1</v>
      </c>
      <c r="DR51" s="128">
        <v>46520</v>
      </c>
      <c r="DS51" s="126">
        <f t="shared" si="59"/>
        <v>46520</v>
      </c>
      <c r="DT51" s="306">
        <f t="shared" si="60"/>
        <v>0.98000000000320142</v>
      </c>
      <c r="DU51" s="130">
        <f t="shared" si="61"/>
        <v>2.1066651877086007E-5</v>
      </c>
      <c r="DV51" s="132" t="s">
        <v>493</v>
      </c>
      <c r="DW51" s="127">
        <v>1</v>
      </c>
      <c r="DX51" s="128">
        <v>34762.910000000003</v>
      </c>
      <c r="DY51" s="126">
        <f t="shared" si="14"/>
        <v>34762.910000000003</v>
      </c>
      <c r="DZ51" s="127">
        <v>1</v>
      </c>
      <c r="EA51" s="128">
        <v>34763.910000000003</v>
      </c>
      <c r="EB51" s="126">
        <f t="shared" si="62"/>
        <v>34763.910000000003</v>
      </c>
      <c r="EC51" s="129">
        <f t="shared" si="63"/>
        <v>1</v>
      </c>
      <c r="ED51" s="130">
        <f t="shared" si="64"/>
        <v>2.8766291429572493E-5</v>
      </c>
      <c r="EE51" s="127">
        <v>0.67</v>
      </c>
      <c r="EF51" s="128">
        <v>22588.52</v>
      </c>
      <c r="EG51" s="126">
        <f t="shared" si="15"/>
        <v>33714.208955223876</v>
      </c>
      <c r="EH51" s="127">
        <v>0.67</v>
      </c>
      <c r="EI51" s="128">
        <v>22589.52</v>
      </c>
      <c r="EJ51" s="126">
        <f t="shared" si="65"/>
        <v>33715.701492537315</v>
      </c>
      <c r="EK51" s="129">
        <f t="shared" si="66"/>
        <v>1.492537313439243</v>
      </c>
      <c r="EL51" s="130">
        <f t="shared" si="67"/>
        <v>4.4270275343594579E-5</v>
      </c>
      <c r="EM51" s="127">
        <v>0</v>
      </c>
      <c r="EN51" s="128">
        <v>0</v>
      </c>
      <c r="EO51" s="126" t="str">
        <f t="shared" si="16"/>
        <v>N/A</v>
      </c>
      <c r="EP51" s="147">
        <v>0</v>
      </c>
      <c r="EQ51" s="148">
        <v>0</v>
      </c>
      <c r="ER51" s="126" t="str">
        <f t="shared" si="68"/>
        <v>N/A</v>
      </c>
      <c r="ES51" s="129" t="e">
        <f t="shared" si="69"/>
        <v>#VALUE!</v>
      </c>
      <c r="ET51" s="130" t="e">
        <f t="shared" si="70"/>
        <v>#VALUE!</v>
      </c>
      <c r="EU51" s="308"/>
      <c r="EV51" s="132" t="s">
        <v>493</v>
      </c>
      <c r="EW51" s="126">
        <v>41362.964581282416</v>
      </c>
      <c r="EX51" s="126">
        <v>41363.914605893406</v>
      </c>
      <c r="EY51" s="129" t="e">
        <f t="shared" si="71"/>
        <v>#VALUE!</v>
      </c>
      <c r="EZ51" s="130" t="e">
        <f t="shared" si="17"/>
        <v>#VALUE!</v>
      </c>
    </row>
    <row r="52" spans="1:157">
      <c r="A52" s="137" t="s">
        <v>494</v>
      </c>
      <c r="B52" s="138">
        <f>SUBTOTAL(9,B50:B51)</f>
        <v>85</v>
      </c>
      <c r="C52" s="139">
        <f>SUBTOTAL(9,C50:C51)</f>
        <v>1743778.9400000002</v>
      </c>
      <c r="D52" s="140">
        <f t="shared" si="0"/>
        <v>20515.046352941179</v>
      </c>
      <c r="E52" s="138">
        <f>SUBTOTAL(9,E50:E51)</f>
        <v>85</v>
      </c>
      <c r="F52" s="141">
        <f>SUBTOTAL(9,F50:F51)</f>
        <v>1743784.9400000002</v>
      </c>
      <c r="G52" s="140">
        <f t="shared" si="18"/>
        <v>20515.116941176471</v>
      </c>
      <c r="H52" s="142">
        <f t="shared" si="19"/>
        <v>7.0588235292234458E-2</v>
      </c>
      <c r="I52" s="143">
        <f t="shared" si="20"/>
        <v>3.4408031099629684E-6</v>
      </c>
      <c r="J52" s="138">
        <f>SUBTOTAL(9,J50:J51)</f>
        <v>24</v>
      </c>
      <c r="K52" s="139">
        <f>SUBTOTAL(9,K50:K51)</f>
        <v>2240937</v>
      </c>
      <c r="L52" s="140">
        <f t="shared" si="1"/>
        <v>93372.375</v>
      </c>
      <c r="M52" s="138">
        <f>SUBTOTAL(9,M50:M51)</f>
        <v>24</v>
      </c>
      <c r="N52" s="141">
        <f>SUBTOTAL(9,N50:N51)</f>
        <v>2240937</v>
      </c>
      <c r="O52" s="140">
        <f t="shared" si="21"/>
        <v>93372.375</v>
      </c>
      <c r="P52" s="142">
        <f t="shared" si="22"/>
        <v>0</v>
      </c>
      <c r="Q52" s="143">
        <f t="shared" si="23"/>
        <v>0</v>
      </c>
      <c r="R52" s="138">
        <f>SUBTOTAL(9,R50:R51)</f>
        <v>7</v>
      </c>
      <c r="S52" s="139">
        <f>SUBTOTAL(9,S50:S51)</f>
        <v>777700</v>
      </c>
      <c r="T52" s="140">
        <f t="shared" si="2"/>
        <v>111100</v>
      </c>
      <c r="U52" s="138">
        <f>SUBTOTAL(9,U50:U51)</f>
        <v>7</v>
      </c>
      <c r="V52" s="141">
        <f>SUBTOTAL(9,V50:V51)</f>
        <v>777700</v>
      </c>
      <c r="W52" s="140">
        <f t="shared" si="24"/>
        <v>111100</v>
      </c>
      <c r="X52" s="142">
        <f t="shared" si="25"/>
        <v>0</v>
      </c>
      <c r="Y52" s="143">
        <f t="shared" si="26"/>
        <v>0</v>
      </c>
      <c r="Z52" s="137" t="s">
        <v>494</v>
      </c>
      <c r="AA52" s="138">
        <f>SUBTOTAL(9,AA50:AA51)</f>
        <v>3</v>
      </c>
      <c r="AB52" s="139">
        <f>SUBTOTAL(9,AB50:AB51)</f>
        <v>205800</v>
      </c>
      <c r="AC52" s="140">
        <f t="shared" si="3"/>
        <v>68600</v>
      </c>
      <c r="AD52" s="138">
        <f>SUBTOTAL(9,AD50:AD51)</f>
        <v>3</v>
      </c>
      <c r="AE52" s="141">
        <f>SUBTOTAL(9,AE50:AE51)</f>
        <v>205803</v>
      </c>
      <c r="AF52" s="140">
        <f t="shared" si="27"/>
        <v>68601</v>
      </c>
      <c r="AG52" s="142">
        <f t="shared" si="28"/>
        <v>1</v>
      </c>
      <c r="AH52" s="143">
        <f t="shared" si="29"/>
        <v>1.457725947521866E-5</v>
      </c>
      <c r="AI52" s="138">
        <f>SUBTOTAL(9,AI50:AI51)</f>
        <v>17</v>
      </c>
      <c r="AJ52" s="139">
        <f>SUBTOTAL(9,AJ50:AJ51)</f>
        <v>1015050</v>
      </c>
      <c r="AK52" s="140">
        <f t="shared" si="30"/>
        <v>59708.823529411762</v>
      </c>
      <c r="AL52" s="138">
        <f>SUBTOTAL(9,AL50:AL51)</f>
        <v>17</v>
      </c>
      <c r="AM52" s="141">
        <f>SUBTOTAL(9,AM50:AM51)</f>
        <v>1015067</v>
      </c>
      <c r="AN52" s="140">
        <f t="shared" si="31"/>
        <v>59709.823529411762</v>
      </c>
      <c r="AO52" s="142">
        <f t="shared" si="32"/>
        <v>1</v>
      </c>
      <c r="AP52" s="143">
        <f t="shared" si="33"/>
        <v>1.6747943451061525E-5</v>
      </c>
      <c r="AQ52" s="138">
        <f>SUBTOTAL(9,AQ50:AQ51)</f>
        <v>8.4700000000000006</v>
      </c>
      <c r="AR52" s="139">
        <f>SUBTOTAL(9,AR50:AR51)</f>
        <v>463300</v>
      </c>
      <c r="AS52" s="140">
        <f t="shared" si="4"/>
        <v>54698.937426210148</v>
      </c>
      <c r="AT52" s="138">
        <f>SUBTOTAL(9,AT50:AT51)</f>
        <v>8.4700000000000006</v>
      </c>
      <c r="AU52" s="141">
        <f>SUBTOTAL(9,AU50:AU51)</f>
        <v>463309</v>
      </c>
      <c r="AV52" s="140">
        <f t="shared" si="34"/>
        <v>54699.999999999993</v>
      </c>
      <c r="AW52" s="142">
        <f t="shared" si="35"/>
        <v>1.062573789844464</v>
      </c>
      <c r="AX52" s="143">
        <f t="shared" si="36"/>
        <v>1.9425857975356381E-5</v>
      </c>
      <c r="AY52" s="137" t="s">
        <v>494</v>
      </c>
      <c r="AZ52" s="138">
        <f>SUBTOTAL(9,AZ50:AZ51)</f>
        <v>46</v>
      </c>
      <c r="BA52" s="139">
        <f>SUBTOTAL(9,BA50:BA51)</f>
        <v>1442064.79</v>
      </c>
      <c r="BB52" s="140">
        <f t="shared" si="5"/>
        <v>31349.234565217394</v>
      </c>
      <c r="BC52" s="138">
        <f>SUBTOTAL(9,BC50:BC51)</f>
        <v>46</v>
      </c>
      <c r="BD52" s="141">
        <f>SUBTOTAL(9,BD50:BD51)</f>
        <v>1442065.79</v>
      </c>
      <c r="BE52" s="140">
        <f t="shared" si="37"/>
        <v>31349.256304347826</v>
      </c>
      <c r="BF52" s="142">
        <f t="shared" si="38"/>
        <v>2.1739130432251841E-2</v>
      </c>
      <c r="BG52" s="143">
        <f t="shared" si="39"/>
        <v>6.934501187589391E-7</v>
      </c>
      <c r="BH52" s="138">
        <f>SUBTOTAL(9,BH50:BH51)</f>
        <v>6</v>
      </c>
      <c r="BI52" s="139">
        <f>SUBTOTAL(9,BI50:BI51)</f>
        <v>191759</v>
      </c>
      <c r="BJ52" s="140">
        <f t="shared" si="6"/>
        <v>31959.833333333332</v>
      </c>
      <c r="BK52" s="138">
        <f>SUBTOTAL(9,BK50:BK51)</f>
        <v>6</v>
      </c>
      <c r="BL52" s="141">
        <f>SUBTOTAL(9,BL50:BL51)</f>
        <v>191760</v>
      </c>
      <c r="BM52" s="140">
        <f t="shared" si="40"/>
        <v>31960</v>
      </c>
      <c r="BN52" s="142">
        <f t="shared" si="41"/>
        <v>0.16666666666787933</v>
      </c>
      <c r="BO52" s="143">
        <f t="shared" si="42"/>
        <v>5.2148790930661712E-6</v>
      </c>
      <c r="BP52" s="138">
        <f>SUBTOTAL(9,BP50:BP51)</f>
        <v>24.52</v>
      </c>
      <c r="BQ52" s="139">
        <f>SUBTOTAL(9,BQ50:BQ51)</f>
        <v>1621339</v>
      </c>
      <c r="BR52" s="140">
        <f t="shared" si="7"/>
        <v>66123.123980424149</v>
      </c>
      <c r="BS52" s="138">
        <f>SUBTOTAL(9,BS50:BS51)</f>
        <v>24.52</v>
      </c>
      <c r="BT52" s="141">
        <f>SUBTOTAL(9,BT50:BT51)</f>
        <v>1621363.52</v>
      </c>
      <c r="BU52" s="140">
        <f t="shared" si="43"/>
        <v>66124.123980424149</v>
      </c>
      <c r="BV52" s="142">
        <f t="shared" si="72"/>
        <v>1</v>
      </c>
      <c r="BW52" s="143">
        <f t="shared" si="44"/>
        <v>1.512330240622103E-5</v>
      </c>
      <c r="BX52" s="137" t="s">
        <v>494</v>
      </c>
      <c r="BY52" s="138">
        <f>SUBTOTAL(9,BY50:BY51)</f>
        <v>0</v>
      </c>
      <c r="BZ52" s="139">
        <f>SUBTOTAL(9,BZ50:BZ51)</f>
        <v>0</v>
      </c>
      <c r="CA52" s="140" t="str">
        <f t="shared" si="8"/>
        <v>N/A</v>
      </c>
      <c r="CB52" s="138">
        <f>SUBTOTAL(9,CB50:CB51)</f>
        <v>0</v>
      </c>
      <c r="CC52" s="141">
        <f>SUBTOTAL(9,CC50:CC51)</f>
        <v>0</v>
      </c>
      <c r="CD52" s="140" t="str">
        <f t="shared" si="45"/>
        <v>N/A</v>
      </c>
      <c r="CE52" s="142" t="e">
        <f t="shared" si="73"/>
        <v>#VALUE!</v>
      </c>
      <c r="CF52" s="143" t="e">
        <f t="shared" si="46"/>
        <v>#VALUE!</v>
      </c>
      <c r="CG52" s="138">
        <f>SUBTOTAL(9,CG50:CG51)</f>
        <v>18.36</v>
      </c>
      <c r="CH52" s="139">
        <f>SUBTOTAL(9,CH50:CH51)</f>
        <v>549984.44000000006</v>
      </c>
      <c r="CI52" s="140">
        <f t="shared" si="9"/>
        <v>29955.579520697171</v>
      </c>
      <c r="CJ52" s="138">
        <f>SUBTOTAL(9,CJ50:CJ51)</f>
        <v>18.36</v>
      </c>
      <c r="CK52" s="141">
        <f>SUBTOTAL(9,CK50:CK51)</f>
        <v>549984.44000000006</v>
      </c>
      <c r="CL52" s="140">
        <f t="shared" si="47"/>
        <v>29955.579520697171</v>
      </c>
      <c r="CM52" s="142">
        <f t="shared" si="48"/>
        <v>0</v>
      </c>
      <c r="CN52" s="143">
        <f t="shared" si="49"/>
        <v>0</v>
      </c>
      <c r="CO52" s="138">
        <f>SUBTOTAL(9,CO50:CO51)</f>
        <v>3</v>
      </c>
      <c r="CP52" s="139">
        <f>SUBTOTAL(9,CP50:CP51)</f>
        <v>359560</v>
      </c>
      <c r="CQ52" s="140">
        <f t="shared" si="10"/>
        <v>119853.33333333333</v>
      </c>
      <c r="CR52" s="138">
        <f>SUBTOTAL(9,CR50:CR51)</f>
        <v>3</v>
      </c>
      <c r="CS52" s="141">
        <f>SUBTOTAL(9,CS50:CS51)</f>
        <v>359560</v>
      </c>
      <c r="CT52" s="140">
        <f t="shared" si="50"/>
        <v>119853.33333333333</v>
      </c>
      <c r="CU52" s="142">
        <f t="shared" si="51"/>
        <v>0</v>
      </c>
      <c r="CV52" s="143">
        <f t="shared" si="52"/>
        <v>0</v>
      </c>
      <c r="CW52" s="137" t="s">
        <v>494</v>
      </c>
      <c r="CX52" s="138">
        <f>SUBTOTAL(9,CX50:CX51)</f>
        <v>2</v>
      </c>
      <c r="CY52" s="139">
        <f>SUBTOTAL(9,CY50:CY51)</f>
        <v>125240</v>
      </c>
      <c r="CZ52" s="140">
        <f t="shared" si="11"/>
        <v>62620</v>
      </c>
      <c r="DA52" s="138">
        <f>SUBTOTAL(9,DA50:DA51)</f>
        <v>2</v>
      </c>
      <c r="DB52" s="141">
        <f>SUBTOTAL(9,DB50:DB51)</f>
        <v>125240</v>
      </c>
      <c r="DC52" s="140">
        <f t="shared" si="53"/>
        <v>62620</v>
      </c>
      <c r="DD52" s="142">
        <f t="shared" si="54"/>
        <v>0</v>
      </c>
      <c r="DE52" s="143">
        <f t="shared" si="55"/>
        <v>0</v>
      </c>
      <c r="DF52" s="138">
        <f>SUBTOTAL(9,DF50:DF51)</f>
        <v>1</v>
      </c>
      <c r="DG52" s="139">
        <f>SUBTOTAL(9,DG50:DG51)</f>
        <v>119180</v>
      </c>
      <c r="DH52" s="140">
        <f t="shared" si="12"/>
        <v>119180</v>
      </c>
      <c r="DI52" s="138">
        <f>SUBTOTAL(9,DI50:DI51)</f>
        <v>1</v>
      </c>
      <c r="DJ52" s="141">
        <f>SUBTOTAL(9,DJ50:DJ51)</f>
        <v>119180</v>
      </c>
      <c r="DK52" s="140">
        <f t="shared" si="56"/>
        <v>119180</v>
      </c>
      <c r="DL52" s="142">
        <f t="shared" si="57"/>
        <v>0</v>
      </c>
      <c r="DM52" s="143">
        <f t="shared" si="58"/>
        <v>0</v>
      </c>
      <c r="DN52" s="138">
        <f>SUBTOTAL(9,DN50:DN51)</f>
        <v>9</v>
      </c>
      <c r="DO52" s="139">
        <f>SUBTOTAL(9,DO50:DO51)</f>
        <v>352848.32</v>
      </c>
      <c r="DP52" s="140">
        <f t="shared" si="13"/>
        <v>39205.368888888886</v>
      </c>
      <c r="DQ52" s="138">
        <f>SUBTOTAL(9,DQ50:DQ51)</f>
        <v>9</v>
      </c>
      <c r="DR52" s="141">
        <f>SUBTOTAL(9,DR50:DR51)</f>
        <v>352849.3</v>
      </c>
      <c r="DS52" s="140">
        <f t="shared" si="59"/>
        <v>39205.477777777778</v>
      </c>
      <c r="DT52" s="142">
        <f t="shared" si="60"/>
        <v>0.10888888889166992</v>
      </c>
      <c r="DU52" s="143">
        <f t="shared" si="61"/>
        <v>2.777397381472666E-6</v>
      </c>
      <c r="DV52" s="137" t="s">
        <v>494</v>
      </c>
      <c r="DW52" s="138">
        <f>SUBTOTAL(9,DW50:DW51)</f>
        <v>52</v>
      </c>
      <c r="DX52" s="139">
        <f>SUBTOTAL(9,DX50:DX51)</f>
        <v>2123582.1100000003</v>
      </c>
      <c r="DY52" s="140">
        <f t="shared" si="14"/>
        <v>40838.117500000008</v>
      </c>
      <c r="DZ52" s="138">
        <f>SUBTOTAL(9,DZ50:DZ51)</f>
        <v>52</v>
      </c>
      <c r="EA52" s="141">
        <f>SUBTOTAL(9,EA50:EA51)</f>
        <v>2123583.1100000003</v>
      </c>
      <c r="EB52" s="140">
        <f t="shared" si="62"/>
        <v>40838.136730769234</v>
      </c>
      <c r="EC52" s="142">
        <f t="shared" si="63"/>
        <v>1.9230769226851407E-2</v>
      </c>
      <c r="ED52" s="143">
        <f t="shared" si="64"/>
        <v>4.7090244125115229E-7</v>
      </c>
      <c r="EE52" s="138">
        <f>SUBTOTAL(9,EE50:EE51)</f>
        <v>4.67</v>
      </c>
      <c r="EF52" s="139">
        <f>SUBTOTAL(9,EF50:EF51)</f>
        <v>280888.52</v>
      </c>
      <c r="EG52" s="140">
        <f t="shared" si="15"/>
        <v>60147.4346895075</v>
      </c>
      <c r="EH52" s="138">
        <f>SUBTOTAL(9,EH50:EH51)</f>
        <v>4.67</v>
      </c>
      <c r="EI52" s="141">
        <f>SUBTOTAL(9,EI50:EI51)</f>
        <v>280892.52</v>
      </c>
      <c r="EJ52" s="140">
        <f t="shared" si="65"/>
        <v>60148.291220556748</v>
      </c>
      <c r="EK52" s="142">
        <f t="shared" si="66"/>
        <v>0.85653104924858781</v>
      </c>
      <c r="EL52" s="143">
        <f t="shared" si="67"/>
        <v>1.4240525031036885E-5</v>
      </c>
      <c r="EM52" s="138">
        <f>SUBTOTAL(9,EM50:EM51)</f>
        <v>1</v>
      </c>
      <c r="EN52" s="139">
        <f>SUBTOTAL(9,EN50:EN51)</f>
        <v>61610</v>
      </c>
      <c r="EO52" s="140">
        <f t="shared" si="16"/>
        <v>61610</v>
      </c>
      <c r="EP52" s="138">
        <f>SUBTOTAL(9,EP50:EP51)</f>
        <v>1</v>
      </c>
      <c r="EQ52" s="141">
        <f>SUBTOTAL(9,EQ50:EQ51)</f>
        <v>61610</v>
      </c>
      <c r="ER52" s="140">
        <f t="shared" si="68"/>
        <v>61610</v>
      </c>
      <c r="ES52" s="142">
        <f t="shared" si="69"/>
        <v>0</v>
      </c>
      <c r="ET52" s="143">
        <f t="shared" si="70"/>
        <v>0</v>
      </c>
      <c r="EU52" s="308"/>
      <c r="EV52" s="137" t="s">
        <v>494</v>
      </c>
      <c r="EW52" s="140">
        <f>AVERAGE(EW50:EW51)</f>
        <v>52298.577453185528</v>
      </c>
      <c r="EX52" s="140">
        <f>AVERAGE(EX50:EX51)</f>
        <v>52299.197073334159</v>
      </c>
      <c r="EY52" s="142" t="e">
        <f t="shared" si="71"/>
        <v>#VALUE!</v>
      </c>
      <c r="EZ52" s="143" t="e">
        <f t="shared" si="17"/>
        <v>#VALUE!</v>
      </c>
    </row>
    <row r="53" spans="1:157">
      <c r="A53" s="132" t="s">
        <v>495</v>
      </c>
      <c r="B53" s="124">
        <v>1</v>
      </c>
      <c r="C53" s="125">
        <v>16755</v>
      </c>
      <c r="D53" s="126">
        <f t="shared" si="0"/>
        <v>16755</v>
      </c>
      <c r="E53" s="127">
        <v>1</v>
      </c>
      <c r="F53" s="128">
        <v>16755</v>
      </c>
      <c r="G53" s="126">
        <f t="shared" si="18"/>
        <v>16755</v>
      </c>
      <c r="H53" s="129">
        <f t="shared" si="19"/>
        <v>0</v>
      </c>
      <c r="I53" s="130">
        <f t="shared" si="20"/>
        <v>0</v>
      </c>
      <c r="J53" s="127">
        <v>0</v>
      </c>
      <c r="K53" s="128">
        <v>0</v>
      </c>
      <c r="L53" s="131" t="str">
        <f t="shared" si="1"/>
        <v>N/A</v>
      </c>
      <c r="M53" s="127">
        <v>0</v>
      </c>
      <c r="N53" s="128">
        <v>0</v>
      </c>
      <c r="O53" s="126" t="str">
        <f t="shared" si="21"/>
        <v>N/A</v>
      </c>
      <c r="P53" s="129" t="e">
        <f t="shared" si="22"/>
        <v>#VALUE!</v>
      </c>
      <c r="Q53" s="130" t="e">
        <f t="shared" si="23"/>
        <v>#VALUE!</v>
      </c>
      <c r="R53" s="127">
        <v>0</v>
      </c>
      <c r="S53" s="128">
        <v>0</v>
      </c>
      <c r="T53" s="126" t="str">
        <f t="shared" si="2"/>
        <v>N/A</v>
      </c>
      <c r="U53" s="127">
        <v>0</v>
      </c>
      <c r="V53" s="128">
        <v>0</v>
      </c>
      <c r="W53" s="126" t="str">
        <f t="shared" si="24"/>
        <v>N/A</v>
      </c>
      <c r="X53" s="129" t="e">
        <f t="shared" si="25"/>
        <v>#VALUE!</v>
      </c>
      <c r="Y53" s="130" t="e">
        <f t="shared" si="26"/>
        <v>#VALUE!</v>
      </c>
      <c r="Z53" s="132" t="s">
        <v>495</v>
      </c>
      <c r="AA53" s="127">
        <v>0.72</v>
      </c>
      <c r="AB53" s="128">
        <v>37452</v>
      </c>
      <c r="AC53" s="126">
        <f t="shared" si="3"/>
        <v>52016.666666666672</v>
      </c>
      <c r="AD53" s="127">
        <v>0.72</v>
      </c>
      <c r="AE53" s="128">
        <v>37452</v>
      </c>
      <c r="AF53" s="126">
        <f t="shared" si="27"/>
        <v>52016.666666666672</v>
      </c>
      <c r="AG53" s="129">
        <f t="shared" si="28"/>
        <v>0</v>
      </c>
      <c r="AH53" s="130">
        <f t="shared" si="29"/>
        <v>0</v>
      </c>
      <c r="AI53" s="127">
        <v>0.75</v>
      </c>
      <c r="AJ53" s="128">
        <v>40436</v>
      </c>
      <c r="AK53" s="126">
        <f t="shared" si="30"/>
        <v>53914.666666666664</v>
      </c>
      <c r="AL53" s="127">
        <v>0.75</v>
      </c>
      <c r="AM53" s="128">
        <v>40436</v>
      </c>
      <c r="AN53" s="126">
        <f t="shared" si="31"/>
        <v>53914.666666666664</v>
      </c>
      <c r="AO53" s="129">
        <f t="shared" si="32"/>
        <v>0</v>
      </c>
      <c r="AP53" s="130">
        <f t="shared" si="33"/>
        <v>0</v>
      </c>
      <c r="AQ53" s="127">
        <v>0</v>
      </c>
      <c r="AR53" s="128">
        <v>0</v>
      </c>
      <c r="AS53" s="126" t="str">
        <f t="shared" si="4"/>
        <v>N/A</v>
      </c>
      <c r="AT53" s="127">
        <v>0</v>
      </c>
      <c r="AU53" s="128">
        <v>0</v>
      </c>
      <c r="AV53" s="126" t="str">
        <f t="shared" si="34"/>
        <v>N/A</v>
      </c>
      <c r="AW53" s="129" t="e">
        <f t="shared" si="35"/>
        <v>#VALUE!</v>
      </c>
      <c r="AX53" s="130" t="e">
        <f t="shared" si="36"/>
        <v>#VALUE!</v>
      </c>
      <c r="AY53" s="132" t="s">
        <v>495</v>
      </c>
      <c r="AZ53" s="127">
        <v>0.25</v>
      </c>
      <c r="BA53" s="128">
        <v>14995</v>
      </c>
      <c r="BB53" s="126">
        <f t="shared" si="5"/>
        <v>59980</v>
      </c>
      <c r="BC53" s="127">
        <v>0.25</v>
      </c>
      <c r="BD53" s="128">
        <v>14995</v>
      </c>
      <c r="BE53" s="126">
        <f t="shared" si="37"/>
        <v>59980</v>
      </c>
      <c r="BF53" s="129">
        <f t="shared" si="38"/>
        <v>0</v>
      </c>
      <c r="BG53" s="130">
        <f t="shared" si="39"/>
        <v>0</v>
      </c>
      <c r="BH53" s="127">
        <v>0</v>
      </c>
      <c r="BI53" s="128">
        <v>0</v>
      </c>
      <c r="BJ53" s="126" t="str">
        <f t="shared" si="6"/>
        <v>N/A</v>
      </c>
      <c r="BK53" s="127">
        <v>0</v>
      </c>
      <c r="BL53" s="128">
        <v>0</v>
      </c>
      <c r="BM53" s="126" t="str">
        <f t="shared" si="40"/>
        <v>N/A</v>
      </c>
      <c r="BN53" s="129" t="e">
        <f t="shared" si="41"/>
        <v>#VALUE!</v>
      </c>
      <c r="BO53" s="130" t="e">
        <f t="shared" si="42"/>
        <v>#VALUE!</v>
      </c>
      <c r="BP53" s="127">
        <v>0</v>
      </c>
      <c r="BQ53" s="128">
        <v>0</v>
      </c>
      <c r="BR53" s="126" t="str">
        <f t="shared" si="7"/>
        <v>N/A</v>
      </c>
      <c r="BS53" s="127">
        <v>0</v>
      </c>
      <c r="BT53" s="128">
        <v>0</v>
      </c>
      <c r="BU53" s="126" t="str">
        <f t="shared" si="43"/>
        <v>N/A</v>
      </c>
      <c r="BV53" s="129" t="e">
        <f t="shared" si="72"/>
        <v>#VALUE!</v>
      </c>
      <c r="BW53" s="130" t="e">
        <f t="shared" si="44"/>
        <v>#VALUE!</v>
      </c>
      <c r="BX53" s="132" t="s">
        <v>495</v>
      </c>
      <c r="BY53" s="127">
        <v>0</v>
      </c>
      <c r="BZ53" s="128">
        <v>0</v>
      </c>
      <c r="CA53" s="126" t="str">
        <f t="shared" si="8"/>
        <v>N/A</v>
      </c>
      <c r="CB53" s="127">
        <v>0</v>
      </c>
      <c r="CC53" s="128">
        <v>0</v>
      </c>
      <c r="CD53" s="126" t="str">
        <f t="shared" si="45"/>
        <v>N/A</v>
      </c>
      <c r="CE53" s="129" t="e">
        <f t="shared" si="73"/>
        <v>#VALUE!</v>
      </c>
      <c r="CF53" s="130" t="e">
        <f t="shared" si="46"/>
        <v>#VALUE!</v>
      </c>
      <c r="CG53" s="127">
        <v>0</v>
      </c>
      <c r="CH53" s="128">
        <v>0</v>
      </c>
      <c r="CI53" s="126" t="str">
        <f t="shared" si="9"/>
        <v>N/A</v>
      </c>
      <c r="CJ53" s="127">
        <v>0</v>
      </c>
      <c r="CK53" s="128">
        <v>0</v>
      </c>
      <c r="CL53" s="126" t="str">
        <f t="shared" si="47"/>
        <v>N/A</v>
      </c>
      <c r="CM53" s="129" t="e">
        <f t="shared" si="48"/>
        <v>#VALUE!</v>
      </c>
      <c r="CN53" s="130" t="e">
        <f t="shared" si="49"/>
        <v>#VALUE!</v>
      </c>
      <c r="CO53" s="127">
        <v>0</v>
      </c>
      <c r="CP53" s="128">
        <v>0</v>
      </c>
      <c r="CQ53" s="126" t="str">
        <f t="shared" si="10"/>
        <v>N/A</v>
      </c>
      <c r="CR53" s="127">
        <v>0</v>
      </c>
      <c r="CS53" s="128">
        <v>0</v>
      </c>
      <c r="CT53" s="126" t="str">
        <f t="shared" si="50"/>
        <v>N/A</v>
      </c>
      <c r="CU53" s="129" t="e">
        <f t="shared" si="51"/>
        <v>#VALUE!</v>
      </c>
      <c r="CV53" s="130" t="e">
        <f t="shared" si="52"/>
        <v>#VALUE!</v>
      </c>
      <c r="CW53" s="132" t="s">
        <v>495</v>
      </c>
      <c r="CX53" s="127">
        <v>0</v>
      </c>
      <c r="CY53" s="128">
        <v>0</v>
      </c>
      <c r="CZ53" s="126" t="str">
        <f t="shared" si="11"/>
        <v>N/A</v>
      </c>
      <c r="DA53" s="127">
        <v>0</v>
      </c>
      <c r="DB53" s="128">
        <v>0</v>
      </c>
      <c r="DC53" s="126" t="str">
        <f t="shared" si="53"/>
        <v>N/A</v>
      </c>
      <c r="DD53" s="129" t="e">
        <f t="shared" si="54"/>
        <v>#VALUE!</v>
      </c>
      <c r="DE53" s="130" t="e">
        <f t="shared" si="55"/>
        <v>#VALUE!</v>
      </c>
      <c r="DF53" s="127">
        <v>1</v>
      </c>
      <c r="DG53" s="128">
        <v>42498</v>
      </c>
      <c r="DH53" s="126">
        <f t="shared" si="12"/>
        <v>42498</v>
      </c>
      <c r="DI53" s="127">
        <v>1</v>
      </c>
      <c r="DJ53" s="128">
        <v>42498</v>
      </c>
      <c r="DK53" s="126">
        <f t="shared" si="56"/>
        <v>42498</v>
      </c>
      <c r="DL53" s="129">
        <f t="shared" si="57"/>
        <v>0</v>
      </c>
      <c r="DM53" s="130">
        <f t="shared" si="58"/>
        <v>0</v>
      </c>
      <c r="DN53" s="127">
        <v>1</v>
      </c>
      <c r="DO53" s="128">
        <v>24445</v>
      </c>
      <c r="DP53" s="126">
        <f t="shared" si="13"/>
        <v>24445</v>
      </c>
      <c r="DQ53" s="127">
        <v>1</v>
      </c>
      <c r="DR53" s="128">
        <v>24445</v>
      </c>
      <c r="DS53" s="126">
        <f t="shared" si="59"/>
        <v>24445</v>
      </c>
      <c r="DT53" s="306">
        <f t="shared" si="60"/>
        <v>0</v>
      </c>
      <c r="DU53" s="130">
        <f t="shared" si="61"/>
        <v>0</v>
      </c>
      <c r="DV53" s="132" t="s">
        <v>495</v>
      </c>
      <c r="DW53" s="127">
        <v>3</v>
      </c>
      <c r="DX53" s="128">
        <v>56675</v>
      </c>
      <c r="DY53" s="126">
        <f t="shared" si="14"/>
        <v>18891.666666666668</v>
      </c>
      <c r="DZ53" s="127">
        <v>3</v>
      </c>
      <c r="EA53" s="128">
        <v>56675</v>
      </c>
      <c r="EB53" s="126">
        <f t="shared" si="62"/>
        <v>18891.666666666668</v>
      </c>
      <c r="EC53" s="129">
        <f t="shared" si="63"/>
        <v>0</v>
      </c>
      <c r="ED53" s="130">
        <f t="shared" si="64"/>
        <v>0</v>
      </c>
      <c r="EE53" s="127">
        <v>0</v>
      </c>
      <c r="EF53" s="128">
        <v>0</v>
      </c>
      <c r="EG53" s="126" t="str">
        <f t="shared" si="15"/>
        <v>N/A</v>
      </c>
      <c r="EH53" s="127">
        <v>0</v>
      </c>
      <c r="EI53" s="128">
        <v>0</v>
      </c>
      <c r="EJ53" s="126" t="str">
        <f t="shared" si="65"/>
        <v>N/A</v>
      </c>
      <c r="EK53" s="129" t="e">
        <f t="shared" si="66"/>
        <v>#VALUE!</v>
      </c>
      <c r="EL53" s="130" t="e">
        <f t="shared" si="67"/>
        <v>#VALUE!</v>
      </c>
      <c r="EM53" s="127">
        <v>0</v>
      </c>
      <c r="EN53" s="128">
        <v>0</v>
      </c>
      <c r="EO53" s="126" t="str">
        <f t="shared" si="16"/>
        <v>N/A</v>
      </c>
      <c r="EP53" s="147">
        <v>0</v>
      </c>
      <c r="EQ53" s="148">
        <v>0</v>
      </c>
      <c r="ER53" s="126" t="str">
        <f t="shared" si="68"/>
        <v>N/A</v>
      </c>
      <c r="ES53" s="129" t="e">
        <f t="shared" si="69"/>
        <v>#VALUE!</v>
      </c>
      <c r="ET53" s="130" t="e">
        <f t="shared" si="70"/>
        <v>#VALUE!</v>
      </c>
      <c r="EU53" s="308"/>
      <c r="EV53" s="132" t="s">
        <v>495</v>
      </c>
      <c r="EW53" s="126">
        <v>38357.285714285717</v>
      </c>
      <c r="EX53" s="126">
        <v>38357.285714285717</v>
      </c>
      <c r="EY53" s="129" t="e">
        <f t="shared" si="71"/>
        <v>#VALUE!</v>
      </c>
      <c r="EZ53" s="130" t="e">
        <f t="shared" si="17"/>
        <v>#VALUE!</v>
      </c>
    </row>
    <row r="54" spans="1:157">
      <c r="A54" s="132" t="s">
        <v>496</v>
      </c>
      <c r="B54" s="124">
        <v>66</v>
      </c>
      <c r="C54" s="125">
        <v>1349983.48</v>
      </c>
      <c r="D54" s="126">
        <f t="shared" si="0"/>
        <v>20454.295151515151</v>
      </c>
      <c r="E54" s="127">
        <v>66</v>
      </c>
      <c r="F54" s="128">
        <v>1349983.48</v>
      </c>
      <c r="G54" s="126">
        <f t="shared" si="18"/>
        <v>20454.295151515151</v>
      </c>
      <c r="H54" s="129">
        <f t="shared" si="19"/>
        <v>0</v>
      </c>
      <c r="I54" s="130">
        <f t="shared" si="20"/>
        <v>0</v>
      </c>
      <c r="J54" s="127">
        <v>24</v>
      </c>
      <c r="K54" s="128">
        <v>1717227</v>
      </c>
      <c r="L54" s="131">
        <f t="shared" si="1"/>
        <v>71551.125</v>
      </c>
      <c r="M54" s="127">
        <v>24</v>
      </c>
      <c r="N54" s="128">
        <v>1717227</v>
      </c>
      <c r="O54" s="126">
        <f t="shared" si="21"/>
        <v>71551.125</v>
      </c>
      <c r="P54" s="129">
        <f t="shared" si="22"/>
        <v>0</v>
      </c>
      <c r="Q54" s="130">
        <f t="shared" si="23"/>
        <v>0</v>
      </c>
      <c r="R54" s="127">
        <v>4</v>
      </c>
      <c r="S54" s="128">
        <v>267994</v>
      </c>
      <c r="T54" s="126">
        <f t="shared" si="2"/>
        <v>66998.5</v>
      </c>
      <c r="U54" s="127">
        <v>4</v>
      </c>
      <c r="V54" s="128">
        <v>267994</v>
      </c>
      <c r="W54" s="126">
        <f t="shared" si="24"/>
        <v>66998.5</v>
      </c>
      <c r="X54" s="129">
        <f t="shared" si="25"/>
        <v>0</v>
      </c>
      <c r="Y54" s="130">
        <f t="shared" si="26"/>
        <v>0</v>
      </c>
      <c r="Z54" s="132" t="s">
        <v>496</v>
      </c>
      <c r="AA54" s="127">
        <v>3</v>
      </c>
      <c r="AB54" s="128">
        <v>165957.07999999999</v>
      </c>
      <c r="AC54" s="126">
        <f t="shared" si="3"/>
        <v>55319.026666666665</v>
      </c>
      <c r="AD54" s="127">
        <v>3</v>
      </c>
      <c r="AE54" s="128">
        <v>165957.07999999999</v>
      </c>
      <c r="AF54" s="126">
        <f t="shared" si="27"/>
        <v>55319.026666666665</v>
      </c>
      <c r="AG54" s="129">
        <f t="shared" si="28"/>
        <v>0</v>
      </c>
      <c r="AH54" s="130">
        <f t="shared" si="29"/>
        <v>0</v>
      </c>
      <c r="AI54" s="127">
        <v>21</v>
      </c>
      <c r="AJ54" s="128">
        <v>1237476.21</v>
      </c>
      <c r="AK54" s="126">
        <f t="shared" si="30"/>
        <v>58927.438571428567</v>
      </c>
      <c r="AL54" s="127">
        <v>21</v>
      </c>
      <c r="AM54" s="128">
        <v>1237476.21</v>
      </c>
      <c r="AN54" s="126">
        <f t="shared" si="31"/>
        <v>58927.438571428567</v>
      </c>
      <c r="AO54" s="129">
        <f t="shared" si="32"/>
        <v>0</v>
      </c>
      <c r="AP54" s="130">
        <f t="shared" si="33"/>
        <v>0</v>
      </c>
      <c r="AQ54" s="127">
        <v>0</v>
      </c>
      <c r="AR54" s="128">
        <v>0</v>
      </c>
      <c r="AS54" s="126" t="str">
        <f t="shared" si="4"/>
        <v>N/A</v>
      </c>
      <c r="AT54" s="127">
        <v>0</v>
      </c>
      <c r="AU54" s="128">
        <v>0</v>
      </c>
      <c r="AV54" s="126" t="str">
        <f t="shared" si="34"/>
        <v>N/A</v>
      </c>
      <c r="AW54" s="129" t="e">
        <f t="shared" si="35"/>
        <v>#VALUE!</v>
      </c>
      <c r="AX54" s="130" t="e">
        <f t="shared" si="36"/>
        <v>#VALUE!</v>
      </c>
      <c r="AY54" s="132" t="s">
        <v>496</v>
      </c>
      <c r="AZ54" s="145">
        <v>53</v>
      </c>
      <c r="BA54" s="146">
        <v>1465745.27</v>
      </c>
      <c r="BB54" s="126">
        <f t="shared" si="5"/>
        <v>27655.571132075471</v>
      </c>
      <c r="BC54" s="127">
        <v>53</v>
      </c>
      <c r="BD54" s="128">
        <v>1465745.27</v>
      </c>
      <c r="BE54" s="126">
        <f t="shared" si="37"/>
        <v>27655.571132075471</v>
      </c>
      <c r="BF54" s="129">
        <f t="shared" si="38"/>
        <v>0</v>
      </c>
      <c r="BG54" s="130">
        <f t="shared" si="39"/>
        <v>0</v>
      </c>
      <c r="BH54" s="127">
        <v>1</v>
      </c>
      <c r="BI54" s="128">
        <v>45500</v>
      </c>
      <c r="BJ54" s="126">
        <f t="shared" si="6"/>
        <v>45500</v>
      </c>
      <c r="BK54" s="127">
        <v>1</v>
      </c>
      <c r="BL54" s="128">
        <v>45500</v>
      </c>
      <c r="BM54" s="126">
        <f t="shared" si="40"/>
        <v>45500</v>
      </c>
      <c r="BN54" s="129">
        <f t="shared" si="41"/>
        <v>0</v>
      </c>
      <c r="BO54" s="130">
        <f t="shared" si="42"/>
        <v>0</v>
      </c>
      <c r="BP54" s="127">
        <v>8</v>
      </c>
      <c r="BQ54" s="128">
        <v>550766.99</v>
      </c>
      <c r="BR54" s="126">
        <f t="shared" si="7"/>
        <v>68845.873749999999</v>
      </c>
      <c r="BS54" s="127">
        <v>8</v>
      </c>
      <c r="BT54" s="128">
        <v>550766.99</v>
      </c>
      <c r="BU54" s="126">
        <f t="shared" si="43"/>
        <v>68845.873749999999</v>
      </c>
      <c r="BV54" s="129">
        <f t="shared" si="72"/>
        <v>0</v>
      </c>
      <c r="BW54" s="130">
        <f t="shared" si="44"/>
        <v>0</v>
      </c>
      <c r="BX54" s="132" t="s">
        <v>496</v>
      </c>
      <c r="BY54" s="127">
        <v>0</v>
      </c>
      <c r="BZ54" s="128">
        <v>0</v>
      </c>
      <c r="CA54" s="126" t="str">
        <f t="shared" si="8"/>
        <v>N/A</v>
      </c>
      <c r="CB54" s="127">
        <v>0</v>
      </c>
      <c r="CC54" s="128">
        <v>0</v>
      </c>
      <c r="CD54" s="126" t="str">
        <f t="shared" si="45"/>
        <v>N/A</v>
      </c>
      <c r="CE54" s="129" t="e">
        <f t="shared" si="73"/>
        <v>#VALUE!</v>
      </c>
      <c r="CF54" s="130" t="e">
        <f t="shared" si="46"/>
        <v>#VALUE!</v>
      </c>
      <c r="CG54" s="127">
        <v>7</v>
      </c>
      <c r="CH54" s="128">
        <v>434902.4</v>
      </c>
      <c r="CI54" s="126">
        <f t="shared" si="9"/>
        <v>62128.914285714287</v>
      </c>
      <c r="CJ54" s="127">
        <v>7</v>
      </c>
      <c r="CK54" s="128">
        <v>434902.4</v>
      </c>
      <c r="CL54" s="126">
        <f t="shared" si="47"/>
        <v>62128.914285714287</v>
      </c>
      <c r="CM54" s="129">
        <f t="shared" si="48"/>
        <v>0</v>
      </c>
      <c r="CN54" s="130">
        <f t="shared" si="49"/>
        <v>0</v>
      </c>
      <c r="CO54" s="127">
        <v>4</v>
      </c>
      <c r="CP54" s="128">
        <v>400061.22</v>
      </c>
      <c r="CQ54" s="126">
        <f t="shared" si="10"/>
        <v>100015.30499999999</v>
      </c>
      <c r="CR54" s="127">
        <v>4</v>
      </c>
      <c r="CS54" s="128">
        <v>400061.22</v>
      </c>
      <c r="CT54" s="126">
        <f t="shared" si="50"/>
        <v>100015.30499999999</v>
      </c>
      <c r="CU54" s="129">
        <f t="shared" si="51"/>
        <v>0</v>
      </c>
      <c r="CV54" s="130">
        <f t="shared" si="52"/>
        <v>0</v>
      </c>
      <c r="CW54" s="132" t="s">
        <v>496</v>
      </c>
      <c r="CX54" s="127">
        <v>2</v>
      </c>
      <c r="CY54" s="128">
        <v>135000</v>
      </c>
      <c r="CZ54" s="126">
        <f t="shared" si="11"/>
        <v>67500</v>
      </c>
      <c r="DA54" s="127">
        <v>2</v>
      </c>
      <c r="DB54" s="128">
        <v>135000</v>
      </c>
      <c r="DC54" s="126">
        <f t="shared" si="53"/>
        <v>67500</v>
      </c>
      <c r="DD54" s="129">
        <f t="shared" si="54"/>
        <v>0</v>
      </c>
      <c r="DE54" s="130">
        <f t="shared" si="55"/>
        <v>0</v>
      </c>
      <c r="DF54" s="127">
        <v>1</v>
      </c>
      <c r="DG54" s="128">
        <v>97000</v>
      </c>
      <c r="DH54" s="126">
        <f t="shared" si="12"/>
        <v>97000</v>
      </c>
      <c r="DI54" s="127">
        <v>1</v>
      </c>
      <c r="DJ54" s="128">
        <v>97000</v>
      </c>
      <c r="DK54" s="126">
        <f t="shared" si="56"/>
        <v>97000</v>
      </c>
      <c r="DL54" s="129">
        <f t="shared" si="57"/>
        <v>0</v>
      </c>
      <c r="DM54" s="130">
        <f t="shared" si="58"/>
        <v>0</v>
      </c>
      <c r="DN54" s="127">
        <v>12</v>
      </c>
      <c r="DO54" s="128">
        <v>443719.28</v>
      </c>
      <c r="DP54" s="126">
        <f t="shared" si="13"/>
        <v>36976.606666666667</v>
      </c>
      <c r="DQ54" s="127">
        <v>12</v>
      </c>
      <c r="DR54" s="128">
        <v>443719.28</v>
      </c>
      <c r="DS54" s="126">
        <f t="shared" si="59"/>
        <v>36976.606666666667</v>
      </c>
      <c r="DT54" s="306">
        <f t="shared" si="60"/>
        <v>0</v>
      </c>
      <c r="DU54" s="130">
        <f t="shared" si="61"/>
        <v>0</v>
      </c>
      <c r="DV54" s="132" t="s">
        <v>496</v>
      </c>
      <c r="DW54" s="127">
        <v>31</v>
      </c>
      <c r="DX54" s="128">
        <v>951364.96</v>
      </c>
      <c r="DY54" s="126">
        <f t="shared" si="14"/>
        <v>30689.192258064515</v>
      </c>
      <c r="DZ54" s="145">
        <v>31</v>
      </c>
      <c r="EA54" s="146">
        <v>951364.96</v>
      </c>
      <c r="EB54" s="126">
        <f t="shared" si="62"/>
        <v>30689.192258064515</v>
      </c>
      <c r="EC54" s="129">
        <f t="shared" si="63"/>
        <v>0</v>
      </c>
      <c r="ED54" s="130">
        <f t="shared" si="64"/>
        <v>0</v>
      </c>
      <c r="EE54" s="127">
        <v>0</v>
      </c>
      <c r="EF54" s="128">
        <v>0</v>
      </c>
      <c r="EG54" s="126" t="str">
        <f t="shared" si="15"/>
        <v>N/A</v>
      </c>
      <c r="EH54" s="127">
        <v>0</v>
      </c>
      <c r="EI54" s="128">
        <v>0</v>
      </c>
      <c r="EJ54" s="126" t="str">
        <f t="shared" si="65"/>
        <v>N/A</v>
      </c>
      <c r="EK54" s="129" t="e">
        <f t="shared" si="66"/>
        <v>#VALUE!</v>
      </c>
      <c r="EL54" s="130" t="e">
        <f t="shared" si="67"/>
        <v>#VALUE!</v>
      </c>
      <c r="EM54" s="127">
        <v>1</v>
      </c>
      <c r="EN54" s="128">
        <v>42000</v>
      </c>
      <c r="EO54" s="126">
        <f t="shared" si="16"/>
        <v>42000</v>
      </c>
      <c r="EP54" s="147">
        <v>1</v>
      </c>
      <c r="EQ54" s="148">
        <v>42000</v>
      </c>
      <c r="ER54" s="126">
        <f t="shared" si="68"/>
        <v>42000</v>
      </c>
      <c r="ES54" s="129">
        <f t="shared" si="69"/>
        <v>0</v>
      </c>
      <c r="ET54" s="130">
        <f t="shared" si="70"/>
        <v>0</v>
      </c>
      <c r="EU54" s="308"/>
      <c r="EV54" s="132" t="s">
        <v>496</v>
      </c>
      <c r="EW54" s="126">
        <v>56770.789898808762</v>
      </c>
      <c r="EX54" s="126">
        <v>56770.789898808762</v>
      </c>
      <c r="EY54" s="129" t="e">
        <f t="shared" si="71"/>
        <v>#VALUE!</v>
      </c>
      <c r="EZ54" s="130" t="e">
        <f t="shared" si="17"/>
        <v>#VALUE!</v>
      </c>
    </row>
    <row r="55" spans="1:157">
      <c r="A55" s="132" t="s">
        <v>497</v>
      </c>
      <c r="B55" s="124">
        <v>1.1499999999999999</v>
      </c>
      <c r="C55" s="125">
        <v>27578.85</v>
      </c>
      <c r="D55" s="126">
        <f t="shared" si="0"/>
        <v>23981.608695652176</v>
      </c>
      <c r="E55" s="147">
        <v>1.1499999999999999</v>
      </c>
      <c r="F55" s="148">
        <v>28670.85</v>
      </c>
      <c r="G55" s="126">
        <f t="shared" si="18"/>
        <v>24931.17391304348</v>
      </c>
      <c r="H55" s="129">
        <f t="shared" si="19"/>
        <v>949.56521739130403</v>
      </c>
      <c r="I55" s="130">
        <f t="shared" si="20"/>
        <v>3.9595559640811691E-2</v>
      </c>
      <c r="J55" s="149">
        <v>1</v>
      </c>
      <c r="K55" s="150">
        <v>88000</v>
      </c>
      <c r="L55" s="131">
        <f t="shared" si="1"/>
        <v>88000</v>
      </c>
      <c r="M55" s="149">
        <v>1</v>
      </c>
      <c r="N55" s="150">
        <v>88000</v>
      </c>
      <c r="O55" s="126">
        <f t="shared" si="21"/>
        <v>88000</v>
      </c>
      <c r="P55" s="129">
        <f t="shared" si="22"/>
        <v>0</v>
      </c>
      <c r="Q55" s="130">
        <f t="shared" si="23"/>
        <v>0</v>
      </c>
      <c r="R55" s="149">
        <v>0</v>
      </c>
      <c r="S55" s="150">
        <v>0</v>
      </c>
      <c r="T55" s="126" t="str">
        <f t="shared" si="2"/>
        <v>N/A</v>
      </c>
      <c r="U55" s="149">
        <v>0</v>
      </c>
      <c r="V55" s="150">
        <v>0</v>
      </c>
      <c r="W55" s="126" t="str">
        <f t="shared" si="24"/>
        <v>N/A</v>
      </c>
      <c r="X55" s="129" t="e">
        <f t="shared" si="25"/>
        <v>#VALUE!</v>
      </c>
      <c r="Y55" s="130" t="e">
        <f t="shared" si="26"/>
        <v>#VALUE!</v>
      </c>
      <c r="Z55" s="132" t="s">
        <v>497</v>
      </c>
      <c r="AA55" s="149">
        <v>0</v>
      </c>
      <c r="AB55" s="150">
        <v>0</v>
      </c>
      <c r="AC55" s="126" t="str">
        <f t="shared" si="3"/>
        <v>N/A</v>
      </c>
      <c r="AD55" s="149">
        <v>0</v>
      </c>
      <c r="AE55" s="150">
        <v>0</v>
      </c>
      <c r="AF55" s="126" t="str">
        <f t="shared" si="27"/>
        <v>N/A</v>
      </c>
      <c r="AG55" s="129" t="e">
        <f t="shared" si="28"/>
        <v>#VALUE!</v>
      </c>
      <c r="AH55" s="130" t="e">
        <f t="shared" si="29"/>
        <v>#VALUE!</v>
      </c>
      <c r="AI55" s="149">
        <v>1</v>
      </c>
      <c r="AJ55" s="150">
        <v>50058</v>
      </c>
      <c r="AK55" s="126">
        <f t="shared" si="30"/>
        <v>50058</v>
      </c>
      <c r="AL55" s="149">
        <v>1</v>
      </c>
      <c r="AM55" s="150">
        <v>50058</v>
      </c>
      <c r="AN55" s="126">
        <f t="shared" si="31"/>
        <v>50058</v>
      </c>
      <c r="AO55" s="129">
        <f t="shared" si="32"/>
        <v>0</v>
      </c>
      <c r="AP55" s="130">
        <f t="shared" si="33"/>
        <v>0</v>
      </c>
      <c r="AQ55" s="149">
        <v>0</v>
      </c>
      <c r="AR55" s="150">
        <v>0</v>
      </c>
      <c r="AS55" s="126" t="str">
        <f t="shared" si="4"/>
        <v>N/A</v>
      </c>
      <c r="AT55" s="149">
        <v>0</v>
      </c>
      <c r="AU55" s="150">
        <v>0</v>
      </c>
      <c r="AV55" s="126" t="str">
        <f t="shared" si="34"/>
        <v>N/A</v>
      </c>
      <c r="AW55" s="129" t="e">
        <f t="shared" si="35"/>
        <v>#VALUE!</v>
      </c>
      <c r="AX55" s="130" t="e">
        <f t="shared" si="36"/>
        <v>#VALUE!</v>
      </c>
      <c r="AY55" s="132" t="s">
        <v>497</v>
      </c>
      <c r="AZ55" s="149">
        <v>3</v>
      </c>
      <c r="BA55" s="150">
        <v>100252.85</v>
      </c>
      <c r="BB55" s="126">
        <f t="shared" si="5"/>
        <v>33417.616666666669</v>
      </c>
      <c r="BC55" s="149">
        <v>3</v>
      </c>
      <c r="BD55" s="150">
        <v>106452.85</v>
      </c>
      <c r="BE55" s="126">
        <f t="shared" si="37"/>
        <v>35484.283333333333</v>
      </c>
      <c r="BF55" s="129">
        <f t="shared" si="38"/>
        <v>2066.6666666666642</v>
      </c>
      <c r="BG55" s="130">
        <f t="shared" si="39"/>
        <v>6.1843628385626868E-2</v>
      </c>
      <c r="BH55" s="149">
        <v>0</v>
      </c>
      <c r="BI55" s="150">
        <v>0</v>
      </c>
      <c r="BJ55" s="126" t="str">
        <f t="shared" si="6"/>
        <v>N/A</v>
      </c>
      <c r="BK55" s="149">
        <v>0</v>
      </c>
      <c r="BL55" s="150">
        <v>0</v>
      </c>
      <c r="BM55" s="126" t="str">
        <f t="shared" si="40"/>
        <v>N/A</v>
      </c>
      <c r="BN55" s="129" t="e">
        <f t="shared" si="41"/>
        <v>#VALUE!</v>
      </c>
      <c r="BO55" s="130" t="e">
        <f t="shared" si="42"/>
        <v>#VALUE!</v>
      </c>
      <c r="BP55" s="149">
        <v>0</v>
      </c>
      <c r="BQ55" s="150">
        <v>0</v>
      </c>
      <c r="BR55" s="126" t="str">
        <f t="shared" si="7"/>
        <v>N/A</v>
      </c>
      <c r="BS55" s="149">
        <v>0</v>
      </c>
      <c r="BT55" s="150">
        <v>0</v>
      </c>
      <c r="BU55" s="126" t="str">
        <f t="shared" si="43"/>
        <v>N/A</v>
      </c>
      <c r="BV55" s="129" t="e">
        <f t="shared" si="72"/>
        <v>#VALUE!</v>
      </c>
      <c r="BW55" s="130" t="e">
        <f t="shared" si="44"/>
        <v>#VALUE!</v>
      </c>
      <c r="BX55" s="132" t="s">
        <v>497</v>
      </c>
      <c r="BY55" s="149">
        <v>0</v>
      </c>
      <c r="BZ55" s="150">
        <v>0</v>
      </c>
      <c r="CA55" s="126" t="str">
        <f t="shared" si="8"/>
        <v>N/A</v>
      </c>
      <c r="CB55" s="149">
        <v>0</v>
      </c>
      <c r="CC55" s="150">
        <v>0</v>
      </c>
      <c r="CD55" s="126" t="str">
        <f t="shared" si="45"/>
        <v>N/A</v>
      </c>
      <c r="CE55" s="129" t="e">
        <f t="shared" si="73"/>
        <v>#VALUE!</v>
      </c>
      <c r="CF55" s="130" t="e">
        <f t="shared" si="46"/>
        <v>#VALUE!</v>
      </c>
      <c r="CG55" s="149">
        <v>0</v>
      </c>
      <c r="CH55" s="150">
        <v>0</v>
      </c>
      <c r="CI55" s="126" t="str">
        <f t="shared" si="9"/>
        <v>N/A</v>
      </c>
      <c r="CJ55" s="149">
        <v>0</v>
      </c>
      <c r="CK55" s="150">
        <v>0</v>
      </c>
      <c r="CL55" s="126" t="str">
        <f t="shared" si="47"/>
        <v>N/A</v>
      </c>
      <c r="CM55" s="129" t="e">
        <f t="shared" si="48"/>
        <v>#VALUE!</v>
      </c>
      <c r="CN55" s="130" t="e">
        <f t="shared" si="49"/>
        <v>#VALUE!</v>
      </c>
      <c r="CO55" s="149">
        <v>0</v>
      </c>
      <c r="CP55" s="150">
        <v>0</v>
      </c>
      <c r="CQ55" s="126" t="str">
        <f t="shared" si="10"/>
        <v>N/A</v>
      </c>
      <c r="CR55" s="149">
        <v>0</v>
      </c>
      <c r="CS55" s="150">
        <v>0</v>
      </c>
      <c r="CT55" s="126" t="str">
        <f t="shared" si="50"/>
        <v>N/A</v>
      </c>
      <c r="CU55" s="129" t="e">
        <f t="shared" si="51"/>
        <v>#VALUE!</v>
      </c>
      <c r="CV55" s="130" t="e">
        <f t="shared" si="52"/>
        <v>#VALUE!</v>
      </c>
      <c r="CW55" s="132" t="s">
        <v>497</v>
      </c>
      <c r="CX55" s="149">
        <v>0</v>
      </c>
      <c r="CY55" s="150">
        <v>0</v>
      </c>
      <c r="CZ55" s="126" t="str">
        <f t="shared" si="11"/>
        <v>N/A</v>
      </c>
      <c r="DA55" s="149">
        <v>0</v>
      </c>
      <c r="DB55" s="150">
        <v>0</v>
      </c>
      <c r="DC55" s="126" t="str">
        <f t="shared" si="53"/>
        <v>N/A</v>
      </c>
      <c r="DD55" s="129" t="e">
        <f t="shared" si="54"/>
        <v>#VALUE!</v>
      </c>
      <c r="DE55" s="130" t="e">
        <f t="shared" si="55"/>
        <v>#VALUE!</v>
      </c>
      <c r="DF55" s="149">
        <v>0</v>
      </c>
      <c r="DG55" s="150">
        <v>0</v>
      </c>
      <c r="DH55" s="126" t="str">
        <f t="shared" si="12"/>
        <v>N/A</v>
      </c>
      <c r="DI55" s="149">
        <v>0</v>
      </c>
      <c r="DJ55" s="150">
        <v>0</v>
      </c>
      <c r="DK55" s="126" t="str">
        <f t="shared" si="56"/>
        <v>N/A</v>
      </c>
      <c r="DL55" s="129" t="e">
        <f t="shared" si="57"/>
        <v>#VALUE!</v>
      </c>
      <c r="DM55" s="130" t="e">
        <f t="shared" si="58"/>
        <v>#VALUE!</v>
      </c>
      <c r="DN55" s="149">
        <v>0</v>
      </c>
      <c r="DO55" s="150">
        <v>0</v>
      </c>
      <c r="DP55" s="126" t="str">
        <f t="shared" si="13"/>
        <v>N/A</v>
      </c>
      <c r="DQ55" s="149">
        <v>0</v>
      </c>
      <c r="DR55" s="150">
        <v>0</v>
      </c>
      <c r="DS55" s="126" t="str">
        <f t="shared" si="59"/>
        <v>N/A</v>
      </c>
      <c r="DT55" s="306" t="e">
        <f t="shared" si="60"/>
        <v>#VALUE!</v>
      </c>
      <c r="DU55" s="130" t="e">
        <f t="shared" si="61"/>
        <v>#VALUE!</v>
      </c>
      <c r="DV55" s="132" t="s">
        <v>497</v>
      </c>
      <c r="DW55" s="149">
        <v>0</v>
      </c>
      <c r="DX55" s="150">
        <v>0</v>
      </c>
      <c r="DY55" s="126" t="str">
        <f t="shared" si="14"/>
        <v>N/A</v>
      </c>
      <c r="DZ55" s="149">
        <v>0</v>
      </c>
      <c r="EA55" s="150">
        <v>0</v>
      </c>
      <c r="EB55" s="126" t="str">
        <f t="shared" si="62"/>
        <v>N/A</v>
      </c>
      <c r="EC55" s="129" t="e">
        <f t="shared" si="63"/>
        <v>#VALUE!</v>
      </c>
      <c r="ED55" s="130" t="e">
        <f t="shared" si="64"/>
        <v>#VALUE!</v>
      </c>
      <c r="EE55" s="149">
        <v>0</v>
      </c>
      <c r="EF55" s="150">
        <v>0</v>
      </c>
      <c r="EG55" s="126" t="str">
        <f t="shared" si="15"/>
        <v>N/A</v>
      </c>
      <c r="EH55" s="149">
        <v>0</v>
      </c>
      <c r="EI55" s="150">
        <v>0</v>
      </c>
      <c r="EJ55" s="126" t="str">
        <f t="shared" si="65"/>
        <v>N/A</v>
      </c>
      <c r="EK55" s="129" t="e">
        <f t="shared" si="66"/>
        <v>#VALUE!</v>
      </c>
      <c r="EL55" s="130" t="e">
        <f t="shared" si="67"/>
        <v>#VALUE!</v>
      </c>
      <c r="EM55" s="149">
        <v>0</v>
      </c>
      <c r="EN55" s="150">
        <v>0</v>
      </c>
      <c r="EO55" s="126" t="str">
        <f t="shared" si="16"/>
        <v>N/A</v>
      </c>
      <c r="EP55" s="149">
        <v>0</v>
      </c>
      <c r="EQ55" s="150">
        <v>0</v>
      </c>
      <c r="ER55" s="126" t="str">
        <f t="shared" si="68"/>
        <v>N/A</v>
      </c>
      <c r="ES55" s="129" t="e">
        <f t="shared" si="69"/>
        <v>#VALUE!</v>
      </c>
      <c r="ET55" s="130" t="e">
        <f t="shared" si="70"/>
        <v>#VALUE!</v>
      </c>
      <c r="EU55" s="308"/>
      <c r="EV55" s="132" t="s">
        <v>497</v>
      </c>
      <c r="EW55" s="126">
        <v>48864.306340579707</v>
      </c>
      <c r="EX55" s="126">
        <v>49618.364311594203</v>
      </c>
      <c r="EY55" s="129" t="e">
        <f t="shared" si="71"/>
        <v>#VALUE!</v>
      </c>
      <c r="EZ55" s="130" t="e">
        <f t="shared" si="17"/>
        <v>#VALUE!</v>
      </c>
    </row>
    <row r="56" spans="1:157">
      <c r="A56" s="132" t="s">
        <v>498</v>
      </c>
      <c r="B56" s="124">
        <v>6</v>
      </c>
      <c r="C56" s="125">
        <v>92961</v>
      </c>
      <c r="D56" s="126">
        <f t="shared" si="0"/>
        <v>15493.5</v>
      </c>
      <c r="E56" s="147">
        <v>6</v>
      </c>
      <c r="F56" s="148">
        <v>92967</v>
      </c>
      <c r="G56" s="126">
        <f t="shared" si="18"/>
        <v>15494.5</v>
      </c>
      <c r="H56" s="129">
        <f t="shared" si="19"/>
        <v>1</v>
      </c>
      <c r="I56" s="130">
        <f t="shared" si="20"/>
        <v>6.4543195533610864E-5</v>
      </c>
      <c r="J56" s="147">
        <v>2.75</v>
      </c>
      <c r="K56" s="148">
        <v>220002</v>
      </c>
      <c r="L56" s="131">
        <f t="shared" si="1"/>
        <v>80000.727272727279</v>
      </c>
      <c r="M56" s="147">
        <v>2.75</v>
      </c>
      <c r="N56" s="148">
        <v>220005</v>
      </c>
      <c r="O56" s="126">
        <f t="shared" si="21"/>
        <v>80001.818181818177</v>
      </c>
      <c r="P56" s="129">
        <f t="shared" si="22"/>
        <v>1.0909090908971848</v>
      </c>
      <c r="Q56" s="130">
        <f t="shared" si="23"/>
        <v>1.3636239670399623E-5</v>
      </c>
      <c r="R56" s="147">
        <v>3.05</v>
      </c>
      <c r="S56" s="148">
        <v>168771</v>
      </c>
      <c r="T56" s="126">
        <f t="shared" si="2"/>
        <v>55334.75409836066</v>
      </c>
      <c r="U56" s="147">
        <v>3.05</v>
      </c>
      <c r="V56" s="148">
        <v>168774</v>
      </c>
      <c r="W56" s="126">
        <f t="shared" si="24"/>
        <v>55335.737704918036</v>
      </c>
      <c r="X56" s="129">
        <f t="shared" si="25"/>
        <v>0.98360655737633351</v>
      </c>
      <c r="Y56" s="130">
        <f t="shared" si="26"/>
        <v>1.7775565707365702E-5</v>
      </c>
      <c r="Z56" s="132" t="s">
        <v>498</v>
      </c>
      <c r="AA56" s="147">
        <v>0</v>
      </c>
      <c r="AB56" s="148">
        <v>0</v>
      </c>
      <c r="AC56" s="126" t="str">
        <f t="shared" si="3"/>
        <v>N/A</v>
      </c>
      <c r="AD56" s="147">
        <v>0</v>
      </c>
      <c r="AE56" s="148">
        <v>0</v>
      </c>
      <c r="AF56" s="126" t="str">
        <f t="shared" si="27"/>
        <v>N/A</v>
      </c>
      <c r="AG56" s="129" t="e">
        <f t="shared" si="28"/>
        <v>#VALUE!</v>
      </c>
      <c r="AH56" s="130" t="e">
        <f t="shared" si="29"/>
        <v>#VALUE!</v>
      </c>
      <c r="AI56" s="147">
        <v>1</v>
      </c>
      <c r="AJ56" s="148">
        <v>61363</v>
      </c>
      <c r="AK56" s="126">
        <f t="shared" si="30"/>
        <v>61363</v>
      </c>
      <c r="AL56" s="147">
        <v>1</v>
      </c>
      <c r="AM56" s="148">
        <v>61364</v>
      </c>
      <c r="AN56" s="126">
        <f t="shared" si="31"/>
        <v>61364</v>
      </c>
      <c r="AO56" s="129">
        <f t="shared" si="32"/>
        <v>1</v>
      </c>
      <c r="AP56" s="130">
        <f t="shared" si="33"/>
        <v>1.6296465296677152E-5</v>
      </c>
      <c r="AQ56" s="147">
        <v>0</v>
      </c>
      <c r="AR56" s="148">
        <v>0</v>
      </c>
      <c r="AS56" s="126" t="str">
        <f t="shared" si="4"/>
        <v>N/A</v>
      </c>
      <c r="AT56" s="147">
        <v>0</v>
      </c>
      <c r="AU56" s="148">
        <v>0</v>
      </c>
      <c r="AV56" s="126" t="str">
        <f t="shared" si="34"/>
        <v>N/A</v>
      </c>
      <c r="AW56" s="129" t="e">
        <f t="shared" si="35"/>
        <v>#VALUE!</v>
      </c>
      <c r="AX56" s="130" t="e">
        <f t="shared" si="36"/>
        <v>#VALUE!</v>
      </c>
      <c r="AY56" s="132" t="s">
        <v>498</v>
      </c>
      <c r="AZ56" s="147">
        <v>6</v>
      </c>
      <c r="BA56" s="148">
        <v>129763</v>
      </c>
      <c r="BB56" s="126">
        <f t="shared" si="5"/>
        <v>21627.166666666668</v>
      </c>
      <c r="BC56" s="147">
        <v>6</v>
      </c>
      <c r="BD56" s="148">
        <v>129769</v>
      </c>
      <c r="BE56" s="126">
        <f t="shared" si="37"/>
        <v>21628.166666666668</v>
      </c>
      <c r="BF56" s="129">
        <f t="shared" si="38"/>
        <v>1</v>
      </c>
      <c r="BG56" s="130">
        <f t="shared" si="39"/>
        <v>4.6238141843206458E-5</v>
      </c>
      <c r="BH56" s="147">
        <v>0</v>
      </c>
      <c r="BI56" s="148">
        <v>0</v>
      </c>
      <c r="BJ56" s="126" t="str">
        <f t="shared" si="6"/>
        <v>N/A</v>
      </c>
      <c r="BK56" s="147">
        <v>0</v>
      </c>
      <c r="BL56" s="148">
        <v>0</v>
      </c>
      <c r="BM56" s="126" t="str">
        <f t="shared" si="40"/>
        <v>N/A</v>
      </c>
      <c r="BN56" s="129" t="e">
        <f t="shared" si="41"/>
        <v>#VALUE!</v>
      </c>
      <c r="BO56" s="130" t="e">
        <f t="shared" si="42"/>
        <v>#VALUE!</v>
      </c>
      <c r="BP56" s="147">
        <v>1</v>
      </c>
      <c r="BQ56" s="148">
        <v>68662</v>
      </c>
      <c r="BR56" s="126">
        <f t="shared" si="7"/>
        <v>68662</v>
      </c>
      <c r="BS56" s="147">
        <v>1</v>
      </c>
      <c r="BT56" s="148">
        <v>68663</v>
      </c>
      <c r="BU56" s="126">
        <f t="shared" si="43"/>
        <v>68663</v>
      </c>
      <c r="BV56" s="129">
        <f t="shared" si="72"/>
        <v>1</v>
      </c>
      <c r="BW56" s="130">
        <f t="shared" si="44"/>
        <v>1.456409658908858E-5</v>
      </c>
      <c r="BX56" s="132" t="s">
        <v>498</v>
      </c>
      <c r="BY56" s="147">
        <v>0</v>
      </c>
      <c r="BZ56" s="148">
        <v>0</v>
      </c>
      <c r="CA56" s="126" t="str">
        <f t="shared" si="8"/>
        <v>N/A</v>
      </c>
      <c r="CB56" s="147">
        <v>0</v>
      </c>
      <c r="CC56" s="148">
        <v>0</v>
      </c>
      <c r="CD56" s="126" t="str">
        <f t="shared" si="45"/>
        <v>N/A</v>
      </c>
      <c r="CE56" s="129" t="e">
        <f t="shared" si="73"/>
        <v>#VALUE!</v>
      </c>
      <c r="CF56" s="130" t="e">
        <f t="shared" si="46"/>
        <v>#VALUE!</v>
      </c>
      <c r="CG56" s="147">
        <v>1</v>
      </c>
      <c r="CH56" s="148">
        <v>42863</v>
      </c>
      <c r="CI56" s="126">
        <f t="shared" si="9"/>
        <v>42863</v>
      </c>
      <c r="CJ56" s="147">
        <v>1</v>
      </c>
      <c r="CK56" s="148">
        <v>42864</v>
      </c>
      <c r="CL56" s="126">
        <f t="shared" si="47"/>
        <v>42864</v>
      </c>
      <c r="CM56" s="129">
        <f t="shared" si="48"/>
        <v>1</v>
      </c>
      <c r="CN56" s="130">
        <f t="shared" si="49"/>
        <v>2.3330144880199707E-5</v>
      </c>
      <c r="CO56" s="147">
        <v>0</v>
      </c>
      <c r="CP56" s="148">
        <v>0</v>
      </c>
      <c r="CQ56" s="126" t="str">
        <f t="shared" si="10"/>
        <v>N/A</v>
      </c>
      <c r="CR56" s="147">
        <v>0</v>
      </c>
      <c r="CS56" s="148">
        <v>0</v>
      </c>
      <c r="CT56" s="126" t="str">
        <f t="shared" si="50"/>
        <v>N/A</v>
      </c>
      <c r="CU56" s="129" t="e">
        <f t="shared" si="51"/>
        <v>#VALUE!</v>
      </c>
      <c r="CV56" s="130" t="e">
        <f t="shared" si="52"/>
        <v>#VALUE!</v>
      </c>
      <c r="CW56" s="132" t="s">
        <v>498</v>
      </c>
      <c r="CX56" s="147">
        <v>0</v>
      </c>
      <c r="CY56" s="148">
        <v>0</v>
      </c>
      <c r="CZ56" s="126" t="str">
        <f t="shared" si="11"/>
        <v>N/A</v>
      </c>
      <c r="DA56" s="147">
        <v>0</v>
      </c>
      <c r="DB56" s="148">
        <v>0</v>
      </c>
      <c r="DC56" s="126" t="str">
        <f t="shared" si="53"/>
        <v>N/A</v>
      </c>
      <c r="DD56" s="129" t="e">
        <f t="shared" si="54"/>
        <v>#VALUE!</v>
      </c>
      <c r="DE56" s="130" t="e">
        <f t="shared" si="55"/>
        <v>#VALUE!</v>
      </c>
      <c r="DF56" s="147">
        <v>1</v>
      </c>
      <c r="DG56" s="148">
        <v>53056</v>
      </c>
      <c r="DH56" s="126">
        <f t="shared" si="12"/>
        <v>53056</v>
      </c>
      <c r="DI56" s="147">
        <v>1</v>
      </c>
      <c r="DJ56" s="148">
        <v>53057</v>
      </c>
      <c r="DK56" s="126">
        <f t="shared" si="56"/>
        <v>53057</v>
      </c>
      <c r="DL56" s="129">
        <f t="shared" si="57"/>
        <v>1</v>
      </c>
      <c r="DM56" s="130">
        <f t="shared" si="58"/>
        <v>1.884800965018094E-5</v>
      </c>
      <c r="DN56" s="147">
        <v>2</v>
      </c>
      <c r="DO56" s="148">
        <v>63865</v>
      </c>
      <c r="DP56" s="126">
        <f t="shared" si="13"/>
        <v>31932.5</v>
      </c>
      <c r="DQ56" s="147">
        <v>2</v>
      </c>
      <c r="DR56" s="148">
        <v>63867</v>
      </c>
      <c r="DS56" s="126">
        <f t="shared" si="59"/>
        <v>31933.5</v>
      </c>
      <c r="DT56" s="306">
        <f t="shared" si="60"/>
        <v>1</v>
      </c>
      <c r="DU56" s="130">
        <f t="shared" si="61"/>
        <v>3.1316057308384874E-5</v>
      </c>
      <c r="DV56" s="132" t="s">
        <v>498</v>
      </c>
      <c r="DW56" s="147">
        <v>8.1999999999999993</v>
      </c>
      <c r="DX56" s="148">
        <v>231435</v>
      </c>
      <c r="DY56" s="126">
        <f t="shared" si="14"/>
        <v>28223.780487804881</v>
      </c>
      <c r="DZ56" s="147">
        <v>8.1999999999999993</v>
      </c>
      <c r="EA56" s="148">
        <v>231443</v>
      </c>
      <c r="EB56" s="126">
        <f t="shared" si="62"/>
        <v>28224.756097560978</v>
      </c>
      <c r="EC56" s="129">
        <f t="shared" si="63"/>
        <v>0.97560975609667366</v>
      </c>
      <c r="ED56" s="130">
        <f t="shared" si="64"/>
        <v>3.4566941041729744E-5</v>
      </c>
      <c r="EE56" s="147">
        <v>0</v>
      </c>
      <c r="EF56" s="148">
        <v>0</v>
      </c>
      <c r="EG56" s="126" t="str">
        <f t="shared" si="15"/>
        <v>N/A</v>
      </c>
      <c r="EH56" s="147">
        <v>0</v>
      </c>
      <c r="EI56" s="148">
        <v>0</v>
      </c>
      <c r="EJ56" s="126" t="str">
        <f t="shared" si="65"/>
        <v>N/A</v>
      </c>
      <c r="EK56" s="129" t="e">
        <f t="shared" si="66"/>
        <v>#VALUE!</v>
      </c>
      <c r="EL56" s="130" t="e">
        <f t="shared" si="67"/>
        <v>#VALUE!</v>
      </c>
      <c r="EM56" s="147">
        <v>0</v>
      </c>
      <c r="EN56" s="148">
        <v>0</v>
      </c>
      <c r="EO56" s="126" t="str">
        <f t="shared" si="16"/>
        <v>N/A</v>
      </c>
      <c r="EP56" s="147">
        <v>0</v>
      </c>
      <c r="EQ56" s="148">
        <v>0</v>
      </c>
      <c r="ER56" s="126" t="str">
        <f t="shared" si="68"/>
        <v>N/A</v>
      </c>
      <c r="ES56" s="129" t="e">
        <f t="shared" si="69"/>
        <v>#VALUE!</v>
      </c>
      <c r="ET56" s="130" t="e">
        <f t="shared" si="70"/>
        <v>#VALUE!</v>
      </c>
      <c r="EU56" s="308"/>
      <c r="EV56" s="132" t="s">
        <v>498</v>
      </c>
      <c r="EW56" s="126">
        <v>45855.642852555946</v>
      </c>
      <c r="EX56" s="126">
        <v>45856.647865096384</v>
      </c>
      <c r="EY56" s="129" t="e">
        <f t="shared" si="71"/>
        <v>#VALUE!</v>
      </c>
      <c r="EZ56" s="130" t="e">
        <f t="shared" si="17"/>
        <v>#VALUE!</v>
      </c>
    </row>
    <row r="57" spans="1:157">
      <c r="A57" s="123" t="s">
        <v>499</v>
      </c>
      <c r="B57" s="124">
        <v>6</v>
      </c>
      <c r="C57" s="125">
        <v>108380.25</v>
      </c>
      <c r="D57" s="126">
        <f t="shared" si="0"/>
        <v>18063.375</v>
      </c>
      <c r="E57" s="147">
        <v>6</v>
      </c>
      <c r="F57" s="148">
        <v>120000</v>
      </c>
      <c r="G57" s="126">
        <f t="shared" si="18"/>
        <v>20000</v>
      </c>
      <c r="H57" s="129">
        <f t="shared" si="19"/>
        <v>1936.625</v>
      </c>
      <c r="I57" s="130">
        <f t="shared" si="20"/>
        <v>0.10721279937996084</v>
      </c>
      <c r="J57" s="147">
        <v>0</v>
      </c>
      <c r="K57" s="148">
        <v>0</v>
      </c>
      <c r="L57" s="131" t="str">
        <f t="shared" si="1"/>
        <v>N/A</v>
      </c>
      <c r="M57" s="147">
        <v>0</v>
      </c>
      <c r="N57" s="148">
        <v>0</v>
      </c>
      <c r="O57" s="126" t="str">
        <f t="shared" si="21"/>
        <v>N/A</v>
      </c>
      <c r="P57" s="129" t="e">
        <f t="shared" si="22"/>
        <v>#VALUE!</v>
      </c>
      <c r="Q57" s="130" t="e">
        <f t="shared" si="23"/>
        <v>#VALUE!</v>
      </c>
      <c r="R57" s="147">
        <v>1.9</v>
      </c>
      <c r="S57" s="148">
        <v>125985.2</v>
      </c>
      <c r="T57" s="126">
        <f t="shared" si="2"/>
        <v>66308</v>
      </c>
      <c r="U57" s="147">
        <v>1.9</v>
      </c>
      <c r="V57" s="148">
        <v>131826</v>
      </c>
      <c r="W57" s="126">
        <f t="shared" si="24"/>
        <v>69382.105263157893</v>
      </c>
      <c r="X57" s="129">
        <f t="shared" si="25"/>
        <v>3074.1052631578932</v>
      </c>
      <c r="Y57" s="130">
        <f t="shared" si="26"/>
        <v>4.6361001133466445E-2</v>
      </c>
      <c r="Z57" s="123" t="s">
        <v>499</v>
      </c>
      <c r="AA57" s="147">
        <v>0</v>
      </c>
      <c r="AB57" s="148">
        <v>0</v>
      </c>
      <c r="AC57" s="126" t="str">
        <f t="shared" si="3"/>
        <v>N/A</v>
      </c>
      <c r="AD57" s="147">
        <v>0</v>
      </c>
      <c r="AE57" s="148">
        <v>0</v>
      </c>
      <c r="AF57" s="126" t="str">
        <f t="shared" si="27"/>
        <v>N/A</v>
      </c>
      <c r="AG57" s="129" t="e">
        <f t="shared" si="28"/>
        <v>#VALUE!</v>
      </c>
      <c r="AH57" s="130" t="e">
        <f t="shared" si="29"/>
        <v>#VALUE!</v>
      </c>
      <c r="AI57" s="147">
        <v>0</v>
      </c>
      <c r="AJ57" s="148">
        <v>0</v>
      </c>
      <c r="AK57" s="126" t="str">
        <f t="shared" si="30"/>
        <v>N/A</v>
      </c>
      <c r="AL57" s="147">
        <v>0</v>
      </c>
      <c r="AM57" s="148">
        <v>0</v>
      </c>
      <c r="AN57" s="126" t="str">
        <f t="shared" si="31"/>
        <v>N/A</v>
      </c>
      <c r="AO57" s="129" t="e">
        <f t="shared" si="32"/>
        <v>#VALUE!</v>
      </c>
      <c r="AP57" s="130" t="e">
        <f t="shared" si="33"/>
        <v>#VALUE!</v>
      </c>
      <c r="AQ57" s="147">
        <v>0</v>
      </c>
      <c r="AR57" s="148">
        <v>0</v>
      </c>
      <c r="AS57" s="126" t="str">
        <f t="shared" si="4"/>
        <v>N/A</v>
      </c>
      <c r="AT57" s="147">
        <v>0</v>
      </c>
      <c r="AU57" s="148">
        <v>0</v>
      </c>
      <c r="AV57" s="126" t="str">
        <f t="shared" si="34"/>
        <v>N/A</v>
      </c>
      <c r="AW57" s="129" t="e">
        <f t="shared" si="35"/>
        <v>#VALUE!</v>
      </c>
      <c r="AX57" s="130" t="e">
        <f t="shared" si="36"/>
        <v>#VALUE!</v>
      </c>
      <c r="AY57" s="123" t="s">
        <v>499</v>
      </c>
      <c r="AZ57" s="147">
        <v>2</v>
      </c>
      <c r="BA57" s="148">
        <v>45000</v>
      </c>
      <c r="BB57" s="126">
        <f t="shared" si="5"/>
        <v>22500</v>
      </c>
      <c r="BC57" s="147">
        <v>2</v>
      </c>
      <c r="BD57" s="148">
        <v>50000</v>
      </c>
      <c r="BE57" s="126">
        <f t="shared" si="37"/>
        <v>25000</v>
      </c>
      <c r="BF57" s="129">
        <f t="shared" si="38"/>
        <v>2500</v>
      </c>
      <c r="BG57" s="130">
        <f t="shared" si="39"/>
        <v>0.1111111111111111</v>
      </c>
      <c r="BH57" s="147">
        <v>0</v>
      </c>
      <c r="BI57" s="148">
        <v>0</v>
      </c>
      <c r="BJ57" s="126" t="str">
        <f t="shared" si="6"/>
        <v>N/A</v>
      </c>
      <c r="BK57" s="147">
        <v>0</v>
      </c>
      <c r="BL57" s="148">
        <v>0</v>
      </c>
      <c r="BM57" s="126" t="str">
        <f t="shared" si="40"/>
        <v>N/A</v>
      </c>
      <c r="BN57" s="129" t="e">
        <f t="shared" si="41"/>
        <v>#VALUE!</v>
      </c>
      <c r="BO57" s="130" t="e">
        <f t="shared" si="42"/>
        <v>#VALUE!</v>
      </c>
      <c r="BP57" s="147">
        <v>0</v>
      </c>
      <c r="BQ57" s="148">
        <v>0</v>
      </c>
      <c r="BR57" s="126" t="str">
        <f t="shared" si="7"/>
        <v>N/A</v>
      </c>
      <c r="BS57" s="147">
        <v>0</v>
      </c>
      <c r="BT57" s="148">
        <v>0</v>
      </c>
      <c r="BU57" s="126" t="str">
        <f t="shared" si="43"/>
        <v>N/A</v>
      </c>
      <c r="BV57" s="129" t="e">
        <f t="shared" si="72"/>
        <v>#VALUE!</v>
      </c>
      <c r="BW57" s="130" t="e">
        <f t="shared" si="44"/>
        <v>#VALUE!</v>
      </c>
      <c r="BX57" s="123" t="s">
        <v>499</v>
      </c>
      <c r="BY57" s="147">
        <v>0</v>
      </c>
      <c r="BZ57" s="148">
        <v>0</v>
      </c>
      <c r="CA57" s="126" t="str">
        <f t="shared" si="8"/>
        <v>N/A</v>
      </c>
      <c r="CB57" s="147">
        <v>0</v>
      </c>
      <c r="CC57" s="148">
        <v>0</v>
      </c>
      <c r="CD57" s="126" t="str">
        <f t="shared" si="45"/>
        <v>N/A</v>
      </c>
      <c r="CE57" s="129" t="e">
        <f t="shared" si="73"/>
        <v>#VALUE!</v>
      </c>
      <c r="CF57" s="130" t="e">
        <f t="shared" si="46"/>
        <v>#VALUE!</v>
      </c>
      <c r="CG57" s="147">
        <v>0</v>
      </c>
      <c r="CH57" s="148">
        <v>0</v>
      </c>
      <c r="CI57" s="126" t="str">
        <f t="shared" si="9"/>
        <v>N/A</v>
      </c>
      <c r="CJ57" s="147">
        <v>0</v>
      </c>
      <c r="CK57" s="148">
        <v>0</v>
      </c>
      <c r="CL57" s="126" t="str">
        <f t="shared" si="47"/>
        <v>N/A</v>
      </c>
      <c r="CM57" s="129" t="e">
        <f t="shared" si="48"/>
        <v>#VALUE!</v>
      </c>
      <c r="CN57" s="130" t="e">
        <f t="shared" si="49"/>
        <v>#VALUE!</v>
      </c>
      <c r="CO57" s="147">
        <v>0</v>
      </c>
      <c r="CP57" s="148">
        <v>0</v>
      </c>
      <c r="CQ57" s="126" t="str">
        <f t="shared" si="10"/>
        <v>N/A</v>
      </c>
      <c r="CR57" s="147">
        <v>0</v>
      </c>
      <c r="CS57" s="148">
        <v>0</v>
      </c>
      <c r="CT57" s="126" t="str">
        <f t="shared" si="50"/>
        <v>N/A</v>
      </c>
      <c r="CU57" s="129" t="e">
        <f t="shared" si="51"/>
        <v>#VALUE!</v>
      </c>
      <c r="CV57" s="130" t="e">
        <f t="shared" si="52"/>
        <v>#VALUE!</v>
      </c>
      <c r="CW57" s="123" t="s">
        <v>499</v>
      </c>
      <c r="CX57" s="147">
        <v>0</v>
      </c>
      <c r="CY57" s="148">
        <v>0</v>
      </c>
      <c r="CZ57" s="126" t="str">
        <f t="shared" si="11"/>
        <v>N/A</v>
      </c>
      <c r="DA57" s="147">
        <v>0</v>
      </c>
      <c r="DB57" s="148">
        <v>0</v>
      </c>
      <c r="DC57" s="126" t="str">
        <f t="shared" si="53"/>
        <v>N/A</v>
      </c>
      <c r="DD57" s="129" t="e">
        <f t="shared" si="54"/>
        <v>#VALUE!</v>
      </c>
      <c r="DE57" s="130" t="e">
        <f t="shared" si="55"/>
        <v>#VALUE!</v>
      </c>
      <c r="DF57" s="147">
        <v>0.4</v>
      </c>
      <c r="DG57" s="148">
        <v>40400</v>
      </c>
      <c r="DH57" s="126">
        <f t="shared" si="12"/>
        <v>101000</v>
      </c>
      <c r="DI57" s="147">
        <v>0.4</v>
      </c>
      <c r="DJ57" s="148">
        <v>40804</v>
      </c>
      <c r="DK57" s="126">
        <f t="shared" si="56"/>
        <v>102010</v>
      </c>
      <c r="DL57" s="129">
        <f t="shared" si="57"/>
        <v>1010</v>
      </c>
      <c r="DM57" s="130">
        <f t="shared" si="58"/>
        <v>0.01</v>
      </c>
      <c r="DN57" s="147">
        <v>0</v>
      </c>
      <c r="DO57" s="148">
        <v>0</v>
      </c>
      <c r="DP57" s="126" t="str">
        <f t="shared" si="13"/>
        <v>N/A</v>
      </c>
      <c r="DQ57" s="147">
        <v>0</v>
      </c>
      <c r="DR57" s="148">
        <v>0</v>
      </c>
      <c r="DS57" s="126" t="str">
        <f t="shared" si="59"/>
        <v>N/A</v>
      </c>
      <c r="DT57" s="306" t="e">
        <f t="shared" si="60"/>
        <v>#VALUE!</v>
      </c>
      <c r="DU57" s="130" t="e">
        <f t="shared" si="61"/>
        <v>#VALUE!</v>
      </c>
      <c r="DV57" s="123" t="s">
        <v>499</v>
      </c>
      <c r="DW57" s="147">
        <v>0</v>
      </c>
      <c r="DX57" s="148">
        <v>0</v>
      </c>
      <c r="DY57" s="126" t="str">
        <f t="shared" si="14"/>
        <v>N/A</v>
      </c>
      <c r="DZ57" s="147">
        <v>0</v>
      </c>
      <c r="EA57" s="148">
        <v>0</v>
      </c>
      <c r="EB57" s="126" t="str">
        <f t="shared" si="62"/>
        <v>N/A</v>
      </c>
      <c r="EC57" s="129" t="e">
        <f t="shared" si="63"/>
        <v>#VALUE!</v>
      </c>
      <c r="ED57" s="130" t="e">
        <f t="shared" si="64"/>
        <v>#VALUE!</v>
      </c>
      <c r="EE57" s="147">
        <v>0</v>
      </c>
      <c r="EF57" s="148">
        <v>0</v>
      </c>
      <c r="EG57" s="126" t="str">
        <f t="shared" si="15"/>
        <v>N/A</v>
      </c>
      <c r="EH57" s="147">
        <v>0</v>
      </c>
      <c r="EI57" s="148">
        <v>0</v>
      </c>
      <c r="EJ57" s="126" t="str">
        <f t="shared" si="65"/>
        <v>N/A</v>
      </c>
      <c r="EK57" s="129" t="e">
        <f t="shared" si="66"/>
        <v>#VALUE!</v>
      </c>
      <c r="EL57" s="130" t="e">
        <f t="shared" si="67"/>
        <v>#VALUE!</v>
      </c>
      <c r="EM57" s="147">
        <v>0</v>
      </c>
      <c r="EN57" s="148">
        <v>0</v>
      </c>
      <c r="EO57" s="126" t="str">
        <f t="shared" si="16"/>
        <v>N/A</v>
      </c>
      <c r="EP57" s="147">
        <v>0</v>
      </c>
      <c r="EQ57" s="148">
        <v>0</v>
      </c>
      <c r="ER57" s="126" t="str">
        <f t="shared" si="68"/>
        <v>N/A</v>
      </c>
      <c r="ES57" s="129" t="e">
        <f t="shared" si="69"/>
        <v>#VALUE!</v>
      </c>
      <c r="ET57" s="130" t="e">
        <f t="shared" si="70"/>
        <v>#VALUE!</v>
      </c>
      <c r="EU57" s="307"/>
      <c r="EV57" s="123" t="s">
        <v>499</v>
      </c>
      <c r="EW57" s="126">
        <v>51967.84375</v>
      </c>
      <c r="EX57" s="126">
        <v>54098.026315789473</v>
      </c>
      <c r="EY57" s="129" t="e">
        <f t="shared" si="71"/>
        <v>#VALUE!</v>
      </c>
      <c r="EZ57" s="130" t="e">
        <f t="shared" si="17"/>
        <v>#VALUE!</v>
      </c>
    </row>
    <row r="58" spans="1:157">
      <c r="A58" s="132" t="s">
        <v>500</v>
      </c>
      <c r="B58" s="124">
        <v>5.5</v>
      </c>
      <c r="C58" s="125">
        <v>133152</v>
      </c>
      <c r="D58" s="126">
        <f t="shared" si="0"/>
        <v>24209.454545454544</v>
      </c>
      <c r="E58" s="147">
        <v>5.5</v>
      </c>
      <c r="F58" s="148">
        <v>133152</v>
      </c>
      <c r="G58" s="126">
        <f t="shared" si="18"/>
        <v>24209.454545454544</v>
      </c>
      <c r="H58" s="129">
        <f t="shared" si="19"/>
        <v>0</v>
      </c>
      <c r="I58" s="130">
        <f t="shared" si="20"/>
        <v>0</v>
      </c>
      <c r="J58" s="147">
        <v>2</v>
      </c>
      <c r="K58" s="148">
        <v>160777</v>
      </c>
      <c r="L58" s="131">
        <f t="shared" si="1"/>
        <v>80388.5</v>
      </c>
      <c r="M58" s="147">
        <v>2</v>
      </c>
      <c r="N58" s="148">
        <v>160777</v>
      </c>
      <c r="O58" s="126">
        <f t="shared" si="21"/>
        <v>80388.5</v>
      </c>
      <c r="P58" s="129">
        <f t="shared" si="22"/>
        <v>0</v>
      </c>
      <c r="Q58" s="130">
        <f t="shared" si="23"/>
        <v>0</v>
      </c>
      <c r="R58" s="147">
        <v>0</v>
      </c>
      <c r="S58" s="148">
        <v>0</v>
      </c>
      <c r="T58" s="126" t="str">
        <f t="shared" si="2"/>
        <v>N/A</v>
      </c>
      <c r="U58" s="147">
        <v>0</v>
      </c>
      <c r="V58" s="148">
        <v>0</v>
      </c>
      <c r="W58" s="126" t="str">
        <f t="shared" si="24"/>
        <v>N/A</v>
      </c>
      <c r="X58" s="129" t="e">
        <f t="shared" si="25"/>
        <v>#VALUE!</v>
      </c>
      <c r="Y58" s="130" t="e">
        <f t="shared" si="26"/>
        <v>#VALUE!</v>
      </c>
      <c r="Z58" s="132" t="s">
        <v>500</v>
      </c>
      <c r="AA58" s="147">
        <v>0</v>
      </c>
      <c r="AB58" s="148">
        <v>0</v>
      </c>
      <c r="AC58" s="126" t="str">
        <f t="shared" si="3"/>
        <v>N/A</v>
      </c>
      <c r="AD58" s="147">
        <v>0</v>
      </c>
      <c r="AE58" s="148">
        <v>0</v>
      </c>
      <c r="AF58" s="126" t="str">
        <f t="shared" si="27"/>
        <v>N/A</v>
      </c>
      <c r="AG58" s="129" t="e">
        <f t="shared" si="28"/>
        <v>#VALUE!</v>
      </c>
      <c r="AH58" s="130" t="e">
        <f t="shared" si="29"/>
        <v>#VALUE!</v>
      </c>
      <c r="AI58" s="147">
        <v>2</v>
      </c>
      <c r="AJ58" s="148">
        <v>88728</v>
      </c>
      <c r="AK58" s="126">
        <f t="shared" si="30"/>
        <v>44364</v>
      </c>
      <c r="AL58" s="147">
        <v>2</v>
      </c>
      <c r="AM58" s="148">
        <v>96724</v>
      </c>
      <c r="AN58" s="126">
        <f t="shared" si="31"/>
        <v>48362</v>
      </c>
      <c r="AO58" s="129">
        <f t="shared" si="32"/>
        <v>3998</v>
      </c>
      <c r="AP58" s="130">
        <f t="shared" si="33"/>
        <v>9.011811378595258E-2</v>
      </c>
      <c r="AQ58" s="147">
        <v>1</v>
      </c>
      <c r="AR58" s="148">
        <v>48169</v>
      </c>
      <c r="AS58" s="126">
        <f t="shared" si="4"/>
        <v>48169</v>
      </c>
      <c r="AT58" s="147">
        <v>1</v>
      </c>
      <c r="AU58" s="148">
        <v>48170</v>
      </c>
      <c r="AV58" s="126">
        <f t="shared" si="34"/>
        <v>48170</v>
      </c>
      <c r="AW58" s="129">
        <f t="shared" si="35"/>
        <v>1</v>
      </c>
      <c r="AX58" s="130">
        <f t="shared" si="36"/>
        <v>2.0760239988374267E-5</v>
      </c>
      <c r="AY58" s="132" t="s">
        <v>500</v>
      </c>
      <c r="AZ58" s="147">
        <v>6</v>
      </c>
      <c r="BA58" s="148">
        <v>129042</v>
      </c>
      <c r="BB58" s="126">
        <f t="shared" si="5"/>
        <v>21507</v>
      </c>
      <c r="BC58" s="147">
        <v>6</v>
      </c>
      <c r="BD58" s="148">
        <v>130913</v>
      </c>
      <c r="BE58" s="126">
        <f t="shared" si="37"/>
        <v>21818.833333333332</v>
      </c>
      <c r="BF58" s="129">
        <f t="shared" si="38"/>
        <v>311.83333333333212</v>
      </c>
      <c r="BG58" s="130">
        <f t="shared" si="39"/>
        <v>1.4499155313773753E-2</v>
      </c>
      <c r="BH58" s="147">
        <v>0</v>
      </c>
      <c r="BI58" s="148">
        <v>0</v>
      </c>
      <c r="BJ58" s="126" t="str">
        <f t="shared" si="6"/>
        <v>N/A</v>
      </c>
      <c r="BK58" s="147">
        <v>0</v>
      </c>
      <c r="BL58" s="148">
        <v>0</v>
      </c>
      <c r="BM58" s="126" t="str">
        <f t="shared" si="40"/>
        <v>N/A</v>
      </c>
      <c r="BN58" s="129" t="e">
        <f t="shared" si="41"/>
        <v>#VALUE!</v>
      </c>
      <c r="BO58" s="130" t="e">
        <f t="shared" si="42"/>
        <v>#VALUE!</v>
      </c>
      <c r="BP58" s="147">
        <v>0</v>
      </c>
      <c r="BQ58" s="148">
        <v>0</v>
      </c>
      <c r="BR58" s="126" t="str">
        <f t="shared" si="7"/>
        <v>N/A</v>
      </c>
      <c r="BS58" s="147">
        <v>0</v>
      </c>
      <c r="BT58" s="148">
        <v>0</v>
      </c>
      <c r="BU58" s="126" t="str">
        <f t="shared" si="43"/>
        <v>N/A</v>
      </c>
      <c r="BV58" s="129" t="e">
        <f t="shared" si="72"/>
        <v>#VALUE!</v>
      </c>
      <c r="BW58" s="130" t="e">
        <f t="shared" si="44"/>
        <v>#VALUE!</v>
      </c>
      <c r="BX58" s="132" t="s">
        <v>500</v>
      </c>
      <c r="BY58" s="147">
        <v>0</v>
      </c>
      <c r="BZ58" s="148">
        <v>0</v>
      </c>
      <c r="CA58" s="126" t="str">
        <f t="shared" si="8"/>
        <v>N/A</v>
      </c>
      <c r="CB58" s="147">
        <v>0</v>
      </c>
      <c r="CC58" s="148">
        <v>0</v>
      </c>
      <c r="CD58" s="126" t="str">
        <f t="shared" si="45"/>
        <v>N/A</v>
      </c>
      <c r="CE58" s="129" t="e">
        <f t="shared" si="73"/>
        <v>#VALUE!</v>
      </c>
      <c r="CF58" s="130" t="e">
        <f t="shared" si="46"/>
        <v>#VALUE!</v>
      </c>
      <c r="CG58" s="147">
        <v>0</v>
      </c>
      <c r="CH58" s="148">
        <v>0</v>
      </c>
      <c r="CI58" s="126" t="str">
        <f t="shared" si="9"/>
        <v>N/A</v>
      </c>
      <c r="CJ58" s="147">
        <v>0</v>
      </c>
      <c r="CK58" s="148">
        <v>0</v>
      </c>
      <c r="CL58" s="126" t="str">
        <f t="shared" si="47"/>
        <v>N/A</v>
      </c>
      <c r="CM58" s="129" t="e">
        <f t="shared" si="48"/>
        <v>#VALUE!</v>
      </c>
      <c r="CN58" s="130" t="e">
        <f t="shared" si="49"/>
        <v>#VALUE!</v>
      </c>
      <c r="CO58" s="147">
        <v>0</v>
      </c>
      <c r="CP58" s="148">
        <v>0</v>
      </c>
      <c r="CQ58" s="126" t="str">
        <f t="shared" si="10"/>
        <v>N/A</v>
      </c>
      <c r="CR58" s="147">
        <v>0</v>
      </c>
      <c r="CS58" s="148">
        <v>0</v>
      </c>
      <c r="CT58" s="126" t="str">
        <f t="shared" si="50"/>
        <v>N/A</v>
      </c>
      <c r="CU58" s="129" t="e">
        <f t="shared" si="51"/>
        <v>#VALUE!</v>
      </c>
      <c r="CV58" s="130" t="e">
        <f t="shared" si="52"/>
        <v>#VALUE!</v>
      </c>
      <c r="CW58" s="132" t="s">
        <v>500</v>
      </c>
      <c r="CX58" s="147">
        <v>1</v>
      </c>
      <c r="CY58" s="148">
        <v>32725</v>
      </c>
      <c r="CZ58" s="126">
        <f t="shared" si="11"/>
        <v>32725</v>
      </c>
      <c r="DA58" s="147">
        <v>1</v>
      </c>
      <c r="DB58" s="148">
        <v>33518</v>
      </c>
      <c r="DC58" s="126">
        <f t="shared" si="53"/>
        <v>33518</v>
      </c>
      <c r="DD58" s="129">
        <f t="shared" si="54"/>
        <v>793</v>
      </c>
      <c r="DE58" s="130">
        <f t="shared" si="55"/>
        <v>2.4232238349885409E-2</v>
      </c>
      <c r="DF58" s="147">
        <v>1</v>
      </c>
      <c r="DG58" s="148">
        <v>41660</v>
      </c>
      <c r="DH58" s="126">
        <f t="shared" si="12"/>
        <v>41660</v>
      </c>
      <c r="DI58" s="147">
        <v>1</v>
      </c>
      <c r="DJ58" s="148">
        <v>41660</v>
      </c>
      <c r="DK58" s="126">
        <f t="shared" si="56"/>
        <v>41660</v>
      </c>
      <c r="DL58" s="129">
        <f t="shared" si="57"/>
        <v>0</v>
      </c>
      <c r="DM58" s="130">
        <f t="shared" si="58"/>
        <v>0</v>
      </c>
      <c r="DN58" s="147">
        <v>1</v>
      </c>
      <c r="DO58" s="148">
        <v>33313</v>
      </c>
      <c r="DP58" s="126">
        <f t="shared" si="13"/>
        <v>33313</v>
      </c>
      <c r="DQ58" s="147">
        <v>1</v>
      </c>
      <c r="DR58" s="148">
        <v>39021</v>
      </c>
      <c r="DS58" s="126">
        <f t="shared" si="59"/>
        <v>39021</v>
      </c>
      <c r="DT58" s="306">
        <f t="shared" si="60"/>
        <v>5708</v>
      </c>
      <c r="DU58" s="130">
        <f t="shared" si="61"/>
        <v>0.17134452015729595</v>
      </c>
      <c r="DV58" s="132" t="s">
        <v>500</v>
      </c>
      <c r="DW58" s="147">
        <v>3</v>
      </c>
      <c r="DX58" s="148">
        <v>94135</v>
      </c>
      <c r="DY58" s="126">
        <f t="shared" si="14"/>
        <v>31378.333333333332</v>
      </c>
      <c r="DZ58" s="147">
        <v>3</v>
      </c>
      <c r="EA58" s="148">
        <v>94135</v>
      </c>
      <c r="EB58" s="126">
        <f t="shared" si="62"/>
        <v>31378.333333333332</v>
      </c>
      <c r="EC58" s="129">
        <f t="shared" si="63"/>
        <v>0</v>
      </c>
      <c r="ED58" s="130">
        <f t="shared" si="64"/>
        <v>0</v>
      </c>
      <c r="EE58" s="147">
        <v>0</v>
      </c>
      <c r="EF58" s="148">
        <v>0</v>
      </c>
      <c r="EG58" s="126" t="str">
        <f t="shared" si="15"/>
        <v>N/A</v>
      </c>
      <c r="EH58" s="147">
        <v>0</v>
      </c>
      <c r="EI58" s="148">
        <v>0</v>
      </c>
      <c r="EJ58" s="126" t="str">
        <f t="shared" si="65"/>
        <v>N/A</v>
      </c>
      <c r="EK58" s="129" t="e">
        <f t="shared" si="66"/>
        <v>#VALUE!</v>
      </c>
      <c r="EL58" s="130" t="e">
        <f t="shared" si="67"/>
        <v>#VALUE!</v>
      </c>
      <c r="EM58" s="147">
        <v>0</v>
      </c>
      <c r="EN58" s="148">
        <v>0</v>
      </c>
      <c r="EO58" s="126" t="str">
        <f t="shared" si="16"/>
        <v>N/A</v>
      </c>
      <c r="EP58" s="147">
        <v>0</v>
      </c>
      <c r="EQ58" s="148">
        <v>0</v>
      </c>
      <c r="ER58" s="126" t="str">
        <f t="shared" si="68"/>
        <v>N/A</v>
      </c>
      <c r="ES58" s="129" t="e">
        <f t="shared" si="69"/>
        <v>#VALUE!</v>
      </c>
      <c r="ET58" s="130" t="e">
        <f t="shared" si="70"/>
        <v>#VALUE!</v>
      </c>
      <c r="EU58" s="308"/>
      <c r="EV58" s="132" t="s">
        <v>500</v>
      </c>
      <c r="EW58" s="126">
        <v>39746.031986531983</v>
      </c>
      <c r="EX58" s="126">
        <v>40947.346801346794</v>
      </c>
      <c r="EY58" s="129" t="e">
        <f t="shared" si="71"/>
        <v>#VALUE!</v>
      </c>
      <c r="EZ58" s="130" t="e">
        <f t="shared" si="17"/>
        <v>#VALUE!</v>
      </c>
    </row>
    <row r="59" spans="1:157">
      <c r="A59" s="132" t="s">
        <v>501</v>
      </c>
      <c r="B59" s="124">
        <v>0</v>
      </c>
      <c r="C59" s="125">
        <v>0</v>
      </c>
      <c r="D59" s="126" t="str">
        <f t="shared" si="0"/>
        <v>N/A</v>
      </c>
      <c r="E59" s="147">
        <v>0</v>
      </c>
      <c r="F59" s="148">
        <v>0</v>
      </c>
      <c r="G59" s="126" t="str">
        <f t="shared" si="18"/>
        <v>N/A</v>
      </c>
      <c r="H59" s="129" t="e">
        <f t="shared" si="19"/>
        <v>#VALUE!</v>
      </c>
      <c r="I59" s="130" t="e">
        <f t="shared" si="20"/>
        <v>#VALUE!</v>
      </c>
      <c r="J59" s="147">
        <v>1</v>
      </c>
      <c r="K59" s="148">
        <v>80000</v>
      </c>
      <c r="L59" s="131">
        <f t="shared" si="1"/>
        <v>80000</v>
      </c>
      <c r="M59" s="147">
        <v>1</v>
      </c>
      <c r="N59" s="148">
        <v>80000</v>
      </c>
      <c r="O59" s="126">
        <f t="shared" si="21"/>
        <v>80000</v>
      </c>
      <c r="P59" s="129">
        <f t="shared" si="22"/>
        <v>0</v>
      </c>
      <c r="Q59" s="130">
        <f t="shared" si="23"/>
        <v>0</v>
      </c>
      <c r="R59" s="147">
        <v>0</v>
      </c>
      <c r="S59" s="148">
        <v>0</v>
      </c>
      <c r="T59" s="126" t="str">
        <f t="shared" si="2"/>
        <v>N/A</v>
      </c>
      <c r="U59" s="147">
        <v>0</v>
      </c>
      <c r="V59" s="148">
        <v>0</v>
      </c>
      <c r="W59" s="126" t="str">
        <f t="shared" si="24"/>
        <v>N/A</v>
      </c>
      <c r="X59" s="129" t="e">
        <f t="shared" si="25"/>
        <v>#VALUE!</v>
      </c>
      <c r="Y59" s="130" t="e">
        <f t="shared" si="26"/>
        <v>#VALUE!</v>
      </c>
      <c r="Z59" s="132" t="s">
        <v>501</v>
      </c>
      <c r="AA59" s="147">
        <v>0</v>
      </c>
      <c r="AB59" s="148">
        <v>0</v>
      </c>
      <c r="AC59" s="126" t="str">
        <f t="shared" si="3"/>
        <v>N/A</v>
      </c>
      <c r="AD59" s="147">
        <v>0</v>
      </c>
      <c r="AE59" s="148">
        <v>0</v>
      </c>
      <c r="AF59" s="126" t="str">
        <f t="shared" si="27"/>
        <v>N/A</v>
      </c>
      <c r="AG59" s="129" t="e">
        <f t="shared" si="28"/>
        <v>#VALUE!</v>
      </c>
      <c r="AH59" s="130" t="e">
        <f t="shared" si="29"/>
        <v>#VALUE!</v>
      </c>
      <c r="AI59" s="147">
        <v>0</v>
      </c>
      <c r="AJ59" s="148">
        <v>0</v>
      </c>
      <c r="AK59" s="126" t="str">
        <f t="shared" si="30"/>
        <v>N/A</v>
      </c>
      <c r="AL59" s="147">
        <v>0</v>
      </c>
      <c r="AM59" s="148">
        <v>0</v>
      </c>
      <c r="AN59" s="126" t="str">
        <f t="shared" si="31"/>
        <v>N/A</v>
      </c>
      <c r="AO59" s="129" t="e">
        <f t="shared" si="32"/>
        <v>#VALUE!</v>
      </c>
      <c r="AP59" s="130" t="e">
        <f t="shared" si="33"/>
        <v>#VALUE!</v>
      </c>
      <c r="AQ59" s="147">
        <v>0</v>
      </c>
      <c r="AR59" s="148">
        <v>0</v>
      </c>
      <c r="AS59" s="126" t="str">
        <f t="shared" si="4"/>
        <v>N/A</v>
      </c>
      <c r="AT59" s="147">
        <v>0</v>
      </c>
      <c r="AU59" s="148">
        <v>0</v>
      </c>
      <c r="AV59" s="126" t="str">
        <f t="shared" si="34"/>
        <v>N/A</v>
      </c>
      <c r="AW59" s="129" t="e">
        <f t="shared" si="35"/>
        <v>#VALUE!</v>
      </c>
      <c r="AX59" s="130" t="e">
        <f t="shared" si="36"/>
        <v>#VALUE!</v>
      </c>
      <c r="AY59" s="132" t="s">
        <v>501</v>
      </c>
      <c r="AZ59" s="147">
        <v>0</v>
      </c>
      <c r="BA59" s="148">
        <v>0</v>
      </c>
      <c r="BB59" s="126" t="str">
        <f t="shared" si="5"/>
        <v>N/A</v>
      </c>
      <c r="BC59" s="147">
        <v>0</v>
      </c>
      <c r="BD59" s="148">
        <v>0</v>
      </c>
      <c r="BE59" s="126" t="str">
        <f t="shared" si="37"/>
        <v>N/A</v>
      </c>
      <c r="BF59" s="129" t="e">
        <f t="shared" si="38"/>
        <v>#VALUE!</v>
      </c>
      <c r="BG59" s="130" t="e">
        <f t="shared" si="39"/>
        <v>#VALUE!</v>
      </c>
      <c r="BH59" s="147">
        <v>0</v>
      </c>
      <c r="BI59" s="148">
        <v>0</v>
      </c>
      <c r="BJ59" s="126" t="str">
        <f t="shared" si="6"/>
        <v>N/A</v>
      </c>
      <c r="BK59" s="147">
        <v>0</v>
      </c>
      <c r="BL59" s="148">
        <v>0</v>
      </c>
      <c r="BM59" s="126" t="str">
        <f t="shared" si="40"/>
        <v>N/A</v>
      </c>
      <c r="BN59" s="129" t="e">
        <f t="shared" si="41"/>
        <v>#VALUE!</v>
      </c>
      <c r="BO59" s="130" t="e">
        <f t="shared" si="42"/>
        <v>#VALUE!</v>
      </c>
      <c r="BP59" s="147">
        <v>0</v>
      </c>
      <c r="BQ59" s="148">
        <v>0</v>
      </c>
      <c r="BR59" s="126" t="str">
        <f t="shared" si="7"/>
        <v>N/A</v>
      </c>
      <c r="BS59" s="147">
        <v>0</v>
      </c>
      <c r="BT59" s="148">
        <v>0</v>
      </c>
      <c r="BU59" s="126" t="str">
        <f t="shared" si="43"/>
        <v>N/A</v>
      </c>
      <c r="BV59" s="129" t="e">
        <f t="shared" si="72"/>
        <v>#VALUE!</v>
      </c>
      <c r="BW59" s="130" t="e">
        <f t="shared" si="44"/>
        <v>#VALUE!</v>
      </c>
      <c r="BX59" s="132" t="s">
        <v>501</v>
      </c>
      <c r="BY59" s="147">
        <v>0</v>
      </c>
      <c r="BZ59" s="148">
        <v>0</v>
      </c>
      <c r="CA59" s="126" t="str">
        <f t="shared" si="8"/>
        <v>N/A</v>
      </c>
      <c r="CB59" s="147">
        <v>0</v>
      </c>
      <c r="CC59" s="148">
        <v>0</v>
      </c>
      <c r="CD59" s="126" t="str">
        <f t="shared" si="45"/>
        <v>N/A</v>
      </c>
      <c r="CE59" s="129" t="e">
        <f t="shared" si="73"/>
        <v>#VALUE!</v>
      </c>
      <c r="CF59" s="130" t="e">
        <f t="shared" si="46"/>
        <v>#VALUE!</v>
      </c>
      <c r="CG59" s="147">
        <v>0</v>
      </c>
      <c r="CH59" s="148">
        <v>0</v>
      </c>
      <c r="CI59" s="126" t="str">
        <f t="shared" si="9"/>
        <v>N/A</v>
      </c>
      <c r="CJ59" s="147">
        <v>0</v>
      </c>
      <c r="CK59" s="148">
        <v>0</v>
      </c>
      <c r="CL59" s="126" t="str">
        <f t="shared" si="47"/>
        <v>N/A</v>
      </c>
      <c r="CM59" s="129" t="e">
        <f t="shared" si="48"/>
        <v>#VALUE!</v>
      </c>
      <c r="CN59" s="130" t="e">
        <f t="shared" si="49"/>
        <v>#VALUE!</v>
      </c>
      <c r="CO59" s="147">
        <v>0</v>
      </c>
      <c r="CP59" s="148">
        <v>0</v>
      </c>
      <c r="CQ59" s="126" t="str">
        <f t="shared" si="10"/>
        <v>N/A</v>
      </c>
      <c r="CR59" s="147">
        <v>0</v>
      </c>
      <c r="CS59" s="148">
        <v>0</v>
      </c>
      <c r="CT59" s="126" t="str">
        <f t="shared" si="50"/>
        <v>N/A</v>
      </c>
      <c r="CU59" s="129" t="e">
        <f t="shared" si="51"/>
        <v>#VALUE!</v>
      </c>
      <c r="CV59" s="130" t="e">
        <f t="shared" si="52"/>
        <v>#VALUE!</v>
      </c>
      <c r="CW59" s="132" t="s">
        <v>501</v>
      </c>
      <c r="CX59" s="147">
        <v>0</v>
      </c>
      <c r="CY59" s="148">
        <v>0</v>
      </c>
      <c r="CZ59" s="126" t="str">
        <f t="shared" si="11"/>
        <v>N/A</v>
      </c>
      <c r="DA59" s="147">
        <v>0</v>
      </c>
      <c r="DB59" s="148">
        <v>0</v>
      </c>
      <c r="DC59" s="126" t="str">
        <f t="shared" si="53"/>
        <v>N/A</v>
      </c>
      <c r="DD59" s="129" t="e">
        <f t="shared" si="54"/>
        <v>#VALUE!</v>
      </c>
      <c r="DE59" s="130" t="e">
        <f t="shared" si="55"/>
        <v>#VALUE!</v>
      </c>
      <c r="DF59" s="147">
        <v>0</v>
      </c>
      <c r="DG59" s="148">
        <v>0</v>
      </c>
      <c r="DH59" s="126" t="str">
        <f t="shared" si="12"/>
        <v>N/A</v>
      </c>
      <c r="DI59" s="147">
        <v>0</v>
      </c>
      <c r="DJ59" s="148">
        <v>0</v>
      </c>
      <c r="DK59" s="126" t="str">
        <f t="shared" si="56"/>
        <v>N/A</v>
      </c>
      <c r="DL59" s="129" t="e">
        <f t="shared" si="57"/>
        <v>#VALUE!</v>
      </c>
      <c r="DM59" s="130" t="e">
        <f t="shared" si="58"/>
        <v>#VALUE!</v>
      </c>
      <c r="DN59" s="147">
        <v>1</v>
      </c>
      <c r="DO59" s="148">
        <v>30000</v>
      </c>
      <c r="DP59" s="126">
        <f t="shared" si="13"/>
        <v>30000</v>
      </c>
      <c r="DQ59" s="147">
        <v>1</v>
      </c>
      <c r="DR59" s="148">
        <v>35000</v>
      </c>
      <c r="DS59" s="126">
        <f t="shared" si="59"/>
        <v>35000</v>
      </c>
      <c r="DT59" s="306">
        <f t="shared" si="60"/>
        <v>5000</v>
      </c>
      <c r="DU59" s="130">
        <f t="shared" si="61"/>
        <v>0.16666666666666666</v>
      </c>
      <c r="DV59" s="132" t="s">
        <v>501</v>
      </c>
      <c r="DW59" s="147">
        <v>0</v>
      </c>
      <c r="DX59" s="148">
        <v>0</v>
      </c>
      <c r="DY59" s="126" t="str">
        <f t="shared" si="14"/>
        <v>N/A</v>
      </c>
      <c r="DZ59" s="147">
        <v>0</v>
      </c>
      <c r="EA59" s="148">
        <v>0</v>
      </c>
      <c r="EB59" s="126" t="str">
        <f t="shared" si="62"/>
        <v>N/A</v>
      </c>
      <c r="EC59" s="129" t="e">
        <f t="shared" si="63"/>
        <v>#VALUE!</v>
      </c>
      <c r="ED59" s="130" t="e">
        <f t="shared" si="64"/>
        <v>#VALUE!</v>
      </c>
      <c r="EE59" s="147">
        <v>0</v>
      </c>
      <c r="EF59" s="148">
        <v>0</v>
      </c>
      <c r="EG59" s="126" t="str">
        <f t="shared" si="15"/>
        <v>N/A</v>
      </c>
      <c r="EH59" s="147">
        <v>0</v>
      </c>
      <c r="EI59" s="148">
        <v>0</v>
      </c>
      <c r="EJ59" s="126" t="str">
        <f t="shared" si="65"/>
        <v>N/A</v>
      </c>
      <c r="EK59" s="129" t="e">
        <f t="shared" si="66"/>
        <v>#VALUE!</v>
      </c>
      <c r="EL59" s="130" t="e">
        <f t="shared" si="67"/>
        <v>#VALUE!</v>
      </c>
      <c r="EM59" s="147">
        <v>0</v>
      </c>
      <c r="EN59" s="148">
        <v>0</v>
      </c>
      <c r="EO59" s="126" t="str">
        <f t="shared" si="16"/>
        <v>N/A</v>
      </c>
      <c r="EP59" s="147">
        <v>0</v>
      </c>
      <c r="EQ59" s="148">
        <v>0</v>
      </c>
      <c r="ER59" s="126" t="str">
        <f t="shared" si="68"/>
        <v>N/A</v>
      </c>
      <c r="ES59" s="129" t="e">
        <f t="shared" si="69"/>
        <v>#VALUE!</v>
      </c>
      <c r="ET59" s="130" t="e">
        <f t="shared" si="70"/>
        <v>#VALUE!</v>
      </c>
      <c r="EU59" s="308"/>
      <c r="EV59" s="132" t="s">
        <v>501</v>
      </c>
      <c r="EW59" s="126">
        <v>55000</v>
      </c>
      <c r="EX59" s="126">
        <v>57500</v>
      </c>
      <c r="EY59" s="129">
        <v>0</v>
      </c>
      <c r="EZ59" s="130">
        <v>0</v>
      </c>
      <c r="FA59" s="253"/>
    </row>
    <row r="60" spans="1:157">
      <c r="A60" s="137" t="s">
        <v>502</v>
      </c>
      <c r="B60" s="151">
        <f>SUBTOTAL(9,B58:B59)</f>
        <v>5.5</v>
      </c>
      <c r="C60" s="139">
        <f>SUBTOTAL(9,C58:C59)</f>
        <v>133152</v>
      </c>
      <c r="D60" s="140">
        <f t="shared" si="0"/>
        <v>24209.454545454544</v>
      </c>
      <c r="E60" s="151">
        <f>SUBTOTAL(9,E58:E59)</f>
        <v>5.5</v>
      </c>
      <c r="F60" s="139">
        <f>SUBTOTAL(9,F58:F59)</f>
        <v>133152</v>
      </c>
      <c r="G60" s="140">
        <f t="shared" si="18"/>
        <v>24209.454545454544</v>
      </c>
      <c r="H60" s="142">
        <f t="shared" si="19"/>
        <v>0</v>
      </c>
      <c r="I60" s="143">
        <f t="shared" si="20"/>
        <v>0</v>
      </c>
      <c r="J60" s="151">
        <f>SUBTOTAL(9,J58:J59)</f>
        <v>3</v>
      </c>
      <c r="K60" s="139">
        <f>SUBTOTAL(9,K58:K59)</f>
        <v>240777</v>
      </c>
      <c r="L60" s="140">
        <f t="shared" si="1"/>
        <v>80259</v>
      </c>
      <c r="M60" s="151">
        <f>SUBTOTAL(9,M58:M59)</f>
        <v>3</v>
      </c>
      <c r="N60" s="139">
        <f>SUBTOTAL(9,N58:N59)</f>
        <v>240777</v>
      </c>
      <c r="O60" s="140">
        <f t="shared" si="21"/>
        <v>80259</v>
      </c>
      <c r="P60" s="142">
        <f t="shared" si="22"/>
        <v>0</v>
      </c>
      <c r="Q60" s="143">
        <f t="shared" si="23"/>
        <v>0</v>
      </c>
      <c r="R60" s="151">
        <f>SUBTOTAL(9,R58:R59)</f>
        <v>0</v>
      </c>
      <c r="S60" s="139">
        <f>SUBTOTAL(9,S58:S59)</f>
        <v>0</v>
      </c>
      <c r="T60" s="140" t="str">
        <f t="shared" si="2"/>
        <v>N/A</v>
      </c>
      <c r="U60" s="151">
        <f>SUBTOTAL(9,U58:U59)</f>
        <v>0</v>
      </c>
      <c r="V60" s="139">
        <f>SUBTOTAL(9,V58:V59)</f>
        <v>0</v>
      </c>
      <c r="W60" s="140" t="str">
        <f t="shared" si="24"/>
        <v>N/A</v>
      </c>
      <c r="X60" s="142" t="e">
        <f t="shared" si="25"/>
        <v>#VALUE!</v>
      </c>
      <c r="Y60" s="143" t="e">
        <f t="shared" si="26"/>
        <v>#VALUE!</v>
      </c>
      <c r="Z60" s="137" t="s">
        <v>502</v>
      </c>
      <c r="AA60" s="151">
        <f>SUBTOTAL(9,AA58:AA59)</f>
        <v>0</v>
      </c>
      <c r="AB60" s="139">
        <f>SUBTOTAL(9,AB58:AB59)</f>
        <v>0</v>
      </c>
      <c r="AC60" s="140" t="str">
        <f t="shared" si="3"/>
        <v>N/A</v>
      </c>
      <c r="AD60" s="151">
        <f>SUBTOTAL(9,AD58:AD59)</f>
        <v>0</v>
      </c>
      <c r="AE60" s="139">
        <f>SUBTOTAL(9,AE58:AE59)</f>
        <v>0</v>
      </c>
      <c r="AF60" s="140" t="str">
        <f t="shared" si="27"/>
        <v>N/A</v>
      </c>
      <c r="AG60" s="142" t="e">
        <f t="shared" si="28"/>
        <v>#VALUE!</v>
      </c>
      <c r="AH60" s="143" t="e">
        <f t="shared" si="29"/>
        <v>#VALUE!</v>
      </c>
      <c r="AI60" s="151">
        <f>SUBTOTAL(9,AI58:AI59)</f>
        <v>2</v>
      </c>
      <c r="AJ60" s="139">
        <f>SUBTOTAL(9,AJ58:AJ59)</f>
        <v>88728</v>
      </c>
      <c r="AK60" s="140">
        <f t="shared" si="30"/>
        <v>44364</v>
      </c>
      <c r="AL60" s="151">
        <f>SUBTOTAL(9,AL58:AL59)</f>
        <v>2</v>
      </c>
      <c r="AM60" s="139">
        <f>SUBTOTAL(9,AM58:AM59)</f>
        <v>96724</v>
      </c>
      <c r="AN60" s="140">
        <f t="shared" si="31"/>
        <v>48362</v>
      </c>
      <c r="AO60" s="142">
        <f t="shared" si="32"/>
        <v>3998</v>
      </c>
      <c r="AP60" s="143">
        <f t="shared" si="33"/>
        <v>9.011811378595258E-2</v>
      </c>
      <c r="AQ60" s="151">
        <f>SUBTOTAL(9,AQ58:AQ59)</f>
        <v>1</v>
      </c>
      <c r="AR60" s="139">
        <f>SUBTOTAL(9,AR58:AR59)</f>
        <v>48169</v>
      </c>
      <c r="AS60" s="140">
        <f t="shared" si="4"/>
        <v>48169</v>
      </c>
      <c r="AT60" s="151">
        <f>SUBTOTAL(9,AT58:AT59)</f>
        <v>1</v>
      </c>
      <c r="AU60" s="139">
        <f>SUBTOTAL(9,AU58:AU59)</f>
        <v>48170</v>
      </c>
      <c r="AV60" s="140">
        <f t="shared" si="34"/>
        <v>48170</v>
      </c>
      <c r="AW60" s="142">
        <f t="shared" si="35"/>
        <v>1</v>
      </c>
      <c r="AX60" s="143">
        <f t="shared" si="36"/>
        <v>2.0760239988374267E-5</v>
      </c>
      <c r="AY60" s="137" t="s">
        <v>502</v>
      </c>
      <c r="AZ60" s="151">
        <f>SUBTOTAL(9,AZ58:AZ59)</f>
        <v>6</v>
      </c>
      <c r="BA60" s="139">
        <f>SUBTOTAL(9,BA58:BA59)</f>
        <v>129042</v>
      </c>
      <c r="BB60" s="140">
        <f t="shared" si="5"/>
        <v>21507</v>
      </c>
      <c r="BC60" s="151">
        <f>SUBTOTAL(9,BC58:BC59)</f>
        <v>6</v>
      </c>
      <c r="BD60" s="139">
        <f>SUBTOTAL(9,BD58:BD59)</f>
        <v>130913</v>
      </c>
      <c r="BE60" s="140">
        <f t="shared" si="37"/>
        <v>21818.833333333332</v>
      </c>
      <c r="BF60" s="142">
        <f t="shared" si="38"/>
        <v>311.83333333333212</v>
      </c>
      <c r="BG60" s="143">
        <f t="shared" si="39"/>
        <v>1.4499155313773753E-2</v>
      </c>
      <c r="BH60" s="151">
        <f>SUBTOTAL(9,BH58:BH59)</f>
        <v>0</v>
      </c>
      <c r="BI60" s="139">
        <f>SUBTOTAL(9,BI58:BI59)</f>
        <v>0</v>
      </c>
      <c r="BJ60" s="140" t="str">
        <f t="shared" si="6"/>
        <v>N/A</v>
      </c>
      <c r="BK60" s="151">
        <f>SUBTOTAL(9,BK58:BK59)</f>
        <v>0</v>
      </c>
      <c r="BL60" s="139">
        <f>SUBTOTAL(9,BL58:BL59)</f>
        <v>0</v>
      </c>
      <c r="BM60" s="140" t="str">
        <f t="shared" si="40"/>
        <v>N/A</v>
      </c>
      <c r="BN60" s="142" t="e">
        <f t="shared" si="41"/>
        <v>#VALUE!</v>
      </c>
      <c r="BO60" s="143" t="e">
        <f t="shared" si="42"/>
        <v>#VALUE!</v>
      </c>
      <c r="BP60" s="151">
        <f>SUBTOTAL(9,BP58:BP59)</f>
        <v>0</v>
      </c>
      <c r="BQ60" s="139">
        <f>SUBTOTAL(9,BQ58:BQ59)</f>
        <v>0</v>
      </c>
      <c r="BR60" s="140" t="str">
        <f t="shared" si="7"/>
        <v>N/A</v>
      </c>
      <c r="BS60" s="151">
        <f>SUBTOTAL(9,BS58:BS59)</f>
        <v>0</v>
      </c>
      <c r="BT60" s="139">
        <f>SUBTOTAL(9,BT58:BT59)</f>
        <v>0</v>
      </c>
      <c r="BU60" s="140" t="str">
        <f t="shared" si="43"/>
        <v>N/A</v>
      </c>
      <c r="BV60" s="142" t="e">
        <f t="shared" si="72"/>
        <v>#VALUE!</v>
      </c>
      <c r="BW60" s="143" t="e">
        <f t="shared" si="44"/>
        <v>#VALUE!</v>
      </c>
      <c r="BX60" s="137" t="s">
        <v>502</v>
      </c>
      <c r="BY60" s="151">
        <f>SUBTOTAL(9,BY58:BY59)</f>
        <v>0</v>
      </c>
      <c r="BZ60" s="139">
        <f>SUBTOTAL(9,BZ58:BZ59)</f>
        <v>0</v>
      </c>
      <c r="CA60" s="140" t="str">
        <f t="shared" si="8"/>
        <v>N/A</v>
      </c>
      <c r="CB60" s="151">
        <f>SUBTOTAL(9,CB58:CB59)</f>
        <v>0</v>
      </c>
      <c r="CC60" s="139">
        <f>SUBTOTAL(9,CC58:CC59)</f>
        <v>0</v>
      </c>
      <c r="CD60" s="140" t="str">
        <f t="shared" si="45"/>
        <v>N/A</v>
      </c>
      <c r="CE60" s="142" t="e">
        <f t="shared" si="73"/>
        <v>#VALUE!</v>
      </c>
      <c r="CF60" s="143" t="e">
        <f t="shared" si="46"/>
        <v>#VALUE!</v>
      </c>
      <c r="CG60" s="151">
        <f>SUBTOTAL(9,CG58:CG59)</f>
        <v>0</v>
      </c>
      <c r="CH60" s="139">
        <f>SUBTOTAL(9,CH58:CH59)</f>
        <v>0</v>
      </c>
      <c r="CI60" s="140" t="str">
        <f t="shared" si="9"/>
        <v>N/A</v>
      </c>
      <c r="CJ60" s="151">
        <f>SUBTOTAL(9,CJ58:CJ59)</f>
        <v>0</v>
      </c>
      <c r="CK60" s="139">
        <f>SUBTOTAL(9,CK58:CK59)</f>
        <v>0</v>
      </c>
      <c r="CL60" s="140" t="str">
        <f t="shared" si="47"/>
        <v>N/A</v>
      </c>
      <c r="CM60" s="142" t="e">
        <f t="shared" si="48"/>
        <v>#VALUE!</v>
      </c>
      <c r="CN60" s="143" t="e">
        <f t="shared" si="49"/>
        <v>#VALUE!</v>
      </c>
      <c r="CO60" s="151">
        <f>SUBTOTAL(9,CO58:CO59)</f>
        <v>0</v>
      </c>
      <c r="CP60" s="139">
        <f>SUBTOTAL(9,CP58:CP59)</f>
        <v>0</v>
      </c>
      <c r="CQ60" s="140" t="str">
        <f t="shared" si="10"/>
        <v>N/A</v>
      </c>
      <c r="CR60" s="151">
        <f>SUBTOTAL(9,CR58:CR59)</f>
        <v>0</v>
      </c>
      <c r="CS60" s="139">
        <f>SUBTOTAL(9,CS58:CS59)</f>
        <v>0</v>
      </c>
      <c r="CT60" s="140" t="str">
        <f t="shared" si="50"/>
        <v>N/A</v>
      </c>
      <c r="CU60" s="142" t="e">
        <f t="shared" si="51"/>
        <v>#VALUE!</v>
      </c>
      <c r="CV60" s="143" t="e">
        <f t="shared" si="52"/>
        <v>#VALUE!</v>
      </c>
      <c r="CW60" s="137" t="s">
        <v>502</v>
      </c>
      <c r="CX60" s="151">
        <f>SUBTOTAL(9,CX58:CX59)</f>
        <v>1</v>
      </c>
      <c r="CY60" s="139">
        <f>SUBTOTAL(9,CY58:CY59)</f>
        <v>32725</v>
      </c>
      <c r="CZ60" s="140">
        <f t="shared" si="11"/>
        <v>32725</v>
      </c>
      <c r="DA60" s="151">
        <f>SUBTOTAL(9,DA58:DA59)</f>
        <v>1</v>
      </c>
      <c r="DB60" s="139">
        <f>SUBTOTAL(9,DB58:DB59)</f>
        <v>33518</v>
      </c>
      <c r="DC60" s="140">
        <f t="shared" si="53"/>
        <v>33518</v>
      </c>
      <c r="DD60" s="142">
        <f t="shared" si="54"/>
        <v>793</v>
      </c>
      <c r="DE60" s="143">
        <f t="shared" si="55"/>
        <v>2.4232238349885409E-2</v>
      </c>
      <c r="DF60" s="151">
        <f>SUBTOTAL(9,DF58:DF59)</f>
        <v>1</v>
      </c>
      <c r="DG60" s="139">
        <f>SUBTOTAL(9,DG58:DG59)</f>
        <v>41660</v>
      </c>
      <c r="DH60" s="140">
        <f t="shared" si="12"/>
        <v>41660</v>
      </c>
      <c r="DI60" s="151">
        <f>SUBTOTAL(9,DI58:DI59)</f>
        <v>1</v>
      </c>
      <c r="DJ60" s="139">
        <f>SUBTOTAL(9,DJ58:DJ59)</f>
        <v>41660</v>
      </c>
      <c r="DK60" s="140">
        <f t="shared" si="56"/>
        <v>41660</v>
      </c>
      <c r="DL60" s="142">
        <f t="shared" si="57"/>
        <v>0</v>
      </c>
      <c r="DM60" s="143">
        <f t="shared" si="58"/>
        <v>0</v>
      </c>
      <c r="DN60" s="151">
        <f>SUBTOTAL(9,DN58:DN59)</f>
        <v>2</v>
      </c>
      <c r="DO60" s="139">
        <f>SUBTOTAL(9,DO58:DO59)</f>
        <v>63313</v>
      </c>
      <c r="DP60" s="140">
        <f t="shared" si="13"/>
        <v>31656.5</v>
      </c>
      <c r="DQ60" s="151">
        <f>SUBTOTAL(9,DQ58:DQ59)</f>
        <v>2</v>
      </c>
      <c r="DR60" s="139">
        <f>SUBTOTAL(9,DR58:DR59)</f>
        <v>74021</v>
      </c>
      <c r="DS60" s="140">
        <f t="shared" si="59"/>
        <v>37010.5</v>
      </c>
      <c r="DT60" s="142">
        <f t="shared" si="60"/>
        <v>5354</v>
      </c>
      <c r="DU60" s="143">
        <f t="shared" si="61"/>
        <v>0.16912798319460459</v>
      </c>
      <c r="DV60" s="137" t="s">
        <v>502</v>
      </c>
      <c r="DW60" s="151">
        <f>SUBTOTAL(9,DW58:DW59)</f>
        <v>3</v>
      </c>
      <c r="DX60" s="139">
        <f>SUBTOTAL(9,DX58:DX59)</f>
        <v>94135</v>
      </c>
      <c r="DY60" s="140">
        <f t="shared" si="14"/>
        <v>31378.333333333332</v>
      </c>
      <c r="DZ60" s="151">
        <f>SUBTOTAL(9,DZ58:DZ59)</f>
        <v>3</v>
      </c>
      <c r="EA60" s="139">
        <f>SUBTOTAL(9,EA58:EA59)</f>
        <v>94135</v>
      </c>
      <c r="EB60" s="140">
        <f t="shared" si="62"/>
        <v>31378.333333333332</v>
      </c>
      <c r="EC60" s="142">
        <f t="shared" si="63"/>
        <v>0</v>
      </c>
      <c r="ED60" s="143">
        <f t="shared" si="64"/>
        <v>0</v>
      </c>
      <c r="EE60" s="151">
        <f>SUBTOTAL(9,EE58:EE59)</f>
        <v>0</v>
      </c>
      <c r="EF60" s="139">
        <f>SUBTOTAL(9,EF58:EF59)</f>
        <v>0</v>
      </c>
      <c r="EG60" s="140" t="str">
        <f t="shared" si="15"/>
        <v>N/A</v>
      </c>
      <c r="EH60" s="151">
        <f>SUBTOTAL(9,EH58:EH59)</f>
        <v>0</v>
      </c>
      <c r="EI60" s="139">
        <f>SUBTOTAL(9,EI58:EI59)</f>
        <v>0</v>
      </c>
      <c r="EJ60" s="140" t="str">
        <f t="shared" si="65"/>
        <v>N/A</v>
      </c>
      <c r="EK60" s="142" t="e">
        <f t="shared" si="66"/>
        <v>#VALUE!</v>
      </c>
      <c r="EL60" s="143" t="e">
        <f t="shared" si="67"/>
        <v>#VALUE!</v>
      </c>
      <c r="EM60" s="151">
        <f>SUBTOTAL(9,EM58:EM59)</f>
        <v>0</v>
      </c>
      <c r="EN60" s="139">
        <f>SUBTOTAL(9,EN58:EN59)</f>
        <v>0</v>
      </c>
      <c r="EO60" s="140" t="str">
        <f t="shared" si="16"/>
        <v>N/A</v>
      </c>
      <c r="EP60" s="151">
        <f>SUBTOTAL(9,EP58:EP59)</f>
        <v>0</v>
      </c>
      <c r="EQ60" s="139">
        <f>SUBTOTAL(9,EQ58:EQ59)</f>
        <v>0</v>
      </c>
      <c r="ER60" s="140" t="str">
        <f t="shared" si="68"/>
        <v>N/A</v>
      </c>
      <c r="ES60" s="142" t="e">
        <f t="shared" si="69"/>
        <v>#VALUE!</v>
      </c>
      <c r="ET60" s="143" t="e">
        <f t="shared" si="70"/>
        <v>#VALUE!</v>
      </c>
      <c r="EU60" s="308"/>
      <c r="EV60" s="137" t="s">
        <v>502</v>
      </c>
      <c r="EW60" s="140">
        <f>AVERAGE(EW58:EW59)</f>
        <v>47373.015993265988</v>
      </c>
      <c r="EX60" s="140">
        <f>AVERAGE(EX58:EX59)</f>
        <v>49223.673400673397</v>
      </c>
      <c r="EY60" s="142" t="e">
        <f t="shared" si="71"/>
        <v>#VALUE!</v>
      </c>
      <c r="EZ60" s="143" t="e">
        <f t="shared" si="17"/>
        <v>#VALUE!</v>
      </c>
    </row>
    <row r="61" spans="1:157">
      <c r="A61" s="132" t="s">
        <v>503</v>
      </c>
      <c r="B61" s="152">
        <v>4</v>
      </c>
      <c r="C61" s="125">
        <v>85766</v>
      </c>
      <c r="D61" s="126">
        <f t="shared" si="0"/>
        <v>21441.5</v>
      </c>
      <c r="E61" s="147">
        <v>4</v>
      </c>
      <c r="F61" s="148">
        <v>86624</v>
      </c>
      <c r="G61" s="126">
        <f t="shared" si="18"/>
        <v>21656</v>
      </c>
      <c r="H61" s="129">
        <f t="shared" si="19"/>
        <v>214.5</v>
      </c>
      <c r="I61" s="130">
        <f t="shared" si="20"/>
        <v>1.0003964274887485E-2</v>
      </c>
      <c r="J61" s="147">
        <v>3</v>
      </c>
      <c r="K61" s="148">
        <v>210000</v>
      </c>
      <c r="L61" s="131">
        <f t="shared" si="1"/>
        <v>70000</v>
      </c>
      <c r="M61" s="147">
        <v>3</v>
      </c>
      <c r="N61" s="148">
        <v>212100</v>
      </c>
      <c r="O61" s="126">
        <f t="shared" si="21"/>
        <v>70700</v>
      </c>
      <c r="P61" s="129">
        <f t="shared" si="22"/>
        <v>700</v>
      </c>
      <c r="Q61" s="130">
        <f t="shared" si="23"/>
        <v>0.01</v>
      </c>
      <c r="R61" s="147">
        <v>0</v>
      </c>
      <c r="S61" s="148">
        <v>0</v>
      </c>
      <c r="T61" s="126" t="str">
        <f t="shared" si="2"/>
        <v>N/A</v>
      </c>
      <c r="U61" s="147">
        <v>0</v>
      </c>
      <c r="V61" s="148">
        <v>0</v>
      </c>
      <c r="W61" s="126" t="str">
        <f t="shared" si="24"/>
        <v>N/A</v>
      </c>
      <c r="X61" s="129" t="e">
        <f t="shared" si="25"/>
        <v>#VALUE!</v>
      </c>
      <c r="Y61" s="130" t="e">
        <f t="shared" si="26"/>
        <v>#VALUE!</v>
      </c>
      <c r="Z61" s="132" t="s">
        <v>503</v>
      </c>
      <c r="AA61" s="147">
        <v>0</v>
      </c>
      <c r="AB61" s="148">
        <v>0</v>
      </c>
      <c r="AC61" s="126" t="str">
        <f t="shared" si="3"/>
        <v>N/A</v>
      </c>
      <c r="AD61" s="147">
        <v>0</v>
      </c>
      <c r="AE61" s="148">
        <v>0</v>
      </c>
      <c r="AF61" s="126" t="str">
        <f t="shared" si="27"/>
        <v>N/A</v>
      </c>
      <c r="AG61" s="129" t="e">
        <f t="shared" si="28"/>
        <v>#VALUE!</v>
      </c>
      <c r="AH61" s="130" t="e">
        <f t="shared" si="29"/>
        <v>#VALUE!</v>
      </c>
      <c r="AI61" s="147">
        <v>1</v>
      </c>
      <c r="AJ61" s="148">
        <v>68043</v>
      </c>
      <c r="AK61" s="126">
        <f t="shared" si="30"/>
        <v>68043</v>
      </c>
      <c r="AL61" s="147">
        <v>1</v>
      </c>
      <c r="AM61" s="148">
        <v>68723</v>
      </c>
      <c r="AN61" s="126">
        <f t="shared" si="31"/>
        <v>68723</v>
      </c>
      <c r="AO61" s="129">
        <f t="shared" si="32"/>
        <v>680</v>
      </c>
      <c r="AP61" s="130">
        <f t="shared" si="33"/>
        <v>9.9936804667636638E-3</v>
      </c>
      <c r="AQ61" s="147">
        <v>1</v>
      </c>
      <c r="AR61" s="148">
        <v>40234</v>
      </c>
      <c r="AS61" s="126">
        <f t="shared" si="4"/>
        <v>40234</v>
      </c>
      <c r="AT61" s="147">
        <v>1</v>
      </c>
      <c r="AU61" s="148">
        <v>40636</v>
      </c>
      <c r="AV61" s="126">
        <f t="shared" si="34"/>
        <v>40636</v>
      </c>
      <c r="AW61" s="129">
        <f t="shared" si="35"/>
        <v>402</v>
      </c>
      <c r="AX61" s="130">
        <f t="shared" si="36"/>
        <v>9.9915494358005664E-3</v>
      </c>
      <c r="AY61" s="132" t="s">
        <v>503</v>
      </c>
      <c r="AZ61" s="147">
        <v>4</v>
      </c>
      <c r="BA61" s="148">
        <v>100209</v>
      </c>
      <c r="BB61" s="126">
        <f t="shared" si="5"/>
        <v>25052.25</v>
      </c>
      <c r="BC61" s="147">
        <v>4</v>
      </c>
      <c r="BD61" s="148">
        <v>101209</v>
      </c>
      <c r="BE61" s="126">
        <f t="shared" si="37"/>
        <v>25302.25</v>
      </c>
      <c r="BF61" s="129">
        <f t="shared" si="38"/>
        <v>250</v>
      </c>
      <c r="BG61" s="130">
        <f t="shared" si="39"/>
        <v>9.9791435898971149E-3</v>
      </c>
      <c r="BH61" s="147">
        <v>0</v>
      </c>
      <c r="BI61" s="148">
        <v>0</v>
      </c>
      <c r="BJ61" s="126" t="str">
        <f t="shared" si="6"/>
        <v>N/A</v>
      </c>
      <c r="BK61" s="147">
        <v>0</v>
      </c>
      <c r="BL61" s="148">
        <v>0</v>
      </c>
      <c r="BM61" s="126" t="str">
        <f t="shared" si="40"/>
        <v>N/A</v>
      </c>
      <c r="BN61" s="129" t="e">
        <f t="shared" si="41"/>
        <v>#VALUE!</v>
      </c>
      <c r="BO61" s="130" t="e">
        <f t="shared" si="42"/>
        <v>#VALUE!</v>
      </c>
      <c r="BP61" s="147">
        <v>0.68</v>
      </c>
      <c r="BQ61" s="148">
        <v>40770</v>
      </c>
      <c r="BR61" s="126">
        <f t="shared" si="7"/>
        <v>59955.882352941175</v>
      </c>
      <c r="BS61" s="147">
        <v>0.68</v>
      </c>
      <c r="BT61" s="148">
        <v>41178</v>
      </c>
      <c r="BU61" s="126">
        <f t="shared" si="43"/>
        <v>60555.882352941175</v>
      </c>
      <c r="BV61" s="129">
        <f t="shared" si="72"/>
        <v>600</v>
      </c>
      <c r="BW61" s="130">
        <f t="shared" si="44"/>
        <v>1.0007358351729213E-2</v>
      </c>
      <c r="BX61" s="132" t="s">
        <v>503</v>
      </c>
      <c r="BY61" s="147">
        <v>0</v>
      </c>
      <c r="BZ61" s="148">
        <v>0</v>
      </c>
      <c r="CA61" s="126" t="str">
        <f t="shared" si="8"/>
        <v>N/A</v>
      </c>
      <c r="CB61" s="147">
        <v>0</v>
      </c>
      <c r="CC61" s="148">
        <v>0</v>
      </c>
      <c r="CD61" s="126" t="str">
        <f t="shared" si="45"/>
        <v>N/A</v>
      </c>
      <c r="CE61" s="129" t="e">
        <f t="shared" si="73"/>
        <v>#VALUE!</v>
      </c>
      <c r="CF61" s="130" t="e">
        <f t="shared" si="46"/>
        <v>#VALUE!</v>
      </c>
      <c r="CG61" s="147">
        <v>1</v>
      </c>
      <c r="CH61" s="148">
        <v>35200</v>
      </c>
      <c r="CI61" s="126">
        <f t="shared" si="9"/>
        <v>35200</v>
      </c>
      <c r="CJ61" s="147">
        <v>1</v>
      </c>
      <c r="CK61" s="148">
        <v>35552</v>
      </c>
      <c r="CL61" s="126">
        <f t="shared" si="47"/>
        <v>35552</v>
      </c>
      <c r="CM61" s="129">
        <f t="shared" si="48"/>
        <v>352</v>
      </c>
      <c r="CN61" s="130">
        <f t="shared" si="49"/>
        <v>0.01</v>
      </c>
      <c r="CO61" s="147">
        <v>2</v>
      </c>
      <c r="CP61" s="148">
        <v>105979</v>
      </c>
      <c r="CQ61" s="126">
        <f t="shared" si="10"/>
        <v>52989.5</v>
      </c>
      <c r="CR61" s="147">
        <v>2</v>
      </c>
      <c r="CS61" s="148">
        <v>107039</v>
      </c>
      <c r="CT61" s="126">
        <f t="shared" si="50"/>
        <v>53519.5</v>
      </c>
      <c r="CU61" s="129">
        <f t="shared" si="51"/>
        <v>530</v>
      </c>
      <c r="CV61" s="130">
        <f t="shared" si="52"/>
        <v>1.0001981524641674E-2</v>
      </c>
      <c r="CW61" s="132" t="s">
        <v>503</v>
      </c>
      <c r="CX61" s="147">
        <v>2.77</v>
      </c>
      <c r="CY61" s="148">
        <v>79717</v>
      </c>
      <c r="CZ61" s="126">
        <f t="shared" si="11"/>
        <v>28778.70036101083</v>
      </c>
      <c r="DA61" s="147">
        <v>2.77</v>
      </c>
      <c r="DB61" s="148">
        <v>80514</v>
      </c>
      <c r="DC61" s="126">
        <f t="shared" si="53"/>
        <v>29066.425992779783</v>
      </c>
      <c r="DD61" s="129">
        <f t="shared" si="54"/>
        <v>287.72563176895346</v>
      </c>
      <c r="DE61" s="130">
        <f t="shared" si="55"/>
        <v>9.9978674561260594E-3</v>
      </c>
      <c r="DF61" s="147">
        <v>1</v>
      </c>
      <c r="DG61" s="148">
        <v>53783</v>
      </c>
      <c r="DH61" s="126">
        <f t="shared" si="12"/>
        <v>53783</v>
      </c>
      <c r="DI61" s="147">
        <v>1</v>
      </c>
      <c r="DJ61" s="148">
        <v>54321</v>
      </c>
      <c r="DK61" s="126">
        <f t="shared" si="56"/>
        <v>54321</v>
      </c>
      <c r="DL61" s="129">
        <f t="shared" si="57"/>
        <v>538</v>
      </c>
      <c r="DM61" s="130">
        <f t="shared" si="58"/>
        <v>1.0003160850082739E-2</v>
      </c>
      <c r="DN61" s="147">
        <v>0</v>
      </c>
      <c r="DO61" s="148">
        <v>0</v>
      </c>
      <c r="DP61" s="126" t="str">
        <f t="shared" si="13"/>
        <v>N/A</v>
      </c>
      <c r="DQ61" s="147">
        <v>0</v>
      </c>
      <c r="DR61" s="148">
        <v>0</v>
      </c>
      <c r="DS61" s="126" t="str">
        <f t="shared" si="59"/>
        <v>N/A</v>
      </c>
      <c r="DT61" s="306" t="e">
        <f t="shared" si="60"/>
        <v>#VALUE!</v>
      </c>
      <c r="DU61" s="130" t="e">
        <f t="shared" si="61"/>
        <v>#VALUE!</v>
      </c>
      <c r="DV61" s="132" t="s">
        <v>503</v>
      </c>
      <c r="DW61" s="147">
        <v>5</v>
      </c>
      <c r="DX61" s="148">
        <v>107922</v>
      </c>
      <c r="DY61" s="126">
        <f t="shared" si="14"/>
        <v>21584.400000000001</v>
      </c>
      <c r="DZ61" s="147">
        <v>5</v>
      </c>
      <c r="EA61" s="148">
        <v>109001</v>
      </c>
      <c r="EB61" s="126">
        <f t="shared" si="62"/>
        <v>21800.2</v>
      </c>
      <c r="EC61" s="129">
        <f t="shared" si="63"/>
        <v>215.79999999999927</v>
      </c>
      <c r="ED61" s="130">
        <f t="shared" si="64"/>
        <v>9.9979614907062166E-3</v>
      </c>
      <c r="EE61" s="147">
        <v>0</v>
      </c>
      <c r="EF61" s="148">
        <v>0</v>
      </c>
      <c r="EG61" s="126" t="str">
        <f t="shared" si="15"/>
        <v>N/A</v>
      </c>
      <c r="EH61" s="147">
        <v>0</v>
      </c>
      <c r="EI61" s="148">
        <v>0</v>
      </c>
      <c r="EJ61" s="126" t="str">
        <f t="shared" si="65"/>
        <v>N/A</v>
      </c>
      <c r="EK61" s="129" t="e">
        <f t="shared" si="66"/>
        <v>#VALUE!</v>
      </c>
      <c r="EL61" s="130" t="e">
        <f t="shared" si="67"/>
        <v>#VALUE!</v>
      </c>
      <c r="EM61" s="147">
        <v>0</v>
      </c>
      <c r="EN61" s="148">
        <v>0</v>
      </c>
      <c r="EO61" s="126" t="str">
        <f t="shared" si="16"/>
        <v>N/A</v>
      </c>
      <c r="EP61" s="147">
        <v>0</v>
      </c>
      <c r="EQ61" s="148">
        <v>0</v>
      </c>
      <c r="ER61" s="126" t="str">
        <f t="shared" si="68"/>
        <v>N/A</v>
      </c>
      <c r="ES61" s="129" t="e">
        <f t="shared" si="69"/>
        <v>#VALUE!</v>
      </c>
      <c r="ET61" s="130" t="e">
        <f t="shared" si="70"/>
        <v>#VALUE!</v>
      </c>
      <c r="EU61" s="308"/>
      <c r="EV61" s="132" t="s">
        <v>503</v>
      </c>
      <c r="EW61" s="126">
        <v>43369.293883086553</v>
      </c>
      <c r="EX61" s="126">
        <v>43802.93257688373</v>
      </c>
      <c r="EY61" s="129" t="e">
        <f t="shared" si="71"/>
        <v>#VALUE!</v>
      </c>
      <c r="EZ61" s="130" t="e">
        <f t="shared" si="17"/>
        <v>#VALUE!</v>
      </c>
      <c r="FA61" s="253"/>
    </row>
    <row r="62" spans="1:157">
      <c r="A62" s="153" t="s">
        <v>504</v>
      </c>
      <c r="B62" s="154">
        <v>6</v>
      </c>
      <c r="C62" s="155">
        <v>102428.54000000001</v>
      </c>
      <c r="D62" s="156">
        <f t="shared" si="0"/>
        <v>17071.423333333336</v>
      </c>
      <c r="E62" s="157">
        <v>6</v>
      </c>
      <c r="F62" s="158">
        <v>102429</v>
      </c>
      <c r="G62" s="156">
        <f t="shared" si="18"/>
        <v>17071.5</v>
      </c>
      <c r="H62" s="159">
        <f t="shared" si="19"/>
        <v>7.6666666664095828E-2</v>
      </c>
      <c r="I62" s="160">
        <f t="shared" si="20"/>
        <v>4.4909358269147928E-6</v>
      </c>
      <c r="J62" s="161">
        <v>2</v>
      </c>
      <c r="K62" s="162">
        <v>155221</v>
      </c>
      <c r="L62" s="163">
        <f t="shared" si="1"/>
        <v>77610.5</v>
      </c>
      <c r="M62" s="161">
        <v>2</v>
      </c>
      <c r="N62" s="162">
        <v>155221</v>
      </c>
      <c r="O62" s="156">
        <f t="shared" si="21"/>
        <v>77610.5</v>
      </c>
      <c r="P62" s="159">
        <f t="shared" si="22"/>
        <v>0</v>
      </c>
      <c r="Q62" s="160">
        <f t="shared" si="23"/>
        <v>0</v>
      </c>
      <c r="R62" s="161">
        <v>0</v>
      </c>
      <c r="S62" s="162">
        <v>0</v>
      </c>
      <c r="T62" s="156" t="str">
        <f t="shared" si="2"/>
        <v>N/A</v>
      </c>
      <c r="U62" s="161">
        <v>0</v>
      </c>
      <c r="V62" s="162">
        <v>0</v>
      </c>
      <c r="W62" s="156" t="str">
        <f t="shared" si="24"/>
        <v>N/A</v>
      </c>
      <c r="X62" s="159" t="e">
        <f t="shared" si="25"/>
        <v>#VALUE!</v>
      </c>
      <c r="Y62" s="160" t="e">
        <f t="shared" si="26"/>
        <v>#VALUE!</v>
      </c>
      <c r="Z62" s="153" t="s">
        <v>504</v>
      </c>
      <c r="AA62" s="161">
        <v>0</v>
      </c>
      <c r="AB62" s="162">
        <v>0</v>
      </c>
      <c r="AC62" s="156" t="str">
        <f t="shared" si="3"/>
        <v>N/A</v>
      </c>
      <c r="AD62" s="161">
        <v>0</v>
      </c>
      <c r="AE62" s="162">
        <v>0</v>
      </c>
      <c r="AF62" s="156" t="str">
        <f t="shared" si="27"/>
        <v>N/A</v>
      </c>
      <c r="AG62" s="159" t="e">
        <f t="shared" si="28"/>
        <v>#VALUE!</v>
      </c>
      <c r="AH62" s="160" t="e">
        <f t="shared" si="29"/>
        <v>#VALUE!</v>
      </c>
      <c r="AI62" s="161">
        <v>1</v>
      </c>
      <c r="AJ62" s="162">
        <v>61274</v>
      </c>
      <c r="AK62" s="156">
        <f t="shared" si="30"/>
        <v>61274</v>
      </c>
      <c r="AL62" s="161">
        <v>1</v>
      </c>
      <c r="AM62" s="162">
        <v>61274</v>
      </c>
      <c r="AN62" s="156">
        <f t="shared" si="31"/>
        <v>61274</v>
      </c>
      <c r="AO62" s="159">
        <f t="shared" si="32"/>
        <v>0</v>
      </c>
      <c r="AP62" s="160">
        <f t="shared" si="33"/>
        <v>0</v>
      </c>
      <c r="AQ62" s="161">
        <v>1</v>
      </c>
      <c r="AR62" s="162">
        <v>38075</v>
      </c>
      <c r="AS62" s="156">
        <f t="shared" si="4"/>
        <v>38075</v>
      </c>
      <c r="AT62" s="161">
        <v>1</v>
      </c>
      <c r="AU62" s="162">
        <v>38075</v>
      </c>
      <c r="AV62" s="156">
        <f t="shared" si="34"/>
        <v>38075</v>
      </c>
      <c r="AW62" s="159">
        <f t="shared" si="35"/>
        <v>0</v>
      </c>
      <c r="AX62" s="160">
        <f t="shared" si="36"/>
        <v>0</v>
      </c>
      <c r="AY62" s="153" t="s">
        <v>504</v>
      </c>
      <c r="AZ62" s="161">
        <v>4</v>
      </c>
      <c r="BA62" s="162">
        <v>81630.8</v>
      </c>
      <c r="BB62" s="156">
        <f t="shared" si="5"/>
        <v>20407.7</v>
      </c>
      <c r="BC62" s="161">
        <v>4</v>
      </c>
      <c r="BD62" s="162">
        <v>81631</v>
      </c>
      <c r="BE62" s="156">
        <f t="shared" si="37"/>
        <v>20407.75</v>
      </c>
      <c r="BF62" s="159">
        <f t="shared" si="38"/>
        <v>4.9999999999272404E-2</v>
      </c>
      <c r="BG62" s="160">
        <f t="shared" si="39"/>
        <v>2.4500556162268363E-6</v>
      </c>
      <c r="BH62" s="161">
        <v>0</v>
      </c>
      <c r="BI62" s="162">
        <v>0</v>
      </c>
      <c r="BJ62" s="156" t="str">
        <f t="shared" si="6"/>
        <v>N/A</v>
      </c>
      <c r="BK62" s="161">
        <v>0</v>
      </c>
      <c r="BL62" s="162">
        <v>0</v>
      </c>
      <c r="BM62" s="156" t="str">
        <f t="shared" si="40"/>
        <v>N/A</v>
      </c>
      <c r="BN62" s="159" t="e">
        <f t="shared" si="41"/>
        <v>#VALUE!</v>
      </c>
      <c r="BO62" s="160" t="e">
        <f t="shared" si="42"/>
        <v>#VALUE!</v>
      </c>
      <c r="BP62" s="161">
        <v>0</v>
      </c>
      <c r="BQ62" s="162">
        <v>0</v>
      </c>
      <c r="BR62" s="156" t="str">
        <f t="shared" si="7"/>
        <v>N/A</v>
      </c>
      <c r="BS62" s="161">
        <v>0</v>
      </c>
      <c r="BT62" s="162">
        <v>0</v>
      </c>
      <c r="BU62" s="156" t="str">
        <f t="shared" si="43"/>
        <v>N/A</v>
      </c>
      <c r="BV62" s="159" t="e">
        <f t="shared" si="72"/>
        <v>#VALUE!</v>
      </c>
      <c r="BW62" s="160" t="e">
        <f t="shared" si="44"/>
        <v>#VALUE!</v>
      </c>
      <c r="BX62" s="153" t="s">
        <v>504</v>
      </c>
      <c r="BY62" s="161">
        <v>0</v>
      </c>
      <c r="BZ62" s="162">
        <v>0</v>
      </c>
      <c r="CA62" s="156" t="str">
        <f t="shared" si="8"/>
        <v>N/A</v>
      </c>
      <c r="CB62" s="161">
        <v>0</v>
      </c>
      <c r="CC62" s="162">
        <v>0</v>
      </c>
      <c r="CD62" s="156" t="str">
        <f t="shared" si="45"/>
        <v>N/A</v>
      </c>
      <c r="CE62" s="159" t="e">
        <f t="shared" si="73"/>
        <v>#VALUE!</v>
      </c>
      <c r="CF62" s="160" t="e">
        <f t="shared" si="46"/>
        <v>#VALUE!</v>
      </c>
      <c r="CG62" s="161">
        <v>1</v>
      </c>
      <c r="CH62" s="162">
        <v>50249</v>
      </c>
      <c r="CI62" s="156">
        <f t="shared" si="9"/>
        <v>50249</v>
      </c>
      <c r="CJ62" s="161">
        <v>1</v>
      </c>
      <c r="CK62" s="162">
        <v>50249</v>
      </c>
      <c r="CL62" s="156">
        <f t="shared" si="47"/>
        <v>50249</v>
      </c>
      <c r="CM62" s="159">
        <f t="shared" si="48"/>
        <v>0</v>
      </c>
      <c r="CN62" s="160">
        <f t="shared" si="49"/>
        <v>0</v>
      </c>
      <c r="CO62" s="161">
        <v>1</v>
      </c>
      <c r="CP62" s="162">
        <v>48894</v>
      </c>
      <c r="CQ62" s="156">
        <f t="shared" si="10"/>
        <v>48894</v>
      </c>
      <c r="CR62" s="161">
        <v>1</v>
      </c>
      <c r="CS62" s="162">
        <v>48894</v>
      </c>
      <c r="CT62" s="156">
        <f t="shared" si="50"/>
        <v>48894</v>
      </c>
      <c r="CU62" s="159">
        <f t="shared" si="51"/>
        <v>0</v>
      </c>
      <c r="CV62" s="160">
        <f t="shared" si="52"/>
        <v>0</v>
      </c>
      <c r="CW62" s="153" t="s">
        <v>504</v>
      </c>
      <c r="CX62" s="161">
        <v>0</v>
      </c>
      <c r="CY62" s="162">
        <v>0</v>
      </c>
      <c r="CZ62" s="156" t="str">
        <f t="shared" si="11"/>
        <v>N/A</v>
      </c>
      <c r="DA62" s="161">
        <v>0</v>
      </c>
      <c r="DB62" s="162">
        <v>0</v>
      </c>
      <c r="DC62" s="156" t="str">
        <f t="shared" si="53"/>
        <v>N/A</v>
      </c>
      <c r="DD62" s="159" t="e">
        <f t="shared" si="54"/>
        <v>#VALUE!</v>
      </c>
      <c r="DE62" s="160" t="e">
        <f t="shared" si="55"/>
        <v>#VALUE!</v>
      </c>
      <c r="DF62" s="161">
        <v>1</v>
      </c>
      <c r="DG62" s="162">
        <v>47629</v>
      </c>
      <c r="DH62" s="156">
        <f t="shared" si="12"/>
        <v>47629</v>
      </c>
      <c r="DI62" s="161">
        <v>1</v>
      </c>
      <c r="DJ62" s="162">
        <v>47629</v>
      </c>
      <c r="DK62" s="156">
        <f t="shared" si="56"/>
        <v>47629</v>
      </c>
      <c r="DL62" s="159">
        <f t="shared" si="57"/>
        <v>0</v>
      </c>
      <c r="DM62" s="160">
        <f t="shared" si="58"/>
        <v>0</v>
      </c>
      <c r="DN62" s="161">
        <v>1</v>
      </c>
      <c r="DO62" s="162">
        <v>28088</v>
      </c>
      <c r="DP62" s="156">
        <f t="shared" si="13"/>
        <v>28088</v>
      </c>
      <c r="DQ62" s="161">
        <v>1</v>
      </c>
      <c r="DR62" s="162">
        <v>28088</v>
      </c>
      <c r="DS62" s="156">
        <f t="shared" si="59"/>
        <v>28088</v>
      </c>
      <c r="DT62" s="313">
        <f t="shared" si="60"/>
        <v>0</v>
      </c>
      <c r="DU62" s="160">
        <f t="shared" si="61"/>
        <v>0</v>
      </c>
      <c r="DV62" s="153" t="s">
        <v>504</v>
      </c>
      <c r="DW62" s="161">
        <v>5</v>
      </c>
      <c r="DX62" s="162">
        <v>113015</v>
      </c>
      <c r="DY62" s="156">
        <f t="shared" si="14"/>
        <v>22603</v>
      </c>
      <c r="DZ62" s="161">
        <v>5</v>
      </c>
      <c r="EA62" s="162">
        <v>113015</v>
      </c>
      <c r="EB62" s="156">
        <f t="shared" si="62"/>
        <v>22603</v>
      </c>
      <c r="EC62" s="159">
        <f t="shared" si="63"/>
        <v>0</v>
      </c>
      <c r="ED62" s="160">
        <f t="shared" si="64"/>
        <v>0</v>
      </c>
      <c r="EE62" s="161">
        <v>0</v>
      </c>
      <c r="EF62" s="162">
        <v>0</v>
      </c>
      <c r="EG62" s="156" t="str">
        <f t="shared" si="15"/>
        <v>N/A</v>
      </c>
      <c r="EH62" s="161">
        <v>0</v>
      </c>
      <c r="EI62" s="162">
        <v>0</v>
      </c>
      <c r="EJ62" s="156" t="str">
        <f t="shared" si="65"/>
        <v>N/A</v>
      </c>
      <c r="EK62" s="159" t="e">
        <f t="shared" si="66"/>
        <v>#VALUE!</v>
      </c>
      <c r="EL62" s="160" t="e">
        <f t="shared" si="67"/>
        <v>#VALUE!</v>
      </c>
      <c r="EM62" s="161">
        <v>0</v>
      </c>
      <c r="EN62" s="162">
        <v>0</v>
      </c>
      <c r="EO62" s="156" t="str">
        <f t="shared" si="16"/>
        <v>N/A</v>
      </c>
      <c r="EP62" s="161">
        <v>0</v>
      </c>
      <c r="EQ62" s="162">
        <v>0</v>
      </c>
      <c r="ER62" s="156" t="str">
        <f t="shared" si="68"/>
        <v>N/A</v>
      </c>
      <c r="ES62" s="159" t="e">
        <f t="shared" si="69"/>
        <v>#VALUE!</v>
      </c>
      <c r="ET62" s="160" t="e">
        <f t="shared" si="70"/>
        <v>#VALUE!</v>
      </c>
      <c r="EU62" s="308"/>
      <c r="EV62" s="153" t="s">
        <v>504</v>
      </c>
      <c r="EW62" s="156">
        <v>41190.162333333334</v>
      </c>
      <c r="EX62" s="156">
        <v>41190.175000000003</v>
      </c>
      <c r="EY62" s="159" t="e">
        <f t="shared" si="71"/>
        <v>#VALUE!</v>
      </c>
      <c r="EZ62" s="160" t="e">
        <f t="shared" si="17"/>
        <v>#VALUE!</v>
      </c>
      <c r="FA62" s="253"/>
    </row>
    <row r="63" spans="1:157">
      <c r="A63" s="132" t="s">
        <v>505</v>
      </c>
      <c r="B63" s="152">
        <v>129</v>
      </c>
      <c r="C63" s="125">
        <v>2039453.4699999997</v>
      </c>
      <c r="D63" s="126">
        <f t="shared" si="0"/>
        <v>15809.716821705424</v>
      </c>
      <c r="E63" s="147">
        <v>129</v>
      </c>
      <c r="F63" s="148">
        <v>2060880.46</v>
      </c>
      <c r="G63" s="126">
        <f t="shared" si="18"/>
        <v>15975.817519379845</v>
      </c>
      <c r="H63" s="129">
        <f t="shared" si="19"/>
        <v>166.1006976744211</v>
      </c>
      <c r="I63" s="130">
        <f t="shared" si="20"/>
        <v>1.0506241164698072E-2</v>
      </c>
      <c r="J63" s="147">
        <v>27</v>
      </c>
      <c r="K63" s="148">
        <v>1922099</v>
      </c>
      <c r="L63" s="131">
        <f t="shared" si="1"/>
        <v>71188.851851851854</v>
      </c>
      <c r="M63" s="147">
        <v>27</v>
      </c>
      <c r="N63" s="148">
        <v>1930423</v>
      </c>
      <c r="O63" s="126">
        <f t="shared" si="21"/>
        <v>71497.148148148146</v>
      </c>
      <c r="P63" s="129">
        <f t="shared" si="22"/>
        <v>308.29629629629198</v>
      </c>
      <c r="Q63" s="130">
        <f t="shared" si="23"/>
        <v>4.3306822385318772E-3</v>
      </c>
      <c r="R63" s="147">
        <v>9</v>
      </c>
      <c r="S63" s="148">
        <v>575408</v>
      </c>
      <c r="T63" s="126">
        <f t="shared" si="2"/>
        <v>63934.222222222219</v>
      </c>
      <c r="U63" s="147">
        <v>9</v>
      </c>
      <c r="V63" s="148">
        <v>592571.96</v>
      </c>
      <c r="W63" s="126">
        <f t="shared" si="24"/>
        <v>65841.328888888878</v>
      </c>
      <c r="X63" s="129">
        <f t="shared" si="25"/>
        <v>1907.1066666666593</v>
      </c>
      <c r="Y63" s="130">
        <f t="shared" si="26"/>
        <v>2.9829199454995299E-2</v>
      </c>
      <c r="Z63" s="132" t="s">
        <v>505</v>
      </c>
      <c r="AA63" s="147">
        <v>5</v>
      </c>
      <c r="AB63" s="148">
        <v>244417.39</v>
      </c>
      <c r="AC63" s="126">
        <f t="shared" si="3"/>
        <v>48883.478000000003</v>
      </c>
      <c r="AD63" s="147">
        <v>5</v>
      </c>
      <c r="AE63" s="148">
        <v>252509.96</v>
      </c>
      <c r="AF63" s="126">
        <f t="shared" si="27"/>
        <v>50501.991999999998</v>
      </c>
      <c r="AG63" s="129">
        <f t="shared" si="28"/>
        <v>1618.5139999999956</v>
      </c>
      <c r="AH63" s="130">
        <f t="shared" si="29"/>
        <v>3.3109632665662525E-2</v>
      </c>
      <c r="AI63" s="147">
        <v>10</v>
      </c>
      <c r="AJ63" s="148">
        <v>637194</v>
      </c>
      <c r="AK63" s="126">
        <f t="shared" si="30"/>
        <v>63719.4</v>
      </c>
      <c r="AL63" s="147">
        <v>10</v>
      </c>
      <c r="AM63" s="148">
        <v>640607</v>
      </c>
      <c r="AN63" s="126">
        <f t="shared" si="31"/>
        <v>64060.7</v>
      </c>
      <c r="AO63" s="129">
        <f t="shared" si="32"/>
        <v>341.29999999999563</v>
      </c>
      <c r="AP63" s="130">
        <f t="shared" si="33"/>
        <v>5.3562965125220205E-3</v>
      </c>
      <c r="AQ63" s="147">
        <v>9</v>
      </c>
      <c r="AR63" s="148">
        <v>393951</v>
      </c>
      <c r="AS63" s="126">
        <f t="shared" si="4"/>
        <v>43772.333333333336</v>
      </c>
      <c r="AT63" s="147">
        <v>9</v>
      </c>
      <c r="AU63" s="148">
        <v>395234</v>
      </c>
      <c r="AV63" s="126">
        <f t="shared" si="34"/>
        <v>43914.888888888891</v>
      </c>
      <c r="AW63" s="129">
        <f t="shared" si="35"/>
        <v>142.55555555555475</v>
      </c>
      <c r="AX63" s="130">
        <f t="shared" si="36"/>
        <v>3.2567502049747118E-3</v>
      </c>
      <c r="AY63" s="132" t="s">
        <v>505</v>
      </c>
      <c r="AZ63" s="147">
        <v>44</v>
      </c>
      <c r="BA63" s="148">
        <v>972851.77</v>
      </c>
      <c r="BB63" s="126">
        <f t="shared" si="5"/>
        <v>22110.267500000002</v>
      </c>
      <c r="BC63" s="147">
        <v>44</v>
      </c>
      <c r="BD63" s="148">
        <v>988773</v>
      </c>
      <c r="BE63" s="126">
        <f t="shared" si="37"/>
        <v>22472.113636363636</v>
      </c>
      <c r="BF63" s="129">
        <f t="shared" si="38"/>
        <v>361.84613636363429</v>
      </c>
      <c r="BG63" s="130">
        <f t="shared" si="39"/>
        <v>1.6365525037796771E-2</v>
      </c>
      <c r="BH63" s="147">
        <v>28</v>
      </c>
      <c r="BI63" s="148">
        <v>523133.18000000005</v>
      </c>
      <c r="BJ63" s="126">
        <f t="shared" si="6"/>
        <v>18683.32785714286</v>
      </c>
      <c r="BK63" s="147">
        <v>28</v>
      </c>
      <c r="BL63" s="148">
        <v>533809.67999999993</v>
      </c>
      <c r="BM63" s="126">
        <f t="shared" si="40"/>
        <v>19064.631428571425</v>
      </c>
      <c r="BN63" s="129">
        <f t="shared" si="41"/>
        <v>381.30357142856519</v>
      </c>
      <c r="BO63" s="130">
        <f t="shared" si="42"/>
        <v>2.0408760920115645E-2</v>
      </c>
      <c r="BP63" s="147">
        <v>47</v>
      </c>
      <c r="BQ63" s="148">
        <v>2453694.23</v>
      </c>
      <c r="BR63" s="126">
        <f t="shared" si="7"/>
        <v>52206.260212765956</v>
      </c>
      <c r="BS63" s="147">
        <v>47</v>
      </c>
      <c r="BT63" s="148">
        <v>2472970.6900000004</v>
      </c>
      <c r="BU63" s="126">
        <f t="shared" si="43"/>
        <v>52616.397659574475</v>
      </c>
      <c r="BV63" s="129">
        <f t="shared" si="72"/>
        <v>410.1374468085196</v>
      </c>
      <c r="BW63" s="130">
        <f t="shared" si="44"/>
        <v>7.8560970492237824E-3</v>
      </c>
      <c r="BX63" s="132" t="s">
        <v>505</v>
      </c>
      <c r="BY63" s="147">
        <v>0</v>
      </c>
      <c r="BZ63" s="148">
        <v>0</v>
      </c>
      <c r="CA63" s="126" t="str">
        <f t="shared" si="8"/>
        <v>N/A</v>
      </c>
      <c r="CB63" s="147">
        <v>0</v>
      </c>
      <c r="CC63" s="148">
        <v>0</v>
      </c>
      <c r="CD63" s="126" t="str">
        <f t="shared" si="45"/>
        <v>N/A</v>
      </c>
      <c r="CE63" s="129" t="e">
        <f t="shared" si="73"/>
        <v>#VALUE!</v>
      </c>
      <c r="CF63" s="130" t="e">
        <f t="shared" si="46"/>
        <v>#VALUE!</v>
      </c>
      <c r="CG63" s="147">
        <v>10</v>
      </c>
      <c r="CH63" s="148">
        <v>423876.4</v>
      </c>
      <c r="CI63" s="126">
        <f t="shared" si="9"/>
        <v>42387.64</v>
      </c>
      <c r="CJ63" s="147">
        <v>10</v>
      </c>
      <c r="CK63" s="148">
        <v>426006.2</v>
      </c>
      <c r="CL63" s="126">
        <f t="shared" si="47"/>
        <v>42600.62</v>
      </c>
      <c r="CM63" s="129">
        <f t="shared" si="48"/>
        <v>212.9800000000032</v>
      </c>
      <c r="CN63" s="130">
        <f t="shared" si="49"/>
        <v>5.0245779194124322E-3</v>
      </c>
      <c r="CO63" s="147">
        <v>3</v>
      </c>
      <c r="CP63" s="148">
        <v>323601</v>
      </c>
      <c r="CQ63" s="126">
        <f t="shared" si="10"/>
        <v>107867</v>
      </c>
      <c r="CR63" s="147">
        <v>3</v>
      </c>
      <c r="CS63" s="148">
        <v>325101</v>
      </c>
      <c r="CT63" s="126">
        <f t="shared" si="50"/>
        <v>108367</v>
      </c>
      <c r="CU63" s="129">
        <f t="shared" si="51"/>
        <v>500</v>
      </c>
      <c r="CV63" s="130">
        <f t="shared" si="52"/>
        <v>4.6353379624908455E-3</v>
      </c>
      <c r="CW63" s="132" t="s">
        <v>505</v>
      </c>
      <c r="CX63" s="147">
        <v>7</v>
      </c>
      <c r="CY63" s="148">
        <v>529207</v>
      </c>
      <c r="CZ63" s="126">
        <f t="shared" si="11"/>
        <v>75601</v>
      </c>
      <c r="DA63" s="147">
        <v>7</v>
      </c>
      <c r="DB63" s="148">
        <v>531253</v>
      </c>
      <c r="DC63" s="126">
        <f t="shared" si="53"/>
        <v>75893.28571428571</v>
      </c>
      <c r="DD63" s="129">
        <f t="shared" si="54"/>
        <v>292.28571428571013</v>
      </c>
      <c r="DE63" s="130">
        <f t="shared" si="55"/>
        <v>3.8661620122182262E-3</v>
      </c>
      <c r="DF63" s="147">
        <v>1</v>
      </c>
      <c r="DG63" s="148">
        <v>107850</v>
      </c>
      <c r="DH63" s="126">
        <f t="shared" si="12"/>
        <v>107850</v>
      </c>
      <c r="DI63" s="147">
        <v>1</v>
      </c>
      <c r="DJ63" s="148">
        <v>109100</v>
      </c>
      <c r="DK63" s="126">
        <f t="shared" si="56"/>
        <v>109100</v>
      </c>
      <c r="DL63" s="129">
        <f t="shared" si="57"/>
        <v>1250</v>
      </c>
      <c r="DM63" s="130">
        <f t="shared" si="58"/>
        <v>1.1590171534538712E-2</v>
      </c>
      <c r="DN63" s="147">
        <v>12</v>
      </c>
      <c r="DO63" s="148">
        <v>438336.8</v>
      </c>
      <c r="DP63" s="126">
        <f t="shared" si="13"/>
        <v>36528.066666666666</v>
      </c>
      <c r="DQ63" s="147">
        <v>12</v>
      </c>
      <c r="DR63" s="148">
        <v>446852</v>
      </c>
      <c r="DS63" s="126">
        <f t="shared" si="59"/>
        <v>37237.666666666664</v>
      </c>
      <c r="DT63" s="306">
        <f t="shared" si="60"/>
        <v>709.59999999999854</v>
      </c>
      <c r="DU63" s="130">
        <f t="shared" si="61"/>
        <v>1.9426158150536259E-2</v>
      </c>
      <c r="DV63" s="132" t="s">
        <v>505</v>
      </c>
      <c r="DW63" s="147">
        <v>96</v>
      </c>
      <c r="DX63" s="148">
        <v>2137123.6</v>
      </c>
      <c r="DY63" s="126">
        <f t="shared" si="14"/>
        <v>22261.704166666666</v>
      </c>
      <c r="DZ63" s="147">
        <v>96</v>
      </c>
      <c r="EA63" s="148">
        <v>2181450.4</v>
      </c>
      <c r="EB63" s="126">
        <f t="shared" si="62"/>
        <v>22723.441666666666</v>
      </c>
      <c r="EC63" s="129">
        <f t="shared" si="63"/>
        <v>461.73749999999927</v>
      </c>
      <c r="ED63" s="130">
        <f t="shared" si="64"/>
        <v>2.0741336626482403E-2</v>
      </c>
      <c r="EE63" s="147">
        <v>1</v>
      </c>
      <c r="EF63" s="148">
        <v>82149</v>
      </c>
      <c r="EG63" s="126">
        <f t="shared" si="15"/>
        <v>82149</v>
      </c>
      <c r="EH63" s="147">
        <v>1</v>
      </c>
      <c r="EI63" s="148">
        <v>82560</v>
      </c>
      <c r="EJ63" s="126">
        <f t="shared" si="65"/>
        <v>82560</v>
      </c>
      <c r="EK63" s="129">
        <f t="shared" si="66"/>
        <v>411</v>
      </c>
      <c r="EL63" s="130">
        <f t="shared" si="67"/>
        <v>5.0031041156922175E-3</v>
      </c>
      <c r="EM63" s="147">
        <v>0</v>
      </c>
      <c r="EN63" s="148">
        <v>0</v>
      </c>
      <c r="EO63" s="126" t="str">
        <f t="shared" si="16"/>
        <v>N/A</v>
      </c>
      <c r="EP63" s="147">
        <v>0</v>
      </c>
      <c r="EQ63" s="148">
        <v>0</v>
      </c>
      <c r="ER63" s="126" t="str">
        <f t="shared" si="68"/>
        <v>N/A</v>
      </c>
      <c r="ES63" s="129" t="e">
        <f t="shared" si="69"/>
        <v>#VALUE!</v>
      </c>
      <c r="ET63" s="130" t="e">
        <f t="shared" si="70"/>
        <v>#VALUE!</v>
      </c>
      <c r="EU63" s="308"/>
      <c r="EV63" s="132" t="s">
        <v>505</v>
      </c>
      <c r="EW63" s="126">
        <v>54684.516789522189</v>
      </c>
      <c r="EX63" s="126">
        <v>55276.689513589641</v>
      </c>
      <c r="EY63" s="129" t="e">
        <f t="shared" si="71"/>
        <v>#VALUE!</v>
      </c>
      <c r="EZ63" s="130" t="e">
        <f t="shared" si="17"/>
        <v>#VALUE!</v>
      </c>
    </row>
    <row r="64" spans="1:157">
      <c r="A64" s="132" t="s">
        <v>506</v>
      </c>
      <c r="B64" s="124">
        <v>15</v>
      </c>
      <c r="C64" s="125">
        <v>212613</v>
      </c>
      <c r="D64" s="126">
        <f t="shared" si="0"/>
        <v>14174.2</v>
      </c>
      <c r="E64" s="127">
        <v>15</v>
      </c>
      <c r="F64" s="128">
        <v>212613</v>
      </c>
      <c r="G64" s="126">
        <f t="shared" si="18"/>
        <v>14174.2</v>
      </c>
      <c r="H64" s="129">
        <f t="shared" si="19"/>
        <v>0</v>
      </c>
      <c r="I64" s="130">
        <f t="shared" si="20"/>
        <v>0</v>
      </c>
      <c r="J64" s="127">
        <v>6</v>
      </c>
      <c r="K64" s="128">
        <v>535538</v>
      </c>
      <c r="L64" s="131">
        <f t="shared" si="1"/>
        <v>89256.333333333328</v>
      </c>
      <c r="M64" s="127">
        <v>6</v>
      </c>
      <c r="N64" s="128">
        <v>535538</v>
      </c>
      <c r="O64" s="126">
        <f t="shared" si="21"/>
        <v>89256.333333333328</v>
      </c>
      <c r="P64" s="129">
        <f t="shared" si="22"/>
        <v>0</v>
      </c>
      <c r="Q64" s="130">
        <f t="shared" si="23"/>
        <v>0</v>
      </c>
      <c r="R64" s="127">
        <v>0</v>
      </c>
      <c r="S64" s="128">
        <v>0</v>
      </c>
      <c r="T64" s="126" t="str">
        <f t="shared" si="2"/>
        <v>N/A</v>
      </c>
      <c r="U64" s="127">
        <v>0</v>
      </c>
      <c r="V64" s="128">
        <v>0</v>
      </c>
      <c r="W64" s="126" t="str">
        <f t="shared" si="24"/>
        <v>N/A</v>
      </c>
      <c r="X64" s="129" t="e">
        <f t="shared" si="25"/>
        <v>#VALUE!</v>
      </c>
      <c r="Y64" s="130" t="e">
        <f t="shared" si="26"/>
        <v>#VALUE!</v>
      </c>
      <c r="Z64" s="132" t="s">
        <v>506</v>
      </c>
      <c r="AA64" s="127">
        <v>2</v>
      </c>
      <c r="AB64" s="128">
        <v>100413</v>
      </c>
      <c r="AC64" s="126">
        <f t="shared" si="3"/>
        <v>50206.5</v>
      </c>
      <c r="AD64" s="127">
        <v>2</v>
      </c>
      <c r="AE64" s="128">
        <v>100413</v>
      </c>
      <c r="AF64" s="126">
        <f t="shared" si="27"/>
        <v>50206.5</v>
      </c>
      <c r="AG64" s="129">
        <f t="shared" si="28"/>
        <v>0</v>
      </c>
      <c r="AH64" s="130">
        <f t="shared" si="29"/>
        <v>0</v>
      </c>
      <c r="AI64" s="127">
        <v>7</v>
      </c>
      <c r="AJ64" s="128">
        <v>364901</v>
      </c>
      <c r="AK64" s="126">
        <f t="shared" si="30"/>
        <v>52128.714285714283</v>
      </c>
      <c r="AL64" s="127">
        <v>7</v>
      </c>
      <c r="AM64" s="128">
        <v>364901</v>
      </c>
      <c r="AN64" s="126">
        <f t="shared" si="31"/>
        <v>52128.714285714283</v>
      </c>
      <c r="AO64" s="129">
        <f t="shared" si="32"/>
        <v>0</v>
      </c>
      <c r="AP64" s="130">
        <f t="shared" si="33"/>
        <v>0</v>
      </c>
      <c r="AQ64" s="127">
        <v>2</v>
      </c>
      <c r="AR64" s="128">
        <v>81716</v>
      </c>
      <c r="AS64" s="126">
        <f t="shared" si="4"/>
        <v>40858</v>
      </c>
      <c r="AT64" s="127">
        <v>2</v>
      </c>
      <c r="AU64" s="128">
        <v>81716</v>
      </c>
      <c r="AV64" s="126">
        <f t="shared" si="34"/>
        <v>40858</v>
      </c>
      <c r="AW64" s="129">
        <f t="shared" si="35"/>
        <v>0</v>
      </c>
      <c r="AX64" s="130">
        <f t="shared" si="36"/>
        <v>0</v>
      </c>
      <c r="AY64" s="132" t="s">
        <v>506</v>
      </c>
      <c r="AZ64" s="127">
        <v>10</v>
      </c>
      <c r="BA64" s="128">
        <v>181791</v>
      </c>
      <c r="BB64" s="126">
        <f t="shared" si="5"/>
        <v>18179.099999999999</v>
      </c>
      <c r="BC64" s="127">
        <v>10</v>
      </c>
      <c r="BD64" s="128">
        <v>181791</v>
      </c>
      <c r="BE64" s="126">
        <f t="shared" si="37"/>
        <v>18179.099999999999</v>
      </c>
      <c r="BF64" s="129">
        <f t="shared" si="38"/>
        <v>0</v>
      </c>
      <c r="BG64" s="130">
        <f t="shared" si="39"/>
        <v>0</v>
      </c>
      <c r="BH64" s="127">
        <v>1</v>
      </c>
      <c r="BI64" s="128">
        <v>12000</v>
      </c>
      <c r="BJ64" s="126">
        <f t="shared" si="6"/>
        <v>12000</v>
      </c>
      <c r="BK64" s="127">
        <v>1</v>
      </c>
      <c r="BL64" s="128">
        <v>12000</v>
      </c>
      <c r="BM64" s="126">
        <f t="shared" si="40"/>
        <v>12000</v>
      </c>
      <c r="BN64" s="129">
        <f t="shared" si="41"/>
        <v>0</v>
      </c>
      <c r="BO64" s="130">
        <f t="shared" si="42"/>
        <v>0</v>
      </c>
      <c r="BP64" s="127">
        <v>7</v>
      </c>
      <c r="BQ64" s="128">
        <v>322849</v>
      </c>
      <c r="BR64" s="126">
        <f t="shared" si="7"/>
        <v>46121.285714285717</v>
      </c>
      <c r="BS64" s="127">
        <v>7</v>
      </c>
      <c r="BT64" s="128">
        <v>322849</v>
      </c>
      <c r="BU64" s="126">
        <f t="shared" si="43"/>
        <v>46121.285714285717</v>
      </c>
      <c r="BV64" s="129">
        <f t="shared" si="72"/>
        <v>0</v>
      </c>
      <c r="BW64" s="130">
        <f t="shared" si="44"/>
        <v>0</v>
      </c>
      <c r="BX64" s="132" t="s">
        <v>506</v>
      </c>
      <c r="BY64" s="127">
        <v>0</v>
      </c>
      <c r="BZ64" s="128">
        <v>0</v>
      </c>
      <c r="CA64" s="126" t="str">
        <f t="shared" si="8"/>
        <v>N/A</v>
      </c>
      <c r="CB64" s="127">
        <v>0</v>
      </c>
      <c r="CC64" s="128">
        <v>0</v>
      </c>
      <c r="CD64" s="126" t="str">
        <f t="shared" si="45"/>
        <v>N/A</v>
      </c>
      <c r="CE64" s="129" t="e">
        <f t="shared" si="73"/>
        <v>#VALUE!</v>
      </c>
      <c r="CF64" s="130" t="e">
        <f t="shared" si="46"/>
        <v>#VALUE!</v>
      </c>
      <c r="CG64" s="127">
        <v>3</v>
      </c>
      <c r="CH64" s="128">
        <v>96225</v>
      </c>
      <c r="CI64" s="126">
        <f t="shared" si="9"/>
        <v>32075</v>
      </c>
      <c r="CJ64" s="127">
        <v>3</v>
      </c>
      <c r="CK64" s="128">
        <v>96225</v>
      </c>
      <c r="CL64" s="126">
        <f t="shared" si="47"/>
        <v>32075</v>
      </c>
      <c r="CM64" s="129">
        <f t="shared" si="48"/>
        <v>0</v>
      </c>
      <c r="CN64" s="130">
        <f t="shared" si="49"/>
        <v>0</v>
      </c>
      <c r="CO64" s="127">
        <v>2</v>
      </c>
      <c r="CP64" s="128">
        <v>146361</v>
      </c>
      <c r="CQ64" s="126">
        <f t="shared" si="10"/>
        <v>73180.5</v>
      </c>
      <c r="CR64" s="127">
        <v>2</v>
      </c>
      <c r="CS64" s="128">
        <v>146361</v>
      </c>
      <c r="CT64" s="126">
        <f t="shared" si="50"/>
        <v>73180.5</v>
      </c>
      <c r="CU64" s="129">
        <f t="shared" si="51"/>
        <v>0</v>
      </c>
      <c r="CV64" s="130">
        <f t="shared" si="52"/>
        <v>0</v>
      </c>
      <c r="CW64" s="132" t="s">
        <v>506</v>
      </c>
      <c r="CX64" s="127">
        <v>1</v>
      </c>
      <c r="CY64" s="128">
        <v>77250</v>
      </c>
      <c r="CZ64" s="126">
        <f t="shared" si="11"/>
        <v>77250</v>
      </c>
      <c r="DA64" s="127">
        <v>1</v>
      </c>
      <c r="DB64" s="128">
        <v>77250</v>
      </c>
      <c r="DC64" s="126">
        <f t="shared" si="53"/>
        <v>77250</v>
      </c>
      <c r="DD64" s="129">
        <f t="shared" si="54"/>
        <v>0</v>
      </c>
      <c r="DE64" s="130">
        <f t="shared" si="55"/>
        <v>0</v>
      </c>
      <c r="DF64" s="127">
        <v>1</v>
      </c>
      <c r="DG64" s="128">
        <v>79524</v>
      </c>
      <c r="DH64" s="126">
        <f t="shared" si="12"/>
        <v>79524</v>
      </c>
      <c r="DI64" s="127">
        <v>1</v>
      </c>
      <c r="DJ64" s="128">
        <v>79524</v>
      </c>
      <c r="DK64" s="126">
        <f t="shared" si="56"/>
        <v>79524</v>
      </c>
      <c r="DL64" s="129">
        <f t="shared" si="57"/>
        <v>0</v>
      </c>
      <c r="DM64" s="130">
        <f t="shared" si="58"/>
        <v>0</v>
      </c>
      <c r="DN64" s="127">
        <v>4</v>
      </c>
      <c r="DO64" s="128">
        <v>184884</v>
      </c>
      <c r="DP64" s="126">
        <f t="shared" si="13"/>
        <v>46221</v>
      </c>
      <c r="DQ64" s="127">
        <v>4</v>
      </c>
      <c r="DR64" s="128">
        <v>184884</v>
      </c>
      <c r="DS64" s="126">
        <f t="shared" si="59"/>
        <v>46221</v>
      </c>
      <c r="DT64" s="306">
        <f t="shared" si="60"/>
        <v>0</v>
      </c>
      <c r="DU64" s="130">
        <f t="shared" si="61"/>
        <v>0</v>
      </c>
      <c r="DV64" s="132" t="s">
        <v>506</v>
      </c>
      <c r="DW64" s="127">
        <v>18</v>
      </c>
      <c r="DX64" s="128">
        <v>445112</v>
      </c>
      <c r="DY64" s="126">
        <f t="shared" si="14"/>
        <v>24728.444444444445</v>
      </c>
      <c r="DZ64" s="127">
        <v>18</v>
      </c>
      <c r="EA64" s="128">
        <v>445112</v>
      </c>
      <c r="EB64" s="126">
        <f t="shared" si="62"/>
        <v>24728.444444444445</v>
      </c>
      <c r="EC64" s="129">
        <f t="shared" si="63"/>
        <v>0</v>
      </c>
      <c r="ED64" s="130">
        <f t="shared" si="64"/>
        <v>0</v>
      </c>
      <c r="EE64" s="127">
        <v>0</v>
      </c>
      <c r="EF64" s="128">
        <v>0</v>
      </c>
      <c r="EG64" s="126" t="str">
        <f t="shared" si="15"/>
        <v>N/A</v>
      </c>
      <c r="EH64" s="127">
        <v>0</v>
      </c>
      <c r="EI64" s="128">
        <v>0</v>
      </c>
      <c r="EJ64" s="126" t="str">
        <f t="shared" si="65"/>
        <v>N/A</v>
      </c>
      <c r="EK64" s="129" t="e">
        <f t="shared" si="66"/>
        <v>#VALUE!</v>
      </c>
      <c r="EL64" s="130" t="e">
        <f t="shared" si="67"/>
        <v>#VALUE!</v>
      </c>
      <c r="EM64" s="127">
        <v>0</v>
      </c>
      <c r="EN64" s="128">
        <v>0</v>
      </c>
      <c r="EO64" s="126" t="str">
        <f t="shared" si="16"/>
        <v>N/A</v>
      </c>
      <c r="EP64" s="147">
        <v>0</v>
      </c>
      <c r="EQ64" s="148">
        <v>0</v>
      </c>
      <c r="ER64" s="126" t="str">
        <f t="shared" si="68"/>
        <v>N/A</v>
      </c>
      <c r="ES64" s="129" t="e">
        <f t="shared" si="69"/>
        <v>#VALUE!</v>
      </c>
      <c r="ET64" s="130" t="e">
        <f t="shared" si="70"/>
        <v>#VALUE!</v>
      </c>
      <c r="EU64" s="308"/>
      <c r="EV64" s="132" t="s">
        <v>506</v>
      </c>
      <c r="EW64" s="126">
        <v>46850.219841269842</v>
      </c>
      <c r="EX64" s="126">
        <v>46850.219841269842</v>
      </c>
      <c r="EY64" s="129" t="e">
        <f t="shared" si="71"/>
        <v>#VALUE!</v>
      </c>
      <c r="EZ64" s="130" t="e">
        <f t="shared" si="17"/>
        <v>#VALUE!</v>
      </c>
    </row>
    <row r="65" spans="1:156">
      <c r="A65" s="144" t="s">
        <v>507</v>
      </c>
      <c r="B65" s="124">
        <v>0.75</v>
      </c>
      <c r="C65" s="125">
        <v>13962</v>
      </c>
      <c r="D65" s="126">
        <f t="shared" si="0"/>
        <v>18616</v>
      </c>
      <c r="E65" s="127">
        <v>0.75</v>
      </c>
      <c r="F65" s="128">
        <v>13962</v>
      </c>
      <c r="G65" s="126">
        <f t="shared" si="18"/>
        <v>18616</v>
      </c>
      <c r="H65" s="129">
        <f t="shared" si="19"/>
        <v>0</v>
      </c>
      <c r="I65" s="130">
        <f t="shared" si="20"/>
        <v>0</v>
      </c>
      <c r="J65" s="127">
        <v>0.7</v>
      </c>
      <c r="K65" s="128">
        <v>60777</v>
      </c>
      <c r="L65" s="131">
        <f t="shared" si="1"/>
        <v>86824.285714285725</v>
      </c>
      <c r="M65" s="127">
        <v>0.7</v>
      </c>
      <c r="N65" s="128">
        <v>60777</v>
      </c>
      <c r="O65" s="126">
        <f t="shared" si="21"/>
        <v>86824.285714285725</v>
      </c>
      <c r="P65" s="129">
        <f t="shared" si="22"/>
        <v>0</v>
      </c>
      <c r="Q65" s="130">
        <f t="shared" si="23"/>
        <v>0</v>
      </c>
      <c r="R65" s="127">
        <v>0</v>
      </c>
      <c r="S65" s="128">
        <v>0</v>
      </c>
      <c r="T65" s="126" t="str">
        <f t="shared" si="2"/>
        <v>N/A</v>
      </c>
      <c r="U65" s="127">
        <v>0</v>
      </c>
      <c r="V65" s="128">
        <v>0</v>
      </c>
      <c r="W65" s="126" t="str">
        <f t="shared" si="24"/>
        <v>N/A</v>
      </c>
      <c r="X65" s="129" t="e">
        <f t="shared" si="25"/>
        <v>#VALUE!</v>
      </c>
      <c r="Y65" s="130" t="e">
        <f t="shared" si="26"/>
        <v>#VALUE!</v>
      </c>
      <c r="Z65" s="144" t="s">
        <v>507</v>
      </c>
      <c r="AA65" s="127">
        <v>0</v>
      </c>
      <c r="AB65" s="128">
        <v>0</v>
      </c>
      <c r="AC65" s="126" t="str">
        <f t="shared" si="3"/>
        <v>N/A</v>
      </c>
      <c r="AD65" s="127">
        <v>0</v>
      </c>
      <c r="AE65" s="128">
        <v>0</v>
      </c>
      <c r="AF65" s="126" t="str">
        <f t="shared" si="27"/>
        <v>N/A</v>
      </c>
      <c r="AG65" s="129" t="e">
        <f t="shared" si="28"/>
        <v>#VALUE!</v>
      </c>
      <c r="AH65" s="130" t="e">
        <f t="shared" si="29"/>
        <v>#VALUE!</v>
      </c>
      <c r="AI65" s="127">
        <v>0</v>
      </c>
      <c r="AJ65" s="128">
        <v>0</v>
      </c>
      <c r="AK65" s="126" t="str">
        <f t="shared" si="30"/>
        <v>N/A</v>
      </c>
      <c r="AL65" s="127">
        <v>0</v>
      </c>
      <c r="AM65" s="128">
        <v>0</v>
      </c>
      <c r="AN65" s="126" t="str">
        <f t="shared" si="31"/>
        <v>N/A</v>
      </c>
      <c r="AO65" s="129" t="e">
        <f t="shared" si="32"/>
        <v>#VALUE!</v>
      </c>
      <c r="AP65" s="130" t="e">
        <f t="shared" si="33"/>
        <v>#VALUE!</v>
      </c>
      <c r="AQ65" s="127">
        <v>0</v>
      </c>
      <c r="AR65" s="128">
        <v>0</v>
      </c>
      <c r="AS65" s="126" t="str">
        <f t="shared" si="4"/>
        <v>N/A</v>
      </c>
      <c r="AT65" s="127">
        <v>0</v>
      </c>
      <c r="AU65" s="128">
        <v>0</v>
      </c>
      <c r="AV65" s="126" t="str">
        <f t="shared" si="34"/>
        <v>N/A</v>
      </c>
      <c r="AW65" s="129" t="e">
        <f t="shared" si="35"/>
        <v>#VALUE!</v>
      </c>
      <c r="AX65" s="130" t="e">
        <f t="shared" si="36"/>
        <v>#VALUE!</v>
      </c>
      <c r="AY65" s="144" t="s">
        <v>507</v>
      </c>
      <c r="AZ65" s="127">
        <v>2</v>
      </c>
      <c r="BA65" s="128">
        <v>37209</v>
      </c>
      <c r="BB65" s="126">
        <f t="shared" si="5"/>
        <v>18604.5</v>
      </c>
      <c r="BC65" s="127">
        <v>2</v>
      </c>
      <c r="BD65" s="128">
        <v>43578</v>
      </c>
      <c r="BE65" s="126">
        <f t="shared" si="37"/>
        <v>21789</v>
      </c>
      <c r="BF65" s="129">
        <f t="shared" si="38"/>
        <v>3184.5</v>
      </c>
      <c r="BG65" s="130">
        <f t="shared" si="39"/>
        <v>0.17116826574215915</v>
      </c>
      <c r="BH65" s="127">
        <v>0</v>
      </c>
      <c r="BI65" s="128">
        <v>0</v>
      </c>
      <c r="BJ65" s="126" t="str">
        <f t="shared" si="6"/>
        <v>N/A</v>
      </c>
      <c r="BK65" s="127">
        <v>0</v>
      </c>
      <c r="BL65" s="128">
        <v>0</v>
      </c>
      <c r="BM65" s="126" t="str">
        <f t="shared" si="40"/>
        <v>N/A</v>
      </c>
      <c r="BN65" s="129" t="e">
        <f t="shared" si="41"/>
        <v>#VALUE!</v>
      </c>
      <c r="BO65" s="130" t="e">
        <f t="shared" si="42"/>
        <v>#VALUE!</v>
      </c>
      <c r="BP65" s="127">
        <v>0</v>
      </c>
      <c r="BQ65" s="128">
        <v>0</v>
      </c>
      <c r="BR65" s="126" t="str">
        <f t="shared" si="7"/>
        <v>N/A</v>
      </c>
      <c r="BS65" s="127">
        <v>0</v>
      </c>
      <c r="BT65" s="128">
        <v>0</v>
      </c>
      <c r="BU65" s="126" t="str">
        <f t="shared" si="43"/>
        <v>N/A</v>
      </c>
      <c r="BV65" s="129" t="e">
        <f t="shared" si="72"/>
        <v>#VALUE!</v>
      </c>
      <c r="BW65" s="130" t="e">
        <f t="shared" si="44"/>
        <v>#VALUE!</v>
      </c>
      <c r="BX65" s="144" t="s">
        <v>507</v>
      </c>
      <c r="BY65" s="127">
        <v>0</v>
      </c>
      <c r="BZ65" s="128">
        <v>0</v>
      </c>
      <c r="CA65" s="126" t="str">
        <f t="shared" si="8"/>
        <v>N/A</v>
      </c>
      <c r="CB65" s="127">
        <v>0</v>
      </c>
      <c r="CC65" s="128">
        <v>0</v>
      </c>
      <c r="CD65" s="126" t="str">
        <f t="shared" si="45"/>
        <v>N/A</v>
      </c>
      <c r="CE65" s="129" t="e">
        <f t="shared" si="73"/>
        <v>#VALUE!</v>
      </c>
      <c r="CF65" s="130" t="e">
        <f t="shared" si="46"/>
        <v>#VALUE!</v>
      </c>
      <c r="CG65" s="127">
        <v>0</v>
      </c>
      <c r="CH65" s="128">
        <v>0</v>
      </c>
      <c r="CI65" s="126" t="str">
        <f t="shared" si="9"/>
        <v>N/A</v>
      </c>
      <c r="CJ65" s="127">
        <v>0</v>
      </c>
      <c r="CK65" s="128">
        <v>0</v>
      </c>
      <c r="CL65" s="126" t="str">
        <f t="shared" si="47"/>
        <v>N/A</v>
      </c>
      <c r="CM65" s="129" t="e">
        <f t="shared" si="48"/>
        <v>#VALUE!</v>
      </c>
      <c r="CN65" s="130" t="e">
        <f t="shared" si="49"/>
        <v>#VALUE!</v>
      </c>
      <c r="CO65" s="127">
        <v>0</v>
      </c>
      <c r="CP65" s="128">
        <v>0</v>
      </c>
      <c r="CQ65" s="126" t="str">
        <f t="shared" si="10"/>
        <v>N/A</v>
      </c>
      <c r="CR65" s="127">
        <v>0</v>
      </c>
      <c r="CS65" s="128">
        <v>0</v>
      </c>
      <c r="CT65" s="126" t="str">
        <f t="shared" si="50"/>
        <v>N/A</v>
      </c>
      <c r="CU65" s="129" t="e">
        <f t="shared" si="51"/>
        <v>#VALUE!</v>
      </c>
      <c r="CV65" s="130" t="e">
        <f t="shared" si="52"/>
        <v>#VALUE!</v>
      </c>
      <c r="CW65" s="144" t="s">
        <v>507</v>
      </c>
      <c r="CX65" s="127">
        <v>0</v>
      </c>
      <c r="CY65" s="128">
        <v>0</v>
      </c>
      <c r="CZ65" s="126" t="str">
        <f t="shared" si="11"/>
        <v>N/A</v>
      </c>
      <c r="DA65" s="127">
        <v>0</v>
      </c>
      <c r="DB65" s="128">
        <v>0</v>
      </c>
      <c r="DC65" s="126" t="str">
        <f t="shared" si="53"/>
        <v>N/A</v>
      </c>
      <c r="DD65" s="129" t="e">
        <f t="shared" si="54"/>
        <v>#VALUE!</v>
      </c>
      <c r="DE65" s="130" t="e">
        <f t="shared" si="55"/>
        <v>#VALUE!</v>
      </c>
      <c r="DF65" s="127">
        <v>1</v>
      </c>
      <c r="DG65" s="128">
        <v>51500</v>
      </c>
      <c r="DH65" s="126">
        <f t="shared" si="12"/>
        <v>51500</v>
      </c>
      <c r="DI65" s="127">
        <v>1</v>
      </c>
      <c r="DJ65" s="128">
        <v>58000</v>
      </c>
      <c r="DK65" s="126">
        <f t="shared" si="56"/>
        <v>58000</v>
      </c>
      <c r="DL65" s="129">
        <f t="shared" si="57"/>
        <v>6500</v>
      </c>
      <c r="DM65" s="130">
        <f t="shared" si="58"/>
        <v>0.12621359223300971</v>
      </c>
      <c r="DN65" s="127">
        <v>0</v>
      </c>
      <c r="DO65" s="128">
        <v>0</v>
      </c>
      <c r="DP65" s="126" t="str">
        <f t="shared" si="13"/>
        <v>N/A</v>
      </c>
      <c r="DQ65" s="127">
        <v>0</v>
      </c>
      <c r="DR65" s="128">
        <v>0</v>
      </c>
      <c r="DS65" s="126" t="str">
        <f t="shared" si="59"/>
        <v>N/A</v>
      </c>
      <c r="DT65" s="306" t="e">
        <f t="shared" si="60"/>
        <v>#VALUE!</v>
      </c>
      <c r="DU65" s="130" t="e">
        <f t="shared" si="61"/>
        <v>#VALUE!</v>
      </c>
      <c r="DV65" s="144" t="s">
        <v>507</v>
      </c>
      <c r="DW65" s="127">
        <v>0</v>
      </c>
      <c r="DX65" s="128">
        <v>0</v>
      </c>
      <c r="DY65" s="126" t="str">
        <f t="shared" si="14"/>
        <v>N/A</v>
      </c>
      <c r="DZ65" s="127">
        <v>0</v>
      </c>
      <c r="EA65" s="128">
        <v>0</v>
      </c>
      <c r="EB65" s="126" t="str">
        <f t="shared" si="62"/>
        <v>N/A</v>
      </c>
      <c r="EC65" s="129" t="e">
        <f t="shared" si="63"/>
        <v>#VALUE!</v>
      </c>
      <c r="ED65" s="130" t="e">
        <f t="shared" si="64"/>
        <v>#VALUE!</v>
      </c>
      <c r="EE65" s="127">
        <v>0.35</v>
      </c>
      <c r="EF65" s="128">
        <v>4799</v>
      </c>
      <c r="EG65" s="126">
        <f t="shared" si="15"/>
        <v>13711.428571428572</v>
      </c>
      <c r="EH65" s="127">
        <v>0.35</v>
      </c>
      <c r="EI65" s="128">
        <v>5130</v>
      </c>
      <c r="EJ65" s="126">
        <f t="shared" si="65"/>
        <v>14657.142857142859</v>
      </c>
      <c r="EK65" s="129">
        <f t="shared" si="66"/>
        <v>945.71428571428623</v>
      </c>
      <c r="EL65" s="130">
        <f t="shared" si="67"/>
        <v>6.8972702646384693E-2</v>
      </c>
      <c r="EM65" s="127">
        <v>0</v>
      </c>
      <c r="EN65" s="128">
        <v>0</v>
      </c>
      <c r="EO65" s="126" t="str">
        <f t="shared" si="16"/>
        <v>N/A</v>
      </c>
      <c r="EP65" s="147">
        <v>0</v>
      </c>
      <c r="EQ65" s="148">
        <v>0</v>
      </c>
      <c r="ER65" s="126" t="str">
        <f t="shared" si="68"/>
        <v>N/A</v>
      </c>
      <c r="ES65" s="129" t="e">
        <f t="shared" si="69"/>
        <v>#VALUE!</v>
      </c>
      <c r="ET65" s="130" t="e">
        <f t="shared" si="70"/>
        <v>#VALUE!</v>
      </c>
      <c r="EU65" s="308"/>
      <c r="EV65" s="144" t="s">
        <v>507</v>
      </c>
      <c r="EW65" s="126">
        <v>37851.242857142861</v>
      </c>
      <c r="EX65" s="126">
        <v>39977.285714285725</v>
      </c>
      <c r="EY65" s="129" t="e">
        <f t="shared" si="71"/>
        <v>#VALUE!</v>
      </c>
      <c r="EZ65" s="130" t="e">
        <f t="shared" si="17"/>
        <v>#VALUE!</v>
      </c>
    </row>
    <row r="66" spans="1:156">
      <c r="A66" s="132" t="s">
        <v>508</v>
      </c>
      <c r="B66" s="124">
        <v>1.5</v>
      </c>
      <c r="C66" s="125">
        <v>22018</v>
      </c>
      <c r="D66" s="126">
        <f t="shared" si="0"/>
        <v>14678.666666666666</v>
      </c>
      <c r="E66" s="127">
        <v>1.5</v>
      </c>
      <c r="F66" s="128">
        <v>22020</v>
      </c>
      <c r="G66" s="126">
        <f t="shared" si="18"/>
        <v>14680</v>
      </c>
      <c r="H66" s="129">
        <f t="shared" si="19"/>
        <v>1.3333333333339397</v>
      </c>
      <c r="I66" s="130">
        <f t="shared" si="20"/>
        <v>9.0834771550590864E-5</v>
      </c>
      <c r="J66" s="127">
        <v>0.55000000000000004</v>
      </c>
      <c r="K66" s="128">
        <v>45774</v>
      </c>
      <c r="L66" s="131">
        <f t="shared" si="1"/>
        <v>83225.454545454544</v>
      </c>
      <c r="M66" s="127">
        <v>0.55000000000000004</v>
      </c>
      <c r="N66" s="128">
        <v>45774</v>
      </c>
      <c r="O66" s="126">
        <f t="shared" si="21"/>
        <v>83225.454545454544</v>
      </c>
      <c r="P66" s="129">
        <f t="shared" si="22"/>
        <v>0</v>
      </c>
      <c r="Q66" s="130">
        <f t="shared" si="23"/>
        <v>0</v>
      </c>
      <c r="R66" s="127">
        <v>0</v>
      </c>
      <c r="S66" s="128">
        <v>0</v>
      </c>
      <c r="T66" s="126" t="str">
        <f t="shared" si="2"/>
        <v>N/A</v>
      </c>
      <c r="U66" s="127">
        <v>0</v>
      </c>
      <c r="V66" s="128">
        <v>0</v>
      </c>
      <c r="W66" s="126" t="str">
        <f t="shared" si="24"/>
        <v>N/A</v>
      </c>
      <c r="X66" s="129" t="e">
        <f t="shared" si="25"/>
        <v>#VALUE!</v>
      </c>
      <c r="Y66" s="130" t="e">
        <f t="shared" si="26"/>
        <v>#VALUE!</v>
      </c>
      <c r="Z66" s="132" t="s">
        <v>508</v>
      </c>
      <c r="AA66" s="127">
        <v>0</v>
      </c>
      <c r="AB66" s="128">
        <v>0</v>
      </c>
      <c r="AC66" s="126" t="str">
        <f t="shared" si="3"/>
        <v>N/A</v>
      </c>
      <c r="AD66" s="127">
        <v>0</v>
      </c>
      <c r="AE66" s="128">
        <v>0</v>
      </c>
      <c r="AF66" s="126" t="str">
        <f t="shared" si="27"/>
        <v>N/A</v>
      </c>
      <c r="AG66" s="129" t="e">
        <f t="shared" si="28"/>
        <v>#VALUE!</v>
      </c>
      <c r="AH66" s="130" t="e">
        <f t="shared" si="29"/>
        <v>#VALUE!</v>
      </c>
      <c r="AI66" s="127">
        <v>0.25</v>
      </c>
      <c r="AJ66" s="128">
        <v>20806</v>
      </c>
      <c r="AK66" s="126">
        <f t="shared" si="30"/>
        <v>83224</v>
      </c>
      <c r="AL66" s="127">
        <v>0.25</v>
      </c>
      <c r="AM66" s="128">
        <v>20807</v>
      </c>
      <c r="AN66" s="126">
        <f t="shared" si="31"/>
        <v>83228</v>
      </c>
      <c r="AO66" s="129">
        <f t="shared" si="32"/>
        <v>4</v>
      </c>
      <c r="AP66" s="130">
        <f t="shared" si="33"/>
        <v>4.8063058733057768E-5</v>
      </c>
      <c r="AQ66" s="127">
        <v>0</v>
      </c>
      <c r="AR66" s="128">
        <v>0</v>
      </c>
      <c r="AS66" s="126" t="str">
        <f t="shared" si="4"/>
        <v>N/A</v>
      </c>
      <c r="AT66" s="127">
        <v>0</v>
      </c>
      <c r="AU66" s="128">
        <v>0</v>
      </c>
      <c r="AV66" s="126" t="str">
        <f t="shared" si="34"/>
        <v>N/A</v>
      </c>
      <c r="AW66" s="129" t="e">
        <f t="shared" si="35"/>
        <v>#VALUE!</v>
      </c>
      <c r="AX66" s="130" t="e">
        <f t="shared" si="36"/>
        <v>#VALUE!</v>
      </c>
      <c r="AY66" s="132" t="s">
        <v>508</v>
      </c>
      <c r="AZ66" s="127">
        <v>0.65</v>
      </c>
      <c r="BA66" s="128">
        <v>21967</v>
      </c>
      <c r="BB66" s="126">
        <f t="shared" si="5"/>
        <v>33795.384615384617</v>
      </c>
      <c r="BC66" s="127">
        <v>0.65</v>
      </c>
      <c r="BD66" s="128">
        <v>21968</v>
      </c>
      <c r="BE66" s="126">
        <f t="shared" si="37"/>
        <v>33796.923076923078</v>
      </c>
      <c r="BF66" s="129">
        <f t="shared" si="38"/>
        <v>1.5384615384609788</v>
      </c>
      <c r="BG66" s="130">
        <f t="shared" si="39"/>
        <v>4.5522829699077531E-5</v>
      </c>
      <c r="BH66" s="127">
        <v>0</v>
      </c>
      <c r="BI66" s="128">
        <v>0</v>
      </c>
      <c r="BJ66" s="126" t="str">
        <f t="shared" si="6"/>
        <v>N/A</v>
      </c>
      <c r="BK66" s="127">
        <v>0</v>
      </c>
      <c r="BL66" s="128">
        <v>0</v>
      </c>
      <c r="BM66" s="126" t="str">
        <f t="shared" si="40"/>
        <v>N/A</v>
      </c>
      <c r="BN66" s="129" t="e">
        <f t="shared" si="41"/>
        <v>#VALUE!</v>
      </c>
      <c r="BO66" s="130" t="e">
        <f t="shared" si="42"/>
        <v>#VALUE!</v>
      </c>
      <c r="BP66" s="127">
        <v>0</v>
      </c>
      <c r="BQ66" s="128">
        <v>0</v>
      </c>
      <c r="BR66" s="126" t="str">
        <f t="shared" si="7"/>
        <v>N/A</v>
      </c>
      <c r="BS66" s="127">
        <v>0</v>
      </c>
      <c r="BT66" s="128">
        <v>0</v>
      </c>
      <c r="BU66" s="126" t="str">
        <f t="shared" si="43"/>
        <v>N/A</v>
      </c>
      <c r="BV66" s="129" t="e">
        <f t="shared" si="72"/>
        <v>#VALUE!</v>
      </c>
      <c r="BW66" s="130" t="e">
        <f t="shared" si="44"/>
        <v>#VALUE!</v>
      </c>
      <c r="BX66" s="132" t="s">
        <v>508</v>
      </c>
      <c r="BY66" s="127">
        <v>0</v>
      </c>
      <c r="BZ66" s="128">
        <v>0</v>
      </c>
      <c r="CA66" s="126" t="str">
        <f t="shared" si="8"/>
        <v>N/A</v>
      </c>
      <c r="CB66" s="127">
        <v>0</v>
      </c>
      <c r="CC66" s="128">
        <v>0</v>
      </c>
      <c r="CD66" s="126" t="str">
        <f t="shared" si="45"/>
        <v>N/A</v>
      </c>
      <c r="CE66" s="129" t="e">
        <f t="shared" si="73"/>
        <v>#VALUE!</v>
      </c>
      <c r="CF66" s="130" t="e">
        <f t="shared" si="46"/>
        <v>#VALUE!</v>
      </c>
      <c r="CG66" s="127">
        <v>0</v>
      </c>
      <c r="CH66" s="128">
        <v>0</v>
      </c>
      <c r="CI66" s="126" t="str">
        <f t="shared" si="9"/>
        <v>N/A</v>
      </c>
      <c r="CJ66" s="127">
        <v>0</v>
      </c>
      <c r="CK66" s="128">
        <v>0</v>
      </c>
      <c r="CL66" s="126" t="str">
        <f t="shared" si="47"/>
        <v>N/A</v>
      </c>
      <c r="CM66" s="129" t="e">
        <f t="shared" si="48"/>
        <v>#VALUE!</v>
      </c>
      <c r="CN66" s="130" t="e">
        <f t="shared" si="49"/>
        <v>#VALUE!</v>
      </c>
      <c r="CO66" s="127">
        <v>0.2</v>
      </c>
      <c r="CP66" s="128">
        <v>16645</v>
      </c>
      <c r="CQ66" s="126">
        <f t="shared" si="10"/>
        <v>83225</v>
      </c>
      <c r="CR66" s="127">
        <v>0.2</v>
      </c>
      <c r="CS66" s="128">
        <v>16645</v>
      </c>
      <c r="CT66" s="126">
        <f t="shared" si="50"/>
        <v>83225</v>
      </c>
      <c r="CU66" s="129">
        <f t="shared" si="51"/>
        <v>0</v>
      </c>
      <c r="CV66" s="130">
        <f t="shared" si="52"/>
        <v>0</v>
      </c>
      <c r="CW66" s="132" t="s">
        <v>508</v>
      </c>
      <c r="CX66" s="127">
        <v>0</v>
      </c>
      <c r="CY66" s="128">
        <v>0</v>
      </c>
      <c r="CZ66" s="126" t="str">
        <f t="shared" si="11"/>
        <v>N/A</v>
      </c>
      <c r="DA66" s="127">
        <v>0</v>
      </c>
      <c r="DB66" s="128">
        <v>0</v>
      </c>
      <c r="DC66" s="126" t="str">
        <f t="shared" si="53"/>
        <v>N/A</v>
      </c>
      <c r="DD66" s="129" t="e">
        <f t="shared" si="54"/>
        <v>#VALUE!</v>
      </c>
      <c r="DE66" s="130" t="e">
        <f t="shared" si="55"/>
        <v>#VALUE!</v>
      </c>
      <c r="DF66" s="127">
        <v>1</v>
      </c>
      <c r="DG66" s="128">
        <v>54099</v>
      </c>
      <c r="DH66" s="126">
        <f t="shared" si="12"/>
        <v>54099</v>
      </c>
      <c r="DI66" s="127">
        <v>1</v>
      </c>
      <c r="DJ66" s="128">
        <v>54100</v>
      </c>
      <c r="DK66" s="126">
        <f t="shared" si="56"/>
        <v>54100</v>
      </c>
      <c r="DL66" s="129">
        <f t="shared" si="57"/>
        <v>1</v>
      </c>
      <c r="DM66" s="130">
        <f t="shared" si="58"/>
        <v>1.8484630030129946E-5</v>
      </c>
      <c r="DN66" s="127">
        <v>0</v>
      </c>
      <c r="DO66" s="128">
        <v>0</v>
      </c>
      <c r="DP66" s="126" t="str">
        <f t="shared" si="13"/>
        <v>N/A</v>
      </c>
      <c r="DQ66" s="127">
        <v>0</v>
      </c>
      <c r="DR66" s="128">
        <v>0</v>
      </c>
      <c r="DS66" s="126" t="str">
        <f t="shared" si="59"/>
        <v>N/A</v>
      </c>
      <c r="DT66" s="306" t="e">
        <f t="shared" si="60"/>
        <v>#VALUE!</v>
      </c>
      <c r="DU66" s="130" t="e">
        <f t="shared" si="61"/>
        <v>#VALUE!</v>
      </c>
      <c r="DV66" s="132" t="s">
        <v>508</v>
      </c>
      <c r="DW66" s="127">
        <v>2</v>
      </c>
      <c r="DX66" s="128">
        <v>37086</v>
      </c>
      <c r="DY66" s="126">
        <f t="shared" si="14"/>
        <v>18543</v>
      </c>
      <c r="DZ66" s="127">
        <v>2</v>
      </c>
      <c r="EA66" s="128">
        <v>37088</v>
      </c>
      <c r="EB66" s="126">
        <f t="shared" si="62"/>
        <v>18544</v>
      </c>
      <c r="EC66" s="129">
        <f t="shared" si="63"/>
        <v>1</v>
      </c>
      <c r="ED66" s="130">
        <f t="shared" si="64"/>
        <v>5.3928706250337058E-5</v>
      </c>
      <c r="EE66" s="127">
        <v>1</v>
      </c>
      <c r="EF66" s="128">
        <v>7725</v>
      </c>
      <c r="EG66" s="126">
        <f t="shared" si="15"/>
        <v>7725</v>
      </c>
      <c r="EH66" s="127">
        <v>1</v>
      </c>
      <c r="EI66" s="128">
        <v>7726</v>
      </c>
      <c r="EJ66" s="126">
        <f t="shared" si="65"/>
        <v>7726</v>
      </c>
      <c r="EK66" s="129">
        <f t="shared" si="66"/>
        <v>1</v>
      </c>
      <c r="EL66" s="130">
        <f t="shared" si="67"/>
        <v>1.2944983818770226E-4</v>
      </c>
      <c r="EM66" s="127">
        <v>0</v>
      </c>
      <c r="EN66" s="128">
        <v>0</v>
      </c>
      <c r="EO66" s="126" t="str">
        <f t="shared" si="16"/>
        <v>N/A</v>
      </c>
      <c r="EP66" s="147">
        <v>0</v>
      </c>
      <c r="EQ66" s="148">
        <v>0</v>
      </c>
      <c r="ER66" s="126" t="str">
        <f t="shared" si="68"/>
        <v>N/A</v>
      </c>
      <c r="ES66" s="129" t="e">
        <f t="shared" si="69"/>
        <v>#VALUE!</v>
      </c>
      <c r="ET66" s="130" t="e">
        <f t="shared" si="70"/>
        <v>#VALUE!</v>
      </c>
      <c r="EU66" s="308"/>
      <c r="EV66" s="132" t="s">
        <v>508</v>
      </c>
      <c r="EW66" s="126">
        <v>47314.43822843823</v>
      </c>
      <c r="EX66" s="126">
        <v>47315.672202797199</v>
      </c>
      <c r="EY66" s="129" t="e">
        <f t="shared" si="71"/>
        <v>#VALUE!</v>
      </c>
      <c r="EZ66" s="130" t="e">
        <f t="shared" si="17"/>
        <v>#VALUE!</v>
      </c>
    </row>
    <row r="67" spans="1:156">
      <c r="A67" s="132" t="s">
        <v>509</v>
      </c>
      <c r="B67" s="124">
        <v>1</v>
      </c>
      <c r="C67" s="125">
        <v>24800</v>
      </c>
      <c r="D67" s="126">
        <f t="shared" si="0"/>
        <v>24800</v>
      </c>
      <c r="E67" s="127">
        <v>1</v>
      </c>
      <c r="F67" s="128">
        <v>25048</v>
      </c>
      <c r="G67" s="126">
        <f t="shared" si="18"/>
        <v>25048</v>
      </c>
      <c r="H67" s="129">
        <f t="shared" si="19"/>
        <v>248</v>
      </c>
      <c r="I67" s="130">
        <f t="shared" si="20"/>
        <v>0.01</v>
      </c>
      <c r="J67" s="127">
        <v>1</v>
      </c>
      <c r="K67" s="128">
        <v>96000</v>
      </c>
      <c r="L67" s="131">
        <f t="shared" si="1"/>
        <v>96000</v>
      </c>
      <c r="M67" s="127">
        <v>1</v>
      </c>
      <c r="N67" s="128">
        <v>100000</v>
      </c>
      <c r="O67" s="126">
        <f t="shared" si="21"/>
        <v>100000</v>
      </c>
      <c r="P67" s="129">
        <f t="shared" si="22"/>
        <v>4000</v>
      </c>
      <c r="Q67" s="130">
        <f t="shared" si="23"/>
        <v>4.1666666666666664E-2</v>
      </c>
      <c r="R67" s="127">
        <v>0</v>
      </c>
      <c r="S67" s="128">
        <v>0</v>
      </c>
      <c r="T67" s="126" t="str">
        <f t="shared" si="2"/>
        <v>N/A</v>
      </c>
      <c r="U67" s="127">
        <v>0</v>
      </c>
      <c r="V67" s="128">
        <v>0</v>
      </c>
      <c r="W67" s="126" t="str">
        <f t="shared" si="24"/>
        <v>N/A</v>
      </c>
      <c r="X67" s="129" t="e">
        <f t="shared" si="25"/>
        <v>#VALUE!</v>
      </c>
      <c r="Y67" s="130" t="e">
        <f t="shared" si="26"/>
        <v>#VALUE!</v>
      </c>
      <c r="Z67" s="132" t="s">
        <v>509</v>
      </c>
      <c r="AA67" s="127">
        <v>0</v>
      </c>
      <c r="AB67" s="128">
        <v>0</v>
      </c>
      <c r="AC67" s="126" t="str">
        <f t="shared" si="3"/>
        <v>N/A</v>
      </c>
      <c r="AD67" s="127">
        <v>0</v>
      </c>
      <c r="AE67" s="128">
        <v>0</v>
      </c>
      <c r="AF67" s="126" t="str">
        <f t="shared" si="27"/>
        <v>N/A</v>
      </c>
      <c r="AG67" s="129" t="e">
        <f t="shared" si="28"/>
        <v>#VALUE!</v>
      </c>
      <c r="AH67" s="130" t="e">
        <f t="shared" si="29"/>
        <v>#VALUE!</v>
      </c>
      <c r="AI67" s="127">
        <v>1</v>
      </c>
      <c r="AJ67" s="128">
        <v>52500</v>
      </c>
      <c r="AK67" s="126">
        <f t="shared" si="30"/>
        <v>52500</v>
      </c>
      <c r="AL67" s="127">
        <v>1</v>
      </c>
      <c r="AM67" s="128">
        <v>53025</v>
      </c>
      <c r="AN67" s="126">
        <f t="shared" si="31"/>
        <v>53025</v>
      </c>
      <c r="AO67" s="129">
        <f t="shared" si="32"/>
        <v>525</v>
      </c>
      <c r="AP67" s="130">
        <f t="shared" si="33"/>
        <v>0.01</v>
      </c>
      <c r="AQ67" s="127">
        <v>0</v>
      </c>
      <c r="AR67" s="128">
        <v>0</v>
      </c>
      <c r="AS67" s="126" t="str">
        <f t="shared" si="4"/>
        <v>N/A</v>
      </c>
      <c r="AT67" s="127">
        <v>0</v>
      </c>
      <c r="AU67" s="128">
        <v>0</v>
      </c>
      <c r="AV67" s="126" t="str">
        <f t="shared" si="34"/>
        <v>N/A</v>
      </c>
      <c r="AW67" s="129" t="e">
        <f t="shared" si="35"/>
        <v>#VALUE!</v>
      </c>
      <c r="AX67" s="130" t="e">
        <f t="shared" si="36"/>
        <v>#VALUE!</v>
      </c>
      <c r="AY67" s="132" t="s">
        <v>509</v>
      </c>
      <c r="AZ67" s="127">
        <v>4</v>
      </c>
      <c r="BA67" s="128">
        <v>110000</v>
      </c>
      <c r="BB67" s="126">
        <f t="shared" si="5"/>
        <v>27500</v>
      </c>
      <c r="BC67" s="127">
        <v>4</v>
      </c>
      <c r="BD67" s="128">
        <v>111100</v>
      </c>
      <c r="BE67" s="126">
        <f t="shared" si="37"/>
        <v>27775</v>
      </c>
      <c r="BF67" s="129">
        <f t="shared" si="38"/>
        <v>275</v>
      </c>
      <c r="BG67" s="130">
        <f t="shared" si="39"/>
        <v>0.01</v>
      </c>
      <c r="BH67" s="127">
        <v>0</v>
      </c>
      <c r="BI67" s="128">
        <v>0</v>
      </c>
      <c r="BJ67" s="126" t="str">
        <f t="shared" si="6"/>
        <v>N/A</v>
      </c>
      <c r="BK67" s="127">
        <v>0</v>
      </c>
      <c r="BL67" s="128">
        <v>0</v>
      </c>
      <c r="BM67" s="126" t="str">
        <f t="shared" si="40"/>
        <v>N/A</v>
      </c>
      <c r="BN67" s="129" t="e">
        <f t="shared" si="41"/>
        <v>#VALUE!</v>
      </c>
      <c r="BO67" s="130" t="e">
        <f t="shared" si="42"/>
        <v>#VALUE!</v>
      </c>
      <c r="BP67" s="127">
        <v>0</v>
      </c>
      <c r="BQ67" s="128">
        <v>0</v>
      </c>
      <c r="BR67" s="126" t="str">
        <f t="shared" si="7"/>
        <v>N/A</v>
      </c>
      <c r="BS67" s="127">
        <v>0</v>
      </c>
      <c r="BT67" s="128">
        <v>0</v>
      </c>
      <c r="BU67" s="126" t="str">
        <f t="shared" si="43"/>
        <v>N/A</v>
      </c>
      <c r="BV67" s="129" t="e">
        <f t="shared" si="72"/>
        <v>#VALUE!</v>
      </c>
      <c r="BW67" s="130" t="e">
        <f t="shared" si="44"/>
        <v>#VALUE!</v>
      </c>
      <c r="BX67" s="132" t="s">
        <v>509</v>
      </c>
      <c r="BY67" s="127">
        <v>0</v>
      </c>
      <c r="BZ67" s="128">
        <v>0</v>
      </c>
      <c r="CA67" s="126" t="str">
        <f t="shared" si="8"/>
        <v>N/A</v>
      </c>
      <c r="CB67" s="127">
        <v>0</v>
      </c>
      <c r="CC67" s="128">
        <v>0</v>
      </c>
      <c r="CD67" s="126" t="str">
        <f t="shared" si="45"/>
        <v>N/A</v>
      </c>
      <c r="CE67" s="129" t="e">
        <f t="shared" si="73"/>
        <v>#VALUE!</v>
      </c>
      <c r="CF67" s="130" t="e">
        <f t="shared" si="46"/>
        <v>#VALUE!</v>
      </c>
      <c r="CG67" s="127">
        <v>0</v>
      </c>
      <c r="CH67" s="128">
        <v>0</v>
      </c>
      <c r="CI67" s="126" t="str">
        <f t="shared" si="9"/>
        <v>N/A</v>
      </c>
      <c r="CJ67" s="127">
        <v>0</v>
      </c>
      <c r="CK67" s="128">
        <v>0</v>
      </c>
      <c r="CL67" s="126" t="str">
        <f t="shared" si="47"/>
        <v>N/A</v>
      </c>
      <c r="CM67" s="129" t="e">
        <f t="shared" si="48"/>
        <v>#VALUE!</v>
      </c>
      <c r="CN67" s="130" t="e">
        <f t="shared" si="49"/>
        <v>#VALUE!</v>
      </c>
      <c r="CO67" s="127">
        <v>0</v>
      </c>
      <c r="CP67" s="128">
        <v>0</v>
      </c>
      <c r="CQ67" s="126" t="str">
        <f t="shared" si="10"/>
        <v>N/A</v>
      </c>
      <c r="CR67" s="127">
        <v>0</v>
      </c>
      <c r="CS67" s="128">
        <v>0</v>
      </c>
      <c r="CT67" s="126" t="str">
        <f t="shared" si="50"/>
        <v>N/A</v>
      </c>
      <c r="CU67" s="129" t="e">
        <f t="shared" si="51"/>
        <v>#VALUE!</v>
      </c>
      <c r="CV67" s="130" t="e">
        <f t="shared" si="52"/>
        <v>#VALUE!</v>
      </c>
      <c r="CW67" s="132" t="s">
        <v>509</v>
      </c>
      <c r="CX67" s="127">
        <v>0</v>
      </c>
      <c r="CY67" s="128">
        <v>0</v>
      </c>
      <c r="CZ67" s="126" t="str">
        <f t="shared" si="11"/>
        <v>N/A</v>
      </c>
      <c r="DA67" s="127">
        <v>0</v>
      </c>
      <c r="DB67" s="128">
        <v>0</v>
      </c>
      <c r="DC67" s="126" t="str">
        <f t="shared" si="53"/>
        <v>N/A</v>
      </c>
      <c r="DD67" s="129" t="e">
        <f t="shared" si="54"/>
        <v>#VALUE!</v>
      </c>
      <c r="DE67" s="130" t="e">
        <f t="shared" si="55"/>
        <v>#VALUE!</v>
      </c>
      <c r="DF67" s="127">
        <v>1</v>
      </c>
      <c r="DG67" s="128">
        <v>51500</v>
      </c>
      <c r="DH67" s="126">
        <f t="shared" si="12"/>
        <v>51500</v>
      </c>
      <c r="DI67" s="127">
        <v>1</v>
      </c>
      <c r="DJ67" s="128">
        <v>51500</v>
      </c>
      <c r="DK67" s="126">
        <f t="shared" si="56"/>
        <v>51500</v>
      </c>
      <c r="DL67" s="129">
        <f t="shared" si="57"/>
        <v>0</v>
      </c>
      <c r="DM67" s="130">
        <f t="shared" si="58"/>
        <v>0</v>
      </c>
      <c r="DN67" s="127">
        <v>0</v>
      </c>
      <c r="DO67" s="128">
        <v>0</v>
      </c>
      <c r="DP67" s="126" t="str">
        <f t="shared" si="13"/>
        <v>N/A</v>
      </c>
      <c r="DQ67" s="127">
        <v>0</v>
      </c>
      <c r="DR67" s="128">
        <v>0</v>
      </c>
      <c r="DS67" s="126" t="str">
        <f t="shared" si="59"/>
        <v>N/A</v>
      </c>
      <c r="DT67" s="306" t="e">
        <f t="shared" si="60"/>
        <v>#VALUE!</v>
      </c>
      <c r="DU67" s="130" t="e">
        <f t="shared" si="61"/>
        <v>#VALUE!</v>
      </c>
      <c r="DV67" s="132" t="s">
        <v>509</v>
      </c>
      <c r="DW67" s="127">
        <v>2</v>
      </c>
      <c r="DX67" s="128">
        <v>71042</v>
      </c>
      <c r="DY67" s="126">
        <f t="shared" si="14"/>
        <v>35521</v>
      </c>
      <c r="DZ67" s="127">
        <v>2</v>
      </c>
      <c r="EA67" s="128">
        <v>71752.42</v>
      </c>
      <c r="EB67" s="126">
        <f t="shared" si="62"/>
        <v>35876.21</v>
      </c>
      <c r="EC67" s="129">
        <f t="shared" si="63"/>
        <v>355.20999999999913</v>
      </c>
      <c r="ED67" s="130">
        <f t="shared" si="64"/>
        <v>9.9999999999999759E-3</v>
      </c>
      <c r="EE67" s="127">
        <v>0</v>
      </c>
      <c r="EF67" s="128">
        <v>0</v>
      </c>
      <c r="EG67" s="126" t="str">
        <f t="shared" si="15"/>
        <v>N/A</v>
      </c>
      <c r="EH67" s="127">
        <v>0</v>
      </c>
      <c r="EI67" s="128">
        <v>0</v>
      </c>
      <c r="EJ67" s="126" t="str">
        <f t="shared" si="65"/>
        <v>N/A</v>
      </c>
      <c r="EK67" s="129" t="e">
        <f t="shared" si="66"/>
        <v>#VALUE!</v>
      </c>
      <c r="EL67" s="130" t="e">
        <f t="shared" si="67"/>
        <v>#VALUE!</v>
      </c>
      <c r="EM67" s="127">
        <v>0</v>
      </c>
      <c r="EN67" s="128">
        <v>0</v>
      </c>
      <c r="EO67" s="126" t="str">
        <f t="shared" si="16"/>
        <v>N/A</v>
      </c>
      <c r="EP67" s="147">
        <v>0</v>
      </c>
      <c r="EQ67" s="148">
        <v>0</v>
      </c>
      <c r="ER67" s="126" t="str">
        <f t="shared" si="68"/>
        <v>N/A</v>
      </c>
      <c r="ES67" s="129" t="e">
        <f t="shared" si="69"/>
        <v>#VALUE!</v>
      </c>
      <c r="ET67" s="130" t="e">
        <f t="shared" si="70"/>
        <v>#VALUE!</v>
      </c>
      <c r="EU67" s="308"/>
      <c r="EV67" s="132" t="s">
        <v>509</v>
      </c>
      <c r="EW67" s="126">
        <v>47970.166666666664</v>
      </c>
      <c r="EX67" s="126">
        <v>48870.701666666668</v>
      </c>
      <c r="EY67" s="129" t="e">
        <f t="shared" si="71"/>
        <v>#VALUE!</v>
      </c>
      <c r="EZ67" s="130" t="e">
        <f t="shared" si="17"/>
        <v>#VALUE!</v>
      </c>
    </row>
    <row r="68" spans="1:156">
      <c r="A68" s="134" t="s">
        <v>510</v>
      </c>
      <c r="B68" s="124">
        <v>3</v>
      </c>
      <c r="C68" s="125">
        <v>57258</v>
      </c>
      <c r="D68" s="126">
        <f t="shared" si="0"/>
        <v>19086</v>
      </c>
      <c r="E68" s="127">
        <v>3</v>
      </c>
      <c r="F68" s="128">
        <v>58976.69</v>
      </c>
      <c r="G68" s="126">
        <f t="shared" si="18"/>
        <v>19658.896666666667</v>
      </c>
      <c r="H68" s="129">
        <f t="shared" si="19"/>
        <v>572.89666666666744</v>
      </c>
      <c r="I68" s="130">
        <f t="shared" si="20"/>
        <v>3.0016591567990539E-2</v>
      </c>
      <c r="J68" s="127">
        <v>3</v>
      </c>
      <c r="K68" s="128">
        <v>232159</v>
      </c>
      <c r="L68" s="131">
        <f t="shared" si="1"/>
        <v>77386.333333333328</v>
      </c>
      <c r="M68" s="127">
        <v>3</v>
      </c>
      <c r="N68" s="128">
        <v>239123.77000000002</v>
      </c>
      <c r="O68" s="126">
        <f t="shared" si="21"/>
        <v>79707.92333333334</v>
      </c>
      <c r="P68" s="129">
        <f t="shared" si="22"/>
        <v>2321.5900000000111</v>
      </c>
      <c r="Q68" s="130">
        <f t="shared" si="23"/>
        <v>3.0000000000000145E-2</v>
      </c>
      <c r="R68" s="127">
        <v>1</v>
      </c>
      <c r="S68" s="128">
        <v>74000</v>
      </c>
      <c r="T68" s="126">
        <f t="shared" si="2"/>
        <v>74000</v>
      </c>
      <c r="U68" s="127">
        <v>1</v>
      </c>
      <c r="V68" s="128">
        <v>76220</v>
      </c>
      <c r="W68" s="126">
        <f t="shared" si="24"/>
        <v>76220</v>
      </c>
      <c r="X68" s="129">
        <f t="shared" si="25"/>
        <v>2220</v>
      </c>
      <c r="Y68" s="130">
        <f t="shared" si="26"/>
        <v>0.03</v>
      </c>
      <c r="Z68" s="134" t="s">
        <v>510</v>
      </c>
      <c r="AA68" s="127">
        <v>1</v>
      </c>
      <c r="AB68" s="128">
        <v>40402</v>
      </c>
      <c r="AC68" s="126">
        <f t="shared" si="3"/>
        <v>40402</v>
      </c>
      <c r="AD68" s="127">
        <v>1</v>
      </c>
      <c r="AE68" s="128">
        <v>41615</v>
      </c>
      <c r="AF68" s="126">
        <f t="shared" si="27"/>
        <v>41615</v>
      </c>
      <c r="AG68" s="129">
        <f t="shared" si="28"/>
        <v>1213</v>
      </c>
      <c r="AH68" s="130">
        <f t="shared" si="29"/>
        <v>3.0023266174941835E-2</v>
      </c>
      <c r="AI68" s="127">
        <v>1</v>
      </c>
      <c r="AJ68" s="128">
        <v>66087</v>
      </c>
      <c r="AK68" s="126">
        <f t="shared" si="30"/>
        <v>66087</v>
      </c>
      <c r="AL68" s="127">
        <v>1</v>
      </c>
      <c r="AM68" s="128">
        <v>68069.61</v>
      </c>
      <c r="AN68" s="126">
        <f t="shared" si="31"/>
        <v>68069.61</v>
      </c>
      <c r="AO68" s="129">
        <f t="shared" si="32"/>
        <v>1982.6100000000006</v>
      </c>
      <c r="AP68" s="130">
        <f t="shared" si="33"/>
        <v>3.0000000000000009E-2</v>
      </c>
      <c r="AQ68" s="127">
        <v>1</v>
      </c>
      <c r="AR68" s="128">
        <v>38735</v>
      </c>
      <c r="AS68" s="126">
        <f t="shared" si="4"/>
        <v>38735</v>
      </c>
      <c r="AT68" s="127">
        <v>1</v>
      </c>
      <c r="AU68" s="128">
        <v>39898</v>
      </c>
      <c r="AV68" s="126">
        <f t="shared" si="34"/>
        <v>39898</v>
      </c>
      <c r="AW68" s="129">
        <f t="shared" si="35"/>
        <v>1163</v>
      </c>
      <c r="AX68" s="130">
        <f t="shared" si="36"/>
        <v>3.0024525622821738E-2</v>
      </c>
      <c r="AY68" s="134" t="s">
        <v>510</v>
      </c>
      <c r="AZ68" s="127">
        <v>5.5</v>
      </c>
      <c r="BA68" s="128">
        <v>128147</v>
      </c>
      <c r="BB68" s="126">
        <f t="shared" si="5"/>
        <v>23299.454545454544</v>
      </c>
      <c r="BC68" s="127">
        <v>5.5</v>
      </c>
      <c r="BD68" s="128">
        <v>131996</v>
      </c>
      <c r="BE68" s="126">
        <f t="shared" si="37"/>
        <v>23999.272727272728</v>
      </c>
      <c r="BF68" s="129">
        <f t="shared" si="38"/>
        <v>699.8181818181838</v>
      </c>
      <c r="BG68" s="130">
        <f t="shared" si="39"/>
        <v>3.00358182399901E-2</v>
      </c>
      <c r="BH68" s="127">
        <v>0</v>
      </c>
      <c r="BI68" s="128">
        <v>0</v>
      </c>
      <c r="BJ68" s="126" t="str">
        <f t="shared" si="6"/>
        <v>N/A</v>
      </c>
      <c r="BK68" s="127">
        <v>0</v>
      </c>
      <c r="BL68" s="128">
        <v>0</v>
      </c>
      <c r="BM68" s="126" t="str">
        <f t="shared" si="40"/>
        <v>N/A</v>
      </c>
      <c r="BN68" s="129" t="e">
        <f t="shared" si="41"/>
        <v>#VALUE!</v>
      </c>
      <c r="BO68" s="130" t="e">
        <f t="shared" si="42"/>
        <v>#VALUE!</v>
      </c>
      <c r="BP68" s="127">
        <v>0</v>
      </c>
      <c r="BQ68" s="128">
        <v>0</v>
      </c>
      <c r="BR68" s="126" t="str">
        <f t="shared" si="7"/>
        <v>N/A</v>
      </c>
      <c r="BS68" s="127">
        <v>0</v>
      </c>
      <c r="BT68" s="128">
        <v>0</v>
      </c>
      <c r="BU68" s="126" t="str">
        <f t="shared" si="43"/>
        <v>N/A</v>
      </c>
      <c r="BV68" s="129" t="e">
        <f t="shared" si="72"/>
        <v>#VALUE!</v>
      </c>
      <c r="BW68" s="130" t="e">
        <f t="shared" si="44"/>
        <v>#VALUE!</v>
      </c>
      <c r="BX68" s="134" t="s">
        <v>510</v>
      </c>
      <c r="BY68" s="127">
        <v>0</v>
      </c>
      <c r="BZ68" s="128">
        <v>0</v>
      </c>
      <c r="CA68" s="126" t="str">
        <f t="shared" si="8"/>
        <v>N/A</v>
      </c>
      <c r="CB68" s="127">
        <v>0</v>
      </c>
      <c r="CC68" s="128">
        <v>0</v>
      </c>
      <c r="CD68" s="126" t="str">
        <f t="shared" si="45"/>
        <v>N/A</v>
      </c>
      <c r="CE68" s="129" t="e">
        <f t="shared" si="73"/>
        <v>#VALUE!</v>
      </c>
      <c r="CF68" s="130" t="e">
        <f t="shared" si="46"/>
        <v>#VALUE!</v>
      </c>
      <c r="CG68" s="127">
        <v>4</v>
      </c>
      <c r="CH68" s="128">
        <v>170818</v>
      </c>
      <c r="CI68" s="126">
        <f t="shared" si="9"/>
        <v>42704.5</v>
      </c>
      <c r="CJ68" s="127">
        <v>4</v>
      </c>
      <c r="CK68" s="128">
        <v>175945</v>
      </c>
      <c r="CL68" s="126">
        <f t="shared" si="47"/>
        <v>43986.25</v>
      </c>
      <c r="CM68" s="129">
        <f t="shared" si="48"/>
        <v>1281.75</v>
      </c>
      <c r="CN68" s="130">
        <f t="shared" si="49"/>
        <v>3.0014401292603823E-2</v>
      </c>
      <c r="CO68" s="127">
        <v>0</v>
      </c>
      <c r="CP68" s="128">
        <v>0</v>
      </c>
      <c r="CQ68" s="126" t="str">
        <f t="shared" si="10"/>
        <v>N/A</v>
      </c>
      <c r="CR68" s="127">
        <v>0</v>
      </c>
      <c r="CS68" s="128">
        <v>0</v>
      </c>
      <c r="CT68" s="126" t="str">
        <f t="shared" si="50"/>
        <v>N/A</v>
      </c>
      <c r="CU68" s="129" t="e">
        <f t="shared" si="51"/>
        <v>#VALUE!</v>
      </c>
      <c r="CV68" s="130" t="e">
        <f t="shared" si="52"/>
        <v>#VALUE!</v>
      </c>
      <c r="CW68" s="134" t="s">
        <v>510</v>
      </c>
      <c r="CX68" s="127">
        <v>0</v>
      </c>
      <c r="CY68" s="128">
        <v>0</v>
      </c>
      <c r="CZ68" s="126" t="str">
        <f t="shared" si="11"/>
        <v>N/A</v>
      </c>
      <c r="DA68" s="127">
        <v>0</v>
      </c>
      <c r="DB68" s="128">
        <v>0</v>
      </c>
      <c r="DC68" s="126" t="str">
        <f t="shared" si="53"/>
        <v>N/A</v>
      </c>
      <c r="DD68" s="129" t="e">
        <f t="shared" si="54"/>
        <v>#VALUE!</v>
      </c>
      <c r="DE68" s="130" t="e">
        <f t="shared" si="55"/>
        <v>#VALUE!</v>
      </c>
      <c r="DF68" s="127">
        <v>1</v>
      </c>
      <c r="DG68" s="128">
        <v>74470</v>
      </c>
      <c r="DH68" s="126">
        <f t="shared" si="12"/>
        <v>74470</v>
      </c>
      <c r="DI68" s="127">
        <v>1</v>
      </c>
      <c r="DJ68" s="128">
        <v>76705</v>
      </c>
      <c r="DK68" s="126">
        <f t="shared" si="56"/>
        <v>76705</v>
      </c>
      <c r="DL68" s="129">
        <f t="shared" si="57"/>
        <v>2235</v>
      </c>
      <c r="DM68" s="130">
        <f t="shared" si="58"/>
        <v>3.0012085403518195E-2</v>
      </c>
      <c r="DN68" s="127">
        <v>3</v>
      </c>
      <c r="DO68" s="128">
        <v>150348</v>
      </c>
      <c r="DP68" s="126">
        <f t="shared" si="13"/>
        <v>50116</v>
      </c>
      <c r="DQ68" s="127">
        <v>3</v>
      </c>
      <c r="DR68" s="128">
        <v>154860</v>
      </c>
      <c r="DS68" s="126">
        <f t="shared" si="59"/>
        <v>51620</v>
      </c>
      <c r="DT68" s="306">
        <f t="shared" si="60"/>
        <v>1504</v>
      </c>
      <c r="DU68" s="130">
        <f t="shared" si="61"/>
        <v>3.0010375927847395E-2</v>
      </c>
      <c r="DV68" s="134" t="s">
        <v>510</v>
      </c>
      <c r="DW68" s="127">
        <v>10</v>
      </c>
      <c r="DX68" s="128">
        <v>248095</v>
      </c>
      <c r="DY68" s="126">
        <f t="shared" si="14"/>
        <v>24809.5</v>
      </c>
      <c r="DZ68" s="127">
        <v>10</v>
      </c>
      <c r="EA68" s="128">
        <v>255542</v>
      </c>
      <c r="EB68" s="126">
        <f t="shared" si="62"/>
        <v>25554.2</v>
      </c>
      <c r="EC68" s="129">
        <f t="shared" si="63"/>
        <v>744.70000000000073</v>
      </c>
      <c r="ED68" s="130">
        <f t="shared" si="64"/>
        <v>3.0016727463270148E-2</v>
      </c>
      <c r="EE68" s="127">
        <v>0</v>
      </c>
      <c r="EF68" s="128">
        <v>0</v>
      </c>
      <c r="EG68" s="126" t="str">
        <f t="shared" si="15"/>
        <v>N/A</v>
      </c>
      <c r="EH68" s="127">
        <v>0</v>
      </c>
      <c r="EI68" s="128">
        <v>0</v>
      </c>
      <c r="EJ68" s="126" t="str">
        <f t="shared" si="65"/>
        <v>N/A</v>
      </c>
      <c r="EK68" s="129" t="e">
        <f t="shared" si="66"/>
        <v>#VALUE!</v>
      </c>
      <c r="EL68" s="130" t="e">
        <f t="shared" si="67"/>
        <v>#VALUE!</v>
      </c>
      <c r="EM68" s="127">
        <v>0</v>
      </c>
      <c r="EN68" s="128">
        <v>0</v>
      </c>
      <c r="EO68" s="126" t="str">
        <f t="shared" si="16"/>
        <v>N/A</v>
      </c>
      <c r="EP68" s="147">
        <v>0</v>
      </c>
      <c r="EQ68" s="148">
        <v>0</v>
      </c>
      <c r="ER68" s="126" t="str">
        <f t="shared" si="68"/>
        <v>N/A</v>
      </c>
      <c r="ES68" s="129" t="e">
        <f t="shared" si="69"/>
        <v>#VALUE!</v>
      </c>
      <c r="ET68" s="130" t="e">
        <f t="shared" si="70"/>
        <v>#VALUE!</v>
      </c>
      <c r="EU68" s="311"/>
      <c r="EV68" s="134" t="s">
        <v>510</v>
      </c>
      <c r="EW68" s="126">
        <v>48281.435261707986</v>
      </c>
      <c r="EX68" s="126">
        <v>49730.377520661154</v>
      </c>
      <c r="EY68" s="129" t="e">
        <f t="shared" si="71"/>
        <v>#VALUE!</v>
      </c>
      <c r="EZ68" s="130" t="e">
        <f t="shared" si="17"/>
        <v>#VALUE!</v>
      </c>
    </row>
    <row r="69" spans="1:156">
      <c r="A69" s="132" t="s">
        <v>511</v>
      </c>
      <c r="B69" s="124">
        <v>88</v>
      </c>
      <c r="C69" s="125">
        <v>1540469.94</v>
      </c>
      <c r="D69" s="126">
        <f t="shared" si="0"/>
        <v>17505.340227272725</v>
      </c>
      <c r="E69" s="127">
        <v>88</v>
      </c>
      <c r="F69" s="128">
        <v>1540470.94</v>
      </c>
      <c r="G69" s="126">
        <f t="shared" si="18"/>
        <v>17505.351590909089</v>
      </c>
      <c r="H69" s="129">
        <f t="shared" si="19"/>
        <v>1.1363636363967089E-2</v>
      </c>
      <c r="I69" s="130">
        <f t="shared" si="20"/>
        <v>6.4915255667313054E-7</v>
      </c>
      <c r="J69" s="127">
        <v>14</v>
      </c>
      <c r="K69" s="128">
        <v>1194344</v>
      </c>
      <c r="L69" s="131">
        <f t="shared" si="1"/>
        <v>85310.28571428571</v>
      </c>
      <c r="M69" s="127">
        <v>14</v>
      </c>
      <c r="N69" s="128">
        <v>1194344</v>
      </c>
      <c r="O69" s="126">
        <f t="shared" si="21"/>
        <v>85310.28571428571</v>
      </c>
      <c r="P69" s="129">
        <f t="shared" si="22"/>
        <v>0</v>
      </c>
      <c r="Q69" s="130">
        <f t="shared" si="23"/>
        <v>0</v>
      </c>
      <c r="R69" s="127">
        <v>7</v>
      </c>
      <c r="S69" s="128">
        <v>524924</v>
      </c>
      <c r="T69" s="126">
        <f t="shared" si="2"/>
        <v>74989.142857142855</v>
      </c>
      <c r="U69" s="127">
        <v>7</v>
      </c>
      <c r="V69" s="128">
        <v>524924</v>
      </c>
      <c r="W69" s="126">
        <f t="shared" si="24"/>
        <v>74989.142857142855</v>
      </c>
      <c r="X69" s="129">
        <f t="shared" si="25"/>
        <v>0</v>
      </c>
      <c r="Y69" s="130">
        <f t="shared" si="26"/>
        <v>0</v>
      </c>
      <c r="Z69" s="132" t="s">
        <v>511</v>
      </c>
      <c r="AA69" s="127">
        <v>2</v>
      </c>
      <c r="AB69" s="128">
        <v>97821.41</v>
      </c>
      <c r="AC69" s="126">
        <f t="shared" si="3"/>
        <v>48910.705000000002</v>
      </c>
      <c r="AD69" s="127">
        <v>2</v>
      </c>
      <c r="AE69" s="128">
        <v>97821.41</v>
      </c>
      <c r="AF69" s="126">
        <f t="shared" si="27"/>
        <v>48910.705000000002</v>
      </c>
      <c r="AG69" s="129">
        <f t="shared" si="28"/>
        <v>0</v>
      </c>
      <c r="AH69" s="130">
        <f t="shared" si="29"/>
        <v>0</v>
      </c>
      <c r="AI69" s="127">
        <v>20.13</v>
      </c>
      <c r="AJ69" s="128">
        <v>934227.03</v>
      </c>
      <c r="AK69" s="126">
        <f t="shared" si="30"/>
        <v>46409.688524590165</v>
      </c>
      <c r="AL69" s="127">
        <v>20.13</v>
      </c>
      <c r="AM69" s="128">
        <v>934247.03</v>
      </c>
      <c r="AN69" s="126">
        <f t="shared" si="31"/>
        <v>46410.682066567315</v>
      </c>
      <c r="AO69" s="129">
        <f t="shared" si="32"/>
        <v>0.99354197715001646</v>
      </c>
      <c r="AP69" s="130">
        <f t="shared" si="33"/>
        <v>2.1408072511057436E-5</v>
      </c>
      <c r="AQ69" s="127">
        <v>4</v>
      </c>
      <c r="AR69" s="128">
        <v>147359.06</v>
      </c>
      <c r="AS69" s="126">
        <f t="shared" si="4"/>
        <v>36839.764999999999</v>
      </c>
      <c r="AT69" s="127">
        <v>4</v>
      </c>
      <c r="AU69" s="128">
        <v>147363.06</v>
      </c>
      <c r="AV69" s="126">
        <f t="shared" si="34"/>
        <v>36840.764999999999</v>
      </c>
      <c r="AW69" s="129">
        <f t="shared" si="35"/>
        <v>1</v>
      </c>
      <c r="AX69" s="130">
        <f t="shared" si="36"/>
        <v>2.714458140544599E-5</v>
      </c>
      <c r="AY69" s="132" t="s">
        <v>511</v>
      </c>
      <c r="AZ69" s="127">
        <v>40.53</v>
      </c>
      <c r="BA69" s="128">
        <v>1030926.36</v>
      </c>
      <c r="BB69" s="126">
        <f t="shared" si="5"/>
        <v>25436.130273871204</v>
      </c>
      <c r="BC69" s="127">
        <v>40.53</v>
      </c>
      <c r="BD69" s="128">
        <v>1030926.36</v>
      </c>
      <c r="BE69" s="126">
        <f t="shared" si="37"/>
        <v>25436.130273871204</v>
      </c>
      <c r="BF69" s="129">
        <f t="shared" si="38"/>
        <v>0</v>
      </c>
      <c r="BG69" s="130">
        <f t="shared" si="39"/>
        <v>0</v>
      </c>
      <c r="BH69" s="127">
        <v>2</v>
      </c>
      <c r="BI69" s="128">
        <v>40182</v>
      </c>
      <c r="BJ69" s="126">
        <f t="shared" si="6"/>
        <v>20091</v>
      </c>
      <c r="BK69" s="127">
        <v>2</v>
      </c>
      <c r="BL69" s="128">
        <v>40182</v>
      </c>
      <c r="BM69" s="126">
        <f t="shared" si="40"/>
        <v>20091</v>
      </c>
      <c r="BN69" s="129">
        <f t="shared" si="41"/>
        <v>0</v>
      </c>
      <c r="BO69" s="130">
        <f t="shared" si="42"/>
        <v>0</v>
      </c>
      <c r="BP69" s="127">
        <v>3</v>
      </c>
      <c r="BQ69" s="128">
        <v>181915.5</v>
      </c>
      <c r="BR69" s="126">
        <f t="shared" si="7"/>
        <v>60638.5</v>
      </c>
      <c r="BS69" s="127">
        <v>3</v>
      </c>
      <c r="BT69" s="128">
        <v>181915.5</v>
      </c>
      <c r="BU69" s="126">
        <f t="shared" si="43"/>
        <v>60638.5</v>
      </c>
      <c r="BV69" s="129">
        <f t="shared" si="72"/>
        <v>0</v>
      </c>
      <c r="BW69" s="130">
        <f t="shared" si="44"/>
        <v>0</v>
      </c>
      <c r="BX69" s="132" t="s">
        <v>511</v>
      </c>
      <c r="BY69" s="127">
        <v>4.43</v>
      </c>
      <c r="BZ69" s="128">
        <v>64666.35</v>
      </c>
      <c r="CA69" s="126">
        <f t="shared" si="8"/>
        <v>14597.370203160272</v>
      </c>
      <c r="CB69" s="127">
        <v>4.43</v>
      </c>
      <c r="CC69" s="128">
        <v>64666.35</v>
      </c>
      <c r="CD69" s="126">
        <f t="shared" si="45"/>
        <v>14597.370203160272</v>
      </c>
      <c r="CE69" s="129">
        <f t="shared" si="73"/>
        <v>0</v>
      </c>
      <c r="CF69" s="130">
        <f t="shared" si="46"/>
        <v>0</v>
      </c>
      <c r="CG69" s="127">
        <v>7</v>
      </c>
      <c r="CH69" s="128">
        <v>246943.7</v>
      </c>
      <c r="CI69" s="126">
        <f t="shared" si="9"/>
        <v>35277.671428571433</v>
      </c>
      <c r="CJ69" s="127">
        <v>7</v>
      </c>
      <c r="CK69" s="128">
        <v>246943.7</v>
      </c>
      <c r="CL69" s="126">
        <f t="shared" si="47"/>
        <v>35277.671428571433</v>
      </c>
      <c r="CM69" s="129">
        <f t="shared" si="48"/>
        <v>0</v>
      </c>
      <c r="CN69" s="130">
        <f t="shared" si="49"/>
        <v>0</v>
      </c>
      <c r="CO69" s="127">
        <v>4</v>
      </c>
      <c r="CP69" s="128">
        <v>409271</v>
      </c>
      <c r="CQ69" s="126">
        <f t="shared" si="10"/>
        <v>102317.75</v>
      </c>
      <c r="CR69" s="127">
        <v>4</v>
      </c>
      <c r="CS69" s="128">
        <v>409271</v>
      </c>
      <c r="CT69" s="126">
        <f t="shared" si="50"/>
        <v>102317.75</v>
      </c>
      <c r="CU69" s="129">
        <f t="shared" si="51"/>
        <v>0</v>
      </c>
      <c r="CV69" s="130">
        <f t="shared" si="52"/>
        <v>0</v>
      </c>
      <c r="CW69" s="132" t="s">
        <v>511</v>
      </c>
      <c r="CX69" s="127">
        <v>1</v>
      </c>
      <c r="CY69" s="128">
        <v>63050</v>
      </c>
      <c r="CZ69" s="126">
        <f t="shared" si="11"/>
        <v>63050</v>
      </c>
      <c r="DA69" s="127">
        <v>1</v>
      </c>
      <c r="DB69" s="128">
        <v>63050</v>
      </c>
      <c r="DC69" s="126">
        <f t="shared" si="53"/>
        <v>63050</v>
      </c>
      <c r="DD69" s="129">
        <f t="shared" si="54"/>
        <v>0</v>
      </c>
      <c r="DE69" s="130">
        <f t="shared" si="55"/>
        <v>0</v>
      </c>
      <c r="DF69" s="127">
        <v>2</v>
      </c>
      <c r="DG69" s="128">
        <v>194536</v>
      </c>
      <c r="DH69" s="126">
        <f t="shared" si="12"/>
        <v>97268</v>
      </c>
      <c r="DI69" s="127">
        <v>2</v>
      </c>
      <c r="DJ69" s="128">
        <v>194536</v>
      </c>
      <c r="DK69" s="126">
        <f t="shared" si="56"/>
        <v>97268</v>
      </c>
      <c r="DL69" s="129">
        <f t="shared" si="57"/>
        <v>0</v>
      </c>
      <c r="DM69" s="130">
        <f t="shared" si="58"/>
        <v>0</v>
      </c>
      <c r="DN69" s="127">
        <v>4</v>
      </c>
      <c r="DO69" s="128">
        <v>133002</v>
      </c>
      <c r="DP69" s="126">
        <f t="shared" si="13"/>
        <v>33250.5</v>
      </c>
      <c r="DQ69" s="127">
        <v>4</v>
      </c>
      <c r="DR69" s="128">
        <v>133002</v>
      </c>
      <c r="DS69" s="126">
        <f t="shared" si="59"/>
        <v>33250.5</v>
      </c>
      <c r="DT69" s="306">
        <f t="shared" si="60"/>
        <v>0</v>
      </c>
      <c r="DU69" s="130">
        <f t="shared" si="61"/>
        <v>0</v>
      </c>
      <c r="DV69" s="132" t="s">
        <v>511</v>
      </c>
      <c r="DW69" s="127">
        <v>61</v>
      </c>
      <c r="DX69" s="128">
        <v>1507082.99</v>
      </c>
      <c r="DY69" s="126">
        <f t="shared" si="14"/>
        <v>24706.278524590165</v>
      </c>
      <c r="DZ69" s="127">
        <v>61</v>
      </c>
      <c r="EA69" s="128">
        <v>1507082.99</v>
      </c>
      <c r="EB69" s="126">
        <f t="shared" si="62"/>
        <v>24706.278524590165</v>
      </c>
      <c r="EC69" s="129">
        <f t="shared" si="63"/>
        <v>0</v>
      </c>
      <c r="ED69" s="130">
        <f t="shared" si="64"/>
        <v>0</v>
      </c>
      <c r="EE69" s="127">
        <v>2</v>
      </c>
      <c r="EF69" s="128">
        <v>34857</v>
      </c>
      <c r="EG69" s="126">
        <f t="shared" si="15"/>
        <v>17428.5</v>
      </c>
      <c r="EH69" s="127">
        <v>2</v>
      </c>
      <c r="EI69" s="128">
        <v>34857</v>
      </c>
      <c r="EJ69" s="126">
        <f t="shared" si="65"/>
        <v>17428.5</v>
      </c>
      <c r="EK69" s="129">
        <f t="shared" si="66"/>
        <v>0</v>
      </c>
      <c r="EL69" s="130">
        <f t="shared" si="67"/>
        <v>0</v>
      </c>
      <c r="EM69" s="127">
        <v>0</v>
      </c>
      <c r="EN69" s="128">
        <v>0</v>
      </c>
      <c r="EO69" s="126" t="str">
        <f t="shared" si="16"/>
        <v>N/A</v>
      </c>
      <c r="EP69" s="147">
        <v>0</v>
      </c>
      <c r="EQ69" s="148">
        <v>0</v>
      </c>
      <c r="ER69" s="126" t="str">
        <f t="shared" si="68"/>
        <v>N/A</v>
      </c>
      <c r="ES69" s="129" t="e">
        <f t="shared" si="69"/>
        <v>#VALUE!</v>
      </c>
      <c r="ET69" s="130" t="e">
        <f t="shared" si="70"/>
        <v>#VALUE!</v>
      </c>
      <c r="EU69" s="308"/>
      <c r="EV69" s="132" t="s">
        <v>511</v>
      </c>
      <c r="EW69" s="126">
        <v>47295.68398549909</v>
      </c>
      <c r="EX69" s="126">
        <v>47295.80192112342</v>
      </c>
      <c r="EY69" s="129" t="e">
        <f t="shared" si="71"/>
        <v>#VALUE!</v>
      </c>
      <c r="EZ69" s="130" t="e">
        <f t="shared" si="17"/>
        <v>#VALUE!</v>
      </c>
    </row>
    <row r="70" spans="1:156">
      <c r="A70" s="132" t="s">
        <v>512</v>
      </c>
      <c r="B70" s="124">
        <v>4</v>
      </c>
      <c r="C70" s="125">
        <v>87145</v>
      </c>
      <c r="D70" s="126">
        <f t="shared" si="0"/>
        <v>21786.25</v>
      </c>
      <c r="E70" s="127">
        <v>4</v>
      </c>
      <c r="F70" s="128">
        <v>90345</v>
      </c>
      <c r="G70" s="126">
        <f t="shared" si="18"/>
        <v>22586.25</v>
      </c>
      <c r="H70" s="129">
        <f t="shared" si="19"/>
        <v>800</v>
      </c>
      <c r="I70" s="130">
        <f t="shared" si="20"/>
        <v>3.6720408514544722E-2</v>
      </c>
      <c r="J70" s="127">
        <v>2</v>
      </c>
      <c r="K70" s="128">
        <v>163000</v>
      </c>
      <c r="L70" s="131">
        <f t="shared" si="1"/>
        <v>81500</v>
      </c>
      <c r="M70" s="127">
        <v>2</v>
      </c>
      <c r="N70" s="128">
        <v>172780</v>
      </c>
      <c r="O70" s="126">
        <f t="shared" si="21"/>
        <v>86390</v>
      </c>
      <c r="P70" s="129">
        <f t="shared" si="22"/>
        <v>4890</v>
      </c>
      <c r="Q70" s="130">
        <f t="shared" si="23"/>
        <v>0.06</v>
      </c>
      <c r="R70" s="127">
        <v>0</v>
      </c>
      <c r="S70" s="128">
        <v>0</v>
      </c>
      <c r="T70" s="126" t="str">
        <f t="shared" si="2"/>
        <v>N/A</v>
      </c>
      <c r="U70" s="127">
        <v>0</v>
      </c>
      <c r="V70" s="128">
        <v>0</v>
      </c>
      <c r="W70" s="126" t="str">
        <f t="shared" si="24"/>
        <v>N/A</v>
      </c>
      <c r="X70" s="129" t="e">
        <f t="shared" si="25"/>
        <v>#VALUE!</v>
      </c>
      <c r="Y70" s="130" t="e">
        <f t="shared" si="26"/>
        <v>#VALUE!</v>
      </c>
      <c r="Z70" s="132" t="s">
        <v>512</v>
      </c>
      <c r="AA70" s="127">
        <v>0</v>
      </c>
      <c r="AB70" s="128">
        <v>0</v>
      </c>
      <c r="AC70" s="126" t="str">
        <f t="shared" si="3"/>
        <v>N/A</v>
      </c>
      <c r="AD70" s="127">
        <v>0</v>
      </c>
      <c r="AE70" s="128">
        <v>0</v>
      </c>
      <c r="AF70" s="126" t="str">
        <f t="shared" si="27"/>
        <v>N/A</v>
      </c>
      <c r="AG70" s="129" t="e">
        <f t="shared" si="28"/>
        <v>#VALUE!</v>
      </c>
      <c r="AH70" s="130" t="e">
        <f t="shared" si="29"/>
        <v>#VALUE!</v>
      </c>
      <c r="AI70" s="127">
        <v>0</v>
      </c>
      <c r="AJ70" s="128">
        <v>0</v>
      </c>
      <c r="AK70" s="126" t="str">
        <f t="shared" si="30"/>
        <v>N/A</v>
      </c>
      <c r="AL70" s="127">
        <v>0</v>
      </c>
      <c r="AM70" s="128">
        <v>0</v>
      </c>
      <c r="AN70" s="126" t="str">
        <f t="shared" si="31"/>
        <v>N/A</v>
      </c>
      <c r="AO70" s="129" t="e">
        <f t="shared" si="32"/>
        <v>#VALUE!</v>
      </c>
      <c r="AP70" s="130" t="e">
        <f t="shared" si="33"/>
        <v>#VALUE!</v>
      </c>
      <c r="AQ70" s="127">
        <v>0</v>
      </c>
      <c r="AR70" s="128">
        <v>0</v>
      </c>
      <c r="AS70" s="126" t="str">
        <f t="shared" si="4"/>
        <v>N/A</v>
      </c>
      <c r="AT70" s="127">
        <v>0</v>
      </c>
      <c r="AU70" s="128">
        <v>0</v>
      </c>
      <c r="AV70" s="126" t="str">
        <f t="shared" si="34"/>
        <v>N/A</v>
      </c>
      <c r="AW70" s="129" t="e">
        <f t="shared" si="35"/>
        <v>#VALUE!</v>
      </c>
      <c r="AX70" s="130" t="e">
        <f t="shared" si="36"/>
        <v>#VALUE!</v>
      </c>
      <c r="AY70" s="132" t="s">
        <v>512</v>
      </c>
      <c r="AZ70" s="127">
        <v>1</v>
      </c>
      <c r="BA70" s="128">
        <v>26750</v>
      </c>
      <c r="BB70" s="126">
        <f t="shared" si="5"/>
        <v>26750</v>
      </c>
      <c r="BC70" s="127">
        <v>1</v>
      </c>
      <c r="BD70" s="128">
        <v>27550</v>
      </c>
      <c r="BE70" s="126">
        <f t="shared" si="37"/>
        <v>27550</v>
      </c>
      <c r="BF70" s="129">
        <f t="shared" si="38"/>
        <v>800</v>
      </c>
      <c r="BG70" s="130">
        <f t="shared" si="39"/>
        <v>2.9906542056074768E-2</v>
      </c>
      <c r="BH70" s="127">
        <v>2</v>
      </c>
      <c r="BI70" s="128">
        <v>68804</v>
      </c>
      <c r="BJ70" s="126">
        <f t="shared" si="6"/>
        <v>34402</v>
      </c>
      <c r="BK70" s="127">
        <v>2</v>
      </c>
      <c r="BL70" s="128">
        <v>70404</v>
      </c>
      <c r="BM70" s="126">
        <f t="shared" si="40"/>
        <v>35202</v>
      </c>
      <c r="BN70" s="129">
        <f t="shared" si="41"/>
        <v>800</v>
      </c>
      <c r="BO70" s="130">
        <f t="shared" si="42"/>
        <v>2.3254461949886635E-2</v>
      </c>
      <c r="BP70" s="127">
        <v>0</v>
      </c>
      <c r="BQ70" s="128">
        <v>0</v>
      </c>
      <c r="BR70" s="126" t="str">
        <f t="shared" si="7"/>
        <v>N/A</v>
      </c>
      <c r="BS70" s="127">
        <v>0</v>
      </c>
      <c r="BT70" s="128">
        <v>0</v>
      </c>
      <c r="BU70" s="126" t="str">
        <f t="shared" si="43"/>
        <v>N/A</v>
      </c>
      <c r="BV70" s="129" t="e">
        <f t="shared" si="72"/>
        <v>#VALUE!</v>
      </c>
      <c r="BW70" s="130" t="e">
        <f t="shared" si="44"/>
        <v>#VALUE!</v>
      </c>
      <c r="BX70" s="132" t="s">
        <v>512</v>
      </c>
      <c r="BY70" s="127">
        <v>0</v>
      </c>
      <c r="BZ70" s="128">
        <v>0</v>
      </c>
      <c r="CA70" s="126" t="str">
        <f t="shared" si="8"/>
        <v>N/A</v>
      </c>
      <c r="CB70" s="127">
        <v>0</v>
      </c>
      <c r="CC70" s="128">
        <v>0</v>
      </c>
      <c r="CD70" s="126" t="str">
        <f t="shared" si="45"/>
        <v>N/A</v>
      </c>
      <c r="CE70" s="129" t="e">
        <f t="shared" si="73"/>
        <v>#VALUE!</v>
      </c>
      <c r="CF70" s="130" t="e">
        <f t="shared" si="46"/>
        <v>#VALUE!</v>
      </c>
      <c r="CG70" s="127">
        <v>0</v>
      </c>
      <c r="CH70" s="128">
        <v>0</v>
      </c>
      <c r="CI70" s="126" t="str">
        <f t="shared" si="9"/>
        <v>N/A</v>
      </c>
      <c r="CJ70" s="127">
        <v>0</v>
      </c>
      <c r="CK70" s="128">
        <v>0</v>
      </c>
      <c r="CL70" s="126" t="str">
        <f t="shared" si="47"/>
        <v>N/A</v>
      </c>
      <c r="CM70" s="129" t="e">
        <f t="shared" si="48"/>
        <v>#VALUE!</v>
      </c>
      <c r="CN70" s="130" t="e">
        <f t="shared" si="49"/>
        <v>#VALUE!</v>
      </c>
      <c r="CO70" s="127">
        <v>0</v>
      </c>
      <c r="CP70" s="128">
        <v>0</v>
      </c>
      <c r="CQ70" s="126" t="str">
        <f t="shared" si="10"/>
        <v>N/A</v>
      </c>
      <c r="CR70" s="127">
        <v>0</v>
      </c>
      <c r="CS70" s="128">
        <v>0</v>
      </c>
      <c r="CT70" s="126" t="str">
        <f t="shared" si="50"/>
        <v>N/A</v>
      </c>
      <c r="CU70" s="129" t="e">
        <f t="shared" si="51"/>
        <v>#VALUE!</v>
      </c>
      <c r="CV70" s="130" t="e">
        <f t="shared" si="52"/>
        <v>#VALUE!</v>
      </c>
      <c r="CW70" s="132" t="s">
        <v>512</v>
      </c>
      <c r="CX70" s="127">
        <v>1</v>
      </c>
      <c r="CY70" s="128">
        <v>30593</v>
      </c>
      <c r="CZ70" s="126">
        <f t="shared" si="11"/>
        <v>30593</v>
      </c>
      <c r="DA70" s="127">
        <v>1</v>
      </c>
      <c r="DB70" s="128">
        <v>34500</v>
      </c>
      <c r="DC70" s="126">
        <f t="shared" si="53"/>
        <v>34500</v>
      </c>
      <c r="DD70" s="129">
        <f t="shared" si="54"/>
        <v>3907</v>
      </c>
      <c r="DE70" s="130">
        <f t="shared" si="55"/>
        <v>0.12770895302847057</v>
      </c>
      <c r="DF70" s="127">
        <v>1</v>
      </c>
      <c r="DG70" s="128">
        <v>73000</v>
      </c>
      <c r="DH70" s="126">
        <f t="shared" si="12"/>
        <v>73000</v>
      </c>
      <c r="DI70" s="127">
        <v>1</v>
      </c>
      <c r="DJ70" s="128">
        <v>77380</v>
      </c>
      <c r="DK70" s="126">
        <f t="shared" si="56"/>
        <v>77380</v>
      </c>
      <c r="DL70" s="129">
        <f t="shared" si="57"/>
        <v>4380</v>
      </c>
      <c r="DM70" s="130">
        <f t="shared" si="58"/>
        <v>0.06</v>
      </c>
      <c r="DN70" s="127">
        <v>0</v>
      </c>
      <c r="DO70" s="128">
        <v>0</v>
      </c>
      <c r="DP70" s="126" t="str">
        <f t="shared" si="13"/>
        <v>N/A</v>
      </c>
      <c r="DQ70" s="127">
        <v>0</v>
      </c>
      <c r="DR70" s="128">
        <v>0</v>
      </c>
      <c r="DS70" s="126" t="str">
        <f t="shared" si="59"/>
        <v>N/A</v>
      </c>
      <c r="DT70" s="306" t="e">
        <f t="shared" si="60"/>
        <v>#VALUE!</v>
      </c>
      <c r="DU70" s="130" t="e">
        <f t="shared" si="61"/>
        <v>#VALUE!</v>
      </c>
      <c r="DV70" s="132" t="s">
        <v>512</v>
      </c>
      <c r="DW70" s="127">
        <v>1</v>
      </c>
      <c r="DX70" s="128">
        <v>29650</v>
      </c>
      <c r="DY70" s="126">
        <f t="shared" si="14"/>
        <v>29650</v>
      </c>
      <c r="DZ70" s="127">
        <v>1</v>
      </c>
      <c r="EA70" s="128">
        <v>30450</v>
      </c>
      <c r="EB70" s="126">
        <f t="shared" si="62"/>
        <v>30450</v>
      </c>
      <c r="EC70" s="129">
        <f t="shared" si="63"/>
        <v>800</v>
      </c>
      <c r="ED70" s="130">
        <f t="shared" si="64"/>
        <v>2.6981450252951095E-2</v>
      </c>
      <c r="EE70" s="127">
        <v>0</v>
      </c>
      <c r="EF70" s="128">
        <v>0</v>
      </c>
      <c r="EG70" s="126" t="str">
        <f t="shared" si="15"/>
        <v>N/A</v>
      </c>
      <c r="EH70" s="127">
        <v>0</v>
      </c>
      <c r="EI70" s="128">
        <v>0</v>
      </c>
      <c r="EJ70" s="126" t="str">
        <f t="shared" si="65"/>
        <v>N/A</v>
      </c>
      <c r="EK70" s="129" t="e">
        <f t="shared" si="66"/>
        <v>#VALUE!</v>
      </c>
      <c r="EL70" s="130" t="e">
        <f t="shared" si="67"/>
        <v>#VALUE!</v>
      </c>
      <c r="EM70" s="127">
        <v>0</v>
      </c>
      <c r="EN70" s="128">
        <v>0</v>
      </c>
      <c r="EO70" s="126" t="str">
        <f t="shared" si="16"/>
        <v>N/A</v>
      </c>
      <c r="EP70" s="147">
        <v>0</v>
      </c>
      <c r="EQ70" s="148">
        <v>0</v>
      </c>
      <c r="ER70" s="126" t="str">
        <f t="shared" si="68"/>
        <v>N/A</v>
      </c>
      <c r="ES70" s="129" t="e">
        <f t="shared" si="69"/>
        <v>#VALUE!</v>
      </c>
      <c r="ET70" s="130" t="e">
        <f t="shared" si="70"/>
        <v>#VALUE!</v>
      </c>
      <c r="EU70" s="308"/>
      <c r="EV70" s="132" t="s">
        <v>512</v>
      </c>
      <c r="EW70" s="126">
        <v>42525.892857142855</v>
      </c>
      <c r="EX70" s="126">
        <v>44865.464285714283</v>
      </c>
      <c r="EY70" s="129" t="e">
        <f t="shared" si="71"/>
        <v>#VALUE!</v>
      </c>
      <c r="EZ70" s="130" t="e">
        <f t="shared" si="17"/>
        <v>#VALUE!</v>
      </c>
    </row>
    <row r="71" spans="1:156">
      <c r="A71" s="137" t="s">
        <v>513</v>
      </c>
      <c r="B71" s="138">
        <f>SUBTOTAL(9,B69:B70)</f>
        <v>92</v>
      </c>
      <c r="C71" s="139">
        <f>SUBTOTAL(9,C69:C70)</f>
        <v>1627614.94</v>
      </c>
      <c r="D71" s="140">
        <f t="shared" si="0"/>
        <v>17691.466739130436</v>
      </c>
      <c r="E71" s="138">
        <f>SUBTOTAL(9,E69:E70)</f>
        <v>92</v>
      </c>
      <c r="F71" s="141">
        <f>SUBTOTAL(9,F69:F70)</f>
        <v>1630815.94</v>
      </c>
      <c r="G71" s="140">
        <f t="shared" si="18"/>
        <v>17726.260217391304</v>
      </c>
      <c r="H71" s="142">
        <f t="shared" si="19"/>
        <v>34.793478260868142</v>
      </c>
      <c r="I71" s="143">
        <f t="shared" si="20"/>
        <v>1.9666813822683815E-3</v>
      </c>
      <c r="J71" s="138">
        <f>SUBTOTAL(9,J69:J70)</f>
        <v>16</v>
      </c>
      <c r="K71" s="139">
        <f>SUBTOTAL(9,K69:K70)</f>
        <v>1357344</v>
      </c>
      <c r="L71" s="140">
        <f t="shared" si="1"/>
        <v>84834</v>
      </c>
      <c r="M71" s="138">
        <f>SUBTOTAL(9,M69:M70)</f>
        <v>16</v>
      </c>
      <c r="N71" s="141">
        <f>SUBTOTAL(9,N69:N70)</f>
        <v>1367124</v>
      </c>
      <c r="O71" s="140">
        <f t="shared" si="21"/>
        <v>85445.25</v>
      </c>
      <c r="P71" s="142">
        <f t="shared" si="22"/>
        <v>611.25</v>
      </c>
      <c r="Q71" s="143">
        <f t="shared" si="23"/>
        <v>7.2052478958907987E-3</v>
      </c>
      <c r="R71" s="138">
        <f>SUBTOTAL(9,R69:R70)</f>
        <v>7</v>
      </c>
      <c r="S71" s="139">
        <f>SUBTOTAL(9,S69:S70)</f>
        <v>524924</v>
      </c>
      <c r="T71" s="140">
        <f t="shared" si="2"/>
        <v>74989.142857142855</v>
      </c>
      <c r="U71" s="138">
        <f>SUBTOTAL(9,U69:U70)</f>
        <v>7</v>
      </c>
      <c r="V71" s="141">
        <f>SUBTOTAL(9,V69:V70)</f>
        <v>524924</v>
      </c>
      <c r="W71" s="140">
        <f t="shared" si="24"/>
        <v>74989.142857142855</v>
      </c>
      <c r="X71" s="142">
        <f t="shared" si="25"/>
        <v>0</v>
      </c>
      <c r="Y71" s="143">
        <f t="shared" si="26"/>
        <v>0</v>
      </c>
      <c r="Z71" s="137" t="s">
        <v>513</v>
      </c>
      <c r="AA71" s="138">
        <f>SUBTOTAL(9,AA69:AA70)</f>
        <v>2</v>
      </c>
      <c r="AB71" s="139">
        <f>SUBTOTAL(9,AB69:AB70)</f>
        <v>97821.41</v>
      </c>
      <c r="AC71" s="140">
        <f t="shared" si="3"/>
        <v>48910.705000000002</v>
      </c>
      <c r="AD71" s="138">
        <f>SUBTOTAL(9,AD69:AD70)</f>
        <v>2</v>
      </c>
      <c r="AE71" s="141">
        <f>SUBTOTAL(9,AE69:AE70)</f>
        <v>97821.41</v>
      </c>
      <c r="AF71" s="140">
        <f t="shared" si="27"/>
        <v>48910.705000000002</v>
      </c>
      <c r="AG71" s="142">
        <f t="shared" si="28"/>
        <v>0</v>
      </c>
      <c r="AH71" s="143">
        <f t="shared" si="29"/>
        <v>0</v>
      </c>
      <c r="AI71" s="138">
        <f>SUBTOTAL(9,AI69:AI70)</f>
        <v>20.13</v>
      </c>
      <c r="AJ71" s="139">
        <f>SUBTOTAL(9,AJ69:AJ70)</f>
        <v>934227.03</v>
      </c>
      <c r="AK71" s="140">
        <f t="shared" si="30"/>
        <v>46409.688524590165</v>
      </c>
      <c r="AL71" s="138">
        <f>SUBTOTAL(9,AL69:AL70)</f>
        <v>20.13</v>
      </c>
      <c r="AM71" s="141">
        <f>SUBTOTAL(9,AM69:AM70)</f>
        <v>934247.03</v>
      </c>
      <c r="AN71" s="140">
        <f t="shared" si="31"/>
        <v>46410.682066567315</v>
      </c>
      <c r="AO71" s="142">
        <f t="shared" si="32"/>
        <v>0.99354197715001646</v>
      </c>
      <c r="AP71" s="143">
        <f t="shared" si="33"/>
        <v>2.1408072511057436E-5</v>
      </c>
      <c r="AQ71" s="138">
        <f>SUBTOTAL(9,AQ69:AQ70)</f>
        <v>4</v>
      </c>
      <c r="AR71" s="139">
        <f>SUBTOTAL(9,AR69:AR70)</f>
        <v>147359.06</v>
      </c>
      <c r="AS71" s="140">
        <f t="shared" si="4"/>
        <v>36839.764999999999</v>
      </c>
      <c r="AT71" s="138">
        <f>SUBTOTAL(9,AT69:AT70)</f>
        <v>4</v>
      </c>
      <c r="AU71" s="141">
        <f>SUBTOTAL(9,AU69:AU70)</f>
        <v>147363.06</v>
      </c>
      <c r="AV71" s="140">
        <f t="shared" si="34"/>
        <v>36840.764999999999</v>
      </c>
      <c r="AW71" s="142">
        <f t="shared" si="35"/>
        <v>1</v>
      </c>
      <c r="AX71" s="143">
        <f t="shared" si="36"/>
        <v>2.714458140544599E-5</v>
      </c>
      <c r="AY71" s="137" t="s">
        <v>513</v>
      </c>
      <c r="AZ71" s="138">
        <f>SUBTOTAL(9,AZ69:AZ70)</f>
        <v>41.53</v>
      </c>
      <c r="BA71" s="139">
        <f>SUBTOTAL(9,BA69:BA70)</f>
        <v>1057676.3599999999</v>
      </c>
      <c r="BB71" s="140">
        <f t="shared" si="5"/>
        <v>25467.766915482778</v>
      </c>
      <c r="BC71" s="138">
        <f>SUBTOTAL(9,BC69:BC70)</f>
        <v>41.53</v>
      </c>
      <c r="BD71" s="141">
        <f>SUBTOTAL(9,BD69:BD70)</f>
        <v>1058476.3599999999</v>
      </c>
      <c r="BE71" s="140">
        <f t="shared" si="37"/>
        <v>25487.030098723812</v>
      </c>
      <c r="BF71" s="142">
        <f t="shared" si="38"/>
        <v>19.263183241033403</v>
      </c>
      <c r="BG71" s="143">
        <f t="shared" si="39"/>
        <v>7.5637504084909049E-4</v>
      </c>
      <c r="BH71" s="138">
        <f>SUBTOTAL(9,BH69:BH70)</f>
        <v>4</v>
      </c>
      <c r="BI71" s="139">
        <f>SUBTOTAL(9,BI69:BI70)</f>
        <v>108986</v>
      </c>
      <c r="BJ71" s="140">
        <f t="shared" si="6"/>
        <v>27246.5</v>
      </c>
      <c r="BK71" s="138">
        <f>SUBTOTAL(9,BK69:BK70)</f>
        <v>4</v>
      </c>
      <c r="BL71" s="141">
        <f>SUBTOTAL(9,BL69:BL70)</f>
        <v>110586</v>
      </c>
      <c r="BM71" s="140">
        <f t="shared" si="40"/>
        <v>27646.5</v>
      </c>
      <c r="BN71" s="142">
        <f t="shared" si="41"/>
        <v>400</v>
      </c>
      <c r="BO71" s="143">
        <f t="shared" si="42"/>
        <v>1.4680784687941571E-2</v>
      </c>
      <c r="BP71" s="138">
        <f>SUBTOTAL(9,BP69:BP70)</f>
        <v>3</v>
      </c>
      <c r="BQ71" s="139">
        <f>SUBTOTAL(9,BQ69:BQ70)</f>
        <v>181915.5</v>
      </c>
      <c r="BR71" s="140">
        <f t="shared" si="7"/>
        <v>60638.5</v>
      </c>
      <c r="BS71" s="138">
        <f>SUBTOTAL(9,BS69:BS70)</f>
        <v>3</v>
      </c>
      <c r="BT71" s="141">
        <f>SUBTOTAL(9,BT69:BT70)</f>
        <v>181915.5</v>
      </c>
      <c r="BU71" s="140">
        <f t="shared" si="43"/>
        <v>60638.5</v>
      </c>
      <c r="BV71" s="142">
        <f t="shared" si="72"/>
        <v>0</v>
      </c>
      <c r="BW71" s="143">
        <f t="shared" si="44"/>
        <v>0</v>
      </c>
      <c r="BX71" s="137" t="s">
        <v>513</v>
      </c>
      <c r="BY71" s="138">
        <f>SUBTOTAL(9,BY69:BY70)</f>
        <v>4.43</v>
      </c>
      <c r="BZ71" s="139">
        <f>SUBTOTAL(9,BZ69:BZ70)</f>
        <v>64666.35</v>
      </c>
      <c r="CA71" s="140">
        <f t="shared" si="8"/>
        <v>14597.370203160272</v>
      </c>
      <c r="CB71" s="138">
        <f>SUBTOTAL(9,CB69:CB70)</f>
        <v>4.43</v>
      </c>
      <c r="CC71" s="141">
        <f>SUBTOTAL(9,CC69:CC70)</f>
        <v>64666.35</v>
      </c>
      <c r="CD71" s="140">
        <f t="shared" si="45"/>
        <v>14597.370203160272</v>
      </c>
      <c r="CE71" s="142">
        <f t="shared" si="73"/>
        <v>0</v>
      </c>
      <c r="CF71" s="143">
        <f t="shared" si="46"/>
        <v>0</v>
      </c>
      <c r="CG71" s="138">
        <f>SUBTOTAL(9,CG69:CG70)</f>
        <v>7</v>
      </c>
      <c r="CH71" s="139">
        <f>SUBTOTAL(9,CH69:CH70)</f>
        <v>246943.7</v>
      </c>
      <c r="CI71" s="140">
        <f t="shared" si="9"/>
        <v>35277.671428571433</v>
      </c>
      <c r="CJ71" s="138">
        <f>SUBTOTAL(9,CJ69:CJ70)</f>
        <v>7</v>
      </c>
      <c r="CK71" s="141">
        <f>SUBTOTAL(9,CK69:CK70)</f>
        <v>246943.7</v>
      </c>
      <c r="CL71" s="140">
        <f t="shared" si="47"/>
        <v>35277.671428571433</v>
      </c>
      <c r="CM71" s="142">
        <f t="shared" si="48"/>
        <v>0</v>
      </c>
      <c r="CN71" s="143">
        <f t="shared" si="49"/>
        <v>0</v>
      </c>
      <c r="CO71" s="138">
        <f>SUBTOTAL(9,CO69:CO70)</f>
        <v>4</v>
      </c>
      <c r="CP71" s="139">
        <f>SUBTOTAL(9,CP69:CP70)</f>
        <v>409271</v>
      </c>
      <c r="CQ71" s="140">
        <f t="shared" si="10"/>
        <v>102317.75</v>
      </c>
      <c r="CR71" s="138">
        <f>SUBTOTAL(9,CR69:CR70)</f>
        <v>4</v>
      </c>
      <c r="CS71" s="141">
        <f>SUBTOTAL(9,CS69:CS70)</f>
        <v>409271</v>
      </c>
      <c r="CT71" s="140">
        <f t="shared" si="50"/>
        <v>102317.75</v>
      </c>
      <c r="CU71" s="142">
        <f t="shared" si="51"/>
        <v>0</v>
      </c>
      <c r="CV71" s="143">
        <f t="shared" si="52"/>
        <v>0</v>
      </c>
      <c r="CW71" s="137" t="s">
        <v>513</v>
      </c>
      <c r="CX71" s="138">
        <f>SUBTOTAL(9,CX69:CX70)</f>
        <v>2</v>
      </c>
      <c r="CY71" s="139">
        <f>SUBTOTAL(9,CY69:CY70)</f>
        <v>93643</v>
      </c>
      <c r="CZ71" s="140">
        <f t="shared" si="11"/>
        <v>46821.5</v>
      </c>
      <c r="DA71" s="138">
        <f>SUBTOTAL(9,DA69:DA70)</f>
        <v>2</v>
      </c>
      <c r="DB71" s="141">
        <f>SUBTOTAL(9,DB69:DB70)</f>
        <v>97550</v>
      </c>
      <c r="DC71" s="140">
        <f t="shared" si="53"/>
        <v>48775</v>
      </c>
      <c r="DD71" s="142">
        <f t="shared" si="54"/>
        <v>1953.5</v>
      </c>
      <c r="DE71" s="143">
        <f t="shared" si="55"/>
        <v>4.1722285702081308E-2</v>
      </c>
      <c r="DF71" s="138">
        <f>SUBTOTAL(9,DF69:DF70)</f>
        <v>3</v>
      </c>
      <c r="DG71" s="139">
        <f>SUBTOTAL(9,DG69:DG70)</f>
        <v>267536</v>
      </c>
      <c r="DH71" s="140">
        <f t="shared" si="12"/>
        <v>89178.666666666672</v>
      </c>
      <c r="DI71" s="138">
        <f>SUBTOTAL(9,DI69:DI70)</f>
        <v>3</v>
      </c>
      <c r="DJ71" s="141">
        <f>SUBTOTAL(9,DJ69:DJ70)</f>
        <v>271916</v>
      </c>
      <c r="DK71" s="140">
        <f t="shared" si="56"/>
        <v>90638.666666666672</v>
      </c>
      <c r="DL71" s="142">
        <f t="shared" si="57"/>
        <v>1460</v>
      </c>
      <c r="DM71" s="143">
        <f t="shared" si="58"/>
        <v>1.637162849111895E-2</v>
      </c>
      <c r="DN71" s="138">
        <f>SUBTOTAL(9,DN69:DN70)</f>
        <v>4</v>
      </c>
      <c r="DO71" s="139">
        <f>SUBTOTAL(9,DO69:DO70)</f>
        <v>133002</v>
      </c>
      <c r="DP71" s="140">
        <f t="shared" si="13"/>
        <v>33250.5</v>
      </c>
      <c r="DQ71" s="138">
        <f>SUBTOTAL(9,DQ69:DQ70)</f>
        <v>4</v>
      </c>
      <c r="DR71" s="141">
        <f>SUBTOTAL(9,DR69:DR70)</f>
        <v>133002</v>
      </c>
      <c r="DS71" s="140">
        <f t="shared" si="59"/>
        <v>33250.5</v>
      </c>
      <c r="DT71" s="142">
        <f t="shared" si="60"/>
        <v>0</v>
      </c>
      <c r="DU71" s="143">
        <f t="shared" si="61"/>
        <v>0</v>
      </c>
      <c r="DV71" s="137" t="s">
        <v>513</v>
      </c>
      <c r="DW71" s="138">
        <f>SUBTOTAL(9,DW69:DW70)</f>
        <v>62</v>
      </c>
      <c r="DX71" s="139">
        <f>SUBTOTAL(9,DX69:DX70)</f>
        <v>1536732.99</v>
      </c>
      <c r="DY71" s="140">
        <f t="shared" si="14"/>
        <v>24786.015967741936</v>
      </c>
      <c r="DZ71" s="138">
        <f>SUBTOTAL(9,DZ69:DZ70)</f>
        <v>62</v>
      </c>
      <c r="EA71" s="141">
        <f>SUBTOTAL(9,EA69:EA70)</f>
        <v>1537532.99</v>
      </c>
      <c r="EB71" s="140">
        <f t="shared" si="62"/>
        <v>24798.919193548387</v>
      </c>
      <c r="EC71" s="142">
        <f t="shared" si="63"/>
        <v>12.903225806450791</v>
      </c>
      <c r="ED71" s="143">
        <f t="shared" si="64"/>
        <v>5.2058490655552926E-4</v>
      </c>
      <c r="EE71" s="138">
        <f>SUBTOTAL(9,EE69:EE70)</f>
        <v>2</v>
      </c>
      <c r="EF71" s="139">
        <f>SUBTOTAL(9,EF69:EF70)</f>
        <v>34857</v>
      </c>
      <c r="EG71" s="140">
        <f t="shared" si="15"/>
        <v>17428.5</v>
      </c>
      <c r="EH71" s="138">
        <f>SUBTOTAL(9,EH69:EH70)</f>
        <v>2</v>
      </c>
      <c r="EI71" s="141">
        <f>SUBTOTAL(9,EI69:EI70)</f>
        <v>34857</v>
      </c>
      <c r="EJ71" s="140">
        <f t="shared" si="65"/>
        <v>17428.5</v>
      </c>
      <c r="EK71" s="142">
        <f t="shared" si="66"/>
        <v>0</v>
      </c>
      <c r="EL71" s="143">
        <f t="shared" si="67"/>
        <v>0</v>
      </c>
      <c r="EM71" s="138">
        <f>SUBTOTAL(9,EM69:EM70)</f>
        <v>0</v>
      </c>
      <c r="EN71" s="139">
        <f>SUBTOTAL(9,EN69:EN70)</f>
        <v>0</v>
      </c>
      <c r="EO71" s="140" t="str">
        <f t="shared" si="16"/>
        <v>N/A</v>
      </c>
      <c r="EP71" s="138">
        <f>SUBTOTAL(9,EP69:EP70)</f>
        <v>0</v>
      </c>
      <c r="EQ71" s="141">
        <f>SUBTOTAL(9,EQ69:EQ70)</f>
        <v>0</v>
      </c>
      <c r="ER71" s="140" t="str">
        <f t="shared" si="68"/>
        <v>N/A</v>
      </c>
      <c r="ES71" s="142" t="e">
        <f t="shared" si="69"/>
        <v>#VALUE!</v>
      </c>
      <c r="ET71" s="143" t="e">
        <f t="shared" si="70"/>
        <v>#VALUE!</v>
      </c>
      <c r="EU71" s="308"/>
      <c r="EV71" s="137" t="s">
        <v>513</v>
      </c>
      <c r="EW71" s="140">
        <f>AVERAGE(EW69:EW70)</f>
        <v>44910.788421320976</v>
      </c>
      <c r="EX71" s="140">
        <f>AVERAGE(EX69:EX70)</f>
        <v>46080.633103418848</v>
      </c>
      <c r="EY71" s="142" t="e">
        <f t="shared" si="71"/>
        <v>#VALUE!</v>
      </c>
      <c r="EZ71" s="143" t="e">
        <f t="shared" si="17"/>
        <v>#VALUE!</v>
      </c>
    </row>
    <row r="72" spans="1:156">
      <c r="A72" s="132" t="s">
        <v>514</v>
      </c>
      <c r="B72" s="124">
        <v>0</v>
      </c>
      <c r="C72" s="125">
        <v>0</v>
      </c>
      <c r="D72" s="126" t="str">
        <f t="shared" si="0"/>
        <v>N/A</v>
      </c>
      <c r="E72" s="127">
        <v>0</v>
      </c>
      <c r="F72" s="128">
        <v>0</v>
      </c>
      <c r="G72" s="126" t="str">
        <f t="shared" si="18"/>
        <v>N/A</v>
      </c>
      <c r="H72" s="129" t="e">
        <f t="shared" si="19"/>
        <v>#VALUE!</v>
      </c>
      <c r="I72" s="130" t="e">
        <f t="shared" si="20"/>
        <v>#VALUE!</v>
      </c>
      <c r="J72" s="127">
        <v>1</v>
      </c>
      <c r="K72" s="128">
        <v>70001</v>
      </c>
      <c r="L72" s="131">
        <f t="shared" si="1"/>
        <v>70001</v>
      </c>
      <c r="M72" s="127">
        <v>1</v>
      </c>
      <c r="N72" s="128">
        <v>70001</v>
      </c>
      <c r="O72" s="126">
        <f t="shared" si="21"/>
        <v>70001</v>
      </c>
      <c r="P72" s="129">
        <f t="shared" si="22"/>
        <v>0</v>
      </c>
      <c r="Q72" s="130">
        <f t="shared" si="23"/>
        <v>0</v>
      </c>
      <c r="R72" s="127">
        <v>0</v>
      </c>
      <c r="S72" s="128">
        <v>0</v>
      </c>
      <c r="T72" s="126" t="str">
        <f t="shared" si="2"/>
        <v>N/A</v>
      </c>
      <c r="U72" s="127">
        <v>0</v>
      </c>
      <c r="V72" s="128">
        <v>0</v>
      </c>
      <c r="W72" s="126" t="str">
        <f t="shared" si="24"/>
        <v>N/A</v>
      </c>
      <c r="X72" s="129" t="e">
        <f t="shared" si="25"/>
        <v>#VALUE!</v>
      </c>
      <c r="Y72" s="130" t="e">
        <f t="shared" si="26"/>
        <v>#VALUE!</v>
      </c>
      <c r="Z72" s="132" t="s">
        <v>514</v>
      </c>
      <c r="AA72" s="127">
        <v>0</v>
      </c>
      <c r="AB72" s="128">
        <v>0</v>
      </c>
      <c r="AC72" s="126" t="str">
        <f t="shared" si="3"/>
        <v>N/A</v>
      </c>
      <c r="AD72" s="127">
        <v>0</v>
      </c>
      <c r="AE72" s="128">
        <v>0</v>
      </c>
      <c r="AF72" s="126" t="str">
        <f t="shared" si="27"/>
        <v>N/A</v>
      </c>
      <c r="AG72" s="129" t="e">
        <f t="shared" si="28"/>
        <v>#VALUE!</v>
      </c>
      <c r="AH72" s="130" t="e">
        <f t="shared" si="29"/>
        <v>#VALUE!</v>
      </c>
      <c r="AI72" s="127">
        <v>0</v>
      </c>
      <c r="AJ72" s="128">
        <v>0</v>
      </c>
      <c r="AK72" s="126" t="str">
        <f t="shared" si="30"/>
        <v>N/A</v>
      </c>
      <c r="AL72" s="127">
        <v>0</v>
      </c>
      <c r="AM72" s="128">
        <v>0</v>
      </c>
      <c r="AN72" s="126" t="str">
        <f t="shared" si="31"/>
        <v>N/A</v>
      </c>
      <c r="AO72" s="129" t="e">
        <f t="shared" si="32"/>
        <v>#VALUE!</v>
      </c>
      <c r="AP72" s="130" t="e">
        <f t="shared" si="33"/>
        <v>#VALUE!</v>
      </c>
      <c r="AQ72" s="127">
        <v>0.5</v>
      </c>
      <c r="AR72" s="128">
        <v>18346</v>
      </c>
      <c r="AS72" s="126">
        <f t="shared" si="4"/>
        <v>36692</v>
      </c>
      <c r="AT72" s="127">
        <v>0.5</v>
      </c>
      <c r="AU72" s="128">
        <v>18346</v>
      </c>
      <c r="AV72" s="126">
        <f t="shared" si="34"/>
        <v>36692</v>
      </c>
      <c r="AW72" s="129">
        <f t="shared" si="35"/>
        <v>0</v>
      </c>
      <c r="AX72" s="130">
        <f t="shared" si="36"/>
        <v>0</v>
      </c>
      <c r="AY72" s="132" t="s">
        <v>514</v>
      </c>
      <c r="AZ72" s="127">
        <v>1</v>
      </c>
      <c r="BA72" s="128">
        <v>22083</v>
      </c>
      <c r="BB72" s="126">
        <f t="shared" si="5"/>
        <v>22083</v>
      </c>
      <c r="BC72" s="127">
        <v>1</v>
      </c>
      <c r="BD72" s="128">
        <v>22083</v>
      </c>
      <c r="BE72" s="126">
        <f t="shared" si="37"/>
        <v>22083</v>
      </c>
      <c r="BF72" s="129">
        <f t="shared" si="38"/>
        <v>0</v>
      </c>
      <c r="BG72" s="130">
        <f t="shared" si="39"/>
        <v>0</v>
      </c>
      <c r="BH72" s="127">
        <v>0</v>
      </c>
      <c r="BI72" s="128">
        <v>0</v>
      </c>
      <c r="BJ72" s="126" t="str">
        <f t="shared" si="6"/>
        <v>N/A</v>
      </c>
      <c r="BK72" s="127">
        <v>0</v>
      </c>
      <c r="BL72" s="128">
        <v>0</v>
      </c>
      <c r="BM72" s="126" t="str">
        <f t="shared" si="40"/>
        <v>N/A</v>
      </c>
      <c r="BN72" s="129" t="e">
        <f t="shared" si="41"/>
        <v>#VALUE!</v>
      </c>
      <c r="BO72" s="130" t="e">
        <f t="shared" si="42"/>
        <v>#VALUE!</v>
      </c>
      <c r="BP72" s="127">
        <v>0</v>
      </c>
      <c r="BQ72" s="128">
        <v>0</v>
      </c>
      <c r="BR72" s="126" t="str">
        <f t="shared" si="7"/>
        <v>N/A</v>
      </c>
      <c r="BS72" s="127">
        <v>0</v>
      </c>
      <c r="BT72" s="128">
        <v>0</v>
      </c>
      <c r="BU72" s="126" t="str">
        <f t="shared" si="43"/>
        <v>N/A</v>
      </c>
      <c r="BV72" s="129" t="e">
        <f t="shared" si="72"/>
        <v>#VALUE!</v>
      </c>
      <c r="BW72" s="130" t="e">
        <f t="shared" si="44"/>
        <v>#VALUE!</v>
      </c>
      <c r="BX72" s="132" t="s">
        <v>514</v>
      </c>
      <c r="BY72" s="127">
        <v>0</v>
      </c>
      <c r="BZ72" s="128">
        <v>0</v>
      </c>
      <c r="CA72" s="126" t="str">
        <f t="shared" si="8"/>
        <v>N/A</v>
      </c>
      <c r="CB72" s="127">
        <v>0</v>
      </c>
      <c r="CC72" s="128">
        <v>0</v>
      </c>
      <c r="CD72" s="126" t="str">
        <f t="shared" si="45"/>
        <v>N/A</v>
      </c>
      <c r="CE72" s="129" t="e">
        <f t="shared" si="73"/>
        <v>#VALUE!</v>
      </c>
      <c r="CF72" s="130" t="e">
        <f t="shared" si="46"/>
        <v>#VALUE!</v>
      </c>
      <c r="CG72" s="127">
        <v>0</v>
      </c>
      <c r="CH72" s="128">
        <v>0</v>
      </c>
      <c r="CI72" s="126" t="str">
        <f t="shared" si="9"/>
        <v>N/A</v>
      </c>
      <c r="CJ72" s="127">
        <v>0</v>
      </c>
      <c r="CK72" s="128">
        <v>0</v>
      </c>
      <c r="CL72" s="126" t="str">
        <f t="shared" si="47"/>
        <v>N/A</v>
      </c>
      <c r="CM72" s="129" t="e">
        <f t="shared" si="48"/>
        <v>#VALUE!</v>
      </c>
      <c r="CN72" s="130" t="e">
        <f t="shared" si="49"/>
        <v>#VALUE!</v>
      </c>
      <c r="CO72" s="127">
        <v>0</v>
      </c>
      <c r="CP72" s="128">
        <v>0</v>
      </c>
      <c r="CQ72" s="126" t="str">
        <f t="shared" si="10"/>
        <v>N/A</v>
      </c>
      <c r="CR72" s="127">
        <v>0</v>
      </c>
      <c r="CS72" s="128">
        <v>0</v>
      </c>
      <c r="CT72" s="126" t="str">
        <f t="shared" si="50"/>
        <v>N/A</v>
      </c>
      <c r="CU72" s="129" t="e">
        <f t="shared" si="51"/>
        <v>#VALUE!</v>
      </c>
      <c r="CV72" s="130" t="e">
        <f t="shared" si="52"/>
        <v>#VALUE!</v>
      </c>
      <c r="CW72" s="132" t="s">
        <v>514</v>
      </c>
      <c r="CX72" s="127">
        <v>0</v>
      </c>
      <c r="CY72" s="128">
        <v>0</v>
      </c>
      <c r="CZ72" s="126" t="str">
        <f t="shared" si="11"/>
        <v>N/A</v>
      </c>
      <c r="DA72" s="127">
        <v>0</v>
      </c>
      <c r="DB72" s="128">
        <v>0</v>
      </c>
      <c r="DC72" s="126" t="str">
        <f t="shared" si="53"/>
        <v>N/A</v>
      </c>
      <c r="DD72" s="129" t="e">
        <f t="shared" si="54"/>
        <v>#VALUE!</v>
      </c>
      <c r="DE72" s="130" t="e">
        <f t="shared" si="55"/>
        <v>#VALUE!</v>
      </c>
      <c r="DF72" s="127">
        <v>0.7</v>
      </c>
      <c r="DG72" s="128">
        <v>46303</v>
      </c>
      <c r="DH72" s="126">
        <f t="shared" si="12"/>
        <v>66147.142857142855</v>
      </c>
      <c r="DI72" s="127">
        <v>0.7</v>
      </c>
      <c r="DJ72" s="128">
        <v>46303</v>
      </c>
      <c r="DK72" s="126">
        <f t="shared" si="56"/>
        <v>66147.142857142855</v>
      </c>
      <c r="DL72" s="129">
        <f t="shared" si="57"/>
        <v>0</v>
      </c>
      <c r="DM72" s="130">
        <f t="shared" si="58"/>
        <v>0</v>
      </c>
      <c r="DN72" s="127">
        <v>1</v>
      </c>
      <c r="DO72" s="128">
        <v>28611</v>
      </c>
      <c r="DP72" s="126">
        <f t="shared" si="13"/>
        <v>28611</v>
      </c>
      <c r="DQ72" s="127">
        <v>1</v>
      </c>
      <c r="DR72" s="128">
        <v>28611</v>
      </c>
      <c r="DS72" s="126">
        <f t="shared" si="59"/>
        <v>28611</v>
      </c>
      <c r="DT72" s="306">
        <f t="shared" si="60"/>
        <v>0</v>
      </c>
      <c r="DU72" s="130">
        <f t="shared" si="61"/>
        <v>0</v>
      </c>
      <c r="DV72" s="132" t="s">
        <v>514</v>
      </c>
      <c r="DW72" s="127">
        <v>2</v>
      </c>
      <c r="DX72" s="128">
        <v>59218</v>
      </c>
      <c r="DY72" s="126">
        <f t="shared" si="14"/>
        <v>29609</v>
      </c>
      <c r="DZ72" s="127">
        <v>2</v>
      </c>
      <c r="EA72" s="128">
        <v>59218</v>
      </c>
      <c r="EB72" s="126">
        <f t="shared" si="62"/>
        <v>29609</v>
      </c>
      <c r="EC72" s="129">
        <f t="shared" si="63"/>
        <v>0</v>
      </c>
      <c r="ED72" s="130">
        <f t="shared" si="64"/>
        <v>0</v>
      </c>
      <c r="EE72" s="127">
        <v>2</v>
      </c>
      <c r="EF72" s="128">
        <v>37018</v>
      </c>
      <c r="EG72" s="126">
        <f t="shared" si="15"/>
        <v>18509</v>
      </c>
      <c r="EH72" s="127">
        <v>2</v>
      </c>
      <c r="EI72" s="128">
        <v>37018</v>
      </c>
      <c r="EJ72" s="126">
        <f t="shared" si="65"/>
        <v>18509</v>
      </c>
      <c r="EK72" s="129">
        <f t="shared" si="66"/>
        <v>0</v>
      </c>
      <c r="EL72" s="130">
        <f t="shared" si="67"/>
        <v>0</v>
      </c>
      <c r="EM72" s="127">
        <v>0</v>
      </c>
      <c r="EN72" s="128">
        <v>0</v>
      </c>
      <c r="EO72" s="126" t="str">
        <f t="shared" si="16"/>
        <v>N/A</v>
      </c>
      <c r="EP72" s="147">
        <v>0</v>
      </c>
      <c r="EQ72" s="148">
        <v>0</v>
      </c>
      <c r="ER72" s="126" t="str">
        <f t="shared" si="68"/>
        <v>N/A</v>
      </c>
      <c r="ES72" s="129" t="e">
        <f t="shared" si="69"/>
        <v>#VALUE!</v>
      </c>
      <c r="ET72" s="130" t="e">
        <f t="shared" si="70"/>
        <v>#VALUE!</v>
      </c>
      <c r="EU72" s="308"/>
      <c r="EV72" s="132" t="s">
        <v>514</v>
      </c>
      <c r="EW72" s="126">
        <v>38807.448979591834</v>
      </c>
      <c r="EX72" s="126">
        <v>38807.448979591834</v>
      </c>
      <c r="EY72" s="129" t="e">
        <f t="shared" si="71"/>
        <v>#VALUE!</v>
      </c>
      <c r="EZ72" s="130" t="e">
        <f t="shared" si="17"/>
        <v>#VALUE!</v>
      </c>
    </row>
    <row r="73" spans="1:156">
      <c r="A73" s="132" t="s">
        <v>515</v>
      </c>
      <c r="B73" s="124">
        <v>7</v>
      </c>
      <c r="C73" s="125">
        <v>128359</v>
      </c>
      <c r="D73" s="126">
        <f t="shared" ref="D73:D136" si="74">IF(B73=0,"N/A",C73/B73)</f>
        <v>18337</v>
      </c>
      <c r="E73" s="127">
        <v>7</v>
      </c>
      <c r="F73" s="128">
        <v>128359</v>
      </c>
      <c r="G73" s="126">
        <f t="shared" si="18"/>
        <v>18337</v>
      </c>
      <c r="H73" s="129">
        <f t="shared" si="19"/>
        <v>0</v>
      </c>
      <c r="I73" s="130">
        <f t="shared" si="20"/>
        <v>0</v>
      </c>
      <c r="J73" s="127">
        <v>3</v>
      </c>
      <c r="K73" s="128">
        <v>248943</v>
      </c>
      <c r="L73" s="131">
        <f t="shared" ref="L73:L136" si="75">IF(J73=0,"N/A",K73/J73)</f>
        <v>82981</v>
      </c>
      <c r="M73" s="127">
        <v>3</v>
      </c>
      <c r="N73" s="128">
        <v>248943</v>
      </c>
      <c r="O73" s="126">
        <f t="shared" si="21"/>
        <v>82981</v>
      </c>
      <c r="P73" s="129">
        <f t="shared" si="22"/>
        <v>0</v>
      </c>
      <c r="Q73" s="130">
        <f t="shared" si="23"/>
        <v>0</v>
      </c>
      <c r="R73" s="127">
        <v>1</v>
      </c>
      <c r="S73" s="128">
        <v>69612</v>
      </c>
      <c r="T73" s="126">
        <f t="shared" ref="T73:T136" si="76">IF(R73=0,"N/A",S73/R73)</f>
        <v>69612</v>
      </c>
      <c r="U73" s="127">
        <v>1</v>
      </c>
      <c r="V73" s="128">
        <v>69612</v>
      </c>
      <c r="W73" s="126">
        <f t="shared" si="24"/>
        <v>69612</v>
      </c>
      <c r="X73" s="129">
        <f t="shared" si="25"/>
        <v>0</v>
      </c>
      <c r="Y73" s="130">
        <f t="shared" si="26"/>
        <v>0</v>
      </c>
      <c r="Z73" s="132" t="s">
        <v>515</v>
      </c>
      <c r="AA73" s="127">
        <v>1</v>
      </c>
      <c r="AB73" s="128">
        <v>61427</v>
      </c>
      <c r="AC73" s="126">
        <f t="shared" ref="AC73:AC136" si="77">IF(AA73=0,"N/A",AB73/AA73)</f>
        <v>61427</v>
      </c>
      <c r="AD73" s="127">
        <v>1</v>
      </c>
      <c r="AE73" s="128">
        <v>61427</v>
      </c>
      <c r="AF73" s="126">
        <f t="shared" si="27"/>
        <v>61427</v>
      </c>
      <c r="AG73" s="129">
        <f t="shared" si="28"/>
        <v>0</v>
      </c>
      <c r="AH73" s="130">
        <f t="shared" si="29"/>
        <v>0</v>
      </c>
      <c r="AI73" s="127">
        <v>4</v>
      </c>
      <c r="AJ73" s="128">
        <v>223750</v>
      </c>
      <c r="AK73" s="126">
        <f t="shared" si="30"/>
        <v>55937.5</v>
      </c>
      <c r="AL73" s="127">
        <v>4</v>
      </c>
      <c r="AM73" s="128">
        <v>223750</v>
      </c>
      <c r="AN73" s="126">
        <f t="shared" si="31"/>
        <v>55937.5</v>
      </c>
      <c r="AO73" s="129">
        <f t="shared" si="32"/>
        <v>0</v>
      </c>
      <c r="AP73" s="130">
        <f t="shared" si="33"/>
        <v>0</v>
      </c>
      <c r="AQ73" s="127">
        <v>1</v>
      </c>
      <c r="AR73" s="128">
        <v>56335</v>
      </c>
      <c r="AS73" s="126">
        <f t="shared" ref="AS73:AS136" si="78">IF(AQ73=0,"N/A",AR73/AQ73)</f>
        <v>56335</v>
      </c>
      <c r="AT73" s="127">
        <v>1</v>
      </c>
      <c r="AU73" s="128">
        <v>56335</v>
      </c>
      <c r="AV73" s="126">
        <f t="shared" si="34"/>
        <v>56335</v>
      </c>
      <c r="AW73" s="129">
        <f t="shared" si="35"/>
        <v>0</v>
      </c>
      <c r="AX73" s="130">
        <f t="shared" si="36"/>
        <v>0</v>
      </c>
      <c r="AY73" s="132" t="s">
        <v>515</v>
      </c>
      <c r="AZ73" s="127">
        <v>7</v>
      </c>
      <c r="BA73" s="128">
        <v>185481</v>
      </c>
      <c r="BB73" s="126">
        <f t="shared" ref="BB73:BB136" si="79">IF(AZ73=0,"N/A",BA73/AZ73)</f>
        <v>26497.285714285714</v>
      </c>
      <c r="BC73" s="127">
        <v>7</v>
      </c>
      <c r="BD73" s="128">
        <v>185481</v>
      </c>
      <c r="BE73" s="126">
        <f t="shared" si="37"/>
        <v>26497.285714285714</v>
      </c>
      <c r="BF73" s="129">
        <f t="shared" si="38"/>
        <v>0</v>
      </c>
      <c r="BG73" s="130">
        <f t="shared" si="39"/>
        <v>0</v>
      </c>
      <c r="BH73" s="127">
        <v>0</v>
      </c>
      <c r="BI73" s="128">
        <v>0</v>
      </c>
      <c r="BJ73" s="126" t="str">
        <f t="shared" ref="BJ73:BJ136" si="80">IF(BH73=0,"N/A",BI73/BH73)</f>
        <v>N/A</v>
      </c>
      <c r="BK73" s="127">
        <v>0</v>
      </c>
      <c r="BL73" s="128">
        <v>0</v>
      </c>
      <c r="BM73" s="126" t="str">
        <f t="shared" si="40"/>
        <v>N/A</v>
      </c>
      <c r="BN73" s="129" t="e">
        <f t="shared" si="41"/>
        <v>#VALUE!</v>
      </c>
      <c r="BO73" s="130" t="e">
        <f t="shared" si="42"/>
        <v>#VALUE!</v>
      </c>
      <c r="BP73" s="127">
        <v>1</v>
      </c>
      <c r="BQ73" s="128">
        <v>68439</v>
      </c>
      <c r="BR73" s="126">
        <f t="shared" ref="BR73:BR136" si="81">IF(BP73=0,"N/A",BQ73/BP73)</f>
        <v>68439</v>
      </c>
      <c r="BS73" s="127">
        <v>1</v>
      </c>
      <c r="BT73" s="128">
        <v>68439</v>
      </c>
      <c r="BU73" s="126">
        <f t="shared" si="43"/>
        <v>68439</v>
      </c>
      <c r="BV73" s="129">
        <f t="shared" si="72"/>
        <v>0</v>
      </c>
      <c r="BW73" s="130">
        <f t="shared" si="44"/>
        <v>0</v>
      </c>
      <c r="BX73" s="132" t="s">
        <v>515</v>
      </c>
      <c r="BY73" s="127">
        <v>0</v>
      </c>
      <c r="BZ73" s="128">
        <v>0</v>
      </c>
      <c r="CA73" s="126" t="str">
        <f t="shared" ref="CA73:CA136" si="82">IF(BY73=0,"N/A",BZ73/BY73)</f>
        <v>N/A</v>
      </c>
      <c r="CB73" s="127">
        <v>0</v>
      </c>
      <c r="CC73" s="128">
        <v>0</v>
      </c>
      <c r="CD73" s="126" t="str">
        <f t="shared" si="45"/>
        <v>N/A</v>
      </c>
      <c r="CE73" s="129" t="e">
        <f t="shared" si="73"/>
        <v>#VALUE!</v>
      </c>
      <c r="CF73" s="130" t="e">
        <f t="shared" si="46"/>
        <v>#VALUE!</v>
      </c>
      <c r="CG73" s="127">
        <v>2</v>
      </c>
      <c r="CH73" s="128">
        <v>83026</v>
      </c>
      <c r="CI73" s="126">
        <f t="shared" ref="CI73:CI136" si="83">IF(CG73=0,"N/A",CH73/CG73)</f>
        <v>41513</v>
      </c>
      <c r="CJ73" s="127">
        <v>2</v>
      </c>
      <c r="CK73" s="128">
        <v>83026</v>
      </c>
      <c r="CL73" s="126">
        <f t="shared" si="47"/>
        <v>41513</v>
      </c>
      <c r="CM73" s="129">
        <f t="shared" si="48"/>
        <v>0</v>
      </c>
      <c r="CN73" s="130">
        <f t="shared" si="49"/>
        <v>0</v>
      </c>
      <c r="CO73" s="127">
        <v>3</v>
      </c>
      <c r="CP73" s="128">
        <v>191650</v>
      </c>
      <c r="CQ73" s="126">
        <f t="shared" ref="CQ73:CQ136" si="84">IF(CO73=0,"N/A",CP73/CO73)</f>
        <v>63883.333333333336</v>
      </c>
      <c r="CR73" s="127">
        <v>3</v>
      </c>
      <c r="CS73" s="128">
        <v>191650</v>
      </c>
      <c r="CT73" s="126">
        <f t="shared" si="50"/>
        <v>63883.333333333336</v>
      </c>
      <c r="CU73" s="129">
        <f t="shared" si="51"/>
        <v>0</v>
      </c>
      <c r="CV73" s="130">
        <f t="shared" si="52"/>
        <v>0</v>
      </c>
      <c r="CW73" s="132" t="s">
        <v>515</v>
      </c>
      <c r="CX73" s="127">
        <v>0</v>
      </c>
      <c r="CY73" s="128">
        <v>0</v>
      </c>
      <c r="CZ73" s="126" t="str">
        <f t="shared" ref="CZ73:CZ136" si="85">IF(CX73=0,"N/A",CY73/CX73)</f>
        <v>N/A</v>
      </c>
      <c r="DA73" s="127">
        <v>0</v>
      </c>
      <c r="DB73" s="128">
        <v>0</v>
      </c>
      <c r="DC73" s="126" t="str">
        <f t="shared" si="53"/>
        <v>N/A</v>
      </c>
      <c r="DD73" s="129" t="e">
        <f t="shared" si="54"/>
        <v>#VALUE!</v>
      </c>
      <c r="DE73" s="130" t="e">
        <f t="shared" si="55"/>
        <v>#VALUE!</v>
      </c>
      <c r="DF73" s="127">
        <v>1</v>
      </c>
      <c r="DG73" s="128">
        <v>71990</v>
      </c>
      <c r="DH73" s="126">
        <f t="shared" ref="DH73:DH136" si="86">IF(DF73=0,"N/A",DG73/DF73)</f>
        <v>71990</v>
      </c>
      <c r="DI73" s="127">
        <v>1</v>
      </c>
      <c r="DJ73" s="128">
        <v>71990</v>
      </c>
      <c r="DK73" s="126">
        <f t="shared" si="56"/>
        <v>71990</v>
      </c>
      <c r="DL73" s="129">
        <f t="shared" si="57"/>
        <v>0</v>
      </c>
      <c r="DM73" s="130">
        <f t="shared" si="58"/>
        <v>0</v>
      </c>
      <c r="DN73" s="127">
        <v>2</v>
      </c>
      <c r="DO73" s="128">
        <v>66059</v>
      </c>
      <c r="DP73" s="126">
        <f t="shared" ref="DP73:DP136" si="87">IF(DN73=0,"N/A",DO73/DN73)</f>
        <v>33029.5</v>
      </c>
      <c r="DQ73" s="127">
        <v>2</v>
      </c>
      <c r="DR73" s="128">
        <v>66059</v>
      </c>
      <c r="DS73" s="126">
        <f t="shared" si="59"/>
        <v>33029.5</v>
      </c>
      <c r="DT73" s="306">
        <f t="shared" si="60"/>
        <v>0</v>
      </c>
      <c r="DU73" s="130">
        <f t="shared" si="61"/>
        <v>0</v>
      </c>
      <c r="DV73" s="132" t="s">
        <v>515</v>
      </c>
      <c r="DW73" s="127">
        <v>12.44</v>
      </c>
      <c r="DX73" s="128">
        <v>391179</v>
      </c>
      <c r="DY73" s="126">
        <f t="shared" ref="DY73:DY136" si="88">IF(DW73=0,"N/A",DX73/DW73)</f>
        <v>31445.257234726691</v>
      </c>
      <c r="DZ73" s="127">
        <v>12.44</v>
      </c>
      <c r="EA73" s="128">
        <v>391180</v>
      </c>
      <c r="EB73" s="126">
        <f t="shared" si="62"/>
        <v>31445.337620578779</v>
      </c>
      <c r="EC73" s="129">
        <f t="shared" si="63"/>
        <v>8.0385852088511456E-2</v>
      </c>
      <c r="ED73" s="130">
        <f t="shared" si="64"/>
        <v>2.556374447455212E-6</v>
      </c>
      <c r="EE73" s="127">
        <v>0</v>
      </c>
      <c r="EF73" s="128">
        <v>0</v>
      </c>
      <c r="EG73" s="126" t="str">
        <f t="shared" ref="EG73:EG136" si="89">IF(EE73=0,"N/A",EF73/EE73)</f>
        <v>N/A</v>
      </c>
      <c r="EH73" s="127">
        <v>0</v>
      </c>
      <c r="EI73" s="128">
        <v>0</v>
      </c>
      <c r="EJ73" s="126" t="str">
        <f t="shared" si="65"/>
        <v>N/A</v>
      </c>
      <c r="EK73" s="129" t="e">
        <f t="shared" si="66"/>
        <v>#VALUE!</v>
      </c>
      <c r="EL73" s="130" t="e">
        <f t="shared" si="67"/>
        <v>#VALUE!</v>
      </c>
      <c r="EM73" s="127">
        <v>0</v>
      </c>
      <c r="EN73" s="128">
        <v>0</v>
      </c>
      <c r="EO73" s="126" t="str">
        <f t="shared" ref="EO73:EO136" si="90">IF(EM73=0,"N/A",EN73/EM73)</f>
        <v>N/A</v>
      </c>
      <c r="EP73" s="147">
        <v>0</v>
      </c>
      <c r="EQ73" s="148">
        <v>0</v>
      </c>
      <c r="ER73" s="126" t="str">
        <f t="shared" si="68"/>
        <v>N/A</v>
      </c>
      <c r="ES73" s="129" t="e">
        <f t="shared" si="69"/>
        <v>#VALUE!</v>
      </c>
      <c r="ET73" s="130" t="e">
        <f t="shared" si="70"/>
        <v>#VALUE!</v>
      </c>
      <c r="EU73" s="308"/>
      <c r="EV73" s="132" t="s">
        <v>515</v>
      </c>
      <c r="EW73" s="126">
        <v>52417.452021718906</v>
      </c>
      <c r="EX73" s="126">
        <v>52417.458205245988</v>
      </c>
      <c r="EY73" s="129" t="e">
        <f t="shared" si="71"/>
        <v>#VALUE!</v>
      </c>
      <c r="EZ73" s="130" t="e">
        <f t="shared" ref="EZ73:EZ136" si="91">EY73/EW73</f>
        <v>#VALUE!</v>
      </c>
    </row>
    <row r="74" spans="1:156">
      <c r="A74" s="132" t="s">
        <v>516</v>
      </c>
      <c r="B74" s="124">
        <v>6</v>
      </c>
      <c r="C74" s="125">
        <v>96263</v>
      </c>
      <c r="D74" s="126">
        <f t="shared" si="74"/>
        <v>16043.833333333334</v>
      </c>
      <c r="E74" s="127">
        <v>6</v>
      </c>
      <c r="F74" s="128">
        <v>98192.22</v>
      </c>
      <c r="G74" s="126">
        <f t="shared" ref="G74:G137" si="92">IF(E74=0,"N/A",F74/E74)</f>
        <v>16365.37</v>
      </c>
      <c r="H74" s="129">
        <f t="shared" ref="H74:H137" si="93">IF(D74=0,"N/A",G74-D74)</f>
        <v>321.53666666666686</v>
      </c>
      <c r="I74" s="130">
        <f t="shared" ref="I74:I137" si="94">IF(D74=0,"N/A",H74/D74)</f>
        <v>2.0041137300935988E-2</v>
      </c>
      <c r="J74" s="127">
        <v>1.93</v>
      </c>
      <c r="K74" s="128">
        <v>135241.65</v>
      </c>
      <c r="L74" s="131">
        <f t="shared" si="75"/>
        <v>70073.393782383413</v>
      </c>
      <c r="M74" s="127">
        <v>1.93</v>
      </c>
      <c r="N74" s="128">
        <v>137946.48000000001</v>
      </c>
      <c r="O74" s="126">
        <f t="shared" ref="O74:O137" si="95">IF(M74=0,"N/A",N74/M74)</f>
        <v>71474.860103626954</v>
      </c>
      <c r="P74" s="129">
        <f t="shared" ref="P74:P137" si="96">IF(L74=0,"N/A",O74-L74)</f>
        <v>1401.4663212435407</v>
      </c>
      <c r="Q74" s="130">
        <f t="shared" ref="Q74:Q137" si="97">IF(L74=0,"N/A",P74/L74)</f>
        <v>1.9999977817484731E-2</v>
      </c>
      <c r="R74" s="127">
        <v>1</v>
      </c>
      <c r="S74" s="128">
        <v>34000</v>
      </c>
      <c r="T74" s="126">
        <f t="shared" si="76"/>
        <v>34000</v>
      </c>
      <c r="U74" s="127">
        <v>1</v>
      </c>
      <c r="V74" s="128">
        <v>34680</v>
      </c>
      <c r="W74" s="126">
        <f t="shared" ref="W74:W137" si="98">IF(U74=0,"N/A",V74/U74)</f>
        <v>34680</v>
      </c>
      <c r="X74" s="129">
        <f t="shared" ref="X74:X137" si="99">IF(T74=0,"N/A",W74-T74)</f>
        <v>680</v>
      </c>
      <c r="Y74" s="130">
        <f t="shared" ref="Y74:Y137" si="100">IF(T74=0,"N/A",X74/T74)</f>
        <v>0.02</v>
      </c>
      <c r="Z74" s="132" t="s">
        <v>516</v>
      </c>
      <c r="AA74" s="127">
        <v>1</v>
      </c>
      <c r="AB74" s="128">
        <v>53876</v>
      </c>
      <c r="AC74" s="126">
        <f t="shared" si="77"/>
        <v>53876</v>
      </c>
      <c r="AD74" s="127">
        <v>1</v>
      </c>
      <c r="AE74" s="128">
        <v>54954</v>
      </c>
      <c r="AF74" s="126">
        <f t="shared" ref="AF74:AF137" si="101">IF(AD74=0,"N/A",AE74/AD74)</f>
        <v>54954</v>
      </c>
      <c r="AG74" s="129">
        <f t="shared" ref="AG74:AG137" si="102">IF(AC74=0,"N/A",AF74-AC74)</f>
        <v>1078</v>
      </c>
      <c r="AH74" s="130">
        <f t="shared" ref="AH74:AH137" si="103">IF(AC74=0,"N/A",AG74/AC74)</f>
        <v>2.0008909347390302E-2</v>
      </c>
      <c r="AI74" s="127">
        <v>0.5</v>
      </c>
      <c r="AJ74" s="128">
        <v>26113</v>
      </c>
      <c r="AK74" s="126">
        <f t="shared" ref="AK74:AK137" si="104">IF(AI74=0,"N/A",AJ74/AI74)</f>
        <v>52226</v>
      </c>
      <c r="AL74" s="127">
        <v>0.5</v>
      </c>
      <c r="AM74" s="128">
        <v>26635.5</v>
      </c>
      <c r="AN74" s="126">
        <f t="shared" ref="AN74:AN137" si="105">IF(AL74=0,"N/A",AM74/AL74)</f>
        <v>53271</v>
      </c>
      <c r="AO74" s="129">
        <f t="shared" ref="AO74:AO137" si="106">IF(AK74=0,"N/A",AN74-AK74)</f>
        <v>1045</v>
      </c>
      <c r="AP74" s="130">
        <f t="shared" ref="AP74:AP137" si="107">IF(AK74=0,"N/A",AO74/AK74)</f>
        <v>2.0009190824493546E-2</v>
      </c>
      <c r="AQ74" s="127">
        <v>0</v>
      </c>
      <c r="AR74" s="128">
        <v>0</v>
      </c>
      <c r="AS74" s="126" t="str">
        <f t="shared" si="78"/>
        <v>N/A</v>
      </c>
      <c r="AT74" s="127">
        <v>0</v>
      </c>
      <c r="AU74" s="128">
        <v>0</v>
      </c>
      <c r="AV74" s="126" t="str">
        <f t="shared" ref="AV74:AV137" si="108">IF(AT74=0,"N/A",AU74/AT74)</f>
        <v>N/A</v>
      </c>
      <c r="AW74" s="129" t="e">
        <f t="shared" ref="AW74:AW137" si="109">IF(AS74=0,"N/A",AV74-AS74)</f>
        <v>#VALUE!</v>
      </c>
      <c r="AX74" s="130" t="e">
        <f t="shared" ref="AX74:AX137" si="110">IF(AS74=0,"N/A",AW74/AS74)</f>
        <v>#VALUE!</v>
      </c>
      <c r="AY74" s="132" t="s">
        <v>516</v>
      </c>
      <c r="AZ74" s="127">
        <v>0.5</v>
      </c>
      <c r="BA74" s="128">
        <v>12769.5</v>
      </c>
      <c r="BB74" s="126">
        <f t="shared" si="79"/>
        <v>25539</v>
      </c>
      <c r="BC74" s="127">
        <v>0.5</v>
      </c>
      <c r="BD74" s="128">
        <v>13024.89</v>
      </c>
      <c r="BE74" s="126">
        <f t="shared" ref="BE74:BE137" si="111">IF(BC74=0,"N/A",BD74/BC74)</f>
        <v>26049.78</v>
      </c>
      <c r="BF74" s="129">
        <f t="shared" ref="BF74:BF137" si="112">IF(BB74=0,"N/A",BE74-BB74)</f>
        <v>510.77999999999884</v>
      </c>
      <c r="BG74" s="130">
        <f t="shared" ref="BG74:BG137" si="113">IF(BB74=0,"N/A",BF74/BB74)</f>
        <v>1.9999999999999955E-2</v>
      </c>
      <c r="BH74" s="127">
        <v>0</v>
      </c>
      <c r="BI74" s="128">
        <v>0</v>
      </c>
      <c r="BJ74" s="126" t="str">
        <f t="shared" si="80"/>
        <v>N/A</v>
      </c>
      <c r="BK74" s="127">
        <v>0</v>
      </c>
      <c r="BL74" s="128">
        <v>0</v>
      </c>
      <c r="BM74" s="126" t="str">
        <f t="shared" ref="BM74:BM137" si="114">IF(BK74=0,"N/A",BL74/BK74)</f>
        <v>N/A</v>
      </c>
      <c r="BN74" s="129" t="e">
        <f t="shared" ref="BN74:BN137" si="115">IF(BJ74=0,"N/A",BM74-BJ74)</f>
        <v>#VALUE!</v>
      </c>
      <c r="BO74" s="130" t="e">
        <f t="shared" ref="BO74:BO137" si="116">IF(BJ74=0,"N/A",BN74/BJ74)</f>
        <v>#VALUE!</v>
      </c>
      <c r="BP74" s="127">
        <v>0.5</v>
      </c>
      <c r="BQ74" s="128">
        <v>24453</v>
      </c>
      <c r="BR74" s="126">
        <f t="shared" si="81"/>
        <v>48906</v>
      </c>
      <c r="BS74" s="127">
        <v>0.5</v>
      </c>
      <c r="BT74" s="128">
        <v>24942</v>
      </c>
      <c r="BU74" s="126">
        <f t="shared" ref="BU74:BU137" si="117">IF(BS74=0,"N/A",BT74/BS74)</f>
        <v>49884</v>
      </c>
      <c r="BV74" s="129">
        <f t="shared" ref="BV74:BV137" si="118">IF(BR74=0,"N/A",BU74-BR74)</f>
        <v>978</v>
      </c>
      <c r="BW74" s="130">
        <f t="shared" ref="BW74:BW137" si="119">IF(BR74=0,"N/A",BV74/BR74)</f>
        <v>1.9997546313335786E-2</v>
      </c>
      <c r="BX74" s="132" t="s">
        <v>516</v>
      </c>
      <c r="BY74" s="127">
        <v>0</v>
      </c>
      <c r="BZ74" s="128">
        <v>0</v>
      </c>
      <c r="CA74" s="126" t="str">
        <f t="shared" si="82"/>
        <v>N/A</v>
      </c>
      <c r="CB74" s="127">
        <v>0</v>
      </c>
      <c r="CC74" s="128">
        <v>0</v>
      </c>
      <c r="CD74" s="126" t="str">
        <f t="shared" ref="CD74:CD137" si="120">IF(CB74=0,"N/A",CC74/CB74)</f>
        <v>N/A</v>
      </c>
      <c r="CE74" s="129" t="e">
        <f t="shared" ref="CE74:CE137" si="121">IF(CA74=0,"N/A",CD74-CA74)</f>
        <v>#VALUE!</v>
      </c>
      <c r="CF74" s="130" t="e">
        <f t="shared" ref="CF74:CF137" si="122">IF(CA74=0,"N/A",CE74/CA74)</f>
        <v>#VALUE!</v>
      </c>
      <c r="CG74" s="127">
        <v>0</v>
      </c>
      <c r="CH74" s="128">
        <v>0</v>
      </c>
      <c r="CI74" s="126" t="str">
        <f t="shared" si="83"/>
        <v>N/A</v>
      </c>
      <c r="CJ74" s="127">
        <v>0</v>
      </c>
      <c r="CK74" s="128">
        <v>0</v>
      </c>
      <c r="CL74" s="126" t="str">
        <f t="shared" ref="CL74:CL137" si="123">IF(CJ74=0,"N/A",CK74/CJ74)</f>
        <v>N/A</v>
      </c>
      <c r="CM74" s="129" t="e">
        <f t="shared" ref="CM74:CM137" si="124">IF(CI74=0,"N/A",CL74-CI74)</f>
        <v>#VALUE!</v>
      </c>
      <c r="CN74" s="130" t="e">
        <f t="shared" ref="CN74:CN137" si="125">IF(CI74=0,"N/A",CM74/CI74)</f>
        <v>#VALUE!</v>
      </c>
      <c r="CO74" s="127">
        <v>0.56999999999999995</v>
      </c>
      <c r="CP74" s="128">
        <v>18432.849999999999</v>
      </c>
      <c r="CQ74" s="126">
        <f t="shared" si="84"/>
        <v>32338.333333333332</v>
      </c>
      <c r="CR74" s="127">
        <v>0.56999999999999995</v>
      </c>
      <c r="CS74" s="128">
        <v>18801.509999999998</v>
      </c>
      <c r="CT74" s="126">
        <f t="shared" ref="CT74:CT137" si="126">IF(CR74=0,"N/A",CS74/CR74)</f>
        <v>32985.105263157893</v>
      </c>
      <c r="CU74" s="129">
        <f t="shared" ref="CU74:CU137" si="127">IF(CQ74=0,"N/A",CT74-CQ74)</f>
        <v>646.77192982456108</v>
      </c>
      <c r="CV74" s="130">
        <f t="shared" ref="CV74:CV137" si="128">IF(CQ74=0,"N/A",CU74/CQ74)</f>
        <v>2.0000162752911235E-2</v>
      </c>
      <c r="CW74" s="132" t="s">
        <v>516</v>
      </c>
      <c r="CX74" s="127">
        <v>0</v>
      </c>
      <c r="CY74" s="128">
        <v>0</v>
      </c>
      <c r="CZ74" s="126" t="str">
        <f t="shared" si="85"/>
        <v>N/A</v>
      </c>
      <c r="DA74" s="127">
        <v>0</v>
      </c>
      <c r="DB74" s="128">
        <v>0</v>
      </c>
      <c r="DC74" s="126" t="str">
        <f t="shared" ref="DC74:DC137" si="129">IF(DA74=0,"N/A",DB74/DA74)</f>
        <v>N/A</v>
      </c>
      <c r="DD74" s="129" t="e">
        <f t="shared" ref="DD74:DD137" si="130">IF(CZ74=0,"N/A",DC74-CZ74)</f>
        <v>#VALUE!</v>
      </c>
      <c r="DE74" s="130" t="e">
        <f t="shared" ref="DE74:DE137" si="131">IF(CZ74=0,"N/A",DD74/CZ74)</f>
        <v>#VALUE!</v>
      </c>
      <c r="DF74" s="127">
        <v>1</v>
      </c>
      <c r="DG74" s="128">
        <v>36094</v>
      </c>
      <c r="DH74" s="126">
        <f t="shared" si="86"/>
        <v>36094</v>
      </c>
      <c r="DI74" s="127">
        <v>1</v>
      </c>
      <c r="DJ74" s="128">
        <v>36816</v>
      </c>
      <c r="DK74" s="126">
        <f t="shared" ref="DK74:DK137" si="132">IF(DI74=0,"N/A",DJ74/DI74)</f>
        <v>36816</v>
      </c>
      <c r="DL74" s="129">
        <f t="shared" ref="DL74:DL137" si="133">IF(DH74=0,"N/A",DK74-DH74)</f>
        <v>722</v>
      </c>
      <c r="DM74" s="130">
        <f t="shared" ref="DM74:DM137" si="134">IF(DH74=0,"N/A",DL74/DH74)</f>
        <v>2.0003324652296782E-2</v>
      </c>
      <c r="DN74" s="127">
        <v>1.5</v>
      </c>
      <c r="DO74" s="128">
        <v>40785.9</v>
      </c>
      <c r="DP74" s="126">
        <f t="shared" si="87"/>
        <v>27190.600000000002</v>
      </c>
      <c r="DQ74" s="127">
        <v>1.5</v>
      </c>
      <c r="DR74" s="128">
        <v>41602</v>
      </c>
      <c r="DS74" s="126">
        <f t="shared" ref="DS74:DS137" si="135">IF(DQ74=0,"N/A",DR74/DQ74)</f>
        <v>27734.666666666668</v>
      </c>
      <c r="DT74" s="306">
        <f t="shared" ref="DT74:DT137" si="136">IF(DP74=0,"N/A",DS74-DP74)</f>
        <v>544.0666666666657</v>
      </c>
      <c r="DU74" s="130">
        <f t="shared" ref="DU74:DU137" si="137">IF(DP74=0,"N/A",DT74/DP74)</f>
        <v>2.0009365981871148E-2</v>
      </c>
      <c r="DV74" s="132" t="s">
        <v>516</v>
      </c>
      <c r="DW74" s="127">
        <v>4</v>
      </c>
      <c r="DX74" s="128">
        <v>113654</v>
      </c>
      <c r="DY74" s="126">
        <f t="shared" si="88"/>
        <v>28413.5</v>
      </c>
      <c r="DZ74" s="127">
        <v>4</v>
      </c>
      <c r="EA74" s="128">
        <v>115928</v>
      </c>
      <c r="EB74" s="126">
        <f t="shared" ref="EB74:EB137" si="138">IF(DZ74=0,"N/A",EA74/DZ74)</f>
        <v>28982</v>
      </c>
      <c r="EC74" s="129">
        <f t="shared" ref="EC74:EC137" si="139">IF(DY74=0,"N/A",EB74-DY74)</f>
        <v>568.5</v>
      </c>
      <c r="ED74" s="130">
        <f t="shared" ref="ED74:ED137" si="140">IF(DY74=0,"N/A",EC74/DY74)</f>
        <v>2.0008094743695779E-2</v>
      </c>
      <c r="EE74" s="127">
        <v>3</v>
      </c>
      <c r="EF74" s="128">
        <v>51575</v>
      </c>
      <c r="EG74" s="126">
        <f t="shared" si="89"/>
        <v>17191.666666666668</v>
      </c>
      <c r="EH74" s="127">
        <v>3</v>
      </c>
      <c r="EI74" s="128">
        <v>52606.58</v>
      </c>
      <c r="EJ74" s="126">
        <f t="shared" ref="EJ74:EJ137" si="141">IF(EH74=0,"N/A",EI74/EH74)</f>
        <v>17535.526666666668</v>
      </c>
      <c r="EK74" s="129">
        <f t="shared" ref="EK74:EK137" si="142">IF(EG74=0,"N/A",EJ74-EG74)</f>
        <v>343.86000000000058</v>
      </c>
      <c r="EL74" s="130">
        <f t="shared" ref="EL74:EL137" si="143">IF(EG74=0,"N/A",EK74/EG74)</f>
        <v>2.0001551139117821E-2</v>
      </c>
      <c r="EM74" s="127">
        <v>0</v>
      </c>
      <c r="EN74" s="128">
        <v>0</v>
      </c>
      <c r="EO74" s="126" t="str">
        <f t="shared" si="90"/>
        <v>N/A</v>
      </c>
      <c r="EP74" s="147">
        <v>0</v>
      </c>
      <c r="EQ74" s="148">
        <v>0</v>
      </c>
      <c r="ER74" s="126" t="str">
        <f t="shared" ref="ER74:ER137" si="144">IF(EP74=0,"N/A",EQ74/EP74)</f>
        <v>N/A</v>
      </c>
      <c r="ES74" s="129" t="e">
        <f t="shared" ref="ES74:ES137" si="145">IF(EO74=0,"N/A",ER74-EO74)</f>
        <v>#VALUE!</v>
      </c>
      <c r="ET74" s="130" t="e">
        <f t="shared" ref="ET74:ET137" si="146">IF(EO74=0,"N/A",ES74/EO74)</f>
        <v>#VALUE!</v>
      </c>
      <c r="EU74" s="308"/>
      <c r="EV74" s="132" t="s">
        <v>516</v>
      </c>
      <c r="EW74" s="126">
        <v>36824.360592976394</v>
      </c>
      <c r="EX74" s="126">
        <v>37561.025725009851</v>
      </c>
      <c r="EY74" s="129" t="e">
        <f t="shared" ref="EY74:EY137" si="147">SUM(EW74=0,"N/A",EX74-EW74)</f>
        <v>#VALUE!</v>
      </c>
      <c r="EZ74" s="130" t="e">
        <f t="shared" si="91"/>
        <v>#VALUE!</v>
      </c>
    </row>
    <row r="75" spans="1:156">
      <c r="A75" s="164" t="s">
        <v>517</v>
      </c>
      <c r="B75" s="124">
        <v>2</v>
      </c>
      <c r="C75" s="125">
        <v>37500</v>
      </c>
      <c r="D75" s="126">
        <f t="shared" si="74"/>
        <v>18750</v>
      </c>
      <c r="E75" s="127">
        <v>2</v>
      </c>
      <c r="F75" s="128">
        <v>37500</v>
      </c>
      <c r="G75" s="126">
        <f t="shared" si="92"/>
        <v>18750</v>
      </c>
      <c r="H75" s="129">
        <f t="shared" si="93"/>
        <v>0</v>
      </c>
      <c r="I75" s="130">
        <f t="shared" si="94"/>
        <v>0</v>
      </c>
      <c r="J75" s="127">
        <v>0</v>
      </c>
      <c r="K75" s="128">
        <v>0</v>
      </c>
      <c r="L75" s="131" t="str">
        <f t="shared" si="75"/>
        <v>N/A</v>
      </c>
      <c r="M75" s="127">
        <v>0</v>
      </c>
      <c r="N75" s="128">
        <v>0</v>
      </c>
      <c r="O75" s="126" t="str">
        <f t="shared" si="95"/>
        <v>N/A</v>
      </c>
      <c r="P75" s="129" t="e">
        <f t="shared" si="96"/>
        <v>#VALUE!</v>
      </c>
      <c r="Q75" s="130" t="e">
        <f t="shared" si="97"/>
        <v>#VALUE!</v>
      </c>
      <c r="R75" s="127">
        <v>0</v>
      </c>
      <c r="S75" s="128">
        <v>0</v>
      </c>
      <c r="T75" s="126" t="str">
        <f t="shared" si="76"/>
        <v>N/A</v>
      </c>
      <c r="U75" s="127">
        <v>0</v>
      </c>
      <c r="V75" s="128">
        <v>0</v>
      </c>
      <c r="W75" s="126" t="str">
        <f t="shared" si="98"/>
        <v>N/A</v>
      </c>
      <c r="X75" s="129" t="e">
        <f t="shared" si="99"/>
        <v>#VALUE!</v>
      </c>
      <c r="Y75" s="130" t="e">
        <f t="shared" si="100"/>
        <v>#VALUE!</v>
      </c>
      <c r="Z75" s="164" t="s">
        <v>517</v>
      </c>
      <c r="AA75" s="127">
        <v>0</v>
      </c>
      <c r="AB75" s="128">
        <v>0</v>
      </c>
      <c r="AC75" s="126" t="str">
        <f t="shared" si="77"/>
        <v>N/A</v>
      </c>
      <c r="AD75" s="127">
        <v>0</v>
      </c>
      <c r="AE75" s="128">
        <v>0</v>
      </c>
      <c r="AF75" s="126" t="str">
        <f t="shared" si="101"/>
        <v>N/A</v>
      </c>
      <c r="AG75" s="129" t="e">
        <f t="shared" si="102"/>
        <v>#VALUE!</v>
      </c>
      <c r="AH75" s="130" t="e">
        <f t="shared" si="103"/>
        <v>#VALUE!</v>
      </c>
      <c r="AI75" s="127">
        <v>0</v>
      </c>
      <c r="AJ75" s="128">
        <v>0</v>
      </c>
      <c r="AK75" s="126" t="str">
        <f t="shared" si="104"/>
        <v>N/A</v>
      </c>
      <c r="AL75" s="127">
        <v>0</v>
      </c>
      <c r="AM75" s="128">
        <v>0</v>
      </c>
      <c r="AN75" s="126" t="str">
        <f t="shared" si="105"/>
        <v>N/A</v>
      </c>
      <c r="AO75" s="129" t="e">
        <f t="shared" si="106"/>
        <v>#VALUE!</v>
      </c>
      <c r="AP75" s="130" t="e">
        <f t="shared" si="107"/>
        <v>#VALUE!</v>
      </c>
      <c r="AQ75" s="127">
        <v>0</v>
      </c>
      <c r="AR75" s="128">
        <v>0</v>
      </c>
      <c r="AS75" s="126" t="str">
        <f t="shared" si="78"/>
        <v>N/A</v>
      </c>
      <c r="AT75" s="127">
        <v>0</v>
      </c>
      <c r="AU75" s="128">
        <v>0</v>
      </c>
      <c r="AV75" s="126" t="str">
        <f t="shared" si="108"/>
        <v>N/A</v>
      </c>
      <c r="AW75" s="129" t="e">
        <f t="shared" si="109"/>
        <v>#VALUE!</v>
      </c>
      <c r="AX75" s="130" t="e">
        <f t="shared" si="110"/>
        <v>#VALUE!</v>
      </c>
      <c r="AY75" s="164" t="s">
        <v>517</v>
      </c>
      <c r="AZ75" s="127">
        <v>0.27</v>
      </c>
      <c r="BA75" s="128">
        <v>7500</v>
      </c>
      <c r="BB75" s="126">
        <f t="shared" si="79"/>
        <v>27777.777777777777</v>
      </c>
      <c r="BC75" s="127">
        <v>0.27</v>
      </c>
      <c r="BD75" s="128">
        <v>7500</v>
      </c>
      <c r="BE75" s="126">
        <f t="shared" si="111"/>
        <v>27777.777777777777</v>
      </c>
      <c r="BF75" s="129">
        <f t="shared" si="112"/>
        <v>0</v>
      </c>
      <c r="BG75" s="130">
        <f t="shared" si="113"/>
        <v>0</v>
      </c>
      <c r="BH75" s="127">
        <v>0</v>
      </c>
      <c r="BI75" s="128">
        <v>0</v>
      </c>
      <c r="BJ75" s="126" t="str">
        <f t="shared" si="80"/>
        <v>N/A</v>
      </c>
      <c r="BK75" s="127">
        <v>0</v>
      </c>
      <c r="BL75" s="128">
        <v>0</v>
      </c>
      <c r="BM75" s="126" t="str">
        <f t="shared" si="114"/>
        <v>N/A</v>
      </c>
      <c r="BN75" s="129" t="e">
        <f t="shared" si="115"/>
        <v>#VALUE!</v>
      </c>
      <c r="BO75" s="130" t="e">
        <f t="shared" si="116"/>
        <v>#VALUE!</v>
      </c>
      <c r="BP75" s="127">
        <v>0</v>
      </c>
      <c r="BQ75" s="128">
        <v>0</v>
      </c>
      <c r="BR75" s="126" t="str">
        <f t="shared" si="81"/>
        <v>N/A</v>
      </c>
      <c r="BS75" s="127">
        <v>0</v>
      </c>
      <c r="BT75" s="128">
        <v>0</v>
      </c>
      <c r="BU75" s="126" t="str">
        <f t="shared" si="117"/>
        <v>N/A</v>
      </c>
      <c r="BV75" s="129" t="e">
        <f t="shared" si="118"/>
        <v>#VALUE!</v>
      </c>
      <c r="BW75" s="130" t="e">
        <f t="shared" si="119"/>
        <v>#VALUE!</v>
      </c>
      <c r="BX75" s="164" t="s">
        <v>517</v>
      </c>
      <c r="BY75" s="127">
        <v>0</v>
      </c>
      <c r="BZ75" s="128">
        <v>0</v>
      </c>
      <c r="CA75" s="126" t="str">
        <f t="shared" si="82"/>
        <v>N/A</v>
      </c>
      <c r="CB75" s="127">
        <v>0</v>
      </c>
      <c r="CC75" s="128">
        <v>0</v>
      </c>
      <c r="CD75" s="126" t="str">
        <f t="shared" si="120"/>
        <v>N/A</v>
      </c>
      <c r="CE75" s="129" t="e">
        <f t="shared" si="121"/>
        <v>#VALUE!</v>
      </c>
      <c r="CF75" s="130" t="e">
        <f t="shared" si="122"/>
        <v>#VALUE!</v>
      </c>
      <c r="CG75" s="127">
        <v>0</v>
      </c>
      <c r="CH75" s="128">
        <v>0</v>
      </c>
      <c r="CI75" s="126" t="str">
        <f t="shared" si="83"/>
        <v>N/A</v>
      </c>
      <c r="CJ75" s="127">
        <v>0</v>
      </c>
      <c r="CK75" s="128">
        <v>0</v>
      </c>
      <c r="CL75" s="126" t="str">
        <f t="shared" si="123"/>
        <v>N/A</v>
      </c>
      <c r="CM75" s="129" t="e">
        <f t="shared" si="124"/>
        <v>#VALUE!</v>
      </c>
      <c r="CN75" s="130" t="e">
        <f t="shared" si="125"/>
        <v>#VALUE!</v>
      </c>
      <c r="CO75" s="127">
        <v>0</v>
      </c>
      <c r="CP75" s="128">
        <v>0</v>
      </c>
      <c r="CQ75" s="126" t="str">
        <f t="shared" si="84"/>
        <v>N/A</v>
      </c>
      <c r="CR75" s="127">
        <v>0</v>
      </c>
      <c r="CS75" s="128">
        <v>0</v>
      </c>
      <c r="CT75" s="126" t="str">
        <f t="shared" si="126"/>
        <v>N/A</v>
      </c>
      <c r="CU75" s="129" t="e">
        <f t="shared" si="127"/>
        <v>#VALUE!</v>
      </c>
      <c r="CV75" s="130" t="e">
        <f t="shared" si="128"/>
        <v>#VALUE!</v>
      </c>
      <c r="CW75" s="164" t="s">
        <v>517</v>
      </c>
      <c r="CX75" s="127">
        <v>0</v>
      </c>
      <c r="CY75" s="128">
        <v>0</v>
      </c>
      <c r="CZ75" s="126" t="str">
        <f t="shared" si="85"/>
        <v>N/A</v>
      </c>
      <c r="DA75" s="127">
        <v>0</v>
      </c>
      <c r="DB75" s="128">
        <v>0</v>
      </c>
      <c r="DC75" s="126" t="str">
        <f t="shared" si="129"/>
        <v>N/A</v>
      </c>
      <c r="DD75" s="129" t="e">
        <f t="shared" si="130"/>
        <v>#VALUE!</v>
      </c>
      <c r="DE75" s="130" t="e">
        <f t="shared" si="131"/>
        <v>#VALUE!</v>
      </c>
      <c r="DF75" s="127">
        <v>0</v>
      </c>
      <c r="DG75" s="128">
        <v>0</v>
      </c>
      <c r="DH75" s="126" t="str">
        <f t="shared" si="86"/>
        <v>N/A</v>
      </c>
      <c r="DI75" s="127">
        <v>0</v>
      </c>
      <c r="DJ75" s="128">
        <v>0</v>
      </c>
      <c r="DK75" s="126" t="str">
        <f t="shared" si="132"/>
        <v>N/A</v>
      </c>
      <c r="DL75" s="129" t="e">
        <f t="shared" si="133"/>
        <v>#VALUE!</v>
      </c>
      <c r="DM75" s="130" t="e">
        <f t="shared" si="134"/>
        <v>#VALUE!</v>
      </c>
      <c r="DN75" s="127">
        <v>0</v>
      </c>
      <c r="DO75" s="128">
        <v>0</v>
      </c>
      <c r="DP75" s="126" t="str">
        <f t="shared" si="87"/>
        <v>N/A</v>
      </c>
      <c r="DQ75" s="127">
        <v>0</v>
      </c>
      <c r="DR75" s="128">
        <v>0</v>
      </c>
      <c r="DS75" s="126" t="str">
        <f t="shared" si="135"/>
        <v>N/A</v>
      </c>
      <c r="DT75" s="306" t="e">
        <f t="shared" si="136"/>
        <v>#VALUE!</v>
      </c>
      <c r="DU75" s="130" t="e">
        <f t="shared" si="137"/>
        <v>#VALUE!</v>
      </c>
      <c r="DV75" s="164" t="s">
        <v>517</v>
      </c>
      <c r="DW75" s="127">
        <v>0</v>
      </c>
      <c r="DX75" s="128">
        <v>0</v>
      </c>
      <c r="DY75" s="126" t="str">
        <f t="shared" si="88"/>
        <v>N/A</v>
      </c>
      <c r="DZ75" s="127">
        <v>0</v>
      </c>
      <c r="EA75" s="128">
        <v>0</v>
      </c>
      <c r="EB75" s="126" t="str">
        <f t="shared" si="138"/>
        <v>N/A</v>
      </c>
      <c r="EC75" s="129" t="e">
        <f t="shared" si="139"/>
        <v>#VALUE!</v>
      </c>
      <c r="ED75" s="130" t="e">
        <f t="shared" si="140"/>
        <v>#VALUE!</v>
      </c>
      <c r="EE75" s="127">
        <v>0</v>
      </c>
      <c r="EF75" s="128">
        <v>0</v>
      </c>
      <c r="EG75" s="126" t="str">
        <f t="shared" si="89"/>
        <v>N/A</v>
      </c>
      <c r="EH75" s="127">
        <v>0</v>
      </c>
      <c r="EI75" s="128">
        <v>0</v>
      </c>
      <c r="EJ75" s="126" t="str">
        <f t="shared" si="141"/>
        <v>N/A</v>
      </c>
      <c r="EK75" s="129" t="e">
        <f t="shared" si="142"/>
        <v>#VALUE!</v>
      </c>
      <c r="EL75" s="130" t="e">
        <f t="shared" si="143"/>
        <v>#VALUE!</v>
      </c>
      <c r="EM75" s="127">
        <v>0</v>
      </c>
      <c r="EN75" s="128">
        <v>0</v>
      </c>
      <c r="EO75" s="126" t="str">
        <f t="shared" si="90"/>
        <v>N/A</v>
      </c>
      <c r="EP75" s="147">
        <v>0</v>
      </c>
      <c r="EQ75" s="148">
        <v>0</v>
      </c>
      <c r="ER75" s="126" t="str">
        <f t="shared" si="144"/>
        <v>N/A</v>
      </c>
      <c r="ES75" s="129" t="e">
        <f t="shared" si="145"/>
        <v>#VALUE!</v>
      </c>
      <c r="ET75" s="130" t="e">
        <f t="shared" si="146"/>
        <v>#VALUE!</v>
      </c>
      <c r="EU75" s="308"/>
      <c r="EV75" s="164" t="s">
        <v>517</v>
      </c>
      <c r="EW75" s="126">
        <v>23263.888888888891</v>
      </c>
      <c r="EX75" s="126">
        <v>23263.888888888891</v>
      </c>
      <c r="EY75" s="129" t="e">
        <f t="shared" si="147"/>
        <v>#VALUE!</v>
      </c>
      <c r="EZ75" s="130" t="e">
        <f t="shared" si="91"/>
        <v>#VALUE!</v>
      </c>
    </row>
    <row r="76" spans="1:156">
      <c r="A76" s="132" t="s">
        <v>518</v>
      </c>
      <c r="B76" s="124">
        <v>1</v>
      </c>
      <c r="C76" s="125">
        <v>28500</v>
      </c>
      <c r="D76" s="126">
        <f t="shared" si="74"/>
        <v>28500</v>
      </c>
      <c r="E76" s="127">
        <v>1</v>
      </c>
      <c r="F76" s="128">
        <v>29000</v>
      </c>
      <c r="G76" s="126">
        <f t="shared" si="92"/>
        <v>29000</v>
      </c>
      <c r="H76" s="129">
        <f t="shared" si="93"/>
        <v>500</v>
      </c>
      <c r="I76" s="130">
        <f t="shared" si="94"/>
        <v>1.7543859649122806E-2</v>
      </c>
      <c r="J76" s="127">
        <v>1</v>
      </c>
      <c r="K76" s="128">
        <v>89500</v>
      </c>
      <c r="L76" s="131">
        <f t="shared" si="75"/>
        <v>89500</v>
      </c>
      <c r="M76" s="127">
        <v>1</v>
      </c>
      <c r="N76" s="128">
        <v>90500</v>
      </c>
      <c r="O76" s="126">
        <f t="shared" si="95"/>
        <v>90500</v>
      </c>
      <c r="P76" s="129">
        <f t="shared" si="96"/>
        <v>1000</v>
      </c>
      <c r="Q76" s="130">
        <f t="shared" si="97"/>
        <v>1.11731843575419E-2</v>
      </c>
      <c r="R76" s="127">
        <v>1</v>
      </c>
      <c r="S76" s="128">
        <v>77000</v>
      </c>
      <c r="T76" s="126">
        <f t="shared" si="76"/>
        <v>77000</v>
      </c>
      <c r="U76" s="127">
        <v>1</v>
      </c>
      <c r="V76" s="128">
        <v>78000</v>
      </c>
      <c r="W76" s="126">
        <f t="shared" si="98"/>
        <v>78000</v>
      </c>
      <c r="X76" s="129">
        <f t="shared" si="99"/>
        <v>1000</v>
      </c>
      <c r="Y76" s="130">
        <f t="shared" si="100"/>
        <v>1.2987012987012988E-2</v>
      </c>
      <c r="Z76" s="132" t="s">
        <v>518</v>
      </c>
      <c r="AA76" s="127">
        <v>1</v>
      </c>
      <c r="AB76" s="128">
        <v>49000</v>
      </c>
      <c r="AC76" s="126">
        <f t="shared" si="77"/>
        <v>49000</v>
      </c>
      <c r="AD76" s="127">
        <v>1</v>
      </c>
      <c r="AE76" s="128">
        <v>50500</v>
      </c>
      <c r="AF76" s="126">
        <f t="shared" si="101"/>
        <v>50500</v>
      </c>
      <c r="AG76" s="129">
        <f t="shared" si="102"/>
        <v>1500</v>
      </c>
      <c r="AH76" s="130">
        <f t="shared" si="103"/>
        <v>3.0612244897959183E-2</v>
      </c>
      <c r="AI76" s="127">
        <v>2</v>
      </c>
      <c r="AJ76" s="128">
        <v>125250</v>
      </c>
      <c r="AK76" s="126">
        <f t="shared" si="104"/>
        <v>62625</v>
      </c>
      <c r="AL76" s="127">
        <v>2</v>
      </c>
      <c r="AM76" s="128">
        <v>126250</v>
      </c>
      <c r="AN76" s="126">
        <f t="shared" si="105"/>
        <v>63125</v>
      </c>
      <c r="AO76" s="129">
        <f t="shared" si="106"/>
        <v>500</v>
      </c>
      <c r="AP76" s="130">
        <f t="shared" si="107"/>
        <v>7.9840319361277438E-3</v>
      </c>
      <c r="AQ76" s="127">
        <v>1</v>
      </c>
      <c r="AR76" s="128">
        <v>28000</v>
      </c>
      <c r="AS76" s="126">
        <f t="shared" si="78"/>
        <v>28000</v>
      </c>
      <c r="AT76" s="127">
        <v>1</v>
      </c>
      <c r="AU76" s="128">
        <v>28500</v>
      </c>
      <c r="AV76" s="126">
        <f t="shared" si="108"/>
        <v>28500</v>
      </c>
      <c r="AW76" s="129">
        <f t="shared" si="109"/>
        <v>500</v>
      </c>
      <c r="AX76" s="130">
        <f t="shared" si="110"/>
        <v>1.7857142857142856E-2</v>
      </c>
      <c r="AY76" s="132" t="s">
        <v>518</v>
      </c>
      <c r="AZ76" s="127">
        <v>4</v>
      </c>
      <c r="BA76" s="128">
        <v>129750</v>
      </c>
      <c r="BB76" s="126">
        <f t="shared" si="79"/>
        <v>32437.5</v>
      </c>
      <c r="BC76" s="127">
        <v>4</v>
      </c>
      <c r="BD76" s="128">
        <v>132000</v>
      </c>
      <c r="BE76" s="126">
        <f t="shared" si="111"/>
        <v>33000</v>
      </c>
      <c r="BF76" s="129">
        <f t="shared" si="112"/>
        <v>562.5</v>
      </c>
      <c r="BG76" s="130">
        <f t="shared" si="113"/>
        <v>1.7341040462427744E-2</v>
      </c>
      <c r="BH76" s="127">
        <v>1</v>
      </c>
      <c r="BI76" s="128">
        <v>49750</v>
      </c>
      <c r="BJ76" s="126">
        <f t="shared" si="80"/>
        <v>49750</v>
      </c>
      <c r="BK76" s="127">
        <v>1</v>
      </c>
      <c r="BL76" s="128">
        <v>50500</v>
      </c>
      <c r="BM76" s="126">
        <f t="shared" si="114"/>
        <v>50500</v>
      </c>
      <c r="BN76" s="129">
        <f t="shared" si="115"/>
        <v>750</v>
      </c>
      <c r="BO76" s="130">
        <f t="shared" si="116"/>
        <v>1.507537688442211E-2</v>
      </c>
      <c r="BP76" s="127">
        <v>1</v>
      </c>
      <c r="BQ76" s="128">
        <v>80250</v>
      </c>
      <c r="BR76" s="126">
        <f t="shared" si="81"/>
        <v>80250</v>
      </c>
      <c r="BS76" s="127">
        <v>1</v>
      </c>
      <c r="BT76" s="128">
        <v>80750</v>
      </c>
      <c r="BU76" s="126">
        <f t="shared" si="117"/>
        <v>80750</v>
      </c>
      <c r="BV76" s="129">
        <f t="shared" si="118"/>
        <v>500</v>
      </c>
      <c r="BW76" s="130">
        <f t="shared" si="119"/>
        <v>6.2305295950155761E-3</v>
      </c>
      <c r="BX76" s="132" t="s">
        <v>518</v>
      </c>
      <c r="BY76" s="127">
        <v>0</v>
      </c>
      <c r="BZ76" s="128">
        <v>0</v>
      </c>
      <c r="CA76" s="126" t="str">
        <f t="shared" si="82"/>
        <v>N/A</v>
      </c>
      <c r="CB76" s="127">
        <v>0</v>
      </c>
      <c r="CC76" s="128">
        <v>0</v>
      </c>
      <c r="CD76" s="126" t="str">
        <f t="shared" si="120"/>
        <v>N/A</v>
      </c>
      <c r="CE76" s="129" t="e">
        <f t="shared" si="121"/>
        <v>#VALUE!</v>
      </c>
      <c r="CF76" s="130" t="e">
        <f t="shared" si="122"/>
        <v>#VALUE!</v>
      </c>
      <c r="CG76" s="127">
        <v>0</v>
      </c>
      <c r="CH76" s="128">
        <v>0</v>
      </c>
      <c r="CI76" s="126" t="str">
        <f t="shared" si="83"/>
        <v>N/A</v>
      </c>
      <c r="CJ76" s="127">
        <v>0</v>
      </c>
      <c r="CK76" s="128">
        <v>0</v>
      </c>
      <c r="CL76" s="126" t="str">
        <f t="shared" si="123"/>
        <v>N/A</v>
      </c>
      <c r="CM76" s="129" t="e">
        <f t="shared" si="124"/>
        <v>#VALUE!</v>
      </c>
      <c r="CN76" s="130" t="e">
        <f t="shared" si="125"/>
        <v>#VALUE!</v>
      </c>
      <c r="CO76" s="127">
        <v>1</v>
      </c>
      <c r="CP76" s="128">
        <v>72000</v>
      </c>
      <c r="CQ76" s="126">
        <f t="shared" si="84"/>
        <v>72000</v>
      </c>
      <c r="CR76" s="127">
        <v>1</v>
      </c>
      <c r="CS76" s="128">
        <v>72500</v>
      </c>
      <c r="CT76" s="126">
        <f t="shared" si="126"/>
        <v>72500</v>
      </c>
      <c r="CU76" s="129">
        <f t="shared" si="127"/>
        <v>500</v>
      </c>
      <c r="CV76" s="130">
        <f t="shared" si="128"/>
        <v>6.9444444444444441E-3</v>
      </c>
      <c r="CW76" s="132" t="s">
        <v>518</v>
      </c>
      <c r="CX76" s="127">
        <v>0</v>
      </c>
      <c r="CY76" s="128">
        <v>0</v>
      </c>
      <c r="CZ76" s="126" t="str">
        <f t="shared" si="85"/>
        <v>N/A</v>
      </c>
      <c r="DA76" s="127">
        <v>0</v>
      </c>
      <c r="DB76" s="128">
        <v>0</v>
      </c>
      <c r="DC76" s="126" t="str">
        <f t="shared" si="129"/>
        <v>N/A</v>
      </c>
      <c r="DD76" s="129" t="e">
        <f t="shared" si="130"/>
        <v>#VALUE!</v>
      </c>
      <c r="DE76" s="130" t="e">
        <f t="shared" si="131"/>
        <v>#VALUE!</v>
      </c>
      <c r="DF76" s="127">
        <v>1</v>
      </c>
      <c r="DG76" s="128">
        <v>82500</v>
      </c>
      <c r="DH76" s="126">
        <f t="shared" si="86"/>
        <v>82500</v>
      </c>
      <c r="DI76" s="127">
        <v>1</v>
      </c>
      <c r="DJ76" s="128">
        <v>83000</v>
      </c>
      <c r="DK76" s="126">
        <f t="shared" si="132"/>
        <v>83000</v>
      </c>
      <c r="DL76" s="129">
        <f t="shared" si="133"/>
        <v>500</v>
      </c>
      <c r="DM76" s="130">
        <f t="shared" si="134"/>
        <v>6.0606060606060606E-3</v>
      </c>
      <c r="DN76" s="127">
        <v>2</v>
      </c>
      <c r="DO76" s="128">
        <v>95500</v>
      </c>
      <c r="DP76" s="126">
        <f t="shared" si="87"/>
        <v>47750</v>
      </c>
      <c r="DQ76" s="127">
        <v>2</v>
      </c>
      <c r="DR76" s="128">
        <v>97000</v>
      </c>
      <c r="DS76" s="126">
        <f t="shared" si="135"/>
        <v>48500</v>
      </c>
      <c r="DT76" s="306">
        <f t="shared" si="136"/>
        <v>750</v>
      </c>
      <c r="DU76" s="130">
        <f t="shared" si="137"/>
        <v>1.5706806282722512E-2</v>
      </c>
      <c r="DV76" s="132" t="s">
        <v>518</v>
      </c>
      <c r="DW76" s="127">
        <v>11</v>
      </c>
      <c r="DX76" s="128">
        <v>341000</v>
      </c>
      <c r="DY76" s="126">
        <f t="shared" si="88"/>
        <v>31000</v>
      </c>
      <c r="DZ76" s="127">
        <v>11</v>
      </c>
      <c r="EA76" s="128">
        <v>346750</v>
      </c>
      <c r="EB76" s="126">
        <f t="shared" si="138"/>
        <v>31522.727272727272</v>
      </c>
      <c r="EC76" s="129">
        <f t="shared" si="139"/>
        <v>522.72727272727207</v>
      </c>
      <c r="ED76" s="130">
        <f t="shared" si="140"/>
        <v>1.6862170087976518E-2</v>
      </c>
      <c r="EE76" s="127">
        <v>0</v>
      </c>
      <c r="EF76" s="128">
        <v>0</v>
      </c>
      <c r="EG76" s="126" t="str">
        <f t="shared" si="89"/>
        <v>N/A</v>
      </c>
      <c r="EH76" s="127">
        <v>0</v>
      </c>
      <c r="EI76" s="128">
        <v>0</v>
      </c>
      <c r="EJ76" s="126" t="str">
        <f t="shared" si="141"/>
        <v>N/A</v>
      </c>
      <c r="EK76" s="129" t="e">
        <f t="shared" si="142"/>
        <v>#VALUE!</v>
      </c>
      <c r="EL76" s="130" t="e">
        <f t="shared" si="143"/>
        <v>#VALUE!</v>
      </c>
      <c r="EM76" s="127">
        <v>0</v>
      </c>
      <c r="EN76" s="128">
        <v>0</v>
      </c>
      <c r="EO76" s="126" t="str">
        <f t="shared" si="90"/>
        <v>N/A</v>
      </c>
      <c r="EP76" s="147">
        <v>0</v>
      </c>
      <c r="EQ76" s="148">
        <v>0</v>
      </c>
      <c r="ER76" s="126" t="str">
        <f t="shared" si="144"/>
        <v>N/A</v>
      </c>
      <c r="ES76" s="129" t="e">
        <f t="shared" si="145"/>
        <v>#VALUE!</v>
      </c>
      <c r="ET76" s="130" t="e">
        <f t="shared" si="146"/>
        <v>#VALUE!</v>
      </c>
      <c r="EU76" s="308"/>
      <c r="EV76" s="132" t="s">
        <v>518</v>
      </c>
      <c r="EW76" s="126">
        <v>56177.884615384617</v>
      </c>
      <c r="EX76" s="126">
        <v>56876.748251748257</v>
      </c>
      <c r="EY76" s="129" t="e">
        <f t="shared" si="147"/>
        <v>#VALUE!</v>
      </c>
      <c r="EZ76" s="130" t="e">
        <f t="shared" si="91"/>
        <v>#VALUE!</v>
      </c>
    </row>
    <row r="77" spans="1:156">
      <c r="A77" s="132" t="s">
        <v>519</v>
      </c>
      <c r="B77" s="165">
        <v>0</v>
      </c>
      <c r="C77" s="166">
        <v>0</v>
      </c>
      <c r="D77" s="126" t="str">
        <f t="shared" si="74"/>
        <v>N/A</v>
      </c>
      <c r="E77" s="167">
        <v>0</v>
      </c>
      <c r="F77" s="168">
        <v>0</v>
      </c>
      <c r="G77" s="126" t="str">
        <f>IF(E77=0,"N/A",F77/E77)</f>
        <v>N/A</v>
      </c>
      <c r="H77" s="129" t="e">
        <f>IF(D77=0,"N/A",G77-D77)</f>
        <v>#VALUE!</v>
      </c>
      <c r="I77" s="130" t="e">
        <f>IF(D77=0,"N/A",H77/D77)</f>
        <v>#VALUE!</v>
      </c>
      <c r="J77" s="167">
        <v>0</v>
      </c>
      <c r="K77" s="168">
        <v>0</v>
      </c>
      <c r="L77" s="131" t="str">
        <f t="shared" si="75"/>
        <v>N/A</v>
      </c>
      <c r="M77" s="167">
        <v>0</v>
      </c>
      <c r="N77" s="168">
        <v>0</v>
      </c>
      <c r="O77" s="126" t="str">
        <f>IF(M77=0,"N/A",N77/M77)</f>
        <v>N/A</v>
      </c>
      <c r="P77" s="129" t="e">
        <f>IF(L77=0,"N/A",O77-L77)</f>
        <v>#VALUE!</v>
      </c>
      <c r="Q77" s="130" t="e">
        <f>IF(L77=0,"N/A",P77/L77)</f>
        <v>#VALUE!</v>
      </c>
      <c r="R77" s="167">
        <v>0</v>
      </c>
      <c r="S77" s="168">
        <v>0</v>
      </c>
      <c r="T77" s="126" t="str">
        <f t="shared" si="76"/>
        <v>N/A</v>
      </c>
      <c r="U77" s="167">
        <v>0</v>
      </c>
      <c r="V77" s="168">
        <v>0</v>
      </c>
      <c r="W77" s="126" t="str">
        <f>IF(U77=0,"N/A",V77/U77)</f>
        <v>N/A</v>
      </c>
      <c r="X77" s="129" t="e">
        <f>IF(T77=0,"N/A",W77-T77)</f>
        <v>#VALUE!</v>
      </c>
      <c r="Y77" s="130" t="e">
        <f>IF(T77=0,"N/A",X77/T77)</f>
        <v>#VALUE!</v>
      </c>
      <c r="Z77" s="132" t="s">
        <v>519</v>
      </c>
      <c r="AA77" s="167">
        <v>0</v>
      </c>
      <c r="AB77" s="168">
        <v>0</v>
      </c>
      <c r="AC77" s="126" t="str">
        <f t="shared" si="77"/>
        <v>N/A</v>
      </c>
      <c r="AD77" s="167">
        <v>0</v>
      </c>
      <c r="AE77" s="168">
        <v>0</v>
      </c>
      <c r="AF77" s="126" t="str">
        <f>IF(AD77=0,"N/A",AE77/AD77)</f>
        <v>N/A</v>
      </c>
      <c r="AG77" s="129" t="e">
        <f>IF(AC77=0,"N/A",AF77-AC77)</f>
        <v>#VALUE!</v>
      </c>
      <c r="AH77" s="130" t="e">
        <f>IF(AC77=0,"N/A",AG77/AC77)</f>
        <v>#VALUE!</v>
      </c>
      <c r="AI77" s="167">
        <v>0</v>
      </c>
      <c r="AJ77" s="168">
        <v>0</v>
      </c>
      <c r="AK77" s="126" t="str">
        <f t="shared" si="104"/>
        <v>N/A</v>
      </c>
      <c r="AL77" s="167">
        <v>0</v>
      </c>
      <c r="AM77" s="168">
        <v>0</v>
      </c>
      <c r="AN77" s="126" t="str">
        <f>IF(AL77=0,"N/A",AM77/AL77)</f>
        <v>N/A</v>
      </c>
      <c r="AO77" s="129" t="e">
        <f>IF(AK77=0,"N/A",AN77-AK77)</f>
        <v>#VALUE!</v>
      </c>
      <c r="AP77" s="130" t="e">
        <f>IF(AK77=0,"N/A",AO77/AK77)</f>
        <v>#VALUE!</v>
      </c>
      <c r="AQ77" s="167">
        <v>0</v>
      </c>
      <c r="AR77" s="168">
        <v>0</v>
      </c>
      <c r="AS77" s="126" t="str">
        <f t="shared" si="78"/>
        <v>N/A</v>
      </c>
      <c r="AT77" s="167">
        <v>0</v>
      </c>
      <c r="AU77" s="168">
        <v>0</v>
      </c>
      <c r="AV77" s="126" t="str">
        <f>IF(AT77=0,"N/A",AU77/AT77)</f>
        <v>N/A</v>
      </c>
      <c r="AW77" s="129" t="e">
        <f>IF(AS77=0,"N/A",AV77-AS77)</f>
        <v>#VALUE!</v>
      </c>
      <c r="AX77" s="130" t="e">
        <f>IF(AS77=0,"N/A",AW77/AS77)</f>
        <v>#VALUE!</v>
      </c>
      <c r="AY77" s="132" t="s">
        <v>519</v>
      </c>
      <c r="AZ77" s="167">
        <v>1</v>
      </c>
      <c r="BA77" s="168">
        <v>25000</v>
      </c>
      <c r="BB77" s="126">
        <f t="shared" si="79"/>
        <v>25000</v>
      </c>
      <c r="BC77" s="167">
        <v>1</v>
      </c>
      <c r="BD77" s="168">
        <v>25050</v>
      </c>
      <c r="BE77" s="126">
        <f>IF(BC77=0,"N/A",BD77/BC77)</f>
        <v>25050</v>
      </c>
      <c r="BF77" s="129">
        <f>IF(BB77=0,"N/A",BE77-BB77)</f>
        <v>50</v>
      </c>
      <c r="BG77" s="130">
        <f>IF(BB77=0,"N/A",BF77/BB77)</f>
        <v>2E-3</v>
      </c>
      <c r="BH77" s="167">
        <v>0</v>
      </c>
      <c r="BI77" s="168">
        <v>0</v>
      </c>
      <c r="BJ77" s="126" t="str">
        <f t="shared" si="80"/>
        <v>N/A</v>
      </c>
      <c r="BK77" s="167">
        <v>0</v>
      </c>
      <c r="BL77" s="168">
        <v>0</v>
      </c>
      <c r="BM77" s="126" t="str">
        <f>IF(BK77=0,"N/A",BL77/BK77)</f>
        <v>N/A</v>
      </c>
      <c r="BN77" s="129" t="e">
        <f>IF(BJ77=0,"N/A",BM77-BJ77)</f>
        <v>#VALUE!</v>
      </c>
      <c r="BO77" s="130" t="e">
        <f>IF(BJ77=0,"N/A",BN77/BJ77)</f>
        <v>#VALUE!</v>
      </c>
      <c r="BP77" s="167">
        <v>0</v>
      </c>
      <c r="BQ77" s="168">
        <v>0</v>
      </c>
      <c r="BR77" s="126" t="str">
        <f t="shared" si="81"/>
        <v>N/A</v>
      </c>
      <c r="BS77" s="167">
        <v>0</v>
      </c>
      <c r="BT77" s="168">
        <v>0</v>
      </c>
      <c r="BU77" s="126" t="str">
        <f>IF(BS77=0,"N/A",BT77/BS77)</f>
        <v>N/A</v>
      </c>
      <c r="BV77" s="129" t="e">
        <f>IF(BR77=0,"N/A",BU77-BR77)</f>
        <v>#VALUE!</v>
      </c>
      <c r="BW77" s="130" t="e">
        <f>IF(BR77=0,"N/A",BV77/BR77)</f>
        <v>#VALUE!</v>
      </c>
      <c r="BX77" s="132" t="s">
        <v>519</v>
      </c>
      <c r="BY77" s="167">
        <v>0</v>
      </c>
      <c r="BZ77" s="168">
        <v>0</v>
      </c>
      <c r="CA77" s="126" t="str">
        <f t="shared" si="82"/>
        <v>N/A</v>
      </c>
      <c r="CB77" s="167">
        <v>0</v>
      </c>
      <c r="CC77" s="168">
        <v>0</v>
      </c>
      <c r="CD77" s="126" t="str">
        <f>IF(CB77=0,"N/A",CC77/CB77)</f>
        <v>N/A</v>
      </c>
      <c r="CE77" s="129" t="e">
        <f>IF(CA77=0,"N/A",CD77-CA77)</f>
        <v>#VALUE!</v>
      </c>
      <c r="CF77" s="130" t="e">
        <f>IF(CA77=0,"N/A",CE77/CA77)</f>
        <v>#VALUE!</v>
      </c>
      <c r="CG77" s="167">
        <v>0</v>
      </c>
      <c r="CH77" s="168">
        <v>0</v>
      </c>
      <c r="CI77" s="126" t="str">
        <f t="shared" si="83"/>
        <v>N/A</v>
      </c>
      <c r="CJ77" s="167">
        <v>0</v>
      </c>
      <c r="CK77" s="168">
        <v>0</v>
      </c>
      <c r="CL77" s="126" t="str">
        <f>IF(CJ77=0,"N/A",CK77/CJ77)</f>
        <v>N/A</v>
      </c>
      <c r="CM77" s="129" t="e">
        <f>IF(CI77=0,"N/A",CL77-CI77)</f>
        <v>#VALUE!</v>
      </c>
      <c r="CN77" s="130" t="e">
        <f>IF(CI77=0,"N/A",CM77/CI77)</f>
        <v>#VALUE!</v>
      </c>
      <c r="CO77" s="167">
        <v>0</v>
      </c>
      <c r="CP77" s="168">
        <v>0</v>
      </c>
      <c r="CQ77" s="126" t="str">
        <f t="shared" si="84"/>
        <v>N/A</v>
      </c>
      <c r="CR77" s="167">
        <v>0</v>
      </c>
      <c r="CS77" s="168">
        <v>0</v>
      </c>
      <c r="CT77" s="126" t="str">
        <f>IF(CR77=0,"N/A",CS77/CR77)</f>
        <v>N/A</v>
      </c>
      <c r="CU77" s="129" t="e">
        <f>IF(CQ77=0,"N/A",CT77-CQ77)</f>
        <v>#VALUE!</v>
      </c>
      <c r="CV77" s="130" t="e">
        <f>IF(CQ77=0,"N/A",CU77/CQ77)</f>
        <v>#VALUE!</v>
      </c>
      <c r="CW77" s="132" t="s">
        <v>519</v>
      </c>
      <c r="CX77" s="167">
        <v>0</v>
      </c>
      <c r="CY77" s="168">
        <v>0</v>
      </c>
      <c r="CZ77" s="126" t="str">
        <f t="shared" si="85"/>
        <v>N/A</v>
      </c>
      <c r="DA77" s="167">
        <v>0</v>
      </c>
      <c r="DB77" s="168">
        <v>0</v>
      </c>
      <c r="DC77" s="126" t="str">
        <f>IF(DA77=0,"N/A",DB77/DA77)</f>
        <v>N/A</v>
      </c>
      <c r="DD77" s="129" t="e">
        <f>IF(CZ77=0,"N/A",DC77-CZ77)</f>
        <v>#VALUE!</v>
      </c>
      <c r="DE77" s="130" t="e">
        <f>IF(CZ77=0,"N/A",DD77/CZ77)</f>
        <v>#VALUE!</v>
      </c>
      <c r="DF77" s="167">
        <v>0</v>
      </c>
      <c r="DG77" s="168">
        <v>0</v>
      </c>
      <c r="DH77" s="126" t="str">
        <f t="shared" si="86"/>
        <v>N/A</v>
      </c>
      <c r="DI77" s="167">
        <v>0</v>
      </c>
      <c r="DJ77" s="168">
        <v>0</v>
      </c>
      <c r="DK77" s="126" t="str">
        <f>IF(DI77=0,"N/A",DJ77/DI77)</f>
        <v>N/A</v>
      </c>
      <c r="DL77" s="129" t="e">
        <f>IF(DH77=0,"N/A",DK77-DH77)</f>
        <v>#VALUE!</v>
      </c>
      <c r="DM77" s="130" t="e">
        <f>IF(DH77=0,"N/A",DL77/DH77)</f>
        <v>#VALUE!</v>
      </c>
      <c r="DN77" s="167">
        <v>0</v>
      </c>
      <c r="DO77" s="168">
        <v>0</v>
      </c>
      <c r="DP77" s="126" t="str">
        <f t="shared" si="87"/>
        <v>N/A</v>
      </c>
      <c r="DQ77" s="167">
        <v>0</v>
      </c>
      <c r="DR77" s="168">
        <v>0</v>
      </c>
      <c r="DS77" s="126" t="str">
        <f>IF(DQ77=0,"N/A",DR77/DQ77)</f>
        <v>N/A</v>
      </c>
      <c r="DT77" s="306" t="e">
        <f>IF(DP77=0,"N/A",DS77-DP77)</f>
        <v>#VALUE!</v>
      </c>
      <c r="DU77" s="130" t="e">
        <f>IF(DP77=0,"N/A",DT77/DP77)</f>
        <v>#VALUE!</v>
      </c>
      <c r="DV77" s="132" t="s">
        <v>519</v>
      </c>
      <c r="DW77" s="167">
        <v>0</v>
      </c>
      <c r="DX77" s="168">
        <v>0</v>
      </c>
      <c r="DY77" s="126" t="str">
        <f t="shared" si="88"/>
        <v>N/A</v>
      </c>
      <c r="DZ77" s="167">
        <v>0</v>
      </c>
      <c r="EA77" s="168">
        <v>0</v>
      </c>
      <c r="EB77" s="126" t="str">
        <f>IF(DZ77=0,"N/A",EA77/DZ77)</f>
        <v>N/A</v>
      </c>
      <c r="EC77" s="129" t="e">
        <f>IF(DY77=0,"N/A",EB77-DY77)</f>
        <v>#VALUE!</v>
      </c>
      <c r="ED77" s="130" t="e">
        <f>IF(DY77=0,"N/A",EC77/DY77)</f>
        <v>#VALUE!</v>
      </c>
      <c r="EE77" s="167">
        <v>0</v>
      </c>
      <c r="EF77" s="168">
        <v>0</v>
      </c>
      <c r="EG77" s="126" t="str">
        <f t="shared" si="89"/>
        <v>N/A</v>
      </c>
      <c r="EH77" s="167">
        <v>0</v>
      </c>
      <c r="EI77" s="168">
        <v>0</v>
      </c>
      <c r="EJ77" s="126" t="str">
        <f>IF(EH77=0,"N/A",EI77/EH77)</f>
        <v>N/A</v>
      </c>
      <c r="EK77" s="129" t="e">
        <f>IF(EG77=0,"N/A",EJ77-EG77)</f>
        <v>#VALUE!</v>
      </c>
      <c r="EL77" s="130" t="e">
        <f>IF(EG77=0,"N/A",EK77/EG77)</f>
        <v>#VALUE!</v>
      </c>
      <c r="EM77" s="167">
        <v>0</v>
      </c>
      <c r="EN77" s="168">
        <v>0</v>
      </c>
      <c r="EO77" s="126" t="str">
        <f t="shared" si="90"/>
        <v>N/A</v>
      </c>
      <c r="EP77" s="314">
        <v>0</v>
      </c>
      <c r="EQ77" s="315">
        <v>0</v>
      </c>
      <c r="ER77" s="126" t="str">
        <f>IF(EP77=0,"N/A",EQ77/EP77)</f>
        <v>N/A</v>
      </c>
      <c r="ES77" s="129" t="e">
        <f>IF(EO77=0,"N/A",ER77-EO77)</f>
        <v>#VALUE!</v>
      </c>
      <c r="ET77" s="130" t="e">
        <f>IF(EO77=0,"N/A",ES77/EO77)</f>
        <v>#VALUE!</v>
      </c>
      <c r="EU77" s="308"/>
      <c r="EV77" s="132" t="s">
        <v>519</v>
      </c>
      <c r="EW77" s="126">
        <v>25000</v>
      </c>
      <c r="EX77" s="126">
        <v>25050</v>
      </c>
      <c r="EY77" s="129" t="e">
        <f>SUM(EW77=0,"N/A",EX77-EW77)</f>
        <v>#VALUE!</v>
      </c>
      <c r="EZ77" s="130" t="e">
        <f>EY77/EW77</f>
        <v>#VALUE!</v>
      </c>
    </row>
    <row r="78" spans="1:156">
      <c r="A78" s="132" t="s">
        <v>520</v>
      </c>
      <c r="B78" s="124">
        <v>0</v>
      </c>
      <c r="C78" s="125">
        <v>0</v>
      </c>
      <c r="D78" s="126" t="str">
        <f t="shared" si="74"/>
        <v>N/A</v>
      </c>
      <c r="E78" s="147">
        <v>0</v>
      </c>
      <c r="F78" s="148">
        <v>0</v>
      </c>
      <c r="G78" s="126" t="str">
        <f t="shared" si="92"/>
        <v>N/A</v>
      </c>
      <c r="H78" s="129" t="e">
        <f t="shared" si="93"/>
        <v>#VALUE!</v>
      </c>
      <c r="I78" s="130" t="e">
        <f t="shared" si="94"/>
        <v>#VALUE!</v>
      </c>
      <c r="J78" s="147">
        <v>1</v>
      </c>
      <c r="K78" s="148">
        <v>72821</v>
      </c>
      <c r="L78" s="131">
        <f t="shared" si="75"/>
        <v>72821</v>
      </c>
      <c r="M78" s="147">
        <v>1</v>
      </c>
      <c r="N78" s="148">
        <v>75005.63</v>
      </c>
      <c r="O78" s="126">
        <f t="shared" si="95"/>
        <v>75005.63</v>
      </c>
      <c r="P78" s="129">
        <f t="shared" si="96"/>
        <v>2184.6300000000047</v>
      </c>
      <c r="Q78" s="130">
        <f t="shared" si="97"/>
        <v>3.0000000000000065E-2</v>
      </c>
      <c r="R78" s="147">
        <v>0</v>
      </c>
      <c r="S78" s="148">
        <v>0</v>
      </c>
      <c r="T78" s="126" t="str">
        <f t="shared" si="76"/>
        <v>N/A</v>
      </c>
      <c r="U78" s="147">
        <v>0</v>
      </c>
      <c r="V78" s="148">
        <v>0</v>
      </c>
      <c r="W78" s="126" t="str">
        <f t="shared" si="98"/>
        <v>N/A</v>
      </c>
      <c r="X78" s="129" t="e">
        <f t="shared" si="99"/>
        <v>#VALUE!</v>
      </c>
      <c r="Y78" s="130" t="e">
        <f t="shared" si="100"/>
        <v>#VALUE!</v>
      </c>
      <c r="Z78" s="132" t="s">
        <v>520</v>
      </c>
      <c r="AA78" s="147">
        <v>0</v>
      </c>
      <c r="AB78" s="148">
        <v>0</v>
      </c>
      <c r="AC78" s="126" t="str">
        <f t="shared" si="77"/>
        <v>N/A</v>
      </c>
      <c r="AD78" s="147">
        <v>0</v>
      </c>
      <c r="AE78" s="148">
        <v>0</v>
      </c>
      <c r="AF78" s="126" t="str">
        <f t="shared" si="101"/>
        <v>N/A</v>
      </c>
      <c r="AG78" s="129" t="e">
        <f t="shared" si="102"/>
        <v>#VALUE!</v>
      </c>
      <c r="AH78" s="130" t="e">
        <f t="shared" si="103"/>
        <v>#VALUE!</v>
      </c>
      <c r="AI78" s="147">
        <v>0.5</v>
      </c>
      <c r="AJ78" s="148">
        <v>17143</v>
      </c>
      <c r="AK78" s="126">
        <f t="shared" si="104"/>
        <v>34286</v>
      </c>
      <c r="AL78" s="147">
        <v>0.5</v>
      </c>
      <c r="AM78" s="148">
        <v>17657.29</v>
      </c>
      <c r="AN78" s="126">
        <f t="shared" si="105"/>
        <v>35314.58</v>
      </c>
      <c r="AO78" s="129">
        <f t="shared" si="106"/>
        <v>1028.5800000000017</v>
      </c>
      <c r="AP78" s="130">
        <f t="shared" si="107"/>
        <v>3.0000000000000051E-2</v>
      </c>
      <c r="AQ78" s="147">
        <v>0</v>
      </c>
      <c r="AR78" s="148">
        <v>0</v>
      </c>
      <c r="AS78" s="126" t="str">
        <f t="shared" si="78"/>
        <v>N/A</v>
      </c>
      <c r="AT78" s="147">
        <v>0</v>
      </c>
      <c r="AU78" s="148">
        <v>0</v>
      </c>
      <c r="AV78" s="126" t="str">
        <f t="shared" si="108"/>
        <v>N/A</v>
      </c>
      <c r="AW78" s="129" t="e">
        <f t="shared" si="109"/>
        <v>#VALUE!</v>
      </c>
      <c r="AX78" s="130" t="e">
        <f t="shared" si="110"/>
        <v>#VALUE!</v>
      </c>
      <c r="AY78" s="132" t="s">
        <v>520</v>
      </c>
      <c r="AZ78" s="147">
        <v>0.5</v>
      </c>
      <c r="BA78" s="148">
        <v>17143</v>
      </c>
      <c r="BB78" s="126">
        <f t="shared" si="79"/>
        <v>34286</v>
      </c>
      <c r="BC78" s="147">
        <v>0.5</v>
      </c>
      <c r="BD78" s="148">
        <v>17657</v>
      </c>
      <c r="BE78" s="126">
        <f t="shared" si="111"/>
        <v>35314</v>
      </c>
      <c r="BF78" s="129">
        <f t="shared" si="112"/>
        <v>1028</v>
      </c>
      <c r="BG78" s="130">
        <f t="shared" si="113"/>
        <v>2.9983083474304381E-2</v>
      </c>
      <c r="BH78" s="147">
        <v>0</v>
      </c>
      <c r="BI78" s="148">
        <v>0</v>
      </c>
      <c r="BJ78" s="126" t="str">
        <f t="shared" si="80"/>
        <v>N/A</v>
      </c>
      <c r="BK78" s="147">
        <v>0</v>
      </c>
      <c r="BL78" s="148">
        <v>0</v>
      </c>
      <c r="BM78" s="126" t="str">
        <f t="shared" si="114"/>
        <v>N/A</v>
      </c>
      <c r="BN78" s="129" t="e">
        <f t="shared" si="115"/>
        <v>#VALUE!</v>
      </c>
      <c r="BO78" s="130" t="e">
        <f t="shared" si="116"/>
        <v>#VALUE!</v>
      </c>
      <c r="BP78" s="147">
        <v>0</v>
      </c>
      <c r="BQ78" s="148">
        <v>0</v>
      </c>
      <c r="BR78" s="126" t="str">
        <f t="shared" si="81"/>
        <v>N/A</v>
      </c>
      <c r="BS78" s="147">
        <v>0</v>
      </c>
      <c r="BT78" s="148">
        <v>0</v>
      </c>
      <c r="BU78" s="126" t="str">
        <f t="shared" si="117"/>
        <v>N/A</v>
      </c>
      <c r="BV78" s="129" t="e">
        <f t="shared" si="118"/>
        <v>#VALUE!</v>
      </c>
      <c r="BW78" s="130" t="e">
        <f t="shared" si="119"/>
        <v>#VALUE!</v>
      </c>
      <c r="BX78" s="132" t="s">
        <v>520</v>
      </c>
      <c r="BY78" s="147">
        <v>0</v>
      </c>
      <c r="BZ78" s="148">
        <v>0</v>
      </c>
      <c r="CA78" s="126" t="str">
        <f t="shared" si="82"/>
        <v>N/A</v>
      </c>
      <c r="CB78" s="147">
        <v>0</v>
      </c>
      <c r="CC78" s="148">
        <v>0</v>
      </c>
      <c r="CD78" s="126" t="str">
        <f t="shared" si="120"/>
        <v>N/A</v>
      </c>
      <c r="CE78" s="129" t="e">
        <f t="shared" si="121"/>
        <v>#VALUE!</v>
      </c>
      <c r="CF78" s="130" t="e">
        <f t="shared" si="122"/>
        <v>#VALUE!</v>
      </c>
      <c r="CG78" s="147">
        <v>0</v>
      </c>
      <c r="CH78" s="148">
        <v>0</v>
      </c>
      <c r="CI78" s="126" t="str">
        <f t="shared" si="83"/>
        <v>N/A</v>
      </c>
      <c r="CJ78" s="147">
        <v>0</v>
      </c>
      <c r="CK78" s="148">
        <v>0</v>
      </c>
      <c r="CL78" s="126" t="str">
        <f t="shared" si="123"/>
        <v>N/A</v>
      </c>
      <c r="CM78" s="129" t="e">
        <f t="shared" si="124"/>
        <v>#VALUE!</v>
      </c>
      <c r="CN78" s="130" t="e">
        <f t="shared" si="125"/>
        <v>#VALUE!</v>
      </c>
      <c r="CO78" s="147">
        <v>0</v>
      </c>
      <c r="CP78" s="148">
        <v>0</v>
      </c>
      <c r="CQ78" s="126" t="str">
        <f t="shared" si="84"/>
        <v>N/A</v>
      </c>
      <c r="CR78" s="147">
        <v>0</v>
      </c>
      <c r="CS78" s="148">
        <v>0</v>
      </c>
      <c r="CT78" s="126" t="str">
        <f t="shared" si="126"/>
        <v>N/A</v>
      </c>
      <c r="CU78" s="129" t="e">
        <f t="shared" si="127"/>
        <v>#VALUE!</v>
      </c>
      <c r="CV78" s="130" t="e">
        <f t="shared" si="128"/>
        <v>#VALUE!</v>
      </c>
      <c r="CW78" s="132" t="s">
        <v>520</v>
      </c>
      <c r="CX78" s="147">
        <v>0</v>
      </c>
      <c r="CY78" s="148">
        <v>0</v>
      </c>
      <c r="CZ78" s="126" t="str">
        <f t="shared" si="85"/>
        <v>N/A</v>
      </c>
      <c r="DA78" s="147">
        <v>0</v>
      </c>
      <c r="DB78" s="148">
        <v>0</v>
      </c>
      <c r="DC78" s="126" t="str">
        <f t="shared" si="129"/>
        <v>N/A</v>
      </c>
      <c r="DD78" s="129" t="e">
        <f t="shared" si="130"/>
        <v>#VALUE!</v>
      </c>
      <c r="DE78" s="130" t="e">
        <f t="shared" si="131"/>
        <v>#VALUE!</v>
      </c>
      <c r="DF78" s="147">
        <v>0</v>
      </c>
      <c r="DG78" s="148">
        <v>0</v>
      </c>
      <c r="DH78" s="126" t="str">
        <f t="shared" si="86"/>
        <v>N/A</v>
      </c>
      <c r="DI78" s="147">
        <v>0</v>
      </c>
      <c r="DJ78" s="148">
        <v>0</v>
      </c>
      <c r="DK78" s="126" t="str">
        <f t="shared" si="132"/>
        <v>N/A</v>
      </c>
      <c r="DL78" s="129" t="e">
        <f t="shared" si="133"/>
        <v>#VALUE!</v>
      </c>
      <c r="DM78" s="130" t="e">
        <f t="shared" si="134"/>
        <v>#VALUE!</v>
      </c>
      <c r="DN78" s="147">
        <v>0</v>
      </c>
      <c r="DO78" s="148">
        <v>0</v>
      </c>
      <c r="DP78" s="126" t="str">
        <f t="shared" si="87"/>
        <v>N/A</v>
      </c>
      <c r="DQ78" s="147">
        <v>0</v>
      </c>
      <c r="DR78" s="148">
        <v>0</v>
      </c>
      <c r="DS78" s="126" t="str">
        <f t="shared" si="135"/>
        <v>N/A</v>
      </c>
      <c r="DT78" s="306" t="e">
        <f t="shared" si="136"/>
        <v>#VALUE!</v>
      </c>
      <c r="DU78" s="130" t="e">
        <f t="shared" si="137"/>
        <v>#VALUE!</v>
      </c>
      <c r="DV78" s="132" t="s">
        <v>520</v>
      </c>
      <c r="DW78" s="147">
        <v>2.2999999999999998</v>
      </c>
      <c r="DX78" s="148">
        <v>68549</v>
      </c>
      <c r="DY78" s="126">
        <f t="shared" si="88"/>
        <v>29803.913043478264</v>
      </c>
      <c r="DZ78" s="147">
        <v>2.2999999999999998</v>
      </c>
      <c r="EA78" s="148">
        <v>70605.64</v>
      </c>
      <c r="EB78" s="126">
        <f t="shared" si="138"/>
        <v>30698.104347826091</v>
      </c>
      <c r="EC78" s="129">
        <f t="shared" si="139"/>
        <v>894.1913043478271</v>
      </c>
      <c r="ED78" s="130">
        <f t="shared" si="140"/>
        <v>3.000247997782611E-2</v>
      </c>
      <c r="EE78" s="147">
        <v>2</v>
      </c>
      <c r="EF78" s="148">
        <v>30000</v>
      </c>
      <c r="EG78" s="126">
        <f t="shared" si="89"/>
        <v>15000</v>
      </c>
      <c r="EH78" s="147">
        <v>2</v>
      </c>
      <c r="EI78" s="148">
        <v>30000</v>
      </c>
      <c r="EJ78" s="126">
        <f t="shared" si="141"/>
        <v>15000</v>
      </c>
      <c r="EK78" s="129">
        <f t="shared" si="142"/>
        <v>0</v>
      </c>
      <c r="EL78" s="130">
        <f t="shared" si="143"/>
        <v>0</v>
      </c>
      <c r="EM78" s="147">
        <v>0</v>
      </c>
      <c r="EN78" s="148">
        <v>0</v>
      </c>
      <c r="EO78" s="126" t="str">
        <f t="shared" si="90"/>
        <v>N/A</v>
      </c>
      <c r="EP78" s="147">
        <v>0</v>
      </c>
      <c r="EQ78" s="148">
        <v>0</v>
      </c>
      <c r="ER78" s="126" t="str">
        <f t="shared" si="144"/>
        <v>N/A</v>
      </c>
      <c r="ES78" s="129" t="e">
        <f t="shared" si="145"/>
        <v>#VALUE!</v>
      </c>
      <c r="ET78" s="130" t="e">
        <f t="shared" si="146"/>
        <v>#VALUE!</v>
      </c>
      <c r="EU78" s="308"/>
      <c r="EV78" s="132" t="s">
        <v>520</v>
      </c>
      <c r="EW78" s="126">
        <v>37239.382608695654</v>
      </c>
      <c r="EX78" s="126">
        <v>38266.462869565221</v>
      </c>
      <c r="EY78" s="129" t="e">
        <f t="shared" si="147"/>
        <v>#VALUE!</v>
      </c>
      <c r="EZ78" s="130" t="e">
        <f t="shared" si="91"/>
        <v>#VALUE!</v>
      </c>
    </row>
    <row r="79" spans="1:156">
      <c r="A79" s="132" t="s">
        <v>521</v>
      </c>
      <c r="B79" s="124">
        <v>49.9</v>
      </c>
      <c r="C79" s="125">
        <v>683555</v>
      </c>
      <c r="D79" s="126">
        <f t="shared" si="74"/>
        <v>13698.496993987976</v>
      </c>
      <c r="E79" s="127">
        <v>49.9</v>
      </c>
      <c r="F79" s="128">
        <v>683555</v>
      </c>
      <c r="G79" s="126">
        <f t="shared" si="92"/>
        <v>13698.496993987976</v>
      </c>
      <c r="H79" s="129">
        <f t="shared" si="93"/>
        <v>0</v>
      </c>
      <c r="I79" s="130">
        <f t="shared" si="94"/>
        <v>0</v>
      </c>
      <c r="J79" s="127">
        <v>12</v>
      </c>
      <c r="K79" s="128">
        <v>868121</v>
      </c>
      <c r="L79" s="131">
        <f t="shared" si="75"/>
        <v>72343.416666666672</v>
      </c>
      <c r="M79" s="127">
        <v>12</v>
      </c>
      <c r="N79" s="128">
        <v>868121</v>
      </c>
      <c r="O79" s="126">
        <f t="shared" si="95"/>
        <v>72343.416666666672</v>
      </c>
      <c r="P79" s="129">
        <f t="shared" si="96"/>
        <v>0</v>
      </c>
      <c r="Q79" s="130">
        <f t="shared" si="97"/>
        <v>0</v>
      </c>
      <c r="R79" s="127">
        <v>1</v>
      </c>
      <c r="S79" s="128">
        <v>80364</v>
      </c>
      <c r="T79" s="126">
        <f t="shared" si="76"/>
        <v>80364</v>
      </c>
      <c r="U79" s="127">
        <v>1</v>
      </c>
      <c r="V79" s="128">
        <v>80364</v>
      </c>
      <c r="W79" s="126">
        <f t="shared" si="98"/>
        <v>80364</v>
      </c>
      <c r="X79" s="129">
        <f t="shared" si="99"/>
        <v>0</v>
      </c>
      <c r="Y79" s="130">
        <f t="shared" si="100"/>
        <v>0</v>
      </c>
      <c r="Z79" s="132" t="s">
        <v>521</v>
      </c>
      <c r="AA79" s="127">
        <v>4</v>
      </c>
      <c r="AB79" s="128">
        <v>216267</v>
      </c>
      <c r="AC79" s="126">
        <f t="shared" si="77"/>
        <v>54066.75</v>
      </c>
      <c r="AD79" s="127">
        <v>4</v>
      </c>
      <c r="AE79" s="128">
        <v>216267</v>
      </c>
      <c r="AF79" s="126">
        <f t="shared" si="101"/>
        <v>54066.75</v>
      </c>
      <c r="AG79" s="129">
        <f t="shared" si="102"/>
        <v>0</v>
      </c>
      <c r="AH79" s="130">
        <f t="shared" si="103"/>
        <v>0</v>
      </c>
      <c r="AI79" s="127">
        <v>17</v>
      </c>
      <c r="AJ79" s="128">
        <v>841205</v>
      </c>
      <c r="AK79" s="126">
        <f t="shared" si="104"/>
        <v>49482.647058823532</v>
      </c>
      <c r="AL79" s="127">
        <v>17</v>
      </c>
      <c r="AM79" s="128">
        <v>841205</v>
      </c>
      <c r="AN79" s="126">
        <f t="shared" si="105"/>
        <v>49482.647058823532</v>
      </c>
      <c r="AO79" s="129">
        <f t="shared" si="106"/>
        <v>0</v>
      </c>
      <c r="AP79" s="130">
        <f t="shared" si="107"/>
        <v>0</v>
      </c>
      <c r="AQ79" s="127">
        <v>3</v>
      </c>
      <c r="AR79" s="128">
        <v>123842</v>
      </c>
      <c r="AS79" s="126">
        <f t="shared" si="78"/>
        <v>41280.666666666664</v>
      </c>
      <c r="AT79" s="127">
        <v>3</v>
      </c>
      <c r="AU79" s="128">
        <v>123842</v>
      </c>
      <c r="AV79" s="126">
        <f t="shared" si="108"/>
        <v>41280.666666666664</v>
      </c>
      <c r="AW79" s="129">
        <f t="shared" si="109"/>
        <v>0</v>
      </c>
      <c r="AX79" s="130">
        <f t="shared" si="110"/>
        <v>0</v>
      </c>
      <c r="AY79" s="132" t="s">
        <v>521</v>
      </c>
      <c r="AZ79" s="127">
        <v>22</v>
      </c>
      <c r="BA79" s="128">
        <v>628194</v>
      </c>
      <c r="BB79" s="126">
        <f t="shared" si="79"/>
        <v>28554.272727272728</v>
      </c>
      <c r="BC79" s="127">
        <v>22</v>
      </c>
      <c r="BD79" s="128">
        <v>628194</v>
      </c>
      <c r="BE79" s="126">
        <f t="shared" si="111"/>
        <v>28554.272727272728</v>
      </c>
      <c r="BF79" s="129">
        <f t="shared" si="112"/>
        <v>0</v>
      </c>
      <c r="BG79" s="130">
        <f t="shared" si="113"/>
        <v>0</v>
      </c>
      <c r="BH79" s="127">
        <v>1</v>
      </c>
      <c r="BI79" s="128">
        <v>43775</v>
      </c>
      <c r="BJ79" s="126">
        <f t="shared" si="80"/>
        <v>43775</v>
      </c>
      <c r="BK79" s="127">
        <v>1</v>
      </c>
      <c r="BL79" s="128">
        <v>43775</v>
      </c>
      <c r="BM79" s="126">
        <f t="shared" si="114"/>
        <v>43775</v>
      </c>
      <c r="BN79" s="129">
        <f t="shared" si="115"/>
        <v>0</v>
      </c>
      <c r="BO79" s="130">
        <f t="shared" si="116"/>
        <v>0</v>
      </c>
      <c r="BP79" s="127">
        <v>3.34</v>
      </c>
      <c r="BQ79" s="128">
        <v>210857</v>
      </c>
      <c r="BR79" s="126">
        <f t="shared" si="81"/>
        <v>63130.838323353295</v>
      </c>
      <c r="BS79" s="127">
        <v>3.34</v>
      </c>
      <c r="BT79" s="128">
        <v>210857</v>
      </c>
      <c r="BU79" s="126">
        <f t="shared" si="117"/>
        <v>63130.838323353295</v>
      </c>
      <c r="BV79" s="129">
        <f t="shared" si="118"/>
        <v>0</v>
      </c>
      <c r="BW79" s="130">
        <f t="shared" si="119"/>
        <v>0</v>
      </c>
      <c r="BX79" s="132" t="s">
        <v>521</v>
      </c>
      <c r="BY79" s="127">
        <v>0</v>
      </c>
      <c r="BZ79" s="128">
        <v>0</v>
      </c>
      <c r="CA79" s="126" t="str">
        <f t="shared" si="82"/>
        <v>N/A</v>
      </c>
      <c r="CB79" s="127">
        <v>0</v>
      </c>
      <c r="CC79" s="128">
        <v>0</v>
      </c>
      <c r="CD79" s="126" t="str">
        <f t="shared" si="120"/>
        <v>N/A</v>
      </c>
      <c r="CE79" s="129" t="e">
        <f t="shared" si="121"/>
        <v>#VALUE!</v>
      </c>
      <c r="CF79" s="130" t="e">
        <f t="shared" si="122"/>
        <v>#VALUE!</v>
      </c>
      <c r="CG79" s="127">
        <v>3</v>
      </c>
      <c r="CH79" s="128">
        <v>129655</v>
      </c>
      <c r="CI79" s="126">
        <f t="shared" si="83"/>
        <v>43218.333333333336</v>
      </c>
      <c r="CJ79" s="127">
        <v>3</v>
      </c>
      <c r="CK79" s="128">
        <v>129655</v>
      </c>
      <c r="CL79" s="126">
        <f t="shared" si="123"/>
        <v>43218.333333333336</v>
      </c>
      <c r="CM79" s="129">
        <f t="shared" si="124"/>
        <v>0</v>
      </c>
      <c r="CN79" s="130">
        <f t="shared" si="125"/>
        <v>0</v>
      </c>
      <c r="CO79" s="127">
        <v>3</v>
      </c>
      <c r="CP79" s="128">
        <v>218697</v>
      </c>
      <c r="CQ79" s="126">
        <f t="shared" si="84"/>
        <v>72899</v>
      </c>
      <c r="CR79" s="127">
        <v>3</v>
      </c>
      <c r="CS79" s="128">
        <v>218697</v>
      </c>
      <c r="CT79" s="126">
        <f t="shared" si="126"/>
        <v>72899</v>
      </c>
      <c r="CU79" s="129">
        <f t="shared" si="127"/>
        <v>0</v>
      </c>
      <c r="CV79" s="130">
        <f t="shared" si="128"/>
        <v>0</v>
      </c>
      <c r="CW79" s="132" t="s">
        <v>521</v>
      </c>
      <c r="CX79" s="127">
        <v>2</v>
      </c>
      <c r="CY79" s="128">
        <v>114902</v>
      </c>
      <c r="CZ79" s="126">
        <f t="shared" si="85"/>
        <v>57451</v>
      </c>
      <c r="DA79" s="127">
        <v>2</v>
      </c>
      <c r="DB79" s="128">
        <v>114902</v>
      </c>
      <c r="DC79" s="126">
        <f t="shared" si="129"/>
        <v>57451</v>
      </c>
      <c r="DD79" s="129">
        <f t="shared" si="130"/>
        <v>0</v>
      </c>
      <c r="DE79" s="130">
        <f t="shared" si="131"/>
        <v>0</v>
      </c>
      <c r="DF79" s="127">
        <v>1</v>
      </c>
      <c r="DG79" s="128">
        <v>80538</v>
      </c>
      <c r="DH79" s="126">
        <f t="shared" si="86"/>
        <v>80538</v>
      </c>
      <c r="DI79" s="127">
        <v>1</v>
      </c>
      <c r="DJ79" s="128">
        <v>80538</v>
      </c>
      <c r="DK79" s="126">
        <f t="shared" si="132"/>
        <v>80538</v>
      </c>
      <c r="DL79" s="129">
        <f t="shared" si="133"/>
        <v>0</v>
      </c>
      <c r="DM79" s="130">
        <f t="shared" si="134"/>
        <v>0</v>
      </c>
      <c r="DN79" s="127">
        <v>9</v>
      </c>
      <c r="DO79" s="128">
        <v>383730</v>
      </c>
      <c r="DP79" s="126">
        <f t="shared" si="87"/>
        <v>42636.666666666664</v>
      </c>
      <c r="DQ79" s="127">
        <v>9</v>
      </c>
      <c r="DR79" s="128">
        <v>383730</v>
      </c>
      <c r="DS79" s="126">
        <f t="shared" si="135"/>
        <v>42636.666666666664</v>
      </c>
      <c r="DT79" s="306">
        <f t="shared" si="136"/>
        <v>0</v>
      </c>
      <c r="DU79" s="130">
        <f t="shared" si="137"/>
        <v>0</v>
      </c>
      <c r="DV79" s="132" t="s">
        <v>521</v>
      </c>
      <c r="DW79" s="127">
        <v>45.2</v>
      </c>
      <c r="DX79" s="128">
        <v>1004696</v>
      </c>
      <c r="DY79" s="126">
        <f t="shared" si="88"/>
        <v>22227.787610619467</v>
      </c>
      <c r="DZ79" s="127">
        <v>45.2</v>
      </c>
      <c r="EA79" s="128">
        <v>1004696</v>
      </c>
      <c r="EB79" s="126">
        <f t="shared" si="138"/>
        <v>22227.787610619467</v>
      </c>
      <c r="EC79" s="129">
        <f t="shared" si="139"/>
        <v>0</v>
      </c>
      <c r="ED79" s="130">
        <f t="shared" si="140"/>
        <v>0</v>
      </c>
      <c r="EE79" s="127">
        <v>1</v>
      </c>
      <c r="EF79" s="128">
        <v>64474</v>
      </c>
      <c r="EG79" s="126">
        <f t="shared" si="89"/>
        <v>64474</v>
      </c>
      <c r="EH79" s="127">
        <v>1</v>
      </c>
      <c r="EI79" s="128">
        <v>64474</v>
      </c>
      <c r="EJ79" s="126">
        <f t="shared" si="141"/>
        <v>64474</v>
      </c>
      <c r="EK79" s="129">
        <f t="shared" si="142"/>
        <v>0</v>
      </c>
      <c r="EL79" s="130">
        <f t="shared" si="143"/>
        <v>0</v>
      </c>
      <c r="EM79" s="127">
        <v>0</v>
      </c>
      <c r="EN79" s="128">
        <v>0</v>
      </c>
      <c r="EO79" s="126" t="str">
        <f t="shared" si="90"/>
        <v>N/A</v>
      </c>
      <c r="EP79" s="147">
        <v>0</v>
      </c>
      <c r="EQ79" s="148">
        <v>0</v>
      </c>
      <c r="ER79" s="126" t="str">
        <f t="shared" si="144"/>
        <v>N/A</v>
      </c>
      <c r="ES79" s="129" t="e">
        <f t="shared" si="145"/>
        <v>#VALUE!</v>
      </c>
      <c r="ET79" s="130" t="e">
        <f t="shared" si="146"/>
        <v>#VALUE!</v>
      </c>
      <c r="EU79" s="308"/>
      <c r="EV79" s="132" t="s">
        <v>521</v>
      </c>
      <c r="EW79" s="126">
        <v>51883.804752961893</v>
      </c>
      <c r="EX79" s="126">
        <v>51883.804752961893</v>
      </c>
      <c r="EY79" s="129" t="e">
        <f t="shared" si="147"/>
        <v>#VALUE!</v>
      </c>
      <c r="EZ79" s="130" t="e">
        <f t="shared" si="91"/>
        <v>#VALUE!</v>
      </c>
    </row>
    <row r="80" spans="1:156">
      <c r="A80" s="132" t="s">
        <v>522</v>
      </c>
      <c r="B80" s="124">
        <v>1</v>
      </c>
      <c r="C80" s="125">
        <v>23960.3</v>
      </c>
      <c r="D80" s="126">
        <f t="shared" si="74"/>
        <v>23960.3</v>
      </c>
      <c r="E80" s="127">
        <v>1</v>
      </c>
      <c r="F80" s="128">
        <v>24200</v>
      </c>
      <c r="G80" s="126">
        <f t="shared" si="92"/>
        <v>24200</v>
      </c>
      <c r="H80" s="129">
        <f t="shared" si="93"/>
        <v>239.70000000000073</v>
      </c>
      <c r="I80" s="130">
        <f t="shared" si="94"/>
        <v>1.000404836333438E-2</v>
      </c>
      <c r="J80" s="127">
        <v>0.4</v>
      </c>
      <c r="K80" s="128">
        <v>37040.400000000001</v>
      </c>
      <c r="L80" s="131">
        <f t="shared" si="75"/>
        <v>92601</v>
      </c>
      <c r="M80" s="127">
        <v>0.4</v>
      </c>
      <c r="N80" s="128">
        <v>37040.400000000001</v>
      </c>
      <c r="O80" s="126">
        <f t="shared" si="95"/>
        <v>92601</v>
      </c>
      <c r="P80" s="129">
        <f t="shared" si="96"/>
        <v>0</v>
      </c>
      <c r="Q80" s="130">
        <f t="shared" si="97"/>
        <v>0</v>
      </c>
      <c r="R80" s="127">
        <v>0</v>
      </c>
      <c r="S80" s="128">
        <v>0</v>
      </c>
      <c r="T80" s="126" t="str">
        <f t="shared" si="76"/>
        <v>N/A</v>
      </c>
      <c r="U80" s="127">
        <v>0</v>
      </c>
      <c r="V80" s="128">
        <v>0</v>
      </c>
      <c r="W80" s="126" t="str">
        <f t="shared" si="98"/>
        <v>N/A</v>
      </c>
      <c r="X80" s="129" t="e">
        <f t="shared" si="99"/>
        <v>#VALUE!</v>
      </c>
      <c r="Y80" s="130" t="e">
        <f t="shared" si="100"/>
        <v>#VALUE!</v>
      </c>
      <c r="Z80" s="132" t="s">
        <v>522</v>
      </c>
      <c r="AA80" s="127">
        <v>0</v>
      </c>
      <c r="AB80" s="128">
        <v>0</v>
      </c>
      <c r="AC80" s="126" t="str">
        <f t="shared" si="77"/>
        <v>N/A</v>
      </c>
      <c r="AD80" s="127">
        <v>0</v>
      </c>
      <c r="AE80" s="128">
        <v>0</v>
      </c>
      <c r="AF80" s="126" t="str">
        <f t="shared" si="101"/>
        <v>N/A</v>
      </c>
      <c r="AG80" s="129" t="e">
        <f t="shared" si="102"/>
        <v>#VALUE!</v>
      </c>
      <c r="AH80" s="130" t="e">
        <f t="shared" si="103"/>
        <v>#VALUE!</v>
      </c>
      <c r="AI80" s="127">
        <v>0.6</v>
      </c>
      <c r="AJ80" s="128">
        <v>55560.6</v>
      </c>
      <c r="AK80" s="126">
        <f t="shared" si="104"/>
        <v>92601</v>
      </c>
      <c r="AL80" s="127">
        <v>0.6</v>
      </c>
      <c r="AM80" s="128">
        <v>55562</v>
      </c>
      <c r="AN80" s="126">
        <f t="shared" si="105"/>
        <v>92603.333333333343</v>
      </c>
      <c r="AO80" s="129">
        <f t="shared" si="106"/>
        <v>2.3333333333430346</v>
      </c>
      <c r="AP80" s="130">
        <f t="shared" si="107"/>
        <v>2.519771204785083E-5</v>
      </c>
      <c r="AQ80" s="127">
        <v>0</v>
      </c>
      <c r="AR80" s="128">
        <v>0</v>
      </c>
      <c r="AS80" s="126" t="str">
        <f t="shared" si="78"/>
        <v>N/A</v>
      </c>
      <c r="AT80" s="127">
        <v>0</v>
      </c>
      <c r="AU80" s="128">
        <v>0</v>
      </c>
      <c r="AV80" s="126" t="str">
        <f t="shared" si="108"/>
        <v>N/A</v>
      </c>
      <c r="AW80" s="129" t="e">
        <f t="shared" si="109"/>
        <v>#VALUE!</v>
      </c>
      <c r="AX80" s="130" t="e">
        <f t="shared" si="110"/>
        <v>#VALUE!</v>
      </c>
      <c r="AY80" s="132" t="s">
        <v>522</v>
      </c>
      <c r="AZ80" s="127">
        <v>1</v>
      </c>
      <c r="BA80" s="128">
        <v>21838.080000000002</v>
      </c>
      <c r="BB80" s="126">
        <f t="shared" si="79"/>
        <v>21838.080000000002</v>
      </c>
      <c r="BC80" s="127">
        <v>1</v>
      </c>
      <c r="BD80" s="128">
        <v>21839</v>
      </c>
      <c r="BE80" s="126">
        <f t="shared" si="111"/>
        <v>21839</v>
      </c>
      <c r="BF80" s="129">
        <f t="shared" si="112"/>
        <v>0.91999999999825377</v>
      </c>
      <c r="BG80" s="130">
        <f t="shared" si="113"/>
        <v>4.2128245706502298E-5</v>
      </c>
      <c r="BH80" s="127">
        <v>0</v>
      </c>
      <c r="BI80" s="128">
        <v>0</v>
      </c>
      <c r="BJ80" s="126" t="str">
        <f t="shared" si="80"/>
        <v>N/A</v>
      </c>
      <c r="BK80" s="127">
        <v>0</v>
      </c>
      <c r="BL80" s="128">
        <v>0</v>
      </c>
      <c r="BM80" s="126" t="str">
        <f t="shared" si="114"/>
        <v>N/A</v>
      </c>
      <c r="BN80" s="129" t="e">
        <f t="shared" si="115"/>
        <v>#VALUE!</v>
      </c>
      <c r="BO80" s="130" t="e">
        <f t="shared" si="116"/>
        <v>#VALUE!</v>
      </c>
      <c r="BP80" s="127">
        <v>0</v>
      </c>
      <c r="BQ80" s="128">
        <v>0</v>
      </c>
      <c r="BR80" s="126" t="str">
        <f t="shared" si="81"/>
        <v>N/A</v>
      </c>
      <c r="BS80" s="127">
        <v>0</v>
      </c>
      <c r="BT80" s="128">
        <v>0</v>
      </c>
      <c r="BU80" s="126" t="str">
        <f t="shared" si="117"/>
        <v>N/A</v>
      </c>
      <c r="BV80" s="129" t="e">
        <f t="shared" si="118"/>
        <v>#VALUE!</v>
      </c>
      <c r="BW80" s="130" t="e">
        <f t="shared" si="119"/>
        <v>#VALUE!</v>
      </c>
      <c r="BX80" s="132" t="s">
        <v>522</v>
      </c>
      <c r="BY80" s="127">
        <v>0</v>
      </c>
      <c r="BZ80" s="128">
        <v>0</v>
      </c>
      <c r="CA80" s="126" t="str">
        <f t="shared" si="82"/>
        <v>N/A</v>
      </c>
      <c r="CB80" s="127">
        <v>0</v>
      </c>
      <c r="CC80" s="128">
        <v>0</v>
      </c>
      <c r="CD80" s="126" t="str">
        <f t="shared" si="120"/>
        <v>N/A</v>
      </c>
      <c r="CE80" s="129" t="e">
        <f t="shared" si="121"/>
        <v>#VALUE!</v>
      </c>
      <c r="CF80" s="130" t="e">
        <f t="shared" si="122"/>
        <v>#VALUE!</v>
      </c>
      <c r="CG80" s="127">
        <v>1</v>
      </c>
      <c r="CH80" s="128">
        <v>40520</v>
      </c>
      <c r="CI80" s="126">
        <f t="shared" si="83"/>
        <v>40520</v>
      </c>
      <c r="CJ80" s="127">
        <v>1</v>
      </c>
      <c r="CK80" s="128">
        <v>40970</v>
      </c>
      <c r="CL80" s="126">
        <f t="shared" si="123"/>
        <v>40970</v>
      </c>
      <c r="CM80" s="129">
        <f t="shared" si="124"/>
        <v>450</v>
      </c>
      <c r="CN80" s="130">
        <f t="shared" si="125"/>
        <v>1.1105626850937808E-2</v>
      </c>
      <c r="CO80" s="127">
        <v>0</v>
      </c>
      <c r="CP80" s="128">
        <v>0</v>
      </c>
      <c r="CQ80" s="126" t="str">
        <f t="shared" si="84"/>
        <v>N/A</v>
      </c>
      <c r="CR80" s="127">
        <v>0</v>
      </c>
      <c r="CS80" s="128">
        <v>0</v>
      </c>
      <c r="CT80" s="126" t="str">
        <f t="shared" si="126"/>
        <v>N/A</v>
      </c>
      <c r="CU80" s="129" t="e">
        <f t="shared" si="127"/>
        <v>#VALUE!</v>
      </c>
      <c r="CV80" s="130" t="e">
        <f t="shared" si="128"/>
        <v>#VALUE!</v>
      </c>
      <c r="CW80" s="132" t="s">
        <v>522</v>
      </c>
      <c r="CX80" s="127">
        <v>0</v>
      </c>
      <c r="CY80" s="128">
        <v>0</v>
      </c>
      <c r="CZ80" s="126" t="str">
        <f t="shared" si="85"/>
        <v>N/A</v>
      </c>
      <c r="DA80" s="127">
        <v>0</v>
      </c>
      <c r="DB80" s="128">
        <v>0</v>
      </c>
      <c r="DC80" s="126" t="str">
        <f t="shared" si="129"/>
        <v>N/A</v>
      </c>
      <c r="DD80" s="129" t="e">
        <f t="shared" si="130"/>
        <v>#VALUE!</v>
      </c>
      <c r="DE80" s="130" t="e">
        <f t="shared" si="131"/>
        <v>#VALUE!</v>
      </c>
      <c r="DF80" s="127">
        <v>0</v>
      </c>
      <c r="DG80" s="128">
        <v>0</v>
      </c>
      <c r="DH80" s="126" t="str">
        <f t="shared" si="86"/>
        <v>N/A</v>
      </c>
      <c r="DI80" s="127">
        <v>0</v>
      </c>
      <c r="DJ80" s="128">
        <v>0</v>
      </c>
      <c r="DK80" s="126" t="str">
        <f t="shared" si="132"/>
        <v>N/A</v>
      </c>
      <c r="DL80" s="129" t="e">
        <f t="shared" si="133"/>
        <v>#VALUE!</v>
      </c>
      <c r="DM80" s="130" t="e">
        <f t="shared" si="134"/>
        <v>#VALUE!</v>
      </c>
      <c r="DN80" s="127">
        <v>1</v>
      </c>
      <c r="DO80" s="128">
        <v>45060.34</v>
      </c>
      <c r="DP80" s="126">
        <f t="shared" si="87"/>
        <v>45060.34</v>
      </c>
      <c r="DQ80" s="127">
        <v>1</v>
      </c>
      <c r="DR80" s="128">
        <v>45486</v>
      </c>
      <c r="DS80" s="126">
        <f t="shared" si="135"/>
        <v>45486</v>
      </c>
      <c r="DT80" s="306">
        <f t="shared" si="136"/>
        <v>425.66000000000349</v>
      </c>
      <c r="DU80" s="130">
        <f t="shared" si="137"/>
        <v>9.4464444786702354E-3</v>
      </c>
      <c r="DV80" s="132" t="s">
        <v>522</v>
      </c>
      <c r="DW80" s="127">
        <v>1</v>
      </c>
      <c r="DX80" s="128">
        <v>16192</v>
      </c>
      <c r="DY80" s="126">
        <f t="shared" si="88"/>
        <v>16192</v>
      </c>
      <c r="DZ80" s="127">
        <v>1</v>
      </c>
      <c r="EA80" s="128">
        <v>16656</v>
      </c>
      <c r="EB80" s="126">
        <f t="shared" si="138"/>
        <v>16656</v>
      </c>
      <c r="EC80" s="129">
        <f t="shared" si="139"/>
        <v>464</v>
      </c>
      <c r="ED80" s="130">
        <f t="shared" si="140"/>
        <v>2.865612648221344E-2</v>
      </c>
      <c r="EE80" s="127">
        <v>0</v>
      </c>
      <c r="EF80" s="128">
        <v>0</v>
      </c>
      <c r="EG80" s="126" t="str">
        <f t="shared" si="89"/>
        <v>N/A</v>
      </c>
      <c r="EH80" s="127">
        <v>0</v>
      </c>
      <c r="EI80" s="128">
        <v>0</v>
      </c>
      <c r="EJ80" s="126" t="str">
        <f t="shared" si="141"/>
        <v>N/A</v>
      </c>
      <c r="EK80" s="129" t="e">
        <f t="shared" si="142"/>
        <v>#VALUE!</v>
      </c>
      <c r="EL80" s="130" t="e">
        <f t="shared" si="143"/>
        <v>#VALUE!</v>
      </c>
      <c r="EM80" s="127">
        <v>0</v>
      </c>
      <c r="EN80" s="128">
        <v>0</v>
      </c>
      <c r="EO80" s="126" t="str">
        <f t="shared" si="90"/>
        <v>N/A</v>
      </c>
      <c r="EP80" s="147">
        <v>0</v>
      </c>
      <c r="EQ80" s="148">
        <v>0</v>
      </c>
      <c r="ER80" s="126" t="str">
        <f t="shared" si="144"/>
        <v>N/A</v>
      </c>
      <c r="ES80" s="129" t="e">
        <f t="shared" si="145"/>
        <v>#VALUE!</v>
      </c>
      <c r="ET80" s="130" t="e">
        <f t="shared" si="146"/>
        <v>#VALUE!</v>
      </c>
      <c r="EU80" s="308"/>
      <c r="EV80" s="132" t="s">
        <v>522</v>
      </c>
      <c r="EW80" s="126">
        <v>47538.96</v>
      </c>
      <c r="EX80" s="126">
        <v>47765.047619047626</v>
      </c>
      <c r="EY80" s="129" t="e">
        <f t="shared" si="147"/>
        <v>#VALUE!</v>
      </c>
      <c r="EZ80" s="130" t="e">
        <f t="shared" si="91"/>
        <v>#VALUE!</v>
      </c>
    </row>
    <row r="81" spans="1:156">
      <c r="A81" s="137" t="s">
        <v>523</v>
      </c>
      <c r="B81" s="138">
        <f>SUBTOTAL(9,B79:B80)</f>
        <v>50.9</v>
      </c>
      <c r="C81" s="139">
        <f>SUBTOTAL(9,C79:C80)</f>
        <v>707515.3</v>
      </c>
      <c r="D81" s="140">
        <f t="shared" si="74"/>
        <v>13900.10412573674</v>
      </c>
      <c r="E81" s="138">
        <f>SUBTOTAL(9,E79:E80)</f>
        <v>50.9</v>
      </c>
      <c r="F81" s="141">
        <f>SUBTOTAL(9,F79:F80)</f>
        <v>707755</v>
      </c>
      <c r="G81" s="140">
        <f t="shared" si="92"/>
        <v>13904.813359528487</v>
      </c>
      <c r="H81" s="142">
        <f t="shared" si="93"/>
        <v>4.7092337917474651</v>
      </c>
      <c r="I81" s="143">
        <f t="shared" si="94"/>
        <v>3.3879126006172017E-4</v>
      </c>
      <c r="J81" s="138">
        <f>SUBTOTAL(9,J79:J80)</f>
        <v>12.4</v>
      </c>
      <c r="K81" s="139">
        <f>SUBTOTAL(9,K79:K80)</f>
        <v>905161.4</v>
      </c>
      <c r="L81" s="140">
        <f t="shared" si="75"/>
        <v>72996.887096774197</v>
      </c>
      <c r="M81" s="138">
        <f>SUBTOTAL(9,M79:M80)</f>
        <v>12.4</v>
      </c>
      <c r="N81" s="141">
        <f>SUBTOTAL(9,N79:N80)</f>
        <v>905161.4</v>
      </c>
      <c r="O81" s="140">
        <f t="shared" si="95"/>
        <v>72996.887096774197</v>
      </c>
      <c r="P81" s="142">
        <f t="shared" si="96"/>
        <v>0</v>
      </c>
      <c r="Q81" s="143">
        <f t="shared" si="97"/>
        <v>0</v>
      </c>
      <c r="R81" s="138">
        <f>SUBTOTAL(9,R79:R80)</f>
        <v>1</v>
      </c>
      <c r="S81" s="139">
        <f>SUBTOTAL(9,S79:S80)</f>
        <v>80364</v>
      </c>
      <c r="T81" s="140">
        <f t="shared" si="76"/>
        <v>80364</v>
      </c>
      <c r="U81" s="138">
        <f>SUBTOTAL(9,U79:U80)</f>
        <v>1</v>
      </c>
      <c r="V81" s="141">
        <f>SUBTOTAL(9,V79:V80)</f>
        <v>80364</v>
      </c>
      <c r="W81" s="140">
        <f t="shared" si="98"/>
        <v>80364</v>
      </c>
      <c r="X81" s="142">
        <f t="shared" si="99"/>
        <v>0</v>
      </c>
      <c r="Y81" s="143">
        <f t="shared" si="100"/>
        <v>0</v>
      </c>
      <c r="Z81" s="137" t="s">
        <v>523</v>
      </c>
      <c r="AA81" s="138">
        <f>SUBTOTAL(9,AA79:AA80)</f>
        <v>4</v>
      </c>
      <c r="AB81" s="139">
        <f>SUBTOTAL(9,AB79:AB80)</f>
        <v>216267</v>
      </c>
      <c r="AC81" s="140">
        <f t="shared" si="77"/>
        <v>54066.75</v>
      </c>
      <c r="AD81" s="138">
        <f>SUBTOTAL(9,AD79:AD80)</f>
        <v>4</v>
      </c>
      <c r="AE81" s="141">
        <f>SUBTOTAL(9,AE79:AE80)</f>
        <v>216267</v>
      </c>
      <c r="AF81" s="140">
        <f t="shared" si="101"/>
        <v>54066.75</v>
      </c>
      <c r="AG81" s="142">
        <f t="shared" si="102"/>
        <v>0</v>
      </c>
      <c r="AH81" s="143">
        <f t="shared" si="103"/>
        <v>0</v>
      </c>
      <c r="AI81" s="138">
        <f>SUBTOTAL(9,AI79:AI80)</f>
        <v>17.600000000000001</v>
      </c>
      <c r="AJ81" s="139">
        <f>SUBTOTAL(9,AJ79:AJ80)</f>
        <v>896765.6</v>
      </c>
      <c r="AK81" s="140">
        <f t="shared" si="104"/>
        <v>50952.590909090904</v>
      </c>
      <c r="AL81" s="138">
        <f>SUBTOTAL(9,AL79:AL80)</f>
        <v>17.600000000000001</v>
      </c>
      <c r="AM81" s="141">
        <f>SUBTOTAL(9,AM79:AM80)</f>
        <v>896767</v>
      </c>
      <c r="AN81" s="140">
        <f t="shared" si="105"/>
        <v>50952.670454545449</v>
      </c>
      <c r="AO81" s="142">
        <f t="shared" si="106"/>
        <v>7.9545454544131644E-2</v>
      </c>
      <c r="AP81" s="143">
        <f t="shared" si="107"/>
        <v>1.5611660393493205E-6</v>
      </c>
      <c r="AQ81" s="138">
        <f>SUBTOTAL(9,AQ79:AQ80)</f>
        <v>3</v>
      </c>
      <c r="AR81" s="139">
        <f>SUBTOTAL(9,AR79:AR80)</f>
        <v>123842</v>
      </c>
      <c r="AS81" s="140">
        <f t="shared" si="78"/>
        <v>41280.666666666664</v>
      </c>
      <c r="AT81" s="138">
        <f>SUBTOTAL(9,AT79:AT80)</f>
        <v>3</v>
      </c>
      <c r="AU81" s="141">
        <f>SUBTOTAL(9,AU79:AU80)</f>
        <v>123842</v>
      </c>
      <c r="AV81" s="140">
        <f t="shared" si="108"/>
        <v>41280.666666666664</v>
      </c>
      <c r="AW81" s="142">
        <f t="shared" si="109"/>
        <v>0</v>
      </c>
      <c r="AX81" s="143">
        <f t="shared" si="110"/>
        <v>0</v>
      </c>
      <c r="AY81" s="137" t="s">
        <v>523</v>
      </c>
      <c r="AZ81" s="138">
        <f>SUBTOTAL(9,AZ79:AZ80)</f>
        <v>23</v>
      </c>
      <c r="BA81" s="139">
        <f>SUBTOTAL(9,BA79:BA80)</f>
        <v>650032.07999999996</v>
      </c>
      <c r="BB81" s="140">
        <f t="shared" si="79"/>
        <v>28262.264347826083</v>
      </c>
      <c r="BC81" s="138">
        <f>SUBTOTAL(9,BC79:BC80)</f>
        <v>23</v>
      </c>
      <c r="BD81" s="141">
        <f>SUBTOTAL(9,BD79:BD80)</f>
        <v>650033</v>
      </c>
      <c r="BE81" s="140">
        <f t="shared" si="111"/>
        <v>28262.304347826088</v>
      </c>
      <c r="BF81" s="142">
        <f t="shared" si="112"/>
        <v>4.0000000004511094E-2</v>
      </c>
      <c r="BG81" s="143">
        <f t="shared" si="113"/>
        <v>1.4153147643171014E-6</v>
      </c>
      <c r="BH81" s="138">
        <f>SUBTOTAL(9,BH79:BH80)</f>
        <v>1</v>
      </c>
      <c r="BI81" s="139">
        <f>SUBTOTAL(9,BI79:BI80)</f>
        <v>43775</v>
      </c>
      <c r="BJ81" s="140">
        <f t="shared" si="80"/>
        <v>43775</v>
      </c>
      <c r="BK81" s="138">
        <f>SUBTOTAL(9,BK79:BK80)</f>
        <v>1</v>
      </c>
      <c r="BL81" s="141">
        <f>SUBTOTAL(9,BL79:BL80)</f>
        <v>43775</v>
      </c>
      <c r="BM81" s="140">
        <f t="shared" si="114"/>
        <v>43775</v>
      </c>
      <c r="BN81" s="142">
        <f t="shared" si="115"/>
        <v>0</v>
      </c>
      <c r="BO81" s="143">
        <f t="shared" si="116"/>
        <v>0</v>
      </c>
      <c r="BP81" s="138">
        <f>SUBTOTAL(9,BP79:BP80)</f>
        <v>3.34</v>
      </c>
      <c r="BQ81" s="139">
        <f>SUBTOTAL(9,BQ79:BQ80)</f>
        <v>210857</v>
      </c>
      <c r="BR81" s="140">
        <f t="shared" si="81"/>
        <v>63130.838323353295</v>
      </c>
      <c r="BS81" s="138">
        <f>SUBTOTAL(9,BS79:BS80)</f>
        <v>3.34</v>
      </c>
      <c r="BT81" s="141">
        <f>SUBTOTAL(9,BT79:BT80)</f>
        <v>210857</v>
      </c>
      <c r="BU81" s="140">
        <f t="shared" si="117"/>
        <v>63130.838323353295</v>
      </c>
      <c r="BV81" s="142">
        <f t="shared" si="118"/>
        <v>0</v>
      </c>
      <c r="BW81" s="143">
        <f t="shared" si="119"/>
        <v>0</v>
      </c>
      <c r="BX81" s="137" t="s">
        <v>523</v>
      </c>
      <c r="BY81" s="138">
        <f>SUBTOTAL(9,BY79:BY80)</f>
        <v>0</v>
      </c>
      <c r="BZ81" s="139">
        <f>SUBTOTAL(9,BZ79:BZ80)</f>
        <v>0</v>
      </c>
      <c r="CA81" s="140" t="str">
        <f t="shared" si="82"/>
        <v>N/A</v>
      </c>
      <c r="CB81" s="138">
        <f>SUBTOTAL(9,CB79:CB80)</f>
        <v>0</v>
      </c>
      <c r="CC81" s="141">
        <f>SUBTOTAL(9,CC79:CC80)</f>
        <v>0</v>
      </c>
      <c r="CD81" s="140" t="str">
        <f t="shared" si="120"/>
        <v>N/A</v>
      </c>
      <c r="CE81" s="142" t="e">
        <f t="shared" si="121"/>
        <v>#VALUE!</v>
      </c>
      <c r="CF81" s="143" t="e">
        <f t="shared" si="122"/>
        <v>#VALUE!</v>
      </c>
      <c r="CG81" s="138">
        <f>SUBTOTAL(9,CG79:CG80)</f>
        <v>4</v>
      </c>
      <c r="CH81" s="139">
        <f>SUBTOTAL(9,CH79:CH80)</f>
        <v>170175</v>
      </c>
      <c r="CI81" s="140">
        <f t="shared" si="83"/>
        <v>42543.75</v>
      </c>
      <c r="CJ81" s="138">
        <f>SUBTOTAL(9,CJ79:CJ80)</f>
        <v>4</v>
      </c>
      <c r="CK81" s="141">
        <f>SUBTOTAL(9,CK79:CK80)</f>
        <v>170625</v>
      </c>
      <c r="CL81" s="140">
        <f t="shared" si="123"/>
        <v>42656.25</v>
      </c>
      <c r="CM81" s="142">
        <f t="shared" si="124"/>
        <v>112.5</v>
      </c>
      <c r="CN81" s="143">
        <f t="shared" si="125"/>
        <v>2.644336712208021E-3</v>
      </c>
      <c r="CO81" s="138">
        <f>SUBTOTAL(9,CO79:CO80)</f>
        <v>3</v>
      </c>
      <c r="CP81" s="139">
        <f>SUBTOTAL(9,CP79:CP80)</f>
        <v>218697</v>
      </c>
      <c r="CQ81" s="140">
        <f t="shared" si="84"/>
        <v>72899</v>
      </c>
      <c r="CR81" s="138">
        <f>SUBTOTAL(9,CR79:CR80)</f>
        <v>3</v>
      </c>
      <c r="CS81" s="141">
        <f>SUBTOTAL(9,CS79:CS80)</f>
        <v>218697</v>
      </c>
      <c r="CT81" s="140">
        <f t="shared" si="126"/>
        <v>72899</v>
      </c>
      <c r="CU81" s="142">
        <f t="shared" si="127"/>
        <v>0</v>
      </c>
      <c r="CV81" s="143">
        <f t="shared" si="128"/>
        <v>0</v>
      </c>
      <c r="CW81" s="137" t="s">
        <v>523</v>
      </c>
      <c r="CX81" s="138">
        <f>SUBTOTAL(9,CX79:CX80)</f>
        <v>2</v>
      </c>
      <c r="CY81" s="139">
        <f>SUBTOTAL(9,CY79:CY80)</f>
        <v>114902</v>
      </c>
      <c r="CZ81" s="140">
        <f t="shared" si="85"/>
        <v>57451</v>
      </c>
      <c r="DA81" s="138">
        <f>SUBTOTAL(9,DA79:DA80)</f>
        <v>2</v>
      </c>
      <c r="DB81" s="141">
        <f>SUBTOTAL(9,DB79:DB80)</f>
        <v>114902</v>
      </c>
      <c r="DC81" s="140">
        <f t="shared" si="129"/>
        <v>57451</v>
      </c>
      <c r="DD81" s="142">
        <f t="shared" si="130"/>
        <v>0</v>
      </c>
      <c r="DE81" s="143">
        <f t="shared" si="131"/>
        <v>0</v>
      </c>
      <c r="DF81" s="138">
        <f>SUBTOTAL(9,DF79:DF80)</f>
        <v>1</v>
      </c>
      <c r="DG81" s="139">
        <f>SUBTOTAL(9,DG79:DG80)</f>
        <v>80538</v>
      </c>
      <c r="DH81" s="140">
        <f t="shared" si="86"/>
        <v>80538</v>
      </c>
      <c r="DI81" s="138">
        <f>SUBTOTAL(9,DI79:DI80)</f>
        <v>1</v>
      </c>
      <c r="DJ81" s="141">
        <f>SUBTOTAL(9,DJ79:DJ80)</f>
        <v>80538</v>
      </c>
      <c r="DK81" s="140">
        <f t="shared" si="132"/>
        <v>80538</v>
      </c>
      <c r="DL81" s="142">
        <f t="shared" si="133"/>
        <v>0</v>
      </c>
      <c r="DM81" s="143">
        <f t="shared" si="134"/>
        <v>0</v>
      </c>
      <c r="DN81" s="138">
        <f>SUBTOTAL(9,DN79:DN80)</f>
        <v>10</v>
      </c>
      <c r="DO81" s="139">
        <f>SUBTOTAL(9,DO79:DO80)</f>
        <v>428790.33999999997</v>
      </c>
      <c r="DP81" s="140">
        <f t="shared" si="87"/>
        <v>42879.034</v>
      </c>
      <c r="DQ81" s="138">
        <f>SUBTOTAL(9,DQ79:DQ80)</f>
        <v>10</v>
      </c>
      <c r="DR81" s="141">
        <f>SUBTOTAL(9,DR79:DR80)</f>
        <v>429216</v>
      </c>
      <c r="DS81" s="140">
        <f t="shared" si="135"/>
        <v>42921.599999999999</v>
      </c>
      <c r="DT81" s="142">
        <f t="shared" si="136"/>
        <v>42.565999999998894</v>
      </c>
      <c r="DU81" s="143">
        <f t="shared" si="137"/>
        <v>9.9269960232776914E-4</v>
      </c>
      <c r="DV81" s="137" t="s">
        <v>523</v>
      </c>
      <c r="DW81" s="138">
        <f>SUBTOTAL(9,DW79:DW80)</f>
        <v>46.2</v>
      </c>
      <c r="DX81" s="139">
        <f>SUBTOTAL(9,DX79:DX80)</f>
        <v>1020888</v>
      </c>
      <c r="DY81" s="140">
        <f t="shared" si="88"/>
        <v>22097.142857142855</v>
      </c>
      <c r="DZ81" s="138">
        <f>SUBTOTAL(9,DZ79:DZ80)</f>
        <v>46.2</v>
      </c>
      <c r="EA81" s="141">
        <f>SUBTOTAL(9,EA79:EA80)</f>
        <v>1021352</v>
      </c>
      <c r="EB81" s="140">
        <f t="shared" si="138"/>
        <v>22107.186147186145</v>
      </c>
      <c r="EC81" s="142">
        <f t="shared" si="139"/>
        <v>10.043290043289744</v>
      </c>
      <c r="ED81" s="143">
        <f t="shared" si="140"/>
        <v>4.54506272970185E-4</v>
      </c>
      <c r="EE81" s="138">
        <f>SUBTOTAL(9,EE79:EE80)</f>
        <v>1</v>
      </c>
      <c r="EF81" s="139">
        <f>SUBTOTAL(9,EF79:EF80)</f>
        <v>64474</v>
      </c>
      <c r="EG81" s="140">
        <f t="shared" si="89"/>
        <v>64474</v>
      </c>
      <c r="EH81" s="138">
        <f>SUBTOTAL(9,EH79:EH80)</f>
        <v>1</v>
      </c>
      <c r="EI81" s="141">
        <f>SUBTOTAL(9,EI79:EI80)</f>
        <v>64474</v>
      </c>
      <c r="EJ81" s="140">
        <f t="shared" si="141"/>
        <v>64474</v>
      </c>
      <c r="EK81" s="142">
        <f t="shared" si="142"/>
        <v>0</v>
      </c>
      <c r="EL81" s="143">
        <f t="shared" si="143"/>
        <v>0</v>
      </c>
      <c r="EM81" s="138">
        <f>SUBTOTAL(9,EM79:EM80)</f>
        <v>0</v>
      </c>
      <c r="EN81" s="139">
        <f>SUBTOTAL(9,EN79:EN80)</f>
        <v>0</v>
      </c>
      <c r="EO81" s="140" t="str">
        <f t="shared" si="90"/>
        <v>N/A</v>
      </c>
      <c r="EP81" s="138">
        <f>SUBTOTAL(9,EP79:EP80)</f>
        <v>0</v>
      </c>
      <c r="EQ81" s="141">
        <f>SUBTOTAL(9,EQ79:EQ80)</f>
        <v>0</v>
      </c>
      <c r="ER81" s="140" t="str">
        <f t="shared" si="144"/>
        <v>N/A</v>
      </c>
      <c r="ES81" s="142" t="e">
        <f t="shared" si="145"/>
        <v>#VALUE!</v>
      </c>
      <c r="ET81" s="143" t="e">
        <f t="shared" si="146"/>
        <v>#VALUE!</v>
      </c>
      <c r="EU81" s="308"/>
      <c r="EV81" s="137" t="s">
        <v>523</v>
      </c>
      <c r="EW81" s="140">
        <f>AVERAGE(EW79:EW80)</f>
        <v>49711.382376480949</v>
      </c>
      <c r="EX81" s="140">
        <f>AVERAGE(EX79:EX80)</f>
        <v>49824.426186004755</v>
      </c>
      <c r="EY81" s="142" t="e">
        <f t="shared" si="147"/>
        <v>#VALUE!</v>
      </c>
      <c r="EZ81" s="143" t="e">
        <f t="shared" si="91"/>
        <v>#VALUE!</v>
      </c>
    </row>
    <row r="82" spans="1:156">
      <c r="A82" s="132" t="s">
        <v>524</v>
      </c>
      <c r="B82" s="124">
        <v>5.03</v>
      </c>
      <c r="C82" s="125">
        <v>76785.11</v>
      </c>
      <c r="D82" s="126">
        <f t="shared" si="74"/>
        <v>15265.429423459243</v>
      </c>
      <c r="E82" s="147">
        <v>5.03</v>
      </c>
      <c r="F82" s="148">
        <v>76785.11</v>
      </c>
      <c r="G82" s="126">
        <f t="shared" si="92"/>
        <v>15265.429423459243</v>
      </c>
      <c r="H82" s="129">
        <f t="shared" si="93"/>
        <v>0</v>
      </c>
      <c r="I82" s="130">
        <f t="shared" si="94"/>
        <v>0</v>
      </c>
      <c r="J82" s="145">
        <v>4</v>
      </c>
      <c r="K82" s="146">
        <v>294196.84000000003</v>
      </c>
      <c r="L82" s="131">
        <f t="shared" si="75"/>
        <v>73549.210000000006</v>
      </c>
      <c r="M82" s="145">
        <v>4</v>
      </c>
      <c r="N82" s="146">
        <v>294196.84000000003</v>
      </c>
      <c r="O82" s="126">
        <f t="shared" si="95"/>
        <v>73549.210000000006</v>
      </c>
      <c r="P82" s="129">
        <f t="shared" si="96"/>
        <v>0</v>
      </c>
      <c r="Q82" s="130">
        <f t="shared" si="97"/>
        <v>0</v>
      </c>
      <c r="R82" s="145">
        <v>2.5499999999999998</v>
      </c>
      <c r="S82" s="146">
        <v>120085.15</v>
      </c>
      <c r="T82" s="126">
        <f t="shared" si="76"/>
        <v>47092.215686274511</v>
      </c>
      <c r="U82" s="145">
        <v>2.5499999999999998</v>
      </c>
      <c r="V82" s="146">
        <v>120085.15</v>
      </c>
      <c r="W82" s="126">
        <f t="shared" si="98"/>
        <v>47092.215686274511</v>
      </c>
      <c r="X82" s="129">
        <f t="shared" si="99"/>
        <v>0</v>
      </c>
      <c r="Y82" s="130">
        <f t="shared" si="100"/>
        <v>0</v>
      </c>
      <c r="Z82" s="132" t="s">
        <v>524</v>
      </c>
      <c r="AA82" s="145">
        <v>0</v>
      </c>
      <c r="AB82" s="146">
        <v>0</v>
      </c>
      <c r="AC82" s="126" t="str">
        <f t="shared" si="77"/>
        <v>N/A</v>
      </c>
      <c r="AD82" s="145">
        <v>0</v>
      </c>
      <c r="AE82" s="146">
        <v>0</v>
      </c>
      <c r="AF82" s="126" t="str">
        <f t="shared" si="101"/>
        <v>N/A</v>
      </c>
      <c r="AG82" s="129" t="e">
        <f t="shared" si="102"/>
        <v>#VALUE!</v>
      </c>
      <c r="AH82" s="130" t="e">
        <f t="shared" si="103"/>
        <v>#VALUE!</v>
      </c>
      <c r="AI82" s="145">
        <v>2.13</v>
      </c>
      <c r="AJ82" s="146">
        <v>118672.76</v>
      </c>
      <c r="AK82" s="126">
        <f t="shared" si="104"/>
        <v>55714.910798122066</v>
      </c>
      <c r="AL82" s="145">
        <v>2.13</v>
      </c>
      <c r="AM82" s="146">
        <v>118672.76</v>
      </c>
      <c r="AN82" s="126">
        <f t="shared" si="105"/>
        <v>55714.910798122066</v>
      </c>
      <c r="AO82" s="129">
        <f t="shared" si="106"/>
        <v>0</v>
      </c>
      <c r="AP82" s="130">
        <f t="shared" si="107"/>
        <v>0</v>
      </c>
      <c r="AQ82" s="145">
        <v>0</v>
      </c>
      <c r="AR82" s="146">
        <v>0</v>
      </c>
      <c r="AS82" s="126" t="str">
        <f t="shared" si="78"/>
        <v>N/A</v>
      </c>
      <c r="AT82" s="145">
        <v>0</v>
      </c>
      <c r="AU82" s="146">
        <v>0</v>
      </c>
      <c r="AV82" s="126" t="str">
        <f t="shared" si="108"/>
        <v>N/A</v>
      </c>
      <c r="AW82" s="129" t="e">
        <f t="shared" si="109"/>
        <v>#VALUE!</v>
      </c>
      <c r="AX82" s="130" t="e">
        <f t="shared" si="110"/>
        <v>#VALUE!</v>
      </c>
      <c r="AY82" s="132" t="s">
        <v>524</v>
      </c>
      <c r="AZ82" s="145">
        <v>4.08</v>
      </c>
      <c r="BA82" s="146">
        <v>95195.94</v>
      </c>
      <c r="BB82" s="126">
        <f t="shared" si="79"/>
        <v>23332.338235294119</v>
      </c>
      <c r="BC82" s="145">
        <v>4.08</v>
      </c>
      <c r="BD82" s="146">
        <v>95195.94</v>
      </c>
      <c r="BE82" s="126">
        <f t="shared" si="111"/>
        <v>23332.338235294119</v>
      </c>
      <c r="BF82" s="129">
        <f t="shared" si="112"/>
        <v>0</v>
      </c>
      <c r="BG82" s="130">
        <f t="shared" si="113"/>
        <v>0</v>
      </c>
      <c r="BH82" s="145">
        <v>0</v>
      </c>
      <c r="BI82" s="146">
        <v>0</v>
      </c>
      <c r="BJ82" s="126" t="str">
        <f t="shared" si="80"/>
        <v>N/A</v>
      </c>
      <c r="BK82" s="127">
        <v>0</v>
      </c>
      <c r="BL82" s="128">
        <v>0</v>
      </c>
      <c r="BM82" s="126" t="str">
        <f t="shared" si="114"/>
        <v>N/A</v>
      </c>
      <c r="BN82" s="129" t="e">
        <f t="shared" si="115"/>
        <v>#VALUE!</v>
      </c>
      <c r="BO82" s="130" t="e">
        <f t="shared" si="116"/>
        <v>#VALUE!</v>
      </c>
      <c r="BP82" s="145">
        <v>0</v>
      </c>
      <c r="BQ82" s="146">
        <v>0</v>
      </c>
      <c r="BR82" s="126" t="str">
        <f t="shared" si="81"/>
        <v>N/A</v>
      </c>
      <c r="BS82" s="145">
        <v>0</v>
      </c>
      <c r="BT82" s="146">
        <v>0</v>
      </c>
      <c r="BU82" s="126" t="str">
        <f t="shared" si="117"/>
        <v>N/A</v>
      </c>
      <c r="BV82" s="129" t="e">
        <f t="shared" si="118"/>
        <v>#VALUE!</v>
      </c>
      <c r="BW82" s="130" t="e">
        <f t="shared" si="119"/>
        <v>#VALUE!</v>
      </c>
      <c r="BX82" s="132" t="s">
        <v>524</v>
      </c>
      <c r="BY82" s="145">
        <v>0</v>
      </c>
      <c r="BZ82" s="146">
        <v>0</v>
      </c>
      <c r="CA82" s="126" t="str">
        <f t="shared" si="82"/>
        <v>N/A</v>
      </c>
      <c r="CB82" s="145">
        <v>0</v>
      </c>
      <c r="CC82" s="146">
        <v>0</v>
      </c>
      <c r="CD82" s="126" t="str">
        <f t="shared" si="120"/>
        <v>N/A</v>
      </c>
      <c r="CE82" s="129" t="e">
        <f t="shared" si="121"/>
        <v>#VALUE!</v>
      </c>
      <c r="CF82" s="130" t="e">
        <f t="shared" si="122"/>
        <v>#VALUE!</v>
      </c>
      <c r="CG82" s="145">
        <v>0</v>
      </c>
      <c r="CH82" s="146">
        <v>0</v>
      </c>
      <c r="CI82" s="126" t="str">
        <f t="shared" si="83"/>
        <v>N/A</v>
      </c>
      <c r="CJ82" s="145">
        <v>0</v>
      </c>
      <c r="CK82" s="146">
        <v>0</v>
      </c>
      <c r="CL82" s="126" t="str">
        <f t="shared" si="123"/>
        <v>N/A</v>
      </c>
      <c r="CM82" s="129" t="e">
        <f t="shared" si="124"/>
        <v>#VALUE!</v>
      </c>
      <c r="CN82" s="130" t="e">
        <f t="shared" si="125"/>
        <v>#VALUE!</v>
      </c>
      <c r="CO82" s="145">
        <v>0</v>
      </c>
      <c r="CP82" s="146">
        <v>0</v>
      </c>
      <c r="CQ82" s="126" t="str">
        <f t="shared" si="84"/>
        <v>N/A</v>
      </c>
      <c r="CR82" s="145">
        <v>0</v>
      </c>
      <c r="CS82" s="146">
        <v>0</v>
      </c>
      <c r="CT82" s="126" t="str">
        <f t="shared" si="126"/>
        <v>N/A</v>
      </c>
      <c r="CU82" s="129" t="e">
        <f t="shared" si="127"/>
        <v>#VALUE!</v>
      </c>
      <c r="CV82" s="130" t="e">
        <f t="shared" si="128"/>
        <v>#VALUE!</v>
      </c>
      <c r="CW82" s="132" t="s">
        <v>524</v>
      </c>
      <c r="CX82" s="145">
        <v>0</v>
      </c>
      <c r="CY82" s="146">
        <v>0</v>
      </c>
      <c r="CZ82" s="126" t="str">
        <f t="shared" si="85"/>
        <v>N/A</v>
      </c>
      <c r="DA82" s="145">
        <v>0</v>
      </c>
      <c r="DB82" s="146">
        <v>0</v>
      </c>
      <c r="DC82" s="126" t="str">
        <f t="shared" si="129"/>
        <v>N/A</v>
      </c>
      <c r="DD82" s="129" t="e">
        <f t="shared" si="130"/>
        <v>#VALUE!</v>
      </c>
      <c r="DE82" s="130" t="e">
        <f t="shared" si="131"/>
        <v>#VALUE!</v>
      </c>
      <c r="DF82" s="145">
        <v>1</v>
      </c>
      <c r="DG82" s="146">
        <v>88500</v>
      </c>
      <c r="DH82" s="126">
        <f t="shared" si="86"/>
        <v>88500</v>
      </c>
      <c r="DI82" s="145">
        <v>1</v>
      </c>
      <c r="DJ82" s="146">
        <v>88500</v>
      </c>
      <c r="DK82" s="126">
        <f t="shared" si="132"/>
        <v>88500</v>
      </c>
      <c r="DL82" s="129">
        <f t="shared" si="133"/>
        <v>0</v>
      </c>
      <c r="DM82" s="130">
        <f t="shared" si="134"/>
        <v>0</v>
      </c>
      <c r="DN82" s="145">
        <v>3</v>
      </c>
      <c r="DO82" s="146">
        <v>96063.24</v>
      </c>
      <c r="DP82" s="126">
        <f t="shared" si="87"/>
        <v>32021.08</v>
      </c>
      <c r="DQ82" s="145">
        <v>3</v>
      </c>
      <c r="DR82" s="146">
        <v>96063.24</v>
      </c>
      <c r="DS82" s="126">
        <f t="shared" si="135"/>
        <v>32021.08</v>
      </c>
      <c r="DT82" s="306">
        <f t="shared" si="136"/>
        <v>0</v>
      </c>
      <c r="DU82" s="130">
        <f t="shared" si="137"/>
        <v>0</v>
      </c>
      <c r="DV82" s="132" t="s">
        <v>524</v>
      </c>
      <c r="DW82" s="145">
        <v>9.129999999999999</v>
      </c>
      <c r="DX82" s="146">
        <v>218046.07</v>
      </c>
      <c r="DY82" s="126">
        <f t="shared" si="88"/>
        <v>23882.373493975909</v>
      </c>
      <c r="DZ82" s="145">
        <v>9.129999999999999</v>
      </c>
      <c r="EA82" s="146">
        <v>218046.07</v>
      </c>
      <c r="EB82" s="126">
        <f t="shared" si="138"/>
        <v>23882.373493975909</v>
      </c>
      <c r="EC82" s="129">
        <f t="shared" si="139"/>
        <v>0</v>
      </c>
      <c r="ED82" s="130">
        <f t="shared" si="140"/>
        <v>0</v>
      </c>
      <c r="EE82" s="145">
        <v>1</v>
      </c>
      <c r="EF82" s="146">
        <v>11312</v>
      </c>
      <c r="EG82" s="126">
        <f t="shared" si="89"/>
        <v>11312</v>
      </c>
      <c r="EH82" s="145">
        <v>1</v>
      </c>
      <c r="EI82" s="146">
        <v>11312</v>
      </c>
      <c r="EJ82" s="126">
        <f t="shared" si="141"/>
        <v>11312</v>
      </c>
      <c r="EK82" s="129">
        <f t="shared" si="142"/>
        <v>0</v>
      </c>
      <c r="EL82" s="130">
        <f t="shared" si="143"/>
        <v>0</v>
      </c>
      <c r="EM82" s="145">
        <v>0</v>
      </c>
      <c r="EN82" s="146">
        <v>0</v>
      </c>
      <c r="EO82" s="126" t="str">
        <f t="shared" si="90"/>
        <v>N/A</v>
      </c>
      <c r="EP82" s="149">
        <v>0</v>
      </c>
      <c r="EQ82" s="150">
        <v>0</v>
      </c>
      <c r="ER82" s="126" t="str">
        <f t="shared" si="144"/>
        <v>N/A</v>
      </c>
      <c r="ES82" s="129" t="e">
        <f t="shared" si="145"/>
        <v>#VALUE!</v>
      </c>
      <c r="ET82" s="130" t="e">
        <f t="shared" si="146"/>
        <v>#VALUE!</v>
      </c>
      <c r="EU82" s="308"/>
      <c r="EV82" s="132" t="s">
        <v>524</v>
      </c>
      <c r="EW82" s="126">
        <v>41185.506404125095</v>
      </c>
      <c r="EX82" s="126">
        <v>41185.506404125095</v>
      </c>
      <c r="EY82" s="129" t="e">
        <f t="shared" si="147"/>
        <v>#VALUE!</v>
      </c>
      <c r="EZ82" s="130" t="e">
        <f t="shared" si="91"/>
        <v>#VALUE!</v>
      </c>
    </row>
    <row r="83" spans="1:156">
      <c r="A83" s="144" t="s">
        <v>525</v>
      </c>
      <c r="B83" s="124">
        <v>5</v>
      </c>
      <c r="C83" s="125">
        <v>77643.929999999993</v>
      </c>
      <c r="D83" s="126">
        <f t="shared" si="74"/>
        <v>15528.785999999998</v>
      </c>
      <c r="E83" s="147">
        <v>5</v>
      </c>
      <c r="F83" s="148">
        <v>79981</v>
      </c>
      <c r="G83" s="126">
        <f t="shared" si="92"/>
        <v>15996.2</v>
      </c>
      <c r="H83" s="129">
        <f t="shared" si="93"/>
        <v>467.41400000000249</v>
      </c>
      <c r="I83" s="130">
        <f t="shared" si="94"/>
        <v>3.009984167468098E-2</v>
      </c>
      <c r="J83" s="145">
        <v>1</v>
      </c>
      <c r="K83" s="146">
        <v>80000</v>
      </c>
      <c r="L83" s="131">
        <f t="shared" si="75"/>
        <v>80000</v>
      </c>
      <c r="M83" s="145">
        <v>1</v>
      </c>
      <c r="N83" s="146">
        <v>80001</v>
      </c>
      <c r="O83" s="126">
        <f t="shared" si="95"/>
        <v>80001</v>
      </c>
      <c r="P83" s="129">
        <f t="shared" si="96"/>
        <v>1</v>
      </c>
      <c r="Q83" s="130">
        <f t="shared" si="97"/>
        <v>1.2500000000000001E-5</v>
      </c>
      <c r="R83" s="145">
        <v>0</v>
      </c>
      <c r="S83" s="146">
        <v>0</v>
      </c>
      <c r="T83" s="126" t="str">
        <f t="shared" si="76"/>
        <v>N/A</v>
      </c>
      <c r="U83" s="145">
        <v>0</v>
      </c>
      <c r="V83" s="146">
        <v>0</v>
      </c>
      <c r="W83" s="126" t="str">
        <f t="shared" si="98"/>
        <v>N/A</v>
      </c>
      <c r="X83" s="129" t="e">
        <f t="shared" si="99"/>
        <v>#VALUE!</v>
      </c>
      <c r="Y83" s="130" t="e">
        <f t="shared" si="100"/>
        <v>#VALUE!</v>
      </c>
      <c r="Z83" s="144" t="s">
        <v>525</v>
      </c>
      <c r="AA83" s="145">
        <v>0</v>
      </c>
      <c r="AB83" s="146">
        <v>0</v>
      </c>
      <c r="AC83" s="126" t="str">
        <f t="shared" si="77"/>
        <v>N/A</v>
      </c>
      <c r="AD83" s="145">
        <v>0</v>
      </c>
      <c r="AE83" s="146">
        <v>0</v>
      </c>
      <c r="AF83" s="126" t="str">
        <f t="shared" si="101"/>
        <v>N/A</v>
      </c>
      <c r="AG83" s="129" t="e">
        <f t="shared" si="102"/>
        <v>#VALUE!</v>
      </c>
      <c r="AH83" s="130" t="e">
        <f t="shared" si="103"/>
        <v>#VALUE!</v>
      </c>
      <c r="AI83" s="145">
        <v>0</v>
      </c>
      <c r="AJ83" s="146">
        <v>0</v>
      </c>
      <c r="AK83" s="126" t="str">
        <f t="shared" si="104"/>
        <v>N/A</v>
      </c>
      <c r="AL83" s="145">
        <v>0</v>
      </c>
      <c r="AM83" s="146">
        <v>0</v>
      </c>
      <c r="AN83" s="126" t="str">
        <f t="shared" si="105"/>
        <v>N/A</v>
      </c>
      <c r="AO83" s="129" t="e">
        <f t="shared" si="106"/>
        <v>#VALUE!</v>
      </c>
      <c r="AP83" s="130" t="e">
        <f t="shared" si="107"/>
        <v>#VALUE!</v>
      </c>
      <c r="AQ83" s="145">
        <v>0</v>
      </c>
      <c r="AR83" s="146">
        <v>0</v>
      </c>
      <c r="AS83" s="126" t="str">
        <f t="shared" si="78"/>
        <v>N/A</v>
      </c>
      <c r="AT83" s="145">
        <v>0</v>
      </c>
      <c r="AU83" s="146">
        <v>0</v>
      </c>
      <c r="AV83" s="126" t="str">
        <f t="shared" si="108"/>
        <v>N/A</v>
      </c>
      <c r="AW83" s="129" t="e">
        <f t="shared" si="109"/>
        <v>#VALUE!</v>
      </c>
      <c r="AX83" s="130" t="e">
        <f t="shared" si="110"/>
        <v>#VALUE!</v>
      </c>
      <c r="AY83" s="144" t="s">
        <v>525</v>
      </c>
      <c r="AZ83" s="145">
        <v>1.75</v>
      </c>
      <c r="BA83" s="146">
        <v>47000</v>
      </c>
      <c r="BB83" s="126">
        <f t="shared" si="79"/>
        <v>26857.142857142859</v>
      </c>
      <c r="BC83" s="145">
        <v>1.75</v>
      </c>
      <c r="BD83" s="146">
        <v>47002</v>
      </c>
      <c r="BE83" s="126">
        <f t="shared" si="111"/>
        <v>26858.285714285714</v>
      </c>
      <c r="BF83" s="129">
        <f t="shared" si="112"/>
        <v>1.142857142855064</v>
      </c>
      <c r="BG83" s="130">
        <f t="shared" si="113"/>
        <v>4.2553191489284299E-5</v>
      </c>
      <c r="BH83" s="145">
        <v>0.15</v>
      </c>
      <c r="BI83" s="146">
        <v>5000</v>
      </c>
      <c r="BJ83" s="126">
        <f t="shared" si="80"/>
        <v>33333.333333333336</v>
      </c>
      <c r="BK83" s="127">
        <v>0.15</v>
      </c>
      <c r="BL83" s="128">
        <v>5001</v>
      </c>
      <c r="BM83" s="126">
        <f t="shared" si="114"/>
        <v>33340</v>
      </c>
      <c r="BN83" s="129">
        <f t="shared" si="115"/>
        <v>6.6666666666642413</v>
      </c>
      <c r="BO83" s="130">
        <f t="shared" si="116"/>
        <v>1.9999999999992723E-4</v>
      </c>
      <c r="BP83" s="145">
        <v>0</v>
      </c>
      <c r="BQ83" s="146">
        <v>0</v>
      </c>
      <c r="BR83" s="126" t="str">
        <f t="shared" si="81"/>
        <v>N/A</v>
      </c>
      <c r="BS83" s="145">
        <v>0</v>
      </c>
      <c r="BT83" s="146">
        <v>0</v>
      </c>
      <c r="BU83" s="126" t="str">
        <f t="shared" si="117"/>
        <v>N/A</v>
      </c>
      <c r="BV83" s="129" t="e">
        <f t="shared" si="118"/>
        <v>#VALUE!</v>
      </c>
      <c r="BW83" s="130" t="e">
        <f t="shared" si="119"/>
        <v>#VALUE!</v>
      </c>
      <c r="BX83" s="144" t="s">
        <v>525</v>
      </c>
      <c r="BY83" s="145">
        <v>0</v>
      </c>
      <c r="BZ83" s="146">
        <v>0</v>
      </c>
      <c r="CA83" s="126" t="str">
        <f t="shared" si="82"/>
        <v>N/A</v>
      </c>
      <c r="CB83" s="145">
        <v>0</v>
      </c>
      <c r="CC83" s="146">
        <v>0</v>
      </c>
      <c r="CD83" s="126" t="str">
        <f t="shared" si="120"/>
        <v>N/A</v>
      </c>
      <c r="CE83" s="129" t="e">
        <f t="shared" si="121"/>
        <v>#VALUE!</v>
      </c>
      <c r="CF83" s="130" t="e">
        <f t="shared" si="122"/>
        <v>#VALUE!</v>
      </c>
      <c r="CG83" s="145">
        <v>0</v>
      </c>
      <c r="CH83" s="146">
        <v>0</v>
      </c>
      <c r="CI83" s="126" t="str">
        <f t="shared" si="83"/>
        <v>N/A</v>
      </c>
      <c r="CJ83" s="145">
        <v>0</v>
      </c>
      <c r="CK83" s="146">
        <v>0</v>
      </c>
      <c r="CL83" s="126" t="str">
        <f t="shared" si="123"/>
        <v>N/A</v>
      </c>
      <c r="CM83" s="129" t="e">
        <f t="shared" si="124"/>
        <v>#VALUE!</v>
      </c>
      <c r="CN83" s="130" t="e">
        <f t="shared" si="125"/>
        <v>#VALUE!</v>
      </c>
      <c r="CO83" s="145">
        <v>0</v>
      </c>
      <c r="CP83" s="146">
        <v>0</v>
      </c>
      <c r="CQ83" s="126" t="str">
        <f t="shared" si="84"/>
        <v>N/A</v>
      </c>
      <c r="CR83" s="145">
        <v>0</v>
      </c>
      <c r="CS83" s="146">
        <v>0</v>
      </c>
      <c r="CT83" s="126" t="str">
        <f t="shared" si="126"/>
        <v>N/A</v>
      </c>
      <c r="CU83" s="129" t="e">
        <f t="shared" si="127"/>
        <v>#VALUE!</v>
      </c>
      <c r="CV83" s="130" t="e">
        <f t="shared" si="128"/>
        <v>#VALUE!</v>
      </c>
      <c r="CW83" s="144" t="s">
        <v>525</v>
      </c>
      <c r="CX83" s="145">
        <v>0</v>
      </c>
      <c r="CY83" s="146">
        <v>0</v>
      </c>
      <c r="CZ83" s="126" t="str">
        <f t="shared" si="85"/>
        <v>N/A</v>
      </c>
      <c r="DA83" s="145">
        <v>0</v>
      </c>
      <c r="DB83" s="146">
        <v>0</v>
      </c>
      <c r="DC83" s="126" t="str">
        <f t="shared" si="129"/>
        <v>N/A</v>
      </c>
      <c r="DD83" s="129" t="e">
        <f t="shared" si="130"/>
        <v>#VALUE!</v>
      </c>
      <c r="DE83" s="130" t="e">
        <f t="shared" si="131"/>
        <v>#VALUE!</v>
      </c>
      <c r="DF83" s="145">
        <v>0</v>
      </c>
      <c r="DG83" s="146">
        <v>0</v>
      </c>
      <c r="DH83" s="126" t="str">
        <f t="shared" si="86"/>
        <v>N/A</v>
      </c>
      <c r="DI83" s="145">
        <v>0</v>
      </c>
      <c r="DJ83" s="146">
        <v>0</v>
      </c>
      <c r="DK83" s="126" t="str">
        <f t="shared" si="132"/>
        <v>N/A</v>
      </c>
      <c r="DL83" s="129" t="e">
        <f t="shared" si="133"/>
        <v>#VALUE!</v>
      </c>
      <c r="DM83" s="130" t="e">
        <f t="shared" si="134"/>
        <v>#VALUE!</v>
      </c>
      <c r="DN83" s="145">
        <v>0</v>
      </c>
      <c r="DO83" s="146">
        <v>0</v>
      </c>
      <c r="DP83" s="126" t="str">
        <f t="shared" si="87"/>
        <v>N/A</v>
      </c>
      <c r="DQ83" s="145">
        <v>0</v>
      </c>
      <c r="DR83" s="146">
        <v>0</v>
      </c>
      <c r="DS83" s="126" t="str">
        <f t="shared" si="135"/>
        <v>N/A</v>
      </c>
      <c r="DT83" s="306" t="e">
        <f t="shared" si="136"/>
        <v>#VALUE!</v>
      </c>
      <c r="DU83" s="130" t="e">
        <f t="shared" si="137"/>
        <v>#VALUE!</v>
      </c>
      <c r="DV83" s="144" t="s">
        <v>525</v>
      </c>
      <c r="DW83" s="145">
        <v>1.1499999999999999</v>
      </c>
      <c r="DX83" s="146">
        <v>46000</v>
      </c>
      <c r="DY83" s="126">
        <f t="shared" si="88"/>
        <v>40000</v>
      </c>
      <c r="DZ83" s="145">
        <v>1.1499999999999999</v>
      </c>
      <c r="EA83" s="146">
        <v>46002</v>
      </c>
      <c r="EB83" s="126">
        <f t="shared" si="138"/>
        <v>40001.739130434784</v>
      </c>
      <c r="EC83" s="129">
        <f t="shared" si="139"/>
        <v>1.7391304347838741</v>
      </c>
      <c r="ED83" s="130">
        <f t="shared" si="140"/>
        <v>4.3478260869596852E-5</v>
      </c>
      <c r="EE83" s="145">
        <v>0</v>
      </c>
      <c r="EF83" s="146">
        <v>0</v>
      </c>
      <c r="EG83" s="126" t="str">
        <f t="shared" si="89"/>
        <v>N/A</v>
      </c>
      <c r="EH83" s="145">
        <v>0</v>
      </c>
      <c r="EI83" s="146">
        <v>0</v>
      </c>
      <c r="EJ83" s="126" t="str">
        <f t="shared" si="141"/>
        <v>N/A</v>
      </c>
      <c r="EK83" s="129" t="e">
        <f t="shared" si="142"/>
        <v>#VALUE!</v>
      </c>
      <c r="EL83" s="130" t="e">
        <f t="shared" si="143"/>
        <v>#VALUE!</v>
      </c>
      <c r="EM83" s="145">
        <v>0</v>
      </c>
      <c r="EN83" s="146">
        <v>0</v>
      </c>
      <c r="EO83" s="126" t="str">
        <f t="shared" si="90"/>
        <v>N/A</v>
      </c>
      <c r="EP83" s="149">
        <v>0</v>
      </c>
      <c r="EQ83" s="150">
        <v>0</v>
      </c>
      <c r="ER83" s="126" t="str">
        <f t="shared" si="144"/>
        <v>N/A</v>
      </c>
      <c r="ES83" s="129" t="e">
        <f t="shared" si="145"/>
        <v>#VALUE!</v>
      </c>
      <c r="ET83" s="130" t="e">
        <f t="shared" si="146"/>
        <v>#VALUE!</v>
      </c>
      <c r="EU83" s="308"/>
      <c r="EV83" s="144" t="s">
        <v>525</v>
      </c>
      <c r="EW83" s="126">
        <v>39143.852438095237</v>
      </c>
      <c r="EX83" s="126">
        <v>39239.444968944095</v>
      </c>
      <c r="EY83" s="129" t="e">
        <f t="shared" si="147"/>
        <v>#VALUE!</v>
      </c>
      <c r="EZ83" s="130" t="e">
        <f t="shared" si="91"/>
        <v>#VALUE!</v>
      </c>
    </row>
    <row r="84" spans="1:156">
      <c r="A84" s="132" t="s">
        <v>526</v>
      </c>
      <c r="B84" s="124">
        <v>14</v>
      </c>
      <c r="C84" s="125">
        <v>208283</v>
      </c>
      <c r="D84" s="126">
        <f t="shared" si="74"/>
        <v>14877.357142857143</v>
      </c>
      <c r="E84" s="147">
        <v>14</v>
      </c>
      <c r="F84" s="148">
        <v>217099</v>
      </c>
      <c r="G84" s="126">
        <f t="shared" si="92"/>
        <v>15507.071428571429</v>
      </c>
      <c r="H84" s="129">
        <f t="shared" si="93"/>
        <v>629.71428571428623</v>
      </c>
      <c r="I84" s="130">
        <f t="shared" si="94"/>
        <v>4.2327026209532256E-2</v>
      </c>
      <c r="J84" s="147">
        <v>3.14</v>
      </c>
      <c r="K84" s="148">
        <v>257144</v>
      </c>
      <c r="L84" s="131">
        <f t="shared" si="75"/>
        <v>81892.993630573241</v>
      </c>
      <c r="M84" s="147">
        <v>3.14</v>
      </c>
      <c r="N84" s="148">
        <v>257144</v>
      </c>
      <c r="O84" s="126">
        <f t="shared" si="95"/>
        <v>81892.993630573241</v>
      </c>
      <c r="P84" s="129">
        <f t="shared" si="96"/>
        <v>0</v>
      </c>
      <c r="Q84" s="130">
        <f t="shared" si="97"/>
        <v>0</v>
      </c>
      <c r="R84" s="147">
        <v>0.86</v>
      </c>
      <c r="S84" s="148">
        <v>61992</v>
      </c>
      <c r="T84" s="126">
        <f t="shared" si="76"/>
        <v>72083.720930232565</v>
      </c>
      <c r="U84" s="147">
        <v>0.86</v>
      </c>
      <c r="V84" s="148">
        <v>61992</v>
      </c>
      <c r="W84" s="126">
        <f t="shared" si="98"/>
        <v>72083.720930232565</v>
      </c>
      <c r="X84" s="129">
        <f t="shared" si="99"/>
        <v>0</v>
      </c>
      <c r="Y84" s="130">
        <f t="shared" si="100"/>
        <v>0</v>
      </c>
      <c r="Z84" s="132" t="s">
        <v>526</v>
      </c>
      <c r="AA84" s="147">
        <v>0</v>
      </c>
      <c r="AB84" s="148">
        <v>0</v>
      </c>
      <c r="AC84" s="126" t="str">
        <f t="shared" si="77"/>
        <v>N/A</v>
      </c>
      <c r="AD84" s="147">
        <v>0</v>
      </c>
      <c r="AE84" s="148">
        <v>0</v>
      </c>
      <c r="AF84" s="126" t="str">
        <f t="shared" si="101"/>
        <v>N/A</v>
      </c>
      <c r="AG84" s="129" t="e">
        <f t="shared" si="102"/>
        <v>#VALUE!</v>
      </c>
      <c r="AH84" s="130" t="e">
        <f t="shared" si="103"/>
        <v>#VALUE!</v>
      </c>
      <c r="AI84" s="147">
        <v>1.2</v>
      </c>
      <c r="AJ84" s="148">
        <v>56681</v>
      </c>
      <c r="AK84" s="126">
        <f t="shared" si="104"/>
        <v>47234.166666666672</v>
      </c>
      <c r="AL84" s="147">
        <v>1.2</v>
      </c>
      <c r="AM84" s="148">
        <v>56681</v>
      </c>
      <c r="AN84" s="126">
        <f t="shared" si="105"/>
        <v>47234.166666666672</v>
      </c>
      <c r="AO84" s="129">
        <f t="shared" si="106"/>
        <v>0</v>
      </c>
      <c r="AP84" s="130">
        <f t="shared" si="107"/>
        <v>0</v>
      </c>
      <c r="AQ84" s="147">
        <v>1</v>
      </c>
      <c r="AR84" s="148">
        <v>40810</v>
      </c>
      <c r="AS84" s="126">
        <f t="shared" si="78"/>
        <v>40810</v>
      </c>
      <c r="AT84" s="147">
        <v>1</v>
      </c>
      <c r="AU84" s="148">
        <v>40810</v>
      </c>
      <c r="AV84" s="126">
        <f t="shared" si="108"/>
        <v>40810</v>
      </c>
      <c r="AW84" s="129">
        <f t="shared" si="109"/>
        <v>0</v>
      </c>
      <c r="AX84" s="130">
        <f t="shared" si="110"/>
        <v>0</v>
      </c>
      <c r="AY84" s="132" t="s">
        <v>526</v>
      </c>
      <c r="AZ84" s="147">
        <v>8</v>
      </c>
      <c r="BA84" s="148">
        <v>170384</v>
      </c>
      <c r="BB84" s="126">
        <f t="shared" si="79"/>
        <v>21298</v>
      </c>
      <c r="BC84" s="147">
        <v>8</v>
      </c>
      <c r="BD84" s="148">
        <v>178422</v>
      </c>
      <c r="BE84" s="126">
        <f t="shared" si="111"/>
        <v>22302.75</v>
      </c>
      <c r="BF84" s="129">
        <f t="shared" si="112"/>
        <v>1004.75</v>
      </c>
      <c r="BG84" s="130">
        <f t="shared" si="113"/>
        <v>4.7175791154098978E-2</v>
      </c>
      <c r="BH84" s="147">
        <v>0</v>
      </c>
      <c r="BI84" s="148">
        <v>0</v>
      </c>
      <c r="BJ84" s="126" t="str">
        <f t="shared" si="80"/>
        <v>N/A</v>
      </c>
      <c r="BK84" s="147">
        <v>0</v>
      </c>
      <c r="BL84" s="148">
        <v>0</v>
      </c>
      <c r="BM84" s="126" t="str">
        <f t="shared" si="114"/>
        <v>N/A</v>
      </c>
      <c r="BN84" s="129" t="e">
        <f t="shared" si="115"/>
        <v>#VALUE!</v>
      </c>
      <c r="BO84" s="130" t="e">
        <f t="shared" si="116"/>
        <v>#VALUE!</v>
      </c>
      <c r="BP84" s="147">
        <v>0</v>
      </c>
      <c r="BQ84" s="148">
        <v>0</v>
      </c>
      <c r="BR84" s="126" t="str">
        <f t="shared" si="81"/>
        <v>N/A</v>
      </c>
      <c r="BS84" s="147">
        <v>0</v>
      </c>
      <c r="BT84" s="148">
        <v>0</v>
      </c>
      <c r="BU84" s="126" t="str">
        <f t="shared" si="117"/>
        <v>N/A</v>
      </c>
      <c r="BV84" s="129" t="e">
        <f t="shared" si="118"/>
        <v>#VALUE!</v>
      </c>
      <c r="BW84" s="130" t="e">
        <f t="shared" si="119"/>
        <v>#VALUE!</v>
      </c>
      <c r="BX84" s="132" t="s">
        <v>526</v>
      </c>
      <c r="BY84" s="147">
        <v>0</v>
      </c>
      <c r="BZ84" s="148">
        <v>0</v>
      </c>
      <c r="CA84" s="126" t="str">
        <f t="shared" si="82"/>
        <v>N/A</v>
      </c>
      <c r="CB84" s="147">
        <v>0</v>
      </c>
      <c r="CC84" s="148">
        <v>0</v>
      </c>
      <c r="CD84" s="126" t="str">
        <f t="shared" si="120"/>
        <v>N/A</v>
      </c>
      <c r="CE84" s="129" t="e">
        <f t="shared" si="121"/>
        <v>#VALUE!</v>
      </c>
      <c r="CF84" s="130" t="e">
        <f t="shared" si="122"/>
        <v>#VALUE!</v>
      </c>
      <c r="CG84" s="147">
        <v>0</v>
      </c>
      <c r="CH84" s="148">
        <v>0</v>
      </c>
      <c r="CI84" s="126" t="str">
        <f t="shared" si="83"/>
        <v>N/A</v>
      </c>
      <c r="CJ84" s="147">
        <v>0</v>
      </c>
      <c r="CK84" s="148">
        <v>0</v>
      </c>
      <c r="CL84" s="126" t="str">
        <f t="shared" si="123"/>
        <v>N/A</v>
      </c>
      <c r="CM84" s="129" t="e">
        <f t="shared" si="124"/>
        <v>#VALUE!</v>
      </c>
      <c r="CN84" s="130" t="e">
        <f t="shared" si="125"/>
        <v>#VALUE!</v>
      </c>
      <c r="CO84" s="147">
        <v>0</v>
      </c>
      <c r="CP84" s="148">
        <v>0</v>
      </c>
      <c r="CQ84" s="126" t="str">
        <f t="shared" si="84"/>
        <v>N/A</v>
      </c>
      <c r="CR84" s="147">
        <v>0</v>
      </c>
      <c r="CS84" s="148">
        <v>0</v>
      </c>
      <c r="CT84" s="126" t="str">
        <f t="shared" si="126"/>
        <v>N/A</v>
      </c>
      <c r="CU84" s="129" t="e">
        <f t="shared" si="127"/>
        <v>#VALUE!</v>
      </c>
      <c r="CV84" s="130" t="e">
        <f t="shared" si="128"/>
        <v>#VALUE!</v>
      </c>
      <c r="CW84" s="132" t="s">
        <v>526</v>
      </c>
      <c r="CX84" s="147">
        <v>0</v>
      </c>
      <c r="CY84" s="148">
        <v>0</v>
      </c>
      <c r="CZ84" s="126" t="str">
        <f t="shared" si="85"/>
        <v>N/A</v>
      </c>
      <c r="DA84" s="147">
        <v>0</v>
      </c>
      <c r="DB84" s="148">
        <v>0</v>
      </c>
      <c r="DC84" s="126" t="str">
        <f t="shared" si="129"/>
        <v>N/A</v>
      </c>
      <c r="DD84" s="129" t="e">
        <f t="shared" si="130"/>
        <v>#VALUE!</v>
      </c>
      <c r="DE84" s="130" t="e">
        <f t="shared" si="131"/>
        <v>#VALUE!</v>
      </c>
      <c r="DF84" s="147">
        <v>1</v>
      </c>
      <c r="DG84" s="148">
        <v>47337</v>
      </c>
      <c r="DH84" s="126">
        <f t="shared" si="86"/>
        <v>47337</v>
      </c>
      <c r="DI84" s="147">
        <v>1</v>
      </c>
      <c r="DJ84" s="148">
        <v>47747</v>
      </c>
      <c r="DK84" s="126">
        <f t="shared" si="132"/>
        <v>47747</v>
      </c>
      <c r="DL84" s="129">
        <f t="shared" si="133"/>
        <v>410</v>
      </c>
      <c r="DM84" s="130">
        <f t="shared" si="134"/>
        <v>8.6613008851427007E-3</v>
      </c>
      <c r="DN84" s="147">
        <v>1</v>
      </c>
      <c r="DO84" s="148">
        <v>36734</v>
      </c>
      <c r="DP84" s="126">
        <f t="shared" si="87"/>
        <v>36734</v>
      </c>
      <c r="DQ84" s="147">
        <v>1</v>
      </c>
      <c r="DR84" s="148">
        <v>37500</v>
      </c>
      <c r="DS84" s="126">
        <f t="shared" si="135"/>
        <v>37500</v>
      </c>
      <c r="DT84" s="306">
        <f t="shared" si="136"/>
        <v>766</v>
      </c>
      <c r="DU84" s="130">
        <f t="shared" si="137"/>
        <v>2.0852616104970873E-2</v>
      </c>
      <c r="DV84" s="132" t="s">
        <v>526</v>
      </c>
      <c r="DW84" s="147">
        <v>12</v>
      </c>
      <c r="DX84" s="148">
        <v>328041</v>
      </c>
      <c r="DY84" s="126">
        <f t="shared" si="88"/>
        <v>27336.75</v>
      </c>
      <c r="DZ84" s="147">
        <v>12</v>
      </c>
      <c r="EA84" s="148">
        <v>337908</v>
      </c>
      <c r="EB84" s="126">
        <f t="shared" si="138"/>
        <v>28159</v>
      </c>
      <c r="EC84" s="129">
        <f t="shared" si="139"/>
        <v>822.25</v>
      </c>
      <c r="ED84" s="130">
        <f t="shared" si="140"/>
        <v>3.0078557253514042E-2</v>
      </c>
      <c r="EE84" s="147">
        <v>0</v>
      </c>
      <c r="EF84" s="148">
        <v>0</v>
      </c>
      <c r="EG84" s="126" t="str">
        <f t="shared" si="89"/>
        <v>N/A</v>
      </c>
      <c r="EH84" s="147">
        <v>0</v>
      </c>
      <c r="EI84" s="148">
        <v>0</v>
      </c>
      <c r="EJ84" s="126" t="str">
        <f t="shared" si="141"/>
        <v>N/A</v>
      </c>
      <c r="EK84" s="129" t="e">
        <f t="shared" si="142"/>
        <v>#VALUE!</v>
      </c>
      <c r="EL84" s="130" t="e">
        <f t="shared" si="143"/>
        <v>#VALUE!</v>
      </c>
      <c r="EM84" s="147">
        <v>0</v>
      </c>
      <c r="EN84" s="148">
        <v>0</v>
      </c>
      <c r="EO84" s="126" t="str">
        <f t="shared" si="90"/>
        <v>N/A</v>
      </c>
      <c r="EP84" s="147">
        <v>0</v>
      </c>
      <c r="EQ84" s="148">
        <v>0</v>
      </c>
      <c r="ER84" s="126" t="str">
        <f t="shared" si="144"/>
        <v>N/A</v>
      </c>
      <c r="ES84" s="129" t="e">
        <f t="shared" si="145"/>
        <v>#VALUE!</v>
      </c>
      <c r="ET84" s="130" t="e">
        <f t="shared" si="146"/>
        <v>#VALUE!</v>
      </c>
      <c r="EU84" s="308"/>
      <c r="EV84" s="132" t="s">
        <v>526</v>
      </c>
      <c r="EW84" s="126">
        <v>43289.332041147733</v>
      </c>
      <c r="EX84" s="126">
        <v>43692.966961782658</v>
      </c>
      <c r="EY84" s="129" t="e">
        <f t="shared" si="147"/>
        <v>#VALUE!</v>
      </c>
      <c r="EZ84" s="130" t="e">
        <f t="shared" si="91"/>
        <v>#VALUE!</v>
      </c>
    </row>
    <row r="85" spans="1:156">
      <c r="A85" s="164" t="s">
        <v>527</v>
      </c>
      <c r="B85" s="124">
        <v>0</v>
      </c>
      <c r="C85" s="125">
        <v>0</v>
      </c>
      <c r="D85" s="126" t="str">
        <f t="shared" si="74"/>
        <v>N/A</v>
      </c>
      <c r="E85" s="147">
        <v>0</v>
      </c>
      <c r="F85" s="148">
        <v>0</v>
      </c>
      <c r="G85" s="126" t="str">
        <f t="shared" si="92"/>
        <v>N/A</v>
      </c>
      <c r="H85" s="129" t="e">
        <f t="shared" si="93"/>
        <v>#VALUE!</v>
      </c>
      <c r="I85" s="130" t="e">
        <f t="shared" si="94"/>
        <v>#VALUE!</v>
      </c>
      <c r="J85" s="147">
        <v>0</v>
      </c>
      <c r="K85" s="148">
        <v>0</v>
      </c>
      <c r="L85" s="131" t="str">
        <f t="shared" si="75"/>
        <v>N/A</v>
      </c>
      <c r="M85" s="147">
        <v>0</v>
      </c>
      <c r="N85" s="148">
        <v>0</v>
      </c>
      <c r="O85" s="126" t="str">
        <f t="shared" si="95"/>
        <v>N/A</v>
      </c>
      <c r="P85" s="129" t="e">
        <f t="shared" si="96"/>
        <v>#VALUE!</v>
      </c>
      <c r="Q85" s="130" t="e">
        <f t="shared" si="97"/>
        <v>#VALUE!</v>
      </c>
      <c r="R85" s="147">
        <v>1</v>
      </c>
      <c r="S85" s="148">
        <v>49272</v>
      </c>
      <c r="T85" s="126">
        <f t="shared" si="76"/>
        <v>49272</v>
      </c>
      <c r="U85" s="147">
        <v>1</v>
      </c>
      <c r="V85" s="148">
        <v>49272</v>
      </c>
      <c r="W85" s="126">
        <f t="shared" si="98"/>
        <v>49272</v>
      </c>
      <c r="X85" s="129">
        <f t="shared" si="99"/>
        <v>0</v>
      </c>
      <c r="Y85" s="130">
        <f t="shared" si="100"/>
        <v>0</v>
      </c>
      <c r="Z85" s="164" t="s">
        <v>527</v>
      </c>
      <c r="AA85" s="147">
        <v>0</v>
      </c>
      <c r="AB85" s="148">
        <v>0</v>
      </c>
      <c r="AC85" s="126" t="str">
        <f t="shared" si="77"/>
        <v>N/A</v>
      </c>
      <c r="AD85" s="147">
        <v>0</v>
      </c>
      <c r="AE85" s="148">
        <v>0</v>
      </c>
      <c r="AF85" s="126" t="str">
        <f t="shared" si="101"/>
        <v>N/A</v>
      </c>
      <c r="AG85" s="129" t="e">
        <f t="shared" si="102"/>
        <v>#VALUE!</v>
      </c>
      <c r="AH85" s="130" t="e">
        <f t="shared" si="103"/>
        <v>#VALUE!</v>
      </c>
      <c r="AI85" s="147">
        <v>1</v>
      </c>
      <c r="AJ85" s="148">
        <v>52815</v>
      </c>
      <c r="AK85" s="126">
        <f t="shared" si="104"/>
        <v>52815</v>
      </c>
      <c r="AL85" s="147">
        <v>1</v>
      </c>
      <c r="AM85" s="148">
        <v>52815</v>
      </c>
      <c r="AN85" s="126">
        <f t="shared" si="105"/>
        <v>52815</v>
      </c>
      <c r="AO85" s="129">
        <f t="shared" si="106"/>
        <v>0</v>
      </c>
      <c r="AP85" s="130">
        <f t="shared" si="107"/>
        <v>0</v>
      </c>
      <c r="AQ85" s="147">
        <v>0</v>
      </c>
      <c r="AR85" s="148">
        <v>0</v>
      </c>
      <c r="AS85" s="126" t="str">
        <f t="shared" si="78"/>
        <v>N/A</v>
      </c>
      <c r="AT85" s="147">
        <v>0</v>
      </c>
      <c r="AU85" s="148">
        <v>0</v>
      </c>
      <c r="AV85" s="126" t="str">
        <f t="shared" si="108"/>
        <v>N/A</v>
      </c>
      <c r="AW85" s="129" t="e">
        <f t="shared" si="109"/>
        <v>#VALUE!</v>
      </c>
      <c r="AX85" s="130" t="e">
        <f t="shared" si="110"/>
        <v>#VALUE!</v>
      </c>
      <c r="AY85" s="164" t="s">
        <v>527</v>
      </c>
      <c r="AZ85" s="147">
        <v>1</v>
      </c>
      <c r="BA85" s="148">
        <v>40000</v>
      </c>
      <c r="BB85" s="126">
        <f t="shared" si="79"/>
        <v>40000</v>
      </c>
      <c r="BC85" s="147">
        <v>1</v>
      </c>
      <c r="BD85" s="148">
        <v>40000</v>
      </c>
      <c r="BE85" s="126">
        <f t="shared" si="111"/>
        <v>40000</v>
      </c>
      <c r="BF85" s="129">
        <f t="shared" si="112"/>
        <v>0</v>
      </c>
      <c r="BG85" s="130">
        <f t="shared" si="113"/>
        <v>0</v>
      </c>
      <c r="BH85" s="147">
        <v>0</v>
      </c>
      <c r="BI85" s="148">
        <v>0</v>
      </c>
      <c r="BJ85" s="126" t="str">
        <f t="shared" si="80"/>
        <v>N/A</v>
      </c>
      <c r="BK85" s="147">
        <v>0</v>
      </c>
      <c r="BL85" s="148">
        <v>0</v>
      </c>
      <c r="BM85" s="126" t="str">
        <f t="shared" si="114"/>
        <v>N/A</v>
      </c>
      <c r="BN85" s="129" t="e">
        <f t="shared" si="115"/>
        <v>#VALUE!</v>
      </c>
      <c r="BO85" s="130" t="e">
        <f t="shared" si="116"/>
        <v>#VALUE!</v>
      </c>
      <c r="BP85" s="147">
        <v>0</v>
      </c>
      <c r="BQ85" s="148">
        <v>0</v>
      </c>
      <c r="BR85" s="126" t="str">
        <f t="shared" si="81"/>
        <v>N/A</v>
      </c>
      <c r="BS85" s="147">
        <v>0</v>
      </c>
      <c r="BT85" s="148">
        <v>0</v>
      </c>
      <c r="BU85" s="126" t="str">
        <f t="shared" si="117"/>
        <v>N/A</v>
      </c>
      <c r="BV85" s="129" t="e">
        <f t="shared" si="118"/>
        <v>#VALUE!</v>
      </c>
      <c r="BW85" s="130" t="e">
        <f t="shared" si="119"/>
        <v>#VALUE!</v>
      </c>
      <c r="BX85" s="164" t="s">
        <v>527</v>
      </c>
      <c r="BY85" s="147">
        <v>1</v>
      </c>
      <c r="BZ85" s="148">
        <v>26523</v>
      </c>
      <c r="CA85" s="126">
        <f t="shared" si="82"/>
        <v>26523</v>
      </c>
      <c r="CB85" s="147">
        <v>1</v>
      </c>
      <c r="CC85" s="148">
        <v>26523</v>
      </c>
      <c r="CD85" s="126">
        <f t="shared" si="120"/>
        <v>26523</v>
      </c>
      <c r="CE85" s="129">
        <f t="shared" si="121"/>
        <v>0</v>
      </c>
      <c r="CF85" s="130">
        <f t="shared" si="122"/>
        <v>0</v>
      </c>
      <c r="CG85" s="147">
        <v>1</v>
      </c>
      <c r="CH85" s="148">
        <v>52823</v>
      </c>
      <c r="CI85" s="126">
        <f t="shared" si="83"/>
        <v>52823</v>
      </c>
      <c r="CJ85" s="147">
        <v>1</v>
      </c>
      <c r="CK85" s="148">
        <v>52823</v>
      </c>
      <c r="CL85" s="126">
        <f t="shared" si="123"/>
        <v>52823</v>
      </c>
      <c r="CM85" s="129">
        <f t="shared" si="124"/>
        <v>0</v>
      </c>
      <c r="CN85" s="130">
        <f t="shared" si="125"/>
        <v>0</v>
      </c>
      <c r="CO85" s="147">
        <v>0</v>
      </c>
      <c r="CP85" s="148">
        <v>0</v>
      </c>
      <c r="CQ85" s="126" t="str">
        <f t="shared" si="84"/>
        <v>N/A</v>
      </c>
      <c r="CR85" s="147">
        <v>0</v>
      </c>
      <c r="CS85" s="148">
        <v>0</v>
      </c>
      <c r="CT85" s="126" t="str">
        <f t="shared" si="126"/>
        <v>N/A</v>
      </c>
      <c r="CU85" s="129" t="e">
        <f t="shared" si="127"/>
        <v>#VALUE!</v>
      </c>
      <c r="CV85" s="130" t="e">
        <f t="shared" si="128"/>
        <v>#VALUE!</v>
      </c>
      <c r="CW85" s="164" t="s">
        <v>527</v>
      </c>
      <c r="CX85" s="147">
        <v>0</v>
      </c>
      <c r="CY85" s="148">
        <v>0</v>
      </c>
      <c r="CZ85" s="126" t="str">
        <f t="shared" si="85"/>
        <v>N/A</v>
      </c>
      <c r="DA85" s="147">
        <v>0</v>
      </c>
      <c r="DB85" s="148">
        <v>0</v>
      </c>
      <c r="DC85" s="126" t="str">
        <f t="shared" si="129"/>
        <v>N/A</v>
      </c>
      <c r="DD85" s="129" t="e">
        <f t="shared" si="130"/>
        <v>#VALUE!</v>
      </c>
      <c r="DE85" s="130" t="e">
        <f t="shared" si="131"/>
        <v>#VALUE!</v>
      </c>
      <c r="DF85" s="147">
        <v>0</v>
      </c>
      <c r="DG85" s="148">
        <v>0</v>
      </c>
      <c r="DH85" s="126" t="str">
        <f t="shared" si="86"/>
        <v>N/A</v>
      </c>
      <c r="DI85" s="147">
        <v>0</v>
      </c>
      <c r="DJ85" s="148">
        <v>0</v>
      </c>
      <c r="DK85" s="126" t="str">
        <f t="shared" si="132"/>
        <v>N/A</v>
      </c>
      <c r="DL85" s="129" t="e">
        <f t="shared" si="133"/>
        <v>#VALUE!</v>
      </c>
      <c r="DM85" s="130" t="e">
        <f t="shared" si="134"/>
        <v>#VALUE!</v>
      </c>
      <c r="DN85" s="147">
        <v>0</v>
      </c>
      <c r="DO85" s="148">
        <v>0</v>
      </c>
      <c r="DP85" s="126" t="str">
        <f t="shared" si="87"/>
        <v>N/A</v>
      </c>
      <c r="DQ85" s="147">
        <v>0</v>
      </c>
      <c r="DR85" s="148">
        <v>0</v>
      </c>
      <c r="DS85" s="126" t="str">
        <f t="shared" si="135"/>
        <v>N/A</v>
      </c>
      <c r="DT85" s="306" t="e">
        <f t="shared" si="136"/>
        <v>#VALUE!</v>
      </c>
      <c r="DU85" s="130" t="e">
        <f t="shared" si="137"/>
        <v>#VALUE!</v>
      </c>
      <c r="DV85" s="164" t="s">
        <v>527</v>
      </c>
      <c r="DW85" s="147">
        <v>0</v>
      </c>
      <c r="DX85" s="148">
        <v>0</v>
      </c>
      <c r="DY85" s="126" t="str">
        <f t="shared" si="88"/>
        <v>N/A</v>
      </c>
      <c r="DZ85" s="147">
        <v>0</v>
      </c>
      <c r="EA85" s="148">
        <v>0</v>
      </c>
      <c r="EB85" s="126" t="str">
        <f t="shared" si="138"/>
        <v>N/A</v>
      </c>
      <c r="EC85" s="129" t="e">
        <f t="shared" si="139"/>
        <v>#VALUE!</v>
      </c>
      <c r="ED85" s="130" t="e">
        <f t="shared" si="140"/>
        <v>#VALUE!</v>
      </c>
      <c r="EE85" s="147">
        <v>0</v>
      </c>
      <c r="EF85" s="148">
        <v>0</v>
      </c>
      <c r="EG85" s="126" t="str">
        <f t="shared" si="89"/>
        <v>N/A</v>
      </c>
      <c r="EH85" s="147">
        <v>0</v>
      </c>
      <c r="EI85" s="148">
        <v>0</v>
      </c>
      <c r="EJ85" s="126" t="str">
        <f t="shared" si="141"/>
        <v>N/A</v>
      </c>
      <c r="EK85" s="129" t="e">
        <f t="shared" si="142"/>
        <v>#VALUE!</v>
      </c>
      <c r="EL85" s="130" t="e">
        <f t="shared" si="143"/>
        <v>#VALUE!</v>
      </c>
      <c r="EM85" s="147">
        <v>0</v>
      </c>
      <c r="EN85" s="148">
        <v>0</v>
      </c>
      <c r="EO85" s="126" t="str">
        <f t="shared" si="90"/>
        <v>N/A</v>
      </c>
      <c r="EP85" s="147">
        <v>0</v>
      </c>
      <c r="EQ85" s="148">
        <v>0</v>
      </c>
      <c r="ER85" s="126" t="str">
        <f t="shared" si="144"/>
        <v>N/A</v>
      </c>
      <c r="ES85" s="129" t="e">
        <f t="shared" si="145"/>
        <v>#VALUE!</v>
      </c>
      <c r="ET85" s="130" t="e">
        <f t="shared" si="146"/>
        <v>#VALUE!</v>
      </c>
      <c r="EU85" s="308"/>
      <c r="EV85" s="164" t="s">
        <v>527</v>
      </c>
      <c r="EW85" s="126">
        <v>44286.6</v>
      </c>
      <c r="EX85" s="126">
        <v>44286.6</v>
      </c>
      <c r="EY85" s="129" t="e">
        <f t="shared" si="147"/>
        <v>#VALUE!</v>
      </c>
      <c r="EZ85" s="130" t="e">
        <f t="shared" si="91"/>
        <v>#VALUE!</v>
      </c>
    </row>
    <row r="86" spans="1:156">
      <c r="A86" s="132" t="s">
        <v>528</v>
      </c>
      <c r="B86" s="124">
        <v>162.77000000000001</v>
      </c>
      <c r="C86" s="125">
        <v>2569698.96</v>
      </c>
      <c r="D86" s="126">
        <f t="shared" si="74"/>
        <v>15787.300853965717</v>
      </c>
      <c r="E86" s="127">
        <v>162.77000000000001</v>
      </c>
      <c r="F86" s="128">
        <v>2569698.96</v>
      </c>
      <c r="G86" s="126">
        <f t="shared" si="92"/>
        <v>15787.300853965717</v>
      </c>
      <c r="H86" s="129">
        <f t="shared" si="93"/>
        <v>0</v>
      </c>
      <c r="I86" s="130">
        <f t="shared" si="94"/>
        <v>0</v>
      </c>
      <c r="J86" s="127">
        <v>33</v>
      </c>
      <c r="K86" s="128">
        <v>2368760</v>
      </c>
      <c r="L86" s="131">
        <f t="shared" si="75"/>
        <v>71780.606060606064</v>
      </c>
      <c r="M86" s="127">
        <v>33</v>
      </c>
      <c r="N86" s="128">
        <v>2368760</v>
      </c>
      <c r="O86" s="126">
        <f t="shared" si="95"/>
        <v>71780.606060606064</v>
      </c>
      <c r="P86" s="129">
        <f t="shared" si="96"/>
        <v>0</v>
      </c>
      <c r="Q86" s="130">
        <f t="shared" si="97"/>
        <v>0</v>
      </c>
      <c r="R86" s="127">
        <v>13</v>
      </c>
      <c r="S86" s="128">
        <v>1065208</v>
      </c>
      <c r="T86" s="126">
        <f t="shared" si="76"/>
        <v>81939.076923076922</v>
      </c>
      <c r="U86" s="127">
        <v>13</v>
      </c>
      <c r="V86" s="128">
        <v>1065208</v>
      </c>
      <c r="W86" s="126">
        <f t="shared" si="98"/>
        <v>81939.076923076922</v>
      </c>
      <c r="X86" s="129">
        <f t="shared" si="99"/>
        <v>0</v>
      </c>
      <c r="Y86" s="130">
        <f t="shared" si="100"/>
        <v>0</v>
      </c>
      <c r="Z86" s="132" t="s">
        <v>528</v>
      </c>
      <c r="AA86" s="127">
        <v>6</v>
      </c>
      <c r="AB86" s="128">
        <v>361935</v>
      </c>
      <c r="AC86" s="126">
        <f t="shared" si="77"/>
        <v>60322.5</v>
      </c>
      <c r="AD86" s="127">
        <v>6</v>
      </c>
      <c r="AE86" s="128">
        <v>361935</v>
      </c>
      <c r="AF86" s="126">
        <f t="shared" si="101"/>
        <v>60322.5</v>
      </c>
      <c r="AG86" s="129">
        <f t="shared" si="102"/>
        <v>0</v>
      </c>
      <c r="AH86" s="130">
        <f t="shared" si="103"/>
        <v>0</v>
      </c>
      <c r="AI86" s="127">
        <v>28.9</v>
      </c>
      <c r="AJ86" s="128">
        <v>1562593.8</v>
      </c>
      <c r="AK86" s="126">
        <f t="shared" si="104"/>
        <v>54068.989619377164</v>
      </c>
      <c r="AL86" s="127">
        <v>28.9</v>
      </c>
      <c r="AM86" s="128">
        <v>1562593.8</v>
      </c>
      <c r="AN86" s="126">
        <f t="shared" si="105"/>
        <v>54068.989619377164</v>
      </c>
      <c r="AO86" s="129">
        <f t="shared" si="106"/>
        <v>0</v>
      </c>
      <c r="AP86" s="130">
        <f t="shared" si="107"/>
        <v>0</v>
      </c>
      <c r="AQ86" s="127">
        <v>10.42</v>
      </c>
      <c r="AR86" s="128">
        <v>535725.80000000005</v>
      </c>
      <c r="AS86" s="126">
        <f t="shared" si="78"/>
        <v>51413.224568138197</v>
      </c>
      <c r="AT86" s="127">
        <v>10.42</v>
      </c>
      <c r="AU86" s="128">
        <v>535725.80000000005</v>
      </c>
      <c r="AV86" s="126">
        <f t="shared" si="108"/>
        <v>51413.224568138197</v>
      </c>
      <c r="AW86" s="129">
        <f t="shared" si="109"/>
        <v>0</v>
      </c>
      <c r="AX86" s="130">
        <f t="shared" si="110"/>
        <v>0</v>
      </c>
      <c r="AY86" s="132" t="s">
        <v>528</v>
      </c>
      <c r="AZ86" s="127">
        <v>47.53</v>
      </c>
      <c r="BA86" s="128">
        <v>1179151</v>
      </c>
      <c r="BB86" s="126">
        <f t="shared" si="79"/>
        <v>24808.563012833998</v>
      </c>
      <c r="BC86" s="127">
        <v>47.53</v>
      </c>
      <c r="BD86" s="128">
        <v>1179151</v>
      </c>
      <c r="BE86" s="126">
        <f t="shared" si="111"/>
        <v>24808.563012833998</v>
      </c>
      <c r="BF86" s="129">
        <f t="shared" si="112"/>
        <v>0</v>
      </c>
      <c r="BG86" s="130">
        <f t="shared" si="113"/>
        <v>0</v>
      </c>
      <c r="BH86" s="127">
        <v>2.5299999999999998</v>
      </c>
      <c r="BI86" s="128">
        <v>112886.32</v>
      </c>
      <c r="BJ86" s="126">
        <f t="shared" si="80"/>
        <v>44619.098814229255</v>
      </c>
      <c r="BK86" s="127">
        <v>2.5299999999999998</v>
      </c>
      <c r="BL86" s="128">
        <v>112886.32</v>
      </c>
      <c r="BM86" s="126">
        <f t="shared" si="114"/>
        <v>44619.098814229255</v>
      </c>
      <c r="BN86" s="129">
        <f t="shared" si="115"/>
        <v>0</v>
      </c>
      <c r="BO86" s="130">
        <f t="shared" si="116"/>
        <v>0</v>
      </c>
      <c r="BP86" s="127">
        <v>21.58</v>
      </c>
      <c r="BQ86" s="128">
        <v>1083554</v>
      </c>
      <c r="BR86" s="126">
        <f t="shared" si="81"/>
        <v>50211.028730305843</v>
      </c>
      <c r="BS86" s="127">
        <v>21.58</v>
      </c>
      <c r="BT86" s="128">
        <v>1083554</v>
      </c>
      <c r="BU86" s="126">
        <f t="shared" si="117"/>
        <v>50211.028730305843</v>
      </c>
      <c r="BV86" s="129">
        <f t="shared" si="118"/>
        <v>0</v>
      </c>
      <c r="BW86" s="130">
        <f t="shared" si="119"/>
        <v>0</v>
      </c>
      <c r="BX86" s="132" t="s">
        <v>528</v>
      </c>
      <c r="BY86" s="127">
        <v>2</v>
      </c>
      <c r="BZ86" s="128">
        <v>31338</v>
      </c>
      <c r="CA86" s="126">
        <f t="shared" si="82"/>
        <v>15669</v>
      </c>
      <c r="CB86" s="127">
        <v>2</v>
      </c>
      <c r="CC86" s="128">
        <v>31338</v>
      </c>
      <c r="CD86" s="126">
        <f t="shared" si="120"/>
        <v>15669</v>
      </c>
      <c r="CE86" s="129">
        <f t="shared" si="121"/>
        <v>0</v>
      </c>
      <c r="CF86" s="130">
        <f t="shared" si="122"/>
        <v>0</v>
      </c>
      <c r="CG86" s="127">
        <v>12</v>
      </c>
      <c r="CH86" s="128">
        <v>600912</v>
      </c>
      <c r="CI86" s="126">
        <f t="shared" si="83"/>
        <v>50076</v>
      </c>
      <c r="CJ86" s="127">
        <v>12</v>
      </c>
      <c r="CK86" s="128">
        <v>600912</v>
      </c>
      <c r="CL86" s="126">
        <f t="shared" si="123"/>
        <v>50076</v>
      </c>
      <c r="CM86" s="129">
        <f t="shared" si="124"/>
        <v>0</v>
      </c>
      <c r="CN86" s="130">
        <f t="shared" si="125"/>
        <v>0</v>
      </c>
      <c r="CO86" s="127">
        <v>6</v>
      </c>
      <c r="CP86" s="128">
        <v>670280</v>
      </c>
      <c r="CQ86" s="126">
        <f t="shared" si="84"/>
        <v>111713.33333333333</v>
      </c>
      <c r="CR86" s="127">
        <v>6</v>
      </c>
      <c r="CS86" s="128">
        <v>670280</v>
      </c>
      <c r="CT86" s="126">
        <f t="shared" si="126"/>
        <v>111713.33333333333</v>
      </c>
      <c r="CU86" s="129">
        <f t="shared" si="127"/>
        <v>0</v>
      </c>
      <c r="CV86" s="130">
        <f t="shared" si="128"/>
        <v>0</v>
      </c>
      <c r="CW86" s="132" t="s">
        <v>528</v>
      </c>
      <c r="CX86" s="127">
        <v>16</v>
      </c>
      <c r="CY86" s="128">
        <v>761385</v>
      </c>
      <c r="CZ86" s="126">
        <f t="shared" si="85"/>
        <v>47586.5625</v>
      </c>
      <c r="DA86" s="127">
        <v>16</v>
      </c>
      <c r="DB86" s="128">
        <v>761385</v>
      </c>
      <c r="DC86" s="126">
        <f t="shared" si="129"/>
        <v>47586.5625</v>
      </c>
      <c r="DD86" s="129">
        <f t="shared" si="130"/>
        <v>0</v>
      </c>
      <c r="DE86" s="130">
        <f t="shared" si="131"/>
        <v>0</v>
      </c>
      <c r="DF86" s="127">
        <v>1</v>
      </c>
      <c r="DG86" s="128">
        <v>109056</v>
      </c>
      <c r="DH86" s="126">
        <f t="shared" si="86"/>
        <v>109056</v>
      </c>
      <c r="DI86" s="127">
        <v>1</v>
      </c>
      <c r="DJ86" s="128">
        <v>109056</v>
      </c>
      <c r="DK86" s="126">
        <f t="shared" si="132"/>
        <v>109056</v>
      </c>
      <c r="DL86" s="129">
        <f t="shared" si="133"/>
        <v>0</v>
      </c>
      <c r="DM86" s="130">
        <f t="shared" si="134"/>
        <v>0</v>
      </c>
      <c r="DN86" s="127">
        <v>1</v>
      </c>
      <c r="DO86" s="128">
        <v>39988</v>
      </c>
      <c r="DP86" s="126">
        <f t="shared" si="87"/>
        <v>39988</v>
      </c>
      <c r="DQ86" s="127">
        <v>1</v>
      </c>
      <c r="DR86" s="128">
        <v>39988</v>
      </c>
      <c r="DS86" s="126">
        <f t="shared" si="135"/>
        <v>39988</v>
      </c>
      <c r="DT86" s="306">
        <f t="shared" si="136"/>
        <v>0</v>
      </c>
      <c r="DU86" s="130">
        <f t="shared" si="137"/>
        <v>0</v>
      </c>
      <c r="DV86" s="132" t="s">
        <v>528</v>
      </c>
      <c r="DW86" s="127">
        <v>96</v>
      </c>
      <c r="DX86" s="128">
        <v>2551863</v>
      </c>
      <c r="DY86" s="126">
        <f t="shared" si="88"/>
        <v>26581.90625</v>
      </c>
      <c r="DZ86" s="127">
        <v>96</v>
      </c>
      <c r="EA86" s="128">
        <v>2551863</v>
      </c>
      <c r="EB86" s="126">
        <f t="shared" si="138"/>
        <v>26581.90625</v>
      </c>
      <c r="EC86" s="129">
        <f t="shared" si="139"/>
        <v>0</v>
      </c>
      <c r="ED86" s="130">
        <f t="shared" si="140"/>
        <v>0</v>
      </c>
      <c r="EE86" s="127">
        <v>3</v>
      </c>
      <c r="EF86" s="128">
        <v>146778</v>
      </c>
      <c r="EG86" s="126">
        <f t="shared" si="89"/>
        <v>48926</v>
      </c>
      <c r="EH86" s="127">
        <v>3</v>
      </c>
      <c r="EI86" s="128">
        <v>146778</v>
      </c>
      <c r="EJ86" s="126">
        <f t="shared" si="141"/>
        <v>48926</v>
      </c>
      <c r="EK86" s="129">
        <f t="shared" si="142"/>
        <v>0</v>
      </c>
      <c r="EL86" s="130">
        <f t="shared" si="143"/>
        <v>0</v>
      </c>
      <c r="EM86" s="127">
        <v>1</v>
      </c>
      <c r="EN86" s="128">
        <v>30000</v>
      </c>
      <c r="EO86" s="126">
        <f t="shared" si="90"/>
        <v>30000</v>
      </c>
      <c r="EP86" s="147">
        <v>1</v>
      </c>
      <c r="EQ86" s="148">
        <v>30000</v>
      </c>
      <c r="ER86" s="126">
        <f t="shared" si="144"/>
        <v>30000</v>
      </c>
      <c r="ES86" s="129">
        <f t="shared" si="145"/>
        <v>0</v>
      </c>
      <c r="ET86" s="130">
        <f t="shared" si="146"/>
        <v>0</v>
      </c>
      <c r="EU86" s="308"/>
      <c r="EV86" s="132" t="s">
        <v>528</v>
      </c>
      <c r="EW86" s="126">
        <v>51919.288370325914</v>
      </c>
      <c r="EX86" s="126">
        <v>51919.288370325914</v>
      </c>
      <c r="EY86" s="129" t="e">
        <f t="shared" si="147"/>
        <v>#VALUE!</v>
      </c>
      <c r="EZ86" s="130" t="e">
        <f t="shared" si="91"/>
        <v>#VALUE!</v>
      </c>
    </row>
    <row r="87" spans="1:156">
      <c r="A87" s="144" t="s">
        <v>529</v>
      </c>
      <c r="B87" s="124">
        <v>0</v>
      </c>
      <c r="C87" s="125">
        <v>0</v>
      </c>
      <c r="D87" s="126" t="str">
        <f t="shared" si="74"/>
        <v>N/A</v>
      </c>
      <c r="E87" s="127">
        <v>0</v>
      </c>
      <c r="F87" s="128">
        <v>0</v>
      </c>
      <c r="G87" s="126" t="str">
        <f t="shared" si="92"/>
        <v>N/A</v>
      </c>
      <c r="H87" s="129" t="e">
        <f t="shared" si="93"/>
        <v>#VALUE!</v>
      </c>
      <c r="I87" s="130" t="e">
        <f t="shared" si="94"/>
        <v>#VALUE!</v>
      </c>
      <c r="J87" s="127">
        <v>1</v>
      </c>
      <c r="K87" s="128">
        <v>85000</v>
      </c>
      <c r="L87" s="131">
        <f t="shared" si="75"/>
        <v>85000</v>
      </c>
      <c r="M87" s="127">
        <v>1</v>
      </c>
      <c r="N87" s="128">
        <v>85000</v>
      </c>
      <c r="O87" s="126">
        <f t="shared" si="95"/>
        <v>85000</v>
      </c>
      <c r="P87" s="129">
        <f t="shared" si="96"/>
        <v>0</v>
      </c>
      <c r="Q87" s="130">
        <f t="shared" si="97"/>
        <v>0</v>
      </c>
      <c r="R87" s="127">
        <v>0</v>
      </c>
      <c r="S87" s="128">
        <v>0</v>
      </c>
      <c r="T87" s="126" t="str">
        <f t="shared" si="76"/>
        <v>N/A</v>
      </c>
      <c r="U87" s="127">
        <v>0</v>
      </c>
      <c r="V87" s="128">
        <v>0</v>
      </c>
      <c r="W87" s="126" t="str">
        <f t="shared" si="98"/>
        <v>N/A</v>
      </c>
      <c r="X87" s="129" t="e">
        <f t="shared" si="99"/>
        <v>#VALUE!</v>
      </c>
      <c r="Y87" s="130" t="e">
        <f t="shared" si="100"/>
        <v>#VALUE!</v>
      </c>
      <c r="Z87" s="144" t="s">
        <v>529</v>
      </c>
      <c r="AA87" s="127">
        <v>0</v>
      </c>
      <c r="AB87" s="128">
        <v>0</v>
      </c>
      <c r="AC87" s="126" t="str">
        <f t="shared" si="77"/>
        <v>N/A</v>
      </c>
      <c r="AD87" s="127">
        <v>0</v>
      </c>
      <c r="AE87" s="128">
        <v>0</v>
      </c>
      <c r="AF87" s="126" t="str">
        <f t="shared" si="101"/>
        <v>N/A</v>
      </c>
      <c r="AG87" s="129" t="e">
        <f t="shared" si="102"/>
        <v>#VALUE!</v>
      </c>
      <c r="AH87" s="130" t="e">
        <f t="shared" si="103"/>
        <v>#VALUE!</v>
      </c>
      <c r="AI87" s="127">
        <v>0</v>
      </c>
      <c r="AJ87" s="128">
        <v>0</v>
      </c>
      <c r="AK87" s="126" t="str">
        <f t="shared" si="104"/>
        <v>N/A</v>
      </c>
      <c r="AL87" s="127">
        <v>0</v>
      </c>
      <c r="AM87" s="128">
        <v>0</v>
      </c>
      <c r="AN87" s="126" t="str">
        <f t="shared" si="105"/>
        <v>N/A</v>
      </c>
      <c r="AO87" s="129" t="e">
        <f t="shared" si="106"/>
        <v>#VALUE!</v>
      </c>
      <c r="AP87" s="130" t="e">
        <f t="shared" si="107"/>
        <v>#VALUE!</v>
      </c>
      <c r="AQ87" s="127">
        <v>0</v>
      </c>
      <c r="AR87" s="128">
        <v>0</v>
      </c>
      <c r="AS87" s="126" t="str">
        <f t="shared" si="78"/>
        <v>N/A</v>
      </c>
      <c r="AT87" s="127">
        <v>0</v>
      </c>
      <c r="AU87" s="128">
        <v>0</v>
      </c>
      <c r="AV87" s="126" t="str">
        <f t="shared" si="108"/>
        <v>N/A</v>
      </c>
      <c r="AW87" s="129" t="e">
        <f t="shared" si="109"/>
        <v>#VALUE!</v>
      </c>
      <c r="AX87" s="130" t="e">
        <f t="shared" si="110"/>
        <v>#VALUE!</v>
      </c>
      <c r="AY87" s="144" t="s">
        <v>529</v>
      </c>
      <c r="AZ87" s="127">
        <v>1</v>
      </c>
      <c r="BA87" s="128">
        <v>32000</v>
      </c>
      <c r="BB87" s="126">
        <f t="shared" si="79"/>
        <v>32000</v>
      </c>
      <c r="BC87" s="127">
        <v>1</v>
      </c>
      <c r="BD87" s="128">
        <v>32000</v>
      </c>
      <c r="BE87" s="126">
        <f t="shared" si="111"/>
        <v>32000</v>
      </c>
      <c r="BF87" s="129">
        <f t="shared" si="112"/>
        <v>0</v>
      </c>
      <c r="BG87" s="130">
        <f t="shared" si="113"/>
        <v>0</v>
      </c>
      <c r="BH87" s="127">
        <v>0</v>
      </c>
      <c r="BI87" s="128">
        <v>0</v>
      </c>
      <c r="BJ87" s="126" t="str">
        <f t="shared" si="80"/>
        <v>N/A</v>
      </c>
      <c r="BK87" s="127">
        <v>0</v>
      </c>
      <c r="BL87" s="128">
        <v>0</v>
      </c>
      <c r="BM87" s="126" t="str">
        <f t="shared" si="114"/>
        <v>N/A</v>
      </c>
      <c r="BN87" s="129" t="e">
        <f t="shared" si="115"/>
        <v>#VALUE!</v>
      </c>
      <c r="BO87" s="130" t="e">
        <f t="shared" si="116"/>
        <v>#VALUE!</v>
      </c>
      <c r="BP87" s="127">
        <v>0</v>
      </c>
      <c r="BQ87" s="128">
        <v>0</v>
      </c>
      <c r="BR87" s="126" t="str">
        <f t="shared" si="81"/>
        <v>N/A</v>
      </c>
      <c r="BS87" s="127">
        <v>0</v>
      </c>
      <c r="BT87" s="128">
        <v>0</v>
      </c>
      <c r="BU87" s="126" t="str">
        <f t="shared" si="117"/>
        <v>N/A</v>
      </c>
      <c r="BV87" s="129" t="e">
        <f t="shared" si="118"/>
        <v>#VALUE!</v>
      </c>
      <c r="BW87" s="130" t="e">
        <f t="shared" si="119"/>
        <v>#VALUE!</v>
      </c>
      <c r="BX87" s="144" t="s">
        <v>529</v>
      </c>
      <c r="BY87" s="127">
        <v>0</v>
      </c>
      <c r="BZ87" s="128">
        <v>0</v>
      </c>
      <c r="CA87" s="126" t="str">
        <f t="shared" si="82"/>
        <v>N/A</v>
      </c>
      <c r="CB87" s="127">
        <v>0</v>
      </c>
      <c r="CC87" s="128">
        <v>0</v>
      </c>
      <c r="CD87" s="126" t="str">
        <f t="shared" si="120"/>
        <v>N/A</v>
      </c>
      <c r="CE87" s="129" t="e">
        <f t="shared" si="121"/>
        <v>#VALUE!</v>
      </c>
      <c r="CF87" s="130" t="e">
        <f t="shared" si="122"/>
        <v>#VALUE!</v>
      </c>
      <c r="CG87" s="127">
        <v>0</v>
      </c>
      <c r="CH87" s="128">
        <v>0</v>
      </c>
      <c r="CI87" s="126" t="str">
        <f t="shared" si="83"/>
        <v>N/A</v>
      </c>
      <c r="CJ87" s="127">
        <v>0</v>
      </c>
      <c r="CK87" s="128">
        <v>0</v>
      </c>
      <c r="CL87" s="126" t="str">
        <f t="shared" si="123"/>
        <v>N/A</v>
      </c>
      <c r="CM87" s="129" t="e">
        <f t="shared" si="124"/>
        <v>#VALUE!</v>
      </c>
      <c r="CN87" s="130" t="e">
        <f t="shared" si="125"/>
        <v>#VALUE!</v>
      </c>
      <c r="CO87" s="127">
        <v>0</v>
      </c>
      <c r="CP87" s="128">
        <v>0</v>
      </c>
      <c r="CQ87" s="126" t="str">
        <f t="shared" si="84"/>
        <v>N/A</v>
      </c>
      <c r="CR87" s="127">
        <v>0</v>
      </c>
      <c r="CS87" s="128">
        <v>0</v>
      </c>
      <c r="CT87" s="126" t="str">
        <f t="shared" si="126"/>
        <v>N/A</v>
      </c>
      <c r="CU87" s="129" t="e">
        <f t="shared" si="127"/>
        <v>#VALUE!</v>
      </c>
      <c r="CV87" s="130" t="e">
        <f t="shared" si="128"/>
        <v>#VALUE!</v>
      </c>
      <c r="CW87" s="144" t="s">
        <v>529</v>
      </c>
      <c r="CX87" s="127">
        <v>0</v>
      </c>
      <c r="CY87" s="128">
        <v>0</v>
      </c>
      <c r="CZ87" s="126" t="str">
        <f t="shared" si="85"/>
        <v>N/A</v>
      </c>
      <c r="DA87" s="127">
        <v>0</v>
      </c>
      <c r="DB87" s="128">
        <v>0</v>
      </c>
      <c r="DC87" s="126" t="str">
        <f t="shared" si="129"/>
        <v>N/A</v>
      </c>
      <c r="DD87" s="129" t="e">
        <f t="shared" si="130"/>
        <v>#VALUE!</v>
      </c>
      <c r="DE87" s="130" t="e">
        <f t="shared" si="131"/>
        <v>#VALUE!</v>
      </c>
      <c r="DF87" s="127">
        <v>0</v>
      </c>
      <c r="DG87" s="128">
        <v>0</v>
      </c>
      <c r="DH87" s="126" t="str">
        <f t="shared" si="86"/>
        <v>N/A</v>
      </c>
      <c r="DI87" s="127">
        <v>0</v>
      </c>
      <c r="DJ87" s="128">
        <v>0</v>
      </c>
      <c r="DK87" s="126" t="str">
        <f t="shared" si="132"/>
        <v>N/A</v>
      </c>
      <c r="DL87" s="129" t="e">
        <f t="shared" si="133"/>
        <v>#VALUE!</v>
      </c>
      <c r="DM87" s="130" t="e">
        <f t="shared" si="134"/>
        <v>#VALUE!</v>
      </c>
      <c r="DN87" s="127">
        <v>0</v>
      </c>
      <c r="DO87" s="128">
        <v>0</v>
      </c>
      <c r="DP87" s="126" t="str">
        <f t="shared" si="87"/>
        <v>N/A</v>
      </c>
      <c r="DQ87" s="127">
        <v>0</v>
      </c>
      <c r="DR87" s="128">
        <v>0</v>
      </c>
      <c r="DS87" s="126" t="str">
        <f t="shared" si="135"/>
        <v>N/A</v>
      </c>
      <c r="DT87" s="306" t="e">
        <f t="shared" si="136"/>
        <v>#VALUE!</v>
      </c>
      <c r="DU87" s="130" t="e">
        <f t="shared" si="137"/>
        <v>#VALUE!</v>
      </c>
      <c r="DV87" s="144" t="s">
        <v>529</v>
      </c>
      <c r="DW87" s="127">
        <v>0</v>
      </c>
      <c r="DX87" s="128">
        <v>0</v>
      </c>
      <c r="DY87" s="126" t="str">
        <f t="shared" si="88"/>
        <v>N/A</v>
      </c>
      <c r="DZ87" s="127">
        <v>0</v>
      </c>
      <c r="EA87" s="128">
        <v>0</v>
      </c>
      <c r="EB87" s="126" t="str">
        <f t="shared" si="138"/>
        <v>N/A</v>
      </c>
      <c r="EC87" s="129" t="e">
        <f t="shared" si="139"/>
        <v>#VALUE!</v>
      </c>
      <c r="ED87" s="130" t="e">
        <f t="shared" si="140"/>
        <v>#VALUE!</v>
      </c>
      <c r="EE87" s="127">
        <v>0</v>
      </c>
      <c r="EF87" s="128">
        <v>0</v>
      </c>
      <c r="EG87" s="126" t="str">
        <f t="shared" si="89"/>
        <v>N/A</v>
      </c>
      <c r="EH87" s="127">
        <v>0</v>
      </c>
      <c r="EI87" s="128">
        <v>0</v>
      </c>
      <c r="EJ87" s="126" t="str">
        <f t="shared" si="141"/>
        <v>N/A</v>
      </c>
      <c r="EK87" s="129" t="e">
        <f t="shared" si="142"/>
        <v>#VALUE!</v>
      </c>
      <c r="EL87" s="130" t="e">
        <f t="shared" si="143"/>
        <v>#VALUE!</v>
      </c>
      <c r="EM87" s="127">
        <v>0</v>
      </c>
      <c r="EN87" s="128">
        <v>0</v>
      </c>
      <c r="EO87" s="126" t="str">
        <f t="shared" si="90"/>
        <v>N/A</v>
      </c>
      <c r="EP87" s="147">
        <v>0</v>
      </c>
      <c r="EQ87" s="148">
        <v>0</v>
      </c>
      <c r="ER87" s="126" t="str">
        <f t="shared" si="144"/>
        <v>N/A</v>
      </c>
      <c r="ES87" s="129" t="e">
        <f t="shared" si="145"/>
        <v>#VALUE!</v>
      </c>
      <c r="ET87" s="130" t="e">
        <f t="shared" si="146"/>
        <v>#VALUE!</v>
      </c>
      <c r="EU87" s="308"/>
      <c r="EV87" s="144" t="s">
        <v>529</v>
      </c>
      <c r="EW87" s="126">
        <v>58500</v>
      </c>
      <c r="EX87" s="126">
        <v>58500</v>
      </c>
      <c r="EY87" s="129" t="e">
        <f t="shared" si="147"/>
        <v>#VALUE!</v>
      </c>
      <c r="EZ87" s="130" t="e">
        <f t="shared" si="91"/>
        <v>#VALUE!</v>
      </c>
    </row>
    <row r="88" spans="1:156">
      <c r="A88" s="137" t="s">
        <v>530</v>
      </c>
      <c r="B88" s="138">
        <f>SUBTOTAL(9,B86:B87)</f>
        <v>162.77000000000001</v>
      </c>
      <c r="C88" s="139">
        <f>SUBTOTAL(9,C86:C87)</f>
        <v>2569698.96</v>
      </c>
      <c r="D88" s="140">
        <f t="shared" si="74"/>
        <v>15787.300853965717</v>
      </c>
      <c r="E88" s="138">
        <f>SUBTOTAL(9,E86:E87)</f>
        <v>162.77000000000001</v>
      </c>
      <c r="F88" s="141">
        <f>SUBTOTAL(9,F86:F87)</f>
        <v>2569698.96</v>
      </c>
      <c r="G88" s="140">
        <f t="shared" si="92"/>
        <v>15787.300853965717</v>
      </c>
      <c r="H88" s="142">
        <f t="shared" si="93"/>
        <v>0</v>
      </c>
      <c r="I88" s="143">
        <f t="shared" si="94"/>
        <v>0</v>
      </c>
      <c r="J88" s="138">
        <f>SUBTOTAL(9,J86:J87)</f>
        <v>34</v>
      </c>
      <c r="K88" s="139">
        <f>SUBTOTAL(9,K86:K87)</f>
        <v>2453760</v>
      </c>
      <c r="L88" s="140">
        <f t="shared" si="75"/>
        <v>72169.411764705888</v>
      </c>
      <c r="M88" s="138">
        <f>SUBTOTAL(9,M86:M87)</f>
        <v>34</v>
      </c>
      <c r="N88" s="141">
        <f>SUBTOTAL(9,N86:N87)</f>
        <v>2453760</v>
      </c>
      <c r="O88" s="140">
        <f t="shared" si="95"/>
        <v>72169.411764705888</v>
      </c>
      <c r="P88" s="142">
        <f t="shared" si="96"/>
        <v>0</v>
      </c>
      <c r="Q88" s="143">
        <f t="shared" si="97"/>
        <v>0</v>
      </c>
      <c r="R88" s="138">
        <f>SUBTOTAL(9,R86:R87)</f>
        <v>13</v>
      </c>
      <c r="S88" s="139">
        <f>SUBTOTAL(9,S86:S87)</f>
        <v>1065208</v>
      </c>
      <c r="T88" s="140">
        <f t="shared" si="76"/>
        <v>81939.076923076922</v>
      </c>
      <c r="U88" s="138">
        <f>SUBTOTAL(9,U86:U87)</f>
        <v>13</v>
      </c>
      <c r="V88" s="141">
        <f>SUBTOTAL(9,V86:V87)</f>
        <v>1065208</v>
      </c>
      <c r="W88" s="140">
        <f t="shared" si="98"/>
        <v>81939.076923076922</v>
      </c>
      <c r="X88" s="142">
        <f t="shared" si="99"/>
        <v>0</v>
      </c>
      <c r="Y88" s="143">
        <f t="shared" si="100"/>
        <v>0</v>
      </c>
      <c r="Z88" s="137" t="s">
        <v>530</v>
      </c>
      <c r="AA88" s="138">
        <f>SUBTOTAL(9,AA86:AA87)</f>
        <v>6</v>
      </c>
      <c r="AB88" s="139">
        <f>SUBTOTAL(9,AB86:AB87)</f>
        <v>361935</v>
      </c>
      <c r="AC88" s="140">
        <f t="shared" si="77"/>
        <v>60322.5</v>
      </c>
      <c r="AD88" s="138">
        <f>SUBTOTAL(9,AD86:AD87)</f>
        <v>6</v>
      </c>
      <c r="AE88" s="141">
        <f>SUBTOTAL(9,AE86:AE87)</f>
        <v>361935</v>
      </c>
      <c r="AF88" s="140">
        <f t="shared" si="101"/>
        <v>60322.5</v>
      </c>
      <c r="AG88" s="142">
        <f t="shared" si="102"/>
        <v>0</v>
      </c>
      <c r="AH88" s="143">
        <f t="shared" si="103"/>
        <v>0</v>
      </c>
      <c r="AI88" s="138">
        <f>SUBTOTAL(9,AI86:AI87)</f>
        <v>28.9</v>
      </c>
      <c r="AJ88" s="139">
        <f>SUBTOTAL(9,AJ86:AJ87)</f>
        <v>1562593.8</v>
      </c>
      <c r="AK88" s="140">
        <f t="shared" si="104"/>
        <v>54068.989619377164</v>
      </c>
      <c r="AL88" s="138">
        <f>SUBTOTAL(9,AL86:AL87)</f>
        <v>28.9</v>
      </c>
      <c r="AM88" s="141">
        <f>SUBTOTAL(9,AM86:AM87)</f>
        <v>1562593.8</v>
      </c>
      <c r="AN88" s="140">
        <f t="shared" si="105"/>
        <v>54068.989619377164</v>
      </c>
      <c r="AO88" s="142">
        <f t="shared" si="106"/>
        <v>0</v>
      </c>
      <c r="AP88" s="143">
        <f t="shared" si="107"/>
        <v>0</v>
      </c>
      <c r="AQ88" s="138">
        <f>SUBTOTAL(9,AQ86:AQ87)</f>
        <v>10.42</v>
      </c>
      <c r="AR88" s="139">
        <f>SUBTOTAL(9,AR86:AR87)</f>
        <v>535725.80000000005</v>
      </c>
      <c r="AS88" s="140">
        <f t="shared" si="78"/>
        <v>51413.224568138197</v>
      </c>
      <c r="AT88" s="138">
        <f>SUBTOTAL(9,AT86:AT87)</f>
        <v>10.42</v>
      </c>
      <c r="AU88" s="141">
        <f>SUBTOTAL(9,AU86:AU87)</f>
        <v>535725.80000000005</v>
      </c>
      <c r="AV88" s="140">
        <f t="shared" si="108"/>
        <v>51413.224568138197</v>
      </c>
      <c r="AW88" s="142">
        <f t="shared" si="109"/>
        <v>0</v>
      </c>
      <c r="AX88" s="143">
        <f t="shared" si="110"/>
        <v>0</v>
      </c>
      <c r="AY88" s="137" t="s">
        <v>530</v>
      </c>
      <c r="AZ88" s="138">
        <f>SUBTOTAL(9,AZ86:AZ87)</f>
        <v>48.53</v>
      </c>
      <c r="BA88" s="139">
        <f>SUBTOTAL(9,BA86:BA87)</f>
        <v>1211151</v>
      </c>
      <c r="BB88" s="140">
        <f t="shared" si="79"/>
        <v>24956.74840304966</v>
      </c>
      <c r="BC88" s="138">
        <f>SUBTOTAL(9,BC86:BC87)</f>
        <v>48.53</v>
      </c>
      <c r="BD88" s="141">
        <f>SUBTOTAL(9,BD86:BD87)</f>
        <v>1211151</v>
      </c>
      <c r="BE88" s="140">
        <f t="shared" si="111"/>
        <v>24956.74840304966</v>
      </c>
      <c r="BF88" s="142">
        <f t="shared" si="112"/>
        <v>0</v>
      </c>
      <c r="BG88" s="143">
        <f t="shared" si="113"/>
        <v>0</v>
      </c>
      <c r="BH88" s="138">
        <f>SUBTOTAL(9,BH86:BH87)</f>
        <v>2.5299999999999998</v>
      </c>
      <c r="BI88" s="139">
        <f>SUBTOTAL(9,BI86:BI87)</f>
        <v>112886.32</v>
      </c>
      <c r="BJ88" s="140">
        <f t="shared" si="80"/>
        <v>44619.098814229255</v>
      </c>
      <c r="BK88" s="138">
        <f>SUBTOTAL(9,BK86:BK87)</f>
        <v>2.5299999999999998</v>
      </c>
      <c r="BL88" s="141">
        <f>SUBTOTAL(9,BL86:BL87)</f>
        <v>112886.32</v>
      </c>
      <c r="BM88" s="140">
        <f t="shared" si="114"/>
        <v>44619.098814229255</v>
      </c>
      <c r="BN88" s="142">
        <f t="shared" si="115"/>
        <v>0</v>
      </c>
      <c r="BO88" s="143">
        <f t="shared" si="116"/>
        <v>0</v>
      </c>
      <c r="BP88" s="138">
        <f>SUBTOTAL(9,BP86:BP87)</f>
        <v>21.58</v>
      </c>
      <c r="BQ88" s="139">
        <f>SUBTOTAL(9,BQ86:BQ87)</f>
        <v>1083554</v>
      </c>
      <c r="BR88" s="140">
        <f t="shared" si="81"/>
        <v>50211.028730305843</v>
      </c>
      <c r="BS88" s="138">
        <f>SUBTOTAL(9,BS86:BS87)</f>
        <v>21.58</v>
      </c>
      <c r="BT88" s="141">
        <f>SUBTOTAL(9,BT86:BT87)</f>
        <v>1083554</v>
      </c>
      <c r="BU88" s="140">
        <f t="shared" si="117"/>
        <v>50211.028730305843</v>
      </c>
      <c r="BV88" s="142">
        <f t="shared" si="118"/>
        <v>0</v>
      </c>
      <c r="BW88" s="143">
        <f t="shared" si="119"/>
        <v>0</v>
      </c>
      <c r="BX88" s="137" t="s">
        <v>530</v>
      </c>
      <c r="BY88" s="138">
        <f>SUBTOTAL(9,BY86:BY87)</f>
        <v>2</v>
      </c>
      <c r="BZ88" s="139">
        <f>SUBTOTAL(9,BZ86:BZ87)</f>
        <v>31338</v>
      </c>
      <c r="CA88" s="140">
        <f t="shared" si="82"/>
        <v>15669</v>
      </c>
      <c r="CB88" s="138">
        <f>SUBTOTAL(9,CB86:CB87)</f>
        <v>2</v>
      </c>
      <c r="CC88" s="141">
        <f>SUBTOTAL(9,CC86:CC87)</f>
        <v>31338</v>
      </c>
      <c r="CD88" s="140">
        <f t="shared" si="120"/>
        <v>15669</v>
      </c>
      <c r="CE88" s="142">
        <f t="shared" si="121"/>
        <v>0</v>
      </c>
      <c r="CF88" s="143">
        <f t="shared" si="122"/>
        <v>0</v>
      </c>
      <c r="CG88" s="138">
        <f>SUBTOTAL(9,CG86:CG87)</f>
        <v>12</v>
      </c>
      <c r="CH88" s="139">
        <f>SUBTOTAL(9,CH86:CH87)</f>
        <v>600912</v>
      </c>
      <c r="CI88" s="140">
        <f t="shared" si="83"/>
        <v>50076</v>
      </c>
      <c r="CJ88" s="138">
        <f>SUBTOTAL(9,CJ86:CJ87)</f>
        <v>12</v>
      </c>
      <c r="CK88" s="141">
        <f>SUBTOTAL(9,CK86:CK87)</f>
        <v>600912</v>
      </c>
      <c r="CL88" s="140">
        <f t="shared" si="123"/>
        <v>50076</v>
      </c>
      <c r="CM88" s="142">
        <f t="shared" si="124"/>
        <v>0</v>
      </c>
      <c r="CN88" s="143">
        <f t="shared" si="125"/>
        <v>0</v>
      </c>
      <c r="CO88" s="138">
        <f>SUBTOTAL(9,CO86:CO87)</f>
        <v>6</v>
      </c>
      <c r="CP88" s="139">
        <f>SUBTOTAL(9,CP86:CP87)</f>
        <v>670280</v>
      </c>
      <c r="CQ88" s="140">
        <f t="shared" si="84"/>
        <v>111713.33333333333</v>
      </c>
      <c r="CR88" s="138">
        <f>SUBTOTAL(9,CR86:CR87)</f>
        <v>6</v>
      </c>
      <c r="CS88" s="141">
        <f>SUBTOTAL(9,CS86:CS87)</f>
        <v>670280</v>
      </c>
      <c r="CT88" s="140">
        <f t="shared" si="126"/>
        <v>111713.33333333333</v>
      </c>
      <c r="CU88" s="142">
        <f t="shared" si="127"/>
        <v>0</v>
      </c>
      <c r="CV88" s="143">
        <f t="shared" si="128"/>
        <v>0</v>
      </c>
      <c r="CW88" s="137" t="s">
        <v>530</v>
      </c>
      <c r="CX88" s="138">
        <f>SUBTOTAL(9,CX86:CX87)</f>
        <v>16</v>
      </c>
      <c r="CY88" s="139">
        <f>SUBTOTAL(9,CY86:CY87)</f>
        <v>761385</v>
      </c>
      <c r="CZ88" s="140">
        <f t="shared" si="85"/>
        <v>47586.5625</v>
      </c>
      <c r="DA88" s="138">
        <f>SUBTOTAL(9,DA86:DA87)</f>
        <v>16</v>
      </c>
      <c r="DB88" s="141">
        <f>SUBTOTAL(9,DB86:DB87)</f>
        <v>761385</v>
      </c>
      <c r="DC88" s="140">
        <f t="shared" si="129"/>
        <v>47586.5625</v>
      </c>
      <c r="DD88" s="142">
        <f t="shared" si="130"/>
        <v>0</v>
      </c>
      <c r="DE88" s="143">
        <f t="shared" si="131"/>
        <v>0</v>
      </c>
      <c r="DF88" s="138">
        <f>SUBTOTAL(9,DF86:DF87)</f>
        <v>1</v>
      </c>
      <c r="DG88" s="139">
        <f>SUBTOTAL(9,DG86:DG87)</f>
        <v>109056</v>
      </c>
      <c r="DH88" s="140">
        <f t="shared" si="86"/>
        <v>109056</v>
      </c>
      <c r="DI88" s="138">
        <f>SUBTOTAL(9,DI86:DI87)</f>
        <v>1</v>
      </c>
      <c r="DJ88" s="141">
        <f>SUBTOTAL(9,DJ86:DJ87)</f>
        <v>109056</v>
      </c>
      <c r="DK88" s="140">
        <f t="shared" si="132"/>
        <v>109056</v>
      </c>
      <c r="DL88" s="142">
        <f t="shared" si="133"/>
        <v>0</v>
      </c>
      <c r="DM88" s="143">
        <f t="shared" si="134"/>
        <v>0</v>
      </c>
      <c r="DN88" s="138">
        <f>SUBTOTAL(9,DN86:DN87)</f>
        <v>1</v>
      </c>
      <c r="DO88" s="139">
        <f>SUBTOTAL(9,DO86:DO87)</f>
        <v>39988</v>
      </c>
      <c r="DP88" s="140">
        <f t="shared" si="87"/>
        <v>39988</v>
      </c>
      <c r="DQ88" s="138">
        <f>SUBTOTAL(9,DQ86:DQ87)</f>
        <v>1</v>
      </c>
      <c r="DR88" s="141">
        <f>SUBTOTAL(9,DR86:DR87)</f>
        <v>39988</v>
      </c>
      <c r="DS88" s="140">
        <f t="shared" si="135"/>
        <v>39988</v>
      </c>
      <c r="DT88" s="142">
        <f t="shared" si="136"/>
        <v>0</v>
      </c>
      <c r="DU88" s="143">
        <f t="shared" si="137"/>
        <v>0</v>
      </c>
      <c r="DV88" s="137" t="s">
        <v>530</v>
      </c>
      <c r="DW88" s="138">
        <f>SUBTOTAL(9,DW86:DW87)</f>
        <v>96</v>
      </c>
      <c r="DX88" s="139">
        <f>SUBTOTAL(9,DX86:DX87)</f>
        <v>2551863</v>
      </c>
      <c r="DY88" s="140">
        <f t="shared" si="88"/>
        <v>26581.90625</v>
      </c>
      <c r="DZ88" s="138">
        <f>SUBTOTAL(9,DZ86:DZ87)</f>
        <v>96</v>
      </c>
      <c r="EA88" s="141">
        <f>SUBTOTAL(9,EA86:EA87)</f>
        <v>2551863</v>
      </c>
      <c r="EB88" s="140">
        <f t="shared" si="138"/>
        <v>26581.90625</v>
      </c>
      <c r="EC88" s="142">
        <f t="shared" si="139"/>
        <v>0</v>
      </c>
      <c r="ED88" s="143">
        <f t="shared" si="140"/>
        <v>0</v>
      </c>
      <c r="EE88" s="138">
        <f>SUBTOTAL(9,EE86:EE87)</f>
        <v>3</v>
      </c>
      <c r="EF88" s="139">
        <f>SUBTOTAL(9,EF86:EF87)</f>
        <v>146778</v>
      </c>
      <c r="EG88" s="140">
        <f t="shared" si="89"/>
        <v>48926</v>
      </c>
      <c r="EH88" s="138">
        <f>SUBTOTAL(9,EH86:EH87)</f>
        <v>3</v>
      </c>
      <c r="EI88" s="141">
        <f>SUBTOTAL(9,EI86:EI87)</f>
        <v>146778</v>
      </c>
      <c r="EJ88" s="140">
        <f t="shared" si="141"/>
        <v>48926</v>
      </c>
      <c r="EK88" s="142">
        <f t="shared" si="142"/>
        <v>0</v>
      </c>
      <c r="EL88" s="143">
        <f t="shared" si="143"/>
        <v>0</v>
      </c>
      <c r="EM88" s="138">
        <f>SUBTOTAL(9,EM86:EM87)</f>
        <v>1</v>
      </c>
      <c r="EN88" s="139">
        <f>SUBTOTAL(9,EN86:EN87)</f>
        <v>30000</v>
      </c>
      <c r="EO88" s="140">
        <f t="shared" si="90"/>
        <v>30000</v>
      </c>
      <c r="EP88" s="138">
        <f>SUBTOTAL(9,EP86:EP87)</f>
        <v>1</v>
      </c>
      <c r="EQ88" s="141">
        <f>SUBTOTAL(9,EQ86:EQ87)</f>
        <v>30000</v>
      </c>
      <c r="ER88" s="140">
        <f t="shared" si="144"/>
        <v>30000</v>
      </c>
      <c r="ES88" s="142">
        <f t="shared" si="145"/>
        <v>0</v>
      </c>
      <c r="ET88" s="143">
        <f t="shared" si="146"/>
        <v>0</v>
      </c>
      <c r="EU88" s="308"/>
      <c r="EV88" s="137" t="s">
        <v>530</v>
      </c>
      <c r="EW88" s="140">
        <f>AVERAGE(EW86:EW87)</f>
        <v>55209.644185162957</v>
      </c>
      <c r="EX88" s="140">
        <f>AVERAGE(EX86:EX87)</f>
        <v>55209.644185162957</v>
      </c>
      <c r="EY88" s="142" t="e">
        <f t="shared" si="147"/>
        <v>#VALUE!</v>
      </c>
      <c r="EZ88" s="143" t="e">
        <f t="shared" si="91"/>
        <v>#VALUE!</v>
      </c>
    </row>
    <row r="89" spans="1:156">
      <c r="A89" s="132" t="s">
        <v>531</v>
      </c>
      <c r="B89" s="124">
        <v>6</v>
      </c>
      <c r="C89" s="125">
        <v>98215</v>
      </c>
      <c r="D89" s="126">
        <f t="shared" si="74"/>
        <v>16369.166666666666</v>
      </c>
      <c r="E89" s="127">
        <v>6</v>
      </c>
      <c r="F89" s="128">
        <v>98221</v>
      </c>
      <c r="G89" s="126">
        <f t="shared" si="92"/>
        <v>16370.166666666666</v>
      </c>
      <c r="H89" s="129">
        <f t="shared" si="93"/>
        <v>1</v>
      </c>
      <c r="I89" s="130">
        <f t="shared" si="94"/>
        <v>6.1090464796619663E-5</v>
      </c>
      <c r="J89" s="127">
        <v>0.5</v>
      </c>
      <c r="K89" s="128">
        <v>37500</v>
      </c>
      <c r="L89" s="131">
        <f t="shared" si="75"/>
        <v>75000</v>
      </c>
      <c r="M89" s="127">
        <v>0.5</v>
      </c>
      <c r="N89" s="128">
        <v>37501</v>
      </c>
      <c r="O89" s="126">
        <f t="shared" si="95"/>
        <v>75002</v>
      </c>
      <c r="P89" s="129">
        <f t="shared" si="96"/>
        <v>2</v>
      </c>
      <c r="Q89" s="130">
        <f t="shared" si="97"/>
        <v>2.6666666666666667E-5</v>
      </c>
      <c r="R89" s="127">
        <v>0.61</v>
      </c>
      <c r="S89" s="128">
        <v>41240</v>
      </c>
      <c r="T89" s="126">
        <f t="shared" si="76"/>
        <v>67606.557377049176</v>
      </c>
      <c r="U89" s="127">
        <v>0.61</v>
      </c>
      <c r="V89" s="128">
        <v>41241</v>
      </c>
      <c r="W89" s="126">
        <f t="shared" si="98"/>
        <v>67608.196721311484</v>
      </c>
      <c r="X89" s="129">
        <f t="shared" si="99"/>
        <v>1.6393442623084411</v>
      </c>
      <c r="Y89" s="130">
        <f t="shared" si="100"/>
        <v>2.4248302619014285E-5</v>
      </c>
      <c r="Z89" s="132" t="s">
        <v>531</v>
      </c>
      <c r="AA89" s="127">
        <v>1</v>
      </c>
      <c r="AB89" s="128">
        <v>40301</v>
      </c>
      <c r="AC89" s="126">
        <f t="shared" si="77"/>
        <v>40301</v>
      </c>
      <c r="AD89" s="127">
        <v>1</v>
      </c>
      <c r="AE89" s="128">
        <v>42302</v>
      </c>
      <c r="AF89" s="126">
        <f t="shared" si="101"/>
        <v>42302</v>
      </c>
      <c r="AG89" s="129">
        <f t="shared" si="102"/>
        <v>2001</v>
      </c>
      <c r="AH89" s="130">
        <f t="shared" si="103"/>
        <v>4.9651373415051735E-2</v>
      </c>
      <c r="AI89" s="127">
        <v>1</v>
      </c>
      <c r="AJ89" s="128">
        <v>40050</v>
      </c>
      <c r="AK89" s="126">
        <f t="shared" si="104"/>
        <v>40050</v>
      </c>
      <c r="AL89" s="127">
        <v>1</v>
      </c>
      <c r="AM89" s="128">
        <v>40051</v>
      </c>
      <c r="AN89" s="126">
        <f t="shared" si="105"/>
        <v>40051</v>
      </c>
      <c r="AO89" s="129">
        <f t="shared" si="106"/>
        <v>1</v>
      </c>
      <c r="AP89" s="130">
        <f t="shared" si="107"/>
        <v>2.4968789013732834E-5</v>
      </c>
      <c r="AQ89" s="127">
        <v>0</v>
      </c>
      <c r="AR89" s="128">
        <v>0</v>
      </c>
      <c r="AS89" s="126" t="str">
        <f t="shared" si="78"/>
        <v>N/A</v>
      </c>
      <c r="AT89" s="127">
        <v>0</v>
      </c>
      <c r="AU89" s="128">
        <v>0</v>
      </c>
      <c r="AV89" s="126" t="str">
        <f t="shared" si="108"/>
        <v>N/A</v>
      </c>
      <c r="AW89" s="129" t="e">
        <f t="shared" si="109"/>
        <v>#VALUE!</v>
      </c>
      <c r="AX89" s="130" t="e">
        <f t="shared" si="110"/>
        <v>#VALUE!</v>
      </c>
      <c r="AY89" s="132" t="s">
        <v>531</v>
      </c>
      <c r="AZ89" s="127">
        <v>2</v>
      </c>
      <c r="BA89" s="128">
        <v>42964</v>
      </c>
      <c r="BB89" s="126">
        <f t="shared" si="79"/>
        <v>21482</v>
      </c>
      <c r="BC89" s="127">
        <v>2</v>
      </c>
      <c r="BD89" s="128">
        <v>42966</v>
      </c>
      <c r="BE89" s="126">
        <f t="shared" si="111"/>
        <v>21483</v>
      </c>
      <c r="BF89" s="129">
        <f t="shared" si="112"/>
        <v>1</v>
      </c>
      <c r="BG89" s="130">
        <f t="shared" si="113"/>
        <v>4.6550600502746487E-5</v>
      </c>
      <c r="BH89" s="127">
        <v>0</v>
      </c>
      <c r="BI89" s="128">
        <v>0</v>
      </c>
      <c r="BJ89" s="126" t="str">
        <f t="shared" si="80"/>
        <v>N/A</v>
      </c>
      <c r="BK89" s="127">
        <v>0</v>
      </c>
      <c r="BL89" s="128">
        <v>0</v>
      </c>
      <c r="BM89" s="126" t="str">
        <f t="shared" si="114"/>
        <v>N/A</v>
      </c>
      <c r="BN89" s="129" t="e">
        <f t="shared" si="115"/>
        <v>#VALUE!</v>
      </c>
      <c r="BO89" s="130" t="e">
        <f t="shared" si="116"/>
        <v>#VALUE!</v>
      </c>
      <c r="BP89" s="127">
        <v>1</v>
      </c>
      <c r="BQ89" s="128">
        <v>55774</v>
      </c>
      <c r="BR89" s="126">
        <f t="shared" si="81"/>
        <v>55774</v>
      </c>
      <c r="BS89" s="127">
        <v>1</v>
      </c>
      <c r="BT89" s="128">
        <v>55775</v>
      </c>
      <c r="BU89" s="126">
        <f t="shared" si="117"/>
        <v>55775</v>
      </c>
      <c r="BV89" s="129">
        <f t="shared" si="118"/>
        <v>1</v>
      </c>
      <c r="BW89" s="130">
        <f t="shared" si="119"/>
        <v>1.7929501201276581E-5</v>
      </c>
      <c r="BX89" s="132" t="s">
        <v>531</v>
      </c>
      <c r="BY89" s="127">
        <v>0</v>
      </c>
      <c r="BZ89" s="128">
        <v>0</v>
      </c>
      <c r="CA89" s="126" t="str">
        <f t="shared" si="82"/>
        <v>N/A</v>
      </c>
      <c r="CB89" s="127">
        <v>0</v>
      </c>
      <c r="CC89" s="128">
        <v>0</v>
      </c>
      <c r="CD89" s="126" t="str">
        <f t="shared" si="120"/>
        <v>N/A</v>
      </c>
      <c r="CE89" s="129" t="e">
        <f t="shared" si="121"/>
        <v>#VALUE!</v>
      </c>
      <c r="CF89" s="130" t="e">
        <f t="shared" si="122"/>
        <v>#VALUE!</v>
      </c>
      <c r="CG89" s="127">
        <v>0</v>
      </c>
      <c r="CH89" s="128">
        <v>0</v>
      </c>
      <c r="CI89" s="126" t="str">
        <f t="shared" si="83"/>
        <v>N/A</v>
      </c>
      <c r="CJ89" s="127">
        <v>0</v>
      </c>
      <c r="CK89" s="128">
        <v>0</v>
      </c>
      <c r="CL89" s="126" t="str">
        <f t="shared" si="123"/>
        <v>N/A</v>
      </c>
      <c r="CM89" s="129" t="e">
        <f t="shared" si="124"/>
        <v>#VALUE!</v>
      </c>
      <c r="CN89" s="130" t="e">
        <f t="shared" si="125"/>
        <v>#VALUE!</v>
      </c>
      <c r="CO89" s="127">
        <v>0</v>
      </c>
      <c r="CP89" s="128">
        <v>0</v>
      </c>
      <c r="CQ89" s="126" t="str">
        <f t="shared" si="84"/>
        <v>N/A</v>
      </c>
      <c r="CR89" s="127">
        <v>0</v>
      </c>
      <c r="CS89" s="128">
        <v>0</v>
      </c>
      <c r="CT89" s="126" t="str">
        <f t="shared" si="126"/>
        <v>N/A</v>
      </c>
      <c r="CU89" s="129" t="e">
        <f t="shared" si="127"/>
        <v>#VALUE!</v>
      </c>
      <c r="CV89" s="130" t="e">
        <f t="shared" si="128"/>
        <v>#VALUE!</v>
      </c>
      <c r="CW89" s="132" t="s">
        <v>531</v>
      </c>
      <c r="CX89" s="127">
        <v>0</v>
      </c>
      <c r="CY89" s="128">
        <v>0</v>
      </c>
      <c r="CZ89" s="126" t="str">
        <f t="shared" si="85"/>
        <v>N/A</v>
      </c>
      <c r="DA89" s="127">
        <v>0</v>
      </c>
      <c r="DB89" s="128">
        <v>0</v>
      </c>
      <c r="DC89" s="126" t="str">
        <f t="shared" si="129"/>
        <v>N/A</v>
      </c>
      <c r="DD89" s="129" t="e">
        <f t="shared" si="130"/>
        <v>#VALUE!</v>
      </c>
      <c r="DE89" s="130" t="e">
        <f t="shared" si="131"/>
        <v>#VALUE!</v>
      </c>
      <c r="DF89" s="127">
        <v>0</v>
      </c>
      <c r="DG89" s="128">
        <v>0</v>
      </c>
      <c r="DH89" s="126" t="str">
        <f t="shared" si="86"/>
        <v>N/A</v>
      </c>
      <c r="DI89" s="127">
        <v>0</v>
      </c>
      <c r="DJ89" s="128">
        <v>0</v>
      </c>
      <c r="DK89" s="126" t="str">
        <f t="shared" si="132"/>
        <v>N/A</v>
      </c>
      <c r="DL89" s="129" t="e">
        <f t="shared" si="133"/>
        <v>#VALUE!</v>
      </c>
      <c r="DM89" s="130" t="e">
        <f t="shared" si="134"/>
        <v>#VALUE!</v>
      </c>
      <c r="DN89" s="127">
        <v>0</v>
      </c>
      <c r="DO89" s="128">
        <v>0</v>
      </c>
      <c r="DP89" s="126" t="str">
        <f t="shared" si="87"/>
        <v>N/A</v>
      </c>
      <c r="DQ89" s="127">
        <v>0</v>
      </c>
      <c r="DR89" s="128">
        <v>0</v>
      </c>
      <c r="DS89" s="126" t="str">
        <f t="shared" si="135"/>
        <v>N/A</v>
      </c>
      <c r="DT89" s="306" t="e">
        <f t="shared" si="136"/>
        <v>#VALUE!</v>
      </c>
      <c r="DU89" s="130" t="e">
        <f t="shared" si="137"/>
        <v>#VALUE!</v>
      </c>
      <c r="DV89" s="132" t="s">
        <v>531</v>
      </c>
      <c r="DW89" s="127">
        <v>4</v>
      </c>
      <c r="DX89" s="128">
        <v>105645</v>
      </c>
      <c r="DY89" s="126">
        <f t="shared" si="88"/>
        <v>26411.25</v>
      </c>
      <c r="DZ89" s="127">
        <v>4</v>
      </c>
      <c r="EA89" s="128">
        <v>105648</v>
      </c>
      <c r="EB89" s="126">
        <f t="shared" si="138"/>
        <v>26412</v>
      </c>
      <c r="EC89" s="129">
        <f t="shared" si="139"/>
        <v>0.75</v>
      </c>
      <c r="ED89" s="130">
        <f t="shared" si="140"/>
        <v>2.8396989919068579E-5</v>
      </c>
      <c r="EE89" s="127">
        <v>1</v>
      </c>
      <c r="EF89" s="128">
        <v>20870</v>
      </c>
      <c r="EG89" s="126">
        <f t="shared" si="89"/>
        <v>20870</v>
      </c>
      <c r="EH89" s="127">
        <v>1</v>
      </c>
      <c r="EI89" s="128">
        <v>20871</v>
      </c>
      <c r="EJ89" s="126">
        <f t="shared" si="141"/>
        <v>20871</v>
      </c>
      <c r="EK89" s="129">
        <f t="shared" si="142"/>
        <v>1</v>
      </c>
      <c r="EL89" s="130">
        <f t="shared" si="143"/>
        <v>4.7915668423574511E-5</v>
      </c>
      <c r="EM89" s="127">
        <v>0</v>
      </c>
      <c r="EN89" s="128">
        <v>0</v>
      </c>
      <c r="EO89" s="126" t="str">
        <f t="shared" si="90"/>
        <v>N/A</v>
      </c>
      <c r="EP89" s="147">
        <v>0</v>
      </c>
      <c r="EQ89" s="148">
        <v>0</v>
      </c>
      <c r="ER89" s="126" t="str">
        <f t="shared" si="144"/>
        <v>N/A</v>
      </c>
      <c r="ES89" s="129" t="e">
        <f t="shared" si="145"/>
        <v>#VALUE!</v>
      </c>
      <c r="ET89" s="130" t="e">
        <f t="shared" si="146"/>
        <v>#VALUE!</v>
      </c>
      <c r="EU89" s="308"/>
      <c r="EV89" s="132" t="s">
        <v>531</v>
      </c>
      <c r="EW89" s="126">
        <v>40429.330449301764</v>
      </c>
      <c r="EX89" s="126">
        <v>40652.707043108683</v>
      </c>
      <c r="EY89" s="129" t="e">
        <f t="shared" si="147"/>
        <v>#VALUE!</v>
      </c>
      <c r="EZ89" s="130" t="e">
        <f t="shared" si="91"/>
        <v>#VALUE!</v>
      </c>
    </row>
    <row r="90" spans="1:156">
      <c r="A90" s="132" t="s">
        <v>532</v>
      </c>
      <c r="B90" s="124">
        <v>5</v>
      </c>
      <c r="C90" s="125">
        <v>83601</v>
      </c>
      <c r="D90" s="126">
        <f t="shared" si="74"/>
        <v>16720.2</v>
      </c>
      <c r="E90" s="127">
        <v>5</v>
      </c>
      <c r="F90" s="128">
        <v>86601</v>
      </c>
      <c r="G90" s="126">
        <f t="shared" si="92"/>
        <v>17320.2</v>
      </c>
      <c r="H90" s="129">
        <f t="shared" si="93"/>
        <v>600</v>
      </c>
      <c r="I90" s="130">
        <f t="shared" si="94"/>
        <v>3.5884738220834676E-2</v>
      </c>
      <c r="J90" s="127">
        <v>2</v>
      </c>
      <c r="K90" s="128">
        <v>141200</v>
      </c>
      <c r="L90" s="131">
        <f t="shared" si="75"/>
        <v>70600</v>
      </c>
      <c r="M90" s="127">
        <v>2</v>
      </c>
      <c r="N90" s="128">
        <v>142400</v>
      </c>
      <c r="O90" s="126">
        <f t="shared" si="95"/>
        <v>71200</v>
      </c>
      <c r="P90" s="129">
        <f t="shared" si="96"/>
        <v>600</v>
      </c>
      <c r="Q90" s="130">
        <f t="shared" si="97"/>
        <v>8.4985835694051E-3</v>
      </c>
      <c r="R90" s="127">
        <v>0</v>
      </c>
      <c r="S90" s="128">
        <v>0</v>
      </c>
      <c r="T90" s="126" t="str">
        <f t="shared" si="76"/>
        <v>N/A</v>
      </c>
      <c r="U90" s="127">
        <v>0</v>
      </c>
      <c r="V90" s="128">
        <v>0</v>
      </c>
      <c r="W90" s="126" t="str">
        <f t="shared" si="98"/>
        <v>N/A</v>
      </c>
      <c r="X90" s="129" t="e">
        <f t="shared" si="99"/>
        <v>#VALUE!</v>
      </c>
      <c r="Y90" s="130" t="e">
        <f t="shared" si="100"/>
        <v>#VALUE!</v>
      </c>
      <c r="Z90" s="132" t="s">
        <v>532</v>
      </c>
      <c r="AA90" s="127">
        <v>0</v>
      </c>
      <c r="AB90" s="128">
        <v>0</v>
      </c>
      <c r="AC90" s="126" t="str">
        <f t="shared" si="77"/>
        <v>N/A</v>
      </c>
      <c r="AD90" s="127">
        <v>0</v>
      </c>
      <c r="AE90" s="128">
        <v>0</v>
      </c>
      <c r="AF90" s="126" t="str">
        <f t="shared" si="101"/>
        <v>N/A</v>
      </c>
      <c r="AG90" s="129" t="e">
        <f t="shared" si="102"/>
        <v>#VALUE!</v>
      </c>
      <c r="AH90" s="130" t="e">
        <f t="shared" si="103"/>
        <v>#VALUE!</v>
      </c>
      <c r="AI90" s="127">
        <v>0.14000000000000001</v>
      </c>
      <c r="AJ90" s="128">
        <v>3035</v>
      </c>
      <c r="AK90" s="126">
        <f t="shared" si="104"/>
        <v>21678.571428571428</v>
      </c>
      <c r="AL90" s="127">
        <v>0.14000000000000001</v>
      </c>
      <c r="AM90" s="128">
        <v>3119</v>
      </c>
      <c r="AN90" s="126">
        <f t="shared" si="105"/>
        <v>22278.571428571428</v>
      </c>
      <c r="AO90" s="129">
        <f t="shared" si="106"/>
        <v>600</v>
      </c>
      <c r="AP90" s="130">
        <f t="shared" si="107"/>
        <v>2.7677100494233938E-2</v>
      </c>
      <c r="AQ90" s="127">
        <v>1</v>
      </c>
      <c r="AR90" s="128">
        <v>37534</v>
      </c>
      <c r="AS90" s="126">
        <f t="shared" si="78"/>
        <v>37534</v>
      </c>
      <c r="AT90" s="127">
        <v>1</v>
      </c>
      <c r="AU90" s="128">
        <v>43323</v>
      </c>
      <c r="AV90" s="126">
        <f t="shared" si="108"/>
        <v>43323</v>
      </c>
      <c r="AW90" s="129">
        <f t="shared" si="109"/>
        <v>5789</v>
      </c>
      <c r="AX90" s="130">
        <f t="shared" si="110"/>
        <v>0.15423349496456545</v>
      </c>
      <c r="AY90" s="132" t="s">
        <v>532</v>
      </c>
      <c r="AZ90" s="127">
        <v>3.48</v>
      </c>
      <c r="BA90" s="128">
        <v>85627</v>
      </c>
      <c r="BB90" s="126">
        <f t="shared" si="79"/>
        <v>24605.459770114943</v>
      </c>
      <c r="BC90" s="127">
        <v>3.48</v>
      </c>
      <c r="BD90" s="128">
        <v>87715</v>
      </c>
      <c r="BE90" s="126">
        <f t="shared" si="111"/>
        <v>25205.459770114943</v>
      </c>
      <c r="BF90" s="129">
        <f t="shared" si="112"/>
        <v>600</v>
      </c>
      <c r="BG90" s="130">
        <f t="shared" si="113"/>
        <v>2.4384831887138404E-2</v>
      </c>
      <c r="BH90" s="127">
        <v>0</v>
      </c>
      <c r="BI90" s="128">
        <v>0</v>
      </c>
      <c r="BJ90" s="126" t="str">
        <f t="shared" si="80"/>
        <v>N/A</v>
      </c>
      <c r="BK90" s="127">
        <v>0</v>
      </c>
      <c r="BL90" s="128">
        <v>0</v>
      </c>
      <c r="BM90" s="126" t="str">
        <f t="shared" si="114"/>
        <v>N/A</v>
      </c>
      <c r="BN90" s="129" t="e">
        <f t="shared" si="115"/>
        <v>#VALUE!</v>
      </c>
      <c r="BO90" s="130" t="e">
        <f t="shared" si="116"/>
        <v>#VALUE!</v>
      </c>
      <c r="BP90" s="127">
        <v>1</v>
      </c>
      <c r="BQ90" s="128">
        <v>53088</v>
      </c>
      <c r="BR90" s="126">
        <f t="shared" si="81"/>
        <v>53088</v>
      </c>
      <c r="BS90" s="127">
        <v>1</v>
      </c>
      <c r="BT90" s="128">
        <v>53688</v>
      </c>
      <c r="BU90" s="126">
        <f t="shared" si="117"/>
        <v>53688</v>
      </c>
      <c r="BV90" s="129">
        <f t="shared" si="118"/>
        <v>600</v>
      </c>
      <c r="BW90" s="130">
        <f t="shared" si="119"/>
        <v>1.1301989150090416E-2</v>
      </c>
      <c r="BX90" s="132" t="s">
        <v>532</v>
      </c>
      <c r="BY90" s="127">
        <v>0</v>
      </c>
      <c r="BZ90" s="128">
        <v>0</v>
      </c>
      <c r="CA90" s="126" t="str">
        <f t="shared" si="82"/>
        <v>N/A</v>
      </c>
      <c r="CB90" s="127">
        <v>0</v>
      </c>
      <c r="CC90" s="128">
        <v>0</v>
      </c>
      <c r="CD90" s="126" t="str">
        <f t="shared" si="120"/>
        <v>N/A</v>
      </c>
      <c r="CE90" s="129" t="e">
        <f t="shared" si="121"/>
        <v>#VALUE!</v>
      </c>
      <c r="CF90" s="130" t="e">
        <f t="shared" si="122"/>
        <v>#VALUE!</v>
      </c>
      <c r="CG90" s="127">
        <v>0</v>
      </c>
      <c r="CH90" s="128">
        <v>0</v>
      </c>
      <c r="CI90" s="126" t="str">
        <f t="shared" si="83"/>
        <v>N/A</v>
      </c>
      <c r="CJ90" s="127">
        <v>0</v>
      </c>
      <c r="CK90" s="128">
        <v>0</v>
      </c>
      <c r="CL90" s="126" t="str">
        <f t="shared" si="123"/>
        <v>N/A</v>
      </c>
      <c r="CM90" s="129" t="e">
        <f t="shared" si="124"/>
        <v>#VALUE!</v>
      </c>
      <c r="CN90" s="130" t="e">
        <f t="shared" si="125"/>
        <v>#VALUE!</v>
      </c>
      <c r="CO90" s="127">
        <v>0</v>
      </c>
      <c r="CP90" s="128">
        <v>0</v>
      </c>
      <c r="CQ90" s="126" t="str">
        <f t="shared" si="84"/>
        <v>N/A</v>
      </c>
      <c r="CR90" s="127">
        <v>0</v>
      </c>
      <c r="CS90" s="128">
        <v>0</v>
      </c>
      <c r="CT90" s="126" t="str">
        <f t="shared" si="126"/>
        <v>N/A</v>
      </c>
      <c r="CU90" s="129" t="e">
        <f t="shared" si="127"/>
        <v>#VALUE!</v>
      </c>
      <c r="CV90" s="130" t="e">
        <f t="shared" si="128"/>
        <v>#VALUE!</v>
      </c>
      <c r="CW90" s="132" t="s">
        <v>532</v>
      </c>
      <c r="CX90" s="127">
        <v>0</v>
      </c>
      <c r="CY90" s="128">
        <v>0</v>
      </c>
      <c r="CZ90" s="126" t="str">
        <f t="shared" si="85"/>
        <v>N/A</v>
      </c>
      <c r="DA90" s="127">
        <v>0</v>
      </c>
      <c r="DB90" s="128">
        <v>0</v>
      </c>
      <c r="DC90" s="126" t="str">
        <f t="shared" si="129"/>
        <v>N/A</v>
      </c>
      <c r="DD90" s="129" t="e">
        <f t="shared" si="130"/>
        <v>#VALUE!</v>
      </c>
      <c r="DE90" s="130" t="e">
        <f t="shared" si="131"/>
        <v>#VALUE!</v>
      </c>
      <c r="DF90" s="127">
        <v>1</v>
      </c>
      <c r="DG90" s="128">
        <v>53581</v>
      </c>
      <c r="DH90" s="126">
        <f t="shared" si="86"/>
        <v>53581</v>
      </c>
      <c r="DI90" s="127">
        <v>1</v>
      </c>
      <c r="DJ90" s="128">
        <v>54181</v>
      </c>
      <c r="DK90" s="126">
        <f t="shared" si="132"/>
        <v>54181</v>
      </c>
      <c r="DL90" s="129">
        <f t="shared" si="133"/>
        <v>600</v>
      </c>
      <c r="DM90" s="130">
        <f t="shared" si="134"/>
        <v>1.1197999290793379E-2</v>
      </c>
      <c r="DN90" s="127">
        <v>0.52</v>
      </c>
      <c r="DO90" s="128">
        <v>19972</v>
      </c>
      <c r="DP90" s="126">
        <f t="shared" si="87"/>
        <v>38407.692307692305</v>
      </c>
      <c r="DQ90" s="127">
        <v>0.52</v>
      </c>
      <c r="DR90" s="128">
        <v>20284</v>
      </c>
      <c r="DS90" s="126">
        <f t="shared" si="135"/>
        <v>39007.692307692305</v>
      </c>
      <c r="DT90" s="306">
        <f t="shared" si="136"/>
        <v>600</v>
      </c>
      <c r="DU90" s="130">
        <f t="shared" si="137"/>
        <v>1.5621870618866414E-2</v>
      </c>
      <c r="DV90" s="132" t="s">
        <v>532</v>
      </c>
      <c r="DW90" s="127">
        <v>6.07</v>
      </c>
      <c r="DX90" s="128">
        <v>123336</v>
      </c>
      <c r="DY90" s="126">
        <f t="shared" si="88"/>
        <v>20318.945634266885</v>
      </c>
      <c r="DZ90" s="127">
        <v>6.07</v>
      </c>
      <c r="EA90" s="128">
        <v>126976</v>
      </c>
      <c r="EB90" s="126">
        <f t="shared" si="138"/>
        <v>20918.616144975287</v>
      </c>
      <c r="EC90" s="129">
        <f t="shared" si="139"/>
        <v>599.67051070840171</v>
      </c>
      <c r="ED90" s="130">
        <f t="shared" si="140"/>
        <v>2.9512875397288696E-2</v>
      </c>
      <c r="EE90" s="127">
        <v>5.07</v>
      </c>
      <c r="EF90" s="128">
        <v>77531</v>
      </c>
      <c r="EG90" s="126">
        <f t="shared" si="89"/>
        <v>15292.110453648915</v>
      </c>
      <c r="EH90" s="127">
        <v>5.07</v>
      </c>
      <c r="EI90" s="128">
        <v>80026</v>
      </c>
      <c r="EJ90" s="126">
        <f t="shared" si="141"/>
        <v>15784.220907297829</v>
      </c>
      <c r="EK90" s="129">
        <f t="shared" si="142"/>
        <v>492.1104536489147</v>
      </c>
      <c r="EL90" s="130">
        <f t="shared" si="143"/>
        <v>3.2180676116650084E-2</v>
      </c>
      <c r="EM90" s="127">
        <v>0</v>
      </c>
      <c r="EN90" s="128">
        <v>0</v>
      </c>
      <c r="EO90" s="126" t="str">
        <f t="shared" si="90"/>
        <v>N/A</v>
      </c>
      <c r="EP90" s="147">
        <v>0</v>
      </c>
      <c r="EQ90" s="148">
        <v>0</v>
      </c>
      <c r="ER90" s="126" t="str">
        <f t="shared" si="144"/>
        <v>N/A</v>
      </c>
      <c r="ES90" s="129" t="e">
        <f t="shared" si="145"/>
        <v>#VALUE!</v>
      </c>
      <c r="ET90" s="130" t="e">
        <f t="shared" si="146"/>
        <v>#VALUE!</v>
      </c>
      <c r="EU90" s="308"/>
      <c r="EV90" s="132" t="s">
        <v>532</v>
      </c>
      <c r="EW90" s="126">
        <v>35182.597959429448</v>
      </c>
      <c r="EX90" s="126">
        <v>36290.676055865188</v>
      </c>
      <c r="EY90" s="129" t="e">
        <f t="shared" si="147"/>
        <v>#VALUE!</v>
      </c>
      <c r="EZ90" s="130" t="e">
        <f t="shared" si="91"/>
        <v>#VALUE!</v>
      </c>
    </row>
    <row r="91" spans="1:156">
      <c r="A91" s="132" t="s">
        <v>533</v>
      </c>
      <c r="B91" s="124">
        <v>242.5</v>
      </c>
      <c r="C91" s="125">
        <v>4142945</v>
      </c>
      <c r="D91" s="126">
        <f t="shared" si="74"/>
        <v>17084.309278350516</v>
      </c>
      <c r="E91" s="127">
        <v>242.5</v>
      </c>
      <c r="F91" s="128">
        <v>4225803</v>
      </c>
      <c r="G91" s="126">
        <f t="shared" si="92"/>
        <v>17425.99175257732</v>
      </c>
      <c r="H91" s="129">
        <f t="shared" si="93"/>
        <v>341.68247422680361</v>
      </c>
      <c r="I91" s="130">
        <f t="shared" si="94"/>
        <v>1.9999782763227576E-2</v>
      </c>
      <c r="J91" s="127">
        <v>50.25</v>
      </c>
      <c r="K91" s="128">
        <v>3348223</v>
      </c>
      <c r="L91" s="131">
        <f t="shared" si="75"/>
        <v>66631.303482587071</v>
      </c>
      <c r="M91" s="127">
        <v>50.25</v>
      </c>
      <c r="N91" s="128">
        <v>3381708</v>
      </c>
      <c r="O91" s="126">
        <f t="shared" si="95"/>
        <v>67297.67164179105</v>
      </c>
      <c r="P91" s="129">
        <f t="shared" si="96"/>
        <v>666.3681592039793</v>
      </c>
      <c r="Q91" s="130">
        <f t="shared" si="97"/>
        <v>1.0000827304513456E-2</v>
      </c>
      <c r="R91" s="127">
        <v>8.3000000000000007</v>
      </c>
      <c r="S91" s="128">
        <v>612044</v>
      </c>
      <c r="T91" s="126">
        <f t="shared" si="76"/>
        <v>73740.240963855409</v>
      </c>
      <c r="U91" s="127">
        <v>8.3000000000000007</v>
      </c>
      <c r="V91" s="128">
        <v>618163</v>
      </c>
      <c r="W91" s="126">
        <f t="shared" si="98"/>
        <v>74477.469879518059</v>
      </c>
      <c r="X91" s="129">
        <f t="shared" si="99"/>
        <v>737.22891566265025</v>
      </c>
      <c r="Y91" s="130">
        <f t="shared" si="100"/>
        <v>9.9976472279770696E-3</v>
      </c>
      <c r="Z91" s="132" t="s">
        <v>533</v>
      </c>
      <c r="AA91" s="127">
        <v>7</v>
      </c>
      <c r="AB91" s="128">
        <v>369922</v>
      </c>
      <c r="AC91" s="126">
        <f t="shared" si="77"/>
        <v>52846</v>
      </c>
      <c r="AD91" s="127">
        <v>7</v>
      </c>
      <c r="AE91" s="128">
        <v>373619</v>
      </c>
      <c r="AF91" s="126">
        <f t="shared" si="101"/>
        <v>53374.142857142855</v>
      </c>
      <c r="AG91" s="129">
        <f t="shared" si="102"/>
        <v>528.14285714285506</v>
      </c>
      <c r="AH91" s="130">
        <f t="shared" si="103"/>
        <v>9.9939987348683923E-3</v>
      </c>
      <c r="AI91" s="127">
        <v>47.8</v>
      </c>
      <c r="AJ91" s="128">
        <v>2407745</v>
      </c>
      <c r="AK91" s="126">
        <f t="shared" si="104"/>
        <v>50371.234309623433</v>
      </c>
      <c r="AL91" s="127">
        <v>47.8</v>
      </c>
      <c r="AM91" s="128">
        <v>2431816</v>
      </c>
      <c r="AN91" s="126">
        <f t="shared" si="105"/>
        <v>50874.811715481177</v>
      </c>
      <c r="AO91" s="129">
        <f t="shared" si="106"/>
        <v>503.57740585774445</v>
      </c>
      <c r="AP91" s="130">
        <f t="shared" si="107"/>
        <v>9.997321144888759E-3</v>
      </c>
      <c r="AQ91" s="127">
        <v>17.2</v>
      </c>
      <c r="AR91" s="128">
        <v>814759</v>
      </c>
      <c r="AS91" s="126">
        <f t="shared" si="78"/>
        <v>47369.70930232558</v>
      </c>
      <c r="AT91" s="127">
        <v>17.2</v>
      </c>
      <c r="AU91" s="128">
        <v>822912</v>
      </c>
      <c r="AV91" s="126">
        <f t="shared" si="108"/>
        <v>47843.720930232557</v>
      </c>
      <c r="AW91" s="129">
        <f t="shared" si="109"/>
        <v>474.01162790697708</v>
      </c>
      <c r="AX91" s="130">
        <f t="shared" si="110"/>
        <v>1.0006640000294572E-2</v>
      </c>
      <c r="AY91" s="132" t="s">
        <v>533</v>
      </c>
      <c r="AZ91" s="127">
        <v>113.55</v>
      </c>
      <c r="BA91" s="128">
        <v>2548412</v>
      </c>
      <c r="BB91" s="126">
        <f t="shared" si="79"/>
        <v>22443.082342580361</v>
      </c>
      <c r="BC91" s="127">
        <v>113.55</v>
      </c>
      <c r="BD91" s="128">
        <v>2599007</v>
      </c>
      <c r="BE91" s="126">
        <f t="shared" si="111"/>
        <v>22888.656979304273</v>
      </c>
      <c r="BF91" s="129">
        <f t="shared" si="112"/>
        <v>445.57463672391168</v>
      </c>
      <c r="BG91" s="130">
        <f t="shared" si="113"/>
        <v>1.9853540165405033E-2</v>
      </c>
      <c r="BH91" s="127">
        <v>0</v>
      </c>
      <c r="BI91" s="128">
        <v>0</v>
      </c>
      <c r="BJ91" s="126" t="str">
        <f t="shared" si="80"/>
        <v>N/A</v>
      </c>
      <c r="BK91" s="127">
        <v>0</v>
      </c>
      <c r="BL91" s="128">
        <v>0</v>
      </c>
      <c r="BM91" s="126" t="str">
        <f t="shared" si="114"/>
        <v>N/A</v>
      </c>
      <c r="BN91" s="129" t="e">
        <f t="shared" si="115"/>
        <v>#VALUE!</v>
      </c>
      <c r="BO91" s="130" t="e">
        <f t="shared" si="116"/>
        <v>#VALUE!</v>
      </c>
      <c r="BP91" s="127">
        <v>42.5</v>
      </c>
      <c r="BQ91" s="128">
        <v>1972723</v>
      </c>
      <c r="BR91" s="126">
        <f t="shared" si="81"/>
        <v>46417.01176470588</v>
      </c>
      <c r="BS91" s="127">
        <v>42.5</v>
      </c>
      <c r="BT91" s="128">
        <v>1992448</v>
      </c>
      <c r="BU91" s="126">
        <f t="shared" si="117"/>
        <v>46881.129411764705</v>
      </c>
      <c r="BV91" s="129">
        <f t="shared" si="118"/>
        <v>464.11764705882524</v>
      </c>
      <c r="BW91" s="130">
        <f t="shared" si="119"/>
        <v>9.9988695828051241E-3</v>
      </c>
      <c r="BX91" s="132" t="s">
        <v>533</v>
      </c>
      <c r="BY91" s="127">
        <v>37</v>
      </c>
      <c r="BZ91" s="128">
        <v>534813</v>
      </c>
      <c r="CA91" s="126">
        <f t="shared" si="82"/>
        <v>14454.405405405405</v>
      </c>
      <c r="CB91" s="127">
        <v>37</v>
      </c>
      <c r="CC91" s="128">
        <v>545080</v>
      </c>
      <c r="CD91" s="126">
        <f t="shared" si="120"/>
        <v>14731.891891891892</v>
      </c>
      <c r="CE91" s="129">
        <f t="shared" si="121"/>
        <v>277.48648648648668</v>
      </c>
      <c r="CF91" s="130">
        <f t="shared" si="122"/>
        <v>1.9197364312385837E-2</v>
      </c>
      <c r="CG91" s="127">
        <v>12</v>
      </c>
      <c r="CH91" s="128">
        <v>509474</v>
      </c>
      <c r="CI91" s="126">
        <f t="shared" si="83"/>
        <v>42456.166666666664</v>
      </c>
      <c r="CJ91" s="127">
        <v>12</v>
      </c>
      <c r="CK91" s="128">
        <v>516342</v>
      </c>
      <c r="CL91" s="126">
        <f t="shared" si="123"/>
        <v>43028.5</v>
      </c>
      <c r="CM91" s="129">
        <f t="shared" si="124"/>
        <v>572.33333333333576</v>
      </c>
      <c r="CN91" s="130">
        <f t="shared" si="125"/>
        <v>1.3480570156671449E-2</v>
      </c>
      <c r="CO91" s="127">
        <v>1.6</v>
      </c>
      <c r="CP91" s="128">
        <v>160631</v>
      </c>
      <c r="CQ91" s="126">
        <f t="shared" si="84"/>
        <v>100394.375</v>
      </c>
      <c r="CR91" s="127">
        <v>1.6</v>
      </c>
      <c r="CS91" s="128">
        <v>162237</v>
      </c>
      <c r="CT91" s="126">
        <f t="shared" si="126"/>
        <v>101398.125</v>
      </c>
      <c r="CU91" s="129">
        <f t="shared" si="127"/>
        <v>1003.75</v>
      </c>
      <c r="CV91" s="130">
        <f t="shared" si="128"/>
        <v>9.9980701109997454E-3</v>
      </c>
      <c r="CW91" s="132" t="s">
        <v>533</v>
      </c>
      <c r="CX91" s="127">
        <v>6</v>
      </c>
      <c r="CY91" s="128">
        <v>437555</v>
      </c>
      <c r="CZ91" s="126">
        <f t="shared" si="85"/>
        <v>72925.833333333328</v>
      </c>
      <c r="DA91" s="127">
        <v>6</v>
      </c>
      <c r="DB91" s="128">
        <v>441930</v>
      </c>
      <c r="DC91" s="126">
        <f t="shared" si="129"/>
        <v>73655</v>
      </c>
      <c r="DD91" s="129">
        <f t="shared" si="130"/>
        <v>729.16666666667152</v>
      </c>
      <c r="DE91" s="130">
        <f t="shared" si="131"/>
        <v>9.9987430151638745E-3</v>
      </c>
      <c r="DF91" s="127">
        <v>1</v>
      </c>
      <c r="DG91" s="128">
        <v>90724</v>
      </c>
      <c r="DH91" s="126">
        <f t="shared" si="86"/>
        <v>90724</v>
      </c>
      <c r="DI91" s="127">
        <v>1</v>
      </c>
      <c r="DJ91" s="128">
        <v>91631</v>
      </c>
      <c r="DK91" s="126">
        <f t="shared" si="132"/>
        <v>91631</v>
      </c>
      <c r="DL91" s="129">
        <f t="shared" si="133"/>
        <v>907</v>
      </c>
      <c r="DM91" s="130">
        <f t="shared" si="134"/>
        <v>9.9973546139940916E-3</v>
      </c>
      <c r="DN91" s="127">
        <v>20.5</v>
      </c>
      <c r="DO91" s="128">
        <v>679167</v>
      </c>
      <c r="DP91" s="126">
        <f t="shared" si="87"/>
        <v>33130.097560975613</v>
      </c>
      <c r="DQ91" s="127">
        <v>20.5</v>
      </c>
      <c r="DR91" s="128">
        <v>690537</v>
      </c>
      <c r="DS91" s="126">
        <f t="shared" si="135"/>
        <v>33684.731707317071</v>
      </c>
      <c r="DT91" s="306">
        <f t="shared" si="136"/>
        <v>554.63414634145738</v>
      </c>
      <c r="DU91" s="130">
        <f t="shared" si="137"/>
        <v>1.6741096077989469E-2</v>
      </c>
      <c r="DV91" s="132" t="s">
        <v>533</v>
      </c>
      <c r="DW91" s="127">
        <v>130.5</v>
      </c>
      <c r="DX91" s="128">
        <v>3127633</v>
      </c>
      <c r="DY91" s="126">
        <f t="shared" si="88"/>
        <v>23966.536398467433</v>
      </c>
      <c r="DZ91" s="127">
        <v>130.5</v>
      </c>
      <c r="EA91" s="128">
        <v>3190014</v>
      </c>
      <c r="EB91" s="126">
        <f t="shared" si="138"/>
        <v>24444.551724137931</v>
      </c>
      <c r="EC91" s="129">
        <f t="shared" si="139"/>
        <v>478.01532567049799</v>
      </c>
      <c r="ED91" s="130">
        <f t="shared" si="140"/>
        <v>1.9945115043868634E-2</v>
      </c>
      <c r="EE91" s="127">
        <v>0</v>
      </c>
      <c r="EF91" s="128">
        <v>0</v>
      </c>
      <c r="EG91" s="126" t="str">
        <f t="shared" si="89"/>
        <v>N/A</v>
      </c>
      <c r="EH91" s="127">
        <v>0</v>
      </c>
      <c r="EI91" s="128">
        <v>0</v>
      </c>
      <c r="EJ91" s="126" t="str">
        <f t="shared" si="141"/>
        <v>N/A</v>
      </c>
      <c r="EK91" s="129" t="e">
        <f t="shared" si="142"/>
        <v>#VALUE!</v>
      </c>
      <c r="EL91" s="130" t="e">
        <f t="shared" si="143"/>
        <v>#VALUE!</v>
      </c>
      <c r="EM91" s="127">
        <v>0</v>
      </c>
      <c r="EN91" s="128">
        <v>0</v>
      </c>
      <c r="EO91" s="126" t="str">
        <f t="shared" si="90"/>
        <v>N/A</v>
      </c>
      <c r="EP91" s="147">
        <v>0</v>
      </c>
      <c r="EQ91" s="148">
        <v>0</v>
      </c>
      <c r="ER91" s="126" t="str">
        <f t="shared" si="144"/>
        <v>N/A</v>
      </c>
      <c r="ES91" s="129" t="e">
        <f t="shared" si="145"/>
        <v>#VALUE!</v>
      </c>
      <c r="ET91" s="130" t="e">
        <f t="shared" si="146"/>
        <v>#VALUE!</v>
      </c>
      <c r="EU91" s="308"/>
      <c r="EV91" s="132" t="s">
        <v>533</v>
      </c>
      <c r="EW91" s="126">
        <v>50330.287053925109</v>
      </c>
      <c r="EX91" s="126">
        <v>50909.159699410586</v>
      </c>
      <c r="EY91" s="129" t="e">
        <f t="shared" si="147"/>
        <v>#VALUE!</v>
      </c>
      <c r="EZ91" s="130" t="e">
        <f t="shared" si="91"/>
        <v>#VALUE!</v>
      </c>
    </row>
    <row r="92" spans="1:156">
      <c r="A92" s="132" t="s">
        <v>534</v>
      </c>
      <c r="B92" s="124">
        <v>172.5</v>
      </c>
      <c r="C92" s="125">
        <v>2867813.5</v>
      </c>
      <c r="D92" s="126">
        <f t="shared" si="74"/>
        <v>16625.00579710145</v>
      </c>
      <c r="E92" s="127">
        <v>172.5</v>
      </c>
      <c r="F92" s="128">
        <v>2872638.5</v>
      </c>
      <c r="G92" s="126">
        <f t="shared" si="92"/>
        <v>16652.976811594202</v>
      </c>
      <c r="H92" s="129">
        <f t="shared" si="93"/>
        <v>27.971014492752147</v>
      </c>
      <c r="I92" s="130">
        <f t="shared" si="94"/>
        <v>1.6824664504856209E-3</v>
      </c>
      <c r="J92" s="127">
        <v>41</v>
      </c>
      <c r="K92" s="128">
        <v>2822418</v>
      </c>
      <c r="L92" s="131">
        <f t="shared" si="75"/>
        <v>68839.463414634141</v>
      </c>
      <c r="M92" s="127">
        <v>41</v>
      </c>
      <c r="N92" s="128">
        <v>2824996</v>
      </c>
      <c r="O92" s="126">
        <f t="shared" si="95"/>
        <v>68902.341463414632</v>
      </c>
      <c r="P92" s="129">
        <f t="shared" si="96"/>
        <v>62.878048780490644</v>
      </c>
      <c r="Q92" s="130">
        <f t="shared" si="97"/>
        <v>9.1340120421571735E-4</v>
      </c>
      <c r="R92" s="127">
        <v>5</v>
      </c>
      <c r="S92" s="128">
        <v>349488</v>
      </c>
      <c r="T92" s="126">
        <f t="shared" si="76"/>
        <v>69897.600000000006</v>
      </c>
      <c r="U92" s="127">
        <v>5</v>
      </c>
      <c r="V92" s="128">
        <v>350522</v>
      </c>
      <c r="W92" s="126">
        <f t="shared" si="98"/>
        <v>70104.399999999994</v>
      </c>
      <c r="X92" s="129">
        <f t="shared" si="99"/>
        <v>206.79999999998836</v>
      </c>
      <c r="Y92" s="130">
        <f t="shared" si="100"/>
        <v>2.9586137435332308E-3</v>
      </c>
      <c r="Z92" s="132" t="s">
        <v>534</v>
      </c>
      <c r="AA92" s="127">
        <v>12</v>
      </c>
      <c r="AB92" s="128">
        <v>612998</v>
      </c>
      <c r="AC92" s="126">
        <f t="shared" si="77"/>
        <v>51083.166666666664</v>
      </c>
      <c r="AD92" s="127">
        <v>12</v>
      </c>
      <c r="AE92" s="128">
        <v>619081</v>
      </c>
      <c r="AF92" s="126">
        <f t="shared" si="101"/>
        <v>51590.083333333336</v>
      </c>
      <c r="AG92" s="129">
        <f t="shared" si="102"/>
        <v>506.91666666667152</v>
      </c>
      <c r="AH92" s="130">
        <f t="shared" si="103"/>
        <v>9.923360271974881E-3</v>
      </c>
      <c r="AI92" s="127">
        <v>0</v>
      </c>
      <c r="AJ92" s="128">
        <v>0</v>
      </c>
      <c r="AK92" s="126" t="str">
        <f t="shared" si="104"/>
        <v>N/A</v>
      </c>
      <c r="AL92" s="127">
        <v>0</v>
      </c>
      <c r="AM92" s="128">
        <v>0</v>
      </c>
      <c r="AN92" s="126" t="str">
        <f t="shared" si="105"/>
        <v>N/A</v>
      </c>
      <c r="AO92" s="129" t="e">
        <f t="shared" si="106"/>
        <v>#VALUE!</v>
      </c>
      <c r="AP92" s="130" t="e">
        <f t="shared" si="107"/>
        <v>#VALUE!</v>
      </c>
      <c r="AQ92" s="127">
        <v>8</v>
      </c>
      <c r="AR92" s="128">
        <v>360098</v>
      </c>
      <c r="AS92" s="126">
        <f t="shared" si="78"/>
        <v>45012.25</v>
      </c>
      <c r="AT92" s="127">
        <v>8</v>
      </c>
      <c r="AU92" s="128">
        <v>360098</v>
      </c>
      <c r="AV92" s="126">
        <f t="shared" si="108"/>
        <v>45012.25</v>
      </c>
      <c r="AW92" s="129">
        <f t="shared" si="109"/>
        <v>0</v>
      </c>
      <c r="AX92" s="130">
        <f t="shared" si="110"/>
        <v>0</v>
      </c>
      <c r="AY92" s="132" t="s">
        <v>534</v>
      </c>
      <c r="AZ92" s="127">
        <v>113</v>
      </c>
      <c r="BA92" s="128">
        <v>2418577.38</v>
      </c>
      <c r="BB92" s="126">
        <f t="shared" si="79"/>
        <v>21403.339646017699</v>
      </c>
      <c r="BC92" s="127">
        <v>113</v>
      </c>
      <c r="BD92" s="128">
        <v>2419655.38</v>
      </c>
      <c r="BE92" s="126">
        <f t="shared" si="111"/>
        <v>21412.879469026549</v>
      </c>
      <c r="BF92" s="129">
        <f t="shared" si="112"/>
        <v>9.5398230088503624</v>
      </c>
      <c r="BG92" s="130">
        <f t="shared" si="113"/>
        <v>4.4571656417298131E-4</v>
      </c>
      <c r="BH92" s="127">
        <v>23.5</v>
      </c>
      <c r="BI92" s="128">
        <v>576931.5</v>
      </c>
      <c r="BJ92" s="126">
        <f t="shared" si="80"/>
        <v>24550.276595744679</v>
      </c>
      <c r="BK92" s="127">
        <v>23.5</v>
      </c>
      <c r="BL92" s="128">
        <v>577049.5</v>
      </c>
      <c r="BM92" s="126">
        <f t="shared" si="114"/>
        <v>24555.297872340427</v>
      </c>
      <c r="BN92" s="129">
        <f t="shared" si="115"/>
        <v>5.0212765957476222</v>
      </c>
      <c r="BO92" s="130">
        <f t="shared" si="116"/>
        <v>2.0453034719038418E-4</v>
      </c>
      <c r="BP92" s="127">
        <v>26.060000000000002</v>
      </c>
      <c r="BQ92" s="128">
        <v>1610436</v>
      </c>
      <c r="BR92" s="126">
        <f t="shared" si="81"/>
        <v>61797.237145049883</v>
      </c>
      <c r="BS92" s="127">
        <v>26.060000000000002</v>
      </c>
      <c r="BT92" s="128">
        <v>1613696.7</v>
      </c>
      <c r="BU92" s="126">
        <f t="shared" si="117"/>
        <v>61922.359938603215</v>
      </c>
      <c r="BV92" s="129">
        <f t="shared" si="118"/>
        <v>125.12279355333158</v>
      </c>
      <c r="BW92" s="130">
        <f t="shared" si="119"/>
        <v>2.024731190807844E-3</v>
      </c>
      <c r="BX92" s="132" t="s">
        <v>534</v>
      </c>
      <c r="BY92" s="127">
        <v>0</v>
      </c>
      <c r="BZ92" s="128">
        <v>0</v>
      </c>
      <c r="CA92" s="126" t="str">
        <f t="shared" si="82"/>
        <v>N/A</v>
      </c>
      <c r="CB92" s="127">
        <v>0</v>
      </c>
      <c r="CC92" s="128">
        <v>0</v>
      </c>
      <c r="CD92" s="126" t="str">
        <f t="shared" si="120"/>
        <v>N/A</v>
      </c>
      <c r="CE92" s="129" t="e">
        <f t="shared" si="121"/>
        <v>#VALUE!</v>
      </c>
      <c r="CF92" s="130" t="e">
        <f t="shared" si="122"/>
        <v>#VALUE!</v>
      </c>
      <c r="CG92" s="127">
        <v>1</v>
      </c>
      <c r="CH92" s="128">
        <v>61616.59</v>
      </c>
      <c r="CI92" s="126">
        <f t="shared" si="83"/>
        <v>61616.59</v>
      </c>
      <c r="CJ92" s="127">
        <v>1</v>
      </c>
      <c r="CK92" s="128">
        <v>61616.59</v>
      </c>
      <c r="CL92" s="126">
        <f t="shared" si="123"/>
        <v>61616.59</v>
      </c>
      <c r="CM92" s="129">
        <f t="shared" si="124"/>
        <v>0</v>
      </c>
      <c r="CN92" s="130">
        <f t="shared" si="125"/>
        <v>0</v>
      </c>
      <c r="CO92" s="127">
        <v>2</v>
      </c>
      <c r="CP92" s="128">
        <v>181511</v>
      </c>
      <c r="CQ92" s="126">
        <f t="shared" si="84"/>
        <v>90755.5</v>
      </c>
      <c r="CR92" s="127">
        <v>2</v>
      </c>
      <c r="CS92" s="128">
        <v>181511</v>
      </c>
      <c r="CT92" s="126">
        <f t="shared" si="126"/>
        <v>90755.5</v>
      </c>
      <c r="CU92" s="129">
        <f t="shared" si="127"/>
        <v>0</v>
      </c>
      <c r="CV92" s="130">
        <f t="shared" si="128"/>
        <v>0</v>
      </c>
      <c r="CW92" s="132" t="s">
        <v>534</v>
      </c>
      <c r="CX92" s="127">
        <v>2</v>
      </c>
      <c r="CY92" s="128">
        <v>168385</v>
      </c>
      <c r="CZ92" s="126">
        <f t="shared" si="85"/>
        <v>84192.5</v>
      </c>
      <c r="DA92" s="127">
        <v>2</v>
      </c>
      <c r="DB92" s="128">
        <v>168385</v>
      </c>
      <c r="DC92" s="126">
        <f t="shared" si="129"/>
        <v>84192.5</v>
      </c>
      <c r="DD92" s="129">
        <f t="shared" si="130"/>
        <v>0</v>
      </c>
      <c r="DE92" s="130">
        <f t="shared" si="131"/>
        <v>0</v>
      </c>
      <c r="DF92" s="127">
        <v>1</v>
      </c>
      <c r="DG92" s="128">
        <v>88283</v>
      </c>
      <c r="DH92" s="126">
        <f t="shared" si="86"/>
        <v>88283</v>
      </c>
      <c r="DI92" s="127">
        <v>1</v>
      </c>
      <c r="DJ92" s="128">
        <v>88283</v>
      </c>
      <c r="DK92" s="126">
        <f t="shared" si="132"/>
        <v>88283</v>
      </c>
      <c r="DL92" s="129">
        <f t="shared" si="133"/>
        <v>0</v>
      </c>
      <c r="DM92" s="130">
        <f t="shared" si="134"/>
        <v>0</v>
      </c>
      <c r="DN92" s="127">
        <v>9</v>
      </c>
      <c r="DO92" s="128">
        <v>442751</v>
      </c>
      <c r="DP92" s="126">
        <f t="shared" si="87"/>
        <v>49194.555555555555</v>
      </c>
      <c r="DQ92" s="127">
        <v>9</v>
      </c>
      <c r="DR92" s="128">
        <v>452592</v>
      </c>
      <c r="DS92" s="126">
        <f t="shared" si="135"/>
        <v>50288</v>
      </c>
      <c r="DT92" s="306">
        <f t="shared" si="136"/>
        <v>1093.4444444444453</v>
      </c>
      <c r="DU92" s="130">
        <f t="shared" si="137"/>
        <v>2.2226940198892847E-2</v>
      </c>
      <c r="DV92" s="132" t="s">
        <v>534</v>
      </c>
      <c r="DW92" s="127">
        <v>145</v>
      </c>
      <c r="DX92" s="128">
        <v>3178834</v>
      </c>
      <c r="DY92" s="126">
        <f t="shared" si="88"/>
        <v>21922.993103448276</v>
      </c>
      <c r="DZ92" s="127">
        <v>145</v>
      </c>
      <c r="EA92" s="128">
        <v>3185045.5</v>
      </c>
      <c r="EB92" s="126">
        <f t="shared" si="138"/>
        <v>21965.831034482759</v>
      </c>
      <c r="EC92" s="129">
        <f t="shared" si="139"/>
        <v>42.837931034482608</v>
      </c>
      <c r="ED92" s="130">
        <f t="shared" si="140"/>
        <v>1.9540183601911825E-3</v>
      </c>
      <c r="EE92" s="127">
        <v>0</v>
      </c>
      <c r="EF92" s="128">
        <v>0</v>
      </c>
      <c r="EG92" s="126" t="str">
        <f t="shared" si="89"/>
        <v>N/A</v>
      </c>
      <c r="EH92" s="127">
        <v>0</v>
      </c>
      <c r="EI92" s="128">
        <v>0</v>
      </c>
      <c r="EJ92" s="126" t="str">
        <f t="shared" si="141"/>
        <v>N/A</v>
      </c>
      <c r="EK92" s="129" t="e">
        <f t="shared" si="142"/>
        <v>#VALUE!</v>
      </c>
      <c r="EL92" s="130" t="e">
        <f t="shared" si="143"/>
        <v>#VALUE!</v>
      </c>
      <c r="EM92" s="127">
        <v>0</v>
      </c>
      <c r="EN92" s="128">
        <v>0</v>
      </c>
      <c r="EO92" s="126" t="str">
        <f t="shared" si="90"/>
        <v>N/A</v>
      </c>
      <c r="EP92" s="147">
        <v>0</v>
      </c>
      <c r="EQ92" s="148">
        <v>0</v>
      </c>
      <c r="ER92" s="126" t="str">
        <f t="shared" si="144"/>
        <v>N/A</v>
      </c>
      <c r="ES92" s="129" t="e">
        <f t="shared" si="145"/>
        <v>#VALUE!</v>
      </c>
      <c r="ET92" s="130" t="e">
        <f t="shared" si="146"/>
        <v>#VALUE!</v>
      </c>
      <c r="EU92" s="308"/>
      <c r="EV92" s="132" t="s">
        <v>534</v>
      </c>
      <c r="EW92" s="126">
        <v>53940.962708872736</v>
      </c>
      <c r="EX92" s="126">
        <v>54089.572137342511</v>
      </c>
      <c r="EY92" s="129" t="e">
        <f t="shared" si="147"/>
        <v>#VALUE!</v>
      </c>
      <c r="EZ92" s="130" t="e">
        <f t="shared" si="91"/>
        <v>#VALUE!</v>
      </c>
    </row>
    <row r="93" spans="1:156">
      <c r="A93" s="132" t="s">
        <v>535</v>
      </c>
      <c r="B93" s="124">
        <v>0</v>
      </c>
      <c r="C93" s="125">
        <v>0</v>
      </c>
      <c r="D93" s="126" t="str">
        <f t="shared" si="74"/>
        <v>N/A</v>
      </c>
      <c r="E93" s="127">
        <v>0</v>
      </c>
      <c r="F93" s="128">
        <v>0</v>
      </c>
      <c r="G93" s="126" t="str">
        <f t="shared" si="92"/>
        <v>N/A</v>
      </c>
      <c r="H93" s="129" t="e">
        <f t="shared" si="93"/>
        <v>#VALUE!</v>
      </c>
      <c r="I93" s="130" t="e">
        <f t="shared" si="94"/>
        <v>#VALUE!</v>
      </c>
      <c r="J93" s="145">
        <v>1.5</v>
      </c>
      <c r="K93" s="146">
        <v>122546.5</v>
      </c>
      <c r="L93" s="131">
        <f t="shared" si="75"/>
        <v>81697.666666666672</v>
      </c>
      <c r="M93" s="145">
        <v>1.5</v>
      </c>
      <c r="N93" s="146">
        <v>129694</v>
      </c>
      <c r="O93" s="126">
        <f t="shared" si="95"/>
        <v>86462.666666666672</v>
      </c>
      <c r="P93" s="129">
        <f t="shared" si="96"/>
        <v>4765</v>
      </c>
      <c r="Q93" s="130">
        <f t="shared" si="97"/>
        <v>5.8324799157870685E-2</v>
      </c>
      <c r="R93" s="145">
        <v>0.8</v>
      </c>
      <c r="S93" s="146">
        <v>44601.599999999999</v>
      </c>
      <c r="T93" s="126">
        <f t="shared" si="76"/>
        <v>55751.999999999993</v>
      </c>
      <c r="U93" s="145">
        <v>0.8</v>
      </c>
      <c r="V93" s="146">
        <v>44601.82</v>
      </c>
      <c r="W93" s="126">
        <f t="shared" si="98"/>
        <v>55752.274999999994</v>
      </c>
      <c r="X93" s="129">
        <f t="shared" si="99"/>
        <v>0.27500000000145519</v>
      </c>
      <c r="Y93" s="130">
        <f t="shared" si="100"/>
        <v>4.9325584732647296E-6</v>
      </c>
      <c r="Z93" s="132" t="s">
        <v>535</v>
      </c>
      <c r="AA93" s="145">
        <v>0</v>
      </c>
      <c r="AB93" s="146">
        <v>0</v>
      </c>
      <c r="AC93" s="126" t="str">
        <f t="shared" si="77"/>
        <v>N/A</v>
      </c>
      <c r="AD93" s="145">
        <v>0</v>
      </c>
      <c r="AE93" s="146">
        <v>0</v>
      </c>
      <c r="AF93" s="126" t="str">
        <f t="shared" si="101"/>
        <v>N/A</v>
      </c>
      <c r="AG93" s="129" t="e">
        <f t="shared" si="102"/>
        <v>#VALUE!</v>
      </c>
      <c r="AH93" s="130" t="e">
        <f t="shared" si="103"/>
        <v>#VALUE!</v>
      </c>
      <c r="AI93" s="145">
        <v>0</v>
      </c>
      <c r="AJ93" s="146">
        <v>0</v>
      </c>
      <c r="AK93" s="126" t="str">
        <f t="shared" si="104"/>
        <v>N/A</v>
      </c>
      <c r="AL93" s="145">
        <v>0</v>
      </c>
      <c r="AM93" s="146">
        <v>0</v>
      </c>
      <c r="AN93" s="126" t="str">
        <f t="shared" si="105"/>
        <v>N/A</v>
      </c>
      <c r="AO93" s="129" t="e">
        <f t="shared" si="106"/>
        <v>#VALUE!</v>
      </c>
      <c r="AP93" s="130" t="e">
        <f t="shared" si="107"/>
        <v>#VALUE!</v>
      </c>
      <c r="AQ93" s="145">
        <v>0</v>
      </c>
      <c r="AR93" s="146">
        <v>0</v>
      </c>
      <c r="AS93" s="126" t="str">
        <f t="shared" si="78"/>
        <v>N/A</v>
      </c>
      <c r="AT93" s="145">
        <v>0</v>
      </c>
      <c r="AU93" s="146">
        <v>0</v>
      </c>
      <c r="AV93" s="126" t="str">
        <f t="shared" si="108"/>
        <v>N/A</v>
      </c>
      <c r="AW93" s="129" t="e">
        <f t="shared" si="109"/>
        <v>#VALUE!</v>
      </c>
      <c r="AX93" s="130" t="e">
        <f t="shared" si="110"/>
        <v>#VALUE!</v>
      </c>
      <c r="AY93" s="132" t="s">
        <v>535</v>
      </c>
      <c r="AZ93" s="145">
        <v>1</v>
      </c>
      <c r="BA93" s="146">
        <v>46350</v>
      </c>
      <c r="BB93" s="126">
        <f t="shared" si="79"/>
        <v>46350</v>
      </c>
      <c r="BC93" s="145">
        <v>1</v>
      </c>
      <c r="BD93" s="146">
        <v>46350</v>
      </c>
      <c r="BE93" s="126">
        <f t="shared" si="111"/>
        <v>46350</v>
      </c>
      <c r="BF93" s="129">
        <f t="shared" si="112"/>
        <v>0</v>
      </c>
      <c r="BG93" s="130">
        <f t="shared" si="113"/>
        <v>0</v>
      </c>
      <c r="BH93" s="145">
        <v>0</v>
      </c>
      <c r="BI93" s="146">
        <v>0</v>
      </c>
      <c r="BJ93" s="126" t="str">
        <f t="shared" si="80"/>
        <v>N/A</v>
      </c>
      <c r="BK93" s="145">
        <v>0</v>
      </c>
      <c r="BL93" s="146">
        <v>0</v>
      </c>
      <c r="BM93" s="126" t="str">
        <f t="shared" si="114"/>
        <v>N/A</v>
      </c>
      <c r="BN93" s="129" t="e">
        <f t="shared" si="115"/>
        <v>#VALUE!</v>
      </c>
      <c r="BO93" s="130" t="e">
        <f t="shared" si="116"/>
        <v>#VALUE!</v>
      </c>
      <c r="BP93" s="145">
        <v>0</v>
      </c>
      <c r="BQ93" s="146">
        <v>0</v>
      </c>
      <c r="BR93" s="126" t="str">
        <f t="shared" si="81"/>
        <v>N/A</v>
      </c>
      <c r="BS93" s="145">
        <v>0</v>
      </c>
      <c r="BT93" s="146">
        <v>0</v>
      </c>
      <c r="BU93" s="126" t="str">
        <f t="shared" si="117"/>
        <v>N/A</v>
      </c>
      <c r="BV93" s="129" t="e">
        <f t="shared" si="118"/>
        <v>#VALUE!</v>
      </c>
      <c r="BW93" s="130" t="e">
        <f t="shared" si="119"/>
        <v>#VALUE!</v>
      </c>
      <c r="BX93" s="132" t="s">
        <v>535</v>
      </c>
      <c r="BY93" s="145">
        <v>0</v>
      </c>
      <c r="BZ93" s="146">
        <v>0</v>
      </c>
      <c r="CA93" s="126" t="str">
        <f t="shared" si="82"/>
        <v>N/A</v>
      </c>
      <c r="CB93" s="145">
        <v>0</v>
      </c>
      <c r="CC93" s="146">
        <v>0</v>
      </c>
      <c r="CD93" s="126" t="str">
        <f t="shared" si="120"/>
        <v>N/A</v>
      </c>
      <c r="CE93" s="129" t="e">
        <f t="shared" si="121"/>
        <v>#VALUE!</v>
      </c>
      <c r="CF93" s="130" t="e">
        <f t="shared" si="122"/>
        <v>#VALUE!</v>
      </c>
      <c r="CG93" s="145">
        <v>0</v>
      </c>
      <c r="CH93" s="146">
        <v>0</v>
      </c>
      <c r="CI93" s="126" t="str">
        <f t="shared" si="83"/>
        <v>N/A</v>
      </c>
      <c r="CJ93" s="145">
        <v>0</v>
      </c>
      <c r="CK93" s="146">
        <v>0</v>
      </c>
      <c r="CL93" s="126" t="str">
        <f t="shared" si="123"/>
        <v>N/A</v>
      </c>
      <c r="CM93" s="129" t="e">
        <f t="shared" si="124"/>
        <v>#VALUE!</v>
      </c>
      <c r="CN93" s="130" t="e">
        <f t="shared" si="125"/>
        <v>#VALUE!</v>
      </c>
      <c r="CO93" s="145">
        <v>0</v>
      </c>
      <c r="CP93" s="146">
        <v>0</v>
      </c>
      <c r="CQ93" s="126" t="str">
        <f t="shared" si="84"/>
        <v>N/A</v>
      </c>
      <c r="CR93" s="145">
        <v>0</v>
      </c>
      <c r="CS93" s="146">
        <v>0</v>
      </c>
      <c r="CT93" s="126" t="str">
        <f t="shared" si="126"/>
        <v>N/A</v>
      </c>
      <c r="CU93" s="129" t="e">
        <f t="shared" si="127"/>
        <v>#VALUE!</v>
      </c>
      <c r="CV93" s="130" t="e">
        <f t="shared" si="128"/>
        <v>#VALUE!</v>
      </c>
      <c r="CW93" s="132" t="s">
        <v>535</v>
      </c>
      <c r="CX93" s="145">
        <v>0</v>
      </c>
      <c r="CY93" s="146">
        <v>0</v>
      </c>
      <c r="CZ93" s="126" t="str">
        <f t="shared" si="85"/>
        <v>N/A</v>
      </c>
      <c r="DA93" s="145">
        <v>0</v>
      </c>
      <c r="DB93" s="146">
        <v>0</v>
      </c>
      <c r="DC93" s="126" t="str">
        <f t="shared" si="129"/>
        <v>N/A</v>
      </c>
      <c r="DD93" s="129" t="e">
        <f t="shared" si="130"/>
        <v>#VALUE!</v>
      </c>
      <c r="DE93" s="130" t="e">
        <f t="shared" si="131"/>
        <v>#VALUE!</v>
      </c>
      <c r="DF93" s="145">
        <v>1</v>
      </c>
      <c r="DG93" s="146">
        <v>87500</v>
      </c>
      <c r="DH93" s="126">
        <f t="shared" si="86"/>
        <v>87500</v>
      </c>
      <c r="DI93" s="145">
        <v>1</v>
      </c>
      <c r="DJ93" s="146">
        <v>85000</v>
      </c>
      <c r="DK93" s="126">
        <f t="shared" si="132"/>
        <v>85000</v>
      </c>
      <c r="DL93" s="129">
        <f t="shared" si="133"/>
        <v>-2500</v>
      </c>
      <c r="DM93" s="130">
        <f t="shared" si="134"/>
        <v>-2.8571428571428571E-2</v>
      </c>
      <c r="DN93" s="145">
        <v>0</v>
      </c>
      <c r="DO93" s="146">
        <v>0</v>
      </c>
      <c r="DP93" s="126" t="str">
        <f t="shared" si="87"/>
        <v>N/A</v>
      </c>
      <c r="DQ93" s="145">
        <v>0</v>
      </c>
      <c r="DR93" s="146">
        <v>0</v>
      </c>
      <c r="DS93" s="126" t="str">
        <f t="shared" si="135"/>
        <v>N/A</v>
      </c>
      <c r="DT93" s="306" t="e">
        <f t="shared" si="136"/>
        <v>#VALUE!</v>
      </c>
      <c r="DU93" s="130" t="e">
        <f t="shared" si="137"/>
        <v>#VALUE!</v>
      </c>
      <c r="DV93" s="132" t="s">
        <v>535</v>
      </c>
      <c r="DW93" s="145">
        <v>0</v>
      </c>
      <c r="DX93" s="146">
        <v>0</v>
      </c>
      <c r="DY93" s="126" t="str">
        <f t="shared" si="88"/>
        <v>N/A</v>
      </c>
      <c r="DZ93" s="145">
        <v>0</v>
      </c>
      <c r="EA93" s="146">
        <v>0</v>
      </c>
      <c r="EB93" s="126" t="str">
        <f t="shared" si="138"/>
        <v>N/A</v>
      </c>
      <c r="EC93" s="129" t="e">
        <f t="shared" si="139"/>
        <v>#VALUE!</v>
      </c>
      <c r="ED93" s="130" t="e">
        <f t="shared" si="140"/>
        <v>#VALUE!</v>
      </c>
      <c r="EE93" s="145">
        <v>0</v>
      </c>
      <c r="EF93" s="146">
        <v>0</v>
      </c>
      <c r="EG93" s="126" t="str">
        <f t="shared" si="89"/>
        <v>N/A</v>
      </c>
      <c r="EH93" s="145">
        <v>0</v>
      </c>
      <c r="EI93" s="146">
        <v>0</v>
      </c>
      <c r="EJ93" s="126" t="str">
        <f t="shared" si="141"/>
        <v>N/A</v>
      </c>
      <c r="EK93" s="129" t="e">
        <f t="shared" si="142"/>
        <v>#VALUE!</v>
      </c>
      <c r="EL93" s="130" t="e">
        <f t="shared" si="143"/>
        <v>#VALUE!</v>
      </c>
      <c r="EM93" s="145">
        <v>0</v>
      </c>
      <c r="EN93" s="146">
        <v>0</v>
      </c>
      <c r="EO93" s="126" t="str">
        <f t="shared" si="90"/>
        <v>N/A</v>
      </c>
      <c r="EP93" s="149">
        <v>0</v>
      </c>
      <c r="EQ93" s="150">
        <v>0</v>
      </c>
      <c r="ER93" s="126" t="str">
        <f t="shared" si="144"/>
        <v>N/A</v>
      </c>
      <c r="ES93" s="129" t="e">
        <f t="shared" si="145"/>
        <v>#VALUE!</v>
      </c>
      <c r="ET93" s="130" t="e">
        <f t="shared" si="146"/>
        <v>#VALUE!</v>
      </c>
      <c r="EU93" s="308"/>
      <c r="EV93" s="132" t="s">
        <v>535</v>
      </c>
      <c r="EW93" s="126">
        <v>67824.916666666657</v>
      </c>
      <c r="EX93" s="126">
        <v>68391.235416666663</v>
      </c>
      <c r="EY93" s="129" t="e">
        <f t="shared" si="147"/>
        <v>#VALUE!</v>
      </c>
      <c r="EZ93" s="130" t="e">
        <f t="shared" si="91"/>
        <v>#VALUE!</v>
      </c>
    </row>
    <row r="94" spans="1:156">
      <c r="A94" s="137" t="s">
        <v>536</v>
      </c>
      <c r="B94" s="138">
        <f>SUBTOTAL(9,B92:B93)</f>
        <v>172.5</v>
      </c>
      <c r="C94" s="139">
        <f>SUBTOTAL(9,C92:C93)</f>
        <v>2867813.5</v>
      </c>
      <c r="D94" s="140">
        <f t="shared" si="74"/>
        <v>16625.00579710145</v>
      </c>
      <c r="E94" s="138">
        <f>SUBTOTAL(9,E92:E93)</f>
        <v>172.5</v>
      </c>
      <c r="F94" s="141">
        <f>SUBTOTAL(9,F92:F93)</f>
        <v>2872638.5</v>
      </c>
      <c r="G94" s="140">
        <f t="shared" si="92"/>
        <v>16652.976811594202</v>
      </c>
      <c r="H94" s="142">
        <f t="shared" si="93"/>
        <v>27.971014492752147</v>
      </c>
      <c r="I94" s="143">
        <f t="shared" si="94"/>
        <v>1.6824664504856209E-3</v>
      </c>
      <c r="J94" s="138">
        <f>SUBTOTAL(9,J92:J93)</f>
        <v>42.5</v>
      </c>
      <c r="K94" s="139">
        <f>SUBTOTAL(9,K92:K93)</f>
        <v>2944964.5</v>
      </c>
      <c r="L94" s="140">
        <f t="shared" si="75"/>
        <v>69293.282352941183</v>
      </c>
      <c r="M94" s="138">
        <f>SUBTOTAL(9,M92:M93)</f>
        <v>42.5</v>
      </c>
      <c r="N94" s="141">
        <f>SUBTOTAL(9,N92:N93)</f>
        <v>2954690</v>
      </c>
      <c r="O94" s="140">
        <f t="shared" si="95"/>
        <v>69522.117647058825</v>
      </c>
      <c r="P94" s="142">
        <f t="shared" si="96"/>
        <v>228.83529411764175</v>
      </c>
      <c r="Q94" s="143">
        <f t="shared" si="97"/>
        <v>3.3024167184357478E-3</v>
      </c>
      <c r="R94" s="138">
        <f>SUBTOTAL(9,R92:R93)</f>
        <v>5.8</v>
      </c>
      <c r="S94" s="139">
        <f>SUBTOTAL(9,S92:S93)</f>
        <v>394089.6</v>
      </c>
      <c r="T94" s="140">
        <f t="shared" si="76"/>
        <v>67946.482758620681</v>
      </c>
      <c r="U94" s="138">
        <f>SUBTOTAL(9,U92:U93)</f>
        <v>5.8</v>
      </c>
      <c r="V94" s="141">
        <f>SUBTOTAL(9,V92:V93)</f>
        <v>395123.82</v>
      </c>
      <c r="W94" s="140">
        <f t="shared" si="98"/>
        <v>68124.796551724139</v>
      </c>
      <c r="X94" s="142">
        <f t="shared" si="99"/>
        <v>178.31379310345801</v>
      </c>
      <c r="Y94" s="143">
        <f t="shared" si="100"/>
        <v>2.6243270565882901E-3</v>
      </c>
      <c r="Z94" s="137" t="s">
        <v>536</v>
      </c>
      <c r="AA94" s="138">
        <f>SUBTOTAL(9,AA92:AA93)</f>
        <v>12</v>
      </c>
      <c r="AB94" s="139">
        <f>SUBTOTAL(9,AB92:AB93)</f>
        <v>612998</v>
      </c>
      <c r="AC94" s="140">
        <f t="shared" si="77"/>
        <v>51083.166666666664</v>
      </c>
      <c r="AD94" s="138">
        <f>SUBTOTAL(9,AD92:AD93)</f>
        <v>12</v>
      </c>
      <c r="AE94" s="141">
        <f>SUBTOTAL(9,AE92:AE93)</f>
        <v>619081</v>
      </c>
      <c r="AF94" s="140">
        <f t="shared" si="101"/>
        <v>51590.083333333336</v>
      </c>
      <c r="AG94" s="142">
        <f t="shared" si="102"/>
        <v>506.91666666667152</v>
      </c>
      <c r="AH94" s="143">
        <f t="shared" si="103"/>
        <v>9.923360271974881E-3</v>
      </c>
      <c r="AI94" s="138">
        <f>SUBTOTAL(9,AI92:AI93)</f>
        <v>0</v>
      </c>
      <c r="AJ94" s="139">
        <f>SUBTOTAL(9,AJ92:AJ93)</f>
        <v>0</v>
      </c>
      <c r="AK94" s="140" t="str">
        <f t="shared" si="104"/>
        <v>N/A</v>
      </c>
      <c r="AL94" s="138">
        <f>SUBTOTAL(9,AL92:AL93)</f>
        <v>0</v>
      </c>
      <c r="AM94" s="141">
        <f>SUBTOTAL(9,AM92:AM93)</f>
        <v>0</v>
      </c>
      <c r="AN94" s="140" t="str">
        <f t="shared" si="105"/>
        <v>N/A</v>
      </c>
      <c r="AO94" s="142" t="e">
        <f t="shared" si="106"/>
        <v>#VALUE!</v>
      </c>
      <c r="AP94" s="143" t="e">
        <f t="shared" si="107"/>
        <v>#VALUE!</v>
      </c>
      <c r="AQ94" s="138">
        <f>SUBTOTAL(9,AQ92:AQ93)</f>
        <v>8</v>
      </c>
      <c r="AR94" s="139">
        <f>SUBTOTAL(9,AR92:AR93)</f>
        <v>360098</v>
      </c>
      <c r="AS94" s="140">
        <f t="shared" si="78"/>
        <v>45012.25</v>
      </c>
      <c r="AT94" s="138">
        <f>SUBTOTAL(9,AT92:AT93)</f>
        <v>8</v>
      </c>
      <c r="AU94" s="141">
        <f>SUBTOTAL(9,AU92:AU93)</f>
        <v>360098</v>
      </c>
      <c r="AV94" s="140">
        <f t="shared" si="108"/>
        <v>45012.25</v>
      </c>
      <c r="AW94" s="142">
        <f t="shared" si="109"/>
        <v>0</v>
      </c>
      <c r="AX94" s="143">
        <f t="shared" si="110"/>
        <v>0</v>
      </c>
      <c r="AY94" s="137" t="s">
        <v>536</v>
      </c>
      <c r="AZ94" s="138">
        <f>SUBTOTAL(9,AZ92:AZ93)</f>
        <v>114</v>
      </c>
      <c r="BA94" s="139">
        <f>SUBTOTAL(9,BA92:BA93)</f>
        <v>2464927.38</v>
      </c>
      <c r="BB94" s="140">
        <f t="shared" si="79"/>
        <v>21622.17</v>
      </c>
      <c r="BC94" s="138">
        <f>SUBTOTAL(9,BC92:BC93)</f>
        <v>114</v>
      </c>
      <c r="BD94" s="141">
        <f>SUBTOTAL(9,BD92:BD93)</f>
        <v>2466005.38</v>
      </c>
      <c r="BE94" s="140">
        <f t="shared" si="111"/>
        <v>21631.626140350876</v>
      </c>
      <c r="BF94" s="142">
        <f t="shared" si="112"/>
        <v>9.4561403508778312</v>
      </c>
      <c r="BG94" s="143">
        <f t="shared" si="113"/>
        <v>4.3733539930903474E-4</v>
      </c>
      <c r="BH94" s="138">
        <f>SUBTOTAL(9,BH92:BH93)</f>
        <v>23.5</v>
      </c>
      <c r="BI94" s="139">
        <f>SUBTOTAL(9,BI92:BI93)</f>
        <v>576931.5</v>
      </c>
      <c r="BJ94" s="140">
        <f t="shared" si="80"/>
        <v>24550.276595744679</v>
      </c>
      <c r="BK94" s="138">
        <f>SUBTOTAL(9,BK92:BK93)</f>
        <v>23.5</v>
      </c>
      <c r="BL94" s="141">
        <f>SUBTOTAL(9,BL92:BL93)</f>
        <v>577049.5</v>
      </c>
      <c r="BM94" s="140">
        <f t="shared" si="114"/>
        <v>24555.297872340427</v>
      </c>
      <c r="BN94" s="142">
        <f t="shared" si="115"/>
        <v>5.0212765957476222</v>
      </c>
      <c r="BO94" s="143">
        <f t="shared" si="116"/>
        <v>2.0453034719038418E-4</v>
      </c>
      <c r="BP94" s="138">
        <f>SUBTOTAL(9,BP92:BP93)</f>
        <v>26.060000000000002</v>
      </c>
      <c r="BQ94" s="139">
        <f>SUBTOTAL(9,BQ92:BQ93)</f>
        <v>1610436</v>
      </c>
      <c r="BR94" s="140">
        <f t="shared" si="81"/>
        <v>61797.237145049883</v>
      </c>
      <c r="BS94" s="138">
        <f>SUBTOTAL(9,BS92:BS93)</f>
        <v>26.060000000000002</v>
      </c>
      <c r="BT94" s="141">
        <f>SUBTOTAL(9,BT92:BT93)</f>
        <v>1613696.7</v>
      </c>
      <c r="BU94" s="140">
        <f t="shared" si="117"/>
        <v>61922.359938603215</v>
      </c>
      <c r="BV94" s="142">
        <f t="shared" si="118"/>
        <v>125.12279355333158</v>
      </c>
      <c r="BW94" s="143">
        <f t="shared" si="119"/>
        <v>2.024731190807844E-3</v>
      </c>
      <c r="BX94" s="137" t="s">
        <v>536</v>
      </c>
      <c r="BY94" s="138">
        <f>SUBTOTAL(9,BY92:BY93)</f>
        <v>0</v>
      </c>
      <c r="BZ94" s="139">
        <f>SUBTOTAL(9,BZ92:BZ93)</f>
        <v>0</v>
      </c>
      <c r="CA94" s="140" t="str">
        <f t="shared" si="82"/>
        <v>N/A</v>
      </c>
      <c r="CB94" s="138">
        <f>SUBTOTAL(9,CB92:CB93)</f>
        <v>0</v>
      </c>
      <c r="CC94" s="141">
        <f>SUBTOTAL(9,CC92:CC93)</f>
        <v>0</v>
      </c>
      <c r="CD94" s="140" t="str">
        <f t="shared" si="120"/>
        <v>N/A</v>
      </c>
      <c r="CE94" s="142" t="e">
        <f t="shared" si="121"/>
        <v>#VALUE!</v>
      </c>
      <c r="CF94" s="143" t="e">
        <f t="shared" si="122"/>
        <v>#VALUE!</v>
      </c>
      <c r="CG94" s="138">
        <f>SUBTOTAL(9,CG92:CG93)</f>
        <v>1</v>
      </c>
      <c r="CH94" s="139">
        <f>SUBTOTAL(9,CH92:CH93)</f>
        <v>61616.59</v>
      </c>
      <c r="CI94" s="140">
        <f t="shared" si="83"/>
        <v>61616.59</v>
      </c>
      <c r="CJ94" s="138">
        <f>SUBTOTAL(9,CJ92:CJ93)</f>
        <v>1</v>
      </c>
      <c r="CK94" s="141">
        <f>SUBTOTAL(9,CK92:CK93)</f>
        <v>61616.59</v>
      </c>
      <c r="CL94" s="140">
        <f t="shared" si="123"/>
        <v>61616.59</v>
      </c>
      <c r="CM94" s="142">
        <f t="shared" si="124"/>
        <v>0</v>
      </c>
      <c r="CN94" s="143">
        <f t="shared" si="125"/>
        <v>0</v>
      </c>
      <c r="CO94" s="138">
        <f>SUBTOTAL(9,CO92:CO93)</f>
        <v>2</v>
      </c>
      <c r="CP94" s="139">
        <f>SUBTOTAL(9,CP92:CP93)</f>
        <v>181511</v>
      </c>
      <c r="CQ94" s="140">
        <f t="shared" si="84"/>
        <v>90755.5</v>
      </c>
      <c r="CR94" s="138">
        <f>SUBTOTAL(9,CR92:CR93)</f>
        <v>2</v>
      </c>
      <c r="CS94" s="141">
        <f>SUBTOTAL(9,CS92:CS93)</f>
        <v>181511</v>
      </c>
      <c r="CT94" s="140">
        <f t="shared" si="126"/>
        <v>90755.5</v>
      </c>
      <c r="CU94" s="142">
        <f t="shared" si="127"/>
        <v>0</v>
      </c>
      <c r="CV94" s="143">
        <f t="shared" si="128"/>
        <v>0</v>
      </c>
      <c r="CW94" s="137" t="s">
        <v>536</v>
      </c>
      <c r="CX94" s="138">
        <f>SUBTOTAL(9,CX92:CX93)</f>
        <v>2</v>
      </c>
      <c r="CY94" s="139">
        <f>SUBTOTAL(9,CY92:CY93)</f>
        <v>168385</v>
      </c>
      <c r="CZ94" s="140">
        <f t="shared" si="85"/>
        <v>84192.5</v>
      </c>
      <c r="DA94" s="138">
        <f>SUBTOTAL(9,DA92:DA93)</f>
        <v>2</v>
      </c>
      <c r="DB94" s="141">
        <f>SUBTOTAL(9,DB92:DB93)</f>
        <v>168385</v>
      </c>
      <c r="DC94" s="140">
        <f t="shared" si="129"/>
        <v>84192.5</v>
      </c>
      <c r="DD94" s="142">
        <f t="shared" si="130"/>
        <v>0</v>
      </c>
      <c r="DE94" s="143">
        <f t="shared" si="131"/>
        <v>0</v>
      </c>
      <c r="DF94" s="138">
        <f>SUBTOTAL(9,DF92:DF93)</f>
        <v>2</v>
      </c>
      <c r="DG94" s="139">
        <f>SUBTOTAL(9,DG92:DG93)</f>
        <v>175783</v>
      </c>
      <c r="DH94" s="140">
        <f t="shared" si="86"/>
        <v>87891.5</v>
      </c>
      <c r="DI94" s="138">
        <f>SUBTOTAL(9,DI92:DI93)</f>
        <v>2</v>
      </c>
      <c r="DJ94" s="141">
        <f>SUBTOTAL(9,DJ92:DJ93)</f>
        <v>173283</v>
      </c>
      <c r="DK94" s="140">
        <f t="shared" si="132"/>
        <v>86641.5</v>
      </c>
      <c r="DL94" s="142">
        <f t="shared" si="133"/>
        <v>-1250</v>
      </c>
      <c r="DM94" s="143">
        <f t="shared" si="134"/>
        <v>-1.422208063350836E-2</v>
      </c>
      <c r="DN94" s="138">
        <f>SUBTOTAL(9,DN92:DN93)</f>
        <v>9</v>
      </c>
      <c r="DO94" s="139">
        <f>SUBTOTAL(9,DO92:DO93)</f>
        <v>442751</v>
      </c>
      <c r="DP94" s="140">
        <f t="shared" si="87"/>
        <v>49194.555555555555</v>
      </c>
      <c r="DQ94" s="138">
        <f>SUBTOTAL(9,DQ92:DQ93)</f>
        <v>9</v>
      </c>
      <c r="DR94" s="141">
        <f>SUBTOTAL(9,DR92:DR93)</f>
        <v>452592</v>
      </c>
      <c r="DS94" s="140">
        <f t="shared" si="135"/>
        <v>50288</v>
      </c>
      <c r="DT94" s="142">
        <f t="shared" si="136"/>
        <v>1093.4444444444453</v>
      </c>
      <c r="DU94" s="143">
        <f t="shared" si="137"/>
        <v>2.2226940198892847E-2</v>
      </c>
      <c r="DV94" s="137" t="s">
        <v>536</v>
      </c>
      <c r="DW94" s="138">
        <f>SUBTOTAL(9,DW92:DW93)</f>
        <v>145</v>
      </c>
      <c r="DX94" s="139">
        <f>SUBTOTAL(9,DX92:DX93)</f>
        <v>3178834</v>
      </c>
      <c r="DY94" s="140">
        <f t="shared" si="88"/>
        <v>21922.993103448276</v>
      </c>
      <c r="DZ94" s="138">
        <f>SUBTOTAL(9,DZ92:DZ93)</f>
        <v>145</v>
      </c>
      <c r="EA94" s="141">
        <f>SUBTOTAL(9,EA92:EA93)</f>
        <v>3185045.5</v>
      </c>
      <c r="EB94" s="140">
        <f t="shared" si="138"/>
        <v>21965.831034482759</v>
      </c>
      <c r="EC94" s="142">
        <f t="shared" si="139"/>
        <v>42.837931034482608</v>
      </c>
      <c r="ED94" s="143">
        <f t="shared" si="140"/>
        <v>1.9540183601911825E-3</v>
      </c>
      <c r="EE94" s="138">
        <f>SUBTOTAL(9,EE92:EE93)</f>
        <v>0</v>
      </c>
      <c r="EF94" s="139">
        <f>SUBTOTAL(9,EF92:EF93)</f>
        <v>0</v>
      </c>
      <c r="EG94" s="140" t="str">
        <f t="shared" si="89"/>
        <v>N/A</v>
      </c>
      <c r="EH94" s="138">
        <f>SUBTOTAL(9,EH92:EH93)</f>
        <v>0</v>
      </c>
      <c r="EI94" s="141">
        <f>SUBTOTAL(9,EI92:EI93)</f>
        <v>0</v>
      </c>
      <c r="EJ94" s="140" t="str">
        <f t="shared" si="141"/>
        <v>N/A</v>
      </c>
      <c r="EK94" s="142" t="e">
        <f t="shared" si="142"/>
        <v>#VALUE!</v>
      </c>
      <c r="EL94" s="143" t="e">
        <f t="shared" si="143"/>
        <v>#VALUE!</v>
      </c>
      <c r="EM94" s="138">
        <f>SUBTOTAL(9,EM92:EM93)</f>
        <v>0</v>
      </c>
      <c r="EN94" s="139">
        <f>SUBTOTAL(9,EN92:EN93)</f>
        <v>0</v>
      </c>
      <c r="EO94" s="140" t="str">
        <f t="shared" si="90"/>
        <v>N/A</v>
      </c>
      <c r="EP94" s="138">
        <f>SUBTOTAL(9,EP92:EP93)</f>
        <v>0</v>
      </c>
      <c r="EQ94" s="141">
        <f>SUBTOTAL(9,EQ92:EQ93)</f>
        <v>0</v>
      </c>
      <c r="ER94" s="140" t="str">
        <f t="shared" si="144"/>
        <v>N/A</v>
      </c>
      <c r="ES94" s="142" t="e">
        <f t="shared" si="145"/>
        <v>#VALUE!</v>
      </c>
      <c r="ET94" s="143" t="e">
        <f t="shared" si="146"/>
        <v>#VALUE!</v>
      </c>
      <c r="EU94" s="308"/>
      <c r="EV94" s="137" t="s">
        <v>536</v>
      </c>
      <c r="EW94" s="140">
        <f>AVERAGE(EW92:EW93)</f>
        <v>60882.9396877697</v>
      </c>
      <c r="EX94" s="140">
        <f>AVERAGE(EX92:EX93)</f>
        <v>61240.403777004583</v>
      </c>
      <c r="EY94" s="142" t="e">
        <f t="shared" si="147"/>
        <v>#VALUE!</v>
      </c>
      <c r="EZ94" s="143" t="e">
        <f t="shared" si="91"/>
        <v>#VALUE!</v>
      </c>
    </row>
    <row r="95" spans="1:156">
      <c r="A95" s="132" t="s">
        <v>537</v>
      </c>
      <c r="B95" s="124">
        <v>1</v>
      </c>
      <c r="C95" s="125">
        <v>27758.880000000001</v>
      </c>
      <c r="D95" s="126">
        <f t="shared" si="74"/>
        <v>27758.880000000001</v>
      </c>
      <c r="E95" s="127">
        <v>1</v>
      </c>
      <c r="F95" s="128">
        <v>27892</v>
      </c>
      <c r="G95" s="126">
        <f t="shared" si="92"/>
        <v>27892</v>
      </c>
      <c r="H95" s="129">
        <f t="shared" si="93"/>
        <v>133.11999999999898</v>
      </c>
      <c r="I95" s="130">
        <f t="shared" si="94"/>
        <v>4.7955825307072538E-3</v>
      </c>
      <c r="J95" s="127">
        <v>1</v>
      </c>
      <c r="K95" s="128">
        <v>92000</v>
      </c>
      <c r="L95" s="131">
        <f t="shared" si="75"/>
        <v>92000</v>
      </c>
      <c r="M95" s="127">
        <v>1</v>
      </c>
      <c r="N95" s="128">
        <v>93000</v>
      </c>
      <c r="O95" s="126">
        <f t="shared" si="95"/>
        <v>93000</v>
      </c>
      <c r="P95" s="129">
        <f t="shared" si="96"/>
        <v>1000</v>
      </c>
      <c r="Q95" s="130">
        <f t="shared" si="97"/>
        <v>1.0869565217391304E-2</v>
      </c>
      <c r="R95" s="127">
        <v>1</v>
      </c>
      <c r="S95" s="128">
        <v>47400</v>
      </c>
      <c r="T95" s="126">
        <f t="shared" si="76"/>
        <v>47400</v>
      </c>
      <c r="U95" s="127">
        <v>1</v>
      </c>
      <c r="V95" s="128">
        <v>57628</v>
      </c>
      <c r="W95" s="126">
        <f t="shared" si="98"/>
        <v>57628</v>
      </c>
      <c r="X95" s="129">
        <f t="shared" si="99"/>
        <v>10228</v>
      </c>
      <c r="Y95" s="130">
        <f t="shared" si="100"/>
        <v>0.21578059071729958</v>
      </c>
      <c r="Z95" s="132" t="s">
        <v>537</v>
      </c>
      <c r="AA95" s="127">
        <v>0</v>
      </c>
      <c r="AB95" s="128">
        <v>0</v>
      </c>
      <c r="AC95" s="126" t="str">
        <f t="shared" si="77"/>
        <v>N/A</v>
      </c>
      <c r="AD95" s="127">
        <v>0</v>
      </c>
      <c r="AE95" s="128">
        <v>0</v>
      </c>
      <c r="AF95" s="126" t="str">
        <f t="shared" si="101"/>
        <v>N/A</v>
      </c>
      <c r="AG95" s="129" t="e">
        <f t="shared" si="102"/>
        <v>#VALUE!</v>
      </c>
      <c r="AH95" s="130" t="e">
        <f t="shared" si="103"/>
        <v>#VALUE!</v>
      </c>
      <c r="AI95" s="127">
        <v>0</v>
      </c>
      <c r="AJ95" s="128">
        <v>0</v>
      </c>
      <c r="AK95" s="126" t="str">
        <f t="shared" si="104"/>
        <v>N/A</v>
      </c>
      <c r="AL95" s="127">
        <v>0</v>
      </c>
      <c r="AM95" s="128">
        <v>0</v>
      </c>
      <c r="AN95" s="126" t="str">
        <f t="shared" si="105"/>
        <v>N/A</v>
      </c>
      <c r="AO95" s="129" t="e">
        <f t="shared" si="106"/>
        <v>#VALUE!</v>
      </c>
      <c r="AP95" s="130" t="e">
        <f t="shared" si="107"/>
        <v>#VALUE!</v>
      </c>
      <c r="AQ95" s="127">
        <v>0</v>
      </c>
      <c r="AR95" s="128">
        <v>0</v>
      </c>
      <c r="AS95" s="126" t="str">
        <f t="shared" si="78"/>
        <v>N/A</v>
      </c>
      <c r="AT95" s="127">
        <v>0</v>
      </c>
      <c r="AU95" s="128">
        <v>0</v>
      </c>
      <c r="AV95" s="126" t="str">
        <f t="shared" si="108"/>
        <v>N/A</v>
      </c>
      <c r="AW95" s="129" t="e">
        <f t="shared" si="109"/>
        <v>#VALUE!</v>
      </c>
      <c r="AX95" s="130" t="e">
        <f t="shared" si="110"/>
        <v>#VALUE!</v>
      </c>
      <c r="AY95" s="132" t="s">
        <v>537</v>
      </c>
      <c r="AZ95" s="127">
        <v>3</v>
      </c>
      <c r="BA95" s="128">
        <v>110750</v>
      </c>
      <c r="BB95" s="126">
        <f t="shared" si="79"/>
        <v>36916.666666666664</v>
      </c>
      <c r="BC95" s="127">
        <v>3</v>
      </c>
      <c r="BD95" s="128">
        <v>111298</v>
      </c>
      <c r="BE95" s="126">
        <f t="shared" si="111"/>
        <v>37099.333333333336</v>
      </c>
      <c r="BF95" s="129">
        <f t="shared" si="112"/>
        <v>182.66666666667152</v>
      </c>
      <c r="BG95" s="130">
        <f t="shared" si="113"/>
        <v>4.9480812641084842E-3</v>
      </c>
      <c r="BH95" s="127">
        <v>0</v>
      </c>
      <c r="BI95" s="128">
        <v>0</v>
      </c>
      <c r="BJ95" s="126" t="str">
        <f t="shared" si="80"/>
        <v>N/A</v>
      </c>
      <c r="BK95" s="127">
        <v>0</v>
      </c>
      <c r="BL95" s="128">
        <v>0</v>
      </c>
      <c r="BM95" s="126" t="str">
        <f t="shared" si="114"/>
        <v>N/A</v>
      </c>
      <c r="BN95" s="129" t="e">
        <f t="shared" si="115"/>
        <v>#VALUE!</v>
      </c>
      <c r="BO95" s="130" t="e">
        <f t="shared" si="116"/>
        <v>#VALUE!</v>
      </c>
      <c r="BP95" s="127">
        <v>0</v>
      </c>
      <c r="BQ95" s="128">
        <v>0</v>
      </c>
      <c r="BR95" s="126" t="str">
        <f t="shared" si="81"/>
        <v>N/A</v>
      </c>
      <c r="BS95" s="127">
        <v>0</v>
      </c>
      <c r="BT95" s="128">
        <v>0</v>
      </c>
      <c r="BU95" s="126" t="str">
        <f t="shared" si="117"/>
        <v>N/A</v>
      </c>
      <c r="BV95" s="129" t="e">
        <f t="shared" si="118"/>
        <v>#VALUE!</v>
      </c>
      <c r="BW95" s="130" t="e">
        <f t="shared" si="119"/>
        <v>#VALUE!</v>
      </c>
      <c r="BX95" s="132" t="s">
        <v>537</v>
      </c>
      <c r="BY95" s="127">
        <v>0</v>
      </c>
      <c r="BZ95" s="128">
        <v>0</v>
      </c>
      <c r="CA95" s="126" t="str">
        <f t="shared" si="82"/>
        <v>N/A</v>
      </c>
      <c r="CB95" s="127">
        <v>0</v>
      </c>
      <c r="CC95" s="128">
        <v>0</v>
      </c>
      <c r="CD95" s="126" t="str">
        <f t="shared" si="120"/>
        <v>N/A</v>
      </c>
      <c r="CE95" s="129" t="e">
        <f t="shared" si="121"/>
        <v>#VALUE!</v>
      </c>
      <c r="CF95" s="130" t="e">
        <f t="shared" si="122"/>
        <v>#VALUE!</v>
      </c>
      <c r="CG95" s="127">
        <v>0</v>
      </c>
      <c r="CH95" s="128">
        <v>0</v>
      </c>
      <c r="CI95" s="126" t="str">
        <f t="shared" si="83"/>
        <v>N/A</v>
      </c>
      <c r="CJ95" s="127">
        <v>0</v>
      </c>
      <c r="CK95" s="128">
        <v>0</v>
      </c>
      <c r="CL95" s="126" t="str">
        <f t="shared" si="123"/>
        <v>N/A</v>
      </c>
      <c r="CM95" s="129" t="e">
        <f t="shared" si="124"/>
        <v>#VALUE!</v>
      </c>
      <c r="CN95" s="130" t="e">
        <f t="shared" si="125"/>
        <v>#VALUE!</v>
      </c>
      <c r="CO95" s="127">
        <v>0</v>
      </c>
      <c r="CP95" s="128">
        <v>0</v>
      </c>
      <c r="CQ95" s="126" t="str">
        <f t="shared" si="84"/>
        <v>N/A</v>
      </c>
      <c r="CR95" s="127">
        <v>0</v>
      </c>
      <c r="CS95" s="128">
        <v>0</v>
      </c>
      <c r="CT95" s="126" t="str">
        <f t="shared" si="126"/>
        <v>N/A</v>
      </c>
      <c r="CU95" s="129" t="e">
        <f t="shared" si="127"/>
        <v>#VALUE!</v>
      </c>
      <c r="CV95" s="130" t="e">
        <f t="shared" si="128"/>
        <v>#VALUE!</v>
      </c>
      <c r="CW95" s="132" t="s">
        <v>537</v>
      </c>
      <c r="CX95" s="127">
        <v>0</v>
      </c>
      <c r="CY95" s="128">
        <v>0</v>
      </c>
      <c r="CZ95" s="126" t="str">
        <f t="shared" si="85"/>
        <v>N/A</v>
      </c>
      <c r="DA95" s="127">
        <v>0</v>
      </c>
      <c r="DB95" s="128">
        <v>0</v>
      </c>
      <c r="DC95" s="126" t="str">
        <f t="shared" si="129"/>
        <v>N/A</v>
      </c>
      <c r="DD95" s="129" t="e">
        <f t="shared" si="130"/>
        <v>#VALUE!</v>
      </c>
      <c r="DE95" s="130" t="e">
        <f t="shared" si="131"/>
        <v>#VALUE!</v>
      </c>
      <c r="DF95" s="127">
        <v>0</v>
      </c>
      <c r="DG95" s="128">
        <v>0</v>
      </c>
      <c r="DH95" s="126" t="str">
        <f t="shared" si="86"/>
        <v>N/A</v>
      </c>
      <c r="DI95" s="127">
        <v>0</v>
      </c>
      <c r="DJ95" s="128">
        <v>0</v>
      </c>
      <c r="DK95" s="126" t="str">
        <f t="shared" si="132"/>
        <v>N/A</v>
      </c>
      <c r="DL95" s="129" t="e">
        <f t="shared" si="133"/>
        <v>#VALUE!</v>
      </c>
      <c r="DM95" s="130" t="e">
        <f t="shared" si="134"/>
        <v>#VALUE!</v>
      </c>
      <c r="DN95" s="127">
        <v>0</v>
      </c>
      <c r="DO95" s="128">
        <v>0</v>
      </c>
      <c r="DP95" s="126" t="str">
        <f t="shared" si="87"/>
        <v>N/A</v>
      </c>
      <c r="DQ95" s="127">
        <v>0</v>
      </c>
      <c r="DR95" s="128">
        <v>0</v>
      </c>
      <c r="DS95" s="126" t="str">
        <f t="shared" si="135"/>
        <v>N/A</v>
      </c>
      <c r="DT95" s="306" t="e">
        <f t="shared" si="136"/>
        <v>#VALUE!</v>
      </c>
      <c r="DU95" s="130" t="e">
        <f t="shared" si="137"/>
        <v>#VALUE!</v>
      </c>
      <c r="DV95" s="132" t="s">
        <v>537</v>
      </c>
      <c r="DW95" s="127">
        <v>0</v>
      </c>
      <c r="DX95" s="128">
        <v>0</v>
      </c>
      <c r="DY95" s="126" t="str">
        <f t="shared" si="88"/>
        <v>N/A</v>
      </c>
      <c r="DZ95" s="127">
        <v>0</v>
      </c>
      <c r="EA95" s="128">
        <v>0</v>
      </c>
      <c r="EB95" s="126" t="str">
        <f t="shared" si="138"/>
        <v>N/A</v>
      </c>
      <c r="EC95" s="129" t="e">
        <f t="shared" si="139"/>
        <v>#VALUE!</v>
      </c>
      <c r="ED95" s="130" t="e">
        <f t="shared" si="140"/>
        <v>#VALUE!</v>
      </c>
      <c r="EE95" s="127">
        <v>0</v>
      </c>
      <c r="EF95" s="128">
        <v>0</v>
      </c>
      <c r="EG95" s="126" t="str">
        <f t="shared" si="89"/>
        <v>N/A</v>
      </c>
      <c r="EH95" s="127">
        <v>0</v>
      </c>
      <c r="EI95" s="128">
        <v>0</v>
      </c>
      <c r="EJ95" s="126" t="str">
        <f t="shared" si="141"/>
        <v>N/A</v>
      </c>
      <c r="EK95" s="129" t="e">
        <f t="shared" si="142"/>
        <v>#VALUE!</v>
      </c>
      <c r="EL95" s="130" t="e">
        <f t="shared" si="143"/>
        <v>#VALUE!</v>
      </c>
      <c r="EM95" s="127">
        <v>0</v>
      </c>
      <c r="EN95" s="128">
        <v>0</v>
      </c>
      <c r="EO95" s="126" t="str">
        <f t="shared" si="90"/>
        <v>N/A</v>
      </c>
      <c r="EP95" s="147">
        <v>0</v>
      </c>
      <c r="EQ95" s="148">
        <v>0</v>
      </c>
      <c r="ER95" s="126" t="str">
        <f t="shared" si="144"/>
        <v>N/A</v>
      </c>
      <c r="ES95" s="129" t="e">
        <f t="shared" si="145"/>
        <v>#VALUE!</v>
      </c>
      <c r="ET95" s="130" t="e">
        <f t="shared" si="146"/>
        <v>#VALUE!</v>
      </c>
      <c r="EU95" s="308"/>
      <c r="EV95" s="132" t="s">
        <v>537</v>
      </c>
      <c r="EW95" s="126">
        <v>51018.886666666665</v>
      </c>
      <c r="EX95" s="126">
        <v>53904.833333333336</v>
      </c>
      <c r="EY95" s="129" t="e">
        <f t="shared" si="147"/>
        <v>#VALUE!</v>
      </c>
      <c r="EZ95" s="130" t="e">
        <f t="shared" si="91"/>
        <v>#VALUE!</v>
      </c>
    </row>
    <row r="96" spans="1:156">
      <c r="A96" s="132" t="s">
        <v>538</v>
      </c>
      <c r="B96" s="124">
        <v>1</v>
      </c>
      <c r="C96" s="125">
        <v>13000</v>
      </c>
      <c r="D96" s="126">
        <f t="shared" si="74"/>
        <v>13000</v>
      </c>
      <c r="E96" s="127">
        <v>1</v>
      </c>
      <c r="F96" s="128">
        <v>13000</v>
      </c>
      <c r="G96" s="126">
        <f t="shared" si="92"/>
        <v>13000</v>
      </c>
      <c r="H96" s="129">
        <f t="shared" si="93"/>
        <v>0</v>
      </c>
      <c r="I96" s="130">
        <f t="shared" si="94"/>
        <v>0</v>
      </c>
      <c r="J96" s="127">
        <v>1</v>
      </c>
      <c r="K96" s="128">
        <v>70000</v>
      </c>
      <c r="L96" s="131">
        <f t="shared" si="75"/>
        <v>70000</v>
      </c>
      <c r="M96" s="127">
        <v>1</v>
      </c>
      <c r="N96" s="128">
        <v>70001</v>
      </c>
      <c r="O96" s="126">
        <f t="shared" si="95"/>
        <v>70001</v>
      </c>
      <c r="P96" s="129">
        <f t="shared" si="96"/>
        <v>1</v>
      </c>
      <c r="Q96" s="130">
        <f t="shared" si="97"/>
        <v>1.4285714285714285E-5</v>
      </c>
      <c r="R96" s="127">
        <v>0</v>
      </c>
      <c r="S96" s="128">
        <v>0</v>
      </c>
      <c r="T96" s="126" t="str">
        <f t="shared" si="76"/>
        <v>N/A</v>
      </c>
      <c r="U96" s="127">
        <v>0</v>
      </c>
      <c r="V96" s="128">
        <v>0</v>
      </c>
      <c r="W96" s="126" t="str">
        <f t="shared" si="98"/>
        <v>N/A</v>
      </c>
      <c r="X96" s="129" t="e">
        <f t="shared" si="99"/>
        <v>#VALUE!</v>
      </c>
      <c r="Y96" s="130" t="e">
        <f t="shared" si="100"/>
        <v>#VALUE!</v>
      </c>
      <c r="Z96" s="132" t="s">
        <v>538</v>
      </c>
      <c r="AA96" s="127">
        <v>0</v>
      </c>
      <c r="AB96" s="128">
        <v>0</v>
      </c>
      <c r="AC96" s="126" t="str">
        <f t="shared" si="77"/>
        <v>N/A</v>
      </c>
      <c r="AD96" s="127">
        <v>0</v>
      </c>
      <c r="AE96" s="128">
        <v>0</v>
      </c>
      <c r="AF96" s="126" t="str">
        <f t="shared" si="101"/>
        <v>N/A</v>
      </c>
      <c r="AG96" s="129" t="e">
        <f t="shared" si="102"/>
        <v>#VALUE!</v>
      </c>
      <c r="AH96" s="130" t="e">
        <f t="shared" si="103"/>
        <v>#VALUE!</v>
      </c>
      <c r="AI96" s="127">
        <v>0.11</v>
      </c>
      <c r="AJ96" s="128">
        <v>6242</v>
      </c>
      <c r="AK96" s="126">
        <f t="shared" si="104"/>
        <v>56745.454545454544</v>
      </c>
      <c r="AL96" s="127">
        <v>0.11</v>
      </c>
      <c r="AM96" s="128">
        <v>6243</v>
      </c>
      <c r="AN96" s="126">
        <f t="shared" si="105"/>
        <v>56754.545454545456</v>
      </c>
      <c r="AO96" s="129">
        <f t="shared" si="106"/>
        <v>9.0909090909117367</v>
      </c>
      <c r="AP96" s="130">
        <f t="shared" si="107"/>
        <v>1.6020506248002101E-4</v>
      </c>
      <c r="AQ96" s="127">
        <v>0</v>
      </c>
      <c r="AR96" s="128">
        <v>0</v>
      </c>
      <c r="AS96" s="126" t="str">
        <f t="shared" si="78"/>
        <v>N/A</v>
      </c>
      <c r="AT96" s="127">
        <v>0</v>
      </c>
      <c r="AU96" s="128">
        <v>0</v>
      </c>
      <c r="AV96" s="126" t="str">
        <f t="shared" si="108"/>
        <v>N/A</v>
      </c>
      <c r="AW96" s="129" t="e">
        <f t="shared" si="109"/>
        <v>#VALUE!</v>
      </c>
      <c r="AX96" s="130" t="e">
        <f t="shared" si="110"/>
        <v>#VALUE!</v>
      </c>
      <c r="AY96" s="132" t="s">
        <v>538</v>
      </c>
      <c r="AZ96" s="127">
        <v>1</v>
      </c>
      <c r="BA96" s="128">
        <v>34197</v>
      </c>
      <c r="BB96" s="126">
        <f t="shared" si="79"/>
        <v>34197</v>
      </c>
      <c r="BC96" s="127">
        <v>1</v>
      </c>
      <c r="BD96" s="128">
        <v>34198</v>
      </c>
      <c r="BE96" s="126">
        <f t="shared" si="111"/>
        <v>34198</v>
      </c>
      <c r="BF96" s="129">
        <f t="shared" si="112"/>
        <v>1</v>
      </c>
      <c r="BG96" s="130">
        <f t="shared" si="113"/>
        <v>2.9242331198643156E-5</v>
      </c>
      <c r="BH96" s="127">
        <v>0</v>
      </c>
      <c r="BI96" s="128">
        <v>0</v>
      </c>
      <c r="BJ96" s="126" t="str">
        <f t="shared" si="80"/>
        <v>N/A</v>
      </c>
      <c r="BK96" s="127">
        <v>0</v>
      </c>
      <c r="BL96" s="128">
        <v>0</v>
      </c>
      <c r="BM96" s="126" t="str">
        <f t="shared" si="114"/>
        <v>N/A</v>
      </c>
      <c r="BN96" s="129" t="e">
        <f t="shared" si="115"/>
        <v>#VALUE!</v>
      </c>
      <c r="BO96" s="130" t="e">
        <f t="shared" si="116"/>
        <v>#VALUE!</v>
      </c>
      <c r="BP96" s="127">
        <v>0.14000000000000001</v>
      </c>
      <c r="BQ96" s="128">
        <v>7494</v>
      </c>
      <c r="BR96" s="126">
        <f t="shared" si="81"/>
        <v>53528.57142857142</v>
      </c>
      <c r="BS96" s="127">
        <v>0.14000000000000001</v>
      </c>
      <c r="BT96" s="128">
        <v>7494</v>
      </c>
      <c r="BU96" s="126">
        <f t="shared" si="117"/>
        <v>53528.57142857142</v>
      </c>
      <c r="BV96" s="129">
        <f t="shared" si="118"/>
        <v>0</v>
      </c>
      <c r="BW96" s="130">
        <f t="shared" si="119"/>
        <v>0</v>
      </c>
      <c r="BX96" s="132" t="s">
        <v>538</v>
      </c>
      <c r="BY96" s="127">
        <v>0</v>
      </c>
      <c r="BZ96" s="128">
        <v>0</v>
      </c>
      <c r="CA96" s="126" t="str">
        <f t="shared" si="82"/>
        <v>N/A</v>
      </c>
      <c r="CB96" s="127">
        <v>0</v>
      </c>
      <c r="CC96" s="128">
        <v>0</v>
      </c>
      <c r="CD96" s="126" t="str">
        <f t="shared" si="120"/>
        <v>N/A</v>
      </c>
      <c r="CE96" s="129" t="e">
        <f t="shared" si="121"/>
        <v>#VALUE!</v>
      </c>
      <c r="CF96" s="130" t="e">
        <f t="shared" si="122"/>
        <v>#VALUE!</v>
      </c>
      <c r="CG96" s="127">
        <v>0</v>
      </c>
      <c r="CH96" s="128">
        <v>0</v>
      </c>
      <c r="CI96" s="126" t="str">
        <f t="shared" si="83"/>
        <v>N/A</v>
      </c>
      <c r="CJ96" s="127">
        <v>0</v>
      </c>
      <c r="CK96" s="128">
        <v>0</v>
      </c>
      <c r="CL96" s="126" t="str">
        <f t="shared" si="123"/>
        <v>N/A</v>
      </c>
      <c r="CM96" s="129" t="e">
        <f t="shared" si="124"/>
        <v>#VALUE!</v>
      </c>
      <c r="CN96" s="130" t="e">
        <f t="shared" si="125"/>
        <v>#VALUE!</v>
      </c>
      <c r="CO96" s="127">
        <v>0</v>
      </c>
      <c r="CP96" s="128">
        <v>0</v>
      </c>
      <c r="CQ96" s="126" t="str">
        <f t="shared" si="84"/>
        <v>N/A</v>
      </c>
      <c r="CR96" s="127">
        <v>0</v>
      </c>
      <c r="CS96" s="128">
        <v>0</v>
      </c>
      <c r="CT96" s="126" t="str">
        <f t="shared" si="126"/>
        <v>N/A</v>
      </c>
      <c r="CU96" s="129" t="e">
        <f t="shared" si="127"/>
        <v>#VALUE!</v>
      </c>
      <c r="CV96" s="130" t="e">
        <f t="shared" si="128"/>
        <v>#VALUE!</v>
      </c>
      <c r="CW96" s="132" t="s">
        <v>538</v>
      </c>
      <c r="CX96" s="127">
        <v>1</v>
      </c>
      <c r="CY96" s="128">
        <v>12131</v>
      </c>
      <c r="CZ96" s="126">
        <f t="shared" si="85"/>
        <v>12131</v>
      </c>
      <c r="DA96" s="127">
        <v>1</v>
      </c>
      <c r="DB96" s="128">
        <v>12132</v>
      </c>
      <c r="DC96" s="126">
        <f t="shared" si="129"/>
        <v>12132</v>
      </c>
      <c r="DD96" s="129">
        <f t="shared" si="130"/>
        <v>1</v>
      </c>
      <c r="DE96" s="130">
        <f t="shared" si="131"/>
        <v>8.2433435001236504E-5</v>
      </c>
      <c r="DF96" s="127">
        <v>1</v>
      </c>
      <c r="DG96" s="128">
        <v>46819</v>
      </c>
      <c r="DH96" s="126">
        <f t="shared" si="86"/>
        <v>46819</v>
      </c>
      <c r="DI96" s="127">
        <v>1</v>
      </c>
      <c r="DJ96" s="128">
        <v>46820</v>
      </c>
      <c r="DK96" s="126">
        <f t="shared" si="132"/>
        <v>46820</v>
      </c>
      <c r="DL96" s="129">
        <f t="shared" si="133"/>
        <v>1</v>
      </c>
      <c r="DM96" s="130">
        <f t="shared" si="134"/>
        <v>2.1358850039513873E-5</v>
      </c>
      <c r="DN96" s="127">
        <v>0</v>
      </c>
      <c r="DO96" s="128">
        <v>0</v>
      </c>
      <c r="DP96" s="126" t="str">
        <f t="shared" si="87"/>
        <v>N/A</v>
      </c>
      <c r="DQ96" s="127">
        <v>0</v>
      </c>
      <c r="DR96" s="128">
        <v>0</v>
      </c>
      <c r="DS96" s="126" t="str">
        <f t="shared" si="135"/>
        <v>N/A</v>
      </c>
      <c r="DT96" s="306" t="e">
        <f t="shared" si="136"/>
        <v>#VALUE!</v>
      </c>
      <c r="DU96" s="130" t="e">
        <f t="shared" si="137"/>
        <v>#VALUE!</v>
      </c>
      <c r="DV96" s="132" t="s">
        <v>538</v>
      </c>
      <c r="DW96" s="127">
        <v>3</v>
      </c>
      <c r="DX96" s="128">
        <v>77388</v>
      </c>
      <c r="DY96" s="126">
        <f t="shared" si="88"/>
        <v>25796</v>
      </c>
      <c r="DZ96" s="127">
        <v>3</v>
      </c>
      <c r="EA96" s="128">
        <v>77391</v>
      </c>
      <c r="EB96" s="126">
        <f t="shared" si="138"/>
        <v>25797</v>
      </c>
      <c r="EC96" s="129">
        <f t="shared" si="139"/>
        <v>1</v>
      </c>
      <c r="ED96" s="130">
        <f t="shared" si="140"/>
        <v>3.8765700108543959E-5</v>
      </c>
      <c r="EE96" s="127">
        <v>1</v>
      </c>
      <c r="EF96" s="128">
        <v>8265</v>
      </c>
      <c r="EG96" s="126">
        <f t="shared" si="89"/>
        <v>8265</v>
      </c>
      <c r="EH96" s="127">
        <v>1</v>
      </c>
      <c r="EI96" s="128">
        <v>8266</v>
      </c>
      <c r="EJ96" s="126">
        <f t="shared" si="141"/>
        <v>8266</v>
      </c>
      <c r="EK96" s="129">
        <f t="shared" si="142"/>
        <v>1</v>
      </c>
      <c r="EL96" s="130">
        <f t="shared" si="143"/>
        <v>1.2099213551119177E-4</v>
      </c>
      <c r="EM96" s="127">
        <v>0</v>
      </c>
      <c r="EN96" s="128">
        <v>0</v>
      </c>
      <c r="EO96" s="126" t="str">
        <f t="shared" si="90"/>
        <v>N/A</v>
      </c>
      <c r="EP96" s="147">
        <v>0</v>
      </c>
      <c r="EQ96" s="148">
        <v>0</v>
      </c>
      <c r="ER96" s="126" t="str">
        <f t="shared" si="144"/>
        <v>N/A</v>
      </c>
      <c r="ES96" s="129" t="e">
        <f t="shared" si="145"/>
        <v>#VALUE!</v>
      </c>
      <c r="ET96" s="130" t="e">
        <f t="shared" si="146"/>
        <v>#VALUE!</v>
      </c>
      <c r="EU96" s="308"/>
      <c r="EV96" s="132" t="s">
        <v>538</v>
      </c>
      <c r="EW96" s="126">
        <v>35609.113997113993</v>
      </c>
      <c r="EX96" s="126">
        <v>35610.790764790763</v>
      </c>
      <c r="EY96" s="129" t="e">
        <f t="shared" si="147"/>
        <v>#VALUE!</v>
      </c>
      <c r="EZ96" s="130" t="e">
        <f t="shared" si="91"/>
        <v>#VALUE!</v>
      </c>
    </row>
    <row r="97" spans="1:157">
      <c r="A97" s="132" t="s">
        <v>539</v>
      </c>
      <c r="B97" s="124">
        <v>47</v>
      </c>
      <c r="C97" s="125">
        <v>758539</v>
      </c>
      <c r="D97" s="126">
        <f t="shared" si="74"/>
        <v>16139.127659574468</v>
      </c>
      <c r="E97" s="127">
        <v>47</v>
      </c>
      <c r="F97" s="128">
        <v>758539</v>
      </c>
      <c r="G97" s="126">
        <f t="shared" si="92"/>
        <v>16139.127659574468</v>
      </c>
      <c r="H97" s="129">
        <f t="shared" si="93"/>
        <v>0</v>
      </c>
      <c r="I97" s="130">
        <f t="shared" si="94"/>
        <v>0</v>
      </c>
      <c r="J97" s="127">
        <v>12</v>
      </c>
      <c r="K97" s="128">
        <v>936035.7</v>
      </c>
      <c r="L97" s="131">
        <f t="shared" si="75"/>
        <v>78002.974999999991</v>
      </c>
      <c r="M97" s="127">
        <v>12</v>
      </c>
      <c r="N97" s="128">
        <v>936035.7</v>
      </c>
      <c r="O97" s="126">
        <f t="shared" si="95"/>
        <v>78002.974999999991</v>
      </c>
      <c r="P97" s="129">
        <f t="shared" si="96"/>
        <v>0</v>
      </c>
      <c r="Q97" s="130">
        <f t="shared" si="97"/>
        <v>0</v>
      </c>
      <c r="R97" s="127">
        <v>2</v>
      </c>
      <c r="S97" s="128">
        <v>134494</v>
      </c>
      <c r="T97" s="126">
        <f t="shared" si="76"/>
        <v>67247</v>
      </c>
      <c r="U97" s="127">
        <v>2</v>
      </c>
      <c r="V97" s="128">
        <v>134494</v>
      </c>
      <c r="W97" s="126">
        <f t="shared" si="98"/>
        <v>67247</v>
      </c>
      <c r="X97" s="129">
        <f t="shared" si="99"/>
        <v>0</v>
      </c>
      <c r="Y97" s="130">
        <f t="shared" si="100"/>
        <v>0</v>
      </c>
      <c r="Z97" s="132" t="s">
        <v>539</v>
      </c>
      <c r="AA97" s="127">
        <v>3</v>
      </c>
      <c r="AB97" s="128">
        <v>157176</v>
      </c>
      <c r="AC97" s="126">
        <f t="shared" si="77"/>
        <v>52392</v>
      </c>
      <c r="AD97" s="127">
        <v>3</v>
      </c>
      <c r="AE97" s="128">
        <v>157176</v>
      </c>
      <c r="AF97" s="126">
        <f t="shared" si="101"/>
        <v>52392</v>
      </c>
      <c r="AG97" s="129">
        <f t="shared" si="102"/>
        <v>0</v>
      </c>
      <c r="AH97" s="130">
        <f t="shared" si="103"/>
        <v>0</v>
      </c>
      <c r="AI97" s="127">
        <v>11</v>
      </c>
      <c r="AJ97" s="128">
        <v>630299</v>
      </c>
      <c r="AK97" s="126">
        <f t="shared" si="104"/>
        <v>57299.909090909088</v>
      </c>
      <c r="AL97" s="127">
        <v>11</v>
      </c>
      <c r="AM97" s="128">
        <v>630299</v>
      </c>
      <c r="AN97" s="126">
        <f t="shared" si="105"/>
        <v>57299.909090909088</v>
      </c>
      <c r="AO97" s="129">
        <f t="shared" si="106"/>
        <v>0</v>
      </c>
      <c r="AP97" s="130">
        <f t="shared" si="107"/>
        <v>0</v>
      </c>
      <c r="AQ97" s="127">
        <v>2</v>
      </c>
      <c r="AR97" s="128">
        <v>120189</v>
      </c>
      <c r="AS97" s="126">
        <f t="shared" si="78"/>
        <v>60094.5</v>
      </c>
      <c r="AT97" s="127">
        <v>2</v>
      </c>
      <c r="AU97" s="128">
        <v>120189</v>
      </c>
      <c r="AV97" s="126">
        <f t="shared" si="108"/>
        <v>60094.5</v>
      </c>
      <c r="AW97" s="129">
        <f t="shared" si="109"/>
        <v>0</v>
      </c>
      <c r="AX97" s="130">
        <f t="shared" si="110"/>
        <v>0</v>
      </c>
      <c r="AY97" s="132" t="s">
        <v>539</v>
      </c>
      <c r="AZ97" s="127">
        <v>27</v>
      </c>
      <c r="BA97" s="128">
        <v>619106.01</v>
      </c>
      <c r="BB97" s="126">
        <f t="shared" si="79"/>
        <v>22929.852222222224</v>
      </c>
      <c r="BC97" s="127">
        <v>27</v>
      </c>
      <c r="BD97" s="128">
        <v>619106.01</v>
      </c>
      <c r="BE97" s="126">
        <f t="shared" si="111"/>
        <v>22929.852222222224</v>
      </c>
      <c r="BF97" s="129">
        <f t="shared" si="112"/>
        <v>0</v>
      </c>
      <c r="BG97" s="130">
        <f t="shared" si="113"/>
        <v>0</v>
      </c>
      <c r="BH97" s="127">
        <v>4</v>
      </c>
      <c r="BI97" s="128">
        <v>76342</v>
      </c>
      <c r="BJ97" s="126">
        <f t="shared" si="80"/>
        <v>19085.5</v>
      </c>
      <c r="BK97" s="127">
        <v>4</v>
      </c>
      <c r="BL97" s="128">
        <v>76342</v>
      </c>
      <c r="BM97" s="126">
        <f t="shared" si="114"/>
        <v>19085.5</v>
      </c>
      <c r="BN97" s="129">
        <f t="shared" si="115"/>
        <v>0</v>
      </c>
      <c r="BO97" s="130">
        <f t="shared" si="116"/>
        <v>0</v>
      </c>
      <c r="BP97" s="127">
        <v>1</v>
      </c>
      <c r="BQ97" s="128">
        <v>55445</v>
      </c>
      <c r="BR97" s="126">
        <f t="shared" si="81"/>
        <v>55445</v>
      </c>
      <c r="BS97" s="127">
        <v>1</v>
      </c>
      <c r="BT97" s="128">
        <v>55445</v>
      </c>
      <c r="BU97" s="126">
        <f t="shared" si="117"/>
        <v>55445</v>
      </c>
      <c r="BV97" s="129">
        <f t="shared" si="118"/>
        <v>0</v>
      </c>
      <c r="BW97" s="130">
        <f t="shared" si="119"/>
        <v>0</v>
      </c>
      <c r="BX97" s="132" t="s">
        <v>539</v>
      </c>
      <c r="BY97" s="127">
        <v>0</v>
      </c>
      <c r="BZ97" s="128">
        <v>0</v>
      </c>
      <c r="CA97" s="126" t="str">
        <f t="shared" si="82"/>
        <v>N/A</v>
      </c>
      <c r="CB97" s="127">
        <v>0</v>
      </c>
      <c r="CC97" s="128">
        <v>0</v>
      </c>
      <c r="CD97" s="126" t="str">
        <f t="shared" si="120"/>
        <v>N/A</v>
      </c>
      <c r="CE97" s="129" t="e">
        <f t="shared" si="121"/>
        <v>#VALUE!</v>
      </c>
      <c r="CF97" s="130" t="e">
        <f t="shared" si="122"/>
        <v>#VALUE!</v>
      </c>
      <c r="CG97" s="127">
        <v>6</v>
      </c>
      <c r="CH97" s="128">
        <v>217531</v>
      </c>
      <c r="CI97" s="126">
        <f t="shared" si="83"/>
        <v>36255.166666666664</v>
      </c>
      <c r="CJ97" s="127">
        <v>6</v>
      </c>
      <c r="CK97" s="128">
        <v>217531</v>
      </c>
      <c r="CL97" s="126">
        <f t="shared" si="123"/>
        <v>36255.166666666664</v>
      </c>
      <c r="CM97" s="129">
        <f t="shared" si="124"/>
        <v>0</v>
      </c>
      <c r="CN97" s="130">
        <f t="shared" si="125"/>
        <v>0</v>
      </c>
      <c r="CO97" s="127">
        <v>4</v>
      </c>
      <c r="CP97" s="128">
        <v>339386.01</v>
      </c>
      <c r="CQ97" s="126">
        <f t="shared" si="84"/>
        <v>84846.502500000002</v>
      </c>
      <c r="CR97" s="127">
        <v>4</v>
      </c>
      <c r="CS97" s="128">
        <v>339386.01</v>
      </c>
      <c r="CT97" s="126">
        <f t="shared" si="126"/>
        <v>84846.502500000002</v>
      </c>
      <c r="CU97" s="129">
        <f t="shared" si="127"/>
        <v>0</v>
      </c>
      <c r="CV97" s="130">
        <f t="shared" si="128"/>
        <v>0</v>
      </c>
      <c r="CW97" s="132" t="s">
        <v>539</v>
      </c>
      <c r="CX97" s="127">
        <v>2</v>
      </c>
      <c r="CY97" s="128">
        <v>112634</v>
      </c>
      <c r="CZ97" s="126">
        <f t="shared" si="85"/>
        <v>56317</v>
      </c>
      <c r="DA97" s="127">
        <v>2</v>
      </c>
      <c r="DB97" s="128">
        <v>112634</v>
      </c>
      <c r="DC97" s="126">
        <f t="shared" si="129"/>
        <v>56317</v>
      </c>
      <c r="DD97" s="129">
        <f t="shared" si="130"/>
        <v>0</v>
      </c>
      <c r="DE97" s="130">
        <f t="shared" si="131"/>
        <v>0</v>
      </c>
      <c r="DF97" s="127">
        <v>0</v>
      </c>
      <c r="DG97" s="128">
        <v>0</v>
      </c>
      <c r="DH97" s="126" t="str">
        <f t="shared" si="86"/>
        <v>N/A</v>
      </c>
      <c r="DI97" s="127">
        <v>0</v>
      </c>
      <c r="DJ97" s="128">
        <v>0</v>
      </c>
      <c r="DK97" s="126" t="str">
        <f t="shared" si="132"/>
        <v>N/A</v>
      </c>
      <c r="DL97" s="129" t="e">
        <f t="shared" si="133"/>
        <v>#VALUE!</v>
      </c>
      <c r="DM97" s="130" t="e">
        <f t="shared" si="134"/>
        <v>#VALUE!</v>
      </c>
      <c r="DN97" s="127">
        <v>5</v>
      </c>
      <c r="DO97" s="128">
        <v>163065</v>
      </c>
      <c r="DP97" s="126">
        <f t="shared" si="87"/>
        <v>32613</v>
      </c>
      <c r="DQ97" s="127">
        <v>5</v>
      </c>
      <c r="DR97" s="128">
        <v>163065</v>
      </c>
      <c r="DS97" s="126">
        <f t="shared" si="135"/>
        <v>32613</v>
      </c>
      <c r="DT97" s="306">
        <f t="shared" si="136"/>
        <v>0</v>
      </c>
      <c r="DU97" s="130">
        <f t="shared" si="137"/>
        <v>0</v>
      </c>
      <c r="DV97" s="132" t="s">
        <v>539</v>
      </c>
      <c r="DW97" s="127">
        <v>52</v>
      </c>
      <c r="DX97" s="128">
        <v>1242899.8799999999</v>
      </c>
      <c r="DY97" s="126">
        <f t="shared" si="88"/>
        <v>23901.920769230768</v>
      </c>
      <c r="DZ97" s="127">
        <v>52</v>
      </c>
      <c r="EA97" s="128">
        <v>1242899.8799999999</v>
      </c>
      <c r="EB97" s="126">
        <f t="shared" si="138"/>
        <v>23901.920769230768</v>
      </c>
      <c r="EC97" s="129">
        <f t="shared" si="139"/>
        <v>0</v>
      </c>
      <c r="ED97" s="130">
        <f t="shared" si="140"/>
        <v>0</v>
      </c>
      <c r="EE97" s="127">
        <v>0</v>
      </c>
      <c r="EF97" s="128">
        <v>0</v>
      </c>
      <c r="EG97" s="126" t="str">
        <f t="shared" si="89"/>
        <v>N/A</v>
      </c>
      <c r="EH97" s="127">
        <v>0</v>
      </c>
      <c r="EI97" s="128">
        <v>0</v>
      </c>
      <c r="EJ97" s="126" t="str">
        <f t="shared" si="141"/>
        <v>N/A</v>
      </c>
      <c r="EK97" s="129" t="e">
        <f t="shared" si="142"/>
        <v>#VALUE!</v>
      </c>
      <c r="EL97" s="130" t="e">
        <f t="shared" si="143"/>
        <v>#VALUE!</v>
      </c>
      <c r="EM97" s="127">
        <v>0</v>
      </c>
      <c r="EN97" s="128">
        <v>0</v>
      </c>
      <c r="EO97" s="126" t="str">
        <f t="shared" si="90"/>
        <v>N/A</v>
      </c>
      <c r="EP97" s="147">
        <v>0</v>
      </c>
      <c r="EQ97" s="148">
        <v>0</v>
      </c>
      <c r="ER97" s="126" t="str">
        <f t="shared" si="144"/>
        <v>N/A</v>
      </c>
      <c r="ES97" s="129" t="e">
        <f t="shared" si="145"/>
        <v>#VALUE!</v>
      </c>
      <c r="ET97" s="130" t="e">
        <f t="shared" si="146"/>
        <v>#VALUE!</v>
      </c>
      <c r="EU97" s="308"/>
      <c r="EV97" s="132" t="s">
        <v>539</v>
      </c>
      <c r="EW97" s="126">
        <v>47326.389564900237</v>
      </c>
      <c r="EX97" s="126">
        <v>47326.389564900237</v>
      </c>
      <c r="EY97" s="129" t="e">
        <f t="shared" si="147"/>
        <v>#VALUE!</v>
      </c>
      <c r="EZ97" s="130" t="e">
        <f t="shared" si="91"/>
        <v>#VALUE!</v>
      </c>
    </row>
    <row r="98" spans="1:157">
      <c r="A98" s="132" t="s">
        <v>540</v>
      </c>
      <c r="B98" s="124">
        <v>3</v>
      </c>
      <c r="C98" s="125">
        <v>95040</v>
      </c>
      <c r="D98" s="126">
        <f t="shared" si="74"/>
        <v>31680</v>
      </c>
      <c r="E98" s="127">
        <v>3</v>
      </c>
      <c r="F98" s="128">
        <v>98208</v>
      </c>
      <c r="G98" s="126">
        <f t="shared" si="92"/>
        <v>32736</v>
      </c>
      <c r="H98" s="129">
        <f t="shared" si="93"/>
        <v>1056</v>
      </c>
      <c r="I98" s="130">
        <f t="shared" si="94"/>
        <v>3.3333333333333333E-2</v>
      </c>
      <c r="J98" s="127">
        <v>1</v>
      </c>
      <c r="K98" s="128">
        <v>140000</v>
      </c>
      <c r="L98" s="131">
        <f t="shared" si="75"/>
        <v>140000</v>
      </c>
      <c r="M98" s="127">
        <v>1</v>
      </c>
      <c r="N98" s="128">
        <v>144300</v>
      </c>
      <c r="O98" s="126">
        <f t="shared" si="95"/>
        <v>144300</v>
      </c>
      <c r="P98" s="129">
        <f t="shared" si="96"/>
        <v>4300</v>
      </c>
      <c r="Q98" s="130">
        <f t="shared" si="97"/>
        <v>3.0714285714285715E-2</v>
      </c>
      <c r="R98" s="127">
        <v>0</v>
      </c>
      <c r="S98" s="128">
        <v>0</v>
      </c>
      <c r="T98" s="126" t="str">
        <f t="shared" si="76"/>
        <v>N/A</v>
      </c>
      <c r="U98" s="127">
        <v>0</v>
      </c>
      <c r="V98" s="128">
        <v>0</v>
      </c>
      <c r="W98" s="126" t="str">
        <f t="shared" si="98"/>
        <v>N/A</v>
      </c>
      <c r="X98" s="129" t="e">
        <f t="shared" si="99"/>
        <v>#VALUE!</v>
      </c>
      <c r="Y98" s="130" t="e">
        <f t="shared" si="100"/>
        <v>#VALUE!</v>
      </c>
      <c r="Z98" s="132" t="s">
        <v>540</v>
      </c>
      <c r="AA98" s="127">
        <v>0</v>
      </c>
      <c r="AB98" s="128">
        <v>0</v>
      </c>
      <c r="AC98" s="126" t="str">
        <f t="shared" si="77"/>
        <v>N/A</v>
      </c>
      <c r="AD98" s="127">
        <v>0</v>
      </c>
      <c r="AE98" s="128">
        <v>0</v>
      </c>
      <c r="AF98" s="126" t="str">
        <f t="shared" si="101"/>
        <v>N/A</v>
      </c>
      <c r="AG98" s="129" t="e">
        <f t="shared" si="102"/>
        <v>#VALUE!</v>
      </c>
      <c r="AH98" s="130" t="e">
        <f t="shared" si="103"/>
        <v>#VALUE!</v>
      </c>
      <c r="AI98" s="127">
        <v>2</v>
      </c>
      <c r="AJ98" s="128">
        <v>85184</v>
      </c>
      <c r="AK98" s="126">
        <f t="shared" si="104"/>
        <v>42592</v>
      </c>
      <c r="AL98" s="127">
        <v>2</v>
      </c>
      <c r="AM98" s="128">
        <v>93702</v>
      </c>
      <c r="AN98" s="126">
        <f t="shared" si="105"/>
        <v>46851</v>
      </c>
      <c r="AO98" s="129">
        <f t="shared" si="106"/>
        <v>4259</v>
      </c>
      <c r="AP98" s="130">
        <f t="shared" si="107"/>
        <v>9.9995304282494368E-2</v>
      </c>
      <c r="AQ98" s="127">
        <v>0</v>
      </c>
      <c r="AR98" s="128">
        <v>0</v>
      </c>
      <c r="AS98" s="126" t="str">
        <f t="shared" si="78"/>
        <v>N/A</v>
      </c>
      <c r="AT98" s="127">
        <v>0</v>
      </c>
      <c r="AU98" s="128">
        <v>0</v>
      </c>
      <c r="AV98" s="126" t="str">
        <f t="shared" si="108"/>
        <v>N/A</v>
      </c>
      <c r="AW98" s="129" t="e">
        <f t="shared" si="109"/>
        <v>#VALUE!</v>
      </c>
      <c r="AX98" s="130" t="e">
        <f t="shared" si="110"/>
        <v>#VALUE!</v>
      </c>
      <c r="AY98" s="132" t="s">
        <v>540</v>
      </c>
      <c r="AZ98" s="127">
        <v>2</v>
      </c>
      <c r="BA98" s="128">
        <v>56320</v>
      </c>
      <c r="BB98" s="126">
        <f t="shared" si="79"/>
        <v>28160</v>
      </c>
      <c r="BC98" s="127">
        <v>2</v>
      </c>
      <c r="BD98" s="128">
        <v>56320</v>
      </c>
      <c r="BE98" s="126">
        <f t="shared" si="111"/>
        <v>28160</v>
      </c>
      <c r="BF98" s="129">
        <f t="shared" si="112"/>
        <v>0</v>
      </c>
      <c r="BG98" s="130">
        <f t="shared" si="113"/>
        <v>0</v>
      </c>
      <c r="BH98" s="127">
        <v>1</v>
      </c>
      <c r="BI98" s="128">
        <v>28160</v>
      </c>
      <c r="BJ98" s="126">
        <f t="shared" si="80"/>
        <v>28160</v>
      </c>
      <c r="BK98" s="127">
        <v>1</v>
      </c>
      <c r="BL98" s="128">
        <v>28160</v>
      </c>
      <c r="BM98" s="126">
        <f t="shared" si="114"/>
        <v>28160</v>
      </c>
      <c r="BN98" s="129">
        <f t="shared" si="115"/>
        <v>0</v>
      </c>
      <c r="BO98" s="130">
        <f t="shared" si="116"/>
        <v>0</v>
      </c>
      <c r="BP98" s="127">
        <v>0</v>
      </c>
      <c r="BQ98" s="128">
        <v>0</v>
      </c>
      <c r="BR98" s="126" t="str">
        <f t="shared" si="81"/>
        <v>N/A</v>
      </c>
      <c r="BS98" s="127">
        <v>0</v>
      </c>
      <c r="BT98" s="128">
        <v>0</v>
      </c>
      <c r="BU98" s="126" t="str">
        <f t="shared" si="117"/>
        <v>N/A</v>
      </c>
      <c r="BV98" s="129" t="e">
        <f t="shared" si="118"/>
        <v>#VALUE!</v>
      </c>
      <c r="BW98" s="130" t="e">
        <f t="shared" si="119"/>
        <v>#VALUE!</v>
      </c>
      <c r="BX98" s="132" t="s">
        <v>540</v>
      </c>
      <c r="BY98" s="127">
        <v>0</v>
      </c>
      <c r="BZ98" s="128">
        <v>0</v>
      </c>
      <c r="CA98" s="126" t="str">
        <f t="shared" si="82"/>
        <v>N/A</v>
      </c>
      <c r="CB98" s="127">
        <v>0</v>
      </c>
      <c r="CC98" s="128">
        <v>0</v>
      </c>
      <c r="CD98" s="126" t="str">
        <f t="shared" si="120"/>
        <v>N/A</v>
      </c>
      <c r="CE98" s="129" t="e">
        <f t="shared" si="121"/>
        <v>#VALUE!</v>
      </c>
      <c r="CF98" s="130" t="e">
        <f t="shared" si="122"/>
        <v>#VALUE!</v>
      </c>
      <c r="CG98" s="127">
        <v>0</v>
      </c>
      <c r="CH98" s="128">
        <v>0</v>
      </c>
      <c r="CI98" s="126" t="str">
        <f t="shared" si="83"/>
        <v>N/A</v>
      </c>
      <c r="CJ98" s="127">
        <v>0</v>
      </c>
      <c r="CK98" s="128">
        <v>0</v>
      </c>
      <c r="CL98" s="126" t="str">
        <f t="shared" si="123"/>
        <v>N/A</v>
      </c>
      <c r="CM98" s="129" t="e">
        <f t="shared" si="124"/>
        <v>#VALUE!</v>
      </c>
      <c r="CN98" s="130" t="e">
        <f t="shared" si="125"/>
        <v>#VALUE!</v>
      </c>
      <c r="CO98" s="127">
        <v>1</v>
      </c>
      <c r="CP98" s="128">
        <v>130000</v>
      </c>
      <c r="CQ98" s="126">
        <f t="shared" si="84"/>
        <v>130000</v>
      </c>
      <c r="CR98" s="127">
        <v>1</v>
      </c>
      <c r="CS98" s="128">
        <v>133900</v>
      </c>
      <c r="CT98" s="126">
        <f t="shared" si="126"/>
        <v>133900</v>
      </c>
      <c r="CU98" s="129">
        <f t="shared" si="127"/>
        <v>3900</v>
      </c>
      <c r="CV98" s="130">
        <f t="shared" si="128"/>
        <v>0.03</v>
      </c>
      <c r="CW98" s="132" t="s">
        <v>540</v>
      </c>
      <c r="CX98" s="127">
        <v>0</v>
      </c>
      <c r="CY98" s="128">
        <v>0</v>
      </c>
      <c r="CZ98" s="126" t="str">
        <f t="shared" si="85"/>
        <v>N/A</v>
      </c>
      <c r="DA98" s="127">
        <v>0</v>
      </c>
      <c r="DB98" s="128">
        <v>0</v>
      </c>
      <c r="DC98" s="126" t="str">
        <f t="shared" si="129"/>
        <v>N/A</v>
      </c>
      <c r="DD98" s="129" t="e">
        <f t="shared" si="130"/>
        <v>#VALUE!</v>
      </c>
      <c r="DE98" s="130" t="e">
        <f t="shared" si="131"/>
        <v>#VALUE!</v>
      </c>
      <c r="DF98" s="127">
        <v>1</v>
      </c>
      <c r="DG98" s="128">
        <v>65000</v>
      </c>
      <c r="DH98" s="126">
        <f t="shared" si="86"/>
        <v>65000</v>
      </c>
      <c r="DI98" s="127">
        <v>1</v>
      </c>
      <c r="DJ98" s="128">
        <v>66950</v>
      </c>
      <c r="DK98" s="126">
        <f t="shared" si="132"/>
        <v>66950</v>
      </c>
      <c r="DL98" s="129">
        <f t="shared" si="133"/>
        <v>1950</v>
      </c>
      <c r="DM98" s="130">
        <f t="shared" si="134"/>
        <v>0.03</v>
      </c>
      <c r="DN98" s="127">
        <v>0</v>
      </c>
      <c r="DO98" s="128">
        <v>0</v>
      </c>
      <c r="DP98" s="126" t="str">
        <f t="shared" si="87"/>
        <v>N/A</v>
      </c>
      <c r="DQ98" s="127">
        <v>0</v>
      </c>
      <c r="DR98" s="128">
        <v>0</v>
      </c>
      <c r="DS98" s="126" t="str">
        <f t="shared" si="135"/>
        <v>N/A</v>
      </c>
      <c r="DT98" s="306" t="e">
        <f t="shared" si="136"/>
        <v>#VALUE!</v>
      </c>
      <c r="DU98" s="130" t="e">
        <f t="shared" si="137"/>
        <v>#VALUE!</v>
      </c>
      <c r="DV98" s="132" t="s">
        <v>540</v>
      </c>
      <c r="DW98" s="127">
        <v>0</v>
      </c>
      <c r="DX98" s="128">
        <v>0</v>
      </c>
      <c r="DY98" s="126" t="str">
        <f t="shared" si="88"/>
        <v>N/A</v>
      </c>
      <c r="DZ98" s="127">
        <v>0</v>
      </c>
      <c r="EA98" s="128">
        <v>0</v>
      </c>
      <c r="EB98" s="126" t="str">
        <f t="shared" si="138"/>
        <v>N/A</v>
      </c>
      <c r="EC98" s="129" t="e">
        <f t="shared" si="139"/>
        <v>#VALUE!</v>
      </c>
      <c r="ED98" s="130" t="e">
        <f t="shared" si="140"/>
        <v>#VALUE!</v>
      </c>
      <c r="EE98" s="127">
        <v>0</v>
      </c>
      <c r="EF98" s="128">
        <v>0</v>
      </c>
      <c r="EG98" s="126" t="str">
        <f t="shared" si="89"/>
        <v>N/A</v>
      </c>
      <c r="EH98" s="127">
        <v>0</v>
      </c>
      <c r="EI98" s="128">
        <v>0</v>
      </c>
      <c r="EJ98" s="126" t="str">
        <f t="shared" si="141"/>
        <v>N/A</v>
      </c>
      <c r="EK98" s="129" t="e">
        <f t="shared" si="142"/>
        <v>#VALUE!</v>
      </c>
      <c r="EL98" s="130" t="e">
        <f t="shared" si="143"/>
        <v>#VALUE!</v>
      </c>
      <c r="EM98" s="127">
        <v>0</v>
      </c>
      <c r="EN98" s="128">
        <v>0</v>
      </c>
      <c r="EO98" s="126" t="str">
        <f t="shared" si="90"/>
        <v>N/A</v>
      </c>
      <c r="EP98" s="147">
        <v>0</v>
      </c>
      <c r="EQ98" s="148">
        <v>0</v>
      </c>
      <c r="ER98" s="126" t="str">
        <f t="shared" si="144"/>
        <v>N/A</v>
      </c>
      <c r="ES98" s="129" t="e">
        <f t="shared" si="145"/>
        <v>#VALUE!</v>
      </c>
      <c r="ET98" s="130" t="e">
        <f t="shared" si="146"/>
        <v>#VALUE!</v>
      </c>
      <c r="EU98" s="308"/>
      <c r="EV98" s="132" t="s">
        <v>540</v>
      </c>
      <c r="EW98" s="126">
        <v>66513.142857142855</v>
      </c>
      <c r="EX98" s="126">
        <v>68722.428571428565</v>
      </c>
      <c r="EY98" s="129" t="e">
        <f t="shared" si="147"/>
        <v>#VALUE!</v>
      </c>
      <c r="EZ98" s="130" t="e">
        <f t="shared" si="91"/>
        <v>#VALUE!</v>
      </c>
    </row>
    <row r="99" spans="1:157">
      <c r="A99" s="132" t="s">
        <v>541</v>
      </c>
      <c r="B99" s="124">
        <v>4</v>
      </c>
      <c r="C99" s="125">
        <v>74918</v>
      </c>
      <c r="D99" s="126">
        <f t="shared" si="74"/>
        <v>18729.5</v>
      </c>
      <c r="E99" s="127">
        <v>4</v>
      </c>
      <c r="F99" s="128">
        <v>74918</v>
      </c>
      <c r="G99" s="126">
        <f t="shared" si="92"/>
        <v>18729.5</v>
      </c>
      <c r="H99" s="129">
        <f t="shared" si="93"/>
        <v>0</v>
      </c>
      <c r="I99" s="130">
        <f t="shared" si="94"/>
        <v>0</v>
      </c>
      <c r="J99" s="127">
        <v>2</v>
      </c>
      <c r="K99" s="128">
        <v>149820</v>
      </c>
      <c r="L99" s="131">
        <f t="shared" si="75"/>
        <v>74910</v>
      </c>
      <c r="M99" s="127">
        <v>2</v>
      </c>
      <c r="N99" s="128">
        <v>149820</v>
      </c>
      <c r="O99" s="126">
        <f t="shared" si="95"/>
        <v>74910</v>
      </c>
      <c r="P99" s="129">
        <f t="shared" si="96"/>
        <v>0</v>
      </c>
      <c r="Q99" s="130">
        <f t="shared" si="97"/>
        <v>0</v>
      </c>
      <c r="R99" s="127">
        <v>0</v>
      </c>
      <c r="S99" s="128">
        <v>0</v>
      </c>
      <c r="T99" s="126" t="str">
        <f t="shared" si="76"/>
        <v>N/A</v>
      </c>
      <c r="U99" s="127">
        <v>0</v>
      </c>
      <c r="V99" s="128">
        <v>0</v>
      </c>
      <c r="W99" s="126" t="str">
        <f t="shared" si="98"/>
        <v>N/A</v>
      </c>
      <c r="X99" s="129" t="e">
        <f t="shared" si="99"/>
        <v>#VALUE!</v>
      </c>
      <c r="Y99" s="130" t="e">
        <f t="shared" si="100"/>
        <v>#VALUE!</v>
      </c>
      <c r="Z99" s="132" t="s">
        <v>541</v>
      </c>
      <c r="AA99" s="127">
        <v>0</v>
      </c>
      <c r="AB99" s="128">
        <v>0</v>
      </c>
      <c r="AC99" s="126" t="str">
        <f t="shared" si="77"/>
        <v>N/A</v>
      </c>
      <c r="AD99" s="127">
        <v>0</v>
      </c>
      <c r="AE99" s="128">
        <v>0</v>
      </c>
      <c r="AF99" s="126" t="str">
        <f t="shared" si="101"/>
        <v>N/A</v>
      </c>
      <c r="AG99" s="129" t="e">
        <f t="shared" si="102"/>
        <v>#VALUE!</v>
      </c>
      <c r="AH99" s="130" t="e">
        <f t="shared" si="103"/>
        <v>#VALUE!</v>
      </c>
      <c r="AI99" s="127">
        <v>0</v>
      </c>
      <c r="AJ99" s="128">
        <v>0</v>
      </c>
      <c r="AK99" s="126" t="str">
        <f t="shared" si="104"/>
        <v>N/A</v>
      </c>
      <c r="AL99" s="127">
        <v>0</v>
      </c>
      <c r="AM99" s="128">
        <v>0</v>
      </c>
      <c r="AN99" s="126" t="str">
        <f t="shared" si="105"/>
        <v>N/A</v>
      </c>
      <c r="AO99" s="129" t="e">
        <f t="shared" si="106"/>
        <v>#VALUE!</v>
      </c>
      <c r="AP99" s="130" t="e">
        <f t="shared" si="107"/>
        <v>#VALUE!</v>
      </c>
      <c r="AQ99" s="127">
        <v>1</v>
      </c>
      <c r="AR99" s="128">
        <v>49573</v>
      </c>
      <c r="AS99" s="126">
        <f t="shared" si="78"/>
        <v>49573</v>
      </c>
      <c r="AT99" s="127">
        <v>1</v>
      </c>
      <c r="AU99" s="128">
        <v>49573</v>
      </c>
      <c r="AV99" s="126">
        <f t="shared" si="108"/>
        <v>49573</v>
      </c>
      <c r="AW99" s="129">
        <f t="shared" si="109"/>
        <v>0</v>
      </c>
      <c r="AX99" s="130">
        <f t="shared" si="110"/>
        <v>0</v>
      </c>
      <c r="AY99" s="132" t="s">
        <v>541</v>
      </c>
      <c r="AZ99" s="127">
        <v>3</v>
      </c>
      <c r="BA99" s="128">
        <v>61472</v>
      </c>
      <c r="BB99" s="126">
        <f t="shared" si="79"/>
        <v>20490.666666666668</v>
      </c>
      <c r="BC99" s="127">
        <v>3</v>
      </c>
      <c r="BD99" s="128">
        <v>61472</v>
      </c>
      <c r="BE99" s="126">
        <f t="shared" si="111"/>
        <v>20490.666666666668</v>
      </c>
      <c r="BF99" s="129">
        <f t="shared" si="112"/>
        <v>0</v>
      </c>
      <c r="BG99" s="130">
        <f t="shared" si="113"/>
        <v>0</v>
      </c>
      <c r="BH99" s="127">
        <v>0</v>
      </c>
      <c r="BI99" s="128">
        <v>0</v>
      </c>
      <c r="BJ99" s="126" t="str">
        <f t="shared" si="80"/>
        <v>N/A</v>
      </c>
      <c r="BK99" s="127">
        <v>0</v>
      </c>
      <c r="BL99" s="128">
        <v>0</v>
      </c>
      <c r="BM99" s="126" t="str">
        <f t="shared" si="114"/>
        <v>N/A</v>
      </c>
      <c r="BN99" s="129" t="e">
        <f t="shared" si="115"/>
        <v>#VALUE!</v>
      </c>
      <c r="BO99" s="130" t="e">
        <f t="shared" si="116"/>
        <v>#VALUE!</v>
      </c>
      <c r="BP99" s="127">
        <v>0</v>
      </c>
      <c r="BQ99" s="128">
        <v>0</v>
      </c>
      <c r="BR99" s="126" t="str">
        <f t="shared" si="81"/>
        <v>N/A</v>
      </c>
      <c r="BS99" s="127">
        <v>0</v>
      </c>
      <c r="BT99" s="128">
        <v>0</v>
      </c>
      <c r="BU99" s="126" t="str">
        <f t="shared" si="117"/>
        <v>N/A</v>
      </c>
      <c r="BV99" s="129" t="e">
        <f t="shared" si="118"/>
        <v>#VALUE!</v>
      </c>
      <c r="BW99" s="130" t="e">
        <f t="shared" si="119"/>
        <v>#VALUE!</v>
      </c>
      <c r="BX99" s="132" t="s">
        <v>541</v>
      </c>
      <c r="BY99" s="127">
        <v>0</v>
      </c>
      <c r="BZ99" s="128">
        <v>0</v>
      </c>
      <c r="CA99" s="126" t="str">
        <f t="shared" si="82"/>
        <v>N/A</v>
      </c>
      <c r="CB99" s="127">
        <v>0</v>
      </c>
      <c r="CC99" s="128">
        <v>0</v>
      </c>
      <c r="CD99" s="126" t="str">
        <f t="shared" si="120"/>
        <v>N/A</v>
      </c>
      <c r="CE99" s="129" t="e">
        <f t="shared" si="121"/>
        <v>#VALUE!</v>
      </c>
      <c r="CF99" s="130" t="e">
        <f t="shared" si="122"/>
        <v>#VALUE!</v>
      </c>
      <c r="CG99" s="127">
        <v>0</v>
      </c>
      <c r="CH99" s="128">
        <v>0</v>
      </c>
      <c r="CI99" s="126" t="str">
        <f t="shared" si="83"/>
        <v>N/A</v>
      </c>
      <c r="CJ99" s="127">
        <v>0</v>
      </c>
      <c r="CK99" s="128">
        <v>0</v>
      </c>
      <c r="CL99" s="126" t="str">
        <f t="shared" si="123"/>
        <v>N/A</v>
      </c>
      <c r="CM99" s="129" t="e">
        <f t="shared" si="124"/>
        <v>#VALUE!</v>
      </c>
      <c r="CN99" s="130" t="e">
        <f t="shared" si="125"/>
        <v>#VALUE!</v>
      </c>
      <c r="CO99" s="127">
        <v>0</v>
      </c>
      <c r="CP99" s="128">
        <v>0</v>
      </c>
      <c r="CQ99" s="126" t="str">
        <f t="shared" si="84"/>
        <v>N/A</v>
      </c>
      <c r="CR99" s="127">
        <v>0</v>
      </c>
      <c r="CS99" s="128">
        <v>0</v>
      </c>
      <c r="CT99" s="126" t="str">
        <f t="shared" si="126"/>
        <v>N/A</v>
      </c>
      <c r="CU99" s="129" t="e">
        <f t="shared" si="127"/>
        <v>#VALUE!</v>
      </c>
      <c r="CV99" s="130" t="e">
        <f t="shared" si="128"/>
        <v>#VALUE!</v>
      </c>
      <c r="CW99" s="132" t="s">
        <v>541</v>
      </c>
      <c r="CX99" s="127">
        <v>0</v>
      </c>
      <c r="CY99" s="128">
        <v>0</v>
      </c>
      <c r="CZ99" s="126" t="str">
        <f t="shared" si="85"/>
        <v>N/A</v>
      </c>
      <c r="DA99" s="127">
        <v>0</v>
      </c>
      <c r="DB99" s="128">
        <v>0</v>
      </c>
      <c r="DC99" s="126" t="str">
        <f t="shared" si="129"/>
        <v>N/A</v>
      </c>
      <c r="DD99" s="129" t="e">
        <f t="shared" si="130"/>
        <v>#VALUE!</v>
      </c>
      <c r="DE99" s="130" t="e">
        <f t="shared" si="131"/>
        <v>#VALUE!</v>
      </c>
      <c r="DF99" s="127">
        <v>1</v>
      </c>
      <c r="DG99" s="128">
        <v>50845</v>
      </c>
      <c r="DH99" s="126">
        <f t="shared" si="86"/>
        <v>50845</v>
      </c>
      <c r="DI99" s="127">
        <v>1</v>
      </c>
      <c r="DJ99" s="128">
        <v>50845</v>
      </c>
      <c r="DK99" s="126">
        <f t="shared" si="132"/>
        <v>50845</v>
      </c>
      <c r="DL99" s="129">
        <f t="shared" si="133"/>
        <v>0</v>
      </c>
      <c r="DM99" s="130">
        <f t="shared" si="134"/>
        <v>0</v>
      </c>
      <c r="DN99" s="127">
        <v>0</v>
      </c>
      <c r="DO99" s="128">
        <v>0</v>
      </c>
      <c r="DP99" s="126" t="str">
        <f t="shared" si="87"/>
        <v>N/A</v>
      </c>
      <c r="DQ99" s="127">
        <v>0</v>
      </c>
      <c r="DR99" s="128">
        <v>0</v>
      </c>
      <c r="DS99" s="126" t="str">
        <f t="shared" si="135"/>
        <v>N/A</v>
      </c>
      <c r="DT99" s="306" t="e">
        <f t="shared" si="136"/>
        <v>#VALUE!</v>
      </c>
      <c r="DU99" s="130" t="e">
        <f t="shared" si="137"/>
        <v>#VALUE!</v>
      </c>
      <c r="DV99" s="132" t="s">
        <v>541</v>
      </c>
      <c r="DW99" s="127">
        <v>10</v>
      </c>
      <c r="DX99" s="128">
        <v>254822</v>
      </c>
      <c r="DY99" s="126">
        <f t="shared" si="88"/>
        <v>25482.2</v>
      </c>
      <c r="DZ99" s="127">
        <v>10</v>
      </c>
      <c r="EA99" s="128">
        <v>254822</v>
      </c>
      <c r="EB99" s="126">
        <f t="shared" si="138"/>
        <v>25482.2</v>
      </c>
      <c r="EC99" s="129">
        <f t="shared" si="139"/>
        <v>0</v>
      </c>
      <c r="ED99" s="130">
        <f t="shared" si="140"/>
        <v>0</v>
      </c>
      <c r="EE99" s="127">
        <v>0</v>
      </c>
      <c r="EF99" s="128">
        <v>0</v>
      </c>
      <c r="EG99" s="126" t="str">
        <f t="shared" si="89"/>
        <v>N/A</v>
      </c>
      <c r="EH99" s="127">
        <v>0</v>
      </c>
      <c r="EI99" s="128">
        <v>0</v>
      </c>
      <c r="EJ99" s="126" t="str">
        <f t="shared" si="141"/>
        <v>N/A</v>
      </c>
      <c r="EK99" s="129" t="e">
        <f t="shared" si="142"/>
        <v>#VALUE!</v>
      </c>
      <c r="EL99" s="130" t="e">
        <f t="shared" si="143"/>
        <v>#VALUE!</v>
      </c>
      <c r="EM99" s="127">
        <v>0</v>
      </c>
      <c r="EN99" s="128">
        <v>0</v>
      </c>
      <c r="EO99" s="126" t="str">
        <f t="shared" si="90"/>
        <v>N/A</v>
      </c>
      <c r="EP99" s="147">
        <v>0</v>
      </c>
      <c r="EQ99" s="148">
        <v>0</v>
      </c>
      <c r="ER99" s="126" t="str">
        <f t="shared" si="144"/>
        <v>N/A</v>
      </c>
      <c r="ES99" s="129" t="e">
        <f t="shared" si="145"/>
        <v>#VALUE!</v>
      </c>
      <c r="ET99" s="130" t="e">
        <f t="shared" si="146"/>
        <v>#VALUE!</v>
      </c>
      <c r="EU99" s="308"/>
      <c r="EV99" s="132" t="s">
        <v>541</v>
      </c>
      <c r="EW99" s="126">
        <v>40005.061111111114</v>
      </c>
      <c r="EX99" s="126">
        <v>40005.061111111114</v>
      </c>
      <c r="EY99" s="129" t="e">
        <f t="shared" si="147"/>
        <v>#VALUE!</v>
      </c>
      <c r="EZ99" s="130" t="e">
        <f t="shared" si="91"/>
        <v>#VALUE!</v>
      </c>
    </row>
    <row r="100" spans="1:157">
      <c r="A100" s="132" t="s">
        <v>542</v>
      </c>
      <c r="B100" s="124">
        <v>15</v>
      </c>
      <c r="C100" s="125">
        <v>269045.5</v>
      </c>
      <c r="D100" s="126">
        <f t="shared" si="74"/>
        <v>17936.366666666665</v>
      </c>
      <c r="E100" s="127">
        <v>15</v>
      </c>
      <c r="F100" s="128">
        <v>269046</v>
      </c>
      <c r="G100" s="126">
        <f t="shared" si="92"/>
        <v>17936.400000000001</v>
      </c>
      <c r="H100" s="129">
        <f t="shared" si="93"/>
        <v>3.3333333336486248E-2</v>
      </c>
      <c r="I100" s="130">
        <f t="shared" si="94"/>
        <v>1.8584217169485971E-6</v>
      </c>
      <c r="J100" s="127">
        <v>5</v>
      </c>
      <c r="K100" s="128">
        <v>366269</v>
      </c>
      <c r="L100" s="131">
        <f t="shared" si="75"/>
        <v>73253.8</v>
      </c>
      <c r="M100" s="127">
        <v>5</v>
      </c>
      <c r="N100" s="128">
        <v>366269</v>
      </c>
      <c r="O100" s="126">
        <f t="shared" si="95"/>
        <v>73253.8</v>
      </c>
      <c r="P100" s="129">
        <f t="shared" si="96"/>
        <v>0</v>
      </c>
      <c r="Q100" s="130">
        <f t="shared" si="97"/>
        <v>0</v>
      </c>
      <c r="R100" s="127">
        <v>0</v>
      </c>
      <c r="S100" s="128">
        <v>0</v>
      </c>
      <c r="T100" s="126" t="str">
        <f t="shared" si="76"/>
        <v>N/A</v>
      </c>
      <c r="U100" s="127">
        <v>0</v>
      </c>
      <c r="V100" s="128">
        <v>0</v>
      </c>
      <c r="W100" s="126" t="str">
        <f t="shared" si="98"/>
        <v>N/A</v>
      </c>
      <c r="X100" s="129" t="e">
        <f t="shared" si="99"/>
        <v>#VALUE!</v>
      </c>
      <c r="Y100" s="130" t="e">
        <f t="shared" si="100"/>
        <v>#VALUE!</v>
      </c>
      <c r="Z100" s="132" t="s">
        <v>542</v>
      </c>
      <c r="AA100" s="127">
        <v>1</v>
      </c>
      <c r="AB100" s="128">
        <v>53978</v>
      </c>
      <c r="AC100" s="126">
        <f t="shared" si="77"/>
        <v>53978</v>
      </c>
      <c r="AD100" s="127">
        <v>1</v>
      </c>
      <c r="AE100" s="128">
        <v>53978</v>
      </c>
      <c r="AF100" s="126">
        <f t="shared" si="101"/>
        <v>53978</v>
      </c>
      <c r="AG100" s="129">
        <f t="shared" si="102"/>
        <v>0</v>
      </c>
      <c r="AH100" s="130">
        <f t="shared" si="103"/>
        <v>0</v>
      </c>
      <c r="AI100" s="127">
        <v>4</v>
      </c>
      <c r="AJ100" s="128">
        <v>176649</v>
      </c>
      <c r="AK100" s="126">
        <f t="shared" si="104"/>
        <v>44162.25</v>
      </c>
      <c r="AL100" s="127">
        <v>4</v>
      </c>
      <c r="AM100" s="128">
        <v>176649</v>
      </c>
      <c r="AN100" s="126">
        <f t="shared" si="105"/>
        <v>44162.25</v>
      </c>
      <c r="AO100" s="129">
        <f t="shared" si="106"/>
        <v>0</v>
      </c>
      <c r="AP100" s="130">
        <f t="shared" si="107"/>
        <v>0</v>
      </c>
      <c r="AQ100" s="127">
        <v>1</v>
      </c>
      <c r="AR100" s="128">
        <v>58400</v>
      </c>
      <c r="AS100" s="126">
        <f t="shared" si="78"/>
        <v>58400</v>
      </c>
      <c r="AT100" s="127">
        <v>1</v>
      </c>
      <c r="AU100" s="128">
        <v>58400</v>
      </c>
      <c r="AV100" s="126">
        <f t="shared" si="108"/>
        <v>58400</v>
      </c>
      <c r="AW100" s="129">
        <f t="shared" si="109"/>
        <v>0</v>
      </c>
      <c r="AX100" s="130">
        <f t="shared" si="110"/>
        <v>0</v>
      </c>
      <c r="AY100" s="132" t="s">
        <v>542</v>
      </c>
      <c r="AZ100" s="127">
        <v>9.9</v>
      </c>
      <c r="BA100" s="128">
        <v>326506.59999999998</v>
      </c>
      <c r="BB100" s="126">
        <f t="shared" si="79"/>
        <v>32980.464646464643</v>
      </c>
      <c r="BC100" s="127">
        <v>9.9</v>
      </c>
      <c r="BD100" s="128">
        <v>326507</v>
      </c>
      <c r="BE100" s="126">
        <f t="shared" si="111"/>
        <v>32980.505050505046</v>
      </c>
      <c r="BF100" s="129">
        <f t="shared" si="112"/>
        <v>4.0404040402790997E-2</v>
      </c>
      <c r="BG100" s="130">
        <f t="shared" si="113"/>
        <v>1.2250900900246148E-6</v>
      </c>
      <c r="BH100" s="127">
        <v>0</v>
      </c>
      <c r="BI100" s="128">
        <v>0</v>
      </c>
      <c r="BJ100" s="126" t="str">
        <f t="shared" si="80"/>
        <v>N/A</v>
      </c>
      <c r="BK100" s="127">
        <v>0</v>
      </c>
      <c r="BL100" s="128">
        <v>0</v>
      </c>
      <c r="BM100" s="126" t="str">
        <f t="shared" si="114"/>
        <v>N/A</v>
      </c>
      <c r="BN100" s="129" t="e">
        <f t="shared" si="115"/>
        <v>#VALUE!</v>
      </c>
      <c r="BO100" s="130" t="e">
        <f t="shared" si="116"/>
        <v>#VALUE!</v>
      </c>
      <c r="BP100" s="127">
        <v>0</v>
      </c>
      <c r="BQ100" s="128">
        <v>0</v>
      </c>
      <c r="BR100" s="126" t="str">
        <f t="shared" si="81"/>
        <v>N/A</v>
      </c>
      <c r="BS100" s="127">
        <v>0</v>
      </c>
      <c r="BT100" s="128">
        <v>0</v>
      </c>
      <c r="BU100" s="126" t="str">
        <f t="shared" si="117"/>
        <v>N/A</v>
      </c>
      <c r="BV100" s="129" t="e">
        <f t="shared" si="118"/>
        <v>#VALUE!</v>
      </c>
      <c r="BW100" s="130" t="e">
        <f t="shared" si="119"/>
        <v>#VALUE!</v>
      </c>
      <c r="BX100" s="132" t="s">
        <v>542</v>
      </c>
      <c r="BY100" s="127">
        <v>0</v>
      </c>
      <c r="BZ100" s="128">
        <v>0</v>
      </c>
      <c r="CA100" s="126" t="str">
        <f t="shared" si="82"/>
        <v>N/A</v>
      </c>
      <c r="CB100" s="127">
        <v>0</v>
      </c>
      <c r="CC100" s="128">
        <v>0</v>
      </c>
      <c r="CD100" s="126" t="str">
        <f t="shared" si="120"/>
        <v>N/A</v>
      </c>
      <c r="CE100" s="129" t="e">
        <f t="shared" si="121"/>
        <v>#VALUE!</v>
      </c>
      <c r="CF100" s="130" t="e">
        <f t="shared" si="122"/>
        <v>#VALUE!</v>
      </c>
      <c r="CG100" s="127">
        <v>1.5</v>
      </c>
      <c r="CH100" s="128">
        <v>87800</v>
      </c>
      <c r="CI100" s="126">
        <f t="shared" si="83"/>
        <v>58533.333333333336</v>
      </c>
      <c r="CJ100" s="127">
        <v>1.5</v>
      </c>
      <c r="CK100" s="128">
        <v>87800</v>
      </c>
      <c r="CL100" s="126">
        <f t="shared" si="123"/>
        <v>58533.333333333336</v>
      </c>
      <c r="CM100" s="129">
        <f t="shared" si="124"/>
        <v>0</v>
      </c>
      <c r="CN100" s="130">
        <f t="shared" si="125"/>
        <v>0</v>
      </c>
      <c r="CO100" s="127">
        <v>2</v>
      </c>
      <c r="CP100" s="128">
        <v>126072</v>
      </c>
      <c r="CQ100" s="126">
        <f t="shared" si="84"/>
        <v>63036</v>
      </c>
      <c r="CR100" s="127">
        <v>2</v>
      </c>
      <c r="CS100" s="128">
        <v>126072</v>
      </c>
      <c r="CT100" s="126">
        <f t="shared" si="126"/>
        <v>63036</v>
      </c>
      <c r="CU100" s="129">
        <f t="shared" si="127"/>
        <v>0</v>
      </c>
      <c r="CV100" s="130">
        <f t="shared" si="128"/>
        <v>0</v>
      </c>
      <c r="CW100" s="132" t="s">
        <v>542</v>
      </c>
      <c r="CX100" s="127">
        <v>0</v>
      </c>
      <c r="CY100" s="128">
        <v>0</v>
      </c>
      <c r="CZ100" s="126" t="str">
        <f t="shared" si="85"/>
        <v>N/A</v>
      </c>
      <c r="DA100" s="127">
        <v>0</v>
      </c>
      <c r="DB100" s="128">
        <v>0</v>
      </c>
      <c r="DC100" s="126" t="str">
        <f t="shared" si="129"/>
        <v>N/A</v>
      </c>
      <c r="DD100" s="129" t="e">
        <f t="shared" si="130"/>
        <v>#VALUE!</v>
      </c>
      <c r="DE100" s="130" t="e">
        <f t="shared" si="131"/>
        <v>#VALUE!</v>
      </c>
      <c r="DF100" s="127">
        <v>0</v>
      </c>
      <c r="DG100" s="128">
        <v>0</v>
      </c>
      <c r="DH100" s="126" t="str">
        <f t="shared" si="86"/>
        <v>N/A</v>
      </c>
      <c r="DI100" s="127">
        <v>0</v>
      </c>
      <c r="DJ100" s="128">
        <v>0</v>
      </c>
      <c r="DK100" s="126" t="str">
        <f t="shared" si="132"/>
        <v>N/A</v>
      </c>
      <c r="DL100" s="129" t="e">
        <f t="shared" si="133"/>
        <v>#VALUE!</v>
      </c>
      <c r="DM100" s="130" t="e">
        <f t="shared" si="134"/>
        <v>#VALUE!</v>
      </c>
      <c r="DN100" s="127">
        <v>3</v>
      </c>
      <c r="DO100" s="128">
        <v>119197</v>
      </c>
      <c r="DP100" s="126">
        <f t="shared" si="87"/>
        <v>39732.333333333336</v>
      </c>
      <c r="DQ100" s="127">
        <v>3</v>
      </c>
      <c r="DR100" s="128">
        <v>119197</v>
      </c>
      <c r="DS100" s="126">
        <f t="shared" si="135"/>
        <v>39732.333333333336</v>
      </c>
      <c r="DT100" s="306">
        <f t="shared" si="136"/>
        <v>0</v>
      </c>
      <c r="DU100" s="130">
        <f t="shared" si="137"/>
        <v>0</v>
      </c>
      <c r="DV100" s="132" t="s">
        <v>542</v>
      </c>
      <c r="DW100" s="127">
        <v>17.5</v>
      </c>
      <c r="DX100" s="128">
        <v>377438</v>
      </c>
      <c r="DY100" s="126">
        <f t="shared" si="88"/>
        <v>21567.885714285716</v>
      </c>
      <c r="DZ100" s="127">
        <v>17.5</v>
      </c>
      <c r="EA100" s="128">
        <v>377438</v>
      </c>
      <c r="EB100" s="126">
        <f t="shared" si="138"/>
        <v>21567.885714285716</v>
      </c>
      <c r="EC100" s="129">
        <f t="shared" si="139"/>
        <v>0</v>
      </c>
      <c r="ED100" s="130">
        <f t="shared" si="140"/>
        <v>0</v>
      </c>
      <c r="EE100" s="127">
        <v>0</v>
      </c>
      <c r="EF100" s="128">
        <v>0</v>
      </c>
      <c r="EG100" s="126" t="str">
        <f t="shared" si="89"/>
        <v>N/A</v>
      </c>
      <c r="EH100" s="127">
        <v>0</v>
      </c>
      <c r="EI100" s="128">
        <v>0</v>
      </c>
      <c r="EJ100" s="126" t="str">
        <f t="shared" si="141"/>
        <v>N/A</v>
      </c>
      <c r="EK100" s="129" t="e">
        <f t="shared" si="142"/>
        <v>#VALUE!</v>
      </c>
      <c r="EL100" s="130" t="e">
        <f t="shared" si="143"/>
        <v>#VALUE!</v>
      </c>
      <c r="EM100" s="127">
        <v>0</v>
      </c>
      <c r="EN100" s="128">
        <v>0</v>
      </c>
      <c r="EO100" s="126" t="str">
        <f t="shared" si="90"/>
        <v>N/A</v>
      </c>
      <c r="EP100" s="147">
        <v>0</v>
      </c>
      <c r="EQ100" s="148">
        <v>0</v>
      </c>
      <c r="ER100" s="126" t="str">
        <f t="shared" si="144"/>
        <v>N/A</v>
      </c>
      <c r="ES100" s="129" t="e">
        <f t="shared" si="145"/>
        <v>#VALUE!</v>
      </c>
      <c r="ET100" s="130" t="e">
        <f t="shared" si="146"/>
        <v>#VALUE!</v>
      </c>
      <c r="EU100" s="311"/>
      <c r="EV100" s="132" t="s">
        <v>542</v>
      </c>
      <c r="EW100" s="126">
        <v>46358.043369408362</v>
      </c>
      <c r="EX100" s="126">
        <v>46358.050743145737</v>
      </c>
      <c r="EY100" s="129" t="e">
        <f t="shared" si="147"/>
        <v>#VALUE!</v>
      </c>
      <c r="EZ100" s="130" t="e">
        <f t="shared" si="91"/>
        <v>#VALUE!</v>
      </c>
    </row>
    <row r="101" spans="1:157">
      <c r="A101" s="132" t="s">
        <v>543</v>
      </c>
      <c r="B101" s="124">
        <v>0</v>
      </c>
      <c r="C101" s="125">
        <v>0</v>
      </c>
      <c r="D101" s="126" t="str">
        <f t="shared" si="74"/>
        <v>N/A</v>
      </c>
      <c r="E101" s="127">
        <v>0</v>
      </c>
      <c r="F101" s="128">
        <v>0</v>
      </c>
      <c r="G101" s="126" t="str">
        <f t="shared" si="92"/>
        <v>N/A</v>
      </c>
      <c r="H101" s="129" t="e">
        <f t="shared" si="93"/>
        <v>#VALUE!</v>
      </c>
      <c r="I101" s="130" t="e">
        <f t="shared" si="94"/>
        <v>#VALUE!</v>
      </c>
      <c r="J101" s="127">
        <v>1</v>
      </c>
      <c r="K101" s="128">
        <v>90900</v>
      </c>
      <c r="L101" s="131">
        <f t="shared" si="75"/>
        <v>90900</v>
      </c>
      <c r="M101" s="127">
        <v>1</v>
      </c>
      <c r="N101" s="128">
        <v>91809</v>
      </c>
      <c r="O101" s="126">
        <f t="shared" si="95"/>
        <v>91809</v>
      </c>
      <c r="P101" s="129">
        <f t="shared" si="96"/>
        <v>909</v>
      </c>
      <c r="Q101" s="130">
        <f t="shared" si="97"/>
        <v>0.01</v>
      </c>
      <c r="R101" s="127">
        <v>3.5</v>
      </c>
      <c r="S101" s="128">
        <v>203282</v>
      </c>
      <c r="T101" s="126">
        <f t="shared" si="76"/>
        <v>58080.571428571428</v>
      </c>
      <c r="U101" s="127">
        <v>3.5</v>
      </c>
      <c r="V101" s="128">
        <v>209620</v>
      </c>
      <c r="W101" s="126">
        <f t="shared" si="98"/>
        <v>59891.428571428572</v>
      </c>
      <c r="X101" s="129">
        <f t="shared" si="99"/>
        <v>1810.8571428571449</v>
      </c>
      <c r="Y101" s="130">
        <f t="shared" si="100"/>
        <v>3.1178363062150154E-2</v>
      </c>
      <c r="Z101" s="132" t="s">
        <v>543</v>
      </c>
      <c r="AA101" s="127">
        <v>0</v>
      </c>
      <c r="AB101" s="128">
        <v>0</v>
      </c>
      <c r="AC101" s="126" t="str">
        <f t="shared" si="77"/>
        <v>N/A</v>
      </c>
      <c r="AD101" s="127">
        <v>0</v>
      </c>
      <c r="AE101" s="128">
        <v>0</v>
      </c>
      <c r="AF101" s="126" t="str">
        <f t="shared" si="101"/>
        <v>N/A</v>
      </c>
      <c r="AG101" s="129" t="e">
        <f t="shared" si="102"/>
        <v>#VALUE!</v>
      </c>
      <c r="AH101" s="130" t="e">
        <f t="shared" si="103"/>
        <v>#VALUE!</v>
      </c>
      <c r="AI101" s="127">
        <v>2</v>
      </c>
      <c r="AJ101" s="128">
        <v>109502</v>
      </c>
      <c r="AK101" s="126">
        <f t="shared" si="104"/>
        <v>54751</v>
      </c>
      <c r="AL101" s="127">
        <v>2</v>
      </c>
      <c r="AM101" s="128">
        <v>111755</v>
      </c>
      <c r="AN101" s="126">
        <f t="shared" si="105"/>
        <v>55877.5</v>
      </c>
      <c r="AO101" s="129">
        <f t="shared" si="106"/>
        <v>1126.5</v>
      </c>
      <c r="AP101" s="130">
        <f t="shared" si="107"/>
        <v>2.0574966667275485E-2</v>
      </c>
      <c r="AQ101" s="127">
        <v>0.5</v>
      </c>
      <c r="AR101" s="128">
        <v>26363</v>
      </c>
      <c r="AS101" s="126">
        <f t="shared" si="78"/>
        <v>52726</v>
      </c>
      <c r="AT101" s="127">
        <v>0.5</v>
      </c>
      <c r="AU101" s="128">
        <v>26758</v>
      </c>
      <c r="AV101" s="126">
        <f t="shared" si="108"/>
        <v>53516</v>
      </c>
      <c r="AW101" s="129">
        <f t="shared" si="109"/>
        <v>790</v>
      </c>
      <c r="AX101" s="130">
        <f t="shared" si="110"/>
        <v>1.4983120282213708E-2</v>
      </c>
      <c r="AY101" s="132" t="s">
        <v>543</v>
      </c>
      <c r="AZ101" s="127">
        <v>2</v>
      </c>
      <c r="BA101" s="128">
        <v>57500</v>
      </c>
      <c r="BB101" s="126">
        <f t="shared" si="79"/>
        <v>28750</v>
      </c>
      <c r="BC101" s="127">
        <v>2</v>
      </c>
      <c r="BD101" s="128">
        <v>57845</v>
      </c>
      <c r="BE101" s="126">
        <f t="shared" si="111"/>
        <v>28922.5</v>
      </c>
      <c r="BF101" s="129">
        <f t="shared" si="112"/>
        <v>172.5</v>
      </c>
      <c r="BG101" s="130">
        <f t="shared" si="113"/>
        <v>6.0000000000000001E-3</v>
      </c>
      <c r="BH101" s="127">
        <v>0</v>
      </c>
      <c r="BI101" s="128">
        <v>0</v>
      </c>
      <c r="BJ101" s="126" t="str">
        <f t="shared" si="80"/>
        <v>N/A</v>
      </c>
      <c r="BK101" s="127">
        <v>0</v>
      </c>
      <c r="BL101" s="128">
        <v>0</v>
      </c>
      <c r="BM101" s="126" t="str">
        <f t="shared" si="114"/>
        <v>N/A</v>
      </c>
      <c r="BN101" s="129" t="e">
        <f t="shared" si="115"/>
        <v>#VALUE!</v>
      </c>
      <c r="BO101" s="130" t="e">
        <f t="shared" si="116"/>
        <v>#VALUE!</v>
      </c>
      <c r="BP101" s="127">
        <v>0</v>
      </c>
      <c r="BQ101" s="128">
        <v>0</v>
      </c>
      <c r="BR101" s="126" t="str">
        <f t="shared" si="81"/>
        <v>N/A</v>
      </c>
      <c r="BS101" s="127">
        <v>0</v>
      </c>
      <c r="BT101" s="128">
        <v>0</v>
      </c>
      <c r="BU101" s="126" t="str">
        <f t="shared" si="117"/>
        <v>N/A</v>
      </c>
      <c r="BV101" s="129" t="e">
        <f t="shared" si="118"/>
        <v>#VALUE!</v>
      </c>
      <c r="BW101" s="130" t="e">
        <f t="shared" si="119"/>
        <v>#VALUE!</v>
      </c>
      <c r="BX101" s="132" t="s">
        <v>543</v>
      </c>
      <c r="BY101" s="127">
        <v>0</v>
      </c>
      <c r="BZ101" s="128">
        <v>0</v>
      </c>
      <c r="CA101" s="126" t="str">
        <f t="shared" si="82"/>
        <v>N/A</v>
      </c>
      <c r="CB101" s="127">
        <v>0</v>
      </c>
      <c r="CC101" s="128">
        <v>0</v>
      </c>
      <c r="CD101" s="126" t="str">
        <f t="shared" si="120"/>
        <v>N/A</v>
      </c>
      <c r="CE101" s="129" t="e">
        <f t="shared" si="121"/>
        <v>#VALUE!</v>
      </c>
      <c r="CF101" s="130" t="e">
        <f t="shared" si="122"/>
        <v>#VALUE!</v>
      </c>
      <c r="CG101" s="127">
        <v>1</v>
      </c>
      <c r="CH101" s="128">
        <v>57000</v>
      </c>
      <c r="CI101" s="126">
        <f t="shared" si="83"/>
        <v>57000</v>
      </c>
      <c r="CJ101" s="127">
        <v>1</v>
      </c>
      <c r="CK101" s="128">
        <v>57855</v>
      </c>
      <c r="CL101" s="126">
        <f t="shared" si="123"/>
        <v>57855</v>
      </c>
      <c r="CM101" s="129">
        <f t="shared" si="124"/>
        <v>855</v>
      </c>
      <c r="CN101" s="130">
        <f t="shared" si="125"/>
        <v>1.4999999999999999E-2</v>
      </c>
      <c r="CO101" s="127">
        <v>1</v>
      </c>
      <c r="CP101" s="128">
        <v>70000</v>
      </c>
      <c r="CQ101" s="126">
        <f t="shared" si="84"/>
        <v>70000</v>
      </c>
      <c r="CR101" s="127">
        <v>1</v>
      </c>
      <c r="CS101" s="128">
        <v>73500</v>
      </c>
      <c r="CT101" s="126">
        <f t="shared" si="126"/>
        <v>73500</v>
      </c>
      <c r="CU101" s="129">
        <f t="shared" si="127"/>
        <v>3500</v>
      </c>
      <c r="CV101" s="130">
        <f t="shared" si="128"/>
        <v>0.05</v>
      </c>
      <c r="CW101" s="132" t="s">
        <v>543</v>
      </c>
      <c r="CX101" s="127">
        <v>1</v>
      </c>
      <c r="CY101" s="128">
        <v>60000</v>
      </c>
      <c r="CZ101" s="126">
        <f t="shared" si="85"/>
        <v>60000</v>
      </c>
      <c r="DA101" s="127">
        <v>1</v>
      </c>
      <c r="DB101" s="128">
        <v>60600</v>
      </c>
      <c r="DC101" s="126">
        <f t="shared" si="129"/>
        <v>60600</v>
      </c>
      <c r="DD101" s="129">
        <f t="shared" si="130"/>
        <v>600</v>
      </c>
      <c r="DE101" s="130">
        <f t="shared" si="131"/>
        <v>0.01</v>
      </c>
      <c r="DF101" s="127">
        <v>1</v>
      </c>
      <c r="DG101" s="128">
        <v>80764</v>
      </c>
      <c r="DH101" s="126">
        <f t="shared" si="86"/>
        <v>80764</v>
      </c>
      <c r="DI101" s="127">
        <v>1</v>
      </c>
      <c r="DJ101" s="128">
        <v>81572</v>
      </c>
      <c r="DK101" s="126">
        <f t="shared" si="132"/>
        <v>81572</v>
      </c>
      <c r="DL101" s="129">
        <f t="shared" si="133"/>
        <v>808</v>
      </c>
      <c r="DM101" s="130">
        <f t="shared" si="134"/>
        <v>1.0004457431528899E-2</v>
      </c>
      <c r="DN101" s="127">
        <v>1</v>
      </c>
      <c r="DO101" s="128">
        <v>34500</v>
      </c>
      <c r="DP101" s="126">
        <f t="shared" si="87"/>
        <v>34500</v>
      </c>
      <c r="DQ101" s="127">
        <v>1</v>
      </c>
      <c r="DR101" s="128">
        <v>35535</v>
      </c>
      <c r="DS101" s="126">
        <f t="shared" si="135"/>
        <v>35535</v>
      </c>
      <c r="DT101" s="306">
        <f t="shared" si="136"/>
        <v>1035</v>
      </c>
      <c r="DU101" s="130">
        <f t="shared" si="137"/>
        <v>0.03</v>
      </c>
      <c r="DV101" s="132" t="s">
        <v>543</v>
      </c>
      <c r="DW101" s="127">
        <v>0</v>
      </c>
      <c r="DX101" s="128">
        <v>0</v>
      </c>
      <c r="DY101" s="126" t="str">
        <f t="shared" si="88"/>
        <v>N/A</v>
      </c>
      <c r="DZ101" s="127">
        <v>0</v>
      </c>
      <c r="EA101" s="128">
        <v>0</v>
      </c>
      <c r="EB101" s="126" t="str">
        <f t="shared" si="138"/>
        <v>N/A</v>
      </c>
      <c r="EC101" s="129" t="e">
        <f t="shared" si="139"/>
        <v>#VALUE!</v>
      </c>
      <c r="ED101" s="130" t="e">
        <f t="shared" si="140"/>
        <v>#VALUE!</v>
      </c>
      <c r="EE101" s="127">
        <v>0</v>
      </c>
      <c r="EF101" s="128">
        <v>0</v>
      </c>
      <c r="EG101" s="126" t="str">
        <f t="shared" si="89"/>
        <v>N/A</v>
      </c>
      <c r="EH101" s="127">
        <v>0</v>
      </c>
      <c r="EI101" s="128">
        <v>0</v>
      </c>
      <c r="EJ101" s="126" t="str">
        <f t="shared" si="141"/>
        <v>N/A</v>
      </c>
      <c r="EK101" s="129" t="e">
        <f t="shared" si="142"/>
        <v>#VALUE!</v>
      </c>
      <c r="EL101" s="130" t="e">
        <f t="shared" si="143"/>
        <v>#VALUE!</v>
      </c>
      <c r="EM101" s="127">
        <v>0</v>
      </c>
      <c r="EN101" s="128">
        <v>0</v>
      </c>
      <c r="EO101" s="126" t="str">
        <f t="shared" si="90"/>
        <v>N/A</v>
      </c>
      <c r="EP101" s="147">
        <v>0</v>
      </c>
      <c r="EQ101" s="148">
        <v>0</v>
      </c>
      <c r="ER101" s="126" t="str">
        <f t="shared" si="144"/>
        <v>N/A</v>
      </c>
      <c r="ES101" s="129" t="e">
        <f t="shared" si="145"/>
        <v>#VALUE!</v>
      </c>
      <c r="ET101" s="130" t="e">
        <f t="shared" si="146"/>
        <v>#VALUE!</v>
      </c>
      <c r="EU101" s="311"/>
      <c r="EV101" s="132" t="s">
        <v>543</v>
      </c>
      <c r="EW101" s="126">
        <v>58747.157142857133</v>
      </c>
      <c r="EX101" s="126">
        <v>59907.842857142867</v>
      </c>
      <c r="EY101" s="129" t="e">
        <f t="shared" si="147"/>
        <v>#VALUE!</v>
      </c>
      <c r="EZ101" s="130" t="e">
        <f t="shared" si="91"/>
        <v>#VALUE!</v>
      </c>
    </row>
    <row r="102" spans="1:157">
      <c r="A102" s="134" t="s">
        <v>544</v>
      </c>
      <c r="B102" s="124">
        <v>135</v>
      </c>
      <c r="C102" s="125">
        <v>2185970.2000000002</v>
      </c>
      <c r="D102" s="126">
        <f t="shared" si="74"/>
        <v>16192.371851851853</v>
      </c>
      <c r="E102" s="127">
        <v>135</v>
      </c>
      <c r="F102" s="128">
        <v>2216973.5</v>
      </c>
      <c r="G102" s="126">
        <f t="shared" si="92"/>
        <v>16422.025925925926</v>
      </c>
      <c r="H102" s="129">
        <f t="shared" si="93"/>
        <v>229.65407407407292</v>
      </c>
      <c r="I102" s="130">
        <f t="shared" si="94"/>
        <v>1.4182855740668306E-2</v>
      </c>
      <c r="J102" s="127">
        <v>24</v>
      </c>
      <c r="K102" s="128">
        <v>1937737</v>
      </c>
      <c r="L102" s="131">
        <f t="shared" si="75"/>
        <v>80739.041666666672</v>
      </c>
      <c r="M102" s="127">
        <v>24</v>
      </c>
      <c r="N102" s="128">
        <v>1959311</v>
      </c>
      <c r="O102" s="126">
        <f t="shared" si="95"/>
        <v>81637.958333333328</v>
      </c>
      <c r="P102" s="129">
        <f t="shared" si="96"/>
        <v>898.91666666665697</v>
      </c>
      <c r="Q102" s="130">
        <f t="shared" si="97"/>
        <v>1.1133605850535839E-2</v>
      </c>
      <c r="R102" s="127">
        <v>5</v>
      </c>
      <c r="S102" s="128">
        <v>432947</v>
      </c>
      <c r="T102" s="126">
        <f t="shared" si="76"/>
        <v>86589.4</v>
      </c>
      <c r="U102" s="127">
        <v>5</v>
      </c>
      <c r="V102" s="128">
        <v>434193</v>
      </c>
      <c r="W102" s="126">
        <f t="shared" si="98"/>
        <v>86838.6</v>
      </c>
      <c r="X102" s="129">
        <f t="shared" si="99"/>
        <v>249.20000000001164</v>
      </c>
      <c r="Y102" s="130">
        <f t="shared" si="100"/>
        <v>2.8779504188735762E-3</v>
      </c>
      <c r="Z102" s="134" t="s">
        <v>544</v>
      </c>
      <c r="AA102" s="127">
        <v>3</v>
      </c>
      <c r="AB102" s="128">
        <v>153919</v>
      </c>
      <c r="AC102" s="126">
        <f t="shared" si="77"/>
        <v>51306.333333333336</v>
      </c>
      <c r="AD102" s="127">
        <v>3</v>
      </c>
      <c r="AE102" s="128">
        <v>156073</v>
      </c>
      <c r="AF102" s="126">
        <f t="shared" si="101"/>
        <v>52024.333333333336</v>
      </c>
      <c r="AG102" s="129">
        <f t="shared" si="102"/>
        <v>718</v>
      </c>
      <c r="AH102" s="130">
        <f t="shared" si="103"/>
        <v>1.3994373664070062E-2</v>
      </c>
      <c r="AI102" s="127">
        <v>18</v>
      </c>
      <c r="AJ102" s="128">
        <v>922592.7</v>
      </c>
      <c r="AK102" s="126">
        <f t="shared" si="104"/>
        <v>51255.149999999994</v>
      </c>
      <c r="AL102" s="127">
        <v>18</v>
      </c>
      <c r="AM102" s="128">
        <v>940207.8</v>
      </c>
      <c r="AN102" s="126">
        <f t="shared" si="105"/>
        <v>52233.76666666667</v>
      </c>
      <c r="AO102" s="129">
        <f t="shared" si="106"/>
        <v>978.61666666667588</v>
      </c>
      <c r="AP102" s="130">
        <f t="shared" si="107"/>
        <v>1.9093040731842089E-2</v>
      </c>
      <c r="AQ102" s="127">
        <v>10</v>
      </c>
      <c r="AR102" s="128">
        <v>460416</v>
      </c>
      <c r="AS102" s="126">
        <f t="shared" si="78"/>
        <v>46041.599999999999</v>
      </c>
      <c r="AT102" s="127">
        <v>10</v>
      </c>
      <c r="AU102" s="128">
        <v>463573</v>
      </c>
      <c r="AV102" s="126">
        <f t="shared" si="108"/>
        <v>46357.3</v>
      </c>
      <c r="AW102" s="129">
        <f t="shared" si="109"/>
        <v>315.70000000000437</v>
      </c>
      <c r="AX102" s="130">
        <f t="shared" si="110"/>
        <v>6.8568425076453547E-3</v>
      </c>
      <c r="AY102" s="134" t="s">
        <v>544</v>
      </c>
      <c r="AZ102" s="127">
        <v>100</v>
      </c>
      <c r="BA102" s="128">
        <v>2234332</v>
      </c>
      <c r="BB102" s="126">
        <f t="shared" si="79"/>
        <v>22343.32</v>
      </c>
      <c r="BC102" s="127">
        <v>100</v>
      </c>
      <c r="BD102" s="128">
        <v>2287980</v>
      </c>
      <c r="BE102" s="126">
        <f t="shared" si="111"/>
        <v>22879.8</v>
      </c>
      <c r="BF102" s="129">
        <f t="shared" si="112"/>
        <v>536.47999999999956</v>
      </c>
      <c r="BG102" s="130">
        <f t="shared" si="113"/>
        <v>2.4010755787412057E-2</v>
      </c>
      <c r="BH102" s="127">
        <v>7</v>
      </c>
      <c r="BI102" s="128">
        <v>174209</v>
      </c>
      <c r="BJ102" s="126">
        <f t="shared" si="80"/>
        <v>24887</v>
      </c>
      <c r="BK102" s="127">
        <v>7</v>
      </c>
      <c r="BL102" s="128">
        <v>176821</v>
      </c>
      <c r="BM102" s="126">
        <f t="shared" si="114"/>
        <v>25260.142857142859</v>
      </c>
      <c r="BN102" s="129">
        <f t="shared" si="115"/>
        <v>373.1428571428587</v>
      </c>
      <c r="BO102" s="130">
        <f t="shared" si="116"/>
        <v>1.4993484837178394E-2</v>
      </c>
      <c r="BP102" s="127">
        <v>27</v>
      </c>
      <c r="BQ102" s="128">
        <v>1909385.4000000001</v>
      </c>
      <c r="BR102" s="126">
        <f t="shared" si="81"/>
        <v>70717.977777777778</v>
      </c>
      <c r="BS102" s="127">
        <v>27</v>
      </c>
      <c r="BT102" s="128">
        <v>1930453.2</v>
      </c>
      <c r="BU102" s="126">
        <f t="shared" si="117"/>
        <v>71498.266666666663</v>
      </c>
      <c r="BV102" s="129">
        <f t="shared" si="118"/>
        <v>780.28888888888469</v>
      </c>
      <c r="BW102" s="130">
        <f t="shared" si="119"/>
        <v>1.1033812241363052E-2</v>
      </c>
      <c r="BX102" s="134" t="s">
        <v>544</v>
      </c>
      <c r="BY102" s="127">
        <v>0</v>
      </c>
      <c r="BZ102" s="128">
        <v>0</v>
      </c>
      <c r="CA102" s="126" t="str">
        <f t="shared" si="82"/>
        <v>N/A</v>
      </c>
      <c r="CB102" s="127">
        <v>0</v>
      </c>
      <c r="CC102" s="128">
        <v>0</v>
      </c>
      <c r="CD102" s="126" t="str">
        <f t="shared" si="120"/>
        <v>N/A</v>
      </c>
      <c r="CE102" s="129" t="e">
        <f t="shared" si="121"/>
        <v>#VALUE!</v>
      </c>
      <c r="CF102" s="130" t="e">
        <f t="shared" si="122"/>
        <v>#VALUE!</v>
      </c>
      <c r="CG102" s="127">
        <v>2</v>
      </c>
      <c r="CH102" s="128">
        <v>85088</v>
      </c>
      <c r="CI102" s="126">
        <f t="shared" si="83"/>
        <v>42544</v>
      </c>
      <c r="CJ102" s="127">
        <v>2</v>
      </c>
      <c r="CK102" s="128">
        <v>86342</v>
      </c>
      <c r="CL102" s="126">
        <f t="shared" si="123"/>
        <v>43171</v>
      </c>
      <c r="CM102" s="129">
        <f t="shared" si="124"/>
        <v>627</v>
      </c>
      <c r="CN102" s="130">
        <f t="shared" si="125"/>
        <v>1.4737683339601354E-2</v>
      </c>
      <c r="CO102" s="127">
        <v>3</v>
      </c>
      <c r="CP102" s="128">
        <v>327231</v>
      </c>
      <c r="CQ102" s="126">
        <f t="shared" si="84"/>
        <v>109077</v>
      </c>
      <c r="CR102" s="127">
        <v>3</v>
      </c>
      <c r="CS102" s="128">
        <v>327231</v>
      </c>
      <c r="CT102" s="126">
        <f t="shared" si="126"/>
        <v>109077</v>
      </c>
      <c r="CU102" s="129">
        <f t="shared" si="127"/>
        <v>0</v>
      </c>
      <c r="CV102" s="130">
        <f t="shared" si="128"/>
        <v>0</v>
      </c>
      <c r="CW102" s="134" t="s">
        <v>544</v>
      </c>
      <c r="CX102" s="127">
        <v>1</v>
      </c>
      <c r="CY102" s="128">
        <v>65137</v>
      </c>
      <c r="CZ102" s="126">
        <f t="shared" si="85"/>
        <v>65137</v>
      </c>
      <c r="DA102" s="127">
        <v>1</v>
      </c>
      <c r="DB102" s="128">
        <v>65137</v>
      </c>
      <c r="DC102" s="126">
        <f t="shared" si="129"/>
        <v>65137</v>
      </c>
      <c r="DD102" s="129">
        <f t="shared" si="130"/>
        <v>0</v>
      </c>
      <c r="DE102" s="130">
        <f t="shared" si="131"/>
        <v>0</v>
      </c>
      <c r="DF102" s="127">
        <v>1</v>
      </c>
      <c r="DG102" s="128">
        <v>87647</v>
      </c>
      <c r="DH102" s="126">
        <f t="shared" si="86"/>
        <v>87647</v>
      </c>
      <c r="DI102" s="127">
        <v>1</v>
      </c>
      <c r="DJ102" s="128">
        <v>89931</v>
      </c>
      <c r="DK102" s="126">
        <f t="shared" si="132"/>
        <v>89931</v>
      </c>
      <c r="DL102" s="129">
        <f t="shared" si="133"/>
        <v>2284</v>
      </c>
      <c r="DM102" s="130">
        <f t="shared" si="134"/>
        <v>2.6059077891998586E-2</v>
      </c>
      <c r="DN102" s="127">
        <v>6</v>
      </c>
      <c r="DO102" s="128">
        <v>240070</v>
      </c>
      <c r="DP102" s="126">
        <f t="shared" si="87"/>
        <v>40011.666666666664</v>
      </c>
      <c r="DQ102" s="127">
        <v>6</v>
      </c>
      <c r="DR102" s="128">
        <v>243162</v>
      </c>
      <c r="DS102" s="126">
        <f t="shared" si="135"/>
        <v>40527</v>
      </c>
      <c r="DT102" s="306">
        <f t="shared" si="136"/>
        <v>515.33333333333576</v>
      </c>
      <c r="DU102" s="130">
        <f t="shared" si="137"/>
        <v>1.2879576790102949E-2</v>
      </c>
      <c r="DV102" s="134" t="s">
        <v>544</v>
      </c>
      <c r="DW102" s="127">
        <v>64</v>
      </c>
      <c r="DX102" s="128">
        <v>1729267</v>
      </c>
      <c r="DY102" s="126">
        <f t="shared" si="88"/>
        <v>27019.796875</v>
      </c>
      <c r="DZ102" s="127">
        <v>64</v>
      </c>
      <c r="EA102" s="128">
        <v>1752981</v>
      </c>
      <c r="EB102" s="126">
        <f t="shared" si="138"/>
        <v>27390.328125</v>
      </c>
      <c r="EC102" s="129">
        <f t="shared" si="139"/>
        <v>370.53125</v>
      </c>
      <c r="ED102" s="130">
        <f t="shared" si="140"/>
        <v>1.3713324778648988E-2</v>
      </c>
      <c r="EE102" s="127">
        <v>2</v>
      </c>
      <c r="EF102" s="128">
        <v>123407.3</v>
      </c>
      <c r="EG102" s="126">
        <f t="shared" si="89"/>
        <v>61703.65</v>
      </c>
      <c r="EH102" s="127">
        <v>2</v>
      </c>
      <c r="EI102" s="128">
        <v>123873</v>
      </c>
      <c r="EJ102" s="126">
        <f t="shared" si="141"/>
        <v>61936.5</v>
      </c>
      <c r="EK102" s="129">
        <f t="shared" si="142"/>
        <v>232.84999999999854</v>
      </c>
      <c r="EL102" s="130">
        <f t="shared" si="143"/>
        <v>3.7736827562064568E-3</v>
      </c>
      <c r="EM102" s="127">
        <v>0</v>
      </c>
      <c r="EN102" s="128">
        <v>0</v>
      </c>
      <c r="EO102" s="126" t="str">
        <f t="shared" si="90"/>
        <v>N/A</v>
      </c>
      <c r="EP102" s="147">
        <v>0</v>
      </c>
      <c r="EQ102" s="148">
        <v>0</v>
      </c>
      <c r="ER102" s="126" t="str">
        <f t="shared" si="144"/>
        <v>N/A</v>
      </c>
      <c r="ES102" s="129" t="e">
        <f t="shared" si="145"/>
        <v>#VALUE!</v>
      </c>
      <c r="ET102" s="130" t="e">
        <f t="shared" si="146"/>
        <v>#VALUE!</v>
      </c>
      <c r="EU102" s="311"/>
      <c r="EV102" s="134" t="s">
        <v>544</v>
      </c>
      <c r="EW102" s="126">
        <v>55200.769260706016</v>
      </c>
      <c r="EX102" s="126">
        <v>55770.1263692543</v>
      </c>
      <c r="EY102" s="129" t="e">
        <f t="shared" si="147"/>
        <v>#VALUE!</v>
      </c>
      <c r="EZ102" s="130" t="e">
        <f t="shared" si="91"/>
        <v>#VALUE!</v>
      </c>
    </row>
    <row r="103" spans="1:157">
      <c r="A103" s="134" t="s">
        <v>545</v>
      </c>
      <c r="B103" s="124">
        <v>2</v>
      </c>
      <c r="C103" s="125">
        <v>26002</v>
      </c>
      <c r="D103" s="126">
        <f t="shared" si="74"/>
        <v>13001</v>
      </c>
      <c r="E103" s="127">
        <v>2</v>
      </c>
      <c r="F103" s="128">
        <v>26004</v>
      </c>
      <c r="G103" s="126">
        <f t="shared" si="92"/>
        <v>13002</v>
      </c>
      <c r="H103" s="129">
        <f t="shared" si="93"/>
        <v>1</v>
      </c>
      <c r="I103" s="130">
        <f t="shared" si="94"/>
        <v>7.6917160218444735E-5</v>
      </c>
      <c r="J103" s="127">
        <v>0</v>
      </c>
      <c r="K103" s="128">
        <v>0</v>
      </c>
      <c r="L103" s="131" t="str">
        <f t="shared" si="75"/>
        <v>N/A</v>
      </c>
      <c r="M103" s="127">
        <v>0</v>
      </c>
      <c r="N103" s="128">
        <v>0</v>
      </c>
      <c r="O103" s="126" t="str">
        <f t="shared" si="95"/>
        <v>N/A</v>
      </c>
      <c r="P103" s="129" t="e">
        <f t="shared" si="96"/>
        <v>#VALUE!</v>
      </c>
      <c r="Q103" s="130" t="e">
        <f t="shared" si="97"/>
        <v>#VALUE!</v>
      </c>
      <c r="R103" s="127">
        <v>0</v>
      </c>
      <c r="S103" s="128">
        <v>0</v>
      </c>
      <c r="T103" s="126" t="str">
        <f t="shared" si="76"/>
        <v>N/A</v>
      </c>
      <c r="U103" s="127">
        <v>0</v>
      </c>
      <c r="V103" s="128">
        <v>0</v>
      </c>
      <c r="W103" s="126" t="str">
        <f t="shared" si="98"/>
        <v>N/A</v>
      </c>
      <c r="X103" s="129" t="e">
        <f t="shared" si="99"/>
        <v>#VALUE!</v>
      </c>
      <c r="Y103" s="130" t="e">
        <f t="shared" si="100"/>
        <v>#VALUE!</v>
      </c>
      <c r="Z103" s="134" t="s">
        <v>545</v>
      </c>
      <c r="AA103" s="127">
        <v>0</v>
      </c>
      <c r="AB103" s="128">
        <v>0</v>
      </c>
      <c r="AC103" s="126" t="str">
        <f t="shared" si="77"/>
        <v>N/A</v>
      </c>
      <c r="AD103" s="127">
        <v>0</v>
      </c>
      <c r="AE103" s="128">
        <v>0</v>
      </c>
      <c r="AF103" s="126" t="str">
        <f t="shared" si="101"/>
        <v>N/A</v>
      </c>
      <c r="AG103" s="129" t="e">
        <f t="shared" si="102"/>
        <v>#VALUE!</v>
      </c>
      <c r="AH103" s="130" t="e">
        <f t="shared" si="103"/>
        <v>#VALUE!</v>
      </c>
      <c r="AI103" s="127">
        <v>1</v>
      </c>
      <c r="AJ103" s="128">
        <v>45654</v>
      </c>
      <c r="AK103" s="126">
        <f t="shared" si="104"/>
        <v>45654</v>
      </c>
      <c r="AL103" s="127">
        <v>1</v>
      </c>
      <c r="AM103" s="128">
        <v>45655</v>
      </c>
      <c r="AN103" s="126">
        <f t="shared" si="105"/>
        <v>45655</v>
      </c>
      <c r="AO103" s="129">
        <f t="shared" si="106"/>
        <v>1</v>
      </c>
      <c r="AP103" s="130">
        <f t="shared" si="107"/>
        <v>2.1903885749331933E-5</v>
      </c>
      <c r="AQ103" s="127">
        <v>0</v>
      </c>
      <c r="AR103" s="128">
        <v>0</v>
      </c>
      <c r="AS103" s="126" t="str">
        <f t="shared" si="78"/>
        <v>N/A</v>
      </c>
      <c r="AT103" s="127">
        <v>0</v>
      </c>
      <c r="AU103" s="128">
        <v>0</v>
      </c>
      <c r="AV103" s="126" t="str">
        <f t="shared" si="108"/>
        <v>N/A</v>
      </c>
      <c r="AW103" s="129" t="e">
        <f t="shared" si="109"/>
        <v>#VALUE!</v>
      </c>
      <c r="AX103" s="130" t="e">
        <f t="shared" si="110"/>
        <v>#VALUE!</v>
      </c>
      <c r="AY103" s="134" t="s">
        <v>545</v>
      </c>
      <c r="AZ103" s="127">
        <v>1</v>
      </c>
      <c r="BA103" s="128">
        <v>28891</v>
      </c>
      <c r="BB103" s="126">
        <f t="shared" si="79"/>
        <v>28891</v>
      </c>
      <c r="BC103" s="127">
        <v>1</v>
      </c>
      <c r="BD103" s="128">
        <v>28892</v>
      </c>
      <c r="BE103" s="126">
        <f t="shared" si="111"/>
        <v>28892</v>
      </c>
      <c r="BF103" s="129">
        <f t="shared" si="112"/>
        <v>1</v>
      </c>
      <c r="BG103" s="130">
        <f t="shared" si="113"/>
        <v>3.461285521442664E-5</v>
      </c>
      <c r="BH103" s="127">
        <v>1</v>
      </c>
      <c r="BI103" s="128">
        <v>29130</v>
      </c>
      <c r="BJ103" s="126">
        <f t="shared" si="80"/>
        <v>29130</v>
      </c>
      <c r="BK103" s="127">
        <v>1</v>
      </c>
      <c r="BL103" s="128">
        <v>29131</v>
      </c>
      <c r="BM103" s="126">
        <f t="shared" si="114"/>
        <v>29131</v>
      </c>
      <c r="BN103" s="129">
        <f t="shared" si="115"/>
        <v>1</v>
      </c>
      <c r="BO103" s="130">
        <f t="shared" si="116"/>
        <v>3.4328870580157911E-5</v>
      </c>
      <c r="BP103" s="127">
        <v>0</v>
      </c>
      <c r="BQ103" s="128">
        <v>0</v>
      </c>
      <c r="BR103" s="126" t="str">
        <f t="shared" si="81"/>
        <v>N/A</v>
      </c>
      <c r="BS103" s="127">
        <v>0</v>
      </c>
      <c r="BT103" s="128">
        <v>0</v>
      </c>
      <c r="BU103" s="126" t="str">
        <f t="shared" si="117"/>
        <v>N/A</v>
      </c>
      <c r="BV103" s="129" t="e">
        <f t="shared" si="118"/>
        <v>#VALUE!</v>
      </c>
      <c r="BW103" s="130" t="e">
        <f t="shared" si="119"/>
        <v>#VALUE!</v>
      </c>
      <c r="BX103" s="134" t="s">
        <v>545</v>
      </c>
      <c r="BY103" s="127">
        <v>0</v>
      </c>
      <c r="BZ103" s="128">
        <v>0</v>
      </c>
      <c r="CA103" s="126" t="str">
        <f t="shared" si="82"/>
        <v>N/A</v>
      </c>
      <c r="CB103" s="127">
        <v>0</v>
      </c>
      <c r="CC103" s="128">
        <v>0</v>
      </c>
      <c r="CD103" s="126" t="str">
        <f t="shared" si="120"/>
        <v>N/A</v>
      </c>
      <c r="CE103" s="129" t="e">
        <f t="shared" si="121"/>
        <v>#VALUE!</v>
      </c>
      <c r="CF103" s="130" t="e">
        <f t="shared" si="122"/>
        <v>#VALUE!</v>
      </c>
      <c r="CG103" s="127">
        <v>0</v>
      </c>
      <c r="CH103" s="128">
        <v>0</v>
      </c>
      <c r="CI103" s="126" t="str">
        <f t="shared" si="83"/>
        <v>N/A</v>
      </c>
      <c r="CJ103" s="127">
        <v>0</v>
      </c>
      <c r="CK103" s="128">
        <v>0</v>
      </c>
      <c r="CL103" s="126" t="str">
        <f t="shared" si="123"/>
        <v>N/A</v>
      </c>
      <c r="CM103" s="129" t="e">
        <f t="shared" si="124"/>
        <v>#VALUE!</v>
      </c>
      <c r="CN103" s="130" t="e">
        <f t="shared" si="125"/>
        <v>#VALUE!</v>
      </c>
      <c r="CO103" s="127">
        <v>0</v>
      </c>
      <c r="CP103" s="128">
        <v>0</v>
      </c>
      <c r="CQ103" s="126" t="str">
        <f t="shared" si="84"/>
        <v>N/A</v>
      </c>
      <c r="CR103" s="127">
        <v>0</v>
      </c>
      <c r="CS103" s="128">
        <v>0</v>
      </c>
      <c r="CT103" s="126" t="str">
        <f t="shared" si="126"/>
        <v>N/A</v>
      </c>
      <c r="CU103" s="129" t="e">
        <f t="shared" si="127"/>
        <v>#VALUE!</v>
      </c>
      <c r="CV103" s="130" t="e">
        <f t="shared" si="128"/>
        <v>#VALUE!</v>
      </c>
      <c r="CW103" s="134" t="s">
        <v>545</v>
      </c>
      <c r="CX103" s="127">
        <v>0</v>
      </c>
      <c r="CY103" s="128">
        <v>0</v>
      </c>
      <c r="CZ103" s="126" t="str">
        <f t="shared" si="85"/>
        <v>N/A</v>
      </c>
      <c r="DA103" s="127">
        <v>0</v>
      </c>
      <c r="DB103" s="128">
        <v>0</v>
      </c>
      <c r="DC103" s="126" t="str">
        <f t="shared" si="129"/>
        <v>N/A</v>
      </c>
      <c r="DD103" s="129" t="e">
        <f t="shared" si="130"/>
        <v>#VALUE!</v>
      </c>
      <c r="DE103" s="130" t="e">
        <f t="shared" si="131"/>
        <v>#VALUE!</v>
      </c>
      <c r="DF103" s="127">
        <v>1</v>
      </c>
      <c r="DG103" s="128">
        <v>40887</v>
      </c>
      <c r="DH103" s="126">
        <f t="shared" si="86"/>
        <v>40887</v>
      </c>
      <c r="DI103" s="127">
        <v>1</v>
      </c>
      <c r="DJ103" s="128">
        <v>40888</v>
      </c>
      <c r="DK103" s="126">
        <f t="shared" si="132"/>
        <v>40888</v>
      </c>
      <c r="DL103" s="129">
        <f t="shared" si="133"/>
        <v>1</v>
      </c>
      <c r="DM103" s="130">
        <f t="shared" si="134"/>
        <v>2.4457651576295644E-5</v>
      </c>
      <c r="DN103" s="127">
        <v>0</v>
      </c>
      <c r="DO103" s="128">
        <v>0</v>
      </c>
      <c r="DP103" s="126" t="str">
        <f t="shared" si="87"/>
        <v>N/A</v>
      </c>
      <c r="DQ103" s="127">
        <v>0</v>
      </c>
      <c r="DR103" s="128">
        <v>0</v>
      </c>
      <c r="DS103" s="126" t="str">
        <f t="shared" si="135"/>
        <v>N/A</v>
      </c>
      <c r="DT103" s="306" t="e">
        <f t="shared" si="136"/>
        <v>#VALUE!</v>
      </c>
      <c r="DU103" s="130" t="e">
        <f t="shared" si="137"/>
        <v>#VALUE!</v>
      </c>
      <c r="DV103" s="134" t="s">
        <v>545</v>
      </c>
      <c r="DW103" s="127">
        <v>2</v>
      </c>
      <c r="DX103" s="128">
        <v>28000</v>
      </c>
      <c r="DY103" s="126">
        <f t="shared" si="88"/>
        <v>14000</v>
      </c>
      <c r="DZ103" s="127">
        <v>2</v>
      </c>
      <c r="EA103" s="128">
        <v>28002</v>
      </c>
      <c r="EB103" s="126">
        <f t="shared" si="138"/>
        <v>14001</v>
      </c>
      <c r="EC103" s="129">
        <f t="shared" si="139"/>
        <v>1</v>
      </c>
      <c r="ED103" s="130">
        <f t="shared" si="140"/>
        <v>7.1428571428571434E-5</v>
      </c>
      <c r="EE103" s="127">
        <v>2</v>
      </c>
      <c r="EF103" s="128">
        <v>33563</v>
      </c>
      <c r="EG103" s="126">
        <f t="shared" si="89"/>
        <v>16781.5</v>
      </c>
      <c r="EH103" s="127">
        <v>2</v>
      </c>
      <c r="EI103" s="128">
        <v>33565</v>
      </c>
      <c r="EJ103" s="126">
        <f t="shared" si="141"/>
        <v>16782.5</v>
      </c>
      <c r="EK103" s="129">
        <f t="shared" si="142"/>
        <v>1</v>
      </c>
      <c r="EL103" s="130">
        <f t="shared" si="143"/>
        <v>5.9589428835324613E-5</v>
      </c>
      <c r="EM103" s="127">
        <v>0</v>
      </c>
      <c r="EN103" s="128">
        <v>0</v>
      </c>
      <c r="EO103" s="126" t="str">
        <f t="shared" si="90"/>
        <v>N/A</v>
      </c>
      <c r="EP103" s="147">
        <v>0</v>
      </c>
      <c r="EQ103" s="148">
        <v>0</v>
      </c>
      <c r="ER103" s="126" t="str">
        <f t="shared" si="144"/>
        <v>N/A</v>
      </c>
      <c r="ES103" s="129" t="e">
        <f t="shared" si="145"/>
        <v>#VALUE!</v>
      </c>
      <c r="ET103" s="130" t="e">
        <f t="shared" si="146"/>
        <v>#VALUE!</v>
      </c>
      <c r="EU103" s="310"/>
      <c r="EV103" s="134" t="s">
        <v>545</v>
      </c>
      <c r="EW103" s="126">
        <v>26906.357142857141</v>
      </c>
      <c r="EX103" s="126">
        <v>26907.357142857141</v>
      </c>
      <c r="EY103" s="129" t="e">
        <f t="shared" si="147"/>
        <v>#VALUE!</v>
      </c>
      <c r="EZ103" s="130" t="e">
        <f t="shared" si="91"/>
        <v>#VALUE!</v>
      </c>
    </row>
    <row r="104" spans="1:157">
      <c r="A104" s="136" t="s">
        <v>546</v>
      </c>
      <c r="B104" s="124">
        <v>7</v>
      </c>
      <c r="C104" s="125">
        <v>115560</v>
      </c>
      <c r="D104" s="126">
        <f t="shared" si="74"/>
        <v>16508.571428571428</v>
      </c>
      <c r="E104" s="127">
        <v>7</v>
      </c>
      <c r="F104" s="128">
        <v>117870</v>
      </c>
      <c r="G104" s="126">
        <f t="shared" si="92"/>
        <v>16838.571428571428</v>
      </c>
      <c r="H104" s="129">
        <f t="shared" si="93"/>
        <v>330</v>
      </c>
      <c r="I104" s="130">
        <f t="shared" si="94"/>
        <v>1.9989615784008308E-2</v>
      </c>
      <c r="J104" s="127">
        <v>1</v>
      </c>
      <c r="K104" s="128">
        <v>90000</v>
      </c>
      <c r="L104" s="131">
        <f t="shared" si="75"/>
        <v>90000</v>
      </c>
      <c r="M104" s="127">
        <v>1</v>
      </c>
      <c r="N104" s="128">
        <v>91800</v>
      </c>
      <c r="O104" s="126">
        <f t="shared" si="95"/>
        <v>91800</v>
      </c>
      <c r="P104" s="129">
        <f t="shared" si="96"/>
        <v>1800</v>
      </c>
      <c r="Q104" s="130">
        <f t="shared" si="97"/>
        <v>0.02</v>
      </c>
      <c r="R104" s="127">
        <v>0</v>
      </c>
      <c r="S104" s="128">
        <v>0</v>
      </c>
      <c r="T104" s="126" t="str">
        <f t="shared" si="76"/>
        <v>N/A</v>
      </c>
      <c r="U104" s="127">
        <v>0</v>
      </c>
      <c r="V104" s="128">
        <v>0</v>
      </c>
      <c r="W104" s="126" t="str">
        <f t="shared" si="98"/>
        <v>N/A</v>
      </c>
      <c r="X104" s="129" t="e">
        <f t="shared" si="99"/>
        <v>#VALUE!</v>
      </c>
      <c r="Y104" s="130" t="e">
        <f t="shared" si="100"/>
        <v>#VALUE!</v>
      </c>
      <c r="Z104" s="136" t="s">
        <v>546</v>
      </c>
      <c r="AA104" s="127">
        <v>0</v>
      </c>
      <c r="AB104" s="128">
        <v>0</v>
      </c>
      <c r="AC104" s="126" t="str">
        <f t="shared" si="77"/>
        <v>N/A</v>
      </c>
      <c r="AD104" s="127">
        <v>0</v>
      </c>
      <c r="AE104" s="128">
        <v>0</v>
      </c>
      <c r="AF104" s="126" t="str">
        <f t="shared" si="101"/>
        <v>N/A</v>
      </c>
      <c r="AG104" s="129" t="e">
        <f t="shared" si="102"/>
        <v>#VALUE!</v>
      </c>
      <c r="AH104" s="130" t="e">
        <f t="shared" si="103"/>
        <v>#VALUE!</v>
      </c>
      <c r="AI104" s="127">
        <v>0</v>
      </c>
      <c r="AJ104" s="128">
        <v>0</v>
      </c>
      <c r="AK104" s="126" t="str">
        <f t="shared" si="104"/>
        <v>N/A</v>
      </c>
      <c r="AL104" s="127">
        <v>0</v>
      </c>
      <c r="AM104" s="128">
        <v>0</v>
      </c>
      <c r="AN104" s="126" t="str">
        <f t="shared" si="105"/>
        <v>N/A</v>
      </c>
      <c r="AO104" s="129" t="e">
        <f t="shared" si="106"/>
        <v>#VALUE!</v>
      </c>
      <c r="AP104" s="130" t="e">
        <f t="shared" si="107"/>
        <v>#VALUE!</v>
      </c>
      <c r="AQ104" s="127">
        <v>0</v>
      </c>
      <c r="AR104" s="128">
        <v>0</v>
      </c>
      <c r="AS104" s="126" t="str">
        <f t="shared" si="78"/>
        <v>N/A</v>
      </c>
      <c r="AT104" s="127">
        <v>0</v>
      </c>
      <c r="AU104" s="128">
        <v>0</v>
      </c>
      <c r="AV104" s="126" t="str">
        <f t="shared" si="108"/>
        <v>N/A</v>
      </c>
      <c r="AW104" s="129" t="e">
        <f t="shared" si="109"/>
        <v>#VALUE!</v>
      </c>
      <c r="AX104" s="130" t="e">
        <f t="shared" si="110"/>
        <v>#VALUE!</v>
      </c>
      <c r="AY104" s="136" t="s">
        <v>546</v>
      </c>
      <c r="AZ104" s="127">
        <v>2</v>
      </c>
      <c r="BA104" s="128">
        <v>71893</v>
      </c>
      <c r="BB104" s="126">
        <f t="shared" si="79"/>
        <v>35946.5</v>
      </c>
      <c r="BC104" s="127">
        <v>2</v>
      </c>
      <c r="BD104" s="128">
        <v>73331</v>
      </c>
      <c r="BE104" s="126">
        <f t="shared" si="111"/>
        <v>36665.5</v>
      </c>
      <c r="BF104" s="129">
        <f t="shared" si="112"/>
        <v>719</v>
      </c>
      <c r="BG104" s="130">
        <f t="shared" si="113"/>
        <v>2.0001947338405685E-2</v>
      </c>
      <c r="BH104" s="127">
        <v>0</v>
      </c>
      <c r="BI104" s="128">
        <v>0</v>
      </c>
      <c r="BJ104" s="126" t="str">
        <f t="shared" si="80"/>
        <v>N/A</v>
      </c>
      <c r="BK104" s="127">
        <v>0</v>
      </c>
      <c r="BL104" s="128">
        <v>0</v>
      </c>
      <c r="BM104" s="126" t="str">
        <f t="shared" si="114"/>
        <v>N/A</v>
      </c>
      <c r="BN104" s="129" t="e">
        <f t="shared" si="115"/>
        <v>#VALUE!</v>
      </c>
      <c r="BO104" s="130" t="e">
        <f t="shared" si="116"/>
        <v>#VALUE!</v>
      </c>
      <c r="BP104" s="127">
        <v>0</v>
      </c>
      <c r="BQ104" s="128">
        <v>0</v>
      </c>
      <c r="BR104" s="126" t="str">
        <f t="shared" si="81"/>
        <v>N/A</v>
      </c>
      <c r="BS104" s="127">
        <v>0</v>
      </c>
      <c r="BT104" s="128">
        <v>0</v>
      </c>
      <c r="BU104" s="126" t="str">
        <f t="shared" si="117"/>
        <v>N/A</v>
      </c>
      <c r="BV104" s="129" t="e">
        <f t="shared" si="118"/>
        <v>#VALUE!</v>
      </c>
      <c r="BW104" s="130" t="e">
        <f t="shared" si="119"/>
        <v>#VALUE!</v>
      </c>
      <c r="BX104" s="136" t="s">
        <v>546</v>
      </c>
      <c r="BY104" s="127">
        <v>0</v>
      </c>
      <c r="BZ104" s="128">
        <v>0</v>
      </c>
      <c r="CA104" s="126" t="str">
        <f t="shared" si="82"/>
        <v>N/A</v>
      </c>
      <c r="CB104" s="127">
        <v>0</v>
      </c>
      <c r="CC104" s="128">
        <v>0</v>
      </c>
      <c r="CD104" s="126" t="str">
        <f t="shared" si="120"/>
        <v>N/A</v>
      </c>
      <c r="CE104" s="129" t="e">
        <f t="shared" si="121"/>
        <v>#VALUE!</v>
      </c>
      <c r="CF104" s="130" t="e">
        <f t="shared" si="122"/>
        <v>#VALUE!</v>
      </c>
      <c r="CG104" s="127">
        <v>0</v>
      </c>
      <c r="CH104" s="128">
        <v>0</v>
      </c>
      <c r="CI104" s="126" t="str">
        <f t="shared" si="83"/>
        <v>N/A</v>
      </c>
      <c r="CJ104" s="127">
        <v>0</v>
      </c>
      <c r="CK104" s="128">
        <v>0</v>
      </c>
      <c r="CL104" s="126" t="str">
        <f t="shared" si="123"/>
        <v>N/A</v>
      </c>
      <c r="CM104" s="129" t="e">
        <f t="shared" si="124"/>
        <v>#VALUE!</v>
      </c>
      <c r="CN104" s="130" t="e">
        <f t="shared" si="125"/>
        <v>#VALUE!</v>
      </c>
      <c r="CO104" s="127">
        <v>0</v>
      </c>
      <c r="CP104" s="128">
        <v>0</v>
      </c>
      <c r="CQ104" s="126" t="str">
        <f t="shared" si="84"/>
        <v>N/A</v>
      </c>
      <c r="CR104" s="127">
        <v>0</v>
      </c>
      <c r="CS104" s="128">
        <v>0</v>
      </c>
      <c r="CT104" s="126" t="str">
        <f t="shared" si="126"/>
        <v>N/A</v>
      </c>
      <c r="CU104" s="129" t="e">
        <f t="shared" si="127"/>
        <v>#VALUE!</v>
      </c>
      <c r="CV104" s="130" t="e">
        <f t="shared" si="128"/>
        <v>#VALUE!</v>
      </c>
      <c r="CW104" s="136" t="s">
        <v>546</v>
      </c>
      <c r="CX104" s="127">
        <v>0</v>
      </c>
      <c r="CY104" s="128">
        <v>0</v>
      </c>
      <c r="CZ104" s="126" t="str">
        <f t="shared" si="85"/>
        <v>N/A</v>
      </c>
      <c r="DA104" s="127">
        <v>0</v>
      </c>
      <c r="DB104" s="128">
        <v>0</v>
      </c>
      <c r="DC104" s="126" t="str">
        <f t="shared" si="129"/>
        <v>N/A</v>
      </c>
      <c r="DD104" s="129" t="e">
        <f t="shared" si="130"/>
        <v>#VALUE!</v>
      </c>
      <c r="DE104" s="130" t="e">
        <f t="shared" si="131"/>
        <v>#VALUE!</v>
      </c>
      <c r="DF104" s="127">
        <v>1</v>
      </c>
      <c r="DG104" s="128">
        <v>80000</v>
      </c>
      <c r="DH104" s="126">
        <f t="shared" si="86"/>
        <v>80000</v>
      </c>
      <c r="DI104" s="127">
        <v>1</v>
      </c>
      <c r="DJ104" s="128">
        <v>81600</v>
      </c>
      <c r="DK104" s="126">
        <f t="shared" si="132"/>
        <v>81600</v>
      </c>
      <c r="DL104" s="129">
        <f t="shared" si="133"/>
        <v>1600</v>
      </c>
      <c r="DM104" s="130">
        <f t="shared" si="134"/>
        <v>0.02</v>
      </c>
      <c r="DN104" s="127">
        <v>0</v>
      </c>
      <c r="DO104" s="128">
        <v>0</v>
      </c>
      <c r="DP104" s="126" t="str">
        <f t="shared" si="87"/>
        <v>N/A</v>
      </c>
      <c r="DQ104" s="127">
        <v>0</v>
      </c>
      <c r="DR104" s="128">
        <v>0</v>
      </c>
      <c r="DS104" s="126" t="str">
        <f t="shared" si="135"/>
        <v>N/A</v>
      </c>
      <c r="DT104" s="306" t="e">
        <f t="shared" si="136"/>
        <v>#VALUE!</v>
      </c>
      <c r="DU104" s="130" t="e">
        <f t="shared" si="137"/>
        <v>#VALUE!</v>
      </c>
      <c r="DV104" s="136" t="s">
        <v>546</v>
      </c>
      <c r="DW104" s="127">
        <v>0</v>
      </c>
      <c r="DX104" s="128">
        <v>0</v>
      </c>
      <c r="DY104" s="126" t="str">
        <f t="shared" si="88"/>
        <v>N/A</v>
      </c>
      <c r="DZ104" s="127">
        <v>0</v>
      </c>
      <c r="EA104" s="128">
        <v>0</v>
      </c>
      <c r="EB104" s="126" t="str">
        <f t="shared" si="138"/>
        <v>N/A</v>
      </c>
      <c r="EC104" s="129" t="e">
        <f t="shared" si="139"/>
        <v>#VALUE!</v>
      </c>
      <c r="ED104" s="130" t="e">
        <f t="shared" si="140"/>
        <v>#VALUE!</v>
      </c>
      <c r="EE104" s="127">
        <v>0</v>
      </c>
      <c r="EF104" s="128">
        <v>0</v>
      </c>
      <c r="EG104" s="126" t="str">
        <f t="shared" si="89"/>
        <v>N/A</v>
      </c>
      <c r="EH104" s="127">
        <v>0</v>
      </c>
      <c r="EI104" s="128">
        <v>0</v>
      </c>
      <c r="EJ104" s="126" t="str">
        <f t="shared" si="141"/>
        <v>N/A</v>
      </c>
      <c r="EK104" s="129" t="e">
        <f t="shared" si="142"/>
        <v>#VALUE!</v>
      </c>
      <c r="EL104" s="130" t="e">
        <f t="shared" si="143"/>
        <v>#VALUE!</v>
      </c>
      <c r="EM104" s="127">
        <v>0</v>
      </c>
      <c r="EN104" s="128">
        <v>0</v>
      </c>
      <c r="EO104" s="126" t="str">
        <f t="shared" si="90"/>
        <v>N/A</v>
      </c>
      <c r="EP104" s="147">
        <v>0</v>
      </c>
      <c r="EQ104" s="148">
        <v>0</v>
      </c>
      <c r="ER104" s="126" t="str">
        <f t="shared" si="144"/>
        <v>N/A</v>
      </c>
      <c r="ES104" s="129" t="e">
        <f t="shared" si="145"/>
        <v>#VALUE!</v>
      </c>
      <c r="ET104" s="130" t="e">
        <f t="shared" si="146"/>
        <v>#VALUE!</v>
      </c>
      <c r="EU104" s="309"/>
      <c r="EV104" s="136" t="s">
        <v>546</v>
      </c>
      <c r="EW104" s="126">
        <v>55613.767857142855</v>
      </c>
      <c r="EX104" s="126">
        <v>56726.017857142855</v>
      </c>
      <c r="EY104" s="129" t="e">
        <f t="shared" si="147"/>
        <v>#VALUE!</v>
      </c>
      <c r="EZ104" s="130" t="e">
        <f t="shared" si="91"/>
        <v>#VALUE!</v>
      </c>
    </row>
    <row r="105" spans="1:157">
      <c r="A105" s="133" t="s">
        <v>547</v>
      </c>
      <c r="B105" s="124">
        <v>4</v>
      </c>
      <c r="C105" s="125">
        <v>72433</v>
      </c>
      <c r="D105" s="126">
        <f t="shared" si="74"/>
        <v>18108.25</v>
      </c>
      <c r="E105" s="127">
        <v>4</v>
      </c>
      <c r="F105" s="128">
        <v>72437</v>
      </c>
      <c r="G105" s="126">
        <f t="shared" si="92"/>
        <v>18109.25</v>
      </c>
      <c r="H105" s="129">
        <f t="shared" si="93"/>
        <v>1</v>
      </c>
      <c r="I105" s="130">
        <f t="shared" si="94"/>
        <v>5.5223447875968134E-5</v>
      </c>
      <c r="J105" s="127">
        <v>0</v>
      </c>
      <c r="K105" s="128">
        <v>0</v>
      </c>
      <c r="L105" s="131" t="str">
        <f t="shared" si="75"/>
        <v>N/A</v>
      </c>
      <c r="M105" s="127">
        <v>0</v>
      </c>
      <c r="N105" s="128">
        <v>0</v>
      </c>
      <c r="O105" s="126" t="str">
        <f t="shared" si="95"/>
        <v>N/A</v>
      </c>
      <c r="P105" s="129" t="e">
        <f t="shared" si="96"/>
        <v>#VALUE!</v>
      </c>
      <c r="Q105" s="130" t="e">
        <f t="shared" si="97"/>
        <v>#VALUE!</v>
      </c>
      <c r="R105" s="127">
        <v>0</v>
      </c>
      <c r="S105" s="128">
        <v>0</v>
      </c>
      <c r="T105" s="126" t="str">
        <f t="shared" si="76"/>
        <v>N/A</v>
      </c>
      <c r="U105" s="127">
        <v>0</v>
      </c>
      <c r="V105" s="128">
        <v>0</v>
      </c>
      <c r="W105" s="126" t="str">
        <f t="shared" si="98"/>
        <v>N/A</v>
      </c>
      <c r="X105" s="129" t="e">
        <f t="shared" si="99"/>
        <v>#VALUE!</v>
      </c>
      <c r="Y105" s="130" t="e">
        <f t="shared" si="100"/>
        <v>#VALUE!</v>
      </c>
      <c r="Z105" s="133" t="s">
        <v>547</v>
      </c>
      <c r="AA105" s="127">
        <v>0</v>
      </c>
      <c r="AB105" s="128">
        <v>0</v>
      </c>
      <c r="AC105" s="126" t="str">
        <f t="shared" si="77"/>
        <v>N/A</v>
      </c>
      <c r="AD105" s="127">
        <v>0</v>
      </c>
      <c r="AE105" s="128">
        <v>0</v>
      </c>
      <c r="AF105" s="126" t="str">
        <f t="shared" si="101"/>
        <v>N/A</v>
      </c>
      <c r="AG105" s="129" t="e">
        <f t="shared" si="102"/>
        <v>#VALUE!</v>
      </c>
      <c r="AH105" s="130" t="e">
        <f t="shared" si="103"/>
        <v>#VALUE!</v>
      </c>
      <c r="AI105" s="127">
        <v>0</v>
      </c>
      <c r="AJ105" s="128">
        <v>0</v>
      </c>
      <c r="AK105" s="126" t="str">
        <f t="shared" si="104"/>
        <v>N/A</v>
      </c>
      <c r="AL105" s="127">
        <v>0</v>
      </c>
      <c r="AM105" s="128">
        <v>0</v>
      </c>
      <c r="AN105" s="126" t="str">
        <f t="shared" si="105"/>
        <v>N/A</v>
      </c>
      <c r="AO105" s="129" t="e">
        <f t="shared" si="106"/>
        <v>#VALUE!</v>
      </c>
      <c r="AP105" s="130" t="e">
        <f t="shared" si="107"/>
        <v>#VALUE!</v>
      </c>
      <c r="AQ105" s="127">
        <v>0</v>
      </c>
      <c r="AR105" s="128">
        <v>0</v>
      </c>
      <c r="AS105" s="126" t="str">
        <f t="shared" si="78"/>
        <v>N/A</v>
      </c>
      <c r="AT105" s="127">
        <v>0</v>
      </c>
      <c r="AU105" s="128">
        <v>0</v>
      </c>
      <c r="AV105" s="126" t="str">
        <f t="shared" si="108"/>
        <v>N/A</v>
      </c>
      <c r="AW105" s="129" t="e">
        <f t="shared" si="109"/>
        <v>#VALUE!</v>
      </c>
      <c r="AX105" s="130" t="e">
        <f t="shared" si="110"/>
        <v>#VALUE!</v>
      </c>
      <c r="AY105" s="133" t="s">
        <v>547</v>
      </c>
      <c r="AZ105" s="127">
        <v>2</v>
      </c>
      <c r="BA105" s="128">
        <v>42718</v>
      </c>
      <c r="BB105" s="126">
        <f t="shared" si="79"/>
        <v>21359</v>
      </c>
      <c r="BC105" s="127">
        <v>2</v>
      </c>
      <c r="BD105" s="128">
        <v>42720</v>
      </c>
      <c r="BE105" s="126">
        <f t="shared" si="111"/>
        <v>21360</v>
      </c>
      <c r="BF105" s="129">
        <f t="shared" si="112"/>
        <v>1</v>
      </c>
      <c r="BG105" s="130">
        <f t="shared" si="113"/>
        <v>4.6818671286108899E-5</v>
      </c>
      <c r="BH105" s="127">
        <v>0</v>
      </c>
      <c r="BI105" s="128">
        <v>0</v>
      </c>
      <c r="BJ105" s="126" t="str">
        <f t="shared" si="80"/>
        <v>N/A</v>
      </c>
      <c r="BK105" s="127">
        <v>0</v>
      </c>
      <c r="BL105" s="128">
        <v>0</v>
      </c>
      <c r="BM105" s="126" t="str">
        <f t="shared" si="114"/>
        <v>N/A</v>
      </c>
      <c r="BN105" s="129" t="e">
        <f t="shared" si="115"/>
        <v>#VALUE!</v>
      </c>
      <c r="BO105" s="130" t="e">
        <f t="shared" si="116"/>
        <v>#VALUE!</v>
      </c>
      <c r="BP105" s="127">
        <v>0</v>
      </c>
      <c r="BQ105" s="128">
        <v>0</v>
      </c>
      <c r="BR105" s="126" t="str">
        <f t="shared" si="81"/>
        <v>N/A</v>
      </c>
      <c r="BS105" s="127">
        <v>0</v>
      </c>
      <c r="BT105" s="128">
        <v>0</v>
      </c>
      <c r="BU105" s="126" t="str">
        <f t="shared" si="117"/>
        <v>N/A</v>
      </c>
      <c r="BV105" s="129" t="e">
        <f t="shared" si="118"/>
        <v>#VALUE!</v>
      </c>
      <c r="BW105" s="130" t="e">
        <f t="shared" si="119"/>
        <v>#VALUE!</v>
      </c>
      <c r="BX105" s="133" t="s">
        <v>547</v>
      </c>
      <c r="BY105" s="127">
        <v>0</v>
      </c>
      <c r="BZ105" s="128">
        <v>0</v>
      </c>
      <c r="CA105" s="126" t="str">
        <f t="shared" si="82"/>
        <v>N/A</v>
      </c>
      <c r="CB105" s="127">
        <v>0</v>
      </c>
      <c r="CC105" s="128">
        <v>0</v>
      </c>
      <c r="CD105" s="126" t="str">
        <f t="shared" si="120"/>
        <v>N/A</v>
      </c>
      <c r="CE105" s="129" t="e">
        <f t="shared" si="121"/>
        <v>#VALUE!</v>
      </c>
      <c r="CF105" s="130" t="e">
        <f t="shared" si="122"/>
        <v>#VALUE!</v>
      </c>
      <c r="CG105" s="127">
        <v>0</v>
      </c>
      <c r="CH105" s="128">
        <v>0</v>
      </c>
      <c r="CI105" s="126" t="str">
        <f t="shared" si="83"/>
        <v>N/A</v>
      </c>
      <c r="CJ105" s="127">
        <v>0</v>
      </c>
      <c r="CK105" s="128">
        <v>0</v>
      </c>
      <c r="CL105" s="126" t="str">
        <f t="shared" si="123"/>
        <v>N/A</v>
      </c>
      <c r="CM105" s="129" t="e">
        <f t="shared" si="124"/>
        <v>#VALUE!</v>
      </c>
      <c r="CN105" s="130" t="e">
        <f t="shared" si="125"/>
        <v>#VALUE!</v>
      </c>
      <c r="CO105" s="127">
        <v>0</v>
      </c>
      <c r="CP105" s="128">
        <v>0</v>
      </c>
      <c r="CQ105" s="126" t="str">
        <f t="shared" si="84"/>
        <v>N/A</v>
      </c>
      <c r="CR105" s="127">
        <v>0</v>
      </c>
      <c r="CS105" s="128">
        <v>0</v>
      </c>
      <c r="CT105" s="126" t="str">
        <f t="shared" si="126"/>
        <v>N/A</v>
      </c>
      <c r="CU105" s="129" t="e">
        <f t="shared" si="127"/>
        <v>#VALUE!</v>
      </c>
      <c r="CV105" s="130" t="e">
        <f t="shared" si="128"/>
        <v>#VALUE!</v>
      </c>
      <c r="CW105" s="133" t="s">
        <v>547</v>
      </c>
      <c r="CX105" s="127">
        <v>0</v>
      </c>
      <c r="CY105" s="128">
        <v>0</v>
      </c>
      <c r="CZ105" s="126" t="str">
        <f t="shared" si="85"/>
        <v>N/A</v>
      </c>
      <c r="DA105" s="127">
        <v>0</v>
      </c>
      <c r="DB105" s="128">
        <v>0</v>
      </c>
      <c r="DC105" s="126" t="str">
        <f t="shared" si="129"/>
        <v>N/A</v>
      </c>
      <c r="DD105" s="129" t="e">
        <f t="shared" si="130"/>
        <v>#VALUE!</v>
      </c>
      <c r="DE105" s="130" t="e">
        <f t="shared" si="131"/>
        <v>#VALUE!</v>
      </c>
      <c r="DF105" s="127">
        <v>1</v>
      </c>
      <c r="DG105" s="128">
        <v>45999</v>
      </c>
      <c r="DH105" s="126">
        <f t="shared" si="86"/>
        <v>45999</v>
      </c>
      <c r="DI105" s="127">
        <v>1</v>
      </c>
      <c r="DJ105" s="128">
        <v>46000</v>
      </c>
      <c r="DK105" s="126">
        <f t="shared" si="132"/>
        <v>46000</v>
      </c>
      <c r="DL105" s="129">
        <f t="shared" si="133"/>
        <v>1</v>
      </c>
      <c r="DM105" s="130">
        <f t="shared" si="134"/>
        <v>2.1739603034848585E-5</v>
      </c>
      <c r="DN105" s="127">
        <v>0</v>
      </c>
      <c r="DO105" s="128">
        <v>0</v>
      </c>
      <c r="DP105" s="126" t="str">
        <f t="shared" si="87"/>
        <v>N/A</v>
      </c>
      <c r="DQ105" s="127">
        <v>0</v>
      </c>
      <c r="DR105" s="128">
        <v>0</v>
      </c>
      <c r="DS105" s="126" t="str">
        <f t="shared" si="135"/>
        <v>N/A</v>
      </c>
      <c r="DT105" s="306" t="e">
        <f t="shared" si="136"/>
        <v>#VALUE!</v>
      </c>
      <c r="DU105" s="130" t="e">
        <f t="shared" si="137"/>
        <v>#VALUE!</v>
      </c>
      <c r="DV105" s="133" t="s">
        <v>547</v>
      </c>
      <c r="DW105" s="127">
        <v>1.8</v>
      </c>
      <c r="DX105" s="128">
        <v>58220</v>
      </c>
      <c r="DY105" s="126">
        <f t="shared" si="88"/>
        <v>32344.444444444445</v>
      </c>
      <c r="DZ105" s="127">
        <v>1.8</v>
      </c>
      <c r="EA105" s="128">
        <v>58222</v>
      </c>
      <c r="EB105" s="126">
        <f t="shared" si="138"/>
        <v>32345.555555555555</v>
      </c>
      <c r="EC105" s="129">
        <f t="shared" si="139"/>
        <v>1.1111111111094942</v>
      </c>
      <c r="ED105" s="130">
        <f t="shared" si="140"/>
        <v>3.4352456200568355E-5</v>
      </c>
      <c r="EE105" s="127">
        <v>1.2</v>
      </c>
      <c r="EF105" s="128">
        <v>25132</v>
      </c>
      <c r="EG105" s="126">
        <f t="shared" si="89"/>
        <v>20943.333333333336</v>
      </c>
      <c r="EH105" s="127">
        <v>1.2</v>
      </c>
      <c r="EI105" s="128">
        <v>25133</v>
      </c>
      <c r="EJ105" s="126">
        <f t="shared" si="141"/>
        <v>20944.166666666668</v>
      </c>
      <c r="EK105" s="129">
        <f t="shared" si="142"/>
        <v>0.83333333333212067</v>
      </c>
      <c r="EL105" s="130">
        <f t="shared" si="143"/>
        <v>3.9789909278948937E-5</v>
      </c>
      <c r="EM105" s="127">
        <v>0</v>
      </c>
      <c r="EN105" s="128">
        <v>0</v>
      </c>
      <c r="EO105" s="126" t="str">
        <f t="shared" si="90"/>
        <v>N/A</v>
      </c>
      <c r="EP105" s="147">
        <v>0</v>
      </c>
      <c r="EQ105" s="148">
        <v>0</v>
      </c>
      <c r="ER105" s="126" t="str">
        <f t="shared" si="144"/>
        <v>N/A</v>
      </c>
      <c r="ES105" s="129" t="e">
        <f t="shared" si="145"/>
        <v>#VALUE!</v>
      </c>
      <c r="ET105" s="130" t="e">
        <f t="shared" si="146"/>
        <v>#VALUE!</v>
      </c>
      <c r="EU105" s="307"/>
      <c r="EV105" s="133" t="s">
        <v>547</v>
      </c>
      <c r="EW105" s="126">
        <v>27750.805555555555</v>
      </c>
      <c r="EX105" s="126">
        <v>27751.794444444444</v>
      </c>
      <c r="EY105" s="129" t="e">
        <f t="shared" si="147"/>
        <v>#VALUE!</v>
      </c>
      <c r="EZ105" s="130" t="e">
        <f t="shared" si="91"/>
        <v>#VALUE!</v>
      </c>
    </row>
    <row r="106" spans="1:157">
      <c r="A106" s="123" t="s">
        <v>548</v>
      </c>
      <c r="B106" s="124">
        <v>1</v>
      </c>
      <c r="C106" s="125">
        <v>16717</v>
      </c>
      <c r="D106" s="126">
        <f t="shared" si="74"/>
        <v>16717</v>
      </c>
      <c r="E106" s="127">
        <v>1</v>
      </c>
      <c r="F106" s="128">
        <v>16717</v>
      </c>
      <c r="G106" s="126">
        <f t="shared" si="92"/>
        <v>16717</v>
      </c>
      <c r="H106" s="129">
        <f t="shared" si="93"/>
        <v>0</v>
      </c>
      <c r="I106" s="130">
        <f t="shared" si="94"/>
        <v>0</v>
      </c>
      <c r="J106" s="127">
        <v>3</v>
      </c>
      <c r="K106" s="128">
        <v>218425</v>
      </c>
      <c r="L106" s="131">
        <f t="shared" si="75"/>
        <v>72808.333333333328</v>
      </c>
      <c r="M106" s="127">
        <v>3</v>
      </c>
      <c r="N106" s="128">
        <v>218425</v>
      </c>
      <c r="O106" s="126">
        <f t="shared" si="95"/>
        <v>72808.333333333328</v>
      </c>
      <c r="P106" s="129">
        <f t="shared" si="96"/>
        <v>0</v>
      </c>
      <c r="Q106" s="130">
        <f t="shared" si="97"/>
        <v>0</v>
      </c>
      <c r="R106" s="127">
        <v>0</v>
      </c>
      <c r="S106" s="128">
        <v>0</v>
      </c>
      <c r="T106" s="126" t="str">
        <f t="shared" si="76"/>
        <v>N/A</v>
      </c>
      <c r="U106" s="127">
        <v>0</v>
      </c>
      <c r="V106" s="128">
        <v>0</v>
      </c>
      <c r="W106" s="126" t="str">
        <f t="shared" si="98"/>
        <v>N/A</v>
      </c>
      <c r="X106" s="129" t="e">
        <f t="shared" si="99"/>
        <v>#VALUE!</v>
      </c>
      <c r="Y106" s="130" t="e">
        <f t="shared" si="100"/>
        <v>#VALUE!</v>
      </c>
      <c r="Z106" s="123" t="s">
        <v>548</v>
      </c>
      <c r="AA106" s="127">
        <v>0</v>
      </c>
      <c r="AB106" s="128">
        <v>0</v>
      </c>
      <c r="AC106" s="126" t="str">
        <f t="shared" si="77"/>
        <v>N/A</v>
      </c>
      <c r="AD106" s="127">
        <v>0</v>
      </c>
      <c r="AE106" s="128">
        <v>0</v>
      </c>
      <c r="AF106" s="126" t="str">
        <f t="shared" si="101"/>
        <v>N/A</v>
      </c>
      <c r="AG106" s="129" t="e">
        <f t="shared" si="102"/>
        <v>#VALUE!</v>
      </c>
      <c r="AH106" s="130" t="e">
        <f t="shared" si="103"/>
        <v>#VALUE!</v>
      </c>
      <c r="AI106" s="127">
        <v>0</v>
      </c>
      <c r="AJ106" s="128">
        <v>0</v>
      </c>
      <c r="AK106" s="126" t="str">
        <f t="shared" si="104"/>
        <v>N/A</v>
      </c>
      <c r="AL106" s="127">
        <v>0</v>
      </c>
      <c r="AM106" s="128">
        <v>0</v>
      </c>
      <c r="AN106" s="126" t="str">
        <f t="shared" si="105"/>
        <v>N/A</v>
      </c>
      <c r="AO106" s="129" t="e">
        <f t="shared" si="106"/>
        <v>#VALUE!</v>
      </c>
      <c r="AP106" s="130" t="e">
        <f t="shared" si="107"/>
        <v>#VALUE!</v>
      </c>
      <c r="AQ106" s="127">
        <v>0</v>
      </c>
      <c r="AR106" s="128">
        <v>0</v>
      </c>
      <c r="AS106" s="126" t="str">
        <f t="shared" si="78"/>
        <v>N/A</v>
      </c>
      <c r="AT106" s="127">
        <v>0</v>
      </c>
      <c r="AU106" s="128">
        <v>0</v>
      </c>
      <c r="AV106" s="126" t="str">
        <f t="shared" si="108"/>
        <v>N/A</v>
      </c>
      <c r="AW106" s="129" t="e">
        <f t="shared" si="109"/>
        <v>#VALUE!</v>
      </c>
      <c r="AX106" s="130" t="e">
        <f t="shared" si="110"/>
        <v>#VALUE!</v>
      </c>
      <c r="AY106" s="123" t="s">
        <v>548</v>
      </c>
      <c r="AZ106" s="127">
        <v>1</v>
      </c>
      <c r="BA106" s="128">
        <v>20736</v>
      </c>
      <c r="BB106" s="126">
        <f t="shared" si="79"/>
        <v>20736</v>
      </c>
      <c r="BC106" s="127">
        <v>1</v>
      </c>
      <c r="BD106" s="128">
        <v>20736</v>
      </c>
      <c r="BE106" s="126">
        <f t="shared" si="111"/>
        <v>20736</v>
      </c>
      <c r="BF106" s="129">
        <f t="shared" si="112"/>
        <v>0</v>
      </c>
      <c r="BG106" s="130">
        <f t="shared" si="113"/>
        <v>0</v>
      </c>
      <c r="BH106" s="127">
        <v>0</v>
      </c>
      <c r="BI106" s="128">
        <v>0</v>
      </c>
      <c r="BJ106" s="126" t="str">
        <f t="shared" si="80"/>
        <v>N/A</v>
      </c>
      <c r="BK106" s="127">
        <v>0</v>
      </c>
      <c r="BL106" s="128">
        <v>0</v>
      </c>
      <c r="BM106" s="126" t="str">
        <f t="shared" si="114"/>
        <v>N/A</v>
      </c>
      <c r="BN106" s="129" t="e">
        <f t="shared" si="115"/>
        <v>#VALUE!</v>
      </c>
      <c r="BO106" s="130" t="e">
        <f t="shared" si="116"/>
        <v>#VALUE!</v>
      </c>
      <c r="BP106" s="127">
        <v>0</v>
      </c>
      <c r="BQ106" s="128">
        <v>0</v>
      </c>
      <c r="BR106" s="126" t="str">
        <f t="shared" si="81"/>
        <v>N/A</v>
      </c>
      <c r="BS106" s="127">
        <v>0</v>
      </c>
      <c r="BT106" s="128">
        <v>0</v>
      </c>
      <c r="BU106" s="126" t="str">
        <f t="shared" si="117"/>
        <v>N/A</v>
      </c>
      <c r="BV106" s="129" t="e">
        <f t="shared" si="118"/>
        <v>#VALUE!</v>
      </c>
      <c r="BW106" s="130" t="e">
        <f t="shared" si="119"/>
        <v>#VALUE!</v>
      </c>
      <c r="BX106" s="123" t="s">
        <v>548</v>
      </c>
      <c r="BY106" s="127">
        <v>0</v>
      </c>
      <c r="BZ106" s="128">
        <v>0</v>
      </c>
      <c r="CA106" s="126" t="str">
        <f t="shared" si="82"/>
        <v>N/A</v>
      </c>
      <c r="CB106" s="127">
        <v>0</v>
      </c>
      <c r="CC106" s="128">
        <v>0</v>
      </c>
      <c r="CD106" s="126" t="str">
        <f t="shared" si="120"/>
        <v>N/A</v>
      </c>
      <c r="CE106" s="129" t="e">
        <f t="shared" si="121"/>
        <v>#VALUE!</v>
      </c>
      <c r="CF106" s="130" t="e">
        <f t="shared" si="122"/>
        <v>#VALUE!</v>
      </c>
      <c r="CG106" s="127">
        <v>0</v>
      </c>
      <c r="CH106" s="128">
        <v>0</v>
      </c>
      <c r="CI106" s="126" t="str">
        <f t="shared" si="83"/>
        <v>N/A</v>
      </c>
      <c r="CJ106" s="127">
        <v>0</v>
      </c>
      <c r="CK106" s="128">
        <v>0</v>
      </c>
      <c r="CL106" s="126" t="str">
        <f t="shared" si="123"/>
        <v>N/A</v>
      </c>
      <c r="CM106" s="129" t="e">
        <f t="shared" si="124"/>
        <v>#VALUE!</v>
      </c>
      <c r="CN106" s="130" t="e">
        <f t="shared" si="125"/>
        <v>#VALUE!</v>
      </c>
      <c r="CO106" s="127">
        <v>0</v>
      </c>
      <c r="CP106" s="128">
        <v>0</v>
      </c>
      <c r="CQ106" s="126" t="str">
        <f t="shared" si="84"/>
        <v>N/A</v>
      </c>
      <c r="CR106" s="127">
        <v>0</v>
      </c>
      <c r="CS106" s="128">
        <v>0</v>
      </c>
      <c r="CT106" s="126" t="str">
        <f t="shared" si="126"/>
        <v>N/A</v>
      </c>
      <c r="CU106" s="129" t="e">
        <f t="shared" si="127"/>
        <v>#VALUE!</v>
      </c>
      <c r="CV106" s="130" t="e">
        <f t="shared" si="128"/>
        <v>#VALUE!</v>
      </c>
      <c r="CW106" s="123" t="s">
        <v>548</v>
      </c>
      <c r="CX106" s="127">
        <v>0</v>
      </c>
      <c r="CY106" s="128">
        <v>0</v>
      </c>
      <c r="CZ106" s="126" t="str">
        <f t="shared" si="85"/>
        <v>N/A</v>
      </c>
      <c r="DA106" s="127">
        <v>0</v>
      </c>
      <c r="DB106" s="128">
        <v>0</v>
      </c>
      <c r="DC106" s="126" t="str">
        <f t="shared" si="129"/>
        <v>N/A</v>
      </c>
      <c r="DD106" s="129" t="e">
        <f t="shared" si="130"/>
        <v>#VALUE!</v>
      </c>
      <c r="DE106" s="130" t="e">
        <f t="shared" si="131"/>
        <v>#VALUE!</v>
      </c>
      <c r="DF106" s="127">
        <v>0</v>
      </c>
      <c r="DG106" s="128">
        <v>0</v>
      </c>
      <c r="DH106" s="126" t="str">
        <f t="shared" si="86"/>
        <v>N/A</v>
      </c>
      <c r="DI106" s="127">
        <v>0</v>
      </c>
      <c r="DJ106" s="128">
        <v>0</v>
      </c>
      <c r="DK106" s="126" t="str">
        <f t="shared" si="132"/>
        <v>N/A</v>
      </c>
      <c r="DL106" s="129" t="e">
        <f t="shared" si="133"/>
        <v>#VALUE!</v>
      </c>
      <c r="DM106" s="130" t="e">
        <f t="shared" si="134"/>
        <v>#VALUE!</v>
      </c>
      <c r="DN106" s="127">
        <v>0</v>
      </c>
      <c r="DO106" s="128">
        <v>0</v>
      </c>
      <c r="DP106" s="126" t="str">
        <f t="shared" si="87"/>
        <v>N/A</v>
      </c>
      <c r="DQ106" s="127">
        <v>0</v>
      </c>
      <c r="DR106" s="128">
        <v>0</v>
      </c>
      <c r="DS106" s="126" t="str">
        <f t="shared" si="135"/>
        <v>N/A</v>
      </c>
      <c r="DT106" s="306" t="e">
        <f t="shared" si="136"/>
        <v>#VALUE!</v>
      </c>
      <c r="DU106" s="130" t="e">
        <f t="shared" si="137"/>
        <v>#VALUE!</v>
      </c>
      <c r="DV106" s="123" t="s">
        <v>548</v>
      </c>
      <c r="DW106" s="127">
        <v>0</v>
      </c>
      <c r="DX106" s="128">
        <v>0</v>
      </c>
      <c r="DY106" s="126" t="str">
        <f t="shared" si="88"/>
        <v>N/A</v>
      </c>
      <c r="DZ106" s="127">
        <v>0</v>
      </c>
      <c r="EA106" s="128">
        <v>0</v>
      </c>
      <c r="EB106" s="126" t="str">
        <f t="shared" si="138"/>
        <v>N/A</v>
      </c>
      <c r="EC106" s="129" t="e">
        <f t="shared" si="139"/>
        <v>#VALUE!</v>
      </c>
      <c r="ED106" s="130" t="e">
        <f t="shared" si="140"/>
        <v>#VALUE!</v>
      </c>
      <c r="EE106" s="127">
        <v>0</v>
      </c>
      <c r="EF106" s="128">
        <v>0</v>
      </c>
      <c r="EG106" s="126" t="str">
        <f t="shared" si="89"/>
        <v>N/A</v>
      </c>
      <c r="EH106" s="127">
        <v>0</v>
      </c>
      <c r="EI106" s="128">
        <v>0</v>
      </c>
      <c r="EJ106" s="126" t="str">
        <f t="shared" si="141"/>
        <v>N/A</v>
      </c>
      <c r="EK106" s="129" t="e">
        <f t="shared" si="142"/>
        <v>#VALUE!</v>
      </c>
      <c r="EL106" s="130" t="e">
        <f t="shared" si="143"/>
        <v>#VALUE!</v>
      </c>
      <c r="EM106" s="127">
        <v>0</v>
      </c>
      <c r="EN106" s="128">
        <v>0</v>
      </c>
      <c r="EO106" s="126" t="str">
        <f t="shared" si="90"/>
        <v>N/A</v>
      </c>
      <c r="EP106" s="147">
        <v>0</v>
      </c>
      <c r="EQ106" s="148">
        <v>0</v>
      </c>
      <c r="ER106" s="126" t="str">
        <f t="shared" si="144"/>
        <v>N/A</v>
      </c>
      <c r="ES106" s="129" t="e">
        <f t="shared" si="145"/>
        <v>#VALUE!</v>
      </c>
      <c r="ET106" s="130" t="e">
        <f t="shared" si="146"/>
        <v>#VALUE!</v>
      </c>
      <c r="EU106" s="308"/>
      <c r="EV106" s="123" t="s">
        <v>548</v>
      </c>
      <c r="EW106" s="126">
        <v>36753.777777777774</v>
      </c>
      <c r="EX106" s="126">
        <v>36753.777777777774</v>
      </c>
      <c r="EY106" s="129" t="e">
        <f t="shared" si="147"/>
        <v>#VALUE!</v>
      </c>
      <c r="EZ106" s="130" t="e">
        <f t="shared" si="91"/>
        <v>#VALUE!</v>
      </c>
    </row>
    <row r="107" spans="1:157">
      <c r="A107" s="123" t="s">
        <v>549</v>
      </c>
      <c r="B107" s="124">
        <v>2</v>
      </c>
      <c r="C107" s="125">
        <v>41820</v>
      </c>
      <c r="D107" s="126">
        <f t="shared" si="74"/>
        <v>20910</v>
      </c>
      <c r="E107" s="127">
        <v>2</v>
      </c>
      <c r="F107" s="128">
        <v>41820</v>
      </c>
      <c r="G107" s="126">
        <f t="shared" si="92"/>
        <v>20910</v>
      </c>
      <c r="H107" s="129">
        <f t="shared" si="93"/>
        <v>0</v>
      </c>
      <c r="I107" s="130">
        <f t="shared" si="94"/>
        <v>0</v>
      </c>
      <c r="J107" s="127">
        <v>1</v>
      </c>
      <c r="K107" s="128">
        <v>82500</v>
      </c>
      <c r="L107" s="131">
        <f t="shared" si="75"/>
        <v>82500</v>
      </c>
      <c r="M107" s="127">
        <v>1</v>
      </c>
      <c r="N107" s="128">
        <v>82500</v>
      </c>
      <c r="O107" s="126">
        <f t="shared" si="95"/>
        <v>82500</v>
      </c>
      <c r="P107" s="129">
        <f t="shared" si="96"/>
        <v>0</v>
      </c>
      <c r="Q107" s="130">
        <f t="shared" si="97"/>
        <v>0</v>
      </c>
      <c r="R107" s="127">
        <v>0</v>
      </c>
      <c r="S107" s="128">
        <v>0</v>
      </c>
      <c r="T107" s="126" t="str">
        <f t="shared" si="76"/>
        <v>N/A</v>
      </c>
      <c r="U107" s="127">
        <v>0</v>
      </c>
      <c r="V107" s="128">
        <v>0</v>
      </c>
      <c r="W107" s="126" t="str">
        <f t="shared" si="98"/>
        <v>N/A</v>
      </c>
      <c r="X107" s="129" t="e">
        <f t="shared" si="99"/>
        <v>#VALUE!</v>
      </c>
      <c r="Y107" s="130" t="e">
        <f t="shared" si="100"/>
        <v>#VALUE!</v>
      </c>
      <c r="Z107" s="123" t="s">
        <v>549</v>
      </c>
      <c r="AA107" s="127">
        <v>0</v>
      </c>
      <c r="AB107" s="128">
        <v>0</v>
      </c>
      <c r="AC107" s="126" t="str">
        <f t="shared" si="77"/>
        <v>N/A</v>
      </c>
      <c r="AD107" s="127">
        <v>0</v>
      </c>
      <c r="AE107" s="128">
        <v>0</v>
      </c>
      <c r="AF107" s="126" t="str">
        <f t="shared" si="101"/>
        <v>N/A</v>
      </c>
      <c r="AG107" s="129" t="e">
        <f t="shared" si="102"/>
        <v>#VALUE!</v>
      </c>
      <c r="AH107" s="130" t="e">
        <f t="shared" si="103"/>
        <v>#VALUE!</v>
      </c>
      <c r="AI107" s="127">
        <v>0</v>
      </c>
      <c r="AJ107" s="128">
        <v>0</v>
      </c>
      <c r="AK107" s="126" t="str">
        <f t="shared" si="104"/>
        <v>N/A</v>
      </c>
      <c r="AL107" s="127">
        <v>0</v>
      </c>
      <c r="AM107" s="128">
        <v>0</v>
      </c>
      <c r="AN107" s="126" t="str">
        <f t="shared" si="105"/>
        <v>N/A</v>
      </c>
      <c r="AO107" s="129" t="e">
        <f t="shared" si="106"/>
        <v>#VALUE!</v>
      </c>
      <c r="AP107" s="130" t="e">
        <f t="shared" si="107"/>
        <v>#VALUE!</v>
      </c>
      <c r="AQ107" s="127">
        <v>0</v>
      </c>
      <c r="AR107" s="128">
        <v>0</v>
      </c>
      <c r="AS107" s="126" t="str">
        <f t="shared" si="78"/>
        <v>N/A</v>
      </c>
      <c r="AT107" s="127">
        <v>0</v>
      </c>
      <c r="AU107" s="128">
        <v>0</v>
      </c>
      <c r="AV107" s="126" t="str">
        <f t="shared" si="108"/>
        <v>N/A</v>
      </c>
      <c r="AW107" s="129" t="e">
        <f t="shared" si="109"/>
        <v>#VALUE!</v>
      </c>
      <c r="AX107" s="130" t="e">
        <f t="shared" si="110"/>
        <v>#VALUE!</v>
      </c>
      <c r="AY107" s="123" t="s">
        <v>549</v>
      </c>
      <c r="AZ107" s="127">
        <v>1</v>
      </c>
      <c r="BA107" s="128">
        <v>19150</v>
      </c>
      <c r="BB107" s="126">
        <f t="shared" si="79"/>
        <v>19150</v>
      </c>
      <c r="BC107" s="127">
        <v>1</v>
      </c>
      <c r="BD107" s="128">
        <v>19150</v>
      </c>
      <c r="BE107" s="126">
        <f t="shared" si="111"/>
        <v>19150</v>
      </c>
      <c r="BF107" s="129">
        <f t="shared" si="112"/>
        <v>0</v>
      </c>
      <c r="BG107" s="130">
        <f t="shared" si="113"/>
        <v>0</v>
      </c>
      <c r="BH107" s="127">
        <v>0</v>
      </c>
      <c r="BI107" s="128">
        <v>0</v>
      </c>
      <c r="BJ107" s="126" t="str">
        <f t="shared" si="80"/>
        <v>N/A</v>
      </c>
      <c r="BK107" s="127">
        <v>0</v>
      </c>
      <c r="BL107" s="128">
        <v>0</v>
      </c>
      <c r="BM107" s="126" t="str">
        <f t="shared" si="114"/>
        <v>N/A</v>
      </c>
      <c r="BN107" s="129" t="e">
        <f t="shared" si="115"/>
        <v>#VALUE!</v>
      </c>
      <c r="BO107" s="130" t="e">
        <f t="shared" si="116"/>
        <v>#VALUE!</v>
      </c>
      <c r="BP107" s="127">
        <v>0</v>
      </c>
      <c r="BQ107" s="128">
        <v>0</v>
      </c>
      <c r="BR107" s="126" t="str">
        <f t="shared" si="81"/>
        <v>N/A</v>
      </c>
      <c r="BS107" s="127">
        <v>0</v>
      </c>
      <c r="BT107" s="128">
        <v>0</v>
      </c>
      <c r="BU107" s="126" t="str">
        <f t="shared" si="117"/>
        <v>N/A</v>
      </c>
      <c r="BV107" s="129" t="e">
        <f t="shared" si="118"/>
        <v>#VALUE!</v>
      </c>
      <c r="BW107" s="130" t="e">
        <f t="shared" si="119"/>
        <v>#VALUE!</v>
      </c>
      <c r="BX107" s="123" t="s">
        <v>549</v>
      </c>
      <c r="BY107" s="127">
        <v>0</v>
      </c>
      <c r="BZ107" s="128">
        <v>0</v>
      </c>
      <c r="CA107" s="126" t="str">
        <f t="shared" si="82"/>
        <v>N/A</v>
      </c>
      <c r="CB107" s="127">
        <v>0</v>
      </c>
      <c r="CC107" s="128">
        <v>0</v>
      </c>
      <c r="CD107" s="126" t="str">
        <f t="shared" si="120"/>
        <v>N/A</v>
      </c>
      <c r="CE107" s="129" t="e">
        <f t="shared" si="121"/>
        <v>#VALUE!</v>
      </c>
      <c r="CF107" s="130" t="e">
        <f t="shared" si="122"/>
        <v>#VALUE!</v>
      </c>
      <c r="CG107" s="127">
        <v>0</v>
      </c>
      <c r="CH107" s="128">
        <v>0</v>
      </c>
      <c r="CI107" s="126" t="str">
        <f t="shared" si="83"/>
        <v>N/A</v>
      </c>
      <c r="CJ107" s="127">
        <v>0</v>
      </c>
      <c r="CK107" s="128">
        <v>0</v>
      </c>
      <c r="CL107" s="126" t="str">
        <f t="shared" si="123"/>
        <v>N/A</v>
      </c>
      <c r="CM107" s="129" t="e">
        <f t="shared" si="124"/>
        <v>#VALUE!</v>
      </c>
      <c r="CN107" s="130" t="e">
        <f t="shared" si="125"/>
        <v>#VALUE!</v>
      </c>
      <c r="CO107" s="127">
        <v>0</v>
      </c>
      <c r="CP107" s="128">
        <v>0</v>
      </c>
      <c r="CQ107" s="126" t="str">
        <f t="shared" si="84"/>
        <v>N/A</v>
      </c>
      <c r="CR107" s="127">
        <v>0</v>
      </c>
      <c r="CS107" s="128">
        <v>0</v>
      </c>
      <c r="CT107" s="126" t="str">
        <f t="shared" si="126"/>
        <v>N/A</v>
      </c>
      <c r="CU107" s="129" t="e">
        <f t="shared" si="127"/>
        <v>#VALUE!</v>
      </c>
      <c r="CV107" s="130" t="e">
        <f t="shared" si="128"/>
        <v>#VALUE!</v>
      </c>
      <c r="CW107" s="123" t="s">
        <v>549</v>
      </c>
      <c r="CX107" s="127">
        <v>0</v>
      </c>
      <c r="CY107" s="128">
        <v>0</v>
      </c>
      <c r="CZ107" s="126" t="str">
        <f t="shared" si="85"/>
        <v>N/A</v>
      </c>
      <c r="DA107" s="127">
        <v>0</v>
      </c>
      <c r="DB107" s="128">
        <v>0</v>
      </c>
      <c r="DC107" s="126" t="str">
        <f t="shared" si="129"/>
        <v>N/A</v>
      </c>
      <c r="DD107" s="129" t="e">
        <f t="shared" si="130"/>
        <v>#VALUE!</v>
      </c>
      <c r="DE107" s="130" t="e">
        <f t="shared" si="131"/>
        <v>#VALUE!</v>
      </c>
      <c r="DF107" s="127">
        <v>0</v>
      </c>
      <c r="DG107" s="128">
        <v>0</v>
      </c>
      <c r="DH107" s="126" t="str">
        <f t="shared" si="86"/>
        <v>N/A</v>
      </c>
      <c r="DI107" s="127">
        <v>0</v>
      </c>
      <c r="DJ107" s="128">
        <v>0</v>
      </c>
      <c r="DK107" s="126" t="str">
        <f t="shared" si="132"/>
        <v>N/A</v>
      </c>
      <c r="DL107" s="129" t="e">
        <f t="shared" si="133"/>
        <v>#VALUE!</v>
      </c>
      <c r="DM107" s="130" t="e">
        <f t="shared" si="134"/>
        <v>#VALUE!</v>
      </c>
      <c r="DN107" s="127">
        <v>0</v>
      </c>
      <c r="DO107" s="128">
        <v>0</v>
      </c>
      <c r="DP107" s="126" t="str">
        <f t="shared" si="87"/>
        <v>N/A</v>
      </c>
      <c r="DQ107" s="127">
        <v>0</v>
      </c>
      <c r="DR107" s="128">
        <v>0</v>
      </c>
      <c r="DS107" s="126" t="str">
        <f t="shared" si="135"/>
        <v>N/A</v>
      </c>
      <c r="DT107" s="306" t="e">
        <f t="shared" si="136"/>
        <v>#VALUE!</v>
      </c>
      <c r="DU107" s="130" t="e">
        <f t="shared" si="137"/>
        <v>#VALUE!</v>
      </c>
      <c r="DV107" s="123" t="s">
        <v>549</v>
      </c>
      <c r="DW107" s="127">
        <v>0</v>
      </c>
      <c r="DX107" s="128">
        <v>0</v>
      </c>
      <c r="DY107" s="126" t="str">
        <f t="shared" si="88"/>
        <v>N/A</v>
      </c>
      <c r="DZ107" s="127">
        <v>0</v>
      </c>
      <c r="EA107" s="128">
        <v>0</v>
      </c>
      <c r="EB107" s="126" t="str">
        <f t="shared" si="138"/>
        <v>N/A</v>
      </c>
      <c r="EC107" s="129" t="e">
        <f t="shared" si="139"/>
        <v>#VALUE!</v>
      </c>
      <c r="ED107" s="130" t="e">
        <f t="shared" si="140"/>
        <v>#VALUE!</v>
      </c>
      <c r="EE107" s="127">
        <v>1</v>
      </c>
      <c r="EF107" s="128">
        <v>25000</v>
      </c>
      <c r="EG107" s="126">
        <f t="shared" si="89"/>
        <v>25000</v>
      </c>
      <c r="EH107" s="127">
        <v>1</v>
      </c>
      <c r="EI107" s="128">
        <v>25000</v>
      </c>
      <c r="EJ107" s="126">
        <f t="shared" si="141"/>
        <v>25000</v>
      </c>
      <c r="EK107" s="129">
        <f t="shared" si="142"/>
        <v>0</v>
      </c>
      <c r="EL107" s="130">
        <f t="shared" si="143"/>
        <v>0</v>
      </c>
      <c r="EM107" s="127">
        <v>0</v>
      </c>
      <c r="EN107" s="128">
        <v>0</v>
      </c>
      <c r="EO107" s="126" t="str">
        <f t="shared" si="90"/>
        <v>N/A</v>
      </c>
      <c r="EP107" s="147">
        <v>0</v>
      </c>
      <c r="EQ107" s="148">
        <v>0</v>
      </c>
      <c r="ER107" s="126" t="str">
        <f t="shared" si="144"/>
        <v>N/A</v>
      </c>
      <c r="ES107" s="129" t="e">
        <f t="shared" si="145"/>
        <v>#VALUE!</v>
      </c>
      <c r="ET107" s="130" t="e">
        <f t="shared" si="146"/>
        <v>#VALUE!</v>
      </c>
      <c r="EU107" s="308"/>
      <c r="EV107" s="123" t="s">
        <v>549</v>
      </c>
      <c r="EW107" s="126">
        <v>36890</v>
      </c>
      <c r="EX107" s="126">
        <v>36890</v>
      </c>
      <c r="EY107" s="129" t="e">
        <f t="shared" si="147"/>
        <v>#VALUE!</v>
      </c>
      <c r="EZ107" s="130" t="e">
        <f t="shared" si="91"/>
        <v>#VALUE!</v>
      </c>
    </row>
    <row r="108" spans="1:157">
      <c r="A108" s="132" t="s">
        <v>550</v>
      </c>
      <c r="B108" s="124">
        <v>12</v>
      </c>
      <c r="C108" s="125">
        <v>192890</v>
      </c>
      <c r="D108" s="126">
        <f t="shared" si="74"/>
        <v>16074.166666666666</v>
      </c>
      <c r="E108" s="147">
        <v>12</v>
      </c>
      <c r="F108" s="148">
        <v>195350</v>
      </c>
      <c r="G108" s="126">
        <f t="shared" si="92"/>
        <v>16279.166666666666</v>
      </c>
      <c r="H108" s="129">
        <f t="shared" si="93"/>
        <v>205</v>
      </c>
      <c r="I108" s="130">
        <f t="shared" si="94"/>
        <v>1.2753382757011768E-2</v>
      </c>
      <c r="J108" s="147">
        <v>2</v>
      </c>
      <c r="K108" s="148">
        <v>153000</v>
      </c>
      <c r="L108" s="131">
        <f t="shared" si="75"/>
        <v>76500</v>
      </c>
      <c r="M108" s="147">
        <v>2</v>
      </c>
      <c r="N108" s="148">
        <v>154000</v>
      </c>
      <c r="O108" s="126">
        <f t="shared" si="95"/>
        <v>77000</v>
      </c>
      <c r="P108" s="129">
        <f t="shared" si="96"/>
        <v>500</v>
      </c>
      <c r="Q108" s="130">
        <f t="shared" si="97"/>
        <v>6.5359477124183009E-3</v>
      </c>
      <c r="R108" s="147">
        <v>0</v>
      </c>
      <c r="S108" s="148">
        <v>0</v>
      </c>
      <c r="T108" s="126" t="str">
        <f t="shared" si="76"/>
        <v>N/A</v>
      </c>
      <c r="U108" s="147">
        <v>0</v>
      </c>
      <c r="V108" s="148">
        <v>0</v>
      </c>
      <c r="W108" s="126" t="str">
        <f t="shared" si="98"/>
        <v>N/A</v>
      </c>
      <c r="X108" s="129" t="e">
        <f t="shared" si="99"/>
        <v>#VALUE!</v>
      </c>
      <c r="Y108" s="130" t="e">
        <f t="shared" si="100"/>
        <v>#VALUE!</v>
      </c>
      <c r="Z108" s="132" t="s">
        <v>550</v>
      </c>
      <c r="AA108" s="147">
        <v>0</v>
      </c>
      <c r="AB108" s="148">
        <v>0</v>
      </c>
      <c r="AC108" s="126" t="str">
        <f t="shared" si="77"/>
        <v>N/A</v>
      </c>
      <c r="AD108" s="147">
        <v>0</v>
      </c>
      <c r="AE108" s="148">
        <v>0</v>
      </c>
      <c r="AF108" s="126" t="str">
        <f t="shared" si="101"/>
        <v>N/A</v>
      </c>
      <c r="AG108" s="129" t="e">
        <f t="shared" si="102"/>
        <v>#VALUE!</v>
      </c>
      <c r="AH108" s="130" t="e">
        <f t="shared" si="103"/>
        <v>#VALUE!</v>
      </c>
      <c r="AI108" s="147">
        <v>0.65</v>
      </c>
      <c r="AJ108" s="148">
        <v>42341</v>
      </c>
      <c r="AK108" s="126">
        <f t="shared" si="104"/>
        <v>65140</v>
      </c>
      <c r="AL108" s="147">
        <v>0.65</v>
      </c>
      <c r="AM108" s="148">
        <v>42341</v>
      </c>
      <c r="AN108" s="126">
        <f t="shared" si="105"/>
        <v>65140</v>
      </c>
      <c r="AO108" s="129">
        <f t="shared" si="106"/>
        <v>0</v>
      </c>
      <c r="AP108" s="130">
        <f t="shared" si="107"/>
        <v>0</v>
      </c>
      <c r="AQ108" s="147">
        <v>0.8</v>
      </c>
      <c r="AR108" s="148">
        <v>37640</v>
      </c>
      <c r="AS108" s="126">
        <f t="shared" si="78"/>
        <v>47050</v>
      </c>
      <c r="AT108" s="147">
        <v>0.8</v>
      </c>
      <c r="AU108" s="148">
        <v>38140</v>
      </c>
      <c r="AV108" s="126">
        <f t="shared" si="108"/>
        <v>47675</v>
      </c>
      <c r="AW108" s="129">
        <f t="shared" si="109"/>
        <v>625</v>
      </c>
      <c r="AX108" s="130">
        <f t="shared" si="110"/>
        <v>1.3283740701381509E-2</v>
      </c>
      <c r="AY108" s="132" t="s">
        <v>550</v>
      </c>
      <c r="AZ108" s="147">
        <v>3.2</v>
      </c>
      <c r="BA108" s="148">
        <v>118724</v>
      </c>
      <c r="BB108" s="126">
        <f t="shared" si="79"/>
        <v>37101.25</v>
      </c>
      <c r="BC108" s="147">
        <v>3.2</v>
      </c>
      <c r="BD108" s="148">
        <v>119673</v>
      </c>
      <c r="BE108" s="126">
        <f t="shared" si="111"/>
        <v>37397.8125</v>
      </c>
      <c r="BF108" s="129">
        <f t="shared" si="112"/>
        <v>296.5625</v>
      </c>
      <c r="BG108" s="130">
        <f t="shared" si="113"/>
        <v>7.9933290657322863E-3</v>
      </c>
      <c r="BH108" s="147">
        <v>0</v>
      </c>
      <c r="BI108" s="148">
        <v>0</v>
      </c>
      <c r="BJ108" s="126" t="str">
        <f t="shared" si="80"/>
        <v>N/A</v>
      </c>
      <c r="BK108" s="147">
        <v>0</v>
      </c>
      <c r="BL108" s="148">
        <v>0</v>
      </c>
      <c r="BM108" s="126" t="str">
        <f t="shared" si="114"/>
        <v>N/A</v>
      </c>
      <c r="BN108" s="129" t="e">
        <f t="shared" si="115"/>
        <v>#VALUE!</v>
      </c>
      <c r="BO108" s="130" t="e">
        <f t="shared" si="116"/>
        <v>#VALUE!</v>
      </c>
      <c r="BP108" s="147">
        <v>0</v>
      </c>
      <c r="BQ108" s="148">
        <v>0</v>
      </c>
      <c r="BR108" s="126" t="str">
        <f t="shared" si="81"/>
        <v>N/A</v>
      </c>
      <c r="BS108" s="147">
        <v>0</v>
      </c>
      <c r="BT108" s="148">
        <v>0</v>
      </c>
      <c r="BU108" s="126" t="str">
        <f t="shared" si="117"/>
        <v>N/A</v>
      </c>
      <c r="BV108" s="129" t="e">
        <f t="shared" si="118"/>
        <v>#VALUE!</v>
      </c>
      <c r="BW108" s="130" t="e">
        <f t="shared" si="119"/>
        <v>#VALUE!</v>
      </c>
      <c r="BX108" s="132" t="s">
        <v>550</v>
      </c>
      <c r="BY108" s="147">
        <v>0</v>
      </c>
      <c r="BZ108" s="148">
        <v>0</v>
      </c>
      <c r="CA108" s="126" t="str">
        <f t="shared" si="82"/>
        <v>N/A</v>
      </c>
      <c r="CB108" s="147">
        <v>0</v>
      </c>
      <c r="CC108" s="148">
        <v>0</v>
      </c>
      <c r="CD108" s="126" t="str">
        <f t="shared" si="120"/>
        <v>N/A</v>
      </c>
      <c r="CE108" s="129" t="e">
        <f t="shared" si="121"/>
        <v>#VALUE!</v>
      </c>
      <c r="CF108" s="130" t="e">
        <f t="shared" si="122"/>
        <v>#VALUE!</v>
      </c>
      <c r="CG108" s="147">
        <v>1</v>
      </c>
      <c r="CH108" s="148">
        <v>41311</v>
      </c>
      <c r="CI108" s="126">
        <f t="shared" si="83"/>
        <v>41311</v>
      </c>
      <c r="CJ108" s="147">
        <v>1</v>
      </c>
      <c r="CK108" s="148">
        <v>41748</v>
      </c>
      <c r="CL108" s="126">
        <f t="shared" si="123"/>
        <v>41748</v>
      </c>
      <c r="CM108" s="129">
        <f t="shared" si="124"/>
        <v>437</v>
      </c>
      <c r="CN108" s="130">
        <f t="shared" si="125"/>
        <v>1.0578296337537218E-2</v>
      </c>
      <c r="CO108" s="147">
        <v>0.25</v>
      </c>
      <c r="CP108" s="148">
        <v>20000</v>
      </c>
      <c r="CQ108" s="126">
        <f t="shared" si="84"/>
        <v>80000</v>
      </c>
      <c r="CR108" s="147">
        <v>0.25</v>
      </c>
      <c r="CS108" s="148">
        <v>20000</v>
      </c>
      <c r="CT108" s="126">
        <f t="shared" si="126"/>
        <v>80000</v>
      </c>
      <c r="CU108" s="129">
        <f t="shared" si="127"/>
        <v>0</v>
      </c>
      <c r="CV108" s="130">
        <f t="shared" si="128"/>
        <v>0</v>
      </c>
      <c r="CW108" s="132" t="s">
        <v>550</v>
      </c>
      <c r="CX108" s="147">
        <v>0</v>
      </c>
      <c r="CY108" s="148">
        <v>0</v>
      </c>
      <c r="CZ108" s="126" t="str">
        <f t="shared" si="85"/>
        <v>N/A</v>
      </c>
      <c r="DA108" s="147">
        <v>0</v>
      </c>
      <c r="DB108" s="148">
        <v>0</v>
      </c>
      <c r="DC108" s="126" t="str">
        <f t="shared" si="129"/>
        <v>N/A</v>
      </c>
      <c r="DD108" s="129" t="e">
        <f t="shared" si="130"/>
        <v>#VALUE!</v>
      </c>
      <c r="DE108" s="130" t="e">
        <f t="shared" si="131"/>
        <v>#VALUE!</v>
      </c>
      <c r="DF108" s="147">
        <v>0.83</v>
      </c>
      <c r="DG108" s="148">
        <v>38836</v>
      </c>
      <c r="DH108" s="126">
        <f t="shared" si="86"/>
        <v>46790.361445783135</v>
      </c>
      <c r="DI108" s="147">
        <v>0.83</v>
      </c>
      <c r="DJ108" s="148">
        <v>39198</v>
      </c>
      <c r="DK108" s="126">
        <f t="shared" si="132"/>
        <v>47226.506024096387</v>
      </c>
      <c r="DL108" s="129">
        <f t="shared" si="133"/>
        <v>436.14457831325126</v>
      </c>
      <c r="DM108" s="130">
        <f t="shared" si="134"/>
        <v>9.3212483262951513E-3</v>
      </c>
      <c r="DN108" s="147">
        <v>0</v>
      </c>
      <c r="DO108" s="148">
        <v>0</v>
      </c>
      <c r="DP108" s="126" t="str">
        <f t="shared" si="87"/>
        <v>N/A</v>
      </c>
      <c r="DQ108" s="147">
        <v>0</v>
      </c>
      <c r="DR108" s="148">
        <v>0</v>
      </c>
      <c r="DS108" s="126" t="str">
        <f t="shared" si="135"/>
        <v>N/A</v>
      </c>
      <c r="DT108" s="306" t="e">
        <f t="shared" si="136"/>
        <v>#VALUE!</v>
      </c>
      <c r="DU108" s="130" t="e">
        <f t="shared" si="137"/>
        <v>#VALUE!</v>
      </c>
      <c r="DV108" s="132" t="s">
        <v>550</v>
      </c>
      <c r="DW108" s="147">
        <v>9.0599999999999987</v>
      </c>
      <c r="DX108" s="148">
        <v>260800</v>
      </c>
      <c r="DY108" s="126">
        <f t="shared" si="88"/>
        <v>28785.871964679915</v>
      </c>
      <c r="DZ108" s="147">
        <v>9.0599999999999987</v>
      </c>
      <c r="EA108" s="148">
        <v>268350</v>
      </c>
      <c r="EB108" s="126">
        <f t="shared" si="138"/>
        <v>29619.20529801325</v>
      </c>
      <c r="EC108" s="129">
        <f t="shared" si="139"/>
        <v>833.33333333333576</v>
      </c>
      <c r="ED108" s="130">
        <f t="shared" si="140"/>
        <v>2.8949386503067567E-2</v>
      </c>
      <c r="EE108" s="147">
        <v>7</v>
      </c>
      <c r="EF108" s="148">
        <v>114835</v>
      </c>
      <c r="EG108" s="126">
        <f t="shared" si="89"/>
        <v>16405</v>
      </c>
      <c r="EH108" s="147">
        <v>7</v>
      </c>
      <c r="EI108" s="148">
        <v>116112</v>
      </c>
      <c r="EJ108" s="126">
        <f t="shared" si="141"/>
        <v>16587.428571428572</v>
      </c>
      <c r="EK108" s="129">
        <f t="shared" si="142"/>
        <v>182.42857142857247</v>
      </c>
      <c r="EL108" s="130">
        <f t="shared" si="143"/>
        <v>1.1120303043497254E-2</v>
      </c>
      <c r="EM108" s="147">
        <v>0</v>
      </c>
      <c r="EN108" s="148">
        <v>0</v>
      </c>
      <c r="EO108" s="126" t="str">
        <f t="shared" si="90"/>
        <v>N/A</v>
      </c>
      <c r="EP108" s="147">
        <v>0</v>
      </c>
      <c r="EQ108" s="148">
        <v>0</v>
      </c>
      <c r="ER108" s="126" t="str">
        <f t="shared" si="144"/>
        <v>N/A</v>
      </c>
      <c r="ES108" s="129" t="e">
        <f t="shared" si="145"/>
        <v>#VALUE!</v>
      </c>
      <c r="ET108" s="130" t="e">
        <f t="shared" si="146"/>
        <v>#VALUE!</v>
      </c>
      <c r="EU108" s="308"/>
      <c r="EV108" s="132" t="s">
        <v>550</v>
      </c>
      <c r="EW108" s="126">
        <v>45515.765007712973</v>
      </c>
      <c r="EX108" s="126">
        <v>45867.311906020492</v>
      </c>
      <c r="EY108" s="129" t="e">
        <f t="shared" si="147"/>
        <v>#VALUE!</v>
      </c>
      <c r="EZ108" s="130" t="e">
        <f t="shared" si="91"/>
        <v>#VALUE!</v>
      </c>
    </row>
    <row r="109" spans="1:157">
      <c r="A109" s="132" t="s">
        <v>551</v>
      </c>
      <c r="B109" s="124">
        <v>2</v>
      </c>
      <c r="C109" s="125">
        <v>35051</v>
      </c>
      <c r="D109" s="126">
        <f t="shared" si="74"/>
        <v>17525.5</v>
      </c>
      <c r="E109" s="147">
        <v>2</v>
      </c>
      <c r="F109" s="148">
        <v>35053</v>
      </c>
      <c r="G109" s="126">
        <f t="shared" si="92"/>
        <v>17526.5</v>
      </c>
      <c r="H109" s="129">
        <f t="shared" si="93"/>
        <v>1</v>
      </c>
      <c r="I109" s="130">
        <f t="shared" si="94"/>
        <v>5.7059712989643661E-5</v>
      </c>
      <c r="J109" s="147">
        <v>1.75</v>
      </c>
      <c r="K109" s="148">
        <v>126802.5</v>
      </c>
      <c r="L109" s="131">
        <f t="shared" si="75"/>
        <v>72458.571428571435</v>
      </c>
      <c r="M109" s="147">
        <v>1.75</v>
      </c>
      <c r="N109" s="148">
        <v>126804.25</v>
      </c>
      <c r="O109" s="126">
        <f t="shared" si="95"/>
        <v>72459.571428571435</v>
      </c>
      <c r="P109" s="129">
        <f t="shared" si="96"/>
        <v>1</v>
      </c>
      <c r="Q109" s="130">
        <f t="shared" si="97"/>
        <v>1.3800989728120501E-5</v>
      </c>
      <c r="R109" s="147">
        <v>0.25</v>
      </c>
      <c r="S109" s="148">
        <v>21597.5</v>
      </c>
      <c r="T109" s="126">
        <f t="shared" si="76"/>
        <v>86390</v>
      </c>
      <c r="U109" s="147">
        <v>0.25</v>
      </c>
      <c r="V109" s="148">
        <v>21597.75</v>
      </c>
      <c r="W109" s="126">
        <f t="shared" si="98"/>
        <v>86391</v>
      </c>
      <c r="X109" s="129">
        <f t="shared" si="99"/>
        <v>1</v>
      </c>
      <c r="Y109" s="130">
        <f t="shared" si="100"/>
        <v>1.1575413821044103E-5</v>
      </c>
      <c r="Z109" s="132" t="s">
        <v>551</v>
      </c>
      <c r="AA109" s="147">
        <v>0</v>
      </c>
      <c r="AB109" s="148">
        <v>0</v>
      </c>
      <c r="AC109" s="126" t="str">
        <f t="shared" si="77"/>
        <v>N/A</v>
      </c>
      <c r="AD109" s="147">
        <v>0</v>
      </c>
      <c r="AE109" s="148">
        <v>0</v>
      </c>
      <c r="AF109" s="126" t="str">
        <f t="shared" si="101"/>
        <v>N/A</v>
      </c>
      <c r="AG109" s="129" t="e">
        <f t="shared" si="102"/>
        <v>#VALUE!</v>
      </c>
      <c r="AH109" s="130" t="e">
        <f t="shared" si="103"/>
        <v>#VALUE!</v>
      </c>
      <c r="AI109" s="147">
        <v>2</v>
      </c>
      <c r="AJ109" s="148">
        <v>103302</v>
      </c>
      <c r="AK109" s="126">
        <f t="shared" si="104"/>
        <v>51651</v>
      </c>
      <c r="AL109" s="147">
        <v>2</v>
      </c>
      <c r="AM109" s="148">
        <v>109502</v>
      </c>
      <c r="AN109" s="126">
        <f t="shared" si="105"/>
        <v>54751</v>
      </c>
      <c r="AO109" s="129">
        <f t="shared" si="106"/>
        <v>3100</v>
      </c>
      <c r="AP109" s="130">
        <f t="shared" si="107"/>
        <v>6.0018199066813806E-2</v>
      </c>
      <c r="AQ109" s="147">
        <v>1</v>
      </c>
      <c r="AR109" s="148">
        <v>50101</v>
      </c>
      <c r="AS109" s="126">
        <f t="shared" si="78"/>
        <v>50101</v>
      </c>
      <c r="AT109" s="147">
        <v>1</v>
      </c>
      <c r="AU109" s="148">
        <v>50102</v>
      </c>
      <c r="AV109" s="126">
        <f t="shared" si="108"/>
        <v>50102</v>
      </c>
      <c r="AW109" s="129">
        <f t="shared" si="109"/>
        <v>1</v>
      </c>
      <c r="AX109" s="130">
        <f t="shared" si="110"/>
        <v>1.9959681443484163E-5</v>
      </c>
      <c r="AY109" s="132" t="s">
        <v>551</v>
      </c>
      <c r="AZ109" s="147">
        <v>5</v>
      </c>
      <c r="BA109" s="148">
        <v>139726.44</v>
      </c>
      <c r="BB109" s="126">
        <f t="shared" si="79"/>
        <v>27945.288</v>
      </c>
      <c r="BC109" s="147">
        <v>5</v>
      </c>
      <c r="BD109" s="148">
        <v>139731.44</v>
      </c>
      <c r="BE109" s="126">
        <f t="shared" si="111"/>
        <v>27946.288</v>
      </c>
      <c r="BF109" s="129">
        <f t="shared" si="112"/>
        <v>1</v>
      </c>
      <c r="BG109" s="130">
        <f t="shared" si="113"/>
        <v>3.5784208056828759E-5</v>
      </c>
      <c r="BH109" s="147">
        <v>1</v>
      </c>
      <c r="BI109" s="148">
        <v>17026</v>
      </c>
      <c r="BJ109" s="126">
        <f t="shared" si="80"/>
        <v>17026</v>
      </c>
      <c r="BK109" s="147">
        <v>1</v>
      </c>
      <c r="BL109" s="148">
        <v>17027</v>
      </c>
      <c r="BM109" s="126">
        <f t="shared" si="114"/>
        <v>17027</v>
      </c>
      <c r="BN109" s="129">
        <f t="shared" si="115"/>
        <v>1</v>
      </c>
      <c r="BO109" s="130">
        <f t="shared" si="116"/>
        <v>5.8733701397862095E-5</v>
      </c>
      <c r="BP109" s="147">
        <v>0</v>
      </c>
      <c r="BQ109" s="148">
        <v>0</v>
      </c>
      <c r="BR109" s="126" t="str">
        <f t="shared" si="81"/>
        <v>N/A</v>
      </c>
      <c r="BS109" s="147">
        <v>0</v>
      </c>
      <c r="BT109" s="148">
        <v>0</v>
      </c>
      <c r="BU109" s="126" t="str">
        <f t="shared" si="117"/>
        <v>N/A</v>
      </c>
      <c r="BV109" s="129" t="e">
        <f t="shared" si="118"/>
        <v>#VALUE!</v>
      </c>
      <c r="BW109" s="130" t="e">
        <f t="shared" si="119"/>
        <v>#VALUE!</v>
      </c>
      <c r="BX109" s="132" t="s">
        <v>551</v>
      </c>
      <c r="BY109" s="147">
        <v>0</v>
      </c>
      <c r="BZ109" s="148">
        <v>0</v>
      </c>
      <c r="CA109" s="126" t="str">
        <f t="shared" si="82"/>
        <v>N/A</v>
      </c>
      <c r="CB109" s="147">
        <v>0</v>
      </c>
      <c r="CC109" s="148">
        <v>0</v>
      </c>
      <c r="CD109" s="126" t="str">
        <f t="shared" si="120"/>
        <v>N/A</v>
      </c>
      <c r="CE109" s="129" t="e">
        <f t="shared" si="121"/>
        <v>#VALUE!</v>
      </c>
      <c r="CF109" s="130" t="e">
        <f t="shared" si="122"/>
        <v>#VALUE!</v>
      </c>
      <c r="CG109" s="147">
        <v>0</v>
      </c>
      <c r="CH109" s="148">
        <v>0</v>
      </c>
      <c r="CI109" s="126" t="str">
        <f t="shared" si="83"/>
        <v>N/A</v>
      </c>
      <c r="CJ109" s="147">
        <v>0</v>
      </c>
      <c r="CK109" s="148">
        <v>0</v>
      </c>
      <c r="CL109" s="126" t="str">
        <f t="shared" si="123"/>
        <v>N/A</v>
      </c>
      <c r="CM109" s="129" t="e">
        <f t="shared" si="124"/>
        <v>#VALUE!</v>
      </c>
      <c r="CN109" s="130" t="e">
        <f t="shared" si="125"/>
        <v>#VALUE!</v>
      </c>
      <c r="CO109" s="147">
        <v>0</v>
      </c>
      <c r="CP109" s="148">
        <v>0</v>
      </c>
      <c r="CQ109" s="126" t="str">
        <f t="shared" si="84"/>
        <v>N/A</v>
      </c>
      <c r="CR109" s="147">
        <v>0</v>
      </c>
      <c r="CS109" s="148">
        <v>0</v>
      </c>
      <c r="CT109" s="126" t="str">
        <f t="shared" si="126"/>
        <v>N/A</v>
      </c>
      <c r="CU109" s="129" t="e">
        <f t="shared" si="127"/>
        <v>#VALUE!</v>
      </c>
      <c r="CV109" s="130" t="e">
        <f t="shared" si="128"/>
        <v>#VALUE!</v>
      </c>
      <c r="CW109" s="132" t="s">
        <v>551</v>
      </c>
      <c r="CX109" s="147">
        <v>0</v>
      </c>
      <c r="CY109" s="148">
        <v>0</v>
      </c>
      <c r="CZ109" s="126" t="str">
        <f t="shared" si="85"/>
        <v>N/A</v>
      </c>
      <c r="DA109" s="147">
        <v>0</v>
      </c>
      <c r="DB109" s="148">
        <v>0</v>
      </c>
      <c r="DC109" s="126" t="str">
        <f t="shared" si="129"/>
        <v>N/A</v>
      </c>
      <c r="DD109" s="129" t="e">
        <f t="shared" si="130"/>
        <v>#VALUE!</v>
      </c>
      <c r="DE109" s="130" t="e">
        <f t="shared" si="131"/>
        <v>#VALUE!</v>
      </c>
      <c r="DF109" s="147">
        <v>1</v>
      </c>
      <c r="DG109" s="148">
        <v>52441</v>
      </c>
      <c r="DH109" s="126">
        <f t="shared" si="86"/>
        <v>52441</v>
      </c>
      <c r="DI109" s="147">
        <v>1</v>
      </c>
      <c r="DJ109" s="148">
        <v>52442</v>
      </c>
      <c r="DK109" s="126">
        <f t="shared" si="132"/>
        <v>52442</v>
      </c>
      <c r="DL109" s="129">
        <f t="shared" si="133"/>
        <v>1</v>
      </c>
      <c r="DM109" s="130">
        <f t="shared" si="134"/>
        <v>1.9069049026525047E-5</v>
      </c>
      <c r="DN109" s="147">
        <v>2</v>
      </c>
      <c r="DO109" s="148">
        <v>65783</v>
      </c>
      <c r="DP109" s="126">
        <f t="shared" si="87"/>
        <v>32891.5</v>
      </c>
      <c r="DQ109" s="147">
        <v>2</v>
      </c>
      <c r="DR109" s="148">
        <v>65785</v>
      </c>
      <c r="DS109" s="126">
        <f t="shared" si="135"/>
        <v>32892.5</v>
      </c>
      <c r="DT109" s="306">
        <f t="shared" si="136"/>
        <v>1</v>
      </c>
      <c r="DU109" s="130">
        <f t="shared" si="137"/>
        <v>3.0402991654378792E-5</v>
      </c>
      <c r="DV109" s="132" t="s">
        <v>551</v>
      </c>
      <c r="DW109" s="147">
        <v>5</v>
      </c>
      <c r="DX109" s="148">
        <v>136853.20000000001</v>
      </c>
      <c r="DY109" s="126">
        <f t="shared" si="88"/>
        <v>27370.640000000003</v>
      </c>
      <c r="DZ109" s="147">
        <v>5</v>
      </c>
      <c r="EA109" s="148">
        <v>136858</v>
      </c>
      <c r="EB109" s="126">
        <f t="shared" si="138"/>
        <v>27371.599999999999</v>
      </c>
      <c r="EC109" s="129">
        <f t="shared" si="139"/>
        <v>0.95999999999548891</v>
      </c>
      <c r="ED109" s="130">
        <f t="shared" si="140"/>
        <v>3.5074079378322495E-5</v>
      </c>
      <c r="EE109" s="147">
        <v>1</v>
      </c>
      <c r="EF109" s="148">
        <v>12526</v>
      </c>
      <c r="EG109" s="126">
        <f t="shared" si="89"/>
        <v>12526</v>
      </c>
      <c r="EH109" s="147">
        <v>1</v>
      </c>
      <c r="EI109" s="148">
        <v>12527</v>
      </c>
      <c r="EJ109" s="126">
        <f t="shared" si="141"/>
        <v>12527</v>
      </c>
      <c r="EK109" s="129">
        <f t="shared" si="142"/>
        <v>1</v>
      </c>
      <c r="EL109" s="130">
        <f t="shared" si="143"/>
        <v>7.9833945393581351E-5</v>
      </c>
      <c r="EM109" s="147">
        <v>0</v>
      </c>
      <c r="EN109" s="148">
        <v>0</v>
      </c>
      <c r="EO109" s="126" t="str">
        <f t="shared" si="90"/>
        <v>N/A</v>
      </c>
      <c r="EP109" s="147">
        <v>0</v>
      </c>
      <c r="EQ109" s="148">
        <v>0</v>
      </c>
      <c r="ER109" s="126" t="str">
        <f t="shared" si="144"/>
        <v>N/A</v>
      </c>
      <c r="ES109" s="129" t="e">
        <f t="shared" si="145"/>
        <v>#VALUE!</v>
      </c>
      <c r="ET109" s="130" t="e">
        <f t="shared" si="146"/>
        <v>#VALUE!</v>
      </c>
      <c r="EU109" s="308"/>
      <c r="EV109" s="132" t="s">
        <v>551</v>
      </c>
      <c r="EW109" s="126">
        <v>40756.954493506491</v>
      </c>
      <c r="EX109" s="126">
        <v>41039.678129870124</v>
      </c>
      <c r="EY109" s="129" t="e">
        <f t="shared" si="147"/>
        <v>#VALUE!</v>
      </c>
      <c r="EZ109" s="130" t="e">
        <f t="shared" si="91"/>
        <v>#VALUE!</v>
      </c>
    </row>
    <row r="110" spans="1:157">
      <c r="A110" s="132" t="s">
        <v>552</v>
      </c>
      <c r="B110" s="124">
        <v>1</v>
      </c>
      <c r="C110" s="125">
        <v>21000</v>
      </c>
      <c r="D110" s="126">
        <f t="shared" si="74"/>
        <v>21000</v>
      </c>
      <c r="E110" s="147">
        <v>1</v>
      </c>
      <c r="F110" s="148">
        <v>21500</v>
      </c>
      <c r="G110" s="126">
        <f t="shared" si="92"/>
        <v>21500</v>
      </c>
      <c r="H110" s="129">
        <f t="shared" si="93"/>
        <v>500</v>
      </c>
      <c r="I110" s="130">
        <f t="shared" si="94"/>
        <v>2.3809523809523808E-2</v>
      </c>
      <c r="J110" s="147">
        <v>0.02</v>
      </c>
      <c r="K110" s="148">
        <v>1516</v>
      </c>
      <c r="L110" s="131">
        <f t="shared" si="75"/>
        <v>75800</v>
      </c>
      <c r="M110" s="147">
        <v>0.02</v>
      </c>
      <c r="N110" s="148">
        <v>1538</v>
      </c>
      <c r="O110" s="126">
        <f t="shared" si="95"/>
        <v>76900</v>
      </c>
      <c r="P110" s="129">
        <f t="shared" si="96"/>
        <v>1100</v>
      </c>
      <c r="Q110" s="130">
        <f t="shared" si="97"/>
        <v>1.4511873350923483E-2</v>
      </c>
      <c r="R110" s="147">
        <v>0</v>
      </c>
      <c r="S110" s="148">
        <v>0</v>
      </c>
      <c r="T110" s="126" t="str">
        <f t="shared" si="76"/>
        <v>N/A</v>
      </c>
      <c r="U110" s="147">
        <v>0</v>
      </c>
      <c r="V110" s="148">
        <v>0</v>
      </c>
      <c r="W110" s="126" t="str">
        <f t="shared" si="98"/>
        <v>N/A</v>
      </c>
      <c r="X110" s="129" t="e">
        <f t="shared" si="99"/>
        <v>#VALUE!</v>
      </c>
      <c r="Y110" s="130" t="e">
        <f t="shared" si="100"/>
        <v>#VALUE!</v>
      </c>
      <c r="Z110" s="132" t="s">
        <v>552</v>
      </c>
      <c r="AA110" s="147">
        <v>0</v>
      </c>
      <c r="AB110" s="148">
        <v>0</v>
      </c>
      <c r="AC110" s="126" t="str">
        <f t="shared" si="77"/>
        <v>N/A</v>
      </c>
      <c r="AD110" s="147">
        <v>0</v>
      </c>
      <c r="AE110" s="148">
        <v>0</v>
      </c>
      <c r="AF110" s="126" t="str">
        <f t="shared" si="101"/>
        <v>N/A</v>
      </c>
      <c r="AG110" s="129" t="e">
        <f t="shared" si="102"/>
        <v>#VALUE!</v>
      </c>
      <c r="AH110" s="130" t="e">
        <f t="shared" si="103"/>
        <v>#VALUE!</v>
      </c>
      <c r="AI110" s="147">
        <v>0</v>
      </c>
      <c r="AJ110" s="148">
        <v>0</v>
      </c>
      <c r="AK110" s="126" t="str">
        <f t="shared" si="104"/>
        <v>N/A</v>
      </c>
      <c r="AL110" s="147">
        <v>0</v>
      </c>
      <c r="AM110" s="148">
        <v>0</v>
      </c>
      <c r="AN110" s="126" t="str">
        <f t="shared" si="105"/>
        <v>N/A</v>
      </c>
      <c r="AO110" s="129" t="e">
        <f t="shared" si="106"/>
        <v>#VALUE!</v>
      </c>
      <c r="AP110" s="130" t="e">
        <f t="shared" si="107"/>
        <v>#VALUE!</v>
      </c>
      <c r="AQ110" s="147">
        <v>0</v>
      </c>
      <c r="AR110" s="148">
        <v>0</v>
      </c>
      <c r="AS110" s="126" t="str">
        <f t="shared" si="78"/>
        <v>N/A</v>
      </c>
      <c r="AT110" s="147">
        <v>0</v>
      </c>
      <c r="AU110" s="148">
        <v>0</v>
      </c>
      <c r="AV110" s="126" t="str">
        <f t="shared" si="108"/>
        <v>N/A</v>
      </c>
      <c r="AW110" s="129" t="e">
        <f t="shared" si="109"/>
        <v>#VALUE!</v>
      </c>
      <c r="AX110" s="130" t="e">
        <f t="shared" si="110"/>
        <v>#VALUE!</v>
      </c>
      <c r="AY110" s="132" t="s">
        <v>552</v>
      </c>
      <c r="AZ110" s="147">
        <v>0.4</v>
      </c>
      <c r="BA110" s="148">
        <v>10770</v>
      </c>
      <c r="BB110" s="126">
        <f t="shared" si="79"/>
        <v>26925</v>
      </c>
      <c r="BC110" s="147">
        <v>0.4</v>
      </c>
      <c r="BD110" s="148">
        <v>10899</v>
      </c>
      <c r="BE110" s="126">
        <f t="shared" si="111"/>
        <v>27247.5</v>
      </c>
      <c r="BF110" s="129">
        <f t="shared" si="112"/>
        <v>322.5</v>
      </c>
      <c r="BG110" s="130">
        <f t="shared" si="113"/>
        <v>1.1977715877437326E-2</v>
      </c>
      <c r="BH110" s="147">
        <v>0</v>
      </c>
      <c r="BI110" s="148">
        <v>0</v>
      </c>
      <c r="BJ110" s="126" t="str">
        <f t="shared" si="80"/>
        <v>N/A</v>
      </c>
      <c r="BK110" s="147">
        <v>0</v>
      </c>
      <c r="BL110" s="148">
        <v>0</v>
      </c>
      <c r="BM110" s="126" t="str">
        <f t="shared" si="114"/>
        <v>N/A</v>
      </c>
      <c r="BN110" s="129" t="e">
        <f t="shared" si="115"/>
        <v>#VALUE!</v>
      </c>
      <c r="BO110" s="130" t="e">
        <f t="shared" si="116"/>
        <v>#VALUE!</v>
      </c>
      <c r="BP110" s="147">
        <v>0.03</v>
      </c>
      <c r="BQ110" s="148">
        <v>1644</v>
      </c>
      <c r="BR110" s="126">
        <f t="shared" si="81"/>
        <v>54800</v>
      </c>
      <c r="BS110" s="147">
        <v>0.03</v>
      </c>
      <c r="BT110" s="148">
        <v>1656</v>
      </c>
      <c r="BU110" s="126">
        <f t="shared" si="117"/>
        <v>55200</v>
      </c>
      <c r="BV110" s="129">
        <f t="shared" si="118"/>
        <v>400</v>
      </c>
      <c r="BW110" s="130">
        <f t="shared" si="119"/>
        <v>7.2992700729927005E-3</v>
      </c>
      <c r="BX110" s="132" t="s">
        <v>552</v>
      </c>
      <c r="BY110" s="147">
        <v>0</v>
      </c>
      <c r="BZ110" s="148">
        <v>0</v>
      </c>
      <c r="CA110" s="126" t="str">
        <f t="shared" si="82"/>
        <v>N/A</v>
      </c>
      <c r="CB110" s="147">
        <v>0</v>
      </c>
      <c r="CC110" s="148">
        <v>0</v>
      </c>
      <c r="CD110" s="126" t="str">
        <f t="shared" si="120"/>
        <v>N/A</v>
      </c>
      <c r="CE110" s="129" t="e">
        <f t="shared" si="121"/>
        <v>#VALUE!</v>
      </c>
      <c r="CF110" s="130" t="e">
        <f t="shared" si="122"/>
        <v>#VALUE!</v>
      </c>
      <c r="CG110" s="147">
        <v>0</v>
      </c>
      <c r="CH110" s="148">
        <v>0</v>
      </c>
      <c r="CI110" s="126" t="str">
        <f t="shared" si="83"/>
        <v>N/A</v>
      </c>
      <c r="CJ110" s="147">
        <v>0</v>
      </c>
      <c r="CK110" s="148">
        <v>0</v>
      </c>
      <c r="CL110" s="126" t="str">
        <f t="shared" si="123"/>
        <v>N/A</v>
      </c>
      <c r="CM110" s="129" t="e">
        <f t="shared" si="124"/>
        <v>#VALUE!</v>
      </c>
      <c r="CN110" s="130" t="e">
        <f t="shared" si="125"/>
        <v>#VALUE!</v>
      </c>
      <c r="CO110" s="147">
        <v>0</v>
      </c>
      <c r="CP110" s="148">
        <v>0</v>
      </c>
      <c r="CQ110" s="126" t="str">
        <f t="shared" si="84"/>
        <v>N/A</v>
      </c>
      <c r="CR110" s="147">
        <v>0</v>
      </c>
      <c r="CS110" s="148">
        <v>0</v>
      </c>
      <c r="CT110" s="126" t="str">
        <f t="shared" si="126"/>
        <v>N/A</v>
      </c>
      <c r="CU110" s="129" t="e">
        <f t="shared" si="127"/>
        <v>#VALUE!</v>
      </c>
      <c r="CV110" s="130" t="e">
        <f t="shared" si="128"/>
        <v>#VALUE!</v>
      </c>
      <c r="CW110" s="132" t="s">
        <v>552</v>
      </c>
      <c r="CX110" s="147">
        <v>0</v>
      </c>
      <c r="CY110" s="148">
        <v>0</v>
      </c>
      <c r="CZ110" s="126" t="str">
        <f t="shared" si="85"/>
        <v>N/A</v>
      </c>
      <c r="DA110" s="147">
        <v>0</v>
      </c>
      <c r="DB110" s="148">
        <v>0</v>
      </c>
      <c r="DC110" s="126" t="str">
        <f t="shared" si="129"/>
        <v>N/A</v>
      </c>
      <c r="DD110" s="129" t="e">
        <f t="shared" si="130"/>
        <v>#VALUE!</v>
      </c>
      <c r="DE110" s="130" t="e">
        <f t="shared" si="131"/>
        <v>#VALUE!</v>
      </c>
      <c r="DF110" s="147">
        <v>0.6</v>
      </c>
      <c r="DG110" s="148">
        <v>28860</v>
      </c>
      <c r="DH110" s="126">
        <f t="shared" si="86"/>
        <v>48100</v>
      </c>
      <c r="DI110" s="147">
        <v>0.6</v>
      </c>
      <c r="DJ110" s="148">
        <v>29460</v>
      </c>
      <c r="DK110" s="126">
        <f t="shared" si="132"/>
        <v>49100</v>
      </c>
      <c r="DL110" s="129">
        <f t="shared" si="133"/>
        <v>1000</v>
      </c>
      <c r="DM110" s="130">
        <f t="shared" si="134"/>
        <v>2.0790020790020791E-2</v>
      </c>
      <c r="DN110" s="147">
        <v>0.4</v>
      </c>
      <c r="DO110" s="148">
        <v>6192</v>
      </c>
      <c r="DP110" s="126">
        <f t="shared" si="87"/>
        <v>15480</v>
      </c>
      <c r="DQ110" s="147">
        <v>0.4</v>
      </c>
      <c r="DR110" s="148">
        <v>6288</v>
      </c>
      <c r="DS110" s="126">
        <f t="shared" si="135"/>
        <v>15720</v>
      </c>
      <c r="DT110" s="306">
        <f t="shared" si="136"/>
        <v>240</v>
      </c>
      <c r="DU110" s="130">
        <f t="shared" si="137"/>
        <v>1.5503875968992248E-2</v>
      </c>
      <c r="DV110" s="132" t="s">
        <v>552</v>
      </c>
      <c r="DW110" s="147">
        <v>0.15</v>
      </c>
      <c r="DX110" s="148">
        <v>2500</v>
      </c>
      <c r="DY110" s="126">
        <f t="shared" si="88"/>
        <v>16666.666666666668</v>
      </c>
      <c r="DZ110" s="147">
        <v>0.15</v>
      </c>
      <c r="EA110" s="148">
        <v>2600</v>
      </c>
      <c r="EB110" s="126">
        <f t="shared" si="138"/>
        <v>17333.333333333336</v>
      </c>
      <c r="EC110" s="129">
        <f t="shared" si="139"/>
        <v>666.66666666666788</v>
      </c>
      <c r="ED110" s="130">
        <f t="shared" si="140"/>
        <v>4.000000000000007E-2</v>
      </c>
      <c r="EE110" s="147">
        <v>1.06</v>
      </c>
      <c r="EF110" s="148">
        <v>13475</v>
      </c>
      <c r="EG110" s="126">
        <f t="shared" si="89"/>
        <v>12712.264150943396</v>
      </c>
      <c r="EH110" s="147">
        <v>1.06</v>
      </c>
      <c r="EI110" s="148">
        <v>13944</v>
      </c>
      <c r="EJ110" s="126">
        <f t="shared" si="141"/>
        <v>13154.716981132075</v>
      </c>
      <c r="EK110" s="129">
        <f t="shared" si="142"/>
        <v>442.45283018867849</v>
      </c>
      <c r="EL110" s="130">
        <f t="shared" si="143"/>
        <v>3.4805194805194749E-2</v>
      </c>
      <c r="EM110" s="147">
        <v>0</v>
      </c>
      <c r="EN110" s="148">
        <v>0</v>
      </c>
      <c r="EO110" s="126" t="str">
        <f t="shared" si="90"/>
        <v>N/A</v>
      </c>
      <c r="EP110" s="147">
        <v>0</v>
      </c>
      <c r="EQ110" s="148">
        <v>0</v>
      </c>
      <c r="ER110" s="126" t="str">
        <f t="shared" si="144"/>
        <v>N/A</v>
      </c>
      <c r="ES110" s="129" t="e">
        <f t="shared" si="145"/>
        <v>#VALUE!</v>
      </c>
      <c r="ET110" s="130" t="e">
        <f t="shared" si="146"/>
        <v>#VALUE!</v>
      </c>
      <c r="EU110" s="308"/>
      <c r="EV110" s="132" t="s">
        <v>552</v>
      </c>
      <c r="EW110" s="126">
        <v>33935.491352201258</v>
      </c>
      <c r="EX110" s="126">
        <v>34519.44378930817</v>
      </c>
      <c r="EY110" s="129" t="e">
        <f t="shared" si="147"/>
        <v>#VALUE!</v>
      </c>
      <c r="EZ110" s="130" t="e">
        <f t="shared" si="91"/>
        <v>#VALUE!</v>
      </c>
    </row>
    <row r="111" spans="1:157">
      <c r="A111" s="137" t="s">
        <v>553</v>
      </c>
      <c r="B111" s="151">
        <f>SUBTOTAL(9,B109:B110)</f>
        <v>3</v>
      </c>
      <c r="C111" s="139">
        <f>SUBTOTAL(9,C109:C110)</f>
        <v>56051</v>
      </c>
      <c r="D111" s="140">
        <f t="shared" si="74"/>
        <v>18683.666666666668</v>
      </c>
      <c r="E111" s="151">
        <f>SUBTOTAL(9,E109:E110)</f>
        <v>3</v>
      </c>
      <c r="F111" s="139">
        <f>SUBTOTAL(9,F109:F110)</f>
        <v>56553</v>
      </c>
      <c r="G111" s="140">
        <f t="shared" si="92"/>
        <v>18851</v>
      </c>
      <c r="H111" s="142">
        <f t="shared" si="93"/>
        <v>167.33333333333212</v>
      </c>
      <c r="I111" s="143">
        <f t="shared" si="94"/>
        <v>8.9561292394425857E-3</v>
      </c>
      <c r="J111" s="151">
        <f>SUBTOTAL(9,J109:J110)</f>
        <v>1.77</v>
      </c>
      <c r="K111" s="139">
        <f>SUBTOTAL(9,K109:K110)</f>
        <v>128318.5</v>
      </c>
      <c r="L111" s="140">
        <f t="shared" si="75"/>
        <v>72496.327683615818</v>
      </c>
      <c r="M111" s="151">
        <f>SUBTOTAL(9,M109:M110)</f>
        <v>1.77</v>
      </c>
      <c r="N111" s="139">
        <f>SUBTOTAL(9,N109:N110)</f>
        <v>128342.25</v>
      </c>
      <c r="O111" s="140">
        <f t="shared" si="95"/>
        <v>72509.745762711857</v>
      </c>
      <c r="P111" s="142">
        <f t="shared" si="96"/>
        <v>13.418079096038127</v>
      </c>
      <c r="Q111" s="143">
        <f t="shared" si="97"/>
        <v>1.8508632815991059E-4</v>
      </c>
      <c r="R111" s="151">
        <f>SUBTOTAL(9,R109:R110)</f>
        <v>0.25</v>
      </c>
      <c r="S111" s="139">
        <f>SUBTOTAL(9,S109:S110)</f>
        <v>21597.5</v>
      </c>
      <c r="T111" s="140">
        <f t="shared" si="76"/>
        <v>86390</v>
      </c>
      <c r="U111" s="151">
        <f>SUBTOTAL(9,U109:U110)</f>
        <v>0.25</v>
      </c>
      <c r="V111" s="139">
        <f>SUBTOTAL(9,V109:V110)</f>
        <v>21597.75</v>
      </c>
      <c r="W111" s="140">
        <f t="shared" si="98"/>
        <v>86391</v>
      </c>
      <c r="X111" s="142">
        <f t="shared" si="99"/>
        <v>1</v>
      </c>
      <c r="Y111" s="143">
        <f t="shared" si="100"/>
        <v>1.1575413821044103E-5</v>
      </c>
      <c r="Z111" s="137" t="s">
        <v>553</v>
      </c>
      <c r="AA111" s="151">
        <f>SUBTOTAL(9,AA109:AA110)</f>
        <v>0</v>
      </c>
      <c r="AB111" s="139">
        <f>SUBTOTAL(9,AB109:AB110)</f>
        <v>0</v>
      </c>
      <c r="AC111" s="140" t="str">
        <f t="shared" si="77"/>
        <v>N/A</v>
      </c>
      <c r="AD111" s="151">
        <f>SUBTOTAL(9,AD109:AD110)</f>
        <v>0</v>
      </c>
      <c r="AE111" s="139">
        <f>SUBTOTAL(9,AE109:AE110)</f>
        <v>0</v>
      </c>
      <c r="AF111" s="140" t="str">
        <f t="shared" si="101"/>
        <v>N/A</v>
      </c>
      <c r="AG111" s="142" t="e">
        <f t="shared" si="102"/>
        <v>#VALUE!</v>
      </c>
      <c r="AH111" s="143" t="e">
        <f t="shared" si="103"/>
        <v>#VALUE!</v>
      </c>
      <c r="AI111" s="151">
        <f>SUBTOTAL(9,AI109:AI110)</f>
        <v>2</v>
      </c>
      <c r="AJ111" s="139">
        <f>SUBTOTAL(9,AJ109:AJ110)</f>
        <v>103302</v>
      </c>
      <c r="AK111" s="140">
        <f t="shared" si="104"/>
        <v>51651</v>
      </c>
      <c r="AL111" s="151">
        <f>SUBTOTAL(9,AL109:AL110)</f>
        <v>2</v>
      </c>
      <c r="AM111" s="139">
        <f>SUBTOTAL(9,AM109:AM110)</f>
        <v>109502</v>
      </c>
      <c r="AN111" s="140">
        <f t="shared" si="105"/>
        <v>54751</v>
      </c>
      <c r="AO111" s="142">
        <f t="shared" si="106"/>
        <v>3100</v>
      </c>
      <c r="AP111" s="143">
        <f t="shared" si="107"/>
        <v>6.0018199066813806E-2</v>
      </c>
      <c r="AQ111" s="151">
        <f>SUBTOTAL(9,AQ109:AQ110)</f>
        <v>1</v>
      </c>
      <c r="AR111" s="139">
        <f>SUBTOTAL(9,AR109:AR110)</f>
        <v>50101</v>
      </c>
      <c r="AS111" s="140">
        <f t="shared" si="78"/>
        <v>50101</v>
      </c>
      <c r="AT111" s="151">
        <f>SUBTOTAL(9,AT109:AT110)</f>
        <v>1</v>
      </c>
      <c r="AU111" s="139">
        <f>SUBTOTAL(9,AU109:AU110)</f>
        <v>50102</v>
      </c>
      <c r="AV111" s="140">
        <f t="shared" si="108"/>
        <v>50102</v>
      </c>
      <c r="AW111" s="142">
        <f t="shared" si="109"/>
        <v>1</v>
      </c>
      <c r="AX111" s="143">
        <f t="shared" si="110"/>
        <v>1.9959681443484163E-5</v>
      </c>
      <c r="AY111" s="137" t="s">
        <v>553</v>
      </c>
      <c r="AZ111" s="151">
        <f>SUBTOTAL(9,AZ109:AZ110)</f>
        <v>5.4</v>
      </c>
      <c r="BA111" s="139">
        <f>SUBTOTAL(9,BA109:BA110)</f>
        <v>150496.44</v>
      </c>
      <c r="BB111" s="140">
        <f t="shared" si="79"/>
        <v>27869.711111111108</v>
      </c>
      <c r="BC111" s="151">
        <f>SUBTOTAL(9,BC109:BC110)</f>
        <v>5.4</v>
      </c>
      <c r="BD111" s="139">
        <f>SUBTOTAL(9,BD109:BD110)</f>
        <v>150630.44</v>
      </c>
      <c r="BE111" s="140">
        <f t="shared" si="111"/>
        <v>27894.525925925926</v>
      </c>
      <c r="BF111" s="142">
        <f t="shared" si="112"/>
        <v>24.81481481481751</v>
      </c>
      <c r="BG111" s="143">
        <f t="shared" si="113"/>
        <v>8.9038651013947283E-4</v>
      </c>
      <c r="BH111" s="151">
        <f>SUBTOTAL(9,BH109:BH110)</f>
        <v>1</v>
      </c>
      <c r="BI111" s="139">
        <f>SUBTOTAL(9,BI109:BI110)</f>
        <v>17026</v>
      </c>
      <c r="BJ111" s="140">
        <f t="shared" si="80"/>
        <v>17026</v>
      </c>
      <c r="BK111" s="151">
        <f>SUBTOTAL(9,BK109:BK110)</f>
        <v>1</v>
      </c>
      <c r="BL111" s="139">
        <f>SUBTOTAL(9,BL109:BL110)</f>
        <v>17027</v>
      </c>
      <c r="BM111" s="140">
        <f t="shared" si="114"/>
        <v>17027</v>
      </c>
      <c r="BN111" s="142">
        <f t="shared" si="115"/>
        <v>1</v>
      </c>
      <c r="BO111" s="143">
        <f t="shared" si="116"/>
        <v>5.8733701397862095E-5</v>
      </c>
      <c r="BP111" s="151">
        <f>SUBTOTAL(9,BP109:BP110)</f>
        <v>0.03</v>
      </c>
      <c r="BQ111" s="139">
        <f>SUBTOTAL(9,BQ109:BQ110)</f>
        <v>1644</v>
      </c>
      <c r="BR111" s="140">
        <f t="shared" si="81"/>
        <v>54800</v>
      </c>
      <c r="BS111" s="151">
        <f>SUBTOTAL(9,BS109:BS110)</f>
        <v>0.03</v>
      </c>
      <c r="BT111" s="139">
        <f>SUBTOTAL(9,BT109:BT110)</f>
        <v>1656</v>
      </c>
      <c r="BU111" s="140">
        <f t="shared" si="117"/>
        <v>55200</v>
      </c>
      <c r="BV111" s="142">
        <f t="shared" si="118"/>
        <v>400</v>
      </c>
      <c r="BW111" s="143">
        <f t="shared" si="119"/>
        <v>7.2992700729927005E-3</v>
      </c>
      <c r="BX111" s="137" t="s">
        <v>553</v>
      </c>
      <c r="BY111" s="151">
        <f>SUBTOTAL(9,BY109:BY110)</f>
        <v>0</v>
      </c>
      <c r="BZ111" s="139">
        <f>SUBTOTAL(9,BZ109:BZ110)</f>
        <v>0</v>
      </c>
      <c r="CA111" s="140" t="str">
        <f t="shared" si="82"/>
        <v>N/A</v>
      </c>
      <c r="CB111" s="151">
        <f>SUBTOTAL(9,CB109:CB110)</f>
        <v>0</v>
      </c>
      <c r="CC111" s="139">
        <f>SUBTOTAL(9,CC109:CC110)</f>
        <v>0</v>
      </c>
      <c r="CD111" s="140" t="str">
        <f t="shared" si="120"/>
        <v>N/A</v>
      </c>
      <c r="CE111" s="142" t="e">
        <f t="shared" si="121"/>
        <v>#VALUE!</v>
      </c>
      <c r="CF111" s="143" t="e">
        <f t="shared" si="122"/>
        <v>#VALUE!</v>
      </c>
      <c r="CG111" s="151">
        <f>SUBTOTAL(9,CG109:CG110)</f>
        <v>0</v>
      </c>
      <c r="CH111" s="139">
        <f>SUBTOTAL(9,CH109:CH110)</f>
        <v>0</v>
      </c>
      <c r="CI111" s="140" t="str">
        <f t="shared" si="83"/>
        <v>N/A</v>
      </c>
      <c r="CJ111" s="151">
        <f>SUBTOTAL(9,CJ109:CJ110)</f>
        <v>0</v>
      </c>
      <c r="CK111" s="139">
        <f>SUBTOTAL(9,CK109:CK110)</f>
        <v>0</v>
      </c>
      <c r="CL111" s="140" t="str">
        <f t="shared" si="123"/>
        <v>N/A</v>
      </c>
      <c r="CM111" s="142" t="e">
        <f t="shared" si="124"/>
        <v>#VALUE!</v>
      </c>
      <c r="CN111" s="143" t="e">
        <f t="shared" si="125"/>
        <v>#VALUE!</v>
      </c>
      <c r="CO111" s="151">
        <f>SUBTOTAL(9,CO109:CO110)</f>
        <v>0</v>
      </c>
      <c r="CP111" s="139">
        <f>SUBTOTAL(9,CP109:CP110)</f>
        <v>0</v>
      </c>
      <c r="CQ111" s="140" t="str">
        <f t="shared" si="84"/>
        <v>N/A</v>
      </c>
      <c r="CR111" s="151">
        <f>SUBTOTAL(9,CR109:CR110)</f>
        <v>0</v>
      </c>
      <c r="CS111" s="139">
        <f>SUBTOTAL(9,CS109:CS110)</f>
        <v>0</v>
      </c>
      <c r="CT111" s="140" t="str">
        <f t="shared" si="126"/>
        <v>N/A</v>
      </c>
      <c r="CU111" s="142" t="e">
        <f t="shared" si="127"/>
        <v>#VALUE!</v>
      </c>
      <c r="CV111" s="143" t="e">
        <f t="shared" si="128"/>
        <v>#VALUE!</v>
      </c>
      <c r="CW111" s="137" t="s">
        <v>553</v>
      </c>
      <c r="CX111" s="151">
        <f>SUBTOTAL(9,CX109:CX110)</f>
        <v>0</v>
      </c>
      <c r="CY111" s="139">
        <f>SUBTOTAL(9,CY109:CY110)</f>
        <v>0</v>
      </c>
      <c r="CZ111" s="140" t="str">
        <f t="shared" si="85"/>
        <v>N/A</v>
      </c>
      <c r="DA111" s="151">
        <f>SUBTOTAL(9,DA109:DA110)</f>
        <v>0</v>
      </c>
      <c r="DB111" s="139">
        <f>SUBTOTAL(9,DB109:DB110)</f>
        <v>0</v>
      </c>
      <c r="DC111" s="140" t="str">
        <f t="shared" si="129"/>
        <v>N/A</v>
      </c>
      <c r="DD111" s="142" t="e">
        <f t="shared" si="130"/>
        <v>#VALUE!</v>
      </c>
      <c r="DE111" s="143" t="e">
        <f t="shared" si="131"/>
        <v>#VALUE!</v>
      </c>
      <c r="DF111" s="151">
        <f>SUBTOTAL(9,DF109:DF110)</f>
        <v>1.6</v>
      </c>
      <c r="DG111" s="139">
        <f>SUBTOTAL(9,DG109:DG110)</f>
        <v>81301</v>
      </c>
      <c r="DH111" s="140">
        <f t="shared" si="86"/>
        <v>50813.125</v>
      </c>
      <c r="DI111" s="151">
        <f>SUBTOTAL(9,DI109:DI110)</f>
        <v>1.6</v>
      </c>
      <c r="DJ111" s="139">
        <f>SUBTOTAL(9,DJ109:DJ110)</f>
        <v>81902</v>
      </c>
      <c r="DK111" s="140">
        <f t="shared" si="132"/>
        <v>51188.75</v>
      </c>
      <c r="DL111" s="142">
        <f t="shared" si="133"/>
        <v>375.625</v>
      </c>
      <c r="DM111" s="143">
        <f t="shared" si="134"/>
        <v>7.3922829977491056E-3</v>
      </c>
      <c r="DN111" s="151">
        <f>SUBTOTAL(9,DN109:DN110)</f>
        <v>2.4</v>
      </c>
      <c r="DO111" s="139">
        <f>SUBTOTAL(9,DO109:DO110)</f>
        <v>71975</v>
      </c>
      <c r="DP111" s="140">
        <f t="shared" si="87"/>
        <v>29989.583333333336</v>
      </c>
      <c r="DQ111" s="151">
        <f>SUBTOTAL(9,DQ109:DQ110)</f>
        <v>2.4</v>
      </c>
      <c r="DR111" s="139">
        <f>SUBTOTAL(9,DR109:DR110)</f>
        <v>72073</v>
      </c>
      <c r="DS111" s="140">
        <f t="shared" si="135"/>
        <v>30030.416666666668</v>
      </c>
      <c r="DT111" s="142">
        <f t="shared" si="136"/>
        <v>40.833333333332121</v>
      </c>
      <c r="DU111" s="143">
        <f t="shared" si="137"/>
        <v>1.3615838832927694E-3</v>
      </c>
      <c r="DV111" s="137" t="s">
        <v>553</v>
      </c>
      <c r="DW111" s="151">
        <f>SUBTOTAL(9,DW109:DW110)</f>
        <v>5.15</v>
      </c>
      <c r="DX111" s="139">
        <f>SUBTOTAL(9,DX109:DX110)</f>
        <v>139353.20000000001</v>
      </c>
      <c r="DY111" s="140">
        <f t="shared" si="88"/>
        <v>27058.873786407767</v>
      </c>
      <c r="DZ111" s="151">
        <f>SUBTOTAL(9,DZ109:DZ110)</f>
        <v>5.15</v>
      </c>
      <c r="EA111" s="139">
        <f>SUBTOTAL(9,EA109:EA110)</f>
        <v>139458</v>
      </c>
      <c r="EB111" s="140">
        <f t="shared" si="138"/>
        <v>27079.223300970873</v>
      </c>
      <c r="EC111" s="142">
        <f t="shared" si="139"/>
        <v>20.349514563105913</v>
      </c>
      <c r="ED111" s="143">
        <f t="shared" si="140"/>
        <v>7.5204588053948856E-4</v>
      </c>
      <c r="EE111" s="151">
        <f>SUBTOTAL(9,EE109:EE110)</f>
        <v>2.06</v>
      </c>
      <c r="EF111" s="139">
        <f>SUBTOTAL(9,EF109:EF110)</f>
        <v>26001</v>
      </c>
      <c r="EG111" s="140">
        <f t="shared" si="89"/>
        <v>12621.844660194174</v>
      </c>
      <c r="EH111" s="151">
        <f>SUBTOTAL(9,EH109:EH110)</f>
        <v>2.06</v>
      </c>
      <c r="EI111" s="139">
        <f>SUBTOTAL(9,EI109:EI110)</f>
        <v>26471</v>
      </c>
      <c r="EJ111" s="140">
        <f t="shared" si="141"/>
        <v>12850</v>
      </c>
      <c r="EK111" s="142">
        <f t="shared" si="142"/>
        <v>228.15533980582586</v>
      </c>
      <c r="EL111" s="143">
        <f t="shared" si="143"/>
        <v>1.8076227837390921E-2</v>
      </c>
      <c r="EM111" s="151">
        <f>SUBTOTAL(9,EM109:EM110)</f>
        <v>0</v>
      </c>
      <c r="EN111" s="139">
        <f>SUBTOTAL(9,EN109:EN110)</f>
        <v>0</v>
      </c>
      <c r="EO111" s="140" t="str">
        <f t="shared" si="90"/>
        <v>N/A</v>
      </c>
      <c r="EP111" s="151">
        <f>SUBTOTAL(9,EP109:EP110)</f>
        <v>0</v>
      </c>
      <c r="EQ111" s="139">
        <f>SUBTOTAL(9,EQ109:EQ110)</f>
        <v>0</v>
      </c>
      <c r="ER111" s="140" t="str">
        <f t="shared" si="144"/>
        <v>N/A</v>
      </c>
      <c r="ES111" s="142" t="e">
        <f t="shared" si="145"/>
        <v>#VALUE!</v>
      </c>
      <c r="ET111" s="143" t="e">
        <f t="shared" si="146"/>
        <v>#VALUE!</v>
      </c>
      <c r="EU111" s="308"/>
      <c r="EV111" s="137" t="s">
        <v>553</v>
      </c>
      <c r="EW111" s="140">
        <f>AVERAGE(EW109:EW110)</f>
        <v>37346.222922853878</v>
      </c>
      <c r="EX111" s="140">
        <f>AVERAGE(EX109:EX110)</f>
        <v>37779.560959589144</v>
      </c>
      <c r="EY111" s="142" t="e">
        <f t="shared" si="147"/>
        <v>#VALUE!</v>
      </c>
      <c r="EZ111" s="143" t="e">
        <f t="shared" si="91"/>
        <v>#VALUE!</v>
      </c>
    </row>
    <row r="112" spans="1:157">
      <c r="A112" s="133" t="s">
        <v>554</v>
      </c>
      <c r="B112" s="124">
        <v>8.4</v>
      </c>
      <c r="C112" s="125">
        <v>204204</v>
      </c>
      <c r="D112" s="126">
        <f t="shared" si="74"/>
        <v>24310</v>
      </c>
      <c r="E112" s="147">
        <v>8.4</v>
      </c>
      <c r="F112" s="148">
        <v>204204</v>
      </c>
      <c r="G112" s="126">
        <f t="shared" si="92"/>
        <v>24310</v>
      </c>
      <c r="H112" s="129">
        <f t="shared" si="93"/>
        <v>0</v>
      </c>
      <c r="I112" s="130">
        <f t="shared" si="94"/>
        <v>0</v>
      </c>
      <c r="J112" s="147">
        <v>3</v>
      </c>
      <c r="K112" s="148">
        <v>232557</v>
      </c>
      <c r="L112" s="131">
        <f t="shared" si="75"/>
        <v>77519</v>
      </c>
      <c r="M112" s="147">
        <v>3</v>
      </c>
      <c r="N112" s="148">
        <v>232557</v>
      </c>
      <c r="O112" s="126">
        <f t="shared" si="95"/>
        <v>77519</v>
      </c>
      <c r="P112" s="129">
        <f t="shared" si="96"/>
        <v>0</v>
      </c>
      <c r="Q112" s="130">
        <f t="shared" si="97"/>
        <v>0</v>
      </c>
      <c r="R112" s="147">
        <v>1.25</v>
      </c>
      <c r="S112" s="148">
        <v>79734.75</v>
      </c>
      <c r="T112" s="126">
        <f t="shared" si="76"/>
        <v>63787.8</v>
      </c>
      <c r="U112" s="147">
        <v>1.25</v>
      </c>
      <c r="V112" s="148">
        <v>79734.75</v>
      </c>
      <c r="W112" s="126">
        <f t="shared" si="98"/>
        <v>63787.8</v>
      </c>
      <c r="X112" s="129">
        <f t="shared" si="99"/>
        <v>0</v>
      </c>
      <c r="Y112" s="130">
        <f t="shared" si="100"/>
        <v>0</v>
      </c>
      <c r="Z112" s="133" t="s">
        <v>554</v>
      </c>
      <c r="AA112" s="147">
        <v>0</v>
      </c>
      <c r="AB112" s="148">
        <v>0</v>
      </c>
      <c r="AC112" s="126" t="str">
        <f t="shared" si="77"/>
        <v>N/A</v>
      </c>
      <c r="AD112" s="147">
        <v>0</v>
      </c>
      <c r="AE112" s="148">
        <v>0</v>
      </c>
      <c r="AF112" s="126" t="str">
        <f t="shared" si="101"/>
        <v>N/A</v>
      </c>
      <c r="AG112" s="129" t="e">
        <f t="shared" si="102"/>
        <v>#VALUE!</v>
      </c>
      <c r="AH112" s="130" t="e">
        <f t="shared" si="103"/>
        <v>#VALUE!</v>
      </c>
      <c r="AI112" s="147">
        <v>2</v>
      </c>
      <c r="AJ112" s="148">
        <v>116942</v>
      </c>
      <c r="AK112" s="126">
        <f t="shared" si="104"/>
        <v>58471</v>
      </c>
      <c r="AL112" s="147">
        <v>2</v>
      </c>
      <c r="AM112" s="148">
        <v>116942</v>
      </c>
      <c r="AN112" s="126">
        <f t="shared" si="105"/>
        <v>58471</v>
      </c>
      <c r="AO112" s="129">
        <f t="shared" si="106"/>
        <v>0</v>
      </c>
      <c r="AP112" s="130">
        <f t="shared" si="107"/>
        <v>0</v>
      </c>
      <c r="AQ112" s="147">
        <v>0</v>
      </c>
      <c r="AR112" s="148">
        <v>0</v>
      </c>
      <c r="AS112" s="126" t="str">
        <f t="shared" si="78"/>
        <v>N/A</v>
      </c>
      <c r="AT112" s="147">
        <v>0</v>
      </c>
      <c r="AU112" s="148">
        <v>0</v>
      </c>
      <c r="AV112" s="126" t="str">
        <f t="shared" si="108"/>
        <v>N/A</v>
      </c>
      <c r="AW112" s="129" t="e">
        <f t="shared" si="109"/>
        <v>#VALUE!</v>
      </c>
      <c r="AX112" s="130" t="e">
        <f t="shared" si="110"/>
        <v>#VALUE!</v>
      </c>
      <c r="AY112" s="133" t="s">
        <v>554</v>
      </c>
      <c r="AZ112" s="147">
        <v>5</v>
      </c>
      <c r="BA112" s="148">
        <v>161477</v>
      </c>
      <c r="BB112" s="126">
        <f t="shared" si="79"/>
        <v>32295.4</v>
      </c>
      <c r="BC112" s="147">
        <v>5</v>
      </c>
      <c r="BD112" s="148">
        <v>161477</v>
      </c>
      <c r="BE112" s="126">
        <f t="shared" si="111"/>
        <v>32295.4</v>
      </c>
      <c r="BF112" s="129">
        <f t="shared" si="112"/>
        <v>0</v>
      </c>
      <c r="BG112" s="130">
        <f t="shared" si="113"/>
        <v>0</v>
      </c>
      <c r="BH112" s="147">
        <v>1</v>
      </c>
      <c r="BI112" s="148">
        <v>64768</v>
      </c>
      <c r="BJ112" s="126">
        <f t="shared" si="80"/>
        <v>64768</v>
      </c>
      <c r="BK112" s="147">
        <v>1</v>
      </c>
      <c r="BL112" s="148">
        <v>64768</v>
      </c>
      <c r="BM112" s="126">
        <f t="shared" si="114"/>
        <v>64768</v>
      </c>
      <c r="BN112" s="129">
        <f t="shared" si="115"/>
        <v>0</v>
      </c>
      <c r="BO112" s="130">
        <f t="shared" si="116"/>
        <v>0</v>
      </c>
      <c r="BP112" s="147">
        <v>0.27</v>
      </c>
      <c r="BQ112" s="148">
        <v>9000</v>
      </c>
      <c r="BR112" s="126">
        <f t="shared" si="81"/>
        <v>33333.333333333328</v>
      </c>
      <c r="BS112" s="147">
        <v>0.27</v>
      </c>
      <c r="BT112" s="148">
        <v>9000</v>
      </c>
      <c r="BU112" s="126">
        <f t="shared" si="117"/>
        <v>33333.333333333328</v>
      </c>
      <c r="BV112" s="129">
        <f t="shared" si="118"/>
        <v>0</v>
      </c>
      <c r="BW112" s="130">
        <f t="shared" si="119"/>
        <v>0</v>
      </c>
      <c r="BX112" s="133" t="s">
        <v>554</v>
      </c>
      <c r="BY112" s="147">
        <v>0</v>
      </c>
      <c r="BZ112" s="148">
        <v>0</v>
      </c>
      <c r="CA112" s="126" t="str">
        <f t="shared" si="82"/>
        <v>N/A</v>
      </c>
      <c r="CB112" s="147">
        <v>0</v>
      </c>
      <c r="CC112" s="148">
        <v>0</v>
      </c>
      <c r="CD112" s="126" t="str">
        <f t="shared" si="120"/>
        <v>N/A</v>
      </c>
      <c r="CE112" s="129" t="e">
        <f t="shared" si="121"/>
        <v>#VALUE!</v>
      </c>
      <c r="CF112" s="130" t="e">
        <f t="shared" si="122"/>
        <v>#VALUE!</v>
      </c>
      <c r="CG112" s="147">
        <v>0</v>
      </c>
      <c r="CH112" s="148">
        <v>0</v>
      </c>
      <c r="CI112" s="126" t="str">
        <f t="shared" si="83"/>
        <v>N/A</v>
      </c>
      <c r="CJ112" s="147">
        <v>0</v>
      </c>
      <c r="CK112" s="148">
        <v>0</v>
      </c>
      <c r="CL112" s="126" t="str">
        <f t="shared" si="123"/>
        <v>N/A</v>
      </c>
      <c r="CM112" s="129" t="e">
        <f t="shared" si="124"/>
        <v>#VALUE!</v>
      </c>
      <c r="CN112" s="130" t="e">
        <f t="shared" si="125"/>
        <v>#VALUE!</v>
      </c>
      <c r="CO112" s="147">
        <v>0</v>
      </c>
      <c r="CP112" s="148">
        <v>0</v>
      </c>
      <c r="CQ112" s="126" t="str">
        <f t="shared" si="84"/>
        <v>N/A</v>
      </c>
      <c r="CR112" s="147">
        <v>0</v>
      </c>
      <c r="CS112" s="148">
        <v>0</v>
      </c>
      <c r="CT112" s="126" t="str">
        <f t="shared" si="126"/>
        <v>N/A</v>
      </c>
      <c r="CU112" s="129" t="e">
        <f t="shared" si="127"/>
        <v>#VALUE!</v>
      </c>
      <c r="CV112" s="130" t="e">
        <f t="shared" si="128"/>
        <v>#VALUE!</v>
      </c>
      <c r="CW112" s="133" t="s">
        <v>554</v>
      </c>
      <c r="CX112" s="147">
        <v>0</v>
      </c>
      <c r="CY112" s="148">
        <v>0</v>
      </c>
      <c r="CZ112" s="126" t="str">
        <f t="shared" si="85"/>
        <v>N/A</v>
      </c>
      <c r="DA112" s="147">
        <v>0</v>
      </c>
      <c r="DB112" s="148">
        <v>0</v>
      </c>
      <c r="DC112" s="126" t="str">
        <f t="shared" si="129"/>
        <v>N/A</v>
      </c>
      <c r="DD112" s="129" t="e">
        <f t="shared" si="130"/>
        <v>#VALUE!</v>
      </c>
      <c r="DE112" s="130" t="e">
        <f t="shared" si="131"/>
        <v>#VALUE!</v>
      </c>
      <c r="DF112" s="147">
        <v>1</v>
      </c>
      <c r="DG112" s="148">
        <v>59085</v>
      </c>
      <c r="DH112" s="126">
        <f t="shared" si="86"/>
        <v>59085</v>
      </c>
      <c r="DI112" s="147">
        <v>1</v>
      </c>
      <c r="DJ112" s="148">
        <v>59085</v>
      </c>
      <c r="DK112" s="126">
        <f t="shared" si="132"/>
        <v>59085</v>
      </c>
      <c r="DL112" s="129">
        <f t="shared" si="133"/>
        <v>0</v>
      </c>
      <c r="DM112" s="130">
        <f t="shared" si="134"/>
        <v>0</v>
      </c>
      <c r="DN112" s="147">
        <v>1</v>
      </c>
      <c r="DO112" s="148">
        <v>35934</v>
      </c>
      <c r="DP112" s="126">
        <f t="shared" si="87"/>
        <v>35934</v>
      </c>
      <c r="DQ112" s="147">
        <v>1</v>
      </c>
      <c r="DR112" s="148">
        <v>35934</v>
      </c>
      <c r="DS112" s="126">
        <f t="shared" si="135"/>
        <v>35934</v>
      </c>
      <c r="DT112" s="306">
        <f t="shared" si="136"/>
        <v>0</v>
      </c>
      <c r="DU112" s="130">
        <f t="shared" si="137"/>
        <v>0</v>
      </c>
      <c r="DV112" s="133" t="s">
        <v>554</v>
      </c>
      <c r="DW112" s="147">
        <v>6</v>
      </c>
      <c r="DX112" s="148">
        <v>227511</v>
      </c>
      <c r="DY112" s="126">
        <f t="shared" si="88"/>
        <v>37918.5</v>
      </c>
      <c r="DZ112" s="147">
        <v>6</v>
      </c>
      <c r="EA112" s="148">
        <v>227511</v>
      </c>
      <c r="EB112" s="126">
        <f t="shared" si="138"/>
        <v>37918.5</v>
      </c>
      <c r="EC112" s="129">
        <f t="shared" si="139"/>
        <v>0</v>
      </c>
      <c r="ED112" s="130">
        <f t="shared" si="140"/>
        <v>0</v>
      </c>
      <c r="EE112" s="147">
        <v>7.6</v>
      </c>
      <c r="EF112" s="148">
        <v>75413</v>
      </c>
      <c r="EG112" s="126">
        <f t="shared" si="89"/>
        <v>9922.7631578947367</v>
      </c>
      <c r="EH112" s="147">
        <v>7.6</v>
      </c>
      <c r="EI112" s="148">
        <v>75500.429999999993</v>
      </c>
      <c r="EJ112" s="126">
        <f t="shared" si="141"/>
        <v>9934.2671052631576</v>
      </c>
      <c r="EK112" s="129">
        <f t="shared" si="142"/>
        <v>11.503947368420995</v>
      </c>
      <c r="EL112" s="130">
        <f t="shared" si="143"/>
        <v>1.1593491838277163E-3</v>
      </c>
      <c r="EM112" s="147">
        <v>0</v>
      </c>
      <c r="EN112" s="148">
        <v>0</v>
      </c>
      <c r="EO112" s="126" t="str">
        <f t="shared" si="90"/>
        <v>N/A</v>
      </c>
      <c r="EP112" s="147">
        <v>0</v>
      </c>
      <c r="EQ112" s="148">
        <v>0</v>
      </c>
      <c r="ER112" s="126" t="str">
        <f t="shared" si="144"/>
        <v>N/A</v>
      </c>
      <c r="ES112" s="129" t="e">
        <f t="shared" si="145"/>
        <v>#VALUE!</v>
      </c>
      <c r="ET112" s="130" t="e">
        <f t="shared" si="146"/>
        <v>#VALUE!</v>
      </c>
      <c r="EU112" s="309"/>
      <c r="EV112" s="133" t="s">
        <v>554</v>
      </c>
      <c r="EW112" s="126">
        <v>45213.163317384366</v>
      </c>
      <c r="EX112" s="126">
        <v>45214.209130781492</v>
      </c>
      <c r="EY112" s="129" t="e">
        <f t="shared" si="147"/>
        <v>#VALUE!</v>
      </c>
      <c r="EZ112" s="130" t="e">
        <f t="shared" si="91"/>
        <v>#VALUE!</v>
      </c>
      <c r="FA112" s="253"/>
    </row>
    <row r="113" spans="1:157">
      <c r="A113" s="132" t="s">
        <v>555</v>
      </c>
      <c r="B113" s="152">
        <v>0</v>
      </c>
      <c r="C113" s="125">
        <v>0</v>
      </c>
      <c r="D113" s="126" t="str">
        <f t="shared" si="74"/>
        <v>N/A</v>
      </c>
      <c r="E113" s="147">
        <v>0</v>
      </c>
      <c r="F113" s="148">
        <v>0</v>
      </c>
      <c r="G113" s="126" t="str">
        <f t="shared" si="92"/>
        <v>N/A</v>
      </c>
      <c r="H113" s="129" t="e">
        <f t="shared" si="93"/>
        <v>#VALUE!</v>
      </c>
      <c r="I113" s="130" t="e">
        <f t="shared" si="94"/>
        <v>#VALUE!</v>
      </c>
      <c r="J113" s="149">
        <v>1</v>
      </c>
      <c r="K113" s="150">
        <v>72100</v>
      </c>
      <c r="L113" s="131">
        <f t="shared" si="75"/>
        <v>72100</v>
      </c>
      <c r="M113" s="149">
        <v>1</v>
      </c>
      <c r="N113" s="150">
        <v>72100</v>
      </c>
      <c r="O113" s="126">
        <f t="shared" si="95"/>
        <v>72100</v>
      </c>
      <c r="P113" s="129">
        <f t="shared" si="96"/>
        <v>0</v>
      </c>
      <c r="Q113" s="130">
        <f t="shared" si="97"/>
        <v>0</v>
      </c>
      <c r="R113" s="149">
        <v>0</v>
      </c>
      <c r="S113" s="150">
        <v>0</v>
      </c>
      <c r="T113" s="126" t="str">
        <f t="shared" si="76"/>
        <v>N/A</v>
      </c>
      <c r="U113" s="149">
        <v>0</v>
      </c>
      <c r="V113" s="150">
        <v>0</v>
      </c>
      <c r="W113" s="126" t="str">
        <f t="shared" si="98"/>
        <v>N/A</v>
      </c>
      <c r="X113" s="129" t="e">
        <f t="shared" si="99"/>
        <v>#VALUE!</v>
      </c>
      <c r="Y113" s="130" t="e">
        <f t="shared" si="100"/>
        <v>#VALUE!</v>
      </c>
      <c r="Z113" s="132" t="s">
        <v>555</v>
      </c>
      <c r="AA113" s="149">
        <v>0</v>
      </c>
      <c r="AB113" s="150">
        <v>0</v>
      </c>
      <c r="AC113" s="126" t="str">
        <f t="shared" si="77"/>
        <v>N/A</v>
      </c>
      <c r="AD113" s="149">
        <v>0</v>
      </c>
      <c r="AE113" s="150">
        <v>0</v>
      </c>
      <c r="AF113" s="126" t="str">
        <f t="shared" si="101"/>
        <v>N/A</v>
      </c>
      <c r="AG113" s="129" t="e">
        <f t="shared" si="102"/>
        <v>#VALUE!</v>
      </c>
      <c r="AH113" s="130" t="e">
        <f t="shared" si="103"/>
        <v>#VALUE!</v>
      </c>
      <c r="AI113" s="149">
        <v>0</v>
      </c>
      <c r="AJ113" s="150">
        <v>0</v>
      </c>
      <c r="AK113" s="126" t="str">
        <f t="shared" si="104"/>
        <v>N/A</v>
      </c>
      <c r="AL113" s="149">
        <v>0</v>
      </c>
      <c r="AM113" s="150">
        <v>0</v>
      </c>
      <c r="AN113" s="126" t="str">
        <f t="shared" si="105"/>
        <v>N/A</v>
      </c>
      <c r="AO113" s="129" t="e">
        <f t="shared" si="106"/>
        <v>#VALUE!</v>
      </c>
      <c r="AP113" s="130" t="e">
        <f t="shared" si="107"/>
        <v>#VALUE!</v>
      </c>
      <c r="AQ113" s="149">
        <v>0</v>
      </c>
      <c r="AR113" s="150">
        <v>0</v>
      </c>
      <c r="AS113" s="126" t="str">
        <f t="shared" si="78"/>
        <v>N/A</v>
      </c>
      <c r="AT113" s="149">
        <v>0</v>
      </c>
      <c r="AU113" s="150">
        <v>0</v>
      </c>
      <c r="AV113" s="126" t="str">
        <f t="shared" si="108"/>
        <v>N/A</v>
      </c>
      <c r="AW113" s="129" t="e">
        <f t="shared" si="109"/>
        <v>#VALUE!</v>
      </c>
      <c r="AX113" s="130" t="e">
        <f t="shared" si="110"/>
        <v>#VALUE!</v>
      </c>
      <c r="AY113" s="132" t="s">
        <v>555</v>
      </c>
      <c r="AZ113" s="149">
        <v>1</v>
      </c>
      <c r="BA113" s="150">
        <v>19510</v>
      </c>
      <c r="BB113" s="126">
        <f t="shared" si="79"/>
        <v>19510</v>
      </c>
      <c r="BC113" s="149">
        <v>1</v>
      </c>
      <c r="BD113" s="150">
        <v>19510</v>
      </c>
      <c r="BE113" s="126">
        <f t="shared" si="111"/>
        <v>19510</v>
      </c>
      <c r="BF113" s="129">
        <f t="shared" si="112"/>
        <v>0</v>
      </c>
      <c r="BG113" s="130">
        <f t="shared" si="113"/>
        <v>0</v>
      </c>
      <c r="BH113" s="149">
        <v>0</v>
      </c>
      <c r="BI113" s="150">
        <v>0</v>
      </c>
      <c r="BJ113" s="126" t="str">
        <f t="shared" si="80"/>
        <v>N/A</v>
      </c>
      <c r="BK113" s="149">
        <v>0</v>
      </c>
      <c r="BL113" s="150">
        <v>0</v>
      </c>
      <c r="BM113" s="126" t="str">
        <f t="shared" si="114"/>
        <v>N/A</v>
      </c>
      <c r="BN113" s="129" t="e">
        <f t="shared" si="115"/>
        <v>#VALUE!</v>
      </c>
      <c r="BO113" s="130" t="e">
        <f t="shared" si="116"/>
        <v>#VALUE!</v>
      </c>
      <c r="BP113" s="149">
        <v>0</v>
      </c>
      <c r="BQ113" s="150">
        <v>0</v>
      </c>
      <c r="BR113" s="126" t="str">
        <f t="shared" si="81"/>
        <v>N/A</v>
      </c>
      <c r="BS113" s="149">
        <v>0</v>
      </c>
      <c r="BT113" s="150">
        <v>0</v>
      </c>
      <c r="BU113" s="126" t="str">
        <f t="shared" si="117"/>
        <v>N/A</v>
      </c>
      <c r="BV113" s="129" t="e">
        <f t="shared" si="118"/>
        <v>#VALUE!</v>
      </c>
      <c r="BW113" s="130" t="e">
        <f t="shared" si="119"/>
        <v>#VALUE!</v>
      </c>
      <c r="BX113" s="132" t="s">
        <v>555</v>
      </c>
      <c r="BY113" s="149">
        <v>0</v>
      </c>
      <c r="BZ113" s="150">
        <v>0</v>
      </c>
      <c r="CA113" s="126" t="str">
        <f t="shared" si="82"/>
        <v>N/A</v>
      </c>
      <c r="CB113" s="149">
        <v>0</v>
      </c>
      <c r="CC113" s="150">
        <v>0</v>
      </c>
      <c r="CD113" s="126" t="str">
        <f t="shared" si="120"/>
        <v>N/A</v>
      </c>
      <c r="CE113" s="129" t="e">
        <f t="shared" si="121"/>
        <v>#VALUE!</v>
      </c>
      <c r="CF113" s="130" t="e">
        <f t="shared" si="122"/>
        <v>#VALUE!</v>
      </c>
      <c r="CG113" s="149">
        <v>0</v>
      </c>
      <c r="CH113" s="150">
        <v>0</v>
      </c>
      <c r="CI113" s="126" t="str">
        <f t="shared" si="83"/>
        <v>N/A</v>
      </c>
      <c r="CJ113" s="149">
        <v>0</v>
      </c>
      <c r="CK113" s="150">
        <v>0</v>
      </c>
      <c r="CL113" s="126" t="str">
        <f t="shared" si="123"/>
        <v>N/A</v>
      </c>
      <c r="CM113" s="129" t="e">
        <f t="shared" si="124"/>
        <v>#VALUE!</v>
      </c>
      <c r="CN113" s="130" t="e">
        <f t="shared" si="125"/>
        <v>#VALUE!</v>
      </c>
      <c r="CO113" s="149">
        <v>0</v>
      </c>
      <c r="CP113" s="150">
        <v>0</v>
      </c>
      <c r="CQ113" s="126" t="str">
        <f t="shared" si="84"/>
        <v>N/A</v>
      </c>
      <c r="CR113" s="149">
        <v>0</v>
      </c>
      <c r="CS113" s="150">
        <v>0</v>
      </c>
      <c r="CT113" s="126" t="str">
        <f t="shared" si="126"/>
        <v>N/A</v>
      </c>
      <c r="CU113" s="129" t="e">
        <f t="shared" si="127"/>
        <v>#VALUE!</v>
      </c>
      <c r="CV113" s="130" t="e">
        <f t="shared" si="128"/>
        <v>#VALUE!</v>
      </c>
      <c r="CW113" s="132" t="s">
        <v>555</v>
      </c>
      <c r="CX113" s="149">
        <v>0</v>
      </c>
      <c r="CY113" s="150">
        <v>0</v>
      </c>
      <c r="CZ113" s="126" t="str">
        <f t="shared" si="85"/>
        <v>N/A</v>
      </c>
      <c r="DA113" s="149">
        <v>0</v>
      </c>
      <c r="DB113" s="150">
        <v>0</v>
      </c>
      <c r="DC113" s="126" t="str">
        <f t="shared" si="129"/>
        <v>N/A</v>
      </c>
      <c r="DD113" s="129" t="e">
        <f t="shared" si="130"/>
        <v>#VALUE!</v>
      </c>
      <c r="DE113" s="130" t="e">
        <f t="shared" si="131"/>
        <v>#VALUE!</v>
      </c>
      <c r="DF113" s="149">
        <v>0</v>
      </c>
      <c r="DG113" s="150">
        <v>0</v>
      </c>
      <c r="DH113" s="126" t="str">
        <f t="shared" si="86"/>
        <v>N/A</v>
      </c>
      <c r="DI113" s="149">
        <v>0</v>
      </c>
      <c r="DJ113" s="150">
        <v>0</v>
      </c>
      <c r="DK113" s="126" t="str">
        <f t="shared" si="132"/>
        <v>N/A</v>
      </c>
      <c r="DL113" s="129" t="e">
        <f t="shared" si="133"/>
        <v>#VALUE!</v>
      </c>
      <c r="DM113" s="130" t="e">
        <f t="shared" si="134"/>
        <v>#VALUE!</v>
      </c>
      <c r="DN113" s="149">
        <v>0</v>
      </c>
      <c r="DO113" s="150">
        <v>0</v>
      </c>
      <c r="DP113" s="126" t="str">
        <f t="shared" si="87"/>
        <v>N/A</v>
      </c>
      <c r="DQ113" s="149">
        <v>0</v>
      </c>
      <c r="DR113" s="150">
        <v>0</v>
      </c>
      <c r="DS113" s="126" t="str">
        <f t="shared" si="135"/>
        <v>N/A</v>
      </c>
      <c r="DT113" s="306" t="e">
        <f t="shared" si="136"/>
        <v>#VALUE!</v>
      </c>
      <c r="DU113" s="130" t="e">
        <f t="shared" si="137"/>
        <v>#VALUE!</v>
      </c>
      <c r="DV113" s="132" t="s">
        <v>555</v>
      </c>
      <c r="DW113" s="149">
        <v>1</v>
      </c>
      <c r="DX113" s="150">
        <v>11416.21</v>
      </c>
      <c r="DY113" s="126">
        <f t="shared" si="88"/>
        <v>11416.21</v>
      </c>
      <c r="DZ113" s="149">
        <v>1</v>
      </c>
      <c r="EA113" s="150">
        <v>22000</v>
      </c>
      <c r="EB113" s="126">
        <f t="shared" si="138"/>
        <v>22000</v>
      </c>
      <c r="EC113" s="129">
        <f t="shared" si="139"/>
        <v>10583.79</v>
      </c>
      <c r="ED113" s="130">
        <f t="shared" si="140"/>
        <v>0.92708438264537896</v>
      </c>
      <c r="EE113" s="149">
        <v>0</v>
      </c>
      <c r="EF113" s="150">
        <v>0</v>
      </c>
      <c r="EG113" s="126" t="str">
        <f t="shared" si="89"/>
        <v>N/A</v>
      </c>
      <c r="EH113" s="149">
        <v>0</v>
      </c>
      <c r="EI113" s="150">
        <v>0</v>
      </c>
      <c r="EJ113" s="126" t="str">
        <f t="shared" si="141"/>
        <v>N/A</v>
      </c>
      <c r="EK113" s="129" t="e">
        <f t="shared" si="142"/>
        <v>#VALUE!</v>
      </c>
      <c r="EL113" s="130" t="e">
        <f t="shared" si="143"/>
        <v>#VALUE!</v>
      </c>
      <c r="EM113" s="149">
        <v>0</v>
      </c>
      <c r="EN113" s="150">
        <v>0</v>
      </c>
      <c r="EO113" s="126" t="str">
        <f t="shared" si="90"/>
        <v>N/A</v>
      </c>
      <c r="EP113" s="149">
        <v>0</v>
      </c>
      <c r="EQ113" s="150">
        <v>0</v>
      </c>
      <c r="ER113" s="126" t="str">
        <f t="shared" si="144"/>
        <v>N/A</v>
      </c>
      <c r="ES113" s="129" t="e">
        <f t="shared" si="145"/>
        <v>#VALUE!</v>
      </c>
      <c r="ET113" s="130" t="e">
        <f t="shared" si="146"/>
        <v>#VALUE!</v>
      </c>
      <c r="EU113" s="308"/>
      <c r="EV113" s="132" t="s">
        <v>555</v>
      </c>
      <c r="EW113" s="126">
        <v>34342.07</v>
      </c>
      <c r="EX113" s="126">
        <v>37870</v>
      </c>
      <c r="EY113" s="129" t="e">
        <f t="shared" si="147"/>
        <v>#VALUE!</v>
      </c>
      <c r="EZ113" s="130" t="e">
        <f t="shared" si="91"/>
        <v>#VALUE!</v>
      </c>
      <c r="FA113" s="253"/>
    </row>
    <row r="114" spans="1:157">
      <c r="A114" s="137" t="s">
        <v>556</v>
      </c>
      <c r="B114" s="138">
        <f>SUBTOTAL(9,B112:B113)</f>
        <v>8.4</v>
      </c>
      <c r="C114" s="139">
        <f>SUBTOTAL(9,C112:C113)</f>
        <v>204204</v>
      </c>
      <c r="D114" s="140">
        <f t="shared" si="74"/>
        <v>24310</v>
      </c>
      <c r="E114" s="138">
        <f>SUBTOTAL(9,E112:E113)</f>
        <v>8.4</v>
      </c>
      <c r="F114" s="141">
        <f>SUBTOTAL(9,F112:F113)</f>
        <v>204204</v>
      </c>
      <c r="G114" s="140">
        <f t="shared" si="92"/>
        <v>24310</v>
      </c>
      <c r="H114" s="142">
        <f t="shared" si="93"/>
        <v>0</v>
      </c>
      <c r="I114" s="143">
        <f t="shared" si="94"/>
        <v>0</v>
      </c>
      <c r="J114" s="138">
        <f>SUBTOTAL(9,J112:J113)</f>
        <v>4</v>
      </c>
      <c r="K114" s="139">
        <f>SUBTOTAL(9,K112:K113)</f>
        <v>304657</v>
      </c>
      <c r="L114" s="140">
        <f t="shared" si="75"/>
        <v>76164.25</v>
      </c>
      <c r="M114" s="138">
        <f>SUBTOTAL(9,M112:M113)</f>
        <v>4</v>
      </c>
      <c r="N114" s="141">
        <f>SUBTOTAL(9,N112:N113)</f>
        <v>304657</v>
      </c>
      <c r="O114" s="140">
        <f t="shared" si="95"/>
        <v>76164.25</v>
      </c>
      <c r="P114" s="142">
        <f t="shared" si="96"/>
        <v>0</v>
      </c>
      <c r="Q114" s="143">
        <f t="shared" si="97"/>
        <v>0</v>
      </c>
      <c r="R114" s="138">
        <f>SUBTOTAL(9,R112:R113)</f>
        <v>1.25</v>
      </c>
      <c r="S114" s="139">
        <f>SUBTOTAL(9,S112:S113)</f>
        <v>79734.75</v>
      </c>
      <c r="T114" s="140">
        <f t="shared" si="76"/>
        <v>63787.8</v>
      </c>
      <c r="U114" s="138">
        <f>SUBTOTAL(9,U112:U113)</f>
        <v>1.25</v>
      </c>
      <c r="V114" s="141">
        <f>SUBTOTAL(9,V112:V113)</f>
        <v>79734.75</v>
      </c>
      <c r="W114" s="140">
        <f t="shared" si="98"/>
        <v>63787.8</v>
      </c>
      <c r="X114" s="142">
        <f t="shared" si="99"/>
        <v>0</v>
      </c>
      <c r="Y114" s="143">
        <f t="shared" si="100"/>
        <v>0</v>
      </c>
      <c r="Z114" s="137" t="s">
        <v>556</v>
      </c>
      <c r="AA114" s="138">
        <f>SUBTOTAL(9,AA112:AA113)</f>
        <v>0</v>
      </c>
      <c r="AB114" s="139">
        <f>SUBTOTAL(9,AB112:AB113)</f>
        <v>0</v>
      </c>
      <c r="AC114" s="140" t="str">
        <f t="shared" si="77"/>
        <v>N/A</v>
      </c>
      <c r="AD114" s="138">
        <f>SUBTOTAL(9,AD112:AD113)</f>
        <v>0</v>
      </c>
      <c r="AE114" s="141">
        <f>SUBTOTAL(9,AE112:AE113)</f>
        <v>0</v>
      </c>
      <c r="AF114" s="140" t="str">
        <f t="shared" si="101"/>
        <v>N/A</v>
      </c>
      <c r="AG114" s="142" t="e">
        <f t="shared" si="102"/>
        <v>#VALUE!</v>
      </c>
      <c r="AH114" s="143" t="e">
        <f t="shared" si="103"/>
        <v>#VALUE!</v>
      </c>
      <c r="AI114" s="138">
        <f>SUBTOTAL(9,AI112:AI113)</f>
        <v>2</v>
      </c>
      <c r="AJ114" s="139">
        <f>SUBTOTAL(9,AJ112:AJ113)</f>
        <v>116942</v>
      </c>
      <c r="AK114" s="140">
        <f t="shared" si="104"/>
        <v>58471</v>
      </c>
      <c r="AL114" s="138">
        <f>SUBTOTAL(9,AL112:AL113)</f>
        <v>2</v>
      </c>
      <c r="AM114" s="141">
        <f>SUBTOTAL(9,AM112:AM113)</f>
        <v>116942</v>
      </c>
      <c r="AN114" s="140">
        <f t="shared" si="105"/>
        <v>58471</v>
      </c>
      <c r="AO114" s="142">
        <f t="shared" si="106"/>
        <v>0</v>
      </c>
      <c r="AP114" s="143">
        <f t="shared" si="107"/>
        <v>0</v>
      </c>
      <c r="AQ114" s="138">
        <f>SUBTOTAL(9,AQ112:AQ113)</f>
        <v>0</v>
      </c>
      <c r="AR114" s="139">
        <f>SUBTOTAL(9,AR112:AR113)</f>
        <v>0</v>
      </c>
      <c r="AS114" s="140" t="str">
        <f t="shared" si="78"/>
        <v>N/A</v>
      </c>
      <c r="AT114" s="138">
        <f>SUBTOTAL(9,AT112:AT113)</f>
        <v>0</v>
      </c>
      <c r="AU114" s="141">
        <f>SUBTOTAL(9,AU112:AU113)</f>
        <v>0</v>
      </c>
      <c r="AV114" s="140" t="str">
        <f t="shared" si="108"/>
        <v>N/A</v>
      </c>
      <c r="AW114" s="142" t="e">
        <f t="shared" si="109"/>
        <v>#VALUE!</v>
      </c>
      <c r="AX114" s="143" t="e">
        <f t="shared" si="110"/>
        <v>#VALUE!</v>
      </c>
      <c r="AY114" s="137" t="s">
        <v>556</v>
      </c>
      <c r="AZ114" s="138">
        <f>SUBTOTAL(9,AZ112:AZ113)</f>
        <v>6</v>
      </c>
      <c r="BA114" s="139">
        <f>SUBTOTAL(9,BA112:BA113)</f>
        <v>180987</v>
      </c>
      <c r="BB114" s="140">
        <f t="shared" si="79"/>
        <v>30164.5</v>
      </c>
      <c r="BC114" s="138">
        <f>SUBTOTAL(9,BC112:BC113)</f>
        <v>6</v>
      </c>
      <c r="BD114" s="141">
        <f>SUBTOTAL(9,BD112:BD113)</f>
        <v>180987</v>
      </c>
      <c r="BE114" s="140">
        <f t="shared" si="111"/>
        <v>30164.5</v>
      </c>
      <c r="BF114" s="142">
        <f t="shared" si="112"/>
        <v>0</v>
      </c>
      <c r="BG114" s="143">
        <f t="shared" si="113"/>
        <v>0</v>
      </c>
      <c r="BH114" s="138">
        <f>SUBTOTAL(9,BH112:BH113)</f>
        <v>1</v>
      </c>
      <c r="BI114" s="139">
        <f>SUBTOTAL(9,BI112:BI113)</f>
        <v>64768</v>
      </c>
      <c r="BJ114" s="140">
        <f t="shared" si="80"/>
        <v>64768</v>
      </c>
      <c r="BK114" s="138">
        <f>SUBTOTAL(9,BK112:BK113)</f>
        <v>1</v>
      </c>
      <c r="BL114" s="141">
        <f>SUBTOTAL(9,BL112:BL113)</f>
        <v>64768</v>
      </c>
      <c r="BM114" s="140">
        <f t="shared" si="114"/>
        <v>64768</v>
      </c>
      <c r="BN114" s="142">
        <f t="shared" si="115"/>
        <v>0</v>
      </c>
      <c r="BO114" s="143">
        <f t="shared" si="116"/>
        <v>0</v>
      </c>
      <c r="BP114" s="138">
        <f>SUBTOTAL(9,BP112:BP113)</f>
        <v>0.27</v>
      </c>
      <c r="BQ114" s="139">
        <f>SUBTOTAL(9,BQ112:BQ113)</f>
        <v>9000</v>
      </c>
      <c r="BR114" s="140">
        <f t="shared" si="81"/>
        <v>33333.333333333328</v>
      </c>
      <c r="BS114" s="138">
        <f>SUBTOTAL(9,BS112:BS113)</f>
        <v>0.27</v>
      </c>
      <c r="BT114" s="141">
        <f>SUBTOTAL(9,BT112:BT113)</f>
        <v>9000</v>
      </c>
      <c r="BU114" s="140">
        <f t="shared" si="117"/>
        <v>33333.333333333328</v>
      </c>
      <c r="BV114" s="142">
        <f t="shared" si="118"/>
        <v>0</v>
      </c>
      <c r="BW114" s="143">
        <f t="shared" si="119"/>
        <v>0</v>
      </c>
      <c r="BX114" s="137" t="s">
        <v>556</v>
      </c>
      <c r="BY114" s="138">
        <f>SUBTOTAL(9,BY112:BY113)</f>
        <v>0</v>
      </c>
      <c r="BZ114" s="139">
        <f>SUBTOTAL(9,BZ112:BZ113)</f>
        <v>0</v>
      </c>
      <c r="CA114" s="140" t="str">
        <f t="shared" si="82"/>
        <v>N/A</v>
      </c>
      <c r="CB114" s="138">
        <f>SUBTOTAL(9,CB112:CB113)</f>
        <v>0</v>
      </c>
      <c r="CC114" s="141">
        <f>SUBTOTAL(9,CC112:CC113)</f>
        <v>0</v>
      </c>
      <c r="CD114" s="140" t="str">
        <f t="shared" si="120"/>
        <v>N/A</v>
      </c>
      <c r="CE114" s="142" t="e">
        <f t="shared" si="121"/>
        <v>#VALUE!</v>
      </c>
      <c r="CF114" s="143" t="e">
        <f t="shared" si="122"/>
        <v>#VALUE!</v>
      </c>
      <c r="CG114" s="138">
        <f>SUBTOTAL(9,CG112:CG113)</f>
        <v>0</v>
      </c>
      <c r="CH114" s="139">
        <f>SUBTOTAL(9,CH112:CH113)</f>
        <v>0</v>
      </c>
      <c r="CI114" s="140" t="str">
        <f t="shared" si="83"/>
        <v>N/A</v>
      </c>
      <c r="CJ114" s="138">
        <f>SUBTOTAL(9,CJ112:CJ113)</f>
        <v>0</v>
      </c>
      <c r="CK114" s="141">
        <f>SUBTOTAL(9,CK112:CK113)</f>
        <v>0</v>
      </c>
      <c r="CL114" s="140" t="str">
        <f t="shared" si="123"/>
        <v>N/A</v>
      </c>
      <c r="CM114" s="142" t="e">
        <f t="shared" si="124"/>
        <v>#VALUE!</v>
      </c>
      <c r="CN114" s="143" t="e">
        <f t="shared" si="125"/>
        <v>#VALUE!</v>
      </c>
      <c r="CO114" s="138">
        <f>SUBTOTAL(9,CO112:CO113)</f>
        <v>0</v>
      </c>
      <c r="CP114" s="139">
        <f>SUBTOTAL(9,CP112:CP113)</f>
        <v>0</v>
      </c>
      <c r="CQ114" s="140" t="str">
        <f t="shared" si="84"/>
        <v>N/A</v>
      </c>
      <c r="CR114" s="138">
        <f>SUBTOTAL(9,CR112:CR113)</f>
        <v>0</v>
      </c>
      <c r="CS114" s="141">
        <f>SUBTOTAL(9,CS112:CS113)</f>
        <v>0</v>
      </c>
      <c r="CT114" s="140" t="str">
        <f t="shared" si="126"/>
        <v>N/A</v>
      </c>
      <c r="CU114" s="142" t="e">
        <f t="shared" si="127"/>
        <v>#VALUE!</v>
      </c>
      <c r="CV114" s="143" t="e">
        <f t="shared" si="128"/>
        <v>#VALUE!</v>
      </c>
      <c r="CW114" s="137" t="s">
        <v>556</v>
      </c>
      <c r="CX114" s="138">
        <f>SUBTOTAL(9,CX112:CX113)</f>
        <v>0</v>
      </c>
      <c r="CY114" s="139">
        <f>SUBTOTAL(9,CY112:CY113)</f>
        <v>0</v>
      </c>
      <c r="CZ114" s="140" t="str">
        <f t="shared" si="85"/>
        <v>N/A</v>
      </c>
      <c r="DA114" s="138">
        <f>SUBTOTAL(9,DA112:DA113)</f>
        <v>0</v>
      </c>
      <c r="DB114" s="141">
        <f>SUBTOTAL(9,DB112:DB113)</f>
        <v>0</v>
      </c>
      <c r="DC114" s="140" t="str">
        <f t="shared" si="129"/>
        <v>N/A</v>
      </c>
      <c r="DD114" s="142" t="e">
        <f t="shared" si="130"/>
        <v>#VALUE!</v>
      </c>
      <c r="DE114" s="143" t="e">
        <f t="shared" si="131"/>
        <v>#VALUE!</v>
      </c>
      <c r="DF114" s="138">
        <f>SUBTOTAL(9,DF112:DF113)</f>
        <v>1</v>
      </c>
      <c r="DG114" s="139">
        <f>SUBTOTAL(9,DG112:DG113)</f>
        <v>59085</v>
      </c>
      <c r="DH114" s="140">
        <f t="shared" si="86"/>
        <v>59085</v>
      </c>
      <c r="DI114" s="138">
        <f>SUBTOTAL(9,DI112:DI113)</f>
        <v>1</v>
      </c>
      <c r="DJ114" s="141">
        <f>SUBTOTAL(9,DJ112:DJ113)</f>
        <v>59085</v>
      </c>
      <c r="DK114" s="140">
        <f t="shared" si="132"/>
        <v>59085</v>
      </c>
      <c r="DL114" s="142">
        <f t="shared" si="133"/>
        <v>0</v>
      </c>
      <c r="DM114" s="143">
        <f t="shared" si="134"/>
        <v>0</v>
      </c>
      <c r="DN114" s="138">
        <f>SUBTOTAL(9,DN112:DN113)</f>
        <v>1</v>
      </c>
      <c r="DO114" s="139">
        <f>SUBTOTAL(9,DO112:DO113)</f>
        <v>35934</v>
      </c>
      <c r="DP114" s="140">
        <f t="shared" si="87"/>
        <v>35934</v>
      </c>
      <c r="DQ114" s="138">
        <f>SUBTOTAL(9,DQ112:DQ113)</f>
        <v>1</v>
      </c>
      <c r="DR114" s="141">
        <f>SUBTOTAL(9,DR112:DR113)</f>
        <v>35934</v>
      </c>
      <c r="DS114" s="140">
        <f t="shared" si="135"/>
        <v>35934</v>
      </c>
      <c r="DT114" s="142">
        <f t="shared" si="136"/>
        <v>0</v>
      </c>
      <c r="DU114" s="143">
        <f t="shared" si="137"/>
        <v>0</v>
      </c>
      <c r="DV114" s="137" t="s">
        <v>556</v>
      </c>
      <c r="DW114" s="138">
        <f>SUBTOTAL(9,DW112:DW113)</f>
        <v>7</v>
      </c>
      <c r="DX114" s="139">
        <f>SUBTOTAL(9,DX112:DX113)</f>
        <v>238927.21</v>
      </c>
      <c r="DY114" s="140">
        <f t="shared" si="88"/>
        <v>34132.458571428571</v>
      </c>
      <c r="DZ114" s="138">
        <f>SUBTOTAL(9,DZ112:DZ113)</f>
        <v>7</v>
      </c>
      <c r="EA114" s="141">
        <f>SUBTOTAL(9,EA112:EA113)</f>
        <v>249511</v>
      </c>
      <c r="EB114" s="140">
        <f t="shared" si="138"/>
        <v>35644.428571428572</v>
      </c>
      <c r="EC114" s="142">
        <f t="shared" si="139"/>
        <v>1511.9700000000012</v>
      </c>
      <c r="ED114" s="143">
        <f t="shared" si="140"/>
        <v>4.4297131331337308E-2</v>
      </c>
      <c r="EE114" s="138">
        <f>SUBTOTAL(9,EE112:EE113)</f>
        <v>7.6</v>
      </c>
      <c r="EF114" s="139">
        <f>SUBTOTAL(9,EF112:EF113)</f>
        <v>75413</v>
      </c>
      <c r="EG114" s="140">
        <f t="shared" si="89"/>
        <v>9922.7631578947367</v>
      </c>
      <c r="EH114" s="138">
        <f>SUBTOTAL(9,EH112:EH113)</f>
        <v>7.6</v>
      </c>
      <c r="EI114" s="141">
        <f>SUBTOTAL(9,EI112:EI113)</f>
        <v>75500.429999999993</v>
      </c>
      <c r="EJ114" s="140">
        <f t="shared" si="141"/>
        <v>9934.2671052631576</v>
      </c>
      <c r="EK114" s="142">
        <f t="shared" si="142"/>
        <v>11.503947368420995</v>
      </c>
      <c r="EL114" s="143">
        <f t="shared" si="143"/>
        <v>1.1593491838277163E-3</v>
      </c>
      <c r="EM114" s="138">
        <f>SUBTOTAL(9,EM112:EM113)</f>
        <v>0</v>
      </c>
      <c r="EN114" s="139">
        <f>SUBTOTAL(9,EN112:EN113)</f>
        <v>0</v>
      </c>
      <c r="EO114" s="140" t="str">
        <f t="shared" si="90"/>
        <v>N/A</v>
      </c>
      <c r="EP114" s="138">
        <f>SUBTOTAL(9,EP112:EP113)</f>
        <v>0</v>
      </c>
      <c r="EQ114" s="141">
        <f>SUBTOTAL(9,EQ112:EQ113)</f>
        <v>0</v>
      </c>
      <c r="ER114" s="140" t="str">
        <f t="shared" si="144"/>
        <v>N/A</v>
      </c>
      <c r="ES114" s="142" t="e">
        <f t="shared" si="145"/>
        <v>#VALUE!</v>
      </c>
      <c r="ET114" s="143" t="e">
        <f t="shared" si="146"/>
        <v>#VALUE!</v>
      </c>
      <c r="EU114" s="308"/>
      <c r="EV114" s="137" t="s">
        <v>556</v>
      </c>
      <c r="EW114" s="140">
        <f>AVERAGE(EW112:EW113)</f>
        <v>39777.616658692183</v>
      </c>
      <c r="EX114" s="140">
        <f>AVERAGE(EX112:EX113)</f>
        <v>41542.104565390749</v>
      </c>
      <c r="EY114" s="142" t="e">
        <f t="shared" si="147"/>
        <v>#VALUE!</v>
      </c>
      <c r="EZ114" s="143" t="e">
        <f t="shared" si="91"/>
        <v>#VALUE!</v>
      </c>
    </row>
    <row r="115" spans="1:157">
      <c r="A115" s="169" t="s">
        <v>557</v>
      </c>
      <c r="B115" s="154">
        <v>4</v>
      </c>
      <c r="C115" s="155">
        <v>104576</v>
      </c>
      <c r="D115" s="156">
        <f t="shared" si="74"/>
        <v>26144</v>
      </c>
      <c r="E115" s="157">
        <v>4</v>
      </c>
      <c r="F115" s="158">
        <v>104576</v>
      </c>
      <c r="G115" s="156">
        <f t="shared" si="92"/>
        <v>26144</v>
      </c>
      <c r="H115" s="159">
        <f t="shared" si="93"/>
        <v>0</v>
      </c>
      <c r="I115" s="160">
        <f t="shared" si="94"/>
        <v>0</v>
      </c>
      <c r="J115" s="157">
        <v>1</v>
      </c>
      <c r="K115" s="158">
        <v>82500</v>
      </c>
      <c r="L115" s="163">
        <f t="shared" si="75"/>
        <v>82500</v>
      </c>
      <c r="M115" s="157">
        <v>1</v>
      </c>
      <c r="N115" s="158">
        <v>82500</v>
      </c>
      <c r="O115" s="156">
        <f t="shared" si="95"/>
        <v>82500</v>
      </c>
      <c r="P115" s="159">
        <f t="shared" si="96"/>
        <v>0</v>
      </c>
      <c r="Q115" s="160">
        <f t="shared" si="97"/>
        <v>0</v>
      </c>
      <c r="R115" s="157">
        <v>0.56999999999999995</v>
      </c>
      <c r="S115" s="158">
        <v>28325</v>
      </c>
      <c r="T115" s="156">
        <f t="shared" si="76"/>
        <v>49692.982456140358</v>
      </c>
      <c r="U115" s="157">
        <v>0.56999999999999995</v>
      </c>
      <c r="V115" s="158">
        <v>28325</v>
      </c>
      <c r="W115" s="156">
        <f t="shared" si="98"/>
        <v>49692.982456140358</v>
      </c>
      <c r="X115" s="159">
        <f t="shared" si="99"/>
        <v>0</v>
      </c>
      <c r="Y115" s="160">
        <f t="shared" si="100"/>
        <v>0</v>
      </c>
      <c r="Z115" s="169" t="s">
        <v>557</v>
      </c>
      <c r="AA115" s="157">
        <v>0</v>
      </c>
      <c r="AB115" s="158">
        <v>0</v>
      </c>
      <c r="AC115" s="156" t="str">
        <f t="shared" si="77"/>
        <v>N/A</v>
      </c>
      <c r="AD115" s="157">
        <v>0</v>
      </c>
      <c r="AE115" s="158">
        <v>0</v>
      </c>
      <c r="AF115" s="156" t="str">
        <f t="shared" si="101"/>
        <v>N/A</v>
      </c>
      <c r="AG115" s="159" t="e">
        <f t="shared" si="102"/>
        <v>#VALUE!</v>
      </c>
      <c r="AH115" s="160" t="e">
        <f t="shared" si="103"/>
        <v>#VALUE!</v>
      </c>
      <c r="AI115" s="157">
        <v>1</v>
      </c>
      <c r="AJ115" s="158">
        <v>62000</v>
      </c>
      <c r="AK115" s="156">
        <f t="shared" si="104"/>
        <v>62000</v>
      </c>
      <c r="AL115" s="157">
        <v>1</v>
      </c>
      <c r="AM115" s="158">
        <v>62000</v>
      </c>
      <c r="AN115" s="156">
        <f t="shared" si="105"/>
        <v>62000</v>
      </c>
      <c r="AO115" s="159">
        <f t="shared" si="106"/>
        <v>0</v>
      </c>
      <c r="AP115" s="160">
        <f t="shared" si="107"/>
        <v>0</v>
      </c>
      <c r="AQ115" s="157">
        <v>0</v>
      </c>
      <c r="AR115" s="158">
        <v>0</v>
      </c>
      <c r="AS115" s="156" t="str">
        <f t="shared" si="78"/>
        <v>N/A</v>
      </c>
      <c r="AT115" s="157">
        <v>0</v>
      </c>
      <c r="AU115" s="158">
        <v>0</v>
      </c>
      <c r="AV115" s="156" t="str">
        <f t="shared" si="108"/>
        <v>N/A</v>
      </c>
      <c r="AW115" s="159" t="e">
        <f t="shared" si="109"/>
        <v>#VALUE!</v>
      </c>
      <c r="AX115" s="160" t="e">
        <f t="shared" si="110"/>
        <v>#VALUE!</v>
      </c>
      <c r="AY115" s="169" t="s">
        <v>557</v>
      </c>
      <c r="AZ115" s="157">
        <v>0</v>
      </c>
      <c r="BA115" s="158">
        <v>0</v>
      </c>
      <c r="BB115" s="156" t="str">
        <f t="shared" si="79"/>
        <v>N/A</v>
      </c>
      <c r="BC115" s="157">
        <v>0</v>
      </c>
      <c r="BD115" s="158">
        <v>0</v>
      </c>
      <c r="BE115" s="156" t="str">
        <f t="shared" si="111"/>
        <v>N/A</v>
      </c>
      <c r="BF115" s="159" t="e">
        <f t="shared" si="112"/>
        <v>#VALUE!</v>
      </c>
      <c r="BG115" s="160" t="e">
        <f t="shared" si="113"/>
        <v>#VALUE!</v>
      </c>
      <c r="BH115" s="157">
        <v>0</v>
      </c>
      <c r="BI115" s="158">
        <v>0</v>
      </c>
      <c r="BJ115" s="156" t="str">
        <f t="shared" si="80"/>
        <v>N/A</v>
      </c>
      <c r="BK115" s="157">
        <v>0</v>
      </c>
      <c r="BL115" s="158">
        <v>0</v>
      </c>
      <c r="BM115" s="156" t="str">
        <f t="shared" si="114"/>
        <v>N/A</v>
      </c>
      <c r="BN115" s="159" t="e">
        <f t="shared" si="115"/>
        <v>#VALUE!</v>
      </c>
      <c r="BO115" s="160" t="e">
        <f t="shared" si="116"/>
        <v>#VALUE!</v>
      </c>
      <c r="BP115" s="157">
        <v>0</v>
      </c>
      <c r="BQ115" s="158">
        <v>0</v>
      </c>
      <c r="BR115" s="156" t="str">
        <f t="shared" si="81"/>
        <v>N/A</v>
      </c>
      <c r="BS115" s="157">
        <v>0</v>
      </c>
      <c r="BT115" s="158">
        <v>0</v>
      </c>
      <c r="BU115" s="156" t="str">
        <f t="shared" si="117"/>
        <v>N/A</v>
      </c>
      <c r="BV115" s="159" t="e">
        <f t="shared" si="118"/>
        <v>#VALUE!</v>
      </c>
      <c r="BW115" s="160" t="e">
        <f t="shared" si="119"/>
        <v>#VALUE!</v>
      </c>
      <c r="BX115" s="169" t="s">
        <v>557</v>
      </c>
      <c r="BY115" s="157">
        <v>0</v>
      </c>
      <c r="BZ115" s="158">
        <v>0</v>
      </c>
      <c r="CA115" s="156" t="str">
        <f t="shared" si="82"/>
        <v>N/A</v>
      </c>
      <c r="CB115" s="157">
        <v>0</v>
      </c>
      <c r="CC115" s="158">
        <v>0</v>
      </c>
      <c r="CD115" s="156" t="str">
        <f t="shared" si="120"/>
        <v>N/A</v>
      </c>
      <c r="CE115" s="159" t="e">
        <f t="shared" si="121"/>
        <v>#VALUE!</v>
      </c>
      <c r="CF115" s="160" t="e">
        <f t="shared" si="122"/>
        <v>#VALUE!</v>
      </c>
      <c r="CG115" s="157">
        <v>0</v>
      </c>
      <c r="CH115" s="158">
        <v>0</v>
      </c>
      <c r="CI115" s="156" t="str">
        <f t="shared" si="83"/>
        <v>N/A</v>
      </c>
      <c r="CJ115" s="157">
        <v>0</v>
      </c>
      <c r="CK115" s="158">
        <v>0</v>
      </c>
      <c r="CL115" s="156" t="str">
        <f t="shared" si="123"/>
        <v>N/A</v>
      </c>
      <c r="CM115" s="159" t="e">
        <f t="shared" si="124"/>
        <v>#VALUE!</v>
      </c>
      <c r="CN115" s="160" t="e">
        <f t="shared" si="125"/>
        <v>#VALUE!</v>
      </c>
      <c r="CO115" s="157">
        <v>1</v>
      </c>
      <c r="CP115" s="158">
        <v>20000</v>
      </c>
      <c r="CQ115" s="156">
        <f t="shared" si="84"/>
        <v>20000</v>
      </c>
      <c r="CR115" s="157">
        <v>1</v>
      </c>
      <c r="CS115" s="158">
        <v>20000</v>
      </c>
      <c r="CT115" s="156">
        <f t="shared" si="126"/>
        <v>20000</v>
      </c>
      <c r="CU115" s="159">
        <f t="shared" si="127"/>
        <v>0</v>
      </c>
      <c r="CV115" s="160">
        <f t="shared" si="128"/>
        <v>0</v>
      </c>
      <c r="CW115" s="169" t="s">
        <v>557</v>
      </c>
      <c r="CX115" s="157">
        <v>0</v>
      </c>
      <c r="CY115" s="158">
        <v>0</v>
      </c>
      <c r="CZ115" s="156" t="str">
        <f t="shared" si="85"/>
        <v>N/A</v>
      </c>
      <c r="DA115" s="157">
        <v>0</v>
      </c>
      <c r="DB115" s="158">
        <v>0</v>
      </c>
      <c r="DC115" s="156" t="str">
        <f t="shared" si="129"/>
        <v>N/A</v>
      </c>
      <c r="DD115" s="159" t="e">
        <f t="shared" si="130"/>
        <v>#VALUE!</v>
      </c>
      <c r="DE115" s="160" t="e">
        <f t="shared" si="131"/>
        <v>#VALUE!</v>
      </c>
      <c r="DF115" s="157">
        <v>0.5</v>
      </c>
      <c r="DG115" s="158">
        <v>40000</v>
      </c>
      <c r="DH115" s="156">
        <f t="shared" si="86"/>
        <v>80000</v>
      </c>
      <c r="DI115" s="157">
        <v>0.5</v>
      </c>
      <c r="DJ115" s="158">
        <v>40000</v>
      </c>
      <c r="DK115" s="156">
        <f t="shared" si="132"/>
        <v>80000</v>
      </c>
      <c r="DL115" s="159">
        <f t="shared" si="133"/>
        <v>0</v>
      </c>
      <c r="DM115" s="160">
        <f t="shared" si="134"/>
        <v>0</v>
      </c>
      <c r="DN115" s="157">
        <v>1</v>
      </c>
      <c r="DO115" s="158">
        <v>37000</v>
      </c>
      <c r="DP115" s="156">
        <f t="shared" si="87"/>
        <v>37000</v>
      </c>
      <c r="DQ115" s="157">
        <v>1</v>
      </c>
      <c r="DR115" s="158">
        <v>37000</v>
      </c>
      <c r="DS115" s="156">
        <f t="shared" si="135"/>
        <v>37000</v>
      </c>
      <c r="DT115" s="313">
        <f t="shared" si="136"/>
        <v>0</v>
      </c>
      <c r="DU115" s="160">
        <f t="shared" si="137"/>
        <v>0</v>
      </c>
      <c r="DV115" s="169" t="s">
        <v>557</v>
      </c>
      <c r="DW115" s="157">
        <v>1.1299999999999999</v>
      </c>
      <c r="DX115" s="158">
        <v>16340</v>
      </c>
      <c r="DY115" s="156">
        <f t="shared" si="88"/>
        <v>14460.176991150443</v>
      </c>
      <c r="DZ115" s="157">
        <v>1.1299999999999999</v>
      </c>
      <c r="EA115" s="158">
        <v>16340</v>
      </c>
      <c r="EB115" s="156">
        <f t="shared" si="138"/>
        <v>14460.176991150443</v>
      </c>
      <c r="EC115" s="159">
        <f t="shared" si="139"/>
        <v>0</v>
      </c>
      <c r="ED115" s="160">
        <f t="shared" si="140"/>
        <v>0</v>
      </c>
      <c r="EE115" s="157">
        <v>0.87</v>
      </c>
      <c r="EF115" s="158">
        <v>11660</v>
      </c>
      <c r="EG115" s="156">
        <f t="shared" si="89"/>
        <v>13402.298850574713</v>
      </c>
      <c r="EH115" s="157">
        <v>0.87</v>
      </c>
      <c r="EI115" s="158">
        <v>11660</v>
      </c>
      <c r="EJ115" s="156">
        <f t="shared" si="141"/>
        <v>13402.298850574713</v>
      </c>
      <c r="EK115" s="159">
        <f t="shared" si="142"/>
        <v>0</v>
      </c>
      <c r="EL115" s="160">
        <f t="shared" si="143"/>
        <v>0</v>
      </c>
      <c r="EM115" s="157">
        <v>0</v>
      </c>
      <c r="EN115" s="158">
        <v>0</v>
      </c>
      <c r="EO115" s="156" t="str">
        <f t="shared" si="90"/>
        <v>N/A</v>
      </c>
      <c r="EP115" s="157">
        <v>0</v>
      </c>
      <c r="EQ115" s="158">
        <v>0</v>
      </c>
      <c r="ER115" s="156" t="str">
        <f t="shared" si="144"/>
        <v>N/A</v>
      </c>
      <c r="ES115" s="159" t="e">
        <f t="shared" si="145"/>
        <v>#VALUE!</v>
      </c>
      <c r="ET115" s="160" t="e">
        <f t="shared" si="146"/>
        <v>#VALUE!</v>
      </c>
      <c r="EU115" s="308"/>
      <c r="EV115" s="169" t="s">
        <v>557</v>
      </c>
      <c r="EW115" s="156">
        <v>42799.939810873941</v>
      </c>
      <c r="EX115" s="156">
        <v>42799.939810873941</v>
      </c>
      <c r="EY115" s="159" t="e">
        <f t="shared" si="147"/>
        <v>#VALUE!</v>
      </c>
      <c r="EZ115" s="160" t="e">
        <f t="shared" si="91"/>
        <v>#VALUE!</v>
      </c>
      <c r="FA115" s="253"/>
    </row>
    <row r="116" spans="1:157">
      <c r="A116" s="134" t="s">
        <v>558</v>
      </c>
      <c r="B116" s="152">
        <v>7</v>
      </c>
      <c r="C116" s="125">
        <v>128058</v>
      </c>
      <c r="D116" s="126">
        <f t="shared" si="74"/>
        <v>18294</v>
      </c>
      <c r="E116" s="147">
        <v>7</v>
      </c>
      <c r="F116" s="148">
        <v>129458</v>
      </c>
      <c r="G116" s="126">
        <f t="shared" si="92"/>
        <v>18494</v>
      </c>
      <c r="H116" s="129">
        <f t="shared" si="93"/>
        <v>200</v>
      </c>
      <c r="I116" s="130">
        <f t="shared" si="94"/>
        <v>1.0932546190007653E-2</v>
      </c>
      <c r="J116" s="147">
        <v>1</v>
      </c>
      <c r="K116" s="148">
        <v>100320</v>
      </c>
      <c r="L116" s="131">
        <f t="shared" si="75"/>
        <v>100320</v>
      </c>
      <c r="M116" s="147">
        <v>1</v>
      </c>
      <c r="N116" s="148">
        <v>100320</v>
      </c>
      <c r="O116" s="126">
        <f t="shared" si="95"/>
        <v>100320</v>
      </c>
      <c r="P116" s="129">
        <f t="shared" si="96"/>
        <v>0</v>
      </c>
      <c r="Q116" s="130">
        <f t="shared" si="97"/>
        <v>0</v>
      </c>
      <c r="R116" s="147">
        <v>2</v>
      </c>
      <c r="S116" s="148">
        <v>102000</v>
      </c>
      <c r="T116" s="126">
        <f t="shared" si="76"/>
        <v>51000</v>
      </c>
      <c r="U116" s="147">
        <v>2</v>
      </c>
      <c r="V116" s="148">
        <v>102200</v>
      </c>
      <c r="W116" s="126">
        <f t="shared" si="98"/>
        <v>51100</v>
      </c>
      <c r="X116" s="129">
        <f t="shared" si="99"/>
        <v>100</v>
      </c>
      <c r="Y116" s="130">
        <f t="shared" si="100"/>
        <v>1.9607843137254902E-3</v>
      </c>
      <c r="Z116" s="134" t="s">
        <v>558</v>
      </c>
      <c r="AA116" s="147">
        <v>0</v>
      </c>
      <c r="AB116" s="148">
        <v>0</v>
      </c>
      <c r="AC116" s="126" t="str">
        <f t="shared" si="77"/>
        <v>N/A</v>
      </c>
      <c r="AD116" s="147">
        <v>0</v>
      </c>
      <c r="AE116" s="148">
        <v>0</v>
      </c>
      <c r="AF116" s="126" t="str">
        <f t="shared" si="101"/>
        <v>N/A</v>
      </c>
      <c r="AG116" s="129" t="e">
        <f t="shared" si="102"/>
        <v>#VALUE!</v>
      </c>
      <c r="AH116" s="130" t="e">
        <f t="shared" si="103"/>
        <v>#VALUE!</v>
      </c>
      <c r="AI116" s="147">
        <v>0</v>
      </c>
      <c r="AJ116" s="148">
        <v>0</v>
      </c>
      <c r="AK116" s="126" t="str">
        <f t="shared" si="104"/>
        <v>N/A</v>
      </c>
      <c r="AL116" s="147">
        <v>0</v>
      </c>
      <c r="AM116" s="148">
        <v>0</v>
      </c>
      <c r="AN116" s="126" t="str">
        <f t="shared" si="105"/>
        <v>N/A</v>
      </c>
      <c r="AO116" s="129" t="e">
        <f t="shared" si="106"/>
        <v>#VALUE!</v>
      </c>
      <c r="AP116" s="130" t="e">
        <f t="shared" si="107"/>
        <v>#VALUE!</v>
      </c>
      <c r="AQ116" s="147">
        <v>0</v>
      </c>
      <c r="AR116" s="148">
        <v>0</v>
      </c>
      <c r="AS116" s="126" t="str">
        <f t="shared" si="78"/>
        <v>N/A</v>
      </c>
      <c r="AT116" s="147">
        <v>0</v>
      </c>
      <c r="AU116" s="148">
        <v>0</v>
      </c>
      <c r="AV116" s="126" t="str">
        <f t="shared" si="108"/>
        <v>N/A</v>
      </c>
      <c r="AW116" s="129" t="e">
        <f t="shared" si="109"/>
        <v>#VALUE!</v>
      </c>
      <c r="AX116" s="130" t="e">
        <f t="shared" si="110"/>
        <v>#VALUE!</v>
      </c>
      <c r="AY116" s="134" t="s">
        <v>558</v>
      </c>
      <c r="AZ116" s="147">
        <v>0</v>
      </c>
      <c r="BA116" s="148">
        <v>0</v>
      </c>
      <c r="BB116" s="126" t="str">
        <f t="shared" si="79"/>
        <v>N/A</v>
      </c>
      <c r="BC116" s="147">
        <v>0</v>
      </c>
      <c r="BD116" s="148">
        <v>0</v>
      </c>
      <c r="BE116" s="126" t="str">
        <f t="shared" si="111"/>
        <v>N/A</v>
      </c>
      <c r="BF116" s="129" t="e">
        <f t="shared" si="112"/>
        <v>#VALUE!</v>
      </c>
      <c r="BG116" s="130" t="e">
        <f t="shared" si="113"/>
        <v>#VALUE!</v>
      </c>
      <c r="BH116" s="147">
        <v>0.4</v>
      </c>
      <c r="BI116" s="148">
        <v>20000</v>
      </c>
      <c r="BJ116" s="126">
        <f t="shared" si="80"/>
        <v>50000</v>
      </c>
      <c r="BK116" s="147">
        <v>0.4</v>
      </c>
      <c r="BL116" s="148">
        <v>20001</v>
      </c>
      <c r="BM116" s="126">
        <f t="shared" si="114"/>
        <v>50002.5</v>
      </c>
      <c r="BN116" s="129">
        <f t="shared" si="115"/>
        <v>2.5</v>
      </c>
      <c r="BO116" s="130">
        <f t="shared" si="116"/>
        <v>5.0000000000000002E-5</v>
      </c>
      <c r="BP116" s="147">
        <v>0</v>
      </c>
      <c r="BQ116" s="148">
        <v>0</v>
      </c>
      <c r="BR116" s="126" t="str">
        <f t="shared" si="81"/>
        <v>N/A</v>
      </c>
      <c r="BS116" s="147">
        <v>0</v>
      </c>
      <c r="BT116" s="148">
        <v>0</v>
      </c>
      <c r="BU116" s="126" t="str">
        <f t="shared" si="117"/>
        <v>N/A</v>
      </c>
      <c r="BV116" s="129" t="e">
        <f t="shared" si="118"/>
        <v>#VALUE!</v>
      </c>
      <c r="BW116" s="130" t="e">
        <f t="shared" si="119"/>
        <v>#VALUE!</v>
      </c>
      <c r="BX116" s="134" t="s">
        <v>558</v>
      </c>
      <c r="BY116" s="147">
        <v>0</v>
      </c>
      <c r="BZ116" s="148">
        <v>0</v>
      </c>
      <c r="CA116" s="126" t="str">
        <f t="shared" si="82"/>
        <v>N/A</v>
      </c>
      <c r="CB116" s="147">
        <v>0</v>
      </c>
      <c r="CC116" s="148">
        <v>0</v>
      </c>
      <c r="CD116" s="126" t="str">
        <f t="shared" si="120"/>
        <v>N/A</v>
      </c>
      <c r="CE116" s="129" t="e">
        <f t="shared" si="121"/>
        <v>#VALUE!</v>
      </c>
      <c r="CF116" s="130" t="e">
        <f t="shared" si="122"/>
        <v>#VALUE!</v>
      </c>
      <c r="CG116" s="147">
        <v>0</v>
      </c>
      <c r="CH116" s="148">
        <v>0</v>
      </c>
      <c r="CI116" s="126" t="str">
        <f t="shared" si="83"/>
        <v>N/A</v>
      </c>
      <c r="CJ116" s="147">
        <v>0</v>
      </c>
      <c r="CK116" s="148">
        <v>0</v>
      </c>
      <c r="CL116" s="126" t="str">
        <f t="shared" si="123"/>
        <v>N/A</v>
      </c>
      <c r="CM116" s="129" t="e">
        <f t="shared" si="124"/>
        <v>#VALUE!</v>
      </c>
      <c r="CN116" s="130" t="e">
        <f t="shared" si="125"/>
        <v>#VALUE!</v>
      </c>
      <c r="CO116" s="147">
        <v>0</v>
      </c>
      <c r="CP116" s="148">
        <v>0</v>
      </c>
      <c r="CQ116" s="126" t="str">
        <f t="shared" si="84"/>
        <v>N/A</v>
      </c>
      <c r="CR116" s="147">
        <v>0</v>
      </c>
      <c r="CS116" s="148">
        <v>0</v>
      </c>
      <c r="CT116" s="126" t="str">
        <f t="shared" si="126"/>
        <v>N/A</v>
      </c>
      <c r="CU116" s="129" t="e">
        <f t="shared" si="127"/>
        <v>#VALUE!</v>
      </c>
      <c r="CV116" s="130" t="e">
        <f t="shared" si="128"/>
        <v>#VALUE!</v>
      </c>
      <c r="CW116" s="134" t="s">
        <v>558</v>
      </c>
      <c r="CX116" s="147">
        <v>0</v>
      </c>
      <c r="CY116" s="148">
        <v>0</v>
      </c>
      <c r="CZ116" s="126" t="str">
        <f t="shared" si="85"/>
        <v>N/A</v>
      </c>
      <c r="DA116" s="147">
        <v>0</v>
      </c>
      <c r="DB116" s="148">
        <v>0</v>
      </c>
      <c r="DC116" s="126" t="str">
        <f t="shared" si="129"/>
        <v>N/A</v>
      </c>
      <c r="DD116" s="129" t="e">
        <f t="shared" si="130"/>
        <v>#VALUE!</v>
      </c>
      <c r="DE116" s="130" t="e">
        <f t="shared" si="131"/>
        <v>#VALUE!</v>
      </c>
      <c r="DF116" s="147">
        <v>0</v>
      </c>
      <c r="DG116" s="148">
        <v>0</v>
      </c>
      <c r="DH116" s="126" t="str">
        <f t="shared" si="86"/>
        <v>N/A</v>
      </c>
      <c r="DI116" s="147">
        <v>0</v>
      </c>
      <c r="DJ116" s="148">
        <v>0</v>
      </c>
      <c r="DK116" s="126" t="str">
        <f t="shared" si="132"/>
        <v>N/A</v>
      </c>
      <c r="DL116" s="129" t="e">
        <f t="shared" si="133"/>
        <v>#VALUE!</v>
      </c>
      <c r="DM116" s="130" t="e">
        <f t="shared" si="134"/>
        <v>#VALUE!</v>
      </c>
      <c r="DN116" s="147">
        <v>1</v>
      </c>
      <c r="DO116" s="148">
        <v>65602</v>
      </c>
      <c r="DP116" s="126">
        <f t="shared" si="87"/>
        <v>65602</v>
      </c>
      <c r="DQ116" s="147">
        <v>1</v>
      </c>
      <c r="DR116" s="148">
        <v>65602</v>
      </c>
      <c r="DS116" s="126">
        <f t="shared" si="135"/>
        <v>65602</v>
      </c>
      <c r="DT116" s="306">
        <f t="shared" si="136"/>
        <v>0</v>
      </c>
      <c r="DU116" s="130">
        <f t="shared" si="137"/>
        <v>0</v>
      </c>
      <c r="DV116" s="134" t="s">
        <v>558</v>
      </c>
      <c r="DW116" s="147">
        <v>0</v>
      </c>
      <c r="DX116" s="148">
        <v>0</v>
      </c>
      <c r="DY116" s="126" t="str">
        <f t="shared" si="88"/>
        <v>N/A</v>
      </c>
      <c r="DZ116" s="147">
        <v>0</v>
      </c>
      <c r="EA116" s="148">
        <v>0</v>
      </c>
      <c r="EB116" s="126" t="str">
        <f t="shared" si="138"/>
        <v>N/A</v>
      </c>
      <c r="EC116" s="129" t="e">
        <f t="shared" si="139"/>
        <v>#VALUE!</v>
      </c>
      <c r="ED116" s="130" t="e">
        <f t="shared" si="140"/>
        <v>#VALUE!</v>
      </c>
      <c r="EE116" s="147">
        <v>0</v>
      </c>
      <c r="EF116" s="148">
        <v>0</v>
      </c>
      <c r="EG116" s="126" t="str">
        <f t="shared" si="89"/>
        <v>N/A</v>
      </c>
      <c r="EH116" s="147">
        <v>0</v>
      </c>
      <c r="EI116" s="148">
        <v>0</v>
      </c>
      <c r="EJ116" s="126" t="str">
        <f t="shared" si="141"/>
        <v>N/A</v>
      </c>
      <c r="EK116" s="129" t="e">
        <f t="shared" si="142"/>
        <v>#VALUE!</v>
      </c>
      <c r="EL116" s="130" t="e">
        <f t="shared" si="143"/>
        <v>#VALUE!</v>
      </c>
      <c r="EM116" s="147">
        <v>0</v>
      </c>
      <c r="EN116" s="148">
        <v>0</v>
      </c>
      <c r="EO116" s="126" t="str">
        <f t="shared" si="90"/>
        <v>N/A</v>
      </c>
      <c r="EP116" s="147">
        <v>0</v>
      </c>
      <c r="EQ116" s="148">
        <v>0</v>
      </c>
      <c r="ER116" s="126" t="str">
        <f t="shared" si="144"/>
        <v>N/A</v>
      </c>
      <c r="ES116" s="129" t="e">
        <f t="shared" si="145"/>
        <v>#VALUE!</v>
      </c>
      <c r="ET116" s="130" t="e">
        <f t="shared" si="146"/>
        <v>#VALUE!</v>
      </c>
      <c r="EU116" s="308"/>
      <c r="EV116" s="134" t="s">
        <v>558</v>
      </c>
      <c r="EW116" s="126">
        <v>57043.199999999997</v>
      </c>
      <c r="EX116" s="126">
        <v>57103.7</v>
      </c>
      <c r="EY116" s="129" t="e">
        <f t="shared" si="147"/>
        <v>#VALUE!</v>
      </c>
      <c r="EZ116" s="130" t="e">
        <f t="shared" si="91"/>
        <v>#VALUE!</v>
      </c>
      <c r="FA116" s="253"/>
    </row>
    <row r="117" spans="1:157">
      <c r="A117" s="134" t="s">
        <v>559</v>
      </c>
      <c r="B117" s="124">
        <v>0</v>
      </c>
      <c r="C117" s="125">
        <v>0</v>
      </c>
      <c r="D117" s="126" t="str">
        <f t="shared" si="74"/>
        <v>N/A</v>
      </c>
      <c r="E117" s="127">
        <v>0</v>
      </c>
      <c r="F117" s="128">
        <v>0</v>
      </c>
      <c r="G117" s="126" t="str">
        <f t="shared" si="92"/>
        <v>N/A</v>
      </c>
      <c r="H117" s="129" t="e">
        <f t="shared" si="93"/>
        <v>#VALUE!</v>
      </c>
      <c r="I117" s="130" t="e">
        <f t="shared" si="94"/>
        <v>#VALUE!</v>
      </c>
      <c r="J117" s="127">
        <v>1</v>
      </c>
      <c r="K117" s="128">
        <v>78322</v>
      </c>
      <c r="L117" s="131">
        <f t="shared" si="75"/>
        <v>78322</v>
      </c>
      <c r="M117" s="127">
        <v>1</v>
      </c>
      <c r="N117" s="128">
        <v>78322</v>
      </c>
      <c r="O117" s="126">
        <f t="shared" si="95"/>
        <v>78322</v>
      </c>
      <c r="P117" s="129">
        <f t="shared" si="96"/>
        <v>0</v>
      </c>
      <c r="Q117" s="130">
        <f t="shared" si="97"/>
        <v>0</v>
      </c>
      <c r="R117" s="127">
        <v>0</v>
      </c>
      <c r="S117" s="128">
        <v>0</v>
      </c>
      <c r="T117" s="126" t="str">
        <f t="shared" si="76"/>
        <v>N/A</v>
      </c>
      <c r="U117" s="127">
        <v>0</v>
      </c>
      <c r="V117" s="128">
        <v>0</v>
      </c>
      <c r="W117" s="126" t="str">
        <f t="shared" si="98"/>
        <v>N/A</v>
      </c>
      <c r="X117" s="129" t="e">
        <f t="shared" si="99"/>
        <v>#VALUE!</v>
      </c>
      <c r="Y117" s="130" t="e">
        <f t="shared" si="100"/>
        <v>#VALUE!</v>
      </c>
      <c r="Z117" s="134" t="s">
        <v>559</v>
      </c>
      <c r="AA117" s="127">
        <v>0</v>
      </c>
      <c r="AB117" s="128">
        <v>0</v>
      </c>
      <c r="AC117" s="126" t="str">
        <f t="shared" si="77"/>
        <v>N/A</v>
      </c>
      <c r="AD117" s="127">
        <v>0</v>
      </c>
      <c r="AE117" s="128">
        <v>0</v>
      </c>
      <c r="AF117" s="126" t="str">
        <f t="shared" si="101"/>
        <v>N/A</v>
      </c>
      <c r="AG117" s="129" t="e">
        <f t="shared" si="102"/>
        <v>#VALUE!</v>
      </c>
      <c r="AH117" s="130" t="e">
        <f t="shared" si="103"/>
        <v>#VALUE!</v>
      </c>
      <c r="AI117" s="127">
        <v>0</v>
      </c>
      <c r="AJ117" s="128">
        <v>0</v>
      </c>
      <c r="AK117" s="126" t="str">
        <f t="shared" si="104"/>
        <v>N/A</v>
      </c>
      <c r="AL117" s="127">
        <v>0</v>
      </c>
      <c r="AM117" s="128">
        <v>0</v>
      </c>
      <c r="AN117" s="126" t="str">
        <f t="shared" si="105"/>
        <v>N/A</v>
      </c>
      <c r="AO117" s="129" t="e">
        <f t="shared" si="106"/>
        <v>#VALUE!</v>
      </c>
      <c r="AP117" s="130" t="e">
        <f t="shared" si="107"/>
        <v>#VALUE!</v>
      </c>
      <c r="AQ117" s="127">
        <v>0</v>
      </c>
      <c r="AR117" s="128">
        <v>0</v>
      </c>
      <c r="AS117" s="126" t="str">
        <f t="shared" si="78"/>
        <v>N/A</v>
      </c>
      <c r="AT117" s="127">
        <v>0</v>
      </c>
      <c r="AU117" s="128">
        <v>0</v>
      </c>
      <c r="AV117" s="126" t="str">
        <f t="shared" si="108"/>
        <v>N/A</v>
      </c>
      <c r="AW117" s="129" t="e">
        <f t="shared" si="109"/>
        <v>#VALUE!</v>
      </c>
      <c r="AX117" s="130" t="e">
        <f t="shared" si="110"/>
        <v>#VALUE!</v>
      </c>
      <c r="AY117" s="134" t="s">
        <v>559</v>
      </c>
      <c r="AZ117" s="127">
        <v>2</v>
      </c>
      <c r="BA117" s="128">
        <v>59740</v>
      </c>
      <c r="BB117" s="126">
        <f t="shared" si="79"/>
        <v>29870</v>
      </c>
      <c r="BC117" s="127">
        <v>2</v>
      </c>
      <c r="BD117" s="128">
        <v>59740</v>
      </c>
      <c r="BE117" s="126">
        <f t="shared" si="111"/>
        <v>29870</v>
      </c>
      <c r="BF117" s="129">
        <f t="shared" si="112"/>
        <v>0</v>
      </c>
      <c r="BG117" s="130">
        <f t="shared" si="113"/>
        <v>0</v>
      </c>
      <c r="BH117" s="127">
        <v>0</v>
      </c>
      <c r="BI117" s="128">
        <v>0</v>
      </c>
      <c r="BJ117" s="126" t="str">
        <f t="shared" si="80"/>
        <v>N/A</v>
      </c>
      <c r="BK117" s="127">
        <v>0</v>
      </c>
      <c r="BL117" s="128">
        <v>0</v>
      </c>
      <c r="BM117" s="126" t="str">
        <f t="shared" si="114"/>
        <v>N/A</v>
      </c>
      <c r="BN117" s="129" t="e">
        <f t="shared" si="115"/>
        <v>#VALUE!</v>
      </c>
      <c r="BO117" s="130" t="e">
        <f t="shared" si="116"/>
        <v>#VALUE!</v>
      </c>
      <c r="BP117" s="127">
        <v>0</v>
      </c>
      <c r="BQ117" s="128">
        <v>0</v>
      </c>
      <c r="BR117" s="126" t="str">
        <f t="shared" si="81"/>
        <v>N/A</v>
      </c>
      <c r="BS117" s="127">
        <v>0</v>
      </c>
      <c r="BT117" s="128">
        <v>0</v>
      </c>
      <c r="BU117" s="126" t="str">
        <f t="shared" si="117"/>
        <v>N/A</v>
      </c>
      <c r="BV117" s="129" t="e">
        <f t="shared" si="118"/>
        <v>#VALUE!</v>
      </c>
      <c r="BW117" s="130" t="e">
        <f t="shared" si="119"/>
        <v>#VALUE!</v>
      </c>
      <c r="BX117" s="134" t="s">
        <v>559</v>
      </c>
      <c r="BY117" s="127">
        <v>0</v>
      </c>
      <c r="BZ117" s="128">
        <v>0</v>
      </c>
      <c r="CA117" s="126" t="str">
        <f t="shared" si="82"/>
        <v>N/A</v>
      </c>
      <c r="CB117" s="127">
        <v>0</v>
      </c>
      <c r="CC117" s="128">
        <v>0</v>
      </c>
      <c r="CD117" s="126" t="str">
        <f t="shared" si="120"/>
        <v>N/A</v>
      </c>
      <c r="CE117" s="129" t="e">
        <f t="shared" si="121"/>
        <v>#VALUE!</v>
      </c>
      <c r="CF117" s="130" t="e">
        <f t="shared" si="122"/>
        <v>#VALUE!</v>
      </c>
      <c r="CG117" s="127">
        <v>0</v>
      </c>
      <c r="CH117" s="128">
        <v>0</v>
      </c>
      <c r="CI117" s="126" t="str">
        <f t="shared" si="83"/>
        <v>N/A</v>
      </c>
      <c r="CJ117" s="127">
        <v>0</v>
      </c>
      <c r="CK117" s="128">
        <v>0</v>
      </c>
      <c r="CL117" s="126" t="str">
        <f t="shared" si="123"/>
        <v>N/A</v>
      </c>
      <c r="CM117" s="129" t="e">
        <f t="shared" si="124"/>
        <v>#VALUE!</v>
      </c>
      <c r="CN117" s="130" t="e">
        <f t="shared" si="125"/>
        <v>#VALUE!</v>
      </c>
      <c r="CO117" s="127">
        <v>0</v>
      </c>
      <c r="CP117" s="128">
        <v>0</v>
      </c>
      <c r="CQ117" s="126" t="str">
        <f t="shared" si="84"/>
        <v>N/A</v>
      </c>
      <c r="CR117" s="127">
        <v>0</v>
      </c>
      <c r="CS117" s="128">
        <v>0</v>
      </c>
      <c r="CT117" s="126" t="str">
        <f t="shared" si="126"/>
        <v>N/A</v>
      </c>
      <c r="CU117" s="129" t="e">
        <f t="shared" si="127"/>
        <v>#VALUE!</v>
      </c>
      <c r="CV117" s="130" t="e">
        <f t="shared" si="128"/>
        <v>#VALUE!</v>
      </c>
      <c r="CW117" s="134" t="s">
        <v>559</v>
      </c>
      <c r="CX117" s="127">
        <v>0</v>
      </c>
      <c r="CY117" s="128">
        <v>0</v>
      </c>
      <c r="CZ117" s="126" t="str">
        <f t="shared" si="85"/>
        <v>N/A</v>
      </c>
      <c r="DA117" s="127">
        <v>0</v>
      </c>
      <c r="DB117" s="128">
        <v>0</v>
      </c>
      <c r="DC117" s="126" t="str">
        <f t="shared" si="129"/>
        <v>N/A</v>
      </c>
      <c r="DD117" s="129" t="e">
        <f t="shared" si="130"/>
        <v>#VALUE!</v>
      </c>
      <c r="DE117" s="130" t="e">
        <f t="shared" si="131"/>
        <v>#VALUE!</v>
      </c>
      <c r="DF117" s="127">
        <v>0</v>
      </c>
      <c r="DG117" s="128">
        <v>0</v>
      </c>
      <c r="DH117" s="126" t="str">
        <f t="shared" si="86"/>
        <v>N/A</v>
      </c>
      <c r="DI117" s="127">
        <v>0</v>
      </c>
      <c r="DJ117" s="128">
        <v>0</v>
      </c>
      <c r="DK117" s="126" t="str">
        <f t="shared" si="132"/>
        <v>N/A</v>
      </c>
      <c r="DL117" s="129" t="e">
        <f t="shared" si="133"/>
        <v>#VALUE!</v>
      </c>
      <c r="DM117" s="130" t="e">
        <f t="shared" si="134"/>
        <v>#VALUE!</v>
      </c>
      <c r="DN117" s="127">
        <v>0</v>
      </c>
      <c r="DO117" s="128">
        <v>0</v>
      </c>
      <c r="DP117" s="126" t="str">
        <f t="shared" si="87"/>
        <v>N/A</v>
      </c>
      <c r="DQ117" s="127">
        <v>0</v>
      </c>
      <c r="DR117" s="128">
        <v>0</v>
      </c>
      <c r="DS117" s="126" t="str">
        <f t="shared" si="135"/>
        <v>N/A</v>
      </c>
      <c r="DT117" s="306" t="e">
        <f t="shared" si="136"/>
        <v>#VALUE!</v>
      </c>
      <c r="DU117" s="130" t="e">
        <f t="shared" si="137"/>
        <v>#VALUE!</v>
      </c>
      <c r="DV117" s="134" t="s">
        <v>559</v>
      </c>
      <c r="DW117" s="127">
        <v>0</v>
      </c>
      <c r="DX117" s="128">
        <v>0</v>
      </c>
      <c r="DY117" s="126" t="str">
        <f t="shared" si="88"/>
        <v>N/A</v>
      </c>
      <c r="DZ117" s="127">
        <v>0</v>
      </c>
      <c r="EA117" s="128">
        <v>0</v>
      </c>
      <c r="EB117" s="126" t="str">
        <f t="shared" si="138"/>
        <v>N/A</v>
      </c>
      <c r="EC117" s="129" t="e">
        <f t="shared" si="139"/>
        <v>#VALUE!</v>
      </c>
      <c r="ED117" s="130" t="e">
        <f t="shared" si="140"/>
        <v>#VALUE!</v>
      </c>
      <c r="EE117" s="127">
        <v>0</v>
      </c>
      <c r="EF117" s="128">
        <v>0</v>
      </c>
      <c r="EG117" s="126" t="str">
        <f t="shared" si="89"/>
        <v>N/A</v>
      </c>
      <c r="EH117" s="127">
        <v>0</v>
      </c>
      <c r="EI117" s="128">
        <v>0</v>
      </c>
      <c r="EJ117" s="126" t="str">
        <f t="shared" si="141"/>
        <v>N/A</v>
      </c>
      <c r="EK117" s="129" t="e">
        <f t="shared" si="142"/>
        <v>#VALUE!</v>
      </c>
      <c r="EL117" s="130" t="e">
        <f t="shared" si="143"/>
        <v>#VALUE!</v>
      </c>
      <c r="EM117" s="127">
        <v>0</v>
      </c>
      <c r="EN117" s="128">
        <v>0</v>
      </c>
      <c r="EO117" s="126" t="str">
        <f t="shared" si="90"/>
        <v>N/A</v>
      </c>
      <c r="EP117" s="147">
        <v>0</v>
      </c>
      <c r="EQ117" s="148">
        <v>0</v>
      </c>
      <c r="ER117" s="126" t="str">
        <f t="shared" si="144"/>
        <v>N/A</v>
      </c>
      <c r="ES117" s="129" t="e">
        <f t="shared" si="145"/>
        <v>#VALUE!</v>
      </c>
      <c r="ET117" s="130" t="e">
        <f t="shared" si="146"/>
        <v>#VALUE!</v>
      </c>
      <c r="EU117" s="311"/>
      <c r="EV117" s="134" t="s">
        <v>559</v>
      </c>
      <c r="EW117" s="126">
        <v>54096</v>
      </c>
      <c r="EX117" s="126">
        <v>54096</v>
      </c>
      <c r="EY117" s="129" t="e">
        <f t="shared" si="147"/>
        <v>#VALUE!</v>
      </c>
      <c r="EZ117" s="130" t="e">
        <f t="shared" si="91"/>
        <v>#VALUE!</v>
      </c>
    </row>
    <row r="118" spans="1:157">
      <c r="A118" s="144" t="s">
        <v>560</v>
      </c>
      <c r="B118" s="124">
        <v>0</v>
      </c>
      <c r="C118" s="125">
        <v>0</v>
      </c>
      <c r="D118" s="126" t="str">
        <f t="shared" si="74"/>
        <v>N/A</v>
      </c>
      <c r="E118" s="127">
        <v>0</v>
      </c>
      <c r="F118" s="128">
        <v>0</v>
      </c>
      <c r="G118" s="126" t="str">
        <f t="shared" si="92"/>
        <v>N/A</v>
      </c>
      <c r="H118" s="129" t="e">
        <f t="shared" si="93"/>
        <v>#VALUE!</v>
      </c>
      <c r="I118" s="130" t="e">
        <f t="shared" si="94"/>
        <v>#VALUE!</v>
      </c>
      <c r="J118" s="127">
        <v>1</v>
      </c>
      <c r="K118" s="128">
        <v>67500</v>
      </c>
      <c r="L118" s="131">
        <f t="shared" si="75"/>
        <v>67500</v>
      </c>
      <c r="M118" s="127">
        <v>1</v>
      </c>
      <c r="N118" s="128">
        <v>70000</v>
      </c>
      <c r="O118" s="126">
        <f t="shared" si="95"/>
        <v>70000</v>
      </c>
      <c r="P118" s="129">
        <f t="shared" si="96"/>
        <v>2500</v>
      </c>
      <c r="Q118" s="130">
        <f t="shared" si="97"/>
        <v>3.7037037037037035E-2</v>
      </c>
      <c r="R118" s="127">
        <v>0</v>
      </c>
      <c r="S118" s="128">
        <v>0</v>
      </c>
      <c r="T118" s="126" t="str">
        <f t="shared" si="76"/>
        <v>N/A</v>
      </c>
      <c r="U118" s="127">
        <v>0</v>
      </c>
      <c r="V118" s="128">
        <v>0</v>
      </c>
      <c r="W118" s="126" t="str">
        <f t="shared" si="98"/>
        <v>N/A</v>
      </c>
      <c r="X118" s="129" t="e">
        <f t="shared" si="99"/>
        <v>#VALUE!</v>
      </c>
      <c r="Y118" s="130" t="e">
        <f t="shared" si="100"/>
        <v>#VALUE!</v>
      </c>
      <c r="Z118" s="144" t="s">
        <v>560</v>
      </c>
      <c r="AA118" s="127">
        <v>0</v>
      </c>
      <c r="AB118" s="128">
        <v>0</v>
      </c>
      <c r="AC118" s="126" t="str">
        <f t="shared" si="77"/>
        <v>N/A</v>
      </c>
      <c r="AD118" s="127">
        <v>0</v>
      </c>
      <c r="AE118" s="128">
        <v>0</v>
      </c>
      <c r="AF118" s="126" t="str">
        <f t="shared" si="101"/>
        <v>N/A</v>
      </c>
      <c r="AG118" s="129" t="e">
        <f t="shared" si="102"/>
        <v>#VALUE!</v>
      </c>
      <c r="AH118" s="130" t="e">
        <f t="shared" si="103"/>
        <v>#VALUE!</v>
      </c>
      <c r="AI118" s="127">
        <v>0</v>
      </c>
      <c r="AJ118" s="128">
        <v>0</v>
      </c>
      <c r="AK118" s="126" t="str">
        <f t="shared" si="104"/>
        <v>N/A</v>
      </c>
      <c r="AL118" s="127">
        <v>0</v>
      </c>
      <c r="AM118" s="128">
        <v>0</v>
      </c>
      <c r="AN118" s="126" t="str">
        <f t="shared" si="105"/>
        <v>N/A</v>
      </c>
      <c r="AO118" s="129" t="e">
        <f t="shared" si="106"/>
        <v>#VALUE!</v>
      </c>
      <c r="AP118" s="130" t="e">
        <f t="shared" si="107"/>
        <v>#VALUE!</v>
      </c>
      <c r="AQ118" s="127">
        <v>0</v>
      </c>
      <c r="AR118" s="128">
        <v>0</v>
      </c>
      <c r="AS118" s="126" t="str">
        <f t="shared" si="78"/>
        <v>N/A</v>
      </c>
      <c r="AT118" s="127">
        <v>0</v>
      </c>
      <c r="AU118" s="128">
        <v>0</v>
      </c>
      <c r="AV118" s="126" t="str">
        <f t="shared" si="108"/>
        <v>N/A</v>
      </c>
      <c r="AW118" s="129" t="e">
        <f t="shared" si="109"/>
        <v>#VALUE!</v>
      </c>
      <c r="AX118" s="130" t="e">
        <f t="shared" si="110"/>
        <v>#VALUE!</v>
      </c>
      <c r="AY118" s="144" t="s">
        <v>560</v>
      </c>
      <c r="AZ118" s="127">
        <v>1</v>
      </c>
      <c r="BA118" s="128">
        <v>35000</v>
      </c>
      <c r="BB118" s="126">
        <f t="shared" si="79"/>
        <v>35000</v>
      </c>
      <c r="BC118" s="127">
        <v>1</v>
      </c>
      <c r="BD118" s="128">
        <v>35200</v>
      </c>
      <c r="BE118" s="126">
        <f t="shared" si="111"/>
        <v>35200</v>
      </c>
      <c r="BF118" s="129">
        <f t="shared" si="112"/>
        <v>200</v>
      </c>
      <c r="BG118" s="130">
        <f t="shared" si="113"/>
        <v>5.7142857142857143E-3</v>
      </c>
      <c r="BH118" s="127">
        <v>0</v>
      </c>
      <c r="BI118" s="128">
        <v>0</v>
      </c>
      <c r="BJ118" s="126" t="str">
        <f t="shared" si="80"/>
        <v>N/A</v>
      </c>
      <c r="BK118" s="127">
        <v>0</v>
      </c>
      <c r="BL118" s="128">
        <v>0</v>
      </c>
      <c r="BM118" s="126" t="str">
        <f t="shared" si="114"/>
        <v>N/A</v>
      </c>
      <c r="BN118" s="129" t="e">
        <f t="shared" si="115"/>
        <v>#VALUE!</v>
      </c>
      <c r="BO118" s="130" t="e">
        <f t="shared" si="116"/>
        <v>#VALUE!</v>
      </c>
      <c r="BP118" s="127">
        <v>0</v>
      </c>
      <c r="BQ118" s="128">
        <v>0</v>
      </c>
      <c r="BR118" s="126" t="str">
        <f t="shared" si="81"/>
        <v>N/A</v>
      </c>
      <c r="BS118" s="127">
        <v>0</v>
      </c>
      <c r="BT118" s="128">
        <v>0</v>
      </c>
      <c r="BU118" s="126" t="str">
        <f t="shared" si="117"/>
        <v>N/A</v>
      </c>
      <c r="BV118" s="129" t="e">
        <f t="shared" si="118"/>
        <v>#VALUE!</v>
      </c>
      <c r="BW118" s="130" t="e">
        <f t="shared" si="119"/>
        <v>#VALUE!</v>
      </c>
      <c r="BX118" s="144" t="s">
        <v>560</v>
      </c>
      <c r="BY118" s="127">
        <v>0</v>
      </c>
      <c r="BZ118" s="128">
        <v>0</v>
      </c>
      <c r="CA118" s="126" t="str">
        <f t="shared" si="82"/>
        <v>N/A</v>
      </c>
      <c r="CB118" s="127">
        <v>0</v>
      </c>
      <c r="CC118" s="128">
        <v>0</v>
      </c>
      <c r="CD118" s="126" t="str">
        <f t="shared" si="120"/>
        <v>N/A</v>
      </c>
      <c r="CE118" s="129" t="e">
        <f t="shared" si="121"/>
        <v>#VALUE!</v>
      </c>
      <c r="CF118" s="130" t="e">
        <f t="shared" si="122"/>
        <v>#VALUE!</v>
      </c>
      <c r="CG118" s="127">
        <v>0</v>
      </c>
      <c r="CH118" s="128">
        <v>0</v>
      </c>
      <c r="CI118" s="126" t="str">
        <f t="shared" si="83"/>
        <v>N/A</v>
      </c>
      <c r="CJ118" s="127">
        <v>0</v>
      </c>
      <c r="CK118" s="128">
        <v>0</v>
      </c>
      <c r="CL118" s="126" t="str">
        <f t="shared" si="123"/>
        <v>N/A</v>
      </c>
      <c r="CM118" s="129" t="e">
        <f t="shared" si="124"/>
        <v>#VALUE!</v>
      </c>
      <c r="CN118" s="130" t="e">
        <f t="shared" si="125"/>
        <v>#VALUE!</v>
      </c>
      <c r="CO118" s="127">
        <v>0</v>
      </c>
      <c r="CP118" s="128">
        <v>0</v>
      </c>
      <c r="CQ118" s="126" t="str">
        <f t="shared" si="84"/>
        <v>N/A</v>
      </c>
      <c r="CR118" s="127">
        <v>0</v>
      </c>
      <c r="CS118" s="128">
        <v>0</v>
      </c>
      <c r="CT118" s="126" t="str">
        <f t="shared" si="126"/>
        <v>N/A</v>
      </c>
      <c r="CU118" s="129" t="e">
        <f t="shared" si="127"/>
        <v>#VALUE!</v>
      </c>
      <c r="CV118" s="130" t="e">
        <f t="shared" si="128"/>
        <v>#VALUE!</v>
      </c>
      <c r="CW118" s="144" t="s">
        <v>560</v>
      </c>
      <c r="CX118" s="127">
        <v>0</v>
      </c>
      <c r="CY118" s="128">
        <v>0</v>
      </c>
      <c r="CZ118" s="126" t="str">
        <f t="shared" si="85"/>
        <v>N/A</v>
      </c>
      <c r="DA118" s="127">
        <v>0</v>
      </c>
      <c r="DB118" s="128">
        <v>0</v>
      </c>
      <c r="DC118" s="126" t="str">
        <f t="shared" si="129"/>
        <v>N/A</v>
      </c>
      <c r="DD118" s="129" t="e">
        <f t="shared" si="130"/>
        <v>#VALUE!</v>
      </c>
      <c r="DE118" s="130" t="e">
        <f t="shared" si="131"/>
        <v>#VALUE!</v>
      </c>
      <c r="DF118" s="127">
        <v>0</v>
      </c>
      <c r="DG118" s="128">
        <v>0</v>
      </c>
      <c r="DH118" s="126" t="str">
        <f t="shared" si="86"/>
        <v>N/A</v>
      </c>
      <c r="DI118" s="127">
        <v>0</v>
      </c>
      <c r="DJ118" s="128">
        <v>0</v>
      </c>
      <c r="DK118" s="126" t="str">
        <f t="shared" si="132"/>
        <v>N/A</v>
      </c>
      <c r="DL118" s="129" t="e">
        <f t="shared" si="133"/>
        <v>#VALUE!</v>
      </c>
      <c r="DM118" s="130" t="e">
        <f t="shared" si="134"/>
        <v>#VALUE!</v>
      </c>
      <c r="DN118" s="127">
        <v>0</v>
      </c>
      <c r="DO118" s="128">
        <v>0</v>
      </c>
      <c r="DP118" s="126" t="str">
        <f t="shared" si="87"/>
        <v>N/A</v>
      </c>
      <c r="DQ118" s="127">
        <v>0</v>
      </c>
      <c r="DR118" s="128">
        <v>0</v>
      </c>
      <c r="DS118" s="126" t="str">
        <f t="shared" si="135"/>
        <v>N/A</v>
      </c>
      <c r="DT118" s="306" t="e">
        <f t="shared" si="136"/>
        <v>#VALUE!</v>
      </c>
      <c r="DU118" s="130" t="e">
        <f t="shared" si="137"/>
        <v>#VALUE!</v>
      </c>
      <c r="DV118" s="144" t="s">
        <v>560</v>
      </c>
      <c r="DW118" s="127">
        <v>0</v>
      </c>
      <c r="DX118" s="128">
        <v>0</v>
      </c>
      <c r="DY118" s="126" t="str">
        <f t="shared" si="88"/>
        <v>N/A</v>
      </c>
      <c r="DZ118" s="127">
        <v>0</v>
      </c>
      <c r="EA118" s="128">
        <v>0</v>
      </c>
      <c r="EB118" s="126" t="str">
        <f t="shared" si="138"/>
        <v>N/A</v>
      </c>
      <c r="EC118" s="129" t="e">
        <f t="shared" si="139"/>
        <v>#VALUE!</v>
      </c>
      <c r="ED118" s="130" t="e">
        <f t="shared" si="140"/>
        <v>#VALUE!</v>
      </c>
      <c r="EE118" s="127">
        <v>0</v>
      </c>
      <c r="EF118" s="128">
        <v>0</v>
      </c>
      <c r="EG118" s="126" t="str">
        <f t="shared" si="89"/>
        <v>N/A</v>
      </c>
      <c r="EH118" s="127">
        <v>0</v>
      </c>
      <c r="EI118" s="128">
        <v>0</v>
      </c>
      <c r="EJ118" s="126" t="str">
        <f t="shared" si="141"/>
        <v>N/A</v>
      </c>
      <c r="EK118" s="129" t="e">
        <f t="shared" si="142"/>
        <v>#VALUE!</v>
      </c>
      <c r="EL118" s="130" t="e">
        <f t="shared" si="143"/>
        <v>#VALUE!</v>
      </c>
      <c r="EM118" s="127">
        <v>0</v>
      </c>
      <c r="EN118" s="128">
        <v>0</v>
      </c>
      <c r="EO118" s="126" t="str">
        <f t="shared" si="90"/>
        <v>N/A</v>
      </c>
      <c r="EP118" s="147">
        <v>0</v>
      </c>
      <c r="EQ118" s="148">
        <v>0</v>
      </c>
      <c r="ER118" s="126" t="str">
        <f t="shared" si="144"/>
        <v>N/A</v>
      </c>
      <c r="ES118" s="129" t="e">
        <f t="shared" si="145"/>
        <v>#VALUE!</v>
      </c>
      <c r="ET118" s="130" t="e">
        <f t="shared" si="146"/>
        <v>#VALUE!</v>
      </c>
      <c r="EU118" s="311"/>
      <c r="EV118" s="144" t="s">
        <v>560</v>
      </c>
      <c r="EW118" s="126">
        <v>51250</v>
      </c>
      <c r="EX118" s="126">
        <v>52600</v>
      </c>
      <c r="EY118" s="129" t="e">
        <f t="shared" si="147"/>
        <v>#VALUE!</v>
      </c>
      <c r="EZ118" s="130" t="e">
        <f t="shared" si="91"/>
        <v>#VALUE!</v>
      </c>
    </row>
    <row r="119" spans="1:157">
      <c r="A119" s="132" t="s">
        <v>561</v>
      </c>
      <c r="B119" s="124">
        <v>2</v>
      </c>
      <c r="C119" s="125">
        <v>30457</v>
      </c>
      <c r="D119" s="126">
        <f t="shared" si="74"/>
        <v>15228.5</v>
      </c>
      <c r="E119" s="127">
        <v>2</v>
      </c>
      <c r="F119" s="128">
        <v>30593</v>
      </c>
      <c r="G119" s="126">
        <f t="shared" si="92"/>
        <v>15296.5</v>
      </c>
      <c r="H119" s="129">
        <f t="shared" si="93"/>
        <v>68</v>
      </c>
      <c r="I119" s="130">
        <f t="shared" si="94"/>
        <v>4.4653117509932038E-3</v>
      </c>
      <c r="J119" s="145">
        <v>1</v>
      </c>
      <c r="K119" s="146">
        <v>72960</v>
      </c>
      <c r="L119" s="131">
        <f t="shared" si="75"/>
        <v>72960</v>
      </c>
      <c r="M119" s="145">
        <v>1</v>
      </c>
      <c r="N119" s="146">
        <v>73260</v>
      </c>
      <c r="O119" s="126">
        <f t="shared" si="95"/>
        <v>73260</v>
      </c>
      <c r="P119" s="129">
        <f t="shared" si="96"/>
        <v>300</v>
      </c>
      <c r="Q119" s="130">
        <f t="shared" si="97"/>
        <v>4.1118421052631577E-3</v>
      </c>
      <c r="R119" s="145">
        <v>0</v>
      </c>
      <c r="S119" s="146">
        <v>0</v>
      </c>
      <c r="T119" s="126" t="str">
        <f t="shared" si="76"/>
        <v>N/A</v>
      </c>
      <c r="U119" s="145">
        <v>0</v>
      </c>
      <c r="V119" s="146">
        <v>0</v>
      </c>
      <c r="W119" s="126" t="str">
        <f t="shared" si="98"/>
        <v>N/A</v>
      </c>
      <c r="X119" s="129" t="e">
        <f t="shared" si="99"/>
        <v>#VALUE!</v>
      </c>
      <c r="Y119" s="130" t="e">
        <f t="shared" si="100"/>
        <v>#VALUE!</v>
      </c>
      <c r="Z119" s="132" t="s">
        <v>561</v>
      </c>
      <c r="AA119" s="145">
        <v>0</v>
      </c>
      <c r="AB119" s="146">
        <v>0</v>
      </c>
      <c r="AC119" s="126" t="str">
        <f t="shared" si="77"/>
        <v>N/A</v>
      </c>
      <c r="AD119" s="145">
        <v>0</v>
      </c>
      <c r="AE119" s="146">
        <v>0</v>
      </c>
      <c r="AF119" s="126" t="str">
        <f t="shared" si="101"/>
        <v>N/A</v>
      </c>
      <c r="AG119" s="129" t="e">
        <f t="shared" si="102"/>
        <v>#VALUE!</v>
      </c>
      <c r="AH119" s="130" t="e">
        <f t="shared" si="103"/>
        <v>#VALUE!</v>
      </c>
      <c r="AI119" s="145">
        <v>0</v>
      </c>
      <c r="AJ119" s="146">
        <v>0</v>
      </c>
      <c r="AK119" s="126" t="str">
        <f t="shared" si="104"/>
        <v>N/A</v>
      </c>
      <c r="AL119" s="145">
        <v>0</v>
      </c>
      <c r="AM119" s="146">
        <v>0</v>
      </c>
      <c r="AN119" s="126" t="str">
        <f t="shared" si="105"/>
        <v>N/A</v>
      </c>
      <c r="AO119" s="129" t="e">
        <f t="shared" si="106"/>
        <v>#VALUE!</v>
      </c>
      <c r="AP119" s="130" t="e">
        <f t="shared" si="107"/>
        <v>#VALUE!</v>
      </c>
      <c r="AQ119" s="145">
        <v>1</v>
      </c>
      <c r="AR119" s="146">
        <v>40150</v>
      </c>
      <c r="AS119" s="126">
        <f t="shared" si="78"/>
        <v>40150</v>
      </c>
      <c r="AT119" s="145">
        <v>1</v>
      </c>
      <c r="AU119" s="146">
        <v>40150</v>
      </c>
      <c r="AV119" s="126">
        <f t="shared" si="108"/>
        <v>40150</v>
      </c>
      <c r="AW119" s="129">
        <f t="shared" si="109"/>
        <v>0</v>
      </c>
      <c r="AX119" s="130">
        <f t="shared" si="110"/>
        <v>0</v>
      </c>
      <c r="AY119" s="132" t="s">
        <v>561</v>
      </c>
      <c r="AZ119" s="145">
        <v>1</v>
      </c>
      <c r="BA119" s="146">
        <v>67800</v>
      </c>
      <c r="BB119" s="126">
        <f t="shared" si="79"/>
        <v>67800</v>
      </c>
      <c r="BC119" s="145">
        <v>1</v>
      </c>
      <c r="BD119" s="146">
        <v>67800</v>
      </c>
      <c r="BE119" s="126">
        <f t="shared" si="111"/>
        <v>67800</v>
      </c>
      <c r="BF119" s="129">
        <f t="shared" si="112"/>
        <v>0</v>
      </c>
      <c r="BG119" s="130">
        <f t="shared" si="113"/>
        <v>0</v>
      </c>
      <c r="BH119" s="145">
        <v>0</v>
      </c>
      <c r="BI119" s="146">
        <v>0</v>
      </c>
      <c r="BJ119" s="126" t="str">
        <f t="shared" si="80"/>
        <v>N/A</v>
      </c>
      <c r="BK119" s="145">
        <v>0</v>
      </c>
      <c r="BL119" s="146">
        <v>0</v>
      </c>
      <c r="BM119" s="126" t="str">
        <f t="shared" si="114"/>
        <v>N/A</v>
      </c>
      <c r="BN119" s="129" t="e">
        <f t="shared" si="115"/>
        <v>#VALUE!</v>
      </c>
      <c r="BO119" s="130" t="e">
        <f t="shared" si="116"/>
        <v>#VALUE!</v>
      </c>
      <c r="BP119" s="145">
        <v>0</v>
      </c>
      <c r="BQ119" s="146">
        <v>0</v>
      </c>
      <c r="BR119" s="126" t="str">
        <f t="shared" si="81"/>
        <v>N/A</v>
      </c>
      <c r="BS119" s="145">
        <v>0</v>
      </c>
      <c r="BT119" s="146">
        <v>0</v>
      </c>
      <c r="BU119" s="126" t="str">
        <f t="shared" si="117"/>
        <v>N/A</v>
      </c>
      <c r="BV119" s="129" t="e">
        <f t="shared" si="118"/>
        <v>#VALUE!</v>
      </c>
      <c r="BW119" s="130" t="e">
        <f t="shared" si="119"/>
        <v>#VALUE!</v>
      </c>
      <c r="BX119" s="132" t="s">
        <v>561</v>
      </c>
      <c r="BY119" s="145">
        <v>0</v>
      </c>
      <c r="BZ119" s="146">
        <v>0</v>
      </c>
      <c r="CA119" s="126" t="str">
        <f t="shared" si="82"/>
        <v>N/A</v>
      </c>
      <c r="CB119" s="145">
        <v>0</v>
      </c>
      <c r="CC119" s="146">
        <v>0</v>
      </c>
      <c r="CD119" s="126" t="str">
        <f t="shared" si="120"/>
        <v>N/A</v>
      </c>
      <c r="CE119" s="129" t="e">
        <f t="shared" si="121"/>
        <v>#VALUE!</v>
      </c>
      <c r="CF119" s="130" t="e">
        <f t="shared" si="122"/>
        <v>#VALUE!</v>
      </c>
      <c r="CG119" s="145">
        <v>0</v>
      </c>
      <c r="CH119" s="146">
        <v>0</v>
      </c>
      <c r="CI119" s="126" t="str">
        <f t="shared" si="83"/>
        <v>N/A</v>
      </c>
      <c r="CJ119" s="145">
        <v>0</v>
      </c>
      <c r="CK119" s="146">
        <v>0</v>
      </c>
      <c r="CL119" s="126" t="str">
        <f t="shared" si="123"/>
        <v>N/A</v>
      </c>
      <c r="CM119" s="129" t="e">
        <f t="shared" si="124"/>
        <v>#VALUE!</v>
      </c>
      <c r="CN119" s="130" t="e">
        <f t="shared" si="125"/>
        <v>#VALUE!</v>
      </c>
      <c r="CO119" s="145">
        <v>0</v>
      </c>
      <c r="CP119" s="146">
        <v>0</v>
      </c>
      <c r="CQ119" s="126" t="str">
        <f t="shared" si="84"/>
        <v>N/A</v>
      </c>
      <c r="CR119" s="145">
        <v>0</v>
      </c>
      <c r="CS119" s="146">
        <v>0</v>
      </c>
      <c r="CT119" s="126" t="str">
        <f t="shared" si="126"/>
        <v>N/A</v>
      </c>
      <c r="CU119" s="129" t="e">
        <f t="shared" si="127"/>
        <v>#VALUE!</v>
      </c>
      <c r="CV119" s="130" t="e">
        <f t="shared" si="128"/>
        <v>#VALUE!</v>
      </c>
      <c r="CW119" s="132" t="s">
        <v>561</v>
      </c>
      <c r="CX119" s="145">
        <v>0</v>
      </c>
      <c r="CY119" s="146">
        <v>0</v>
      </c>
      <c r="CZ119" s="126" t="str">
        <f t="shared" si="85"/>
        <v>N/A</v>
      </c>
      <c r="DA119" s="145">
        <v>0</v>
      </c>
      <c r="DB119" s="146">
        <v>0</v>
      </c>
      <c r="DC119" s="126" t="str">
        <f t="shared" si="129"/>
        <v>N/A</v>
      </c>
      <c r="DD119" s="129" t="e">
        <f t="shared" si="130"/>
        <v>#VALUE!</v>
      </c>
      <c r="DE119" s="130" t="e">
        <f t="shared" si="131"/>
        <v>#VALUE!</v>
      </c>
      <c r="DF119" s="145">
        <v>1</v>
      </c>
      <c r="DG119" s="146">
        <v>42050</v>
      </c>
      <c r="DH119" s="126">
        <f t="shared" si="86"/>
        <v>42050</v>
      </c>
      <c r="DI119" s="145">
        <v>1</v>
      </c>
      <c r="DJ119" s="146">
        <v>42150</v>
      </c>
      <c r="DK119" s="126">
        <f t="shared" si="132"/>
        <v>42150</v>
      </c>
      <c r="DL119" s="129">
        <f t="shared" si="133"/>
        <v>100</v>
      </c>
      <c r="DM119" s="130">
        <f t="shared" si="134"/>
        <v>2.3781212841854932E-3</v>
      </c>
      <c r="DN119" s="145">
        <v>1</v>
      </c>
      <c r="DO119" s="146">
        <v>29775</v>
      </c>
      <c r="DP119" s="126">
        <f t="shared" si="87"/>
        <v>29775</v>
      </c>
      <c r="DQ119" s="145">
        <v>1</v>
      </c>
      <c r="DR119" s="146">
        <v>29875</v>
      </c>
      <c r="DS119" s="126">
        <f t="shared" si="135"/>
        <v>29875</v>
      </c>
      <c r="DT119" s="306">
        <f t="shared" si="136"/>
        <v>100</v>
      </c>
      <c r="DU119" s="130">
        <f t="shared" si="137"/>
        <v>3.3585222502099076E-3</v>
      </c>
      <c r="DV119" s="132" t="s">
        <v>561</v>
      </c>
      <c r="DW119" s="145">
        <v>2</v>
      </c>
      <c r="DX119" s="146">
        <v>42400</v>
      </c>
      <c r="DY119" s="126">
        <f t="shared" si="88"/>
        <v>21200</v>
      </c>
      <c r="DZ119" s="145">
        <v>2</v>
      </c>
      <c r="EA119" s="146">
        <v>42600</v>
      </c>
      <c r="EB119" s="126">
        <f t="shared" si="138"/>
        <v>21300</v>
      </c>
      <c r="EC119" s="129">
        <f t="shared" si="139"/>
        <v>100</v>
      </c>
      <c r="ED119" s="130">
        <f t="shared" si="140"/>
        <v>4.7169811320754715E-3</v>
      </c>
      <c r="EE119" s="145">
        <v>2</v>
      </c>
      <c r="EF119" s="146">
        <v>32461</v>
      </c>
      <c r="EG119" s="126">
        <f t="shared" si="89"/>
        <v>16230.5</v>
      </c>
      <c r="EH119" s="145">
        <v>2</v>
      </c>
      <c r="EI119" s="146">
        <v>32565</v>
      </c>
      <c r="EJ119" s="126">
        <f t="shared" si="141"/>
        <v>16282.5</v>
      </c>
      <c r="EK119" s="129">
        <f t="shared" si="142"/>
        <v>52</v>
      </c>
      <c r="EL119" s="130">
        <f t="shared" si="143"/>
        <v>3.2038446135362435E-3</v>
      </c>
      <c r="EM119" s="145">
        <v>0</v>
      </c>
      <c r="EN119" s="146">
        <v>0</v>
      </c>
      <c r="EO119" s="126" t="str">
        <f t="shared" si="90"/>
        <v>N/A</v>
      </c>
      <c r="EP119" s="149">
        <v>0</v>
      </c>
      <c r="EQ119" s="150">
        <v>0</v>
      </c>
      <c r="ER119" s="126" t="str">
        <f t="shared" si="144"/>
        <v>N/A</v>
      </c>
      <c r="ES119" s="129" t="e">
        <f t="shared" si="145"/>
        <v>#VALUE!</v>
      </c>
      <c r="ET119" s="130" t="e">
        <f t="shared" si="146"/>
        <v>#VALUE!</v>
      </c>
      <c r="EU119" s="308"/>
      <c r="EV119" s="132" t="s">
        <v>561</v>
      </c>
      <c r="EW119" s="126">
        <v>38174.25</v>
      </c>
      <c r="EX119" s="126">
        <v>38264.25</v>
      </c>
      <c r="EY119" s="129" t="e">
        <f t="shared" si="147"/>
        <v>#VALUE!</v>
      </c>
      <c r="EZ119" s="130" t="e">
        <f t="shared" si="91"/>
        <v>#VALUE!</v>
      </c>
    </row>
    <row r="120" spans="1:157">
      <c r="A120" s="132" t="s">
        <v>562</v>
      </c>
      <c r="B120" s="124">
        <v>364</v>
      </c>
      <c r="C120" s="125">
        <v>6067524.4800000004</v>
      </c>
      <c r="D120" s="126">
        <f t="shared" si="74"/>
        <v>16669.023296703297</v>
      </c>
      <c r="E120" s="127">
        <v>364</v>
      </c>
      <c r="F120" s="128">
        <v>6067524.4800000004</v>
      </c>
      <c r="G120" s="126">
        <f t="shared" si="92"/>
        <v>16669.023296703297</v>
      </c>
      <c r="H120" s="129">
        <f t="shared" si="93"/>
        <v>0</v>
      </c>
      <c r="I120" s="130">
        <f t="shared" si="94"/>
        <v>0</v>
      </c>
      <c r="J120" s="127">
        <v>85</v>
      </c>
      <c r="K120" s="128">
        <v>6167654.4800000004</v>
      </c>
      <c r="L120" s="131">
        <f t="shared" si="75"/>
        <v>72560.640941176476</v>
      </c>
      <c r="M120" s="127">
        <v>85</v>
      </c>
      <c r="N120" s="128">
        <v>6167654.4800000004</v>
      </c>
      <c r="O120" s="126">
        <f t="shared" si="95"/>
        <v>72560.640941176476</v>
      </c>
      <c r="P120" s="129">
        <f t="shared" si="96"/>
        <v>0</v>
      </c>
      <c r="Q120" s="130">
        <f t="shared" si="97"/>
        <v>0</v>
      </c>
      <c r="R120" s="127">
        <v>13.25</v>
      </c>
      <c r="S120" s="128">
        <v>1030322.79</v>
      </c>
      <c r="T120" s="126">
        <f t="shared" si="76"/>
        <v>77760.210566037742</v>
      </c>
      <c r="U120" s="127">
        <v>13.25</v>
      </c>
      <c r="V120" s="128">
        <v>1030322.79</v>
      </c>
      <c r="W120" s="126">
        <f t="shared" si="98"/>
        <v>77760.210566037742</v>
      </c>
      <c r="X120" s="129">
        <f t="shared" si="99"/>
        <v>0</v>
      </c>
      <c r="Y120" s="130">
        <f t="shared" si="100"/>
        <v>0</v>
      </c>
      <c r="Z120" s="132" t="s">
        <v>715</v>
      </c>
      <c r="AA120" s="127">
        <v>12</v>
      </c>
      <c r="AB120" s="128">
        <v>597983.46</v>
      </c>
      <c r="AC120" s="126">
        <f t="shared" si="77"/>
        <v>49831.954999999994</v>
      </c>
      <c r="AD120" s="127">
        <v>12</v>
      </c>
      <c r="AE120" s="128">
        <v>597983.46</v>
      </c>
      <c r="AF120" s="126">
        <f t="shared" si="101"/>
        <v>49831.954999999994</v>
      </c>
      <c r="AG120" s="129">
        <f t="shared" si="102"/>
        <v>0</v>
      </c>
      <c r="AH120" s="130">
        <f t="shared" si="103"/>
        <v>0</v>
      </c>
      <c r="AI120" s="127">
        <v>78</v>
      </c>
      <c r="AJ120" s="128">
        <v>4129088.41</v>
      </c>
      <c r="AK120" s="126">
        <f t="shared" si="104"/>
        <v>52937.0308974359</v>
      </c>
      <c r="AL120" s="127">
        <v>78</v>
      </c>
      <c r="AM120" s="128">
        <v>4129088.41</v>
      </c>
      <c r="AN120" s="126">
        <f t="shared" si="105"/>
        <v>52937.0308974359</v>
      </c>
      <c r="AO120" s="129">
        <f t="shared" si="106"/>
        <v>0</v>
      </c>
      <c r="AP120" s="130">
        <f t="shared" si="107"/>
        <v>0</v>
      </c>
      <c r="AQ120" s="127">
        <v>24</v>
      </c>
      <c r="AR120" s="128">
        <v>1166665.5900000001</v>
      </c>
      <c r="AS120" s="126">
        <f t="shared" si="78"/>
        <v>48611.066250000003</v>
      </c>
      <c r="AT120" s="127">
        <v>24</v>
      </c>
      <c r="AU120" s="128">
        <v>1166665.5900000001</v>
      </c>
      <c r="AV120" s="126">
        <f t="shared" si="108"/>
        <v>48611.066250000003</v>
      </c>
      <c r="AW120" s="129">
        <f t="shared" si="109"/>
        <v>0</v>
      </c>
      <c r="AX120" s="130">
        <f t="shared" si="110"/>
        <v>0</v>
      </c>
      <c r="AY120" s="132" t="s">
        <v>562</v>
      </c>
      <c r="AZ120" s="127">
        <v>141.25</v>
      </c>
      <c r="BA120" s="128">
        <v>3064427.54</v>
      </c>
      <c r="BB120" s="126">
        <f t="shared" si="79"/>
        <v>21695.062230088497</v>
      </c>
      <c r="BC120" s="127">
        <v>141.25</v>
      </c>
      <c r="BD120" s="128">
        <v>3064427.54</v>
      </c>
      <c r="BE120" s="126">
        <f t="shared" si="111"/>
        <v>21695.062230088497</v>
      </c>
      <c r="BF120" s="129">
        <f t="shared" si="112"/>
        <v>0</v>
      </c>
      <c r="BG120" s="130">
        <f t="shared" si="113"/>
        <v>0</v>
      </c>
      <c r="BH120" s="127">
        <v>0</v>
      </c>
      <c r="BI120" s="128">
        <v>0</v>
      </c>
      <c r="BJ120" s="126" t="str">
        <f t="shared" si="80"/>
        <v>N/A</v>
      </c>
      <c r="BK120" s="127">
        <v>0</v>
      </c>
      <c r="BL120" s="128">
        <v>0</v>
      </c>
      <c r="BM120" s="126" t="str">
        <f t="shared" si="114"/>
        <v>N/A</v>
      </c>
      <c r="BN120" s="129" t="e">
        <f t="shared" si="115"/>
        <v>#VALUE!</v>
      </c>
      <c r="BO120" s="130" t="e">
        <f t="shared" si="116"/>
        <v>#VALUE!</v>
      </c>
      <c r="BP120" s="127">
        <v>120.91</v>
      </c>
      <c r="BQ120" s="128">
        <v>6415972.8300000001</v>
      </c>
      <c r="BR120" s="126">
        <f t="shared" si="81"/>
        <v>53064.037962120587</v>
      </c>
      <c r="BS120" s="127">
        <v>120.91</v>
      </c>
      <c r="BT120" s="128">
        <v>6415972.8300000001</v>
      </c>
      <c r="BU120" s="126">
        <f t="shared" si="117"/>
        <v>53064.037962120587</v>
      </c>
      <c r="BV120" s="129">
        <f t="shared" si="118"/>
        <v>0</v>
      </c>
      <c r="BW120" s="130">
        <f t="shared" si="119"/>
        <v>0</v>
      </c>
      <c r="BX120" s="132" t="s">
        <v>562</v>
      </c>
      <c r="BY120" s="127">
        <v>29.5</v>
      </c>
      <c r="BZ120" s="128">
        <v>485493.2</v>
      </c>
      <c r="CA120" s="126">
        <f t="shared" si="82"/>
        <v>16457.396610169493</v>
      </c>
      <c r="CB120" s="127">
        <v>29.5</v>
      </c>
      <c r="CC120" s="128">
        <v>485493.2</v>
      </c>
      <c r="CD120" s="126">
        <f t="shared" si="120"/>
        <v>16457.396610169493</v>
      </c>
      <c r="CE120" s="129">
        <f t="shared" si="121"/>
        <v>0</v>
      </c>
      <c r="CF120" s="130">
        <f t="shared" si="122"/>
        <v>0</v>
      </c>
      <c r="CG120" s="127">
        <v>32.5</v>
      </c>
      <c r="CH120" s="128">
        <v>1634176.48</v>
      </c>
      <c r="CI120" s="126">
        <f t="shared" si="83"/>
        <v>50282.353230769229</v>
      </c>
      <c r="CJ120" s="127">
        <v>32.5</v>
      </c>
      <c r="CK120" s="128">
        <v>1634176.48</v>
      </c>
      <c r="CL120" s="126">
        <f t="shared" si="123"/>
        <v>50282.353230769229</v>
      </c>
      <c r="CM120" s="129">
        <f t="shared" si="124"/>
        <v>0</v>
      </c>
      <c r="CN120" s="130">
        <f t="shared" si="125"/>
        <v>0</v>
      </c>
      <c r="CO120" s="127">
        <v>2</v>
      </c>
      <c r="CP120" s="128">
        <v>200321.11</v>
      </c>
      <c r="CQ120" s="126">
        <f t="shared" si="84"/>
        <v>100160.55499999999</v>
      </c>
      <c r="CR120" s="127">
        <v>2</v>
      </c>
      <c r="CS120" s="128">
        <v>200321.11</v>
      </c>
      <c r="CT120" s="126">
        <f t="shared" si="126"/>
        <v>100160.55499999999</v>
      </c>
      <c r="CU120" s="129">
        <f t="shared" si="127"/>
        <v>0</v>
      </c>
      <c r="CV120" s="130">
        <f t="shared" si="128"/>
        <v>0</v>
      </c>
      <c r="CW120" s="132" t="s">
        <v>562</v>
      </c>
      <c r="CX120" s="127">
        <v>12</v>
      </c>
      <c r="CY120" s="128">
        <v>1011717.15</v>
      </c>
      <c r="CZ120" s="126">
        <f t="shared" si="85"/>
        <v>84309.762499999997</v>
      </c>
      <c r="DA120" s="127">
        <v>12</v>
      </c>
      <c r="DB120" s="128">
        <v>1011717.15</v>
      </c>
      <c r="DC120" s="126">
        <f t="shared" si="129"/>
        <v>84309.762499999997</v>
      </c>
      <c r="DD120" s="129">
        <f t="shared" si="130"/>
        <v>0</v>
      </c>
      <c r="DE120" s="130">
        <f t="shared" si="131"/>
        <v>0</v>
      </c>
      <c r="DF120" s="127">
        <v>1</v>
      </c>
      <c r="DG120" s="128">
        <v>123288.45</v>
      </c>
      <c r="DH120" s="126">
        <f t="shared" si="86"/>
        <v>123288.45</v>
      </c>
      <c r="DI120" s="127">
        <v>1</v>
      </c>
      <c r="DJ120" s="128">
        <v>123288.45</v>
      </c>
      <c r="DK120" s="126">
        <f t="shared" si="132"/>
        <v>123288.45</v>
      </c>
      <c r="DL120" s="129">
        <f t="shared" si="133"/>
        <v>0</v>
      </c>
      <c r="DM120" s="130">
        <f t="shared" si="134"/>
        <v>0</v>
      </c>
      <c r="DN120" s="127">
        <v>32.5</v>
      </c>
      <c r="DO120" s="128">
        <v>1184823.6299999999</v>
      </c>
      <c r="DP120" s="126">
        <f t="shared" si="87"/>
        <v>36456.111692307692</v>
      </c>
      <c r="DQ120" s="127">
        <v>32.5</v>
      </c>
      <c r="DR120" s="128">
        <v>1184823.6299999999</v>
      </c>
      <c r="DS120" s="126">
        <f t="shared" si="135"/>
        <v>36456.111692307692</v>
      </c>
      <c r="DT120" s="306">
        <f t="shared" si="136"/>
        <v>0</v>
      </c>
      <c r="DU120" s="130">
        <f t="shared" si="137"/>
        <v>0</v>
      </c>
      <c r="DV120" s="132" t="s">
        <v>562</v>
      </c>
      <c r="DW120" s="127">
        <v>251.5</v>
      </c>
      <c r="DX120" s="128">
        <v>5804344.5099999998</v>
      </c>
      <c r="DY120" s="126">
        <f t="shared" si="88"/>
        <v>23078.904612326041</v>
      </c>
      <c r="DZ120" s="127">
        <v>251.5</v>
      </c>
      <c r="EA120" s="128">
        <v>5804344.5099999998</v>
      </c>
      <c r="EB120" s="126">
        <f t="shared" si="138"/>
        <v>23078.904612326041</v>
      </c>
      <c r="EC120" s="129">
        <f t="shared" si="139"/>
        <v>0</v>
      </c>
      <c r="ED120" s="130">
        <f t="shared" si="140"/>
        <v>0</v>
      </c>
      <c r="EE120" s="127">
        <v>0</v>
      </c>
      <c r="EF120" s="128">
        <v>0</v>
      </c>
      <c r="EG120" s="126" t="str">
        <f t="shared" si="89"/>
        <v>N/A</v>
      </c>
      <c r="EH120" s="127">
        <v>0</v>
      </c>
      <c r="EI120" s="128">
        <v>0</v>
      </c>
      <c r="EJ120" s="126" t="str">
        <f t="shared" si="141"/>
        <v>N/A</v>
      </c>
      <c r="EK120" s="129" t="e">
        <f t="shared" si="142"/>
        <v>#VALUE!</v>
      </c>
      <c r="EL120" s="130" t="e">
        <f t="shared" si="143"/>
        <v>#VALUE!</v>
      </c>
      <c r="EM120" s="127">
        <v>3.38</v>
      </c>
      <c r="EN120" s="128">
        <v>181835.04</v>
      </c>
      <c r="EO120" s="126">
        <f t="shared" si="90"/>
        <v>53797.34911242604</v>
      </c>
      <c r="EP120" s="147">
        <v>3.38</v>
      </c>
      <c r="EQ120" s="148">
        <v>181835.04</v>
      </c>
      <c r="ER120" s="126">
        <f t="shared" si="144"/>
        <v>53797.34911242604</v>
      </c>
      <c r="ES120" s="129">
        <f t="shared" si="145"/>
        <v>0</v>
      </c>
      <c r="ET120" s="130">
        <f t="shared" si="146"/>
        <v>0</v>
      </c>
      <c r="EU120" s="308"/>
      <c r="EV120" s="132" t="s">
        <v>562</v>
      </c>
      <c r="EW120" s="126">
        <v>55059.994368847569</v>
      </c>
      <c r="EX120" s="126">
        <v>55059.994368847569</v>
      </c>
      <c r="EY120" s="129" t="e">
        <f t="shared" si="147"/>
        <v>#VALUE!</v>
      </c>
      <c r="EZ120" s="130" t="e">
        <f t="shared" si="91"/>
        <v>#VALUE!</v>
      </c>
    </row>
    <row r="121" spans="1:157">
      <c r="A121" s="132" t="s">
        <v>563</v>
      </c>
      <c r="B121" s="170">
        <v>0</v>
      </c>
      <c r="C121" s="171">
        <v>0</v>
      </c>
      <c r="D121" s="126" t="str">
        <f t="shared" si="74"/>
        <v>N/A</v>
      </c>
      <c r="E121" s="170">
        <v>0</v>
      </c>
      <c r="F121" s="172">
        <v>0</v>
      </c>
      <c r="G121" s="126" t="str">
        <f>IF(E121=0,"N/A",F121/E121)</f>
        <v>N/A</v>
      </c>
      <c r="H121" s="129" t="e">
        <f>IF(D121=0,"N/A",G121-D121)</f>
        <v>#VALUE!</v>
      </c>
      <c r="I121" s="130" t="e">
        <f>IF(D121=0,"N/A",H121/D121)</f>
        <v>#VALUE!</v>
      </c>
      <c r="J121" s="170">
        <v>1</v>
      </c>
      <c r="K121" s="172">
        <v>98822.03</v>
      </c>
      <c r="L121" s="131">
        <f t="shared" si="75"/>
        <v>98822.03</v>
      </c>
      <c r="M121" s="170">
        <v>1</v>
      </c>
      <c r="N121" s="172">
        <v>98822.03</v>
      </c>
      <c r="O121" s="126">
        <f t="shared" si="95"/>
        <v>98822.03</v>
      </c>
      <c r="P121" s="129">
        <f t="shared" si="96"/>
        <v>0</v>
      </c>
      <c r="Q121" s="130">
        <f t="shared" si="97"/>
        <v>0</v>
      </c>
      <c r="R121" s="170">
        <v>0</v>
      </c>
      <c r="S121" s="172">
        <v>0</v>
      </c>
      <c r="T121" s="126" t="str">
        <f t="shared" si="76"/>
        <v>N/A</v>
      </c>
      <c r="U121" s="170">
        <v>0</v>
      </c>
      <c r="V121" s="172">
        <v>0</v>
      </c>
      <c r="W121" s="126" t="str">
        <f t="shared" si="98"/>
        <v>N/A</v>
      </c>
      <c r="X121" s="129" t="e">
        <f t="shared" si="99"/>
        <v>#VALUE!</v>
      </c>
      <c r="Y121" s="130" t="e">
        <f t="shared" si="100"/>
        <v>#VALUE!</v>
      </c>
      <c r="Z121" s="132" t="s">
        <v>716</v>
      </c>
      <c r="AA121" s="170">
        <v>0</v>
      </c>
      <c r="AB121" s="172">
        <v>0</v>
      </c>
      <c r="AC121" s="126" t="str">
        <f t="shared" si="77"/>
        <v>N/A</v>
      </c>
      <c r="AD121" s="170">
        <v>0</v>
      </c>
      <c r="AE121" s="172">
        <v>0</v>
      </c>
      <c r="AF121" s="126" t="str">
        <f t="shared" si="101"/>
        <v>N/A</v>
      </c>
      <c r="AG121" s="129" t="e">
        <f t="shared" si="102"/>
        <v>#VALUE!</v>
      </c>
      <c r="AH121" s="130" t="e">
        <f t="shared" si="103"/>
        <v>#VALUE!</v>
      </c>
      <c r="AI121" s="170">
        <v>1</v>
      </c>
      <c r="AJ121" s="172">
        <v>63644.44</v>
      </c>
      <c r="AK121" s="126">
        <f t="shared" si="104"/>
        <v>63644.44</v>
      </c>
      <c r="AL121" s="170">
        <v>1</v>
      </c>
      <c r="AM121" s="172">
        <v>64439.86</v>
      </c>
      <c r="AN121" s="126">
        <f t="shared" si="105"/>
        <v>64439.86</v>
      </c>
      <c r="AO121" s="129">
        <f t="shared" si="106"/>
        <v>795.41999999999825</v>
      </c>
      <c r="AP121" s="130">
        <f t="shared" si="107"/>
        <v>1.2497870984488169E-2</v>
      </c>
      <c r="AQ121" s="170">
        <v>0</v>
      </c>
      <c r="AR121" s="172">
        <v>0</v>
      </c>
      <c r="AS121" s="126" t="str">
        <f t="shared" si="78"/>
        <v>N/A</v>
      </c>
      <c r="AT121" s="170">
        <v>0</v>
      </c>
      <c r="AU121" s="172">
        <v>0</v>
      </c>
      <c r="AV121" s="126" t="str">
        <f t="shared" si="108"/>
        <v>N/A</v>
      </c>
      <c r="AW121" s="129" t="e">
        <f t="shared" si="109"/>
        <v>#VALUE!</v>
      </c>
      <c r="AX121" s="130" t="e">
        <f t="shared" si="110"/>
        <v>#VALUE!</v>
      </c>
      <c r="AY121" s="132" t="s">
        <v>563</v>
      </c>
      <c r="AZ121" s="170">
        <v>3</v>
      </c>
      <c r="BA121" s="172">
        <v>65806</v>
      </c>
      <c r="BB121" s="126">
        <f t="shared" si="79"/>
        <v>21935.333333333332</v>
      </c>
      <c r="BC121" s="170">
        <v>3</v>
      </c>
      <c r="BD121" s="172">
        <v>65806</v>
      </c>
      <c r="BE121" s="126">
        <f t="shared" si="111"/>
        <v>21935.333333333332</v>
      </c>
      <c r="BF121" s="129">
        <f t="shared" si="112"/>
        <v>0</v>
      </c>
      <c r="BG121" s="130">
        <f t="shared" si="113"/>
        <v>0</v>
      </c>
      <c r="BH121" s="170">
        <v>0</v>
      </c>
      <c r="BI121" s="172">
        <v>0</v>
      </c>
      <c r="BJ121" s="126" t="str">
        <f t="shared" si="80"/>
        <v>N/A</v>
      </c>
      <c r="BK121" s="170">
        <v>0</v>
      </c>
      <c r="BL121" s="172">
        <v>0</v>
      </c>
      <c r="BM121" s="126" t="str">
        <f t="shared" si="114"/>
        <v>N/A</v>
      </c>
      <c r="BN121" s="129" t="e">
        <f t="shared" si="115"/>
        <v>#VALUE!</v>
      </c>
      <c r="BO121" s="130" t="e">
        <f t="shared" si="116"/>
        <v>#VALUE!</v>
      </c>
      <c r="BP121" s="170">
        <v>0</v>
      </c>
      <c r="BQ121" s="172">
        <v>0</v>
      </c>
      <c r="BR121" s="126" t="str">
        <f t="shared" si="81"/>
        <v>N/A</v>
      </c>
      <c r="BS121" s="170">
        <v>0</v>
      </c>
      <c r="BT121" s="172">
        <v>0</v>
      </c>
      <c r="BU121" s="126" t="str">
        <f t="shared" si="117"/>
        <v>N/A</v>
      </c>
      <c r="BV121" s="129" t="e">
        <f t="shared" si="118"/>
        <v>#VALUE!</v>
      </c>
      <c r="BW121" s="130" t="e">
        <f t="shared" si="119"/>
        <v>#VALUE!</v>
      </c>
      <c r="BX121" s="132" t="s">
        <v>563</v>
      </c>
      <c r="BY121" s="170">
        <v>0</v>
      </c>
      <c r="BZ121" s="172">
        <v>0</v>
      </c>
      <c r="CA121" s="126" t="str">
        <f t="shared" si="82"/>
        <v>N/A</v>
      </c>
      <c r="CB121" s="170">
        <v>0</v>
      </c>
      <c r="CC121" s="172">
        <v>0</v>
      </c>
      <c r="CD121" s="126" t="str">
        <f t="shared" si="120"/>
        <v>N/A</v>
      </c>
      <c r="CE121" s="129" t="e">
        <f t="shared" si="121"/>
        <v>#VALUE!</v>
      </c>
      <c r="CF121" s="130" t="e">
        <f t="shared" si="122"/>
        <v>#VALUE!</v>
      </c>
      <c r="CG121" s="170">
        <v>0</v>
      </c>
      <c r="CH121" s="172">
        <v>0</v>
      </c>
      <c r="CI121" s="126" t="str">
        <f t="shared" si="83"/>
        <v>N/A</v>
      </c>
      <c r="CJ121" s="170">
        <v>0</v>
      </c>
      <c r="CK121" s="172">
        <v>0</v>
      </c>
      <c r="CL121" s="126" t="str">
        <f t="shared" si="123"/>
        <v>N/A</v>
      </c>
      <c r="CM121" s="129" t="e">
        <f t="shared" si="124"/>
        <v>#VALUE!</v>
      </c>
      <c r="CN121" s="130" t="e">
        <f t="shared" si="125"/>
        <v>#VALUE!</v>
      </c>
      <c r="CO121" s="170">
        <v>0</v>
      </c>
      <c r="CP121" s="172">
        <v>0</v>
      </c>
      <c r="CQ121" s="126" t="str">
        <f t="shared" si="84"/>
        <v>N/A</v>
      </c>
      <c r="CR121" s="170">
        <v>0</v>
      </c>
      <c r="CS121" s="172">
        <v>0</v>
      </c>
      <c r="CT121" s="126" t="str">
        <f t="shared" si="126"/>
        <v>N/A</v>
      </c>
      <c r="CU121" s="129" t="e">
        <f t="shared" si="127"/>
        <v>#VALUE!</v>
      </c>
      <c r="CV121" s="130" t="e">
        <f t="shared" si="128"/>
        <v>#VALUE!</v>
      </c>
      <c r="CW121" s="132" t="s">
        <v>563</v>
      </c>
      <c r="CX121" s="170">
        <v>0</v>
      </c>
      <c r="CY121" s="172">
        <v>0</v>
      </c>
      <c r="CZ121" s="126" t="str">
        <f t="shared" si="85"/>
        <v>N/A</v>
      </c>
      <c r="DA121" s="170">
        <v>0</v>
      </c>
      <c r="DB121" s="172">
        <v>0</v>
      </c>
      <c r="DC121" s="126" t="str">
        <f t="shared" si="129"/>
        <v>N/A</v>
      </c>
      <c r="DD121" s="129" t="e">
        <f t="shared" si="130"/>
        <v>#VALUE!</v>
      </c>
      <c r="DE121" s="130" t="e">
        <f t="shared" si="131"/>
        <v>#VALUE!</v>
      </c>
      <c r="DF121" s="170">
        <v>0</v>
      </c>
      <c r="DG121" s="172">
        <v>0</v>
      </c>
      <c r="DH121" s="126" t="str">
        <f t="shared" si="86"/>
        <v>N/A</v>
      </c>
      <c r="DI121" s="170">
        <v>0</v>
      </c>
      <c r="DJ121" s="172">
        <v>0</v>
      </c>
      <c r="DK121" s="126" t="str">
        <f t="shared" si="132"/>
        <v>N/A</v>
      </c>
      <c r="DL121" s="129" t="e">
        <f t="shared" si="133"/>
        <v>#VALUE!</v>
      </c>
      <c r="DM121" s="130" t="e">
        <f t="shared" si="134"/>
        <v>#VALUE!</v>
      </c>
      <c r="DN121" s="170">
        <v>0</v>
      </c>
      <c r="DO121" s="172">
        <v>0</v>
      </c>
      <c r="DP121" s="126" t="str">
        <f t="shared" si="87"/>
        <v>N/A</v>
      </c>
      <c r="DQ121" s="170">
        <v>0</v>
      </c>
      <c r="DR121" s="172">
        <v>0</v>
      </c>
      <c r="DS121" s="126" t="str">
        <f t="shared" si="135"/>
        <v>N/A</v>
      </c>
      <c r="DT121" s="306" t="e">
        <f t="shared" si="136"/>
        <v>#VALUE!</v>
      </c>
      <c r="DU121" s="130" t="e">
        <f t="shared" si="137"/>
        <v>#VALUE!</v>
      </c>
      <c r="DV121" s="132" t="s">
        <v>563</v>
      </c>
      <c r="DW121" s="170">
        <v>1.5</v>
      </c>
      <c r="DX121" s="172">
        <v>20350</v>
      </c>
      <c r="DY121" s="126">
        <f t="shared" si="88"/>
        <v>13566.666666666666</v>
      </c>
      <c r="DZ121" s="170">
        <v>1.5</v>
      </c>
      <c r="EA121" s="172">
        <v>20350</v>
      </c>
      <c r="EB121" s="126">
        <f t="shared" si="138"/>
        <v>13566.666666666666</v>
      </c>
      <c r="EC121" s="129">
        <f t="shared" si="139"/>
        <v>0</v>
      </c>
      <c r="ED121" s="130">
        <f t="shared" si="140"/>
        <v>0</v>
      </c>
      <c r="EE121" s="170">
        <v>0.5</v>
      </c>
      <c r="EF121" s="172">
        <v>5950</v>
      </c>
      <c r="EG121" s="126">
        <f t="shared" si="89"/>
        <v>11900</v>
      </c>
      <c r="EH121" s="170">
        <v>0.5</v>
      </c>
      <c r="EI121" s="172">
        <v>5950</v>
      </c>
      <c r="EJ121" s="126">
        <f t="shared" si="141"/>
        <v>11900</v>
      </c>
      <c r="EK121" s="129">
        <f t="shared" si="142"/>
        <v>0</v>
      </c>
      <c r="EL121" s="130">
        <f t="shared" si="143"/>
        <v>0</v>
      </c>
      <c r="EM121" s="170">
        <v>0</v>
      </c>
      <c r="EN121" s="172">
        <v>0</v>
      </c>
      <c r="EO121" s="126" t="str">
        <f t="shared" si="90"/>
        <v>N/A</v>
      </c>
      <c r="EP121" s="170">
        <v>0</v>
      </c>
      <c r="EQ121" s="172">
        <v>0</v>
      </c>
      <c r="ER121" s="126" t="str">
        <f t="shared" si="144"/>
        <v>N/A</v>
      </c>
      <c r="ES121" s="129" t="e">
        <f t="shared" si="145"/>
        <v>#VALUE!</v>
      </c>
      <c r="ET121" s="130" t="e">
        <f t="shared" si="146"/>
        <v>#VALUE!</v>
      </c>
      <c r="EU121" s="308"/>
      <c r="EV121" s="132" t="s">
        <v>563</v>
      </c>
      <c r="EW121" s="126">
        <v>41973.694000000003</v>
      </c>
      <c r="EX121" s="126">
        <v>42132.778000000006</v>
      </c>
      <c r="EY121" s="129" t="e">
        <f t="shared" si="147"/>
        <v>#VALUE!</v>
      </c>
      <c r="EZ121" s="130" t="e">
        <f t="shared" si="91"/>
        <v>#VALUE!</v>
      </c>
    </row>
    <row r="122" spans="1:157">
      <c r="A122" s="132" t="s">
        <v>564</v>
      </c>
      <c r="B122" s="124">
        <v>7</v>
      </c>
      <c r="C122" s="125">
        <v>113985</v>
      </c>
      <c r="D122" s="126">
        <f t="shared" si="74"/>
        <v>16283.571428571429</v>
      </c>
      <c r="E122" s="127">
        <v>7</v>
      </c>
      <c r="F122" s="128">
        <v>113992</v>
      </c>
      <c r="G122" s="126">
        <f t="shared" si="92"/>
        <v>16284.571428571429</v>
      </c>
      <c r="H122" s="129">
        <f t="shared" si="93"/>
        <v>1</v>
      </c>
      <c r="I122" s="130">
        <f t="shared" si="94"/>
        <v>6.1411589244198789E-5</v>
      </c>
      <c r="J122" s="127">
        <v>5</v>
      </c>
      <c r="K122" s="128">
        <v>376859</v>
      </c>
      <c r="L122" s="131">
        <f t="shared" si="75"/>
        <v>75371.8</v>
      </c>
      <c r="M122" s="127">
        <v>5</v>
      </c>
      <c r="N122" s="128">
        <v>376864</v>
      </c>
      <c r="O122" s="126">
        <f t="shared" si="95"/>
        <v>75372.800000000003</v>
      </c>
      <c r="P122" s="129">
        <f t="shared" si="96"/>
        <v>1</v>
      </c>
      <c r="Q122" s="130">
        <f t="shared" si="97"/>
        <v>1.3267561607922326E-5</v>
      </c>
      <c r="R122" s="127">
        <v>3</v>
      </c>
      <c r="S122" s="128">
        <v>206503</v>
      </c>
      <c r="T122" s="126">
        <f t="shared" si="76"/>
        <v>68834.333333333328</v>
      </c>
      <c r="U122" s="127">
        <v>3</v>
      </c>
      <c r="V122" s="128">
        <v>206506</v>
      </c>
      <c r="W122" s="126">
        <f t="shared" si="98"/>
        <v>68835.333333333328</v>
      </c>
      <c r="X122" s="129">
        <f t="shared" si="99"/>
        <v>1</v>
      </c>
      <c r="Y122" s="130">
        <f t="shared" si="100"/>
        <v>1.4527633981104392E-5</v>
      </c>
      <c r="Z122" s="132" t="s">
        <v>564</v>
      </c>
      <c r="AA122" s="127">
        <v>2</v>
      </c>
      <c r="AB122" s="128">
        <v>82847</v>
      </c>
      <c r="AC122" s="126">
        <f t="shared" si="77"/>
        <v>41423.5</v>
      </c>
      <c r="AD122" s="127">
        <v>2</v>
      </c>
      <c r="AE122" s="128">
        <v>82849</v>
      </c>
      <c r="AF122" s="126">
        <f t="shared" si="101"/>
        <v>41424.5</v>
      </c>
      <c r="AG122" s="129">
        <f t="shared" si="102"/>
        <v>1</v>
      </c>
      <c r="AH122" s="130">
        <f t="shared" si="103"/>
        <v>2.414088621193284E-5</v>
      </c>
      <c r="AI122" s="127">
        <v>8</v>
      </c>
      <c r="AJ122" s="128">
        <v>472251</v>
      </c>
      <c r="AK122" s="126">
        <f t="shared" si="104"/>
        <v>59031.375</v>
      </c>
      <c r="AL122" s="127">
        <v>8</v>
      </c>
      <c r="AM122" s="128">
        <v>472259</v>
      </c>
      <c r="AN122" s="126">
        <f t="shared" si="105"/>
        <v>59032.375</v>
      </c>
      <c r="AO122" s="129">
        <f t="shared" si="106"/>
        <v>1</v>
      </c>
      <c r="AP122" s="130">
        <f t="shared" si="107"/>
        <v>1.6940144118276087E-5</v>
      </c>
      <c r="AQ122" s="127">
        <v>1</v>
      </c>
      <c r="AR122" s="128">
        <v>39140</v>
      </c>
      <c r="AS122" s="126">
        <f t="shared" si="78"/>
        <v>39140</v>
      </c>
      <c r="AT122" s="127">
        <v>1</v>
      </c>
      <c r="AU122" s="128">
        <v>39141</v>
      </c>
      <c r="AV122" s="126">
        <f t="shared" si="108"/>
        <v>39141</v>
      </c>
      <c r="AW122" s="129">
        <f t="shared" si="109"/>
        <v>1</v>
      </c>
      <c r="AX122" s="130">
        <f t="shared" si="110"/>
        <v>2.5549310168625446E-5</v>
      </c>
      <c r="AY122" s="132" t="s">
        <v>564</v>
      </c>
      <c r="AZ122" s="127">
        <v>10</v>
      </c>
      <c r="BA122" s="128">
        <v>204996</v>
      </c>
      <c r="BB122" s="126">
        <f t="shared" si="79"/>
        <v>20499.599999999999</v>
      </c>
      <c r="BC122" s="127">
        <v>10</v>
      </c>
      <c r="BD122" s="128">
        <v>205007</v>
      </c>
      <c r="BE122" s="126">
        <f t="shared" si="111"/>
        <v>20500.7</v>
      </c>
      <c r="BF122" s="129">
        <f t="shared" si="112"/>
        <v>1.1000000000021828</v>
      </c>
      <c r="BG122" s="130">
        <f t="shared" si="113"/>
        <v>5.3659583601737732E-5</v>
      </c>
      <c r="BH122" s="127">
        <v>0</v>
      </c>
      <c r="BI122" s="128">
        <v>0</v>
      </c>
      <c r="BJ122" s="126" t="str">
        <f t="shared" si="80"/>
        <v>N/A</v>
      </c>
      <c r="BK122" s="127">
        <v>0</v>
      </c>
      <c r="BL122" s="128">
        <v>0</v>
      </c>
      <c r="BM122" s="126" t="str">
        <f t="shared" si="114"/>
        <v>N/A</v>
      </c>
      <c r="BN122" s="129" t="e">
        <f t="shared" si="115"/>
        <v>#VALUE!</v>
      </c>
      <c r="BO122" s="130" t="e">
        <f t="shared" si="116"/>
        <v>#VALUE!</v>
      </c>
      <c r="BP122" s="127">
        <v>5</v>
      </c>
      <c r="BQ122" s="128">
        <v>291812</v>
      </c>
      <c r="BR122" s="126">
        <f t="shared" si="81"/>
        <v>58362.400000000001</v>
      </c>
      <c r="BS122" s="127">
        <v>5</v>
      </c>
      <c r="BT122" s="128">
        <v>291817</v>
      </c>
      <c r="BU122" s="126">
        <f t="shared" si="117"/>
        <v>58363.4</v>
      </c>
      <c r="BV122" s="129">
        <f t="shared" si="118"/>
        <v>1</v>
      </c>
      <c r="BW122" s="130">
        <f t="shared" si="119"/>
        <v>1.7134319356297889E-5</v>
      </c>
      <c r="BX122" s="132" t="s">
        <v>564</v>
      </c>
      <c r="BY122" s="127">
        <v>0</v>
      </c>
      <c r="BZ122" s="128">
        <v>0</v>
      </c>
      <c r="CA122" s="126" t="str">
        <f t="shared" si="82"/>
        <v>N/A</v>
      </c>
      <c r="CB122" s="127">
        <v>0</v>
      </c>
      <c r="CC122" s="128">
        <v>0</v>
      </c>
      <c r="CD122" s="126" t="str">
        <f t="shared" si="120"/>
        <v>N/A</v>
      </c>
      <c r="CE122" s="129" t="e">
        <f t="shared" si="121"/>
        <v>#VALUE!</v>
      </c>
      <c r="CF122" s="130" t="e">
        <f t="shared" si="122"/>
        <v>#VALUE!</v>
      </c>
      <c r="CG122" s="127">
        <v>2</v>
      </c>
      <c r="CH122" s="128">
        <v>99572</v>
      </c>
      <c r="CI122" s="126">
        <f t="shared" si="83"/>
        <v>49786</v>
      </c>
      <c r="CJ122" s="127">
        <v>2</v>
      </c>
      <c r="CK122" s="128">
        <v>99574</v>
      </c>
      <c r="CL122" s="126">
        <f t="shared" si="123"/>
        <v>49787</v>
      </c>
      <c r="CM122" s="129">
        <f t="shared" si="124"/>
        <v>1</v>
      </c>
      <c r="CN122" s="130">
        <f t="shared" si="125"/>
        <v>2.0085967942795162E-5</v>
      </c>
      <c r="CO122" s="127">
        <v>1</v>
      </c>
      <c r="CP122" s="128">
        <v>32928</v>
      </c>
      <c r="CQ122" s="126">
        <f t="shared" si="84"/>
        <v>32928</v>
      </c>
      <c r="CR122" s="127">
        <v>1</v>
      </c>
      <c r="CS122" s="128">
        <v>32929</v>
      </c>
      <c r="CT122" s="126">
        <f t="shared" si="126"/>
        <v>32929</v>
      </c>
      <c r="CU122" s="129">
        <f t="shared" si="127"/>
        <v>1</v>
      </c>
      <c r="CV122" s="130">
        <f t="shared" si="128"/>
        <v>3.0369290573372204E-5</v>
      </c>
      <c r="CW122" s="132" t="s">
        <v>564</v>
      </c>
      <c r="CX122" s="127">
        <v>2</v>
      </c>
      <c r="CY122" s="128">
        <v>55988</v>
      </c>
      <c r="CZ122" s="126">
        <f t="shared" si="85"/>
        <v>27994</v>
      </c>
      <c r="DA122" s="127">
        <v>2</v>
      </c>
      <c r="DB122" s="128">
        <v>55990</v>
      </c>
      <c r="DC122" s="126">
        <f t="shared" si="129"/>
        <v>27995</v>
      </c>
      <c r="DD122" s="129">
        <f t="shared" si="130"/>
        <v>1</v>
      </c>
      <c r="DE122" s="130">
        <f t="shared" si="131"/>
        <v>3.5721940415803389E-5</v>
      </c>
      <c r="DF122" s="127">
        <v>1</v>
      </c>
      <c r="DG122" s="128">
        <v>69945</v>
      </c>
      <c r="DH122" s="126">
        <f t="shared" si="86"/>
        <v>69945</v>
      </c>
      <c r="DI122" s="127">
        <v>1</v>
      </c>
      <c r="DJ122" s="128">
        <v>69946</v>
      </c>
      <c r="DK122" s="126">
        <f t="shared" si="132"/>
        <v>69946</v>
      </c>
      <c r="DL122" s="129">
        <f t="shared" si="133"/>
        <v>1</v>
      </c>
      <c r="DM122" s="130">
        <f t="shared" si="134"/>
        <v>1.4296947601687039E-5</v>
      </c>
      <c r="DN122" s="127">
        <v>6</v>
      </c>
      <c r="DO122" s="128">
        <v>210019</v>
      </c>
      <c r="DP122" s="126">
        <f t="shared" si="87"/>
        <v>35003.166666666664</v>
      </c>
      <c r="DQ122" s="127">
        <v>6</v>
      </c>
      <c r="DR122" s="128">
        <v>210025</v>
      </c>
      <c r="DS122" s="126">
        <f t="shared" si="135"/>
        <v>35004.166666666664</v>
      </c>
      <c r="DT122" s="306">
        <f t="shared" si="136"/>
        <v>1</v>
      </c>
      <c r="DU122" s="130">
        <f t="shared" si="137"/>
        <v>2.8568843771277838E-5</v>
      </c>
      <c r="DV122" s="132" t="s">
        <v>564</v>
      </c>
      <c r="DW122" s="127">
        <v>15</v>
      </c>
      <c r="DX122" s="128">
        <v>315030</v>
      </c>
      <c r="DY122" s="126">
        <f t="shared" si="88"/>
        <v>21002</v>
      </c>
      <c r="DZ122" s="127">
        <v>15</v>
      </c>
      <c r="EA122" s="128">
        <v>319908</v>
      </c>
      <c r="EB122" s="126">
        <f t="shared" si="138"/>
        <v>21327.200000000001</v>
      </c>
      <c r="EC122" s="129">
        <f t="shared" si="139"/>
        <v>325.20000000000073</v>
      </c>
      <c r="ED122" s="130">
        <f t="shared" si="140"/>
        <v>1.5484239596228966E-2</v>
      </c>
      <c r="EE122" s="127">
        <v>0</v>
      </c>
      <c r="EF122" s="128">
        <v>0</v>
      </c>
      <c r="EG122" s="126" t="str">
        <f t="shared" si="89"/>
        <v>N/A</v>
      </c>
      <c r="EH122" s="127">
        <v>0</v>
      </c>
      <c r="EI122" s="128">
        <v>0</v>
      </c>
      <c r="EJ122" s="126" t="str">
        <f t="shared" si="141"/>
        <v>N/A</v>
      </c>
      <c r="EK122" s="129" t="e">
        <f t="shared" si="142"/>
        <v>#VALUE!</v>
      </c>
      <c r="EL122" s="130" t="e">
        <f t="shared" si="143"/>
        <v>#VALUE!</v>
      </c>
      <c r="EM122" s="127">
        <v>0</v>
      </c>
      <c r="EN122" s="128">
        <v>0</v>
      </c>
      <c r="EO122" s="126" t="str">
        <f t="shared" si="90"/>
        <v>N/A</v>
      </c>
      <c r="EP122" s="147">
        <v>0</v>
      </c>
      <c r="EQ122" s="148">
        <v>0</v>
      </c>
      <c r="ER122" s="126" t="str">
        <f t="shared" si="144"/>
        <v>N/A</v>
      </c>
      <c r="ES122" s="129" t="e">
        <f t="shared" si="145"/>
        <v>#VALUE!</v>
      </c>
      <c r="ET122" s="130" t="e">
        <f t="shared" si="146"/>
        <v>#VALUE!</v>
      </c>
      <c r="EU122" s="308"/>
      <c r="EV122" s="132" t="s">
        <v>564</v>
      </c>
      <c r="EW122" s="126">
        <v>43971.767602040818</v>
      </c>
      <c r="EX122" s="126">
        <v>43995.931887755098</v>
      </c>
      <c r="EY122" s="129" t="e">
        <f t="shared" si="147"/>
        <v>#VALUE!</v>
      </c>
      <c r="EZ122" s="130" t="e">
        <f t="shared" si="91"/>
        <v>#VALUE!</v>
      </c>
    </row>
    <row r="123" spans="1:157">
      <c r="A123" s="132" t="s">
        <v>565</v>
      </c>
      <c r="B123" s="124">
        <v>0</v>
      </c>
      <c r="C123" s="125">
        <v>0</v>
      </c>
      <c r="D123" s="126" t="str">
        <f t="shared" si="74"/>
        <v>N/A</v>
      </c>
      <c r="E123" s="127">
        <v>0</v>
      </c>
      <c r="F123" s="128">
        <v>0</v>
      </c>
      <c r="G123" s="126" t="str">
        <f t="shared" si="92"/>
        <v>N/A</v>
      </c>
      <c r="H123" s="129" t="e">
        <f t="shared" si="93"/>
        <v>#VALUE!</v>
      </c>
      <c r="I123" s="130" t="e">
        <f t="shared" si="94"/>
        <v>#VALUE!</v>
      </c>
      <c r="J123" s="127">
        <v>1</v>
      </c>
      <c r="K123" s="128">
        <v>80000</v>
      </c>
      <c r="L123" s="131">
        <f t="shared" si="75"/>
        <v>80000</v>
      </c>
      <c r="M123" s="127">
        <v>1</v>
      </c>
      <c r="N123" s="128">
        <v>80000</v>
      </c>
      <c r="O123" s="126">
        <f t="shared" si="95"/>
        <v>80000</v>
      </c>
      <c r="P123" s="129">
        <f t="shared" si="96"/>
        <v>0</v>
      </c>
      <c r="Q123" s="130">
        <f t="shared" si="97"/>
        <v>0</v>
      </c>
      <c r="R123" s="127">
        <v>1.25</v>
      </c>
      <c r="S123" s="128">
        <v>79896</v>
      </c>
      <c r="T123" s="126">
        <f t="shared" si="76"/>
        <v>63916.800000000003</v>
      </c>
      <c r="U123" s="127">
        <v>1.25</v>
      </c>
      <c r="V123" s="128">
        <v>81497</v>
      </c>
      <c r="W123" s="126">
        <f t="shared" si="98"/>
        <v>65197.599999999999</v>
      </c>
      <c r="X123" s="129">
        <f t="shared" si="99"/>
        <v>1280.7999999999956</v>
      </c>
      <c r="Y123" s="130">
        <f t="shared" si="100"/>
        <v>2.0038550115149625E-2</v>
      </c>
      <c r="Z123" s="132" t="s">
        <v>565</v>
      </c>
      <c r="AA123" s="127">
        <v>0</v>
      </c>
      <c r="AB123" s="128">
        <v>0</v>
      </c>
      <c r="AC123" s="126" t="str">
        <f t="shared" si="77"/>
        <v>N/A</v>
      </c>
      <c r="AD123" s="127">
        <v>0</v>
      </c>
      <c r="AE123" s="128">
        <v>0</v>
      </c>
      <c r="AF123" s="126" t="str">
        <f t="shared" si="101"/>
        <v>N/A</v>
      </c>
      <c r="AG123" s="129" t="e">
        <f t="shared" si="102"/>
        <v>#VALUE!</v>
      </c>
      <c r="AH123" s="130" t="e">
        <f t="shared" si="103"/>
        <v>#VALUE!</v>
      </c>
      <c r="AI123" s="127">
        <v>0</v>
      </c>
      <c r="AJ123" s="128">
        <v>0</v>
      </c>
      <c r="AK123" s="126" t="str">
        <f t="shared" si="104"/>
        <v>N/A</v>
      </c>
      <c r="AL123" s="127">
        <v>0</v>
      </c>
      <c r="AM123" s="128">
        <v>0</v>
      </c>
      <c r="AN123" s="126" t="str">
        <f t="shared" si="105"/>
        <v>N/A</v>
      </c>
      <c r="AO123" s="129" t="e">
        <f t="shared" si="106"/>
        <v>#VALUE!</v>
      </c>
      <c r="AP123" s="130" t="e">
        <f t="shared" si="107"/>
        <v>#VALUE!</v>
      </c>
      <c r="AQ123" s="127">
        <v>0</v>
      </c>
      <c r="AR123" s="128">
        <v>0</v>
      </c>
      <c r="AS123" s="126" t="str">
        <f t="shared" si="78"/>
        <v>N/A</v>
      </c>
      <c r="AT123" s="127">
        <v>0</v>
      </c>
      <c r="AU123" s="128">
        <v>0</v>
      </c>
      <c r="AV123" s="126" t="str">
        <f t="shared" si="108"/>
        <v>N/A</v>
      </c>
      <c r="AW123" s="129" t="e">
        <f t="shared" si="109"/>
        <v>#VALUE!</v>
      </c>
      <c r="AX123" s="130" t="e">
        <f t="shared" si="110"/>
        <v>#VALUE!</v>
      </c>
      <c r="AY123" s="132" t="s">
        <v>565</v>
      </c>
      <c r="AZ123" s="127">
        <v>5</v>
      </c>
      <c r="BA123" s="128">
        <v>163006</v>
      </c>
      <c r="BB123" s="126">
        <f t="shared" si="79"/>
        <v>32601.200000000001</v>
      </c>
      <c r="BC123" s="127">
        <v>5</v>
      </c>
      <c r="BD123" s="128">
        <v>165859</v>
      </c>
      <c r="BE123" s="126">
        <f t="shared" si="111"/>
        <v>33171.800000000003</v>
      </c>
      <c r="BF123" s="129">
        <f t="shared" si="112"/>
        <v>570.60000000000218</v>
      </c>
      <c r="BG123" s="130">
        <f t="shared" si="113"/>
        <v>1.7502423223685084E-2</v>
      </c>
      <c r="BH123" s="127">
        <v>0</v>
      </c>
      <c r="BI123" s="128">
        <v>0</v>
      </c>
      <c r="BJ123" s="126" t="str">
        <f t="shared" si="80"/>
        <v>N/A</v>
      </c>
      <c r="BK123" s="127">
        <v>0</v>
      </c>
      <c r="BL123" s="128">
        <v>0</v>
      </c>
      <c r="BM123" s="126" t="str">
        <f t="shared" si="114"/>
        <v>N/A</v>
      </c>
      <c r="BN123" s="129" t="e">
        <f t="shared" si="115"/>
        <v>#VALUE!</v>
      </c>
      <c r="BO123" s="130" t="e">
        <f t="shared" si="116"/>
        <v>#VALUE!</v>
      </c>
      <c r="BP123" s="127">
        <v>1</v>
      </c>
      <c r="BQ123" s="128">
        <v>45800</v>
      </c>
      <c r="BR123" s="126">
        <f t="shared" si="81"/>
        <v>45800</v>
      </c>
      <c r="BS123" s="127">
        <v>1</v>
      </c>
      <c r="BT123" s="128">
        <v>46000</v>
      </c>
      <c r="BU123" s="126">
        <f t="shared" si="117"/>
        <v>46000</v>
      </c>
      <c r="BV123" s="129">
        <f t="shared" si="118"/>
        <v>200</v>
      </c>
      <c r="BW123" s="130">
        <f t="shared" si="119"/>
        <v>4.3668122270742356E-3</v>
      </c>
      <c r="BX123" s="132" t="s">
        <v>565</v>
      </c>
      <c r="BY123" s="127">
        <v>0</v>
      </c>
      <c r="BZ123" s="128">
        <v>0</v>
      </c>
      <c r="CA123" s="126" t="str">
        <f t="shared" si="82"/>
        <v>N/A</v>
      </c>
      <c r="CB123" s="127">
        <v>0</v>
      </c>
      <c r="CC123" s="128">
        <v>0</v>
      </c>
      <c r="CD123" s="126" t="str">
        <f t="shared" si="120"/>
        <v>N/A</v>
      </c>
      <c r="CE123" s="129" t="e">
        <f t="shared" si="121"/>
        <v>#VALUE!</v>
      </c>
      <c r="CF123" s="130" t="e">
        <f t="shared" si="122"/>
        <v>#VALUE!</v>
      </c>
      <c r="CG123" s="127">
        <v>0</v>
      </c>
      <c r="CH123" s="128">
        <v>0</v>
      </c>
      <c r="CI123" s="126" t="str">
        <f t="shared" si="83"/>
        <v>N/A</v>
      </c>
      <c r="CJ123" s="127">
        <v>0</v>
      </c>
      <c r="CK123" s="128">
        <v>0</v>
      </c>
      <c r="CL123" s="126" t="str">
        <f t="shared" si="123"/>
        <v>N/A</v>
      </c>
      <c r="CM123" s="129" t="e">
        <f t="shared" si="124"/>
        <v>#VALUE!</v>
      </c>
      <c r="CN123" s="130" t="e">
        <f t="shared" si="125"/>
        <v>#VALUE!</v>
      </c>
      <c r="CO123" s="127">
        <v>0</v>
      </c>
      <c r="CP123" s="128">
        <v>0</v>
      </c>
      <c r="CQ123" s="126" t="str">
        <f t="shared" si="84"/>
        <v>N/A</v>
      </c>
      <c r="CR123" s="127">
        <v>0</v>
      </c>
      <c r="CS123" s="128">
        <v>0</v>
      </c>
      <c r="CT123" s="126" t="str">
        <f t="shared" si="126"/>
        <v>N/A</v>
      </c>
      <c r="CU123" s="129" t="e">
        <f t="shared" si="127"/>
        <v>#VALUE!</v>
      </c>
      <c r="CV123" s="130" t="e">
        <f t="shared" si="128"/>
        <v>#VALUE!</v>
      </c>
      <c r="CW123" s="132" t="s">
        <v>565</v>
      </c>
      <c r="CX123" s="127">
        <v>0</v>
      </c>
      <c r="CY123" s="128">
        <v>0</v>
      </c>
      <c r="CZ123" s="126" t="str">
        <f t="shared" si="85"/>
        <v>N/A</v>
      </c>
      <c r="DA123" s="127">
        <v>0</v>
      </c>
      <c r="DB123" s="128">
        <v>0</v>
      </c>
      <c r="DC123" s="126" t="str">
        <f t="shared" si="129"/>
        <v>N/A</v>
      </c>
      <c r="DD123" s="129" t="e">
        <f t="shared" si="130"/>
        <v>#VALUE!</v>
      </c>
      <c r="DE123" s="130" t="e">
        <f t="shared" si="131"/>
        <v>#VALUE!</v>
      </c>
      <c r="DF123" s="127">
        <v>1</v>
      </c>
      <c r="DG123" s="128">
        <v>62767</v>
      </c>
      <c r="DH123" s="126">
        <f t="shared" si="86"/>
        <v>62767</v>
      </c>
      <c r="DI123" s="127">
        <v>1</v>
      </c>
      <c r="DJ123" s="128">
        <v>64022</v>
      </c>
      <c r="DK123" s="126">
        <f t="shared" si="132"/>
        <v>64022</v>
      </c>
      <c r="DL123" s="129">
        <f t="shared" si="133"/>
        <v>1255</v>
      </c>
      <c r="DM123" s="130">
        <f t="shared" si="134"/>
        <v>1.9994583140822406E-2</v>
      </c>
      <c r="DN123" s="127">
        <v>0</v>
      </c>
      <c r="DO123" s="128">
        <v>0</v>
      </c>
      <c r="DP123" s="126" t="str">
        <f t="shared" si="87"/>
        <v>N/A</v>
      </c>
      <c r="DQ123" s="127">
        <v>0</v>
      </c>
      <c r="DR123" s="128">
        <v>0</v>
      </c>
      <c r="DS123" s="126" t="str">
        <f t="shared" si="135"/>
        <v>N/A</v>
      </c>
      <c r="DT123" s="306" t="e">
        <f t="shared" si="136"/>
        <v>#VALUE!</v>
      </c>
      <c r="DU123" s="130" t="e">
        <f t="shared" si="137"/>
        <v>#VALUE!</v>
      </c>
      <c r="DV123" s="132" t="s">
        <v>565</v>
      </c>
      <c r="DW123" s="127">
        <v>6.5</v>
      </c>
      <c r="DX123" s="128">
        <v>149535</v>
      </c>
      <c r="DY123" s="126">
        <f t="shared" si="88"/>
        <v>23005.384615384617</v>
      </c>
      <c r="DZ123" s="127">
        <v>6.5</v>
      </c>
      <c r="EA123" s="128">
        <v>154150</v>
      </c>
      <c r="EB123" s="126">
        <f t="shared" si="138"/>
        <v>23715.384615384617</v>
      </c>
      <c r="EC123" s="129">
        <f t="shared" si="139"/>
        <v>710</v>
      </c>
      <c r="ED123" s="130">
        <f t="shared" si="140"/>
        <v>3.0862339920419965E-2</v>
      </c>
      <c r="EE123" s="127">
        <v>0.5</v>
      </c>
      <c r="EF123" s="128">
        <v>13035</v>
      </c>
      <c r="EG123" s="126">
        <f t="shared" si="89"/>
        <v>26070</v>
      </c>
      <c r="EH123" s="127">
        <v>0.5</v>
      </c>
      <c r="EI123" s="128">
        <v>13450</v>
      </c>
      <c r="EJ123" s="126">
        <f t="shared" si="141"/>
        <v>26900</v>
      </c>
      <c r="EK123" s="129">
        <f t="shared" si="142"/>
        <v>830</v>
      </c>
      <c r="EL123" s="130">
        <f t="shared" si="143"/>
        <v>3.1837360951285004E-2</v>
      </c>
      <c r="EM123" s="127">
        <v>0</v>
      </c>
      <c r="EN123" s="128">
        <v>0</v>
      </c>
      <c r="EO123" s="126" t="str">
        <f t="shared" si="90"/>
        <v>N/A</v>
      </c>
      <c r="EP123" s="147">
        <v>0</v>
      </c>
      <c r="EQ123" s="148">
        <v>0</v>
      </c>
      <c r="ER123" s="126" t="str">
        <f t="shared" si="144"/>
        <v>N/A</v>
      </c>
      <c r="ES123" s="129" t="e">
        <f t="shared" si="145"/>
        <v>#VALUE!</v>
      </c>
      <c r="ET123" s="130" t="e">
        <f t="shared" si="146"/>
        <v>#VALUE!</v>
      </c>
      <c r="EU123" s="308"/>
      <c r="EV123" s="132" t="s">
        <v>565</v>
      </c>
      <c r="EW123" s="126">
        <v>47737.197802197807</v>
      </c>
      <c r="EX123" s="126">
        <v>48429.540659340666</v>
      </c>
      <c r="EY123" s="129" t="e">
        <f t="shared" si="147"/>
        <v>#VALUE!</v>
      </c>
      <c r="EZ123" s="130" t="e">
        <f t="shared" si="91"/>
        <v>#VALUE!</v>
      </c>
    </row>
    <row r="124" spans="1:157">
      <c r="A124" s="132" t="s">
        <v>566</v>
      </c>
      <c r="B124" s="124">
        <v>11.56</v>
      </c>
      <c r="C124" s="125">
        <v>190007</v>
      </c>
      <c r="D124" s="126">
        <f t="shared" si="74"/>
        <v>16436.591695501731</v>
      </c>
      <c r="E124" s="127">
        <v>11.56</v>
      </c>
      <c r="F124" s="128">
        <v>190007</v>
      </c>
      <c r="G124" s="126">
        <f t="shared" si="92"/>
        <v>16436.591695501731</v>
      </c>
      <c r="H124" s="129">
        <f t="shared" si="93"/>
        <v>0</v>
      </c>
      <c r="I124" s="130">
        <f t="shared" si="94"/>
        <v>0</v>
      </c>
      <c r="J124" s="127">
        <v>3</v>
      </c>
      <c r="K124" s="128">
        <v>234238</v>
      </c>
      <c r="L124" s="131">
        <f t="shared" si="75"/>
        <v>78079.333333333328</v>
      </c>
      <c r="M124" s="127">
        <v>3</v>
      </c>
      <c r="N124" s="128">
        <v>234238</v>
      </c>
      <c r="O124" s="126">
        <f t="shared" si="95"/>
        <v>78079.333333333328</v>
      </c>
      <c r="P124" s="129">
        <f t="shared" si="96"/>
        <v>0</v>
      </c>
      <c r="Q124" s="130">
        <f t="shared" si="97"/>
        <v>0</v>
      </c>
      <c r="R124" s="127">
        <v>2.25</v>
      </c>
      <c r="S124" s="128">
        <v>136132</v>
      </c>
      <c r="T124" s="126">
        <f t="shared" si="76"/>
        <v>60503.111111111109</v>
      </c>
      <c r="U124" s="127">
        <v>2.25</v>
      </c>
      <c r="V124" s="128">
        <v>136132</v>
      </c>
      <c r="W124" s="126">
        <f t="shared" si="98"/>
        <v>60503.111111111109</v>
      </c>
      <c r="X124" s="129">
        <f t="shared" si="99"/>
        <v>0</v>
      </c>
      <c r="Y124" s="130">
        <f t="shared" si="100"/>
        <v>0</v>
      </c>
      <c r="Z124" s="132" t="s">
        <v>566</v>
      </c>
      <c r="AA124" s="127">
        <v>0</v>
      </c>
      <c r="AB124" s="128">
        <v>0</v>
      </c>
      <c r="AC124" s="126" t="str">
        <f t="shared" si="77"/>
        <v>N/A</v>
      </c>
      <c r="AD124" s="127">
        <v>0</v>
      </c>
      <c r="AE124" s="128">
        <v>0</v>
      </c>
      <c r="AF124" s="126" t="str">
        <f t="shared" si="101"/>
        <v>N/A</v>
      </c>
      <c r="AG124" s="129" t="e">
        <f t="shared" si="102"/>
        <v>#VALUE!</v>
      </c>
      <c r="AH124" s="130" t="e">
        <f t="shared" si="103"/>
        <v>#VALUE!</v>
      </c>
      <c r="AI124" s="127">
        <v>2</v>
      </c>
      <c r="AJ124" s="128">
        <v>109763</v>
      </c>
      <c r="AK124" s="126">
        <f t="shared" si="104"/>
        <v>54881.5</v>
      </c>
      <c r="AL124" s="127">
        <v>2</v>
      </c>
      <c r="AM124" s="128">
        <v>109765</v>
      </c>
      <c r="AN124" s="126">
        <f t="shared" si="105"/>
        <v>54882.5</v>
      </c>
      <c r="AO124" s="129">
        <f t="shared" si="106"/>
        <v>1</v>
      </c>
      <c r="AP124" s="130">
        <f t="shared" si="107"/>
        <v>1.8221076318978163E-5</v>
      </c>
      <c r="AQ124" s="127">
        <v>0.4</v>
      </c>
      <c r="AR124" s="128">
        <v>17538</v>
      </c>
      <c r="AS124" s="126">
        <f t="shared" si="78"/>
        <v>43845</v>
      </c>
      <c r="AT124" s="127">
        <v>0.4</v>
      </c>
      <c r="AU124" s="128">
        <v>17538</v>
      </c>
      <c r="AV124" s="126">
        <f t="shared" si="108"/>
        <v>43845</v>
      </c>
      <c r="AW124" s="129">
        <f t="shared" si="109"/>
        <v>0</v>
      </c>
      <c r="AX124" s="130">
        <f t="shared" si="110"/>
        <v>0</v>
      </c>
      <c r="AY124" s="132" t="s">
        <v>566</v>
      </c>
      <c r="AZ124" s="127">
        <v>8</v>
      </c>
      <c r="BA124" s="128">
        <v>188096</v>
      </c>
      <c r="BB124" s="126">
        <f t="shared" si="79"/>
        <v>23512</v>
      </c>
      <c r="BC124" s="127">
        <v>8</v>
      </c>
      <c r="BD124" s="128">
        <v>188096</v>
      </c>
      <c r="BE124" s="126">
        <f t="shared" si="111"/>
        <v>23512</v>
      </c>
      <c r="BF124" s="129">
        <f t="shared" si="112"/>
        <v>0</v>
      </c>
      <c r="BG124" s="130">
        <f t="shared" si="113"/>
        <v>0</v>
      </c>
      <c r="BH124" s="127">
        <v>0.5</v>
      </c>
      <c r="BI124" s="128">
        <v>13792</v>
      </c>
      <c r="BJ124" s="126">
        <f t="shared" si="80"/>
        <v>27584</v>
      </c>
      <c r="BK124" s="127">
        <v>0.5</v>
      </c>
      <c r="BL124" s="128">
        <v>13792</v>
      </c>
      <c r="BM124" s="126">
        <f t="shared" si="114"/>
        <v>27584</v>
      </c>
      <c r="BN124" s="129">
        <f t="shared" si="115"/>
        <v>0</v>
      </c>
      <c r="BO124" s="130">
        <f t="shared" si="116"/>
        <v>0</v>
      </c>
      <c r="BP124" s="127">
        <v>1.8</v>
      </c>
      <c r="BQ124" s="128">
        <v>109747</v>
      </c>
      <c r="BR124" s="126">
        <f t="shared" si="81"/>
        <v>60970.555555555555</v>
      </c>
      <c r="BS124" s="127">
        <v>1.8</v>
      </c>
      <c r="BT124" s="128">
        <v>109747</v>
      </c>
      <c r="BU124" s="126">
        <f t="shared" si="117"/>
        <v>60970.555555555555</v>
      </c>
      <c r="BV124" s="129">
        <f t="shared" si="118"/>
        <v>0</v>
      </c>
      <c r="BW124" s="130">
        <f t="shared" si="119"/>
        <v>0</v>
      </c>
      <c r="BX124" s="132" t="s">
        <v>566</v>
      </c>
      <c r="BY124" s="127">
        <v>0</v>
      </c>
      <c r="BZ124" s="128">
        <v>0</v>
      </c>
      <c r="CA124" s="126" t="str">
        <f t="shared" si="82"/>
        <v>N/A</v>
      </c>
      <c r="CB124" s="127">
        <v>0</v>
      </c>
      <c r="CC124" s="128">
        <v>0</v>
      </c>
      <c r="CD124" s="126" t="str">
        <f t="shared" si="120"/>
        <v>N/A</v>
      </c>
      <c r="CE124" s="129" t="e">
        <f t="shared" si="121"/>
        <v>#VALUE!</v>
      </c>
      <c r="CF124" s="130" t="e">
        <f t="shared" si="122"/>
        <v>#VALUE!</v>
      </c>
      <c r="CG124" s="127">
        <v>0</v>
      </c>
      <c r="CH124" s="128">
        <v>0</v>
      </c>
      <c r="CI124" s="126" t="str">
        <f t="shared" si="83"/>
        <v>N/A</v>
      </c>
      <c r="CJ124" s="127">
        <v>0</v>
      </c>
      <c r="CK124" s="128">
        <v>0</v>
      </c>
      <c r="CL124" s="126" t="str">
        <f t="shared" si="123"/>
        <v>N/A</v>
      </c>
      <c r="CM124" s="129" t="e">
        <f t="shared" si="124"/>
        <v>#VALUE!</v>
      </c>
      <c r="CN124" s="130" t="e">
        <f t="shared" si="125"/>
        <v>#VALUE!</v>
      </c>
      <c r="CO124" s="127">
        <v>0</v>
      </c>
      <c r="CP124" s="128">
        <v>0</v>
      </c>
      <c r="CQ124" s="126" t="str">
        <f t="shared" si="84"/>
        <v>N/A</v>
      </c>
      <c r="CR124" s="127">
        <v>0</v>
      </c>
      <c r="CS124" s="128">
        <v>0</v>
      </c>
      <c r="CT124" s="126" t="str">
        <f t="shared" si="126"/>
        <v>N/A</v>
      </c>
      <c r="CU124" s="129" t="e">
        <f t="shared" si="127"/>
        <v>#VALUE!</v>
      </c>
      <c r="CV124" s="130" t="e">
        <f t="shared" si="128"/>
        <v>#VALUE!</v>
      </c>
      <c r="CW124" s="132" t="s">
        <v>566</v>
      </c>
      <c r="CX124" s="127">
        <v>0</v>
      </c>
      <c r="CY124" s="128">
        <v>0</v>
      </c>
      <c r="CZ124" s="126" t="str">
        <f t="shared" si="85"/>
        <v>N/A</v>
      </c>
      <c r="DA124" s="127">
        <v>0</v>
      </c>
      <c r="DB124" s="128">
        <v>0</v>
      </c>
      <c r="DC124" s="126" t="str">
        <f t="shared" si="129"/>
        <v>N/A</v>
      </c>
      <c r="DD124" s="129" t="e">
        <f t="shared" si="130"/>
        <v>#VALUE!</v>
      </c>
      <c r="DE124" s="130" t="e">
        <f t="shared" si="131"/>
        <v>#VALUE!</v>
      </c>
      <c r="DF124" s="127">
        <v>1</v>
      </c>
      <c r="DG124" s="128">
        <v>47743</v>
      </c>
      <c r="DH124" s="126">
        <f t="shared" si="86"/>
        <v>47743</v>
      </c>
      <c r="DI124" s="127">
        <v>1</v>
      </c>
      <c r="DJ124" s="128">
        <v>47743</v>
      </c>
      <c r="DK124" s="126">
        <f t="shared" si="132"/>
        <v>47743</v>
      </c>
      <c r="DL124" s="129">
        <f t="shared" si="133"/>
        <v>0</v>
      </c>
      <c r="DM124" s="130">
        <f t="shared" si="134"/>
        <v>0</v>
      </c>
      <c r="DN124" s="127">
        <v>2</v>
      </c>
      <c r="DO124" s="128">
        <v>61336</v>
      </c>
      <c r="DP124" s="126">
        <f t="shared" si="87"/>
        <v>30668</v>
      </c>
      <c r="DQ124" s="127">
        <v>2</v>
      </c>
      <c r="DR124" s="128">
        <v>61336</v>
      </c>
      <c r="DS124" s="126">
        <f t="shared" si="135"/>
        <v>30668</v>
      </c>
      <c r="DT124" s="306">
        <f t="shared" si="136"/>
        <v>0</v>
      </c>
      <c r="DU124" s="130">
        <f t="shared" si="137"/>
        <v>0</v>
      </c>
      <c r="DV124" s="132" t="s">
        <v>566</v>
      </c>
      <c r="DW124" s="127">
        <v>8.5</v>
      </c>
      <c r="DX124" s="128">
        <v>234362</v>
      </c>
      <c r="DY124" s="126">
        <f t="shared" si="88"/>
        <v>27572</v>
      </c>
      <c r="DZ124" s="127">
        <v>8.5</v>
      </c>
      <c r="EA124" s="128">
        <v>234362</v>
      </c>
      <c r="EB124" s="126">
        <f t="shared" si="138"/>
        <v>27572</v>
      </c>
      <c r="EC124" s="129">
        <f t="shared" si="139"/>
        <v>0</v>
      </c>
      <c r="ED124" s="130">
        <f t="shared" si="140"/>
        <v>0</v>
      </c>
      <c r="EE124" s="127">
        <v>1</v>
      </c>
      <c r="EF124" s="128">
        <v>29068</v>
      </c>
      <c r="EG124" s="126">
        <f t="shared" si="89"/>
        <v>29068</v>
      </c>
      <c r="EH124" s="127">
        <v>1</v>
      </c>
      <c r="EI124" s="128">
        <v>29068</v>
      </c>
      <c r="EJ124" s="126">
        <f t="shared" si="141"/>
        <v>29068</v>
      </c>
      <c r="EK124" s="129">
        <f t="shared" si="142"/>
        <v>0</v>
      </c>
      <c r="EL124" s="130">
        <f t="shared" si="143"/>
        <v>0</v>
      </c>
      <c r="EM124" s="127">
        <v>0</v>
      </c>
      <c r="EN124" s="128">
        <v>0</v>
      </c>
      <c r="EO124" s="126" t="str">
        <f t="shared" si="90"/>
        <v>N/A</v>
      </c>
      <c r="EP124" s="147">
        <v>0</v>
      </c>
      <c r="EQ124" s="148">
        <v>0</v>
      </c>
      <c r="ER124" s="126" t="str">
        <f t="shared" si="144"/>
        <v>N/A</v>
      </c>
      <c r="ES124" s="129" t="e">
        <f t="shared" si="145"/>
        <v>#VALUE!</v>
      </c>
      <c r="ET124" s="130" t="e">
        <f t="shared" si="146"/>
        <v>#VALUE!</v>
      </c>
      <c r="EU124" s="308"/>
      <c r="EV124" s="132" t="s">
        <v>566</v>
      </c>
      <c r="EW124" s="126">
        <v>41738.590974625149</v>
      </c>
      <c r="EX124" s="126">
        <v>41738.674307958478</v>
      </c>
      <c r="EY124" s="129" t="e">
        <f t="shared" si="147"/>
        <v>#VALUE!</v>
      </c>
      <c r="EZ124" s="130" t="e">
        <f t="shared" si="91"/>
        <v>#VALUE!</v>
      </c>
    </row>
    <row r="125" spans="1:157">
      <c r="A125" s="132" t="s">
        <v>567</v>
      </c>
      <c r="B125" s="124">
        <v>101.59999999999998</v>
      </c>
      <c r="C125" s="125">
        <v>1614143.59</v>
      </c>
      <c r="D125" s="126">
        <f t="shared" si="74"/>
        <v>15887.240059055122</v>
      </c>
      <c r="E125" s="127">
        <v>101.59999999999998</v>
      </c>
      <c r="F125" s="128">
        <v>1614143.59</v>
      </c>
      <c r="G125" s="126">
        <f t="shared" si="92"/>
        <v>15887.240059055122</v>
      </c>
      <c r="H125" s="129">
        <f t="shared" si="93"/>
        <v>0</v>
      </c>
      <c r="I125" s="130">
        <f t="shared" si="94"/>
        <v>0</v>
      </c>
      <c r="J125" s="127">
        <v>11</v>
      </c>
      <c r="K125" s="128">
        <v>918744.52</v>
      </c>
      <c r="L125" s="131">
        <f t="shared" si="75"/>
        <v>83522.229090909095</v>
      </c>
      <c r="M125" s="127">
        <v>11</v>
      </c>
      <c r="N125" s="128">
        <v>937278.5</v>
      </c>
      <c r="O125" s="126">
        <f t="shared" si="95"/>
        <v>85207.136363636368</v>
      </c>
      <c r="P125" s="129">
        <f t="shared" si="96"/>
        <v>1684.9072727272724</v>
      </c>
      <c r="Q125" s="130">
        <f t="shared" si="97"/>
        <v>2.017315978113262E-2</v>
      </c>
      <c r="R125" s="127">
        <v>1</v>
      </c>
      <c r="S125" s="128">
        <v>99013.25</v>
      </c>
      <c r="T125" s="126">
        <f t="shared" si="76"/>
        <v>99013.25</v>
      </c>
      <c r="U125" s="127">
        <v>1</v>
      </c>
      <c r="V125" s="128">
        <v>99013.25</v>
      </c>
      <c r="W125" s="126">
        <f t="shared" si="98"/>
        <v>99013.25</v>
      </c>
      <c r="X125" s="129">
        <f t="shared" si="99"/>
        <v>0</v>
      </c>
      <c r="Y125" s="130">
        <f t="shared" si="100"/>
        <v>0</v>
      </c>
      <c r="Z125" s="132" t="s">
        <v>567</v>
      </c>
      <c r="AA125" s="127">
        <v>7</v>
      </c>
      <c r="AB125" s="128">
        <v>392901.25</v>
      </c>
      <c r="AC125" s="126">
        <f t="shared" si="77"/>
        <v>56128.75</v>
      </c>
      <c r="AD125" s="127">
        <v>7</v>
      </c>
      <c r="AE125" s="128">
        <v>392901.25</v>
      </c>
      <c r="AF125" s="126">
        <f t="shared" si="101"/>
        <v>56128.75</v>
      </c>
      <c r="AG125" s="129">
        <f t="shared" si="102"/>
        <v>0</v>
      </c>
      <c r="AH125" s="130">
        <f t="shared" si="103"/>
        <v>0</v>
      </c>
      <c r="AI125" s="127">
        <v>13</v>
      </c>
      <c r="AJ125" s="128">
        <v>704675.09</v>
      </c>
      <c r="AK125" s="126">
        <f t="shared" si="104"/>
        <v>54205.776153846149</v>
      </c>
      <c r="AL125" s="127">
        <v>13</v>
      </c>
      <c r="AM125" s="128">
        <v>704675.09</v>
      </c>
      <c r="AN125" s="126">
        <f t="shared" si="105"/>
        <v>54205.776153846149</v>
      </c>
      <c r="AO125" s="129">
        <f t="shared" si="106"/>
        <v>0</v>
      </c>
      <c r="AP125" s="130">
        <f t="shared" si="107"/>
        <v>0</v>
      </c>
      <c r="AQ125" s="127">
        <v>7.5</v>
      </c>
      <c r="AR125" s="128">
        <v>398655.92</v>
      </c>
      <c r="AS125" s="126">
        <f t="shared" si="78"/>
        <v>53154.122666666663</v>
      </c>
      <c r="AT125" s="127">
        <v>7.5</v>
      </c>
      <c r="AU125" s="128">
        <v>398655.92</v>
      </c>
      <c r="AV125" s="126">
        <f t="shared" si="108"/>
        <v>53154.122666666663</v>
      </c>
      <c r="AW125" s="129">
        <f t="shared" si="109"/>
        <v>0</v>
      </c>
      <c r="AX125" s="130">
        <f t="shared" si="110"/>
        <v>0</v>
      </c>
      <c r="AY125" s="132" t="s">
        <v>567</v>
      </c>
      <c r="AZ125" s="127">
        <v>35.85</v>
      </c>
      <c r="BA125" s="128">
        <v>933800.37</v>
      </c>
      <c r="BB125" s="126">
        <f t="shared" si="79"/>
        <v>26047.430125523013</v>
      </c>
      <c r="BC125" s="127">
        <v>35.85</v>
      </c>
      <c r="BD125" s="128">
        <v>933800.37</v>
      </c>
      <c r="BE125" s="126">
        <f t="shared" si="111"/>
        <v>26047.430125523013</v>
      </c>
      <c r="BF125" s="129">
        <f t="shared" si="112"/>
        <v>0</v>
      </c>
      <c r="BG125" s="130">
        <f t="shared" si="113"/>
        <v>0</v>
      </c>
      <c r="BH125" s="127">
        <v>0</v>
      </c>
      <c r="BI125" s="128">
        <v>0</v>
      </c>
      <c r="BJ125" s="126" t="str">
        <f t="shared" si="80"/>
        <v>N/A</v>
      </c>
      <c r="BK125" s="127">
        <v>0</v>
      </c>
      <c r="BL125" s="128">
        <v>0</v>
      </c>
      <c r="BM125" s="126" t="str">
        <f t="shared" si="114"/>
        <v>N/A</v>
      </c>
      <c r="BN125" s="129" t="e">
        <f t="shared" si="115"/>
        <v>#VALUE!</v>
      </c>
      <c r="BO125" s="130" t="e">
        <f t="shared" si="116"/>
        <v>#VALUE!</v>
      </c>
      <c r="BP125" s="127">
        <v>14.969999999999999</v>
      </c>
      <c r="BQ125" s="128">
        <v>956586.79</v>
      </c>
      <c r="BR125" s="126">
        <f t="shared" si="81"/>
        <v>63900.253173012701</v>
      </c>
      <c r="BS125" s="127">
        <v>14.969999999999999</v>
      </c>
      <c r="BT125" s="128">
        <v>956586.79</v>
      </c>
      <c r="BU125" s="126">
        <f t="shared" si="117"/>
        <v>63900.253173012701</v>
      </c>
      <c r="BV125" s="129">
        <f t="shared" si="118"/>
        <v>0</v>
      </c>
      <c r="BW125" s="130">
        <f t="shared" si="119"/>
        <v>0</v>
      </c>
      <c r="BX125" s="132" t="s">
        <v>567</v>
      </c>
      <c r="BY125" s="127">
        <v>2</v>
      </c>
      <c r="BZ125" s="128">
        <v>34118.120000000003</v>
      </c>
      <c r="CA125" s="126">
        <f t="shared" si="82"/>
        <v>17059.060000000001</v>
      </c>
      <c r="CB125" s="127">
        <v>2</v>
      </c>
      <c r="CC125" s="128">
        <v>34118.120000000003</v>
      </c>
      <c r="CD125" s="126">
        <f t="shared" si="120"/>
        <v>17059.060000000001</v>
      </c>
      <c r="CE125" s="129">
        <f t="shared" si="121"/>
        <v>0</v>
      </c>
      <c r="CF125" s="130">
        <f t="shared" si="122"/>
        <v>0</v>
      </c>
      <c r="CG125" s="127">
        <v>14.5</v>
      </c>
      <c r="CH125" s="128">
        <v>645443.75</v>
      </c>
      <c r="CI125" s="126">
        <f t="shared" si="83"/>
        <v>44513.362068965514</v>
      </c>
      <c r="CJ125" s="127">
        <v>14.5</v>
      </c>
      <c r="CK125" s="128">
        <v>645944</v>
      </c>
      <c r="CL125" s="126">
        <f t="shared" si="123"/>
        <v>44547.862068965514</v>
      </c>
      <c r="CM125" s="129">
        <f t="shared" si="124"/>
        <v>34.5</v>
      </c>
      <c r="CN125" s="130">
        <f t="shared" si="125"/>
        <v>7.7504817422122379E-4</v>
      </c>
      <c r="CO125" s="127">
        <v>1</v>
      </c>
      <c r="CP125" s="128">
        <v>111650</v>
      </c>
      <c r="CQ125" s="126">
        <f t="shared" si="84"/>
        <v>111650</v>
      </c>
      <c r="CR125" s="127">
        <v>1</v>
      </c>
      <c r="CS125" s="128">
        <v>111650</v>
      </c>
      <c r="CT125" s="126">
        <f t="shared" si="126"/>
        <v>111650</v>
      </c>
      <c r="CU125" s="129">
        <f t="shared" si="127"/>
        <v>0</v>
      </c>
      <c r="CV125" s="130">
        <f t="shared" si="128"/>
        <v>0</v>
      </c>
      <c r="CW125" s="132" t="s">
        <v>567</v>
      </c>
      <c r="CX125" s="127">
        <v>5</v>
      </c>
      <c r="CY125" s="128">
        <v>368466.31</v>
      </c>
      <c r="CZ125" s="126">
        <f t="shared" si="85"/>
        <v>73693.262000000002</v>
      </c>
      <c r="DA125" s="127">
        <v>5</v>
      </c>
      <c r="DB125" s="128">
        <v>370466</v>
      </c>
      <c r="DC125" s="126">
        <f t="shared" si="129"/>
        <v>74093.2</v>
      </c>
      <c r="DD125" s="129">
        <f t="shared" si="130"/>
        <v>399.93799999999464</v>
      </c>
      <c r="DE125" s="130">
        <f t="shared" si="131"/>
        <v>5.4270633317873027E-3</v>
      </c>
      <c r="DF125" s="127">
        <v>1</v>
      </c>
      <c r="DG125" s="128">
        <v>106575</v>
      </c>
      <c r="DH125" s="126">
        <f t="shared" si="86"/>
        <v>106575</v>
      </c>
      <c r="DI125" s="127">
        <v>1</v>
      </c>
      <c r="DJ125" s="128">
        <v>106575</v>
      </c>
      <c r="DK125" s="126">
        <f t="shared" si="132"/>
        <v>106575</v>
      </c>
      <c r="DL125" s="129">
        <f t="shared" si="133"/>
        <v>0</v>
      </c>
      <c r="DM125" s="130">
        <f t="shared" si="134"/>
        <v>0</v>
      </c>
      <c r="DN125" s="127">
        <v>13.3</v>
      </c>
      <c r="DO125" s="128">
        <v>542789.87</v>
      </c>
      <c r="DP125" s="126">
        <f t="shared" si="87"/>
        <v>40811.268421052628</v>
      </c>
      <c r="DQ125" s="127">
        <v>13.3</v>
      </c>
      <c r="DR125" s="128">
        <v>546290</v>
      </c>
      <c r="DS125" s="126">
        <f t="shared" si="135"/>
        <v>41074.436090225565</v>
      </c>
      <c r="DT125" s="306">
        <f t="shared" si="136"/>
        <v>263.16766917293717</v>
      </c>
      <c r="DU125" s="130">
        <f t="shared" si="137"/>
        <v>6.4484070050903211E-3</v>
      </c>
      <c r="DV125" s="132" t="s">
        <v>567</v>
      </c>
      <c r="DW125" s="127">
        <v>49.5</v>
      </c>
      <c r="DX125" s="128">
        <v>1593163.4</v>
      </c>
      <c r="DY125" s="126">
        <f t="shared" si="88"/>
        <v>32185.119191919192</v>
      </c>
      <c r="DZ125" s="127">
        <v>49.5</v>
      </c>
      <c r="EA125" s="128">
        <v>1593663.25</v>
      </c>
      <c r="EB125" s="126">
        <f t="shared" si="138"/>
        <v>32195.217171717173</v>
      </c>
      <c r="EC125" s="129">
        <f t="shared" si="139"/>
        <v>10.097979797981679</v>
      </c>
      <c r="ED125" s="130">
        <f t="shared" si="140"/>
        <v>3.1374685107635105E-4</v>
      </c>
      <c r="EE125" s="127">
        <v>101.25</v>
      </c>
      <c r="EF125" s="128">
        <v>174715.83</v>
      </c>
      <c r="EG125" s="126">
        <f t="shared" si="89"/>
        <v>1725.5884444444443</v>
      </c>
      <c r="EH125" s="127">
        <v>101.25</v>
      </c>
      <c r="EI125" s="128">
        <v>174715.83</v>
      </c>
      <c r="EJ125" s="126">
        <f t="shared" si="141"/>
        <v>1725.5884444444443</v>
      </c>
      <c r="EK125" s="129">
        <f t="shared" si="142"/>
        <v>0</v>
      </c>
      <c r="EL125" s="130">
        <f t="shared" si="143"/>
        <v>0</v>
      </c>
      <c r="EM125" s="127">
        <v>1</v>
      </c>
      <c r="EN125" s="128">
        <v>72658.759999999995</v>
      </c>
      <c r="EO125" s="126">
        <f t="shared" si="90"/>
        <v>72658.759999999995</v>
      </c>
      <c r="EP125" s="147">
        <v>1</v>
      </c>
      <c r="EQ125" s="148">
        <v>72658.759999999995</v>
      </c>
      <c r="ER125" s="126">
        <f t="shared" si="144"/>
        <v>72658.759999999995</v>
      </c>
      <c r="ES125" s="129">
        <f t="shared" si="145"/>
        <v>0</v>
      </c>
      <c r="ET125" s="130">
        <f t="shared" si="146"/>
        <v>0</v>
      </c>
      <c r="EU125" s="308"/>
      <c r="EV125" s="132" t="s">
        <v>567</v>
      </c>
      <c r="EW125" s="126">
        <v>56042.968905611437</v>
      </c>
      <c r="EX125" s="126">
        <v>56183.710724534874</v>
      </c>
      <c r="EY125" s="129" t="e">
        <f t="shared" si="147"/>
        <v>#VALUE!</v>
      </c>
      <c r="EZ125" s="130" t="e">
        <f t="shared" si="91"/>
        <v>#VALUE!</v>
      </c>
    </row>
    <row r="126" spans="1:157">
      <c r="A126" s="132" t="s">
        <v>568</v>
      </c>
      <c r="B126" s="124">
        <v>116</v>
      </c>
      <c r="C126" s="125">
        <v>1861061.2</v>
      </c>
      <c r="D126" s="126">
        <f t="shared" si="74"/>
        <v>16043.631034482758</v>
      </c>
      <c r="E126" s="127">
        <v>116</v>
      </c>
      <c r="F126" s="128">
        <v>1861061.2</v>
      </c>
      <c r="G126" s="126">
        <f t="shared" si="92"/>
        <v>16043.631034482758</v>
      </c>
      <c r="H126" s="129">
        <f t="shared" si="93"/>
        <v>0</v>
      </c>
      <c r="I126" s="130">
        <f t="shared" si="94"/>
        <v>0</v>
      </c>
      <c r="J126" s="127">
        <v>29</v>
      </c>
      <c r="K126" s="128">
        <v>2011434</v>
      </c>
      <c r="L126" s="131">
        <f t="shared" si="75"/>
        <v>69359.793103448275</v>
      </c>
      <c r="M126" s="127">
        <v>29</v>
      </c>
      <c r="N126" s="128">
        <v>2011434</v>
      </c>
      <c r="O126" s="126">
        <f t="shared" si="95"/>
        <v>69359.793103448275</v>
      </c>
      <c r="P126" s="129">
        <f t="shared" si="96"/>
        <v>0</v>
      </c>
      <c r="Q126" s="130">
        <f t="shared" si="97"/>
        <v>0</v>
      </c>
      <c r="R126" s="127">
        <v>7</v>
      </c>
      <c r="S126" s="128">
        <v>545018.6</v>
      </c>
      <c r="T126" s="126">
        <f t="shared" si="76"/>
        <v>77859.8</v>
      </c>
      <c r="U126" s="127">
        <v>7</v>
      </c>
      <c r="V126" s="128">
        <v>545018.6</v>
      </c>
      <c r="W126" s="126">
        <f t="shared" si="98"/>
        <v>77859.8</v>
      </c>
      <c r="X126" s="129">
        <f t="shared" si="99"/>
        <v>0</v>
      </c>
      <c r="Y126" s="130">
        <f t="shared" si="100"/>
        <v>0</v>
      </c>
      <c r="Z126" s="132" t="s">
        <v>568</v>
      </c>
      <c r="AA126" s="127">
        <v>4</v>
      </c>
      <c r="AB126" s="128">
        <v>212862</v>
      </c>
      <c r="AC126" s="126">
        <f t="shared" si="77"/>
        <v>53215.5</v>
      </c>
      <c r="AD126" s="127">
        <v>4</v>
      </c>
      <c r="AE126" s="128">
        <v>212862</v>
      </c>
      <c r="AF126" s="126">
        <f t="shared" si="101"/>
        <v>53215.5</v>
      </c>
      <c r="AG126" s="129">
        <f t="shared" si="102"/>
        <v>0</v>
      </c>
      <c r="AH126" s="130">
        <f t="shared" si="103"/>
        <v>0</v>
      </c>
      <c r="AI126" s="127">
        <v>23</v>
      </c>
      <c r="AJ126" s="128">
        <v>1141392</v>
      </c>
      <c r="AK126" s="126">
        <f t="shared" si="104"/>
        <v>49625.739130434784</v>
      </c>
      <c r="AL126" s="127">
        <v>23</v>
      </c>
      <c r="AM126" s="128">
        <v>1141392</v>
      </c>
      <c r="AN126" s="126">
        <f t="shared" si="105"/>
        <v>49625.739130434784</v>
      </c>
      <c r="AO126" s="129">
        <f t="shared" si="106"/>
        <v>0</v>
      </c>
      <c r="AP126" s="130">
        <f t="shared" si="107"/>
        <v>0</v>
      </c>
      <c r="AQ126" s="127">
        <v>12</v>
      </c>
      <c r="AR126" s="128">
        <v>500293</v>
      </c>
      <c r="AS126" s="126">
        <f t="shared" si="78"/>
        <v>41691.083333333336</v>
      </c>
      <c r="AT126" s="127">
        <v>12</v>
      </c>
      <c r="AU126" s="128">
        <v>500293</v>
      </c>
      <c r="AV126" s="126">
        <f t="shared" si="108"/>
        <v>41691.083333333336</v>
      </c>
      <c r="AW126" s="129">
        <f t="shared" si="109"/>
        <v>0</v>
      </c>
      <c r="AX126" s="130">
        <f t="shared" si="110"/>
        <v>0</v>
      </c>
      <c r="AY126" s="132" t="s">
        <v>568</v>
      </c>
      <c r="AZ126" s="127">
        <v>58.5</v>
      </c>
      <c r="BA126" s="128">
        <v>1613683</v>
      </c>
      <c r="BB126" s="126">
        <f t="shared" si="79"/>
        <v>27584.324786324785</v>
      </c>
      <c r="BC126" s="127">
        <v>58.5</v>
      </c>
      <c r="BD126" s="128">
        <v>1613683</v>
      </c>
      <c r="BE126" s="126">
        <f t="shared" si="111"/>
        <v>27584.324786324785</v>
      </c>
      <c r="BF126" s="129">
        <f t="shared" si="112"/>
        <v>0</v>
      </c>
      <c r="BG126" s="130">
        <f t="shared" si="113"/>
        <v>0</v>
      </c>
      <c r="BH126" s="127">
        <v>0</v>
      </c>
      <c r="BI126" s="128">
        <v>0</v>
      </c>
      <c r="BJ126" s="126" t="str">
        <f t="shared" si="80"/>
        <v>N/A</v>
      </c>
      <c r="BK126" s="127">
        <v>0</v>
      </c>
      <c r="BL126" s="128">
        <v>0</v>
      </c>
      <c r="BM126" s="126" t="str">
        <f t="shared" si="114"/>
        <v>N/A</v>
      </c>
      <c r="BN126" s="129" t="e">
        <f t="shared" si="115"/>
        <v>#VALUE!</v>
      </c>
      <c r="BO126" s="130" t="e">
        <f t="shared" si="116"/>
        <v>#VALUE!</v>
      </c>
      <c r="BP126" s="127">
        <v>8</v>
      </c>
      <c r="BQ126" s="128">
        <v>437611.4</v>
      </c>
      <c r="BR126" s="126">
        <f t="shared" si="81"/>
        <v>54701.425000000003</v>
      </c>
      <c r="BS126" s="127">
        <v>8</v>
      </c>
      <c r="BT126" s="128">
        <v>437611.4</v>
      </c>
      <c r="BU126" s="126">
        <f t="shared" si="117"/>
        <v>54701.425000000003</v>
      </c>
      <c r="BV126" s="129">
        <f t="shared" si="118"/>
        <v>0</v>
      </c>
      <c r="BW126" s="130">
        <f t="shared" si="119"/>
        <v>0</v>
      </c>
      <c r="BX126" s="132" t="s">
        <v>568</v>
      </c>
      <c r="BY126" s="127">
        <v>23</v>
      </c>
      <c r="BZ126" s="128">
        <v>596036.30000000005</v>
      </c>
      <c r="CA126" s="126">
        <f t="shared" si="82"/>
        <v>25914.621739130438</v>
      </c>
      <c r="CB126" s="127">
        <v>23</v>
      </c>
      <c r="CC126" s="128">
        <v>596036.30000000005</v>
      </c>
      <c r="CD126" s="126">
        <f t="shared" si="120"/>
        <v>25914.621739130438</v>
      </c>
      <c r="CE126" s="129">
        <f t="shared" si="121"/>
        <v>0</v>
      </c>
      <c r="CF126" s="130">
        <f t="shared" si="122"/>
        <v>0</v>
      </c>
      <c r="CG126" s="127">
        <v>4</v>
      </c>
      <c r="CH126" s="128">
        <v>170958</v>
      </c>
      <c r="CI126" s="126">
        <f t="shared" si="83"/>
        <v>42739.5</v>
      </c>
      <c r="CJ126" s="127">
        <v>4</v>
      </c>
      <c r="CK126" s="128">
        <v>170958</v>
      </c>
      <c r="CL126" s="126">
        <f t="shared" si="123"/>
        <v>42739.5</v>
      </c>
      <c r="CM126" s="129">
        <f t="shared" si="124"/>
        <v>0</v>
      </c>
      <c r="CN126" s="130">
        <f t="shared" si="125"/>
        <v>0</v>
      </c>
      <c r="CO126" s="127">
        <v>1</v>
      </c>
      <c r="CP126" s="128">
        <v>98487.28</v>
      </c>
      <c r="CQ126" s="126">
        <f t="shared" si="84"/>
        <v>98487.28</v>
      </c>
      <c r="CR126" s="127">
        <v>1</v>
      </c>
      <c r="CS126" s="128">
        <v>98487.28</v>
      </c>
      <c r="CT126" s="126">
        <f t="shared" si="126"/>
        <v>98487.28</v>
      </c>
      <c r="CU126" s="129">
        <f t="shared" si="127"/>
        <v>0</v>
      </c>
      <c r="CV126" s="130">
        <f t="shared" si="128"/>
        <v>0</v>
      </c>
      <c r="CW126" s="132" t="s">
        <v>568</v>
      </c>
      <c r="CX126" s="127">
        <v>7</v>
      </c>
      <c r="CY126" s="128">
        <v>520489.6</v>
      </c>
      <c r="CZ126" s="126">
        <f t="shared" si="85"/>
        <v>74355.657142857133</v>
      </c>
      <c r="DA126" s="127">
        <v>7</v>
      </c>
      <c r="DB126" s="128">
        <v>520489.6</v>
      </c>
      <c r="DC126" s="126">
        <f t="shared" si="129"/>
        <v>74355.657142857133</v>
      </c>
      <c r="DD126" s="129">
        <f t="shared" si="130"/>
        <v>0</v>
      </c>
      <c r="DE126" s="130">
        <f t="shared" si="131"/>
        <v>0</v>
      </c>
      <c r="DF126" s="127">
        <v>0.85</v>
      </c>
      <c r="DG126" s="128">
        <v>83714.2</v>
      </c>
      <c r="DH126" s="126">
        <f t="shared" si="86"/>
        <v>98487.294117647063</v>
      </c>
      <c r="DI126" s="127">
        <v>0.85</v>
      </c>
      <c r="DJ126" s="128">
        <v>83714.2</v>
      </c>
      <c r="DK126" s="126">
        <f t="shared" si="132"/>
        <v>98487.294117647063</v>
      </c>
      <c r="DL126" s="129">
        <f t="shared" si="133"/>
        <v>0</v>
      </c>
      <c r="DM126" s="130">
        <f t="shared" si="134"/>
        <v>0</v>
      </c>
      <c r="DN126" s="127">
        <v>17.5</v>
      </c>
      <c r="DO126" s="128">
        <v>713021</v>
      </c>
      <c r="DP126" s="126">
        <f t="shared" si="87"/>
        <v>40744.057142857142</v>
      </c>
      <c r="DQ126" s="127">
        <v>17.5</v>
      </c>
      <c r="DR126" s="128">
        <v>713021</v>
      </c>
      <c r="DS126" s="126">
        <f t="shared" si="135"/>
        <v>40744.057142857142</v>
      </c>
      <c r="DT126" s="306">
        <f t="shared" si="136"/>
        <v>0</v>
      </c>
      <c r="DU126" s="130">
        <f t="shared" si="137"/>
        <v>0</v>
      </c>
      <c r="DV126" s="132" t="s">
        <v>568</v>
      </c>
      <c r="DW126" s="127">
        <v>94</v>
      </c>
      <c r="DX126" s="128">
        <v>2505752</v>
      </c>
      <c r="DY126" s="126">
        <f t="shared" si="88"/>
        <v>26656.936170212764</v>
      </c>
      <c r="DZ126" s="127">
        <v>94</v>
      </c>
      <c r="EA126" s="128">
        <v>2505752</v>
      </c>
      <c r="EB126" s="126">
        <f t="shared" si="138"/>
        <v>26656.936170212764</v>
      </c>
      <c r="EC126" s="129">
        <f t="shared" si="139"/>
        <v>0</v>
      </c>
      <c r="ED126" s="130">
        <f t="shared" si="140"/>
        <v>0</v>
      </c>
      <c r="EE126" s="127">
        <v>3</v>
      </c>
      <c r="EF126" s="128">
        <v>140626.5</v>
      </c>
      <c r="EG126" s="126">
        <f t="shared" si="89"/>
        <v>46875.5</v>
      </c>
      <c r="EH126" s="127">
        <v>3</v>
      </c>
      <c r="EI126" s="128">
        <v>140626.5</v>
      </c>
      <c r="EJ126" s="126">
        <f t="shared" si="141"/>
        <v>46875.5</v>
      </c>
      <c r="EK126" s="129">
        <f t="shared" si="142"/>
        <v>0</v>
      </c>
      <c r="EL126" s="130">
        <f t="shared" si="143"/>
        <v>0</v>
      </c>
      <c r="EM126" s="127">
        <v>0</v>
      </c>
      <c r="EN126" s="128">
        <v>0</v>
      </c>
      <c r="EO126" s="126" t="str">
        <f t="shared" si="90"/>
        <v>N/A</v>
      </c>
      <c r="EP126" s="147">
        <v>0</v>
      </c>
      <c r="EQ126" s="148">
        <v>0</v>
      </c>
      <c r="ER126" s="126" t="str">
        <f t="shared" si="144"/>
        <v>N/A</v>
      </c>
      <c r="ES126" s="129" t="e">
        <f t="shared" si="145"/>
        <v>#VALUE!</v>
      </c>
      <c r="ET126" s="130" t="e">
        <f t="shared" si="146"/>
        <v>#VALUE!</v>
      </c>
      <c r="EU126" s="308"/>
      <c r="EV126" s="132" t="s">
        <v>568</v>
      </c>
      <c r="EW126" s="126">
        <v>52771.383918795531</v>
      </c>
      <c r="EX126" s="126">
        <v>52771.383918795531</v>
      </c>
      <c r="EY126" s="129" t="e">
        <f t="shared" si="147"/>
        <v>#VALUE!</v>
      </c>
      <c r="EZ126" s="130" t="e">
        <f t="shared" si="91"/>
        <v>#VALUE!</v>
      </c>
    </row>
    <row r="127" spans="1:157">
      <c r="A127" s="132" t="s">
        <v>569</v>
      </c>
      <c r="B127" s="124">
        <v>4</v>
      </c>
      <c r="C127" s="125">
        <v>55871</v>
      </c>
      <c r="D127" s="126">
        <f t="shared" si="74"/>
        <v>13967.75</v>
      </c>
      <c r="E127" s="127">
        <v>4</v>
      </c>
      <c r="F127" s="128">
        <v>55871</v>
      </c>
      <c r="G127" s="126">
        <f t="shared" si="92"/>
        <v>13967.75</v>
      </c>
      <c r="H127" s="129">
        <f t="shared" si="93"/>
        <v>0</v>
      </c>
      <c r="I127" s="130">
        <f t="shared" si="94"/>
        <v>0</v>
      </c>
      <c r="J127" s="127">
        <v>3</v>
      </c>
      <c r="K127" s="128">
        <v>234491</v>
      </c>
      <c r="L127" s="131">
        <f t="shared" si="75"/>
        <v>78163.666666666672</v>
      </c>
      <c r="M127" s="127">
        <v>3</v>
      </c>
      <c r="N127" s="128">
        <v>234491</v>
      </c>
      <c r="O127" s="126">
        <f t="shared" si="95"/>
        <v>78163.666666666672</v>
      </c>
      <c r="P127" s="129">
        <f t="shared" si="96"/>
        <v>0</v>
      </c>
      <c r="Q127" s="130">
        <f t="shared" si="97"/>
        <v>0</v>
      </c>
      <c r="R127" s="127">
        <v>1</v>
      </c>
      <c r="S127" s="128">
        <v>56242</v>
      </c>
      <c r="T127" s="126">
        <f t="shared" si="76"/>
        <v>56242</v>
      </c>
      <c r="U127" s="127">
        <v>1</v>
      </c>
      <c r="V127" s="128">
        <v>56242</v>
      </c>
      <c r="W127" s="126">
        <f t="shared" si="98"/>
        <v>56242</v>
      </c>
      <c r="X127" s="129">
        <f t="shared" si="99"/>
        <v>0</v>
      </c>
      <c r="Y127" s="130">
        <f t="shared" si="100"/>
        <v>0</v>
      </c>
      <c r="Z127" s="132" t="s">
        <v>569</v>
      </c>
      <c r="AA127" s="127">
        <v>1</v>
      </c>
      <c r="AB127" s="128">
        <v>68625</v>
      </c>
      <c r="AC127" s="126">
        <f t="shared" si="77"/>
        <v>68625</v>
      </c>
      <c r="AD127" s="127">
        <v>1</v>
      </c>
      <c r="AE127" s="128">
        <v>68625</v>
      </c>
      <c r="AF127" s="126">
        <f t="shared" si="101"/>
        <v>68625</v>
      </c>
      <c r="AG127" s="129">
        <f t="shared" si="102"/>
        <v>0</v>
      </c>
      <c r="AH127" s="130">
        <f t="shared" si="103"/>
        <v>0</v>
      </c>
      <c r="AI127" s="127">
        <v>2</v>
      </c>
      <c r="AJ127" s="128">
        <v>108112</v>
      </c>
      <c r="AK127" s="126">
        <f t="shared" si="104"/>
        <v>54056</v>
      </c>
      <c r="AL127" s="127">
        <v>2</v>
      </c>
      <c r="AM127" s="128">
        <v>108112</v>
      </c>
      <c r="AN127" s="126">
        <f t="shared" si="105"/>
        <v>54056</v>
      </c>
      <c r="AO127" s="129">
        <f t="shared" si="106"/>
        <v>0</v>
      </c>
      <c r="AP127" s="130">
        <f t="shared" si="107"/>
        <v>0</v>
      </c>
      <c r="AQ127" s="127">
        <v>1</v>
      </c>
      <c r="AR127" s="128">
        <v>35876</v>
      </c>
      <c r="AS127" s="126">
        <f t="shared" si="78"/>
        <v>35876</v>
      </c>
      <c r="AT127" s="127">
        <v>1</v>
      </c>
      <c r="AU127" s="128">
        <v>35876</v>
      </c>
      <c r="AV127" s="126">
        <f t="shared" si="108"/>
        <v>35876</v>
      </c>
      <c r="AW127" s="129">
        <f t="shared" si="109"/>
        <v>0</v>
      </c>
      <c r="AX127" s="130">
        <f t="shared" si="110"/>
        <v>0</v>
      </c>
      <c r="AY127" s="132" t="s">
        <v>569</v>
      </c>
      <c r="AZ127" s="127">
        <v>4</v>
      </c>
      <c r="BA127" s="128">
        <v>108266</v>
      </c>
      <c r="BB127" s="126">
        <f t="shared" si="79"/>
        <v>27066.5</v>
      </c>
      <c r="BC127" s="127">
        <v>4</v>
      </c>
      <c r="BD127" s="128">
        <v>108266</v>
      </c>
      <c r="BE127" s="126">
        <f t="shared" si="111"/>
        <v>27066.5</v>
      </c>
      <c r="BF127" s="129">
        <f t="shared" si="112"/>
        <v>0</v>
      </c>
      <c r="BG127" s="130">
        <f t="shared" si="113"/>
        <v>0</v>
      </c>
      <c r="BH127" s="127">
        <v>0</v>
      </c>
      <c r="BI127" s="128">
        <v>0</v>
      </c>
      <c r="BJ127" s="126" t="str">
        <f t="shared" si="80"/>
        <v>N/A</v>
      </c>
      <c r="BK127" s="127">
        <v>0</v>
      </c>
      <c r="BL127" s="128">
        <v>0</v>
      </c>
      <c r="BM127" s="126" t="str">
        <f t="shared" si="114"/>
        <v>N/A</v>
      </c>
      <c r="BN127" s="129" t="e">
        <f t="shared" si="115"/>
        <v>#VALUE!</v>
      </c>
      <c r="BO127" s="130" t="e">
        <f t="shared" si="116"/>
        <v>#VALUE!</v>
      </c>
      <c r="BP127" s="127">
        <v>0</v>
      </c>
      <c r="BQ127" s="128">
        <v>0</v>
      </c>
      <c r="BR127" s="126" t="str">
        <f t="shared" si="81"/>
        <v>N/A</v>
      </c>
      <c r="BS127" s="127">
        <v>0</v>
      </c>
      <c r="BT127" s="128">
        <v>0</v>
      </c>
      <c r="BU127" s="126" t="str">
        <f t="shared" si="117"/>
        <v>N/A</v>
      </c>
      <c r="BV127" s="129" t="e">
        <f t="shared" si="118"/>
        <v>#VALUE!</v>
      </c>
      <c r="BW127" s="130" t="e">
        <f t="shared" si="119"/>
        <v>#VALUE!</v>
      </c>
      <c r="BX127" s="132" t="s">
        <v>569</v>
      </c>
      <c r="BY127" s="127">
        <v>0</v>
      </c>
      <c r="BZ127" s="128">
        <v>0</v>
      </c>
      <c r="CA127" s="126" t="str">
        <f t="shared" si="82"/>
        <v>N/A</v>
      </c>
      <c r="CB127" s="127">
        <v>0</v>
      </c>
      <c r="CC127" s="128">
        <v>0</v>
      </c>
      <c r="CD127" s="126" t="str">
        <f t="shared" si="120"/>
        <v>N/A</v>
      </c>
      <c r="CE127" s="129" t="e">
        <f t="shared" si="121"/>
        <v>#VALUE!</v>
      </c>
      <c r="CF127" s="130" t="e">
        <f t="shared" si="122"/>
        <v>#VALUE!</v>
      </c>
      <c r="CG127" s="127">
        <v>2</v>
      </c>
      <c r="CH127" s="128">
        <v>105008</v>
      </c>
      <c r="CI127" s="126">
        <f t="shared" si="83"/>
        <v>52504</v>
      </c>
      <c r="CJ127" s="127">
        <v>2</v>
      </c>
      <c r="CK127" s="128">
        <v>105008</v>
      </c>
      <c r="CL127" s="126">
        <f t="shared" si="123"/>
        <v>52504</v>
      </c>
      <c r="CM127" s="129">
        <f t="shared" si="124"/>
        <v>0</v>
      </c>
      <c r="CN127" s="130">
        <f t="shared" si="125"/>
        <v>0</v>
      </c>
      <c r="CO127" s="127">
        <v>0</v>
      </c>
      <c r="CP127" s="128">
        <v>0</v>
      </c>
      <c r="CQ127" s="126" t="str">
        <f t="shared" si="84"/>
        <v>N/A</v>
      </c>
      <c r="CR127" s="127">
        <v>0</v>
      </c>
      <c r="CS127" s="128">
        <v>0</v>
      </c>
      <c r="CT127" s="126" t="str">
        <f t="shared" si="126"/>
        <v>N/A</v>
      </c>
      <c r="CU127" s="129" t="e">
        <f t="shared" si="127"/>
        <v>#VALUE!</v>
      </c>
      <c r="CV127" s="130" t="e">
        <f t="shared" si="128"/>
        <v>#VALUE!</v>
      </c>
      <c r="CW127" s="132" t="s">
        <v>569</v>
      </c>
      <c r="CX127" s="127">
        <v>0</v>
      </c>
      <c r="CY127" s="128">
        <v>0</v>
      </c>
      <c r="CZ127" s="126" t="str">
        <f t="shared" si="85"/>
        <v>N/A</v>
      </c>
      <c r="DA127" s="127">
        <v>0</v>
      </c>
      <c r="DB127" s="128">
        <v>0</v>
      </c>
      <c r="DC127" s="126" t="str">
        <f t="shared" si="129"/>
        <v>N/A</v>
      </c>
      <c r="DD127" s="129" t="e">
        <f t="shared" si="130"/>
        <v>#VALUE!</v>
      </c>
      <c r="DE127" s="130" t="e">
        <f t="shared" si="131"/>
        <v>#VALUE!</v>
      </c>
      <c r="DF127" s="127">
        <v>1</v>
      </c>
      <c r="DG127" s="128">
        <v>65000</v>
      </c>
      <c r="DH127" s="126">
        <f t="shared" si="86"/>
        <v>65000</v>
      </c>
      <c r="DI127" s="127">
        <v>1</v>
      </c>
      <c r="DJ127" s="128">
        <v>65000</v>
      </c>
      <c r="DK127" s="126">
        <f t="shared" si="132"/>
        <v>65000</v>
      </c>
      <c r="DL127" s="129">
        <f t="shared" si="133"/>
        <v>0</v>
      </c>
      <c r="DM127" s="130">
        <f t="shared" si="134"/>
        <v>0</v>
      </c>
      <c r="DN127" s="127">
        <v>1</v>
      </c>
      <c r="DO127" s="128">
        <v>29121</v>
      </c>
      <c r="DP127" s="126">
        <f t="shared" si="87"/>
        <v>29121</v>
      </c>
      <c r="DQ127" s="127">
        <v>1</v>
      </c>
      <c r="DR127" s="128">
        <v>29121</v>
      </c>
      <c r="DS127" s="126">
        <f t="shared" si="135"/>
        <v>29121</v>
      </c>
      <c r="DT127" s="306">
        <f t="shared" si="136"/>
        <v>0</v>
      </c>
      <c r="DU127" s="130">
        <f t="shared" si="137"/>
        <v>0</v>
      </c>
      <c r="DV127" s="132" t="s">
        <v>569</v>
      </c>
      <c r="DW127" s="127">
        <v>8</v>
      </c>
      <c r="DX127" s="128">
        <v>257288</v>
      </c>
      <c r="DY127" s="126">
        <f t="shared" si="88"/>
        <v>32161</v>
      </c>
      <c r="DZ127" s="127">
        <v>8</v>
      </c>
      <c r="EA127" s="128">
        <v>257288</v>
      </c>
      <c r="EB127" s="126">
        <f t="shared" si="138"/>
        <v>32161</v>
      </c>
      <c r="EC127" s="129">
        <f t="shared" si="139"/>
        <v>0</v>
      </c>
      <c r="ED127" s="130">
        <f t="shared" si="140"/>
        <v>0</v>
      </c>
      <c r="EE127" s="127">
        <v>0</v>
      </c>
      <c r="EF127" s="128">
        <v>0</v>
      </c>
      <c r="EG127" s="126" t="str">
        <f t="shared" si="89"/>
        <v>N/A</v>
      </c>
      <c r="EH127" s="127">
        <v>0</v>
      </c>
      <c r="EI127" s="128">
        <v>0</v>
      </c>
      <c r="EJ127" s="126" t="str">
        <f t="shared" si="141"/>
        <v>N/A</v>
      </c>
      <c r="EK127" s="129" t="e">
        <f t="shared" si="142"/>
        <v>#VALUE!</v>
      </c>
      <c r="EL127" s="130" t="e">
        <f t="shared" si="143"/>
        <v>#VALUE!</v>
      </c>
      <c r="EM127" s="127">
        <v>0</v>
      </c>
      <c r="EN127" s="128">
        <v>0</v>
      </c>
      <c r="EO127" s="126" t="str">
        <f t="shared" si="90"/>
        <v>N/A</v>
      </c>
      <c r="EP127" s="147">
        <v>0</v>
      </c>
      <c r="EQ127" s="148">
        <v>0</v>
      </c>
      <c r="ER127" s="126" t="str">
        <f t="shared" si="144"/>
        <v>N/A</v>
      </c>
      <c r="ES127" s="129" t="e">
        <f t="shared" si="145"/>
        <v>#VALUE!</v>
      </c>
      <c r="ET127" s="130" t="e">
        <f t="shared" si="146"/>
        <v>#VALUE!</v>
      </c>
      <c r="EU127" s="308"/>
      <c r="EV127" s="132" t="s">
        <v>569</v>
      </c>
      <c r="EW127" s="126">
        <v>46616.628787878792</v>
      </c>
      <c r="EX127" s="126">
        <v>46616.628787878792</v>
      </c>
      <c r="EY127" s="129" t="e">
        <f t="shared" si="147"/>
        <v>#VALUE!</v>
      </c>
      <c r="EZ127" s="130" t="e">
        <f t="shared" si="91"/>
        <v>#VALUE!</v>
      </c>
    </row>
    <row r="128" spans="1:157">
      <c r="A128" s="132" t="s">
        <v>570</v>
      </c>
      <c r="B128" s="124">
        <v>84.83</v>
      </c>
      <c r="C128" s="125">
        <v>1313983</v>
      </c>
      <c r="D128" s="126">
        <f t="shared" si="74"/>
        <v>15489.602734881528</v>
      </c>
      <c r="E128" s="127">
        <v>84.83</v>
      </c>
      <c r="F128" s="128">
        <v>1340848</v>
      </c>
      <c r="G128" s="126">
        <f t="shared" si="92"/>
        <v>15806.294942826831</v>
      </c>
      <c r="H128" s="129">
        <f t="shared" si="93"/>
        <v>316.69220794530338</v>
      </c>
      <c r="I128" s="130">
        <f t="shared" si="94"/>
        <v>2.0445469994665139E-2</v>
      </c>
      <c r="J128" s="127">
        <v>12</v>
      </c>
      <c r="K128" s="128">
        <v>1011586</v>
      </c>
      <c r="L128" s="131">
        <f t="shared" si="75"/>
        <v>84298.833333333328</v>
      </c>
      <c r="M128" s="127">
        <v>12</v>
      </c>
      <c r="N128" s="128">
        <v>1011586</v>
      </c>
      <c r="O128" s="126">
        <f t="shared" si="95"/>
        <v>84298.833333333328</v>
      </c>
      <c r="P128" s="129">
        <f t="shared" si="96"/>
        <v>0</v>
      </c>
      <c r="Q128" s="130">
        <f t="shared" si="97"/>
        <v>0</v>
      </c>
      <c r="R128" s="127">
        <v>2</v>
      </c>
      <c r="S128" s="128">
        <v>183617</v>
      </c>
      <c r="T128" s="126">
        <f t="shared" si="76"/>
        <v>91808.5</v>
      </c>
      <c r="U128" s="127">
        <v>2</v>
      </c>
      <c r="V128" s="128">
        <v>183617</v>
      </c>
      <c r="W128" s="126">
        <f t="shared" si="98"/>
        <v>91808.5</v>
      </c>
      <c r="X128" s="129">
        <f t="shared" si="99"/>
        <v>0</v>
      </c>
      <c r="Y128" s="130">
        <f t="shared" si="100"/>
        <v>0</v>
      </c>
      <c r="Z128" s="132" t="s">
        <v>570</v>
      </c>
      <c r="AA128" s="127">
        <v>1</v>
      </c>
      <c r="AB128" s="128">
        <v>57748</v>
      </c>
      <c r="AC128" s="126">
        <f t="shared" si="77"/>
        <v>57748</v>
      </c>
      <c r="AD128" s="127">
        <v>1</v>
      </c>
      <c r="AE128" s="128">
        <v>58483</v>
      </c>
      <c r="AF128" s="126">
        <f t="shared" si="101"/>
        <v>58483</v>
      </c>
      <c r="AG128" s="129">
        <f t="shared" si="102"/>
        <v>735</v>
      </c>
      <c r="AH128" s="130">
        <f t="shared" si="103"/>
        <v>1.2727713513887927E-2</v>
      </c>
      <c r="AI128" s="127">
        <v>10</v>
      </c>
      <c r="AJ128" s="128">
        <v>534235</v>
      </c>
      <c r="AK128" s="126">
        <f t="shared" si="104"/>
        <v>53423.5</v>
      </c>
      <c r="AL128" s="127">
        <v>10</v>
      </c>
      <c r="AM128" s="128">
        <v>539887</v>
      </c>
      <c r="AN128" s="126">
        <f t="shared" si="105"/>
        <v>53988.7</v>
      </c>
      <c r="AO128" s="129">
        <f t="shared" si="106"/>
        <v>565.19999999999709</v>
      </c>
      <c r="AP128" s="130">
        <f t="shared" si="107"/>
        <v>1.0579613840351101E-2</v>
      </c>
      <c r="AQ128" s="127">
        <v>4</v>
      </c>
      <c r="AR128" s="128">
        <v>187865</v>
      </c>
      <c r="AS128" s="126">
        <f t="shared" si="78"/>
        <v>46966.25</v>
      </c>
      <c r="AT128" s="127">
        <v>4</v>
      </c>
      <c r="AU128" s="128">
        <v>188403</v>
      </c>
      <c r="AV128" s="126">
        <f t="shared" si="108"/>
        <v>47100.75</v>
      </c>
      <c r="AW128" s="129">
        <f t="shared" si="109"/>
        <v>134.5</v>
      </c>
      <c r="AX128" s="130">
        <f t="shared" si="110"/>
        <v>2.8637585500226226E-3</v>
      </c>
      <c r="AY128" s="132" t="s">
        <v>570</v>
      </c>
      <c r="AZ128" s="127">
        <v>19</v>
      </c>
      <c r="BA128" s="128">
        <v>535949</v>
      </c>
      <c r="BB128" s="126">
        <f t="shared" si="79"/>
        <v>28207.842105263157</v>
      </c>
      <c r="BC128" s="127">
        <v>19</v>
      </c>
      <c r="BD128" s="128">
        <v>547034</v>
      </c>
      <c r="BE128" s="126">
        <f t="shared" si="111"/>
        <v>28791.263157894737</v>
      </c>
      <c r="BF128" s="129">
        <f t="shared" si="112"/>
        <v>583.4210526315801</v>
      </c>
      <c r="BG128" s="130">
        <f t="shared" si="113"/>
        <v>2.0682938115380422E-2</v>
      </c>
      <c r="BH128" s="127">
        <v>0</v>
      </c>
      <c r="BI128" s="128">
        <v>0</v>
      </c>
      <c r="BJ128" s="126" t="str">
        <f t="shared" si="80"/>
        <v>N/A</v>
      </c>
      <c r="BK128" s="127">
        <v>0</v>
      </c>
      <c r="BL128" s="128">
        <v>0</v>
      </c>
      <c r="BM128" s="126" t="str">
        <f t="shared" si="114"/>
        <v>N/A</v>
      </c>
      <c r="BN128" s="129" t="e">
        <f t="shared" si="115"/>
        <v>#VALUE!</v>
      </c>
      <c r="BO128" s="130" t="e">
        <f t="shared" si="116"/>
        <v>#VALUE!</v>
      </c>
      <c r="BP128" s="127">
        <v>11</v>
      </c>
      <c r="BQ128" s="128">
        <v>599006</v>
      </c>
      <c r="BR128" s="126">
        <f t="shared" si="81"/>
        <v>54455.090909090912</v>
      </c>
      <c r="BS128" s="127">
        <v>11</v>
      </c>
      <c r="BT128" s="128">
        <v>603756</v>
      </c>
      <c r="BU128" s="126">
        <f t="shared" si="117"/>
        <v>54886.909090909088</v>
      </c>
      <c r="BV128" s="129">
        <f t="shared" si="118"/>
        <v>431.81818181817653</v>
      </c>
      <c r="BW128" s="130">
        <f t="shared" si="119"/>
        <v>7.929803708143059E-3</v>
      </c>
      <c r="BX128" s="132" t="s">
        <v>570</v>
      </c>
      <c r="BY128" s="127">
        <v>0</v>
      </c>
      <c r="BZ128" s="128">
        <v>0</v>
      </c>
      <c r="CA128" s="126" t="str">
        <f t="shared" si="82"/>
        <v>N/A</v>
      </c>
      <c r="CB128" s="127">
        <v>0</v>
      </c>
      <c r="CC128" s="128">
        <v>0</v>
      </c>
      <c r="CD128" s="126" t="str">
        <f t="shared" si="120"/>
        <v>N/A</v>
      </c>
      <c r="CE128" s="129" t="e">
        <f t="shared" si="121"/>
        <v>#VALUE!</v>
      </c>
      <c r="CF128" s="130" t="e">
        <f t="shared" si="122"/>
        <v>#VALUE!</v>
      </c>
      <c r="CG128" s="127">
        <v>6</v>
      </c>
      <c r="CH128" s="128">
        <v>337167</v>
      </c>
      <c r="CI128" s="126">
        <f t="shared" si="83"/>
        <v>56194.5</v>
      </c>
      <c r="CJ128" s="127">
        <v>6</v>
      </c>
      <c r="CK128" s="128">
        <v>339913</v>
      </c>
      <c r="CL128" s="126">
        <f t="shared" si="123"/>
        <v>56652.166666666664</v>
      </c>
      <c r="CM128" s="129">
        <f t="shared" si="124"/>
        <v>457.66666666666424</v>
      </c>
      <c r="CN128" s="130">
        <f t="shared" si="125"/>
        <v>8.1443320372396634E-3</v>
      </c>
      <c r="CO128" s="127">
        <v>2</v>
      </c>
      <c r="CP128" s="128">
        <v>202840</v>
      </c>
      <c r="CQ128" s="126">
        <f t="shared" si="84"/>
        <v>101420</v>
      </c>
      <c r="CR128" s="127">
        <v>2</v>
      </c>
      <c r="CS128" s="128">
        <v>202840</v>
      </c>
      <c r="CT128" s="126">
        <f t="shared" si="126"/>
        <v>101420</v>
      </c>
      <c r="CU128" s="129">
        <f t="shared" si="127"/>
        <v>0</v>
      </c>
      <c r="CV128" s="130">
        <f t="shared" si="128"/>
        <v>0</v>
      </c>
      <c r="CW128" s="132" t="s">
        <v>570</v>
      </c>
      <c r="CX128" s="127">
        <v>0</v>
      </c>
      <c r="CY128" s="128">
        <v>0</v>
      </c>
      <c r="CZ128" s="126" t="str">
        <f t="shared" si="85"/>
        <v>N/A</v>
      </c>
      <c r="DA128" s="127">
        <v>0</v>
      </c>
      <c r="DB128" s="128">
        <v>0</v>
      </c>
      <c r="DC128" s="126" t="str">
        <f t="shared" si="129"/>
        <v>N/A</v>
      </c>
      <c r="DD128" s="129" t="e">
        <f t="shared" si="130"/>
        <v>#VALUE!</v>
      </c>
      <c r="DE128" s="130" t="e">
        <f t="shared" si="131"/>
        <v>#VALUE!</v>
      </c>
      <c r="DF128" s="127">
        <v>1</v>
      </c>
      <c r="DG128" s="128">
        <v>85000</v>
      </c>
      <c r="DH128" s="126">
        <f t="shared" si="86"/>
        <v>85000</v>
      </c>
      <c r="DI128" s="127">
        <v>1</v>
      </c>
      <c r="DJ128" s="128">
        <v>85000</v>
      </c>
      <c r="DK128" s="126">
        <f t="shared" si="132"/>
        <v>85000</v>
      </c>
      <c r="DL128" s="129">
        <f t="shared" si="133"/>
        <v>0</v>
      </c>
      <c r="DM128" s="130">
        <f t="shared" si="134"/>
        <v>0</v>
      </c>
      <c r="DN128" s="127">
        <v>5</v>
      </c>
      <c r="DO128" s="128">
        <v>195351</v>
      </c>
      <c r="DP128" s="126">
        <f t="shared" si="87"/>
        <v>39070.199999999997</v>
      </c>
      <c r="DQ128" s="127">
        <v>5</v>
      </c>
      <c r="DR128" s="128">
        <v>200896</v>
      </c>
      <c r="DS128" s="126">
        <f t="shared" si="135"/>
        <v>40179.199999999997</v>
      </c>
      <c r="DT128" s="306">
        <f t="shared" si="136"/>
        <v>1109</v>
      </c>
      <c r="DU128" s="130">
        <f t="shared" si="137"/>
        <v>2.8384804787280334E-2</v>
      </c>
      <c r="DV128" s="132" t="s">
        <v>570</v>
      </c>
      <c r="DW128" s="127">
        <v>44</v>
      </c>
      <c r="DX128" s="128">
        <v>1181285</v>
      </c>
      <c r="DY128" s="126">
        <f t="shared" si="88"/>
        <v>26847.386363636364</v>
      </c>
      <c r="DZ128" s="127">
        <v>44</v>
      </c>
      <c r="EA128" s="128">
        <v>1205235</v>
      </c>
      <c r="EB128" s="126">
        <f t="shared" si="138"/>
        <v>27391.704545454544</v>
      </c>
      <c r="EC128" s="129">
        <f t="shared" si="139"/>
        <v>544.31818181818016</v>
      </c>
      <c r="ED128" s="130">
        <f t="shared" si="140"/>
        <v>2.0274531548271524E-2</v>
      </c>
      <c r="EE128" s="127">
        <v>2</v>
      </c>
      <c r="EF128" s="128">
        <v>88349</v>
      </c>
      <c r="EG128" s="126">
        <f t="shared" si="89"/>
        <v>44174.5</v>
      </c>
      <c r="EH128" s="127">
        <v>2</v>
      </c>
      <c r="EI128" s="128">
        <v>88356</v>
      </c>
      <c r="EJ128" s="126">
        <f t="shared" si="141"/>
        <v>44178</v>
      </c>
      <c r="EK128" s="129">
        <f t="shared" si="142"/>
        <v>3.5</v>
      </c>
      <c r="EL128" s="130">
        <f t="shared" si="143"/>
        <v>7.9231230687387515E-5</v>
      </c>
      <c r="EM128" s="127">
        <v>0</v>
      </c>
      <c r="EN128" s="128">
        <v>0</v>
      </c>
      <c r="EO128" s="126" t="str">
        <f t="shared" si="90"/>
        <v>N/A</v>
      </c>
      <c r="EP128" s="147">
        <v>0</v>
      </c>
      <c r="EQ128" s="148">
        <v>0</v>
      </c>
      <c r="ER128" s="126" t="str">
        <f t="shared" si="144"/>
        <v>N/A</v>
      </c>
      <c r="ES128" s="129" t="e">
        <f t="shared" si="145"/>
        <v>#VALUE!</v>
      </c>
      <c r="ET128" s="130" t="e">
        <f t="shared" si="146"/>
        <v>#VALUE!</v>
      </c>
      <c r="EU128" s="308"/>
      <c r="EV128" s="132" t="s">
        <v>570</v>
      </c>
      <c r="EW128" s="126">
        <v>56078.871817586085</v>
      </c>
      <c r="EX128" s="126">
        <v>56427.522981220376</v>
      </c>
      <c r="EY128" s="129" t="e">
        <f t="shared" si="147"/>
        <v>#VALUE!</v>
      </c>
      <c r="EZ128" s="130" t="e">
        <f t="shared" si="91"/>
        <v>#VALUE!</v>
      </c>
    </row>
    <row r="129" spans="1:156">
      <c r="A129" s="132" t="s">
        <v>571</v>
      </c>
      <c r="B129" s="124">
        <v>2</v>
      </c>
      <c r="C129" s="125">
        <v>61200</v>
      </c>
      <c r="D129" s="126">
        <f t="shared" si="74"/>
        <v>30600</v>
      </c>
      <c r="E129" s="127">
        <v>2</v>
      </c>
      <c r="F129" s="128">
        <v>62424</v>
      </c>
      <c r="G129" s="126">
        <f t="shared" si="92"/>
        <v>31212</v>
      </c>
      <c r="H129" s="129">
        <f t="shared" si="93"/>
        <v>612</v>
      </c>
      <c r="I129" s="130">
        <f t="shared" si="94"/>
        <v>0.02</v>
      </c>
      <c r="J129" s="127">
        <v>1</v>
      </c>
      <c r="K129" s="128">
        <v>80007</v>
      </c>
      <c r="L129" s="131">
        <f t="shared" si="75"/>
        <v>80007</v>
      </c>
      <c r="M129" s="127">
        <v>1</v>
      </c>
      <c r="N129" s="128">
        <v>81600</v>
      </c>
      <c r="O129" s="126">
        <f t="shared" si="95"/>
        <v>81600</v>
      </c>
      <c r="P129" s="129">
        <f t="shared" si="96"/>
        <v>1593</v>
      </c>
      <c r="Q129" s="130">
        <f t="shared" si="97"/>
        <v>1.991075780869174E-2</v>
      </c>
      <c r="R129" s="127">
        <v>0.88</v>
      </c>
      <c r="S129" s="128">
        <v>46200</v>
      </c>
      <c r="T129" s="126">
        <f t="shared" si="76"/>
        <v>52500</v>
      </c>
      <c r="U129" s="127">
        <v>0.88</v>
      </c>
      <c r="V129" s="128">
        <v>47124</v>
      </c>
      <c r="W129" s="126">
        <f t="shared" si="98"/>
        <v>53550</v>
      </c>
      <c r="X129" s="129">
        <f t="shared" si="99"/>
        <v>1050</v>
      </c>
      <c r="Y129" s="130">
        <f t="shared" si="100"/>
        <v>0.02</v>
      </c>
      <c r="Z129" s="132" t="s">
        <v>571</v>
      </c>
      <c r="AA129" s="127">
        <v>1</v>
      </c>
      <c r="AB129" s="128">
        <v>42024</v>
      </c>
      <c r="AC129" s="126">
        <f t="shared" si="77"/>
        <v>42024</v>
      </c>
      <c r="AD129" s="127">
        <v>1</v>
      </c>
      <c r="AE129" s="128">
        <v>42865</v>
      </c>
      <c r="AF129" s="126">
        <f t="shared" si="101"/>
        <v>42865</v>
      </c>
      <c r="AG129" s="129">
        <f t="shared" si="102"/>
        <v>841</v>
      </c>
      <c r="AH129" s="130">
        <f t="shared" si="103"/>
        <v>2.001237388159147E-2</v>
      </c>
      <c r="AI129" s="127">
        <v>1</v>
      </c>
      <c r="AJ129" s="128">
        <v>53076</v>
      </c>
      <c r="AK129" s="126">
        <f t="shared" si="104"/>
        <v>53076</v>
      </c>
      <c r="AL129" s="127">
        <v>1</v>
      </c>
      <c r="AM129" s="128">
        <v>54138</v>
      </c>
      <c r="AN129" s="126">
        <f t="shared" si="105"/>
        <v>54138</v>
      </c>
      <c r="AO129" s="129">
        <f t="shared" si="106"/>
        <v>1062</v>
      </c>
      <c r="AP129" s="130">
        <f t="shared" si="107"/>
        <v>2.0009043635541488E-2</v>
      </c>
      <c r="AQ129" s="127">
        <v>1</v>
      </c>
      <c r="AR129" s="128">
        <v>67886</v>
      </c>
      <c r="AS129" s="126">
        <f t="shared" si="78"/>
        <v>67886</v>
      </c>
      <c r="AT129" s="127">
        <v>1</v>
      </c>
      <c r="AU129" s="128">
        <v>69244</v>
      </c>
      <c r="AV129" s="126">
        <f t="shared" si="108"/>
        <v>69244</v>
      </c>
      <c r="AW129" s="129">
        <f t="shared" si="109"/>
        <v>1358</v>
      </c>
      <c r="AX129" s="130">
        <f t="shared" si="110"/>
        <v>2.0004124561765313E-2</v>
      </c>
      <c r="AY129" s="132" t="s">
        <v>571</v>
      </c>
      <c r="AZ129" s="127">
        <v>4</v>
      </c>
      <c r="BA129" s="128">
        <v>108234</v>
      </c>
      <c r="BB129" s="126">
        <f t="shared" si="79"/>
        <v>27058.5</v>
      </c>
      <c r="BC129" s="127">
        <v>4</v>
      </c>
      <c r="BD129" s="128">
        <v>110401</v>
      </c>
      <c r="BE129" s="126">
        <f t="shared" si="111"/>
        <v>27600.25</v>
      </c>
      <c r="BF129" s="129">
        <f t="shared" si="112"/>
        <v>541.75</v>
      </c>
      <c r="BG129" s="130">
        <f t="shared" si="113"/>
        <v>2.0021435038897206E-2</v>
      </c>
      <c r="BH129" s="127">
        <v>0</v>
      </c>
      <c r="BI129" s="128">
        <v>0</v>
      </c>
      <c r="BJ129" s="126" t="str">
        <f t="shared" si="80"/>
        <v>N/A</v>
      </c>
      <c r="BK129" s="127">
        <v>0</v>
      </c>
      <c r="BL129" s="128">
        <v>0</v>
      </c>
      <c r="BM129" s="126" t="str">
        <f t="shared" si="114"/>
        <v>N/A</v>
      </c>
      <c r="BN129" s="129" t="e">
        <f t="shared" si="115"/>
        <v>#VALUE!</v>
      </c>
      <c r="BO129" s="130" t="e">
        <f t="shared" si="116"/>
        <v>#VALUE!</v>
      </c>
      <c r="BP129" s="127">
        <v>0</v>
      </c>
      <c r="BQ129" s="128">
        <v>0</v>
      </c>
      <c r="BR129" s="126" t="str">
        <f t="shared" si="81"/>
        <v>N/A</v>
      </c>
      <c r="BS129" s="127">
        <v>0</v>
      </c>
      <c r="BT129" s="128">
        <v>0</v>
      </c>
      <c r="BU129" s="126" t="str">
        <f t="shared" si="117"/>
        <v>N/A</v>
      </c>
      <c r="BV129" s="129" t="e">
        <f t="shared" si="118"/>
        <v>#VALUE!</v>
      </c>
      <c r="BW129" s="130" t="e">
        <f t="shared" si="119"/>
        <v>#VALUE!</v>
      </c>
      <c r="BX129" s="132" t="s">
        <v>571</v>
      </c>
      <c r="BY129" s="127">
        <v>0</v>
      </c>
      <c r="BZ129" s="128">
        <v>0</v>
      </c>
      <c r="CA129" s="126" t="str">
        <f t="shared" si="82"/>
        <v>N/A</v>
      </c>
      <c r="CB129" s="127">
        <v>0</v>
      </c>
      <c r="CC129" s="128">
        <v>0</v>
      </c>
      <c r="CD129" s="126" t="str">
        <f t="shared" si="120"/>
        <v>N/A</v>
      </c>
      <c r="CE129" s="129" t="e">
        <f t="shared" si="121"/>
        <v>#VALUE!</v>
      </c>
      <c r="CF129" s="130" t="e">
        <f t="shared" si="122"/>
        <v>#VALUE!</v>
      </c>
      <c r="CG129" s="127">
        <v>0</v>
      </c>
      <c r="CH129" s="128">
        <v>0</v>
      </c>
      <c r="CI129" s="126" t="str">
        <f t="shared" si="83"/>
        <v>N/A</v>
      </c>
      <c r="CJ129" s="127">
        <v>0</v>
      </c>
      <c r="CK129" s="128">
        <v>0</v>
      </c>
      <c r="CL129" s="126" t="str">
        <f t="shared" si="123"/>
        <v>N/A</v>
      </c>
      <c r="CM129" s="129" t="e">
        <f t="shared" si="124"/>
        <v>#VALUE!</v>
      </c>
      <c r="CN129" s="130" t="e">
        <f t="shared" si="125"/>
        <v>#VALUE!</v>
      </c>
      <c r="CO129" s="127">
        <v>1</v>
      </c>
      <c r="CP129" s="128">
        <v>32002</v>
      </c>
      <c r="CQ129" s="126">
        <f t="shared" si="84"/>
        <v>32002</v>
      </c>
      <c r="CR129" s="127">
        <v>1</v>
      </c>
      <c r="CS129" s="128">
        <v>32648</v>
      </c>
      <c r="CT129" s="126">
        <f t="shared" si="126"/>
        <v>32648</v>
      </c>
      <c r="CU129" s="129">
        <f t="shared" si="127"/>
        <v>646</v>
      </c>
      <c r="CV129" s="130">
        <f t="shared" si="128"/>
        <v>2.0186238360102495E-2</v>
      </c>
      <c r="CW129" s="132" t="s">
        <v>571</v>
      </c>
      <c r="CX129" s="127">
        <v>2</v>
      </c>
      <c r="CY129" s="128">
        <v>77763</v>
      </c>
      <c r="CZ129" s="126">
        <f t="shared" si="85"/>
        <v>38881.5</v>
      </c>
      <c r="DA129" s="127">
        <v>2</v>
      </c>
      <c r="DB129" s="128">
        <v>79320</v>
      </c>
      <c r="DC129" s="126">
        <f t="shared" si="129"/>
        <v>39660</v>
      </c>
      <c r="DD129" s="129">
        <f t="shared" si="130"/>
        <v>778.5</v>
      </c>
      <c r="DE129" s="130">
        <f t="shared" si="131"/>
        <v>2.0022375679950619E-2</v>
      </c>
      <c r="DF129" s="127">
        <v>1</v>
      </c>
      <c r="DG129" s="128">
        <v>80007</v>
      </c>
      <c r="DH129" s="126">
        <f t="shared" si="86"/>
        <v>80007</v>
      </c>
      <c r="DI129" s="127">
        <v>1</v>
      </c>
      <c r="DJ129" s="128">
        <v>81600</v>
      </c>
      <c r="DK129" s="126">
        <f t="shared" si="132"/>
        <v>81600</v>
      </c>
      <c r="DL129" s="129">
        <f t="shared" si="133"/>
        <v>1593</v>
      </c>
      <c r="DM129" s="130">
        <f t="shared" si="134"/>
        <v>1.991075780869174E-2</v>
      </c>
      <c r="DN129" s="127">
        <v>1</v>
      </c>
      <c r="DO129" s="128">
        <v>25460</v>
      </c>
      <c r="DP129" s="126">
        <f t="shared" si="87"/>
        <v>25460</v>
      </c>
      <c r="DQ129" s="127">
        <v>1</v>
      </c>
      <c r="DR129" s="128">
        <v>28800</v>
      </c>
      <c r="DS129" s="126">
        <f t="shared" si="135"/>
        <v>28800</v>
      </c>
      <c r="DT129" s="306">
        <f t="shared" si="136"/>
        <v>3340</v>
      </c>
      <c r="DU129" s="130">
        <f t="shared" si="137"/>
        <v>0.13118617439120189</v>
      </c>
      <c r="DV129" s="132" t="s">
        <v>571</v>
      </c>
      <c r="DW129" s="127">
        <v>7</v>
      </c>
      <c r="DX129" s="128">
        <v>147385</v>
      </c>
      <c r="DY129" s="126">
        <f t="shared" si="88"/>
        <v>21055</v>
      </c>
      <c r="DZ129" s="127">
        <v>7</v>
      </c>
      <c r="EA129" s="128">
        <v>150335</v>
      </c>
      <c r="EB129" s="126">
        <f t="shared" si="138"/>
        <v>21476.428571428572</v>
      </c>
      <c r="EC129" s="129">
        <f t="shared" si="139"/>
        <v>421.42857142857247</v>
      </c>
      <c r="ED129" s="130">
        <f t="shared" si="140"/>
        <v>2.0015605387251126E-2</v>
      </c>
      <c r="EE129" s="127">
        <v>0</v>
      </c>
      <c r="EF129" s="128">
        <v>0</v>
      </c>
      <c r="EG129" s="126" t="str">
        <f t="shared" si="89"/>
        <v>N/A</v>
      </c>
      <c r="EH129" s="127">
        <v>0</v>
      </c>
      <c r="EI129" s="128">
        <v>0</v>
      </c>
      <c r="EJ129" s="126" t="str">
        <f t="shared" si="141"/>
        <v>N/A</v>
      </c>
      <c r="EK129" s="129" t="e">
        <f t="shared" si="142"/>
        <v>#VALUE!</v>
      </c>
      <c r="EL129" s="130" t="e">
        <f t="shared" si="143"/>
        <v>#VALUE!</v>
      </c>
      <c r="EM129" s="127">
        <v>0</v>
      </c>
      <c r="EN129" s="128">
        <v>0</v>
      </c>
      <c r="EO129" s="126" t="str">
        <f t="shared" si="90"/>
        <v>N/A</v>
      </c>
      <c r="EP129" s="147">
        <v>0</v>
      </c>
      <c r="EQ129" s="148">
        <v>0</v>
      </c>
      <c r="ER129" s="126" t="str">
        <f t="shared" si="144"/>
        <v>N/A</v>
      </c>
      <c r="ES129" s="129" t="e">
        <f t="shared" si="145"/>
        <v>#VALUE!</v>
      </c>
      <c r="ET129" s="130" t="e">
        <f t="shared" si="146"/>
        <v>#VALUE!</v>
      </c>
      <c r="EU129" s="308"/>
      <c r="EV129" s="132" t="s">
        <v>571</v>
      </c>
      <c r="EW129" s="126">
        <v>45879.75</v>
      </c>
      <c r="EX129" s="126">
        <v>47032.806547619046</v>
      </c>
      <c r="EY129" s="129" t="e">
        <f t="shared" si="147"/>
        <v>#VALUE!</v>
      </c>
      <c r="EZ129" s="130" t="e">
        <f t="shared" si="91"/>
        <v>#VALUE!</v>
      </c>
    </row>
    <row r="130" spans="1:156">
      <c r="A130" s="132" t="s">
        <v>572</v>
      </c>
      <c r="B130" s="124">
        <v>0</v>
      </c>
      <c r="C130" s="125">
        <v>0</v>
      </c>
      <c r="D130" s="126" t="str">
        <f t="shared" si="74"/>
        <v>N/A</v>
      </c>
      <c r="E130" s="127">
        <v>0</v>
      </c>
      <c r="F130" s="128">
        <v>0</v>
      </c>
      <c r="G130" s="126" t="str">
        <f t="shared" si="92"/>
        <v>N/A</v>
      </c>
      <c r="H130" s="129" t="e">
        <f t="shared" si="93"/>
        <v>#VALUE!</v>
      </c>
      <c r="I130" s="130" t="e">
        <f t="shared" si="94"/>
        <v>#VALUE!</v>
      </c>
      <c r="J130" s="127">
        <v>1</v>
      </c>
      <c r="K130" s="128">
        <v>92770</v>
      </c>
      <c r="L130" s="131">
        <f t="shared" si="75"/>
        <v>92770</v>
      </c>
      <c r="M130" s="127">
        <v>1</v>
      </c>
      <c r="N130" s="128">
        <v>102000</v>
      </c>
      <c r="O130" s="126">
        <f t="shared" si="95"/>
        <v>102000</v>
      </c>
      <c r="P130" s="129">
        <f t="shared" si="96"/>
        <v>9230</v>
      </c>
      <c r="Q130" s="130">
        <f t="shared" si="97"/>
        <v>9.9493370701735473E-2</v>
      </c>
      <c r="R130" s="127">
        <v>2</v>
      </c>
      <c r="S130" s="128">
        <v>103048</v>
      </c>
      <c r="T130" s="126">
        <f t="shared" si="76"/>
        <v>51524</v>
      </c>
      <c r="U130" s="127">
        <v>2</v>
      </c>
      <c r="V130" s="128">
        <v>104317</v>
      </c>
      <c r="W130" s="126">
        <f t="shared" si="98"/>
        <v>52158.5</v>
      </c>
      <c r="X130" s="129">
        <f t="shared" si="99"/>
        <v>634.5</v>
      </c>
      <c r="Y130" s="130">
        <f t="shared" si="100"/>
        <v>1.2314649483735734E-2</v>
      </c>
      <c r="Z130" s="132" t="s">
        <v>572</v>
      </c>
      <c r="AA130" s="127">
        <v>0</v>
      </c>
      <c r="AB130" s="128">
        <v>0</v>
      </c>
      <c r="AC130" s="126" t="str">
        <f t="shared" si="77"/>
        <v>N/A</v>
      </c>
      <c r="AD130" s="127">
        <v>0</v>
      </c>
      <c r="AE130" s="128">
        <v>0</v>
      </c>
      <c r="AF130" s="126" t="str">
        <f t="shared" si="101"/>
        <v>N/A</v>
      </c>
      <c r="AG130" s="129" t="e">
        <f t="shared" si="102"/>
        <v>#VALUE!</v>
      </c>
      <c r="AH130" s="130" t="e">
        <f t="shared" si="103"/>
        <v>#VALUE!</v>
      </c>
      <c r="AI130" s="127">
        <v>1</v>
      </c>
      <c r="AJ130" s="128">
        <v>74536</v>
      </c>
      <c r="AK130" s="126">
        <f t="shared" si="104"/>
        <v>74536</v>
      </c>
      <c r="AL130" s="127">
        <v>1</v>
      </c>
      <c r="AM130" s="128">
        <v>75639</v>
      </c>
      <c r="AN130" s="126">
        <f t="shared" si="105"/>
        <v>75639</v>
      </c>
      <c r="AO130" s="129">
        <f t="shared" si="106"/>
        <v>1103</v>
      </c>
      <c r="AP130" s="130">
        <f t="shared" si="107"/>
        <v>1.4798218310615004E-2</v>
      </c>
      <c r="AQ130" s="127">
        <v>0</v>
      </c>
      <c r="AR130" s="128">
        <v>0</v>
      </c>
      <c r="AS130" s="126" t="str">
        <f t="shared" si="78"/>
        <v>N/A</v>
      </c>
      <c r="AT130" s="127">
        <v>0</v>
      </c>
      <c r="AU130" s="128">
        <v>0</v>
      </c>
      <c r="AV130" s="126" t="str">
        <f t="shared" si="108"/>
        <v>N/A</v>
      </c>
      <c r="AW130" s="129" t="e">
        <f t="shared" si="109"/>
        <v>#VALUE!</v>
      </c>
      <c r="AX130" s="130" t="e">
        <f t="shared" si="110"/>
        <v>#VALUE!</v>
      </c>
      <c r="AY130" s="132" t="s">
        <v>572</v>
      </c>
      <c r="AZ130" s="127">
        <v>1.75</v>
      </c>
      <c r="BA130" s="128">
        <v>61302</v>
      </c>
      <c r="BB130" s="126">
        <f t="shared" si="79"/>
        <v>35029.714285714283</v>
      </c>
      <c r="BC130" s="127">
        <v>1.75</v>
      </c>
      <c r="BD130" s="128">
        <v>62034</v>
      </c>
      <c r="BE130" s="126">
        <f t="shared" si="111"/>
        <v>35448</v>
      </c>
      <c r="BF130" s="129">
        <f t="shared" si="112"/>
        <v>418.2857142857174</v>
      </c>
      <c r="BG130" s="130">
        <f t="shared" si="113"/>
        <v>1.1940882842321711E-2</v>
      </c>
      <c r="BH130" s="127">
        <v>0</v>
      </c>
      <c r="BI130" s="128">
        <v>0</v>
      </c>
      <c r="BJ130" s="126" t="str">
        <f t="shared" si="80"/>
        <v>N/A</v>
      </c>
      <c r="BK130" s="127">
        <v>0</v>
      </c>
      <c r="BL130" s="128">
        <v>0</v>
      </c>
      <c r="BM130" s="126" t="str">
        <f t="shared" si="114"/>
        <v>N/A</v>
      </c>
      <c r="BN130" s="129" t="e">
        <f t="shared" si="115"/>
        <v>#VALUE!</v>
      </c>
      <c r="BO130" s="130" t="e">
        <f t="shared" si="116"/>
        <v>#VALUE!</v>
      </c>
      <c r="BP130" s="127">
        <v>0</v>
      </c>
      <c r="BQ130" s="128">
        <v>0</v>
      </c>
      <c r="BR130" s="126" t="str">
        <f t="shared" si="81"/>
        <v>N/A</v>
      </c>
      <c r="BS130" s="127">
        <v>0</v>
      </c>
      <c r="BT130" s="128">
        <v>0</v>
      </c>
      <c r="BU130" s="126" t="str">
        <f t="shared" si="117"/>
        <v>N/A</v>
      </c>
      <c r="BV130" s="129" t="e">
        <f t="shared" si="118"/>
        <v>#VALUE!</v>
      </c>
      <c r="BW130" s="130" t="e">
        <f t="shared" si="119"/>
        <v>#VALUE!</v>
      </c>
      <c r="BX130" s="132" t="s">
        <v>572</v>
      </c>
      <c r="BY130" s="127">
        <v>0</v>
      </c>
      <c r="BZ130" s="128">
        <v>0</v>
      </c>
      <c r="CA130" s="126" t="str">
        <f t="shared" si="82"/>
        <v>N/A</v>
      </c>
      <c r="CB130" s="127">
        <v>0</v>
      </c>
      <c r="CC130" s="128">
        <v>0</v>
      </c>
      <c r="CD130" s="126" t="str">
        <f t="shared" si="120"/>
        <v>N/A</v>
      </c>
      <c r="CE130" s="129" t="e">
        <f t="shared" si="121"/>
        <v>#VALUE!</v>
      </c>
      <c r="CF130" s="130" t="e">
        <f t="shared" si="122"/>
        <v>#VALUE!</v>
      </c>
      <c r="CG130" s="127">
        <v>0</v>
      </c>
      <c r="CH130" s="128">
        <v>0</v>
      </c>
      <c r="CI130" s="126" t="str">
        <f t="shared" si="83"/>
        <v>N/A</v>
      </c>
      <c r="CJ130" s="127">
        <v>0</v>
      </c>
      <c r="CK130" s="128">
        <v>0</v>
      </c>
      <c r="CL130" s="126" t="str">
        <f t="shared" si="123"/>
        <v>N/A</v>
      </c>
      <c r="CM130" s="129" t="e">
        <f t="shared" si="124"/>
        <v>#VALUE!</v>
      </c>
      <c r="CN130" s="130" t="e">
        <f t="shared" si="125"/>
        <v>#VALUE!</v>
      </c>
      <c r="CO130" s="127">
        <v>0</v>
      </c>
      <c r="CP130" s="128">
        <v>0</v>
      </c>
      <c r="CQ130" s="126" t="str">
        <f t="shared" si="84"/>
        <v>N/A</v>
      </c>
      <c r="CR130" s="127">
        <v>0</v>
      </c>
      <c r="CS130" s="128">
        <v>0</v>
      </c>
      <c r="CT130" s="126" t="str">
        <f t="shared" si="126"/>
        <v>N/A</v>
      </c>
      <c r="CU130" s="129" t="e">
        <f t="shared" si="127"/>
        <v>#VALUE!</v>
      </c>
      <c r="CV130" s="130" t="e">
        <f t="shared" si="128"/>
        <v>#VALUE!</v>
      </c>
      <c r="CW130" s="132" t="s">
        <v>572</v>
      </c>
      <c r="CX130" s="127">
        <v>0</v>
      </c>
      <c r="CY130" s="128">
        <v>0</v>
      </c>
      <c r="CZ130" s="126" t="str">
        <f t="shared" si="85"/>
        <v>N/A</v>
      </c>
      <c r="DA130" s="127">
        <v>0</v>
      </c>
      <c r="DB130" s="128">
        <v>0</v>
      </c>
      <c r="DC130" s="126" t="str">
        <f t="shared" si="129"/>
        <v>N/A</v>
      </c>
      <c r="DD130" s="129" t="e">
        <f t="shared" si="130"/>
        <v>#VALUE!</v>
      </c>
      <c r="DE130" s="130" t="e">
        <f t="shared" si="131"/>
        <v>#VALUE!</v>
      </c>
      <c r="DF130" s="127">
        <v>1</v>
      </c>
      <c r="DG130" s="128">
        <v>76156</v>
      </c>
      <c r="DH130" s="126">
        <f t="shared" si="86"/>
        <v>76156</v>
      </c>
      <c r="DI130" s="127">
        <v>1</v>
      </c>
      <c r="DJ130" s="128">
        <v>76918</v>
      </c>
      <c r="DK130" s="126">
        <f t="shared" si="132"/>
        <v>76918</v>
      </c>
      <c r="DL130" s="129">
        <f t="shared" si="133"/>
        <v>762</v>
      </c>
      <c r="DM130" s="130">
        <f t="shared" si="134"/>
        <v>1.0005777614370503E-2</v>
      </c>
      <c r="DN130" s="127">
        <v>0.75</v>
      </c>
      <c r="DO130" s="128">
        <v>28111</v>
      </c>
      <c r="DP130" s="126">
        <f t="shared" si="87"/>
        <v>37481.333333333336</v>
      </c>
      <c r="DQ130" s="127">
        <v>0.75</v>
      </c>
      <c r="DR130" s="128">
        <v>28392</v>
      </c>
      <c r="DS130" s="126">
        <f t="shared" si="135"/>
        <v>37856</v>
      </c>
      <c r="DT130" s="306">
        <f t="shared" si="136"/>
        <v>374.66666666666424</v>
      </c>
      <c r="DU130" s="130">
        <f t="shared" si="137"/>
        <v>9.9960869410550372E-3</v>
      </c>
      <c r="DV130" s="132" t="s">
        <v>572</v>
      </c>
      <c r="DW130" s="127">
        <v>0</v>
      </c>
      <c r="DX130" s="128">
        <v>0</v>
      </c>
      <c r="DY130" s="126" t="str">
        <f t="shared" si="88"/>
        <v>N/A</v>
      </c>
      <c r="DZ130" s="127">
        <v>0</v>
      </c>
      <c r="EA130" s="128">
        <v>0</v>
      </c>
      <c r="EB130" s="126" t="str">
        <f t="shared" si="138"/>
        <v>N/A</v>
      </c>
      <c r="EC130" s="129" t="e">
        <f t="shared" si="139"/>
        <v>#VALUE!</v>
      </c>
      <c r="ED130" s="130" t="e">
        <f t="shared" si="140"/>
        <v>#VALUE!</v>
      </c>
      <c r="EE130" s="127">
        <v>0</v>
      </c>
      <c r="EF130" s="128">
        <v>0</v>
      </c>
      <c r="EG130" s="126" t="str">
        <f t="shared" si="89"/>
        <v>N/A</v>
      </c>
      <c r="EH130" s="127">
        <v>0</v>
      </c>
      <c r="EI130" s="128">
        <v>0</v>
      </c>
      <c r="EJ130" s="126" t="str">
        <f t="shared" si="141"/>
        <v>N/A</v>
      </c>
      <c r="EK130" s="129" t="e">
        <f t="shared" si="142"/>
        <v>#VALUE!</v>
      </c>
      <c r="EL130" s="130" t="e">
        <f t="shared" si="143"/>
        <v>#VALUE!</v>
      </c>
      <c r="EM130" s="127">
        <v>1.25</v>
      </c>
      <c r="EN130" s="128">
        <v>50647</v>
      </c>
      <c r="EO130" s="126">
        <f t="shared" si="90"/>
        <v>40517.599999999999</v>
      </c>
      <c r="EP130" s="147">
        <v>1.25</v>
      </c>
      <c r="EQ130" s="148">
        <v>51407</v>
      </c>
      <c r="ER130" s="126">
        <f t="shared" si="144"/>
        <v>41125.599999999999</v>
      </c>
      <c r="ES130" s="129">
        <f t="shared" si="145"/>
        <v>608</v>
      </c>
      <c r="ET130" s="130">
        <f t="shared" si="146"/>
        <v>1.5005824629296899E-2</v>
      </c>
      <c r="EU130" s="308"/>
      <c r="EV130" s="132" t="s">
        <v>572</v>
      </c>
      <c r="EW130" s="126">
        <v>58287.80680272109</v>
      </c>
      <c r="EX130" s="126">
        <v>60163.585714285713</v>
      </c>
      <c r="EY130" s="129" t="e">
        <f t="shared" si="147"/>
        <v>#VALUE!</v>
      </c>
      <c r="EZ130" s="130" t="e">
        <f t="shared" si="91"/>
        <v>#VALUE!</v>
      </c>
    </row>
    <row r="131" spans="1:156">
      <c r="A131" s="132" t="s">
        <v>573</v>
      </c>
      <c r="B131" s="124">
        <v>4</v>
      </c>
      <c r="C131" s="125">
        <v>75367</v>
      </c>
      <c r="D131" s="126">
        <f t="shared" si="74"/>
        <v>18841.75</v>
      </c>
      <c r="E131" s="127">
        <v>4</v>
      </c>
      <c r="F131" s="128">
        <v>75367</v>
      </c>
      <c r="G131" s="126">
        <f t="shared" si="92"/>
        <v>18841.75</v>
      </c>
      <c r="H131" s="129">
        <f t="shared" si="93"/>
        <v>0</v>
      </c>
      <c r="I131" s="130">
        <f t="shared" si="94"/>
        <v>0</v>
      </c>
      <c r="J131" s="127">
        <v>0.5</v>
      </c>
      <c r="K131" s="128">
        <v>35000</v>
      </c>
      <c r="L131" s="131">
        <f t="shared" si="75"/>
        <v>70000</v>
      </c>
      <c r="M131" s="127">
        <v>0.5</v>
      </c>
      <c r="N131" s="128">
        <v>35000</v>
      </c>
      <c r="O131" s="126">
        <f t="shared" si="95"/>
        <v>70000</v>
      </c>
      <c r="P131" s="129">
        <f t="shared" si="96"/>
        <v>0</v>
      </c>
      <c r="Q131" s="130">
        <f t="shared" si="97"/>
        <v>0</v>
      </c>
      <c r="R131" s="127">
        <v>0.5</v>
      </c>
      <c r="S131" s="128">
        <v>35000</v>
      </c>
      <c r="T131" s="126">
        <f t="shared" si="76"/>
        <v>70000</v>
      </c>
      <c r="U131" s="127">
        <v>0.5</v>
      </c>
      <c r="V131" s="128">
        <v>35000</v>
      </c>
      <c r="W131" s="126">
        <f t="shared" si="98"/>
        <v>70000</v>
      </c>
      <c r="X131" s="129">
        <f t="shared" si="99"/>
        <v>0</v>
      </c>
      <c r="Y131" s="130">
        <f t="shared" si="100"/>
        <v>0</v>
      </c>
      <c r="Z131" s="132" t="s">
        <v>573</v>
      </c>
      <c r="AA131" s="127">
        <v>0</v>
      </c>
      <c r="AB131" s="128">
        <v>0</v>
      </c>
      <c r="AC131" s="126" t="str">
        <f t="shared" si="77"/>
        <v>N/A</v>
      </c>
      <c r="AD131" s="127">
        <v>0</v>
      </c>
      <c r="AE131" s="128">
        <v>0</v>
      </c>
      <c r="AF131" s="126" t="str">
        <f t="shared" si="101"/>
        <v>N/A</v>
      </c>
      <c r="AG131" s="129" t="e">
        <f t="shared" si="102"/>
        <v>#VALUE!</v>
      </c>
      <c r="AH131" s="130" t="e">
        <f t="shared" si="103"/>
        <v>#VALUE!</v>
      </c>
      <c r="AI131" s="127">
        <v>0.79</v>
      </c>
      <c r="AJ131" s="128">
        <v>36578</v>
      </c>
      <c r="AK131" s="126">
        <f t="shared" si="104"/>
        <v>46301.265822784808</v>
      </c>
      <c r="AL131" s="127">
        <v>0.79</v>
      </c>
      <c r="AM131" s="128">
        <v>38042</v>
      </c>
      <c r="AN131" s="126">
        <f t="shared" si="105"/>
        <v>48154.430379746831</v>
      </c>
      <c r="AO131" s="129">
        <f t="shared" si="106"/>
        <v>1853.1645569620232</v>
      </c>
      <c r="AP131" s="130">
        <f t="shared" si="107"/>
        <v>4.0024058177046268E-2</v>
      </c>
      <c r="AQ131" s="127">
        <v>0.5</v>
      </c>
      <c r="AR131" s="128">
        <v>19331</v>
      </c>
      <c r="AS131" s="126">
        <f t="shared" si="78"/>
        <v>38662</v>
      </c>
      <c r="AT131" s="127">
        <v>0.5</v>
      </c>
      <c r="AU131" s="128">
        <v>19331</v>
      </c>
      <c r="AV131" s="126">
        <f t="shared" si="108"/>
        <v>38662</v>
      </c>
      <c r="AW131" s="129">
        <f t="shared" si="109"/>
        <v>0</v>
      </c>
      <c r="AX131" s="130">
        <f t="shared" si="110"/>
        <v>0</v>
      </c>
      <c r="AY131" s="132" t="s">
        <v>573</v>
      </c>
      <c r="AZ131" s="127">
        <v>1</v>
      </c>
      <c r="BA131" s="128">
        <v>19652</v>
      </c>
      <c r="BB131" s="126">
        <f t="shared" si="79"/>
        <v>19652</v>
      </c>
      <c r="BC131" s="127">
        <v>1</v>
      </c>
      <c r="BD131" s="128">
        <v>19652</v>
      </c>
      <c r="BE131" s="126">
        <f t="shared" si="111"/>
        <v>19652</v>
      </c>
      <c r="BF131" s="129">
        <f t="shared" si="112"/>
        <v>0</v>
      </c>
      <c r="BG131" s="130">
        <f t="shared" si="113"/>
        <v>0</v>
      </c>
      <c r="BH131" s="127">
        <v>0</v>
      </c>
      <c r="BI131" s="128">
        <v>0</v>
      </c>
      <c r="BJ131" s="126" t="str">
        <f t="shared" si="80"/>
        <v>N/A</v>
      </c>
      <c r="BK131" s="127">
        <v>0</v>
      </c>
      <c r="BL131" s="128">
        <v>0</v>
      </c>
      <c r="BM131" s="126" t="str">
        <f t="shared" si="114"/>
        <v>N/A</v>
      </c>
      <c r="BN131" s="129" t="e">
        <f t="shared" si="115"/>
        <v>#VALUE!</v>
      </c>
      <c r="BO131" s="130" t="e">
        <f t="shared" si="116"/>
        <v>#VALUE!</v>
      </c>
      <c r="BP131" s="127">
        <v>0</v>
      </c>
      <c r="BQ131" s="128">
        <v>0</v>
      </c>
      <c r="BR131" s="126" t="str">
        <f t="shared" si="81"/>
        <v>N/A</v>
      </c>
      <c r="BS131" s="127">
        <v>0</v>
      </c>
      <c r="BT131" s="128">
        <v>0</v>
      </c>
      <c r="BU131" s="126" t="str">
        <f t="shared" si="117"/>
        <v>N/A</v>
      </c>
      <c r="BV131" s="129" t="e">
        <f t="shared" si="118"/>
        <v>#VALUE!</v>
      </c>
      <c r="BW131" s="130" t="e">
        <f t="shared" si="119"/>
        <v>#VALUE!</v>
      </c>
      <c r="BX131" s="132" t="s">
        <v>573</v>
      </c>
      <c r="BY131" s="127">
        <v>0</v>
      </c>
      <c r="BZ131" s="128">
        <v>0</v>
      </c>
      <c r="CA131" s="126" t="str">
        <f t="shared" si="82"/>
        <v>N/A</v>
      </c>
      <c r="CB131" s="127">
        <v>0</v>
      </c>
      <c r="CC131" s="128">
        <v>0</v>
      </c>
      <c r="CD131" s="126" t="str">
        <f t="shared" si="120"/>
        <v>N/A</v>
      </c>
      <c r="CE131" s="129" t="e">
        <f t="shared" si="121"/>
        <v>#VALUE!</v>
      </c>
      <c r="CF131" s="130" t="e">
        <f t="shared" si="122"/>
        <v>#VALUE!</v>
      </c>
      <c r="CG131" s="127">
        <v>0.25</v>
      </c>
      <c r="CH131" s="128">
        <v>11046</v>
      </c>
      <c r="CI131" s="126">
        <f t="shared" si="83"/>
        <v>44184</v>
      </c>
      <c r="CJ131" s="127">
        <v>0.25</v>
      </c>
      <c r="CK131" s="128">
        <v>11148</v>
      </c>
      <c r="CL131" s="126">
        <f t="shared" si="123"/>
        <v>44592</v>
      </c>
      <c r="CM131" s="129">
        <f t="shared" si="124"/>
        <v>408</v>
      </c>
      <c r="CN131" s="130">
        <f t="shared" si="125"/>
        <v>9.234111895708854E-3</v>
      </c>
      <c r="CO131" s="127">
        <v>1</v>
      </c>
      <c r="CP131" s="128">
        <v>36771</v>
      </c>
      <c r="CQ131" s="126">
        <f t="shared" si="84"/>
        <v>36771</v>
      </c>
      <c r="CR131" s="127">
        <v>1</v>
      </c>
      <c r="CS131" s="128">
        <v>36771</v>
      </c>
      <c r="CT131" s="126">
        <f t="shared" si="126"/>
        <v>36771</v>
      </c>
      <c r="CU131" s="129">
        <f t="shared" si="127"/>
        <v>0</v>
      </c>
      <c r="CV131" s="130">
        <f t="shared" si="128"/>
        <v>0</v>
      </c>
      <c r="CW131" s="132" t="s">
        <v>573</v>
      </c>
      <c r="CX131" s="127">
        <v>0</v>
      </c>
      <c r="CY131" s="128">
        <v>0</v>
      </c>
      <c r="CZ131" s="126" t="str">
        <f t="shared" si="85"/>
        <v>N/A</v>
      </c>
      <c r="DA131" s="127">
        <v>0</v>
      </c>
      <c r="DB131" s="128">
        <v>0</v>
      </c>
      <c r="DC131" s="126" t="str">
        <f t="shared" si="129"/>
        <v>N/A</v>
      </c>
      <c r="DD131" s="129" t="e">
        <f t="shared" si="130"/>
        <v>#VALUE!</v>
      </c>
      <c r="DE131" s="130" t="e">
        <f t="shared" si="131"/>
        <v>#VALUE!</v>
      </c>
      <c r="DF131" s="127">
        <v>1</v>
      </c>
      <c r="DG131" s="128">
        <v>59928</v>
      </c>
      <c r="DH131" s="126">
        <f t="shared" si="86"/>
        <v>59928</v>
      </c>
      <c r="DI131" s="127">
        <v>1</v>
      </c>
      <c r="DJ131" s="128">
        <v>59928</v>
      </c>
      <c r="DK131" s="126">
        <f t="shared" si="132"/>
        <v>59928</v>
      </c>
      <c r="DL131" s="129">
        <f t="shared" si="133"/>
        <v>0</v>
      </c>
      <c r="DM131" s="130">
        <f t="shared" si="134"/>
        <v>0</v>
      </c>
      <c r="DN131" s="127">
        <v>0</v>
      </c>
      <c r="DO131" s="128">
        <v>0</v>
      </c>
      <c r="DP131" s="126" t="str">
        <f t="shared" si="87"/>
        <v>N/A</v>
      </c>
      <c r="DQ131" s="127">
        <v>0</v>
      </c>
      <c r="DR131" s="128">
        <v>0</v>
      </c>
      <c r="DS131" s="126" t="str">
        <f t="shared" si="135"/>
        <v>N/A</v>
      </c>
      <c r="DT131" s="306" t="e">
        <f t="shared" si="136"/>
        <v>#VALUE!</v>
      </c>
      <c r="DU131" s="130" t="e">
        <f t="shared" si="137"/>
        <v>#VALUE!</v>
      </c>
      <c r="DV131" s="132" t="s">
        <v>573</v>
      </c>
      <c r="DW131" s="127">
        <v>2</v>
      </c>
      <c r="DX131" s="128">
        <v>52973</v>
      </c>
      <c r="DY131" s="126">
        <f t="shared" si="88"/>
        <v>26486.5</v>
      </c>
      <c r="DZ131" s="127">
        <v>2</v>
      </c>
      <c r="EA131" s="128">
        <v>52973</v>
      </c>
      <c r="EB131" s="126">
        <f t="shared" si="138"/>
        <v>26486.5</v>
      </c>
      <c r="EC131" s="129">
        <f t="shared" si="139"/>
        <v>0</v>
      </c>
      <c r="ED131" s="130">
        <f t="shared" si="140"/>
        <v>0</v>
      </c>
      <c r="EE131" s="127">
        <v>1.5</v>
      </c>
      <c r="EF131" s="128">
        <v>21547</v>
      </c>
      <c r="EG131" s="126">
        <f t="shared" si="89"/>
        <v>14364.666666666666</v>
      </c>
      <c r="EH131" s="127">
        <v>1.5</v>
      </c>
      <c r="EI131" s="128">
        <v>21547</v>
      </c>
      <c r="EJ131" s="126">
        <f t="shared" si="141"/>
        <v>14364.666666666666</v>
      </c>
      <c r="EK131" s="129">
        <f t="shared" si="142"/>
        <v>0</v>
      </c>
      <c r="EL131" s="130">
        <f t="shared" si="143"/>
        <v>0</v>
      </c>
      <c r="EM131" s="127">
        <v>0</v>
      </c>
      <c r="EN131" s="128">
        <v>0</v>
      </c>
      <c r="EO131" s="126" t="str">
        <f t="shared" si="90"/>
        <v>N/A</v>
      </c>
      <c r="EP131" s="147">
        <v>0</v>
      </c>
      <c r="EQ131" s="148">
        <v>0</v>
      </c>
      <c r="ER131" s="126" t="str">
        <f t="shared" si="144"/>
        <v>N/A</v>
      </c>
      <c r="ES131" s="129" t="e">
        <f t="shared" si="145"/>
        <v>#VALUE!</v>
      </c>
      <c r="ET131" s="130" t="e">
        <f t="shared" si="146"/>
        <v>#VALUE!</v>
      </c>
      <c r="EU131" s="308"/>
      <c r="EV131" s="132" t="s">
        <v>573</v>
      </c>
      <c r="EW131" s="126">
        <v>40471.925680859225</v>
      </c>
      <c r="EX131" s="126">
        <v>40677.486095128501</v>
      </c>
      <c r="EY131" s="129" t="e">
        <f t="shared" si="147"/>
        <v>#VALUE!</v>
      </c>
      <c r="EZ131" s="130" t="e">
        <f t="shared" si="91"/>
        <v>#VALUE!</v>
      </c>
    </row>
    <row r="132" spans="1:156">
      <c r="A132" s="144" t="s">
        <v>574</v>
      </c>
      <c r="B132" s="124">
        <v>0</v>
      </c>
      <c r="C132" s="125">
        <v>0</v>
      </c>
      <c r="D132" s="126" t="str">
        <f t="shared" si="74"/>
        <v>N/A</v>
      </c>
      <c r="E132" s="127">
        <v>0</v>
      </c>
      <c r="F132" s="128">
        <v>0</v>
      </c>
      <c r="G132" s="126" t="str">
        <f t="shared" si="92"/>
        <v>N/A</v>
      </c>
      <c r="H132" s="129" t="e">
        <f t="shared" si="93"/>
        <v>#VALUE!</v>
      </c>
      <c r="I132" s="130" t="e">
        <f t="shared" si="94"/>
        <v>#VALUE!</v>
      </c>
      <c r="J132" s="127">
        <v>3</v>
      </c>
      <c r="K132" s="128">
        <v>237200</v>
      </c>
      <c r="L132" s="131">
        <f t="shared" si="75"/>
        <v>79066.666666666672</v>
      </c>
      <c r="M132" s="127">
        <v>3</v>
      </c>
      <c r="N132" s="128">
        <v>259550</v>
      </c>
      <c r="O132" s="126">
        <f t="shared" si="95"/>
        <v>86516.666666666672</v>
      </c>
      <c r="P132" s="129">
        <f t="shared" si="96"/>
        <v>7450</v>
      </c>
      <c r="Q132" s="130">
        <f t="shared" si="97"/>
        <v>9.4224283305227655E-2</v>
      </c>
      <c r="R132" s="127">
        <v>0</v>
      </c>
      <c r="S132" s="128">
        <v>0</v>
      </c>
      <c r="T132" s="126" t="str">
        <f t="shared" si="76"/>
        <v>N/A</v>
      </c>
      <c r="U132" s="127">
        <v>0</v>
      </c>
      <c r="V132" s="128">
        <v>0</v>
      </c>
      <c r="W132" s="126" t="str">
        <f t="shared" si="98"/>
        <v>N/A</v>
      </c>
      <c r="X132" s="129" t="e">
        <f t="shared" si="99"/>
        <v>#VALUE!</v>
      </c>
      <c r="Y132" s="130" t="e">
        <f t="shared" si="100"/>
        <v>#VALUE!</v>
      </c>
      <c r="Z132" s="144" t="s">
        <v>574</v>
      </c>
      <c r="AA132" s="127">
        <v>0</v>
      </c>
      <c r="AB132" s="128">
        <v>0</v>
      </c>
      <c r="AC132" s="126" t="str">
        <f t="shared" si="77"/>
        <v>N/A</v>
      </c>
      <c r="AD132" s="127">
        <v>0</v>
      </c>
      <c r="AE132" s="128">
        <v>0</v>
      </c>
      <c r="AF132" s="126" t="str">
        <f t="shared" si="101"/>
        <v>N/A</v>
      </c>
      <c r="AG132" s="129" t="e">
        <f t="shared" si="102"/>
        <v>#VALUE!</v>
      </c>
      <c r="AH132" s="130" t="e">
        <f t="shared" si="103"/>
        <v>#VALUE!</v>
      </c>
      <c r="AI132" s="127">
        <v>1</v>
      </c>
      <c r="AJ132" s="128">
        <v>60285</v>
      </c>
      <c r="AK132" s="126">
        <f t="shared" si="104"/>
        <v>60285</v>
      </c>
      <c r="AL132" s="127">
        <v>1</v>
      </c>
      <c r="AM132" s="128">
        <v>60385</v>
      </c>
      <c r="AN132" s="126">
        <f t="shared" si="105"/>
        <v>60385</v>
      </c>
      <c r="AO132" s="129">
        <f t="shared" si="106"/>
        <v>100</v>
      </c>
      <c r="AP132" s="130">
        <f t="shared" si="107"/>
        <v>1.658787426391308E-3</v>
      </c>
      <c r="AQ132" s="127">
        <v>0</v>
      </c>
      <c r="AR132" s="128">
        <v>0</v>
      </c>
      <c r="AS132" s="126" t="str">
        <f t="shared" si="78"/>
        <v>N/A</v>
      </c>
      <c r="AT132" s="127">
        <v>0</v>
      </c>
      <c r="AU132" s="128">
        <v>0</v>
      </c>
      <c r="AV132" s="126" t="str">
        <f t="shared" si="108"/>
        <v>N/A</v>
      </c>
      <c r="AW132" s="129" t="e">
        <f t="shared" si="109"/>
        <v>#VALUE!</v>
      </c>
      <c r="AX132" s="130" t="e">
        <f t="shared" si="110"/>
        <v>#VALUE!</v>
      </c>
      <c r="AY132" s="144" t="s">
        <v>574</v>
      </c>
      <c r="AZ132" s="127">
        <v>3</v>
      </c>
      <c r="BA132" s="128">
        <v>80909</v>
      </c>
      <c r="BB132" s="126">
        <f t="shared" si="79"/>
        <v>26969.666666666668</v>
      </c>
      <c r="BC132" s="127">
        <v>3</v>
      </c>
      <c r="BD132" s="128">
        <v>83909</v>
      </c>
      <c r="BE132" s="126">
        <f t="shared" si="111"/>
        <v>27969.666666666668</v>
      </c>
      <c r="BF132" s="129">
        <f t="shared" si="112"/>
        <v>1000</v>
      </c>
      <c r="BG132" s="130">
        <f t="shared" si="113"/>
        <v>3.7078693346846457E-2</v>
      </c>
      <c r="BH132" s="127">
        <v>0</v>
      </c>
      <c r="BI132" s="128">
        <v>0</v>
      </c>
      <c r="BJ132" s="126" t="str">
        <f t="shared" si="80"/>
        <v>N/A</v>
      </c>
      <c r="BK132" s="127">
        <v>0</v>
      </c>
      <c r="BL132" s="128">
        <v>0</v>
      </c>
      <c r="BM132" s="126" t="str">
        <f t="shared" si="114"/>
        <v>N/A</v>
      </c>
      <c r="BN132" s="129" t="e">
        <f t="shared" si="115"/>
        <v>#VALUE!</v>
      </c>
      <c r="BO132" s="130" t="e">
        <f t="shared" si="116"/>
        <v>#VALUE!</v>
      </c>
      <c r="BP132" s="127">
        <v>0</v>
      </c>
      <c r="BQ132" s="128">
        <v>0</v>
      </c>
      <c r="BR132" s="126" t="str">
        <f t="shared" si="81"/>
        <v>N/A</v>
      </c>
      <c r="BS132" s="127">
        <v>0</v>
      </c>
      <c r="BT132" s="128">
        <v>0</v>
      </c>
      <c r="BU132" s="126" t="str">
        <f t="shared" si="117"/>
        <v>N/A</v>
      </c>
      <c r="BV132" s="129" t="e">
        <f t="shared" si="118"/>
        <v>#VALUE!</v>
      </c>
      <c r="BW132" s="130" t="e">
        <f t="shared" si="119"/>
        <v>#VALUE!</v>
      </c>
      <c r="BX132" s="144" t="s">
        <v>574</v>
      </c>
      <c r="BY132" s="127">
        <v>0</v>
      </c>
      <c r="BZ132" s="128">
        <v>0</v>
      </c>
      <c r="CA132" s="126" t="str">
        <f t="shared" si="82"/>
        <v>N/A</v>
      </c>
      <c r="CB132" s="127">
        <v>0</v>
      </c>
      <c r="CC132" s="128">
        <v>0</v>
      </c>
      <c r="CD132" s="126" t="str">
        <f t="shared" si="120"/>
        <v>N/A</v>
      </c>
      <c r="CE132" s="129" t="e">
        <f t="shared" si="121"/>
        <v>#VALUE!</v>
      </c>
      <c r="CF132" s="130" t="e">
        <f t="shared" si="122"/>
        <v>#VALUE!</v>
      </c>
      <c r="CG132" s="127">
        <v>0</v>
      </c>
      <c r="CH132" s="128">
        <v>0</v>
      </c>
      <c r="CI132" s="126" t="str">
        <f t="shared" si="83"/>
        <v>N/A</v>
      </c>
      <c r="CJ132" s="127">
        <v>0</v>
      </c>
      <c r="CK132" s="128">
        <v>0</v>
      </c>
      <c r="CL132" s="126" t="str">
        <f t="shared" si="123"/>
        <v>N/A</v>
      </c>
      <c r="CM132" s="129" t="e">
        <f t="shared" si="124"/>
        <v>#VALUE!</v>
      </c>
      <c r="CN132" s="130" t="e">
        <f t="shared" si="125"/>
        <v>#VALUE!</v>
      </c>
      <c r="CO132" s="127">
        <v>0</v>
      </c>
      <c r="CP132" s="128">
        <v>0</v>
      </c>
      <c r="CQ132" s="126" t="str">
        <f t="shared" si="84"/>
        <v>N/A</v>
      </c>
      <c r="CR132" s="127">
        <v>0</v>
      </c>
      <c r="CS132" s="128">
        <v>0</v>
      </c>
      <c r="CT132" s="126" t="str">
        <f t="shared" si="126"/>
        <v>N/A</v>
      </c>
      <c r="CU132" s="129" t="e">
        <f t="shared" si="127"/>
        <v>#VALUE!</v>
      </c>
      <c r="CV132" s="130" t="e">
        <f t="shared" si="128"/>
        <v>#VALUE!</v>
      </c>
      <c r="CW132" s="144" t="s">
        <v>574</v>
      </c>
      <c r="CX132" s="127">
        <v>0</v>
      </c>
      <c r="CY132" s="128">
        <v>0</v>
      </c>
      <c r="CZ132" s="126" t="str">
        <f t="shared" si="85"/>
        <v>N/A</v>
      </c>
      <c r="DA132" s="127">
        <v>0</v>
      </c>
      <c r="DB132" s="128">
        <v>0</v>
      </c>
      <c r="DC132" s="126" t="str">
        <f t="shared" si="129"/>
        <v>N/A</v>
      </c>
      <c r="DD132" s="129" t="e">
        <f t="shared" si="130"/>
        <v>#VALUE!</v>
      </c>
      <c r="DE132" s="130" t="e">
        <f t="shared" si="131"/>
        <v>#VALUE!</v>
      </c>
      <c r="DF132" s="127">
        <v>0</v>
      </c>
      <c r="DG132" s="128">
        <v>0</v>
      </c>
      <c r="DH132" s="126" t="str">
        <f t="shared" si="86"/>
        <v>N/A</v>
      </c>
      <c r="DI132" s="127">
        <v>0</v>
      </c>
      <c r="DJ132" s="128">
        <v>0</v>
      </c>
      <c r="DK132" s="126" t="str">
        <f t="shared" si="132"/>
        <v>N/A</v>
      </c>
      <c r="DL132" s="129" t="e">
        <f t="shared" si="133"/>
        <v>#VALUE!</v>
      </c>
      <c r="DM132" s="130" t="e">
        <f t="shared" si="134"/>
        <v>#VALUE!</v>
      </c>
      <c r="DN132" s="127">
        <v>2</v>
      </c>
      <c r="DO132" s="128">
        <v>56000</v>
      </c>
      <c r="DP132" s="126">
        <f t="shared" si="87"/>
        <v>28000</v>
      </c>
      <c r="DQ132" s="127">
        <v>2</v>
      </c>
      <c r="DR132" s="128">
        <v>66000</v>
      </c>
      <c r="DS132" s="126">
        <f t="shared" si="135"/>
        <v>33000</v>
      </c>
      <c r="DT132" s="306">
        <f t="shared" si="136"/>
        <v>5000</v>
      </c>
      <c r="DU132" s="130">
        <f t="shared" si="137"/>
        <v>0.17857142857142858</v>
      </c>
      <c r="DV132" s="144" t="s">
        <v>574</v>
      </c>
      <c r="DW132" s="127">
        <v>0</v>
      </c>
      <c r="DX132" s="128">
        <v>0</v>
      </c>
      <c r="DY132" s="126" t="str">
        <f t="shared" si="88"/>
        <v>N/A</v>
      </c>
      <c r="DZ132" s="127">
        <v>0</v>
      </c>
      <c r="EA132" s="128">
        <v>0</v>
      </c>
      <c r="EB132" s="126" t="str">
        <f t="shared" si="138"/>
        <v>N/A</v>
      </c>
      <c r="EC132" s="129" t="e">
        <f t="shared" si="139"/>
        <v>#VALUE!</v>
      </c>
      <c r="ED132" s="130" t="e">
        <f t="shared" si="140"/>
        <v>#VALUE!</v>
      </c>
      <c r="EE132" s="127">
        <v>0</v>
      </c>
      <c r="EF132" s="128">
        <v>0</v>
      </c>
      <c r="EG132" s="126" t="str">
        <f t="shared" si="89"/>
        <v>N/A</v>
      </c>
      <c r="EH132" s="127">
        <v>0</v>
      </c>
      <c r="EI132" s="128">
        <v>0</v>
      </c>
      <c r="EJ132" s="126" t="str">
        <f t="shared" si="141"/>
        <v>N/A</v>
      </c>
      <c r="EK132" s="129" t="e">
        <f t="shared" si="142"/>
        <v>#VALUE!</v>
      </c>
      <c r="EL132" s="130" t="e">
        <f t="shared" si="143"/>
        <v>#VALUE!</v>
      </c>
      <c r="EM132" s="127">
        <v>0</v>
      </c>
      <c r="EN132" s="128">
        <v>0</v>
      </c>
      <c r="EO132" s="126" t="str">
        <f t="shared" si="90"/>
        <v>N/A</v>
      </c>
      <c r="EP132" s="147">
        <v>0</v>
      </c>
      <c r="EQ132" s="148">
        <v>0</v>
      </c>
      <c r="ER132" s="126" t="str">
        <f t="shared" si="144"/>
        <v>N/A</v>
      </c>
      <c r="ES132" s="129" t="e">
        <f t="shared" si="145"/>
        <v>#VALUE!</v>
      </c>
      <c r="ET132" s="130" t="e">
        <f t="shared" si="146"/>
        <v>#VALUE!</v>
      </c>
      <c r="EU132" s="308"/>
      <c r="EV132" s="144" t="s">
        <v>574</v>
      </c>
      <c r="EW132" s="126">
        <v>48580.333333333336</v>
      </c>
      <c r="EX132" s="126">
        <v>51967.833333333336</v>
      </c>
      <c r="EY132" s="129" t="e">
        <f t="shared" si="147"/>
        <v>#VALUE!</v>
      </c>
      <c r="EZ132" s="130" t="e">
        <f t="shared" si="91"/>
        <v>#VALUE!</v>
      </c>
    </row>
    <row r="133" spans="1:156">
      <c r="A133" s="132" t="s">
        <v>575</v>
      </c>
      <c r="B133" s="124">
        <v>0</v>
      </c>
      <c r="C133" s="125">
        <v>0</v>
      </c>
      <c r="D133" s="126" t="str">
        <f t="shared" si="74"/>
        <v>N/A</v>
      </c>
      <c r="E133" s="127">
        <v>0</v>
      </c>
      <c r="F133" s="128">
        <v>0</v>
      </c>
      <c r="G133" s="126" t="str">
        <f t="shared" si="92"/>
        <v>N/A</v>
      </c>
      <c r="H133" s="129" t="e">
        <f t="shared" si="93"/>
        <v>#VALUE!</v>
      </c>
      <c r="I133" s="130" t="e">
        <f t="shared" si="94"/>
        <v>#VALUE!</v>
      </c>
      <c r="J133" s="127">
        <v>1</v>
      </c>
      <c r="K133" s="128">
        <v>97000</v>
      </c>
      <c r="L133" s="131">
        <f t="shared" si="75"/>
        <v>97000</v>
      </c>
      <c r="M133" s="127">
        <v>1</v>
      </c>
      <c r="N133" s="128">
        <v>98455</v>
      </c>
      <c r="O133" s="126">
        <f t="shared" si="95"/>
        <v>98455</v>
      </c>
      <c r="P133" s="129">
        <f t="shared" si="96"/>
        <v>1455</v>
      </c>
      <c r="Q133" s="130">
        <f t="shared" si="97"/>
        <v>1.4999999999999999E-2</v>
      </c>
      <c r="R133" s="127">
        <v>0.5</v>
      </c>
      <c r="S133" s="128">
        <v>18387.5</v>
      </c>
      <c r="T133" s="126">
        <f t="shared" si="76"/>
        <v>36775</v>
      </c>
      <c r="U133" s="127">
        <v>0.5</v>
      </c>
      <c r="V133" s="128">
        <v>18929.5</v>
      </c>
      <c r="W133" s="126">
        <f t="shared" si="98"/>
        <v>37859</v>
      </c>
      <c r="X133" s="129">
        <f t="shared" si="99"/>
        <v>1084</v>
      </c>
      <c r="Y133" s="130">
        <f t="shared" si="100"/>
        <v>2.9476546566961252E-2</v>
      </c>
      <c r="Z133" s="132" t="s">
        <v>575</v>
      </c>
      <c r="AA133" s="127">
        <v>0</v>
      </c>
      <c r="AB133" s="128">
        <v>0</v>
      </c>
      <c r="AC133" s="126" t="str">
        <f t="shared" si="77"/>
        <v>N/A</v>
      </c>
      <c r="AD133" s="127">
        <v>0</v>
      </c>
      <c r="AE133" s="128">
        <v>0</v>
      </c>
      <c r="AF133" s="126" t="str">
        <f t="shared" si="101"/>
        <v>N/A</v>
      </c>
      <c r="AG133" s="129" t="e">
        <f t="shared" si="102"/>
        <v>#VALUE!</v>
      </c>
      <c r="AH133" s="130" t="e">
        <f t="shared" si="103"/>
        <v>#VALUE!</v>
      </c>
      <c r="AI133" s="127">
        <v>1</v>
      </c>
      <c r="AJ133" s="128">
        <v>55845</v>
      </c>
      <c r="AK133" s="126">
        <f t="shared" si="104"/>
        <v>55845</v>
      </c>
      <c r="AL133" s="127">
        <v>1</v>
      </c>
      <c r="AM133" s="128">
        <v>56736</v>
      </c>
      <c r="AN133" s="126">
        <f t="shared" si="105"/>
        <v>56736</v>
      </c>
      <c r="AO133" s="129">
        <f t="shared" si="106"/>
        <v>891</v>
      </c>
      <c r="AP133" s="130">
        <f t="shared" si="107"/>
        <v>1.595487510072522E-2</v>
      </c>
      <c r="AQ133" s="127">
        <v>0</v>
      </c>
      <c r="AR133" s="128">
        <v>0</v>
      </c>
      <c r="AS133" s="126" t="str">
        <f t="shared" si="78"/>
        <v>N/A</v>
      </c>
      <c r="AT133" s="127">
        <v>0</v>
      </c>
      <c r="AU133" s="128">
        <v>0</v>
      </c>
      <c r="AV133" s="126" t="str">
        <f t="shared" si="108"/>
        <v>N/A</v>
      </c>
      <c r="AW133" s="129" t="e">
        <f t="shared" si="109"/>
        <v>#VALUE!</v>
      </c>
      <c r="AX133" s="130" t="e">
        <f t="shared" si="110"/>
        <v>#VALUE!</v>
      </c>
      <c r="AY133" s="132" t="s">
        <v>575</v>
      </c>
      <c r="AZ133" s="127">
        <v>2</v>
      </c>
      <c r="BA133" s="128">
        <v>81200</v>
      </c>
      <c r="BB133" s="126">
        <f t="shared" si="79"/>
        <v>40600</v>
      </c>
      <c r="BC133" s="127">
        <v>2</v>
      </c>
      <c r="BD133" s="128">
        <v>82418</v>
      </c>
      <c r="BE133" s="126">
        <f t="shared" si="111"/>
        <v>41209</v>
      </c>
      <c r="BF133" s="129">
        <f t="shared" si="112"/>
        <v>609</v>
      </c>
      <c r="BG133" s="130">
        <f t="shared" si="113"/>
        <v>1.4999999999999999E-2</v>
      </c>
      <c r="BH133" s="127">
        <v>0</v>
      </c>
      <c r="BI133" s="128">
        <v>0</v>
      </c>
      <c r="BJ133" s="126" t="str">
        <f t="shared" si="80"/>
        <v>N/A</v>
      </c>
      <c r="BK133" s="127">
        <v>0</v>
      </c>
      <c r="BL133" s="128">
        <v>0</v>
      </c>
      <c r="BM133" s="126" t="str">
        <f t="shared" si="114"/>
        <v>N/A</v>
      </c>
      <c r="BN133" s="129" t="e">
        <f t="shared" si="115"/>
        <v>#VALUE!</v>
      </c>
      <c r="BO133" s="130" t="e">
        <f t="shared" si="116"/>
        <v>#VALUE!</v>
      </c>
      <c r="BP133" s="127">
        <v>0</v>
      </c>
      <c r="BQ133" s="128">
        <v>0</v>
      </c>
      <c r="BR133" s="126" t="str">
        <f t="shared" si="81"/>
        <v>N/A</v>
      </c>
      <c r="BS133" s="127">
        <v>0</v>
      </c>
      <c r="BT133" s="128">
        <v>0</v>
      </c>
      <c r="BU133" s="126" t="str">
        <f t="shared" si="117"/>
        <v>N/A</v>
      </c>
      <c r="BV133" s="129" t="e">
        <f t="shared" si="118"/>
        <v>#VALUE!</v>
      </c>
      <c r="BW133" s="130" t="e">
        <f t="shared" si="119"/>
        <v>#VALUE!</v>
      </c>
      <c r="BX133" s="132" t="s">
        <v>575</v>
      </c>
      <c r="BY133" s="127">
        <v>0</v>
      </c>
      <c r="BZ133" s="128">
        <v>0</v>
      </c>
      <c r="CA133" s="126" t="str">
        <f t="shared" si="82"/>
        <v>N/A</v>
      </c>
      <c r="CB133" s="127">
        <v>0</v>
      </c>
      <c r="CC133" s="128">
        <v>0</v>
      </c>
      <c r="CD133" s="126" t="str">
        <f t="shared" si="120"/>
        <v>N/A</v>
      </c>
      <c r="CE133" s="129" t="e">
        <f t="shared" si="121"/>
        <v>#VALUE!</v>
      </c>
      <c r="CF133" s="130" t="e">
        <f t="shared" si="122"/>
        <v>#VALUE!</v>
      </c>
      <c r="CG133" s="127">
        <v>0</v>
      </c>
      <c r="CH133" s="128">
        <v>0</v>
      </c>
      <c r="CI133" s="126" t="str">
        <f t="shared" si="83"/>
        <v>N/A</v>
      </c>
      <c r="CJ133" s="127">
        <v>0</v>
      </c>
      <c r="CK133" s="128">
        <v>0</v>
      </c>
      <c r="CL133" s="126" t="str">
        <f t="shared" si="123"/>
        <v>N/A</v>
      </c>
      <c r="CM133" s="129" t="e">
        <f t="shared" si="124"/>
        <v>#VALUE!</v>
      </c>
      <c r="CN133" s="130" t="e">
        <f t="shared" si="125"/>
        <v>#VALUE!</v>
      </c>
      <c r="CO133" s="127">
        <v>0</v>
      </c>
      <c r="CP133" s="128">
        <v>0</v>
      </c>
      <c r="CQ133" s="126" t="str">
        <f t="shared" si="84"/>
        <v>N/A</v>
      </c>
      <c r="CR133" s="127">
        <v>0</v>
      </c>
      <c r="CS133" s="128">
        <v>0</v>
      </c>
      <c r="CT133" s="126" t="str">
        <f t="shared" si="126"/>
        <v>N/A</v>
      </c>
      <c r="CU133" s="129" t="e">
        <f t="shared" si="127"/>
        <v>#VALUE!</v>
      </c>
      <c r="CV133" s="130" t="e">
        <f t="shared" si="128"/>
        <v>#VALUE!</v>
      </c>
      <c r="CW133" s="132" t="s">
        <v>575</v>
      </c>
      <c r="CX133" s="127">
        <v>0</v>
      </c>
      <c r="CY133" s="128">
        <v>0</v>
      </c>
      <c r="CZ133" s="126" t="str">
        <f t="shared" si="85"/>
        <v>N/A</v>
      </c>
      <c r="DA133" s="127">
        <v>0</v>
      </c>
      <c r="DB133" s="128">
        <v>0</v>
      </c>
      <c r="DC133" s="126" t="str">
        <f t="shared" si="129"/>
        <v>N/A</v>
      </c>
      <c r="DD133" s="129" t="e">
        <f t="shared" si="130"/>
        <v>#VALUE!</v>
      </c>
      <c r="DE133" s="130" t="e">
        <f t="shared" si="131"/>
        <v>#VALUE!</v>
      </c>
      <c r="DF133" s="127">
        <v>1</v>
      </c>
      <c r="DG133" s="128">
        <v>68275</v>
      </c>
      <c r="DH133" s="126">
        <f t="shared" si="86"/>
        <v>68275</v>
      </c>
      <c r="DI133" s="127">
        <v>1</v>
      </c>
      <c r="DJ133" s="128">
        <v>69300</v>
      </c>
      <c r="DK133" s="126">
        <f t="shared" si="132"/>
        <v>69300</v>
      </c>
      <c r="DL133" s="129">
        <f t="shared" si="133"/>
        <v>1025</v>
      </c>
      <c r="DM133" s="130">
        <f t="shared" si="134"/>
        <v>1.5012815818381545E-2</v>
      </c>
      <c r="DN133" s="127">
        <v>0</v>
      </c>
      <c r="DO133" s="128">
        <v>0</v>
      </c>
      <c r="DP133" s="126" t="str">
        <f t="shared" si="87"/>
        <v>N/A</v>
      </c>
      <c r="DQ133" s="127">
        <v>0</v>
      </c>
      <c r="DR133" s="128">
        <v>0</v>
      </c>
      <c r="DS133" s="126" t="str">
        <f t="shared" si="135"/>
        <v>N/A</v>
      </c>
      <c r="DT133" s="306" t="e">
        <f t="shared" si="136"/>
        <v>#VALUE!</v>
      </c>
      <c r="DU133" s="130" t="e">
        <f t="shared" si="137"/>
        <v>#VALUE!</v>
      </c>
      <c r="DV133" s="132" t="s">
        <v>575</v>
      </c>
      <c r="DW133" s="127">
        <v>1</v>
      </c>
      <c r="DX133" s="128">
        <v>30000</v>
      </c>
      <c r="DY133" s="126">
        <f t="shared" si="88"/>
        <v>30000</v>
      </c>
      <c r="DZ133" s="127">
        <v>1</v>
      </c>
      <c r="EA133" s="128">
        <v>30450</v>
      </c>
      <c r="EB133" s="126">
        <f t="shared" si="138"/>
        <v>30450</v>
      </c>
      <c r="EC133" s="129">
        <f t="shared" si="139"/>
        <v>450</v>
      </c>
      <c r="ED133" s="130">
        <f t="shared" si="140"/>
        <v>1.4999999999999999E-2</v>
      </c>
      <c r="EE133" s="127">
        <v>0</v>
      </c>
      <c r="EF133" s="128">
        <v>0</v>
      </c>
      <c r="EG133" s="126" t="str">
        <f t="shared" si="89"/>
        <v>N/A</v>
      </c>
      <c r="EH133" s="127">
        <v>0</v>
      </c>
      <c r="EI133" s="128">
        <v>0</v>
      </c>
      <c r="EJ133" s="126" t="str">
        <f t="shared" si="141"/>
        <v>N/A</v>
      </c>
      <c r="EK133" s="129" t="e">
        <f t="shared" si="142"/>
        <v>#VALUE!</v>
      </c>
      <c r="EL133" s="130" t="e">
        <f t="shared" si="143"/>
        <v>#VALUE!</v>
      </c>
      <c r="EM133" s="127">
        <v>0</v>
      </c>
      <c r="EN133" s="128">
        <v>0</v>
      </c>
      <c r="EO133" s="126" t="str">
        <f t="shared" si="90"/>
        <v>N/A</v>
      </c>
      <c r="EP133" s="147">
        <v>0</v>
      </c>
      <c r="EQ133" s="148">
        <v>0</v>
      </c>
      <c r="ER133" s="126" t="str">
        <f t="shared" si="144"/>
        <v>N/A</v>
      </c>
      <c r="ES133" s="129" t="e">
        <f t="shared" si="145"/>
        <v>#VALUE!</v>
      </c>
      <c r="ET133" s="130" t="e">
        <f t="shared" si="146"/>
        <v>#VALUE!</v>
      </c>
      <c r="EU133" s="308"/>
      <c r="EV133" s="132" t="s">
        <v>575</v>
      </c>
      <c r="EW133" s="126">
        <v>54749.166666666664</v>
      </c>
      <c r="EX133" s="126">
        <v>55668.166666666664</v>
      </c>
      <c r="EY133" s="129" t="e">
        <f t="shared" si="147"/>
        <v>#VALUE!</v>
      </c>
      <c r="EZ133" s="130" t="e">
        <f t="shared" si="91"/>
        <v>#VALUE!</v>
      </c>
    </row>
    <row r="134" spans="1:156">
      <c r="A134" s="132" t="s">
        <v>576</v>
      </c>
      <c r="B134" s="124">
        <v>1</v>
      </c>
      <c r="C134" s="125">
        <v>13510</v>
      </c>
      <c r="D134" s="126">
        <f t="shared" si="74"/>
        <v>13510</v>
      </c>
      <c r="E134" s="127">
        <v>1</v>
      </c>
      <c r="F134" s="128">
        <v>13511</v>
      </c>
      <c r="G134" s="126">
        <f t="shared" si="92"/>
        <v>13511</v>
      </c>
      <c r="H134" s="129">
        <f t="shared" si="93"/>
        <v>1</v>
      </c>
      <c r="I134" s="130">
        <f t="shared" si="94"/>
        <v>7.4019245003700959E-5</v>
      </c>
      <c r="J134" s="127">
        <v>1.86</v>
      </c>
      <c r="K134" s="128">
        <v>142778</v>
      </c>
      <c r="L134" s="131">
        <f t="shared" si="75"/>
        <v>76762.365591397844</v>
      </c>
      <c r="M134" s="127">
        <v>1.86</v>
      </c>
      <c r="N134" s="128">
        <v>142780</v>
      </c>
      <c r="O134" s="126">
        <f t="shared" si="95"/>
        <v>76763.440860215051</v>
      </c>
      <c r="P134" s="129">
        <f t="shared" si="96"/>
        <v>1.0752688172069611</v>
      </c>
      <c r="Q134" s="130">
        <f t="shared" si="97"/>
        <v>1.4007760299240413E-5</v>
      </c>
      <c r="R134" s="127">
        <v>1</v>
      </c>
      <c r="S134" s="128">
        <v>25789</v>
      </c>
      <c r="T134" s="126">
        <f t="shared" si="76"/>
        <v>25789</v>
      </c>
      <c r="U134" s="127">
        <v>1</v>
      </c>
      <c r="V134" s="128">
        <v>25790</v>
      </c>
      <c r="W134" s="126">
        <f t="shared" si="98"/>
        <v>25790</v>
      </c>
      <c r="X134" s="129">
        <f t="shared" si="99"/>
        <v>1</v>
      </c>
      <c r="Y134" s="130">
        <f t="shared" si="100"/>
        <v>3.8776222420411803E-5</v>
      </c>
      <c r="Z134" s="132" t="s">
        <v>576</v>
      </c>
      <c r="AA134" s="127">
        <v>0.2</v>
      </c>
      <c r="AB134" s="128">
        <v>9910</v>
      </c>
      <c r="AC134" s="126">
        <f t="shared" si="77"/>
        <v>49550</v>
      </c>
      <c r="AD134" s="127">
        <v>0.2</v>
      </c>
      <c r="AE134" s="128">
        <v>9910</v>
      </c>
      <c r="AF134" s="126">
        <f t="shared" si="101"/>
        <v>49550</v>
      </c>
      <c r="AG134" s="129">
        <f t="shared" si="102"/>
        <v>0</v>
      </c>
      <c r="AH134" s="130">
        <f t="shared" si="103"/>
        <v>0</v>
      </c>
      <c r="AI134" s="127">
        <v>1</v>
      </c>
      <c r="AJ134" s="128">
        <v>53410</v>
      </c>
      <c r="AK134" s="126">
        <f t="shared" si="104"/>
        <v>53410</v>
      </c>
      <c r="AL134" s="127">
        <v>1</v>
      </c>
      <c r="AM134" s="128">
        <v>53411</v>
      </c>
      <c r="AN134" s="126">
        <f t="shared" si="105"/>
        <v>53411</v>
      </c>
      <c r="AO134" s="129">
        <f t="shared" si="106"/>
        <v>1</v>
      </c>
      <c r="AP134" s="130">
        <f t="shared" si="107"/>
        <v>1.8723085564501031E-5</v>
      </c>
      <c r="AQ134" s="127">
        <v>0</v>
      </c>
      <c r="AR134" s="128">
        <v>0</v>
      </c>
      <c r="AS134" s="126" t="str">
        <f t="shared" si="78"/>
        <v>N/A</v>
      </c>
      <c r="AT134" s="127">
        <v>0</v>
      </c>
      <c r="AU134" s="128">
        <v>0</v>
      </c>
      <c r="AV134" s="126" t="str">
        <f t="shared" si="108"/>
        <v>N/A</v>
      </c>
      <c r="AW134" s="129" t="e">
        <f t="shared" si="109"/>
        <v>#VALUE!</v>
      </c>
      <c r="AX134" s="130" t="e">
        <f t="shared" si="110"/>
        <v>#VALUE!</v>
      </c>
      <c r="AY134" s="132" t="s">
        <v>576</v>
      </c>
      <c r="AZ134" s="127">
        <v>2</v>
      </c>
      <c r="BA134" s="128">
        <v>40834</v>
      </c>
      <c r="BB134" s="126">
        <f t="shared" si="79"/>
        <v>20417</v>
      </c>
      <c r="BC134" s="127">
        <v>2</v>
      </c>
      <c r="BD134" s="128">
        <v>40836</v>
      </c>
      <c r="BE134" s="126">
        <f t="shared" si="111"/>
        <v>20418</v>
      </c>
      <c r="BF134" s="129">
        <f t="shared" si="112"/>
        <v>1</v>
      </c>
      <c r="BG134" s="130">
        <f t="shared" si="113"/>
        <v>4.8978792182984769E-5</v>
      </c>
      <c r="BH134" s="127">
        <v>0</v>
      </c>
      <c r="BI134" s="128">
        <v>0</v>
      </c>
      <c r="BJ134" s="126" t="str">
        <f t="shared" si="80"/>
        <v>N/A</v>
      </c>
      <c r="BK134" s="127">
        <v>0</v>
      </c>
      <c r="BL134" s="128">
        <v>0</v>
      </c>
      <c r="BM134" s="126" t="str">
        <f t="shared" si="114"/>
        <v>N/A</v>
      </c>
      <c r="BN134" s="129" t="e">
        <f t="shared" si="115"/>
        <v>#VALUE!</v>
      </c>
      <c r="BO134" s="130" t="e">
        <f t="shared" si="116"/>
        <v>#VALUE!</v>
      </c>
      <c r="BP134" s="127">
        <v>0.8</v>
      </c>
      <c r="BQ134" s="128">
        <v>43680</v>
      </c>
      <c r="BR134" s="126">
        <f t="shared" si="81"/>
        <v>54600</v>
      </c>
      <c r="BS134" s="127">
        <v>0.8</v>
      </c>
      <c r="BT134" s="128">
        <v>43681</v>
      </c>
      <c r="BU134" s="126">
        <f t="shared" si="117"/>
        <v>54601.25</v>
      </c>
      <c r="BV134" s="129">
        <f t="shared" si="118"/>
        <v>1.25</v>
      </c>
      <c r="BW134" s="130">
        <f t="shared" si="119"/>
        <v>2.2893772893772894E-5</v>
      </c>
      <c r="BX134" s="132" t="s">
        <v>576</v>
      </c>
      <c r="BY134" s="127">
        <v>0</v>
      </c>
      <c r="BZ134" s="128">
        <v>0</v>
      </c>
      <c r="CA134" s="126" t="str">
        <f t="shared" si="82"/>
        <v>N/A</v>
      </c>
      <c r="CB134" s="127">
        <v>0</v>
      </c>
      <c r="CC134" s="128">
        <v>0</v>
      </c>
      <c r="CD134" s="126" t="str">
        <f t="shared" si="120"/>
        <v>N/A</v>
      </c>
      <c r="CE134" s="129" t="e">
        <f t="shared" si="121"/>
        <v>#VALUE!</v>
      </c>
      <c r="CF134" s="130" t="e">
        <f t="shared" si="122"/>
        <v>#VALUE!</v>
      </c>
      <c r="CG134" s="127">
        <v>0</v>
      </c>
      <c r="CH134" s="128">
        <v>0</v>
      </c>
      <c r="CI134" s="126" t="str">
        <f t="shared" si="83"/>
        <v>N/A</v>
      </c>
      <c r="CJ134" s="127">
        <v>0</v>
      </c>
      <c r="CK134" s="128">
        <v>0</v>
      </c>
      <c r="CL134" s="126" t="str">
        <f t="shared" si="123"/>
        <v>N/A</v>
      </c>
      <c r="CM134" s="129" t="e">
        <f t="shared" si="124"/>
        <v>#VALUE!</v>
      </c>
      <c r="CN134" s="130" t="e">
        <f t="shared" si="125"/>
        <v>#VALUE!</v>
      </c>
      <c r="CO134" s="127">
        <v>0</v>
      </c>
      <c r="CP134" s="128">
        <v>0</v>
      </c>
      <c r="CQ134" s="126" t="str">
        <f t="shared" si="84"/>
        <v>N/A</v>
      </c>
      <c r="CR134" s="127">
        <v>0</v>
      </c>
      <c r="CS134" s="128">
        <v>0</v>
      </c>
      <c r="CT134" s="126" t="str">
        <f t="shared" si="126"/>
        <v>N/A</v>
      </c>
      <c r="CU134" s="129" t="e">
        <f t="shared" si="127"/>
        <v>#VALUE!</v>
      </c>
      <c r="CV134" s="130" t="e">
        <f t="shared" si="128"/>
        <v>#VALUE!</v>
      </c>
      <c r="CW134" s="132" t="s">
        <v>576</v>
      </c>
      <c r="CX134" s="127">
        <v>0</v>
      </c>
      <c r="CY134" s="128">
        <v>0</v>
      </c>
      <c r="CZ134" s="126" t="str">
        <f t="shared" si="85"/>
        <v>N/A</v>
      </c>
      <c r="DA134" s="127">
        <v>0</v>
      </c>
      <c r="DB134" s="128">
        <v>0</v>
      </c>
      <c r="DC134" s="126" t="str">
        <f t="shared" si="129"/>
        <v>N/A</v>
      </c>
      <c r="DD134" s="129" t="e">
        <f t="shared" si="130"/>
        <v>#VALUE!</v>
      </c>
      <c r="DE134" s="130" t="e">
        <f t="shared" si="131"/>
        <v>#VALUE!</v>
      </c>
      <c r="DF134" s="127">
        <v>1</v>
      </c>
      <c r="DG134" s="128">
        <v>50879</v>
      </c>
      <c r="DH134" s="126">
        <f t="shared" si="86"/>
        <v>50879</v>
      </c>
      <c r="DI134" s="127">
        <v>1</v>
      </c>
      <c r="DJ134" s="128">
        <v>50880</v>
      </c>
      <c r="DK134" s="126">
        <f t="shared" si="132"/>
        <v>50880</v>
      </c>
      <c r="DL134" s="129">
        <f t="shared" si="133"/>
        <v>1</v>
      </c>
      <c r="DM134" s="130">
        <f t="shared" si="134"/>
        <v>1.9654474341083747E-5</v>
      </c>
      <c r="DN134" s="127">
        <v>0.76</v>
      </c>
      <c r="DO134" s="128">
        <v>18808</v>
      </c>
      <c r="DP134" s="126">
        <f t="shared" si="87"/>
        <v>24747.36842105263</v>
      </c>
      <c r="DQ134" s="127">
        <v>0.76</v>
      </c>
      <c r="DR134" s="128">
        <v>18809</v>
      </c>
      <c r="DS134" s="126">
        <f t="shared" si="135"/>
        <v>24748.684210526317</v>
      </c>
      <c r="DT134" s="306">
        <f t="shared" si="136"/>
        <v>1.3157894736868911</v>
      </c>
      <c r="DU134" s="130">
        <f t="shared" si="137"/>
        <v>5.3168864313166593E-5</v>
      </c>
      <c r="DV134" s="132" t="s">
        <v>576</v>
      </c>
      <c r="DW134" s="127">
        <v>4</v>
      </c>
      <c r="DX134" s="128">
        <v>103868</v>
      </c>
      <c r="DY134" s="126">
        <f t="shared" si="88"/>
        <v>25967</v>
      </c>
      <c r="DZ134" s="127">
        <v>4</v>
      </c>
      <c r="EA134" s="128">
        <v>103872</v>
      </c>
      <c r="EB134" s="126">
        <f t="shared" si="138"/>
        <v>25968</v>
      </c>
      <c r="EC134" s="129">
        <f t="shared" si="139"/>
        <v>1</v>
      </c>
      <c r="ED134" s="130">
        <f t="shared" si="140"/>
        <v>3.8510417067816842E-5</v>
      </c>
      <c r="EE134" s="127">
        <v>1</v>
      </c>
      <c r="EF134" s="128">
        <v>20201</v>
      </c>
      <c r="EG134" s="126">
        <f t="shared" si="89"/>
        <v>20201</v>
      </c>
      <c r="EH134" s="127">
        <v>1</v>
      </c>
      <c r="EI134" s="128">
        <v>20202</v>
      </c>
      <c r="EJ134" s="126">
        <f t="shared" si="141"/>
        <v>20202</v>
      </c>
      <c r="EK134" s="129">
        <f t="shared" si="142"/>
        <v>1</v>
      </c>
      <c r="EL134" s="130">
        <f t="shared" si="143"/>
        <v>4.9502499876243752E-5</v>
      </c>
      <c r="EM134" s="127">
        <v>0</v>
      </c>
      <c r="EN134" s="128">
        <v>0</v>
      </c>
      <c r="EO134" s="126" t="str">
        <f t="shared" si="90"/>
        <v>N/A</v>
      </c>
      <c r="EP134" s="147">
        <v>0</v>
      </c>
      <c r="EQ134" s="148">
        <v>0</v>
      </c>
      <c r="ER134" s="126" t="str">
        <f t="shared" si="144"/>
        <v>N/A</v>
      </c>
      <c r="ES134" s="129" t="e">
        <f t="shared" si="145"/>
        <v>#VALUE!</v>
      </c>
      <c r="ET134" s="130" t="e">
        <f t="shared" si="146"/>
        <v>#VALUE!</v>
      </c>
      <c r="EU134" s="311"/>
      <c r="EV134" s="132" t="s">
        <v>576</v>
      </c>
      <c r="EW134" s="126">
        <v>37802.97581931368</v>
      </c>
      <c r="EX134" s="126">
        <v>37803.943188249214</v>
      </c>
      <c r="EY134" s="129" t="e">
        <f t="shared" si="147"/>
        <v>#VALUE!</v>
      </c>
      <c r="EZ134" s="130" t="e">
        <f t="shared" si="91"/>
        <v>#VALUE!</v>
      </c>
    </row>
    <row r="135" spans="1:156">
      <c r="A135" s="132" t="s">
        <v>577</v>
      </c>
      <c r="B135" s="124">
        <v>4</v>
      </c>
      <c r="C135" s="125">
        <v>68108</v>
      </c>
      <c r="D135" s="126">
        <f t="shared" si="74"/>
        <v>17027</v>
      </c>
      <c r="E135" s="127">
        <v>4</v>
      </c>
      <c r="F135" s="128">
        <v>68108</v>
      </c>
      <c r="G135" s="126">
        <f t="shared" si="92"/>
        <v>17027</v>
      </c>
      <c r="H135" s="129">
        <f t="shared" si="93"/>
        <v>0</v>
      </c>
      <c r="I135" s="130">
        <f t="shared" si="94"/>
        <v>0</v>
      </c>
      <c r="J135" s="127">
        <v>3</v>
      </c>
      <c r="K135" s="128">
        <v>201100</v>
      </c>
      <c r="L135" s="131">
        <f t="shared" si="75"/>
        <v>67033.333333333328</v>
      </c>
      <c r="M135" s="127">
        <v>3</v>
      </c>
      <c r="N135" s="128">
        <v>201100</v>
      </c>
      <c r="O135" s="126">
        <f t="shared" si="95"/>
        <v>67033.333333333328</v>
      </c>
      <c r="P135" s="129">
        <f t="shared" si="96"/>
        <v>0</v>
      </c>
      <c r="Q135" s="130">
        <f t="shared" si="97"/>
        <v>0</v>
      </c>
      <c r="R135" s="127">
        <v>1</v>
      </c>
      <c r="S135" s="128">
        <v>56467</v>
      </c>
      <c r="T135" s="126">
        <f t="shared" si="76"/>
        <v>56467</v>
      </c>
      <c r="U135" s="127">
        <v>1</v>
      </c>
      <c r="V135" s="128">
        <v>56467</v>
      </c>
      <c r="W135" s="126">
        <f t="shared" si="98"/>
        <v>56467</v>
      </c>
      <c r="X135" s="129">
        <f t="shared" si="99"/>
        <v>0</v>
      </c>
      <c r="Y135" s="130">
        <f t="shared" si="100"/>
        <v>0</v>
      </c>
      <c r="Z135" s="132" t="s">
        <v>577</v>
      </c>
      <c r="AA135" s="127">
        <v>0</v>
      </c>
      <c r="AB135" s="128">
        <v>0</v>
      </c>
      <c r="AC135" s="126" t="str">
        <f t="shared" si="77"/>
        <v>N/A</v>
      </c>
      <c r="AD135" s="127">
        <v>0</v>
      </c>
      <c r="AE135" s="128">
        <v>0</v>
      </c>
      <c r="AF135" s="126" t="str">
        <f t="shared" si="101"/>
        <v>N/A</v>
      </c>
      <c r="AG135" s="129" t="e">
        <f t="shared" si="102"/>
        <v>#VALUE!</v>
      </c>
      <c r="AH135" s="130" t="e">
        <f t="shared" si="103"/>
        <v>#VALUE!</v>
      </c>
      <c r="AI135" s="127">
        <v>1</v>
      </c>
      <c r="AJ135" s="128">
        <v>58200</v>
      </c>
      <c r="AK135" s="126">
        <f t="shared" si="104"/>
        <v>58200</v>
      </c>
      <c r="AL135" s="127">
        <v>1</v>
      </c>
      <c r="AM135" s="128">
        <v>58200</v>
      </c>
      <c r="AN135" s="126">
        <f t="shared" si="105"/>
        <v>58200</v>
      </c>
      <c r="AO135" s="129">
        <f t="shared" si="106"/>
        <v>0</v>
      </c>
      <c r="AP135" s="130">
        <f t="shared" si="107"/>
        <v>0</v>
      </c>
      <c r="AQ135" s="127">
        <v>0</v>
      </c>
      <c r="AR135" s="128">
        <v>0</v>
      </c>
      <c r="AS135" s="126" t="str">
        <f t="shared" si="78"/>
        <v>N/A</v>
      </c>
      <c r="AT135" s="127">
        <v>0</v>
      </c>
      <c r="AU135" s="128">
        <v>0</v>
      </c>
      <c r="AV135" s="126" t="str">
        <f t="shared" si="108"/>
        <v>N/A</v>
      </c>
      <c r="AW135" s="129" t="e">
        <f t="shared" si="109"/>
        <v>#VALUE!</v>
      </c>
      <c r="AX135" s="130" t="e">
        <f t="shared" si="110"/>
        <v>#VALUE!</v>
      </c>
      <c r="AY135" s="132" t="s">
        <v>577</v>
      </c>
      <c r="AZ135" s="127">
        <v>6</v>
      </c>
      <c r="BA135" s="128">
        <v>142977</v>
      </c>
      <c r="BB135" s="126">
        <f t="shared" si="79"/>
        <v>23829.5</v>
      </c>
      <c r="BC135" s="127">
        <v>6</v>
      </c>
      <c r="BD135" s="128">
        <v>142977</v>
      </c>
      <c r="BE135" s="126">
        <f t="shared" si="111"/>
        <v>23829.5</v>
      </c>
      <c r="BF135" s="129">
        <f t="shared" si="112"/>
        <v>0</v>
      </c>
      <c r="BG135" s="130">
        <f t="shared" si="113"/>
        <v>0</v>
      </c>
      <c r="BH135" s="127">
        <v>0</v>
      </c>
      <c r="BI135" s="128">
        <v>0</v>
      </c>
      <c r="BJ135" s="126" t="str">
        <f t="shared" si="80"/>
        <v>N/A</v>
      </c>
      <c r="BK135" s="127">
        <v>0</v>
      </c>
      <c r="BL135" s="128">
        <v>0</v>
      </c>
      <c r="BM135" s="126" t="str">
        <f t="shared" si="114"/>
        <v>N/A</v>
      </c>
      <c r="BN135" s="129" t="e">
        <f t="shared" si="115"/>
        <v>#VALUE!</v>
      </c>
      <c r="BO135" s="130" t="e">
        <f t="shared" si="116"/>
        <v>#VALUE!</v>
      </c>
      <c r="BP135" s="127">
        <v>0</v>
      </c>
      <c r="BQ135" s="128">
        <v>0</v>
      </c>
      <c r="BR135" s="126" t="str">
        <f t="shared" si="81"/>
        <v>N/A</v>
      </c>
      <c r="BS135" s="127">
        <v>0</v>
      </c>
      <c r="BT135" s="128">
        <v>0</v>
      </c>
      <c r="BU135" s="126" t="str">
        <f t="shared" si="117"/>
        <v>N/A</v>
      </c>
      <c r="BV135" s="129" t="e">
        <f t="shared" si="118"/>
        <v>#VALUE!</v>
      </c>
      <c r="BW135" s="130" t="e">
        <f t="shared" si="119"/>
        <v>#VALUE!</v>
      </c>
      <c r="BX135" s="132" t="s">
        <v>577</v>
      </c>
      <c r="BY135" s="127">
        <v>2</v>
      </c>
      <c r="BZ135" s="128">
        <v>39792</v>
      </c>
      <c r="CA135" s="126">
        <f t="shared" si="82"/>
        <v>19896</v>
      </c>
      <c r="CB135" s="127">
        <v>2</v>
      </c>
      <c r="CC135" s="128">
        <v>39792</v>
      </c>
      <c r="CD135" s="126">
        <f t="shared" si="120"/>
        <v>19896</v>
      </c>
      <c r="CE135" s="129">
        <f t="shared" si="121"/>
        <v>0</v>
      </c>
      <c r="CF135" s="130">
        <f t="shared" si="122"/>
        <v>0</v>
      </c>
      <c r="CG135" s="127">
        <v>1</v>
      </c>
      <c r="CH135" s="128">
        <v>68058</v>
      </c>
      <c r="CI135" s="126">
        <f t="shared" si="83"/>
        <v>68058</v>
      </c>
      <c r="CJ135" s="127">
        <v>1</v>
      </c>
      <c r="CK135" s="128">
        <v>68058</v>
      </c>
      <c r="CL135" s="126">
        <f t="shared" si="123"/>
        <v>68058</v>
      </c>
      <c r="CM135" s="129">
        <f t="shared" si="124"/>
        <v>0</v>
      </c>
      <c r="CN135" s="130">
        <f t="shared" si="125"/>
        <v>0</v>
      </c>
      <c r="CO135" s="127">
        <v>0</v>
      </c>
      <c r="CP135" s="128">
        <v>0</v>
      </c>
      <c r="CQ135" s="126" t="str">
        <f t="shared" si="84"/>
        <v>N/A</v>
      </c>
      <c r="CR135" s="127">
        <v>0</v>
      </c>
      <c r="CS135" s="128">
        <v>0</v>
      </c>
      <c r="CT135" s="126" t="str">
        <f t="shared" si="126"/>
        <v>N/A</v>
      </c>
      <c r="CU135" s="129" t="e">
        <f t="shared" si="127"/>
        <v>#VALUE!</v>
      </c>
      <c r="CV135" s="130" t="e">
        <f t="shared" si="128"/>
        <v>#VALUE!</v>
      </c>
      <c r="CW135" s="132" t="s">
        <v>577</v>
      </c>
      <c r="CX135" s="127">
        <v>1</v>
      </c>
      <c r="CY135" s="128">
        <v>45867</v>
      </c>
      <c r="CZ135" s="126">
        <f t="shared" si="85"/>
        <v>45867</v>
      </c>
      <c r="DA135" s="127">
        <v>1</v>
      </c>
      <c r="DB135" s="128">
        <v>45867</v>
      </c>
      <c r="DC135" s="126">
        <f t="shared" si="129"/>
        <v>45867</v>
      </c>
      <c r="DD135" s="129">
        <f t="shared" si="130"/>
        <v>0</v>
      </c>
      <c r="DE135" s="130">
        <f t="shared" si="131"/>
        <v>0</v>
      </c>
      <c r="DF135" s="127">
        <v>1</v>
      </c>
      <c r="DG135" s="128">
        <v>69003</v>
      </c>
      <c r="DH135" s="126">
        <f t="shared" si="86"/>
        <v>69003</v>
      </c>
      <c r="DI135" s="127">
        <v>1</v>
      </c>
      <c r="DJ135" s="128">
        <v>69003</v>
      </c>
      <c r="DK135" s="126">
        <f t="shared" si="132"/>
        <v>69003</v>
      </c>
      <c r="DL135" s="129">
        <f t="shared" si="133"/>
        <v>0</v>
      </c>
      <c r="DM135" s="130">
        <f t="shared" si="134"/>
        <v>0</v>
      </c>
      <c r="DN135" s="127">
        <v>1</v>
      </c>
      <c r="DO135" s="128">
        <v>52248</v>
      </c>
      <c r="DP135" s="126">
        <f t="shared" si="87"/>
        <v>52248</v>
      </c>
      <c r="DQ135" s="127">
        <v>1</v>
      </c>
      <c r="DR135" s="128">
        <v>52248</v>
      </c>
      <c r="DS135" s="126">
        <f t="shared" si="135"/>
        <v>52248</v>
      </c>
      <c r="DT135" s="306">
        <f t="shared" si="136"/>
        <v>0</v>
      </c>
      <c r="DU135" s="130">
        <f t="shared" si="137"/>
        <v>0</v>
      </c>
      <c r="DV135" s="132" t="s">
        <v>577</v>
      </c>
      <c r="DW135" s="127">
        <v>6</v>
      </c>
      <c r="DX135" s="128">
        <v>156650</v>
      </c>
      <c r="DY135" s="126">
        <f t="shared" si="88"/>
        <v>26108.333333333332</v>
      </c>
      <c r="DZ135" s="127">
        <v>6</v>
      </c>
      <c r="EA135" s="128">
        <v>156650</v>
      </c>
      <c r="EB135" s="126">
        <f t="shared" si="138"/>
        <v>26108.333333333332</v>
      </c>
      <c r="EC135" s="129">
        <f t="shared" si="139"/>
        <v>0</v>
      </c>
      <c r="ED135" s="130">
        <f t="shared" si="140"/>
        <v>0</v>
      </c>
      <c r="EE135" s="127">
        <v>0</v>
      </c>
      <c r="EF135" s="128">
        <v>0</v>
      </c>
      <c r="EG135" s="126" t="str">
        <f t="shared" si="89"/>
        <v>N/A</v>
      </c>
      <c r="EH135" s="127">
        <v>0</v>
      </c>
      <c r="EI135" s="128">
        <v>0</v>
      </c>
      <c r="EJ135" s="126" t="str">
        <f t="shared" si="141"/>
        <v>N/A</v>
      </c>
      <c r="EK135" s="129" t="e">
        <f t="shared" si="142"/>
        <v>#VALUE!</v>
      </c>
      <c r="EL135" s="130" t="e">
        <f t="shared" si="143"/>
        <v>#VALUE!</v>
      </c>
      <c r="EM135" s="127">
        <v>0</v>
      </c>
      <c r="EN135" s="128">
        <v>0</v>
      </c>
      <c r="EO135" s="126" t="str">
        <f t="shared" si="90"/>
        <v>N/A</v>
      </c>
      <c r="EP135" s="147">
        <v>0</v>
      </c>
      <c r="EQ135" s="148">
        <v>0</v>
      </c>
      <c r="ER135" s="126" t="str">
        <f t="shared" si="144"/>
        <v>N/A</v>
      </c>
      <c r="ES135" s="129" t="e">
        <f t="shared" si="145"/>
        <v>#VALUE!</v>
      </c>
      <c r="ET135" s="130" t="e">
        <f t="shared" si="146"/>
        <v>#VALUE!</v>
      </c>
      <c r="EU135" s="308"/>
      <c r="EV135" s="132" t="s">
        <v>577</v>
      </c>
      <c r="EW135" s="126">
        <v>45794.287878787873</v>
      </c>
      <c r="EX135" s="126">
        <v>45794.287878787873</v>
      </c>
      <c r="EY135" s="129" t="e">
        <f t="shared" si="147"/>
        <v>#VALUE!</v>
      </c>
      <c r="EZ135" s="130" t="e">
        <f t="shared" si="91"/>
        <v>#VALUE!</v>
      </c>
    </row>
    <row r="136" spans="1:156">
      <c r="A136" s="144" t="s">
        <v>578</v>
      </c>
      <c r="B136" s="124">
        <v>0</v>
      </c>
      <c r="C136" s="125">
        <v>0</v>
      </c>
      <c r="D136" s="126" t="str">
        <f t="shared" si="74"/>
        <v>N/A</v>
      </c>
      <c r="E136" s="127">
        <v>0</v>
      </c>
      <c r="F136" s="128">
        <v>0</v>
      </c>
      <c r="G136" s="126" t="str">
        <f t="shared" si="92"/>
        <v>N/A</v>
      </c>
      <c r="H136" s="129" t="e">
        <f t="shared" si="93"/>
        <v>#VALUE!</v>
      </c>
      <c r="I136" s="130" t="e">
        <f t="shared" si="94"/>
        <v>#VALUE!</v>
      </c>
      <c r="J136" s="127">
        <v>1</v>
      </c>
      <c r="K136" s="128">
        <v>115288</v>
      </c>
      <c r="L136" s="131">
        <f t="shared" si="75"/>
        <v>115288</v>
      </c>
      <c r="M136" s="127">
        <v>1</v>
      </c>
      <c r="N136" s="128">
        <v>124589</v>
      </c>
      <c r="O136" s="126">
        <f t="shared" si="95"/>
        <v>124589</v>
      </c>
      <c r="P136" s="129">
        <f t="shared" si="96"/>
        <v>9301</v>
      </c>
      <c r="Q136" s="130">
        <f t="shared" si="97"/>
        <v>8.0676219554506975E-2</v>
      </c>
      <c r="R136" s="127">
        <v>1</v>
      </c>
      <c r="S136" s="128">
        <v>55423</v>
      </c>
      <c r="T136" s="126">
        <f t="shared" si="76"/>
        <v>55423</v>
      </c>
      <c r="U136" s="127">
        <v>1</v>
      </c>
      <c r="V136" s="128">
        <v>55423</v>
      </c>
      <c r="W136" s="126">
        <f t="shared" si="98"/>
        <v>55423</v>
      </c>
      <c r="X136" s="129">
        <f t="shared" si="99"/>
        <v>0</v>
      </c>
      <c r="Y136" s="130">
        <f t="shared" si="100"/>
        <v>0</v>
      </c>
      <c r="Z136" s="144" t="s">
        <v>578</v>
      </c>
      <c r="AA136" s="127">
        <v>0</v>
      </c>
      <c r="AB136" s="128">
        <v>0</v>
      </c>
      <c r="AC136" s="126" t="str">
        <f t="shared" si="77"/>
        <v>N/A</v>
      </c>
      <c r="AD136" s="127">
        <v>0</v>
      </c>
      <c r="AE136" s="128">
        <v>0</v>
      </c>
      <c r="AF136" s="126" t="str">
        <f t="shared" si="101"/>
        <v>N/A</v>
      </c>
      <c r="AG136" s="129" t="e">
        <f t="shared" si="102"/>
        <v>#VALUE!</v>
      </c>
      <c r="AH136" s="130" t="e">
        <f t="shared" si="103"/>
        <v>#VALUE!</v>
      </c>
      <c r="AI136" s="127">
        <v>0</v>
      </c>
      <c r="AJ136" s="128">
        <v>0</v>
      </c>
      <c r="AK136" s="126" t="str">
        <f t="shared" si="104"/>
        <v>N/A</v>
      </c>
      <c r="AL136" s="127">
        <v>0</v>
      </c>
      <c r="AM136" s="128">
        <v>0</v>
      </c>
      <c r="AN136" s="126" t="str">
        <f t="shared" si="105"/>
        <v>N/A</v>
      </c>
      <c r="AO136" s="129" t="e">
        <f t="shared" si="106"/>
        <v>#VALUE!</v>
      </c>
      <c r="AP136" s="130" t="e">
        <f t="shared" si="107"/>
        <v>#VALUE!</v>
      </c>
      <c r="AQ136" s="127">
        <v>0</v>
      </c>
      <c r="AR136" s="128">
        <v>0</v>
      </c>
      <c r="AS136" s="126" t="str">
        <f t="shared" si="78"/>
        <v>N/A</v>
      </c>
      <c r="AT136" s="127">
        <v>0</v>
      </c>
      <c r="AU136" s="128">
        <v>0</v>
      </c>
      <c r="AV136" s="126" t="str">
        <f t="shared" si="108"/>
        <v>N/A</v>
      </c>
      <c r="AW136" s="129" t="e">
        <f t="shared" si="109"/>
        <v>#VALUE!</v>
      </c>
      <c r="AX136" s="130" t="e">
        <f t="shared" si="110"/>
        <v>#VALUE!</v>
      </c>
      <c r="AY136" s="144" t="s">
        <v>578</v>
      </c>
      <c r="AZ136" s="127">
        <v>3</v>
      </c>
      <c r="BA136" s="128">
        <v>85500</v>
      </c>
      <c r="BB136" s="126">
        <f t="shared" si="79"/>
        <v>28500</v>
      </c>
      <c r="BC136" s="127">
        <v>3</v>
      </c>
      <c r="BD136" s="128">
        <v>91275</v>
      </c>
      <c r="BE136" s="126">
        <f t="shared" si="111"/>
        <v>30425</v>
      </c>
      <c r="BF136" s="129">
        <f t="shared" si="112"/>
        <v>1925</v>
      </c>
      <c r="BG136" s="130">
        <f t="shared" si="113"/>
        <v>6.7543859649122809E-2</v>
      </c>
      <c r="BH136" s="127">
        <v>0</v>
      </c>
      <c r="BI136" s="128">
        <v>0</v>
      </c>
      <c r="BJ136" s="126" t="str">
        <f t="shared" si="80"/>
        <v>N/A</v>
      </c>
      <c r="BK136" s="127">
        <v>0</v>
      </c>
      <c r="BL136" s="128">
        <v>0</v>
      </c>
      <c r="BM136" s="126" t="str">
        <f t="shared" si="114"/>
        <v>N/A</v>
      </c>
      <c r="BN136" s="129" t="e">
        <f t="shared" si="115"/>
        <v>#VALUE!</v>
      </c>
      <c r="BO136" s="130" t="e">
        <f t="shared" si="116"/>
        <v>#VALUE!</v>
      </c>
      <c r="BP136" s="127">
        <v>2</v>
      </c>
      <c r="BQ136" s="128">
        <v>59000</v>
      </c>
      <c r="BR136" s="126">
        <f t="shared" si="81"/>
        <v>29500</v>
      </c>
      <c r="BS136" s="127">
        <v>2</v>
      </c>
      <c r="BT136" s="128">
        <v>67000</v>
      </c>
      <c r="BU136" s="126">
        <f t="shared" si="117"/>
        <v>33500</v>
      </c>
      <c r="BV136" s="129">
        <f t="shared" si="118"/>
        <v>4000</v>
      </c>
      <c r="BW136" s="130">
        <f t="shared" si="119"/>
        <v>0.13559322033898305</v>
      </c>
      <c r="BX136" s="144" t="s">
        <v>578</v>
      </c>
      <c r="BY136" s="127">
        <v>0</v>
      </c>
      <c r="BZ136" s="128">
        <v>0</v>
      </c>
      <c r="CA136" s="126" t="str">
        <f t="shared" si="82"/>
        <v>N/A</v>
      </c>
      <c r="CB136" s="127">
        <v>0</v>
      </c>
      <c r="CC136" s="128">
        <v>0</v>
      </c>
      <c r="CD136" s="126" t="str">
        <f t="shared" si="120"/>
        <v>N/A</v>
      </c>
      <c r="CE136" s="129" t="e">
        <f t="shared" si="121"/>
        <v>#VALUE!</v>
      </c>
      <c r="CF136" s="130" t="e">
        <f t="shared" si="122"/>
        <v>#VALUE!</v>
      </c>
      <c r="CG136" s="127">
        <v>1</v>
      </c>
      <c r="CH136" s="128">
        <v>25914</v>
      </c>
      <c r="CI136" s="126">
        <f t="shared" si="83"/>
        <v>25914</v>
      </c>
      <c r="CJ136" s="127">
        <v>1</v>
      </c>
      <c r="CK136" s="128">
        <v>27295</v>
      </c>
      <c r="CL136" s="126">
        <f t="shared" si="123"/>
        <v>27295</v>
      </c>
      <c r="CM136" s="129">
        <f t="shared" si="124"/>
        <v>1381</v>
      </c>
      <c r="CN136" s="130">
        <f t="shared" si="125"/>
        <v>5.3291657019371767E-2</v>
      </c>
      <c r="CO136" s="127">
        <v>0</v>
      </c>
      <c r="CP136" s="128">
        <v>0</v>
      </c>
      <c r="CQ136" s="126" t="str">
        <f t="shared" si="84"/>
        <v>N/A</v>
      </c>
      <c r="CR136" s="127">
        <v>0</v>
      </c>
      <c r="CS136" s="128">
        <v>0</v>
      </c>
      <c r="CT136" s="126" t="str">
        <f t="shared" si="126"/>
        <v>N/A</v>
      </c>
      <c r="CU136" s="129" t="e">
        <f t="shared" si="127"/>
        <v>#VALUE!</v>
      </c>
      <c r="CV136" s="130" t="e">
        <f t="shared" si="128"/>
        <v>#VALUE!</v>
      </c>
      <c r="CW136" s="144" t="s">
        <v>578</v>
      </c>
      <c r="CX136" s="127">
        <v>0</v>
      </c>
      <c r="CY136" s="128">
        <v>0</v>
      </c>
      <c r="CZ136" s="126" t="str">
        <f t="shared" si="85"/>
        <v>N/A</v>
      </c>
      <c r="DA136" s="127">
        <v>0</v>
      </c>
      <c r="DB136" s="128">
        <v>0</v>
      </c>
      <c r="DC136" s="126" t="str">
        <f t="shared" si="129"/>
        <v>N/A</v>
      </c>
      <c r="DD136" s="129" t="e">
        <f t="shared" si="130"/>
        <v>#VALUE!</v>
      </c>
      <c r="DE136" s="130" t="e">
        <f t="shared" si="131"/>
        <v>#VALUE!</v>
      </c>
      <c r="DF136" s="127">
        <v>0</v>
      </c>
      <c r="DG136" s="128">
        <v>0</v>
      </c>
      <c r="DH136" s="126" t="str">
        <f t="shared" si="86"/>
        <v>N/A</v>
      </c>
      <c r="DI136" s="127">
        <v>0</v>
      </c>
      <c r="DJ136" s="128">
        <v>0</v>
      </c>
      <c r="DK136" s="126" t="str">
        <f t="shared" si="132"/>
        <v>N/A</v>
      </c>
      <c r="DL136" s="129" t="e">
        <f t="shared" si="133"/>
        <v>#VALUE!</v>
      </c>
      <c r="DM136" s="130" t="e">
        <f t="shared" si="134"/>
        <v>#VALUE!</v>
      </c>
      <c r="DN136" s="127">
        <v>0</v>
      </c>
      <c r="DO136" s="128">
        <v>0</v>
      </c>
      <c r="DP136" s="126" t="str">
        <f t="shared" si="87"/>
        <v>N/A</v>
      </c>
      <c r="DQ136" s="127">
        <v>0</v>
      </c>
      <c r="DR136" s="128">
        <v>0</v>
      </c>
      <c r="DS136" s="126" t="str">
        <f t="shared" si="135"/>
        <v>N/A</v>
      </c>
      <c r="DT136" s="306" t="e">
        <f t="shared" si="136"/>
        <v>#VALUE!</v>
      </c>
      <c r="DU136" s="130" t="e">
        <f t="shared" si="137"/>
        <v>#VALUE!</v>
      </c>
      <c r="DV136" s="144" t="s">
        <v>578</v>
      </c>
      <c r="DW136" s="127">
        <v>2</v>
      </c>
      <c r="DX136" s="128">
        <v>52000</v>
      </c>
      <c r="DY136" s="126">
        <f t="shared" si="88"/>
        <v>26000</v>
      </c>
      <c r="DZ136" s="127">
        <v>2</v>
      </c>
      <c r="EA136" s="128">
        <v>52000</v>
      </c>
      <c r="EB136" s="126">
        <f t="shared" si="138"/>
        <v>26000</v>
      </c>
      <c r="EC136" s="129">
        <f t="shared" si="139"/>
        <v>0</v>
      </c>
      <c r="ED136" s="130">
        <f t="shared" si="140"/>
        <v>0</v>
      </c>
      <c r="EE136" s="127">
        <v>0</v>
      </c>
      <c r="EF136" s="128">
        <v>0</v>
      </c>
      <c r="EG136" s="126" t="str">
        <f t="shared" si="89"/>
        <v>N/A</v>
      </c>
      <c r="EH136" s="127">
        <v>0</v>
      </c>
      <c r="EI136" s="128">
        <v>0</v>
      </c>
      <c r="EJ136" s="126" t="str">
        <f t="shared" si="141"/>
        <v>N/A</v>
      </c>
      <c r="EK136" s="129" t="e">
        <f t="shared" si="142"/>
        <v>#VALUE!</v>
      </c>
      <c r="EL136" s="130" t="e">
        <f t="shared" si="143"/>
        <v>#VALUE!</v>
      </c>
      <c r="EM136" s="127">
        <v>0</v>
      </c>
      <c r="EN136" s="128">
        <v>0</v>
      </c>
      <c r="EO136" s="126" t="str">
        <f t="shared" si="90"/>
        <v>N/A</v>
      </c>
      <c r="EP136" s="147">
        <v>0</v>
      </c>
      <c r="EQ136" s="148">
        <v>0</v>
      </c>
      <c r="ER136" s="126" t="str">
        <f t="shared" si="144"/>
        <v>N/A</v>
      </c>
      <c r="ES136" s="129" t="e">
        <f t="shared" si="145"/>
        <v>#VALUE!</v>
      </c>
      <c r="ET136" s="130" t="e">
        <f t="shared" si="146"/>
        <v>#VALUE!</v>
      </c>
      <c r="EU136" s="308"/>
      <c r="EV136" s="144" t="s">
        <v>578</v>
      </c>
      <c r="EW136" s="126">
        <v>46770.833333333336</v>
      </c>
      <c r="EX136" s="126">
        <v>49538.666666666664</v>
      </c>
      <c r="EY136" s="129" t="e">
        <f t="shared" si="147"/>
        <v>#VALUE!</v>
      </c>
      <c r="EZ136" s="130" t="e">
        <f t="shared" si="91"/>
        <v>#VALUE!</v>
      </c>
    </row>
    <row r="137" spans="1:156">
      <c r="A137" s="173" t="s">
        <v>579</v>
      </c>
      <c r="B137" s="124">
        <v>3</v>
      </c>
      <c r="C137" s="125">
        <v>71150</v>
      </c>
      <c r="D137" s="126">
        <f t="shared" ref="D137:D202" si="148">IF(B137=0,"N/A",C137/B137)</f>
        <v>23716.666666666668</v>
      </c>
      <c r="E137" s="127">
        <v>3</v>
      </c>
      <c r="F137" s="128">
        <v>72023</v>
      </c>
      <c r="G137" s="126">
        <f t="shared" si="92"/>
        <v>24007.666666666668</v>
      </c>
      <c r="H137" s="129">
        <f t="shared" si="93"/>
        <v>291</v>
      </c>
      <c r="I137" s="130">
        <f t="shared" si="94"/>
        <v>1.2269852424455375E-2</v>
      </c>
      <c r="J137" s="127">
        <v>1</v>
      </c>
      <c r="K137" s="128">
        <v>89559</v>
      </c>
      <c r="L137" s="131">
        <f t="shared" ref="L137:L202" si="149">IF(J137=0,"N/A",K137/J137)</f>
        <v>89559</v>
      </c>
      <c r="M137" s="127">
        <v>1</v>
      </c>
      <c r="N137" s="128">
        <v>90331</v>
      </c>
      <c r="O137" s="126">
        <f t="shared" si="95"/>
        <v>90331</v>
      </c>
      <c r="P137" s="129">
        <f t="shared" si="96"/>
        <v>772</v>
      </c>
      <c r="Q137" s="130">
        <f t="shared" si="97"/>
        <v>8.6200158554695788E-3</v>
      </c>
      <c r="R137" s="127">
        <v>0.5</v>
      </c>
      <c r="S137" s="128">
        <v>20935</v>
      </c>
      <c r="T137" s="126">
        <f t="shared" ref="T137:T202" si="150">IF(R137=0,"N/A",S137/R137)</f>
        <v>41870</v>
      </c>
      <c r="U137" s="127">
        <v>0.5</v>
      </c>
      <c r="V137" s="128">
        <v>20935</v>
      </c>
      <c r="W137" s="126">
        <f t="shared" si="98"/>
        <v>41870</v>
      </c>
      <c r="X137" s="129">
        <f t="shared" si="99"/>
        <v>0</v>
      </c>
      <c r="Y137" s="130">
        <f t="shared" si="100"/>
        <v>0</v>
      </c>
      <c r="Z137" s="173" t="s">
        <v>579</v>
      </c>
      <c r="AA137" s="127">
        <v>0</v>
      </c>
      <c r="AB137" s="128">
        <v>0</v>
      </c>
      <c r="AC137" s="126" t="str">
        <f t="shared" ref="AC137:AC202" si="151">IF(AA137=0,"N/A",AB137/AA137)</f>
        <v>N/A</v>
      </c>
      <c r="AD137" s="127">
        <v>0</v>
      </c>
      <c r="AE137" s="128">
        <v>0</v>
      </c>
      <c r="AF137" s="126" t="str">
        <f t="shared" si="101"/>
        <v>N/A</v>
      </c>
      <c r="AG137" s="129" t="e">
        <f t="shared" si="102"/>
        <v>#VALUE!</v>
      </c>
      <c r="AH137" s="130" t="e">
        <f t="shared" si="103"/>
        <v>#VALUE!</v>
      </c>
      <c r="AI137" s="127">
        <v>0</v>
      </c>
      <c r="AJ137" s="128">
        <v>0</v>
      </c>
      <c r="AK137" s="126" t="str">
        <f t="shared" si="104"/>
        <v>N/A</v>
      </c>
      <c r="AL137" s="127">
        <v>0</v>
      </c>
      <c r="AM137" s="128">
        <v>0</v>
      </c>
      <c r="AN137" s="126" t="str">
        <f t="shared" si="105"/>
        <v>N/A</v>
      </c>
      <c r="AO137" s="129" t="e">
        <f t="shared" si="106"/>
        <v>#VALUE!</v>
      </c>
      <c r="AP137" s="130" t="e">
        <f t="shared" si="107"/>
        <v>#VALUE!</v>
      </c>
      <c r="AQ137" s="127">
        <v>0</v>
      </c>
      <c r="AR137" s="128">
        <v>0</v>
      </c>
      <c r="AS137" s="126" t="str">
        <f t="shared" ref="AS137:AS202" si="152">IF(AQ137=0,"N/A",AR137/AQ137)</f>
        <v>N/A</v>
      </c>
      <c r="AT137" s="127">
        <v>0</v>
      </c>
      <c r="AU137" s="128">
        <v>0</v>
      </c>
      <c r="AV137" s="126" t="str">
        <f t="shared" si="108"/>
        <v>N/A</v>
      </c>
      <c r="AW137" s="129" t="e">
        <f t="shared" si="109"/>
        <v>#VALUE!</v>
      </c>
      <c r="AX137" s="130" t="e">
        <f t="shared" si="110"/>
        <v>#VALUE!</v>
      </c>
      <c r="AY137" s="173" t="s">
        <v>579</v>
      </c>
      <c r="AZ137" s="127">
        <v>2</v>
      </c>
      <c r="BA137" s="128">
        <v>79513</v>
      </c>
      <c r="BB137" s="126">
        <f t="shared" ref="BB137:BB202" si="153">IF(AZ137=0,"N/A",BA137/AZ137)</f>
        <v>39756.5</v>
      </c>
      <c r="BC137" s="127">
        <v>2</v>
      </c>
      <c r="BD137" s="128">
        <v>79768</v>
      </c>
      <c r="BE137" s="126">
        <f t="shared" si="111"/>
        <v>39884</v>
      </c>
      <c r="BF137" s="129">
        <f t="shared" si="112"/>
        <v>127.5</v>
      </c>
      <c r="BG137" s="130">
        <f t="shared" si="113"/>
        <v>3.2070227509966923E-3</v>
      </c>
      <c r="BH137" s="127">
        <v>0</v>
      </c>
      <c r="BI137" s="128">
        <v>0</v>
      </c>
      <c r="BJ137" s="126" t="str">
        <f t="shared" ref="BJ137:BJ202" si="154">IF(BH137=0,"N/A",BI137/BH137)</f>
        <v>N/A</v>
      </c>
      <c r="BK137" s="127">
        <v>0</v>
      </c>
      <c r="BL137" s="128">
        <v>0</v>
      </c>
      <c r="BM137" s="126" t="str">
        <f t="shared" si="114"/>
        <v>N/A</v>
      </c>
      <c r="BN137" s="129" t="e">
        <f t="shared" si="115"/>
        <v>#VALUE!</v>
      </c>
      <c r="BO137" s="130" t="e">
        <f t="shared" si="116"/>
        <v>#VALUE!</v>
      </c>
      <c r="BP137" s="127">
        <v>0</v>
      </c>
      <c r="BQ137" s="128">
        <v>0</v>
      </c>
      <c r="BR137" s="126" t="str">
        <f t="shared" ref="BR137:BR202" si="155">IF(BP137=0,"N/A",BQ137/BP137)</f>
        <v>N/A</v>
      </c>
      <c r="BS137" s="127">
        <v>0</v>
      </c>
      <c r="BT137" s="128">
        <v>0</v>
      </c>
      <c r="BU137" s="126" t="str">
        <f t="shared" si="117"/>
        <v>N/A</v>
      </c>
      <c r="BV137" s="129" t="e">
        <f t="shared" si="118"/>
        <v>#VALUE!</v>
      </c>
      <c r="BW137" s="130" t="e">
        <f t="shared" si="119"/>
        <v>#VALUE!</v>
      </c>
      <c r="BX137" s="173" t="s">
        <v>579</v>
      </c>
      <c r="BY137" s="127">
        <v>0</v>
      </c>
      <c r="BZ137" s="128">
        <v>0</v>
      </c>
      <c r="CA137" s="126" t="str">
        <f t="shared" ref="CA137:CA202" si="156">IF(BY137=0,"N/A",BZ137/BY137)</f>
        <v>N/A</v>
      </c>
      <c r="CB137" s="127">
        <v>0</v>
      </c>
      <c r="CC137" s="128">
        <v>0</v>
      </c>
      <c r="CD137" s="126" t="str">
        <f t="shared" si="120"/>
        <v>N/A</v>
      </c>
      <c r="CE137" s="129" t="e">
        <f t="shared" si="121"/>
        <v>#VALUE!</v>
      </c>
      <c r="CF137" s="130" t="e">
        <f t="shared" si="122"/>
        <v>#VALUE!</v>
      </c>
      <c r="CG137" s="127">
        <v>1</v>
      </c>
      <c r="CH137" s="128">
        <v>46157</v>
      </c>
      <c r="CI137" s="126">
        <f t="shared" ref="CI137:CI202" si="157">IF(CG137=0,"N/A",CH137/CG137)</f>
        <v>46157</v>
      </c>
      <c r="CJ137" s="127">
        <v>1</v>
      </c>
      <c r="CK137" s="128">
        <v>46745</v>
      </c>
      <c r="CL137" s="126">
        <f t="shared" si="123"/>
        <v>46745</v>
      </c>
      <c r="CM137" s="129">
        <f t="shared" si="124"/>
        <v>588</v>
      </c>
      <c r="CN137" s="130">
        <f t="shared" si="125"/>
        <v>1.2739129492817991E-2</v>
      </c>
      <c r="CO137" s="127">
        <v>0.5</v>
      </c>
      <c r="CP137" s="128">
        <v>28900</v>
      </c>
      <c r="CQ137" s="126">
        <f t="shared" ref="CQ137:CQ202" si="158">IF(CO137=0,"N/A",CP137/CO137)</f>
        <v>57800</v>
      </c>
      <c r="CR137" s="127">
        <v>0.5</v>
      </c>
      <c r="CS137" s="128">
        <v>29300</v>
      </c>
      <c r="CT137" s="126">
        <f t="shared" si="126"/>
        <v>58600</v>
      </c>
      <c r="CU137" s="129">
        <f t="shared" si="127"/>
        <v>800</v>
      </c>
      <c r="CV137" s="130">
        <f t="shared" si="128"/>
        <v>1.384083044982699E-2</v>
      </c>
      <c r="CW137" s="173" t="s">
        <v>579</v>
      </c>
      <c r="CX137" s="127">
        <v>0</v>
      </c>
      <c r="CY137" s="128">
        <v>0</v>
      </c>
      <c r="CZ137" s="126" t="str">
        <f t="shared" ref="CZ137:CZ202" si="159">IF(CX137=0,"N/A",CY137/CX137)</f>
        <v>N/A</v>
      </c>
      <c r="DA137" s="127">
        <v>0</v>
      </c>
      <c r="DB137" s="128">
        <v>0</v>
      </c>
      <c r="DC137" s="126" t="str">
        <f t="shared" si="129"/>
        <v>N/A</v>
      </c>
      <c r="DD137" s="129" t="e">
        <f t="shared" si="130"/>
        <v>#VALUE!</v>
      </c>
      <c r="DE137" s="130" t="e">
        <f t="shared" si="131"/>
        <v>#VALUE!</v>
      </c>
      <c r="DF137" s="127">
        <v>0</v>
      </c>
      <c r="DG137" s="128">
        <v>0</v>
      </c>
      <c r="DH137" s="126" t="str">
        <f t="shared" ref="DH137:DH202" si="160">IF(DF137=0,"N/A",DG137/DF137)</f>
        <v>N/A</v>
      </c>
      <c r="DI137" s="127">
        <v>0</v>
      </c>
      <c r="DJ137" s="128">
        <v>0</v>
      </c>
      <c r="DK137" s="126" t="str">
        <f t="shared" si="132"/>
        <v>N/A</v>
      </c>
      <c r="DL137" s="129" t="e">
        <f t="shared" si="133"/>
        <v>#VALUE!</v>
      </c>
      <c r="DM137" s="130" t="e">
        <f t="shared" si="134"/>
        <v>#VALUE!</v>
      </c>
      <c r="DN137" s="127">
        <v>0</v>
      </c>
      <c r="DO137" s="128">
        <v>0</v>
      </c>
      <c r="DP137" s="126" t="str">
        <f t="shared" ref="DP137:DP202" si="161">IF(DN137=0,"N/A",DO137/DN137)</f>
        <v>N/A</v>
      </c>
      <c r="DQ137" s="127">
        <v>0</v>
      </c>
      <c r="DR137" s="128">
        <v>0</v>
      </c>
      <c r="DS137" s="126" t="str">
        <f t="shared" si="135"/>
        <v>N/A</v>
      </c>
      <c r="DT137" s="306" t="e">
        <f t="shared" si="136"/>
        <v>#VALUE!</v>
      </c>
      <c r="DU137" s="130" t="e">
        <f t="shared" si="137"/>
        <v>#VALUE!</v>
      </c>
      <c r="DV137" s="173" t="s">
        <v>579</v>
      </c>
      <c r="DW137" s="127">
        <v>0</v>
      </c>
      <c r="DX137" s="128">
        <v>0</v>
      </c>
      <c r="DY137" s="126" t="str">
        <f t="shared" ref="DY137:DY202" si="162">IF(DW137=0,"N/A",DX137/DW137)</f>
        <v>N/A</v>
      </c>
      <c r="DZ137" s="127">
        <v>0</v>
      </c>
      <c r="EA137" s="128">
        <v>0</v>
      </c>
      <c r="EB137" s="126" t="str">
        <f t="shared" si="138"/>
        <v>N/A</v>
      </c>
      <c r="EC137" s="129" t="e">
        <f t="shared" si="139"/>
        <v>#VALUE!</v>
      </c>
      <c r="ED137" s="130" t="e">
        <f t="shared" si="140"/>
        <v>#VALUE!</v>
      </c>
      <c r="EE137" s="127">
        <v>0</v>
      </c>
      <c r="EF137" s="128">
        <v>0</v>
      </c>
      <c r="EG137" s="126" t="str">
        <f t="shared" ref="EG137:EG202" si="163">IF(EE137=0,"N/A",EF137/EE137)</f>
        <v>N/A</v>
      </c>
      <c r="EH137" s="127">
        <v>0</v>
      </c>
      <c r="EI137" s="128">
        <v>0</v>
      </c>
      <c r="EJ137" s="126" t="str">
        <f t="shared" si="141"/>
        <v>N/A</v>
      </c>
      <c r="EK137" s="129" t="e">
        <f t="shared" si="142"/>
        <v>#VALUE!</v>
      </c>
      <c r="EL137" s="130" t="e">
        <f t="shared" si="143"/>
        <v>#VALUE!</v>
      </c>
      <c r="EM137" s="127">
        <v>0</v>
      </c>
      <c r="EN137" s="128">
        <v>0</v>
      </c>
      <c r="EO137" s="126" t="str">
        <f t="shared" ref="EO137:EO202" si="164">IF(EM137=0,"N/A",EN137/EM137)</f>
        <v>N/A</v>
      </c>
      <c r="EP137" s="147">
        <v>0</v>
      </c>
      <c r="EQ137" s="148">
        <v>0</v>
      </c>
      <c r="ER137" s="126" t="str">
        <f t="shared" si="144"/>
        <v>N/A</v>
      </c>
      <c r="ES137" s="129" t="e">
        <f t="shared" si="145"/>
        <v>#VALUE!</v>
      </c>
      <c r="ET137" s="130" t="e">
        <f t="shared" si="146"/>
        <v>#VALUE!</v>
      </c>
      <c r="EU137" s="308"/>
      <c r="EV137" s="173" t="s">
        <v>579</v>
      </c>
      <c r="EW137" s="126">
        <v>49809.861111111117</v>
      </c>
      <c r="EX137" s="126">
        <v>50239.611111111117</v>
      </c>
      <c r="EY137" s="129" t="e">
        <f t="shared" si="147"/>
        <v>#VALUE!</v>
      </c>
      <c r="EZ137" s="130" t="e">
        <f t="shared" ref="EZ137:EZ202" si="165">EY137/EW137</f>
        <v>#VALUE!</v>
      </c>
    </row>
    <row r="138" spans="1:156">
      <c r="A138" s="134" t="s">
        <v>580</v>
      </c>
      <c r="B138" s="124">
        <v>3</v>
      </c>
      <c r="C138" s="125">
        <v>51150</v>
      </c>
      <c r="D138" s="126">
        <f t="shared" si="148"/>
        <v>17050</v>
      </c>
      <c r="E138" s="127">
        <v>3</v>
      </c>
      <c r="F138" s="128">
        <v>51150</v>
      </c>
      <c r="G138" s="126">
        <f t="shared" ref="G138:G203" si="166">IF(E138=0,"N/A",F138/E138)</f>
        <v>17050</v>
      </c>
      <c r="H138" s="129">
        <f t="shared" ref="H138:H203" si="167">IF(D138=0,"N/A",G138-D138)</f>
        <v>0</v>
      </c>
      <c r="I138" s="130">
        <f t="shared" ref="I138:I203" si="168">IF(D138=0,"N/A",H138/D138)</f>
        <v>0</v>
      </c>
      <c r="J138" s="127">
        <v>0.8</v>
      </c>
      <c r="K138" s="128">
        <v>80598</v>
      </c>
      <c r="L138" s="131">
        <f t="shared" si="149"/>
        <v>100747.5</v>
      </c>
      <c r="M138" s="127">
        <v>0.8</v>
      </c>
      <c r="N138" s="128">
        <v>80598</v>
      </c>
      <c r="O138" s="126">
        <f t="shared" ref="O138:O203" si="169">IF(M138=0,"N/A",N138/M138)</f>
        <v>100747.5</v>
      </c>
      <c r="P138" s="129">
        <f t="shared" ref="P138:P203" si="170">IF(L138=0,"N/A",O138-L138)</f>
        <v>0</v>
      </c>
      <c r="Q138" s="130">
        <f t="shared" ref="Q138:Q203" si="171">IF(L138=0,"N/A",P138/L138)</f>
        <v>0</v>
      </c>
      <c r="R138" s="127">
        <v>0</v>
      </c>
      <c r="S138" s="128">
        <v>0</v>
      </c>
      <c r="T138" s="126" t="str">
        <f t="shared" si="150"/>
        <v>N/A</v>
      </c>
      <c r="U138" s="127">
        <v>0</v>
      </c>
      <c r="V138" s="128">
        <v>0</v>
      </c>
      <c r="W138" s="126" t="str">
        <f t="shared" ref="W138:W203" si="172">IF(U138=0,"N/A",V138/U138)</f>
        <v>N/A</v>
      </c>
      <c r="X138" s="129" t="e">
        <f t="shared" ref="X138:X203" si="173">IF(T138=0,"N/A",W138-T138)</f>
        <v>#VALUE!</v>
      </c>
      <c r="Y138" s="130" t="e">
        <f t="shared" ref="Y138:Y203" si="174">IF(T138=0,"N/A",X138/T138)</f>
        <v>#VALUE!</v>
      </c>
      <c r="Z138" s="134" t="s">
        <v>580</v>
      </c>
      <c r="AA138" s="127">
        <v>0</v>
      </c>
      <c r="AB138" s="128">
        <v>0</v>
      </c>
      <c r="AC138" s="126" t="str">
        <f t="shared" si="151"/>
        <v>N/A</v>
      </c>
      <c r="AD138" s="127">
        <v>0</v>
      </c>
      <c r="AE138" s="128">
        <v>0</v>
      </c>
      <c r="AF138" s="126" t="str">
        <f t="shared" ref="AF138:AF203" si="175">IF(AD138=0,"N/A",AE138/AD138)</f>
        <v>N/A</v>
      </c>
      <c r="AG138" s="129" t="e">
        <f t="shared" ref="AG138:AG203" si="176">IF(AC138=0,"N/A",AF138-AC138)</f>
        <v>#VALUE!</v>
      </c>
      <c r="AH138" s="130" t="e">
        <f t="shared" ref="AH138:AH203" si="177">IF(AC138=0,"N/A",AG138/AC138)</f>
        <v>#VALUE!</v>
      </c>
      <c r="AI138" s="127">
        <v>0</v>
      </c>
      <c r="AJ138" s="128">
        <v>0</v>
      </c>
      <c r="AK138" s="126" t="str">
        <f t="shared" ref="AK138:AK203" si="178">IF(AI138=0,"N/A",AJ138/AI138)</f>
        <v>N/A</v>
      </c>
      <c r="AL138" s="127">
        <v>0</v>
      </c>
      <c r="AM138" s="128">
        <v>0</v>
      </c>
      <c r="AN138" s="126" t="str">
        <f t="shared" ref="AN138:AN203" si="179">IF(AL138=0,"N/A",AM138/AL138)</f>
        <v>N/A</v>
      </c>
      <c r="AO138" s="129" t="e">
        <f t="shared" ref="AO138:AO203" si="180">IF(AK138=0,"N/A",AN138-AK138)</f>
        <v>#VALUE!</v>
      </c>
      <c r="AP138" s="130" t="e">
        <f t="shared" ref="AP138:AP203" si="181">IF(AK138=0,"N/A",AO138/AK138)</f>
        <v>#VALUE!</v>
      </c>
      <c r="AQ138" s="127">
        <v>0</v>
      </c>
      <c r="AR138" s="128">
        <v>0</v>
      </c>
      <c r="AS138" s="126" t="str">
        <f t="shared" si="152"/>
        <v>N/A</v>
      </c>
      <c r="AT138" s="127">
        <v>0</v>
      </c>
      <c r="AU138" s="128">
        <v>0</v>
      </c>
      <c r="AV138" s="126" t="str">
        <f t="shared" ref="AV138:AV203" si="182">IF(AT138=0,"N/A",AU138/AT138)</f>
        <v>N/A</v>
      </c>
      <c r="AW138" s="129" t="e">
        <f t="shared" ref="AW138:AW203" si="183">IF(AS138=0,"N/A",AV138-AS138)</f>
        <v>#VALUE!</v>
      </c>
      <c r="AX138" s="130" t="e">
        <f t="shared" ref="AX138:AX203" si="184">IF(AS138=0,"N/A",AW138/AS138)</f>
        <v>#VALUE!</v>
      </c>
      <c r="AY138" s="134" t="s">
        <v>580</v>
      </c>
      <c r="AZ138" s="127">
        <v>1.55</v>
      </c>
      <c r="BA138" s="128">
        <v>84716</v>
      </c>
      <c r="BB138" s="126">
        <f t="shared" si="153"/>
        <v>54655.483870967742</v>
      </c>
      <c r="BC138" s="127">
        <v>1.55</v>
      </c>
      <c r="BD138" s="128">
        <v>84716</v>
      </c>
      <c r="BE138" s="126">
        <f t="shared" ref="BE138:BE203" si="185">IF(BC138=0,"N/A",BD138/BC138)</f>
        <v>54655.483870967742</v>
      </c>
      <c r="BF138" s="129">
        <f t="shared" ref="BF138:BF203" si="186">IF(BB138=0,"N/A",BE138-BB138)</f>
        <v>0</v>
      </c>
      <c r="BG138" s="130">
        <f t="shared" ref="BG138:BG203" si="187">IF(BB138=0,"N/A",BF138/BB138)</f>
        <v>0</v>
      </c>
      <c r="BH138" s="127">
        <v>0</v>
      </c>
      <c r="BI138" s="128">
        <v>0</v>
      </c>
      <c r="BJ138" s="126" t="str">
        <f t="shared" si="154"/>
        <v>N/A</v>
      </c>
      <c r="BK138" s="127">
        <v>0</v>
      </c>
      <c r="BL138" s="128">
        <v>0</v>
      </c>
      <c r="BM138" s="126" t="str">
        <f t="shared" ref="BM138:BM203" si="188">IF(BK138=0,"N/A",BL138/BK138)</f>
        <v>N/A</v>
      </c>
      <c r="BN138" s="129" t="e">
        <f t="shared" ref="BN138:BN203" si="189">IF(BJ138=0,"N/A",BM138-BJ138)</f>
        <v>#VALUE!</v>
      </c>
      <c r="BO138" s="130" t="e">
        <f t="shared" ref="BO138:BO203" si="190">IF(BJ138=0,"N/A",BN138/BJ138)</f>
        <v>#VALUE!</v>
      </c>
      <c r="BP138" s="127">
        <v>0</v>
      </c>
      <c r="BQ138" s="128">
        <v>0</v>
      </c>
      <c r="BR138" s="126" t="str">
        <f t="shared" si="155"/>
        <v>N/A</v>
      </c>
      <c r="BS138" s="127">
        <v>0</v>
      </c>
      <c r="BT138" s="128">
        <v>0</v>
      </c>
      <c r="BU138" s="126" t="str">
        <f t="shared" ref="BU138:BU203" si="191">IF(BS138=0,"N/A",BT138/BS138)</f>
        <v>N/A</v>
      </c>
      <c r="BV138" s="129" t="e">
        <f t="shared" ref="BV138:BV203" si="192">IF(BR138=0,"N/A",BU138-BR138)</f>
        <v>#VALUE!</v>
      </c>
      <c r="BW138" s="130" t="e">
        <f t="shared" ref="BW138:BW203" si="193">IF(BR138=0,"N/A",BV138/BR138)</f>
        <v>#VALUE!</v>
      </c>
      <c r="BX138" s="134" t="s">
        <v>580</v>
      </c>
      <c r="BY138" s="127">
        <v>0</v>
      </c>
      <c r="BZ138" s="128">
        <v>0</v>
      </c>
      <c r="CA138" s="126" t="str">
        <f t="shared" si="156"/>
        <v>N/A</v>
      </c>
      <c r="CB138" s="127">
        <v>0</v>
      </c>
      <c r="CC138" s="128">
        <v>0</v>
      </c>
      <c r="CD138" s="126" t="str">
        <f t="shared" ref="CD138:CD203" si="194">IF(CB138=0,"N/A",CC138/CB138)</f>
        <v>N/A</v>
      </c>
      <c r="CE138" s="129" t="e">
        <f t="shared" ref="CE138:CE203" si="195">IF(CA138=0,"N/A",CD138-CA138)</f>
        <v>#VALUE!</v>
      </c>
      <c r="CF138" s="130" t="e">
        <f t="shared" ref="CF138:CF203" si="196">IF(CA138=0,"N/A",CE138/CA138)</f>
        <v>#VALUE!</v>
      </c>
      <c r="CG138" s="127">
        <v>0</v>
      </c>
      <c r="CH138" s="128">
        <v>0</v>
      </c>
      <c r="CI138" s="126" t="str">
        <f t="shared" si="157"/>
        <v>N/A</v>
      </c>
      <c r="CJ138" s="127">
        <v>0</v>
      </c>
      <c r="CK138" s="128">
        <v>0</v>
      </c>
      <c r="CL138" s="126" t="str">
        <f t="shared" ref="CL138:CL203" si="197">IF(CJ138=0,"N/A",CK138/CJ138)</f>
        <v>N/A</v>
      </c>
      <c r="CM138" s="129" t="e">
        <f t="shared" ref="CM138:CM203" si="198">IF(CI138=0,"N/A",CL138-CI138)</f>
        <v>#VALUE!</v>
      </c>
      <c r="CN138" s="130" t="e">
        <f t="shared" ref="CN138:CN203" si="199">IF(CI138=0,"N/A",CM138/CI138)</f>
        <v>#VALUE!</v>
      </c>
      <c r="CO138" s="127">
        <v>0</v>
      </c>
      <c r="CP138" s="128">
        <v>0</v>
      </c>
      <c r="CQ138" s="126" t="str">
        <f t="shared" si="158"/>
        <v>N/A</v>
      </c>
      <c r="CR138" s="127">
        <v>0</v>
      </c>
      <c r="CS138" s="128">
        <v>0</v>
      </c>
      <c r="CT138" s="126" t="str">
        <f t="shared" ref="CT138:CT203" si="200">IF(CR138=0,"N/A",CS138/CR138)</f>
        <v>N/A</v>
      </c>
      <c r="CU138" s="129" t="e">
        <f t="shared" ref="CU138:CU203" si="201">IF(CQ138=0,"N/A",CT138-CQ138)</f>
        <v>#VALUE!</v>
      </c>
      <c r="CV138" s="130" t="e">
        <f t="shared" ref="CV138:CV203" si="202">IF(CQ138=0,"N/A",CU138/CQ138)</f>
        <v>#VALUE!</v>
      </c>
      <c r="CW138" s="134" t="s">
        <v>580</v>
      </c>
      <c r="CX138" s="127">
        <v>0</v>
      </c>
      <c r="CY138" s="128">
        <v>0</v>
      </c>
      <c r="CZ138" s="126" t="str">
        <f t="shared" si="159"/>
        <v>N/A</v>
      </c>
      <c r="DA138" s="127">
        <v>0</v>
      </c>
      <c r="DB138" s="128">
        <v>0</v>
      </c>
      <c r="DC138" s="126" t="str">
        <f t="shared" ref="DC138:DC203" si="203">IF(DA138=0,"N/A",DB138/DA138)</f>
        <v>N/A</v>
      </c>
      <c r="DD138" s="129" t="e">
        <f t="shared" ref="DD138:DD203" si="204">IF(CZ138=0,"N/A",DC138-CZ138)</f>
        <v>#VALUE!</v>
      </c>
      <c r="DE138" s="130" t="e">
        <f t="shared" ref="DE138:DE203" si="205">IF(CZ138=0,"N/A",DD138/CZ138)</f>
        <v>#VALUE!</v>
      </c>
      <c r="DF138" s="127">
        <v>0.65</v>
      </c>
      <c r="DG138" s="128">
        <v>64029</v>
      </c>
      <c r="DH138" s="126">
        <f t="shared" si="160"/>
        <v>98506.153846153844</v>
      </c>
      <c r="DI138" s="127">
        <v>0.65</v>
      </c>
      <c r="DJ138" s="128">
        <v>64029</v>
      </c>
      <c r="DK138" s="126">
        <f t="shared" ref="DK138:DK203" si="206">IF(DI138=0,"N/A",DJ138/DI138)</f>
        <v>98506.153846153844</v>
      </c>
      <c r="DL138" s="129">
        <f t="shared" ref="DL138:DL203" si="207">IF(DH138=0,"N/A",DK138-DH138)</f>
        <v>0</v>
      </c>
      <c r="DM138" s="130">
        <f t="shared" ref="DM138:DM203" si="208">IF(DH138=0,"N/A",DL138/DH138)</f>
        <v>0</v>
      </c>
      <c r="DN138" s="127">
        <v>0</v>
      </c>
      <c r="DO138" s="128">
        <v>0</v>
      </c>
      <c r="DP138" s="126" t="str">
        <f t="shared" si="161"/>
        <v>N/A</v>
      </c>
      <c r="DQ138" s="127">
        <v>0</v>
      </c>
      <c r="DR138" s="128">
        <v>0</v>
      </c>
      <c r="DS138" s="126" t="str">
        <f t="shared" ref="DS138:DS203" si="209">IF(DQ138=0,"N/A",DR138/DQ138)</f>
        <v>N/A</v>
      </c>
      <c r="DT138" s="306" t="e">
        <f t="shared" ref="DT138:DT203" si="210">IF(DP138=0,"N/A",DS138-DP138)</f>
        <v>#VALUE!</v>
      </c>
      <c r="DU138" s="130" t="e">
        <f t="shared" ref="DU138:DU203" si="211">IF(DP138=0,"N/A",DT138/DP138)</f>
        <v>#VALUE!</v>
      </c>
      <c r="DV138" s="134" t="s">
        <v>580</v>
      </c>
      <c r="DW138" s="127">
        <v>0</v>
      </c>
      <c r="DX138" s="128">
        <v>0</v>
      </c>
      <c r="DY138" s="126" t="str">
        <f t="shared" si="162"/>
        <v>N/A</v>
      </c>
      <c r="DZ138" s="127">
        <v>0</v>
      </c>
      <c r="EA138" s="128">
        <v>0</v>
      </c>
      <c r="EB138" s="126" t="str">
        <f t="shared" ref="EB138:EB203" si="212">IF(DZ138=0,"N/A",EA138/DZ138)</f>
        <v>N/A</v>
      </c>
      <c r="EC138" s="129" t="e">
        <f t="shared" ref="EC138:EC203" si="213">IF(DY138=0,"N/A",EB138-DY138)</f>
        <v>#VALUE!</v>
      </c>
      <c r="ED138" s="130" t="e">
        <f t="shared" ref="ED138:ED203" si="214">IF(DY138=0,"N/A",EC138/DY138)</f>
        <v>#VALUE!</v>
      </c>
      <c r="EE138" s="127">
        <v>0</v>
      </c>
      <c r="EF138" s="128">
        <v>0</v>
      </c>
      <c r="EG138" s="126" t="str">
        <f t="shared" si="163"/>
        <v>N/A</v>
      </c>
      <c r="EH138" s="127">
        <v>0</v>
      </c>
      <c r="EI138" s="128">
        <v>0</v>
      </c>
      <c r="EJ138" s="126" t="str">
        <f t="shared" ref="EJ138:EJ203" si="215">IF(EH138=0,"N/A",EI138/EH138)</f>
        <v>N/A</v>
      </c>
      <c r="EK138" s="129" t="e">
        <f t="shared" ref="EK138:EK203" si="216">IF(EG138=0,"N/A",EJ138-EG138)</f>
        <v>#VALUE!</v>
      </c>
      <c r="EL138" s="130" t="e">
        <f t="shared" ref="EL138:EL203" si="217">IF(EG138=0,"N/A",EK138/EG138)</f>
        <v>#VALUE!</v>
      </c>
      <c r="EM138" s="127">
        <v>0</v>
      </c>
      <c r="EN138" s="128">
        <v>0</v>
      </c>
      <c r="EO138" s="126" t="str">
        <f t="shared" si="164"/>
        <v>N/A</v>
      </c>
      <c r="EP138" s="147">
        <v>0</v>
      </c>
      <c r="EQ138" s="148">
        <v>0</v>
      </c>
      <c r="ER138" s="126" t="str">
        <f t="shared" ref="ER138:ER203" si="218">IF(EP138=0,"N/A",EQ138/EP138)</f>
        <v>N/A</v>
      </c>
      <c r="ES138" s="129" t="e">
        <f t="shared" ref="ES138:ES203" si="219">IF(EO138=0,"N/A",ER138-EO138)</f>
        <v>#VALUE!</v>
      </c>
      <c r="ET138" s="130" t="e">
        <f t="shared" ref="ET138:ET203" si="220">IF(EO138=0,"N/A",ES138/EO138)</f>
        <v>#VALUE!</v>
      </c>
      <c r="EU138" s="308"/>
      <c r="EV138" s="134" t="s">
        <v>580</v>
      </c>
      <c r="EW138" s="126">
        <v>67739.784429280407</v>
      </c>
      <c r="EX138" s="126">
        <v>67739.784429280407</v>
      </c>
      <c r="EY138" s="129" t="e">
        <f t="shared" ref="EY138:EY203" si="221">SUM(EW138=0,"N/A",EX138-EW138)</f>
        <v>#VALUE!</v>
      </c>
      <c r="EZ138" s="130" t="e">
        <f t="shared" si="165"/>
        <v>#VALUE!</v>
      </c>
    </row>
    <row r="139" spans="1:156">
      <c r="A139" s="132" t="s">
        <v>581</v>
      </c>
      <c r="B139" s="124">
        <v>4</v>
      </c>
      <c r="C139" s="125">
        <v>61096</v>
      </c>
      <c r="D139" s="126">
        <f t="shared" si="148"/>
        <v>15274</v>
      </c>
      <c r="E139" s="127">
        <v>4</v>
      </c>
      <c r="F139" s="128">
        <v>61199.65</v>
      </c>
      <c r="G139" s="126">
        <f t="shared" si="166"/>
        <v>15299.9125</v>
      </c>
      <c r="H139" s="129">
        <f t="shared" si="167"/>
        <v>25.912500000000364</v>
      </c>
      <c r="I139" s="130">
        <f t="shared" si="168"/>
        <v>1.6965104098468223E-3</v>
      </c>
      <c r="J139" s="127">
        <v>2</v>
      </c>
      <c r="K139" s="128">
        <v>140000</v>
      </c>
      <c r="L139" s="131">
        <f t="shared" si="149"/>
        <v>70000</v>
      </c>
      <c r="M139" s="127">
        <v>2</v>
      </c>
      <c r="N139" s="128">
        <v>140000</v>
      </c>
      <c r="O139" s="126">
        <f t="shared" si="169"/>
        <v>70000</v>
      </c>
      <c r="P139" s="129">
        <f t="shared" si="170"/>
        <v>0</v>
      </c>
      <c r="Q139" s="130">
        <f t="shared" si="171"/>
        <v>0</v>
      </c>
      <c r="R139" s="127">
        <v>1</v>
      </c>
      <c r="S139" s="128">
        <v>60000</v>
      </c>
      <c r="T139" s="126">
        <f t="shared" si="150"/>
        <v>60000</v>
      </c>
      <c r="U139" s="127">
        <v>1</v>
      </c>
      <c r="V139" s="128">
        <v>67500</v>
      </c>
      <c r="W139" s="126">
        <f t="shared" si="172"/>
        <v>67500</v>
      </c>
      <c r="X139" s="129">
        <f t="shared" si="173"/>
        <v>7500</v>
      </c>
      <c r="Y139" s="130">
        <f t="shared" si="174"/>
        <v>0.125</v>
      </c>
      <c r="Z139" s="132" t="s">
        <v>581</v>
      </c>
      <c r="AA139" s="127">
        <v>0.25</v>
      </c>
      <c r="AB139" s="128">
        <v>10163</v>
      </c>
      <c r="AC139" s="126">
        <f t="shared" si="151"/>
        <v>40652</v>
      </c>
      <c r="AD139" s="127">
        <v>0.25</v>
      </c>
      <c r="AE139" s="128">
        <v>10981</v>
      </c>
      <c r="AF139" s="126">
        <f t="shared" si="175"/>
        <v>43924</v>
      </c>
      <c r="AG139" s="129">
        <f t="shared" si="176"/>
        <v>3272</v>
      </c>
      <c r="AH139" s="130">
        <f t="shared" si="177"/>
        <v>8.0488044868641154E-2</v>
      </c>
      <c r="AI139" s="127">
        <v>2</v>
      </c>
      <c r="AJ139" s="128">
        <v>69750</v>
      </c>
      <c r="AK139" s="126">
        <f t="shared" si="178"/>
        <v>34875</v>
      </c>
      <c r="AL139" s="127">
        <v>2</v>
      </c>
      <c r="AM139" s="128">
        <v>69752</v>
      </c>
      <c r="AN139" s="126">
        <f t="shared" si="179"/>
        <v>34876</v>
      </c>
      <c r="AO139" s="129">
        <f t="shared" si="180"/>
        <v>1</v>
      </c>
      <c r="AP139" s="130">
        <f t="shared" si="181"/>
        <v>2.8673835125448028E-5</v>
      </c>
      <c r="AQ139" s="127">
        <v>1</v>
      </c>
      <c r="AR139" s="128">
        <v>50000</v>
      </c>
      <c r="AS139" s="126">
        <f t="shared" si="152"/>
        <v>50000</v>
      </c>
      <c r="AT139" s="127">
        <v>1</v>
      </c>
      <c r="AU139" s="128">
        <v>50001</v>
      </c>
      <c r="AV139" s="126">
        <f t="shared" si="182"/>
        <v>50001</v>
      </c>
      <c r="AW139" s="129">
        <f t="shared" si="183"/>
        <v>1</v>
      </c>
      <c r="AX139" s="130">
        <f t="shared" si="184"/>
        <v>2.0000000000000002E-5</v>
      </c>
      <c r="AY139" s="132" t="s">
        <v>581</v>
      </c>
      <c r="AZ139" s="127">
        <v>3</v>
      </c>
      <c r="BA139" s="128">
        <v>81365</v>
      </c>
      <c r="BB139" s="126">
        <f t="shared" si="153"/>
        <v>27121.666666666668</v>
      </c>
      <c r="BC139" s="127">
        <v>3</v>
      </c>
      <c r="BD139" s="128">
        <v>92399</v>
      </c>
      <c r="BE139" s="126">
        <f t="shared" si="185"/>
        <v>30799.666666666668</v>
      </c>
      <c r="BF139" s="129">
        <f t="shared" si="186"/>
        <v>3678</v>
      </c>
      <c r="BG139" s="130">
        <f t="shared" si="187"/>
        <v>0.13561113500891045</v>
      </c>
      <c r="BH139" s="127">
        <v>2</v>
      </c>
      <c r="BI139" s="128">
        <v>33579</v>
      </c>
      <c r="BJ139" s="126">
        <f t="shared" si="154"/>
        <v>16789.5</v>
      </c>
      <c r="BK139" s="127">
        <v>2</v>
      </c>
      <c r="BL139" s="128">
        <v>33581</v>
      </c>
      <c r="BM139" s="126">
        <f t="shared" si="188"/>
        <v>16790.5</v>
      </c>
      <c r="BN139" s="129">
        <f t="shared" si="189"/>
        <v>1</v>
      </c>
      <c r="BO139" s="130">
        <f t="shared" si="190"/>
        <v>5.9561035170791268E-5</v>
      </c>
      <c r="BP139" s="127">
        <v>0</v>
      </c>
      <c r="BQ139" s="128">
        <v>0</v>
      </c>
      <c r="BR139" s="126" t="str">
        <f t="shared" si="155"/>
        <v>N/A</v>
      </c>
      <c r="BS139" s="127">
        <v>0</v>
      </c>
      <c r="BT139" s="128">
        <v>0</v>
      </c>
      <c r="BU139" s="126" t="str">
        <f t="shared" si="191"/>
        <v>N/A</v>
      </c>
      <c r="BV139" s="129" t="e">
        <f t="shared" si="192"/>
        <v>#VALUE!</v>
      </c>
      <c r="BW139" s="130" t="e">
        <f t="shared" si="193"/>
        <v>#VALUE!</v>
      </c>
      <c r="BX139" s="132" t="s">
        <v>581</v>
      </c>
      <c r="BY139" s="127">
        <v>0</v>
      </c>
      <c r="BZ139" s="128">
        <v>0</v>
      </c>
      <c r="CA139" s="126" t="str">
        <f t="shared" si="156"/>
        <v>N/A</v>
      </c>
      <c r="CB139" s="127">
        <v>0</v>
      </c>
      <c r="CC139" s="128">
        <v>0</v>
      </c>
      <c r="CD139" s="126" t="str">
        <f t="shared" si="194"/>
        <v>N/A</v>
      </c>
      <c r="CE139" s="129" t="e">
        <f t="shared" si="195"/>
        <v>#VALUE!</v>
      </c>
      <c r="CF139" s="130" t="e">
        <f t="shared" si="196"/>
        <v>#VALUE!</v>
      </c>
      <c r="CG139" s="127">
        <v>1</v>
      </c>
      <c r="CH139" s="128">
        <v>37583</v>
      </c>
      <c r="CI139" s="126">
        <f t="shared" si="157"/>
        <v>37583</v>
      </c>
      <c r="CJ139" s="127">
        <v>1</v>
      </c>
      <c r="CK139" s="128">
        <v>45000</v>
      </c>
      <c r="CL139" s="126">
        <f t="shared" si="197"/>
        <v>45000</v>
      </c>
      <c r="CM139" s="129">
        <f t="shared" si="198"/>
        <v>7417</v>
      </c>
      <c r="CN139" s="130">
        <f t="shared" si="199"/>
        <v>0.19734986563073731</v>
      </c>
      <c r="CO139" s="127">
        <v>0</v>
      </c>
      <c r="CP139" s="128">
        <v>0</v>
      </c>
      <c r="CQ139" s="126" t="str">
        <f t="shared" si="158"/>
        <v>N/A</v>
      </c>
      <c r="CR139" s="127">
        <v>0</v>
      </c>
      <c r="CS139" s="128">
        <v>0</v>
      </c>
      <c r="CT139" s="126" t="str">
        <f t="shared" si="200"/>
        <v>N/A</v>
      </c>
      <c r="CU139" s="129" t="e">
        <f t="shared" si="201"/>
        <v>#VALUE!</v>
      </c>
      <c r="CV139" s="130" t="e">
        <f t="shared" si="202"/>
        <v>#VALUE!</v>
      </c>
      <c r="CW139" s="132" t="s">
        <v>581</v>
      </c>
      <c r="CX139" s="127">
        <v>1</v>
      </c>
      <c r="CY139" s="128">
        <v>32000</v>
      </c>
      <c r="CZ139" s="126">
        <f t="shared" si="159"/>
        <v>32000</v>
      </c>
      <c r="DA139" s="127">
        <v>1</v>
      </c>
      <c r="DB139" s="128">
        <v>32001</v>
      </c>
      <c r="DC139" s="126">
        <f t="shared" si="203"/>
        <v>32001</v>
      </c>
      <c r="DD139" s="129">
        <f t="shared" si="204"/>
        <v>1</v>
      </c>
      <c r="DE139" s="130">
        <f t="shared" si="205"/>
        <v>3.1250000000000001E-5</v>
      </c>
      <c r="DF139" s="127">
        <v>1</v>
      </c>
      <c r="DG139" s="128">
        <v>60000</v>
      </c>
      <c r="DH139" s="126">
        <f t="shared" si="160"/>
        <v>60000</v>
      </c>
      <c r="DI139" s="127">
        <v>1</v>
      </c>
      <c r="DJ139" s="128">
        <v>60000</v>
      </c>
      <c r="DK139" s="126">
        <f t="shared" si="206"/>
        <v>60000</v>
      </c>
      <c r="DL139" s="129">
        <f t="shared" si="207"/>
        <v>0</v>
      </c>
      <c r="DM139" s="130">
        <f t="shared" si="208"/>
        <v>0</v>
      </c>
      <c r="DN139" s="127">
        <v>1</v>
      </c>
      <c r="DO139" s="128">
        <v>27272</v>
      </c>
      <c r="DP139" s="126">
        <f t="shared" si="161"/>
        <v>27272</v>
      </c>
      <c r="DQ139" s="127">
        <v>1</v>
      </c>
      <c r="DR139" s="128">
        <v>35000</v>
      </c>
      <c r="DS139" s="126">
        <f t="shared" si="209"/>
        <v>35000</v>
      </c>
      <c r="DT139" s="306">
        <f t="shared" si="210"/>
        <v>7728</v>
      </c>
      <c r="DU139" s="130">
        <f t="shared" si="211"/>
        <v>0.28336755646817247</v>
      </c>
      <c r="DV139" s="132" t="s">
        <v>581</v>
      </c>
      <c r="DW139" s="127">
        <v>7.13</v>
      </c>
      <c r="DX139" s="128">
        <v>163717</v>
      </c>
      <c r="DY139" s="126">
        <f t="shared" si="162"/>
        <v>22961.7110799439</v>
      </c>
      <c r="DZ139" s="127">
        <v>7.13</v>
      </c>
      <c r="EA139" s="128">
        <v>163724</v>
      </c>
      <c r="EB139" s="126">
        <f t="shared" si="212"/>
        <v>22962.692847124825</v>
      </c>
      <c r="EC139" s="129">
        <f t="shared" si="213"/>
        <v>0.98176718092508963</v>
      </c>
      <c r="ED139" s="130">
        <f t="shared" si="214"/>
        <v>4.2756708222089883E-5</v>
      </c>
      <c r="EE139" s="127">
        <v>0</v>
      </c>
      <c r="EF139" s="128">
        <v>0</v>
      </c>
      <c r="EG139" s="126" t="str">
        <f t="shared" si="163"/>
        <v>N/A</v>
      </c>
      <c r="EH139" s="127">
        <v>0</v>
      </c>
      <c r="EI139" s="128">
        <v>0</v>
      </c>
      <c r="EJ139" s="126" t="str">
        <f t="shared" si="215"/>
        <v>N/A</v>
      </c>
      <c r="EK139" s="129" t="e">
        <f t="shared" si="216"/>
        <v>#VALUE!</v>
      </c>
      <c r="EL139" s="130" t="e">
        <f t="shared" si="217"/>
        <v>#VALUE!</v>
      </c>
      <c r="EM139" s="127">
        <v>0</v>
      </c>
      <c r="EN139" s="128">
        <v>0</v>
      </c>
      <c r="EO139" s="126" t="str">
        <f t="shared" si="164"/>
        <v>N/A</v>
      </c>
      <c r="EP139" s="147">
        <v>0</v>
      </c>
      <c r="EQ139" s="148">
        <v>0</v>
      </c>
      <c r="ER139" s="126" t="str">
        <f t="shared" si="218"/>
        <v>N/A</v>
      </c>
      <c r="ES139" s="129" t="e">
        <f t="shared" si="219"/>
        <v>#VALUE!</v>
      </c>
      <c r="ET139" s="130" t="e">
        <f t="shared" si="220"/>
        <v>#VALUE!</v>
      </c>
      <c r="EU139" s="308"/>
      <c r="EV139" s="132" t="s">
        <v>581</v>
      </c>
      <c r="EW139" s="126">
        <v>38040.682903585432</v>
      </c>
      <c r="EX139" s="126">
        <v>40319.597847214733</v>
      </c>
      <c r="EY139" s="129" t="e">
        <f t="shared" si="221"/>
        <v>#VALUE!</v>
      </c>
      <c r="EZ139" s="130" t="e">
        <f t="shared" si="165"/>
        <v>#VALUE!</v>
      </c>
    </row>
    <row r="140" spans="1:156">
      <c r="A140" s="132" t="s">
        <v>582</v>
      </c>
      <c r="B140" s="124">
        <v>42.29</v>
      </c>
      <c r="C140" s="125">
        <v>620465</v>
      </c>
      <c r="D140" s="126">
        <f t="shared" si="148"/>
        <v>14671.671790021283</v>
      </c>
      <c r="E140" s="127">
        <v>42.29</v>
      </c>
      <c r="F140" s="128">
        <v>620465</v>
      </c>
      <c r="G140" s="126">
        <f t="shared" si="166"/>
        <v>14671.671790021283</v>
      </c>
      <c r="H140" s="129">
        <f t="shared" si="167"/>
        <v>0</v>
      </c>
      <c r="I140" s="130">
        <f t="shared" si="168"/>
        <v>0</v>
      </c>
      <c r="J140" s="127">
        <v>8</v>
      </c>
      <c r="K140" s="128">
        <v>563113</v>
      </c>
      <c r="L140" s="131">
        <f t="shared" si="149"/>
        <v>70389.125</v>
      </c>
      <c r="M140" s="127">
        <v>8</v>
      </c>
      <c r="N140" s="128">
        <v>563113</v>
      </c>
      <c r="O140" s="126">
        <f t="shared" si="169"/>
        <v>70389.125</v>
      </c>
      <c r="P140" s="129">
        <f t="shared" si="170"/>
        <v>0</v>
      </c>
      <c r="Q140" s="130">
        <f t="shared" si="171"/>
        <v>0</v>
      </c>
      <c r="R140" s="127">
        <v>0.84</v>
      </c>
      <c r="S140" s="128">
        <v>46866</v>
      </c>
      <c r="T140" s="126">
        <f t="shared" si="150"/>
        <v>55792.857142857145</v>
      </c>
      <c r="U140" s="127">
        <v>0.84</v>
      </c>
      <c r="V140" s="128">
        <v>46866</v>
      </c>
      <c r="W140" s="126">
        <f t="shared" si="172"/>
        <v>55792.857142857145</v>
      </c>
      <c r="X140" s="129">
        <f t="shared" si="173"/>
        <v>0</v>
      </c>
      <c r="Y140" s="130">
        <f t="shared" si="174"/>
        <v>0</v>
      </c>
      <c r="Z140" s="132" t="s">
        <v>582</v>
      </c>
      <c r="AA140" s="127">
        <v>1.08</v>
      </c>
      <c r="AB140" s="128">
        <v>62395</v>
      </c>
      <c r="AC140" s="126">
        <f t="shared" si="151"/>
        <v>57773.148148148146</v>
      </c>
      <c r="AD140" s="127">
        <v>1.08</v>
      </c>
      <c r="AE140" s="128">
        <v>62395</v>
      </c>
      <c r="AF140" s="126">
        <f t="shared" si="175"/>
        <v>57773.148148148146</v>
      </c>
      <c r="AG140" s="129">
        <f t="shared" si="176"/>
        <v>0</v>
      </c>
      <c r="AH140" s="130">
        <f t="shared" si="177"/>
        <v>0</v>
      </c>
      <c r="AI140" s="127">
        <v>7.93</v>
      </c>
      <c r="AJ140" s="128">
        <v>378269</v>
      </c>
      <c r="AK140" s="126">
        <f t="shared" si="178"/>
        <v>47701.008827238336</v>
      </c>
      <c r="AL140" s="127">
        <v>7.93</v>
      </c>
      <c r="AM140" s="128">
        <v>378269</v>
      </c>
      <c r="AN140" s="126">
        <f t="shared" si="179"/>
        <v>47701.008827238336</v>
      </c>
      <c r="AO140" s="129">
        <f t="shared" si="180"/>
        <v>0</v>
      </c>
      <c r="AP140" s="130">
        <f t="shared" si="181"/>
        <v>0</v>
      </c>
      <c r="AQ140" s="127">
        <v>1</v>
      </c>
      <c r="AR140" s="128">
        <v>36267</v>
      </c>
      <c r="AS140" s="126">
        <f t="shared" si="152"/>
        <v>36267</v>
      </c>
      <c r="AT140" s="127">
        <v>1</v>
      </c>
      <c r="AU140" s="128">
        <v>36267</v>
      </c>
      <c r="AV140" s="126">
        <f t="shared" si="182"/>
        <v>36267</v>
      </c>
      <c r="AW140" s="129">
        <f t="shared" si="183"/>
        <v>0</v>
      </c>
      <c r="AX140" s="130">
        <f t="shared" si="184"/>
        <v>0</v>
      </c>
      <c r="AY140" s="132" t="s">
        <v>582</v>
      </c>
      <c r="AZ140" s="127">
        <v>18.25</v>
      </c>
      <c r="BA140" s="128">
        <v>464643</v>
      </c>
      <c r="BB140" s="126">
        <f t="shared" si="153"/>
        <v>25459.890410958906</v>
      </c>
      <c r="BC140" s="127">
        <v>18.25</v>
      </c>
      <c r="BD140" s="128">
        <v>464643</v>
      </c>
      <c r="BE140" s="126">
        <f t="shared" si="185"/>
        <v>25459.890410958906</v>
      </c>
      <c r="BF140" s="129">
        <f t="shared" si="186"/>
        <v>0</v>
      </c>
      <c r="BG140" s="130">
        <f t="shared" si="187"/>
        <v>0</v>
      </c>
      <c r="BH140" s="127">
        <v>1</v>
      </c>
      <c r="BI140" s="128">
        <v>26954</v>
      </c>
      <c r="BJ140" s="126">
        <f t="shared" si="154"/>
        <v>26954</v>
      </c>
      <c r="BK140" s="127">
        <v>1</v>
      </c>
      <c r="BL140" s="128">
        <v>26954</v>
      </c>
      <c r="BM140" s="126">
        <f t="shared" si="188"/>
        <v>26954</v>
      </c>
      <c r="BN140" s="129">
        <f t="shared" si="189"/>
        <v>0</v>
      </c>
      <c r="BO140" s="130">
        <f t="shared" si="190"/>
        <v>0</v>
      </c>
      <c r="BP140" s="127">
        <v>9.2600000000000016</v>
      </c>
      <c r="BQ140" s="128">
        <v>483358</v>
      </c>
      <c r="BR140" s="126">
        <f t="shared" si="155"/>
        <v>52198.488120950315</v>
      </c>
      <c r="BS140" s="127">
        <v>9.2600000000000016</v>
      </c>
      <c r="BT140" s="128">
        <v>483358</v>
      </c>
      <c r="BU140" s="126">
        <f t="shared" si="191"/>
        <v>52198.488120950315</v>
      </c>
      <c r="BV140" s="129">
        <f t="shared" si="192"/>
        <v>0</v>
      </c>
      <c r="BW140" s="130">
        <f t="shared" si="193"/>
        <v>0</v>
      </c>
      <c r="BX140" s="132" t="s">
        <v>582</v>
      </c>
      <c r="BY140" s="127">
        <v>3</v>
      </c>
      <c r="BZ140" s="128">
        <v>76825</v>
      </c>
      <c r="CA140" s="126">
        <f t="shared" si="156"/>
        <v>25608.333333333332</v>
      </c>
      <c r="CB140" s="127">
        <v>3</v>
      </c>
      <c r="CC140" s="128">
        <v>76825</v>
      </c>
      <c r="CD140" s="126">
        <f t="shared" si="194"/>
        <v>25608.333333333332</v>
      </c>
      <c r="CE140" s="129">
        <f t="shared" si="195"/>
        <v>0</v>
      </c>
      <c r="CF140" s="130">
        <f t="shared" si="196"/>
        <v>0</v>
      </c>
      <c r="CG140" s="127">
        <v>4</v>
      </c>
      <c r="CH140" s="128">
        <v>188710</v>
      </c>
      <c r="CI140" s="126">
        <f t="shared" si="157"/>
        <v>47177.5</v>
      </c>
      <c r="CJ140" s="127">
        <v>4</v>
      </c>
      <c r="CK140" s="128">
        <v>188710</v>
      </c>
      <c r="CL140" s="126">
        <f t="shared" si="197"/>
        <v>47177.5</v>
      </c>
      <c r="CM140" s="129">
        <f t="shared" si="198"/>
        <v>0</v>
      </c>
      <c r="CN140" s="130">
        <f t="shared" si="199"/>
        <v>0</v>
      </c>
      <c r="CO140" s="127">
        <v>1.1200000000000001</v>
      </c>
      <c r="CP140" s="128">
        <v>98972</v>
      </c>
      <c r="CQ140" s="126">
        <f t="shared" si="158"/>
        <v>88367.85714285713</v>
      </c>
      <c r="CR140" s="127">
        <v>1.1200000000000001</v>
      </c>
      <c r="CS140" s="128">
        <v>98972</v>
      </c>
      <c r="CT140" s="126">
        <f t="shared" si="200"/>
        <v>88367.85714285713</v>
      </c>
      <c r="CU140" s="129">
        <f t="shared" si="201"/>
        <v>0</v>
      </c>
      <c r="CV140" s="130">
        <f t="shared" si="202"/>
        <v>0</v>
      </c>
      <c r="CW140" s="132" t="s">
        <v>582</v>
      </c>
      <c r="CX140" s="127">
        <v>0</v>
      </c>
      <c r="CY140" s="128">
        <v>0</v>
      </c>
      <c r="CZ140" s="126" t="str">
        <f t="shared" si="159"/>
        <v>N/A</v>
      </c>
      <c r="DA140" s="127">
        <v>0</v>
      </c>
      <c r="DB140" s="128">
        <v>0</v>
      </c>
      <c r="DC140" s="126" t="str">
        <f t="shared" si="203"/>
        <v>N/A</v>
      </c>
      <c r="DD140" s="129" t="e">
        <f t="shared" si="204"/>
        <v>#VALUE!</v>
      </c>
      <c r="DE140" s="130" t="e">
        <f t="shared" si="205"/>
        <v>#VALUE!</v>
      </c>
      <c r="DF140" s="127">
        <v>0.8</v>
      </c>
      <c r="DG140" s="128">
        <v>61804</v>
      </c>
      <c r="DH140" s="126">
        <f t="shared" si="160"/>
        <v>77255</v>
      </c>
      <c r="DI140" s="127">
        <v>0.8</v>
      </c>
      <c r="DJ140" s="128">
        <v>61804</v>
      </c>
      <c r="DK140" s="126">
        <f t="shared" si="206"/>
        <v>77255</v>
      </c>
      <c r="DL140" s="129">
        <f t="shared" si="207"/>
        <v>0</v>
      </c>
      <c r="DM140" s="130">
        <f t="shared" si="208"/>
        <v>0</v>
      </c>
      <c r="DN140" s="127">
        <v>5.5</v>
      </c>
      <c r="DO140" s="128">
        <v>182159</v>
      </c>
      <c r="DP140" s="126">
        <f t="shared" si="161"/>
        <v>33119.818181818184</v>
      </c>
      <c r="DQ140" s="127">
        <v>5.5</v>
      </c>
      <c r="DR140" s="128">
        <v>182159</v>
      </c>
      <c r="DS140" s="126">
        <f t="shared" si="209"/>
        <v>33119.818181818184</v>
      </c>
      <c r="DT140" s="306">
        <f t="shared" si="210"/>
        <v>0</v>
      </c>
      <c r="DU140" s="130">
        <f t="shared" si="211"/>
        <v>0</v>
      </c>
      <c r="DV140" s="132" t="s">
        <v>582</v>
      </c>
      <c r="DW140" s="127">
        <v>29.130000000000003</v>
      </c>
      <c r="DX140" s="128">
        <v>636568</v>
      </c>
      <c r="DY140" s="126">
        <f t="shared" si="162"/>
        <v>21852.660487469959</v>
      </c>
      <c r="DZ140" s="127">
        <v>29.130000000000003</v>
      </c>
      <c r="EA140" s="128">
        <v>636568</v>
      </c>
      <c r="EB140" s="126">
        <f t="shared" si="212"/>
        <v>21852.660487469959</v>
      </c>
      <c r="EC140" s="129">
        <f t="shared" si="213"/>
        <v>0</v>
      </c>
      <c r="ED140" s="130">
        <f t="shared" si="214"/>
        <v>0</v>
      </c>
      <c r="EE140" s="127">
        <v>1.28</v>
      </c>
      <c r="EF140" s="128">
        <v>36594</v>
      </c>
      <c r="EG140" s="126">
        <f t="shared" si="163"/>
        <v>28589.0625</v>
      </c>
      <c r="EH140" s="127">
        <v>1.28</v>
      </c>
      <c r="EI140" s="128">
        <v>36594</v>
      </c>
      <c r="EJ140" s="126">
        <f t="shared" si="215"/>
        <v>28589.0625</v>
      </c>
      <c r="EK140" s="129">
        <f t="shared" si="216"/>
        <v>0</v>
      </c>
      <c r="EL140" s="130">
        <f t="shared" si="217"/>
        <v>0</v>
      </c>
      <c r="EM140" s="127">
        <v>0</v>
      </c>
      <c r="EN140" s="128">
        <v>0</v>
      </c>
      <c r="EO140" s="126" t="str">
        <f t="shared" si="164"/>
        <v>N/A</v>
      </c>
      <c r="EP140" s="147">
        <v>0</v>
      </c>
      <c r="EQ140" s="148">
        <v>0</v>
      </c>
      <c r="ER140" s="126" t="str">
        <f t="shared" si="218"/>
        <v>N/A</v>
      </c>
      <c r="ES140" s="129" t="e">
        <f t="shared" si="219"/>
        <v>#VALUE!</v>
      </c>
      <c r="ET140" s="130" t="e">
        <f t="shared" si="220"/>
        <v>#VALUE!</v>
      </c>
      <c r="EU140" s="308"/>
      <c r="EV140" s="132" t="s">
        <v>582</v>
      </c>
      <c r="EW140" s="126">
        <v>44323.588817853299</v>
      </c>
      <c r="EX140" s="126">
        <v>44323.588817853299</v>
      </c>
      <c r="EY140" s="129" t="e">
        <f t="shared" si="221"/>
        <v>#VALUE!</v>
      </c>
      <c r="EZ140" s="130" t="e">
        <f t="shared" si="165"/>
        <v>#VALUE!</v>
      </c>
    </row>
    <row r="141" spans="1:156">
      <c r="A141" s="132" t="s">
        <v>583</v>
      </c>
      <c r="B141" s="124">
        <v>1</v>
      </c>
      <c r="C141" s="125">
        <v>15472</v>
      </c>
      <c r="D141" s="126">
        <f t="shared" si="148"/>
        <v>15472</v>
      </c>
      <c r="E141" s="127">
        <v>1</v>
      </c>
      <c r="F141" s="128">
        <v>15923</v>
      </c>
      <c r="G141" s="126">
        <f t="shared" si="166"/>
        <v>15923</v>
      </c>
      <c r="H141" s="129">
        <f t="shared" si="167"/>
        <v>451</v>
      </c>
      <c r="I141" s="130">
        <f t="shared" si="168"/>
        <v>2.9149431230610135E-2</v>
      </c>
      <c r="J141" s="127">
        <v>0</v>
      </c>
      <c r="K141" s="128">
        <v>0</v>
      </c>
      <c r="L141" s="131" t="str">
        <f t="shared" si="149"/>
        <v>N/A</v>
      </c>
      <c r="M141" s="127">
        <v>0</v>
      </c>
      <c r="N141" s="128">
        <v>0</v>
      </c>
      <c r="O141" s="126" t="str">
        <f t="shared" si="169"/>
        <v>N/A</v>
      </c>
      <c r="P141" s="129" t="e">
        <f t="shared" si="170"/>
        <v>#VALUE!</v>
      </c>
      <c r="Q141" s="130" t="e">
        <f t="shared" si="171"/>
        <v>#VALUE!</v>
      </c>
      <c r="R141" s="127">
        <v>0</v>
      </c>
      <c r="S141" s="128">
        <v>0</v>
      </c>
      <c r="T141" s="126" t="str">
        <f t="shared" si="150"/>
        <v>N/A</v>
      </c>
      <c r="U141" s="127">
        <v>0</v>
      </c>
      <c r="V141" s="128">
        <v>0</v>
      </c>
      <c r="W141" s="126" t="str">
        <f t="shared" si="172"/>
        <v>N/A</v>
      </c>
      <c r="X141" s="129" t="e">
        <f t="shared" si="173"/>
        <v>#VALUE!</v>
      </c>
      <c r="Y141" s="130" t="e">
        <f t="shared" si="174"/>
        <v>#VALUE!</v>
      </c>
      <c r="Z141" s="132" t="s">
        <v>583</v>
      </c>
      <c r="AA141" s="127">
        <v>0</v>
      </c>
      <c r="AB141" s="128">
        <v>0</v>
      </c>
      <c r="AC141" s="126" t="str">
        <f t="shared" si="151"/>
        <v>N/A</v>
      </c>
      <c r="AD141" s="127">
        <v>0</v>
      </c>
      <c r="AE141" s="128">
        <v>0</v>
      </c>
      <c r="AF141" s="126" t="str">
        <f t="shared" si="175"/>
        <v>N/A</v>
      </c>
      <c r="AG141" s="129" t="e">
        <f t="shared" si="176"/>
        <v>#VALUE!</v>
      </c>
      <c r="AH141" s="130" t="e">
        <f t="shared" si="177"/>
        <v>#VALUE!</v>
      </c>
      <c r="AI141" s="127">
        <v>0</v>
      </c>
      <c r="AJ141" s="128">
        <v>0</v>
      </c>
      <c r="AK141" s="126" t="str">
        <f t="shared" si="178"/>
        <v>N/A</v>
      </c>
      <c r="AL141" s="127">
        <v>0</v>
      </c>
      <c r="AM141" s="128">
        <v>0</v>
      </c>
      <c r="AN141" s="126" t="str">
        <f t="shared" si="179"/>
        <v>N/A</v>
      </c>
      <c r="AO141" s="129" t="e">
        <f t="shared" si="180"/>
        <v>#VALUE!</v>
      </c>
      <c r="AP141" s="130" t="e">
        <f t="shared" si="181"/>
        <v>#VALUE!</v>
      </c>
      <c r="AQ141" s="127">
        <v>0.12</v>
      </c>
      <c r="AR141" s="128">
        <v>5456</v>
      </c>
      <c r="AS141" s="126">
        <f t="shared" si="152"/>
        <v>45466.666666666672</v>
      </c>
      <c r="AT141" s="127">
        <v>0.12</v>
      </c>
      <c r="AU141" s="128">
        <v>5456</v>
      </c>
      <c r="AV141" s="126">
        <f t="shared" si="182"/>
        <v>45466.666666666672</v>
      </c>
      <c r="AW141" s="129">
        <f t="shared" si="183"/>
        <v>0</v>
      </c>
      <c r="AX141" s="130">
        <f t="shared" si="184"/>
        <v>0</v>
      </c>
      <c r="AY141" s="132" t="s">
        <v>583</v>
      </c>
      <c r="AZ141" s="127">
        <v>1</v>
      </c>
      <c r="BA141" s="128">
        <v>22945</v>
      </c>
      <c r="BB141" s="126">
        <f t="shared" si="153"/>
        <v>22945</v>
      </c>
      <c r="BC141" s="127">
        <v>1</v>
      </c>
      <c r="BD141" s="128">
        <v>26279</v>
      </c>
      <c r="BE141" s="126">
        <f t="shared" si="185"/>
        <v>26279</v>
      </c>
      <c r="BF141" s="129">
        <f t="shared" si="186"/>
        <v>3334</v>
      </c>
      <c r="BG141" s="130">
        <f t="shared" si="187"/>
        <v>0.14530398779690565</v>
      </c>
      <c r="BH141" s="127">
        <v>0</v>
      </c>
      <c r="BI141" s="128">
        <v>0</v>
      </c>
      <c r="BJ141" s="126" t="str">
        <f t="shared" si="154"/>
        <v>N/A</v>
      </c>
      <c r="BK141" s="127">
        <v>0</v>
      </c>
      <c r="BL141" s="128">
        <v>0</v>
      </c>
      <c r="BM141" s="126" t="str">
        <f t="shared" si="188"/>
        <v>N/A</v>
      </c>
      <c r="BN141" s="129" t="e">
        <f t="shared" si="189"/>
        <v>#VALUE!</v>
      </c>
      <c r="BO141" s="130" t="e">
        <f t="shared" si="190"/>
        <v>#VALUE!</v>
      </c>
      <c r="BP141" s="127">
        <v>0</v>
      </c>
      <c r="BQ141" s="128">
        <v>0</v>
      </c>
      <c r="BR141" s="126" t="str">
        <f t="shared" si="155"/>
        <v>N/A</v>
      </c>
      <c r="BS141" s="127">
        <v>0</v>
      </c>
      <c r="BT141" s="128">
        <v>0</v>
      </c>
      <c r="BU141" s="126" t="str">
        <f t="shared" si="191"/>
        <v>N/A</v>
      </c>
      <c r="BV141" s="129" t="e">
        <f t="shared" si="192"/>
        <v>#VALUE!</v>
      </c>
      <c r="BW141" s="130" t="e">
        <f t="shared" si="193"/>
        <v>#VALUE!</v>
      </c>
      <c r="BX141" s="132" t="s">
        <v>583</v>
      </c>
      <c r="BY141" s="127">
        <v>0</v>
      </c>
      <c r="BZ141" s="128">
        <v>0</v>
      </c>
      <c r="CA141" s="126" t="str">
        <f t="shared" si="156"/>
        <v>N/A</v>
      </c>
      <c r="CB141" s="127">
        <v>0</v>
      </c>
      <c r="CC141" s="128">
        <v>0</v>
      </c>
      <c r="CD141" s="126" t="str">
        <f t="shared" si="194"/>
        <v>N/A</v>
      </c>
      <c r="CE141" s="129" t="e">
        <f t="shared" si="195"/>
        <v>#VALUE!</v>
      </c>
      <c r="CF141" s="130" t="e">
        <f t="shared" si="196"/>
        <v>#VALUE!</v>
      </c>
      <c r="CG141" s="127">
        <v>0</v>
      </c>
      <c r="CH141" s="128">
        <v>0</v>
      </c>
      <c r="CI141" s="126" t="str">
        <f t="shared" si="157"/>
        <v>N/A</v>
      </c>
      <c r="CJ141" s="127">
        <v>0</v>
      </c>
      <c r="CK141" s="128">
        <v>0</v>
      </c>
      <c r="CL141" s="126" t="str">
        <f t="shared" si="197"/>
        <v>N/A</v>
      </c>
      <c r="CM141" s="129" t="e">
        <f t="shared" si="198"/>
        <v>#VALUE!</v>
      </c>
      <c r="CN141" s="130" t="e">
        <f t="shared" si="199"/>
        <v>#VALUE!</v>
      </c>
      <c r="CO141" s="127">
        <v>0</v>
      </c>
      <c r="CP141" s="128">
        <v>0</v>
      </c>
      <c r="CQ141" s="126" t="str">
        <f t="shared" si="158"/>
        <v>N/A</v>
      </c>
      <c r="CR141" s="127">
        <v>0</v>
      </c>
      <c r="CS141" s="128">
        <v>0</v>
      </c>
      <c r="CT141" s="126" t="str">
        <f t="shared" si="200"/>
        <v>N/A</v>
      </c>
      <c r="CU141" s="129" t="e">
        <f t="shared" si="201"/>
        <v>#VALUE!</v>
      </c>
      <c r="CV141" s="130" t="e">
        <f t="shared" si="202"/>
        <v>#VALUE!</v>
      </c>
      <c r="CW141" s="132" t="s">
        <v>583</v>
      </c>
      <c r="CX141" s="127">
        <v>0</v>
      </c>
      <c r="CY141" s="128">
        <v>0</v>
      </c>
      <c r="CZ141" s="126" t="str">
        <f t="shared" si="159"/>
        <v>N/A</v>
      </c>
      <c r="DA141" s="127">
        <v>0</v>
      </c>
      <c r="DB141" s="128">
        <v>0</v>
      </c>
      <c r="DC141" s="126" t="str">
        <f t="shared" si="203"/>
        <v>N/A</v>
      </c>
      <c r="DD141" s="129" t="e">
        <f t="shared" si="204"/>
        <v>#VALUE!</v>
      </c>
      <c r="DE141" s="130" t="e">
        <f t="shared" si="205"/>
        <v>#VALUE!</v>
      </c>
      <c r="DF141" s="127">
        <v>1</v>
      </c>
      <c r="DG141" s="128">
        <v>40943</v>
      </c>
      <c r="DH141" s="126">
        <f t="shared" si="160"/>
        <v>40943</v>
      </c>
      <c r="DI141" s="127">
        <v>1</v>
      </c>
      <c r="DJ141" s="128">
        <v>45669</v>
      </c>
      <c r="DK141" s="126">
        <f t="shared" si="206"/>
        <v>45669</v>
      </c>
      <c r="DL141" s="129">
        <f t="shared" si="207"/>
        <v>4726</v>
      </c>
      <c r="DM141" s="130">
        <f t="shared" si="208"/>
        <v>0.11542876682216741</v>
      </c>
      <c r="DN141" s="127">
        <v>0</v>
      </c>
      <c r="DO141" s="128">
        <v>0</v>
      </c>
      <c r="DP141" s="126" t="str">
        <f t="shared" si="161"/>
        <v>N/A</v>
      </c>
      <c r="DQ141" s="127">
        <v>0</v>
      </c>
      <c r="DR141" s="128">
        <v>0</v>
      </c>
      <c r="DS141" s="126" t="str">
        <f t="shared" si="209"/>
        <v>N/A</v>
      </c>
      <c r="DT141" s="306" t="e">
        <f t="shared" si="210"/>
        <v>#VALUE!</v>
      </c>
      <c r="DU141" s="130" t="e">
        <f t="shared" si="211"/>
        <v>#VALUE!</v>
      </c>
      <c r="DV141" s="132" t="s">
        <v>583</v>
      </c>
      <c r="DW141" s="127">
        <v>1.5</v>
      </c>
      <c r="DX141" s="128">
        <v>41425</v>
      </c>
      <c r="DY141" s="126">
        <f t="shared" si="162"/>
        <v>27616.666666666668</v>
      </c>
      <c r="DZ141" s="127">
        <v>1.5</v>
      </c>
      <c r="EA141" s="128">
        <v>41425</v>
      </c>
      <c r="EB141" s="126">
        <f t="shared" si="212"/>
        <v>27616.666666666668</v>
      </c>
      <c r="EC141" s="129">
        <f t="shared" si="213"/>
        <v>0</v>
      </c>
      <c r="ED141" s="130">
        <f t="shared" si="214"/>
        <v>0</v>
      </c>
      <c r="EE141" s="127">
        <v>2</v>
      </c>
      <c r="EF141" s="128">
        <v>22437</v>
      </c>
      <c r="EG141" s="126">
        <f t="shared" si="163"/>
        <v>11218.5</v>
      </c>
      <c r="EH141" s="127">
        <v>2</v>
      </c>
      <c r="EI141" s="128">
        <v>22437</v>
      </c>
      <c r="EJ141" s="126">
        <f t="shared" si="215"/>
        <v>11218.5</v>
      </c>
      <c r="EK141" s="129">
        <f t="shared" si="216"/>
        <v>0</v>
      </c>
      <c r="EL141" s="130">
        <f t="shared" si="217"/>
        <v>0</v>
      </c>
      <c r="EM141" s="127">
        <v>0</v>
      </c>
      <c r="EN141" s="128">
        <v>0</v>
      </c>
      <c r="EO141" s="126" t="str">
        <f t="shared" si="164"/>
        <v>N/A</v>
      </c>
      <c r="EP141" s="147">
        <v>0</v>
      </c>
      <c r="EQ141" s="148">
        <v>0</v>
      </c>
      <c r="ER141" s="126" t="str">
        <f t="shared" si="218"/>
        <v>N/A</v>
      </c>
      <c r="ES141" s="129" t="e">
        <f t="shared" si="219"/>
        <v>#VALUE!</v>
      </c>
      <c r="ET141" s="130" t="e">
        <f t="shared" si="220"/>
        <v>#VALUE!</v>
      </c>
      <c r="EU141" s="307"/>
      <c r="EV141" s="132" t="s">
        <v>583</v>
      </c>
      <c r="EW141" s="126">
        <v>27276.972222222223</v>
      </c>
      <c r="EX141" s="126">
        <v>28695.472222222223</v>
      </c>
      <c r="EY141" s="129" t="e">
        <f t="shared" si="221"/>
        <v>#VALUE!</v>
      </c>
      <c r="EZ141" s="130" t="e">
        <f t="shared" si="165"/>
        <v>#VALUE!</v>
      </c>
    </row>
    <row r="142" spans="1:156">
      <c r="A142" s="132" t="s">
        <v>584</v>
      </c>
      <c r="B142" s="124">
        <v>7.4</v>
      </c>
      <c r="C142" s="125">
        <v>132302</v>
      </c>
      <c r="D142" s="126">
        <f t="shared" si="148"/>
        <v>17878.648648648646</v>
      </c>
      <c r="E142" s="147">
        <v>7.4</v>
      </c>
      <c r="F142" s="148">
        <v>132310</v>
      </c>
      <c r="G142" s="126">
        <f t="shared" si="166"/>
        <v>17879.72972972973</v>
      </c>
      <c r="H142" s="129">
        <f t="shared" si="167"/>
        <v>1.0810810810835392</v>
      </c>
      <c r="I142" s="130">
        <f t="shared" si="168"/>
        <v>6.0467717797298537E-5</v>
      </c>
      <c r="J142" s="147">
        <v>2</v>
      </c>
      <c r="K142" s="148">
        <v>145189</v>
      </c>
      <c r="L142" s="131">
        <f t="shared" si="149"/>
        <v>72594.5</v>
      </c>
      <c r="M142" s="147">
        <v>2</v>
      </c>
      <c r="N142" s="148">
        <v>145191</v>
      </c>
      <c r="O142" s="126">
        <f t="shared" si="169"/>
        <v>72595.5</v>
      </c>
      <c r="P142" s="129">
        <f t="shared" si="170"/>
        <v>1</v>
      </c>
      <c r="Q142" s="130">
        <f t="shared" si="171"/>
        <v>1.3775148255033095E-5</v>
      </c>
      <c r="R142" s="147">
        <v>0</v>
      </c>
      <c r="S142" s="148">
        <v>0</v>
      </c>
      <c r="T142" s="126" t="str">
        <f t="shared" si="150"/>
        <v>N/A</v>
      </c>
      <c r="U142" s="147">
        <v>0</v>
      </c>
      <c r="V142" s="148">
        <v>0</v>
      </c>
      <c r="W142" s="126" t="str">
        <f t="shared" si="172"/>
        <v>N/A</v>
      </c>
      <c r="X142" s="129" t="e">
        <f t="shared" si="173"/>
        <v>#VALUE!</v>
      </c>
      <c r="Y142" s="130" t="e">
        <f t="shared" si="174"/>
        <v>#VALUE!</v>
      </c>
      <c r="Z142" s="132" t="s">
        <v>584</v>
      </c>
      <c r="AA142" s="147">
        <v>1</v>
      </c>
      <c r="AB142" s="148">
        <v>54382</v>
      </c>
      <c r="AC142" s="126">
        <f t="shared" si="151"/>
        <v>54382</v>
      </c>
      <c r="AD142" s="147">
        <v>1</v>
      </c>
      <c r="AE142" s="148">
        <v>54383</v>
      </c>
      <c r="AF142" s="126">
        <f t="shared" si="175"/>
        <v>54383</v>
      </c>
      <c r="AG142" s="129">
        <f t="shared" si="176"/>
        <v>1</v>
      </c>
      <c r="AH142" s="130">
        <f t="shared" si="177"/>
        <v>1.8388437350593946E-5</v>
      </c>
      <c r="AI142" s="147">
        <v>0.8</v>
      </c>
      <c r="AJ142" s="148">
        <v>42657</v>
      </c>
      <c r="AK142" s="126">
        <f t="shared" si="178"/>
        <v>53321.25</v>
      </c>
      <c r="AL142" s="147">
        <v>0.8</v>
      </c>
      <c r="AM142" s="148">
        <v>42658</v>
      </c>
      <c r="AN142" s="126">
        <f t="shared" si="179"/>
        <v>53322.5</v>
      </c>
      <c r="AO142" s="129">
        <f t="shared" si="180"/>
        <v>1.25</v>
      </c>
      <c r="AP142" s="130">
        <f t="shared" si="181"/>
        <v>2.344281126192653E-5</v>
      </c>
      <c r="AQ142" s="147">
        <v>1</v>
      </c>
      <c r="AR142" s="148">
        <v>55421</v>
      </c>
      <c r="AS142" s="126">
        <f t="shared" si="152"/>
        <v>55421</v>
      </c>
      <c r="AT142" s="147">
        <v>1</v>
      </c>
      <c r="AU142" s="148">
        <v>55422</v>
      </c>
      <c r="AV142" s="126">
        <f t="shared" si="182"/>
        <v>55422</v>
      </c>
      <c r="AW142" s="129">
        <f t="shared" si="183"/>
        <v>1</v>
      </c>
      <c r="AX142" s="130">
        <f t="shared" si="184"/>
        <v>1.80437018458707E-5</v>
      </c>
      <c r="AY142" s="132" t="s">
        <v>584</v>
      </c>
      <c r="AZ142" s="147">
        <v>4.25</v>
      </c>
      <c r="BA142" s="148">
        <v>98973</v>
      </c>
      <c r="BB142" s="126">
        <f t="shared" si="153"/>
        <v>23287.764705882353</v>
      </c>
      <c r="BC142" s="147">
        <v>4.25</v>
      </c>
      <c r="BD142" s="148">
        <v>98978</v>
      </c>
      <c r="BE142" s="126">
        <f t="shared" si="185"/>
        <v>23288.941176470587</v>
      </c>
      <c r="BF142" s="129">
        <f t="shared" si="186"/>
        <v>1.1764705882342241</v>
      </c>
      <c r="BG142" s="130">
        <f t="shared" si="187"/>
        <v>5.0518828367286555E-5</v>
      </c>
      <c r="BH142" s="147">
        <v>0</v>
      </c>
      <c r="BI142" s="148">
        <v>0</v>
      </c>
      <c r="BJ142" s="126" t="str">
        <f t="shared" si="154"/>
        <v>N/A</v>
      </c>
      <c r="BK142" s="147">
        <v>0</v>
      </c>
      <c r="BL142" s="148">
        <v>0</v>
      </c>
      <c r="BM142" s="126" t="str">
        <f t="shared" si="188"/>
        <v>N/A</v>
      </c>
      <c r="BN142" s="129" t="e">
        <f t="shared" si="189"/>
        <v>#VALUE!</v>
      </c>
      <c r="BO142" s="130" t="e">
        <f t="shared" si="190"/>
        <v>#VALUE!</v>
      </c>
      <c r="BP142" s="147">
        <v>0</v>
      </c>
      <c r="BQ142" s="148">
        <v>0</v>
      </c>
      <c r="BR142" s="126" t="str">
        <f t="shared" si="155"/>
        <v>N/A</v>
      </c>
      <c r="BS142" s="147">
        <v>0</v>
      </c>
      <c r="BT142" s="148">
        <v>0</v>
      </c>
      <c r="BU142" s="126" t="str">
        <f t="shared" si="191"/>
        <v>N/A</v>
      </c>
      <c r="BV142" s="129" t="e">
        <f t="shared" si="192"/>
        <v>#VALUE!</v>
      </c>
      <c r="BW142" s="130" t="e">
        <f t="shared" si="193"/>
        <v>#VALUE!</v>
      </c>
      <c r="BX142" s="132" t="s">
        <v>584</v>
      </c>
      <c r="BY142" s="147">
        <v>0</v>
      </c>
      <c r="BZ142" s="148">
        <v>0</v>
      </c>
      <c r="CA142" s="126" t="str">
        <f t="shared" si="156"/>
        <v>N/A</v>
      </c>
      <c r="CB142" s="147">
        <v>0</v>
      </c>
      <c r="CC142" s="148">
        <v>0</v>
      </c>
      <c r="CD142" s="126" t="str">
        <f t="shared" si="194"/>
        <v>N/A</v>
      </c>
      <c r="CE142" s="129" t="e">
        <f t="shared" si="195"/>
        <v>#VALUE!</v>
      </c>
      <c r="CF142" s="130" t="e">
        <f t="shared" si="196"/>
        <v>#VALUE!</v>
      </c>
      <c r="CG142" s="147">
        <v>0</v>
      </c>
      <c r="CH142" s="148">
        <v>0</v>
      </c>
      <c r="CI142" s="126" t="str">
        <f t="shared" si="157"/>
        <v>N/A</v>
      </c>
      <c r="CJ142" s="147">
        <v>0</v>
      </c>
      <c r="CK142" s="148">
        <v>0</v>
      </c>
      <c r="CL142" s="126" t="str">
        <f t="shared" si="197"/>
        <v>N/A</v>
      </c>
      <c r="CM142" s="129" t="e">
        <f t="shared" si="198"/>
        <v>#VALUE!</v>
      </c>
      <c r="CN142" s="130" t="e">
        <f t="shared" si="199"/>
        <v>#VALUE!</v>
      </c>
      <c r="CO142" s="147">
        <v>0</v>
      </c>
      <c r="CP142" s="148">
        <v>0</v>
      </c>
      <c r="CQ142" s="126" t="str">
        <f t="shared" si="158"/>
        <v>N/A</v>
      </c>
      <c r="CR142" s="147">
        <v>0</v>
      </c>
      <c r="CS142" s="148">
        <v>0</v>
      </c>
      <c r="CT142" s="126" t="str">
        <f t="shared" si="200"/>
        <v>N/A</v>
      </c>
      <c r="CU142" s="129" t="e">
        <f t="shared" si="201"/>
        <v>#VALUE!</v>
      </c>
      <c r="CV142" s="130" t="e">
        <f t="shared" si="202"/>
        <v>#VALUE!</v>
      </c>
      <c r="CW142" s="132" t="s">
        <v>584</v>
      </c>
      <c r="CX142" s="147">
        <v>0</v>
      </c>
      <c r="CY142" s="148">
        <v>0</v>
      </c>
      <c r="CZ142" s="126" t="str">
        <f t="shared" si="159"/>
        <v>N/A</v>
      </c>
      <c r="DA142" s="147">
        <v>0</v>
      </c>
      <c r="DB142" s="148">
        <v>0</v>
      </c>
      <c r="DC142" s="126" t="str">
        <f t="shared" si="203"/>
        <v>N/A</v>
      </c>
      <c r="DD142" s="129" t="e">
        <f t="shared" si="204"/>
        <v>#VALUE!</v>
      </c>
      <c r="DE142" s="130" t="e">
        <f t="shared" si="205"/>
        <v>#VALUE!</v>
      </c>
      <c r="DF142" s="147">
        <v>1</v>
      </c>
      <c r="DG142" s="148">
        <v>47305</v>
      </c>
      <c r="DH142" s="126">
        <f t="shared" si="160"/>
        <v>47305</v>
      </c>
      <c r="DI142" s="147">
        <v>1</v>
      </c>
      <c r="DJ142" s="148">
        <v>47306</v>
      </c>
      <c r="DK142" s="126">
        <f t="shared" si="206"/>
        <v>47306</v>
      </c>
      <c r="DL142" s="129">
        <f t="shared" si="207"/>
        <v>1</v>
      </c>
      <c r="DM142" s="130">
        <f t="shared" si="208"/>
        <v>2.1139414438220062E-5</v>
      </c>
      <c r="DN142" s="147">
        <v>0</v>
      </c>
      <c r="DO142" s="148">
        <v>0</v>
      </c>
      <c r="DP142" s="126" t="str">
        <f t="shared" si="161"/>
        <v>N/A</v>
      </c>
      <c r="DQ142" s="147">
        <v>0</v>
      </c>
      <c r="DR142" s="148">
        <v>0</v>
      </c>
      <c r="DS142" s="126" t="str">
        <f t="shared" si="209"/>
        <v>N/A</v>
      </c>
      <c r="DT142" s="306" t="e">
        <f t="shared" si="210"/>
        <v>#VALUE!</v>
      </c>
      <c r="DU142" s="130" t="e">
        <f t="shared" si="211"/>
        <v>#VALUE!</v>
      </c>
      <c r="DV142" s="132" t="s">
        <v>584</v>
      </c>
      <c r="DW142" s="147">
        <v>5</v>
      </c>
      <c r="DX142" s="148">
        <v>116217</v>
      </c>
      <c r="DY142" s="126">
        <f t="shared" si="162"/>
        <v>23243.4</v>
      </c>
      <c r="DZ142" s="147">
        <v>5</v>
      </c>
      <c r="EA142" s="148">
        <v>116222</v>
      </c>
      <c r="EB142" s="126">
        <f t="shared" si="212"/>
        <v>23244.400000000001</v>
      </c>
      <c r="EC142" s="129">
        <f t="shared" si="213"/>
        <v>1</v>
      </c>
      <c r="ED142" s="130">
        <f t="shared" si="214"/>
        <v>4.302296565906881E-5</v>
      </c>
      <c r="EE142" s="147">
        <v>2.5</v>
      </c>
      <c r="EF142" s="148">
        <v>33949</v>
      </c>
      <c r="EG142" s="126">
        <f t="shared" si="163"/>
        <v>13579.6</v>
      </c>
      <c r="EH142" s="147">
        <v>2.5</v>
      </c>
      <c r="EI142" s="148">
        <v>33952</v>
      </c>
      <c r="EJ142" s="126">
        <f t="shared" si="215"/>
        <v>13580.8</v>
      </c>
      <c r="EK142" s="129">
        <f t="shared" si="216"/>
        <v>1.1999999999989086</v>
      </c>
      <c r="EL142" s="130">
        <f t="shared" si="217"/>
        <v>8.8367845886396399E-5</v>
      </c>
      <c r="EM142" s="147">
        <v>0</v>
      </c>
      <c r="EN142" s="148">
        <v>0</v>
      </c>
      <c r="EO142" s="126" t="str">
        <f t="shared" si="164"/>
        <v>N/A</v>
      </c>
      <c r="EP142" s="147">
        <v>0</v>
      </c>
      <c r="EQ142" s="148">
        <v>0</v>
      </c>
      <c r="ER142" s="126" t="str">
        <f t="shared" si="218"/>
        <v>N/A</v>
      </c>
      <c r="ES142" s="129" t="e">
        <f t="shared" si="219"/>
        <v>#VALUE!</v>
      </c>
      <c r="ET142" s="130" t="e">
        <f t="shared" si="220"/>
        <v>#VALUE!</v>
      </c>
      <c r="EU142" s="312"/>
      <c r="EV142" s="132" t="s">
        <v>584</v>
      </c>
      <c r="EW142" s="126">
        <v>40112.573706058996</v>
      </c>
      <c r="EX142" s="126">
        <v>40113.652322911148</v>
      </c>
      <c r="EY142" s="129" t="e">
        <f t="shared" si="221"/>
        <v>#VALUE!</v>
      </c>
      <c r="EZ142" s="130" t="e">
        <f t="shared" si="165"/>
        <v>#VALUE!</v>
      </c>
    </row>
    <row r="143" spans="1:156">
      <c r="A143" s="144" t="s">
        <v>585</v>
      </c>
      <c r="B143" s="124">
        <v>0</v>
      </c>
      <c r="C143" s="125">
        <v>0</v>
      </c>
      <c r="D143" s="126" t="str">
        <f t="shared" si="148"/>
        <v>N/A</v>
      </c>
      <c r="E143" s="147">
        <v>0</v>
      </c>
      <c r="F143" s="148">
        <v>0</v>
      </c>
      <c r="G143" s="126" t="str">
        <f t="shared" si="166"/>
        <v>N/A</v>
      </c>
      <c r="H143" s="129" t="e">
        <f t="shared" si="167"/>
        <v>#VALUE!</v>
      </c>
      <c r="I143" s="130" t="e">
        <f t="shared" si="168"/>
        <v>#VALUE!</v>
      </c>
      <c r="J143" s="149">
        <v>1</v>
      </c>
      <c r="K143" s="150">
        <v>111240</v>
      </c>
      <c r="L143" s="131">
        <f t="shared" si="149"/>
        <v>111240</v>
      </c>
      <c r="M143" s="149">
        <v>1</v>
      </c>
      <c r="N143" s="150">
        <v>113464.8</v>
      </c>
      <c r="O143" s="126">
        <f t="shared" si="169"/>
        <v>113464.8</v>
      </c>
      <c r="P143" s="129">
        <f t="shared" si="170"/>
        <v>2224.8000000000029</v>
      </c>
      <c r="Q143" s="130">
        <f t="shared" si="171"/>
        <v>2.0000000000000025E-2</v>
      </c>
      <c r="R143" s="149">
        <v>1</v>
      </c>
      <c r="S143" s="150">
        <v>59493.67</v>
      </c>
      <c r="T143" s="126">
        <f t="shared" si="150"/>
        <v>59493.67</v>
      </c>
      <c r="U143" s="149">
        <v>1</v>
      </c>
      <c r="V143" s="150">
        <v>60683</v>
      </c>
      <c r="W143" s="126">
        <f t="shared" si="172"/>
        <v>60683</v>
      </c>
      <c r="X143" s="129">
        <f t="shared" si="173"/>
        <v>1189.3300000000017</v>
      </c>
      <c r="Y143" s="130">
        <f t="shared" si="174"/>
        <v>1.9990866255183145E-2</v>
      </c>
      <c r="Z143" s="144" t="s">
        <v>585</v>
      </c>
      <c r="AA143" s="149">
        <v>0</v>
      </c>
      <c r="AB143" s="150">
        <v>0</v>
      </c>
      <c r="AC143" s="126" t="str">
        <f t="shared" si="151"/>
        <v>N/A</v>
      </c>
      <c r="AD143" s="149">
        <v>0</v>
      </c>
      <c r="AE143" s="150">
        <v>0</v>
      </c>
      <c r="AF143" s="126" t="str">
        <f t="shared" si="175"/>
        <v>N/A</v>
      </c>
      <c r="AG143" s="129" t="e">
        <f t="shared" si="176"/>
        <v>#VALUE!</v>
      </c>
      <c r="AH143" s="130" t="e">
        <f t="shared" si="177"/>
        <v>#VALUE!</v>
      </c>
      <c r="AI143" s="149">
        <v>0</v>
      </c>
      <c r="AJ143" s="150">
        <v>0</v>
      </c>
      <c r="AK143" s="126" t="str">
        <f t="shared" si="178"/>
        <v>N/A</v>
      </c>
      <c r="AL143" s="149">
        <v>0</v>
      </c>
      <c r="AM143" s="150">
        <v>0</v>
      </c>
      <c r="AN143" s="126" t="str">
        <f t="shared" si="179"/>
        <v>N/A</v>
      </c>
      <c r="AO143" s="129" t="e">
        <f t="shared" si="180"/>
        <v>#VALUE!</v>
      </c>
      <c r="AP143" s="130" t="e">
        <f t="shared" si="181"/>
        <v>#VALUE!</v>
      </c>
      <c r="AQ143" s="149">
        <v>0</v>
      </c>
      <c r="AR143" s="150">
        <v>0</v>
      </c>
      <c r="AS143" s="126" t="str">
        <f t="shared" si="152"/>
        <v>N/A</v>
      </c>
      <c r="AT143" s="149">
        <v>0</v>
      </c>
      <c r="AU143" s="150">
        <v>0</v>
      </c>
      <c r="AV143" s="126" t="str">
        <f t="shared" si="182"/>
        <v>N/A</v>
      </c>
      <c r="AW143" s="129" t="e">
        <f t="shared" si="183"/>
        <v>#VALUE!</v>
      </c>
      <c r="AX143" s="130" t="e">
        <f t="shared" si="184"/>
        <v>#VALUE!</v>
      </c>
      <c r="AY143" s="144" t="s">
        <v>585</v>
      </c>
      <c r="AZ143" s="149">
        <v>1</v>
      </c>
      <c r="BA143" s="150">
        <v>24851.84</v>
      </c>
      <c r="BB143" s="126">
        <f t="shared" si="153"/>
        <v>24851.84</v>
      </c>
      <c r="BC143" s="149">
        <v>1</v>
      </c>
      <c r="BD143" s="150">
        <v>25348.880000000001</v>
      </c>
      <c r="BE143" s="126">
        <f t="shared" si="185"/>
        <v>25348.880000000001</v>
      </c>
      <c r="BF143" s="129">
        <f t="shared" si="186"/>
        <v>497.04000000000087</v>
      </c>
      <c r="BG143" s="130">
        <f t="shared" si="187"/>
        <v>2.0000128763101682E-2</v>
      </c>
      <c r="BH143" s="149">
        <v>0</v>
      </c>
      <c r="BI143" s="150">
        <v>0</v>
      </c>
      <c r="BJ143" s="126" t="str">
        <f t="shared" si="154"/>
        <v>N/A</v>
      </c>
      <c r="BK143" s="149">
        <v>0</v>
      </c>
      <c r="BL143" s="150">
        <v>0</v>
      </c>
      <c r="BM143" s="126" t="str">
        <f t="shared" si="188"/>
        <v>N/A</v>
      </c>
      <c r="BN143" s="129" t="e">
        <f t="shared" si="189"/>
        <v>#VALUE!</v>
      </c>
      <c r="BO143" s="130" t="e">
        <f t="shared" si="190"/>
        <v>#VALUE!</v>
      </c>
      <c r="BP143" s="149">
        <v>0</v>
      </c>
      <c r="BQ143" s="150">
        <v>0</v>
      </c>
      <c r="BR143" s="126" t="str">
        <f t="shared" si="155"/>
        <v>N/A</v>
      </c>
      <c r="BS143" s="149">
        <v>0</v>
      </c>
      <c r="BT143" s="150">
        <v>0</v>
      </c>
      <c r="BU143" s="126" t="str">
        <f t="shared" si="191"/>
        <v>N/A</v>
      </c>
      <c r="BV143" s="129" t="e">
        <f t="shared" si="192"/>
        <v>#VALUE!</v>
      </c>
      <c r="BW143" s="130" t="e">
        <f t="shared" si="193"/>
        <v>#VALUE!</v>
      </c>
      <c r="BX143" s="144" t="s">
        <v>585</v>
      </c>
      <c r="BY143" s="149">
        <v>3</v>
      </c>
      <c r="BZ143" s="150">
        <v>75443.460000000006</v>
      </c>
      <c r="CA143" s="126">
        <f t="shared" si="156"/>
        <v>25147.820000000003</v>
      </c>
      <c r="CB143" s="149">
        <v>3</v>
      </c>
      <c r="CC143" s="150">
        <v>76952</v>
      </c>
      <c r="CD143" s="126">
        <f t="shared" si="194"/>
        <v>25650.666666666668</v>
      </c>
      <c r="CE143" s="129">
        <f t="shared" si="195"/>
        <v>502.84666666666453</v>
      </c>
      <c r="CF143" s="130">
        <f t="shared" si="196"/>
        <v>1.9995636467362358E-2</v>
      </c>
      <c r="CG143" s="149">
        <v>1.5</v>
      </c>
      <c r="CH143" s="150">
        <v>60222.55</v>
      </c>
      <c r="CI143" s="126">
        <f t="shared" si="157"/>
        <v>40148.366666666669</v>
      </c>
      <c r="CJ143" s="149">
        <v>1.5</v>
      </c>
      <c r="CK143" s="150">
        <v>61426</v>
      </c>
      <c r="CL143" s="126">
        <f t="shared" si="197"/>
        <v>40950.666666666664</v>
      </c>
      <c r="CM143" s="129">
        <f t="shared" si="198"/>
        <v>802.29999999999563</v>
      </c>
      <c r="CN143" s="130">
        <f t="shared" si="199"/>
        <v>1.9983378319250737E-2</v>
      </c>
      <c r="CO143" s="149">
        <v>0</v>
      </c>
      <c r="CP143" s="150">
        <v>0</v>
      </c>
      <c r="CQ143" s="126" t="str">
        <f t="shared" si="158"/>
        <v>N/A</v>
      </c>
      <c r="CR143" s="149">
        <v>0</v>
      </c>
      <c r="CS143" s="150">
        <v>0</v>
      </c>
      <c r="CT143" s="126" t="str">
        <f t="shared" si="200"/>
        <v>N/A</v>
      </c>
      <c r="CU143" s="129" t="e">
        <f t="shared" si="201"/>
        <v>#VALUE!</v>
      </c>
      <c r="CV143" s="130" t="e">
        <f t="shared" si="202"/>
        <v>#VALUE!</v>
      </c>
      <c r="CW143" s="144" t="s">
        <v>585</v>
      </c>
      <c r="CX143" s="149">
        <v>0</v>
      </c>
      <c r="CY143" s="150">
        <v>0</v>
      </c>
      <c r="CZ143" s="126" t="str">
        <f t="shared" si="159"/>
        <v>N/A</v>
      </c>
      <c r="DA143" s="149">
        <v>0</v>
      </c>
      <c r="DB143" s="150">
        <v>0</v>
      </c>
      <c r="DC143" s="126" t="str">
        <f t="shared" si="203"/>
        <v>N/A</v>
      </c>
      <c r="DD143" s="129" t="e">
        <f t="shared" si="204"/>
        <v>#VALUE!</v>
      </c>
      <c r="DE143" s="130" t="e">
        <f t="shared" si="205"/>
        <v>#VALUE!</v>
      </c>
      <c r="DF143" s="149">
        <v>0</v>
      </c>
      <c r="DG143" s="150">
        <v>0</v>
      </c>
      <c r="DH143" s="126" t="str">
        <f t="shared" si="160"/>
        <v>N/A</v>
      </c>
      <c r="DI143" s="149">
        <v>0</v>
      </c>
      <c r="DJ143" s="150">
        <v>0</v>
      </c>
      <c r="DK143" s="126" t="str">
        <f t="shared" si="206"/>
        <v>N/A</v>
      </c>
      <c r="DL143" s="129" t="e">
        <f t="shared" si="207"/>
        <v>#VALUE!</v>
      </c>
      <c r="DM143" s="130" t="e">
        <f t="shared" si="208"/>
        <v>#VALUE!</v>
      </c>
      <c r="DN143" s="149">
        <v>1</v>
      </c>
      <c r="DO143" s="150">
        <v>62300</v>
      </c>
      <c r="DP143" s="126">
        <f t="shared" si="161"/>
        <v>62300</v>
      </c>
      <c r="DQ143" s="149">
        <v>1</v>
      </c>
      <c r="DR143" s="150">
        <v>63546</v>
      </c>
      <c r="DS143" s="126">
        <f t="shared" si="209"/>
        <v>63546</v>
      </c>
      <c r="DT143" s="306">
        <f t="shared" si="210"/>
        <v>1246</v>
      </c>
      <c r="DU143" s="130">
        <f t="shared" si="211"/>
        <v>0.02</v>
      </c>
      <c r="DV143" s="144" t="s">
        <v>585</v>
      </c>
      <c r="DW143" s="149">
        <v>0.9</v>
      </c>
      <c r="DX143" s="150">
        <v>42635.01</v>
      </c>
      <c r="DY143" s="126">
        <f t="shared" si="162"/>
        <v>47372.233333333337</v>
      </c>
      <c r="DZ143" s="149">
        <v>0.9</v>
      </c>
      <c r="EA143" s="150">
        <v>43486</v>
      </c>
      <c r="EB143" s="126">
        <f t="shared" si="212"/>
        <v>48317.777777777774</v>
      </c>
      <c r="EC143" s="129">
        <f t="shared" si="213"/>
        <v>945.54444444443652</v>
      </c>
      <c r="ED143" s="130">
        <f t="shared" si="214"/>
        <v>1.995988742585009E-2</v>
      </c>
      <c r="EE143" s="149">
        <v>0.4</v>
      </c>
      <c r="EF143" s="150">
        <v>15308.85</v>
      </c>
      <c r="EG143" s="126">
        <f t="shared" si="163"/>
        <v>38272.125</v>
      </c>
      <c r="EH143" s="149">
        <v>0.4</v>
      </c>
      <c r="EI143" s="150">
        <v>15615</v>
      </c>
      <c r="EJ143" s="126">
        <f t="shared" si="215"/>
        <v>39037.5</v>
      </c>
      <c r="EK143" s="129">
        <f t="shared" si="216"/>
        <v>765.375</v>
      </c>
      <c r="EL143" s="130">
        <f t="shared" si="217"/>
        <v>1.9998236314288792E-2</v>
      </c>
      <c r="EM143" s="149">
        <v>0</v>
      </c>
      <c r="EN143" s="150">
        <v>0</v>
      </c>
      <c r="EO143" s="126" t="str">
        <f t="shared" si="164"/>
        <v>N/A</v>
      </c>
      <c r="EP143" s="149">
        <v>0</v>
      </c>
      <c r="EQ143" s="150">
        <v>0</v>
      </c>
      <c r="ER143" s="126" t="str">
        <f t="shared" si="218"/>
        <v>N/A</v>
      </c>
      <c r="ES143" s="129" t="e">
        <f t="shared" si="219"/>
        <v>#VALUE!</v>
      </c>
      <c r="ET143" s="130" t="e">
        <f t="shared" si="220"/>
        <v>#VALUE!</v>
      </c>
      <c r="EU143" s="308"/>
      <c r="EV143" s="144" t="s">
        <v>585</v>
      </c>
      <c r="EW143" s="126">
        <v>51103.256874999999</v>
      </c>
      <c r="EX143" s="126">
        <v>52124.911388888882</v>
      </c>
      <c r="EY143" s="129" t="e">
        <f t="shared" si="221"/>
        <v>#VALUE!</v>
      </c>
      <c r="EZ143" s="130" t="e">
        <f t="shared" si="165"/>
        <v>#VALUE!</v>
      </c>
    </row>
    <row r="144" spans="1:156">
      <c r="A144" s="174" t="s">
        <v>586</v>
      </c>
      <c r="B144" s="124">
        <v>0</v>
      </c>
      <c r="C144" s="125">
        <v>0</v>
      </c>
      <c r="D144" s="126" t="str">
        <f t="shared" si="148"/>
        <v>N/A</v>
      </c>
      <c r="E144" s="147">
        <v>0</v>
      </c>
      <c r="F144" s="148">
        <v>0</v>
      </c>
      <c r="G144" s="126" t="str">
        <f t="shared" si="166"/>
        <v>N/A</v>
      </c>
      <c r="H144" s="129" t="e">
        <f t="shared" si="167"/>
        <v>#VALUE!</v>
      </c>
      <c r="I144" s="130" t="e">
        <f t="shared" si="168"/>
        <v>#VALUE!</v>
      </c>
      <c r="J144" s="149">
        <v>2</v>
      </c>
      <c r="K144" s="150">
        <v>189032.81</v>
      </c>
      <c r="L144" s="131">
        <f t="shared" si="149"/>
        <v>94516.404999999999</v>
      </c>
      <c r="M144" s="149">
        <v>2</v>
      </c>
      <c r="N144" s="150">
        <v>192813.47</v>
      </c>
      <c r="O144" s="126">
        <f t="shared" si="169"/>
        <v>96406.735000000001</v>
      </c>
      <c r="P144" s="129">
        <f t="shared" si="170"/>
        <v>1890.3300000000017</v>
      </c>
      <c r="Q144" s="130">
        <f t="shared" si="171"/>
        <v>2.0000020102330401E-2</v>
      </c>
      <c r="R144" s="149">
        <v>0</v>
      </c>
      <c r="S144" s="150">
        <v>0</v>
      </c>
      <c r="T144" s="126" t="str">
        <f t="shared" si="150"/>
        <v>N/A</v>
      </c>
      <c r="U144" s="149">
        <v>0</v>
      </c>
      <c r="V144" s="150">
        <v>0</v>
      </c>
      <c r="W144" s="126" t="str">
        <f t="shared" si="172"/>
        <v>N/A</v>
      </c>
      <c r="X144" s="129" t="e">
        <f t="shared" si="173"/>
        <v>#VALUE!</v>
      </c>
      <c r="Y144" s="130" t="e">
        <f t="shared" si="174"/>
        <v>#VALUE!</v>
      </c>
      <c r="Z144" s="174" t="s">
        <v>586</v>
      </c>
      <c r="AA144" s="149">
        <v>0</v>
      </c>
      <c r="AB144" s="150">
        <v>0</v>
      </c>
      <c r="AC144" s="126" t="str">
        <f t="shared" si="151"/>
        <v>N/A</v>
      </c>
      <c r="AD144" s="149">
        <v>0</v>
      </c>
      <c r="AE144" s="150">
        <v>0</v>
      </c>
      <c r="AF144" s="126" t="str">
        <f t="shared" si="175"/>
        <v>N/A</v>
      </c>
      <c r="AG144" s="129" t="e">
        <f t="shared" si="176"/>
        <v>#VALUE!</v>
      </c>
      <c r="AH144" s="130" t="e">
        <f t="shared" si="177"/>
        <v>#VALUE!</v>
      </c>
      <c r="AI144" s="149">
        <v>0</v>
      </c>
      <c r="AJ144" s="150">
        <v>0</v>
      </c>
      <c r="AK144" s="126" t="str">
        <f t="shared" si="178"/>
        <v>N/A</v>
      </c>
      <c r="AL144" s="149">
        <v>0</v>
      </c>
      <c r="AM144" s="150">
        <v>0</v>
      </c>
      <c r="AN144" s="126" t="str">
        <f t="shared" si="179"/>
        <v>N/A</v>
      </c>
      <c r="AO144" s="129" t="e">
        <f t="shared" si="180"/>
        <v>#VALUE!</v>
      </c>
      <c r="AP144" s="130" t="e">
        <f t="shared" si="181"/>
        <v>#VALUE!</v>
      </c>
      <c r="AQ144" s="149">
        <v>0</v>
      </c>
      <c r="AR144" s="150">
        <v>0</v>
      </c>
      <c r="AS144" s="126" t="str">
        <f t="shared" si="152"/>
        <v>N/A</v>
      </c>
      <c r="AT144" s="149">
        <v>0</v>
      </c>
      <c r="AU144" s="150">
        <v>0</v>
      </c>
      <c r="AV144" s="126" t="str">
        <f t="shared" si="182"/>
        <v>N/A</v>
      </c>
      <c r="AW144" s="129" t="e">
        <f t="shared" si="183"/>
        <v>#VALUE!</v>
      </c>
      <c r="AX144" s="130" t="e">
        <f t="shared" si="184"/>
        <v>#VALUE!</v>
      </c>
      <c r="AY144" s="174" t="s">
        <v>586</v>
      </c>
      <c r="AZ144" s="149">
        <v>2.5</v>
      </c>
      <c r="BA144" s="150">
        <v>70355.92</v>
      </c>
      <c r="BB144" s="126">
        <f t="shared" si="153"/>
        <v>28142.367999999999</v>
      </c>
      <c r="BC144" s="149">
        <v>2.5</v>
      </c>
      <c r="BD144" s="150">
        <v>71763.039999999994</v>
      </c>
      <c r="BE144" s="126">
        <f t="shared" si="185"/>
        <v>28705.215999999997</v>
      </c>
      <c r="BF144" s="129">
        <f t="shared" si="186"/>
        <v>562.84799999999814</v>
      </c>
      <c r="BG144" s="130">
        <f t="shared" si="187"/>
        <v>2.0000022741511948E-2</v>
      </c>
      <c r="BH144" s="149">
        <v>0</v>
      </c>
      <c r="BI144" s="150">
        <v>0</v>
      </c>
      <c r="BJ144" s="126" t="str">
        <f t="shared" si="154"/>
        <v>N/A</v>
      </c>
      <c r="BK144" s="149">
        <v>0</v>
      </c>
      <c r="BL144" s="150">
        <v>0</v>
      </c>
      <c r="BM144" s="126" t="str">
        <f t="shared" si="188"/>
        <v>N/A</v>
      </c>
      <c r="BN144" s="129" t="e">
        <f t="shared" si="189"/>
        <v>#VALUE!</v>
      </c>
      <c r="BO144" s="130" t="e">
        <f t="shared" si="190"/>
        <v>#VALUE!</v>
      </c>
      <c r="BP144" s="149">
        <v>0</v>
      </c>
      <c r="BQ144" s="150">
        <v>0</v>
      </c>
      <c r="BR144" s="126" t="str">
        <f t="shared" si="155"/>
        <v>N/A</v>
      </c>
      <c r="BS144" s="149">
        <v>0</v>
      </c>
      <c r="BT144" s="150">
        <v>0</v>
      </c>
      <c r="BU144" s="126" t="str">
        <f t="shared" si="191"/>
        <v>N/A</v>
      </c>
      <c r="BV144" s="129" t="e">
        <f t="shared" si="192"/>
        <v>#VALUE!</v>
      </c>
      <c r="BW144" s="130" t="e">
        <f t="shared" si="193"/>
        <v>#VALUE!</v>
      </c>
      <c r="BX144" s="174" t="s">
        <v>586</v>
      </c>
      <c r="BY144" s="149">
        <v>2</v>
      </c>
      <c r="BZ144" s="150">
        <v>45643.01</v>
      </c>
      <c r="CA144" s="126">
        <f t="shared" si="156"/>
        <v>22821.505000000001</v>
      </c>
      <c r="CB144" s="149">
        <v>2</v>
      </c>
      <c r="CC144" s="150">
        <v>46555.87</v>
      </c>
      <c r="CD144" s="126">
        <f t="shared" si="194"/>
        <v>23277.935000000001</v>
      </c>
      <c r="CE144" s="129">
        <f t="shared" si="195"/>
        <v>456.43000000000029</v>
      </c>
      <c r="CF144" s="130">
        <f t="shared" si="196"/>
        <v>1.9999995618168051E-2</v>
      </c>
      <c r="CG144" s="149">
        <v>1</v>
      </c>
      <c r="CH144" s="150">
        <v>53560</v>
      </c>
      <c r="CI144" s="126">
        <f t="shared" si="157"/>
        <v>53560</v>
      </c>
      <c r="CJ144" s="149">
        <v>1</v>
      </c>
      <c r="CK144" s="150">
        <v>54631</v>
      </c>
      <c r="CL144" s="126">
        <f t="shared" si="197"/>
        <v>54631</v>
      </c>
      <c r="CM144" s="129">
        <f t="shared" si="198"/>
        <v>1071</v>
      </c>
      <c r="CN144" s="130">
        <f t="shared" si="199"/>
        <v>1.9996265870052279E-2</v>
      </c>
      <c r="CO144" s="149">
        <v>0</v>
      </c>
      <c r="CP144" s="150">
        <v>0</v>
      </c>
      <c r="CQ144" s="126" t="str">
        <f t="shared" si="158"/>
        <v>N/A</v>
      </c>
      <c r="CR144" s="149">
        <v>0</v>
      </c>
      <c r="CS144" s="150">
        <v>0</v>
      </c>
      <c r="CT144" s="126" t="str">
        <f t="shared" si="200"/>
        <v>N/A</v>
      </c>
      <c r="CU144" s="129" t="e">
        <f t="shared" si="201"/>
        <v>#VALUE!</v>
      </c>
      <c r="CV144" s="130" t="e">
        <f t="shared" si="202"/>
        <v>#VALUE!</v>
      </c>
      <c r="CW144" s="174" t="s">
        <v>586</v>
      </c>
      <c r="CX144" s="149">
        <v>0</v>
      </c>
      <c r="CY144" s="150">
        <v>0</v>
      </c>
      <c r="CZ144" s="126" t="str">
        <f t="shared" si="159"/>
        <v>N/A</v>
      </c>
      <c r="DA144" s="149">
        <v>0</v>
      </c>
      <c r="DB144" s="150">
        <v>0</v>
      </c>
      <c r="DC144" s="126" t="str">
        <f t="shared" si="203"/>
        <v>N/A</v>
      </c>
      <c r="DD144" s="129" t="e">
        <f t="shared" si="204"/>
        <v>#VALUE!</v>
      </c>
      <c r="DE144" s="130" t="e">
        <f t="shared" si="205"/>
        <v>#VALUE!</v>
      </c>
      <c r="DF144" s="149">
        <v>0</v>
      </c>
      <c r="DG144" s="150">
        <v>0</v>
      </c>
      <c r="DH144" s="126" t="str">
        <f t="shared" si="160"/>
        <v>N/A</v>
      </c>
      <c r="DI144" s="149">
        <v>0</v>
      </c>
      <c r="DJ144" s="150">
        <v>0</v>
      </c>
      <c r="DK144" s="126" t="str">
        <f t="shared" si="206"/>
        <v>N/A</v>
      </c>
      <c r="DL144" s="129" t="e">
        <f t="shared" si="207"/>
        <v>#VALUE!</v>
      </c>
      <c r="DM144" s="130" t="e">
        <f t="shared" si="208"/>
        <v>#VALUE!</v>
      </c>
      <c r="DN144" s="149">
        <v>1</v>
      </c>
      <c r="DO144" s="150">
        <v>50231</v>
      </c>
      <c r="DP144" s="126">
        <f t="shared" si="161"/>
        <v>50231</v>
      </c>
      <c r="DQ144" s="149">
        <v>1</v>
      </c>
      <c r="DR144" s="150">
        <v>53736</v>
      </c>
      <c r="DS144" s="126">
        <f t="shared" si="209"/>
        <v>53736</v>
      </c>
      <c r="DT144" s="306">
        <f t="shared" si="210"/>
        <v>3505</v>
      </c>
      <c r="DU144" s="130">
        <f t="shared" si="211"/>
        <v>6.9777627361589462E-2</v>
      </c>
      <c r="DV144" s="174" t="s">
        <v>586</v>
      </c>
      <c r="DW144" s="149">
        <v>2</v>
      </c>
      <c r="DX144" s="150">
        <v>69590.8</v>
      </c>
      <c r="DY144" s="126">
        <f t="shared" si="162"/>
        <v>34795.4</v>
      </c>
      <c r="DZ144" s="149">
        <v>2</v>
      </c>
      <c r="EA144" s="150">
        <v>70982.62</v>
      </c>
      <c r="EB144" s="126">
        <f t="shared" si="212"/>
        <v>35491.31</v>
      </c>
      <c r="EC144" s="129">
        <f t="shared" si="213"/>
        <v>695.90999999999622</v>
      </c>
      <c r="ED144" s="130">
        <f t="shared" si="214"/>
        <v>2.0000057478862038E-2</v>
      </c>
      <c r="EE144" s="149">
        <v>0</v>
      </c>
      <c r="EF144" s="150">
        <v>0</v>
      </c>
      <c r="EG144" s="126" t="str">
        <f t="shared" si="163"/>
        <v>N/A</v>
      </c>
      <c r="EH144" s="149">
        <v>0</v>
      </c>
      <c r="EI144" s="150">
        <v>0</v>
      </c>
      <c r="EJ144" s="126" t="str">
        <f t="shared" si="215"/>
        <v>N/A</v>
      </c>
      <c r="EK144" s="129" t="e">
        <f t="shared" si="216"/>
        <v>#VALUE!</v>
      </c>
      <c r="EL144" s="130" t="e">
        <f t="shared" si="217"/>
        <v>#VALUE!</v>
      </c>
      <c r="EM144" s="149">
        <v>0</v>
      </c>
      <c r="EN144" s="150">
        <v>0</v>
      </c>
      <c r="EO144" s="126" t="str">
        <f t="shared" si="164"/>
        <v>N/A</v>
      </c>
      <c r="EP144" s="149">
        <v>0</v>
      </c>
      <c r="EQ144" s="150">
        <v>0</v>
      </c>
      <c r="ER144" s="126" t="str">
        <f t="shared" si="218"/>
        <v>N/A</v>
      </c>
      <c r="ES144" s="129" t="e">
        <f t="shared" si="219"/>
        <v>#VALUE!</v>
      </c>
      <c r="ET144" s="130" t="e">
        <f t="shared" si="220"/>
        <v>#VALUE!</v>
      </c>
      <c r="EU144" s="308"/>
      <c r="EV144" s="174" t="s">
        <v>586</v>
      </c>
      <c r="EW144" s="126">
        <v>47344.446333333333</v>
      </c>
      <c r="EX144" s="126">
        <v>48708.032666666666</v>
      </c>
      <c r="EY144" s="129" t="e">
        <f t="shared" si="221"/>
        <v>#VALUE!</v>
      </c>
      <c r="EZ144" s="130" t="e">
        <f t="shared" si="165"/>
        <v>#VALUE!</v>
      </c>
    </row>
    <row r="145" spans="1:156">
      <c r="A145" s="174" t="s">
        <v>587</v>
      </c>
      <c r="B145" s="124">
        <v>0</v>
      </c>
      <c r="C145" s="125">
        <v>0</v>
      </c>
      <c r="D145" s="126" t="str">
        <f t="shared" si="148"/>
        <v>N/A</v>
      </c>
      <c r="E145" s="147">
        <v>0</v>
      </c>
      <c r="F145" s="148">
        <v>0</v>
      </c>
      <c r="G145" s="126" t="str">
        <f t="shared" si="166"/>
        <v>N/A</v>
      </c>
      <c r="H145" s="129" t="e">
        <f t="shared" si="167"/>
        <v>#VALUE!</v>
      </c>
      <c r="I145" s="130" t="e">
        <f t="shared" si="168"/>
        <v>#VALUE!</v>
      </c>
      <c r="J145" s="149">
        <v>1</v>
      </c>
      <c r="K145" s="150">
        <v>90000</v>
      </c>
      <c r="L145" s="131">
        <f t="shared" si="149"/>
        <v>90000</v>
      </c>
      <c r="M145" s="149">
        <v>1</v>
      </c>
      <c r="N145" s="150">
        <v>90000</v>
      </c>
      <c r="O145" s="126">
        <f t="shared" si="169"/>
        <v>90000</v>
      </c>
      <c r="P145" s="129">
        <f t="shared" si="170"/>
        <v>0</v>
      </c>
      <c r="Q145" s="130">
        <f t="shared" si="171"/>
        <v>0</v>
      </c>
      <c r="R145" s="149">
        <v>0</v>
      </c>
      <c r="S145" s="150">
        <v>0</v>
      </c>
      <c r="T145" s="126" t="str">
        <f t="shared" si="150"/>
        <v>N/A</v>
      </c>
      <c r="U145" s="149">
        <v>0</v>
      </c>
      <c r="V145" s="150">
        <v>0</v>
      </c>
      <c r="W145" s="126" t="str">
        <f t="shared" si="172"/>
        <v>N/A</v>
      </c>
      <c r="X145" s="129" t="e">
        <f t="shared" si="173"/>
        <v>#VALUE!</v>
      </c>
      <c r="Y145" s="130" t="e">
        <f t="shared" si="174"/>
        <v>#VALUE!</v>
      </c>
      <c r="Z145" s="174" t="s">
        <v>587</v>
      </c>
      <c r="AA145" s="149">
        <v>0</v>
      </c>
      <c r="AB145" s="150">
        <v>0</v>
      </c>
      <c r="AC145" s="126" t="str">
        <f t="shared" si="151"/>
        <v>N/A</v>
      </c>
      <c r="AD145" s="149">
        <v>0</v>
      </c>
      <c r="AE145" s="150">
        <v>0</v>
      </c>
      <c r="AF145" s="126" t="str">
        <f t="shared" si="175"/>
        <v>N/A</v>
      </c>
      <c r="AG145" s="129" t="e">
        <f t="shared" si="176"/>
        <v>#VALUE!</v>
      </c>
      <c r="AH145" s="130" t="e">
        <f t="shared" si="177"/>
        <v>#VALUE!</v>
      </c>
      <c r="AI145" s="149">
        <v>0</v>
      </c>
      <c r="AJ145" s="150">
        <v>0</v>
      </c>
      <c r="AK145" s="126" t="str">
        <f t="shared" si="178"/>
        <v>N/A</v>
      </c>
      <c r="AL145" s="149">
        <v>0</v>
      </c>
      <c r="AM145" s="150">
        <v>0</v>
      </c>
      <c r="AN145" s="126" t="str">
        <f t="shared" si="179"/>
        <v>N/A</v>
      </c>
      <c r="AO145" s="129" t="e">
        <f t="shared" si="180"/>
        <v>#VALUE!</v>
      </c>
      <c r="AP145" s="130" t="e">
        <f t="shared" si="181"/>
        <v>#VALUE!</v>
      </c>
      <c r="AQ145" s="149">
        <v>0</v>
      </c>
      <c r="AR145" s="150">
        <v>0</v>
      </c>
      <c r="AS145" s="126" t="str">
        <f t="shared" si="152"/>
        <v>N/A</v>
      </c>
      <c r="AT145" s="149">
        <v>0</v>
      </c>
      <c r="AU145" s="150">
        <v>0</v>
      </c>
      <c r="AV145" s="126" t="str">
        <f t="shared" si="182"/>
        <v>N/A</v>
      </c>
      <c r="AW145" s="129" t="e">
        <f t="shared" si="183"/>
        <v>#VALUE!</v>
      </c>
      <c r="AX145" s="130" t="e">
        <f t="shared" si="184"/>
        <v>#VALUE!</v>
      </c>
      <c r="AY145" s="174" t="s">
        <v>587</v>
      </c>
      <c r="AZ145" s="149">
        <v>2</v>
      </c>
      <c r="BA145" s="150">
        <v>52725.9</v>
      </c>
      <c r="BB145" s="126">
        <f t="shared" si="153"/>
        <v>26362.95</v>
      </c>
      <c r="BC145" s="149">
        <v>2</v>
      </c>
      <c r="BD145" s="150">
        <v>57676.46</v>
      </c>
      <c r="BE145" s="126">
        <f t="shared" si="185"/>
        <v>28838.23</v>
      </c>
      <c r="BF145" s="129">
        <f t="shared" si="186"/>
        <v>2475.2799999999988</v>
      </c>
      <c r="BG145" s="130">
        <f t="shared" si="187"/>
        <v>9.3892375473913159E-2</v>
      </c>
      <c r="BH145" s="149">
        <v>0</v>
      </c>
      <c r="BI145" s="150">
        <v>0</v>
      </c>
      <c r="BJ145" s="126" t="str">
        <f t="shared" si="154"/>
        <v>N/A</v>
      </c>
      <c r="BK145" s="149">
        <v>0</v>
      </c>
      <c r="BL145" s="150">
        <v>0</v>
      </c>
      <c r="BM145" s="126" t="str">
        <f t="shared" si="188"/>
        <v>N/A</v>
      </c>
      <c r="BN145" s="129" t="e">
        <f t="shared" si="189"/>
        <v>#VALUE!</v>
      </c>
      <c r="BO145" s="130" t="e">
        <f t="shared" si="190"/>
        <v>#VALUE!</v>
      </c>
      <c r="BP145" s="149">
        <v>0</v>
      </c>
      <c r="BQ145" s="150">
        <v>0</v>
      </c>
      <c r="BR145" s="126" t="str">
        <f t="shared" si="155"/>
        <v>N/A</v>
      </c>
      <c r="BS145" s="149">
        <v>0</v>
      </c>
      <c r="BT145" s="150">
        <v>0</v>
      </c>
      <c r="BU145" s="126" t="str">
        <f t="shared" si="191"/>
        <v>N/A</v>
      </c>
      <c r="BV145" s="129" t="e">
        <f t="shared" si="192"/>
        <v>#VALUE!</v>
      </c>
      <c r="BW145" s="130" t="e">
        <f t="shared" si="193"/>
        <v>#VALUE!</v>
      </c>
      <c r="BX145" s="174" t="s">
        <v>587</v>
      </c>
      <c r="BY145" s="149">
        <v>0</v>
      </c>
      <c r="BZ145" s="150">
        <v>0</v>
      </c>
      <c r="CA145" s="126" t="str">
        <f t="shared" si="156"/>
        <v>N/A</v>
      </c>
      <c r="CB145" s="149">
        <v>0</v>
      </c>
      <c r="CC145" s="150">
        <v>0</v>
      </c>
      <c r="CD145" s="126" t="str">
        <f t="shared" si="194"/>
        <v>N/A</v>
      </c>
      <c r="CE145" s="129" t="e">
        <f t="shared" si="195"/>
        <v>#VALUE!</v>
      </c>
      <c r="CF145" s="130" t="e">
        <f t="shared" si="196"/>
        <v>#VALUE!</v>
      </c>
      <c r="CG145" s="149">
        <v>0</v>
      </c>
      <c r="CH145" s="150">
        <v>0</v>
      </c>
      <c r="CI145" s="126" t="str">
        <f t="shared" si="157"/>
        <v>N/A</v>
      </c>
      <c r="CJ145" s="149">
        <v>0</v>
      </c>
      <c r="CK145" s="150">
        <v>0</v>
      </c>
      <c r="CL145" s="126" t="str">
        <f t="shared" si="197"/>
        <v>N/A</v>
      </c>
      <c r="CM145" s="129" t="e">
        <f t="shared" si="198"/>
        <v>#VALUE!</v>
      </c>
      <c r="CN145" s="130" t="e">
        <f t="shared" si="199"/>
        <v>#VALUE!</v>
      </c>
      <c r="CO145" s="149">
        <v>0</v>
      </c>
      <c r="CP145" s="150">
        <v>0</v>
      </c>
      <c r="CQ145" s="126" t="str">
        <f t="shared" si="158"/>
        <v>N/A</v>
      </c>
      <c r="CR145" s="149">
        <v>0</v>
      </c>
      <c r="CS145" s="150">
        <v>0</v>
      </c>
      <c r="CT145" s="126" t="str">
        <f t="shared" si="200"/>
        <v>N/A</v>
      </c>
      <c r="CU145" s="129" t="e">
        <f t="shared" si="201"/>
        <v>#VALUE!</v>
      </c>
      <c r="CV145" s="130" t="e">
        <f t="shared" si="202"/>
        <v>#VALUE!</v>
      </c>
      <c r="CW145" s="174" t="s">
        <v>587</v>
      </c>
      <c r="CX145" s="149">
        <v>0</v>
      </c>
      <c r="CY145" s="150">
        <v>0</v>
      </c>
      <c r="CZ145" s="126" t="str">
        <f t="shared" si="159"/>
        <v>N/A</v>
      </c>
      <c r="DA145" s="149">
        <v>0</v>
      </c>
      <c r="DB145" s="150">
        <v>0</v>
      </c>
      <c r="DC145" s="126" t="str">
        <f t="shared" si="203"/>
        <v>N/A</v>
      </c>
      <c r="DD145" s="129" t="e">
        <f t="shared" si="204"/>
        <v>#VALUE!</v>
      </c>
      <c r="DE145" s="130" t="e">
        <f t="shared" si="205"/>
        <v>#VALUE!</v>
      </c>
      <c r="DF145" s="149">
        <v>0</v>
      </c>
      <c r="DG145" s="150">
        <v>0</v>
      </c>
      <c r="DH145" s="126" t="str">
        <f t="shared" si="160"/>
        <v>N/A</v>
      </c>
      <c r="DI145" s="149">
        <v>0</v>
      </c>
      <c r="DJ145" s="150">
        <v>0</v>
      </c>
      <c r="DK145" s="126" t="str">
        <f t="shared" si="206"/>
        <v>N/A</v>
      </c>
      <c r="DL145" s="129" t="e">
        <f t="shared" si="207"/>
        <v>#VALUE!</v>
      </c>
      <c r="DM145" s="130" t="e">
        <f t="shared" si="208"/>
        <v>#VALUE!</v>
      </c>
      <c r="DN145" s="149">
        <v>0</v>
      </c>
      <c r="DO145" s="150">
        <v>0</v>
      </c>
      <c r="DP145" s="126" t="str">
        <f t="shared" si="161"/>
        <v>N/A</v>
      </c>
      <c r="DQ145" s="149">
        <v>0</v>
      </c>
      <c r="DR145" s="150">
        <v>0</v>
      </c>
      <c r="DS145" s="126" t="str">
        <f t="shared" si="209"/>
        <v>N/A</v>
      </c>
      <c r="DT145" s="306" t="e">
        <f t="shared" si="210"/>
        <v>#VALUE!</v>
      </c>
      <c r="DU145" s="130" t="e">
        <f t="shared" si="211"/>
        <v>#VALUE!</v>
      </c>
      <c r="DV145" s="174" t="s">
        <v>587</v>
      </c>
      <c r="DW145" s="149">
        <v>0</v>
      </c>
      <c r="DX145" s="150">
        <v>0</v>
      </c>
      <c r="DY145" s="126" t="str">
        <f t="shared" si="162"/>
        <v>N/A</v>
      </c>
      <c r="DZ145" s="149">
        <v>0</v>
      </c>
      <c r="EA145" s="150">
        <v>0</v>
      </c>
      <c r="EB145" s="126" t="str">
        <f t="shared" si="212"/>
        <v>N/A</v>
      </c>
      <c r="EC145" s="129" t="e">
        <f t="shared" si="213"/>
        <v>#VALUE!</v>
      </c>
      <c r="ED145" s="130" t="e">
        <f t="shared" si="214"/>
        <v>#VALUE!</v>
      </c>
      <c r="EE145" s="149">
        <v>0</v>
      </c>
      <c r="EF145" s="150">
        <v>0</v>
      </c>
      <c r="EG145" s="126" t="str">
        <f t="shared" si="163"/>
        <v>N/A</v>
      </c>
      <c r="EH145" s="149">
        <v>0</v>
      </c>
      <c r="EI145" s="150">
        <v>0</v>
      </c>
      <c r="EJ145" s="126" t="str">
        <f t="shared" si="215"/>
        <v>N/A</v>
      </c>
      <c r="EK145" s="129" t="e">
        <f t="shared" si="216"/>
        <v>#VALUE!</v>
      </c>
      <c r="EL145" s="130" t="e">
        <f t="shared" si="217"/>
        <v>#VALUE!</v>
      </c>
      <c r="EM145" s="149">
        <v>0</v>
      </c>
      <c r="EN145" s="150">
        <v>0</v>
      </c>
      <c r="EO145" s="126" t="str">
        <f t="shared" si="164"/>
        <v>N/A</v>
      </c>
      <c r="EP145" s="149">
        <v>0</v>
      </c>
      <c r="EQ145" s="150">
        <v>0</v>
      </c>
      <c r="ER145" s="126" t="str">
        <f t="shared" si="218"/>
        <v>N/A</v>
      </c>
      <c r="ES145" s="129" t="e">
        <f t="shared" si="219"/>
        <v>#VALUE!</v>
      </c>
      <c r="ET145" s="130" t="e">
        <f t="shared" si="220"/>
        <v>#VALUE!</v>
      </c>
      <c r="EU145" s="308"/>
      <c r="EV145" s="174" t="s">
        <v>587</v>
      </c>
      <c r="EW145" s="126">
        <v>58181.474999999999</v>
      </c>
      <c r="EX145" s="126">
        <v>59419.114999999998</v>
      </c>
      <c r="EY145" s="129" t="e">
        <f t="shared" si="221"/>
        <v>#VALUE!</v>
      </c>
      <c r="EZ145" s="130" t="e">
        <f t="shared" si="165"/>
        <v>#VALUE!</v>
      </c>
    </row>
    <row r="146" spans="1:156">
      <c r="A146" s="123" t="s">
        <v>588</v>
      </c>
      <c r="B146" s="124">
        <v>3</v>
      </c>
      <c r="C146" s="125">
        <v>59318</v>
      </c>
      <c r="D146" s="126">
        <f t="shared" si="148"/>
        <v>19772.666666666668</v>
      </c>
      <c r="E146" s="127">
        <v>3</v>
      </c>
      <c r="F146" s="128">
        <v>61560</v>
      </c>
      <c r="G146" s="126">
        <f t="shared" si="166"/>
        <v>20520</v>
      </c>
      <c r="H146" s="129">
        <f t="shared" si="167"/>
        <v>747.33333333333212</v>
      </c>
      <c r="I146" s="130">
        <f t="shared" si="168"/>
        <v>3.7796284433055667E-2</v>
      </c>
      <c r="J146" s="127">
        <v>1</v>
      </c>
      <c r="K146" s="128">
        <v>86205</v>
      </c>
      <c r="L146" s="131">
        <f t="shared" si="149"/>
        <v>86205</v>
      </c>
      <c r="M146" s="127">
        <v>1</v>
      </c>
      <c r="N146" s="128">
        <v>90000</v>
      </c>
      <c r="O146" s="126">
        <f t="shared" si="169"/>
        <v>90000</v>
      </c>
      <c r="P146" s="129">
        <f t="shared" si="170"/>
        <v>3795</v>
      </c>
      <c r="Q146" s="130">
        <f t="shared" si="171"/>
        <v>4.4022968505307118E-2</v>
      </c>
      <c r="R146" s="127">
        <v>0</v>
      </c>
      <c r="S146" s="128">
        <v>0</v>
      </c>
      <c r="T146" s="126" t="str">
        <f t="shared" si="150"/>
        <v>N/A</v>
      </c>
      <c r="U146" s="127">
        <v>0</v>
      </c>
      <c r="V146" s="128">
        <v>0</v>
      </c>
      <c r="W146" s="126" t="str">
        <f t="shared" si="172"/>
        <v>N/A</v>
      </c>
      <c r="X146" s="129" t="e">
        <f t="shared" si="173"/>
        <v>#VALUE!</v>
      </c>
      <c r="Y146" s="130" t="e">
        <f t="shared" si="174"/>
        <v>#VALUE!</v>
      </c>
      <c r="Z146" s="123" t="s">
        <v>588</v>
      </c>
      <c r="AA146" s="127">
        <v>0</v>
      </c>
      <c r="AB146" s="128">
        <v>0</v>
      </c>
      <c r="AC146" s="126" t="str">
        <f t="shared" si="151"/>
        <v>N/A</v>
      </c>
      <c r="AD146" s="127">
        <v>0</v>
      </c>
      <c r="AE146" s="128">
        <v>0</v>
      </c>
      <c r="AF146" s="126" t="str">
        <f t="shared" si="175"/>
        <v>N/A</v>
      </c>
      <c r="AG146" s="129" t="e">
        <f t="shared" si="176"/>
        <v>#VALUE!</v>
      </c>
      <c r="AH146" s="130" t="e">
        <f t="shared" si="177"/>
        <v>#VALUE!</v>
      </c>
      <c r="AI146" s="127">
        <v>0</v>
      </c>
      <c r="AJ146" s="128">
        <v>0</v>
      </c>
      <c r="AK146" s="126" t="str">
        <f t="shared" si="178"/>
        <v>N/A</v>
      </c>
      <c r="AL146" s="127">
        <v>0</v>
      </c>
      <c r="AM146" s="128">
        <v>0</v>
      </c>
      <c r="AN146" s="126" t="str">
        <f t="shared" si="179"/>
        <v>N/A</v>
      </c>
      <c r="AO146" s="129" t="e">
        <f t="shared" si="180"/>
        <v>#VALUE!</v>
      </c>
      <c r="AP146" s="130" t="e">
        <f t="shared" si="181"/>
        <v>#VALUE!</v>
      </c>
      <c r="AQ146" s="127">
        <v>0</v>
      </c>
      <c r="AR146" s="128">
        <v>0</v>
      </c>
      <c r="AS146" s="126" t="str">
        <f t="shared" si="152"/>
        <v>N/A</v>
      </c>
      <c r="AT146" s="127">
        <v>0</v>
      </c>
      <c r="AU146" s="128">
        <v>0</v>
      </c>
      <c r="AV146" s="126" t="str">
        <f t="shared" si="182"/>
        <v>N/A</v>
      </c>
      <c r="AW146" s="129" t="e">
        <f t="shared" si="183"/>
        <v>#VALUE!</v>
      </c>
      <c r="AX146" s="130" t="e">
        <f t="shared" si="184"/>
        <v>#VALUE!</v>
      </c>
      <c r="AY146" s="123" t="s">
        <v>588</v>
      </c>
      <c r="AZ146" s="127">
        <v>1</v>
      </c>
      <c r="BA146" s="128">
        <v>32500</v>
      </c>
      <c r="BB146" s="126">
        <f t="shared" si="153"/>
        <v>32500</v>
      </c>
      <c r="BC146" s="127">
        <v>1</v>
      </c>
      <c r="BD146" s="128">
        <v>33205</v>
      </c>
      <c r="BE146" s="126">
        <f t="shared" si="185"/>
        <v>33205</v>
      </c>
      <c r="BF146" s="129">
        <f t="shared" si="186"/>
        <v>705</v>
      </c>
      <c r="BG146" s="130">
        <f t="shared" si="187"/>
        <v>2.1692307692307691E-2</v>
      </c>
      <c r="BH146" s="127">
        <v>0</v>
      </c>
      <c r="BI146" s="128">
        <v>0</v>
      </c>
      <c r="BJ146" s="126" t="str">
        <f t="shared" si="154"/>
        <v>N/A</v>
      </c>
      <c r="BK146" s="127">
        <v>0</v>
      </c>
      <c r="BL146" s="128">
        <v>0</v>
      </c>
      <c r="BM146" s="126" t="str">
        <f t="shared" si="188"/>
        <v>N/A</v>
      </c>
      <c r="BN146" s="129" t="e">
        <f t="shared" si="189"/>
        <v>#VALUE!</v>
      </c>
      <c r="BO146" s="130" t="e">
        <f t="shared" si="190"/>
        <v>#VALUE!</v>
      </c>
      <c r="BP146" s="127">
        <v>0</v>
      </c>
      <c r="BQ146" s="128">
        <v>0</v>
      </c>
      <c r="BR146" s="126" t="str">
        <f t="shared" si="155"/>
        <v>N/A</v>
      </c>
      <c r="BS146" s="127">
        <v>0</v>
      </c>
      <c r="BT146" s="128">
        <v>0</v>
      </c>
      <c r="BU146" s="126" t="str">
        <f t="shared" si="191"/>
        <v>N/A</v>
      </c>
      <c r="BV146" s="129" t="e">
        <f t="shared" si="192"/>
        <v>#VALUE!</v>
      </c>
      <c r="BW146" s="130" t="e">
        <f t="shared" si="193"/>
        <v>#VALUE!</v>
      </c>
      <c r="BX146" s="123" t="s">
        <v>588</v>
      </c>
      <c r="BY146" s="127">
        <v>0</v>
      </c>
      <c r="BZ146" s="128">
        <v>0</v>
      </c>
      <c r="CA146" s="126" t="str">
        <f t="shared" si="156"/>
        <v>N/A</v>
      </c>
      <c r="CB146" s="127">
        <v>0</v>
      </c>
      <c r="CC146" s="128">
        <v>0</v>
      </c>
      <c r="CD146" s="126" t="str">
        <f t="shared" si="194"/>
        <v>N/A</v>
      </c>
      <c r="CE146" s="129" t="e">
        <f t="shared" si="195"/>
        <v>#VALUE!</v>
      </c>
      <c r="CF146" s="130" t="e">
        <f t="shared" si="196"/>
        <v>#VALUE!</v>
      </c>
      <c r="CG146" s="127">
        <v>0</v>
      </c>
      <c r="CH146" s="128">
        <v>0</v>
      </c>
      <c r="CI146" s="126" t="str">
        <f t="shared" si="157"/>
        <v>N/A</v>
      </c>
      <c r="CJ146" s="127">
        <v>0</v>
      </c>
      <c r="CK146" s="128">
        <v>0</v>
      </c>
      <c r="CL146" s="126" t="str">
        <f t="shared" si="197"/>
        <v>N/A</v>
      </c>
      <c r="CM146" s="129" t="e">
        <f t="shared" si="198"/>
        <v>#VALUE!</v>
      </c>
      <c r="CN146" s="130" t="e">
        <f t="shared" si="199"/>
        <v>#VALUE!</v>
      </c>
      <c r="CO146" s="127">
        <v>0</v>
      </c>
      <c r="CP146" s="128">
        <v>0</v>
      </c>
      <c r="CQ146" s="126" t="str">
        <f t="shared" si="158"/>
        <v>N/A</v>
      </c>
      <c r="CR146" s="127">
        <v>0</v>
      </c>
      <c r="CS146" s="128">
        <v>0</v>
      </c>
      <c r="CT146" s="126" t="str">
        <f t="shared" si="200"/>
        <v>N/A</v>
      </c>
      <c r="CU146" s="129" t="e">
        <f t="shared" si="201"/>
        <v>#VALUE!</v>
      </c>
      <c r="CV146" s="130" t="e">
        <f t="shared" si="202"/>
        <v>#VALUE!</v>
      </c>
      <c r="CW146" s="123" t="s">
        <v>588</v>
      </c>
      <c r="CX146" s="127">
        <v>0</v>
      </c>
      <c r="CY146" s="128">
        <v>0</v>
      </c>
      <c r="CZ146" s="126" t="str">
        <f t="shared" si="159"/>
        <v>N/A</v>
      </c>
      <c r="DA146" s="127">
        <v>0</v>
      </c>
      <c r="DB146" s="128">
        <v>0</v>
      </c>
      <c r="DC146" s="126" t="str">
        <f t="shared" si="203"/>
        <v>N/A</v>
      </c>
      <c r="DD146" s="129" t="e">
        <f t="shared" si="204"/>
        <v>#VALUE!</v>
      </c>
      <c r="DE146" s="130" t="e">
        <f t="shared" si="205"/>
        <v>#VALUE!</v>
      </c>
      <c r="DF146" s="127">
        <v>1</v>
      </c>
      <c r="DG146" s="128">
        <v>60000</v>
      </c>
      <c r="DH146" s="126">
        <f t="shared" si="160"/>
        <v>60000</v>
      </c>
      <c r="DI146" s="127">
        <v>1</v>
      </c>
      <c r="DJ146" s="128">
        <v>65000</v>
      </c>
      <c r="DK146" s="126">
        <f t="shared" si="206"/>
        <v>65000</v>
      </c>
      <c r="DL146" s="129">
        <f t="shared" si="207"/>
        <v>5000</v>
      </c>
      <c r="DM146" s="130">
        <f t="shared" si="208"/>
        <v>8.3333333333333329E-2</v>
      </c>
      <c r="DN146" s="127">
        <v>0</v>
      </c>
      <c r="DO146" s="128">
        <v>0</v>
      </c>
      <c r="DP146" s="126" t="str">
        <f t="shared" si="161"/>
        <v>N/A</v>
      </c>
      <c r="DQ146" s="127">
        <v>0</v>
      </c>
      <c r="DR146" s="128">
        <v>0</v>
      </c>
      <c r="DS146" s="126" t="str">
        <f t="shared" si="209"/>
        <v>N/A</v>
      </c>
      <c r="DT146" s="306" t="e">
        <f t="shared" si="210"/>
        <v>#VALUE!</v>
      </c>
      <c r="DU146" s="130" t="e">
        <f t="shared" si="211"/>
        <v>#VALUE!</v>
      </c>
      <c r="DV146" s="123" t="s">
        <v>588</v>
      </c>
      <c r="DW146" s="127">
        <v>0</v>
      </c>
      <c r="DX146" s="128">
        <v>0</v>
      </c>
      <c r="DY146" s="126" t="str">
        <f t="shared" si="162"/>
        <v>N/A</v>
      </c>
      <c r="DZ146" s="127">
        <v>0</v>
      </c>
      <c r="EA146" s="128">
        <v>0</v>
      </c>
      <c r="EB146" s="126" t="str">
        <f t="shared" si="212"/>
        <v>N/A</v>
      </c>
      <c r="EC146" s="129" t="e">
        <f t="shared" si="213"/>
        <v>#VALUE!</v>
      </c>
      <c r="ED146" s="130" t="e">
        <f t="shared" si="214"/>
        <v>#VALUE!</v>
      </c>
      <c r="EE146" s="127">
        <v>0</v>
      </c>
      <c r="EF146" s="128">
        <v>0</v>
      </c>
      <c r="EG146" s="126" t="str">
        <f t="shared" si="163"/>
        <v>N/A</v>
      </c>
      <c r="EH146" s="127">
        <v>0</v>
      </c>
      <c r="EI146" s="128">
        <v>0</v>
      </c>
      <c r="EJ146" s="126" t="str">
        <f t="shared" si="215"/>
        <v>N/A</v>
      </c>
      <c r="EK146" s="129" t="e">
        <f t="shared" si="216"/>
        <v>#VALUE!</v>
      </c>
      <c r="EL146" s="130" t="e">
        <f t="shared" si="217"/>
        <v>#VALUE!</v>
      </c>
      <c r="EM146" s="127">
        <v>0</v>
      </c>
      <c r="EN146" s="128">
        <v>0</v>
      </c>
      <c r="EO146" s="126" t="str">
        <f t="shared" si="164"/>
        <v>N/A</v>
      </c>
      <c r="EP146" s="147">
        <v>0</v>
      </c>
      <c r="EQ146" s="148">
        <v>0</v>
      </c>
      <c r="ER146" s="126" t="str">
        <f t="shared" si="218"/>
        <v>N/A</v>
      </c>
      <c r="ES146" s="129" t="e">
        <f t="shared" si="219"/>
        <v>#VALUE!</v>
      </c>
      <c r="ET146" s="130" t="e">
        <f t="shared" si="220"/>
        <v>#VALUE!</v>
      </c>
      <c r="EU146" s="308"/>
      <c r="EV146" s="123" t="s">
        <v>588</v>
      </c>
      <c r="EW146" s="126">
        <v>49619.416666666672</v>
      </c>
      <c r="EX146" s="126">
        <v>52181.25</v>
      </c>
      <c r="EY146" s="129" t="e">
        <f t="shared" si="221"/>
        <v>#VALUE!</v>
      </c>
      <c r="EZ146" s="130" t="e">
        <f t="shared" si="165"/>
        <v>#VALUE!</v>
      </c>
    </row>
    <row r="147" spans="1:156">
      <c r="A147" s="123" t="s">
        <v>589</v>
      </c>
      <c r="B147" s="124">
        <v>0</v>
      </c>
      <c r="C147" s="125">
        <v>0</v>
      </c>
      <c r="D147" s="126" t="str">
        <f t="shared" si="148"/>
        <v>N/A</v>
      </c>
      <c r="E147" s="147">
        <v>0</v>
      </c>
      <c r="F147" s="148">
        <v>0</v>
      </c>
      <c r="G147" s="126" t="str">
        <f t="shared" si="166"/>
        <v>N/A</v>
      </c>
      <c r="H147" s="129" t="e">
        <f t="shared" si="167"/>
        <v>#VALUE!</v>
      </c>
      <c r="I147" s="130" t="e">
        <f t="shared" si="168"/>
        <v>#VALUE!</v>
      </c>
      <c r="J147" s="147">
        <v>1</v>
      </c>
      <c r="K147" s="148">
        <v>96000</v>
      </c>
      <c r="L147" s="131">
        <f t="shared" si="149"/>
        <v>96000</v>
      </c>
      <c r="M147" s="147">
        <v>1</v>
      </c>
      <c r="N147" s="148">
        <v>96000</v>
      </c>
      <c r="O147" s="126">
        <f t="shared" si="169"/>
        <v>96000</v>
      </c>
      <c r="P147" s="129">
        <f t="shared" si="170"/>
        <v>0</v>
      </c>
      <c r="Q147" s="130">
        <f t="shared" si="171"/>
        <v>0</v>
      </c>
      <c r="R147" s="147">
        <v>0</v>
      </c>
      <c r="S147" s="148">
        <v>0</v>
      </c>
      <c r="T147" s="126" t="str">
        <f t="shared" si="150"/>
        <v>N/A</v>
      </c>
      <c r="U147" s="147">
        <v>0</v>
      </c>
      <c r="V147" s="148">
        <v>0</v>
      </c>
      <c r="W147" s="126" t="str">
        <f t="shared" si="172"/>
        <v>N/A</v>
      </c>
      <c r="X147" s="129" t="e">
        <f t="shared" si="173"/>
        <v>#VALUE!</v>
      </c>
      <c r="Y147" s="130" t="e">
        <f t="shared" si="174"/>
        <v>#VALUE!</v>
      </c>
      <c r="Z147" s="123" t="s">
        <v>589</v>
      </c>
      <c r="AA147" s="147">
        <v>0</v>
      </c>
      <c r="AB147" s="148">
        <v>0</v>
      </c>
      <c r="AC147" s="126" t="str">
        <f t="shared" si="151"/>
        <v>N/A</v>
      </c>
      <c r="AD147" s="147">
        <v>0</v>
      </c>
      <c r="AE147" s="148">
        <v>0</v>
      </c>
      <c r="AF147" s="126" t="str">
        <f t="shared" si="175"/>
        <v>N/A</v>
      </c>
      <c r="AG147" s="129" t="e">
        <f t="shared" si="176"/>
        <v>#VALUE!</v>
      </c>
      <c r="AH147" s="130" t="e">
        <f t="shared" si="177"/>
        <v>#VALUE!</v>
      </c>
      <c r="AI147" s="147">
        <v>0</v>
      </c>
      <c r="AJ147" s="148">
        <v>0</v>
      </c>
      <c r="AK147" s="126" t="str">
        <f t="shared" si="178"/>
        <v>N/A</v>
      </c>
      <c r="AL147" s="147">
        <v>0</v>
      </c>
      <c r="AM147" s="148">
        <v>0</v>
      </c>
      <c r="AN147" s="126" t="str">
        <f t="shared" si="179"/>
        <v>N/A</v>
      </c>
      <c r="AO147" s="129" t="e">
        <f t="shared" si="180"/>
        <v>#VALUE!</v>
      </c>
      <c r="AP147" s="130" t="e">
        <f t="shared" si="181"/>
        <v>#VALUE!</v>
      </c>
      <c r="AQ147" s="147">
        <v>0</v>
      </c>
      <c r="AR147" s="148">
        <v>0</v>
      </c>
      <c r="AS147" s="126" t="str">
        <f t="shared" si="152"/>
        <v>N/A</v>
      </c>
      <c r="AT147" s="147">
        <v>0</v>
      </c>
      <c r="AU147" s="148">
        <v>0</v>
      </c>
      <c r="AV147" s="126" t="str">
        <f t="shared" si="182"/>
        <v>N/A</v>
      </c>
      <c r="AW147" s="129" t="e">
        <f t="shared" si="183"/>
        <v>#VALUE!</v>
      </c>
      <c r="AX147" s="130" t="e">
        <f t="shared" si="184"/>
        <v>#VALUE!</v>
      </c>
      <c r="AY147" s="123" t="s">
        <v>589</v>
      </c>
      <c r="AZ147" s="147">
        <v>2.75</v>
      </c>
      <c r="BA147" s="148">
        <v>114029</v>
      </c>
      <c r="BB147" s="126">
        <f t="shared" si="153"/>
        <v>41465.090909090912</v>
      </c>
      <c r="BC147" s="147">
        <v>2.75</v>
      </c>
      <c r="BD147" s="148">
        <v>119649</v>
      </c>
      <c r="BE147" s="126">
        <f t="shared" si="185"/>
        <v>43508.727272727272</v>
      </c>
      <c r="BF147" s="129">
        <f t="shared" si="186"/>
        <v>2043.6363636363603</v>
      </c>
      <c r="BG147" s="130">
        <f t="shared" si="187"/>
        <v>4.9285708021643532E-2</v>
      </c>
      <c r="BH147" s="147">
        <v>0</v>
      </c>
      <c r="BI147" s="148">
        <v>0</v>
      </c>
      <c r="BJ147" s="126" t="str">
        <f t="shared" si="154"/>
        <v>N/A</v>
      </c>
      <c r="BK147" s="147">
        <v>0</v>
      </c>
      <c r="BL147" s="148">
        <v>0</v>
      </c>
      <c r="BM147" s="126" t="str">
        <f t="shared" si="188"/>
        <v>N/A</v>
      </c>
      <c r="BN147" s="129" t="e">
        <f t="shared" si="189"/>
        <v>#VALUE!</v>
      </c>
      <c r="BO147" s="130" t="e">
        <f t="shared" si="190"/>
        <v>#VALUE!</v>
      </c>
      <c r="BP147" s="147">
        <v>0</v>
      </c>
      <c r="BQ147" s="148">
        <v>0</v>
      </c>
      <c r="BR147" s="126" t="str">
        <f t="shared" si="155"/>
        <v>N/A</v>
      </c>
      <c r="BS147" s="147">
        <v>0</v>
      </c>
      <c r="BT147" s="148">
        <v>0</v>
      </c>
      <c r="BU147" s="126" t="str">
        <f t="shared" si="191"/>
        <v>N/A</v>
      </c>
      <c r="BV147" s="129" t="e">
        <f t="shared" si="192"/>
        <v>#VALUE!</v>
      </c>
      <c r="BW147" s="130" t="e">
        <f t="shared" si="193"/>
        <v>#VALUE!</v>
      </c>
      <c r="BX147" s="123" t="s">
        <v>589</v>
      </c>
      <c r="BY147" s="147">
        <v>0</v>
      </c>
      <c r="BZ147" s="148">
        <v>0</v>
      </c>
      <c r="CA147" s="126" t="str">
        <f t="shared" si="156"/>
        <v>N/A</v>
      </c>
      <c r="CB147" s="147">
        <v>0</v>
      </c>
      <c r="CC147" s="148">
        <v>0</v>
      </c>
      <c r="CD147" s="126" t="str">
        <f t="shared" si="194"/>
        <v>N/A</v>
      </c>
      <c r="CE147" s="129" t="e">
        <f t="shared" si="195"/>
        <v>#VALUE!</v>
      </c>
      <c r="CF147" s="130" t="e">
        <f t="shared" si="196"/>
        <v>#VALUE!</v>
      </c>
      <c r="CG147" s="147">
        <v>0.5</v>
      </c>
      <c r="CH147" s="148">
        <v>35000</v>
      </c>
      <c r="CI147" s="126">
        <f t="shared" si="157"/>
        <v>70000</v>
      </c>
      <c r="CJ147" s="147">
        <v>0.5</v>
      </c>
      <c r="CK147" s="148">
        <v>35000</v>
      </c>
      <c r="CL147" s="126">
        <f t="shared" si="197"/>
        <v>70000</v>
      </c>
      <c r="CM147" s="129">
        <f t="shared" si="198"/>
        <v>0</v>
      </c>
      <c r="CN147" s="130">
        <f t="shared" si="199"/>
        <v>0</v>
      </c>
      <c r="CO147" s="147">
        <v>0</v>
      </c>
      <c r="CP147" s="148">
        <v>0</v>
      </c>
      <c r="CQ147" s="126" t="str">
        <f t="shared" si="158"/>
        <v>N/A</v>
      </c>
      <c r="CR147" s="147">
        <v>0</v>
      </c>
      <c r="CS147" s="148">
        <v>0</v>
      </c>
      <c r="CT147" s="126" t="str">
        <f t="shared" si="200"/>
        <v>N/A</v>
      </c>
      <c r="CU147" s="129" t="e">
        <f t="shared" si="201"/>
        <v>#VALUE!</v>
      </c>
      <c r="CV147" s="130" t="e">
        <f t="shared" si="202"/>
        <v>#VALUE!</v>
      </c>
      <c r="CW147" s="123" t="s">
        <v>589</v>
      </c>
      <c r="CX147" s="147">
        <v>0</v>
      </c>
      <c r="CY147" s="148">
        <v>0</v>
      </c>
      <c r="CZ147" s="126" t="str">
        <f t="shared" si="159"/>
        <v>N/A</v>
      </c>
      <c r="DA147" s="147">
        <v>0</v>
      </c>
      <c r="DB147" s="148">
        <v>0</v>
      </c>
      <c r="DC147" s="126" t="str">
        <f t="shared" si="203"/>
        <v>N/A</v>
      </c>
      <c r="DD147" s="129" t="e">
        <f t="shared" si="204"/>
        <v>#VALUE!</v>
      </c>
      <c r="DE147" s="130" t="e">
        <f t="shared" si="205"/>
        <v>#VALUE!</v>
      </c>
      <c r="DF147" s="147">
        <v>0</v>
      </c>
      <c r="DG147" s="148">
        <v>0</v>
      </c>
      <c r="DH147" s="126" t="str">
        <f t="shared" si="160"/>
        <v>N/A</v>
      </c>
      <c r="DI147" s="147">
        <v>0</v>
      </c>
      <c r="DJ147" s="148">
        <v>0</v>
      </c>
      <c r="DK147" s="126" t="str">
        <f t="shared" si="206"/>
        <v>N/A</v>
      </c>
      <c r="DL147" s="129" t="e">
        <f t="shared" si="207"/>
        <v>#VALUE!</v>
      </c>
      <c r="DM147" s="130" t="e">
        <f t="shared" si="208"/>
        <v>#VALUE!</v>
      </c>
      <c r="DN147" s="147">
        <v>0</v>
      </c>
      <c r="DO147" s="148">
        <v>0</v>
      </c>
      <c r="DP147" s="126" t="str">
        <f t="shared" si="161"/>
        <v>N/A</v>
      </c>
      <c r="DQ147" s="147">
        <v>0</v>
      </c>
      <c r="DR147" s="148">
        <v>0</v>
      </c>
      <c r="DS147" s="126" t="str">
        <f t="shared" si="209"/>
        <v>N/A</v>
      </c>
      <c r="DT147" s="306" t="e">
        <f t="shared" si="210"/>
        <v>#VALUE!</v>
      </c>
      <c r="DU147" s="130" t="e">
        <f t="shared" si="211"/>
        <v>#VALUE!</v>
      </c>
      <c r="DV147" s="123" t="s">
        <v>589</v>
      </c>
      <c r="DW147" s="147">
        <v>0</v>
      </c>
      <c r="DX147" s="148">
        <v>0</v>
      </c>
      <c r="DY147" s="126" t="str">
        <f t="shared" si="162"/>
        <v>N/A</v>
      </c>
      <c r="DZ147" s="147">
        <v>0</v>
      </c>
      <c r="EA147" s="148">
        <v>0</v>
      </c>
      <c r="EB147" s="126" t="str">
        <f t="shared" si="212"/>
        <v>N/A</v>
      </c>
      <c r="EC147" s="129" t="e">
        <f t="shared" si="213"/>
        <v>#VALUE!</v>
      </c>
      <c r="ED147" s="130" t="e">
        <f t="shared" si="214"/>
        <v>#VALUE!</v>
      </c>
      <c r="EE147" s="147">
        <v>0.37</v>
      </c>
      <c r="EF147" s="148">
        <v>7695</v>
      </c>
      <c r="EG147" s="126">
        <f t="shared" si="163"/>
        <v>20797.297297297297</v>
      </c>
      <c r="EH147" s="147">
        <v>0.37</v>
      </c>
      <c r="EI147" s="148">
        <v>7695</v>
      </c>
      <c r="EJ147" s="126">
        <f t="shared" si="215"/>
        <v>20797.297297297297</v>
      </c>
      <c r="EK147" s="129">
        <f t="shared" si="216"/>
        <v>0</v>
      </c>
      <c r="EL147" s="130">
        <f t="shared" si="217"/>
        <v>0</v>
      </c>
      <c r="EM147" s="147">
        <v>0</v>
      </c>
      <c r="EN147" s="148">
        <v>0</v>
      </c>
      <c r="EO147" s="126" t="str">
        <f t="shared" si="164"/>
        <v>N/A</v>
      </c>
      <c r="EP147" s="147">
        <v>0</v>
      </c>
      <c r="EQ147" s="148">
        <v>0</v>
      </c>
      <c r="ER147" s="126" t="str">
        <f t="shared" si="218"/>
        <v>N/A</v>
      </c>
      <c r="ES147" s="129" t="e">
        <f t="shared" si="219"/>
        <v>#VALUE!</v>
      </c>
      <c r="ET147" s="130" t="e">
        <f t="shared" si="220"/>
        <v>#VALUE!</v>
      </c>
      <c r="EU147" s="308"/>
      <c r="EV147" s="123" t="s">
        <v>589</v>
      </c>
      <c r="EW147" s="126">
        <v>57065.597051597055</v>
      </c>
      <c r="EX147" s="126">
        <v>57576.506142506143</v>
      </c>
      <c r="EY147" s="129" t="e">
        <f t="shared" si="221"/>
        <v>#VALUE!</v>
      </c>
      <c r="EZ147" s="130" t="e">
        <f t="shared" si="165"/>
        <v>#VALUE!</v>
      </c>
    </row>
    <row r="148" spans="1:156">
      <c r="A148" s="135" t="s">
        <v>590</v>
      </c>
      <c r="B148" s="124">
        <v>1</v>
      </c>
      <c r="C148" s="125">
        <v>21910</v>
      </c>
      <c r="D148" s="126">
        <f t="shared" si="148"/>
        <v>21910</v>
      </c>
      <c r="E148" s="147">
        <v>1</v>
      </c>
      <c r="F148" s="148">
        <v>22038</v>
      </c>
      <c r="G148" s="126">
        <f t="shared" si="166"/>
        <v>22038</v>
      </c>
      <c r="H148" s="129">
        <f t="shared" si="167"/>
        <v>128</v>
      </c>
      <c r="I148" s="130">
        <f t="shared" si="168"/>
        <v>5.8420812414422636E-3</v>
      </c>
      <c r="J148" s="147">
        <v>1</v>
      </c>
      <c r="K148" s="148">
        <v>98140</v>
      </c>
      <c r="L148" s="131">
        <f t="shared" si="149"/>
        <v>98140</v>
      </c>
      <c r="M148" s="147">
        <v>1</v>
      </c>
      <c r="N148" s="148">
        <v>98140</v>
      </c>
      <c r="O148" s="126">
        <f t="shared" si="169"/>
        <v>98140</v>
      </c>
      <c r="P148" s="129">
        <f t="shared" si="170"/>
        <v>0</v>
      </c>
      <c r="Q148" s="130">
        <f t="shared" si="171"/>
        <v>0</v>
      </c>
      <c r="R148" s="147">
        <v>0.3</v>
      </c>
      <c r="S148" s="148">
        <v>16478</v>
      </c>
      <c r="T148" s="126">
        <f t="shared" si="150"/>
        <v>54926.666666666672</v>
      </c>
      <c r="U148" s="147">
        <v>0.3</v>
      </c>
      <c r="V148" s="148">
        <v>16478</v>
      </c>
      <c r="W148" s="126">
        <f t="shared" si="172"/>
        <v>54926.666666666672</v>
      </c>
      <c r="X148" s="129">
        <f t="shared" si="173"/>
        <v>0</v>
      </c>
      <c r="Y148" s="130">
        <f t="shared" si="174"/>
        <v>0</v>
      </c>
      <c r="Z148" s="135" t="s">
        <v>590</v>
      </c>
      <c r="AA148" s="147">
        <v>0</v>
      </c>
      <c r="AB148" s="148">
        <v>0</v>
      </c>
      <c r="AC148" s="126" t="str">
        <f t="shared" si="151"/>
        <v>N/A</v>
      </c>
      <c r="AD148" s="147">
        <v>0</v>
      </c>
      <c r="AE148" s="148">
        <v>0</v>
      </c>
      <c r="AF148" s="126" t="str">
        <f t="shared" si="175"/>
        <v>N/A</v>
      </c>
      <c r="AG148" s="129" t="e">
        <f t="shared" si="176"/>
        <v>#VALUE!</v>
      </c>
      <c r="AH148" s="130" t="e">
        <f t="shared" si="177"/>
        <v>#VALUE!</v>
      </c>
      <c r="AI148" s="147">
        <v>0</v>
      </c>
      <c r="AJ148" s="148">
        <v>0</v>
      </c>
      <c r="AK148" s="126" t="str">
        <f t="shared" si="178"/>
        <v>N/A</v>
      </c>
      <c r="AL148" s="147">
        <v>0</v>
      </c>
      <c r="AM148" s="148">
        <v>0</v>
      </c>
      <c r="AN148" s="126" t="str">
        <f t="shared" si="179"/>
        <v>N/A</v>
      </c>
      <c r="AO148" s="129" t="e">
        <f t="shared" si="180"/>
        <v>#VALUE!</v>
      </c>
      <c r="AP148" s="130" t="e">
        <f t="shared" si="181"/>
        <v>#VALUE!</v>
      </c>
      <c r="AQ148" s="147">
        <v>0</v>
      </c>
      <c r="AR148" s="148">
        <v>0</v>
      </c>
      <c r="AS148" s="126" t="str">
        <f t="shared" si="152"/>
        <v>N/A</v>
      </c>
      <c r="AT148" s="147">
        <v>0</v>
      </c>
      <c r="AU148" s="148">
        <v>0</v>
      </c>
      <c r="AV148" s="126" t="str">
        <f t="shared" si="182"/>
        <v>N/A</v>
      </c>
      <c r="AW148" s="129" t="e">
        <f t="shared" si="183"/>
        <v>#VALUE!</v>
      </c>
      <c r="AX148" s="130" t="e">
        <f t="shared" si="184"/>
        <v>#VALUE!</v>
      </c>
      <c r="AY148" s="135" t="s">
        <v>590</v>
      </c>
      <c r="AZ148" s="147">
        <v>1</v>
      </c>
      <c r="BA148" s="148">
        <v>29270</v>
      </c>
      <c r="BB148" s="126">
        <f t="shared" si="153"/>
        <v>29270</v>
      </c>
      <c r="BC148" s="147">
        <v>1</v>
      </c>
      <c r="BD148" s="148">
        <v>29270</v>
      </c>
      <c r="BE148" s="126">
        <f t="shared" si="185"/>
        <v>29270</v>
      </c>
      <c r="BF148" s="129">
        <f t="shared" si="186"/>
        <v>0</v>
      </c>
      <c r="BG148" s="130">
        <f t="shared" si="187"/>
        <v>0</v>
      </c>
      <c r="BH148" s="147">
        <v>0</v>
      </c>
      <c r="BI148" s="148">
        <v>0</v>
      </c>
      <c r="BJ148" s="126" t="str">
        <f t="shared" si="154"/>
        <v>N/A</v>
      </c>
      <c r="BK148" s="147">
        <v>0</v>
      </c>
      <c r="BL148" s="148">
        <v>0</v>
      </c>
      <c r="BM148" s="126" t="str">
        <f t="shared" si="188"/>
        <v>N/A</v>
      </c>
      <c r="BN148" s="129" t="e">
        <f t="shared" si="189"/>
        <v>#VALUE!</v>
      </c>
      <c r="BO148" s="130" t="e">
        <f t="shared" si="190"/>
        <v>#VALUE!</v>
      </c>
      <c r="BP148" s="147">
        <v>0</v>
      </c>
      <c r="BQ148" s="148">
        <v>0</v>
      </c>
      <c r="BR148" s="126" t="str">
        <f t="shared" si="155"/>
        <v>N/A</v>
      </c>
      <c r="BS148" s="147">
        <v>0</v>
      </c>
      <c r="BT148" s="148">
        <v>0</v>
      </c>
      <c r="BU148" s="126" t="str">
        <f t="shared" si="191"/>
        <v>N/A</v>
      </c>
      <c r="BV148" s="129" t="e">
        <f t="shared" si="192"/>
        <v>#VALUE!</v>
      </c>
      <c r="BW148" s="130" t="e">
        <f t="shared" si="193"/>
        <v>#VALUE!</v>
      </c>
      <c r="BX148" s="135" t="s">
        <v>590</v>
      </c>
      <c r="BY148" s="147">
        <v>0</v>
      </c>
      <c r="BZ148" s="148">
        <v>0</v>
      </c>
      <c r="CA148" s="126" t="str">
        <f t="shared" si="156"/>
        <v>N/A</v>
      </c>
      <c r="CB148" s="147">
        <v>0</v>
      </c>
      <c r="CC148" s="148">
        <v>0</v>
      </c>
      <c r="CD148" s="126" t="str">
        <f t="shared" si="194"/>
        <v>N/A</v>
      </c>
      <c r="CE148" s="129" t="e">
        <f t="shared" si="195"/>
        <v>#VALUE!</v>
      </c>
      <c r="CF148" s="130" t="e">
        <f t="shared" si="196"/>
        <v>#VALUE!</v>
      </c>
      <c r="CG148" s="147">
        <v>0</v>
      </c>
      <c r="CH148" s="148">
        <v>0</v>
      </c>
      <c r="CI148" s="126" t="str">
        <f t="shared" si="157"/>
        <v>N/A</v>
      </c>
      <c r="CJ148" s="147">
        <v>0</v>
      </c>
      <c r="CK148" s="148">
        <v>0</v>
      </c>
      <c r="CL148" s="126" t="str">
        <f t="shared" si="197"/>
        <v>N/A</v>
      </c>
      <c r="CM148" s="129" t="e">
        <f t="shared" si="198"/>
        <v>#VALUE!</v>
      </c>
      <c r="CN148" s="130" t="e">
        <f t="shared" si="199"/>
        <v>#VALUE!</v>
      </c>
      <c r="CO148" s="147">
        <v>0</v>
      </c>
      <c r="CP148" s="148">
        <v>0</v>
      </c>
      <c r="CQ148" s="126" t="str">
        <f t="shared" si="158"/>
        <v>N/A</v>
      </c>
      <c r="CR148" s="147">
        <v>0</v>
      </c>
      <c r="CS148" s="148">
        <v>0</v>
      </c>
      <c r="CT148" s="126" t="str">
        <f t="shared" si="200"/>
        <v>N/A</v>
      </c>
      <c r="CU148" s="129" t="e">
        <f t="shared" si="201"/>
        <v>#VALUE!</v>
      </c>
      <c r="CV148" s="130" t="e">
        <f t="shared" si="202"/>
        <v>#VALUE!</v>
      </c>
      <c r="CW148" s="135" t="s">
        <v>590</v>
      </c>
      <c r="CX148" s="147">
        <v>0</v>
      </c>
      <c r="CY148" s="148">
        <v>0</v>
      </c>
      <c r="CZ148" s="126" t="str">
        <f t="shared" si="159"/>
        <v>N/A</v>
      </c>
      <c r="DA148" s="147">
        <v>0</v>
      </c>
      <c r="DB148" s="148">
        <v>0</v>
      </c>
      <c r="DC148" s="126" t="str">
        <f t="shared" si="203"/>
        <v>N/A</v>
      </c>
      <c r="DD148" s="129" t="e">
        <f t="shared" si="204"/>
        <v>#VALUE!</v>
      </c>
      <c r="DE148" s="130" t="e">
        <f t="shared" si="205"/>
        <v>#VALUE!</v>
      </c>
      <c r="DF148" s="147">
        <v>1</v>
      </c>
      <c r="DG148" s="148">
        <v>75750</v>
      </c>
      <c r="DH148" s="126">
        <f t="shared" si="160"/>
        <v>75750</v>
      </c>
      <c r="DI148" s="147">
        <v>1</v>
      </c>
      <c r="DJ148" s="148">
        <v>75750</v>
      </c>
      <c r="DK148" s="126">
        <f t="shared" si="206"/>
        <v>75750</v>
      </c>
      <c r="DL148" s="129">
        <f t="shared" si="207"/>
        <v>0</v>
      </c>
      <c r="DM148" s="130">
        <f t="shared" si="208"/>
        <v>0</v>
      </c>
      <c r="DN148" s="147">
        <v>0</v>
      </c>
      <c r="DO148" s="148">
        <v>0</v>
      </c>
      <c r="DP148" s="126" t="str">
        <f t="shared" si="161"/>
        <v>N/A</v>
      </c>
      <c r="DQ148" s="147">
        <v>0</v>
      </c>
      <c r="DR148" s="148">
        <v>0</v>
      </c>
      <c r="DS148" s="126" t="str">
        <f t="shared" si="209"/>
        <v>N/A</v>
      </c>
      <c r="DT148" s="306" t="e">
        <f t="shared" si="210"/>
        <v>#VALUE!</v>
      </c>
      <c r="DU148" s="130" t="e">
        <f t="shared" si="211"/>
        <v>#VALUE!</v>
      </c>
      <c r="DV148" s="135" t="s">
        <v>590</v>
      </c>
      <c r="DW148" s="147">
        <v>1</v>
      </c>
      <c r="DX148" s="148">
        <v>31930</v>
      </c>
      <c r="DY148" s="126">
        <f t="shared" si="162"/>
        <v>31930</v>
      </c>
      <c r="DZ148" s="147">
        <v>1</v>
      </c>
      <c r="EA148" s="148">
        <v>31930</v>
      </c>
      <c r="EB148" s="126">
        <f t="shared" si="212"/>
        <v>31930</v>
      </c>
      <c r="EC148" s="129">
        <f t="shared" si="213"/>
        <v>0</v>
      </c>
      <c r="ED148" s="130">
        <f t="shared" si="214"/>
        <v>0</v>
      </c>
      <c r="EE148" s="147">
        <v>0</v>
      </c>
      <c r="EF148" s="148">
        <v>0</v>
      </c>
      <c r="EG148" s="126" t="str">
        <f t="shared" si="163"/>
        <v>N/A</v>
      </c>
      <c r="EH148" s="147">
        <v>0</v>
      </c>
      <c r="EI148" s="148">
        <v>0</v>
      </c>
      <c r="EJ148" s="126" t="str">
        <f t="shared" si="215"/>
        <v>N/A</v>
      </c>
      <c r="EK148" s="129" t="e">
        <f t="shared" si="216"/>
        <v>#VALUE!</v>
      </c>
      <c r="EL148" s="130" t="e">
        <f t="shared" si="217"/>
        <v>#VALUE!</v>
      </c>
      <c r="EM148" s="147">
        <v>0</v>
      </c>
      <c r="EN148" s="148">
        <v>0</v>
      </c>
      <c r="EO148" s="126" t="str">
        <f t="shared" si="164"/>
        <v>N/A</v>
      </c>
      <c r="EP148" s="147">
        <v>0</v>
      </c>
      <c r="EQ148" s="148">
        <v>0</v>
      </c>
      <c r="ER148" s="126" t="str">
        <f t="shared" si="218"/>
        <v>N/A</v>
      </c>
      <c r="ES148" s="129" t="e">
        <f t="shared" si="219"/>
        <v>#VALUE!</v>
      </c>
      <c r="ET148" s="130" t="e">
        <f t="shared" si="220"/>
        <v>#VALUE!</v>
      </c>
      <c r="EU148" s="308"/>
      <c r="EV148" s="135" t="s">
        <v>590</v>
      </c>
      <c r="EW148" s="126">
        <v>51987.777777777781</v>
      </c>
      <c r="EX148" s="126">
        <v>52009.111111111117</v>
      </c>
      <c r="EY148" s="129" t="e">
        <f t="shared" si="221"/>
        <v>#VALUE!</v>
      </c>
      <c r="EZ148" s="130" t="e">
        <f t="shared" si="165"/>
        <v>#VALUE!</v>
      </c>
    </row>
    <row r="149" spans="1:156">
      <c r="A149" s="132" t="s">
        <v>591</v>
      </c>
      <c r="B149" s="124">
        <v>5</v>
      </c>
      <c r="C149" s="125">
        <v>102070</v>
      </c>
      <c r="D149" s="126">
        <f t="shared" si="148"/>
        <v>20414</v>
      </c>
      <c r="E149" s="127">
        <v>5</v>
      </c>
      <c r="F149" s="128">
        <v>107173</v>
      </c>
      <c r="G149" s="126">
        <f t="shared" si="166"/>
        <v>21434.6</v>
      </c>
      <c r="H149" s="129">
        <f t="shared" si="167"/>
        <v>1020.5999999999985</v>
      </c>
      <c r="I149" s="130">
        <f t="shared" si="168"/>
        <v>4.9995101400999241E-2</v>
      </c>
      <c r="J149" s="127">
        <v>3</v>
      </c>
      <c r="K149" s="128">
        <v>197500</v>
      </c>
      <c r="L149" s="131">
        <f t="shared" si="149"/>
        <v>65833.333333333328</v>
      </c>
      <c r="M149" s="127">
        <v>3</v>
      </c>
      <c r="N149" s="128">
        <v>199475</v>
      </c>
      <c r="O149" s="126">
        <f t="shared" si="169"/>
        <v>66491.666666666672</v>
      </c>
      <c r="P149" s="129">
        <f t="shared" si="170"/>
        <v>658.33333333334303</v>
      </c>
      <c r="Q149" s="130">
        <f t="shared" si="171"/>
        <v>1.0000000000000148E-2</v>
      </c>
      <c r="R149" s="127">
        <v>0</v>
      </c>
      <c r="S149" s="128">
        <v>0</v>
      </c>
      <c r="T149" s="126" t="str">
        <f t="shared" si="150"/>
        <v>N/A</v>
      </c>
      <c r="U149" s="127">
        <v>0</v>
      </c>
      <c r="V149" s="128">
        <v>0</v>
      </c>
      <c r="W149" s="126" t="str">
        <f t="shared" si="172"/>
        <v>N/A</v>
      </c>
      <c r="X149" s="129" t="e">
        <f t="shared" si="173"/>
        <v>#VALUE!</v>
      </c>
      <c r="Y149" s="130" t="e">
        <f t="shared" si="174"/>
        <v>#VALUE!</v>
      </c>
      <c r="Z149" s="132" t="s">
        <v>591</v>
      </c>
      <c r="AA149" s="127">
        <v>0</v>
      </c>
      <c r="AB149" s="128">
        <v>0</v>
      </c>
      <c r="AC149" s="126" t="str">
        <f t="shared" si="151"/>
        <v>N/A</v>
      </c>
      <c r="AD149" s="127">
        <v>0</v>
      </c>
      <c r="AE149" s="128">
        <v>0</v>
      </c>
      <c r="AF149" s="126" t="str">
        <f t="shared" si="175"/>
        <v>N/A</v>
      </c>
      <c r="AG149" s="129" t="e">
        <f t="shared" si="176"/>
        <v>#VALUE!</v>
      </c>
      <c r="AH149" s="130" t="e">
        <f t="shared" si="177"/>
        <v>#VALUE!</v>
      </c>
      <c r="AI149" s="127">
        <v>3.8</v>
      </c>
      <c r="AJ149" s="128">
        <v>209423</v>
      </c>
      <c r="AK149" s="126">
        <f t="shared" si="178"/>
        <v>55111.315789473687</v>
      </c>
      <c r="AL149" s="127">
        <v>3.8</v>
      </c>
      <c r="AM149" s="128">
        <v>211517</v>
      </c>
      <c r="AN149" s="126">
        <f t="shared" si="179"/>
        <v>55662.368421052633</v>
      </c>
      <c r="AO149" s="129">
        <f t="shared" si="180"/>
        <v>551.0526315789466</v>
      </c>
      <c r="AP149" s="130">
        <f t="shared" si="181"/>
        <v>9.9989017443165122E-3</v>
      </c>
      <c r="AQ149" s="127">
        <v>0</v>
      </c>
      <c r="AR149" s="128">
        <v>0</v>
      </c>
      <c r="AS149" s="126" t="str">
        <f t="shared" si="152"/>
        <v>N/A</v>
      </c>
      <c r="AT149" s="127">
        <v>0</v>
      </c>
      <c r="AU149" s="128">
        <v>0</v>
      </c>
      <c r="AV149" s="126" t="str">
        <f t="shared" si="182"/>
        <v>N/A</v>
      </c>
      <c r="AW149" s="129" t="e">
        <f t="shared" si="183"/>
        <v>#VALUE!</v>
      </c>
      <c r="AX149" s="130" t="e">
        <f t="shared" si="184"/>
        <v>#VALUE!</v>
      </c>
      <c r="AY149" s="132" t="s">
        <v>591</v>
      </c>
      <c r="AZ149" s="127">
        <v>6</v>
      </c>
      <c r="BA149" s="128">
        <v>179557</v>
      </c>
      <c r="BB149" s="126">
        <f t="shared" si="153"/>
        <v>29926.166666666668</v>
      </c>
      <c r="BC149" s="127">
        <v>6</v>
      </c>
      <c r="BD149" s="128">
        <v>184946</v>
      </c>
      <c r="BE149" s="126">
        <f t="shared" si="185"/>
        <v>30824.333333333332</v>
      </c>
      <c r="BF149" s="129">
        <f t="shared" si="186"/>
        <v>898.16666666666424</v>
      </c>
      <c r="BG149" s="130">
        <f t="shared" si="187"/>
        <v>3.0012753610274091E-2</v>
      </c>
      <c r="BH149" s="127">
        <v>0</v>
      </c>
      <c r="BI149" s="128">
        <v>0</v>
      </c>
      <c r="BJ149" s="126" t="str">
        <f t="shared" si="154"/>
        <v>N/A</v>
      </c>
      <c r="BK149" s="127">
        <v>0</v>
      </c>
      <c r="BL149" s="128">
        <v>0</v>
      </c>
      <c r="BM149" s="126" t="str">
        <f t="shared" si="188"/>
        <v>N/A</v>
      </c>
      <c r="BN149" s="129" t="e">
        <f t="shared" si="189"/>
        <v>#VALUE!</v>
      </c>
      <c r="BO149" s="130" t="e">
        <f t="shared" si="190"/>
        <v>#VALUE!</v>
      </c>
      <c r="BP149" s="127">
        <v>1</v>
      </c>
      <c r="BQ149" s="128">
        <v>70000</v>
      </c>
      <c r="BR149" s="126">
        <f t="shared" si="155"/>
        <v>70000</v>
      </c>
      <c r="BS149" s="127">
        <v>1</v>
      </c>
      <c r="BT149" s="128">
        <v>70700</v>
      </c>
      <c r="BU149" s="126">
        <f t="shared" si="191"/>
        <v>70700</v>
      </c>
      <c r="BV149" s="129">
        <f t="shared" si="192"/>
        <v>700</v>
      </c>
      <c r="BW149" s="130">
        <f t="shared" si="193"/>
        <v>0.01</v>
      </c>
      <c r="BX149" s="132" t="s">
        <v>591</v>
      </c>
      <c r="BY149" s="127">
        <v>0</v>
      </c>
      <c r="BZ149" s="128">
        <v>0</v>
      </c>
      <c r="CA149" s="126" t="str">
        <f t="shared" si="156"/>
        <v>N/A</v>
      </c>
      <c r="CB149" s="127">
        <v>0</v>
      </c>
      <c r="CC149" s="128">
        <v>0</v>
      </c>
      <c r="CD149" s="126" t="str">
        <f t="shared" si="194"/>
        <v>N/A</v>
      </c>
      <c r="CE149" s="129" t="e">
        <f t="shared" si="195"/>
        <v>#VALUE!</v>
      </c>
      <c r="CF149" s="130" t="e">
        <f t="shared" si="196"/>
        <v>#VALUE!</v>
      </c>
      <c r="CG149" s="127">
        <v>0.5</v>
      </c>
      <c r="CH149" s="128">
        <v>9823</v>
      </c>
      <c r="CI149" s="126">
        <f t="shared" si="157"/>
        <v>19646</v>
      </c>
      <c r="CJ149" s="127">
        <v>0.5</v>
      </c>
      <c r="CK149" s="128">
        <v>10314</v>
      </c>
      <c r="CL149" s="126">
        <f t="shared" si="197"/>
        <v>20628</v>
      </c>
      <c r="CM149" s="129">
        <f t="shared" si="198"/>
        <v>982</v>
      </c>
      <c r="CN149" s="130">
        <f t="shared" si="199"/>
        <v>4.9984729715972717E-2</v>
      </c>
      <c r="CO149" s="127">
        <v>0</v>
      </c>
      <c r="CP149" s="128">
        <v>0</v>
      </c>
      <c r="CQ149" s="126" t="str">
        <f t="shared" si="158"/>
        <v>N/A</v>
      </c>
      <c r="CR149" s="127">
        <v>0</v>
      </c>
      <c r="CS149" s="128">
        <v>0</v>
      </c>
      <c r="CT149" s="126" t="str">
        <f t="shared" si="200"/>
        <v>N/A</v>
      </c>
      <c r="CU149" s="129" t="e">
        <f t="shared" si="201"/>
        <v>#VALUE!</v>
      </c>
      <c r="CV149" s="130" t="e">
        <f t="shared" si="202"/>
        <v>#VALUE!</v>
      </c>
      <c r="CW149" s="132" t="s">
        <v>591</v>
      </c>
      <c r="CX149" s="127">
        <v>0</v>
      </c>
      <c r="CY149" s="128">
        <v>0</v>
      </c>
      <c r="CZ149" s="126" t="str">
        <f t="shared" si="159"/>
        <v>N/A</v>
      </c>
      <c r="DA149" s="127">
        <v>0</v>
      </c>
      <c r="DB149" s="128">
        <v>0</v>
      </c>
      <c r="DC149" s="126" t="str">
        <f t="shared" si="203"/>
        <v>N/A</v>
      </c>
      <c r="DD149" s="129" t="e">
        <f t="shared" si="204"/>
        <v>#VALUE!</v>
      </c>
      <c r="DE149" s="130" t="e">
        <f t="shared" si="205"/>
        <v>#VALUE!</v>
      </c>
      <c r="DF149" s="127">
        <v>1</v>
      </c>
      <c r="DG149" s="128">
        <v>79289</v>
      </c>
      <c r="DH149" s="126">
        <f t="shared" si="160"/>
        <v>79289</v>
      </c>
      <c r="DI149" s="127">
        <v>1</v>
      </c>
      <c r="DJ149" s="128">
        <v>80082</v>
      </c>
      <c r="DK149" s="126">
        <f t="shared" si="206"/>
        <v>80082</v>
      </c>
      <c r="DL149" s="129">
        <f t="shared" si="207"/>
        <v>793</v>
      </c>
      <c r="DM149" s="130">
        <f t="shared" si="208"/>
        <v>1.0001387329894437E-2</v>
      </c>
      <c r="DN149" s="127">
        <v>2</v>
      </c>
      <c r="DO149" s="128">
        <v>64469</v>
      </c>
      <c r="DP149" s="126">
        <f t="shared" si="161"/>
        <v>32234.5</v>
      </c>
      <c r="DQ149" s="127">
        <v>2</v>
      </c>
      <c r="DR149" s="128">
        <v>66403</v>
      </c>
      <c r="DS149" s="126">
        <f t="shared" si="209"/>
        <v>33201.5</v>
      </c>
      <c r="DT149" s="306">
        <f t="shared" si="210"/>
        <v>967</v>
      </c>
      <c r="DU149" s="130">
        <f t="shared" si="211"/>
        <v>2.9998914206828087E-2</v>
      </c>
      <c r="DV149" s="132" t="s">
        <v>591</v>
      </c>
      <c r="DW149" s="127">
        <v>12.65</v>
      </c>
      <c r="DX149" s="128">
        <v>271347</v>
      </c>
      <c r="DY149" s="126">
        <f t="shared" si="162"/>
        <v>21450.355731225296</v>
      </c>
      <c r="DZ149" s="127">
        <v>12.65</v>
      </c>
      <c r="EA149" s="128">
        <v>284916</v>
      </c>
      <c r="EB149" s="126">
        <f t="shared" si="212"/>
        <v>22523.003952569168</v>
      </c>
      <c r="EC149" s="129">
        <f t="shared" si="213"/>
        <v>1072.6482213438721</v>
      </c>
      <c r="ED149" s="130">
        <f t="shared" si="214"/>
        <v>5.0006080774801204E-2</v>
      </c>
      <c r="EE149" s="127">
        <v>0</v>
      </c>
      <c r="EF149" s="128">
        <v>0</v>
      </c>
      <c r="EG149" s="126" t="str">
        <f t="shared" si="163"/>
        <v>N/A</v>
      </c>
      <c r="EH149" s="127">
        <v>0</v>
      </c>
      <c r="EI149" s="128">
        <v>0</v>
      </c>
      <c r="EJ149" s="126" t="str">
        <f t="shared" si="215"/>
        <v>N/A</v>
      </c>
      <c r="EK149" s="129" t="e">
        <f t="shared" si="216"/>
        <v>#VALUE!</v>
      </c>
      <c r="EL149" s="130" t="e">
        <f t="shared" si="217"/>
        <v>#VALUE!</v>
      </c>
      <c r="EM149" s="127">
        <v>0</v>
      </c>
      <c r="EN149" s="128">
        <v>0</v>
      </c>
      <c r="EO149" s="126" t="str">
        <f t="shared" si="164"/>
        <v>N/A</v>
      </c>
      <c r="EP149" s="147">
        <v>0</v>
      </c>
      <c r="EQ149" s="148">
        <v>0</v>
      </c>
      <c r="ER149" s="126" t="str">
        <f t="shared" si="218"/>
        <v>N/A</v>
      </c>
      <c r="ES149" s="129" t="e">
        <f t="shared" si="219"/>
        <v>#VALUE!</v>
      </c>
      <c r="ET149" s="130" t="e">
        <f t="shared" si="220"/>
        <v>#VALUE!</v>
      </c>
      <c r="EU149" s="308"/>
      <c r="EV149" s="132" t="s">
        <v>591</v>
      </c>
      <c r="EW149" s="126">
        <v>43767.185724522111</v>
      </c>
      <c r="EX149" s="126">
        <v>44616.385819291318</v>
      </c>
      <c r="EY149" s="129" t="e">
        <f t="shared" si="221"/>
        <v>#VALUE!</v>
      </c>
      <c r="EZ149" s="130" t="e">
        <f t="shared" si="165"/>
        <v>#VALUE!</v>
      </c>
    </row>
    <row r="150" spans="1:156">
      <c r="A150" s="132" t="s">
        <v>592</v>
      </c>
      <c r="B150" s="124">
        <v>2.7800000000000002</v>
      </c>
      <c r="C150" s="125">
        <v>40613</v>
      </c>
      <c r="D150" s="126">
        <f t="shared" si="148"/>
        <v>14608.992805755395</v>
      </c>
      <c r="E150" s="127">
        <v>2.7800000000000002</v>
      </c>
      <c r="F150" s="128">
        <v>40613</v>
      </c>
      <c r="G150" s="126">
        <f t="shared" si="166"/>
        <v>14608.992805755395</v>
      </c>
      <c r="H150" s="129">
        <f t="shared" si="167"/>
        <v>0</v>
      </c>
      <c r="I150" s="130">
        <f t="shared" si="168"/>
        <v>0</v>
      </c>
      <c r="J150" s="127">
        <v>2</v>
      </c>
      <c r="K150" s="128">
        <v>147327</v>
      </c>
      <c r="L150" s="131">
        <f t="shared" si="149"/>
        <v>73663.5</v>
      </c>
      <c r="M150" s="127">
        <v>2</v>
      </c>
      <c r="N150" s="128">
        <v>146581</v>
      </c>
      <c r="O150" s="126">
        <f t="shared" si="169"/>
        <v>73290.5</v>
      </c>
      <c r="P150" s="129">
        <f t="shared" si="170"/>
        <v>-373</v>
      </c>
      <c r="Q150" s="130">
        <f t="shared" si="171"/>
        <v>-5.0635660808948805E-3</v>
      </c>
      <c r="R150" s="127">
        <v>1</v>
      </c>
      <c r="S150" s="128">
        <v>58100</v>
      </c>
      <c r="T150" s="126">
        <f t="shared" si="150"/>
        <v>58100</v>
      </c>
      <c r="U150" s="127">
        <v>1</v>
      </c>
      <c r="V150" s="128">
        <v>58101</v>
      </c>
      <c r="W150" s="126">
        <f t="shared" si="172"/>
        <v>58101</v>
      </c>
      <c r="X150" s="129">
        <f t="shared" si="173"/>
        <v>1</v>
      </c>
      <c r="Y150" s="130">
        <f t="shared" si="174"/>
        <v>1.7211703958691912E-5</v>
      </c>
      <c r="Z150" s="132" t="s">
        <v>592</v>
      </c>
      <c r="AA150" s="127">
        <v>0</v>
      </c>
      <c r="AB150" s="128">
        <v>0</v>
      </c>
      <c r="AC150" s="126" t="str">
        <f t="shared" si="151"/>
        <v>N/A</v>
      </c>
      <c r="AD150" s="127">
        <v>0</v>
      </c>
      <c r="AE150" s="128">
        <v>0</v>
      </c>
      <c r="AF150" s="126" t="str">
        <f t="shared" si="175"/>
        <v>N/A</v>
      </c>
      <c r="AG150" s="129" t="e">
        <f t="shared" si="176"/>
        <v>#VALUE!</v>
      </c>
      <c r="AH150" s="130" t="e">
        <f t="shared" si="177"/>
        <v>#VALUE!</v>
      </c>
      <c r="AI150" s="127">
        <v>2</v>
      </c>
      <c r="AJ150" s="128">
        <v>75515</v>
      </c>
      <c r="AK150" s="126">
        <f t="shared" si="178"/>
        <v>37757.5</v>
      </c>
      <c r="AL150" s="127">
        <v>2</v>
      </c>
      <c r="AM150" s="128">
        <v>75517</v>
      </c>
      <c r="AN150" s="126">
        <f t="shared" si="179"/>
        <v>37758.5</v>
      </c>
      <c r="AO150" s="129">
        <f t="shared" si="180"/>
        <v>1</v>
      </c>
      <c r="AP150" s="130">
        <f t="shared" si="181"/>
        <v>2.6484804343507912E-5</v>
      </c>
      <c r="AQ150" s="127">
        <v>1</v>
      </c>
      <c r="AR150" s="128">
        <v>48924</v>
      </c>
      <c r="AS150" s="126">
        <f t="shared" si="152"/>
        <v>48924</v>
      </c>
      <c r="AT150" s="127">
        <v>1</v>
      </c>
      <c r="AU150" s="128">
        <v>48925</v>
      </c>
      <c r="AV150" s="126">
        <f t="shared" si="182"/>
        <v>48925</v>
      </c>
      <c r="AW150" s="129">
        <f t="shared" si="183"/>
        <v>1</v>
      </c>
      <c r="AX150" s="130">
        <f t="shared" si="184"/>
        <v>2.0439865914479601E-5</v>
      </c>
      <c r="AY150" s="132" t="s">
        <v>592</v>
      </c>
      <c r="AZ150" s="127">
        <v>7</v>
      </c>
      <c r="BA150" s="128">
        <v>181422.65</v>
      </c>
      <c r="BB150" s="126">
        <f t="shared" si="153"/>
        <v>25917.521428571428</v>
      </c>
      <c r="BC150" s="127">
        <v>7</v>
      </c>
      <c r="BD150" s="128">
        <v>181423</v>
      </c>
      <c r="BE150" s="126">
        <f t="shared" si="185"/>
        <v>25917.571428571428</v>
      </c>
      <c r="BF150" s="129">
        <f t="shared" si="186"/>
        <v>4.9999999999272404E-2</v>
      </c>
      <c r="BG150" s="130">
        <f t="shared" si="187"/>
        <v>1.9291968229705983E-6</v>
      </c>
      <c r="BH150" s="127">
        <v>0.5</v>
      </c>
      <c r="BI150" s="128">
        <v>3067</v>
      </c>
      <c r="BJ150" s="126">
        <f t="shared" si="154"/>
        <v>6134</v>
      </c>
      <c r="BK150" s="127">
        <v>0.5</v>
      </c>
      <c r="BL150" s="128">
        <v>3067</v>
      </c>
      <c r="BM150" s="126">
        <f t="shared" si="188"/>
        <v>6134</v>
      </c>
      <c r="BN150" s="129">
        <f t="shared" si="189"/>
        <v>0</v>
      </c>
      <c r="BO150" s="130">
        <f t="shared" si="190"/>
        <v>0</v>
      </c>
      <c r="BP150" s="127">
        <v>1</v>
      </c>
      <c r="BQ150" s="128">
        <v>56188</v>
      </c>
      <c r="BR150" s="126">
        <f t="shared" si="155"/>
        <v>56188</v>
      </c>
      <c r="BS150" s="127">
        <v>1</v>
      </c>
      <c r="BT150" s="128">
        <v>56189</v>
      </c>
      <c r="BU150" s="126">
        <f t="shared" si="191"/>
        <v>56189</v>
      </c>
      <c r="BV150" s="129">
        <f t="shared" si="192"/>
        <v>1</v>
      </c>
      <c r="BW150" s="130">
        <f t="shared" si="193"/>
        <v>1.7797394461450844E-5</v>
      </c>
      <c r="BX150" s="132" t="s">
        <v>592</v>
      </c>
      <c r="BY150" s="127">
        <v>0</v>
      </c>
      <c r="BZ150" s="128">
        <v>0</v>
      </c>
      <c r="CA150" s="126" t="str">
        <f t="shared" si="156"/>
        <v>N/A</v>
      </c>
      <c r="CB150" s="127">
        <v>0</v>
      </c>
      <c r="CC150" s="128">
        <v>0</v>
      </c>
      <c r="CD150" s="126" t="str">
        <f t="shared" si="194"/>
        <v>N/A</v>
      </c>
      <c r="CE150" s="129" t="e">
        <f t="shared" si="195"/>
        <v>#VALUE!</v>
      </c>
      <c r="CF150" s="130" t="e">
        <f t="shared" si="196"/>
        <v>#VALUE!</v>
      </c>
      <c r="CG150" s="127">
        <v>1</v>
      </c>
      <c r="CH150" s="128">
        <v>57695</v>
      </c>
      <c r="CI150" s="126">
        <f t="shared" si="157"/>
        <v>57695</v>
      </c>
      <c r="CJ150" s="127">
        <v>1</v>
      </c>
      <c r="CK150" s="128">
        <v>57695</v>
      </c>
      <c r="CL150" s="126">
        <f t="shared" si="197"/>
        <v>57695</v>
      </c>
      <c r="CM150" s="129">
        <f t="shared" si="198"/>
        <v>0</v>
      </c>
      <c r="CN150" s="130">
        <f t="shared" si="199"/>
        <v>0</v>
      </c>
      <c r="CO150" s="127">
        <v>0</v>
      </c>
      <c r="CP150" s="128">
        <v>0</v>
      </c>
      <c r="CQ150" s="126" t="str">
        <f t="shared" si="158"/>
        <v>N/A</v>
      </c>
      <c r="CR150" s="127">
        <v>0</v>
      </c>
      <c r="CS150" s="128">
        <v>0</v>
      </c>
      <c r="CT150" s="126" t="str">
        <f t="shared" si="200"/>
        <v>N/A</v>
      </c>
      <c r="CU150" s="129" t="e">
        <f t="shared" si="201"/>
        <v>#VALUE!</v>
      </c>
      <c r="CV150" s="130" t="e">
        <f t="shared" si="202"/>
        <v>#VALUE!</v>
      </c>
      <c r="CW150" s="132" t="s">
        <v>592</v>
      </c>
      <c r="CX150" s="127">
        <v>0</v>
      </c>
      <c r="CY150" s="128">
        <v>0</v>
      </c>
      <c r="CZ150" s="126" t="str">
        <f t="shared" si="159"/>
        <v>N/A</v>
      </c>
      <c r="DA150" s="127">
        <v>0</v>
      </c>
      <c r="DB150" s="128">
        <v>0</v>
      </c>
      <c r="DC150" s="126" t="str">
        <f t="shared" si="203"/>
        <v>N/A</v>
      </c>
      <c r="DD150" s="129" t="e">
        <f t="shared" si="204"/>
        <v>#VALUE!</v>
      </c>
      <c r="DE150" s="130" t="e">
        <f t="shared" si="205"/>
        <v>#VALUE!</v>
      </c>
      <c r="DF150" s="127">
        <v>1</v>
      </c>
      <c r="DG150" s="128">
        <v>72414</v>
      </c>
      <c r="DH150" s="126">
        <f t="shared" si="160"/>
        <v>72414</v>
      </c>
      <c r="DI150" s="127">
        <v>1</v>
      </c>
      <c r="DJ150" s="128">
        <v>72414</v>
      </c>
      <c r="DK150" s="126">
        <f t="shared" si="206"/>
        <v>72414</v>
      </c>
      <c r="DL150" s="129">
        <f t="shared" si="207"/>
        <v>0</v>
      </c>
      <c r="DM150" s="130">
        <f t="shared" si="208"/>
        <v>0</v>
      </c>
      <c r="DN150" s="127">
        <v>0</v>
      </c>
      <c r="DO150" s="128">
        <v>0</v>
      </c>
      <c r="DP150" s="126" t="str">
        <f t="shared" si="161"/>
        <v>N/A</v>
      </c>
      <c r="DQ150" s="127">
        <v>0</v>
      </c>
      <c r="DR150" s="128">
        <v>0</v>
      </c>
      <c r="DS150" s="126" t="str">
        <f t="shared" si="209"/>
        <v>N/A</v>
      </c>
      <c r="DT150" s="306" t="e">
        <f t="shared" si="210"/>
        <v>#VALUE!</v>
      </c>
      <c r="DU150" s="130" t="e">
        <f t="shared" si="211"/>
        <v>#VALUE!</v>
      </c>
      <c r="DV150" s="132" t="s">
        <v>592</v>
      </c>
      <c r="DW150" s="145">
        <v>7</v>
      </c>
      <c r="DX150" s="146">
        <v>217469</v>
      </c>
      <c r="DY150" s="126">
        <f t="shared" si="162"/>
        <v>31067</v>
      </c>
      <c r="DZ150" s="127">
        <v>7</v>
      </c>
      <c r="EA150" s="128">
        <v>217469</v>
      </c>
      <c r="EB150" s="126">
        <f t="shared" si="212"/>
        <v>31067</v>
      </c>
      <c r="EC150" s="129">
        <f t="shared" si="213"/>
        <v>0</v>
      </c>
      <c r="ED150" s="130">
        <f t="shared" si="214"/>
        <v>0</v>
      </c>
      <c r="EE150" s="127">
        <v>0</v>
      </c>
      <c r="EF150" s="128">
        <v>0</v>
      </c>
      <c r="EG150" s="126" t="str">
        <f t="shared" si="163"/>
        <v>N/A</v>
      </c>
      <c r="EH150" s="127">
        <v>0</v>
      </c>
      <c r="EI150" s="128">
        <v>0</v>
      </c>
      <c r="EJ150" s="126" t="str">
        <f t="shared" si="215"/>
        <v>N/A</v>
      </c>
      <c r="EK150" s="129" t="e">
        <f t="shared" si="216"/>
        <v>#VALUE!</v>
      </c>
      <c r="EL150" s="130" t="e">
        <f t="shared" si="217"/>
        <v>#VALUE!</v>
      </c>
      <c r="EM150" s="127">
        <v>0</v>
      </c>
      <c r="EN150" s="128">
        <v>0</v>
      </c>
      <c r="EO150" s="126" t="str">
        <f t="shared" si="164"/>
        <v>N/A</v>
      </c>
      <c r="EP150" s="147">
        <v>0</v>
      </c>
      <c r="EQ150" s="148">
        <v>0</v>
      </c>
      <c r="ER150" s="126" t="str">
        <f t="shared" si="218"/>
        <v>N/A</v>
      </c>
      <c r="ES150" s="129" t="e">
        <f t="shared" si="219"/>
        <v>#VALUE!</v>
      </c>
      <c r="ET150" s="130" t="e">
        <f t="shared" si="220"/>
        <v>#VALUE!</v>
      </c>
      <c r="EU150" s="308"/>
      <c r="EV150" s="132" t="s">
        <v>592</v>
      </c>
      <c r="EW150" s="126">
        <v>43860.864930393349</v>
      </c>
      <c r="EX150" s="126">
        <v>43827.32402130244</v>
      </c>
      <c r="EY150" s="129" t="e">
        <f t="shared" si="221"/>
        <v>#VALUE!</v>
      </c>
      <c r="EZ150" s="130" t="e">
        <f t="shared" si="165"/>
        <v>#VALUE!</v>
      </c>
    </row>
    <row r="151" spans="1:156">
      <c r="A151" s="132" t="s">
        <v>593</v>
      </c>
      <c r="B151" s="124">
        <v>18</v>
      </c>
      <c r="C151" s="125">
        <v>321810</v>
      </c>
      <c r="D151" s="126">
        <f t="shared" si="148"/>
        <v>17878.333333333332</v>
      </c>
      <c r="E151" s="147">
        <v>18</v>
      </c>
      <c r="F151" s="148">
        <v>321810</v>
      </c>
      <c r="G151" s="126">
        <f t="shared" si="166"/>
        <v>17878.333333333332</v>
      </c>
      <c r="H151" s="129">
        <f t="shared" si="167"/>
        <v>0</v>
      </c>
      <c r="I151" s="130">
        <f t="shared" si="168"/>
        <v>0</v>
      </c>
      <c r="J151" s="145">
        <v>7.5</v>
      </c>
      <c r="K151" s="146">
        <v>528842</v>
      </c>
      <c r="L151" s="131">
        <f t="shared" si="149"/>
        <v>70512.266666666663</v>
      </c>
      <c r="M151" s="145">
        <v>7.5</v>
      </c>
      <c r="N151" s="146">
        <v>528842</v>
      </c>
      <c r="O151" s="126">
        <f t="shared" si="169"/>
        <v>70512.266666666663</v>
      </c>
      <c r="P151" s="129">
        <f t="shared" si="170"/>
        <v>0</v>
      </c>
      <c r="Q151" s="130">
        <f t="shared" si="171"/>
        <v>0</v>
      </c>
      <c r="R151" s="145">
        <v>3</v>
      </c>
      <c r="S151" s="146">
        <v>235732</v>
      </c>
      <c r="T151" s="126">
        <f t="shared" si="150"/>
        <v>78577.333333333328</v>
      </c>
      <c r="U151" s="145">
        <v>3</v>
      </c>
      <c r="V151" s="146">
        <v>235732</v>
      </c>
      <c r="W151" s="126">
        <f t="shared" si="172"/>
        <v>78577.333333333328</v>
      </c>
      <c r="X151" s="129">
        <f t="shared" si="173"/>
        <v>0</v>
      </c>
      <c r="Y151" s="130">
        <f t="shared" si="174"/>
        <v>0</v>
      </c>
      <c r="Z151" s="132" t="s">
        <v>593</v>
      </c>
      <c r="AA151" s="145">
        <v>1</v>
      </c>
      <c r="AB151" s="146">
        <v>56000</v>
      </c>
      <c r="AC151" s="126">
        <f t="shared" si="151"/>
        <v>56000</v>
      </c>
      <c r="AD151" s="145">
        <v>1</v>
      </c>
      <c r="AE151" s="146">
        <v>56000</v>
      </c>
      <c r="AF151" s="126">
        <f t="shared" si="175"/>
        <v>56000</v>
      </c>
      <c r="AG151" s="129">
        <f t="shared" si="176"/>
        <v>0</v>
      </c>
      <c r="AH151" s="130">
        <f t="shared" si="177"/>
        <v>0</v>
      </c>
      <c r="AI151" s="145">
        <v>12</v>
      </c>
      <c r="AJ151" s="146">
        <v>632570</v>
      </c>
      <c r="AK151" s="126">
        <f t="shared" si="178"/>
        <v>52714.166666666664</v>
      </c>
      <c r="AL151" s="145">
        <v>12</v>
      </c>
      <c r="AM151" s="146">
        <v>632570</v>
      </c>
      <c r="AN151" s="126">
        <f t="shared" si="179"/>
        <v>52714.166666666664</v>
      </c>
      <c r="AO151" s="129">
        <f t="shared" si="180"/>
        <v>0</v>
      </c>
      <c r="AP151" s="130">
        <f t="shared" si="181"/>
        <v>0</v>
      </c>
      <c r="AQ151" s="145">
        <v>2</v>
      </c>
      <c r="AR151" s="146">
        <v>103834</v>
      </c>
      <c r="AS151" s="126">
        <f t="shared" si="152"/>
        <v>51917</v>
      </c>
      <c r="AT151" s="145">
        <v>2</v>
      </c>
      <c r="AU151" s="146">
        <v>107834</v>
      </c>
      <c r="AV151" s="126">
        <f t="shared" si="182"/>
        <v>53917</v>
      </c>
      <c r="AW151" s="129">
        <f t="shared" si="183"/>
        <v>2000</v>
      </c>
      <c r="AX151" s="130">
        <f t="shared" si="184"/>
        <v>3.8523027139472622E-2</v>
      </c>
      <c r="AY151" s="132" t="s">
        <v>593</v>
      </c>
      <c r="AZ151" s="145">
        <v>19</v>
      </c>
      <c r="BA151" s="146">
        <v>470246</v>
      </c>
      <c r="BB151" s="126">
        <f t="shared" si="153"/>
        <v>24749.78947368421</v>
      </c>
      <c r="BC151" s="145">
        <v>19</v>
      </c>
      <c r="BD151" s="146">
        <v>483246</v>
      </c>
      <c r="BE151" s="126">
        <f t="shared" si="185"/>
        <v>25434</v>
      </c>
      <c r="BF151" s="129">
        <f t="shared" si="186"/>
        <v>684.21052631579005</v>
      </c>
      <c r="BG151" s="130">
        <f t="shared" si="187"/>
        <v>2.7645104902540397E-2</v>
      </c>
      <c r="BH151" s="145">
        <v>0</v>
      </c>
      <c r="BI151" s="146">
        <v>0</v>
      </c>
      <c r="BJ151" s="126" t="str">
        <f t="shared" si="154"/>
        <v>N/A</v>
      </c>
      <c r="BK151" s="145">
        <v>0</v>
      </c>
      <c r="BL151" s="146">
        <v>0</v>
      </c>
      <c r="BM151" s="126" t="str">
        <f t="shared" si="188"/>
        <v>N/A</v>
      </c>
      <c r="BN151" s="129" t="e">
        <f t="shared" si="189"/>
        <v>#VALUE!</v>
      </c>
      <c r="BO151" s="130" t="e">
        <f t="shared" si="190"/>
        <v>#VALUE!</v>
      </c>
      <c r="BP151" s="145">
        <v>2.8</v>
      </c>
      <c r="BQ151" s="146">
        <v>199717</v>
      </c>
      <c r="BR151" s="126">
        <f t="shared" si="155"/>
        <v>71327.5</v>
      </c>
      <c r="BS151" s="145">
        <v>2.8</v>
      </c>
      <c r="BT151" s="146">
        <v>199717</v>
      </c>
      <c r="BU151" s="126">
        <f t="shared" si="191"/>
        <v>71327.5</v>
      </c>
      <c r="BV151" s="129">
        <f t="shared" si="192"/>
        <v>0</v>
      </c>
      <c r="BW151" s="130">
        <f t="shared" si="193"/>
        <v>0</v>
      </c>
      <c r="BX151" s="132" t="s">
        <v>593</v>
      </c>
      <c r="BY151" s="145">
        <v>10.9</v>
      </c>
      <c r="BZ151" s="146">
        <v>261844.48000000001</v>
      </c>
      <c r="CA151" s="126">
        <f t="shared" si="156"/>
        <v>24022.429357798166</v>
      </c>
      <c r="CB151" s="145">
        <v>10.9</v>
      </c>
      <c r="CC151" s="146">
        <v>266844.48</v>
      </c>
      <c r="CD151" s="126">
        <f t="shared" si="194"/>
        <v>24481.144954128438</v>
      </c>
      <c r="CE151" s="129">
        <f t="shared" si="195"/>
        <v>458.71559633027209</v>
      </c>
      <c r="CF151" s="130">
        <f t="shared" si="196"/>
        <v>1.9095304204999723E-2</v>
      </c>
      <c r="CG151" s="145">
        <v>3</v>
      </c>
      <c r="CH151" s="146">
        <v>120083</v>
      </c>
      <c r="CI151" s="126">
        <f t="shared" si="157"/>
        <v>40027.666666666664</v>
      </c>
      <c r="CJ151" s="145">
        <v>3</v>
      </c>
      <c r="CK151" s="146">
        <v>120083</v>
      </c>
      <c r="CL151" s="126">
        <f t="shared" si="197"/>
        <v>40027.666666666664</v>
      </c>
      <c r="CM151" s="129">
        <f t="shared" si="198"/>
        <v>0</v>
      </c>
      <c r="CN151" s="130">
        <f t="shared" si="199"/>
        <v>0</v>
      </c>
      <c r="CO151" s="145">
        <v>4</v>
      </c>
      <c r="CP151" s="146">
        <v>265218</v>
      </c>
      <c r="CQ151" s="126">
        <f t="shared" si="158"/>
        <v>66304.5</v>
      </c>
      <c r="CR151" s="145">
        <v>4</v>
      </c>
      <c r="CS151" s="146">
        <v>280792</v>
      </c>
      <c r="CT151" s="126">
        <f t="shared" si="200"/>
        <v>70198</v>
      </c>
      <c r="CU151" s="129">
        <f t="shared" si="201"/>
        <v>3893.5</v>
      </c>
      <c r="CV151" s="130">
        <f t="shared" si="202"/>
        <v>5.872150457359606E-2</v>
      </c>
      <c r="CW151" s="132" t="s">
        <v>593</v>
      </c>
      <c r="CX151" s="145">
        <v>0</v>
      </c>
      <c r="CY151" s="146">
        <v>0</v>
      </c>
      <c r="CZ151" s="126" t="str">
        <f t="shared" si="159"/>
        <v>N/A</v>
      </c>
      <c r="DA151" s="145">
        <v>0</v>
      </c>
      <c r="DB151" s="146">
        <v>0</v>
      </c>
      <c r="DC151" s="126" t="str">
        <f t="shared" si="203"/>
        <v>N/A</v>
      </c>
      <c r="DD151" s="129" t="e">
        <f t="shared" si="204"/>
        <v>#VALUE!</v>
      </c>
      <c r="DE151" s="130" t="e">
        <f t="shared" si="205"/>
        <v>#VALUE!</v>
      </c>
      <c r="DF151" s="145">
        <v>1</v>
      </c>
      <c r="DG151" s="146">
        <v>72000</v>
      </c>
      <c r="DH151" s="126">
        <f t="shared" si="160"/>
        <v>72000</v>
      </c>
      <c r="DI151" s="145">
        <v>1</v>
      </c>
      <c r="DJ151" s="146">
        <v>72000</v>
      </c>
      <c r="DK151" s="126">
        <f t="shared" si="206"/>
        <v>72000</v>
      </c>
      <c r="DL151" s="129">
        <f t="shared" si="207"/>
        <v>0</v>
      </c>
      <c r="DM151" s="130">
        <f t="shared" si="208"/>
        <v>0</v>
      </c>
      <c r="DN151" s="145">
        <v>3</v>
      </c>
      <c r="DO151" s="146">
        <v>109987</v>
      </c>
      <c r="DP151" s="126">
        <f t="shared" si="161"/>
        <v>36662.333333333336</v>
      </c>
      <c r="DQ151" s="145">
        <v>3</v>
      </c>
      <c r="DR151" s="146">
        <v>113987</v>
      </c>
      <c r="DS151" s="126">
        <f t="shared" si="209"/>
        <v>37995.666666666664</v>
      </c>
      <c r="DT151" s="306">
        <f t="shared" si="210"/>
        <v>1333.3333333333285</v>
      </c>
      <c r="DU151" s="130">
        <f t="shared" si="211"/>
        <v>3.6367934392246219E-2</v>
      </c>
      <c r="DV151" s="132" t="s">
        <v>593</v>
      </c>
      <c r="DW151" s="145">
        <v>17.3</v>
      </c>
      <c r="DX151" s="146">
        <v>393715.52</v>
      </c>
      <c r="DY151" s="126">
        <f t="shared" si="162"/>
        <v>22758.122543352601</v>
      </c>
      <c r="DZ151" s="145">
        <v>17.3</v>
      </c>
      <c r="EA151" s="146">
        <v>407557</v>
      </c>
      <c r="EB151" s="126">
        <f t="shared" si="212"/>
        <v>23558.208092485547</v>
      </c>
      <c r="EC151" s="129">
        <f t="shared" si="213"/>
        <v>800.08554913294574</v>
      </c>
      <c r="ED151" s="130">
        <f t="shared" si="214"/>
        <v>3.5156043632722331E-2</v>
      </c>
      <c r="EE151" s="145">
        <v>0</v>
      </c>
      <c r="EF151" s="146">
        <v>0</v>
      </c>
      <c r="EG151" s="126" t="str">
        <f t="shared" si="163"/>
        <v>N/A</v>
      </c>
      <c r="EH151" s="145">
        <v>0</v>
      </c>
      <c r="EI151" s="146">
        <v>0</v>
      </c>
      <c r="EJ151" s="126" t="str">
        <f t="shared" si="215"/>
        <v>N/A</v>
      </c>
      <c r="EK151" s="129" t="e">
        <f t="shared" si="216"/>
        <v>#VALUE!</v>
      </c>
      <c r="EL151" s="130" t="e">
        <f t="shared" si="217"/>
        <v>#VALUE!</v>
      </c>
      <c r="EM151" s="145">
        <v>0</v>
      </c>
      <c r="EN151" s="146">
        <v>0</v>
      </c>
      <c r="EO151" s="126" t="str">
        <f t="shared" si="164"/>
        <v>N/A</v>
      </c>
      <c r="EP151" s="149">
        <v>0</v>
      </c>
      <c r="EQ151" s="150">
        <v>0</v>
      </c>
      <c r="ER151" s="126" t="str">
        <f t="shared" si="218"/>
        <v>N/A</v>
      </c>
      <c r="ES151" s="129" t="e">
        <f t="shared" si="219"/>
        <v>#VALUE!</v>
      </c>
      <c r="ET151" s="130" t="e">
        <f t="shared" si="220"/>
        <v>#VALUE!</v>
      </c>
      <c r="EU151" s="308"/>
      <c r="EV151" s="132" t="s">
        <v>593</v>
      </c>
      <c r="EW151" s="126">
        <v>48960.817241059653</v>
      </c>
      <c r="EX151" s="126">
        <v>49615.806169996227</v>
      </c>
      <c r="EY151" s="129" t="e">
        <f t="shared" si="221"/>
        <v>#VALUE!</v>
      </c>
      <c r="EZ151" s="130" t="e">
        <f t="shared" si="165"/>
        <v>#VALUE!</v>
      </c>
    </row>
    <row r="152" spans="1:156">
      <c r="A152" s="132" t="s">
        <v>594</v>
      </c>
      <c r="B152" s="124">
        <v>38</v>
      </c>
      <c r="C152" s="125">
        <v>627744</v>
      </c>
      <c r="D152" s="126">
        <f t="shared" si="148"/>
        <v>16519.57894736842</v>
      </c>
      <c r="E152" s="145">
        <v>38</v>
      </c>
      <c r="F152" s="146">
        <v>627780</v>
      </c>
      <c r="G152" s="126">
        <f t="shared" si="166"/>
        <v>16520.526315789473</v>
      </c>
      <c r="H152" s="129">
        <f t="shared" si="167"/>
        <v>0.94736842105339747</v>
      </c>
      <c r="I152" s="130">
        <f t="shared" si="168"/>
        <v>5.7348218382061966E-5</v>
      </c>
      <c r="J152" s="145">
        <v>9</v>
      </c>
      <c r="K152" s="146">
        <v>641098</v>
      </c>
      <c r="L152" s="131">
        <f t="shared" si="149"/>
        <v>71233.111111111109</v>
      </c>
      <c r="M152" s="145">
        <v>9</v>
      </c>
      <c r="N152" s="146">
        <v>641107</v>
      </c>
      <c r="O152" s="126">
        <f t="shared" si="169"/>
        <v>71234.111111111109</v>
      </c>
      <c r="P152" s="129">
        <f t="shared" si="170"/>
        <v>1</v>
      </c>
      <c r="Q152" s="130">
        <f t="shared" si="171"/>
        <v>1.4038415343676006E-5</v>
      </c>
      <c r="R152" s="145">
        <v>1</v>
      </c>
      <c r="S152" s="146">
        <v>81801</v>
      </c>
      <c r="T152" s="126">
        <f t="shared" si="150"/>
        <v>81801</v>
      </c>
      <c r="U152" s="145">
        <v>1</v>
      </c>
      <c r="V152" s="146">
        <v>81802</v>
      </c>
      <c r="W152" s="126">
        <f t="shared" si="172"/>
        <v>81802</v>
      </c>
      <c r="X152" s="129">
        <f t="shared" si="173"/>
        <v>1</v>
      </c>
      <c r="Y152" s="130">
        <f t="shared" si="174"/>
        <v>1.2224789428002103E-5</v>
      </c>
      <c r="Z152" s="132" t="s">
        <v>594</v>
      </c>
      <c r="AA152" s="145">
        <v>1</v>
      </c>
      <c r="AB152" s="146">
        <v>36336</v>
      </c>
      <c r="AC152" s="126">
        <f t="shared" si="151"/>
        <v>36336</v>
      </c>
      <c r="AD152" s="145">
        <v>1</v>
      </c>
      <c r="AE152" s="146">
        <v>44000</v>
      </c>
      <c r="AF152" s="126">
        <f t="shared" si="175"/>
        <v>44000</v>
      </c>
      <c r="AG152" s="129">
        <f t="shared" si="176"/>
        <v>7664</v>
      </c>
      <c r="AH152" s="130">
        <f t="shared" si="177"/>
        <v>0.21092029942756496</v>
      </c>
      <c r="AI152" s="145">
        <v>10.6</v>
      </c>
      <c r="AJ152" s="146">
        <v>588294</v>
      </c>
      <c r="AK152" s="126">
        <f t="shared" si="178"/>
        <v>55499.433962264156</v>
      </c>
      <c r="AL152" s="145">
        <v>10.6</v>
      </c>
      <c r="AM152" s="146">
        <v>588305</v>
      </c>
      <c r="AN152" s="126">
        <f t="shared" si="179"/>
        <v>55500.471698113208</v>
      </c>
      <c r="AO152" s="129">
        <f t="shared" si="180"/>
        <v>1.037735849051387</v>
      </c>
      <c r="AP152" s="130">
        <f t="shared" si="181"/>
        <v>1.8698133926140163E-5</v>
      </c>
      <c r="AQ152" s="145">
        <v>3</v>
      </c>
      <c r="AR152" s="146">
        <v>140721</v>
      </c>
      <c r="AS152" s="126">
        <f t="shared" si="152"/>
        <v>46907</v>
      </c>
      <c r="AT152" s="145">
        <v>3</v>
      </c>
      <c r="AU152" s="146">
        <v>140724</v>
      </c>
      <c r="AV152" s="126">
        <f t="shared" si="182"/>
        <v>46908</v>
      </c>
      <c r="AW152" s="129">
        <f t="shared" si="183"/>
        <v>1</v>
      </c>
      <c r="AX152" s="130">
        <f t="shared" si="184"/>
        <v>2.1318779713049224E-5</v>
      </c>
      <c r="AY152" s="132" t="s">
        <v>594</v>
      </c>
      <c r="AZ152" s="145">
        <v>18.231999999999999</v>
      </c>
      <c r="BA152" s="146">
        <v>425985.8</v>
      </c>
      <c r="BB152" s="126">
        <f t="shared" si="153"/>
        <v>23364.732338745063</v>
      </c>
      <c r="BC152" s="145">
        <v>18.231999999999999</v>
      </c>
      <c r="BD152" s="146">
        <v>451728.77999999997</v>
      </c>
      <c r="BE152" s="126">
        <f t="shared" si="185"/>
        <v>24776.699210179904</v>
      </c>
      <c r="BF152" s="129">
        <f t="shared" si="186"/>
        <v>1411.9668714348409</v>
      </c>
      <c r="BG152" s="130">
        <f t="shared" si="187"/>
        <v>6.0431544901262013E-2</v>
      </c>
      <c r="BH152" s="145">
        <v>1</v>
      </c>
      <c r="BI152" s="146">
        <v>32986</v>
      </c>
      <c r="BJ152" s="126">
        <f t="shared" si="154"/>
        <v>32986</v>
      </c>
      <c r="BK152" s="145">
        <v>1</v>
      </c>
      <c r="BL152" s="146">
        <v>32987</v>
      </c>
      <c r="BM152" s="126">
        <f t="shared" si="188"/>
        <v>32987</v>
      </c>
      <c r="BN152" s="129">
        <f t="shared" si="189"/>
        <v>1</v>
      </c>
      <c r="BO152" s="130">
        <f t="shared" si="190"/>
        <v>3.0315891590371672E-5</v>
      </c>
      <c r="BP152" s="145">
        <v>15</v>
      </c>
      <c r="BQ152" s="146">
        <v>718937.79999999993</v>
      </c>
      <c r="BR152" s="126">
        <f t="shared" si="155"/>
        <v>47929.186666666661</v>
      </c>
      <c r="BS152" s="145">
        <v>15</v>
      </c>
      <c r="BT152" s="146">
        <v>718953.20000000007</v>
      </c>
      <c r="BU152" s="126">
        <f t="shared" si="191"/>
        <v>47930.21333333334</v>
      </c>
      <c r="BV152" s="129">
        <f t="shared" si="192"/>
        <v>1.0266666666793753</v>
      </c>
      <c r="BW152" s="130">
        <f t="shared" si="193"/>
        <v>2.1420490062131427E-5</v>
      </c>
      <c r="BX152" s="132" t="s">
        <v>594</v>
      </c>
      <c r="BY152" s="145">
        <v>0</v>
      </c>
      <c r="BZ152" s="146">
        <v>0</v>
      </c>
      <c r="CA152" s="126" t="str">
        <f t="shared" si="156"/>
        <v>N/A</v>
      </c>
      <c r="CB152" s="145">
        <v>0</v>
      </c>
      <c r="CC152" s="146">
        <v>0</v>
      </c>
      <c r="CD152" s="126" t="str">
        <f t="shared" si="194"/>
        <v>N/A</v>
      </c>
      <c r="CE152" s="129" t="e">
        <f t="shared" si="195"/>
        <v>#VALUE!</v>
      </c>
      <c r="CF152" s="130" t="e">
        <f t="shared" si="196"/>
        <v>#VALUE!</v>
      </c>
      <c r="CG152" s="145">
        <v>4</v>
      </c>
      <c r="CH152" s="146">
        <v>133422</v>
      </c>
      <c r="CI152" s="126">
        <f t="shared" si="157"/>
        <v>33355.5</v>
      </c>
      <c r="CJ152" s="145">
        <v>4</v>
      </c>
      <c r="CK152" s="146">
        <v>133426</v>
      </c>
      <c r="CL152" s="126">
        <f t="shared" si="197"/>
        <v>33356.5</v>
      </c>
      <c r="CM152" s="129">
        <f t="shared" si="198"/>
        <v>1</v>
      </c>
      <c r="CN152" s="130">
        <f t="shared" si="199"/>
        <v>2.9980063257933476E-5</v>
      </c>
      <c r="CO152" s="145">
        <v>4</v>
      </c>
      <c r="CP152" s="146">
        <v>290876</v>
      </c>
      <c r="CQ152" s="126">
        <f t="shared" si="158"/>
        <v>72719</v>
      </c>
      <c r="CR152" s="145">
        <v>4</v>
      </c>
      <c r="CS152" s="146">
        <v>290880</v>
      </c>
      <c r="CT152" s="126">
        <f t="shared" si="200"/>
        <v>72720</v>
      </c>
      <c r="CU152" s="129">
        <f t="shared" si="201"/>
        <v>1</v>
      </c>
      <c r="CV152" s="130">
        <f t="shared" si="202"/>
        <v>1.3751564240432349E-5</v>
      </c>
      <c r="CW152" s="132" t="s">
        <v>594</v>
      </c>
      <c r="CX152" s="145">
        <v>0</v>
      </c>
      <c r="CY152" s="146">
        <v>0</v>
      </c>
      <c r="CZ152" s="126" t="str">
        <f t="shared" si="159"/>
        <v>N/A</v>
      </c>
      <c r="DA152" s="145">
        <v>0</v>
      </c>
      <c r="DB152" s="146">
        <v>0</v>
      </c>
      <c r="DC152" s="126" t="str">
        <f t="shared" si="203"/>
        <v>N/A</v>
      </c>
      <c r="DD152" s="129" t="e">
        <f t="shared" si="204"/>
        <v>#VALUE!</v>
      </c>
      <c r="DE152" s="130" t="e">
        <f t="shared" si="205"/>
        <v>#VALUE!</v>
      </c>
      <c r="DF152" s="145">
        <v>1</v>
      </c>
      <c r="DG152" s="146">
        <v>80301</v>
      </c>
      <c r="DH152" s="126">
        <f t="shared" si="160"/>
        <v>80301</v>
      </c>
      <c r="DI152" s="145">
        <v>1</v>
      </c>
      <c r="DJ152" s="146">
        <v>80302</v>
      </c>
      <c r="DK152" s="126">
        <f t="shared" si="206"/>
        <v>80302</v>
      </c>
      <c r="DL152" s="129">
        <f t="shared" si="207"/>
        <v>1</v>
      </c>
      <c r="DM152" s="130">
        <f t="shared" si="208"/>
        <v>1.2453145041780301E-5</v>
      </c>
      <c r="DN152" s="145">
        <v>3</v>
      </c>
      <c r="DO152" s="146">
        <v>95911</v>
      </c>
      <c r="DP152" s="126">
        <f t="shared" si="161"/>
        <v>31970.333333333332</v>
      </c>
      <c r="DQ152" s="145">
        <v>3</v>
      </c>
      <c r="DR152" s="146">
        <v>97146</v>
      </c>
      <c r="DS152" s="126">
        <f t="shared" si="209"/>
        <v>32382</v>
      </c>
      <c r="DT152" s="306">
        <f t="shared" si="210"/>
        <v>411.66666666666788</v>
      </c>
      <c r="DU152" s="130">
        <f t="shared" si="211"/>
        <v>1.2876520941289358E-2</v>
      </c>
      <c r="DV152" s="132" t="s">
        <v>594</v>
      </c>
      <c r="DW152" s="145">
        <v>26.75</v>
      </c>
      <c r="DX152" s="146">
        <v>714699.5</v>
      </c>
      <c r="DY152" s="126">
        <f t="shared" si="162"/>
        <v>26717.738317757008</v>
      </c>
      <c r="DZ152" s="145">
        <v>26.75</v>
      </c>
      <c r="EA152" s="146">
        <v>714726.25</v>
      </c>
      <c r="EB152" s="126">
        <f t="shared" si="212"/>
        <v>26718.738317757008</v>
      </c>
      <c r="EC152" s="129">
        <f t="shared" si="213"/>
        <v>1</v>
      </c>
      <c r="ED152" s="130">
        <f t="shared" si="214"/>
        <v>3.7428317775512645E-5</v>
      </c>
      <c r="EE152" s="145">
        <v>1.232</v>
      </c>
      <c r="EF152" s="146">
        <v>80019</v>
      </c>
      <c r="EG152" s="126">
        <f t="shared" si="163"/>
        <v>64950.487012987011</v>
      </c>
      <c r="EH152" s="145">
        <v>1.232</v>
      </c>
      <c r="EI152" s="146">
        <v>80020</v>
      </c>
      <c r="EJ152" s="126">
        <f t="shared" si="215"/>
        <v>64951.2987012987</v>
      </c>
      <c r="EK152" s="129">
        <f t="shared" si="216"/>
        <v>0.81168831168906763</v>
      </c>
      <c r="EL152" s="130">
        <f t="shared" si="217"/>
        <v>1.2497031954922348E-5</v>
      </c>
      <c r="EM152" s="145">
        <v>0</v>
      </c>
      <c r="EN152" s="146">
        <v>0</v>
      </c>
      <c r="EO152" s="126" t="str">
        <f t="shared" si="164"/>
        <v>N/A</v>
      </c>
      <c r="EP152" s="149">
        <v>0</v>
      </c>
      <c r="EQ152" s="150">
        <v>0</v>
      </c>
      <c r="ER152" s="126" t="str">
        <f t="shared" si="218"/>
        <v>N/A</v>
      </c>
      <c r="ES152" s="129" t="e">
        <f t="shared" si="219"/>
        <v>#VALUE!</v>
      </c>
      <c r="ET152" s="130" t="e">
        <f t="shared" si="220"/>
        <v>#VALUE!</v>
      </c>
      <c r="EU152" s="308"/>
      <c r="EV152" s="132" t="s">
        <v>594</v>
      </c>
      <c r="EW152" s="126">
        <v>48172.67344601552</v>
      </c>
      <c r="EX152" s="126">
        <v>48805.970579172179</v>
      </c>
      <c r="EY152" s="129" t="e">
        <f t="shared" si="221"/>
        <v>#VALUE!</v>
      </c>
      <c r="EZ152" s="130" t="e">
        <f t="shared" si="165"/>
        <v>#VALUE!</v>
      </c>
    </row>
    <row r="153" spans="1:156">
      <c r="A153" s="132" t="s">
        <v>595</v>
      </c>
      <c r="B153" s="124">
        <v>5.5</v>
      </c>
      <c r="C153" s="125">
        <v>76312</v>
      </c>
      <c r="D153" s="126">
        <f t="shared" si="148"/>
        <v>13874.90909090909</v>
      </c>
      <c r="E153" s="127">
        <v>5.5</v>
      </c>
      <c r="F153" s="128">
        <v>76316</v>
      </c>
      <c r="G153" s="126">
        <f t="shared" si="166"/>
        <v>13875.636363636364</v>
      </c>
      <c r="H153" s="129">
        <f t="shared" si="167"/>
        <v>0.72727272727388481</v>
      </c>
      <c r="I153" s="130">
        <f t="shared" si="168"/>
        <v>5.2416395848704877E-5</v>
      </c>
      <c r="J153" s="127">
        <v>0.87</v>
      </c>
      <c r="K153" s="128">
        <v>75603</v>
      </c>
      <c r="L153" s="131">
        <f t="shared" si="149"/>
        <v>86900</v>
      </c>
      <c r="M153" s="127">
        <v>0.87</v>
      </c>
      <c r="N153" s="128">
        <v>75603</v>
      </c>
      <c r="O153" s="126">
        <f t="shared" si="169"/>
        <v>86900</v>
      </c>
      <c r="P153" s="129">
        <f t="shared" si="170"/>
        <v>0</v>
      </c>
      <c r="Q153" s="130">
        <f t="shared" si="171"/>
        <v>0</v>
      </c>
      <c r="R153" s="127">
        <v>0</v>
      </c>
      <c r="S153" s="128">
        <v>0</v>
      </c>
      <c r="T153" s="126" t="str">
        <f t="shared" si="150"/>
        <v>N/A</v>
      </c>
      <c r="U153" s="127">
        <v>0</v>
      </c>
      <c r="V153" s="128">
        <v>0</v>
      </c>
      <c r="W153" s="126" t="str">
        <f t="shared" si="172"/>
        <v>N/A</v>
      </c>
      <c r="X153" s="129" t="e">
        <f t="shared" si="173"/>
        <v>#VALUE!</v>
      </c>
      <c r="Y153" s="130" t="e">
        <f t="shared" si="174"/>
        <v>#VALUE!</v>
      </c>
      <c r="Z153" s="132" t="s">
        <v>595</v>
      </c>
      <c r="AA153" s="127">
        <v>0</v>
      </c>
      <c r="AB153" s="128">
        <v>0</v>
      </c>
      <c r="AC153" s="126" t="str">
        <f t="shared" si="151"/>
        <v>N/A</v>
      </c>
      <c r="AD153" s="127">
        <v>0</v>
      </c>
      <c r="AE153" s="128">
        <v>0</v>
      </c>
      <c r="AF153" s="126" t="str">
        <f t="shared" si="175"/>
        <v>N/A</v>
      </c>
      <c r="AG153" s="129" t="e">
        <f t="shared" si="176"/>
        <v>#VALUE!</v>
      </c>
      <c r="AH153" s="130" t="e">
        <f t="shared" si="177"/>
        <v>#VALUE!</v>
      </c>
      <c r="AI153" s="127">
        <v>0</v>
      </c>
      <c r="AJ153" s="128">
        <v>0</v>
      </c>
      <c r="AK153" s="126" t="str">
        <f t="shared" si="178"/>
        <v>N/A</v>
      </c>
      <c r="AL153" s="127">
        <v>0</v>
      </c>
      <c r="AM153" s="128">
        <v>0</v>
      </c>
      <c r="AN153" s="126" t="str">
        <f t="shared" si="179"/>
        <v>N/A</v>
      </c>
      <c r="AO153" s="129" t="e">
        <f t="shared" si="180"/>
        <v>#VALUE!</v>
      </c>
      <c r="AP153" s="130" t="e">
        <f t="shared" si="181"/>
        <v>#VALUE!</v>
      </c>
      <c r="AQ153" s="127">
        <v>0</v>
      </c>
      <c r="AR153" s="128">
        <v>0</v>
      </c>
      <c r="AS153" s="126" t="str">
        <f t="shared" si="152"/>
        <v>N/A</v>
      </c>
      <c r="AT153" s="127">
        <v>0</v>
      </c>
      <c r="AU153" s="128">
        <v>0</v>
      </c>
      <c r="AV153" s="126" t="str">
        <f t="shared" si="182"/>
        <v>N/A</v>
      </c>
      <c r="AW153" s="129" t="e">
        <f t="shared" si="183"/>
        <v>#VALUE!</v>
      </c>
      <c r="AX153" s="130" t="e">
        <f t="shared" si="184"/>
        <v>#VALUE!</v>
      </c>
      <c r="AY153" s="132" t="s">
        <v>595</v>
      </c>
      <c r="AZ153" s="127">
        <v>1.7</v>
      </c>
      <c r="BA153" s="128">
        <v>41589</v>
      </c>
      <c r="BB153" s="126">
        <f t="shared" si="153"/>
        <v>24464.117647058825</v>
      </c>
      <c r="BC153" s="127">
        <v>1.7</v>
      </c>
      <c r="BD153" s="128">
        <v>41589</v>
      </c>
      <c r="BE153" s="126">
        <f t="shared" si="185"/>
        <v>24464.117647058825</v>
      </c>
      <c r="BF153" s="129">
        <f t="shared" si="186"/>
        <v>0</v>
      </c>
      <c r="BG153" s="130">
        <f t="shared" si="187"/>
        <v>0</v>
      </c>
      <c r="BH153" s="127">
        <v>0</v>
      </c>
      <c r="BI153" s="128">
        <v>0</v>
      </c>
      <c r="BJ153" s="126" t="str">
        <f t="shared" si="154"/>
        <v>N/A</v>
      </c>
      <c r="BK153" s="127">
        <v>0</v>
      </c>
      <c r="BL153" s="128">
        <v>0</v>
      </c>
      <c r="BM153" s="126" t="str">
        <f t="shared" si="188"/>
        <v>N/A</v>
      </c>
      <c r="BN153" s="129" t="e">
        <f t="shared" si="189"/>
        <v>#VALUE!</v>
      </c>
      <c r="BO153" s="130" t="e">
        <f t="shared" si="190"/>
        <v>#VALUE!</v>
      </c>
      <c r="BP153" s="127">
        <v>0</v>
      </c>
      <c r="BQ153" s="128">
        <v>0</v>
      </c>
      <c r="BR153" s="126" t="str">
        <f t="shared" si="155"/>
        <v>N/A</v>
      </c>
      <c r="BS153" s="127">
        <v>0</v>
      </c>
      <c r="BT153" s="128">
        <v>0</v>
      </c>
      <c r="BU153" s="126" t="str">
        <f t="shared" si="191"/>
        <v>N/A</v>
      </c>
      <c r="BV153" s="129" t="e">
        <f t="shared" si="192"/>
        <v>#VALUE!</v>
      </c>
      <c r="BW153" s="130" t="e">
        <f t="shared" si="193"/>
        <v>#VALUE!</v>
      </c>
      <c r="BX153" s="132" t="s">
        <v>595</v>
      </c>
      <c r="BY153" s="127">
        <v>0</v>
      </c>
      <c r="BZ153" s="128">
        <v>0</v>
      </c>
      <c r="CA153" s="126" t="str">
        <f t="shared" si="156"/>
        <v>N/A</v>
      </c>
      <c r="CB153" s="127">
        <v>0</v>
      </c>
      <c r="CC153" s="128">
        <v>0</v>
      </c>
      <c r="CD153" s="126" t="str">
        <f t="shared" si="194"/>
        <v>N/A</v>
      </c>
      <c r="CE153" s="129" t="e">
        <f t="shared" si="195"/>
        <v>#VALUE!</v>
      </c>
      <c r="CF153" s="130" t="e">
        <f t="shared" si="196"/>
        <v>#VALUE!</v>
      </c>
      <c r="CG153" s="127">
        <v>1</v>
      </c>
      <c r="CH153" s="128">
        <v>41612</v>
      </c>
      <c r="CI153" s="126">
        <f t="shared" si="157"/>
        <v>41612</v>
      </c>
      <c r="CJ153" s="127">
        <v>1</v>
      </c>
      <c r="CK153" s="128">
        <v>41612</v>
      </c>
      <c r="CL153" s="126">
        <f t="shared" si="197"/>
        <v>41612</v>
      </c>
      <c r="CM153" s="129">
        <f t="shared" si="198"/>
        <v>0</v>
      </c>
      <c r="CN153" s="130">
        <f t="shared" si="199"/>
        <v>0</v>
      </c>
      <c r="CO153" s="127">
        <v>0</v>
      </c>
      <c r="CP153" s="128">
        <v>0</v>
      </c>
      <c r="CQ153" s="126" t="str">
        <f t="shared" si="158"/>
        <v>N/A</v>
      </c>
      <c r="CR153" s="127">
        <v>0</v>
      </c>
      <c r="CS153" s="128">
        <v>0</v>
      </c>
      <c r="CT153" s="126" t="str">
        <f t="shared" si="200"/>
        <v>N/A</v>
      </c>
      <c r="CU153" s="129" t="e">
        <f t="shared" si="201"/>
        <v>#VALUE!</v>
      </c>
      <c r="CV153" s="130" t="e">
        <f t="shared" si="202"/>
        <v>#VALUE!</v>
      </c>
      <c r="CW153" s="132" t="s">
        <v>595</v>
      </c>
      <c r="CX153" s="127">
        <v>0</v>
      </c>
      <c r="CY153" s="128">
        <v>0</v>
      </c>
      <c r="CZ153" s="126" t="str">
        <f t="shared" si="159"/>
        <v>N/A</v>
      </c>
      <c r="DA153" s="127">
        <v>0</v>
      </c>
      <c r="DB153" s="128">
        <v>0</v>
      </c>
      <c r="DC153" s="126" t="str">
        <f t="shared" si="203"/>
        <v>N/A</v>
      </c>
      <c r="DD153" s="129" t="e">
        <f t="shared" si="204"/>
        <v>#VALUE!</v>
      </c>
      <c r="DE153" s="130" t="e">
        <f t="shared" si="205"/>
        <v>#VALUE!</v>
      </c>
      <c r="DF153" s="127">
        <v>1</v>
      </c>
      <c r="DG153" s="128">
        <v>41000</v>
      </c>
      <c r="DH153" s="126">
        <f t="shared" si="160"/>
        <v>41000</v>
      </c>
      <c r="DI153" s="127">
        <v>1</v>
      </c>
      <c r="DJ153" s="128">
        <v>41000</v>
      </c>
      <c r="DK153" s="126">
        <f t="shared" si="206"/>
        <v>41000</v>
      </c>
      <c r="DL153" s="129">
        <f t="shared" si="207"/>
        <v>0</v>
      </c>
      <c r="DM153" s="130">
        <f t="shared" si="208"/>
        <v>0</v>
      </c>
      <c r="DN153" s="127">
        <v>0.8</v>
      </c>
      <c r="DO153" s="128">
        <v>28650</v>
      </c>
      <c r="DP153" s="126">
        <f t="shared" si="161"/>
        <v>35812.5</v>
      </c>
      <c r="DQ153" s="127">
        <v>0.8</v>
      </c>
      <c r="DR153" s="128">
        <v>28650</v>
      </c>
      <c r="DS153" s="126">
        <f t="shared" si="209"/>
        <v>35812.5</v>
      </c>
      <c r="DT153" s="306">
        <f t="shared" si="210"/>
        <v>0</v>
      </c>
      <c r="DU153" s="130">
        <f t="shared" si="211"/>
        <v>0</v>
      </c>
      <c r="DV153" s="132" t="s">
        <v>595</v>
      </c>
      <c r="DW153" s="127">
        <v>3.25</v>
      </c>
      <c r="DX153" s="128">
        <v>82406</v>
      </c>
      <c r="DY153" s="126">
        <f t="shared" si="162"/>
        <v>25355.692307692309</v>
      </c>
      <c r="DZ153" s="127">
        <v>3.25</v>
      </c>
      <c r="EA153" s="128">
        <v>82406</v>
      </c>
      <c r="EB153" s="126">
        <f t="shared" si="212"/>
        <v>25355.692307692309</v>
      </c>
      <c r="EC153" s="129">
        <f t="shared" si="213"/>
        <v>0</v>
      </c>
      <c r="ED153" s="130">
        <f t="shared" si="214"/>
        <v>0</v>
      </c>
      <c r="EE153" s="127">
        <v>0</v>
      </c>
      <c r="EF153" s="128">
        <v>0</v>
      </c>
      <c r="EG153" s="126" t="str">
        <f t="shared" si="163"/>
        <v>N/A</v>
      </c>
      <c r="EH153" s="127">
        <v>0</v>
      </c>
      <c r="EI153" s="128">
        <v>0</v>
      </c>
      <c r="EJ153" s="126" t="str">
        <f t="shared" si="215"/>
        <v>N/A</v>
      </c>
      <c r="EK153" s="129" t="e">
        <f t="shared" si="216"/>
        <v>#VALUE!</v>
      </c>
      <c r="EL153" s="130" t="e">
        <f t="shared" si="217"/>
        <v>#VALUE!</v>
      </c>
      <c r="EM153" s="127">
        <v>0</v>
      </c>
      <c r="EN153" s="128">
        <v>0</v>
      </c>
      <c r="EO153" s="126" t="str">
        <f t="shared" si="164"/>
        <v>N/A</v>
      </c>
      <c r="EP153" s="147">
        <v>0</v>
      </c>
      <c r="EQ153" s="148">
        <v>0</v>
      </c>
      <c r="ER153" s="126" t="str">
        <f t="shared" si="218"/>
        <v>N/A</v>
      </c>
      <c r="ES153" s="129" t="e">
        <f t="shared" si="219"/>
        <v>#VALUE!</v>
      </c>
      <c r="ET153" s="130" t="e">
        <f t="shared" si="220"/>
        <v>#VALUE!</v>
      </c>
      <c r="EU153" s="308"/>
      <c r="EV153" s="132" t="s">
        <v>595</v>
      </c>
      <c r="EW153" s="126">
        <v>38431.317006522891</v>
      </c>
      <c r="EX153" s="126">
        <v>38431.420902626785</v>
      </c>
      <c r="EY153" s="129" t="e">
        <f t="shared" si="221"/>
        <v>#VALUE!</v>
      </c>
      <c r="EZ153" s="130" t="e">
        <f t="shared" si="165"/>
        <v>#VALUE!</v>
      </c>
    </row>
    <row r="154" spans="1:156">
      <c r="A154" s="132" t="s">
        <v>596</v>
      </c>
      <c r="B154" s="124">
        <v>2.5</v>
      </c>
      <c r="C154" s="125">
        <v>53926</v>
      </c>
      <c r="D154" s="126">
        <f t="shared" si="148"/>
        <v>21570.400000000001</v>
      </c>
      <c r="E154" s="127">
        <v>2.5</v>
      </c>
      <c r="F154" s="128">
        <v>53926</v>
      </c>
      <c r="G154" s="126">
        <f t="shared" si="166"/>
        <v>21570.400000000001</v>
      </c>
      <c r="H154" s="129">
        <f t="shared" si="167"/>
        <v>0</v>
      </c>
      <c r="I154" s="130">
        <f t="shared" si="168"/>
        <v>0</v>
      </c>
      <c r="J154" s="127">
        <v>2</v>
      </c>
      <c r="K154" s="128">
        <v>145000</v>
      </c>
      <c r="L154" s="131">
        <f t="shared" si="149"/>
        <v>72500</v>
      </c>
      <c r="M154" s="127">
        <v>2</v>
      </c>
      <c r="N154" s="128">
        <v>145000</v>
      </c>
      <c r="O154" s="126">
        <f t="shared" si="169"/>
        <v>72500</v>
      </c>
      <c r="P154" s="129">
        <f t="shared" si="170"/>
        <v>0</v>
      </c>
      <c r="Q154" s="130">
        <f t="shared" si="171"/>
        <v>0</v>
      </c>
      <c r="R154" s="127">
        <v>0.5</v>
      </c>
      <c r="S154" s="128">
        <v>26011</v>
      </c>
      <c r="T154" s="126">
        <f t="shared" si="150"/>
        <v>52022</v>
      </c>
      <c r="U154" s="127">
        <v>0.5</v>
      </c>
      <c r="V154" s="128">
        <v>26011</v>
      </c>
      <c r="W154" s="126">
        <f t="shared" si="172"/>
        <v>52022</v>
      </c>
      <c r="X154" s="129">
        <f t="shared" si="173"/>
        <v>0</v>
      </c>
      <c r="Y154" s="130">
        <f t="shared" si="174"/>
        <v>0</v>
      </c>
      <c r="Z154" s="132" t="s">
        <v>596</v>
      </c>
      <c r="AA154" s="127">
        <v>1</v>
      </c>
      <c r="AB154" s="128">
        <v>53373</v>
      </c>
      <c r="AC154" s="126">
        <f t="shared" si="151"/>
        <v>53373</v>
      </c>
      <c r="AD154" s="127">
        <v>1</v>
      </c>
      <c r="AE154" s="128">
        <v>53373</v>
      </c>
      <c r="AF154" s="126">
        <f t="shared" si="175"/>
        <v>53373</v>
      </c>
      <c r="AG154" s="129">
        <f t="shared" si="176"/>
        <v>0</v>
      </c>
      <c r="AH154" s="130">
        <f t="shared" si="177"/>
        <v>0</v>
      </c>
      <c r="AI154" s="127">
        <v>2</v>
      </c>
      <c r="AJ154" s="128">
        <v>113322</v>
      </c>
      <c r="AK154" s="126">
        <f t="shared" si="178"/>
        <v>56661</v>
      </c>
      <c r="AL154" s="127">
        <v>2</v>
      </c>
      <c r="AM154" s="128">
        <v>113322</v>
      </c>
      <c r="AN154" s="126">
        <f t="shared" si="179"/>
        <v>56661</v>
      </c>
      <c r="AO154" s="129">
        <f t="shared" si="180"/>
        <v>0</v>
      </c>
      <c r="AP154" s="130">
        <f t="shared" si="181"/>
        <v>0</v>
      </c>
      <c r="AQ154" s="127">
        <v>1</v>
      </c>
      <c r="AR154" s="128">
        <v>49032</v>
      </c>
      <c r="AS154" s="126">
        <f t="shared" si="152"/>
        <v>49032</v>
      </c>
      <c r="AT154" s="127">
        <v>1</v>
      </c>
      <c r="AU154" s="128">
        <v>49032</v>
      </c>
      <c r="AV154" s="126">
        <f t="shared" si="182"/>
        <v>49032</v>
      </c>
      <c r="AW154" s="129">
        <f t="shared" si="183"/>
        <v>0</v>
      </c>
      <c r="AX154" s="130">
        <f t="shared" si="184"/>
        <v>0</v>
      </c>
      <c r="AY154" s="132" t="s">
        <v>596</v>
      </c>
      <c r="AZ154" s="127">
        <v>6.1</v>
      </c>
      <c r="BA154" s="128">
        <v>143454</v>
      </c>
      <c r="BB154" s="126">
        <f t="shared" si="153"/>
        <v>23517.049180327871</v>
      </c>
      <c r="BC154" s="127">
        <v>6.1</v>
      </c>
      <c r="BD154" s="128">
        <v>143454</v>
      </c>
      <c r="BE154" s="126">
        <f t="shared" si="185"/>
        <v>23517.049180327871</v>
      </c>
      <c r="BF154" s="129">
        <f t="shared" si="186"/>
        <v>0</v>
      </c>
      <c r="BG154" s="130">
        <f t="shared" si="187"/>
        <v>0</v>
      </c>
      <c r="BH154" s="127">
        <v>1.1299999999999999</v>
      </c>
      <c r="BI154" s="128">
        <v>18419</v>
      </c>
      <c r="BJ154" s="126">
        <f t="shared" si="154"/>
        <v>16300.000000000002</v>
      </c>
      <c r="BK154" s="127">
        <v>1.1299999999999999</v>
      </c>
      <c r="BL154" s="128">
        <v>18419</v>
      </c>
      <c r="BM154" s="126">
        <f t="shared" si="188"/>
        <v>16300.000000000002</v>
      </c>
      <c r="BN154" s="129">
        <f t="shared" si="189"/>
        <v>0</v>
      </c>
      <c r="BO154" s="130">
        <f t="shared" si="190"/>
        <v>0</v>
      </c>
      <c r="BP154" s="127">
        <v>0</v>
      </c>
      <c r="BQ154" s="128">
        <v>0</v>
      </c>
      <c r="BR154" s="126" t="str">
        <f t="shared" si="155"/>
        <v>N/A</v>
      </c>
      <c r="BS154" s="127">
        <v>0</v>
      </c>
      <c r="BT154" s="128">
        <v>0</v>
      </c>
      <c r="BU154" s="126" t="str">
        <f t="shared" si="191"/>
        <v>N/A</v>
      </c>
      <c r="BV154" s="129" t="e">
        <f t="shared" si="192"/>
        <v>#VALUE!</v>
      </c>
      <c r="BW154" s="130" t="e">
        <f t="shared" si="193"/>
        <v>#VALUE!</v>
      </c>
      <c r="BX154" s="132" t="s">
        <v>596</v>
      </c>
      <c r="BY154" s="127">
        <v>0</v>
      </c>
      <c r="BZ154" s="128">
        <v>0</v>
      </c>
      <c r="CA154" s="126" t="str">
        <f t="shared" si="156"/>
        <v>N/A</v>
      </c>
      <c r="CB154" s="127">
        <v>0</v>
      </c>
      <c r="CC154" s="128">
        <v>0</v>
      </c>
      <c r="CD154" s="126" t="str">
        <f t="shared" si="194"/>
        <v>N/A</v>
      </c>
      <c r="CE154" s="129" t="e">
        <f t="shared" si="195"/>
        <v>#VALUE!</v>
      </c>
      <c r="CF154" s="130" t="e">
        <f t="shared" si="196"/>
        <v>#VALUE!</v>
      </c>
      <c r="CG154" s="127">
        <v>1</v>
      </c>
      <c r="CH154" s="128">
        <v>53556</v>
      </c>
      <c r="CI154" s="126">
        <f t="shared" si="157"/>
        <v>53556</v>
      </c>
      <c r="CJ154" s="127">
        <v>1</v>
      </c>
      <c r="CK154" s="128">
        <v>53556</v>
      </c>
      <c r="CL154" s="126">
        <f t="shared" si="197"/>
        <v>53556</v>
      </c>
      <c r="CM154" s="129">
        <f t="shared" si="198"/>
        <v>0</v>
      </c>
      <c r="CN154" s="130">
        <f t="shared" si="199"/>
        <v>0</v>
      </c>
      <c r="CO154" s="127">
        <v>1</v>
      </c>
      <c r="CP154" s="128">
        <v>61801</v>
      </c>
      <c r="CQ154" s="126">
        <f t="shared" si="158"/>
        <v>61801</v>
      </c>
      <c r="CR154" s="127">
        <v>1</v>
      </c>
      <c r="CS154" s="128">
        <v>61801</v>
      </c>
      <c r="CT154" s="126">
        <f t="shared" si="200"/>
        <v>61801</v>
      </c>
      <c r="CU154" s="129">
        <f t="shared" si="201"/>
        <v>0</v>
      </c>
      <c r="CV154" s="130">
        <f t="shared" si="202"/>
        <v>0</v>
      </c>
      <c r="CW154" s="132" t="s">
        <v>596</v>
      </c>
      <c r="CX154" s="127">
        <v>1</v>
      </c>
      <c r="CY154" s="128">
        <v>28011</v>
      </c>
      <c r="CZ154" s="126">
        <f t="shared" si="159"/>
        <v>28011</v>
      </c>
      <c r="DA154" s="127">
        <v>1</v>
      </c>
      <c r="DB154" s="128">
        <v>28011</v>
      </c>
      <c r="DC154" s="126">
        <f t="shared" si="203"/>
        <v>28011</v>
      </c>
      <c r="DD154" s="129">
        <f t="shared" si="204"/>
        <v>0</v>
      </c>
      <c r="DE154" s="130">
        <f t="shared" si="205"/>
        <v>0</v>
      </c>
      <c r="DF154" s="127">
        <v>1</v>
      </c>
      <c r="DG154" s="128">
        <v>62594</v>
      </c>
      <c r="DH154" s="126">
        <f t="shared" si="160"/>
        <v>62594</v>
      </c>
      <c r="DI154" s="127">
        <v>1</v>
      </c>
      <c r="DJ154" s="128">
        <v>62594</v>
      </c>
      <c r="DK154" s="126">
        <f t="shared" si="206"/>
        <v>62594</v>
      </c>
      <c r="DL154" s="129">
        <f t="shared" si="207"/>
        <v>0</v>
      </c>
      <c r="DM154" s="130">
        <f t="shared" si="208"/>
        <v>0</v>
      </c>
      <c r="DN154" s="127">
        <v>2</v>
      </c>
      <c r="DO154" s="128">
        <v>64131</v>
      </c>
      <c r="DP154" s="126">
        <f t="shared" si="161"/>
        <v>32065.5</v>
      </c>
      <c r="DQ154" s="127">
        <v>2</v>
      </c>
      <c r="DR154" s="128">
        <v>64131</v>
      </c>
      <c r="DS154" s="126">
        <f t="shared" si="209"/>
        <v>32065.5</v>
      </c>
      <c r="DT154" s="306">
        <f t="shared" si="210"/>
        <v>0</v>
      </c>
      <c r="DU154" s="130">
        <f t="shared" si="211"/>
        <v>0</v>
      </c>
      <c r="DV154" s="132" t="s">
        <v>596</v>
      </c>
      <c r="DW154" s="127">
        <v>8.3000000000000007</v>
      </c>
      <c r="DX154" s="128">
        <v>224645</v>
      </c>
      <c r="DY154" s="126">
        <f t="shared" si="162"/>
        <v>27065.662650602408</v>
      </c>
      <c r="DZ154" s="127">
        <v>8.3000000000000007</v>
      </c>
      <c r="EA154" s="128">
        <v>224645</v>
      </c>
      <c r="EB154" s="126">
        <f t="shared" si="212"/>
        <v>27065.662650602408</v>
      </c>
      <c r="EC154" s="129">
        <f t="shared" si="213"/>
        <v>0</v>
      </c>
      <c r="ED154" s="130">
        <f t="shared" si="214"/>
        <v>0</v>
      </c>
      <c r="EE154" s="127">
        <v>0</v>
      </c>
      <c r="EF154" s="128">
        <v>0</v>
      </c>
      <c r="EG154" s="126" t="str">
        <f t="shared" si="163"/>
        <v>N/A</v>
      </c>
      <c r="EH154" s="127">
        <v>0</v>
      </c>
      <c r="EI154" s="128">
        <v>0</v>
      </c>
      <c r="EJ154" s="126" t="str">
        <f t="shared" si="215"/>
        <v>N/A</v>
      </c>
      <c r="EK154" s="129" t="e">
        <f t="shared" si="216"/>
        <v>#VALUE!</v>
      </c>
      <c r="EL154" s="130" t="e">
        <f t="shared" si="217"/>
        <v>#VALUE!</v>
      </c>
      <c r="EM154" s="127">
        <v>0</v>
      </c>
      <c r="EN154" s="128">
        <v>0</v>
      </c>
      <c r="EO154" s="126" t="str">
        <f t="shared" si="164"/>
        <v>N/A</v>
      </c>
      <c r="EP154" s="147">
        <v>0</v>
      </c>
      <c r="EQ154" s="148">
        <v>0</v>
      </c>
      <c r="ER154" s="126" t="str">
        <f t="shared" si="218"/>
        <v>N/A</v>
      </c>
      <c r="ES154" s="129" t="e">
        <f t="shared" si="219"/>
        <v>#VALUE!</v>
      </c>
      <c r="ET154" s="130" t="e">
        <f t="shared" si="220"/>
        <v>#VALUE!</v>
      </c>
      <c r="EU154" s="316"/>
      <c r="EV154" s="132" t="s">
        <v>596</v>
      </c>
      <c r="EW154" s="126">
        <v>43576.329416495013</v>
      </c>
      <c r="EX154" s="126">
        <v>43576.329416495013</v>
      </c>
      <c r="EY154" s="129" t="e">
        <f t="shared" si="221"/>
        <v>#VALUE!</v>
      </c>
      <c r="EZ154" s="130" t="e">
        <f t="shared" si="165"/>
        <v>#VALUE!</v>
      </c>
    </row>
    <row r="155" spans="1:156">
      <c r="A155" s="132" t="s">
        <v>597</v>
      </c>
      <c r="B155" s="124">
        <v>0.92999999999999994</v>
      </c>
      <c r="C155" s="125">
        <v>13420.5</v>
      </c>
      <c r="D155" s="126">
        <f t="shared" si="148"/>
        <v>14430.645161290324</v>
      </c>
      <c r="E155" s="127">
        <v>0.92999999999999994</v>
      </c>
      <c r="F155" s="128">
        <v>14033.25</v>
      </c>
      <c r="G155" s="126">
        <f t="shared" si="166"/>
        <v>15089.516129032259</v>
      </c>
      <c r="H155" s="129">
        <f t="shared" si="167"/>
        <v>658.8709677419356</v>
      </c>
      <c r="I155" s="130">
        <f t="shared" si="168"/>
        <v>4.5657762378450879E-2</v>
      </c>
      <c r="J155" s="127">
        <v>1</v>
      </c>
      <c r="K155" s="128">
        <v>79324.600000000006</v>
      </c>
      <c r="L155" s="131">
        <f t="shared" si="149"/>
        <v>79324.600000000006</v>
      </c>
      <c r="M155" s="127">
        <v>1</v>
      </c>
      <c r="N155" s="128">
        <v>79324.600000000006</v>
      </c>
      <c r="O155" s="126">
        <f t="shared" si="169"/>
        <v>79324.600000000006</v>
      </c>
      <c r="P155" s="129">
        <f t="shared" si="170"/>
        <v>0</v>
      </c>
      <c r="Q155" s="130">
        <f t="shared" si="171"/>
        <v>0</v>
      </c>
      <c r="R155" s="127">
        <v>0</v>
      </c>
      <c r="S155" s="128">
        <v>0</v>
      </c>
      <c r="T155" s="126" t="str">
        <f t="shared" si="150"/>
        <v>N/A</v>
      </c>
      <c r="U155" s="127">
        <v>0</v>
      </c>
      <c r="V155" s="128">
        <v>0</v>
      </c>
      <c r="W155" s="126" t="str">
        <f t="shared" si="172"/>
        <v>N/A</v>
      </c>
      <c r="X155" s="129" t="e">
        <f t="shared" si="173"/>
        <v>#VALUE!</v>
      </c>
      <c r="Y155" s="130" t="e">
        <f t="shared" si="174"/>
        <v>#VALUE!</v>
      </c>
      <c r="Z155" s="132" t="s">
        <v>597</v>
      </c>
      <c r="AA155" s="127">
        <v>0</v>
      </c>
      <c r="AB155" s="128">
        <v>0</v>
      </c>
      <c r="AC155" s="126" t="str">
        <f t="shared" si="151"/>
        <v>N/A</v>
      </c>
      <c r="AD155" s="127">
        <v>0</v>
      </c>
      <c r="AE155" s="128">
        <v>0</v>
      </c>
      <c r="AF155" s="126" t="str">
        <f t="shared" si="175"/>
        <v>N/A</v>
      </c>
      <c r="AG155" s="129" t="e">
        <f t="shared" si="176"/>
        <v>#VALUE!</v>
      </c>
      <c r="AH155" s="130" t="e">
        <f t="shared" si="177"/>
        <v>#VALUE!</v>
      </c>
      <c r="AI155" s="127">
        <v>0</v>
      </c>
      <c r="AJ155" s="128">
        <v>0</v>
      </c>
      <c r="AK155" s="126" t="str">
        <f t="shared" si="178"/>
        <v>N/A</v>
      </c>
      <c r="AL155" s="127">
        <v>0</v>
      </c>
      <c r="AM155" s="128">
        <v>0</v>
      </c>
      <c r="AN155" s="126" t="str">
        <f t="shared" si="179"/>
        <v>N/A</v>
      </c>
      <c r="AO155" s="129" t="e">
        <f t="shared" si="180"/>
        <v>#VALUE!</v>
      </c>
      <c r="AP155" s="130" t="e">
        <f t="shared" si="181"/>
        <v>#VALUE!</v>
      </c>
      <c r="AQ155" s="127">
        <v>0</v>
      </c>
      <c r="AR155" s="128">
        <v>0</v>
      </c>
      <c r="AS155" s="126" t="str">
        <f t="shared" si="152"/>
        <v>N/A</v>
      </c>
      <c r="AT155" s="127">
        <v>0</v>
      </c>
      <c r="AU155" s="128">
        <v>0</v>
      </c>
      <c r="AV155" s="126" t="str">
        <f t="shared" si="182"/>
        <v>N/A</v>
      </c>
      <c r="AW155" s="129" t="e">
        <f t="shared" si="183"/>
        <v>#VALUE!</v>
      </c>
      <c r="AX155" s="130" t="e">
        <f t="shared" si="184"/>
        <v>#VALUE!</v>
      </c>
      <c r="AY155" s="132" t="s">
        <v>597</v>
      </c>
      <c r="AZ155" s="127">
        <v>1</v>
      </c>
      <c r="BA155" s="128">
        <v>15000</v>
      </c>
      <c r="BB155" s="126">
        <f t="shared" si="153"/>
        <v>15000</v>
      </c>
      <c r="BC155" s="127">
        <v>1</v>
      </c>
      <c r="BD155" s="128">
        <v>16000</v>
      </c>
      <c r="BE155" s="126">
        <f t="shared" si="185"/>
        <v>16000</v>
      </c>
      <c r="BF155" s="129">
        <f t="shared" si="186"/>
        <v>1000</v>
      </c>
      <c r="BG155" s="130">
        <f t="shared" si="187"/>
        <v>6.6666666666666666E-2</v>
      </c>
      <c r="BH155" s="127">
        <v>0</v>
      </c>
      <c r="BI155" s="128">
        <v>0</v>
      </c>
      <c r="BJ155" s="126" t="str">
        <f t="shared" si="154"/>
        <v>N/A</v>
      </c>
      <c r="BK155" s="127">
        <v>0</v>
      </c>
      <c r="BL155" s="128">
        <v>0</v>
      </c>
      <c r="BM155" s="126" t="str">
        <f t="shared" si="188"/>
        <v>N/A</v>
      </c>
      <c r="BN155" s="129" t="e">
        <f t="shared" si="189"/>
        <v>#VALUE!</v>
      </c>
      <c r="BO155" s="130" t="e">
        <f t="shared" si="190"/>
        <v>#VALUE!</v>
      </c>
      <c r="BP155" s="127">
        <v>0</v>
      </c>
      <c r="BQ155" s="128">
        <v>0</v>
      </c>
      <c r="BR155" s="126" t="str">
        <f t="shared" si="155"/>
        <v>N/A</v>
      </c>
      <c r="BS155" s="127">
        <v>0</v>
      </c>
      <c r="BT155" s="128">
        <v>0</v>
      </c>
      <c r="BU155" s="126" t="str">
        <f t="shared" si="191"/>
        <v>N/A</v>
      </c>
      <c r="BV155" s="129" t="e">
        <f t="shared" si="192"/>
        <v>#VALUE!</v>
      </c>
      <c r="BW155" s="130" t="e">
        <f t="shared" si="193"/>
        <v>#VALUE!</v>
      </c>
      <c r="BX155" s="132" t="s">
        <v>597</v>
      </c>
      <c r="BY155" s="127">
        <v>0</v>
      </c>
      <c r="BZ155" s="128">
        <v>0</v>
      </c>
      <c r="CA155" s="126" t="str">
        <f t="shared" si="156"/>
        <v>N/A</v>
      </c>
      <c r="CB155" s="127">
        <v>0</v>
      </c>
      <c r="CC155" s="128">
        <v>0</v>
      </c>
      <c r="CD155" s="126" t="str">
        <f t="shared" si="194"/>
        <v>N/A</v>
      </c>
      <c r="CE155" s="129" t="e">
        <f t="shared" si="195"/>
        <v>#VALUE!</v>
      </c>
      <c r="CF155" s="130" t="e">
        <f t="shared" si="196"/>
        <v>#VALUE!</v>
      </c>
      <c r="CG155" s="127">
        <v>0.5</v>
      </c>
      <c r="CH155" s="128">
        <v>7420.5</v>
      </c>
      <c r="CI155" s="126">
        <f t="shared" si="157"/>
        <v>14841</v>
      </c>
      <c r="CJ155" s="127">
        <v>0.5</v>
      </c>
      <c r="CK155" s="128">
        <v>8032.25</v>
      </c>
      <c r="CL155" s="126">
        <f t="shared" si="197"/>
        <v>16064.5</v>
      </c>
      <c r="CM155" s="129">
        <f t="shared" si="198"/>
        <v>1223.5</v>
      </c>
      <c r="CN155" s="130">
        <f t="shared" si="199"/>
        <v>8.2440536351997842E-2</v>
      </c>
      <c r="CO155" s="127">
        <v>0</v>
      </c>
      <c r="CP155" s="128">
        <v>0</v>
      </c>
      <c r="CQ155" s="126" t="str">
        <f t="shared" si="158"/>
        <v>N/A</v>
      </c>
      <c r="CR155" s="127">
        <v>0</v>
      </c>
      <c r="CS155" s="128">
        <v>0</v>
      </c>
      <c r="CT155" s="126" t="str">
        <f t="shared" si="200"/>
        <v>N/A</v>
      </c>
      <c r="CU155" s="129" t="e">
        <f t="shared" si="201"/>
        <v>#VALUE!</v>
      </c>
      <c r="CV155" s="130" t="e">
        <f t="shared" si="202"/>
        <v>#VALUE!</v>
      </c>
      <c r="CW155" s="132" t="s">
        <v>597</v>
      </c>
      <c r="CX155" s="127">
        <v>0</v>
      </c>
      <c r="CY155" s="128">
        <v>0</v>
      </c>
      <c r="CZ155" s="126" t="str">
        <f t="shared" si="159"/>
        <v>N/A</v>
      </c>
      <c r="DA155" s="127">
        <v>0</v>
      </c>
      <c r="DB155" s="128">
        <v>0</v>
      </c>
      <c r="DC155" s="126" t="str">
        <f t="shared" si="203"/>
        <v>N/A</v>
      </c>
      <c r="DD155" s="129" t="e">
        <f t="shared" si="204"/>
        <v>#VALUE!</v>
      </c>
      <c r="DE155" s="130" t="e">
        <f t="shared" si="205"/>
        <v>#VALUE!</v>
      </c>
      <c r="DF155" s="127">
        <v>0.6</v>
      </c>
      <c r="DG155" s="128">
        <v>23739.439999999999</v>
      </c>
      <c r="DH155" s="126">
        <f t="shared" si="160"/>
        <v>39565.73333333333</v>
      </c>
      <c r="DI155" s="127">
        <v>0.6</v>
      </c>
      <c r="DJ155" s="128">
        <v>35000</v>
      </c>
      <c r="DK155" s="126">
        <f t="shared" si="206"/>
        <v>58333.333333333336</v>
      </c>
      <c r="DL155" s="129">
        <f t="shared" si="207"/>
        <v>18767.600000000006</v>
      </c>
      <c r="DM155" s="130">
        <f t="shared" si="208"/>
        <v>0.4743397485366127</v>
      </c>
      <c r="DN155" s="127">
        <v>0</v>
      </c>
      <c r="DO155" s="128">
        <v>0</v>
      </c>
      <c r="DP155" s="126" t="str">
        <f t="shared" si="161"/>
        <v>N/A</v>
      </c>
      <c r="DQ155" s="127">
        <v>0</v>
      </c>
      <c r="DR155" s="128">
        <v>0</v>
      </c>
      <c r="DS155" s="126" t="str">
        <f t="shared" si="209"/>
        <v>N/A</v>
      </c>
      <c r="DT155" s="306" t="e">
        <f t="shared" si="210"/>
        <v>#VALUE!</v>
      </c>
      <c r="DU155" s="130" t="e">
        <f t="shared" si="211"/>
        <v>#VALUE!</v>
      </c>
      <c r="DV155" s="132" t="s">
        <v>597</v>
      </c>
      <c r="DW155" s="127">
        <v>0</v>
      </c>
      <c r="DX155" s="128">
        <v>0</v>
      </c>
      <c r="DY155" s="126" t="str">
        <f t="shared" si="162"/>
        <v>N/A</v>
      </c>
      <c r="DZ155" s="127">
        <v>0</v>
      </c>
      <c r="EA155" s="128">
        <v>0</v>
      </c>
      <c r="EB155" s="126" t="str">
        <f t="shared" si="212"/>
        <v>N/A</v>
      </c>
      <c r="EC155" s="129" t="e">
        <f t="shared" si="213"/>
        <v>#VALUE!</v>
      </c>
      <c r="ED155" s="130" t="e">
        <f t="shared" si="214"/>
        <v>#VALUE!</v>
      </c>
      <c r="EE155" s="127">
        <v>0</v>
      </c>
      <c r="EF155" s="128">
        <v>0</v>
      </c>
      <c r="EG155" s="126" t="str">
        <f t="shared" si="163"/>
        <v>N/A</v>
      </c>
      <c r="EH155" s="127">
        <v>0</v>
      </c>
      <c r="EI155" s="128">
        <v>0</v>
      </c>
      <c r="EJ155" s="126" t="str">
        <f t="shared" si="215"/>
        <v>N/A</v>
      </c>
      <c r="EK155" s="129" t="e">
        <f t="shared" si="216"/>
        <v>#VALUE!</v>
      </c>
      <c r="EL155" s="130" t="e">
        <f t="shared" si="217"/>
        <v>#VALUE!</v>
      </c>
      <c r="EM155" s="127">
        <v>0</v>
      </c>
      <c r="EN155" s="128">
        <v>0</v>
      </c>
      <c r="EO155" s="126" t="str">
        <f t="shared" si="164"/>
        <v>N/A</v>
      </c>
      <c r="EP155" s="147">
        <v>0</v>
      </c>
      <c r="EQ155" s="148">
        <v>0</v>
      </c>
      <c r="ER155" s="126" t="str">
        <f t="shared" si="218"/>
        <v>N/A</v>
      </c>
      <c r="ES155" s="129" t="e">
        <f t="shared" si="219"/>
        <v>#VALUE!</v>
      </c>
      <c r="ET155" s="130" t="e">
        <f t="shared" si="220"/>
        <v>#VALUE!</v>
      </c>
      <c r="EU155" s="316"/>
      <c r="EV155" s="132" t="s">
        <v>597</v>
      </c>
      <c r="EW155" s="126">
        <v>32632.395698924731</v>
      </c>
      <c r="EX155" s="126">
        <v>36962.389892473118</v>
      </c>
      <c r="EY155" s="129" t="e">
        <f t="shared" si="221"/>
        <v>#VALUE!</v>
      </c>
      <c r="EZ155" s="130" t="e">
        <f t="shared" si="165"/>
        <v>#VALUE!</v>
      </c>
    </row>
    <row r="156" spans="1:156">
      <c r="A156" s="137" t="s">
        <v>598</v>
      </c>
      <c r="B156" s="151">
        <f>SUBTOTAL(9,B154:B155)</f>
        <v>3.4299999999999997</v>
      </c>
      <c r="C156" s="139">
        <f>SUBTOTAL(9,C154:C155)</f>
        <v>67346.5</v>
      </c>
      <c r="D156" s="140">
        <f t="shared" si="148"/>
        <v>19634.54810495627</v>
      </c>
      <c r="E156" s="151">
        <f>SUBTOTAL(9,E154:E155)</f>
        <v>3.4299999999999997</v>
      </c>
      <c r="F156" s="139">
        <f>SUBTOTAL(9,F154:F155)</f>
        <v>67959.25</v>
      </c>
      <c r="G156" s="140">
        <f t="shared" si="166"/>
        <v>19813.192419825074</v>
      </c>
      <c r="H156" s="142">
        <f t="shared" si="167"/>
        <v>178.64431486880494</v>
      </c>
      <c r="I156" s="143">
        <f t="shared" si="168"/>
        <v>9.0984683688090824E-3</v>
      </c>
      <c r="J156" s="151">
        <f>SUBTOTAL(9,J154:J155)</f>
        <v>3</v>
      </c>
      <c r="K156" s="139">
        <f>SUBTOTAL(9,K154:K155)</f>
        <v>224324.6</v>
      </c>
      <c r="L156" s="140">
        <f t="shared" si="149"/>
        <v>74774.866666666669</v>
      </c>
      <c r="M156" s="151">
        <f>SUBTOTAL(9,M154:M155)</f>
        <v>3</v>
      </c>
      <c r="N156" s="139">
        <f>SUBTOTAL(9,N154:N155)</f>
        <v>224324.6</v>
      </c>
      <c r="O156" s="140">
        <f t="shared" si="169"/>
        <v>74774.866666666669</v>
      </c>
      <c r="P156" s="142">
        <f t="shared" si="170"/>
        <v>0</v>
      </c>
      <c r="Q156" s="143">
        <f t="shared" si="171"/>
        <v>0</v>
      </c>
      <c r="R156" s="151">
        <f>SUBTOTAL(9,R154:R155)</f>
        <v>0.5</v>
      </c>
      <c r="S156" s="139">
        <f>SUBTOTAL(9,S154:S155)</f>
        <v>26011</v>
      </c>
      <c r="T156" s="140">
        <f t="shared" si="150"/>
        <v>52022</v>
      </c>
      <c r="U156" s="151">
        <f>SUBTOTAL(9,U154:U155)</f>
        <v>0.5</v>
      </c>
      <c r="V156" s="139">
        <f>SUBTOTAL(9,V154:V155)</f>
        <v>26011</v>
      </c>
      <c r="W156" s="140">
        <f t="shared" si="172"/>
        <v>52022</v>
      </c>
      <c r="X156" s="142">
        <f t="shared" si="173"/>
        <v>0</v>
      </c>
      <c r="Y156" s="143">
        <f t="shared" si="174"/>
        <v>0</v>
      </c>
      <c r="Z156" s="137" t="s">
        <v>598</v>
      </c>
      <c r="AA156" s="151">
        <f>SUBTOTAL(9,AA154:AA155)</f>
        <v>1</v>
      </c>
      <c r="AB156" s="139">
        <f>SUBTOTAL(9,AB154:AB155)</f>
        <v>53373</v>
      </c>
      <c r="AC156" s="140">
        <f t="shared" si="151"/>
        <v>53373</v>
      </c>
      <c r="AD156" s="151">
        <f>SUBTOTAL(9,AD154:AD155)</f>
        <v>1</v>
      </c>
      <c r="AE156" s="139">
        <f>SUBTOTAL(9,AE154:AE155)</f>
        <v>53373</v>
      </c>
      <c r="AF156" s="140">
        <f t="shared" si="175"/>
        <v>53373</v>
      </c>
      <c r="AG156" s="142">
        <f t="shared" si="176"/>
        <v>0</v>
      </c>
      <c r="AH156" s="143">
        <f t="shared" si="177"/>
        <v>0</v>
      </c>
      <c r="AI156" s="151">
        <f>SUBTOTAL(9,AI154:AI155)</f>
        <v>2</v>
      </c>
      <c r="AJ156" s="139">
        <f>SUBTOTAL(9,AJ154:AJ155)</f>
        <v>113322</v>
      </c>
      <c r="AK156" s="140">
        <f t="shared" si="178"/>
        <v>56661</v>
      </c>
      <c r="AL156" s="151">
        <f>SUBTOTAL(9,AL154:AL155)</f>
        <v>2</v>
      </c>
      <c r="AM156" s="139">
        <f>SUBTOTAL(9,AM154:AM155)</f>
        <v>113322</v>
      </c>
      <c r="AN156" s="140">
        <f t="shared" si="179"/>
        <v>56661</v>
      </c>
      <c r="AO156" s="142">
        <f t="shared" si="180"/>
        <v>0</v>
      </c>
      <c r="AP156" s="143">
        <f t="shared" si="181"/>
        <v>0</v>
      </c>
      <c r="AQ156" s="151">
        <f>SUBTOTAL(9,AQ154:AQ155)</f>
        <v>1</v>
      </c>
      <c r="AR156" s="139">
        <f>SUBTOTAL(9,AR154:AR155)</f>
        <v>49032</v>
      </c>
      <c r="AS156" s="140">
        <f t="shared" si="152"/>
        <v>49032</v>
      </c>
      <c r="AT156" s="151">
        <f>SUBTOTAL(9,AT154:AT155)</f>
        <v>1</v>
      </c>
      <c r="AU156" s="139">
        <f>SUBTOTAL(9,AU154:AU155)</f>
        <v>49032</v>
      </c>
      <c r="AV156" s="140">
        <f t="shared" si="182"/>
        <v>49032</v>
      </c>
      <c r="AW156" s="142">
        <f t="shared" si="183"/>
        <v>0</v>
      </c>
      <c r="AX156" s="143">
        <f t="shared" si="184"/>
        <v>0</v>
      </c>
      <c r="AY156" s="137" t="s">
        <v>598</v>
      </c>
      <c r="AZ156" s="151">
        <f>SUBTOTAL(9,AZ154:AZ155)</f>
        <v>7.1</v>
      </c>
      <c r="BA156" s="139">
        <f>SUBTOTAL(9,BA154:BA155)</f>
        <v>158454</v>
      </c>
      <c r="BB156" s="140">
        <f t="shared" si="153"/>
        <v>22317.464788732395</v>
      </c>
      <c r="BC156" s="151">
        <f>SUBTOTAL(9,BC154:BC155)</f>
        <v>7.1</v>
      </c>
      <c r="BD156" s="139">
        <f>SUBTOTAL(9,BD154:BD155)</f>
        <v>159454</v>
      </c>
      <c r="BE156" s="140">
        <f t="shared" si="185"/>
        <v>22458.309859154931</v>
      </c>
      <c r="BF156" s="142">
        <f t="shared" si="186"/>
        <v>140.84507042253608</v>
      </c>
      <c r="BG156" s="143">
        <f t="shared" si="187"/>
        <v>6.3109798427304215E-3</v>
      </c>
      <c r="BH156" s="151">
        <f>SUBTOTAL(9,BH154:BH155)</f>
        <v>1.1299999999999999</v>
      </c>
      <c r="BI156" s="139">
        <f>SUBTOTAL(9,BI154:BI155)</f>
        <v>18419</v>
      </c>
      <c r="BJ156" s="140">
        <f t="shared" si="154"/>
        <v>16300.000000000002</v>
      </c>
      <c r="BK156" s="151">
        <f>SUBTOTAL(9,BK154:BK155)</f>
        <v>1.1299999999999999</v>
      </c>
      <c r="BL156" s="139">
        <f>SUBTOTAL(9,BL154:BL155)</f>
        <v>18419</v>
      </c>
      <c r="BM156" s="140">
        <f t="shared" si="188"/>
        <v>16300.000000000002</v>
      </c>
      <c r="BN156" s="142">
        <f t="shared" si="189"/>
        <v>0</v>
      </c>
      <c r="BO156" s="143">
        <f t="shared" si="190"/>
        <v>0</v>
      </c>
      <c r="BP156" s="151">
        <f>SUBTOTAL(9,BP154:BP155)</f>
        <v>0</v>
      </c>
      <c r="BQ156" s="139">
        <f>SUBTOTAL(9,BQ154:BQ155)</f>
        <v>0</v>
      </c>
      <c r="BR156" s="140" t="str">
        <f t="shared" si="155"/>
        <v>N/A</v>
      </c>
      <c r="BS156" s="151">
        <f>SUBTOTAL(9,BS154:BS155)</f>
        <v>0</v>
      </c>
      <c r="BT156" s="139">
        <f>SUBTOTAL(9,BT154:BT155)</f>
        <v>0</v>
      </c>
      <c r="BU156" s="140" t="str">
        <f t="shared" si="191"/>
        <v>N/A</v>
      </c>
      <c r="BV156" s="142" t="e">
        <f t="shared" si="192"/>
        <v>#VALUE!</v>
      </c>
      <c r="BW156" s="143" t="e">
        <f t="shared" si="193"/>
        <v>#VALUE!</v>
      </c>
      <c r="BX156" s="137" t="s">
        <v>598</v>
      </c>
      <c r="BY156" s="151">
        <f>SUBTOTAL(9,BY154:BY155)</f>
        <v>0</v>
      </c>
      <c r="BZ156" s="139">
        <f>SUBTOTAL(9,BZ154:BZ155)</f>
        <v>0</v>
      </c>
      <c r="CA156" s="140" t="str">
        <f t="shared" si="156"/>
        <v>N/A</v>
      </c>
      <c r="CB156" s="151">
        <f>SUBTOTAL(9,CB154:CB155)</f>
        <v>0</v>
      </c>
      <c r="CC156" s="139">
        <f>SUBTOTAL(9,CC154:CC155)</f>
        <v>0</v>
      </c>
      <c r="CD156" s="140" t="str">
        <f t="shared" si="194"/>
        <v>N/A</v>
      </c>
      <c r="CE156" s="142" t="e">
        <f t="shared" si="195"/>
        <v>#VALUE!</v>
      </c>
      <c r="CF156" s="143" t="e">
        <f t="shared" si="196"/>
        <v>#VALUE!</v>
      </c>
      <c r="CG156" s="151">
        <f>SUBTOTAL(9,CG154:CG155)</f>
        <v>1.5</v>
      </c>
      <c r="CH156" s="139">
        <f>SUBTOTAL(9,CH154:CH155)</f>
        <v>60976.5</v>
      </c>
      <c r="CI156" s="140">
        <f t="shared" si="157"/>
        <v>40651</v>
      </c>
      <c r="CJ156" s="151">
        <f>SUBTOTAL(9,CJ154:CJ155)</f>
        <v>1.5</v>
      </c>
      <c r="CK156" s="139">
        <f>SUBTOTAL(9,CK154:CK155)</f>
        <v>61588.25</v>
      </c>
      <c r="CL156" s="140">
        <f t="shared" si="197"/>
        <v>41058.833333333336</v>
      </c>
      <c r="CM156" s="142">
        <f t="shared" si="198"/>
        <v>407.83333333333576</v>
      </c>
      <c r="CN156" s="143">
        <f t="shared" si="199"/>
        <v>1.0032553524718598E-2</v>
      </c>
      <c r="CO156" s="151">
        <f>SUBTOTAL(9,CO154:CO155)</f>
        <v>1</v>
      </c>
      <c r="CP156" s="139">
        <f>SUBTOTAL(9,CP154:CP155)</f>
        <v>61801</v>
      </c>
      <c r="CQ156" s="140">
        <f t="shared" si="158"/>
        <v>61801</v>
      </c>
      <c r="CR156" s="151">
        <f>SUBTOTAL(9,CR154:CR155)</f>
        <v>1</v>
      </c>
      <c r="CS156" s="139">
        <f>SUBTOTAL(9,CS154:CS155)</f>
        <v>61801</v>
      </c>
      <c r="CT156" s="140">
        <f t="shared" si="200"/>
        <v>61801</v>
      </c>
      <c r="CU156" s="142">
        <f t="shared" si="201"/>
        <v>0</v>
      </c>
      <c r="CV156" s="143">
        <f t="shared" si="202"/>
        <v>0</v>
      </c>
      <c r="CW156" s="137" t="s">
        <v>598</v>
      </c>
      <c r="CX156" s="151">
        <f>SUBTOTAL(9,CX154:CX155)</f>
        <v>1</v>
      </c>
      <c r="CY156" s="139">
        <f>SUBTOTAL(9,CY154:CY155)</f>
        <v>28011</v>
      </c>
      <c r="CZ156" s="140">
        <f t="shared" si="159"/>
        <v>28011</v>
      </c>
      <c r="DA156" s="151">
        <f>SUBTOTAL(9,DA154:DA155)</f>
        <v>1</v>
      </c>
      <c r="DB156" s="139">
        <f>SUBTOTAL(9,DB154:DB155)</f>
        <v>28011</v>
      </c>
      <c r="DC156" s="140">
        <f t="shared" si="203"/>
        <v>28011</v>
      </c>
      <c r="DD156" s="142">
        <f t="shared" si="204"/>
        <v>0</v>
      </c>
      <c r="DE156" s="143">
        <f t="shared" si="205"/>
        <v>0</v>
      </c>
      <c r="DF156" s="151">
        <f>SUBTOTAL(9,DF154:DF155)</f>
        <v>1.6</v>
      </c>
      <c r="DG156" s="139">
        <f>SUBTOTAL(9,DG154:DG155)</f>
        <v>86333.440000000002</v>
      </c>
      <c r="DH156" s="140">
        <f t="shared" si="160"/>
        <v>53958.400000000001</v>
      </c>
      <c r="DI156" s="151">
        <f>SUBTOTAL(9,DI154:DI155)</f>
        <v>1.6</v>
      </c>
      <c r="DJ156" s="139">
        <f>SUBTOTAL(9,DJ154:DJ155)</f>
        <v>97594</v>
      </c>
      <c r="DK156" s="140">
        <f t="shared" si="206"/>
        <v>60996.25</v>
      </c>
      <c r="DL156" s="142">
        <f t="shared" si="207"/>
        <v>7037.8499999999985</v>
      </c>
      <c r="DM156" s="143">
        <f t="shared" si="208"/>
        <v>0.13043103576088241</v>
      </c>
      <c r="DN156" s="151">
        <f>SUBTOTAL(9,DN154:DN155)</f>
        <v>2</v>
      </c>
      <c r="DO156" s="139">
        <f>SUBTOTAL(9,DO154:DO155)</f>
        <v>64131</v>
      </c>
      <c r="DP156" s="140">
        <f t="shared" si="161"/>
        <v>32065.5</v>
      </c>
      <c r="DQ156" s="151">
        <f>SUBTOTAL(9,DQ154:DQ155)</f>
        <v>2</v>
      </c>
      <c r="DR156" s="139">
        <f>SUBTOTAL(9,DR154:DR155)</f>
        <v>64131</v>
      </c>
      <c r="DS156" s="140">
        <f t="shared" si="209"/>
        <v>32065.5</v>
      </c>
      <c r="DT156" s="142">
        <f t="shared" si="210"/>
        <v>0</v>
      </c>
      <c r="DU156" s="143">
        <f t="shared" si="211"/>
        <v>0</v>
      </c>
      <c r="DV156" s="137" t="s">
        <v>598</v>
      </c>
      <c r="DW156" s="151">
        <f>SUBTOTAL(9,DW154:DW155)</f>
        <v>8.3000000000000007</v>
      </c>
      <c r="DX156" s="139">
        <f>SUBTOTAL(9,DX154:DX155)</f>
        <v>224645</v>
      </c>
      <c r="DY156" s="140">
        <f t="shared" si="162"/>
        <v>27065.662650602408</v>
      </c>
      <c r="DZ156" s="151">
        <f>SUBTOTAL(9,DZ154:DZ155)</f>
        <v>8.3000000000000007</v>
      </c>
      <c r="EA156" s="139">
        <f>SUBTOTAL(9,EA154:EA155)</f>
        <v>224645</v>
      </c>
      <c r="EB156" s="140">
        <f t="shared" si="212"/>
        <v>27065.662650602408</v>
      </c>
      <c r="EC156" s="142">
        <f t="shared" si="213"/>
        <v>0</v>
      </c>
      <c r="ED156" s="143">
        <f t="shared" si="214"/>
        <v>0</v>
      </c>
      <c r="EE156" s="151">
        <f>SUBTOTAL(9,EE154:EE155)</f>
        <v>0</v>
      </c>
      <c r="EF156" s="139">
        <f>SUBTOTAL(9,EF154:EF155)</f>
        <v>0</v>
      </c>
      <c r="EG156" s="140" t="str">
        <f t="shared" si="163"/>
        <v>N/A</v>
      </c>
      <c r="EH156" s="151">
        <f>SUBTOTAL(9,EH154:EH155)</f>
        <v>0</v>
      </c>
      <c r="EI156" s="139">
        <f>SUBTOTAL(9,EI154:EI155)</f>
        <v>0</v>
      </c>
      <c r="EJ156" s="140" t="str">
        <f t="shared" si="215"/>
        <v>N/A</v>
      </c>
      <c r="EK156" s="142" t="e">
        <f t="shared" si="216"/>
        <v>#VALUE!</v>
      </c>
      <c r="EL156" s="143" t="e">
        <f t="shared" si="217"/>
        <v>#VALUE!</v>
      </c>
      <c r="EM156" s="151">
        <f>SUBTOTAL(9,EM154:EM155)</f>
        <v>0</v>
      </c>
      <c r="EN156" s="139">
        <f>SUBTOTAL(9,EN154:EN155)</f>
        <v>0</v>
      </c>
      <c r="EO156" s="140" t="str">
        <f t="shared" si="164"/>
        <v>N/A</v>
      </c>
      <c r="EP156" s="151">
        <f>SUBTOTAL(9,EP154:EP155)</f>
        <v>0</v>
      </c>
      <c r="EQ156" s="139">
        <f>SUBTOTAL(9,EQ154:EQ155)</f>
        <v>0</v>
      </c>
      <c r="ER156" s="140" t="str">
        <f t="shared" si="218"/>
        <v>N/A</v>
      </c>
      <c r="ES156" s="142" t="e">
        <f t="shared" si="219"/>
        <v>#VALUE!</v>
      </c>
      <c r="ET156" s="143" t="e">
        <f t="shared" si="220"/>
        <v>#VALUE!</v>
      </c>
      <c r="EU156" s="316"/>
      <c r="EV156" s="137" t="s">
        <v>598</v>
      </c>
      <c r="EW156" s="140">
        <f>AVERAGE(EW154:EW155)</f>
        <v>38104.362557709872</v>
      </c>
      <c r="EX156" s="140">
        <f>AVERAGE(EX154:EX155)</f>
        <v>40269.359654484069</v>
      </c>
      <c r="EY156" s="142" t="e">
        <f t="shared" si="221"/>
        <v>#VALUE!</v>
      </c>
      <c r="EZ156" s="143" t="e">
        <f t="shared" si="165"/>
        <v>#VALUE!</v>
      </c>
    </row>
    <row r="157" spans="1:156">
      <c r="A157" s="254" t="s">
        <v>599</v>
      </c>
      <c r="B157" s="124">
        <v>19.619999999999997</v>
      </c>
      <c r="C157" s="125">
        <v>295381</v>
      </c>
      <c r="D157" s="126">
        <f t="shared" si="148"/>
        <v>15055.096839959228</v>
      </c>
      <c r="E157" s="127">
        <v>19.619999999999997</v>
      </c>
      <c r="F157" s="128">
        <v>295402</v>
      </c>
      <c r="G157" s="126">
        <f t="shared" si="166"/>
        <v>15056.167176350664</v>
      </c>
      <c r="H157" s="129">
        <f t="shared" si="167"/>
        <v>1.0703363914362853</v>
      </c>
      <c r="I157" s="130">
        <f t="shared" si="168"/>
        <v>7.1094620168460105E-5</v>
      </c>
      <c r="J157" s="127">
        <v>3</v>
      </c>
      <c r="K157" s="128">
        <v>217642</v>
      </c>
      <c r="L157" s="131">
        <f t="shared" si="149"/>
        <v>72547.333333333328</v>
      </c>
      <c r="M157" s="127">
        <v>3</v>
      </c>
      <c r="N157" s="128">
        <v>217645</v>
      </c>
      <c r="O157" s="126">
        <f t="shared" si="169"/>
        <v>72548.333333333328</v>
      </c>
      <c r="P157" s="129">
        <f t="shared" si="170"/>
        <v>1</v>
      </c>
      <c r="Q157" s="130">
        <f t="shared" si="171"/>
        <v>1.3784104171069923E-5</v>
      </c>
      <c r="R157" s="127">
        <v>0</v>
      </c>
      <c r="S157" s="128">
        <v>0</v>
      </c>
      <c r="T157" s="126" t="str">
        <f t="shared" si="150"/>
        <v>N/A</v>
      </c>
      <c r="U157" s="127">
        <v>0</v>
      </c>
      <c r="V157" s="128">
        <v>0</v>
      </c>
      <c r="W157" s="126" t="str">
        <f t="shared" si="172"/>
        <v>N/A</v>
      </c>
      <c r="X157" s="129" t="e">
        <f t="shared" si="173"/>
        <v>#VALUE!</v>
      </c>
      <c r="Y157" s="130" t="e">
        <f t="shared" si="174"/>
        <v>#VALUE!</v>
      </c>
      <c r="Z157" s="254" t="s">
        <v>599</v>
      </c>
      <c r="AA157" s="127">
        <v>0.64</v>
      </c>
      <c r="AB157" s="128">
        <v>34118</v>
      </c>
      <c r="AC157" s="126">
        <f t="shared" si="151"/>
        <v>53309.375</v>
      </c>
      <c r="AD157" s="127">
        <v>0.64</v>
      </c>
      <c r="AE157" s="128">
        <v>34119</v>
      </c>
      <c r="AF157" s="126">
        <f t="shared" si="175"/>
        <v>53310.9375</v>
      </c>
      <c r="AG157" s="129">
        <f t="shared" si="176"/>
        <v>1.5625</v>
      </c>
      <c r="AH157" s="130">
        <f t="shared" si="177"/>
        <v>2.9310041620259101E-5</v>
      </c>
      <c r="AI157" s="127">
        <v>2.08</v>
      </c>
      <c r="AJ157" s="128">
        <v>103227</v>
      </c>
      <c r="AK157" s="126">
        <f t="shared" si="178"/>
        <v>49628.365384615383</v>
      </c>
      <c r="AL157" s="127">
        <v>2.08</v>
      </c>
      <c r="AM157" s="128">
        <v>103229</v>
      </c>
      <c r="AN157" s="126">
        <f t="shared" si="179"/>
        <v>49629.326923076922</v>
      </c>
      <c r="AO157" s="129">
        <f t="shared" si="180"/>
        <v>0.96153846153902123</v>
      </c>
      <c r="AP157" s="130">
        <f t="shared" si="181"/>
        <v>1.937477597916402E-5</v>
      </c>
      <c r="AQ157" s="127">
        <v>0</v>
      </c>
      <c r="AR157" s="128">
        <v>0</v>
      </c>
      <c r="AS157" s="126" t="str">
        <f t="shared" si="152"/>
        <v>N/A</v>
      </c>
      <c r="AT157" s="127">
        <v>0</v>
      </c>
      <c r="AU157" s="128">
        <v>0</v>
      </c>
      <c r="AV157" s="126" t="str">
        <f t="shared" si="182"/>
        <v>N/A</v>
      </c>
      <c r="AW157" s="129" t="e">
        <f t="shared" si="183"/>
        <v>#VALUE!</v>
      </c>
      <c r="AX157" s="130" t="e">
        <f t="shared" si="184"/>
        <v>#VALUE!</v>
      </c>
      <c r="AY157" s="254" t="s">
        <v>599</v>
      </c>
      <c r="AZ157" s="127">
        <v>7</v>
      </c>
      <c r="BA157" s="128">
        <v>145721</v>
      </c>
      <c r="BB157" s="126">
        <f t="shared" si="153"/>
        <v>20817.285714285714</v>
      </c>
      <c r="BC157" s="127">
        <v>7</v>
      </c>
      <c r="BD157" s="128">
        <v>145728</v>
      </c>
      <c r="BE157" s="126">
        <f t="shared" si="185"/>
        <v>20818.285714285714</v>
      </c>
      <c r="BF157" s="129">
        <f t="shared" si="186"/>
        <v>1</v>
      </c>
      <c r="BG157" s="130">
        <f t="shared" si="187"/>
        <v>4.8037002216564532E-5</v>
      </c>
      <c r="BH157" s="127">
        <v>0</v>
      </c>
      <c r="BI157" s="128">
        <v>0</v>
      </c>
      <c r="BJ157" s="126" t="str">
        <f t="shared" si="154"/>
        <v>N/A</v>
      </c>
      <c r="BK157" s="127">
        <v>0</v>
      </c>
      <c r="BL157" s="128">
        <v>0</v>
      </c>
      <c r="BM157" s="126" t="str">
        <f t="shared" si="188"/>
        <v>N/A</v>
      </c>
      <c r="BN157" s="129" t="e">
        <f t="shared" si="189"/>
        <v>#VALUE!</v>
      </c>
      <c r="BO157" s="130" t="e">
        <f t="shared" si="190"/>
        <v>#VALUE!</v>
      </c>
      <c r="BP157" s="127">
        <v>1</v>
      </c>
      <c r="BQ157" s="128">
        <v>56318</v>
      </c>
      <c r="BR157" s="126">
        <f t="shared" si="155"/>
        <v>56318</v>
      </c>
      <c r="BS157" s="127">
        <v>1</v>
      </c>
      <c r="BT157" s="128">
        <v>56319</v>
      </c>
      <c r="BU157" s="126">
        <f t="shared" si="191"/>
        <v>56319</v>
      </c>
      <c r="BV157" s="129">
        <f t="shared" si="192"/>
        <v>1</v>
      </c>
      <c r="BW157" s="130">
        <f t="shared" si="193"/>
        <v>1.7756312369047198E-5</v>
      </c>
      <c r="BX157" s="254" t="s">
        <v>599</v>
      </c>
      <c r="BY157" s="127">
        <v>0</v>
      </c>
      <c r="BZ157" s="128">
        <v>0</v>
      </c>
      <c r="CA157" s="126" t="str">
        <f t="shared" si="156"/>
        <v>N/A</v>
      </c>
      <c r="CB157" s="127">
        <v>0</v>
      </c>
      <c r="CC157" s="128">
        <v>0</v>
      </c>
      <c r="CD157" s="126" t="str">
        <f t="shared" si="194"/>
        <v>N/A</v>
      </c>
      <c r="CE157" s="129" t="e">
        <f t="shared" si="195"/>
        <v>#VALUE!</v>
      </c>
      <c r="CF157" s="130" t="e">
        <f t="shared" si="196"/>
        <v>#VALUE!</v>
      </c>
      <c r="CG157" s="127">
        <v>0</v>
      </c>
      <c r="CH157" s="128">
        <v>0</v>
      </c>
      <c r="CI157" s="126" t="str">
        <f t="shared" si="157"/>
        <v>N/A</v>
      </c>
      <c r="CJ157" s="127">
        <v>0</v>
      </c>
      <c r="CK157" s="128">
        <v>0</v>
      </c>
      <c r="CL157" s="126" t="str">
        <f t="shared" si="197"/>
        <v>N/A</v>
      </c>
      <c r="CM157" s="129" t="e">
        <f t="shared" si="198"/>
        <v>#VALUE!</v>
      </c>
      <c r="CN157" s="130" t="e">
        <f t="shared" si="199"/>
        <v>#VALUE!</v>
      </c>
      <c r="CO157" s="127">
        <v>0</v>
      </c>
      <c r="CP157" s="128">
        <v>0</v>
      </c>
      <c r="CQ157" s="126" t="str">
        <f t="shared" si="158"/>
        <v>N/A</v>
      </c>
      <c r="CR157" s="127">
        <v>0</v>
      </c>
      <c r="CS157" s="128">
        <v>0</v>
      </c>
      <c r="CT157" s="126" t="str">
        <f t="shared" si="200"/>
        <v>N/A</v>
      </c>
      <c r="CU157" s="129" t="e">
        <f t="shared" si="201"/>
        <v>#VALUE!</v>
      </c>
      <c r="CV157" s="130" t="e">
        <f t="shared" si="202"/>
        <v>#VALUE!</v>
      </c>
      <c r="CW157" s="254" t="s">
        <v>599</v>
      </c>
      <c r="CX157" s="127">
        <v>0</v>
      </c>
      <c r="CY157" s="128">
        <v>0</v>
      </c>
      <c r="CZ157" s="126" t="str">
        <f t="shared" si="159"/>
        <v>N/A</v>
      </c>
      <c r="DA157" s="127">
        <v>0</v>
      </c>
      <c r="DB157" s="128">
        <v>0</v>
      </c>
      <c r="DC157" s="126" t="str">
        <f t="shared" si="203"/>
        <v>N/A</v>
      </c>
      <c r="DD157" s="129" t="e">
        <f t="shared" si="204"/>
        <v>#VALUE!</v>
      </c>
      <c r="DE157" s="130" t="e">
        <f t="shared" si="205"/>
        <v>#VALUE!</v>
      </c>
      <c r="DF157" s="127">
        <v>1</v>
      </c>
      <c r="DG157" s="128">
        <v>57939</v>
      </c>
      <c r="DH157" s="126">
        <f t="shared" si="160"/>
        <v>57939</v>
      </c>
      <c r="DI157" s="127">
        <v>1</v>
      </c>
      <c r="DJ157" s="128">
        <v>57940</v>
      </c>
      <c r="DK157" s="126">
        <f t="shared" si="206"/>
        <v>57940</v>
      </c>
      <c r="DL157" s="129">
        <f t="shared" si="207"/>
        <v>1</v>
      </c>
      <c r="DM157" s="130">
        <f t="shared" si="208"/>
        <v>1.7259531576313019E-5</v>
      </c>
      <c r="DN157" s="127">
        <v>2</v>
      </c>
      <c r="DO157" s="128">
        <v>48698</v>
      </c>
      <c r="DP157" s="126">
        <f t="shared" si="161"/>
        <v>24349</v>
      </c>
      <c r="DQ157" s="127">
        <v>2</v>
      </c>
      <c r="DR157" s="128">
        <v>48700</v>
      </c>
      <c r="DS157" s="126">
        <f t="shared" si="209"/>
        <v>24350</v>
      </c>
      <c r="DT157" s="306">
        <f t="shared" si="210"/>
        <v>1</v>
      </c>
      <c r="DU157" s="130">
        <f t="shared" si="211"/>
        <v>4.1069448437307486E-5</v>
      </c>
      <c r="DV157" s="254" t="s">
        <v>599</v>
      </c>
      <c r="DW157" s="127">
        <v>11</v>
      </c>
      <c r="DX157" s="128">
        <v>245792</v>
      </c>
      <c r="DY157" s="126">
        <f t="shared" si="162"/>
        <v>22344.727272727272</v>
      </c>
      <c r="DZ157" s="127">
        <v>11</v>
      </c>
      <c r="EA157" s="128">
        <v>245803</v>
      </c>
      <c r="EB157" s="126">
        <f t="shared" si="212"/>
        <v>22345.727272727272</v>
      </c>
      <c r="EC157" s="129">
        <f t="shared" si="213"/>
        <v>1</v>
      </c>
      <c r="ED157" s="130">
        <f t="shared" si="214"/>
        <v>4.4753287332378597E-5</v>
      </c>
      <c r="EE157" s="127">
        <v>0</v>
      </c>
      <c r="EF157" s="128">
        <v>0</v>
      </c>
      <c r="EG157" s="126" t="str">
        <f t="shared" si="163"/>
        <v>N/A</v>
      </c>
      <c r="EH157" s="127">
        <v>0</v>
      </c>
      <c r="EI157" s="128">
        <v>0</v>
      </c>
      <c r="EJ157" s="126" t="str">
        <f t="shared" si="215"/>
        <v>N/A</v>
      </c>
      <c r="EK157" s="129" t="e">
        <f t="shared" si="216"/>
        <v>#VALUE!</v>
      </c>
      <c r="EL157" s="130" t="e">
        <f t="shared" si="217"/>
        <v>#VALUE!</v>
      </c>
      <c r="EM157" s="127">
        <v>0</v>
      </c>
      <c r="EN157" s="128">
        <v>0</v>
      </c>
      <c r="EO157" s="126" t="str">
        <f t="shared" si="164"/>
        <v>N/A</v>
      </c>
      <c r="EP157" s="147">
        <v>0</v>
      </c>
      <c r="EQ157" s="148">
        <v>0</v>
      </c>
      <c r="ER157" s="126" t="str">
        <f t="shared" si="218"/>
        <v>N/A</v>
      </c>
      <c r="ES157" s="129" t="e">
        <f t="shared" si="219"/>
        <v>#VALUE!</v>
      </c>
      <c r="ET157" s="130" t="e">
        <f t="shared" si="220"/>
        <v>#VALUE!</v>
      </c>
      <c r="EU157" s="308"/>
      <c r="EV157" s="254" t="s">
        <v>599</v>
      </c>
      <c r="EW157" s="126">
        <v>41367.575949435661</v>
      </c>
      <c r="EX157" s="126">
        <v>41368.641991085991</v>
      </c>
      <c r="EY157" s="129" t="e">
        <f t="shared" si="221"/>
        <v>#VALUE!</v>
      </c>
      <c r="EZ157" s="130" t="e">
        <f t="shared" si="165"/>
        <v>#VALUE!</v>
      </c>
    </row>
    <row r="158" spans="1:156">
      <c r="A158" s="254" t="s">
        <v>600</v>
      </c>
      <c r="B158" s="124">
        <v>0</v>
      </c>
      <c r="C158" s="125">
        <v>0</v>
      </c>
      <c r="D158" s="126" t="str">
        <f t="shared" si="148"/>
        <v>N/A</v>
      </c>
      <c r="E158" s="145">
        <v>0</v>
      </c>
      <c r="F158" s="146">
        <v>0</v>
      </c>
      <c r="G158" s="126" t="str">
        <f t="shared" si="166"/>
        <v>N/A</v>
      </c>
      <c r="H158" s="129" t="e">
        <f t="shared" si="167"/>
        <v>#VALUE!</v>
      </c>
      <c r="I158" s="130" t="e">
        <f t="shared" si="168"/>
        <v>#VALUE!</v>
      </c>
      <c r="J158" s="145">
        <v>1</v>
      </c>
      <c r="K158" s="146">
        <v>78166</v>
      </c>
      <c r="L158" s="131">
        <f t="shared" si="149"/>
        <v>78166</v>
      </c>
      <c r="M158" s="145">
        <v>1</v>
      </c>
      <c r="N158" s="146">
        <v>78166</v>
      </c>
      <c r="O158" s="126">
        <f t="shared" si="169"/>
        <v>78166</v>
      </c>
      <c r="P158" s="129">
        <f t="shared" si="170"/>
        <v>0</v>
      </c>
      <c r="Q158" s="130">
        <f t="shared" si="171"/>
        <v>0</v>
      </c>
      <c r="R158" s="145">
        <v>0</v>
      </c>
      <c r="S158" s="146">
        <v>0</v>
      </c>
      <c r="T158" s="126" t="str">
        <f t="shared" si="150"/>
        <v>N/A</v>
      </c>
      <c r="U158" s="145">
        <v>0</v>
      </c>
      <c r="V158" s="146">
        <v>0</v>
      </c>
      <c r="W158" s="126" t="str">
        <f t="shared" si="172"/>
        <v>N/A</v>
      </c>
      <c r="X158" s="129" t="e">
        <f t="shared" si="173"/>
        <v>#VALUE!</v>
      </c>
      <c r="Y158" s="130" t="e">
        <f t="shared" si="174"/>
        <v>#VALUE!</v>
      </c>
      <c r="Z158" s="254" t="s">
        <v>600</v>
      </c>
      <c r="AA158" s="145">
        <v>0</v>
      </c>
      <c r="AB158" s="146">
        <v>0</v>
      </c>
      <c r="AC158" s="126" t="str">
        <f t="shared" si="151"/>
        <v>N/A</v>
      </c>
      <c r="AD158" s="145">
        <v>0</v>
      </c>
      <c r="AE158" s="146">
        <v>0</v>
      </c>
      <c r="AF158" s="126" t="str">
        <f t="shared" si="175"/>
        <v>N/A</v>
      </c>
      <c r="AG158" s="129" t="e">
        <f t="shared" si="176"/>
        <v>#VALUE!</v>
      </c>
      <c r="AH158" s="130" t="e">
        <f t="shared" si="177"/>
        <v>#VALUE!</v>
      </c>
      <c r="AI158" s="145">
        <v>0</v>
      </c>
      <c r="AJ158" s="146">
        <v>0</v>
      </c>
      <c r="AK158" s="126" t="str">
        <f t="shared" si="178"/>
        <v>N/A</v>
      </c>
      <c r="AL158" s="145">
        <v>0</v>
      </c>
      <c r="AM158" s="146">
        <v>0</v>
      </c>
      <c r="AN158" s="126" t="str">
        <f t="shared" si="179"/>
        <v>N/A</v>
      </c>
      <c r="AO158" s="129" t="e">
        <f t="shared" si="180"/>
        <v>#VALUE!</v>
      </c>
      <c r="AP158" s="130" t="e">
        <f t="shared" si="181"/>
        <v>#VALUE!</v>
      </c>
      <c r="AQ158" s="145">
        <v>0</v>
      </c>
      <c r="AR158" s="146">
        <v>0</v>
      </c>
      <c r="AS158" s="126" t="str">
        <f t="shared" si="152"/>
        <v>N/A</v>
      </c>
      <c r="AT158" s="145">
        <v>0</v>
      </c>
      <c r="AU158" s="146">
        <v>0</v>
      </c>
      <c r="AV158" s="126" t="str">
        <f t="shared" si="182"/>
        <v>N/A</v>
      </c>
      <c r="AW158" s="129" t="e">
        <f t="shared" si="183"/>
        <v>#VALUE!</v>
      </c>
      <c r="AX158" s="130" t="e">
        <f t="shared" si="184"/>
        <v>#VALUE!</v>
      </c>
      <c r="AY158" s="254" t="s">
        <v>600</v>
      </c>
      <c r="AZ158" s="145">
        <v>0</v>
      </c>
      <c r="BA158" s="146">
        <v>0</v>
      </c>
      <c r="BB158" s="126" t="str">
        <f t="shared" si="153"/>
        <v>N/A</v>
      </c>
      <c r="BC158" s="145">
        <v>0</v>
      </c>
      <c r="BD158" s="146">
        <v>0</v>
      </c>
      <c r="BE158" s="126" t="str">
        <f t="shared" si="185"/>
        <v>N/A</v>
      </c>
      <c r="BF158" s="129" t="e">
        <f t="shared" si="186"/>
        <v>#VALUE!</v>
      </c>
      <c r="BG158" s="130" t="e">
        <f t="shared" si="187"/>
        <v>#VALUE!</v>
      </c>
      <c r="BH158" s="145">
        <v>0</v>
      </c>
      <c r="BI158" s="146">
        <v>0</v>
      </c>
      <c r="BJ158" s="126" t="str">
        <f t="shared" si="154"/>
        <v>N/A</v>
      </c>
      <c r="BK158" s="145">
        <v>0</v>
      </c>
      <c r="BL158" s="146">
        <v>0</v>
      </c>
      <c r="BM158" s="126" t="str">
        <f t="shared" si="188"/>
        <v>N/A</v>
      </c>
      <c r="BN158" s="129" t="e">
        <f t="shared" si="189"/>
        <v>#VALUE!</v>
      </c>
      <c r="BO158" s="130" t="e">
        <f t="shared" si="190"/>
        <v>#VALUE!</v>
      </c>
      <c r="BP158" s="145">
        <v>0</v>
      </c>
      <c r="BQ158" s="146">
        <v>0</v>
      </c>
      <c r="BR158" s="126" t="str">
        <f t="shared" si="155"/>
        <v>N/A</v>
      </c>
      <c r="BS158" s="145">
        <v>0</v>
      </c>
      <c r="BT158" s="146">
        <v>0</v>
      </c>
      <c r="BU158" s="126" t="str">
        <f t="shared" si="191"/>
        <v>N/A</v>
      </c>
      <c r="BV158" s="129" t="e">
        <f t="shared" si="192"/>
        <v>#VALUE!</v>
      </c>
      <c r="BW158" s="130" t="e">
        <f t="shared" si="193"/>
        <v>#VALUE!</v>
      </c>
      <c r="BX158" s="254" t="s">
        <v>600</v>
      </c>
      <c r="BY158" s="145">
        <v>0</v>
      </c>
      <c r="BZ158" s="146">
        <v>0</v>
      </c>
      <c r="CA158" s="126" t="str">
        <f t="shared" si="156"/>
        <v>N/A</v>
      </c>
      <c r="CB158" s="145">
        <v>0</v>
      </c>
      <c r="CC158" s="146">
        <v>0</v>
      </c>
      <c r="CD158" s="126" t="str">
        <f t="shared" si="194"/>
        <v>N/A</v>
      </c>
      <c r="CE158" s="129" t="e">
        <f t="shared" si="195"/>
        <v>#VALUE!</v>
      </c>
      <c r="CF158" s="130" t="e">
        <f t="shared" si="196"/>
        <v>#VALUE!</v>
      </c>
      <c r="CG158" s="145">
        <v>0</v>
      </c>
      <c r="CH158" s="146">
        <v>0</v>
      </c>
      <c r="CI158" s="126" t="str">
        <f t="shared" si="157"/>
        <v>N/A</v>
      </c>
      <c r="CJ158" s="145">
        <v>0</v>
      </c>
      <c r="CK158" s="146">
        <v>0</v>
      </c>
      <c r="CL158" s="126" t="str">
        <f t="shared" si="197"/>
        <v>N/A</v>
      </c>
      <c r="CM158" s="129" t="e">
        <f t="shared" si="198"/>
        <v>#VALUE!</v>
      </c>
      <c r="CN158" s="130" t="e">
        <f t="shared" si="199"/>
        <v>#VALUE!</v>
      </c>
      <c r="CO158" s="145">
        <v>0</v>
      </c>
      <c r="CP158" s="146">
        <v>0</v>
      </c>
      <c r="CQ158" s="126" t="str">
        <f t="shared" si="158"/>
        <v>N/A</v>
      </c>
      <c r="CR158" s="145">
        <v>0</v>
      </c>
      <c r="CS158" s="146">
        <v>0</v>
      </c>
      <c r="CT158" s="126" t="str">
        <f t="shared" si="200"/>
        <v>N/A</v>
      </c>
      <c r="CU158" s="129" t="e">
        <f t="shared" si="201"/>
        <v>#VALUE!</v>
      </c>
      <c r="CV158" s="130" t="e">
        <f t="shared" si="202"/>
        <v>#VALUE!</v>
      </c>
      <c r="CW158" s="254" t="s">
        <v>600</v>
      </c>
      <c r="CX158" s="145">
        <v>0</v>
      </c>
      <c r="CY158" s="146">
        <v>0</v>
      </c>
      <c r="CZ158" s="126" t="str">
        <f t="shared" si="159"/>
        <v>N/A</v>
      </c>
      <c r="DA158" s="145">
        <v>0</v>
      </c>
      <c r="DB158" s="146">
        <v>0</v>
      </c>
      <c r="DC158" s="126" t="str">
        <f t="shared" si="203"/>
        <v>N/A</v>
      </c>
      <c r="DD158" s="129" t="e">
        <f t="shared" si="204"/>
        <v>#VALUE!</v>
      </c>
      <c r="DE158" s="130" t="e">
        <f t="shared" si="205"/>
        <v>#VALUE!</v>
      </c>
      <c r="DF158" s="145">
        <v>0</v>
      </c>
      <c r="DG158" s="146">
        <v>0</v>
      </c>
      <c r="DH158" s="126" t="str">
        <f t="shared" si="160"/>
        <v>N/A</v>
      </c>
      <c r="DI158" s="145">
        <v>0</v>
      </c>
      <c r="DJ158" s="146">
        <v>0</v>
      </c>
      <c r="DK158" s="126" t="str">
        <f t="shared" si="206"/>
        <v>N/A</v>
      </c>
      <c r="DL158" s="129" t="e">
        <f t="shared" si="207"/>
        <v>#VALUE!</v>
      </c>
      <c r="DM158" s="130" t="e">
        <f t="shared" si="208"/>
        <v>#VALUE!</v>
      </c>
      <c r="DN158" s="145">
        <v>0</v>
      </c>
      <c r="DO158" s="146">
        <v>0</v>
      </c>
      <c r="DP158" s="126" t="str">
        <f t="shared" si="161"/>
        <v>N/A</v>
      </c>
      <c r="DQ158" s="145">
        <v>0</v>
      </c>
      <c r="DR158" s="146">
        <v>0</v>
      </c>
      <c r="DS158" s="126" t="str">
        <f t="shared" si="209"/>
        <v>N/A</v>
      </c>
      <c r="DT158" s="306" t="e">
        <f t="shared" si="210"/>
        <v>#VALUE!</v>
      </c>
      <c r="DU158" s="130" t="e">
        <f t="shared" si="211"/>
        <v>#VALUE!</v>
      </c>
      <c r="DV158" s="254" t="s">
        <v>600</v>
      </c>
      <c r="DW158" s="145">
        <v>0</v>
      </c>
      <c r="DX158" s="146">
        <v>0</v>
      </c>
      <c r="DY158" s="126" t="str">
        <f t="shared" si="162"/>
        <v>N/A</v>
      </c>
      <c r="DZ158" s="145">
        <v>0</v>
      </c>
      <c r="EA158" s="146">
        <v>0</v>
      </c>
      <c r="EB158" s="126" t="str">
        <f t="shared" si="212"/>
        <v>N/A</v>
      </c>
      <c r="EC158" s="129" t="e">
        <f t="shared" si="213"/>
        <v>#VALUE!</v>
      </c>
      <c r="ED158" s="130" t="e">
        <f t="shared" si="214"/>
        <v>#VALUE!</v>
      </c>
      <c r="EE158" s="145">
        <v>0</v>
      </c>
      <c r="EF158" s="146">
        <v>0</v>
      </c>
      <c r="EG158" s="126" t="str">
        <f t="shared" si="163"/>
        <v>N/A</v>
      </c>
      <c r="EH158" s="145">
        <v>0</v>
      </c>
      <c r="EI158" s="146">
        <v>0</v>
      </c>
      <c r="EJ158" s="126" t="str">
        <f t="shared" si="215"/>
        <v>N/A</v>
      </c>
      <c r="EK158" s="129" t="e">
        <f t="shared" si="216"/>
        <v>#VALUE!</v>
      </c>
      <c r="EL158" s="130" t="e">
        <f t="shared" si="217"/>
        <v>#VALUE!</v>
      </c>
      <c r="EM158" s="145">
        <v>0</v>
      </c>
      <c r="EN158" s="146">
        <v>0</v>
      </c>
      <c r="EO158" s="126" t="str">
        <f t="shared" si="164"/>
        <v>N/A</v>
      </c>
      <c r="EP158" s="149">
        <v>0</v>
      </c>
      <c r="EQ158" s="150">
        <v>0</v>
      </c>
      <c r="ER158" s="126" t="str">
        <f t="shared" si="218"/>
        <v>N/A</v>
      </c>
      <c r="ES158" s="129" t="e">
        <f t="shared" si="219"/>
        <v>#VALUE!</v>
      </c>
      <c r="ET158" s="130" t="e">
        <f t="shared" si="220"/>
        <v>#VALUE!</v>
      </c>
      <c r="EU158" s="316"/>
      <c r="EV158" s="254" t="s">
        <v>600</v>
      </c>
      <c r="EW158" s="126">
        <v>78166</v>
      </c>
      <c r="EX158" s="126">
        <v>78166</v>
      </c>
      <c r="EY158" s="129" t="e">
        <f t="shared" si="221"/>
        <v>#VALUE!</v>
      </c>
      <c r="EZ158" s="130" t="e">
        <f t="shared" si="165"/>
        <v>#VALUE!</v>
      </c>
    </row>
    <row r="159" spans="1:156">
      <c r="A159" s="254" t="s">
        <v>601</v>
      </c>
      <c r="B159" s="124">
        <v>1.25</v>
      </c>
      <c r="C159" s="125">
        <v>18665</v>
      </c>
      <c r="D159" s="126">
        <f t="shared" si="148"/>
        <v>14932</v>
      </c>
      <c r="E159" s="127">
        <v>1.25</v>
      </c>
      <c r="F159" s="128">
        <v>18665</v>
      </c>
      <c r="G159" s="126">
        <f t="shared" si="166"/>
        <v>14932</v>
      </c>
      <c r="H159" s="129">
        <f t="shared" si="167"/>
        <v>0</v>
      </c>
      <c r="I159" s="130">
        <f t="shared" si="168"/>
        <v>0</v>
      </c>
      <c r="J159" s="127">
        <v>1</v>
      </c>
      <c r="K159" s="128">
        <v>84888</v>
      </c>
      <c r="L159" s="131">
        <f t="shared" si="149"/>
        <v>84888</v>
      </c>
      <c r="M159" s="127">
        <v>1</v>
      </c>
      <c r="N159" s="128">
        <v>84888</v>
      </c>
      <c r="O159" s="126">
        <f t="shared" si="169"/>
        <v>84888</v>
      </c>
      <c r="P159" s="129">
        <f t="shared" si="170"/>
        <v>0</v>
      </c>
      <c r="Q159" s="130">
        <f t="shared" si="171"/>
        <v>0</v>
      </c>
      <c r="R159" s="127">
        <v>0</v>
      </c>
      <c r="S159" s="128">
        <v>0</v>
      </c>
      <c r="T159" s="126" t="str">
        <f t="shared" si="150"/>
        <v>N/A</v>
      </c>
      <c r="U159" s="127">
        <v>0</v>
      </c>
      <c r="V159" s="128">
        <v>0</v>
      </c>
      <c r="W159" s="126" t="str">
        <f t="shared" si="172"/>
        <v>N/A</v>
      </c>
      <c r="X159" s="129" t="e">
        <f t="shared" si="173"/>
        <v>#VALUE!</v>
      </c>
      <c r="Y159" s="130" t="e">
        <f t="shared" si="174"/>
        <v>#VALUE!</v>
      </c>
      <c r="Z159" s="254" t="s">
        <v>601</v>
      </c>
      <c r="AA159" s="127">
        <v>0</v>
      </c>
      <c r="AB159" s="128">
        <v>0</v>
      </c>
      <c r="AC159" s="126" t="str">
        <f t="shared" si="151"/>
        <v>N/A</v>
      </c>
      <c r="AD159" s="127">
        <v>0</v>
      </c>
      <c r="AE159" s="128">
        <v>0</v>
      </c>
      <c r="AF159" s="126" t="str">
        <f t="shared" si="175"/>
        <v>N/A</v>
      </c>
      <c r="AG159" s="129" t="e">
        <f t="shared" si="176"/>
        <v>#VALUE!</v>
      </c>
      <c r="AH159" s="130" t="e">
        <f t="shared" si="177"/>
        <v>#VALUE!</v>
      </c>
      <c r="AI159" s="127">
        <v>0</v>
      </c>
      <c r="AJ159" s="128">
        <v>0</v>
      </c>
      <c r="AK159" s="126" t="str">
        <f t="shared" si="178"/>
        <v>N/A</v>
      </c>
      <c r="AL159" s="127">
        <v>0</v>
      </c>
      <c r="AM159" s="128">
        <v>0</v>
      </c>
      <c r="AN159" s="126" t="str">
        <f t="shared" si="179"/>
        <v>N/A</v>
      </c>
      <c r="AO159" s="129" t="e">
        <f t="shared" si="180"/>
        <v>#VALUE!</v>
      </c>
      <c r="AP159" s="130" t="e">
        <f t="shared" si="181"/>
        <v>#VALUE!</v>
      </c>
      <c r="AQ159" s="127">
        <v>0</v>
      </c>
      <c r="AR159" s="128">
        <v>0</v>
      </c>
      <c r="AS159" s="126" t="str">
        <f t="shared" si="152"/>
        <v>N/A</v>
      </c>
      <c r="AT159" s="127">
        <v>0</v>
      </c>
      <c r="AU159" s="128">
        <v>0</v>
      </c>
      <c r="AV159" s="126" t="str">
        <f t="shared" si="182"/>
        <v>N/A</v>
      </c>
      <c r="AW159" s="129" t="e">
        <f t="shared" si="183"/>
        <v>#VALUE!</v>
      </c>
      <c r="AX159" s="130" t="e">
        <f t="shared" si="184"/>
        <v>#VALUE!</v>
      </c>
      <c r="AY159" s="254" t="s">
        <v>601</v>
      </c>
      <c r="AZ159" s="127">
        <v>2</v>
      </c>
      <c r="BA159" s="128">
        <v>47858</v>
      </c>
      <c r="BB159" s="126">
        <f t="shared" si="153"/>
        <v>23929</v>
      </c>
      <c r="BC159" s="127">
        <v>2</v>
      </c>
      <c r="BD159" s="128">
        <v>47858</v>
      </c>
      <c r="BE159" s="126">
        <f t="shared" si="185"/>
        <v>23929</v>
      </c>
      <c r="BF159" s="129">
        <f t="shared" si="186"/>
        <v>0</v>
      </c>
      <c r="BG159" s="130">
        <f t="shared" si="187"/>
        <v>0</v>
      </c>
      <c r="BH159" s="127">
        <v>0</v>
      </c>
      <c r="BI159" s="128">
        <v>0</v>
      </c>
      <c r="BJ159" s="126" t="str">
        <f t="shared" si="154"/>
        <v>N/A</v>
      </c>
      <c r="BK159" s="127">
        <v>0</v>
      </c>
      <c r="BL159" s="128">
        <v>0</v>
      </c>
      <c r="BM159" s="126" t="str">
        <f t="shared" si="188"/>
        <v>N/A</v>
      </c>
      <c r="BN159" s="129" t="e">
        <f t="shared" si="189"/>
        <v>#VALUE!</v>
      </c>
      <c r="BO159" s="130" t="e">
        <f t="shared" si="190"/>
        <v>#VALUE!</v>
      </c>
      <c r="BP159" s="127">
        <v>0</v>
      </c>
      <c r="BQ159" s="128">
        <v>0</v>
      </c>
      <c r="BR159" s="126" t="str">
        <f t="shared" si="155"/>
        <v>N/A</v>
      </c>
      <c r="BS159" s="127">
        <v>0</v>
      </c>
      <c r="BT159" s="128">
        <v>0</v>
      </c>
      <c r="BU159" s="126" t="str">
        <f t="shared" si="191"/>
        <v>N/A</v>
      </c>
      <c r="BV159" s="129" t="e">
        <f t="shared" si="192"/>
        <v>#VALUE!</v>
      </c>
      <c r="BW159" s="130" t="e">
        <f t="shared" si="193"/>
        <v>#VALUE!</v>
      </c>
      <c r="BX159" s="254" t="s">
        <v>601</v>
      </c>
      <c r="BY159" s="127">
        <v>0</v>
      </c>
      <c r="BZ159" s="128">
        <v>0</v>
      </c>
      <c r="CA159" s="126" t="str">
        <f t="shared" si="156"/>
        <v>N/A</v>
      </c>
      <c r="CB159" s="127">
        <v>0</v>
      </c>
      <c r="CC159" s="128">
        <v>0</v>
      </c>
      <c r="CD159" s="126" t="str">
        <f t="shared" si="194"/>
        <v>N/A</v>
      </c>
      <c r="CE159" s="129" t="e">
        <f t="shared" si="195"/>
        <v>#VALUE!</v>
      </c>
      <c r="CF159" s="130" t="e">
        <f t="shared" si="196"/>
        <v>#VALUE!</v>
      </c>
      <c r="CG159" s="127">
        <v>1</v>
      </c>
      <c r="CH159" s="128">
        <v>38491</v>
      </c>
      <c r="CI159" s="126">
        <f t="shared" si="157"/>
        <v>38491</v>
      </c>
      <c r="CJ159" s="127">
        <v>1</v>
      </c>
      <c r="CK159" s="128">
        <v>38491</v>
      </c>
      <c r="CL159" s="126">
        <f t="shared" si="197"/>
        <v>38491</v>
      </c>
      <c r="CM159" s="129">
        <f t="shared" si="198"/>
        <v>0</v>
      </c>
      <c r="CN159" s="130">
        <f t="shared" si="199"/>
        <v>0</v>
      </c>
      <c r="CO159" s="127">
        <v>0</v>
      </c>
      <c r="CP159" s="128">
        <v>0</v>
      </c>
      <c r="CQ159" s="126" t="str">
        <f t="shared" si="158"/>
        <v>N/A</v>
      </c>
      <c r="CR159" s="127">
        <v>0</v>
      </c>
      <c r="CS159" s="128">
        <v>0</v>
      </c>
      <c r="CT159" s="126" t="str">
        <f t="shared" si="200"/>
        <v>N/A</v>
      </c>
      <c r="CU159" s="129" t="e">
        <f t="shared" si="201"/>
        <v>#VALUE!</v>
      </c>
      <c r="CV159" s="130" t="e">
        <f t="shared" si="202"/>
        <v>#VALUE!</v>
      </c>
      <c r="CW159" s="254" t="s">
        <v>601</v>
      </c>
      <c r="CX159" s="127">
        <v>0</v>
      </c>
      <c r="CY159" s="128">
        <v>0</v>
      </c>
      <c r="CZ159" s="126" t="str">
        <f t="shared" si="159"/>
        <v>N/A</v>
      </c>
      <c r="DA159" s="127">
        <v>0</v>
      </c>
      <c r="DB159" s="128">
        <v>0</v>
      </c>
      <c r="DC159" s="126" t="str">
        <f t="shared" si="203"/>
        <v>N/A</v>
      </c>
      <c r="DD159" s="129" t="e">
        <f t="shared" si="204"/>
        <v>#VALUE!</v>
      </c>
      <c r="DE159" s="130" t="e">
        <f t="shared" si="205"/>
        <v>#VALUE!</v>
      </c>
      <c r="DF159" s="127">
        <v>1</v>
      </c>
      <c r="DG159" s="128">
        <v>58149</v>
      </c>
      <c r="DH159" s="126">
        <f t="shared" si="160"/>
        <v>58149</v>
      </c>
      <c r="DI159" s="127">
        <v>1</v>
      </c>
      <c r="DJ159" s="128">
        <v>58149</v>
      </c>
      <c r="DK159" s="126">
        <f t="shared" si="206"/>
        <v>58149</v>
      </c>
      <c r="DL159" s="129">
        <f t="shared" si="207"/>
        <v>0</v>
      </c>
      <c r="DM159" s="130">
        <f t="shared" si="208"/>
        <v>0</v>
      </c>
      <c r="DN159" s="127">
        <v>0</v>
      </c>
      <c r="DO159" s="128">
        <v>0</v>
      </c>
      <c r="DP159" s="126" t="str">
        <f t="shared" si="161"/>
        <v>N/A</v>
      </c>
      <c r="DQ159" s="127">
        <v>0</v>
      </c>
      <c r="DR159" s="128">
        <v>0</v>
      </c>
      <c r="DS159" s="126" t="str">
        <f t="shared" si="209"/>
        <v>N/A</v>
      </c>
      <c r="DT159" s="306" t="e">
        <f t="shared" si="210"/>
        <v>#VALUE!</v>
      </c>
      <c r="DU159" s="130" t="e">
        <f t="shared" si="211"/>
        <v>#VALUE!</v>
      </c>
      <c r="DV159" s="254" t="s">
        <v>601</v>
      </c>
      <c r="DW159" s="127">
        <v>4</v>
      </c>
      <c r="DX159" s="128">
        <v>89674</v>
      </c>
      <c r="DY159" s="126">
        <f t="shared" si="162"/>
        <v>22418.5</v>
      </c>
      <c r="DZ159" s="127">
        <v>4</v>
      </c>
      <c r="EA159" s="128">
        <v>89674</v>
      </c>
      <c r="EB159" s="126">
        <f t="shared" si="212"/>
        <v>22418.5</v>
      </c>
      <c r="EC159" s="129">
        <f t="shared" si="213"/>
        <v>0</v>
      </c>
      <c r="ED159" s="130">
        <f t="shared" si="214"/>
        <v>0</v>
      </c>
      <c r="EE159" s="127">
        <v>0</v>
      </c>
      <c r="EF159" s="128">
        <v>0</v>
      </c>
      <c r="EG159" s="126" t="str">
        <f t="shared" si="163"/>
        <v>N/A</v>
      </c>
      <c r="EH159" s="127">
        <v>0</v>
      </c>
      <c r="EI159" s="128">
        <v>0</v>
      </c>
      <c r="EJ159" s="126" t="str">
        <f t="shared" si="215"/>
        <v>N/A</v>
      </c>
      <c r="EK159" s="129" t="e">
        <f t="shared" si="216"/>
        <v>#VALUE!</v>
      </c>
      <c r="EL159" s="130" t="e">
        <f t="shared" si="217"/>
        <v>#VALUE!</v>
      </c>
      <c r="EM159" s="127">
        <v>0</v>
      </c>
      <c r="EN159" s="128">
        <v>0</v>
      </c>
      <c r="EO159" s="126" t="str">
        <f t="shared" si="164"/>
        <v>N/A</v>
      </c>
      <c r="EP159" s="147">
        <v>0</v>
      </c>
      <c r="EQ159" s="148">
        <v>0</v>
      </c>
      <c r="ER159" s="126" t="str">
        <f t="shared" si="218"/>
        <v>N/A</v>
      </c>
      <c r="ES159" s="129" t="e">
        <f t="shared" si="219"/>
        <v>#VALUE!</v>
      </c>
      <c r="ET159" s="130" t="e">
        <f t="shared" si="220"/>
        <v>#VALUE!</v>
      </c>
      <c r="EU159" s="308"/>
      <c r="EV159" s="254" t="s">
        <v>601</v>
      </c>
      <c r="EW159" s="126">
        <v>40467.916666666664</v>
      </c>
      <c r="EX159" s="126">
        <v>40467.916666666664</v>
      </c>
      <c r="EY159" s="129" t="e">
        <f t="shared" si="221"/>
        <v>#VALUE!</v>
      </c>
      <c r="EZ159" s="130" t="e">
        <f t="shared" si="165"/>
        <v>#VALUE!</v>
      </c>
    </row>
    <row r="160" spans="1:156">
      <c r="A160" s="254" t="s">
        <v>602</v>
      </c>
      <c r="B160" s="124">
        <v>335.5</v>
      </c>
      <c r="C160" s="125">
        <v>5243847</v>
      </c>
      <c r="D160" s="126">
        <f t="shared" si="148"/>
        <v>15629.946348733234</v>
      </c>
      <c r="E160" s="127">
        <v>335.5</v>
      </c>
      <c r="F160" s="128">
        <v>5243847</v>
      </c>
      <c r="G160" s="126">
        <f t="shared" si="166"/>
        <v>15629.946348733234</v>
      </c>
      <c r="H160" s="129">
        <f t="shared" si="167"/>
        <v>0</v>
      </c>
      <c r="I160" s="130">
        <f t="shared" si="168"/>
        <v>0</v>
      </c>
      <c r="J160" s="145">
        <v>45.35</v>
      </c>
      <c r="K160" s="146">
        <v>3507633</v>
      </c>
      <c r="L160" s="131">
        <f t="shared" si="149"/>
        <v>77345.821389195145</v>
      </c>
      <c r="M160" s="145">
        <v>45.35</v>
      </c>
      <c r="N160" s="146">
        <v>3507633</v>
      </c>
      <c r="O160" s="126">
        <f t="shared" si="169"/>
        <v>77345.821389195145</v>
      </c>
      <c r="P160" s="129">
        <f t="shared" si="170"/>
        <v>0</v>
      </c>
      <c r="Q160" s="130">
        <f t="shared" si="171"/>
        <v>0</v>
      </c>
      <c r="R160" s="145">
        <v>1</v>
      </c>
      <c r="S160" s="146">
        <v>55938</v>
      </c>
      <c r="T160" s="126">
        <f t="shared" si="150"/>
        <v>55938</v>
      </c>
      <c r="U160" s="145">
        <v>1</v>
      </c>
      <c r="V160" s="146">
        <v>55938</v>
      </c>
      <c r="W160" s="126">
        <f t="shared" si="172"/>
        <v>55938</v>
      </c>
      <c r="X160" s="129">
        <f t="shared" si="173"/>
        <v>0</v>
      </c>
      <c r="Y160" s="130">
        <f t="shared" si="174"/>
        <v>0</v>
      </c>
      <c r="Z160" s="254" t="s">
        <v>602</v>
      </c>
      <c r="AA160" s="145">
        <v>14</v>
      </c>
      <c r="AB160" s="146">
        <v>705702</v>
      </c>
      <c r="AC160" s="126">
        <f t="shared" si="151"/>
        <v>50407.285714285717</v>
      </c>
      <c r="AD160" s="145">
        <v>14</v>
      </c>
      <c r="AE160" s="146">
        <v>705702</v>
      </c>
      <c r="AF160" s="126">
        <f t="shared" si="175"/>
        <v>50407.285714285717</v>
      </c>
      <c r="AG160" s="129">
        <f t="shared" si="176"/>
        <v>0</v>
      </c>
      <c r="AH160" s="130">
        <f t="shared" si="177"/>
        <v>0</v>
      </c>
      <c r="AI160" s="145">
        <v>59.5</v>
      </c>
      <c r="AJ160" s="146">
        <v>2932014</v>
      </c>
      <c r="AK160" s="126">
        <f t="shared" si="178"/>
        <v>49277.546218487398</v>
      </c>
      <c r="AL160" s="145">
        <v>59.5</v>
      </c>
      <c r="AM160" s="146">
        <v>2932014</v>
      </c>
      <c r="AN160" s="126">
        <f t="shared" si="179"/>
        <v>49277.546218487398</v>
      </c>
      <c r="AO160" s="129">
        <f t="shared" si="180"/>
        <v>0</v>
      </c>
      <c r="AP160" s="130">
        <f t="shared" si="181"/>
        <v>0</v>
      </c>
      <c r="AQ160" s="145">
        <v>10</v>
      </c>
      <c r="AR160" s="146">
        <v>475061</v>
      </c>
      <c r="AS160" s="126">
        <f t="shared" si="152"/>
        <v>47506.1</v>
      </c>
      <c r="AT160" s="145">
        <v>10</v>
      </c>
      <c r="AU160" s="146">
        <v>475061</v>
      </c>
      <c r="AV160" s="126">
        <f t="shared" si="182"/>
        <v>47506.1</v>
      </c>
      <c r="AW160" s="129">
        <f t="shared" si="183"/>
        <v>0</v>
      </c>
      <c r="AX160" s="130">
        <f t="shared" si="184"/>
        <v>0</v>
      </c>
      <c r="AY160" s="254" t="s">
        <v>602</v>
      </c>
      <c r="AZ160" s="145">
        <v>149.44999999999999</v>
      </c>
      <c r="BA160" s="146">
        <v>4523197</v>
      </c>
      <c r="BB160" s="126">
        <f t="shared" si="153"/>
        <v>30265.620608899299</v>
      </c>
      <c r="BC160" s="145">
        <v>149.44999999999999</v>
      </c>
      <c r="BD160" s="146">
        <v>4523197</v>
      </c>
      <c r="BE160" s="126">
        <f t="shared" si="185"/>
        <v>30265.620608899299</v>
      </c>
      <c r="BF160" s="129">
        <f t="shared" si="186"/>
        <v>0</v>
      </c>
      <c r="BG160" s="130">
        <f t="shared" si="187"/>
        <v>0</v>
      </c>
      <c r="BH160" s="145">
        <v>26.89</v>
      </c>
      <c r="BI160" s="146">
        <v>602170</v>
      </c>
      <c r="BJ160" s="126">
        <f t="shared" si="154"/>
        <v>22393.826701375976</v>
      </c>
      <c r="BK160" s="145">
        <v>26.89</v>
      </c>
      <c r="BL160" s="146">
        <v>602170</v>
      </c>
      <c r="BM160" s="126">
        <f t="shared" si="188"/>
        <v>22393.826701375976</v>
      </c>
      <c r="BN160" s="129">
        <f t="shared" si="189"/>
        <v>0</v>
      </c>
      <c r="BO160" s="130">
        <f t="shared" si="190"/>
        <v>0</v>
      </c>
      <c r="BP160" s="145">
        <v>72.050300000000007</v>
      </c>
      <c r="BQ160" s="146">
        <v>3703746</v>
      </c>
      <c r="BR160" s="126">
        <f t="shared" si="155"/>
        <v>51405.00455931481</v>
      </c>
      <c r="BS160" s="145">
        <v>72.050300000000007</v>
      </c>
      <c r="BT160" s="146">
        <v>3703746</v>
      </c>
      <c r="BU160" s="126">
        <f t="shared" si="191"/>
        <v>51405.00455931481</v>
      </c>
      <c r="BV160" s="129">
        <f t="shared" si="192"/>
        <v>0</v>
      </c>
      <c r="BW160" s="130">
        <f t="shared" si="193"/>
        <v>0</v>
      </c>
      <c r="BX160" s="254" t="s">
        <v>602</v>
      </c>
      <c r="BY160" s="145">
        <v>0</v>
      </c>
      <c r="BZ160" s="146">
        <v>0</v>
      </c>
      <c r="CA160" s="126" t="str">
        <f t="shared" si="156"/>
        <v>N/A</v>
      </c>
      <c r="CB160" s="145">
        <v>0</v>
      </c>
      <c r="CC160" s="146">
        <v>0</v>
      </c>
      <c r="CD160" s="126" t="str">
        <f t="shared" si="194"/>
        <v>N/A</v>
      </c>
      <c r="CE160" s="129" t="e">
        <f t="shared" si="195"/>
        <v>#VALUE!</v>
      </c>
      <c r="CF160" s="130" t="e">
        <f t="shared" si="196"/>
        <v>#VALUE!</v>
      </c>
      <c r="CG160" s="145">
        <v>1</v>
      </c>
      <c r="CH160" s="146">
        <v>54655</v>
      </c>
      <c r="CI160" s="126">
        <f t="shared" si="157"/>
        <v>54655</v>
      </c>
      <c r="CJ160" s="145">
        <v>1</v>
      </c>
      <c r="CK160" s="146">
        <v>54655</v>
      </c>
      <c r="CL160" s="126">
        <f t="shared" si="197"/>
        <v>54655</v>
      </c>
      <c r="CM160" s="129">
        <f t="shared" si="198"/>
        <v>0</v>
      </c>
      <c r="CN160" s="130">
        <f t="shared" si="199"/>
        <v>0</v>
      </c>
      <c r="CO160" s="145">
        <v>16</v>
      </c>
      <c r="CP160" s="146">
        <v>1529492</v>
      </c>
      <c r="CQ160" s="126">
        <f t="shared" si="158"/>
        <v>95593.25</v>
      </c>
      <c r="CR160" s="145">
        <v>16</v>
      </c>
      <c r="CS160" s="146">
        <v>1529492</v>
      </c>
      <c r="CT160" s="126">
        <f t="shared" si="200"/>
        <v>95593.25</v>
      </c>
      <c r="CU160" s="129">
        <f t="shared" si="201"/>
        <v>0</v>
      </c>
      <c r="CV160" s="130">
        <f t="shared" si="202"/>
        <v>0</v>
      </c>
      <c r="CW160" s="254" t="s">
        <v>602</v>
      </c>
      <c r="CX160" s="145">
        <v>13</v>
      </c>
      <c r="CY160" s="146">
        <v>1020775</v>
      </c>
      <c r="CZ160" s="126">
        <f t="shared" si="159"/>
        <v>78521.153846153844</v>
      </c>
      <c r="DA160" s="145">
        <v>13</v>
      </c>
      <c r="DB160" s="146">
        <v>1020775</v>
      </c>
      <c r="DC160" s="126">
        <f t="shared" si="203"/>
        <v>78521.153846153844</v>
      </c>
      <c r="DD160" s="129">
        <f t="shared" si="204"/>
        <v>0</v>
      </c>
      <c r="DE160" s="130">
        <f t="shared" si="205"/>
        <v>0</v>
      </c>
      <c r="DF160" s="145">
        <v>1</v>
      </c>
      <c r="DG160" s="146">
        <v>99883</v>
      </c>
      <c r="DH160" s="126">
        <f t="shared" si="160"/>
        <v>99883</v>
      </c>
      <c r="DI160" s="145">
        <v>1</v>
      </c>
      <c r="DJ160" s="146">
        <v>99883</v>
      </c>
      <c r="DK160" s="126">
        <f t="shared" si="206"/>
        <v>99883</v>
      </c>
      <c r="DL160" s="129">
        <f t="shared" si="207"/>
        <v>0</v>
      </c>
      <c r="DM160" s="130">
        <f t="shared" si="208"/>
        <v>0</v>
      </c>
      <c r="DN160" s="145">
        <v>11</v>
      </c>
      <c r="DO160" s="146">
        <v>574564</v>
      </c>
      <c r="DP160" s="126">
        <f t="shared" si="161"/>
        <v>52233.090909090912</v>
      </c>
      <c r="DQ160" s="145">
        <v>11</v>
      </c>
      <c r="DR160" s="146">
        <v>574564</v>
      </c>
      <c r="DS160" s="126">
        <f t="shared" si="209"/>
        <v>52233.090909090912</v>
      </c>
      <c r="DT160" s="306">
        <f t="shared" si="210"/>
        <v>0</v>
      </c>
      <c r="DU160" s="130">
        <f t="shared" si="211"/>
        <v>0</v>
      </c>
      <c r="DV160" s="254" t="s">
        <v>602</v>
      </c>
      <c r="DW160" s="145">
        <v>132</v>
      </c>
      <c r="DX160" s="146">
        <v>3729699</v>
      </c>
      <c r="DY160" s="126">
        <f t="shared" si="162"/>
        <v>28255.295454545456</v>
      </c>
      <c r="DZ160" s="145">
        <v>132</v>
      </c>
      <c r="EA160" s="146">
        <v>3729699</v>
      </c>
      <c r="EB160" s="126">
        <f t="shared" si="212"/>
        <v>28255.295454545456</v>
      </c>
      <c r="EC160" s="129">
        <f t="shared" si="213"/>
        <v>0</v>
      </c>
      <c r="ED160" s="130">
        <f t="shared" si="214"/>
        <v>0</v>
      </c>
      <c r="EE160" s="145">
        <v>7</v>
      </c>
      <c r="EF160" s="146">
        <v>115478.9</v>
      </c>
      <c r="EG160" s="126">
        <f t="shared" si="163"/>
        <v>16496.985714285714</v>
      </c>
      <c r="EH160" s="145">
        <v>7</v>
      </c>
      <c r="EI160" s="146">
        <v>115479</v>
      </c>
      <c r="EJ160" s="126">
        <f t="shared" si="215"/>
        <v>16497</v>
      </c>
      <c r="EK160" s="129">
        <f t="shared" si="216"/>
        <v>1.4285714285506401E-2</v>
      </c>
      <c r="EL160" s="130">
        <f t="shared" si="217"/>
        <v>8.6595906263867088E-7</v>
      </c>
      <c r="EM160" s="145">
        <v>0</v>
      </c>
      <c r="EN160" s="146">
        <v>0</v>
      </c>
      <c r="EO160" s="126" t="str">
        <f t="shared" si="164"/>
        <v>N/A</v>
      </c>
      <c r="EP160" s="149">
        <v>0</v>
      </c>
      <c r="EQ160" s="150">
        <v>0</v>
      </c>
      <c r="ER160" s="126" t="str">
        <f t="shared" si="218"/>
        <v>N/A</v>
      </c>
      <c r="ES160" s="129" t="e">
        <f t="shared" si="219"/>
        <v>#VALUE!</v>
      </c>
      <c r="ET160" s="130" t="e">
        <f t="shared" si="220"/>
        <v>#VALUE!</v>
      </c>
      <c r="EU160" s="307"/>
      <c r="EV160" s="254" t="s">
        <v>602</v>
      </c>
      <c r="EW160" s="126">
        <v>51612.932966522967</v>
      </c>
      <c r="EX160" s="126">
        <v>51612.933859380108</v>
      </c>
      <c r="EY160" s="129" t="e">
        <f t="shared" si="221"/>
        <v>#VALUE!</v>
      </c>
      <c r="EZ160" s="130" t="e">
        <f t="shared" si="165"/>
        <v>#VALUE!</v>
      </c>
    </row>
    <row r="161" spans="1:157">
      <c r="A161" s="132" t="s">
        <v>603</v>
      </c>
      <c r="B161" s="124">
        <v>151.79000000000002</v>
      </c>
      <c r="C161" s="125">
        <v>2427409.39</v>
      </c>
      <c r="D161" s="126">
        <f t="shared" si="148"/>
        <v>15991.892680677251</v>
      </c>
      <c r="E161" s="147">
        <v>151.79000000000002</v>
      </c>
      <c r="F161" s="148">
        <v>2427409.39</v>
      </c>
      <c r="G161" s="126">
        <f t="shared" si="166"/>
        <v>15991.892680677251</v>
      </c>
      <c r="H161" s="129">
        <f t="shared" si="167"/>
        <v>0</v>
      </c>
      <c r="I161" s="130">
        <f t="shared" si="168"/>
        <v>0</v>
      </c>
      <c r="J161" s="147">
        <v>30</v>
      </c>
      <c r="K161" s="148">
        <v>2254716</v>
      </c>
      <c r="L161" s="131">
        <f t="shared" si="149"/>
        <v>75157.2</v>
      </c>
      <c r="M161" s="147">
        <v>30</v>
      </c>
      <c r="N161" s="148">
        <v>2254716</v>
      </c>
      <c r="O161" s="126">
        <f t="shared" si="169"/>
        <v>75157.2</v>
      </c>
      <c r="P161" s="129">
        <f t="shared" si="170"/>
        <v>0</v>
      </c>
      <c r="Q161" s="130">
        <f t="shared" si="171"/>
        <v>0</v>
      </c>
      <c r="R161" s="147">
        <v>11</v>
      </c>
      <c r="S161" s="148">
        <v>676979</v>
      </c>
      <c r="T161" s="126">
        <f t="shared" si="150"/>
        <v>61543.545454545456</v>
      </c>
      <c r="U161" s="147">
        <v>11</v>
      </c>
      <c r="V161" s="148">
        <v>676979</v>
      </c>
      <c r="W161" s="126">
        <f t="shared" si="172"/>
        <v>61543.545454545456</v>
      </c>
      <c r="X161" s="129">
        <f t="shared" si="173"/>
        <v>0</v>
      </c>
      <c r="Y161" s="130">
        <f t="shared" si="174"/>
        <v>0</v>
      </c>
      <c r="Z161" s="132" t="s">
        <v>603</v>
      </c>
      <c r="AA161" s="147">
        <v>6</v>
      </c>
      <c r="AB161" s="148">
        <v>311724</v>
      </c>
      <c r="AC161" s="126">
        <f t="shared" si="151"/>
        <v>51954</v>
      </c>
      <c r="AD161" s="147">
        <v>6</v>
      </c>
      <c r="AE161" s="148">
        <v>311724</v>
      </c>
      <c r="AF161" s="126">
        <f t="shared" si="175"/>
        <v>51954</v>
      </c>
      <c r="AG161" s="129">
        <f t="shared" si="176"/>
        <v>0</v>
      </c>
      <c r="AH161" s="130">
        <f t="shared" si="177"/>
        <v>0</v>
      </c>
      <c r="AI161" s="147">
        <v>11.5</v>
      </c>
      <c r="AJ161" s="148">
        <v>586278.5</v>
      </c>
      <c r="AK161" s="126">
        <f t="shared" si="178"/>
        <v>50980.739130434784</v>
      </c>
      <c r="AL161" s="147">
        <v>11.5</v>
      </c>
      <c r="AM161" s="148">
        <v>586278.5</v>
      </c>
      <c r="AN161" s="126">
        <f t="shared" si="179"/>
        <v>50980.739130434784</v>
      </c>
      <c r="AO161" s="129">
        <f t="shared" si="180"/>
        <v>0</v>
      </c>
      <c r="AP161" s="130">
        <f t="shared" si="181"/>
        <v>0</v>
      </c>
      <c r="AQ161" s="147">
        <v>9</v>
      </c>
      <c r="AR161" s="148">
        <v>361457</v>
      </c>
      <c r="AS161" s="126">
        <f t="shared" si="152"/>
        <v>40161.888888888891</v>
      </c>
      <c r="AT161" s="147">
        <v>9</v>
      </c>
      <c r="AU161" s="148">
        <v>361457</v>
      </c>
      <c r="AV161" s="126">
        <f t="shared" si="182"/>
        <v>40161.888888888891</v>
      </c>
      <c r="AW161" s="129">
        <f t="shared" si="183"/>
        <v>0</v>
      </c>
      <c r="AX161" s="130">
        <f t="shared" si="184"/>
        <v>0</v>
      </c>
      <c r="AY161" s="132" t="s">
        <v>603</v>
      </c>
      <c r="AZ161" s="147">
        <v>63.75</v>
      </c>
      <c r="BA161" s="148">
        <v>1639400.25</v>
      </c>
      <c r="BB161" s="126">
        <f t="shared" si="153"/>
        <v>25716.082352941175</v>
      </c>
      <c r="BC161" s="147">
        <v>63.75</v>
      </c>
      <c r="BD161" s="148">
        <v>1639400.25</v>
      </c>
      <c r="BE161" s="126">
        <f t="shared" si="185"/>
        <v>25716.082352941175</v>
      </c>
      <c r="BF161" s="129">
        <f t="shared" si="186"/>
        <v>0</v>
      </c>
      <c r="BG161" s="130">
        <f t="shared" si="187"/>
        <v>0</v>
      </c>
      <c r="BH161" s="147">
        <v>14</v>
      </c>
      <c r="BI161" s="148">
        <v>442977</v>
      </c>
      <c r="BJ161" s="126">
        <f t="shared" si="154"/>
        <v>31641.214285714286</v>
      </c>
      <c r="BK161" s="147">
        <v>14</v>
      </c>
      <c r="BL161" s="148">
        <v>442977</v>
      </c>
      <c r="BM161" s="126">
        <f t="shared" si="188"/>
        <v>31641.214285714286</v>
      </c>
      <c r="BN161" s="129">
        <f t="shared" si="189"/>
        <v>0</v>
      </c>
      <c r="BO161" s="130">
        <f t="shared" si="190"/>
        <v>0</v>
      </c>
      <c r="BP161" s="147">
        <v>34.799999999999997</v>
      </c>
      <c r="BQ161" s="148">
        <v>1968119.31</v>
      </c>
      <c r="BR161" s="126">
        <f t="shared" si="155"/>
        <v>56555.152586206903</v>
      </c>
      <c r="BS161" s="147">
        <v>34.799999999999997</v>
      </c>
      <c r="BT161" s="148">
        <v>1968119.31</v>
      </c>
      <c r="BU161" s="126">
        <f t="shared" si="191"/>
        <v>56555.152586206903</v>
      </c>
      <c r="BV161" s="129">
        <f t="shared" si="192"/>
        <v>0</v>
      </c>
      <c r="BW161" s="130">
        <f t="shared" si="193"/>
        <v>0</v>
      </c>
      <c r="BX161" s="132" t="s">
        <v>603</v>
      </c>
      <c r="BY161" s="147">
        <v>11</v>
      </c>
      <c r="BZ161" s="148">
        <v>437459</v>
      </c>
      <c r="CA161" s="126">
        <f t="shared" si="156"/>
        <v>39769</v>
      </c>
      <c r="CB161" s="147">
        <v>11</v>
      </c>
      <c r="CC161" s="148">
        <v>437459</v>
      </c>
      <c r="CD161" s="126">
        <f t="shared" si="194"/>
        <v>39769</v>
      </c>
      <c r="CE161" s="129">
        <f t="shared" si="195"/>
        <v>0</v>
      </c>
      <c r="CF161" s="130">
        <f t="shared" si="196"/>
        <v>0</v>
      </c>
      <c r="CG161" s="147">
        <v>12</v>
      </c>
      <c r="CH161" s="148">
        <v>615142</v>
      </c>
      <c r="CI161" s="126">
        <f t="shared" si="157"/>
        <v>51261.833333333336</v>
      </c>
      <c r="CJ161" s="147">
        <v>12</v>
      </c>
      <c r="CK161" s="148">
        <v>615142</v>
      </c>
      <c r="CL161" s="126">
        <f t="shared" si="197"/>
        <v>51261.833333333336</v>
      </c>
      <c r="CM161" s="129">
        <f t="shared" si="198"/>
        <v>0</v>
      </c>
      <c r="CN161" s="130">
        <f t="shared" si="199"/>
        <v>0</v>
      </c>
      <c r="CO161" s="147">
        <v>4.3</v>
      </c>
      <c r="CP161" s="148">
        <v>429234</v>
      </c>
      <c r="CQ161" s="126">
        <f t="shared" si="158"/>
        <v>99821.86046511629</v>
      </c>
      <c r="CR161" s="147">
        <v>4.3</v>
      </c>
      <c r="CS161" s="148">
        <v>429234</v>
      </c>
      <c r="CT161" s="126">
        <f t="shared" si="200"/>
        <v>99821.86046511629</v>
      </c>
      <c r="CU161" s="129">
        <f t="shared" si="201"/>
        <v>0</v>
      </c>
      <c r="CV161" s="130">
        <f t="shared" si="202"/>
        <v>0</v>
      </c>
      <c r="CW161" s="132" t="s">
        <v>603</v>
      </c>
      <c r="CX161" s="147">
        <v>3</v>
      </c>
      <c r="CY161" s="148">
        <v>234189</v>
      </c>
      <c r="CZ161" s="126">
        <f t="shared" si="159"/>
        <v>78063</v>
      </c>
      <c r="DA161" s="147">
        <v>3</v>
      </c>
      <c r="DB161" s="148">
        <v>234189</v>
      </c>
      <c r="DC161" s="126">
        <f t="shared" si="203"/>
        <v>78063</v>
      </c>
      <c r="DD161" s="129">
        <f t="shared" si="204"/>
        <v>0</v>
      </c>
      <c r="DE161" s="130">
        <f t="shared" si="205"/>
        <v>0</v>
      </c>
      <c r="DF161" s="147">
        <v>1</v>
      </c>
      <c r="DG161" s="148">
        <v>104330</v>
      </c>
      <c r="DH161" s="126">
        <f t="shared" si="160"/>
        <v>104330</v>
      </c>
      <c r="DI161" s="147">
        <v>1</v>
      </c>
      <c r="DJ161" s="148">
        <v>104330</v>
      </c>
      <c r="DK161" s="126">
        <f t="shared" si="206"/>
        <v>104330</v>
      </c>
      <c r="DL161" s="129">
        <f t="shared" si="207"/>
        <v>0</v>
      </c>
      <c r="DM161" s="130">
        <f t="shared" si="208"/>
        <v>0</v>
      </c>
      <c r="DN161" s="147">
        <v>10</v>
      </c>
      <c r="DO161" s="148">
        <v>413145</v>
      </c>
      <c r="DP161" s="126">
        <f t="shared" si="161"/>
        <v>41314.5</v>
      </c>
      <c r="DQ161" s="147">
        <v>10</v>
      </c>
      <c r="DR161" s="148">
        <v>413145</v>
      </c>
      <c r="DS161" s="126">
        <f t="shared" si="209"/>
        <v>41314.5</v>
      </c>
      <c r="DT161" s="306">
        <f t="shared" si="210"/>
        <v>0</v>
      </c>
      <c r="DU161" s="130">
        <f t="shared" si="211"/>
        <v>0</v>
      </c>
      <c r="DV161" s="132" t="s">
        <v>603</v>
      </c>
      <c r="DW161" s="147">
        <v>81</v>
      </c>
      <c r="DX161" s="148">
        <v>2081348</v>
      </c>
      <c r="DY161" s="126">
        <f t="shared" si="162"/>
        <v>25695.654320987655</v>
      </c>
      <c r="DZ161" s="147">
        <v>81</v>
      </c>
      <c r="EA161" s="148">
        <v>2081348</v>
      </c>
      <c r="EB161" s="126">
        <f t="shared" si="212"/>
        <v>25695.654320987655</v>
      </c>
      <c r="EC161" s="129">
        <f t="shared" si="213"/>
        <v>0</v>
      </c>
      <c r="ED161" s="130">
        <f t="shared" si="214"/>
        <v>0</v>
      </c>
      <c r="EE161" s="147">
        <v>0</v>
      </c>
      <c r="EF161" s="148">
        <v>0</v>
      </c>
      <c r="EG161" s="126" t="str">
        <f t="shared" si="163"/>
        <v>N/A</v>
      </c>
      <c r="EH161" s="147">
        <v>0</v>
      </c>
      <c r="EI161" s="148">
        <v>0</v>
      </c>
      <c r="EJ161" s="126" t="str">
        <f t="shared" si="215"/>
        <v>N/A</v>
      </c>
      <c r="EK161" s="129" t="e">
        <f t="shared" si="216"/>
        <v>#VALUE!</v>
      </c>
      <c r="EL161" s="130" t="e">
        <f t="shared" si="217"/>
        <v>#VALUE!</v>
      </c>
      <c r="EM161" s="147">
        <v>0</v>
      </c>
      <c r="EN161" s="148">
        <v>0</v>
      </c>
      <c r="EO161" s="126" t="str">
        <f t="shared" si="164"/>
        <v>N/A</v>
      </c>
      <c r="EP161" s="147">
        <v>0</v>
      </c>
      <c r="EQ161" s="148">
        <v>0</v>
      </c>
      <c r="ER161" s="126" t="str">
        <f t="shared" si="218"/>
        <v>N/A</v>
      </c>
      <c r="ES161" s="129" t="e">
        <f t="shared" si="219"/>
        <v>#VALUE!</v>
      </c>
      <c r="ET161" s="130" t="e">
        <f t="shared" si="220"/>
        <v>#VALUE!</v>
      </c>
      <c r="EU161" s="307"/>
      <c r="EV161" s="132" t="s">
        <v>603</v>
      </c>
      <c r="EW161" s="126">
        <v>53122.347718677876</v>
      </c>
      <c r="EX161" s="126">
        <v>53122.347718677876</v>
      </c>
      <c r="EY161" s="129" t="e">
        <f t="shared" si="221"/>
        <v>#VALUE!</v>
      </c>
      <c r="EZ161" s="130" t="e">
        <f t="shared" si="165"/>
        <v>#VALUE!</v>
      </c>
    </row>
    <row r="162" spans="1:157">
      <c r="A162" s="254" t="s">
        <v>604</v>
      </c>
      <c r="B162" s="152">
        <v>0</v>
      </c>
      <c r="C162" s="125">
        <v>0</v>
      </c>
      <c r="D162" s="126" t="str">
        <f t="shared" si="148"/>
        <v>N/A</v>
      </c>
      <c r="E162" s="147">
        <v>0</v>
      </c>
      <c r="F162" s="148">
        <v>0</v>
      </c>
      <c r="G162" s="126" t="str">
        <f t="shared" si="166"/>
        <v>N/A</v>
      </c>
      <c r="H162" s="129" t="e">
        <f t="shared" si="167"/>
        <v>#VALUE!</v>
      </c>
      <c r="I162" s="130" t="e">
        <f t="shared" si="168"/>
        <v>#VALUE!</v>
      </c>
      <c r="J162" s="147">
        <v>1</v>
      </c>
      <c r="K162" s="148">
        <v>78198</v>
      </c>
      <c r="L162" s="131">
        <f t="shared" si="149"/>
        <v>78198</v>
      </c>
      <c r="M162" s="147">
        <v>1</v>
      </c>
      <c r="N162" s="148">
        <v>78198</v>
      </c>
      <c r="O162" s="126">
        <f t="shared" si="169"/>
        <v>78198</v>
      </c>
      <c r="P162" s="129">
        <f t="shared" si="170"/>
        <v>0</v>
      </c>
      <c r="Q162" s="130">
        <f t="shared" si="171"/>
        <v>0</v>
      </c>
      <c r="R162" s="147">
        <v>0</v>
      </c>
      <c r="S162" s="148">
        <v>0</v>
      </c>
      <c r="T162" s="126" t="str">
        <f t="shared" si="150"/>
        <v>N/A</v>
      </c>
      <c r="U162" s="147">
        <v>0</v>
      </c>
      <c r="V162" s="148">
        <v>0</v>
      </c>
      <c r="W162" s="126" t="str">
        <f t="shared" si="172"/>
        <v>N/A</v>
      </c>
      <c r="X162" s="129" t="e">
        <f t="shared" si="173"/>
        <v>#VALUE!</v>
      </c>
      <c r="Y162" s="130" t="e">
        <f t="shared" si="174"/>
        <v>#VALUE!</v>
      </c>
      <c r="Z162" s="254" t="s">
        <v>604</v>
      </c>
      <c r="AA162" s="147">
        <v>0</v>
      </c>
      <c r="AB162" s="148">
        <v>0</v>
      </c>
      <c r="AC162" s="126" t="str">
        <f t="shared" si="151"/>
        <v>N/A</v>
      </c>
      <c r="AD162" s="147">
        <v>0</v>
      </c>
      <c r="AE162" s="148">
        <v>0</v>
      </c>
      <c r="AF162" s="126" t="str">
        <f t="shared" si="175"/>
        <v>N/A</v>
      </c>
      <c r="AG162" s="129" t="e">
        <f t="shared" si="176"/>
        <v>#VALUE!</v>
      </c>
      <c r="AH162" s="130" t="e">
        <f t="shared" si="177"/>
        <v>#VALUE!</v>
      </c>
      <c r="AI162" s="147">
        <v>0</v>
      </c>
      <c r="AJ162" s="148">
        <v>0</v>
      </c>
      <c r="AK162" s="126" t="str">
        <f t="shared" si="178"/>
        <v>N/A</v>
      </c>
      <c r="AL162" s="147">
        <v>0</v>
      </c>
      <c r="AM162" s="148">
        <v>0</v>
      </c>
      <c r="AN162" s="126" t="str">
        <f t="shared" si="179"/>
        <v>N/A</v>
      </c>
      <c r="AO162" s="129" t="e">
        <f t="shared" si="180"/>
        <v>#VALUE!</v>
      </c>
      <c r="AP162" s="130" t="e">
        <f t="shared" si="181"/>
        <v>#VALUE!</v>
      </c>
      <c r="AQ162" s="147">
        <v>0</v>
      </c>
      <c r="AR162" s="148">
        <v>0</v>
      </c>
      <c r="AS162" s="126" t="str">
        <f t="shared" si="152"/>
        <v>N/A</v>
      </c>
      <c r="AT162" s="147">
        <v>0</v>
      </c>
      <c r="AU162" s="148">
        <v>0</v>
      </c>
      <c r="AV162" s="126" t="str">
        <f t="shared" si="182"/>
        <v>N/A</v>
      </c>
      <c r="AW162" s="129" t="e">
        <f t="shared" si="183"/>
        <v>#VALUE!</v>
      </c>
      <c r="AX162" s="130" t="e">
        <f t="shared" si="184"/>
        <v>#VALUE!</v>
      </c>
      <c r="AY162" s="254" t="s">
        <v>604</v>
      </c>
      <c r="AZ162" s="147">
        <v>1</v>
      </c>
      <c r="BA162" s="148">
        <v>22905</v>
      </c>
      <c r="BB162" s="126">
        <f t="shared" si="153"/>
        <v>22905</v>
      </c>
      <c r="BC162" s="147">
        <v>1</v>
      </c>
      <c r="BD162" s="148">
        <v>22906</v>
      </c>
      <c r="BE162" s="126">
        <f t="shared" si="185"/>
        <v>22906</v>
      </c>
      <c r="BF162" s="129">
        <f t="shared" si="186"/>
        <v>1</v>
      </c>
      <c r="BG162" s="130">
        <f t="shared" si="187"/>
        <v>4.3658589827548573E-5</v>
      </c>
      <c r="BH162" s="147">
        <v>0</v>
      </c>
      <c r="BI162" s="148">
        <v>0</v>
      </c>
      <c r="BJ162" s="126" t="str">
        <f t="shared" si="154"/>
        <v>N/A</v>
      </c>
      <c r="BK162" s="147">
        <v>0</v>
      </c>
      <c r="BL162" s="148">
        <v>0</v>
      </c>
      <c r="BM162" s="126" t="str">
        <f t="shared" si="188"/>
        <v>N/A</v>
      </c>
      <c r="BN162" s="129" t="e">
        <f t="shared" si="189"/>
        <v>#VALUE!</v>
      </c>
      <c r="BO162" s="130" t="e">
        <f t="shared" si="190"/>
        <v>#VALUE!</v>
      </c>
      <c r="BP162" s="147">
        <v>0</v>
      </c>
      <c r="BQ162" s="148">
        <v>0</v>
      </c>
      <c r="BR162" s="126" t="str">
        <f t="shared" si="155"/>
        <v>N/A</v>
      </c>
      <c r="BS162" s="147">
        <v>0</v>
      </c>
      <c r="BT162" s="148">
        <v>0</v>
      </c>
      <c r="BU162" s="126" t="str">
        <f t="shared" si="191"/>
        <v>N/A</v>
      </c>
      <c r="BV162" s="129" t="e">
        <f t="shared" si="192"/>
        <v>#VALUE!</v>
      </c>
      <c r="BW162" s="130" t="e">
        <f t="shared" si="193"/>
        <v>#VALUE!</v>
      </c>
      <c r="BX162" s="254" t="s">
        <v>604</v>
      </c>
      <c r="BY162" s="147">
        <v>0</v>
      </c>
      <c r="BZ162" s="148">
        <v>0</v>
      </c>
      <c r="CA162" s="126" t="str">
        <f t="shared" si="156"/>
        <v>N/A</v>
      </c>
      <c r="CB162" s="147">
        <v>0</v>
      </c>
      <c r="CC162" s="148">
        <v>0</v>
      </c>
      <c r="CD162" s="126" t="str">
        <f t="shared" si="194"/>
        <v>N/A</v>
      </c>
      <c r="CE162" s="129" t="e">
        <f t="shared" si="195"/>
        <v>#VALUE!</v>
      </c>
      <c r="CF162" s="130" t="e">
        <f t="shared" si="196"/>
        <v>#VALUE!</v>
      </c>
      <c r="CG162" s="147">
        <v>0</v>
      </c>
      <c r="CH162" s="148">
        <v>0</v>
      </c>
      <c r="CI162" s="126" t="str">
        <f t="shared" si="157"/>
        <v>N/A</v>
      </c>
      <c r="CJ162" s="147">
        <v>0</v>
      </c>
      <c r="CK162" s="148">
        <v>0</v>
      </c>
      <c r="CL162" s="126" t="str">
        <f t="shared" si="197"/>
        <v>N/A</v>
      </c>
      <c r="CM162" s="129" t="e">
        <f t="shared" si="198"/>
        <v>#VALUE!</v>
      </c>
      <c r="CN162" s="130" t="e">
        <f t="shared" si="199"/>
        <v>#VALUE!</v>
      </c>
      <c r="CO162" s="147">
        <v>0</v>
      </c>
      <c r="CP162" s="148">
        <v>0</v>
      </c>
      <c r="CQ162" s="126" t="str">
        <f t="shared" si="158"/>
        <v>N/A</v>
      </c>
      <c r="CR162" s="147">
        <v>0</v>
      </c>
      <c r="CS162" s="148">
        <v>0</v>
      </c>
      <c r="CT162" s="126" t="str">
        <f t="shared" si="200"/>
        <v>N/A</v>
      </c>
      <c r="CU162" s="129" t="e">
        <f t="shared" si="201"/>
        <v>#VALUE!</v>
      </c>
      <c r="CV162" s="130" t="e">
        <f t="shared" si="202"/>
        <v>#VALUE!</v>
      </c>
      <c r="CW162" s="254" t="s">
        <v>604</v>
      </c>
      <c r="CX162" s="147">
        <v>0</v>
      </c>
      <c r="CY162" s="148">
        <v>0</v>
      </c>
      <c r="CZ162" s="126" t="str">
        <f t="shared" si="159"/>
        <v>N/A</v>
      </c>
      <c r="DA162" s="147">
        <v>0</v>
      </c>
      <c r="DB162" s="148">
        <v>0</v>
      </c>
      <c r="DC162" s="126" t="str">
        <f t="shared" si="203"/>
        <v>N/A</v>
      </c>
      <c r="DD162" s="129" t="e">
        <f t="shared" si="204"/>
        <v>#VALUE!</v>
      </c>
      <c r="DE162" s="130" t="e">
        <f t="shared" si="205"/>
        <v>#VALUE!</v>
      </c>
      <c r="DF162" s="147">
        <v>0</v>
      </c>
      <c r="DG162" s="148">
        <v>0</v>
      </c>
      <c r="DH162" s="126" t="str">
        <f t="shared" si="160"/>
        <v>N/A</v>
      </c>
      <c r="DI162" s="147">
        <v>0</v>
      </c>
      <c r="DJ162" s="148">
        <v>0</v>
      </c>
      <c r="DK162" s="126" t="str">
        <f t="shared" si="206"/>
        <v>N/A</v>
      </c>
      <c r="DL162" s="129" t="e">
        <f t="shared" si="207"/>
        <v>#VALUE!</v>
      </c>
      <c r="DM162" s="130" t="e">
        <f t="shared" si="208"/>
        <v>#VALUE!</v>
      </c>
      <c r="DN162" s="147">
        <v>0</v>
      </c>
      <c r="DO162" s="148">
        <v>0</v>
      </c>
      <c r="DP162" s="126" t="str">
        <f t="shared" si="161"/>
        <v>N/A</v>
      </c>
      <c r="DQ162" s="147">
        <v>0</v>
      </c>
      <c r="DR162" s="148">
        <v>0</v>
      </c>
      <c r="DS162" s="126" t="str">
        <f t="shared" si="209"/>
        <v>N/A</v>
      </c>
      <c r="DT162" s="306" t="e">
        <f t="shared" si="210"/>
        <v>#VALUE!</v>
      </c>
      <c r="DU162" s="130" t="e">
        <f t="shared" si="211"/>
        <v>#VALUE!</v>
      </c>
      <c r="DV162" s="254" t="s">
        <v>604</v>
      </c>
      <c r="DW162" s="147">
        <v>0</v>
      </c>
      <c r="DX162" s="148">
        <v>0</v>
      </c>
      <c r="DY162" s="126" t="str">
        <f t="shared" si="162"/>
        <v>N/A</v>
      </c>
      <c r="DZ162" s="147">
        <v>0</v>
      </c>
      <c r="EA162" s="148">
        <v>0</v>
      </c>
      <c r="EB162" s="126" t="str">
        <f t="shared" si="212"/>
        <v>N/A</v>
      </c>
      <c r="EC162" s="129" t="e">
        <f t="shared" si="213"/>
        <v>#VALUE!</v>
      </c>
      <c r="ED162" s="130" t="e">
        <f t="shared" si="214"/>
        <v>#VALUE!</v>
      </c>
      <c r="EE162" s="147">
        <v>0</v>
      </c>
      <c r="EF162" s="148">
        <v>0</v>
      </c>
      <c r="EG162" s="126" t="str">
        <f t="shared" si="163"/>
        <v>N/A</v>
      </c>
      <c r="EH162" s="147">
        <v>0</v>
      </c>
      <c r="EI162" s="148">
        <v>0</v>
      </c>
      <c r="EJ162" s="126" t="str">
        <f t="shared" si="215"/>
        <v>N/A</v>
      </c>
      <c r="EK162" s="129" t="e">
        <f t="shared" si="216"/>
        <v>#VALUE!</v>
      </c>
      <c r="EL162" s="130" t="e">
        <f t="shared" si="217"/>
        <v>#VALUE!</v>
      </c>
      <c r="EM162" s="147">
        <v>0</v>
      </c>
      <c r="EN162" s="148">
        <v>0</v>
      </c>
      <c r="EO162" s="126" t="str">
        <f t="shared" si="164"/>
        <v>N/A</v>
      </c>
      <c r="EP162" s="147">
        <v>0</v>
      </c>
      <c r="EQ162" s="148">
        <v>0</v>
      </c>
      <c r="ER162" s="126" t="str">
        <f t="shared" si="218"/>
        <v>N/A</v>
      </c>
      <c r="ES162" s="129" t="e">
        <f t="shared" si="219"/>
        <v>#VALUE!</v>
      </c>
      <c r="ET162" s="130" t="e">
        <f t="shared" si="220"/>
        <v>#VALUE!</v>
      </c>
      <c r="EU162" s="316"/>
      <c r="EV162" s="254" t="s">
        <v>604</v>
      </c>
      <c r="EW162" s="126">
        <v>50551.5</v>
      </c>
      <c r="EX162" s="126">
        <v>50552</v>
      </c>
      <c r="EY162" s="129" t="e">
        <f t="shared" si="221"/>
        <v>#VALUE!</v>
      </c>
      <c r="EZ162" s="130" t="e">
        <f t="shared" si="165"/>
        <v>#VALUE!</v>
      </c>
    </row>
    <row r="163" spans="1:157">
      <c r="A163" s="137" t="s">
        <v>605</v>
      </c>
      <c r="B163" s="138">
        <f>SUBTOTAL(9,B161:B162)</f>
        <v>151.79000000000002</v>
      </c>
      <c r="C163" s="139">
        <f>SUBTOTAL(9,C161:C162)</f>
        <v>2427409.39</v>
      </c>
      <c r="D163" s="140">
        <f t="shared" si="148"/>
        <v>15991.892680677251</v>
      </c>
      <c r="E163" s="138">
        <f>SUBTOTAL(9,E161:E162)</f>
        <v>151.79000000000002</v>
      </c>
      <c r="F163" s="141">
        <f>SUBTOTAL(9,F161:F162)</f>
        <v>2427409.39</v>
      </c>
      <c r="G163" s="140">
        <f t="shared" si="166"/>
        <v>15991.892680677251</v>
      </c>
      <c r="H163" s="142">
        <f t="shared" si="167"/>
        <v>0</v>
      </c>
      <c r="I163" s="143">
        <f t="shared" si="168"/>
        <v>0</v>
      </c>
      <c r="J163" s="138">
        <f>SUBTOTAL(9,J161:J162)</f>
        <v>31</v>
      </c>
      <c r="K163" s="139">
        <f>SUBTOTAL(9,K161:K162)</f>
        <v>2332914</v>
      </c>
      <c r="L163" s="140">
        <f t="shared" si="149"/>
        <v>75255.290322580651</v>
      </c>
      <c r="M163" s="138">
        <f>SUBTOTAL(9,M161:M162)</f>
        <v>31</v>
      </c>
      <c r="N163" s="141">
        <f>SUBTOTAL(9,N161:N162)</f>
        <v>2332914</v>
      </c>
      <c r="O163" s="140">
        <f t="shared" si="169"/>
        <v>75255.290322580651</v>
      </c>
      <c r="P163" s="142">
        <f t="shared" si="170"/>
        <v>0</v>
      </c>
      <c r="Q163" s="143">
        <f t="shared" si="171"/>
        <v>0</v>
      </c>
      <c r="R163" s="138">
        <f>SUBTOTAL(9,R161:R162)</f>
        <v>11</v>
      </c>
      <c r="S163" s="139">
        <f>SUBTOTAL(9,S161:S162)</f>
        <v>676979</v>
      </c>
      <c r="T163" s="140">
        <f t="shared" si="150"/>
        <v>61543.545454545456</v>
      </c>
      <c r="U163" s="138">
        <f>SUBTOTAL(9,U161:U162)</f>
        <v>11</v>
      </c>
      <c r="V163" s="141">
        <f>SUBTOTAL(9,V161:V162)</f>
        <v>676979</v>
      </c>
      <c r="W163" s="140">
        <f t="shared" si="172"/>
        <v>61543.545454545456</v>
      </c>
      <c r="X163" s="142">
        <f t="shared" si="173"/>
        <v>0</v>
      </c>
      <c r="Y163" s="143">
        <f t="shared" si="174"/>
        <v>0</v>
      </c>
      <c r="Z163" s="137" t="s">
        <v>605</v>
      </c>
      <c r="AA163" s="138">
        <f>SUBTOTAL(9,AA161:AA162)</f>
        <v>6</v>
      </c>
      <c r="AB163" s="139">
        <f>SUBTOTAL(9,AB161:AB162)</f>
        <v>311724</v>
      </c>
      <c r="AC163" s="140">
        <f t="shared" si="151"/>
        <v>51954</v>
      </c>
      <c r="AD163" s="138">
        <f>SUBTOTAL(9,AD161:AD162)</f>
        <v>6</v>
      </c>
      <c r="AE163" s="141">
        <f>SUBTOTAL(9,AE161:AE162)</f>
        <v>311724</v>
      </c>
      <c r="AF163" s="140">
        <f t="shared" si="175"/>
        <v>51954</v>
      </c>
      <c r="AG163" s="142">
        <f t="shared" si="176"/>
        <v>0</v>
      </c>
      <c r="AH163" s="143">
        <f t="shared" si="177"/>
        <v>0</v>
      </c>
      <c r="AI163" s="138">
        <f>SUBTOTAL(9,AI161:AI162)</f>
        <v>11.5</v>
      </c>
      <c r="AJ163" s="139">
        <f>SUBTOTAL(9,AJ161:AJ162)</f>
        <v>586278.5</v>
      </c>
      <c r="AK163" s="140">
        <f t="shared" si="178"/>
        <v>50980.739130434784</v>
      </c>
      <c r="AL163" s="138">
        <f>SUBTOTAL(9,AL161:AL162)</f>
        <v>11.5</v>
      </c>
      <c r="AM163" s="141">
        <f>SUBTOTAL(9,AM161:AM162)</f>
        <v>586278.5</v>
      </c>
      <c r="AN163" s="140">
        <f t="shared" si="179"/>
        <v>50980.739130434784</v>
      </c>
      <c r="AO163" s="142">
        <f t="shared" si="180"/>
        <v>0</v>
      </c>
      <c r="AP163" s="143">
        <f t="shared" si="181"/>
        <v>0</v>
      </c>
      <c r="AQ163" s="138">
        <f>SUBTOTAL(9,AQ161:AQ162)</f>
        <v>9</v>
      </c>
      <c r="AR163" s="139">
        <f>SUBTOTAL(9,AR161:AR162)</f>
        <v>361457</v>
      </c>
      <c r="AS163" s="140">
        <f t="shared" si="152"/>
        <v>40161.888888888891</v>
      </c>
      <c r="AT163" s="138">
        <f>SUBTOTAL(9,AT161:AT162)</f>
        <v>9</v>
      </c>
      <c r="AU163" s="141">
        <f>SUBTOTAL(9,AU161:AU162)</f>
        <v>361457</v>
      </c>
      <c r="AV163" s="140">
        <f t="shared" si="182"/>
        <v>40161.888888888891</v>
      </c>
      <c r="AW163" s="142">
        <f t="shared" si="183"/>
        <v>0</v>
      </c>
      <c r="AX163" s="143">
        <f t="shared" si="184"/>
        <v>0</v>
      </c>
      <c r="AY163" s="137" t="s">
        <v>605</v>
      </c>
      <c r="AZ163" s="138">
        <f>SUBTOTAL(9,AZ161:AZ162)</f>
        <v>64.75</v>
      </c>
      <c r="BA163" s="139">
        <f>SUBTOTAL(9,BA161:BA162)</f>
        <v>1662305.25</v>
      </c>
      <c r="BB163" s="140">
        <f t="shared" si="153"/>
        <v>25672.667953667955</v>
      </c>
      <c r="BC163" s="138">
        <f>SUBTOTAL(9,BC161:BC162)</f>
        <v>64.75</v>
      </c>
      <c r="BD163" s="141">
        <f>SUBTOTAL(9,BD161:BD162)</f>
        <v>1662306.25</v>
      </c>
      <c r="BE163" s="140">
        <f t="shared" si="185"/>
        <v>25672.683397683399</v>
      </c>
      <c r="BF163" s="142">
        <f t="shared" si="186"/>
        <v>1.5444015443790704E-2</v>
      </c>
      <c r="BG163" s="143">
        <f t="shared" si="187"/>
        <v>6.0157422951377196E-7</v>
      </c>
      <c r="BH163" s="138">
        <f>SUBTOTAL(9,BH161:BH162)</f>
        <v>14</v>
      </c>
      <c r="BI163" s="139">
        <f>SUBTOTAL(9,BI161:BI162)</f>
        <v>442977</v>
      </c>
      <c r="BJ163" s="140">
        <f t="shared" si="154"/>
        <v>31641.214285714286</v>
      </c>
      <c r="BK163" s="138">
        <f>SUBTOTAL(9,BK161:BK162)</f>
        <v>14</v>
      </c>
      <c r="BL163" s="141">
        <f>SUBTOTAL(9,BL161:BL162)</f>
        <v>442977</v>
      </c>
      <c r="BM163" s="140">
        <f t="shared" si="188"/>
        <v>31641.214285714286</v>
      </c>
      <c r="BN163" s="142">
        <f t="shared" si="189"/>
        <v>0</v>
      </c>
      <c r="BO163" s="143">
        <f t="shared" si="190"/>
        <v>0</v>
      </c>
      <c r="BP163" s="138">
        <f>SUBTOTAL(9,BP161:BP162)</f>
        <v>34.799999999999997</v>
      </c>
      <c r="BQ163" s="139">
        <f>SUBTOTAL(9,BQ161:BQ162)</f>
        <v>1968119.31</v>
      </c>
      <c r="BR163" s="140">
        <f t="shared" si="155"/>
        <v>56555.152586206903</v>
      </c>
      <c r="BS163" s="138">
        <f>SUBTOTAL(9,BS161:BS162)</f>
        <v>34.799999999999997</v>
      </c>
      <c r="BT163" s="141">
        <f>SUBTOTAL(9,BT161:BT162)</f>
        <v>1968119.31</v>
      </c>
      <c r="BU163" s="140">
        <f t="shared" si="191"/>
        <v>56555.152586206903</v>
      </c>
      <c r="BV163" s="142">
        <f t="shared" si="192"/>
        <v>0</v>
      </c>
      <c r="BW163" s="143">
        <f t="shared" si="193"/>
        <v>0</v>
      </c>
      <c r="BX163" s="137" t="s">
        <v>605</v>
      </c>
      <c r="BY163" s="138">
        <f>SUBTOTAL(9,BY161:BY162)</f>
        <v>11</v>
      </c>
      <c r="BZ163" s="139">
        <f>SUBTOTAL(9,BZ161:BZ162)</f>
        <v>437459</v>
      </c>
      <c r="CA163" s="140">
        <f t="shared" si="156"/>
        <v>39769</v>
      </c>
      <c r="CB163" s="138">
        <f>SUBTOTAL(9,CB161:CB162)</f>
        <v>11</v>
      </c>
      <c r="CC163" s="141">
        <f>SUBTOTAL(9,CC161:CC162)</f>
        <v>437459</v>
      </c>
      <c r="CD163" s="140">
        <f t="shared" si="194"/>
        <v>39769</v>
      </c>
      <c r="CE163" s="142">
        <f t="shared" si="195"/>
        <v>0</v>
      </c>
      <c r="CF163" s="143">
        <f t="shared" si="196"/>
        <v>0</v>
      </c>
      <c r="CG163" s="138">
        <f>SUBTOTAL(9,CG161:CG162)</f>
        <v>12</v>
      </c>
      <c r="CH163" s="139">
        <f>SUBTOTAL(9,CH161:CH162)</f>
        <v>615142</v>
      </c>
      <c r="CI163" s="140">
        <f t="shared" si="157"/>
        <v>51261.833333333336</v>
      </c>
      <c r="CJ163" s="138">
        <f>SUBTOTAL(9,CJ161:CJ162)</f>
        <v>12</v>
      </c>
      <c r="CK163" s="141">
        <f>SUBTOTAL(9,CK161:CK162)</f>
        <v>615142</v>
      </c>
      <c r="CL163" s="140">
        <f t="shared" si="197"/>
        <v>51261.833333333336</v>
      </c>
      <c r="CM163" s="142">
        <f t="shared" si="198"/>
        <v>0</v>
      </c>
      <c r="CN163" s="143">
        <f t="shared" si="199"/>
        <v>0</v>
      </c>
      <c r="CO163" s="138">
        <f>SUBTOTAL(9,CO161:CO162)</f>
        <v>4.3</v>
      </c>
      <c r="CP163" s="139">
        <f>SUBTOTAL(9,CP161:CP162)</f>
        <v>429234</v>
      </c>
      <c r="CQ163" s="140">
        <f t="shared" si="158"/>
        <v>99821.86046511629</v>
      </c>
      <c r="CR163" s="138">
        <f>SUBTOTAL(9,CR161:CR162)</f>
        <v>4.3</v>
      </c>
      <c r="CS163" s="141">
        <f>SUBTOTAL(9,CS161:CS162)</f>
        <v>429234</v>
      </c>
      <c r="CT163" s="140">
        <f t="shared" si="200"/>
        <v>99821.86046511629</v>
      </c>
      <c r="CU163" s="142">
        <f t="shared" si="201"/>
        <v>0</v>
      </c>
      <c r="CV163" s="143">
        <f t="shared" si="202"/>
        <v>0</v>
      </c>
      <c r="CW163" s="137" t="s">
        <v>605</v>
      </c>
      <c r="CX163" s="138">
        <f>SUBTOTAL(9,CX161:CX162)</f>
        <v>3</v>
      </c>
      <c r="CY163" s="139">
        <f>SUBTOTAL(9,CY161:CY162)</f>
        <v>234189</v>
      </c>
      <c r="CZ163" s="140">
        <f t="shared" si="159"/>
        <v>78063</v>
      </c>
      <c r="DA163" s="138">
        <f>SUBTOTAL(9,DA161:DA162)</f>
        <v>3</v>
      </c>
      <c r="DB163" s="141">
        <f>SUBTOTAL(9,DB161:DB162)</f>
        <v>234189</v>
      </c>
      <c r="DC163" s="140">
        <f t="shared" si="203"/>
        <v>78063</v>
      </c>
      <c r="DD163" s="142">
        <f t="shared" si="204"/>
        <v>0</v>
      </c>
      <c r="DE163" s="143">
        <f t="shared" si="205"/>
        <v>0</v>
      </c>
      <c r="DF163" s="138">
        <f>SUBTOTAL(9,DF161:DF162)</f>
        <v>1</v>
      </c>
      <c r="DG163" s="139">
        <f>SUBTOTAL(9,DG161:DG162)</f>
        <v>104330</v>
      </c>
      <c r="DH163" s="140">
        <f t="shared" si="160"/>
        <v>104330</v>
      </c>
      <c r="DI163" s="138">
        <f>SUBTOTAL(9,DI161:DI162)</f>
        <v>1</v>
      </c>
      <c r="DJ163" s="141">
        <f>SUBTOTAL(9,DJ161:DJ162)</f>
        <v>104330</v>
      </c>
      <c r="DK163" s="140">
        <f t="shared" si="206"/>
        <v>104330</v>
      </c>
      <c r="DL163" s="142">
        <f t="shared" si="207"/>
        <v>0</v>
      </c>
      <c r="DM163" s="143">
        <f t="shared" si="208"/>
        <v>0</v>
      </c>
      <c r="DN163" s="138">
        <f>SUBTOTAL(9,DN161:DN162)</f>
        <v>10</v>
      </c>
      <c r="DO163" s="139">
        <f>SUBTOTAL(9,DO161:DO162)</f>
        <v>413145</v>
      </c>
      <c r="DP163" s="140">
        <f t="shared" si="161"/>
        <v>41314.5</v>
      </c>
      <c r="DQ163" s="138">
        <f>SUBTOTAL(9,DQ161:DQ162)</f>
        <v>10</v>
      </c>
      <c r="DR163" s="141">
        <f>SUBTOTAL(9,DR161:DR162)</f>
        <v>413145</v>
      </c>
      <c r="DS163" s="140">
        <f t="shared" si="209"/>
        <v>41314.5</v>
      </c>
      <c r="DT163" s="142">
        <f t="shared" si="210"/>
        <v>0</v>
      </c>
      <c r="DU163" s="143">
        <f t="shared" si="211"/>
        <v>0</v>
      </c>
      <c r="DV163" s="137" t="s">
        <v>605</v>
      </c>
      <c r="DW163" s="138">
        <f>SUBTOTAL(9,DW161:DW162)</f>
        <v>81</v>
      </c>
      <c r="DX163" s="139">
        <f>SUBTOTAL(9,DX161:DX162)</f>
        <v>2081348</v>
      </c>
      <c r="DY163" s="140">
        <f t="shared" si="162"/>
        <v>25695.654320987655</v>
      </c>
      <c r="DZ163" s="138">
        <f>SUBTOTAL(9,DZ161:DZ162)</f>
        <v>81</v>
      </c>
      <c r="EA163" s="141">
        <f>SUBTOTAL(9,EA161:EA162)</f>
        <v>2081348</v>
      </c>
      <c r="EB163" s="140">
        <f t="shared" si="212"/>
        <v>25695.654320987655</v>
      </c>
      <c r="EC163" s="142">
        <f t="shared" si="213"/>
        <v>0</v>
      </c>
      <c r="ED163" s="143">
        <f t="shared" si="214"/>
        <v>0</v>
      </c>
      <c r="EE163" s="138">
        <f>SUBTOTAL(9,EE161:EE162)</f>
        <v>0</v>
      </c>
      <c r="EF163" s="139">
        <f>SUBTOTAL(9,EF161:EF162)</f>
        <v>0</v>
      </c>
      <c r="EG163" s="140" t="str">
        <f t="shared" si="163"/>
        <v>N/A</v>
      </c>
      <c r="EH163" s="138">
        <f>SUBTOTAL(9,EH161:EH162)</f>
        <v>0</v>
      </c>
      <c r="EI163" s="141">
        <f>SUBTOTAL(9,EI161:EI162)</f>
        <v>0</v>
      </c>
      <c r="EJ163" s="140" t="str">
        <f t="shared" si="215"/>
        <v>N/A</v>
      </c>
      <c r="EK163" s="142" t="e">
        <f t="shared" si="216"/>
        <v>#VALUE!</v>
      </c>
      <c r="EL163" s="143" t="e">
        <f t="shared" si="217"/>
        <v>#VALUE!</v>
      </c>
      <c r="EM163" s="138">
        <f>SUBTOTAL(9,EM161:EM162)</f>
        <v>0</v>
      </c>
      <c r="EN163" s="139">
        <f>SUBTOTAL(9,EN161:EN162)</f>
        <v>0</v>
      </c>
      <c r="EO163" s="140" t="str">
        <f t="shared" si="164"/>
        <v>N/A</v>
      </c>
      <c r="EP163" s="138">
        <f>SUBTOTAL(9,EP161:EP162)</f>
        <v>0</v>
      </c>
      <c r="EQ163" s="141">
        <f>SUBTOTAL(9,EQ161:EQ162)</f>
        <v>0</v>
      </c>
      <c r="ER163" s="140" t="str">
        <f t="shared" si="218"/>
        <v>N/A</v>
      </c>
      <c r="ES163" s="142" t="e">
        <f t="shared" si="219"/>
        <v>#VALUE!</v>
      </c>
      <c r="ET163" s="143" t="e">
        <f t="shared" si="220"/>
        <v>#VALUE!</v>
      </c>
      <c r="EU163" s="316"/>
      <c r="EV163" s="137" t="s">
        <v>605</v>
      </c>
      <c r="EW163" s="140">
        <f>AVERAGE(EW161:EW162)</f>
        <v>51836.923859338938</v>
      </c>
      <c r="EX163" s="140">
        <f>AVERAGE(EX161:EX162)</f>
        <v>51837.173859338938</v>
      </c>
      <c r="EY163" s="142" t="e">
        <f t="shared" si="221"/>
        <v>#VALUE!</v>
      </c>
      <c r="EZ163" s="143" t="e">
        <f t="shared" si="165"/>
        <v>#VALUE!</v>
      </c>
    </row>
    <row r="164" spans="1:157">
      <c r="A164" s="123" t="s">
        <v>606</v>
      </c>
      <c r="B164" s="152">
        <v>1</v>
      </c>
      <c r="C164" s="125">
        <v>16900</v>
      </c>
      <c r="D164" s="126">
        <f t="shared" si="148"/>
        <v>16900</v>
      </c>
      <c r="E164" s="147">
        <v>1</v>
      </c>
      <c r="F164" s="148">
        <v>16900</v>
      </c>
      <c r="G164" s="126">
        <f t="shared" si="166"/>
        <v>16900</v>
      </c>
      <c r="H164" s="129">
        <f t="shared" si="167"/>
        <v>0</v>
      </c>
      <c r="I164" s="130">
        <f t="shared" si="168"/>
        <v>0</v>
      </c>
      <c r="J164" s="149">
        <v>0</v>
      </c>
      <c r="K164" s="150">
        <v>0</v>
      </c>
      <c r="L164" s="131" t="str">
        <f t="shared" si="149"/>
        <v>N/A</v>
      </c>
      <c r="M164" s="149">
        <v>0</v>
      </c>
      <c r="N164" s="150">
        <v>0</v>
      </c>
      <c r="O164" s="126" t="str">
        <f t="shared" si="169"/>
        <v>N/A</v>
      </c>
      <c r="P164" s="129" t="e">
        <f t="shared" si="170"/>
        <v>#VALUE!</v>
      </c>
      <c r="Q164" s="130" t="e">
        <f t="shared" si="171"/>
        <v>#VALUE!</v>
      </c>
      <c r="R164" s="149">
        <v>0</v>
      </c>
      <c r="S164" s="150">
        <v>0</v>
      </c>
      <c r="T164" s="126" t="str">
        <f t="shared" si="150"/>
        <v>N/A</v>
      </c>
      <c r="U164" s="149">
        <v>0</v>
      </c>
      <c r="V164" s="150">
        <v>0</v>
      </c>
      <c r="W164" s="126" t="str">
        <f t="shared" si="172"/>
        <v>N/A</v>
      </c>
      <c r="X164" s="129" t="e">
        <f t="shared" si="173"/>
        <v>#VALUE!</v>
      </c>
      <c r="Y164" s="130" t="e">
        <f t="shared" si="174"/>
        <v>#VALUE!</v>
      </c>
      <c r="Z164" s="123" t="s">
        <v>606</v>
      </c>
      <c r="AA164" s="149">
        <v>0</v>
      </c>
      <c r="AB164" s="150">
        <v>0</v>
      </c>
      <c r="AC164" s="126" t="str">
        <f t="shared" si="151"/>
        <v>N/A</v>
      </c>
      <c r="AD164" s="149">
        <v>0</v>
      </c>
      <c r="AE164" s="150">
        <v>0</v>
      </c>
      <c r="AF164" s="126" t="str">
        <f t="shared" si="175"/>
        <v>N/A</v>
      </c>
      <c r="AG164" s="129" t="e">
        <f t="shared" si="176"/>
        <v>#VALUE!</v>
      </c>
      <c r="AH164" s="130" t="e">
        <f t="shared" si="177"/>
        <v>#VALUE!</v>
      </c>
      <c r="AI164" s="149">
        <v>0</v>
      </c>
      <c r="AJ164" s="150">
        <v>0</v>
      </c>
      <c r="AK164" s="126" t="str">
        <f t="shared" si="178"/>
        <v>N/A</v>
      </c>
      <c r="AL164" s="149">
        <v>0</v>
      </c>
      <c r="AM164" s="150">
        <v>0</v>
      </c>
      <c r="AN164" s="126" t="str">
        <f t="shared" si="179"/>
        <v>N/A</v>
      </c>
      <c r="AO164" s="129" t="e">
        <f t="shared" si="180"/>
        <v>#VALUE!</v>
      </c>
      <c r="AP164" s="130" t="e">
        <f t="shared" si="181"/>
        <v>#VALUE!</v>
      </c>
      <c r="AQ164" s="149">
        <v>0</v>
      </c>
      <c r="AR164" s="150">
        <v>0</v>
      </c>
      <c r="AS164" s="126" t="str">
        <f t="shared" si="152"/>
        <v>N/A</v>
      </c>
      <c r="AT164" s="149">
        <v>0</v>
      </c>
      <c r="AU164" s="150">
        <v>0</v>
      </c>
      <c r="AV164" s="126" t="str">
        <f t="shared" si="182"/>
        <v>N/A</v>
      </c>
      <c r="AW164" s="129" t="e">
        <f t="shared" si="183"/>
        <v>#VALUE!</v>
      </c>
      <c r="AX164" s="130" t="e">
        <f t="shared" si="184"/>
        <v>#VALUE!</v>
      </c>
      <c r="AY164" s="123" t="s">
        <v>606</v>
      </c>
      <c r="AZ164" s="149">
        <v>1</v>
      </c>
      <c r="BA164" s="150">
        <v>26410.560000000001</v>
      </c>
      <c r="BB164" s="126">
        <f t="shared" si="153"/>
        <v>26410.560000000001</v>
      </c>
      <c r="BC164" s="149">
        <v>1</v>
      </c>
      <c r="BD164" s="150">
        <v>26410.560000000001</v>
      </c>
      <c r="BE164" s="126">
        <f t="shared" si="185"/>
        <v>26410.560000000001</v>
      </c>
      <c r="BF164" s="129">
        <f t="shared" si="186"/>
        <v>0</v>
      </c>
      <c r="BG164" s="130">
        <f t="shared" si="187"/>
        <v>0</v>
      </c>
      <c r="BH164" s="149">
        <v>0</v>
      </c>
      <c r="BI164" s="150">
        <v>0</v>
      </c>
      <c r="BJ164" s="126" t="str">
        <f t="shared" si="154"/>
        <v>N/A</v>
      </c>
      <c r="BK164" s="149">
        <v>0</v>
      </c>
      <c r="BL164" s="150">
        <v>0</v>
      </c>
      <c r="BM164" s="126" t="str">
        <f t="shared" si="188"/>
        <v>N/A</v>
      </c>
      <c r="BN164" s="129" t="e">
        <f t="shared" si="189"/>
        <v>#VALUE!</v>
      </c>
      <c r="BO164" s="130" t="e">
        <f t="shared" si="190"/>
        <v>#VALUE!</v>
      </c>
      <c r="BP164" s="149">
        <v>0</v>
      </c>
      <c r="BQ164" s="150">
        <v>0</v>
      </c>
      <c r="BR164" s="126" t="str">
        <f t="shared" si="155"/>
        <v>N/A</v>
      </c>
      <c r="BS164" s="149">
        <v>0</v>
      </c>
      <c r="BT164" s="150">
        <v>0</v>
      </c>
      <c r="BU164" s="126" t="str">
        <f t="shared" si="191"/>
        <v>N/A</v>
      </c>
      <c r="BV164" s="129" t="e">
        <f t="shared" si="192"/>
        <v>#VALUE!</v>
      </c>
      <c r="BW164" s="130" t="e">
        <f t="shared" si="193"/>
        <v>#VALUE!</v>
      </c>
      <c r="BX164" s="123" t="s">
        <v>606</v>
      </c>
      <c r="BY164" s="149">
        <v>0</v>
      </c>
      <c r="BZ164" s="150">
        <v>0</v>
      </c>
      <c r="CA164" s="126" t="str">
        <f t="shared" si="156"/>
        <v>N/A</v>
      </c>
      <c r="CB164" s="149">
        <v>0</v>
      </c>
      <c r="CC164" s="150">
        <v>0</v>
      </c>
      <c r="CD164" s="126" t="str">
        <f t="shared" si="194"/>
        <v>N/A</v>
      </c>
      <c r="CE164" s="129" t="e">
        <f t="shared" si="195"/>
        <v>#VALUE!</v>
      </c>
      <c r="CF164" s="130" t="e">
        <f t="shared" si="196"/>
        <v>#VALUE!</v>
      </c>
      <c r="CG164" s="149">
        <v>0</v>
      </c>
      <c r="CH164" s="150">
        <v>0</v>
      </c>
      <c r="CI164" s="126" t="str">
        <f t="shared" si="157"/>
        <v>N/A</v>
      </c>
      <c r="CJ164" s="149">
        <v>0</v>
      </c>
      <c r="CK164" s="150">
        <v>0</v>
      </c>
      <c r="CL164" s="126" t="str">
        <f t="shared" si="197"/>
        <v>N/A</v>
      </c>
      <c r="CM164" s="129" t="e">
        <f t="shared" si="198"/>
        <v>#VALUE!</v>
      </c>
      <c r="CN164" s="130" t="e">
        <f t="shared" si="199"/>
        <v>#VALUE!</v>
      </c>
      <c r="CO164" s="149">
        <v>0</v>
      </c>
      <c r="CP164" s="150">
        <v>0</v>
      </c>
      <c r="CQ164" s="126" t="str">
        <f t="shared" si="158"/>
        <v>N/A</v>
      </c>
      <c r="CR164" s="149">
        <v>0</v>
      </c>
      <c r="CS164" s="150">
        <v>0</v>
      </c>
      <c r="CT164" s="126" t="str">
        <f t="shared" si="200"/>
        <v>N/A</v>
      </c>
      <c r="CU164" s="129" t="e">
        <f t="shared" si="201"/>
        <v>#VALUE!</v>
      </c>
      <c r="CV164" s="130" t="e">
        <f t="shared" si="202"/>
        <v>#VALUE!</v>
      </c>
      <c r="CW164" s="123" t="s">
        <v>606</v>
      </c>
      <c r="CX164" s="149">
        <v>0</v>
      </c>
      <c r="CY164" s="150">
        <v>0</v>
      </c>
      <c r="CZ164" s="126" t="str">
        <f t="shared" si="159"/>
        <v>N/A</v>
      </c>
      <c r="DA164" s="149">
        <v>0</v>
      </c>
      <c r="DB164" s="150">
        <v>0</v>
      </c>
      <c r="DC164" s="126" t="str">
        <f t="shared" si="203"/>
        <v>N/A</v>
      </c>
      <c r="DD164" s="129" t="e">
        <f t="shared" si="204"/>
        <v>#VALUE!</v>
      </c>
      <c r="DE164" s="130" t="e">
        <f t="shared" si="205"/>
        <v>#VALUE!</v>
      </c>
      <c r="DF164" s="149">
        <v>1</v>
      </c>
      <c r="DG164" s="150">
        <v>36367</v>
      </c>
      <c r="DH164" s="126">
        <f t="shared" si="160"/>
        <v>36367</v>
      </c>
      <c r="DI164" s="149">
        <v>1</v>
      </c>
      <c r="DJ164" s="150">
        <v>36367</v>
      </c>
      <c r="DK164" s="126">
        <f t="shared" si="206"/>
        <v>36367</v>
      </c>
      <c r="DL164" s="129">
        <f t="shared" si="207"/>
        <v>0</v>
      </c>
      <c r="DM164" s="130">
        <f t="shared" si="208"/>
        <v>0</v>
      </c>
      <c r="DN164" s="149">
        <v>0</v>
      </c>
      <c r="DO164" s="150">
        <v>0</v>
      </c>
      <c r="DP164" s="126" t="str">
        <f t="shared" si="161"/>
        <v>N/A</v>
      </c>
      <c r="DQ164" s="149">
        <v>0</v>
      </c>
      <c r="DR164" s="150">
        <v>0</v>
      </c>
      <c r="DS164" s="126" t="str">
        <f t="shared" si="209"/>
        <v>N/A</v>
      </c>
      <c r="DT164" s="306" t="e">
        <f t="shared" si="210"/>
        <v>#VALUE!</v>
      </c>
      <c r="DU164" s="130" t="e">
        <f t="shared" si="211"/>
        <v>#VALUE!</v>
      </c>
      <c r="DV164" s="123" t="s">
        <v>606</v>
      </c>
      <c r="DW164" s="149">
        <v>2</v>
      </c>
      <c r="DX164" s="150">
        <v>54742</v>
      </c>
      <c r="DY164" s="126">
        <f t="shared" si="162"/>
        <v>27371</v>
      </c>
      <c r="DZ164" s="149">
        <v>2</v>
      </c>
      <c r="EA164" s="150">
        <v>54742</v>
      </c>
      <c r="EB164" s="126">
        <f t="shared" si="212"/>
        <v>27371</v>
      </c>
      <c r="EC164" s="129">
        <f t="shared" si="213"/>
        <v>0</v>
      </c>
      <c r="ED164" s="130">
        <f t="shared" si="214"/>
        <v>0</v>
      </c>
      <c r="EE164" s="149">
        <v>1</v>
      </c>
      <c r="EF164" s="150">
        <v>15085</v>
      </c>
      <c r="EG164" s="126">
        <f t="shared" si="163"/>
        <v>15085</v>
      </c>
      <c r="EH164" s="149">
        <v>1</v>
      </c>
      <c r="EI164" s="150">
        <v>15085</v>
      </c>
      <c r="EJ164" s="126">
        <f t="shared" si="215"/>
        <v>15085</v>
      </c>
      <c r="EK164" s="129">
        <f t="shared" si="216"/>
        <v>0</v>
      </c>
      <c r="EL164" s="130">
        <f t="shared" si="217"/>
        <v>0</v>
      </c>
      <c r="EM164" s="149">
        <v>0</v>
      </c>
      <c r="EN164" s="150">
        <v>0</v>
      </c>
      <c r="EO164" s="126" t="str">
        <f t="shared" si="164"/>
        <v>N/A</v>
      </c>
      <c r="EP164" s="149">
        <v>0</v>
      </c>
      <c r="EQ164" s="150">
        <v>0</v>
      </c>
      <c r="ER164" s="126" t="str">
        <f t="shared" si="218"/>
        <v>N/A</v>
      </c>
      <c r="ES164" s="129" t="e">
        <f t="shared" si="219"/>
        <v>#VALUE!</v>
      </c>
      <c r="ET164" s="130" t="e">
        <f t="shared" si="220"/>
        <v>#VALUE!</v>
      </c>
      <c r="EU164" s="308"/>
      <c r="EV164" s="123" t="s">
        <v>606</v>
      </c>
      <c r="EW164" s="126">
        <v>24426.712</v>
      </c>
      <c r="EX164" s="126">
        <v>24426.712</v>
      </c>
      <c r="EY164" s="129" t="e">
        <f t="shared" si="221"/>
        <v>#VALUE!</v>
      </c>
      <c r="EZ164" s="130" t="e">
        <f t="shared" si="165"/>
        <v>#VALUE!</v>
      </c>
      <c r="FA164" s="253"/>
    </row>
    <row r="165" spans="1:157">
      <c r="A165" s="123" t="s">
        <v>607</v>
      </c>
      <c r="B165" s="124">
        <v>20</v>
      </c>
      <c r="C165" s="125">
        <v>370589</v>
      </c>
      <c r="D165" s="126">
        <f t="shared" si="148"/>
        <v>18529.45</v>
      </c>
      <c r="E165" s="127">
        <v>20</v>
      </c>
      <c r="F165" s="128">
        <v>370589</v>
      </c>
      <c r="G165" s="126">
        <f t="shared" si="166"/>
        <v>18529.45</v>
      </c>
      <c r="H165" s="129">
        <f t="shared" si="167"/>
        <v>0</v>
      </c>
      <c r="I165" s="130">
        <f t="shared" si="168"/>
        <v>0</v>
      </c>
      <c r="J165" s="127">
        <v>6.87</v>
      </c>
      <c r="K165" s="128">
        <v>551565</v>
      </c>
      <c r="L165" s="131">
        <f t="shared" si="149"/>
        <v>80286.026200873355</v>
      </c>
      <c r="M165" s="127">
        <v>6.87</v>
      </c>
      <c r="N165" s="128">
        <v>551565</v>
      </c>
      <c r="O165" s="126">
        <f t="shared" si="169"/>
        <v>80286.026200873355</v>
      </c>
      <c r="P165" s="129">
        <f t="shared" si="170"/>
        <v>0</v>
      </c>
      <c r="Q165" s="130">
        <f t="shared" si="171"/>
        <v>0</v>
      </c>
      <c r="R165" s="127">
        <v>0.85</v>
      </c>
      <c r="S165" s="128">
        <v>65366.7</v>
      </c>
      <c r="T165" s="126">
        <f t="shared" si="150"/>
        <v>76902</v>
      </c>
      <c r="U165" s="127">
        <v>0.85</v>
      </c>
      <c r="V165" s="128">
        <v>65366.7</v>
      </c>
      <c r="W165" s="126">
        <f t="shared" si="172"/>
        <v>76902</v>
      </c>
      <c r="X165" s="129">
        <f t="shared" si="173"/>
        <v>0</v>
      </c>
      <c r="Y165" s="130">
        <f t="shared" si="174"/>
        <v>0</v>
      </c>
      <c r="Z165" s="123" t="s">
        <v>607</v>
      </c>
      <c r="AA165" s="127">
        <v>1</v>
      </c>
      <c r="AB165" s="128">
        <v>46807</v>
      </c>
      <c r="AC165" s="126">
        <f t="shared" si="151"/>
        <v>46807</v>
      </c>
      <c r="AD165" s="127">
        <v>1</v>
      </c>
      <c r="AE165" s="128">
        <v>46807</v>
      </c>
      <c r="AF165" s="126">
        <f t="shared" si="175"/>
        <v>46807</v>
      </c>
      <c r="AG165" s="129">
        <f t="shared" si="176"/>
        <v>0</v>
      </c>
      <c r="AH165" s="130">
        <f t="shared" si="177"/>
        <v>0</v>
      </c>
      <c r="AI165" s="127">
        <v>6.06</v>
      </c>
      <c r="AJ165" s="128">
        <v>328725</v>
      </c>
      <c r="AK165" s="126">
        <f t="shared" si="178"/>
        <v>54245.049504950497</v>
      </c>
      <c r="AL165" s="127">
        <v>6.06</v>
      </c>
      <c r="AM165" s="128">
        <v>328725</v>
      </c>
      <c r="AN165" s="126">
        <f t="shared" si="179"/>
        <v>54245.049504950497</v>
      </c>
      <c r="AO165" s="129">
        <f t="shared" si="180"/>
        <v>0</v>
      </c>
      <c r="AP165" s="130">
        <f t="shared" si="181"/>
        <v>0</v>
      </c>
      <c r="AQ165" s="127">
        <v>2</v>
      </c>
      <c r="AR165" s="128">
        <v>94037</v>
      </c>
      <c r="AS165" s="126">
        <f t="shared" si="152"/>
        <v>47018.5</v>
      </c>
      <c r="AT165" s="127">
        <v>2</v>
      </c>
      <c r="AU165" s="128">
        <v>94037</v>
      </c>
      <c r="AV165" s="126">
        <f t="shared" si="182"/>
        <v>47018.5</v>
      </c>
      <c r="AW165" s="129">
        <f t="shared" si="183"/>
        <v>0</v>
      </c>
      <c r="AX165" s="130">
        <f t="shared" si="184"/>
        <v>0</v>
      </c>
      <c r="AY165" s="123" t="s">
        <v>607</v>
      </c>
      <c r="AZ165" s="127">
        <v>8</v>
      </c>
      <c r="BA165" s="128">
        <v>196097</v>
      </c>
      <c r="BB165" s="126">
        <f t="shared" si="153"/>
        <v>24512.125</v>
      </c>
      <c r="BC165" s="127">
        <v>8</v>
      </c>
      <c r="BD165" s="128">
        <v>196097</v>
      </c>
      <c r="BE165" s="126">
        <f t="shared" si="185"/>
        <v>24512.125</v>
      </c>
      <c r="BF165" s="129">
        <f t="shared" si="186"/>
        <v>0</v>
      </c>
      <c r="BG165" s="130">
        <f t="shared" si="187"/>
        <v>0</v>
      </c>
      <c r="BH165" s="127">
        <v>1</v>
      </c>
      <c r="BI165" s="128">
        <v>28862</v>
      </c>
      <c r="BJ165" s="126">
        <f t="shared" si="154"/>
        <v>28862</v>
      </c>
      <c r="BK165" s="127">
        <v>1</v>
      </c>
      <c r="BL165" s="128">
        <v>28862</v>
      </c>
      <c r="BM165" s="126">
        <f t="shared" si="188"/>
        <v>28862</v>
      </c>
      <c r="BN165" s="129">
        <f t="shared" si="189"/>
        <v>0</v>
      </c>
      <c r="BO165" s="130">
        <f t="shared" si="190"/>
        <v>0</v>
      </c>
      <c r="BP165" s="127">
        <v>4.55</v>
      </c>
      <c r="BQ165" s="128">
        <v>230784.88999999998</v>
      </c>
      <c r="BR165" s="126">
        <f t="shared" si="155"/>
        <v>50721.953846153847</v>
      </c>
      <c r="BS165" s="127">
        <v>4.55</v>
      </c>
      <c r="BT165" s="128">
        <v>230785.05</v>
      </c>
      <c r="BU165" s="126">
        <f t="shared" si="191"/>
        <v>50721.989010989011</v>
      </c>
      <c r="BV165" s="129">
        <f t="shared" si="192"/>
        <v>3.5164835164323449E-2</v>
      </c>
      <c r="BW165" s="130">
        <f t="shared" si="193"/>
        <v>6.932862892266114E-7</v>
      </c>
      <c r="BX165" s="123" t="s">
        <v>607</v>
      </c>
      <c r="BY165" s="127">
        <v>0</v>
      </c>
      <c r="BZ165" s="128">
        <v>0</v>
      </c>
      <c r="CA165" s="126" t="str">
        <f t="shared" si="156"/>
        <v>N/A</v>
      </c>
      <c r="CB165" s="127">
        <v>0</v>
      </c>
      <c r="CC165" s="128">
        <v>0</v>
      </c>
      <c r="CD165" s="126" t="str">
        <f t="shared" si="194"/>
        <v>N/A</v>
      </c>
      <c r="CE165" s="129" t="e">
        <f t="shared" si="195"/>
        <v>#VALUE!</v>
      </c>
      <c r="CF165" s="130" t="e">
        <f t="shared" si="196"/>
        <v>#VALUE!</v>
      </c>
      <c r="CG165" s="127">
        <v>5</v>
      </c>
      <c r="CH165" s="128">
        <v>210788</v>
      </c>
      <c r="CI165" s="126">
        <f t="shared" si="157"/>
        <v>42157.599999999999</v>
      </c>
      <c r="CJ165" s="127">
        <v>5</v>
      </c>
      <c r="CK165" s="128">
        <v>210788</v>
      </c>
      <c r="CL165" s="126">
        <f t="shared" si="197"/>
        <v>42157.599999999999</v>
      </c>
      <c r="CM165" s="129">
        <f t="shared" si="198"/>
        <v>0</v>
      </c>
      <c r="CN165" s="130">
        <f t="shared" si="199"/>
        <v>0</v>
      </c>
      <c r="CO165" s="127">
        <v>2.13</v>
      </c>
      <c r="CP165" s="128">
        <v>142096</v>
      </c>
      <c r="CQ165" s="126">
        <f t="shared" si="158"/>
        <v>66711.737089201881</v>
      </c>
      <c r="CR165" s="127">
        <v>2.13</v>
      </c>
      <c r="CS165" s="128">
        <v>142096</v>
      </c>
      <c r="CT165" s="126">
        <f t="shared" si="200"/>
        <v>66711.737089201881</v>
      </c>
      <c r="CU165" s="129">
        <f t="shared" si="201"/>
        <v>0</v>
      </c>
      <c r="CV165" s="130">
        <f t="shared" si="202"/>
        <v>0</v>
      </c>
      <c r="CW165" s="123" t="s">
        <v>607</v>
      </c>
      <c r="CX165" s="127">
        <v>0</v>
      </c>
      <c r="CY165" s="128">
        <v>0</v>
      </c>
      <c r="CZ165" s="126" t="str">
        <f t="shared" si="159"/>
        <v>N/A</v>
      </c>
      <c r="DA165" s="127">
        <v>0</v>
      </c>
      <c r="DB165" s="128">
        <v>0</v>
      </c>
      <c r="DC165" s="126" t="str">
        <f t="shared" si="203"/>
        <v>N/A</v>
      </c>
      <c r="DD165" s="129" t="e">
        <f t="shared" si="204"/>
        <v>#VALUE!</v>
      </c>
      <c r="DE165" s="130" t="e">
        <f t="shared" si="205"/>
        <v>#VALUE!</v>
      </c>
      <c r="DF165" s="127">
        <v>1</v>
      </c>
      <c r="DG165" s="128">
        <v>92873</v>
      </c>
      <c r="DH165" s="126">
        <f t="shared" si="160"/>
        <v>92873</v>
      </c>
      <c r="DI165" s="127">
        <v>1</v>
      </c>
      <c r="DJ165" s="128">
        <v>92873</v>
      </c>
      <c r="DK165" s="126">
        <f t="shared" si="206"/>
        <v>92873</v>
      </c>
      <c r="DL165" s="129">
        <f t="shared" si="207"/>
        <v>0</v>
      </c>
      <c r="DM165" s="130">
        <f t="shared" si="208"/>
        <v>0</v>
      </c>
      <c r="DN165" s="127">
        <v>5</v>
      </c>
      <c r="DO165" s="128">
        <v>202809</v>
      </c>
      <c r="DP165" s="126">
        <f t="shared" si="161"/>
        <v>40561.800000000003</v>
      </c>
      <c r="DQ165" s="127">
        <v>5</v>
      </c>
      <c r="DR165" s="128">
        <v>202809</v>
      </c>
      <c r="DS165" s="126">
        <f t="shared" si="209"/>
        <v>40561.800000000003</v>
      </c>
      <c r="DT165" s="306">
        <f t="shared" si="210"/>
        <v>0</v>
      </c>
      <c r="DU165" s="130">
        <f t="shared" si="211"/>
        <v>0</v>
      </c>
      <c r="DV165" s="123" t="s">
        <v>607</v>
      </c>
      <c r="DW165" s="127">
        <v>20.82</v>
      </c>
      <c r="DX165" s="128">
        <v>490768</v>
      </c>
      <c r="DY165" s="126">
        <f t="shared" si="162"/>
        <v>23571.95004803074</v>
      </c>
      <c r="DZ165" s="127">
        <v>20.82</v>
      </c>
      <c r="EA165" s="128">
        <v>490768</v>
      </c>
      <c r="EB165" s="126">
        <f t="shared" si="212"/>
        <v>23571.95004803074</v>
      </c>
      <c r="EC165" s="129">
        <f t="shared" si="213"/>
        <v>0</v>
      </c>
      <c r="ED165" s="130">
        <f t="shared" si="214"/>
        <v>0</v>
      </c>
      <c r="EE165" s="127">
        <v>0</v>
      </c>
      <c r="EF165" s="128">
        <v>0</v>
      </c>
      <c r="EG165" s="126" t="str">
        <f t="shared" si="163"/>
        <v>N/A</v>
      </c>
      <c r="EH165" s="127">
        <v>0</v>
      </c>
      <c r="EI165" s="128">
        <v>0</v>
      </c>
      <c r="EJ165" s="126" t="str">
        <f t="shared" si="215"/>
        <v>N/A</v>
      </c>
      <c r="EK165" s="129" t="e">
        <f t="shared" si="216"/>
        <v>#VALUE!</v>
      </c>
      <c r="EL165" s="130" t="e">
        <f t="shared" si="217"/>
        <v>#VALUE!</v>
      </c>
      <c r="EM165" s="127">
        <v>0</v>
      </c>
      <c r="EN165" s="128">
        <v>0</v>
      </c>
      <c r="EO165" s="126" t="str">
        <f t="shared" si="164"/>
        <v>N/A</v>
      </c>
      <c r="EP165" s="147">
        <v>0</v>
      </c>
      <c r="EQ165" s="148">
        <v>0</v>
      </c>
      <c r="ER165" s="126" t="str">
        <f t="shared" si="218"/>
        <v>N/A</v>
      </c>
      <c r="ES165" s="129" t="e">
        <f t="shared" si="219"/>
        <v>#VALUE!</v>
      </c>
      <c r="ET165" s="130" t="e">
        <f t="shared" si="220"/>
        <v>#VALUE!</v>
      </c>
      <c r="EU165" s="308"/>
      <c r="EV165" s="123" t="s">
        <v>607</v>
      </c>
      <c r="EW165" s="126">
        <v>49554.299406372171</v>
      </c>
      <c r="EX165" s="126">
        <v>49554.301918146106</v>
      </c>
      <c r="EY165" s="129" t="e">
        <f t="shared" si="221"/>
        <v>#VALUE!</v>
      </c>
      <c r="EZ165" s="130" t="e">
        <f t="shared" si="165"/>
        <v>#VALUE!</v>
      </c>
    </row>
    <row r="166" spans="1:157">
      <c r="A166" s="144" t="s">
        <v>608</v>
      </c>
      <c r="B166" s="124">
        <v>2</v>
      </c>
      <c r="C166" s="125">
        <v>31804</v>
      </c>
      <c r="D166" s="126">
        <f t="shared" si="148"/>
        <v>15902</v>
      </c>
      <c r="E166" s="127">
        <v>2</v>
      </c>
      <c r="F166" s="128">
        <v>31806</v>
      </c>
      <c r="G166" s="126">
        <f t="shared" si="166"/>
        <v>15903</v>
      </c>
      <c r="H166" s="129">
        <f t="shared" si="167"/>
        <v>1</v>
      </c>
      <c r="I166" s="130">
        <f t="shared" si="168"/>
        <v>6.2885171676518682E-5</v>
      </c>
      <c r="J166" s="127">
        <v>1</v>
      </c>
      <c r="K166" s="128">
        <v>70000</v>
      </c>
      <c r="L166" s="131">
        <f t="shared" si="149"/>
        <v>70000</v>
      </c>
      <c r="M166" s="127">
        <v>1</v>
      </c>
      <c r="N166" s="128">
        <v>70000</v>
      </c>
      <c r="O166" s="126">
        <f t="shared" si="169"/>
        <v>70000</v>
      </c>
      <c r="P166" s="129">
        <f t="shared" si="170"/>
        <v>0</v>
      </c>
      <c r="Q166" s="130">
        <f t="shared" si="171"/>
        <v>0</v>
      </c>
      <c r="R166" s="127">
        <v>1</v>
      </c>
      <c r="S166" s="128">
        <v>52510</v>
      </c>
      <c r="T166" s="126">
        <f t="shared" si="150"/>
        <v>52510</v>
      </c>
      <c r="U166" s="127">
        <v>1</v>
      </c>
      <c r="V166" s="128">
        <v>52510</v>
      </c>
      <c r="W166" s="126">
        <f t="shared" si="172"/>
        <v>52510</v>
      </c>
      <c r="X166" s="129">
        <f t="shared" si="173"/>
        <v>0</v>
      </c>
      <c r="Y166" s="130">
        <f t="shared" si="174"/>
        <v>0</v>
      </c>
      <c r="Z166" s="144" t="s">
        <v>608</v>
      </c>
      <c r="AA166" s="127">
        <v>0</v>
      </c>
      <c r="AB166" s="128">
        <v>0</v>
      </c>
      <c r="AC166" s="126" t="str">
        <f t="shared" si="151"/>
        <v>N/A</v>
      </c>
      <c r="AD166" s="127">
        <v>0</v>
      </c>
      <c r="AE166" s="128">
        <v>0</v>
      </c>
      <c r="AF166" s="126" t="str">
        <f t="shared" si="175"/>
        <v>N/A</v>
      </c>
      <c r="AG166" s="129" t="e">
        <f t="shared" si="176"/>
        <v>#VALUE!</v>
      </c>
      <c r="AH166" s="130" t="e">
        <f t="shared" si="177"/>
        <v>#VALUE!</v>
      </c>
      <c r="AI166" s="127">
        <v>0</v>
      </c>
      <c r="AJ166" s="128">
        <v>0</v>
      </c>
      <c r="AK166" s="126" t="str">
        <f t="shared" si="178"/>
        <v>N/A</v>
      </c>
      <c r="AL166" s="127">
        <v>0</v>
      </c>
      <c r="AM166" s="128">
        <v>0</v>
      </c>
      <c r="AN166" s="126" t="str">
        <f t="shared" si="179"/>
        <v>N/A</v>
      </c>
      <c r="AO166" s="129" t="e">
        <f t="shared" si="180"/>
        <v>#VALUE!</v>
      </c>
      <c r="AP166" s="130" t="e">
        <f t="shared" si="181"/>
        <v>#VALUE!</v>
      </c>
      <c r="AQ166" s="127">
        <v>0</v>
      </c>
      <c r="AR166" s="128">
        <v>0</v>
      </c>
      <c r="AS166" s="126" t="str">
        <f t="shared" si="152"/>
        <v>N/A</v>
      </c>
      <c r="AT166" s="127">
        <v>0</v>
      </c>
      <c r="AU166" s="128">
        <v>0</v>
      </c>
      <c r="AV166" s="126" t="str">
        <f t="shared" si="182"/>
        <v>N/A</v>
      </c>
      <c r="AW166" s="129" t="e">
        <f t="shared" si="183"/>
        <v>#VALUE!</v>
      </c>
      <c r="AX166" s="130" t="e">
        <f t="shared" si="184"/>
        <v>#VALUE!</v>
      </c>
      <c r="AY166" s="144" t="s">
        <v>608</v>
      </c>
      <c r="AZ166" s="127">
        <v>1</v>
      </c>
      <c r="BA166" s="128">
        <v>26500</v>
      </c>
      <c r="BB166" s="126">
        <f t="shared" si="153"/>
        <v>26500</v>
      </c>
      <c r="BC166" s="127">
        <v>1</v>
      </c>
      <c r="BD166" s="128">
        <v>26500</v>
      </c>
      <c r="BE166" s="126">
        <f t="shared" si="185"/>
        <v>26500</v>
      </c>
      <c r="BF166" s="129">
        <f t="shared" si="186"/>
        <v>0</v>
      </c>
      <c r="BG166" s="130">
        <f t="shared" si="187"/>
        <v>0</v>
      </c>
      <c r="BH166" s="127">
        <v>0</v>
      </c>
      <c r="BI166" s="128">
        <v>0</v>
      </c>
      <c r="BJ166" s="126" t="str">
        <f t="shared" si="154"/>
        <v>N/A</v>
      </c>
      <c r="BK166" s="127">
        <v>0</v>
      </c>
      <c r="BL166" s="128">
        <v>0</v>
      </c>
      <c r="BM166" s="126" t="str">
        <f t="shared" si="188"/>
        <v>N/A</v>
      </c>
      <c r="BN166" s="129" t="e">
        <f t="shared" si="189"/>
        <v>#VALUE!</v>
      </c>
      <c r="BO166" s="130" t="e">
        <f t="shared" si="190"/>
        <v>#VALUE!</v>
      </c>
      <c r="BP166" s="127">
        <v>0</v>
      </c>
      <c r="BQ166" s="128">
        <v>0</v>
      </c>
      <c r="BR166" s="126" t="str">
        <f t="shared" si="155"/>
        <v>N/A</v>
      </c>
      <c r="BS166" s="127">
        <v>0</v>
      </c>
      <c r="BT166" s="128">
        <v>0</v>
      </c>
      <c r="BU166" s="126" t="str">
        <f t="shared" si="191"/>
        <v>N/A</v>
      </c>
      <c r="BV166" s="129" t="e">
        <f t="shared" si="192"/>
        <v>#VALUE!</v>
      </c>
      <c r="BW166" s="130" t="e">
        <f t="shared" si="193"/>
        <v>#VALUE!</v>
      </c>
      <c r="BX166" s="144" t="s">
        <v>608</v>
      </c>
      <c r="BY166" s="127">
        <v>0</v>
      </c>
      <c r="BZ166" s="128">
        <v>0</v>
      </c>
      <c r="CA166" s="126" t="str">
        <f t="shared" si="156"/>
        <v>N/A</v>
      </c>
      <c r="CB166" s="127">
        <v>0</v>
      </c>
      <c r="CC166" s="128">
        <v>0</v>
      </c>
      <c r="CD166" s="126" t="str">
        <f t="shared" si="194"/>
        <v>N/A</v>
      </c>
      <c r="CE166" s="129" t="e">
        <f t="shared" si="195"/>
        <v>#VALUE!</v>
      </c>
      <c r="CF166" s="130" t="e">
        <f t="shared" si="196"/>
        <v>#VALUE!</v>
      </c>
      <c r="CG166" s="127">
        <v>0</v>
      </c>
      <c r="CH166" s="128">
        <v>0</v>
      </c>
      <c r="CI166" s="126" t="str">
        <f t="shared" si="157"/>
        <v>N/A</v>
      </c>
      <c r="CJ166" s="127">
        <v>0</v>
      </c>
      <c r="CK166" s="128">
        <v>0</v>
      </c>
      <c r="CL166" s="126" t="str">
        <f t="shared" si="197"/>
        <v>N/A</v>
      </c>
      <c r="CM166" s="129" t="e">
        <f t="shared" si="198"/>
        <v>#VALUE!</v>
      </c>
      <c r="CN166" s="130" t="e">
        <f t="shared" si="199"/>
        <v>#VALUE!</v>
      </c>
      <c r="CO166" s="127">
        <v>0</v>
      </c>
      <c r="CP166" s="128">
        <v>0</v>
      </c>
      <c r="CQ166" s="126" t="str">
        <f t="shared" si="158"/>
        <v>N/A</v>
      </c>
      <c r="CR166" s="127">
        <v>0</v>
      </c>
      <c r="CS166" s="128">
        <v>0</v>
      </c>
      <c r="CT166" s="126" t="str">
        <f t="shared" si="200"/>
        <v>N/A</v>
      </c>
      <c r="CU166" s="129" t="e">
        <f t="shared" si="201"/>
        <v>#VALUE!</v>
      </c>
      <c r="CV166" s="130" t="e">
        <f t="shared" si="202"/>
        <v>#VALUE!</v>
      </c>
      <c r="CW166" s="144" t="s">
        <v>608</v>
      </c>
      <c r="CX166" s="127">
        <v>0</v>
      </c>
      <c r="CY166" s="128">
        <v>0</v>
      </c>
      <c r="CZ166" s="126" t="str">
        <f t="shared" si="159"/>
        <v>N/A</v>
      </c>
      <c r="DA166" s="127">
        <v>0</v>
      </c>
      <c r="DB166" s="128">
        <v>0</v>
      </c>
      <c r="DC166" s="126" t="str">
        <f t="shared" si="203"/>
        <v>N/A</v>
      </c>
      <c r="DD166" s="129" t="e">
        <f t="shared" si="204"/>
        <v>#VALUE!</v>
      </c>
      <c r="DE166" s="130" t="e">
        <f t="shared" si="205"/>
        <v>#VALUE!</v>
      </c>
      <c r="DF166" s="127">
        <v>0</v>
      </c>
      <c r="DG166" s="128">
        <v>0</v>
      </c>
      <c r="DH166" s="126" t="str">
        <f t="shared" si="160"/>
        <v>N/A</v>
      </c>
      <c r="DI166" s="127">
        <v>0</v>
      </c>
      <c r="DJ166" s="128">
        <v>0</v>
      </c>
      <c r="DK166" s="126" t="str">
        <f t="shared" si="206"/>
        <v>N/A</v>
      </c>
      <c r="DL166" s="129" t="e">
        <f t="shared" si="207"/>
        <v>#VALUE!</v>
      </c>
      <c r="DM166" s="130" t="e">
        <f t="shared" si="208"/>
        <v>#VALUE!</v>
      </c>
      <c r="DN166" s="127">
        <v>0</v>
      </c>
      <c r="DO166" s="128">
        <v>0</v>
      </c>
      <c r="DP166" s="126" t="str">
        <f t="shared" si="161"/>
        <v>N/A</v>
      </c>
      <c r="DQ166" s="127">
        <v>0</v>
      </c>
      <c r="DR166" s="128">
        <v>0</v>
      </c>
      <c r="DS166" s="126" t="str">
        <f t="shared" si="209"/>
        <v>N/A</v>
      </c>
      <c r="DT166" s="306" t="e">
        <f t="shared" si="210"/>
        <v>#VALUE!</v>
      </c>
      <c r="DU166" s="130" t="e">
        <f t="shared" si="211"/>
        <v>#VALUE!</v>
      </c>
      <c r="DV166" s="144" t="s">
        <v>608</v>
      </c>
      <c r="DW166" s="127">
        <v>0</v>
      </c>
      <c r="DX166" s="128">
        <v>0</v>
      </c>
      <c r="DY166" s="126" t="str">
        <f t="shared" si="162"/>
        <v>N/A</v>
      </c>
      <c r="DZ166" s="127">
        <v>0</v>
      </c>
      <c r="EA166" s="128">
        <v>0</v>
      </c>
      <c r="EB166" s="126" t="str">
        <f t="shared" si="212"/>
        <v>N/A</v>
      </c>
      <c r="EC166" s="129" t="e">
        <f t="shared" si="213"/>
        <v>#VALUE!</v>
      </c>
      <c r="ED166" s="130" t="e">
        <f t="shared" si="214"/>
        <v>#VALUE!</v>
      </c>
      <c r="EE166" s="127">
        <v>0</v>
      </c>
      <c r="EF166" s="128">
        <v>0</v>
      </c>
      <c r="EG166" s="126" t="str">
        <f t="shared" si="163"/>
        <v>N/A</v>
      </c>
      <c r="EH166" s="127">
        <v>0</v>
      </c>
      <c r="EI166" s="128">
        <v>0</v>
      </c>
      <c r="EJ166" s="126" t="str">
        <f t="shared" si="215"/>
        <v>N/A</v>
      </c>
      <c r="EK166" s="129" t="e">
        <f t="shared" si="216"/>
        <v>#VALUE!</v>
      </c>
      <c r="EL166" s="130" t="e">
        <f t="shared" si="217"/>
        <v>#VALUE!</v>
      </c>
      <c r="EM166" s="127">
        <v>0</v>
      </c>
      <c r="EN166" s="128">
        <v>0</v>
      </c>
      <c r="EO166" s="126" t="str">
        <f t="shared" si="164"/>
        <v>N/A</v>
      </c>
      <c r="EP166" s="147">
        <v>0</v>
      </c>
      <c r="EQ166" s="148">
        <v>0</v>
      </c>
      <c r="ER166" s="126" t="str">
        <f t="shared" si="218"/>
        <v>N/A</v>
      </c>
      <c r="ES166" s="129" t="e">
        <f t="shared" si="219"/>
        <v>#VALUE!</v>
      </c>
      <c r="ET166" s="130" t="e">
        <f t="shared" si="220"/>
        <v>#VALUE!</v>
      </c>
      <c r="EU166" s="308"/>
      <c r="EV166" s="144" t="s">
        <v>608</v>
      </c>
      <c r="EW166" s="126">
        <v>41228</v>
      </c>
      <c r="EX166" s="126">
        <v>41228.25</v>
      </c>
      <c r="EY166" s="129" t="e">
        <f t="shared" si="221"/>
        <v>#VALUE!</v>
      </c>
      <c r="EZ166" s="130" t="e">
        <f t="shared" si="165"/>
        <v>#VALUE!</v>
      </c>
    </row>
    <row r="167" spans="1:157">
      <c r="A167" s="254" t="s">
        <v>609</v>
      </c>
      <c r="B167" s="124">
        <v>1</v>
      </c>
      <c r="C167" s="125">
        <v>16125</v>
      </c>
      <c r="D167" s="126">
        <f t="shared" si="148"/>
        <v>16125</v>
      </c>
      <c r="E167" s="147">
        <v>1</v>
      </c>
      <c r="F167" s="148">
        <v>16448</v>
      </c>
      <c r="G167" s="126">
        <f t="shared" si="166"/>
        <v>16448</v>
      </c>
      <c r="H167" s="129">
        <f t="shared" si="167"/>
        <v>323</v>
      </c>
      <c r="I167" s="130">
        <f t="shared" si="168"/>
        <v>2.0031007751937984E-2</v>
      </c>
      <c r="J167" s="147">
        <v>0</v>
      </c>
      <c r="K167" s="148">
        <v>0</v>
      </c>
      <c r="L167" s="131" t="str">
        <f t="shared" si="149"/>
        <v>N/A</v>
      </c>
      <c r="M167" s="147">
        <v>0</v>
      </c>
      <c r="N167" s="148">
        <v>0</v>
      </c>
      <c r="O167" s="126" t="str">
        <f t="shared" si="169"/>
        <v>N/A</v>
      </c>
      <c r="P167" s="129" t="e">
        <f t="shared" si="170"/>
        <v>#VALUE!</v>
      </c>
      <c r="Q167" s="130" t="e">
        <f t="shared" si="171"/>
        <v>#VALUE!</v>
      </c>
      <c r="R167" s="147">
        <v>0</v>
      </c>
      <c r="S167" s="148">
        <v>0</v>
      </c>
      <c r="T167" s="126" t="str">
        <f t="shared" si="150"/>
        <v>N/A</v>
      </c>
      <c r="U167" s="147">
        <v>0</v>
      </c>
      <c r="V167" s="148">
        <v>0</v>
      </c>
      <c r="W167" s="126" t="str">
        <f t="shared" si="172"/>
        <v>N/A</v>
      </c>
      <c r="X167" s="129" t="e">
        <f t="shared" si="173"/>
        <v>#VALUE!</v>
      </c>
      <c r="Y167" s="130" t="e">
        <f t="shared" si="174"/>
        <v>#VALUE!</v>
      </c>
      <c r="Z167" s="254" t="s">
        <v>609</v>
      </c>
      <c r="AA167" s="147">
        <v>0</v>
      </c>
      <c r="AB167" s="148">
        <v>0</v>
      </c>
      <c r="AC167" s="126" t="str">
        <f t="shared" si="151"/>
        <v>N/A</v>
      </c>
      <c r="AD167" s="147">
        <v>0</v>
      </c>
      <c r="AE167" s="148">
        <v>0</v>
      </c>
      <c r="AF167" s="126" t="str">
        <f t="shared" si="175"/>
        <v>N/A</v>
      </c>
      <c r="AG167" s="129" t="e">
        <f t="shared" si="176"/>
        <v>#VALUE!</v>
      </c>
      <c r="AH167" s="130" t="e">
        <f t="shared" si="177"/>
        <v>#VALUE!</v>
      </c>
      <c r="AI167" s="147">
        <v>0</v>
      </c>
      <c r="AJ167" s="148">
        <v>0</v>
      </c>
      <c r="AK167" s="126" t="str">
        <f t="shared" si="178"/>
        <v>N/A</v>
      </c>
      <c r="AL167" s="147">
        <v>0</v>
      </c>
      <c r="AM167" s="148">
        <v>0</v>
      </c>
      <c r="AN167" s="126" t="str">
        <f t="shared" si="179"/>
        <v>N/A</v>
      </c>
      <c r="AO167" s="129" t="e">
        <f t="shared" si="180"/>
        <v>#VALUE!</v>
      </c>
      <c r="AP167" s="130" t="e">
        <f t="shared" si="181"/>
        <v>#VALUE!</v>
      </c>
      <c r="AQ167" s="147">
        <v>0.5</v>
      </c>
      <c r="AR167" s="148">
        <v>15640</v>
      </c>
      <c r="AS167" s="126">
        <f t="shared" si="152"/>
        <v>31280</v>
      </c>
      <c r="AT167" s="147">
        <v>0.5</v>
      </c>
      <c r="AU167" s="148">
        <v>15953</v>
      </c>
      <c r="AV167" s="126">
        <f t="shared" si="182"/>
        <v>31906</v>
      </c>
      <c r="AW167" s="129">
        <f t="shared" si="183"/>
        <v>626</v>
      </c>
      <c r="AX167" s="130">
        <f t="shared" si="184"/>
        <v>2.0012787723785168E-2</v>
      </c>
      <c r="AY167" s="254" t="s">
        <v>609</v>
      </c>
      <c r="AZ167" s="147">
        <v>0</v>
      </c>
      <c r="BA167" s="148">
        <v>0</v>
      </c>
      <c r="BB167" s="126" t="str">
        <f t="shared" si="153"/>
        <v>N/A</v>
      </c>
      <c r="BC167" s="147">
        <v>0</v>
      </c>
      <c r="BD167" s="148">
        <v>0</v>
      </c>
      <c r="BE167" s="126" t="str">
        <f t="shared" si="185"/>
        <v>N/A</v>
      </c>
      <c r="BF167" s="129" t="e">
        <f t="shared" si="186"/>
        <v>#VALUE!</v>
      </c>
      <c r="BG167" s="130" t="e">
        <f t="shared" si="187"/>
        <v>#VALUE!</v>
      </c>
      <c r="BH167" s="147">
        <v>0</v>
      </c>
      <c r="BI167" s="148">
        <v>0</v>
      </c>
      <c r="BJ167" s="126" t="str">
        <f t="shared" si="154"/>
        <v>N/A</v>
      </c>
      <c r="BK167" s="147">
        <v>0</v>
      </c>
      <c r="BL167" s="148">
        <v>0</v>
      </c>
      <c r="BM167" s="126" t="str">
        <f t="shared" si="188"/>
        <v>N/A</v>
      </c>
      <c r="BN167" s="129" t="e">
        <f t="shared" si="189"/>
        <v>#VALUE!</v>
      </c>
      <c r="BO167" s="130" t="e">
        <f t="shared" si="190"/>
        <v>#VALUE!</v>
      </c>
      <c r="BP167" s="147">
        <v>0</v>
      </c>
      <c r="BQ167" s="148">
        <v>0</v>
      </c>
      <c r="BR167" s="126" t="str">
        <f t="shared" si="155"/>
        <v>N/A</v>
      </c>
      <c r="BS167" s="147">
        <v>0</v>
      </c>
      <c r="BT167" s="148">
        <v>0</v>
      </c>
      <c r="BU167" s="126" t="str">
        <f t="shared" si="191"/>
        <v>N/A</v>
      </c>
      <c r="BV167" s="129" t="e">
        <f t="shared" si="192"/>
        <v>#VALUE!</v>
      </c>
      <c r="BW167" s="130" t="e">
        <f t="shared" si="193"/>
        <v>#VALUE!</v>
      </c>
      <c r="BX167" s="254" t="s">
        <v>609</v>
      </c>
      <c r="BY167" s="147">
        <v>0</v>
      </c>
      <c r="BZ167" s="148">
        <v>0</v>
      </c>
      <c r="CA167" s="126" t="str">
        <f t="shared" si="156"/>
        <v>N/A</v>
      </c>
      <c r="CB167" s="147">
        <v>0</v>
      </c>
      <c r="CC167" s="148">
        <v>0</v>
      </c>
      <c r="CD167" s="126" t="str">
        <f t="shared" si="194"/>
        <v>N/A</v>
      </c>
      <c r="CE167" s="129" t="e">
        <f t="shared" si="195"/>
        <v>#VALUE!</v>
      </c>
      <c r="CF167" s="130" t="e">
        <f t="shared" si="196"/>
        <v>#VALUE!</v>
      </c>
      <c r="CG167" s="147">
        <v>0</v>
      </c>
      <c r="CH167" s="148">
        <v>0</v>
      </c>
      <c r="CI167" s="126" t="str">
        <f t="shared" si="157"/>
        <v>N/A</v>
      </c>
      <c r="CJ167" s="147">
        <v>0</v>
      </c>
      <c r="CK167" s="148">
        <v>0</v>
      </c>
      <c r="CL167" s="126" t="str">
        <f t="shared" si="197"/>
        <v>N/A</v>
      </c>
      <c r="CM167" s="129" t="e">
        <f t="shared" si="198"/>
        <v>#VALUE!</v>
      </c>
      <c r="CN167" s="130" t="e">
        <f t="shared" si="199"/>
        <v>#VALUE!</v>
      </c>
      <c r="CO167" s="147">
        <v>0</v>
      </c>
      <c r="CP167" s="148">
        <v>0</v>
      </c>
      <c r="CQ167" s="126" t="str">
        <f t="shared" si="158"/>
        <v>N/A</v>
      </c>
      <c r="CR167" s="147">
        <v>0</v>
      </c>
      <c r="CS167" s="148">
        <v>0</v>
      </c>
      <c r="CT167" s="126" t="str">
        <f t="shared" si="200"/>
        <v>N/A</v>
      </c>
      <c r="CU167" s="129" t="e">
        <f t="shared" si="201"/>
        <v>#VALUE!</v>
      </c>
      <c r="CV167" s="130" t="e">
        <f t="shared" si="202"/>
        <v>#VALUE!</v>
      </c>
      <c r="CW167" s="254" t="s">
        <v>609</v>
      </c>
      <c r="CX167" s="147">
        <v>0</v>
      </c>
      <c r="CY167" s="148">
        <v>0</v>
      </c>
      <c r="CZ167" s="126" t="str">
        <f t="shared" si="159"/>
        <v>N/A</v>
      </c>
      <c r="DA167" s="147">
        <v>0</v>
      </c>
      <c r="DB167" s="148">
        <v>0</v>
      </c>
      <c r="DC167" s="126" t="str">
        <f t="shared" si="203"/>
        <v>N/A</v>
      </c>
      <c r="DD167" s="129" t="e">
        <f t="shared" si="204"/>
        <v>#VALUE!</v>
      </c>
      <c r="DE167" s="130" t="e">
        <f t="shared" si="205"/>
        <v>#VALUE!</v>
      </c>
      <c r="DF167" s="147">
        <v>1</v>
      </c>
      <c r="DG167" s="148">
        <v>61352</v>
      </c>
      <c r="DH167" s="126">
        <f t="shared" si="160"/>
        <v>61352</v>
      </c>
      <c r="DI167" s="147">
        <v>1</v>
      </c>
      <c r="DJ167" s="148">
        <v>62579</v>
      </c>
      <c r="DK167" s="126">
        <f t="shared" si="206"/>
        <v>62579</v>
      </c>
      <c r="DL167" s="129">
        <f t="shared" si="207"/>
        <v>1227</v>
      </c>
      <c r="DM167" s="130">
        <f t="shared" si="208"/>
        <v>1.999934802451428E-2</v>
      </c>
      <c r="DN167" s="147">
        <v>0</v>
      </c>
      <c r="DO167" s="148">
        <v>0</v>
      </c>
      <c r="DP167" s="126" t="str">
        <f t="shared" si="161"/>
        <v>N/A</v>
      </c>
      <c r="DQ167" s="147">
        <v>0</v>
      </c>
      <c r="DR167" s="148">
        <v>0</v>
      </c>
      <c r="DS167" s="126" t="str">
        <f t="shared" si="209"/>
        <v>N/A</v>
      </c>
      <c r="DT167" s="306" t="e">
        <f t="shared" si="210"/>
        <v>#VALUE!</v>
      </c>
      <c r="DU167" s="130" t="e">
        <f t="shared" si="211"/>
        <v>#VALUE!</v>
      </c>
      <c r="DV167" s="254" t="s">
        <v>609</v>
      </c>
      <c r="DW167" s="147">
        <v>2</v>
      </c>
      <c r="DX167" s="148">
        <v>49590</v>
      </c>
      <c r="DY167" s="126">
        <f t="shared" si="162"/>
        <v>24795</v>
      </c>
      <c r="DZ167" s="147">
        <v>2</v>
      </c>
      <c r="EA167" s="148">
        <v>51182</v>
      </c>
      <c r="EB167" s="126">
        <f t="shared" si="212"/>
        <v>25591</v>
      </c>
      <c r="EC167" s="129">
        <f t="shared" si="213"/>
        <v>796</v>
      </c>
      <c r="ED167" s="130">
        <f t="shared" si="214"/>
        <v>3.2103246622302885E-2</v>
      </c>
      <c r="EE167" s="147">
        <v>1</v>
      </c>
      <c r="EF167" s="148">
        <v>11253</v>
      </c>
      <c r="EG167" s="126">
        <f t="shared" si="163"/>
        <v>11253</v>
      </c>
      <c r="EH167" s="147">
        <v>1</v>
      </c>
      <c r="EI167" s="148">
        <v>12421</v>
      </c>
      <c r="EJ167" s="126">
        <f t="shared" si="215"/>
        <v>12421</v>
      </c>
      <c r="EK167" s="129">
        <f t="shared" si="216"/>
        <v>1168</v>
      </c>
      <c r="EL167" s="130">
        <f t="shared" si="217"/>
        <v>0.10379454367724163</v>
      </c>
      <c r="EM167" s="147">
        <v>0</v>
      </c>
      <c r="EN167" s="148">
        <v>0</v>
      </c>
      <c r="EO167" s="126" t="str">
        <f t="shared" si="164"/>
        <v>N/A</v>
      </c>
      <c r="EP167" s="147">
        <v>0</v>
      </c>
      <c r="EQ167" s="148">
        <v>0</v>
      </c>
      <c r="ER167" s="126" t="str">
        <f t="shared" si="218"/>
        <v>N/A</v>
      </c>
      <c r="ES167" s="129" t="e">
        <f t="shared" si="219"/>
        <v>#VALUE!</v>
      </c>
      <c r="ET167" s="130" t="e">
        <f t="shared" si="220"/>
        <v>#VALUE!</v>
      </c>
      <c r="EU167" s="308"/>
      <c r="EV167" s="254" t="s">
        <v>609</v>
      </c>
      <c r="EW167" s="126">
        <v>28961</v>
      </c>
      <c r="EX167" s="126">
        <v>29789</v>
      </c>
      <c r="EY167" s="129" t="e">
        <f t="shared" si="221"/>
        <v>#VALUE!</v>
      </c>
      <c r="EZ167" s="130" t="e">
        <f t="shared" si="165"/>
        <v>#VALUE!</v>
      </c>
    </row>
    <row r="168" spans="1:157">
      <c r="A168" s="175" t="s">
        <v>610</v>
      </c>
      <c r="B168" s="176">
        <v>1</v>
      </c>
      <c r="C168" s="177">
        <v>18050</v>
      </c>
      <c r="D168" s="156">
        <f t="shared" si="148"/>
        <v>18050</v>
      </c>
      <c r="E168" s="178">
        <v>1</v>
      </c>
      <c r="F168" s="179">
        <v>18200</v>
      </c>
      <c r="G168" s="156">
        <f>IF(E168=0,"N/A",F168/E168)</f>
        <v>18200</v>
      </c>
      <c r="H168" s="159">
        <f>IF(D168=0,"N/A",G168-D168)</f>
        <v>150</v>
      </c>
      <c r="I168" s="160">
        <f>IF(D168=0,"N/A",H168/D168)</f>
        <v>8.3102493074792248E-3</v>
      </c>
      <c r="J168" s="178">
        <v>1</v>
      </c>
      <c r="K168" s="179">
        <v>75000</v>
      </c>
      <c r="L168" s="163">
        <f t="shared" si="149"/>
        <v>75000</v>
      </c>
      <c r="M168" s="178">
        <v>1</v>
      </c>
      <c r="N168" s="179">
        <v>75000</v>
      </c>
      <c r="O168" s="156">
        <f>IF(M168=0,"N/A",N168/M168)</f>
        <v>75000</v>
      </c>
      <c r="P168" s="159">
        <f>IF(L168=0,"N/A",O168-L168)</f>
        <v>0</v>
      </c>
      <c r="Q168" s="160">
        <f>IF(L168=0,"N/A",P168/L168)</f>
        <v>0</v>
      </c>
      <c r="R168" s="178">
        <v>0</v>
      </c>
      <c r="S168" s="179">
        <v>0</v>
      </c>
      <c r="T168" s="156" t="str">
        <f t="shared" si="150"/>
        <v>N/A</v>
      </c>
      <c r="U168" s="178">
        <v>0</v>
      </c>
      <c r="V168" s="179">
        <v>0</v>
      </c>
      <c r="W168" s="156" t="str">
        <f>IF(U168=0,"N/A",V168/U168)</f>
        <v>N/A</v>
      </c>
      <c r="X168" s="159" t="e">
        <f>IF(T168=0,"N/A",W168-T168)</f>
        <v>#VALUE!</v>
      </c>
      <c r="Y168" s="160" t="e">
        <f>IF(T168=0,"N/A",X168/T168)</f>
        <v>#VALUE!</v>
      </c>
      <c r="Z168" s="175" t="s">
        <v>610</v>
      </c>
      <c r="AA168" s="178">
        <v>0</v>
      </c>
      <c r="AB168" s="179">
        <v>0</v>
      </c>
      <c r="AC168" s="156" t="str">
        <f t="shared" si="151"/>
        <v>N/A</v>
      </c>
      <c r="AD168" s="178">
        <v>0</v>
      </c>
      <c r="AE168" s="179">
        <v>0</v>
      </c>
      <c r="AF168" s="156" t="str">
        <f>IF(AD168=0,"N/A",AE168/AD168)</f>
        <v>N/A</v>
      </c>
      <c r="AG168" s="159" t="e">
        <f>IF(AC168=0,"N/A",AF168-AC168)</f>
        <v>#VALUE!</v>
      </c>
      <c r="AH168" s="160" t="e">
        <f>IF(AC168=0,"N/A",AG168/AC168)</f>
        <v>#VALUE!</v>
      </c>
      <c r="AI168" s="178">
        <v>0</v>
      </c>
      <c r="AJ168" s="179">
        <v>0</v>
      </c>
      <c r="AK168" s="156" t="str">
        <f t="shared" si="178"/>
        <v>N/A</v>
      </c>
      <c r="AL168" s="178">
        <v>0</v>
      </c>
      <c r="AM168" s="179">
        <v>0</v>
      </c>
      <c r="AN168" s="156" t="str">
        <f>IF(AL168=0,"N/A",AM168/AL168)</f>
        <v>N/A</v>
      </c>
      <c r="AO168" s="159" t="e">
        <f>IF(AK168=0,"N/A",AN168-AK168)</f>
        <v>#VALUE!</v>
      </c>
      <c r="AP168" s="160" t="e">
        <f>IF(AK168=0,"N/A",AO168/AK168)</f>
        <v>#VALUE!</v>
      </c>
      <c r="AQ168" s="178">
        <v>0</v>
      </c>
      <c r="AR168" s="179">
        <v>0</v>
      </c>
      <c r="AS168" s="156" t="str">
        <f t="shared" si="152"/>
        <v>N/A</v>
      </c>
      <c r="AT168" s="178">
        <v>0</v>
      </c>
      <c r="AU168" s="179">
        <v>0</v>
      </c>
      <c r="AV168" s="156" t="str">
        <f>IF(AT168=0,"N/A",AU168/AT168)</f>
        <v>N/A</v>
      </c>
      <c r="AW168" s="159" t="e">
        <f>IF(AS168=0,"N/A",AV168-AS168)</f>
        <v>#VALUE!</v>
      </c>
      <c r="AX168" s="160" t="e">
        <f>IF(AS168=0,"N/A",AW168/AS168)</f>
        <v>#VALUE!</v>
      </c>
      <c r="AY168" s="175" t="s">
        <v>610</v>
      </c>
      <c r="AZ168" s="178">
        <v>1</v>
      </c>
      <c r="BA168" s="179">
        <v>26975</v>
      </c>
      <c r="BB168" s="156">
        <f t="shared" si="153"/>
        <v>26975</v>
      </c>
      <c r="BC168" s="178">
        <v>1</v>
      </c>
      <c r="BD168" s="179">
        <v>26975</v>
      </c>
      <c r="BE168" s="156">
        <f>IF(BC168=0,"N/A",BD168/BC168)</f>
        <v>26975</v>
      </c>
      <c r="BF168" s="159">
        <f>IF(BB168=0,"N/A",BE168-BB168)</f>
        <v>0</v>
      </c>
      <c r="BG168" s="160">
        <f>IF(BB168=0,"N/A",BF168/BB168)</f>
        <v>0</v>
      </c>
      <c r="BH168" s="178">
        <v>0</v>
      </c>
      <c r="BI168" s="179">
        <v>0</v>
      </c>
      <c r="BJ168" s="156" t="str">
        <f t="shared" si="154"/>
        <v>N/A</v>
      </c>
      <c r="BK168" s="178">
        <v>0</v>
      </c>
      <c r="BL168" s="179">
        <v>0</v>
      </c>
      <c r="BM168" s="156" t="str">
        <f>IF(BK168=0,"N/A",BL168/BK168)</f>
        <v>N/A</v>
      </c>
      <c r="BN168" s="159" t="e">
        <f>IF(BJ168=0,"N/A",BM168-BJ168)</f>
        <v>#VALUE!</v>
      </c>
      <c r="BO168" s="160" t="e">
        <f>IF(BJ168=0,"N/A",BN168/BJ168)</f>
        <v>#VALUE!</v>
      </c>
      <c r="BP168" s="178">
        <v>0</v>
      </c>
      <c r="BQ168" s="179">
        <v>0</v>
      </c>
      <c r="BR168" s="156" t="str">
        <f t="shared" si="155"/>
        <v>N/A</v>
      </c>
      <c r="BS168" s="178">
        <v>0</v>
      </c>
      <c r="BT168" s="179">
        <v>0</v>
      </c>
      <c r="BU168" s="156" t="str">
        <f>IF(BS168=0,"N/A",BT168/BS168)</f>
        <v>N/A</v>
      </c>
      <c r="BV168" s="159" t="e">
        <f>IF(BR168=0,"N/A",BU168-BR168)</f>
        <v>#VALUE!</v>
      </c>
      <c r="BW168" s="160" t="e">
        <f>IF(BR168=0,"N/A",BV168/BR168)</f>
        <v>#VALUE!</v>
      </c>
      <c r="BX168" s="175" t="s">
        <v>610</v>
      </c>
      <c r="BY168" s="178">
        <v>0</v>
      </c>
      <c r="BZ168" s="179">
        <v>0</v>
      </c>
      <c r="CA168" s="156" t="str">
        <f t="shared" si="156"/>
        <v>N/A</v>
      </c>
      <c r="CB168" s="178">
        <v>0</v>
      </c>
      <c r="CC168" s="179">
        <v>0</v>
      </c>
      <c r="CD168" s="156" t="str">
        <f>IF(CB168=0,"N/A",CC168/CB168)</f>
        <v>N/A</v>
      </c>
      <c r="CE168" s="159" t="e">
        <f>IF(CA168=0,"N/A",CD168-CA168)</f>
        <v>#VALUE!</v>
      </c>
      <c r="CF168" s="160" t="e">
        <f>IF(CA168=0,"N/A",CE168/CA168)</f>
        <v>#VALUE!</v>
      </c>
      <c r="CG168" s="178">
        <v>0</v>
      </c>
      <c r="CH168" s="179">
        <v>0</v>
      </c>
      <c r="CI168" s="156" t="str">
        <f t="shared" si="157"/>
        <v>N/A</v>
      </c>
      <c r="CJ168" s="178">
        <v>0</v>
      </c>
      <c r="CK168" s="179">
        <v>0</v>
      </c>
      <c r="CL168" s="156" t="str">
        <f>IF(CJ168=0,"N/A",CK168/CJ168)</f>
        <v>N/A</v>
      </c>
      <c r="CM168" s="159" t="e">
        <f>IF(CI168=0,"N/A",CL168-CI168)</f>
        <v>#VALUE!</v>
      </c>
      <c r="CN168" s="160" t="e">
        <f>IF(CI168=0,"N/A",CM168/CI168)</f>
        <v>#VALUE!</v>
      </c>
      <c r="CO168" s="178">
        <v>0</v>
      </c>
      <c r="CP168" s="179">
        <v>0</v>
      </c>
      <c r="CQ168" s="156" t="str">
        <f t="shared" si="158"/>
        <v>N/A</v>
      </c>
      <c r="CR168" s="178">
        <v>0</v>
      </c>
      <c r="CS168" s="179">
        <v>0</v>
      </c>
      <c r="CT168" s="156" t="str">
        <f>IF(CR168=0,"N/A",CS168/CR168)</f>
        <v>N/A</v>
      </c>
      <c r="CU168" s="159" t="e">
        <f>IF(CQ168=0,"N/A",CT168-CQ168)</f>
        <v>#VALUE!</v>
      </c>
      <c r="CV168" s="160" t="e">
        <f>IF(CQ168=0,"N/A",CU168/CQ168)</f>
        <v>#VALUE!</v>
      </c>
      <c r="CW168" s="175" t="s">
        <v>610</v>
      </c>
      <c r="CX168" s="178">
        <v>0</v>
      </c>
      <c r="CY168" s="179">
        <v>0</v>
      </c>
      <c r="CZ168" s="156" t="str">
        <f t="shared" si="159"/>
        <v>N/A</v>
      </c>
      <c r="DA168" s="178">
        <v>0</v>
      </c>
      <c r="DB168" s="179">
        <v>0</v>
      </c>
      <c r="DC168" s="156" t="str">
        <f>IF(DA168=0,"N/A",DB168/DA168)</f>
        <v>N/A</v>
      </c>
      <c r="DD168" s="159" t="e">
        <f>IF(CZ168=0,"N/A",DC168-CZ168)</f>
        <v>#VALUE!</v>
      </c>
      <c r="DE168" s="160" t="e">
        <f>IF(CZ168=0,"N/A",DD168/CZ168)</f>
        <v>#VALUE!</v>
      </c>
      <c r="DF168" s="178">
        <v>0</v>
      </c>
      <c r="DG168" s="179">
        <v>0</v>
      </c>
      <c r="DH168" s="156" t="str">
        <f t="shared" si="160"/>
        <v>N/A</v>
      </c>
      <c r="DI168" s="178">
        <v>0</v>
      </c>
      <c r="DJ168" s="179">
        <v>0</v>
      </c>
      <c r="DK168" s="156" t="str">
        <f>IF(DI168=0,"N/A",DJ168/DI168)</f>
        <v>N/A</v>
      </c>
      <c r="DL168" s="159" t="e">
        <f>IF(DH168=0,"N/A",DK168-DH168)</f>
        <v>#VALUE!</v>
      </c>
      <c r="DM168" s="160" t="e">
        <f>IF(DH168=0,"N/A",DL168/DH168)</f>
        <v>#VALUE!</v>
      </c>
      <c r="DN168" s="178">
        <v>0</v>
      </c>
      <c r="DO168" s="179">
        <v>0</v>
      </c>
      <c r="DP168" s="156" t="str">
        <f t="shared" si="161"/>
        <v>N/A</v>
      </c>
      <c r="DQ168" s="178">
        <v>0</v>
      </c>
      <c r="DR168" s="179">
        <v>0</v>
      </c>
      <c r="DS168" s="156" t="str">
        <f>IF(DQ168=0,"N/A",DR168/DQ168)</f>
        <v>N/A</v>
      </c>
      <c r="DT168" s="313" t="e">
        <f>IF(DP168=0,"N/A",DS168-DP168)</f>
        <v>#VALUE!</v>
      </c>
      <c r="DU168" s="160" t="e">
        <f>IF(DP168=0,"N/A",DT168/DP168)</f>
        <v>#VALUE!</v>
      </c>
      <c r="DV168" s="175" t="s">
        <v>610</v>
      </c>
      <c r="DW168" s="178">
        <v>0</v>
      </c>
      <c r="DX168" s="179">
        <v>0</v>
      </c>
      <c r="DY168" s="156" t="str">
        <f t="shared" si="162"/>
        <v>N/A</v>
      </c>
      <c r="DZ168" s="178">
        <v>0</v>
      </c>
      <c r="EA168" s="179">
        <v>0</v>
      </c>
      <c r="EB168" s="156" t="str">
        <f>IF(DZ168=0,"N/A",EA168/DZ168)</f>
        <v>N/A</v>
      </c>
      <c r="EC168" s="159" t="e">
        <f>IF(DY168=0,"N/A",EB168-DY168)</f>
        <v>#VALUE!</v>
      </c>
      <c r="ED168" s="160" t="e">
        <f>IF(DY168=0,"N/A",EC168/DY168)</f>
        <v>#VALUE!</v>
      </c>
      <c r="EE168" s="178">
        <v>0</v>
      </c>
      <c r="EF168" s="179">
        <v>0</v>
      </c>
      <c r="EG168" s="156" t="str">
        <f t="shared" si="163"/>
        <v>N/A</v>
      </c>
      <c r="EH168" s="178">
        <v>0</v>
      </c>
      <c r="EI168" s="179">
        <v>0</v>
      </c>
      <c r="EJ168" s="156" t="str">
        <f>IF(EH168=0,"N/A",EI168/EH168)</f>
        <v>N/A</v>
      </c>
      <c r="EK168" s="159" t="e">
        <f>IF(EG168=0,"N/A",EJ168-EG168)</f>
        <v>#VALUE!</v>
      </c>
      <c r="EL168" s="160" t="e">
        <f>IF(EG168=0,"N/A",EK168/EG168)</f>
        <v>#VALUE!</v>
      </c>
      <c r="EM168" s="178">
        <v>0</v>
      </c>
      <c r="EN168" s="179">
        <v>0</v>
      </c>
      <c r="EO168" s="156" t="str">
        <f t="shared" si="164"/>
        <v>N/A</v>
      </c>
      <c r="EP168" s="178">
        <v>0</v>
      </c>
      <c r="EQ168" s="179">
        <v>0</v>
      </c>
      <c r="ER168" s="156" t="str">
        <f>IF(EP168=0,"N/A",EQ168/EP168)</f>
        <v>N/A</v>
      </c>
      <c r="ES168" s="159" t="e">
        <f>IF(EO168=0,"N/A",ER168-EO168)</f>
        <v>#VALUE!</v>
      </c>
      <c r="ET168" s="160" t="e">
        <f>IF(EO168=0,"N/A",ES168/EO168)</f>
        <v>#VALUE!</v>
      </c>
      <c r="EU168" s="308"/>
      <c r="EV168" s="175" t="s">
        <v>610</v>
      </c>
      <c r="EW168" s="156">
        <v>40008.333333333336</v>
      </c>
      <c r="EX168" s="156">
        <v>40058.333333333336</v>
      </c>
      <c r="EY168" s="159" t="e">
        <f t="shared" si="221"/>
        <v>#VALUE!</v>
      </c>
      <c r="EZ168" s="160" t="e">
        <f t="shared" si="165"/>
        <v>#VALUE!</v>
      </c>
      <c r="FA168" s="253"/>
    </row>
    <row r="169" spans="1:157">
      <c r="A169" s="254" t="s">
        <v>611</v>
      </c>
      <c r="B169" s="124">
        <v>255.08</v>
      </c>
      <c r="C169" s="125">
        <v>4717734.76</v>
      </c>
      <c r="D169" s="126">
        <f t="shared" si="148"/>
        <v>18495.118237415711</v>
      </c>
      <c r="E169" s="149">
        <v>255.08</v>
      </c>
      <c r="F169" s="150">
        <v>4717734.76</v>
      </c>
      <c r="G169" s="126">
        <f t="shared" si="166"/>
        <v>18495.118237415711</v>
      </c>
      <c r="H169" s="129">
        <f t="shared" si="167"/>
        <v>0</v>
      </c>
      <c r="I169" s="130">
        <f t="shared" si="168"/>
        <v>0</v>
      </c>
      <c r="J169" s="149">
        <v>43</v>
      </c>
      <c r="K169" s="150">
        <v>3204741</v>
      </c>
      <c r="L169" s="131">
        <f t="shared" si="149"/>
        <v>74528.860465116275</v>
      </c>
      <c r="M169" s="149">
        <v>43</v>
      </c>
      <c r="N169" s="150">
        <v>3204741</v>
      </c>
      <c r="O169" s="126">
        <f t="shared" si="169"/>
        <v>74528.860465116275</v>
      </c>
      <c r="P169" s="129">
        <f t="shared" si="170"/>
        <v>0</v>
      </c>
      <c r="Q169" s="130">
        <f t="shared" si="171"/>
        <v>0</v>
      </c>
      <c r="R169" s="149">
        <v>56.339999999999996</v>
      </c>
      <c r="S169" s="150">
        <v>3515825.6700000004</v>
      </c>
      <c r="T169" s="126">
        <f t="shared" si="150"/>
        <v>62403.721512247081</v>
      </c>
      <c r="U169" s="149">
        <v>56.339999999999996</v>
      </c>
      <c r="V169" s="150">
        <v>3515825.6700000004</v>
      </c>
      <c r="W169" s="126">
        <f t="shared" si="172"/>
        <v>62403.721512247081</v>
      </c>
      <c r="X169" s="129">
        <f t="shared" si="173"/>
        <v>0</v>
      </c>
      <c r="Y169" s="130">
        <f t="shared" si="174"/>
        <v>0</v>
      </c>
      <c r="Z169" s="254" t="s">
        <v>611</v>
      </c>
      <c r="AA169" s="149">
        <v>5</v>
      </c>
      <c r="AB169" s="150">
        <v>225645</v>
      </c>
      <c r="AC169" s="126">
        <f t="shared" si="151"/>
        <v>45129</v>
      </c>
      <c r="AD169" s="149">
        <v>5</v>
      </c>
      <c r="AE169" s="150">
        <v>225645</v>
      </c>
      <c r="AF169" s="126">
        <f t="shared" si="175"/>
        <v>45129</v>
      </c>
      <c r="AG169" s="129">
        <f t="shared" si="176"/>
        <v>0</v>
      </c>
      <c r="AH169" s="130">
        <f t="shared" si="177"/>
        <v>0</v>
      </c>
      <c r="AI169" s="149">
        <v>41</v>
      </c>
      <c r="AJ169" s="150">
        <v>2098502.96</v>
      </c>
      <c r="AK169" s="126">
        <f t="shared" si="178"/>
        <v>51182.999024390243</v>
      </c>
      <c r="AL169" s="149">
        <v>41</v>
      </c>
      <c r="AM169" s="150">
        <v>2098502.96</v>
      </c>
      <c r="AN169" s="126">
        <f t="shared" si="179"/>
        <v>51182.999024390243</v>
      </c>
      <c r="AO169" s="129">
        <f t="shared" si="180"/>
        <v>0</v>
      </c>
      <c r="AP169" s="130">
        <f t="shared" si="181"/>
        <v>0</v>
      </c>
      <c r="AQ169" s="149">
        <v>13.482899999999999</v>
      </c>
      <c r="AR169" s="150">
        <v>603376.37</v>
      </c>
      <c r="AS169" s="126">
        <f t="shared" si="152"/>
        <v>44751.230818295771</v>
      </c>
      <c r="AT169" s="149">
        <v>13.482899999999999</v>
      </c>
      <c r="AU169" s="150">
        <v>603376.37</v>
      </c>
      <c r="AV169" s="126">
        <f t="shared" si="182"/>
        <v>44751.230818295771</v>
      </c>
      <c r="AW169" s="129">
        <f t="shared" si="183"/>
        <v>0</v>
      </c>
      <c r="AX169" s="130">
        <f t="shared" si="184"/>
        <v>0</v>
      </c>
      <c r="AY169" s="254" t="s">
        <v>611</v>
      </c>
      <c r="AZ169" s="149">
        <v>94.399999999999991</v>
      </c>
      <c r="BA169" s="150">
        <v>2733345.13</v>
      </c>
      <c r="BB169" s="126">
        <f t="shared" si="153"/>
        <v>28954.927224576273</v>
      </c>
      <c r="BC169" s="149">
        <v>94.399999999999991</v>
      </c>
      <c r="BD169" s="150">
        <v>2788056</v>
      </c>
      <c r="BE169" s="126">
        <f t="shared" si="185"/>
        <v>29534.491525423731</v>
      </c>
      <c r="BF169" s="129">
        <f t="shared" si="186"/>
        <v>579.56430084745807</v>
      </c>
      <c r="BG169" s="130">
        <f t="shared" si="187"/>
        <v>2.0016085564723413E-2</v>
      </c>
      <c r="BH169" s="149">
        <v>6</v>
      </c>
      <c r="BI169" s="150">
        <v>184639</v>
      </c>
      <c r="BJ169" s="126">
        <f t="shared" si="154"/>
        <v>30773.166666666668</v>
      </c>
      <c r="BK169" s="149">
        <v>6</v>
      </c>
      <c r="BL169" s="150">
        <v>184639</v>
      </c>
      <c r="BM169" s="126">
        <f t="shared" si="188"/>
        <v>30773.166666666668</v>
      </c>
      <c r="BN169" s="129">
        <f t="shared" si="189"/>
        <v>0</v>
      </c>
      <c r="BO169" s="130">
        <f t="shared" si="190"/>
        <v>0</v>
      </c>
      <c r="BP169" s="149">
        <v>17.580000000000002</v>
      </c>
      <c r="BQ169" s="150">
        <v>968809.15</v>
      </c>
      <c r="BR169" s="126">
        <f t="shared" si="155"/>
        <v>55108.597838452784</v>
      </c>
      <c r="BS169" s="149">
        <v>17.580000000000002</v>
      </c>
      <c r="BT169" s="150">
        <v>968809.15</v>
      </c>
      <c r="BU169" s="126">
        <f t="shared" si="191"/>
        <v>55108.597838452784</v>
      </c>
      <c r="BV169" s="129">
        <f t="shared" si="192"/>
        <v>0</v>
      </c>
      <c r="BW169" s="130">
        <f t="shared" si="193"/>
        <v>0</v>
      </c>
      <c r="BX169" s="254" t="s">
        <v>611</v>
      </c>
      <c r="BY169" s="149">
        <v>16.520600000000002</v>
      </c>
      <c r="BZ169" s="150">
        <v>334455.89</v>
      </c>
      <c r="CA169" s="126">
        <f t="shared" si="156"/>
        <v>20244.778640000968</v>
      </c>
      <c r="CB169" s="149">
        <v>16.520600000000002</v>
      </c>
      <c r="CC169" s="150">
        <v>334455.89</v>
      </c>
      <c r="CD169" s="126">
        <f t="shared" si="194"/>
        <v>20244.778640000968</v>
      </c>
      <c r="CE169" s="129">
        <f t="shared" si="195"/>
        <v>0</v>
      </c>
      <c r="CF169" s="130">
        <f t="shared" si="196"/>
        <v>0</v>
      </c>
      <c r="CG169" s="149">
        <v>3</v>
      </c>
      <c r="CH169" s="150">
        <v>167252</v>
      </c>
      <c r="CI169" s="126">
        <f t="shared" si="157"/>
        <v>55750.666666666664</v>
      </c>
      <c r="CJ169" s="149">
        <v>3</v>
      </c>
      <c r="CK169" s="150">
        <v>167252</v>
      </c>
      <c r="CL169" s="126">
        <f t="shared" si="197"/>
        <v>55750.666666666664</v>
      </c>
      <c r="CM169" s="129">
        <f t="shared" si="198"/>
        <v>0</v>
      </c>
      <c r="CN169" s="130">
        <f t="shared" si="199"/>
        <v>0</v>
      </c>
      <c r="CO169" s="149">
        <v>10</v>
      </c>
      <c r="CP169" s="150">
        <v>994909</v>
      </c>
      <c r="CQ169" s="126">
        <f t="shared" si="158"/>
        <v>99490.9</v>
      </c>
      <c r="CR169" s="149">
        <v>10</v>
      </c>
      <c r="CS169" s="150">
        <v>995509</v>
      </c>
      <c r="CT169" s="126">
        <f t="shared" si="200"/>
        <v>99550.9</v>
      </c>
      <c r="CU169" s="129">
        <f t="shared" si="201"/>
        <v>60</v>
      </c>
      <c r="CV169" s="130">
        <f t="shared" si="202"/>
        <v>6.0307023054369799E-4</v>
      </c>
      <c r="CW169" s="254" t="s">
        <v>611</v>
      </c>
      <c r="CX169" s="149">
        <v>7</v>
      </c>
      <c r="CY169" s="150">
        <v>565800</v>
      </c>
      <c r="CZ169" s="126">
        <f t="shared" si="159"/>
        <v>80828.571428571435</v>
      </c>
      <c r="DA169" s="149">
        <v>7</v>
      </c>
      <c r="DB169" s="150">
        <v>565800</v>
      </c>
      <c r="DC169" s="126">
        <f t="shared" si="203"/>
        <v>80828.571428571435</v>
      </c>
      <c r="DD169" s="129">
        <f t="shared" si="204"/>
        <v>0</v>
      </c>
      <c r="DE169" s="130">
        <f t="shared" si="205"/>
        <v>0</v>
      </c>
      <c r="DF169" s="149">
        <v>1</v>
      </c>
      <c r="DG169" s="150">
        <v>130000</v>
      </c>
      <c r="DH169" s="126">
        <f t="shared" si="160"/>
        <v>130000</v>
      </c>
      <c r="DI169" s="149">
        <v>1</v>
      </c>
      <c r="DJ169" s="150">
        <v>130000</v>
      </c>
      <c r="DK169" s="126">
        <f t="shared" si="206"/>
        <v>130000</v>
      </c>
      <c r="DL169" s="129">
        <f t="shared" si="207"/>
        <v>0</v>
      </c>
      <c r="DM169" s="130">
        <f t="shared" si="208"/>
        <v>0</v>
      </c>
      <c r="DN169" s="149">
        <v>66.237499999999997</v>
      </c>
      <c r="DO169" s="150">
        <v>2969788.32</v>
      </c>
      <c r="DP169" s="126">
        <f t="shared" si="161"/>
        <v>44835.453028873373</v>
      </c>
      <c r="DQ169" s="149">
        <v>66.237499999999997</v>
      </c>
      <c r="DR169" s="150">
        <v>2969788.32</v>
      </c>
      <c r="DS169" s="126">
        <f t="shared" si="209"/>
        <v>44835.453028873373</v>
      </c>
      <c r="DT169" s="306">
        <f t="shared" si="210"/>
        <v>0</v>
      </c>
      <c r="DU169" s="130">
        <f t="shared" si="211"/>
        <v>0</v>
      </c>
      <c r="DV169" s="254" t="s">
        <v>611</v>
      </c>
      <c r="DW169" s="149">
        <v>52.4</v>
      </c>
      <c r="DX169" s="150">
        <v>1378758.7</v>
      </c>
      <c r="DY169" s="126">
        <f t="shared" si="162"/>
        <v>26312.188931297711</v>
      </c>
      <c r="DZ169" s="149">
        <v>52.4</v>
      </c>
      <c r="EA169" s="150">
        <v>1378758.7</v>
      </c>
      <c r="EB169" s="126">
        <f t="shared" si="212"/>
        <v>26312.188931297711</v>
      </c>
      <c r="EC169" s="129">
        <f t="shared" si="213"/>
        <v>0</v>
      </c>
      <c r="ED169" s="130">
        <f t="shared" si="214"/>
        <v>0</v>
      </c>
      <c r="EE169" s="149">
        <v>127.09820000000008</v>
      </c>
      <c r="EF169" s="150">
        <v>2409604.3199999994</v>
      </c>
      <c r="EG169" s="126">
        <f t="shared" si="163"/>
        <v>18958.603032930427</v>
      </c>
      <c r="EH169" s="149">
        <v>127.09820000000008</v>
      </c>
      <c r="EI169" s="150">
        <v>2409604.3199999994</v>
      </c>
      <c r="EJ169" s="126">
        <f t="shared" si="215"/>
        <v>18958.603032930427</v>
      </c>
      <c r="EK169" s="129">
        <f t="shared" si="216"/>
        <v>0</v>
      </c>
      <c r="EL169" s="130">
        <f t="shared" si="217"/>
        <v>0</v>
      </c>
      <c r="EM169" s="149">
        <v>0</v>
      </c>
      <c r="EN169" s="150">
        <v>0</v>
      </c>
      <c r="EO169" s="126" t="str">
        <f t="shared" si="164"/>
        <v>N/A</v>
      </c>
      <c r="EP169" s="149">
        <v>0</v>
      </c>
      <c r="EQ169" s="150">
        <v>0</v>
      </c>
      <c r="ER169" s="126" t="str">
        <f t="shared" si="218"/>
        <v>N/A</v>
      </c>
      <c r="ES169" s="129" t="e">
        <f t="shared" si="219"/>
        <v>#VALUE!</v>
      </c>
      <c r="ET169" s="130" t="e">
        <f t="shared" si="220"/>
        <v>#VALUE!</v>
      </c>
      <c r="EU169" s="308"/>
      <c r="EV169" s="254" t="s">
        <v>611</v>
      </c>
      <c r="EW169" s="126">
        <v>52220.516677382446</v>
      </c>
      <c r="EX169" s="126">
        <v>52258.138106844061</v>
      </c>
      <c r="EY169" s="129" t="e">
        <f t="shared" si="221"/>
        <v>#VALUE!</v>
      </c>
      <c r="EZ169" s="130" t="e">
        <f t="shared" si="165"/>
        <v>#VALUE!</v>
      </c>
    </row>
    <row r="170" spans="1:157">
      <c r="A170" s="132" t="s">
        <v>612</v>
      </c>
      <c r="B170" s="152">
        <v>1</v>
      </c>
      <c r="C170" s="125">
        <v>16219.92</v>
      </c>
      <c r="D170" s="126">
        <f t="shared" si="148"/>
        <v>16219.92</v>
      </c>
      <c r="E170" s="147">
        <v>1</v>
      </c>
      <c r="F170" s="148">
        <v>17161</v>
      </c>
      <c r="G170" s="126">
        <f t="shared" si="166"/>
        <v>17161</v>
      </c>
      <c r="H170" s="129">
        <f t="shared" si="167"/>
        <v>941.07999999999993</v>
      </c>
      <c r="I170" s="130">
        <f t="shared" si="168"/>
        <v>5.8020014895264586E-2</v>
      </c>
      <c r="J170" s="147">
        <v>2</v>
      </c>
      <c r="K170" s="148">
        <v>178036</v>
      </c>
      <c r="L170" s="131">
        <f t="shared" si="149"/>
        <v>89018</v>
      </c>
      <c r="M170" s="147">
        <v>2</v>
      </c>
      <c r="N170" s="148">
        <v>178036</v>
      </c>
      <c r="O170" s="126">
        <f t="shared" si="169"/>
        <v>89018</v>
      </c>
      <c r="P170" s="129">
        <f t="shared" si="170"/>
        <v>0</v>
      </c>
      <c r="Q170" s="130">
        <f t="shared" si="171"/>
        <v>0</v>
      </c>
      <c r="R170" s="147">
        <v>0</v>
      </c>
      <c r="S170" s="148">
        <v>0</v>
      </c>
      <c r="T170" s="126" t="str">
        <f t="shared" si="150"/>
        <v>N/A</v>
      </c>
      <c r="U170" s="147">
        <v>0</v>
      </c>
      <c r="V170" s="148">
        <v>0</v>
      </c>
      <c r="W170" s="126" t="str">
        <f t="shared" si="172"/>
        <v>N/A</v>
      </c>
      <c r="X170" s="129" t="e">
        <f t="shared" si="173"/>
        <v>#VALUE!</v>
      </c>
      <c r="Y170" s="130" t="e">
        <f t="shared" si="174"/>
        <v>#VALUE!</v>
      </c>
      <c r="Z170" s="132" t="s">
        <v>612</v>
      </c>
      <c r="AA170" s="147">
        <v>0</v>
      </c>
      <c r="AB170" s="148">
        <v>0</v>
      </c>
      <c r="AC170" s="126" t="str">
        <f t="shared" si="151"/>
        <v>N/A</v>
      </c>
      <c r="AD170" s="147">
        <v>0</v>
      </c>
      <c r="AE170" s="148">
        <v>0</v>
      </c>
      <c r="AF170" s="126" t="str">
        <f t="shared" si="175"/>
        <v>N/A</v>
      </c>
      <c r="AG170" s="129" t="e">
        <f t="shared" si="176"/>
        <v>#VALUE!</v>
      </c>
      <c r="AH170" s="130" t="e">
        <f t="shared" si="177"/>
        <v>#VALUE!</v>
      </c>
      <c r="AI170" s="147">
        <v>2</v>
      </c>
      <c r="AJ170" s="148">
        <v>89437.63</v>
      </c>
      <c r="AK170" s="126">
        <f t="shared" si="178"/>
        <v>44718.815000000002</v>
      </c>
      <c r="AL170" s="147">
        <v>2</v>
      </c>
      <c r="AM170" s="148">
        <v>104508.8</v>
      </c>
      <c r="AN170" s="126">
        <f t="shared" si="179"/>
        <v>52254.400000000001</v>
      </c>
      <c r="AO170" s="129">
        <f t="shared" si="180"/>
        <v>7535.5849999999991</v>
      </c>
      <c r="AP170" s="130">
        <f t="shared" si="181"/>
        <v>0.16851039098419757</v>
      </c>
      <c r="AQ170" s="147">
        <v>0</v>
      </c>
      <c r="AR170" s="148">
        <v>0</v>
      </c>
      <c r="AS170" s="126" t="str">
        <f t="shared" si="152"/>
        <v>N/A</v>
      </c>
      <c r="AT170" s="147">
        <v>0</v>
      </c>
      <c r="AU170" s="148">
        <v>0</v>
      </c>
      <c r="AV170" s="126" t="str">
        <f t="shared" si="182"/>
        <v>N/A</v>
      </c>
      <c r="AW170" s="129" t="e">
        <f t="shared" si="183"/>
        <v>#VALUE!</v>
      </c>
      <c r="AX170" s="130" t="e">
        <f t="shared" si="184"/>
        <v>#VALUE!</v>
      </c>
      <c r="AY170" s="132" t="s">
        <v>612</v>
      </c>
      <c r="AZ170" s="147">
        <v>2</v>
      </c>
      <c r="BA170" s="148">
        <v>53260</v>
      </c>
      <c r="BB170" s="126">
        <f t="shared" si="153"/>
        <v>26630</v>
      </c>
      <c r="BC170" s="147">
        <v>2</v>
      </c>
      <c r="BD170" s="148">
        <v>53260</v>
      </c>
      <c r="BE170" s="126">
        <f t="shared" si="185"/>
        <v>26630</v>
      </c>
      <c r="BF170" s="129">
        <f t="shared" si="186"/>
        <v>0</v>
      </c>
      <c r="BG170" s="130">
        <f t="shared" si="187"/>
        <v>0</v>
      </c>
      <c r="BH170" s="147">
        <v>0</v>
      </c>
      <c r="BI170" s="148">
        <v>0</v>
      </c>
      <c r="BJ170" s="126" t="str">
        <f t="shared" si="154"/>
        <v>N/A</v>
      </c>
      <c r="BK170" s="147">
        <v>0</v>
      </c>
      <c r="BL170" s="148">
        <v>0</v>
      </c>
      <c r="BM170" s="126" t="str">
        <f t="shared" si="188"/>
        <v>N/A</v>
      </c>
      <c r="BN170" s="129" t="e">
        <f t="shared" si="189"/>
        <v>#VALUE!</v>
      </c>
      <c r="BO170" s="130" t="e">
        <f t="shared" si="190"/>
        <v>#VALUE!</v>
      </c>
      <c r="BP170" s="147">
        <v>0</v>
      </c>
      <c r="BQ170" s="148">
        <v>0</v>
      </c>
      <c r="BR170" s="126" t="str">
        <f t="shared" si="155"/>
        <v>N/A</v>
      </c>
      <c r="BS170" s="147">
        <v>0</v>
      </c>
      <c r="BT170" s="148">
        <v>0</v>
      </c>
      <c r="BU170" s="126" t="str">
        <f t="shared" si="191"/>
        <v>N/A</v>
      </c>
      <c r="BV170" s="129" t="e">
        <f t="shared" si="192"/>
        <v>#VALUE!</v>
      </c>
      <c r="BW170" s="130" t="e">
        <f t="shared" si="193"/>
        <v>#VALUE!</v>
      </c>
      <c r="BX170" s="132" t="s">
        <v>612</v>
      </c>
      <c r="BY170" s="147">
        <v>0</v>
      </c>
      <c r="BZ170" s="148">
        <v>0</v>
      </c>
      <c r="CA170" s="126" t="str">
        <f t="shared" si="156"/>
        <v>N/A</v>
      </c>
      <c r="CB170" s="147">
        <v>0</v>
      </c>
      <c r="CC170" s="148">
        <v>0</v>
      </c>
      <c r="CD170" s="126" t="str">
        <f t="shared" si="194"/>
        <v>N/A</v>
      </c>
      <c r="CE170" s="129" t="e">
        <f t="shared" si="195"/>
        <v>#VALUE!</v>
      </c>
      <c r="CF170" s="130" t="e">
        <f t="shared" si="196"/>
        <v>#VALUE!</v>
      </c>
      <c r="CG170" s="147">
        <v>0</v>
      </c>
      <c r="CH170" s="148">
        <v>0</v>
      </c>
      <c r="CI170" s="126" t="str">
        <f t="shared" si="157"/>
        <v>N/A</v>
      </c>
      <c r="CJ170" s="147">
        <v>0</v>
      </c>
      <c r="CK170" s="148">
        <v>0</v>
      </c>
      <c r="CL170" s="126" t="str">
        <f t="shared" si="197"/>
        <v>N/A</v>
      </c>
      <c r="CM170" s="129" t="e">
        <f t="shared" si="198"/>
        <v>#VALUE!</v>
      </c>
      <c r="CN170" s="130" t="e">
        <f t="shared" si="199"/>
        <v>#VALUE!</v>
      </c>
      <c r="CO170" s="147">
        <v>0</v>
      </c>
      <c r="CP170" s="148">
        <v>0</v>
      </c>
      <c r="CQ170" s="126" t="str">
        <f t="shared" si="158"/>
        <v>N/A</v>
      </c>
      <c r="CR170" s="147">
        <v>0</v>
      </c>
      <c r="CS170" s="148">
        <v>0</v>
      </c>
      <c r="CT170" s="126" t="str">
        <f t="shared" si="200"/>
        <v>N/A</v>
      </c>
      <c r="CU170" s="129" t="e">
        <f t="shared" si="201"/>
        <v>#VALUE!</v>
      </c>
      <c r="CV170" s="130" t="e">
        <f t="shared" si="202"/>
        <v>#VALUE!</v>
      </c>
      <c r="CW170" s="132" t="s">
        <v>612</v>
      </c>
      <c r="CX170" s="147">
        <v>0</v>
      </c>
      <c r="CY170" s="148">
        <v>0</v>
      </c>
      <c r="CZ170" s="126" t="str">
        <f t="shared" si="159"/>
        <v>N/A</v>
      </c>
      <c r="DA170" s="147">
        <v>0</v>
      </c>
      <c r="DB170" s="148">
        <v>0</v>
      </c>
      <c r="DC170" s="126" t="str">
        <f t="shared" si="203"/>
        <v>N/A</v>
      </c>
      <c r="DD170" s="129" t="e">
        <f t="shared" si="204"/>
        <v>#VALUE!</v>
      </c>
      <c r="DE170" s="130" t="e">
        <f t="shared" si="205"/>
        <v>#VALUE!</v>
      </c>
      <c r="DF170" s="147">
        <v>1</v>
      </c>
      <c r="DG170" s="148">
        <v>62000</v>
      </c>
      <c r="DH170" s="126">
        <f t="shared" si="160"/>
        <v>62000</v>
      </c>
      <c r="DI170" s="147">
        <v>1</v>
      </c>
      <c r="DJ170" s="148">
        <v>62000</v>
      </c>
      <c r="DK170" s="126">
        <f t="shared" si="206"/>
        <v>62000</v>
      </c>
      <c r="DL170" s="129">
        <f t="shared" si="207"/>
        <v>0</v>
      </c>
      <c r="DM170" s="130">
        <f t="shared" si="208"/>
        <v>0</v>
      </c>
      <c r="DN170" s="147">
        <v>0</v>
      </c>
      <c r="DO170" s="148">
        <v>0</v>
      </c>
      <c r="DP170" s="126" t="str">
        <f t="shared" si="161"/>
        <v>N/A</v>
      </c>
      <c r="DQ170" s="147">
        <v>0</v>
      </c>
      <c r="DR170" s="148">
        <v>0</v>
      </c>
      <c r="DS170" s="126" t="str">
        <f t="shared" si="209"/>
        <v>N/A</v>
      </c>
      <c r="DT170" s="306" t="e">
        <f t="shared" si="210"/>
        <v>#VALUE!</v>
      </c>
      <c r="DU170" s="130" t="e">
        <f t="shared" si="211"/>
        <v>#VALUE!</v>
      </c>
      <c r="DV170" s="132" t="s">
        <v>612</v>
      </c>
      <c r="DW170" s="147">
        <v>1.38</v>
      </c>
      <c r="DX170" s="148">
        <v>38384.800000000003</v>
      </c>
      <c r="DY170" s="126">
        <f t="shared" si="162"/>
        <v>27815.07246376812</v>
      </c>
      <c r="DZ170" s="147">
        <v>1.38</v>
      </c>
      <c r="EA170" s="148">
        <v>38385</v>
      </c>
      <c r="EB170" s="126">
        <f t="shared" si="212"/>
        <v>27815.217391304352</v>
      </c>
      <c r="EC170" s="129">
        <f t="shared" si="213"/>
        <v>0.14492753623198951</v>
      </c>
      <c r="ED170" s="130">
        <f t="shared" si="214"/>
        <v>5.2103957816673654E-6</v>
      </c>
      <c r="EE170" s="147">
        <v>0</v>
      </c>
      <c r="EF170" s="148">
        <v>0</v>
      </c>
      <c r="EG170" s="126" t="str">
        <f t="shared" si="163"/>
        <v>N/A</v>
      </c>
      <c r="EH170" s="147">
        <v>0</v>
      </c>
      <c r="EI170" s="148">
        <v>0</v>
      </c>
      <c r="EJ170" s="126" t="str">
        <f t="shared" si="215"/>
        <v>N/A</v>
      </c>
      <c r="EK170" s="129" t="e">
        <f t="shared" si="216"/>
        <v>#VALUE!</v>
      </c>
      <c r="EL170" s="130" t="e">
        <f t="shared" si="217"/>
        <v>#VALUE!</v>
      </c>
      <c r="EM170" s="147">
        <v>0</v>
      </c>
      <c r="EN170" s="148">
        <v>0</v>
      </c>
      <c r="EO170" s="126" t="str">
        <f t="shared" si="164"/>
        <v>N/A</v>
      </c>
      <c r="EP170" s="147">
        <v>0</v>
      </c>
      <c r="EQ170" s="148">
        <v>0</v>
      </c>
      <c r="ER170" s="126" t="str">
        <f t="shared" si="218"/>
        <v>N/A</v>
      </c>
      <c r="ES170" s="129" t="e">
        <f t="shared" si="219"/>
        <v>#VALUE!</v>
      </c>
      <c r="ET170" s="130" t="e">
        <f t="shared" si="220"/>
        <v>#VALUE!</v>
      </c>
      <c r="EU170" s="308"/>
      <c r="EV170" s="132" t="s">
        <v>612</v>
      </c>
      <c r="EW170" s="126">
        <v>44400.301243961352</v>
      </c>
      <c r="EX170" s="126">
        <v>45813.102898550722</v>
      </c>
      <c r="EY170" s="129" t="e">
        <f t="shared" si="221"/>
        <v>#VALUE!</v>
      </c>
      <c r="EZ170" s="130" t="e">
        <f t="shared" si="165"/>
        <v>#VALUE!</v>
      </c>
    </row>
    <row r="171" spans="1:157">
      <c r="A171" s="137" t="s">
        <v>613</v>
      </c>
      <c r="B171" s="151">
        <f>SUBTOTAL(9,B169:B170)</f>
        <v>256.08000000000004</v>
      </c>
      <c r="C171" s="139">
        <f>SUBTOTAL(9,C169:C170)</f>
        <v>4733954.68</v>
      </c>
      <c r="D171" s="140">
        <f t="shared" si="148"/>
        <v>18486.233520774753</v>
      </c>
      <c r="E171" s="151">
        <f>SUBTOTAL(9,E169:E170)</f>
        <v>256.08000000000004</v>
      </c>
      <c r="F171" s="139">
        <f>SUBTOTAL(9,F169:F170)</f>
        <v>4734895.76</v>
      </c>
      <c r="G171" s="140">
        <f t="shared" si="166"/>
        <v>18489.908466104338</v>
      </c>
      <c r="H171" s="142">
        <f t="shared" si="167"/>
        <v>3.6749453295851708</v>
      </c>
      <c r="I171" s="143">
        <f t="shared" si="168"/>
        <v>1.9879362258706093E-4</v>
      </c>
      <c r="J171" s="151">
        <f>SUBTOTAL(9,J169:J170)</f>
        <v>45</v>
      </c>
      <c r="K171" s="139">
        <f>SUBTOTAL(9,K169:K170)</f>
        <v>3382777</v>
      </c>
      <c r="L171" s="140">
        <f t="shared" si="149"/>
        <v>75172.822222222225</v>
      </c>
      <c r="M171" s="151">
        <f>SUBTOTAL(9,M169:M170)</f>
        <v>45</v>
      </c>
      <c r="N171" s="139">
        <f>SUBTOTAL(9,N169:N170)</f>
        <v>3382777</v>
      </c>
      <c r="O171" s="140">
        <f t="shared" si="169"/>
        <v>75172.822222222225</v>
      </c>
      <c r="P171" s="142">
        <f t="shared" si="170"/>
        <v>0</v>
      </c>
      <c r="Q171" s="143">
        <f t="shared" si="171"/>
        <v>0</v>
      </c>
      <c r="R171" s="151">
        <f>SUBTOTAL(9,R169:R170)</f>
        <v>56.339999999999996</v>
      </c>
      <c r="S171" s="139">
        <f>SUBTOTAL(9,S169:S170)</f>
        <v>3515825.6700000004</v>
      </c>
      <c r="T171" s="140">
        <f t="shared" si="150"/>
        <v>62403.721512247081</v>
      </c>
      <c r="U171" s="151">
        <f>SUBTOTAL(9,U169:U170)</f>
        <v>56.339999999999996</v>
      </c>
      <c r="V171" s="139">
        <f>SUBTOTAL(9,V169:V170)</f>
        <v>3515825.6700000004</v>
      </c>
      <c r="W171" s="140">
        <f t="shared" si="172"/>
        <v>62403.721512247081</v>
      </c>
      <c r="X171" s="142">
        <f t="shared" si="173"/>
        <v>0</v>
      </c>
      <c r="Y171" s="143">
        <f t="shared" si="174"/>
        <v>0</v>
      </c>
      <c r="Z171" s="137" t="s">
        <v>613</v>
      </c>
      <c r="AA171" s="151">
        <f>SUBTOTAL(9,AA169:AA170)</f>
        <v>5</v>
      </c>
      <c r="AB171" s="139">
        <f>SUBTOTAL(9,AB169:AB170)</f>
        <v>225645</v>
      </c>
      <c r="AC171" s="140">
        <f t="shared" si="151"/>
        <v>45129</v>
      </c>
      <c r="AD171" s="151">
        <f>SUBTOTAL(9,AD169:AD170)</f>
        <v>5</v>
      </c>
      <c r="AE171" s="139">
        <f>SUBTOTAL(9,AE169:AE170)</f>
        <v>225645</v>
      </c>
      <c r="AF171" s="140">
        <f t="shared" si="175"/>
        <v>45129</v>
      </c>
      <c r="AG171" s="142">
        <f t="shared" si="176"/>
        <v>0</v>
      </c>
      <c r="AH171" s="143">
        <f t="shared" si="177"/>
        <v>0</v>
      </c>
      <c r="AI171" s="151">
        <f>SUBTOTAL(9,AI169:AI170)</f>
        <v>43</v>
      </c>
      <c r="AJ171" s="139">
        <f>SUBTOTAL(9,AJ169:AJ170)</f>
        <v>2187940.59</v>
      </c>
      <c r="AK171" s="140">
        <f t="shared" si="178"/>
        <v>50882.339302325578</v>
      </c>
      <c r="AL171" s="151">
        <f>SUBTOTAL(9,AL169:AL170)</f>
        <v>43</v>
      </c>
      <c r="AM171" s="139">
        <f>SUBTOTAL(9,AM169:AM170)</f>
        <v>2203011.7599999998</v>
      </c>
      <c r="AN171" s="140">
        <f t="shared" si="179"/>
        <v>51232.83162790697</v>
      </c>
      <c r="AO171" s="142">
        <f t="shared" si="180"/>
        <v>350.49232558139192</v>
      </c>
      <c r="AP171" s="143">
        <f t="shared" si="181"/>
        <v>6.8882903260183374E-3</v>
      </c>
      <c r="AQ171" s="151">
        <f>SUBTOTAL(9,AQ169:AQ170)</f>
        <v>13.482899999999999</v>
      </c>
      <c r="AR171" s="139">
        <f>SUBTOTAL(9,AR169:AR170)</f>
        <v>603376.37</v>
      </c>
      <c r="AS171" s="140">
        <f t="shared" si="152"/>
        <v>44751.230818295771</v>
      </c>
      <c r="AT171" s="151">
        <f>SUBTOTAL(9,AT169:AT170)</f>
        <v>13.482899999999999</v>
      </c>
      <c r="AU171" s="139">
        <f>SUBTOTAL(9,AU169:AU170)</f>
        <v>603376.37</v>
      </c>
      <c r="AV171" s="140">
        <f t="shared" si="182"/>
        <v>44751.230818295771</v>
      </c>
      <c r="AW171" s="142">
        <f t="shared" si="183"/>
        <v>0</v>
      </c>
      <c r="AX171" s="143">
        <f t="shared" si="184"/>
        <v>0</v>
      </c>
      <c r="AY171" s="137" t="s">
        <v>613</v>
      </c>
      <c r="AZ171" s="151">
        <f>SUBTOTAL(9,AZ169:AZ170)</f>
        <v>96.399999999999991</v>
      </c>
      <c r="BA171" s="139">
        <f>SUBTOTAL(9,BA169:BA170)</f>
        <v>2786605.13</v>
      </c>
      <c r="BB171" s="140">
        <f t="shared" si="153"/>
        <v>28906.692219917015</v>
      </c>
      <c r="BC171" s="151">
        <f>SUBTOTAL(9,BC169:BC170)</f>
        <v>96.399999999999991</v>
      </c>
      <c r="BD171" s="139">
        <f>SUBTOTAL(9,BD169:BD170)</f>
        <v>2841316</v>
      </c>
      <c r="BE171" s="140">
        <f t="shared" si="185"/>
        <v>29474.232365145232</v>
      </c>
      <c r="BF171" s="142">
        <f t="shared" si="186"/>
        <v>567.54014522821672</v>
      </c>
      <c r="BG171" s="143">
        <f t="shared" si="187"/>
        <v>1.9633520878503546E-2</v>
      </c>
      <c r="BH171" s="151">
        <f>SUBTOTAL(9,BH169:BH170)</f>
        <v>6</v>
      </c>
      <c r="BI171" s="139">
        <f>SUBTOTAL(9,BI169:BI170)</f>
        <v>184639</v>
      </c>
      <c r="BJ171" s="140">
        <f t="shared" si="154"/>
        <v>30773.166666666668</v>
      </c>
      <c r="BK171" s="151">
        <f>SUBTOTAL(9,BK169:BK170)</f>
        <v>6</v>
      </c>
      <c r="BL171" s="139">
        <f>SUBTOTAL(9,BL169:BL170)</f>
        <v>184639</v>
      </c>
      <c r="BM171" s="140">
        <f t="shared" si="188"/>
        <v>30773.166666666668</v>
      </c>
      <c r="BN171" s="142">
        <f t="shared" si="189"/>
        <v>0</v>
      </c>
      <c r="BO171" s="143">
        <f t="shared" si="190"/>
        <v>0</v>
      </c>
      <c r="BP171" s="151">
        <f>SUBTOTAL(9,BP169:BP170)</f>
        <v>17.580000000000002</v>
      </c>
      <c r="BQ171" s="139">
        <f>SUBTOTAL(9,BQ169:BQ170)</f>
        <v>968809.15</v>
      </c>
      <c r="BR171" s="140">
        <f t="shared" si="155"/>
        <v>55108.597838452784</v>
      </c>
      <c r="BS171" s="151">
        <f>SUBTOTAL(9,BS169:BS170)</f>
        <v>17.580000000000002</v>
      </c>
      <c r="BT171" s="139">
        <f>SUBTOTAL(9,BT169:BT170)</f>
        <v>968809.15</v>
      </c>
      <c r="BU171" s="140">
        <f t="shared" si="191"/>
        <v>55108.597838452784</v>
      </c>
      <c r="BV171" s="142">
        <f t="shared" si="192"/>
        <v>0</v>
      </c>
      <c r="BW171" s="143">
        <f t="shared" si="193"/>
        <v>0</v>
      </c>
      <c r="BX171" s="137" t="s">
        <v>613</v>
      </c>
      <c r="BY171" s="151">
        <f>SUBTOTAL(9,BY169:BY170)</f>
        <v>16.520600000000002</v>
      </c>
      <c r="BZ171" s="139">
        <f>SUBTOTAL(9,BZ169:BZ170)</f>
        <v>334455.89</v>
      </c>
      <c r="CA171" s="140">
        <f t="shared" si="156"/>
        <v>20244.778640000968</v>
      </c>
      <c r="CB171" s="151">
        <f>SUBTOTAL(9,CB169:CB170)</f>
        <v>16.520600000000002</v>
      </c>
      <c r="CC171" s="139">
        <f>SUBTOTAL(9,CC169:CC170)</f>
        <v>334455.89</v>
      </c>
      <c r="CD171" s="140">
        <f t="shared" si="194"/>
        <v>20244.778640000968</v>
      </c>
      <c r="CE171" s="142">
        <f t="shared" si="195"/>
        <v>0</v>
      </c>
      <c r="CF171" s="143">
        <f t="shared" si="196"/>
        <v>0</v>
      </c>
      <c r="CG171" s="151">
        <f>SUBTOTAL(9,CG169:CG170)</f>
        <v>3</v>
      </c>
      <c r="CH171" s="139">
        <f>SUBTOTAL(9,CH169:CH170)</f>
        <v>167252</v>
      </c>
      <c r="CI171" s="140">
        <f t="shared" si="157"/>
        <v>55750.666666666664</v>
      </c>
      <c r="CJ171" s="151">
        <f>SUBTOTAL(9,CJ169:CJ170)</f>
        <v>3</v>
      </c>
      <c r="CK171" s="139">
        <f>SUBTOTAL(9,CK169:CK170)</f>
        <v>167252</v>
      </c>
      <c r="CL171" s="140">
        <f t="shared" si="197"/>
        <v>55750.666666666664</v>
      </c>
      <c r="CM171" s="142">
        <f t="shared" si="198"/>
        <v>0</v>
      </c>
      <c r="CN171" s="143">
        <f t="shared" si="199"/>
        <v>0</v>
      </c>
      <c r="CO171" s="151">
        <f>SUBTOTAL(9,CO169:CO170)</f>
        <v>10</v>
      </c>
      <c r="CP171" s="139">
        <f>SUBTOTAL(9,CP169:CP170)</f>
        <v>994909</v>
      </c>
      <c r="CQ171" s="140">
        <f t="shared" si="158"/>
        <v>99490.9</v>
      </c>
      <c r="CR171" s="151">
        <f>SUBTOTAL(9,CR169:CR170)</f>
        <v>10</v>
      </c>
      <c r="CS171" s="139">
        <f>SUBTOTAL(9,CS169:CS170)</f>
        <v>995509</v>
      </c>
      <c r="CT171" s="140">
        <f t="shared" si="200"/>
        <v>99550.9</v>
      </c>
      <c r="CU171" s="142">
        <f t="shared" si="201"/>
        <v>60</v>
      </c>
      <c r="CV171" s="143">
        <f t="shared" si="202"/>
        <v>6.0307023054369799E-4</v>
      </c>
      <c r="CW171" s="137" t="s">
        <v>613</v>
      </c>
      <c r="CX171" s="151">
        <f>SUBTOTAL(9,CX169:CX170)</f>
        <v>7</v>
      </c>
      <c r="CY171" s="139">
        <f>SUBTOTAL(9,CY169:CY170)</f>
        <v>565800</v>
      </c>
      <c r="CZ171" s="140">
        <f t="shared" si="159"/>
        <v>80828.571428571435</v>
      </c>
      <c r="DA171" s="151">
        <f>SUBTOTAL(9,DA169:DA170)</f>
        <v>7</v>
      </c>
      <c r="DB171" s="139">
        <f>SUBTOTAL(9,DB169:DB170)</f>
        <v>565800</v>
      </c>
      <c r="DC171" s="140">
        <f t="shared" si="203"/>
        <v>80828.571428571435</v>
      </c>
      <c r="DD171" s="142">
        <f t="shared" si="204"/>
        <v>0</v>
      </c>
      <c r="DE171" s="143">
        <f t="shared" si="205"/>
        <v>0</v>
      </c>
      <c r="DF171" s="151">
        <f>SUBTOTAL(9,DF169:DF170)</f>
        <v>2</v>
      </c>
      <c r="DG171" s="139">
        <f>SUBTOTAL(9,DG169:DG170)</f>
        <v>192000</v>
      </c>
      <c r="DH171" s="140">
        <f t="shared" si="160"/>
        <v>96000</v>
      </c>
      <c r="DI171" s="151">
        <f>SUBTOTAL(9,DI169:DI170)</f>
        <v>2</v>
      </c>
      <c r="DJ171" s="139">
        <f>SUBTOTAL(9,DJ169:DJ170)</f>
        <v>192000</v>
      </c>
      <c r="DK171" s="140">
        <f t="shared" si="206"/>
        <v>96000</v>
      </c>
      <c r="DL171" s="142">
        <f t="shared" si="207"/>
        <v>0</v>
      </c>
      <c r="DM171" s="143">
        <f t="shared" si="208"/>
        <v>0</v>
      </c>
      <c r="DN171" s="151">
        <f>SUBTOTAL(9,DN169:DN170)</f>
        <v>66.237499999999997</v>
      </c>
      <c r="DO171" s="139">
        <f>SUBTOTAL(9,DO169:DO170)</f>
        <v>2969788.32</v>
      </c>
      <c r="DP171" s="140">
        <f t="shared" si="161"/>
        <v>44835.453028873373</v>
      </c>
      <c r="DQ171" s="151">
        <f>SUBTOTAL(9,DQ169:DQ170)</f>
        <v>66.237499999999997</v>
      </c>
      <c r="DR171" s="139">
        <f>SUBTOTAL(9,DR169:DR170)</f>
        <v>2969788.32</v>
      </c>
      <c r="DS171" s="140">
        <f t="shared" si="209"/>
        <v>44835.453028873373</v>
      </c>
      <c r="DT171" s="142">
        <f t="shared" si="210"/>
        <v>0</v>
      </c>
      <c r="DU171" s="143">
        <f t="shared" si="211"/>
        <v>0</v>
      </c>
      <c r="DV171" s="137" t="s">
        <v>613</v>
      </c>
      <c r="DW171" s="151">
        <f>SUBTOTAL(9,DW169:DW170)</f>
        <v>53.78</v>
      </c>
      <c r="DX171" s="139">
        <f>SUBTOTAL(9,DX169:DX170)</f>
        <v>1417143.5</v>
      </c>
      <c r="DY171" s="140">
        <f t="shared" si="162"/>
        <v>26350.753068055037</v>
      </c>
      <c r="DZ171" s="151">
        <f>SUBTOTAL(9,DZ169:DZ170)</f>
        <v>53.78</v>
      </c>
      <c r="EA171" s="139">
        <f>SUBTOTAL(9,EA169:EA170)</f>
        <v>1417143.7</v>
      </c>
      <c r="EB171" s="140">
        <f t="shared" si="212"/>
        <v>26350.756786909631</v>
      </c>
      <c r="EC171" s="142">
        <f t="shared" si="213"/>
        <v>3.7188545938988682E-3</v>
      </c>
      <c r="ED171" s="143">
        <f t="shared" si="214"/>
        <v>1.4112896828012206E-7</v>
      </c>
      <c r="EE171" s="151">
        <f>SUBTOTAL(9,EE169:EE170)</f>
        <v>127.09820000000008</v>
      </c>
      <c r="EF171" s="139">
        <f>SUBTOTAL(9,EF169:EF170)</f>
        <v>2409604.3199999994</v>
      </c>
      <c r="EG171" s="140">
        <f t="shared" si="163"/>
        <v>18958.603032930427</v>
      </c>
      <c r="EH171" s="151">
        <f>SUBTOTAL(9,EH169:EH170)</f>
        <v>127.09820000000008</v>
      </c>
      <c r="EI171" s="139">
        <f>SUBTOTAL(9,EI169:EI170)</f>
        <v>2409604.3199999994</v>
      </c>
      <c r="EJ171" s="140">
        <f t="shared" si="215"/>
        <v>18958.603032930427</v>
      </c>
      <c r="EK171" s="142">
        <f t="shared" si="216"/>
        <v>0</v>
      </c>
      <c r="EL171" s="143">
        <f t="shared" si="217"/>
        <v>0</v>
      </c>
      <c r="EM171" s="151">
        <f>SUBTOTAL(9,EM169:EM170)</f>
        <v>0</v>
      </c>
      <c r="EN171" s="139">
        <f>SUBTOTAL(9,EN169:EN170)</f>
        <v>0</v>
      </c>
      <c r="EO171" s="140" t="str">
        <f t="shared" si="164"/>
        <v>N/A</v>
      </c>
      <c r="EP171" s="151">
        <f>SUBTOTAL(9,EP169:EP170)</f>
        <v>0</v>
      </c>
      <c r="EQ171" s="139">
        <f>SUBTOTAL(9,EQ169:EQ170)</f>
        <v>0</v>
      </c>
      <c r="ER171" s="140" t="str">
        <f t="shared" si="218"/>
        <v>N/A</v>
      </c>
      <c r="ES171" s="142" t="e">
        <f t="shared" si="219"/>
        <v>#VALUE!</v>
      </c>
      <c r="ET171" s="143" t="e">
        <f t="shared" si="220"/>
        <v>#VALUE!</v>
      </c>
      <c r="EU171" s="308"/>
      <c r="EV171" s="137" t="s">
        <v>613</v>
      </c>
      <c r="EW171" s="140">
        <f>AVERAGE(EW169:EW170)</f>
        <v>48310.408960671899</v>
      </c>
      <c r="EX171" s="140">
        <f>AVERAGE(EX169:EX170)</f>
        <v>49035.620502697391</v>
      </c>
      <c r="EY171" s="142" t="e">
        <f t="shared" si="221"/>
        <v>#VALUE!</v>
      </c>
      <c r="EZ171" s="143" t="e">
        <f t="shared" si="165"/>
        <v>#VALUE!</v>
      </c>
    </row>
    <row r="172" spans="1:157">
      <c r="A172" s="132" t="s">
        <v>614</v>
      </c>
      <c r="B172" s="124">
        <v>4</v>
      </c>
      <c r="C172" s="125">
        <v>46655.45</v>
      </c>
      <c r="D172" s="126">
        <f t="shared" si="148"/>
        <v>11663.862499999999</v>
      </c>
      <c r="E172" s="145">
        <v>4</v>
      </c>
      <c r="F172" s="146">
        <v>46659.45</v>
      </c>
      <c r="G172" s="126">
        <f t="shared" si="166"/>
        <v>11664.862499999999</v>
      </c>
      <c r="H172" s="129">
        <f t="shared" si="167"/>
        <v>1</v>
      </c>
      <c r="I172" s="130">
        <f t="shared" si="168"/>
        <v>8.5734892708140214E-5</v>
      </c>
      <c r="J172" s="145">
        <v>3.25</v>
      </c>
      <c r="K172" s="146">
        <v>245016</v>
      </c>
      <c r="L172" s="131">
        <f t="shared" si="149"/>
        <v>75389.538461538468</v>
      </c>
      <c r="M172" s="145">
        <v>3.25</v>
      </c>
      <c r="N172" s="146">
        <v>247219</v>
      </c>
      <c r="O172" s="126">
        <f t="shared" si="169"/>
        <v>76067.38461538461</v>
      </c>
      <c r="P172" s="129">
        <f t="shared" si="170"/>
        <v>677.84615384614153</v>
      </c>
      <c r="Q172" s="130">
        <f t="shared" si="171"/>
        <v>8.9912495510495634E-3</v>
      </c>
      <c r="R172" s="145">
        <v>1.5</v>
      </c>
      <c r="S172" s="146">
        <v>97001</v>
      </c>
      <c r="T172" s="126">
        <f t="shared" si="150"/>
        <v>64667.333333333336</v>
      </c>
      <c r="U172" s="145">
        <v>1.5</v>
      </c>
      <c r="V172" s="146">
        <v>99001</v>
      </c>
      <c r="W172" s="126">
        <f t="shared" si="172"/>
        <v>66000.666666666672</v>
      </c>
      <c r="X172" s="129">
        <f t="shared" si="173"/>
        <v>1333.3333333333358</v>
      </c>
      <c r="Y172" s="130">
        <f t="shared" si="174"/>
        <v>2.0618344140782091E-2</v>
      </c>
      <c r="Z172" s="132" t="s">
        <v>614</v>
      </c>
      <c r="AA172" s="145">
        <v>0</v>
      </c>
      <c r="AB172" s="146">
        <v>0</v>
      </c>
      <c r="AC172" s="126" t="str">
        <f t="shared" si="151"/>
        <v>N/A</v>
      </c>
      <c r="AD172" s="145">
        <v>0</v>
      </c>
      <c r="AE172" s="146">
        <v>0</v>
      </c>
      <c r="AF172" s="126" t="str">
        <f t="shared" si="175"/>
        <v>N/A</v>
      </c>
      <c r="AG172" s="129" t="e">
        <f t="shared" si="176"/>
        <v>#VALUE!</v>
      </c>
      <c r="AH172" s="130" t="e">
        <f t="shared" si="177"/>
        <v>#VALUE!</v>
      </c>
      <c r="AI172" s="145">
        <v>2</v>
      </c>
      <c r="AJ172" s="146">
        <v>112692</v>
      </c>
      <c r="AK172" s="126">
        <f t="shared" si="178"/>
        <v>56346</v>
      </c>
      <c r="AL172" s="145">
        <v>2</v>
      </c>
      <c r="AM172" s="146">
        <v>112694</v>
      </c>
      <c r="AN172" s="126">
        <f t="shared" si="179"/>
        <v>56347</v>
      </c>
      <c r="AO172" s="129">
        <f t="shared" si="180"/>
        <v>1</v>
      </c>
      <c r="AP172" s="130">
        <f t="shared" si="181"/>
        <v>1.7747488730344655E-5</v>
      </c>
      <c r="AQ172" s="145">
        <v>1</v>
      </c>
      <c r="AR172" s="146">
        <v>45000</v>
      </c>
      <c r="AS172" s="126">
        <f t="shared" si="152"/>
        <v>45000</v>
      </c>
      <c r="AT172" s="145">
        <v>1</v>
      </c>
      <c r="AU172" s="146">
        <v>45001</v>
      </c>
      <c r="AV172" s="126">
        <f t="shared" si="182"/>
        <v>45001</v>
      </c>
      <c r="AW172" s="129">
        <f t="shared" si="183"/>
        <v>1</v>
      </c>
      <c r="AX172" s="130">
        <f t="shared" si="184"/>
        <v>2.2222222222222223E-5</v>
      </c>
      <c r="AY172" s="132" t="s">
        <v>614</v>
      </c>
      <c r="AZ172" s="145">
        <v>10</v>
      </c>
      <c r="BA172" s="146">
        <v>232794</v>
      </c>
      <c r="BB172" s="126">
        <f t="shared" si="153"/>
        <v>23279.4</v>
      </c>
      <c r="BC172" s="145">
        <v>10</v>
      </c>
      <c r="BD172" s="146">
        <v>240302</v>
      </c>
      <c r="BE172" s="126">
        <f t="shared" si="185"/>
        <v>24030.2</v>
      </c>
      <c r="BF172" s="129">
        <f t="shared" si="186"/>
        <v>750.79999999999927</v>
      </c>
      <c r="BG172" s="130">
        <f t="shared" si="187"/>
        <v>3.225169033566154E-2</v>
      </c>
      <c r="BH172" s="145">
        <v>0</v>
      </c>
      <c r="BI172" s="146">
        <v>0</v>
      </c>
      <c r="BJ172" s="126" t="str">
        <f t="shared" si="154"/>
        <v>N/A</v>
      </c>
      <c r="BK172" s="145">
        <v>0</v>
      </c>
      <c r="BL172" s="146">
        <v>0</v>
      </c>
      <c r="BM172" s="126" t="str">
        <f t="shared" si="188"/>
        <v>N/A</v>
      </c>
      <c r="BN172" s="129" t="e">
        <f t="shared" si="189"/>
        <v>#VALUE!</v>
      </c>
      <c r="BO172" s="130" t="e">
        <f t="shared" si="190"/>
        <v>#VALUE!</v>
      </c>
      <c r="BP172" s="145">
        <v>2.25</v>
      </c>
      <c r="BQ172" s="146">
        <v>122518</v>
      </c>
      <c r="BR172" s="126">
        <f t="shared" si="155"/>
        <v>54452.444444444445</v>
      </c>
      <c r="BS172" s="145">
        <v>2.25</v>
      </c>
      <c r="BT172" s="146">
        <v>122521</v>
      </c>
      <c r="BU172" s="126">
        <f t="shared" si="191"/>
        <v>54453.777777777781</v>
      </c>
      <c r="BV172" s="129">
        <f t="shared" si="192"/>
        <v>1.3333333333357587</v>
      </c>
      <c r="BW172" s="130">
        <f t="shared" si="193"/>
        <v>2.4486197946468738E-5</v>
      </c>
      <c r="BX172" s="132" t="s">
        <v>614</v>
      </c>
      <c r="BY172" s="145">
        <v>0</v>
      </c>
      <c r="BZ172" s="146">
        <v>0</v>
      </c>
      <c r="CA172" s="126" t="str">
        <f t="shared" si="156"/>
        <v>N/A</v>
      </c>
      <c r="CB172" s="145">
        <v>0</v>
      </c>
      <c r="CC172" s="146">
        <v>0</v>
      </c>
      <c r="CD172" s="126" t="str">
        <f t="shared" si="194"/>
        <v>N/A</v>
      </c>
      <c r="CE172" s="129" t="e">
        <f t="shared" si="195"/>
        <v>#VALUE!</v>
      </c>
      <c r="CF172" s="130" t="e">
        <f t="shared" si="196"/>
        <v>#VALUE!</v>
      </c>
      <c r="CG172" s="145">
        <v>0</v>
      </c>
      <c r="CH172" s="146">
        <v>0</v>
      </c>
      <c r="CI172" s="126" t="str">
        <f t="shared" si="157"/>
        <v>N/A</v>
      </c>
      <c r="CJ172" s="145">
        <v>0</v>
      </c>
      <c r="CK172" s="146">
        <v>0</v>
      </c>
      <c r="CL172" s="126" t="str">
        <f t="shared" si="197"/>
        <v>N/A</v>
      </c>
      <c r="CM172" s="129" t="e">
        <f t="shared" si="198"/>
        <v>#VALUE!</v>
      </c>
      <c r="CN172" s="130" t="e">
        <f t="shared" si="199"/>
        <v>#VALUE!</v>
      </c>
      <c r="CO172" s="145">
        <v>1</v>
      </c>
      <c r="CP172" s="146">
        <v>46272</v>
      </c>
      <c r="CQ172" s="126">
        <f t="shared" si="158"/>
        <v>46272</v>
      </c>
      <c r="CR172" s="145">
        <v>1</v>
      </c>
      <c r="CS172" s="146">
        <v>47000</v>
      </c>
      <c r="CT172" s="126">
        <f t="shared" si="200"/>
        <v>47000</v>
      </c>
      <c r="CU172" s="129">
        <f t="shared" si="201"/>
        <v>728</v>
      </c>
      <c r="CV172" s="130">
        <f t="shared" si="202"/>
        <v>1.5733056708160442E-2</v>
      </c>
      <c r="CW172" s="132" t="s">
        <v>614</v>
      </c>
      <c r="CX172" s="145">
        <v>0</v>
      </c>
      <c r="CY172" s="146">
        <v>0</v>
      </c>
      <c r="CZ172" s="126" t="str">
        <f t="shared" si="159"/>
        <v>N/A</v>
      </c>
      <c r="DA172" s="145">
        <v>0</v>
      </c>
      <c r="DB172" s="146">
        <v>0</v>
      </c>
      <c r="DC172" s="126" t="str">
        <f t="shared" si="203"/>
        <v>N/A</v>
      </c>
      <c r="DD172" s="129" t="e">
        <f t="shared" si="204"/>
        <v>#VALUE!</v>
      </c>
      <c r="DE172" s="130" t="e">
        <f t="shared" si="205"/>
        <v>#VALUE!</v>
      </c>
      <c r="DF172" s="145">
        <v>1</v>
      </c>
      <c r="DG172" s="146">
        <v>45000</v>
      </c>
      <c r="DH172" s="126">
        <f t="shared" si="160"/>
        <v>45000</v>
      </c>
      <c r="DI172" s="145">
        <v>1</v>
      </c>
      <c r="DJ172" s="146">
        <v>49000</v>
      </c>
      <c r="DK172" s="126">
        <f t="shared" si="206"/>
        <v>49000</v>
      </c>
      <c r="DL172" s="129">
        <f t="shared" si="207"/>
        <v>4000</v>
      </c>
      <c r="DM172" s="130">
        <f t="shared" si="208"/>
        <v>8.8888888888888892E-2</v>
      </c>
      <c r="DN172" s="145">
        <v>1</v>
      </c>
      <c r="DO172" s="146">
        <v>26000</v>
      </c>
      <c r="DP172" s="126">
        <f t="shared" si="161"/>
        <v>26000</v>
      </c>
      <c r="DQ172" s="145">
        <v>1</v>
      </c>
      <c r="DR172" s="146">
        <v>29500</v>
      </c>
      <c r="DS172" s="126">
        <f t="shared" si="209"/>
        <v>29500</v>
      </c>
      <c r="DT172" s="306">
        <f t="shared" si="210"/>
        <v>3500</v>
      </c>
      <c r="DU172" s="130">
        <f t="shared" si="211"/>
        <v>0.13461538461538461</v>
      </c>
      <c r="DV172" s="132" t="s">
        <v>614</v>
      </c>
      <c r="DW172" s="145">
        <v>8.4600000000000009</v>
      </c>
      <c r="DX172" s="146">
        <v>202210</v>
      </c>
      <c r="DY172" s="126">
        <f t="shared" si="162"/>
        <v>23901.89125295508</v>
      </c>
      <c r="DZ172" s="145">
        <v>8.4600000000000009</v>
      </c>
      <c r="EA172" s="146">
        <v>202219</v>
      </c>
      <c r="EB172" s="126">
        <f t="shared" si="212"/>
        <v>23902.955082742315</v>
      </c>
      <c r="EC172" s="129">
        <f t="shared" si="213"/>
        <v>1.0638297872355906</v>
      </c>
      <c r="ED172" s="130">
        <f t="shared" si="214"/>
        <v>4.4508184560670086E-5</v>
      </c>
      <c r="EE172" s="145">
        <v>0</v>
      </c>
      <c r="EF172" s="146">
        <v>0</v>
      </c>
      <c r="EG172" s="126" t="str">
        <f t="shared" si="163"/>
        <v>N/A</v>
      </c>
      <c r="EH172" s="145">
        <v>0</v>
      </c>
      <c r="EI172" s="146">
        <v>0</v>
      </c>
      <c r="EJ172" s="126" t="str">
        <f t="shared" si="215"/>
        <v>N/A</v>
      </c>
      <c r="EK172" s="129" t="e">
        <f t="shared" si="216"/>
        <v>#VALUE!</v>
      </c>
      <c r="EL172" s="130" t="e">
        <f t="shared" si="217"/>
        <v>#VALUE!</v>
      </c>
      <c r="EM172" s="145">
        <v>0</v>
      </c>
      <c r="EN172" s="146">
        <v>0</v>
      </c>
      <c r="EO172" s="126" t="str">
        <f t="shared" si="164"/>
        <v>N/A</v>
      </c>
      <c r="EP172" s="149">
        <v>0</v>
      </c>
      <c r="EQ172" s="150">
        <v>0</v>
      </c>
      <c r="ER172" s="126" t="str">
        <f t="shared" si="218"/>
        <v>N/A</v>
      </c>
      <c r="ES172" s="129" t="e">
        <f t="shared" si="219"/>
        <v>#VALUE!</v>
      </c>
      <c r="ET172" s="130" t="e">
        <f t="shared" si="220"/>
        <v>#VALUE!</v>
      </c>
      <c r="EU172" s="308"/>
      <c r="EV172" s="132" t="s">
        <v>614</v>
      </c>
      <c r="EW172" s="126">
        <v>42906.588181115578</v>
      </c>
      <c r="EX172" s="126">
        <v>43906.167876597407</v>
      </c>
      <c r="EY172" s="129" t="e">
        <f t="shared" si="221"/>
        <v>#VALUE!</v>
      </c>
      <c r="EZ172" s="130" t="e">
        <f t="shared" si="165"/>
        <v>#VALUE!</v>
      </c>
    </row>
    <row r="173" spans="1:157">
      <c r="A173" s="123" t="s">
        <v>615</v>
      </c>
      <c r="B173" s="124">
        <v>1</v>
      </c>
      <c r="C173" s="125">
        <v>21797.84</v>
      </c>
      <c r="D173" s="126">
        <f t="shared" si="148"/>
        <v>21797.84</v>
      </c>
      <c r="E173" s="127">
        <v>1</v>
      </c>
      <c r="F173" s="128">
        <v>21798</v>
      </c>
      <c r="G173" s="126">
        <f t="shared" si="166"/>
        <v>21798</v>
      </c>
      <c r="H173" s="129">
        <f t="shared" si="167"/>
        <v>0.15999999999985448</v>
      </c>
      <c r="I173" s="130">
        <f t="shared" si="168"/>
        <v>7.3401768248530353E-6</v>
      </c>
      <c r="J173" s="127">
        <v>1</v>
      </c>
      <c r="K173" s="128">
        <v>90279.5</v>
      </c>
      <c r="L173" s="131">
        <f t="shared" si="149"/>
        <v>90279.5</v>
      </c>
      <c r="M173" s="127">
        <v>1</v>
      </c>
      <c r="N173" s="128">
        <v>90279.5</v>
      </c>
      <c r="O173" s="126">
        <f t="shared" si="169"/>
        <v>90279.5</v>
      </c>
      <c r="P173" s="129">
        <f t="shared" si="170"/>
        <v>0</v>
      </c>
      <c r="Q173" s="130">
        <f t="shared" si="171"/>
        <v>0</v>
      </c>
      <c r="R173" s="127">
        <v>0</v>
      </c>
      <c r="S173" s="128">
        <v>0</v>
      </c>
      <c r="T173" s="126" t="str">
        <f t="shared" si="150"/>
        <v>N/A</v>
      </c>
      <c r="U173" s="127">
        <v>0</v>
      </c>
      <c r="V173" s="128">
        <v>0</v>
      </c>
      <c r="W173" s="126" t="str">
        <f t="shared" si="172"/>
        <v>N/A</v>
      </c>
      <c r="X173" s="129" t="e">
        <f t="shared" si="173"/>
        <v>#VALUE!</v>
      </c>
      <c r="Y173" s="130" t="e">
        <f t="shared" si="174"/>
        <v>#VALUE!</v>
      </c>
      <c r="Z173" s="123" t="s">
        <v>615</v>
      </c>
      <c r="AA173" s="127">
        <v>0</v>
      </c>
      <c r="AB173" s="128">
        <v>0</v>
      </c>
      <c r="AC173" s="126" t="str">
        <f t="shared" si="151"/>
        <v>N/A</v>
      </c>
      <c r="AD173" s="127">
        <v>0</v>
      </c>
      <c r="AE173" s="128">
        <v>0</v>
      </c>
      <c r="AF173" s="126" t="str">
        <f t="shared" si="175"/>
        <v>N/A</v>
      </c>
      <c r="AG173" s="129" t="e">
        <f t="shared" si="176"/>
        <v>#VALUE!</v>
      </c>
      <c r="AH173" s="130" t="e">
        <f t="shared" si="177"/>
        <v>#VALUE!</v>
      </c>
      <c r="AI173" s="127">
        <v>1</v>
      </c>
      <c r="AJ173" s="128">
        <v>39662.36</v>
      </c>
      <c r="AK173" s="126">
        <f t="shared" si="178"/>
        <v>39662.36</v>
      </c>
      <c r="AL173" s="127">
        <v>1</v>
      </c>
      <c r="AM173" s="128">
        <v>40158</v>
      </c>
      <c r="AN173" s="126">
        <f t="shared" si="179"/>
        <v>40158</v>
      </c>
      <c r="AO173" s="129">
        <f t="shared" si="180"/>
        <v>495.63999999999942</v>
      </c>
      <c r="AP173" s="130">
        <f t="shared" si="181"/>
        <v>1.2496482811411106E-2</v>
      </c>
      <c r="AQ173" s="127">
        <v>0.8</v>
      </c>
      <c r="AR173" s="128">
        <v>36938</v>
      </c>
      <c r="AS173" s="126">
        <f t="shared" si="152"/>
        <v>46172.5</v>
      </c>
      <c r="AT173" s="127">
        <v>0.8</v>
      </c>
      <c r="AU173" s="128">
        <v>36938</v>
      </c>
      <c r="AV173" s="126">
        <f t="shared" si="182"/>
        <v>46172.5</v>
      </c>
      <c r="AW173" s="129">
        <f t="shared" si="183"/>
        <v>0</v>
      </c>
      <c r="AX173" s="130">
        <f t="shared" si="184"/>
        <v>0</v>
      </c>
      <c r="AY173" s="123" t="s">
        <v>615</v>
      </c>
      <c r="AZ173" s="127">
        <v>1.75</v>
      </c>
      <c r="BA173" s="128">
        <v>68225.5</v>
      </c>
      <c r="BB173" s="126">
        <f t="shared" si="153"/>
        <v>38986</v>
      </c>
      <c r="BC173" s="127">
        <v>1.75</v>
      </c>
      <c r="BD173" s="128">
        <v>68225.5</v>
      </c>
      <c r="BE173" s="126">
        <f t="shared" si="185"/>
        <v>38986</v>
      </c>
      <c r="BF173" s="129">
        <f t="shared" si="186"/>
        <v>0</v>
      </c>
      <c r="BG173" s="130">
        <f t="shared" si="187"/>
        <v>0</v>
      </c>
      <c r="BH173" s="127">
        <v>1</v>
      </c>
      <c r="BI173" s="128">
        <v>22400</v>
      </c>
      <c r="BJ173" s="126">
        <f t="shared" si="154"/>
        <v>22400</v>
      </c>
      <c r="BK173" s="127">
        <v>1</v>
      </c>
      <c r="BL173" s="128">
        <v>22400</v>
      </c>
      <c r="BM173" s="126">
        <f t="shared" si="188"/>
        <v>22400</v>
      </c>
      <c r="BN173" s="129">
        <f t="shared" si="189"/>
        <v>0</v>
      </c>
      <c r="BO173" s="130">
        <f t="shared" si="190"/>
        <v>0</v>
      </c>
      <c r="BP173" s="127">
        <v>1.5</v>
      </c>
      <c r="BQ173" s="128">
        <v>88573.45</v>
      </c>
      <c r="BR173" s="126">
        <f t="shared" si="155"/>
        <v>59048.966666666667</v>
      </c>
      <c r="BS173" s="127">
        <v>1.5</v>
      </c>
      <c r="BT173" s="128">
        <v>89274.22</v>
      </c>
      <c r="BU173" s="126">
        <f t="shared" si="191"/>
        <v>59516.146666666667</v>
      </c>
      <c r="BV173" s="129">
        <f t="shared" si="192"/>
        <v>467.18000000000029</v>
      </c>
      <c r="BW173" s="130">
        <f t="shared" si="193"/>
        <v>7.9117387885421688E-3</v>
      </c>
      <c r="BX173" s="123" t="s">
        <v>615</v>
      </c>
      <c r="BY173" s="127">
        <v>0</v>
      </c>
      <c r="BZ173" s="128">
        <v>0</v>
      </c>
      <c r="CA173" s="126" t="str">
        <f t="shared" si="156"/>
        <v>N/A</v>
      </c>
      <c r="CB173" s="127">
        <v>0</v>
      </c>
      <c r="CC173" s="128">
        <v>0</v>
      </c>
      <c r="CD173" s="126" t="str">
        <f t="shared" si="194"/>
        <v>N/A</v>
      </c>
      <c r="CE173" s="129" t="e">
        <f t="shared" si="195"/>
        <v>#VALUE!</v>
      </c>
      <c r="CF173" s="130" t="e">
        <f t="shared" si="196"/>
        <v>#VALUE!</v>
      </c>
      <c r="CG173" s="127">
        <v>1</v>
      </c>
      <c r="CH173" s="128">
        <v>37545</v>
      </c>
      <c r="CI173" s="126">
        <f t="shared" si="157"/>
        <v>37545</v>
      </c>
      <c r="CJ173" s="127">
        <v>1</v>
      </c>
      <c r="CK173" s="128">
        <v>37545</v>
      </c>
      <c r="CL173" s="126">
        <f t="shared" si="197"/>
        <v>37545</v>
      </c>
      <c r="CM173" s="129">
        <f t="shared" si="198"/>
        <v>0</v>
      </c>
      <c r="CN173" s="130">
        <f t="shared" si="199"/>
        <v>0</v>
      </c>
      <c r="CO173" s="127">
        <v>0</v>
      </c>
      <c r="CP173" s="128">
        <v>0</v>
      </c>
      <c r="CQ173" s="126" t="str">
        <f t="shared" si="158"/>
        <v>N/A</v>
      </c>
      <c r="CR173" s="127">
        <v>0</v>
      </c>
      <c r="CS173" s="128">
        <v>0</v>
      </c>
      <c r="CT173" s="126" t="str">
        <f t="shared" si="200"/>
        <v>N/A</v>
      </c>
      <c r="CU173" s="129" t="e">
        <f t="shared" si="201"/>
        <v>#VALUE!</v>
      </c>
      <c r="CV173" s="130" t="e">
        <f t="shared" si="202"/>
        <v>#VALUE!</v>
      </c>
      <c r="CW173" s="123" t="s">
        <v>615</v>
      </c>
      <c r="CX173" s="127">
        <v>0</v>
      </c>
      <c r="CY173" s="128">
        <v>0</v>
      </c>
      <c r="CZ173" s="126" t="str">
        <f t="shared" si="159"/>
        <v>N/A</v>
      </c>
      <c r="DA173" s="127">
        <v>0</v>
      </c>
      <c r="DB173" s="128">
        <v>0</v>
      </c>
      <c r="DC173" s="126" t="str">
        <f t="shared" si="203"/>
        <v>N/A</v>
      </c>
      <c r="DD173" s="129" t="e">
        <f t="shared" si="204"/>
        <v>#VALUE!</v>
      </c>
      <c r="DE173" s="130" t="e">
        <f t="shared" si="205"/>
        <v>#VALUE!</v>
      </c>
      <c r="DF173" s="127">
        <v>0</v>
      </c>
      <c r="DG173" s="128">
        <v>0</v>
      </c>
      <c r="DH173" s="126" t="str">
        <f t="shared" si="160"/>
        <v>N/A</v>
      </c>
      <c r="DI173" s="127">
        <v>0</v>
      </c>
      <c r="DJ173" s="128">
        <v>0</v>
      </c>
      <c r="DK173" s="126" t="str">
        <f t="shared" si="206"/>
        <v>N/A</v>
      </c>
      <c r="DL173" s="129" t="e">
        <f t="shared" si="207"/>
        <v>#VALUE!</v>
      </c>
      <c r="DM173" s="130" t="e">
        <f t="shared" si="208"/>
        <v>#VALUE!</v>
      </c>
      <c r="DN173" s="127">
        <v>0</v>
      </c>
      <c r="DO173" s="128">
        <v>0</v>
      </c>
      <c r="DP173" s="126" t="str">
        <f t="shared" si="161"/>
        <v>N/A</v>
      </c>
      <c r="DQ173" s="127">
        <v>0</v>
      </c>
      <c r="DR173" s="128">
        <v>0</v>
      </c>
      <c r="DS173" s="126" t="str">
        <f t="shared" si="209"/>
        <v>N/A</v>
      </c>
      <c r="DT173" s="306" t="e">
        <f t="shared" si="210"/>
        <v>#VALUE!</v>
      </c>
      <c r="DU173" s="130" t="e">
        <f t="shared" si="211"/>
        <v>#VALUE!</v>
      </c>
      <c r="DV173" s="123" t="s">
        <v>615</v>
      </c>
      <c r="DW173" s="127">
        <v>1</v>
      </c>
      <c r="DX173" s="128">
        <v>21000</v>
      </c>
      <c r="DY173" s="126">
        <f t="shared" si="162"/>
        <v>21000</v>
      </c>
      <c r="DZ173" s="127">
        <v>1</v>
      </c>
      <c r="EA173" s="128">
        <v>21000</v>
      </c>
      <c r="EB173" s="126">
        <f t="shared" si="212"/>
        <v>21000</v>
      </c>
      <c r="EC173" s="129">
        <f t="shared" si="213"/>
        <v>0</v>
      </c>
      <c r="ED173" s="130">
        <f t="shared" si="214"/>
        <v>0</v>
      </c>
      <c r="EE173" s="127">
        <v>0</v>
      </c>
      <c r="EF173" s="128">
        <v>0</v>
      </c>
      <c r="EG173" s="126" t="str">
        <f t="shared" si="163"/>
        <v>N/A</v>
      </c>
      <c r="EH173" s="127">
        <v>0</v>
      </c>
      <c r="EI173" s="128">
        <v>0</v>
      </c>
      <c r="EJ173" s="126" t="str">
        <f t="shared" si="215"/>
        <v>N/A</v>
      </c>
      <c r="EK173" s="129" t="e">
        <f t="shared" si="216"/>
        <v>#VALUE!</v>
      </c>
      <c r="EL173" s="130" t="e">
        <f t="shared" si="217"/>
        <v>#VALUE!</v>
      </c>
      <c r="EM173" s="127">
        <v>0</v>
      </c>
      <c r="EN173" s="128">
        <v>0</v>
      </c>
      <c r="EO173" s="126" t="str">
        <f t="shared" si="164"/>
        <v>N/A</v>
      </c>
      <c r="EP173" s="147">
        <v>0</v>
      </c>
      <c r="EQ173" s="148">
        <v>0</v>
      </c>
      <c r="ER173" s="126" t="str">
        <f t="shared" si="218"/>
        <v>N/A</v>
      </c>
      <c r="ES173" s="129" t="e">
        <f t="shared" si="219"/>
        <v>#VALUE!</v>
      </c>
      <c r="ET173" s="130" t="e">
        <f t="shared" si="220"/>
        <v>#VALUE!</v>
      </c>
      <c r="EU173" s="308"/>
      <c r="EV173" s="123" t="s">
        <v>615</v>
      </c>
      <c r="EW173" s="126">
        <v>41876.907407407409</v>
      </c>
      <c r="EX173" s="126">
        <v>41983.905185185184</v>
      </c>
      <c r="EY173" s="129" t="e">
        <f t="shared" si="221"/>
        <v>#VALUE!</v>
      </c>
      <c r="EZ173" s="130" t="e">
        <f t="shared" si="165"/>
        <v>#VALUE!</v>
      </c>
    </row>
    <row r="174" spans="1:157">
      <c r="A174" s="132" t="s">
        <v>616</v>
      </c>
      <c r="B174" s="124">
        <v>20.5</v>
      </c>
      <c r="C174" s="125">
        <v>351991</v>
      </c>
      <c r="D174" s="126">
        <f t="shared" si="148"/>
        <v>17170.292682926829</v>
      </c>
      <c r="E174" s="127">
        <v>20.5</v>
      </c>
      <c r="F174" s="128">
        <v>352011</v>
      </c>
      <c r="G174" s="126">
        <f t="shared" si="166"/>
        <v>17171.268292682926</v>
      </c>
      <c r="H174" s="129">
        <f t="shared" si="167"/>
        <v>0.97560975609667366</v>
      </c>
      <c r="I174" s="130">
        <f t="shared" si="168"/>
        <v>5.6819634592878259E-5</v>
      </c>
      <c r="J174" s="127">
        <v>6.5</v>
      </c>
      <c r="K174" s="128">
        <v>535333.5</v>
      </c>
      <c r="L174" s="131">
        <f t="shared" si="149"/>
        <v>82359</v>
      </c>
      <c r="M174" s="127">
        <v>6.5</v>
      </c>
      <c r="N174" s="128">
        <v>535340</v>
      </c>
      <c r="O174" s="126">
        <f t="shared" si="169"/>
        <v>82360</v>
      </c>
      <c r="P174" s="129">
        <f t="shared" si="170"/>
        <v>1</v>
      </c>
      <c r="Q174" s="130">
        <f t="shared" si="171"/>
        <v>1.214196384123168E-5</v>
      </c>
      <c r="R174" s="127">
        <v>0.64</v>
      </c>
      <c r="S174" s="128">
        <v>54401</v>
      </c>
      <c r="T174" s="126">
        <f t="shared" si="150"/>
        <v>85001.5625</v>
      </c>
      <c r="U174" s="127">
        <v>0.64</v>
      </c>
      <c r="V174" s="128">
        <v>54402.5</v>
      </c>
      <c r="W174" s="126">
        <f t="shared" si="172"/>
        <v>85003.90625</v>
      </c>
      <c r="X174" s="129">
        <f t="shared" si="173"/>
        <v>2.34375</v>
      </c>
      <c r="Y174" s="130">
        <f t="shared" si="174"/>
        <v>2.757302255473245E-5</v>
      </c>
      <c r="Z174" s="132" t="s">
        <v>616</v>
      </c>
      <c r="AA174" s="127">
        <v>0</v>
      </c>
      <c r="AB174" s="128">
        <v>0</v>
      </c>
      <c r="AC174" s="126" t="str">
        <f t="shared" si="151"/>
        <v>N/A</v>
      </c>
      <c r="AD174" s="127">
        <v>0</v>
      </c>
      <c r="AE174" s="128">
        <v>0</v>
      </c>
      <c r="AF174" s="126" t="str">
        <f t="shared" si="175"/>
        <v>N/A</v>
      </c>
      <c r="AG174" s="129" t="e">
        <f t="shared" si="176"/>
        <v>#VALUE!</v>
      </c>
      <c r="AH174" s="130" t="e">
        <f t="shared" si="177"/>
        <v>#VALUE!</v>
      </c>
      <c r="AI174" s="127">
        <v>14</v>
      </c>
      <c r="AJ174" s="128">
        <v>746708</v>
      </c>
      <c r="AK174" s="126">
        <f t="shared" si="178"/>
        <v>53336.285714285717</v>
      </c>
      <c r="AL174" s="127">
        <v>14</v>
      </c>
      <c r="AM174" s="128">
        <v>746722</v>
      </c>
      <c r="AN174" s="126">
        <f t="shared" si="179"/>
        <v>53337.285714285717</v>
      </c>
      <c r="AO174" s="129">
        <f t="shared" si="180"/>
        <v>1</v>
      </c>
      <c r="AP174" s="130">
        <f t="shared" si="181"/>
        <v>1.8748962111025994E-5</v>
      </c>
      <c r="AQ174" s="127">
        <v>4</v>
      </c>
      <c r="AR174" s="128">
        <v>192611</v>
      </c>
      <c r="AS174" s="126">
        <f t="shared" si="152"/>
        <v>48152.75</v>
      </c>
      <c r="AT174" s="127">
        <v>4</v>
      </c>
      <c r="AU174" s="128">
        <v>192615</v>
      </c>
      <c r="AV174" s="126">
        <f t="shared" si="182"/>
        <v>48153.75</v>
      </c>
      <c r="AW174" s="129">
        <f t="shared" si="183"/>
        <v>1</v>
      </c>
      <c r="AX174" s="130">
        <f t="shared" si="184"/>
        <v>2.0767245899766887E-5</v>
      </c>
      <c r="AY174" s="132" t="s">
        <v>616</v>
      </c>
      <c r="AZ174" s="127">
        <v>16</v>
      </c>
      <c r="BA174" s="128">
        <v>429719</v>
      </c>
      <c r="BB174" s="126">
        <f t="shared" si="153"/>
        <v>26857.4375</v>
      </c>
      <c r="BC174" s="127">
        <v>16</v>
      </c>
      <c r="BD174" s="128">
        <v>429735</v>
      </c>
      <c r="BE174" s="126">
        <f t="shared" si="185"/>
        <v>26858.4375</v>
      </c>
      <c r="BF174" s="129">
        <f t="shared" si="186"/>
        <v>1</v>
      </c>
      <c r="BG174" s="130">
        <f t="shared" si="187"/>
        <v>3.7233634072498541E-5</v>
      </c>
      <c r="BH174" s="127">
        <v>2</v>
      </c>
      <c r="BI174" s="128">
        <v>75995</v>
      </c>
      <c r="BJ174" s="126">
        <f t="shared" si="154"/>
        <v>37997.5</v>
      </c>
      <c r="BK174" s="127">
        <v>2</v>
      </c>
      <c r="BL174" s="128">
        <v>75997</v>
      </c>
      <c r="BM174" s="126">
        <f t="shared" si="188"/>
        <v>37998.5</v>
      </c>
      <c r="BN174" s="129">
        <f t="shared" si="189"/>
        <v>1</v>
      </c>
      <c r="BO174" s="130">
        <f t="shared" si="190"/>
        <v>2.6317520889532207E-5</v>
      </c>
      <c r="BP174" s="127">
        <v>10</v>
      </c>
      <c r="BQ174" s="128">
        <v>658631</v>
      </c>
      <c r="BR174" s="126">
        <f t="shared" si="155"/>
        <v>65863.100000000006</v>
      </c>
      <c r="BS174" s="127">
        <v>10</v>
      </c>
      <c r="BT174" s="128">
        <v>658641</v>
      </c>
      <c r="BU174" s="126">
        <f t="shared" si="191"/>
        <v>65864.100000000006</v>
      </c>
      <c r="BV174" s="129">
        <f t="shared" si="192"/>
        <v>1</v>
      </c>
      <c r="BW174" s="130">
        <f t="shared" si="193"/>
        <v>1.5183008391648736E-5</v>
      </c>
      <c r="BX174" s="132" t="s">
        <v>616</v>
      </c>
      <c r="BY174" s="127">
        <v>0</v>
      </c>
      <c r="BZ174" s="128">
        <v>0</v>
      </c>
      <c r="CA174" s="126" t="str">
        <f t="shared" si="156"/>
        <v>N/A</v>
      </c>
      <c r="CB174" s="127">
        <v>0</v>
      </c>
      <c r="CC174" s="128">
        <v>0</v>
      </c>
      <c r="CD174" s="126" t="str">
        <f t="shared" si="194"/>
        <v>N/A</v>
      </c>
      <c r="CE174" s="129" t="e">
        <f t="shared" si="195"/>
        <v>#VALUE!</v>
      </c>
      <c r="CF174" s="130" t="e">
        <f t="shared" si="196"/>
        <v>#VALUE!</v>
      </c>
      <c r="CG174" s="127">
        <v>5</v>
      </c>
      <c r="CH174" s="128">
        <v>286746</v>
      </c>
      <c r="CI174" s="126">
        <f t="shared" si="157"/>
        <v>57349.2</v>
      </c>
      <c r="CJ174" s="127">
        <v>5</v>
      </c>
      <c r="CK174" s="128">
        <v>286751</v>
      </c>
      <c r="CL174" s="126">
        <f t="shared" si="197"/>
        <v>57350.2</v>
      </c>
      <c r="CM174" s="129">
        <f t="shared" si="198"/>
        <v>1</v>
      </c>
      <c r="CN174" s="130">
        <f t="shared" si="199"/>
        <v>1.7437034867094922E-5</v>
      </c>
      <c r="CO174" s="127">
        <v>2</v>
      </c>
      <c r="CP174" s="128">
        <v>208460</v>
      </c>
      <c r="CQ174" s="126">
        <f t="shared" si="158"/>
        <v>104230</v>
      </c>
      <c r="CR174" s="127">
        <v>2</v>
      </c>
      <c r="CS174" s="128">
        <v>208462</v>
      </c>
      <c r="CT174" s="126">
        <f t="shared" si="200"/>
        <v>104231</v>
      </c>
      <c r="CU174" s="129">
        <f t="shared" si="201"/>
        <v>1</v>
      </c>
      <c r="CV174" s="130">
        <f t="shared" si="202"/>
        <v>9.5941667466180561E-6</v>
      </c>
      <c r="CW174" s="132" t="s">
        <v>616</v>
      </c>
      <c r="CX174" s="127">
        <v>1</v>
      </c>
      <c r="CY174" s="128">
        <v>43029.36</v>
      </c>
      <c r="CZ174" s="126">
        <f t="shared" si="159"/>
        <v>43029.36</v>
      </c>
      <c r="DA174" s="127">
        <v>1</v>
      </c>
      <c r="DB174" s="128">
        <v>43030</v>
      </c>
      <c r="DC174" s="126">
        <f t="shared" si="203"/>
        <v>43030</v>
      </c>
      <c r="DD174" s="129">
        <f t="shared" si="204"/>
        <v>0.63999999999941792</v>
      </c>
      <c r="DE174" s="130">
        <f t="shared" si="205"/>
        <v>1.487356539812393E-5</v>
      </c>
      <c r="DF174" s="127">
        <v>1</v>
      </c>
      <c r="DG174" s="128">
        <v>84862</v>
      </c>
      <c r="DH174" s="126">
        <f t="shared" si="160"/>
        <v>84862</v>
      </c>
      <c r="DI174" s="127">
        <v>1</v>
      </c>
      <c r="DJ174" s="128">
        <v>84863</v>
      </c>
      <c r="DK174" s="126">
        <f t="shared" si="206"/>
        <v>84863</v>
      </c>
      <c r="DL174" s="129">
        <f t="shared" si="207"/>
        <v>1</v>
      </c>
      <c r="DM174" s="130">
        <f t="shared" si="208"/>
        <v>1.1783837288774716E-5</v>
      </c>
      <c r="DN174" s="127">
        <v>6</v>
      </c>
      <c r="DO174" s="128">
        <v>234173</v>
      </c>
      <c r="DP174" s="126">
        <f t="shared" si="161"/>
        <v>39028.833333333336</v>
      </c>
      <c r="DQ174" s="127">
        <v>6</v>
      </c>
      <c r="DR174" s="128">
        <v>234179</v>
      </c>
      <c r="DS174" s="126">
        <f t="shared" si="209"/>
        <v>39029.833333333336</v>
      </c>
      <c r="DT174" s="306">
        <f t="shared" si="210"/>
        <v>1</v>
      </c>
      <c r="DU174" s="130">
        <f t="shared" si="211"/>
        <v>2.5622082819112363E-5</v>
      </c>
      <c r="DV174" s="132" t="s">
        <v>616</v>
      </c>
      <c r="DW174" s="127">
        <v>22.5</v>
      </c>
      <c r="DX174" s="128">
        <v>580522</v>
      </c>
      <c r="DY174" s="126">
        <f t="shared" si="162"/>
        <v>25800.977777777778</v>
      </c>
      <c r="DZ174" s="127">
        <v>22.5</v>
      </c>
      <c r="EA174" s="128">
        <v>580545</v>
      </c>
      <c r="EB174" s="126">
        <f t="shared" si="212"/>
        <v>25802</v>
      </c>
      <c r="EC174" s="129">
        <f t="shared" si="213"/>
        <v>1.0222222222218988</v>
      </c>
      <c r="ED174" s="130">
        <f t="shared" si="214"/>
        <v>3.9619514850415184E-5</v>
      </c>
      <c r="EE174" s="127">
        <v>0</v>
      </c>
      <c r="EF174" s="128">
        <v>0</v>
      </c>
      <c r="EG174" s="126" t="str">
        <f t="shared" si="163"/>
        <v>N/A</v>
      </c>
      <c r="EH174" s="127">
        <v>0</v>
      </c>
      <c r="EI174" s="128">
        <v>0</v>
      </c>
      <c r="EJ174" s="126" t="str">
        <f t="shared" si="215"/>
        <v>N/A</v>
      </c>
      <c r="EK174" s="129" t="e">
        <f t="shared" si="216"/>
        <v>#VALUE!</v>
      </c>
      <c r="EL174" s="130" t="e">
        <f t="shared" si="217"/>
        <v>#VALUE!</v>
      </c>
      <c r="EM174" s="127">
        <v>0</v>
      </c>
      <c r="EN174" s="128">
        <v>0</v>
      </c>
      <c r="EO174" s="126" t="str">
        <f t="shared" si="164"/>
        <v>N/A</v>
      </c>
      <c r="EP174" s="147">
        <v>0</v>
      </c>
      <c r="EQ174" s="148">
        <v>0</v>
      </c>
      <c r="ER174" s="126" t="str">
        <f t="shared" si="218"/>
        <v>N/A</v>
      </c>
      <c r="ES174" s="129" t="e">
        <f t="shared" si="219"/>
        <v>#VALUE!</v>
      </c>
      <c r="ET174" s="130" t="e">
        <f t="shared" si="220"/>
        <v>#VALUE!</v>
      </c>
      <c r="EU174" s="308"/>
      <c r="EV174" s="132" t="s">
        <v>616</v>
      </c>
      <c r="EW174" s="126">
        <v>55074.164250594557</v>
      </c>
      <c r="EX174" s="126">
        <v>55075.234363593001</v>
      </c>
      <c r="EY174" s="129" t="e">
        <f t="shared" si="221"/>
        <v>#VALUE!</v>
      </c>
      <c r="EZ174" s="130" t="e">
        <f t="shared" si="165"/>
        <v>#VALUE!</v>
      </c>
    </row>
    <row r="175" spans="1:157">
      <c r="A175" s="132" t="s">
        <v>617</v>
      </c>
      <c r="B175" s="124">
        <v>30</v>
      </c>
      <c r="C175" s="125">
        <v>484467.81000000006</v>
      </c>
      <c r="D175" s="126">
        <f t="shared" si="148"/>
        <v>16148.927000000001</v>
      </c>
      <c r="E175" s="127">
        <v>30</v>
      </c>
      <c r="F175" s="128">
        <v>494157.16000000003</v>
      </c>
      <c r="G175" s="126">
        <f t="shared" si="166"/>
        <v>16471.905333333336</v>
      </c>
      <c r="H175" s="129">
        <f t="shared" si="167"/>
        <v>322.97833333333438</v>
      </c>
      <c r="I175" s="130">
        <f t="shared" si="168"/>
        <v>1.9999987202452173E-2</v>
      </c>
      <c r="J175" s="127">
        <v>8</v>
      </c>
      <c r="K175" s="128">
        <v>601038</v>
      </c>
      <c r="L175" s="131">
        <f t="shared" si="149"/>
        <v>75129.75</v>
      </c>
      <c r="M175" s="127">
        <v>8</v>
      </c>
      <c r="N175" s="128">
        <v>613058.76</v>
      </c>
      <c r="O175" s="126">
        <f t="shared" si="169"/>
        <v>76632.345000000001</v>
      </c>
      <c r="P175" s="129">
        <f t="shared" si="170"/>
        <v>1502.5950000000012</v>
      </c>
      <c r="Q175" s="130">
        <f t="shared" si="171"/>
        <v>2.0000000000000014E-2</v>
      </c>
      <c r="R175" s="127">
        <v>1</v>
      </c>
      <c r="S175" s="128">
        <v>52540.35</v>
      </c>
      <c r="T175" s="126">
        <f t="shared" si="150"/>
        <v>52540.35</v>
      </c>
      <c r="U175" s="127">
        <v>1</v>
      </c>
      <c r="V175" s="128">
        <v>53591.16</v>
      </c>
      <c r="W175" s="126">
        <f t="shared" si="172"/>
        <v>53591.16</v>
      </c>
      <c r="X175" s="129">
        <f t="shared" si="173"/>
        <v>1050.8100000000049</v>
      </c>
      <c r="Y175" s="130">
        <f t="shared" si="174"/>
        <v>2.0000057098972599E-2</v>
      </c>
      <c r="Z175" s="132" t="s">
        <v>617</v>
      </c>
      <c r="AA175" s="127">
        <v>0</v>
      </c>
      <c r="AB175" s="128">
        <v>0</v>
      </c>
      <c r="AC175" s="126" t="str">
        <f t="shared" si="151"/>
        <v>N/A</v>
      </c>
      <c r="AD175" s="127">
        <v>0</v>
      </c>
      <c r="AE175" s="128">
        <v>0</v>
      </c>
      <c r="AF175" s="126" t="str">
        <f t="shared" si="175"/>
        <v>N/A</v>
      </c>
      <c r="AG175" s="129" t="e">
        <f t="shared" si="176"/>
        <v>#VALUE!</v>
      </c>
      <c r="AH175" s="130" t="e">
        <f t="shared" si="177"/>
        <v>#VALUE!</v>
      </c>
      <c r="AI175" s="127">
        <v>3</v>
      </c>
      <c r="AJ175" s="128">
        <v>133628.62</v>
      </c>
      <c r="AK175" s="126">
        <f t="shared" si="178"/>
        <v>44542.873333333329</v>
      </c>
      <c r="AL175" s="127">
        <v>3</v>
      </c>
      <c r="AM175" s="128">
        <v>136301.19</v>
      </c>
      <c r="AN175" s="126">
        <f t="shared" si="179"/>
        <v>45433.73</v>
      </c>
      <c r="AO175" s="129">
        <f t="shared" si="180"/>
        <v>890.85666666667385</v>
      </c>
      <c r="AP175" s="130">
        <f t="shared" si="181"/>
        <v>1.9999982039775772E-2</v>
      </c>
      <c r="AQ175" s="127">
        <v>2</v>
      </c>
      <c r="AR175" s="128">
        <v>94904.13</v>
      </c>
      <c r="AS175" s="126">
        <f t="shared" si="152"/>
        <v>47452.065000000002</v>
      </c>
      <c r="AT175" s="127">
        <v>2</v>
      </c>
      <c r="AU175" s="128">
        <v>96802.21</v>
      </c>
      <c r="AV175" s="126">
        <f t="shared" si="182"/>
        <v>48401.105000000003</v>
      </c>
      <c r="AW175" s="129">
        <f t="shared" si="183"/>
        <v>949.04000000000087</v>
      </c>
      <c r="AX175" s="130">
        <f t="shared" si="184"/>
        <v>1.9999972603932006E-2</v>
      </c>
      <c r="AY175" s="132" t="s">
        <v>617</v>
      </c>
      <c r="AZ175" s="127">
        <v>11</v>
      </c>
      <c r="BA175" s="128">
        <v>289498.93</v>
      </c>
      <c r="BB175" s="126">
        <f t="shared" si="153"/>
        <v>26318.084545454545</v>
      </c>
      <c r="BC175" s="127">
        <v>11</v>
      </c>
      <c r="BD175" s="128">
        <v>295288.90999999997</v>
      </c>
      <c r="BE175" s="126">
        <f t="shared" si="185"/>
        <v>26844.446363636362</v>
      </c>
      <c r="BF175" s="129">
        <f t="shared" si="186"/>
        <v>526.36181818181649</v>
      </c>
      <c r="BG175" s="130">
        <f t="shared" si="187"/>
        <v>2.0000004835941818E-2</v>
      </c>
      <c r="BH175" s="127">
        <v>0</v>
      </c>
      <c r="BI175" s="128">
        <v>0</v>
      </c>
      <c r="BJ175" s="126" t="str">
        <f t="shared" si="154"/>
        <v>N/A</v>
      </c>
      <c r="BK175" s="127">
        <v>0</v>
      </c>
      <c r="BL175" s="128">
        <v>0</v>
      </c>
      <c r="BM175" s="126" t="str">
        <f t="shared" si="188"/>
        <v>N/A</v>
      </c>
      <c r="BN175" s="129" t="e">
        <f t="shared" si="189"/>
        <v>#VALUE!</v>
      </c>
      <c r="BO175" s="130" t="e">
        <f t="shared" si="190"/>
        <v>#VALUE!</v>
      </c>
      <c r="BP175" s="127">
        <v>0.98770000000000002</v>
      </c>
      <c r="BQ175" s="128">
        <v>51768.57</v>
      </c>
      <c r="BR175" s="126">
        <f t="shared" si="155"/>
        <v>52413.25301204819</v>
      </c>
      <c r="BS175" s="127">
        <v>0.98770000000000002</v>
      </c>
      <c r="BT175" s="128">
        <v>52803.939999999995</v>
      </c>
      <c r="BU175" s="126">
        <f t="shared" si="191"/>
        <v>53461.516654854706</v>
      </c>
      <c r="BV175" s="129">
        <f t="shared" si="192"/>
        <v>1048.2636428065161</v>
      </c>
      <c r="BW175" s="130">
        <f t="shared" si="193"/>
        <v>1.999997295656411E-2</v>
      </c>
      <c r="BX175" s="132" t="s">
        <v>617</v>
      </c>
      <c r="BY175" s="127">
        <v>1</v>
      </c>
      <c r="BZ175" s="128">
        <v>14672.73</v>
      </c>
      <c r="CA175" s="126">
        <f t="shared" si="156"/>
        <v>14672.73</v>
      </c>
      <c r="CB175" s="127">
        <v>1</v>
      </c>
      <c r="CC175" s="128">
        <v>14966.18</v>
      </c>
      <c r="CD175" s="126">
        <f t="shared" si="194"/>
        <v>14966.18</v>
      </c>
      <c r="CE175" s="129">
        <f t="shared" si="195"/>
        <v>293.45000000000073</v>
      </c>
      <c r="CF175" s="130">
        <f t="shared" si="196"/>
        <v>1.9999686493242956E-2</v>
      </c>
      <c r="CG175" s="127">
        <v>2</v>
      </c>
      <c r="CH175" s="128">
        <v>77291.199999999997</v>
      </c>
      <c r="CI175" s="126">
        <f t="shared" si="157"/>
        <v>38645.599999999999</v>
      </c>
      <c r="CJ175" s="127">
        <v>2</v>
      </c>
      <c r="CK175" s="128">
        <v>78837.02</v>
      </c>
      <c r="CL175" s="126">
        <f t="shared" si="197"/>
        <v>39418.51</v>
      </c>
      <c r="CM175" s="129">
        <f t="shared" si="198"/>
        <v>772.91000000000349</v>
      </c>
      <c r="CN175" s="130">
        <f t="shared" si="199"/>
        <v>1.9999948247666061E-2</v>
      </c>
      <c r="CO175" s="127">
        <v>4.3609</v>
      </c>
      <c r="CP175" s="128">
        <v>292019.42</v>
      </c>
      <c r="CQ175" s="126">
        <f t="shared" si="158"/>
        <v>66963.108532642334</v>
      </c>
      <c r="CR175" s="127">
        <v>4.3609</v>
      </c>
      <c r="CS175" s="128">
        <v>297859.81</v>
      </c>
      <c r="CT175" s="126">
        <f t="shared" si="200"/>
        <v>68302.371070191934</v>
      </c>
      <c r="CU175" s="129">
        <f t="shared" si="201"/>
        <v>1339.2625375495991</v>
      </c>
      <c r="CV175" s="130">
        <f t="shared" si="202"/>
        <v>2.0000005479087819E-2</v>
      </c>
      <c r="CW175" s="132" t="s">
        <v>617</v>
      </c>
      <c r="CX175" s="127">
        <v>0</v>
      </c>
      <c r="CY175" s="128">
        <v>0</v>
      </c>
      <c r="CZ175" s="126" t="str">
        <f t="shared" si="159"/>
        <v>N/A</v>
      </c>
      <c r="DA175" s="127">
        <v>0</v>
      </c>
      <c r="DB175" s="128">
        <v>0</v>
      </c>
      <c r="DC175" s="126" t="str">
        <f t="shared" si="203"/>
        <v>N/A</v>
      </c>
      <c r="DD175" s="129" t="e">
        <f t="shared" si="204"/>
        <v>#VALUE!</v>
      </c>
      <c r="DE175" s="130" t="e">
        <f t="shared" si="205"/>
        <v>#VALUE!</v>
      </c>
      <c r="DF175" s="127">
        <v>1</v>
      </c>
      <c r="DG175" s="128">
        <v>75499.990000000005</v>
      </c>
      <c r="DH175" s="126">
        <f t="shared" si="160"/>
        <v>75499.990000000005</v>
      </c>
      <c r="DI175" s="127">
        <v>1</v>
      </c>
      <c r="DJ175" s="128">
        <v>77009.990000000005</v>
      </c>
      <c r="DK175" s="126">
        <f t="shared" si="206"/>
        <v>77009.990000000005</v>
      </c>
      <c r="DL175" s="129">
        <f t="shared" si="207"/>
        <v>1510</v>
      </c>
      <c r="DM175" s="130">
        <f t="shared" si="208"/>
        <v>2.0000002649006973E-2</v>
      </c>
      <c r="DN175" s="127">
        <v>1</v>
      </c>
      <c r="DO175" s="128">
        <v>38500</v>
      </c>
      <c r="DP175" s="126">
        <f t="shared" si="161"/>
        <v>38500</v>
      </c>
      <c r="DQ175" s="127">
        <v>1</v>
      </c>
      <c r="DR175" s="128">
        <v>39270</v>
      </c>
      <c r="DS175" s="126">
        <f t="shared" si="209"/>
        <v>39270</v>
      </c>
      <c r="DT175" s="306">
        <f t="shared" si="210"/>
        <v>770</v>
      </c>
      <c r="DU175" s="130">
        <f t="shared" si="211"/>
        <v>0.02</v>
      </c>
      <c r="DV175" s="132" t="s">
        <v>617</v>
      </c>
      <c r="DW175" s="127">
        <v>19</v>
      </c>
      <c r="DX175" s="128">
        <v>412338.26</v>
      </c>
      <c r="DY175" s="126">
        <f t="shared" si="162"/>
        <v>21702.013684210528</v>
      </c>
      <c r="DZ175" s="127">
        <v>19</v>
      </c>
      <c r="EA175" s="128">
        <v>420585.02</v>
      </c>
      <c r="EB175" s="126">
        <f t="shared" si="212"/>
        <v>22136.053684210528</v>
      </c>
      <c r="EC175" s="129">
        <f t="shared" si="213"/>
        <v>434.04000000000087</v>
      </c>
      <c r="ED175" s="130">
        <f t="shared" si="214"/>
        <v>1.9999987388994694E-2</v>
      </c>
      <c r="EE175" s="127">
        <v>2</v>
      </c>
      <c r="EF175" s="128">
        <v>5800</v>
      </c>
      <c r="EG175" s="126">
        <f t="shared" si="163"/>
        <v>2900</v>
      </c>
      <c r="EH175" s="127">
        <v>2</v>
      </c>
      <c r="EI175" s="128">
        <v>5916</v>
      </c>
      <c r="EJ175" s="126">
        <f t="shared" si="215"/>
        <v>2958</v>
      </c>
      <c r="EK175" s="129">
        <f t="shared" si="216"/>
        <v>58</v>
      </c>
      <c r="EL175" s="130">
        <f t="shared" si="217"/>
        <v>0.02</v>
      </c>
      <c r="EM175" s="127">
        <v>0</v>
      </c>
      <c r="EN175" s="128">
        <v>0</v>
      </c>
      <c r="EO175" s="126" t="str">
        <f t="shared" si="164"/>
        <v>N/A</v>
      </c>
      <c r="EP175" s="147">
        <v>0</v>
      </c>
      <c r="EQ175" s="148">
        <v>0</v>
      </c>
      <c r="ER175" s="126" t="str">
        <f t="shared" si="218"/>
        <v>N/A</v>
      </c>
      <c r="ES175" s="129" t="e">
        <f t="shared" si="219"/>
        <v>#VALUE!</v>
      </c>
      <c r="ET175" s="130" t="e">
        <f t="shared" si="220"/>
        <v>#VALUE!</v>
      </c>
      <c r="EU175" s="308"/>
      <c r="EV175" s="132" t="s">
        <v>617</v>
      </c>
      <c r="EW175" s="126">
        <v>40959.196079120629</v>
      </c>
      <c r="EX175" s="126">
        <v>41778.379507587633</v>
      </c>
      <c r="EY175" s="129" t="e">
        <f t="shared" si="221"/>
        <v>#VALUE!</v>
      </c>
      <c r="EZ175" s="130" t="e">
        <f t="shared" si="165"/>
        <v>#VALUE!</v>
      </c>
    </row>
    <row r="176" spans="1:157">
      <c r="A176" s="132" t="s">
        <v>618</v>
      </c>
      <c r="B176" s="124">
        <v>2.7</v>
      </c>
      <c r="C176" s="125">
        <v>59533</v>
      </c>
      <c r="D176" s="126">
        <f t="shared" si="148"/>
        <v>22049.259259259259</v>
      </c>
      <c r="E176" s="127">
        <v>2.7</v>
      </c>
      <c r="F176" s="128">
        <v>60724</v>
      </c>
      <c r="G176" s="126">
        <f t="shared" si="166"/>
        <v>22490.370370370369</v>
      </c>
      <c r="H176" s="129">
        <f t="shared" si="167"/>
        <v>441.11111111110949</v>
      </c>
      <c r="I176" s="130">
        <f t="shared" si="168"/>
        <v>2.0005711118203276E-2</v>
      </c>
      <c r="J176" s="127">
        <v>1</v>
      </c>
      <c r="K176" s="128">
        <v>68000</v>
      </c>
      <c r="L176" s="131">
        <f t="shared" si="149"/>
        <v>68000</v>
      </c>
      <c r="M176" s="127">
        <v>1</v>
      </c>
      <c r="N176" s="128">
        <v>70000</v>
      </c>
      <c r="O176" s="126">
        <f t="shared" si="169"/>
        <v>70000</v>
      </c>
      <c r="P176" s="129">
        <f t="shared" si="170"/>
        <v>2000</v>
      </c>
      <c r="Q176" s="130">
        <f t="shared" si="171"/>
        <v>2.9411764705882353E-2</v>
      </c>
      <c r="R176" s="127">
        <v>0</v>
      </c>
      <c r="S176" s="128">
        <v>0</v>
      </c>
      <c r="T176" s="126" t="str">
        <f t="shared" si="150"/>
        <v>N/A</v>
      </c>
      <c r="U176" s="127">
        <v>0</v>
      </c>
      <c r="V176" s="128">
        <v>0</v>
      </c>
      <c r="W176" s="126" t="str">
        <f t="shared" si="172"/>
        <v>N/A</v>
      </c>
      <c r="X176" s="129" t="e">
        <f t="shared" si="173"/>
        <v>#VALUE!</v>
      </c>
      <c r="Y176" s="130" t="e">
        <f t="shared" si="174"/>
        <v>#VALUE!</v>
      </c>
      <c r="Z176" s="132" t="s">
        <v>618</v>
      </c>
      <c r="AA176" s="127">
        <v>0</v>
      </c>
      <c r="AB176" s="128">
        <v>0</v>
      </c>
      <c r="AC176" s="126" t="str">
        <f t="shared" si="151"/>
        <v>N/A</v>
      </c>
      <c r="AD176" s="127">
        <v>0</v>
      </c>
      <c r="AE176" s="128">
        <v>0</v>
      </c>
      <c r="AF176" s="126" t="str">
        <f t="shared" si="175"/>
        <v>N/A</v>
      </c>
      <c r="AG176" s="129" t="e">
        <f t="shared" si="176"/>
        <v>#VALUE!</v>
      </c>
      <c r="AH176" s="130" t="e">
        <f t="shared" si="177"/>
        <v>#VALUE!</v>
      </c>
      <c r="AI176" s="127">
        <v>0</v>
      </c>
      <c r="AJ176" s="128">
        <v>0</v>
      </c>
      <c r="AK176" s="126" t="str">
        <f t="shared" si="178"/>
        <v>N/A</v>
      </c>
      <c r="AL176" s="127">
        <v>0</v>
      </c>
      <c r="AM176" s="128">
        <v>0</v>
      </c>
      <c r="AN176" s="126" t="str">
        <f t="shared" si="179"/>
        <v>N/A</v>
      </c>
      <c r="AO176" s="129" t="e">
        <f t="shared" si="180"/>
        <v>#VALUE!</v>
      </c>
      <c r="AP176" s="130" t="e">
        <f t="shared" si="181"/>
        <v>#VALUE!</v>
      </c>
      <c r="AQ176" s="127">
        <v>0</v>
      </c>
      <c r="AR176" s="128">
        <v>0</v>
      </c>
      <c r="AS176" s="126" t="str">
        <f t="shared" si="152"/>
        <v>N/A</v>
      </c>
      <c r="AT176" s="127">
        <v>0</v>
      </c>
      <c r="AU176" s="128">
        <v>0</v>
      </c>
      <c r="AV176" s="126" t="str">
        <f t="shared" si="182"/>
        <v>N/A</v>
      </c>
      <c r="AW176" s="129" t="e">
        <f t="shared" si="183"/>
        <v>#VALUE!</v>
      </c>
      <c r="AX176" s="130" t="e">
        <f t="shared" si="184"/>
        <v>#VALUE!</v>
      </c>
      <c r="AY176" s="132" t="s">
        <v>618</v>
      </c>
      <c r="AZ176" s="127">
        <v>0.83</v>
      </c>
      <c r="BA176" s="128">
        <v>38625</v>
      </c>
      <c r="BB176" s="126">
        <f t="shared" si="153"/>
        <v>46536.144578313259</v>
      </c>
      <c r="BC176" s="127">
        <v>0.83</v>
      </c>
      <c r="BD176" s="128">
        <v>39011</v>
      </c>
      <c r="BE176" s="126">
        <f t="shared" si="185"/>
        <v>47001.204819277111</v>
      </c>
      <c r="BF176" s="129">
        <f t="shared" si="186"/>
        <v>465.06024096385227</v>
      </c>
      <c r="BG176" s="130">
        <f t="shared" si="187"/>
        <v>9.9935275080905456E-3</v>
      </c>
      <c r="BH176" s="127">
        <v>0</v>
      </c>
      <c r="BI176" s="128">
        <v>0</v>
      </c>
      <c r="BJ176" s="126" t="str">
        <f t="shared" si="154"/>
        <v>N/A</v>
      </c>
      <c r="BK176" s="127">
        <v>0</v>
      </c>
      <c r="BL176" s="128">
        <v>0</v>
      </c>
      <c r="BM176" s="126" t="str">
        <f t="shared" si="188"/>
        <v>N/A</v>
      </c>
      <c r="BN176" s="129" t="e">
        <f t="shared" si="189"/>
        <v>#VALUE!</v>
      </c>
      <c r="BO176" s="130" t="e">
        <f t="shared" si="190"/>
        <v>#VALUE!</v>
      </c>
      <c r="BP176" s="127">
        <v>0</v>
      </c>
      <c r="BQ176" s="128">
        <v>0</v>
      </c>
      <c r="BR176" s="126" t="str">
        <f t="shared" si="155"/>
        <v>N/A</v>
      </c>
      <c r="BS176" s="127">
        <v>0</v>
      </c>
      <c r="BT176" s="128">
        <v>0</v>
      </c>
      <c r="BU176" s="126" t="str">
        <f t="shared" si="191"/>
        <v>N/A</v>
      </c>
      <c r="BV176" s="129" t="e">
        <f t="shared" si="192"/>
        <v>#VALUE!</v>
      </c>
      <c r="BW176" s="130" t="e">
        <f t="shared" si="193"/>
        <v>#VALUE!</v>
      </c>
      <c r="BX176" s="132" t="s">
        <v>618</v>
      </c>
      <c r="BY176" s="127">
        <v>0</v>
      </c>
      <c r="BZ176" s="128">
        <v>0</v>
      </c>
      <c r="CA176" s="126" t="str">
        <f t="shared" si="156"/>
        <v>N/A</v>
      </c>
      <c r="CB176" s="127">
        <v>0</v>
      </c>
      <c r="CC176" s="128">
        <v>0</v>
      </c>
      <c r="CD176" s="126" t="str">
        <f t="shared" si="194"/>
        <v>N/A</v>
      </c>
      <c r="CE176" s="129" t="e">
        <f t="shared" si="195"/>
        <v>#VALUE!</v>
      </c>
      <c r="CF176" s="130" t="e">
        <f t="shared" si="196"/>
        <v>#VALUE!</v>
      </c>
      <c r="CG176" s="127">
        <v>0</v>
      </c>
      <c r="CH176" s="128">
        <v>0</v>
      </c>
      <c r="CI176" s="126" t="str">
        <f t="shared" si="157"/>
        <v>N/A</v>
      </c>
      <c r="CJ176" s="127">
        <v>0</v>
      </c>
      <c r="CK176" s="128">
        <v>0</v>
      </c>
      <c r="CL176" s="126" t="str">
        <f t="shared" si="197"/>
        <v>N/A</v>
      </c>
      <c r="CM176" s="129" t="e">
        <f t="shared" si="198"/>
        <v>#VALUE!</v>
      </c>
      <c r="CN176" s="130" t="e">
        <f t="shared" si="199"/>
        <v>#VALUE!</v>
      </c>
      <c r="CO176" s="127">
        <v>0</v>
      </c>
      <c r="CP176" s="128">
        <v>0</v>
      </c>
      <c r="CQ176" s="126" t="str">
        <f t="shared" si="158"/>
        <v>N/A</v>
      </c>
      <c r="CR176" s="127">
        <v>0</v>
      </c>
      <c r="CS176" s="128">
        <v>0</v>
      </c>
      <c r="CT176" s="126" t="str">
        <f t="shared" si="200"/>
        <v>N/A</v>
      </c>
      <c r="CU176" s="129" t="e">
        <f t="shared" si="201"/>
        <v>#VALUE!</v>
      </c>
      <c r="CV176" s="130" t="e">
        <f t="shared" si="202"/>
        <v>#VALUE!</v>
      </c>
      <c r="CW176" s="132" t="s">
        <v>618</v>
      </c>
      <c r="CX176" s="127">
        <v>0</v>
      </c>
      <c r="CY176" s="128">
        <v>0</v>
      </c>
      <c r="CZ176" s="126" t="str">
        <f t="shared" si="159"/>
        <v>N/A</v>
      </c>
      <c r="DA176" s="127">
        <v>0</v>
      </c>
      <c r="DB176" s="128">
        <v>0</v>
      </c>
      <c r="DC176" s="126" t="str">
        <f t="shared" si="203"/>
        <v>N/A</v>
      </c>
      <c r="DD176" s="129" t="e">
        <f t="shared" si="204"/>
        <v>#VALUE!</v>
      </c>
      <c r="DE176" s="130" t="e">
        <f t="shared" si="205"/>
        <v>#VALUE!</v>
      </c>
      <c r="DF176" s="127">
        <v>0.9</v>
      </c>
      <c r="DG176" s="128">
        <v>48700</v>
      </c>
      <c r="DH176" s="126">
        <f t="shared" si="160"/>
        <v>54111.111111111109</v>
      </c>
      <c r="DI176" s="127">
        <v>0.9</v>
      </c>
      <c r="DJ176" s="128">
        <v>49187</v>
      </c>
      <c r="DK176" s="126">
        <f t="shared" si="206"/>
        <v>54652.222222222219</v>
      </c>
      <c r="DL176" s="129">
        <f t="shared" si="207"/>
        <v>541.11111111110949</v>
      </c>
      <c r="DM176" s="130">
        <f t="shared" si="208"/>
        <v>9.9999999999999707E-3</v>
      </c>
      <c r="DN176" s="127">
        <v>0</v>
      </c>
      <c r="DO176" s="128">
        <v>0</v>
      </c>
      <c r="DP176" s="126" t="str">
        <f t="shared" si="161"/>
        <v>N/A</v>
      </c>
      <c r="DQ176" s="127">
        <v>0</v>
      </c>
      <c r="DR176" s="128">
        <v>0</v>
      </c>
      <c r="DS176" s="126" t="str">
        <f t="shared" si="209"/>
        <v>N/A</v>
      </c>
      <c r="DT176" s="306" t="e">
        <f t="shared" si="210"/>
        <v>#VALUE!</v>
      </c>
      <c r="DU176" s="130" t="e">
        <f t="shared" si="211"/>
        <v>#VALUE!</v>
      </c>
      <c r="DV176" s="132" t="s">
        <v>618</v>
      </c>
      <c r="DW176" s="127">
        <v>1.63</v>
      </c>
      <c r="DX176" s="128">
        <v>43140</v>
      </c>
      <c r="DY176" s="126">
        <f t="shared" si="162"/>
        <v>26466.25766871166</v>
      </c>
      <c r="DZ176" s="127">
        <v>1.63</v>
      </c>
      <c r="EA176" s="128">
        <v>43575</v>
      </c>
      <c r="EB176" s="126">
        <f t="shared" si="212"/>
        <v>26733.12883435583</v>
      </c>
      <c r="EC176" s="129">
        <f t="shared" si="213"/>
        <v>266.87116564417011</v>
      </c>
      <c r="ED176" s="130">
        <f t="shared" si="214"/>
        <v>1.0083449235048614E-2</v>
      </c>
      <c r="EE176" s="127">
        <v>0</v>
      </c>
      <c r="EF176" s="128">
        <v>0</v>
      </c>
      <c r="EG176" s="126" t="str">
        <f t="shared" si="163"/>
        <v>N/A</v>
      </c>
      <c r="EH176" s="127">
        <v>0</v>
      </c>
      <c r="EI176" s="128">
        <v>0</v>
      </c>
      <c r="EJ176" s="126" t="str">
        <f t="shared" si="215"/>
        <v>N/A</v>
      </c>
      <c r="EK176" s="129" t="e">
        <f t="shared" si="216"/>
        <v>#VALUE!</v>
      </c>
      <c r="EL176" s="130" t="e">
        <f t="shared" si="217"/>
        <v>#VALUE!</v>
      </c>
      <c r="EM176" s="127">
        <v>0</v>
      </c>
      <c r="EN176" s="128">
        <v>0</v>
      </c>
      <c r="EO176" s="126" t="str">
        <f t="shared" si="164"/>
        <v>N/A</v>
      </c>
      <c r="EP176" s="147">
        <v>0</v>
      </c>
      <c r="EQ176" s="148">
        <v>0</v>
      </c>
      <c r="ER176" s="126" t="str">
        <f t="shared" si="218"/>
        <v>N/A</v>
      </c>
      <c r="ES176" s="129" t="e">
        <f t="shared" si="219"/>
        <v>#VALUE!</v>
      </c>
      <c r="ET176" s="130" t="e">
        <f t="shared" si="220"/>
        <v>#VALUE!</v>
      </c>
      <c r="EU176" s="307"/>
      <c r="EV176" s="132" t="s">
        <v>618</v>
      </c>
      <c r="EW176" s="126">
        <v>43432.554523479055</v>
      </c>
      <c r="EX176" s="126">
        <v>44175.385249245104</v>
      </c>
      <c r="EY176" s="129" t="e">
        <f t="shared" si="221"/>
        <v>#VALUE!</v>
      </c>
      <c r="EZ176" s="130" t="e">
        <f t="shared" si="165"/>
        <v>#VALUE!</v>
      </c>
    </row>
    <row r="177" spans="1:156">
      <c r="A177" s="137" t="s">
        <v>619</v>
      </c>
      <c r="B177" s="138">
        <f>SUBTOTAL(9,B175:B176)</f>
        <v>32.700000000000003</v>
      </c>
      <c r="C177" s="139">
        <f>SUBTOTAL(9,C175:C176)</f>
        <v>544000.81000000006</v>
      </c>
      <c r="D177" s="140">
        <f t="shared" si="148"/>
        <v>16636.110397553519</v>
      </c>
      <c r="E177" s="138">
        <f>SUBTOTAL(9,E175:E176)</f>
        <v>32.700000000000003</v>
      </c>
      <c r="F177" s="141">
        <f>SUBTOTAL(9,F175:F176)</f>
        <v>554881.16</v>
      </c>
      <c r="G177" s="140">
        <f t="shared" si="166"/>
        <v>16968.842813455656</v>
      </c>
      <c r="H177" s="142">
        <f t="shared" si="167"/>
        <v>332.73241590213729</v>
      </c>
      <c r="I177" s="143">
        <f t="shared" si="168"/>
        <v>2.0000613602027335E-2</v>
      </c>
      <c r="J177" s="138">
        <f>SUBTOTAL(9,J175:J176)</f>
        <v>9</v>
      </c>
      <c r="K177" s="139">
        <f>SUBTOTAL(9,K175:K176)</f>
        <v>669038</v>
      </c>
      <c r="L177" s="140">
        <f t="shared" si="149"/>
        <v>74337.555555555562</v>
      </c>
      <c r="M177" s="138">
        <f>SUBTOTAL(9,M175:M176)</f>
        <v>9</v>
      </c>
      <c r="N177" s="141">
        <f>SUBTOTAL(9,N175:N176)</f>
        <v>683058.76</v>
      </c>
      <c r="O177" s="140">
        <f t="shared" si="169"/>
        <v>75895.41777777778</v>
      </c>
      <c r="P177" s="142">
        <f t="shared" si="170"/>
        <v>1557.8622222222184</v>
      </c>
      <c r="Q177" s="143">
        <f t="shared" si="171"/>
        <v>2.095659738310823E-2</v>
      </c>
      <c r="R177" s="138">
        <f>SUBTOTAL(9,R175:R176)</f>
        <v>1</v>
      </c>
      <c r="S177" s="139">
        <f>SUBTOTAL(9,S175:S176)</f>
        <v>52540.35</v>
      </c>
      <c r="T177" s="140">
        <f t="shared" si="150"/>
        <v>52540.35</v>
      </c>
      <c r="U177" s="138">
        <f>SUBTOTAL(9,U175:U176)</f>
        <v>1</v>
      </c>
      <c r="V177" s="141">
        <f>SUBTOTAL(9,V175:V176)</f>
        <v>53591.16</v>
      </c>
      <c r="W177" s="140">
        <f t="shared" si="172"/>
        <v>53591.16</v>
      </c>
      <c r="X177" s="142">
        <f t="shared" si="173"/>
        <v>1050.8100000000049</v>
      </c>
      <c r="Y177" s="143">
        <f t="shared" si="174"/>
        <v>2.0000057098972599E-2</v>
      </c>
      <c r="Z177" s="137" t="s">
        <v>619</v>
      </c>
      <c r="AA177" s="138">
        <f>SUBTOTAL(9,AA175:AA176)</f>
        <v>0</v>
      </c>
      <c r="AB177" s="139">
        <f>SUBTOTAL(9,AB175:AB176)</f>
        <v>0</v>
      </c>
      <c r="AC177" s="140" t="str">
        <f t="shared" si="151"/>
        <v>N/A</v>
      </c>
      <c r="AD177" s="138">
        <f>SUBTOTAL(9,AD175:AD176)</f>
        <v>0</v>
      </c>
      <c r="AE177" s="141">
        <f>SUBTOTAL(9,AE175:AE176)</f>
        <v>0</v>
      </c>
      <c r="AF177" s="140" t="str">
        <f t="shared" si="175"/>
        <v>N/A</v>
      </c>
      <c r="AG177" s="142" t="e">
        <f t="shared" si="176"/>
        <v>#VALUE!</v>
      </c>
      <c r="AH177" s="143" t="e">
        <f t="shared" si="177"/>
        <v>#VALUE!</v>
      </c>
      <c r="AI177" s="138">
        <f>SUBTOTAL(9,AI175:AI176)</f>
        <v>3</v>
      </c>
      <c r="AJ177" s="139">
        <f>SUBTOTAL(9,AJ175:AJ176)</f>
        <v>133628.62</v>
      </c>
      <c r="AK177" s="140">
        <f t="shared" si="178"/>
        <v>44542.873333333329</v>
      </c>
      <c r="AL177" s="138">
        <f>SUBTOTAL(9,AL175:AL176)</f>
        <v>3</v>
      </c>
      <c r="AM177" s="141">
        <f>SUBTOTAL(9,AM175:AM176)</f>
        <v>136301.19</v>
      </c>
      <c r="AN177" s="140">
        <f t="shared" si="179"/>
        <v>45433.73</v>
      </c>
      <c r="AO177" s="142">
        <f t="shared" si="180"/>
        <v>890.85666666667385</v>
      </c>
      <c r="AP177" s="143">
        <f t="shared" si="181"/>
        <v>1.9999982039775772E-2</v>
      </c>
      <c r="AQ177" s="138">
        <f>SUBTOTAL(9,AQ175:AQ176)</f>
        <v>2</v>
      </c>
      <c r="AR177" s="139">
        <f>SUBTOTAL(9,AR175:AR176)</f>
        <v>94904.13</v>
      </c>
      <c r="AS177" s="140">
        <f t="shared" si="152"/>
        <v>47452.065000000002</v>
      </c>
      <c r="AT177" s="138">
        <f>SUBTOTAL(9,AT175:AT176)</f>
        <v>2</v>
      </c>
      <c r="AU177" s="141">
        <f>SUBTOTAL(9,AU175:AU176)</f>
        <v>96802.21</v>
      </c>
      <c r="AV177" s="140">
        <f t="shared" si="182"/>
        <v>48401.105000000003</v>
      </c>
      <c r="AW177" s="142">
        <f t="shared" si="183"/>
        <v>949.04000000000087</v>
      </c>
      <c r="AX177" s="143">
        <f t="shared" si="184"/>
        <v>1.9999972603932006E-2</v>
      </c>
      <c r="AY177" s="137" t="s">
        <v>619</v>
      </c>
      <c r="AZ177" s="138">
        <f>SUBTOTAL(9,AZ175:AZ176)</f>
        <v>11.83</v>
      </c>
      <c r="BA177" s="139">
        <f>SUBTOTAL(9,BA175:BA176)</f>
        <v>328123.93</v>
      </c>
      <c r="BB177" s="140">
        <f t="shared" si="153"/>
        <v>27736.595942519019</v>
      </c>
      <c r="BC177" s="138">
        <f>SUBTOTAL(9,BC175:BC176)</f>
        <v>11.83</v>
      </c>
      <c r="BD177" s="141">
        <f>SUBTOTAL(9,BD175:BD176)</f>
        <v>334299.90999999997</v>
      </c>
      <c r="BE177" s="140">
        <f t="shared" si="185"/>
        <v>28258.656804733724</v>
      </c>
      <c r="BF177" s="142">
        <f t="shared" si="186"/>
        <v>522.06086221470468</v>
      </c>
      <c r="BG177" s="143">
        <f t="shared" si="187"/>
        <v>1.8822095663671823E-2</v>
      </c>
      <c r="BH177" s="138">
        <f>SUBTOTAL(9,BH175:BH176)</f>
        <v>0</v>
      </c>
      <c r="BI177" s="139">
        <f>SUBTOTAL(9,BI175:BI176)</f>
        <v>0</v>
      </c>
      <c r="BJ177" s="140" t="str">
        <f t="shared" si="154"/>
        <v>N/A</v>
      </c>
      <c r="BK177" s="138">
        <f>SUBTOTAL(9,BK175:BK176)</f>
        <v>0</v>
      </c>
      <c r="BL177" s="141">
        <f>SUBTOTAL(9,BL175:BL176)</f>
        <v>0</v>
      </c>
      <c r="BM177" s="140" t="str">
        <f t="shared" si="188"/>
        <v>N/A</v>
      </c>
      <c r="BN177" s="142" t="e">
        <f t="shared" si="189"/>
        <v>#VALUE!</v>
      </c>
      <c r="BO177" s="143" t="e">
        <f t="shared" si="190"/>
        <v>#VALUE!</v>
      </c>
      <c r="BP177" s="138">
        <f>SUBTOTAL(9,BP175:BP176)</f>
        <v>0.98770000000000002</v>
      </c>
      <c r="BQ177" s="139">
        <f>SUBTOTAL(9,BQ175:BQ176)</f>
        <v>51768.57</v>
      </c>
      <c r="BR177" s="140">
        <f t="shared" si="155"/>
        <v>52413.25301204819</v>
      </c>
      <c r="BS177" s="138">
        <f>SUBTOTAL(9,BS175:BS176)</f>
        <v>0.98770000000000002</v>
      </c>
      <c r="BT177" s="141">
        <f>SUBTOTAL(9,BT175:BT176)</f>
        <v>52803.939999999995</v>
      </c>
      <c r="BU177" s="140">
        <f t="shared" si="191"/>
        <v>53461.516654854706</v>
      </c>
      <c r="BV177" s="142">
        <f t="shared" si="192"/>
        <v>1048.2636428065161</v>
      </c>
      <c r="BW177" s="143">
        <f t="shared" si="193"/>
        <v>1.999997295656411E-2</v>
      </c>
      <c r="BX177" s="137" t="s">
        <v>619</v>
      </c>
      <c r="BY177" s="138">
        <f>SUBTOTAL(9,BY175:BY176)</f>
        <v>1</v>
      </c>
      <c r="BZ177" s="139">
        <f>SUBTOTAL(9,BZ175:BZ176)</f>
        <v>14672.73</v>
      </c>
      <c r="CA177" s="140">
        <f t="shared" si="156"/>
        <v>14672.73</v>
      </c>
      <c r="CB177" s="138">
        <f>SUBTOTAL(9,CB175:CB176)</f>
        <v>1</v>
      </c>
      <c r="CC177" s="141">
        <f>SUBTOTAL(9,CC175:CC176)</f>
        <v>14966.18</v>
      </c>
      <c r="CD177" s="140">
        <f t="shared" si="194"/>
        <v>14966.18</v>
      </c>
      <c r="CE177" s="142">
        <f t="shared" si="195"/>
        <v>293.45000000000073</v>
      </c>
      <c r="CF177" s="143">
        <f t="shared" si="196"/>
        <v>1.9999686493242956E-2</v>
      </c>
      <c r="CG177" s="138">
        <f>SUBTOTAL(9,CG175:CG176)</f>
        <v>2</v>
      </c>
      <c r="CH177" s="139">
        <f>SUBTOTAL(9,CH175:CH176)</f>
        <v>77291.199999999997</v>
      </c>
      <c r="CI177" s="140">
        <f t="shared" si="157"/>
        <v>38645.599999999999</v>
      </c>
      <c r="CJ177" s="138">
        <f>SUBTOTAL(9,CJ175:CJ176)</f>
        <v>2</v>
      </c>
      <c r="CK177" s="141">
        <f>SUBTOTAL(9,CK175:CK176)</f>
        <v>78837.02</v>
      </c>
      <c r="CL177" s="140">
        <f t="shared" si="197"/>
        <v>39418.51</v>
      </c>
      <c r="CM177" s="142">
        <f t="shared" si="198"/>
        <v>772.91000000000349</v>
      </c>
      <c r="CN177" s="143">
        <f t="shared" si="199"/>
        <v>1.9999948247666061E-2</v>
      </c>
      <c r="CO177" s="138">
        <f>SUBTOTAL(9,CO175:CO176)</f>
        <v>4.3609</v>
      </c>
      <c r="CP177" s="139">
        <f>SUBTOTAL(9,CP175:CP176)</f>
        <v>292019.42</v>
      </c>
      <c r="CQ177" s="140">
        <f t="shared" si="158"/>
        <v>66963.108532642334</v>
      </c>
      <c r="CR177" s="138">
        <f>SUBTOTAL(9,CR175:CR176)</f>
        <v>4.3609</v>
      </c>
      <c r="CS177" s="141">
        <f>SUBTOTAL(9,CS175:CS176)</f>
        <v>297859.81</v>
      </c>
      <c r="CT177" s="140">
        <f t="shared" si="200"/>
        <v>68302.371070191934</v>
      </c>
      <c r="CU177" s="142">
        <f t="shared" si="201"/>
        <v>1339.2625375495991</v>
      </c>
      <c r="CV177" s="143">
        <f t="shared" si="202"/>
        <v>2.0000005479087819E-2</v>
      </c>
      <c r="CW177" s="137" t="s">
        <v>619</v>
      </c>
      <c r="CX177" s="138">
        <f>SUBTOTAL(9,CX175:CX176)</f>
        <v>0</v>
      </c>
      <c r="CY177" s="139">
        <f>SUBTOTAL(9,CY175:CY176)</f>
        <v>0</v>
      </c>
      <c r="CZ177" s="140" t="str">
        <f t="shared" si="159"/>
        <v>N/A</v>
      </c>
      <c r="DA177" s="138">
        <f>SUBTOTAL(9,DA175:DA176)</f>
        <v>0</v>
      </c>
      <c r="DB177" s="141">
        <f>SUBTOTAL(9,DB175:DB176)</f>
        <v>0</v>
      </c>
      <c r="DC177" s="140" t="str">
        <f t="shared" si="203"/>
        <v>N/A</v>
      </c>
      <c r="DD177" s="142" t="e">
        <f t="shared" si="204"/>
        <v>#VALUE!</v>
      </c>
      <c r="DE177" s="143" t="e">
        <f t="shared" si="205"/>
        <v>#VALUE!</v>
      </c>
      <c r="DF177" s="138">
        <f>SUBTOTAL(9,DF175:DF176)</f>
        <v>1.9</v>
      </c>
      <c r="DG177" s="139">
        <f>SUBTOTAL(9,DG175:DG176)</f>
        <v>124199.99</v>
      </c>
      <c r="DH177" s="140">
        <f t="shared" si="160"/>
        <v>65368.415789473693</v>
      </c>
      <c r="DI177" s="138">
        <f>SUBTOTAL(9,DI175:DI176)</f>
        <v>1.9</v>
      </c>
      <c r="DJ177" s="141">
        <f>SUBTOTAL(9,DJ175:DJ176)</f>
        <v>126196.99</v>
      </c>
      <c r="DK177" s="140">
        <f t="shared" si="206"/>
        <v>66419.468421052632</v>
      </c>
      <c r="DL177" s="142">
        <f t="shared" si="207"/>
        <v>1051.0526315789393</v>
      </c>
      <c r="DM177" s="143">
        <f t="shared" si="208"/>
        <v>1.6078906286546273E-2</v>
      </c>
      <c r="DN177" s="138">
        <f>SUBTOTAL(9,DN175:DN176)</f>
        <v>1</v>
      </c>
      <c r="DO177" s="139">
        <f>SUBTOTAL(9,DO175:DO176)</f>
        <v>38500</v>
      </c>
      <c r="DP177" s="140">
        <f t="shared" si="161"/>
        <v>38500</v>
      </c>
      <c r="DQ177" s="138">
        <f>SUBTOTAL(9,DQ175:DQ176)</f>
        <v>1</v>
      </c>
      <c r="DR177" s="141">
        <f>SUBTOTAL(9,DR175:DR176)</f>
        <v>39270</v>
      </c>
      <c r="DS177" s="140">
        <f t="shared" si="209"/>
        <v>39270</v>
      </c>
      <c r="DT177" s="142">
        <f t="shared" si="210"/>
        <v>770</v>
      </c>
      <c r="DU177" s="143">
        <f t="shared" si="211"/>
        <v>0.02</v>
      </c>
      <c r="DV177" s="137" t="s">
        <v>619</v>
      </c>
      <c r="DW177" s="138">
        <f>SUBTOTAL(9,DW175:DW176)</f>
        <v>20.63</v>
      </c>
      <c r="DX177" s="139">
        <f>SUBTOTAL(9,DX175:DX176)</f>
        <v>455478.26</v>
      </c>
      <c r="DY177" s="140">
        <f t="shared" si="162"/>
        <v>22078.44207464857</v>
      </c>
      <c r="DZ177" s="138">
        <f>SUBTOTAL(9,DZ175:DZ176)</f>
        <v>20.63</v>
      </c>
      <c r="EA177" s="141">
        <f>SUBTOTAL(9,EA175:EA176)</f>
        <v>464160.02</v>
      </c>
      <c r="EB177" s="140">
        <f t="shared" si="212"/>
        <v>22499.273873000486</v>
      </c>
      <c r="EC177" s="142">
        <f t="shared" si="213"/>
        <v>420.8317983519155</v>
      </c>
      <c r="ED177" s="143">
        <f t="shared" si="214"/>
        <v>1.906075605013512E-2</v>
      </c>
      <c r="EE177" s="138">
        <f>SUBTOTAL(9,EE175:EE176)</f>
        <v>2</v>
      </c>
      <c r="EF177" s="139">
        <f>SUBTOTAL(9,EF175:EF176)</f>
        <v>5800</v>
      </c>
      <c r="EG177" s="140">
        <f t="shared" si="163"/>
        <v>2900</v>
      </c>
      <c r="EH177" s="138">
        <f>SUBTOTAL(9,EH175:EH176)</f>
        <v>2</v>
      </c>
      <c r="EI177" s="141">
        <f>SUBTOTAL(9,EI175:EI176)</f>
        <v>5916</v>
      </c>
      <c r="EJ177" s="140">
        <f t="shared" si="215"/>
        <v>2958</v>
      </c>
      <c r="EK177" s="142">
        <f t="shared" si="216"/>
        <v>58</v>
      </c>
      <c r="EL177" s="143">
        <f t="shared" si="217"/>
        <v>0.02</v>
      </c>
      <c r="EM177" s="138">
        <f>SUBTOTAL(9,EM175:EM176)</f>
        <v>0</v>
      </c>
      <c r="EN177" s="139">
        <f>SUBTOTAL(9,EN175:EN176)</f>
        <v>0</v>
      </c>
      <c r="EO177" s="140" t="str">
        <f t="shared" si="164"/>
        <v>N/A</v>
      </c>
      <c r="EP177" s="138">
        <f>SUBTOTAL(9,EP175:EP176)</f>
        <v>0</v>
      </c>
      <c r="EQ177" s="141">
        <f>SUBTOTAL(9,EQ175:EQ176)</f>
        <v>0</v>
      </c>
      <c r="ER177" s="140" t="str">
        <f t="shared" si="218"/>
        <v>N/A</v>
      </c>
      <c r="ES177" s="142" t="e">
        <f t="shared" si="219"/>
        <v>#VALUE!</v>
      </c>
      <c r="ET177" s="143" t="e">
        <f t="shared" si="220"/>
        <v>#VALUE!</v>
      </c>
      <c r="EU177" s="308"/>
      <c r="EV177" s="137" t="s">
        <v>619</v>
      </c>
      <c r="EW177" s="140">
        <f>AVERAGE(EW175:EW176)</f>
        <v>42195.875301299842</v>
      </c>
      <c r="EX177" s="140">
        <f>AVERAGE(EX175:EX176)</f>
        <v>42976.882378416369</v>
      </c>
      <c r="EY177" s="142" t="e">
        <f t="shared" si="221"/>
        <v>#VALUE!</v>
      </c>
      <c r="EZ177" s="143" t="e">
        <f t="shared" si="165"/>
        <v>#VALUE!</v>
      </c>
    </row>
    <row r="178" spans="1:156">
      <c r="A178" s="132" t="s">
        <v>620</v>
      </c>
      <c r="B178" s="124">
        <v>1</v>
      </c>
      <c r="C178" s="125">
        <v>27990</v>
      </c>
      <c r="D178" s="126">
        <f t="shared" si="148"/>
        <v>27990</v>
      </c>
      <c r="E178" s="127">
        <v>1</v>
      </c>
      <c r="F178" s="128">
        <v>30000</v>
      </c>
      <c r="G178" s="126">
        <f t="shared" si="166"/>
        <v>30000</v>
      </c>
      <c r="H178" s="129">
        <f t="shared" si="167"/>
        <v>2010</v>
      </c>
      <c r="I178" s="130">
        <f t="shared" si="168"/>
        <v>7.1811361200428719E-2</v>
      </c>
      <c r="J178" s="127">
        <v>1</v>
      </c>
      <c r="K178" s="128">
        <v>87500</v>
      </c>
      <c r="L178" s="131">
        <f t="shared" si="149"/>
        <v>87500</v>
      </c>
      <c r="M178" s="127">
        <v>1</v>
      </c>
      <c r="N178" s="128">
        <v>88375</v>
      </c>
      <c r="O178" s="126">
        <f t="shared" si="169"/>
        <v>88375</v>
      </c>
      <c r="P178" s="129">
        <f t="shared" si="170"/>
        <v>875</v>
      </c>
      <c r="Q178" s="130">
        <f t="shared" si="171"/>
        <v>0.01</v>
      </c>
      <c r="R178" s="127">
        <v>0</v>
      </c>
      <c r="S178" s="128">
        <v>0</v>
      </c>
      <c r="T178" s="126" t="str">
        <f t="shared" si="150"/>
        <v>N/A</v>
      </c>
      <c r="U178" s="127">
        <v>0</v>
      </c>
      <c r="V178" s="128">
        <v>0</v>
      </c>
      <c r="W178" s="126" t="str">
        <f t="shared" si="172"/>
        <v>N/A</v>
      </c>
      <c r="X178" s="129" t="e">
        <f t="shared" si="173"/>
        <v>#VALUE!</v>
      </c>
      <c r="Y178" s="130" t="e">
        <f t="shared" si="174"/>
        <v>#VALUE!</v>
      </c>
      <c r="Z178" s="132" t="s">
        <v>620</v>
      </c>
      <c r="AA178" s="127">
        <v>0</v>
      </c>
      <c r="AB178" s="128">
        <v>0</v>
      </c>
      <c r="AC178" s="126" t="str">
        <f t="shared" si="151"/>
        <v>N/A</v>
      </c>
      <c r="AD178" s="127">
        <v>0</v>
      </c>
      <c r="AE178" s="128">
        <v>0</v>
      </c>
      <c r="AF178" s="126" t="str">
        <f t="shared" si="175"/>
        <v>N/A</v>
      </c>
      <c r="AG178" s="129" t="e">
        <f t="shared" si="176"/>
        <v>#VALUE!</v>
      </c>
      <c r="AH178" s="130" t="e">
        <f t="shared" si="177"/>
        <v>#VALUE!</v>
      </c>
      <c r="AI178" s="127">
        <v>1</v>
      </c>
      <c r="AJ178" s="128">
        <v>51800</v>
      </c>
      <c r="AK178" s="126">
        <f t="shared" si="178"/>
        <v>51800</v>
      </c>
      <c r="AL178" s="127">
        <v>1</v>
      </c>
      <c r="AM178" s="128">
        <v>52110.8</v>
      </c>
      <c r="AN178" s="126">
        <f t="shared" si="179"/>
        <v>52110.8</v>
      </c>
      <c r="AO178" s="129">
        <f t="shared" si="180"/>
        <v>310.80000000000291</v>
      </c>
      <c r="AP178" s="130">
        <f t="shared" si="181"/>
        <v>6.0000000000000565E-3</v>
      </c>
      <c r="AQ178" s="127">
        <v>0</v>
      </c>
      <c r="AR178" s="128">
        <v>0</v>
      </c>
      <c r="AS178" s="126" t="str">
        <f t="shared" si="152"/>
        <v>N/A</v>
      </c>
      <c r="AT178" s="127">
        <v>0</v>
      </c>
      <c r="AU178" s="128">
        <v>0</v>
      </c>
      <c r="AV178" s="126" t="str">
        <f t="shared" si="182"/>
        <v>N/A</v>
      </c>
      <c r="AW178" s="129" t="e">
        <f t="shared" si="183"/>
        <v>#VALUE!</v>
      </c>
      <c r="AX178" s="130" t="e">
        <f t="shared" si="184"/>
        <v>#VALUE!</v>
      </c>
      <c r="AY178" s="132" t="s">
        <v>620</v>
      </c>
      <c r="AZ178" s="127">
        <v>1</v>
      </c>
      <c r="BA178" s="128">
        <v>45626.75</v>
      </c>
      <c r="BB178" s="126">
        <f t="shared" si="153"/>
        <v>45626.75</v>
      </c>
      <c r="BC178" s="127">
        <v>1</v>
      </c>
      <c r="BD178" s="128">
        <v>45826.75</v>
      </c>
      <c r="BE178" s="126">
        <f t="shared" si="185"/>
        <v>45826.75</v>
      </c>
      <c r="BF178" s="129">
        <f t="shared" si="186"/>
        <v>200</v>
      </c>
      <c r="BG178" s="130">
        <f t="shared" si="187"/>
        <v>4.3833935136734477E-3</v>
      </c>
      <c r="BH178" s="127">
        <v>0</v>
      </c>
      <c r="BI178" s="128">
        <v>0</v>
      </c>
      <c r="BJ178" s="126" t="str">
        <f t="shared" si="154"/>
        <v>N/A</v>
      </c>
      <c r="BK178" s="127">
        <v>0</v>
      </c>
      <c r="BL178" s="128">
        <v>0</v>
      </c>
      <c r="BM178" s="126" t="str">
        <f t="shared" si="188"/>
        <v>N/A</v>
      </c>
      <c r="BN178" s="129" t="e">
        <f t="shared" si="189"/>
        <v>#VALUE!</v>
      </c>
      <c r="BO178" s="130" t="e">
        <f t="shared" si="190"/>
        <v>#VALUE!</v>
      </c>
      <c r="BP178" s="127">
        <v>0</v>
      </c>
      <c r="BQ178" s="128">
        <v>0</v>
      </c>
      <c r="BR178" s="126" t="str">
        <f t="shared" si="155"/>
        <v>N/A</v>
      </c>
      <c r="BS178" s="127">
        <v>0</v>
      </c>
      <c r="BT178" s="128">
        <v>0</v>
      </c>
      <c r="BU178" s="126" t="str">
        <f t="shared" si="191"/>
        <v>N/A</v>
      </c>
      <c r="BV178" s="129" t="e">
        <f t="shared" si="192"/>
        <v>#VALUE!</v>
      </c>
      <c r="BW178" s="130" t="e">
        <f t="shared" si="193"/>
        <v>#VALUE!</v>
      </c>
      <c r="BX178" s="132" t="s">
        <v>620</v>
      </c>
      <c r="BY178" s="127">
        <v>0</v>
      </c>
      <c r="BZ178" s="128">
        <v>0</v>
      </c>
      <c r="CA178" s="126" t="str">
        <f t="shared" si="156"/>
        <v>N/A</v>
      </c>
      <c r="CB178" s="127">
        <v>0</v>
      </c>
      <c r="CC178" s="128">
        <v>0</v>
      </c>
      <c r="CD178" s="126" t="str">
        <f t="shared" si="194"/>
        <v>N/A</v>
      </c>
      <c r="CE178" s="129" t="e">
        <f t="shared" si="195"/>
        <v>#VALUE!</v>
      </c>
      <c r="CF178" s="130" t="e">
        <f t="shared" si="196"/>
        <v>#VALUE!</v>
      </c>
      <c r="CG178" s="127">
        <v>0</v>
      </c>
      <c r="CH178" s="128">
        <v>0</v>
      </c>
      <c r="CI178" s="126" t="str">
        <f t="shared" si="157"/>
        <v>N/A</v>
      </c>
      <c r="CJ178" s="127">
        <v>0</v>
      </c>
      <c r="CK178" s="128">
        <v>0</v>
      </c>
      <c r="CL178" s="126" t="str">
        <f t="shared" si="197"/>
        <v>N/A</v>
      </c>
      <c r="CM178" s="129" t="e">
        <f t="shared" si="198"/>
        <v>#VALUE!</v>
      </c>
      <c r="CN178" s="130" t="e">
        <f t="shared" si="199"/>
        <v>#VALUE!</v>
      </c>
      <c r="CO178" s="127">
        <v>0</v>
      </c>
      <c r="CP178" s="128">
        <v>0</v>
      </c>
      <c r="CQ178" s="126" t="str">
        <f t="shared" si="158"/>
        <v>N/A</v>
      </c>
      <c r="CR178" s="127">
        <v>0</v>
      </c>
      <c r="CS178" s="128">
        <v>0</v>
      </c>
      <c r="CT178" s="126" t="str">
        <f t="shared" si="200"/>
        <v>N/A</v>
      </c>
      <c r="CU178" s="129" t="e">
        <f t="shared" si="201"/>
        <v>#VALUE!</v>
      </c>
      <c r="CV178" s="130" t="e">
        <f t="shared" si="202"/>
        <v>#VALUE!</v>
      </c>
      <c r="CW178" s="132" t="s">
        <v>620</v>
      </c>
      <c r="CX178" s="127">
        <v>0</v>
      </c>
      <c r="CY178" s="128">
        <v>0</v>
      </c>
      <c r="CZ178" s="126" t="str">
        <f t="shared" si="159"/>
        <v>N/A</v>
      </c>
      <c r="DA178" s="127">
        <v>0</v>
      </c>
      <c r="DB178" s="128">
        <v>0</v>
      </c>
      <c r="DC178" s="126" t="str">
        <f t="shared" si="203"/>
        <v>N/A</v>
      </c>
      <c r="DD178" s="129" t="e">
        <f t="shared" si="204"/>
        <v>#VALUE!</v>
      </c>
      <c r="DE178" s="130" t="e">
        <f t="shared" si="205"/>
        <v>#VALUE!</v>
      </c>
      <c r="DF178" s="127">
        <v>0</v>
      </c>
      <c r="DG178" s="128">
        <v>0</v>
      </c>
      <c r="DH178" s="126" t="str">
        <f t="shared" si="160"/>
        <v>N/A</v>
      </c>
      <c r="DI178" s="127">
        <v>0</v>
      </c>
      <c r="DJ178" s="128">
        <v>0</v>
      </c>
      <c r="DK178" s="126" t="str">
        <f t="shared" si="206"/>
        <v>N/A</v>
      </c>
      <c r="DL178" s="129" t="e">
        <f t="shared" si="207"/>
        <v>#VALUE!</v>
      </c>
      <c r="DM178" s="130" t="e">
        <f t="shared" si="208"/>
        <v>#VALUE!</v>
      </c>
      <c r="DN178" s="127">
        <v>0</v>
      </c>
      <c r="DO178" s="128">
        <v>0</v>
      </c>
      <c r="DP178" s="126" t="str">
        <f t="shared" si="161"/>
        <v>N/A</v>
      </c>
      <c r="DQ178" s="127">
        <v>0</v>
      </c>
      <c r="DR178" s="128">
        <v>0</v>
      </c>
      <c r="DS178" s="126" t="str">
        <f t="shared" si="209"/>
        <v>N/A</v>
      </c>
      <c r="DT178" s="306" t="e">
        <f t="shared" si="210"/>
        <v>#VALUE!</v>
      </c>
      <c r="DU178" s="130" t="e">
        <f t="shared" si="211"/>
        <v>#VALUE!</v>
      </c>
      <c r="DV178" s="132" t="s">
        <v>620</v>
      </c>
      <c r="DW178" s="127">
        <v>0</v>
      </c>
      <c r="DX178" s="128">
        <v>0</v>
      </c>
      <c r="DY178" s="126" t="str">
        <f t="shared" si="162"/>
        <v>N/A</v>
      </c>
      <c r="DZ178" s="127">
        <v>0</v>
      </c>
      <c r="EA178" s="128">
        <v>0</v>
      </c>
      <c r="EB178" s="126" t="str">
        <f t="shared" si="212"/>
        <v>N/A</v>
      </c>
      <c r="EC178" s="129" t="e">
        <f t="shared" si="213"/>
        <v>#VALUE!</v>
      </c>
      <c r="ED178" s="130" t="e">
        <f t="shared" si="214"/>
        <v>#VALUE!</v>
      </c>
      <c r="EE178" s="127">
        <v>0</v>
      </c>
      <c r="EF178" s="128">
        <v>0</v>
      </c>
      <c r="EG178" s="126" t="str">
        <f t="shared" si="163"/>
        <v>N/A</v>
      </c>
      <c r="EH178" s="127">
        <v>0</v>
      </c>
      <c r="EI178" s="128">
        <v>0</v>
      </c>
      <c r="EJ178" s="126" t="str">
        <f t="shared" si="215"/>
        <v>N/A</v>
      </c>
      <c r="EK178" s="129" t="e">
        <f t="shared" si="216"/>
        <v>#VALUE!</v>
      </c>
      <c r="EL178" s="130" t="e">
        <f t="shared" si="217"/>
        <v>#VALUE!</v>
      </c>
      <c r="EM178" s="127">
        <v>0</v>
      </c>
      <c r="EN178" s="128">
        <v>0</v>
      </c>
      <c r="EO178" s="126" t="str">
        <f t="shared" si="164"/>
        <v>N/A</v>
      </c>
      <c r="EP178" s="147">
        <v>0</v>
      </c>
      <c r="EQ178" s="148">
        <v>0</v>
      </c>
      <c r="ER178" s="126" t="str">
        <f t="shared" si="218"/>
        <v>N/A</v>
      </c>
      <c r="ES178" s="129" t="e">
        <f t="shared" si="219"/>
        <v>#VALUE!</v>
      </c>
      <c r="ET178" s="130" t="e">
        <f t="shared" si="220"/>
        <v>#VALUE!</v>
      </c>
      <c r="EU178" s="308"/>
      <c r="EV178" s="132" t="s">
        <v>620</v>
      </c>
      <c r="EW178" s="126">
        <v>53229.1875</v>
      </c>
      <c r="EX178" s="126">
        <v>54078.137499999997</v>
      </c>
      <c r="EY178" s="129" t="e">
        <f t="shared" si="221"/>
        <v>#VALUE!</v>
      </c>
      <c r="EZ178" s="130" t="e">
        <f t="shared" si="165"/>
        <v>#VALUE!</v>
      </c>
    </row>
    <row r="179" spans="1:156">
      <c r="A179" s="144" t="s">
        <v>621</v>
      </c>
      <c r="B179" s="124">
        <v>2.4</v>
      </c>
      <c r="C179" s="125">
        <v>49477</v>
      </c>
      <c r="D179" s="126">
        <f t="shared" si="148"/>
        <v>20615.416666666668</v>
      </c>
      <c r="E179" s="127">
        <v>2.4</v>
      </c>
      <c r="F179" s="128">
        <v>50200</v>
      </c>
      <c r="G179" s="126">
        <f t="shared" si="166"/>
        <v>20916.666666666668</v>
      </c>
      <c r="H179" s="129">
        <f t="shared" si="167"/>
        <v>301.25</v>
      </c>
      <c r="I179" s="130">
        <f t="shared" si="168"/>
        <v>1.4612850415344502E-2</v>
      </c>
      <c r="J179" s="127">
        <v>1</v>
      </c>
      <c r="K179" s="128">
        <v>80000</v>
      </c>
      <c r="L179" s="131">
        <f t="shared" si="149"/>
        <v>80000</v>
      </c>
      <c r="M179" s="127">
        <v>1</v>
      </c>
      <c r="N179" s="128">
        <v>82000</v>
      </c>
      <c r="O179" s="126">
        <f t="shared" si="169"/>
        <v>82000</v>
      </c>
      <c r="P179" s="129">
        <f t="shared" si="170"/>
        <v>2000</v>
      </c>
      <c r="Q179" s="130">
        <f t="shared" si="171"/>
        <v>2.5000000000000001E-2</v>
      </c>
      <c r="R179" s="127">
        <v>1.5</v>
      </c>
      <c r="S179" s="128">
        <v>72530</v>
      </c>
      <c r="T179" s="126">
        <f t="shared" si="150"/>
        <v>48353.333333333336</v>
      </c>
      <c r="U179" s="127">
        <v>1.5</v>
      </c>
      <c r="V179" s="128">
        <v>72900</v>
      </c>
      <c r="W179" s="126">
        <f t="shared" si="172"/>
        <v>48600</v>
      </c>
      <c r="X179" s="129">
        <f t="shared" si="173"/>
        <v>246.66666666666424</v>
      </c>
      <c r="Y179" s="130">
        <f t="shared" si="174"/>
        <v>5.1013373776367891E-3</v>
      </c>
      <c r="Z179" s="144" t="s">
        <v>621</v>
      </c>
      <c r="AA179" s="127">
        <v>0</v>
      </c>
      <c r="AB179" s="128">
        <v>0</v>
      </c>
      <c r="AC179" s="126" t="str">
        <f t="shared" si="151"/>
        <v>N/A</v>
      </c>
      <c r="AD179" s="127">
        <v>0</v>
      </c>
      <c r="AE179" s="128">
        <v>0</v>
      </c>
      <c r="AF179" s="126" t="str">
        <f t="shared" si="175"/>
        <v>N/A</v>
      </c>
      <c r="AG179" s="129" t="e">
        <f t="shared" si="176"/>
        <v>#VALUE!</v>
      </c>
      <c r="AH179" s="130" t="e">
        <f t="shared" si="177"/>
        <v>#VALUE!</v>
      </c>
      <c r="AI179" s="127">
        <v>0.3</v>
      </c>
      <c r="AJ179" s="128">
        <v>9746</v>
      </c>
      <c r="AK179" s="126">
        <f t="shared" si="178"/>
        <v>32486.666666666668</v>
      </c>
      <c r="AL179" s="127">
        <v>0.3</v>
      </c>
      <c r="AM179" s="128">
        <v>11620</v>
      </c>
      <c r="AN179" s="126">
        <f t="shared" si="179"/>
        <v>38733.333333333336</v>
      </c>
      <c r="AO179" s="129">
        <f t="shared" si="180"/>
        <v>6246.6666666666679</v>
      </c>
      <c r="AP179" s="130">
        <f t="shared" si="181"/>
        <v>0.19228401395444289</v>
      </c>
      <c r="AQ179" s="127">
        <v>0</v>
      </c>
      <c r="AR179" s="128">
        <v>0</v>
      </c>
      <c r="AS179" s="126" t="str">
        <f t="shared" si="152"/>
        <v>N/A</v>
      </c>
      <c r="AT179" s="127">
        <v>0</v>
      </c>
      <c r="AU179" s="128">
        <v>0</v>
      </c>
      <c r="AV179" s="126" t="str">
        <f t="shared" si="182"/>
        <v>N/A</v>
      </c>
      <c r="AW179" s="129" t="e">
        <f t="shared" si="183"/>
        <v>#VALUE!</v>
      </c>
      <c r="AX179" s="130" t="e">
        <f t="shared" si="184"/>
        <v>#VALUE!</v>
      </c>
      <c r="AY179" s="144" t="s">
        <v>621</v>
      </c>
      <c r="AZ179" s="127">
        <v>2.4</v>
      </c>
      <c r="BA179" s="128">
        <v>73525</v>
      </c>
      <c r="BB179" s="126">
        <f t="shared" si="153"/>
        <v>30635.416666666668</v>
      </c>
      <c r="BC179" s="127">
        <v>2.4</v>
      </c>
      <c r="BD179" s="128">
        <v>77013</v>
      </c>
      <c r="BE179" s="126">
        <f t="shared" si="185"/>
        <v>32088.75</v>
      </c>
      <c r="BF179" s="129">
        <f t="shared" si="186"/>
        <v>1453.3333333333321</v>
      </c>
      <c r="BG179" s="130">
        <f t="shared" si="187"/>
        <v>4.7439646378782688E-2</v>
      </c>
      <c r="BH179" s="127">
        <v>0</v>
      </c>
      <c r="BI179" s="128">
        <v>0</v>
      </c>
      <c r="BJ179" s="126" t="str">
        <f t="shared" si="154"/>
        <v>N/A</v>
      </c>
      <c r="BK179" s="127">
        <v>0</v>
      </c>
      <c r="BL179" s="128">
        <v>0</v>
      </c>
      <c r="BM179" s="126" t="str">
        <f t="shared" si="188"/>
        <v>N/A</v>
      </c>
      <c r="BN179" s="129" t="e">
        <f t="shared" si="189"/>
        <v>#VALUE!</v>
      </c>
      <c r="BO179" s="130" t="e">
        <f t="shared" si="190"/>
        <v>#VALUE!</v>
      </c>
      <c r="BP179" s="127">
        <v>0</v>
      </c>
      <c r="BQ179" s="128">
        <v>0</v>
      </c>
      <c r="BR179" s="126" t="str">
        <f t="shared" si="155"/>
        <v>N/A</v>
      </c>
      <c r="BS179" s="127">
        <v>0</v>
      </c>
      <c r="BT179" s="128">
        <v>0</v>
      </c>
      <c r="BU179" s="126" t="str">
        <f t="shared" si="191"/>
        <v>N/A</v>
      </c>
      <c r="BV179" s="129" t="e">
        <f t="shared" si="192"/>
        <v>#VALUE!</v>
      </c>
      <c r="BW179" s="130" t="e">
        <f t="shared" si="193"/>
        <v>#VALUE!</v>
      </c>
      <c r="BX179" s="144" t="s">
        <v>621</v>
      </c>
      <c r="BY179" s="127">
        <v>0</v>
      </c>
      <c r="BZ179" s="128">
        <v>0</v>
      </c>
      <c r="CA179" s="126" t="str">
        <f t="shared" si="156"/>
        <v>N/A</v>
      </c>
      <c r="CB179" s="127">
        <v>0</v>
      </c>
      <c r="CC179" s="128">
        <v>0</v>
      </c>
      <c r="CD179" s="126" t="str">
        <f t="shared" si="194"/>
        <v>N/A</v>
      </c>
      <c r="CE179" s="129" t="e">
        <f t="shared" si="195"/>
        <v>#VALUE!</v>
      </c>
      <c r="CF179" s="130" t="e">
        <f t="shared" si="196"/>
        <v>#VALUE!</v>
      </c>
      <c r="CG179" s="127">
        <v>1</v>
      </c>
      <c r="CH179" s="128">
        <v>60000</v>
      </c>
      <c r="CI179" s="126">
        <f t="shared" si="157"/>
        <v>60000</v>
      </c>
      <c r="CJ179" s="127">
        <v>1</v>
      </c>
      <c r="CK179" s="128">
        <v>61800</v>
      </c>
      <c r="CL179" s="126">
        <f t="shared" si="197"/>
        <v>61800</v>
      </c>
      <c r="CM179" s="129">
        <f t="shared" si="198"/>
        <v>1800</v>
      </c>
      <c r="CN179" s="130">
        <f t="shared" si="199"/>
        <v>0.03</v>
      </c>
      <c r="CO179" s="127">
        <v>0.25</v>
      </c>
      <c r="CP179" s="128">
        <v>30000</v>
      </c>
      <c r="CQ179" s="126">
        <f t="shared" si="158"/>
        <v>120000</v>
      </c>
      <c r="CR179" s="127">
        <v>0.25</v>
      </c>
      <c r="CS179" s="128">
        <v>30000</v>
      </c>
      <c r="CT179" s="126">
        <f t="shared" si="200"/>
        <v>120000</v>
      </c>
      <c r="CU179" s="129">
        <f t="shared" si="201"/>
        <v>0</v>
      </c>
      <c r="CV179" s="130">
        <f t="shared" si="202"/>
        <v>0</v>
      </c>
      <c r="CW179" s="144" t="s">
        <v>621</v>
      </c>
      <c r="CX179" s="127">
        <v>0</v>
      </c>
      <c r="CY179" s="128">
        <v>0</v>
      </c>
      <c r="CZ179" s="126" t="str">
        <f t="shared" si="159"/>
        <v>N/A</v>
      </c>
      <c r="DA179" s="127">
        <v>0</v>
      </c>
      <c r="DB179" s="128">
        <v>0</v>
      </c>
      <c r="DC179" s="126" t="str">
        <f t="shared" si="203"/>
        <v>N/A</v>
      </c>
      <c r="DD179" s="129" t="e">
        <f t="shared" si="204"/>
        <v>#VALUE!</v>
      </c>
      <c r="DE179" s="130" t="e">
        <f t="shared" si="205"/>
        <v>#VALUE!</v>
      </c>
      <c r="DF179" s="127">
        <v>0.8</v>
      </c>
      <c r="DG179" s="128">
        <v>36000</v>
      </c>
      <c r="DH179" s="126">
        <f t="shared" si="160"/>
        <v>45000</v>
      </c>
      <c r="DI179" s="127">
        <v>0.8</v>
      </c>
      <c r="DJ179" s="128">
        <v>40400</v>
      </c>
      <c r="DK179" s="126">
        <f t="shared" si="206"/>
        <v>50500</v>
      </c>
      <c r="DL179" s="129">
        <f t="shared" si="207"/>
        <v>5500</v>
      </c>
      <c r="DM179" s="130">
        <f t="shared" si="208"/>
        <v>0.12222222222222222</v>
      </c>
      <c r="DN179" s="127">
        <v>0</v>
      </c>
      <c r="DO179" s="128">
        <v>0</v>
      </c>
      <c r="DP179" s="126" t="str">
        <f t="shared" si="161"/>
        <v>N/A</v>
      </c>
      <c r="DQ179" s="127">
        <v>0</v>
      </c>
      <c r="DR179" s="128">
        <v>0</v>
      </c>
      <c r="DS179" s="126" t="str">
        <f t="shared" si="209"/>
        <v>N/A</v>
      </c>
      <c r="DT179" s="306" t="e">
        <f t="shared" si="210"/>
        <v>#VALUE!</v>
      </c>
      <c r="DU179" s="130" t="e">
        <f t="shared" si="211"/>
        <v>#VALUE!</v>
      </c>
      <c r="DV179" s="144" t="s">
        <v>621</v>
      </c>
      <c r="DW179" s="127">
        <v>0</v>
      </c>
      <c r="DX179" s="128">
        <v>0</v>
      </c>
      <c r="DY179" s="126" t="str">
        <f t="shared" si="162"/>
        <v>N/A</v>
      </c>
      <c r="DZ179" s="127">
        <v>0</v>
      </c>
      <c r="EA179" s="128">
        <v>0</v>
      </c>
      <c r="EB179" s="126" t="str">
        <f t="shared" si="212"/>
        <v>N/A</v>
      </c>
      <c r="EC179" s="129" t="e">
        <f t="shared" si="213"/>
        <v>#VALUE!</v>
      </c>
      <c r="ED179" s="130" t="e">
        <f t="shared" si="214"/>
        <v>#VALUE!</v>
      </c>
      <c r="EE179" s="127">
        <v>0</v>
      </c>
      <c r="EF179" s="128">
        <v>0</v>
      </c>
      <c r="EG179" s="126" t="str">
        <f t="shared" si="163"/>
        <v>N/A</v>
      </c>
      <c r="EH179" s="127">
        <v>0</v>
      </c>
      <c r="EI179" s="128">
        <v>0</v>
      </c>
      <c r="EJ179" s="126" t="str">
        <f t="shared" si="215"/>
        <v>N/A</v>
      </c>
      <c r="EK179" s="129" t="e">
        <f t="shared" si="216"/>
        <v>#VALUE!</v>
      </c>
      <c r="EL179" s="130" t="e">
        <f t="shared" si="217"/>
        <v>#VALUE!</v>
      </c>
      <c r="EM179" s="127">
        <v>0</v>
      </c>
      <c r="EN179" s="128">
        <v>0</v>
      </c>
      <c r="EO179" s="126" t="str">
        <f t="shared" si="164"/>
        <v>N/A</v>
      </c>
      <c r="EP179" s="147">
        <v>0</v>
      </c>
      <c r="EQ179" s="148">
        <v>0</v>
      </c>
      <c r="ER179" s="126" t="str">
        <f t="shared" si="218"/>
        <v>N/A</v>
      </c>
      <c r="ES179" s="129" t="e">
        <f t="shared" si="219"/>
        <v>#VALUE!</v>
      </c>
      <c r="ET179" s="130" t="e">
        <f t="shared" si="220"/>
        <v>#VALUE!</v>
      </c>
      <c r="EU179" s="308"/>
      <c r="EV179" s="144" t="s">
        <v>621</v>
      </c>
      <c r="EW179" s="126">
        <v>54636.354166666664</v>
      </c>
      <c r="EX179" s="126">
        <v>56829.84375</v>
      </c>
      <c r="EY179" s="129" t="e">
        <f t="shared" si="221"/>
        <v>#VALUE!</v>
      </c>
      <c r="EZ179" s="130" t="e">
        <f t="shared" si="165"/>
        <v>#VALUE!</v>
      </c>
    </row>
    <row r="180" spans="1:156">
      <c r="A180" s="132" t="s">
        <v>622</v>
      </c>
      <c r="B180" s="124">
        <v>0.9</v>
      </c>
      <c r="C180" s="125">
        <v>24012.5</v>
      </c>
      <c r="D180" s="126">
        <f t="shared" si="148"/>
        <v>26680.555555555555</v>
      </c>
      <c r="E180" s="127">
        <v>0.9</v>
      </c>
      <c r="F180" s="128">
        <v>24350</v>
      </c>
      <c r="G180" s="126">
        <f t="shared" si="166"/>
        <v>27055.555555555555</v>
      </c>
      <c r="H180" s="129">
        <f t="shared" si="167"/>
        <v>375</v>
      </c>
      <c r="I180" s="130">
        <f t="shared" si="168"/>
        <v>1.4055179593961478E-2</v>
      </c>
      <c r="J180" s="127">
        <v>0.2</v>
      </c>
      <c r="K180" s="128">
        <v>18966.68</v>
      </c>
      <c r="L180" s="131">
        <f t="shared" si="149"/>
        <v>94833.4</v>
      </c>
      <c r="M180" s="127">
        <v>0.2</v>
      </c>
      <c r="N180" s="128">
        <v>20000</v>
      </c>
      <c r="O180" s="126">
        <f t="shared" si="169"/>
        <v>100000</v>
      </c>
      <c r="P180" s="129">
        <f t="shared" si="170"/>
        <v>5166.6000000000058</v>
      </c>
      <c r="Q180" s="130">
        <f t="shared" si="171"/>
        <v>5.4480805285901449E-2</v>
      </c>
      <c r="R180" s="127">
        <v>0</v>
      </c>
      <c r="S180" s="128">
        <v>0</v>
      </c>
      <c r="T180" s="126" t="str">
        <f t="shared" si="150"/>
        <v>N/A</v>
      </c>
      <c r="U180" s="127">
        <v>0</v>
      </c>
      <c r="V180" s="128">
        <v>0</v>
      </c>
      <c r="W180" s="126" t="str">
        <f t="shared" si="172"/>
        <v>N/A</v>
      </c>
      <c r="X180" s="129" t="e">
        <f t="shared" si="173"/>
        <v>#VALUE!</v>
      </c>
      <c r="Y180" s="130" t="e">
        <f t="shared" si="174"/>
        <v>#VALUE!</v>
      </c>
      <c r="Z180" s="132" t="s">
        <v>622</v>
      </c>
      <c r="AA180" s="127">
        <v>0</v>
      </c>
      <c r="AB180" s="128">
        <v>0</v>
      </c>
      <c r="AC180" s="126" t="str">
        <f t="shared" si="151"/>
        <v>N/A</v>
      </c>
      <c r="AD180" s="127">
        <v>0</v>
      </c>
      <c r="AE180" s="128">
        <v>0</v>
      </c>
      <c r="AF180" s="126" t="str">
        <f t="shared" si="175"/>
        <v>N/A</v>
      </c>
      <c r="AG180" s="129" t="e">
        <f t="shared" si="176"/>
        <v>#VALUE!</v>
      </c>
      <c r="AH180" s="130" t="e">
        <f t="shared" si="177"/>
        <v>#VALUE!</v>
      </c>
      <c r="AI180" s="127">
        <v>0</v>
      </c>
      <c r="AJ180" s="128">
        <v>0</v>
      </c>
      <c r="AK180" s="126" t="str">
        <f t="shared" si="178"/>
        <v>N/A</v>
      </c>
      <c r="AL180" s="127">
        <v>0</v>
      </c>
      <c r="AM180" s="128">
        <v>0</v>
      </c>
      <c r="AN180" s="126" t="str">
        <f t="shared" si="179"/>
        <v>N/A</v>
      </c>
      <c r="AO180" s="129" t="e">
        <f t="shared" si="180"/>
        <v>#VALUE!</v>
      </c>
      <c r="AP180" s="130" t="e">
        <f t="shared" si="181"/>
        <v>#VALUE!</v>
      </c>
      <c r="AQ180" s="127">
        <v>0</v>
      </c>
      <c r="AR180" s="128">
        <v>0</v>
      </c>
      <c r="AS180" s="126" t="str">
        <f t="shared" si="152"/>
        <v>N/A</v>
      </c>
      <c r="AT180" s="127">
        <v>0</v>
      </c>
      <c r="AU180" s="128">
        <v>0</v>
      </c>
      <c r="AV180" s="126" t="str">
        <f t="shared" si="182"/>
        <v>N/A</v>
      </c>
      <c r="AW180" s="129" t="e">
        <f t="shared" si="183"/>
        <v>#VALUE!</v>
      </c>
      <c r="AX180" s="130" t="e">
        <f t="shared" si="184"/>
        <v>#VALUE!</v>
      </c>
      <c r="AY180" s="132" t="s">
        <v>622</v>
      </c>
      <c r="AZ180" s="127">
        <v>0</v>
      </c>
      <c r="BA180" s="128">
        <v>0</v>
      </c>
      <c r="BB180" s="126" t="str">
        <f t="shared" si="153"/>
        <v>N/A</v>
      </c>
      <c r="BC180" s="127">
        <v>0</v>
      </c>
      <c r="BD180" s="128">
        <v>0</v>
      </c>
      <c r="BE180" s="126" t="str">
        <f t="shared" si="185"/>
        <v>N/A</v>
      </c>
      <c r="BF180" s="129" t="e">
        <f t="shared" si="186"/>
        <v>#VALUE!</v>
      </c>
      <c r="BG180" s="130" t="e">
        <f t="shared" si="187"/>
        <v>#VALUE!</v>
      </c>
      <c r="BH180" s="127">
        <v>0</v>
      </c>
      <c r="BI180" s="128">
        <v>0</v>
      </c>
      <c r="BJ180" s="126" t="str">
        <f t="shared" si="154"/>
        <v>N/A</v>
      </c>
      <c r="BK180" s="127">
        <v>0</v>
      </c>
      <c r="BL180" s="128">
        <v>0</v>
      </c>
      <c r="BM180" s="126" t="str">
        <f t="shared" si="188"/>
        <v>N/A</v>
      </c>
      <c r="BN180" s="129" t="e">
        <f t="shared" si="189"/>
        <v>#VALUE!</v>
      </c>
      <c r="BO180" s="130" t="e">
        <f t="shared" si="190"/>
        <v>#VALUE!</v>
      </c>
      <c r="BP180" s="127">
        <v>0</v>
      </c>
      <c r="BQ180" s="128">
        <v>0</v>
      </c>
      <c r="BR180" s="126" t="str">
        <f t="shared" si="155"/>
        <v>N/A</v>
      </c>
      <c r="BS180" s="127">
        <v>0</v>
      </c>
      <c r="BT180" s="128">
        <v>0</v>
      </c>
      <c r="BU180" s="126" t="str">
        <f t="shared" si="191"/>
        <v>N/A</v>
      </c>
      <c r="BV180" s="129" t="e">
        <f t="shared" si="192"/>
        <v>#VALUE!</v>
      </c>
      <c r="BW180" s="130" t="e">
        <f t="shared" si="193"/>
        <v>#VALUE!</v>
      </c>
      <c r="BX180" s="132" t="s">
        <v>622</v>
      </c>
      <c r="BY180" s="127">
        <v>0</v>
      </c>
      <c r="BZ180" s="128">
        <v>0</v>
      </c>
      <c r="CA180" s="126" t="str">
        <f t="shared" si="156"/>
        <v>N/A</v>
      </c>
      <c r="CB180" s="127">
        <v>0</v>
      </c>
      <c r="CC180" s="128">
        <v>0</v>
      </c>
      <c r="CD180" s="126" t="str">
        <f t="shared" si="194"/>
        <v>N/A</v>
      </c>
      <c r="CE180" s="129" t="e">
        <f t="shared" si="195"/>
        <v>#VALUE!</v>
      </c>
      <c r="CF180" s="130" t="e">
        <f t="shared" si="196"/>
        <v>#VALUE!</v>
      </c>
      <c r="CG180" s="127">
        <v>0</v>
      </c>
      <c r="CH180" s="128">
        <v>0</v>
      </c>
      <c r="CI180" s="126" t="str">
        <f t="shared" si="157"/>
        <v>N/A</v>
      </c>
      <c r="CJ180" s="127">
        <v>0</v>
      </c>
      <c r="CK180" s="128">
        <v>0</v>
      </c>
      <c r="CL180" s="126" t="str">
        <f t="shared" si="197"/>
        <v>N/A</v>
      </c>
      <c r="CM180" s="129" t="e">
        <f t="shared" si="198"/>
        <v>#VALUE!</v>
      </c>
      <c r="CN180" s="130" t="e">
        <f t="shared" si="199"/>
        <v>#VALUE!</v>
      </c>
      <c r="CO180" s="127">
        <v>0.25</v>
      </c>
      <c r="CP180" s="128">
        <v>30000</v>
      </c>
      <c r="CQ180" s="126">
        <f t="shared" si="158"/>
        <v>120000</v>
      </c>
      <c r="CR180" s="127">
        <v>0.25</v>
      </c>
      <c r="CS180" s="128">
        <v>30000</v>
      </c>
      <c r="CT180" s="126">
        <f t="shared" si="200"/>
        <v>120000</v>
      </c>
      <c r="CU180" s="129">
        <f t="shared" si="201"/>
        <v>0</v>
      </c>
      <c r="CV180" s="130">
        <f t="shared" si="202"/>
        <v>0</v>
      </c>
      <c r="CW180" s="132" t="s">
        <v>622</v>
      </c>
      <c r="CX180" s="127">
        <v>0</v>
      </c>
      <c r="CY180" s="128">
        <v>0</v>
      </c>
      <c r="CZ180" s="126" t="str">
        <f t="shared" si="159"/>
        <v>N/A</v>
      </c>
      <c r="DA180" s="127">
        <v>0</v>
      </c>
      <c r="DB180" s="128">
        <v>0</v>
      </c>
      <c r="DC180" s="126" t="str">
        <f t="shared" si="203"/>
        <v>N/A</v>
      </c>
      <c r="DD180" s="129" t="e">
        <f t="shared" si="204"/>
        <v>#VALUE!</v>
      </c>
      <c r="DE180" s="130" t="e">
        <f t="shared" si="205"/>
        <v>#VALUE!</v>
      </c>
      <c r="DF180" s="127">
        <v>0</v>
      </c>
      <c r="DG180" s="128">
        <v>0</v>
      </c>
      <c r="DH180" s="126" t="str">
        <f t="shared" si="160"/>
        <v>N/A</v>
      </c>
      <c r="DI180" s="127">
        <v>0</v>
      </c>
      <c r="DJ180" s="128">
        <v>0</v>
      </c>
      <c r="DK180" s="126" t="str">
        <f t="shared" si="206"/>
        <v>N/A</v>
      </c>
      <c r="DL180" s="129" t="e">
        <f t="shared" si="207"/>
        <v>#VALUE!</v>
      </c>
      <c r="DM180" s="130" t="e">
        <f t="shared" si="208"/>
        <v>#VALUE!</v>
      </c>
      <c r="DN180" s="127">
        <v>0</v>
      </c>
      <c r="DO180" s="128">
        <v>0</v>
      </c>
      <c r="DP180" s="126" t="str">
        <f t="shared" si="161"/>
        <v>N/A</v>
      </c>
      <c r="DQ180" s="127">
        <v>0</v>
      </c>
      <c r="DR180" s="128">
        <v>0</v>
      </c>
      <c r="DS180" s="126" t="str">
        <f t="shared" si="209"/>
        <v>N/A</v>
      </c>
      <c r="DT180" s="306" t="e">
        <f t="shared" si="210"/>
        <v>#VALUE!</v>
      </c>
      <c r="DU180" s="130" t="e">
        <f t="shared" si="211"/>
        <v>#VALUE!</v>
      </c>
      <c r="DV180" s="132" t="s">
        <v>622</v>
      </c>
      <c r="DW180" s="127">
        <v>0</v>
      </c>
      <c r="DX180" s="128">
        <v>0</v>
      </c>
      <c r="DY180" s="126" t="str">
        <f t="shared" si="162"/>
        <v>N/A</v>
      </c>
      <c r="DZ180" s="127">
        <v>0</v>
      </c>
      <c r="EA180" s="128">
        <v>0</v>
      </c>
      <c r="EB180" s="126" t="str">
        <f t="shared" si="212"/>
        <v>N/A</v>
      </c>
      <c r="EC180" s="129" t="e">
        <f t="shared" si="213"/>
        <v>#VALUE!</v>
      </c>
      <c r="ED180" s="130" t="e">
        <f t="shared" si="214"/>
        <v>#VALUE!</v>
      </c>
      <c r="EE180" s="127">
        <v>0</v>
      </c>
      <c r="EF180" s="128">
        <v>0</v>
      </c>
      <c r="EG180" s="126" t="str">
        <f t="shared" si="163"/>
        <v>N/A</v>
      </c>
      <c r="EH180" s="127">
        <v>0</v>
      </c>
      <c r="EI180" s="128">
        <v>0</v>
      </c>
      <c r="EJ180" s="126" t="str">
        <f t="shared" si="215"/>
        <v>N/A</v>
      </c>
      <c r="EK180" s="129" t="e">
        <f t="shared" si="216"/>
        <v>#VALUE!</v>
      </c>
      <c r="EL180" s="130" t="e">
        <f t="shared" si="217"/>
        <v>#VALUE!</v>
      </c>
      <c r="EM180" s="127">
        <v>0</v>
      </c>
      <c r="EN180" s="128">
        <v>0</v>
      </c>
      <c r="EO180" s="126" t="str">
        <f t="shared" si="164"/>
        <v>N/A</v>
      </c>
      <c r="EP180" s="147">
        <v>0</v>
      </c>
      <c r="EQ180" s="148">
        <v>0</v>
      </c>
      <c r="ER180" s="126" t="str">
        <f t="shared" si="218"/>
        <v>N/A</v>
      </c>
      <c r="ES180" s="129" t="e">
        <f t="shared" si="219"/>
        <v>#VALUE!</v>
      </c>
      <c r="ET180" s="130" t="e">
        <f t="shared" si="220"/>
        <v>#VALUE!</v>
      </c>
      <c r="EU180" s="308"/>
      <c r="EV180" s="132" t="s">
        <v>622</v>
      </c>
      <c r="EW180" s="126">
        <v>80504.651851851857</v>
      </c>
      <c r="EX180" s="126">
        <v>82351.851851851854</v>
      </c>
      <c r="EY180" s="129" t="e">
        <f t="shared" si="221"/>
        <v>#VALUE!</v>
      </c>
      <c r="EZ180" s="130" t="e">
        <f t="shared" si="165"/>
        <v>#VALUE!</v>
      </c>
    </row>
    <row r="181" spans="1:156">
      <c r="A181" s="132" t="s">
        <v>623</v>
      </c>
      <c r="B181" s="124">
        <v>1</v>
      </c>
      <c r="C181" s="125">
        <v>18312</v>
      </c>
      <c r="D181" s="126">
        <f t="shared" si="148"/>
        <v>18312</v>
      </c>
      <c r="E181" s="127">
        <v>1</v>
      </c>
      <c r="F181" s="128">
        <v>18400</v>
      </c>
      <c r="G181" s="126">
        <f t="shared" si="166"/>
        <v>18400</v>
      </c>
      <c r="H181" s="129">
        <f t="shared" si="167"/>
        <v>88</v>
      </c>
      <c r="I181" s="130">
        <f t="shared" si="168"/>
        <v>4.8055919615552639E-3</v>
      </c>
      <c r="J181" s="127">
        <v>0</v>
      </c>
      <c r="K181" s="128">
        <v>0</v>
      </c>
      <c r="L181" s="131" t="str">
        <f t="shared" si="149"/>
        <v>N/A</v>
      </c>
      <c r="M181" s="127">
        <v>0</v>
      </c>
      <c r="N181" s="128">
        <v>0</v>
      </c>
      <c r="O181" s="126" t="str">
        <f t="shared" si="169"/>
        <v>N/A</v>
      </c>
      <c r="P181" s="129" t="e">
        <f t="shared" si="170"/>
        <v>#VALUE!</v>
      </c>
      <c r="Q181" s="130" t="e">
        <f t="shared" si="171"/>
        <v>#VALUE!</v>
      </c>
      <c r="R181" s="127">
        <v>0</v>
      </c>
      <c r="S181" s="128">
        <v>0</v>
      </c>
      <c r="T181" s="126" t="str">
        <f t="shared" si="150"/>
        <v>N/A</v>
      </c>
      <c r="U181" s="127">
        <v>0</v>
      </c>
      <c r="V181" s="128">
        <v>0</v>
      </c>
      <c r="W181" s="126" t="str">
        <f t="shared" si="172"/>
        <v>N/A</v>
      </c>
      <c r="X181" s="129" t="e">
        <f t="shared" si="173"/>
        <v>#VALUE!</v>
      </c>
      <c r="Y181" s="130" t="e">
        <f t="shared" si="174"/>
        <v>#VALUE!</v>
      </c>
      <c r="Z181" s="132" t="s">
        <v>623</v>
      </c>
      <c r="AA181" s="127">
        <v>0</v>
      </c>
      <c r="AB181" s="128">
        <v>0</v>
      </c>
      <c r="AC181" s="126" t="str">
        <f t="shared" si="151"/>
        <v>N/A</v>
      </c>
      <c r="AD181" s="127">
        <v>0</v>
      </c>
      <c r="AE181" s="128">
        <v>0</v>
      </c>
      <c r="AF181" s="126" t="str">
        <f t="shared" si="175"/>
        <v>N/A</v>
      </c>
      <c r="AG181" s="129" t="e">
        <f t="shared" si="176"/>
        <v>#VALUE!</v>
      </c>
      <c r="AH181" s="130" t="e">
        <f t="shared" si="177"/>
        <v>#VALUE!</v>
      </c>
      <c r="AI181" s="127">
        <v>0</v>
      </c>
      <c r="AJ181" s="128">
        <v>0</v>
      </c>
      <c r="AK181" s="126" t="str">
        <f t="shared" si="178"/>
        <v>N/A</v>
      </c>
      <c r="AL181" s="127">
        <v>0</v>
      </c>
      <c r="AM181" s="128">
        <v>0</v>
      </c>
      <c r="AN181" s="126" t="str">
        <f t="shared" si="179"/>
        <v>N/A</v>
      </c>
      <c r="AO181" s="129" t="e">
        <f t="shared" si="180"/>
        <v>#VALUE!</v>
      </c>
      <c r="AP181" s="130" t="e">
        <f t="shared" si="181"/>
        <v>#VALUE!</v>
      </c>
      <c r="AQ181" s="127">
        <v>0</v>
      </c>
      <c r="AR181" s="128">
        <v>0</v>
      </c>
      <c r="AS181" s="126" t="str">
        <f t="shared" si="152"/>
        <v>N/A</v>
      </c>
      <c r="AT181" s="127">
        <v>0</v>
      </c>
      <c r="AU181" s="128">
        <v>0</v>
      </c>
      <c r="AV181" s="126" t="str">
        <f t="shared" si="182"/>
        <v>N/A</v>
      </c>
      <c r="AW181" s="129" t="e">
        <f t="shared" si="183"/>
        <v>#VALUE!</v>
      </c>
      <c r="AX181" s="130" t="e">
        <f t="shared" si="184"/>
        <v>#VALUE!</v>
      </c>
      <c r="AY181" s="132" t="s">
        <v>623</v>
      </c>
      <c r="AZ181" s="127">
        <v>0.2</v>
      </c>
      <c r="BA181" s="128">
        <v>7604</v>
      </c>
      <c r="BB181" s="126">
        <f t="shared" si="153"/>
        <v>38020</v>
      </c>
      <c r="BC181" s="127">
        <v>0.2</v>
      </c>
      <c r="BD181" s="128">
        <v>7800</v>
      </c>
      <c r="BE181" s="126">
        <f t="shared" si="185"/>
        <v>39000</v>
      </c>
      <c r="BF181" s="129">
        <f t="shared" si="186"/>
        <v>980</v>
      </c>
      <c r="BG181" s="130">
        <f t="shared" si="187"/>
        <v>2.5775907417148868E-2</v>
      </c>
      <c r="BH181" s="127">
        <v>0</v>
      </c>
      <c r="BI181" s="128">
        <v>0</v>
      </c>
      <c r="BJ181" s="126" t="str">
        <f t="shared" si="154"/>
        <v>N/A</v>
      </c>
      <c r="BK181" s="127">
        <v>0</v>
      </c>
      <c r="BL181" s="128">
        <v>0</v>
      </c>
      <c r="BM181" s="126" t="str">
        <f t="shared" si="188"/>
        <v>N/A</v>
      </c>
      <c r="BN181" s="129" t="e">
        <f t="shared" si="189"/>
        <v>#VALUE!</v>
      </c>
      <c r="BO181" s="130" t="e">
        <f t="shared" si="190"/>
        <v>#VALUE!</v>
      </c>
      <c r="BP181" s="127">
        <v>0</v>
      </c>
      <c r="BQ181" s="128">
        <v>0</v>
      </c>
      <c r="BR181" s="126" t="str">
        <f t="shared" si="155"/>
        <v>N/A</v>
      </c>
      <c r="BS181" s="127">
        <v>0</v>
      </c>
      <c r="BT181" s="128">
        <v>0</v>
      </c>
      <c r="BU181" s="126" t="str">
        <f t="shared" si="191"/>
        <v>N/A</v>
      </c>
      <c r="BV181" s="129" t="e">
        <f t="shared" si="192"/>
        <v>#VALUE!</v>
      </c>
      <c r="BW181" s="130" t="e">
        <f t="shared" si="193"/>
        <v>#VALUE!</v>
      </c>
      <c r="BX181" s="132" t="s">
        <v>623</v>
      </c>
      <c r="BY181" s="127">
        <v>0</v>
      </c>
      <c r="BZ181" s="128">
        <v>0</v>
      </c>
      <c r="CA181" s="126" t="str">
        <f t="shared" si="156"/>
        <v>N/A</v>
      </c>
      <c r="CB181" s="127">
        <v>0</v>
      </c>
      <c r="CC181" s="128">
        <v>0</v>
      </c>
      <c r="CD181" s="126" t="str">
        <f t="shared" si="194"/>
        <v>N/A</v>
      </c>
      <c r="CE181" s="129" t="e">
        <f t="shared" si="195"/>
        <v>#VALUE!</v>
      </c>
      <c r="CF181" s="130" t="e">
        <f t="shared" si="196"/>
        <v>#VALUE!</v>
      </c>
      <c r="CG181" s="127">
        <v>0</v>
      </c>
      <c r="CH181" s="128">
        <v>0</v>
      </c>
      <c r="CI181" s="126" t="str">
        <f t="shared" si="157"/>
        <v>N/A</v>
      </c>
      <c r="CJ181" s="127">
        <v>0</v>
      </c>
      <c r="CK181" s="128">
        <v>0</v>
      </c>
      <c r="CL181" s="126" t="str">
        <f t="shared" si="197"/>
        <v>N/A</v>
      </c>
      <c r="CM181" s="129" t="e">
        <f t="shared" si="198"/>
        <v>#VALUE!</v>
      </c>
      <c r="CN181" s="130" t="e">
        <f t="shared" si="199"/>
        <v>#VALUE!</v>
      </c>
      <c r="CO181" s="127">
        <v>0.25</v>
      </c>
      <c r="CP181" s="128">
        <v>30000</v>
      </c>
      <c r="CQ181" s="126">
        <f t="shared" si="158"/>
        <v>120000</v>
      </c>
      <c r="CR181" s="127">
        <v>0.25</v>
      </c>
      <c r="CS181" s="128">
        <v>30000</v>
      </c>
      <c r="CT181" s="126">
        <f t="shared" si="200"/>
        <v>120000</v>
      </c>
      <c r="CU181" s="129">
        <f t="shared" si="201"/>
        <v>0</v>
      </c>
      <c r="CV181" s="130">
        <f t="shared" si="202"/>
        <v>0</v>
      </c>
      <c r="CW181" s="132" t="s">
        <v>623</v>
      </c>
      <c r="CX181" s="127">
        <v>0</v>
      </c>
      <c r="CY181" s="128">
        <v>0</v>
      </c>
      <c r="CZ181" s="126" t="str">
        <f t="shared" si="159"/>
        <v>N/A</v>
      </c>
      <c r="DA181" s="127">
        <v>0</v>
      </c>
      <c r="DB181" s="128">
        <v>0</v>
      </c>
      <c r="DC181" s="126" t="str">
        <f t="shared" si="203"/>
        <v>N/A</v>
      </c>
      <c r="DD181" s="129" t="e">
        <f t="shared" si="204"/>
        <v>#VALUE!</v>
      </c>
      <c r="DE181" s="130" t="e">
        <f t="shared" si="205"/>
        <v>#VALUE!</v>
      </c>
      <c r="DF181" s="127">
        <v>0</v>
      </c>
      <c r="DG181" s="128">
        <v>0</v>
      </c>
      <c r="DH181" s="126" t="str">
        <f t="shared" si="160"/>
        <v>N/A</v>
      </c>
      <c r="DI181" s="127">
        <v>0</v>
      </c>
      <c r="DJ181" s="128">
        <v>0</v>
      </c>
      <c r="DK181" s="126" t="str">
        <f t="shared" si="206"/>
        <v>N/A</v>
      </c>
      <c r="DL181" s="129" t="e">
        <f t="shared" si="207"/>
        <v>#VALUE!</v>
      </c>
      <c r="DM181" s="130" t="e">
        <f t="shared" si="208"/>
        <v>#VALUE!</v>
      </c>
      <c r="DN181" s="127">
        <v>0</v>
      </c>
      <c r="DO181" s="128">
        <v>0</v>
      </c>
      <c r="DP181" s="126" t="str">
        <f t="shared" si="161"/>
        <v>N/A</v>
      </c>
      <c r="DQ181" s="127">
        <v>0</v>
      </c>
      <c r="DR181" s="128">
        <v>0</v>
      </c>
      <c r="DS181" s="126" t="str">
        <f t="shared" si="209"/>
        <v>N/A</v>
      </c>
      <c r="DT181" s="306" t="e">
        <f t="shared" si="210"/>
        <v>#VALUE!</v>
      </c>
      <c r="DU181" s="130" t="e">
        <f t="shared" si="211"/>
        <v>#VALUE!</v>
      </c>
      <c r="DV181" s="132" t="s">
        <v>623</v>
      </c>
      <c r="DW181" s="127">
        <v>0</v>
      </c>
      <c r="DX181" s="128">
        <v>0</v>
      </c>
      <c r="DY181" s="126" t="str">
        <f t="shared" si="162"/>
        <v>N/A</v>
      </c>
      <c r="DZ181" s="127">
        <v>0</v>
      </c>
      <c r="EA181" s="128">
        <v>0</v>
      </c>
      <c r="EB181" s="126" t="str">
        <f t="shared" si="212"/>
        <v>N/A</v>
      </c>
      <c r="EC181" s="129" t="e">
        <f t="shared" si="213"/>
        <v>#VALUE!</v>
      </c>
      <c r="ED181" s="130" t="e">
        <f t="shared" si="214"/>
        <v>#VALUE!</v>
      </c>
      <c r="EE181" s="127">
        <v>0</v>
      </c>
      <c r="EF181" s="128">
        <v>0</v>
      </c>
      <c r="EG181" s="126" t="str">
        <f t="shared" si="163"/>
        <v>N/A</v>
      </c>
      <c r="EH181" s="127">
        <v>0</v>
      </c>
      <c r="EI181" s="128">
        <v>0</v>
      </c>
      <c r="EJ181" s="126" t="str">
        <f t="shared" si="215"/>
        <v>N/A</v>
      </c>
      <c r="EK181" s="129" t="e">
        <f t="shared" si="216"/>
        <v>#VALUE!</v>
      </c>
      <c r="EL181" s="130" t="e">
        <f t="shared" si="217"/>
        <v>#VALUE!</v>
      </c>
      <c r="EM181" s="127">
        <v>0</v>
      </c>
      <c r="EN181" s="128">
        <v>0</v>
      </c>
      <c r="EO181" s="126" t="str">
        <f t="shared" si="164"/>
        <v>N/A</v>
      </c>
      <c r="EP181" s="147">
        <v>0</v>
      </c>
      <c r="EQ181" s="148">
        <v>0</v>
      </c>
      <c r="ER181" s="126" t="str">
        <f t="shared" si="218"/>
        <v>N/A</v>
      </c>
      <c r="ES181" s="129" t="e">
        <f t="shared" si="219"/>
        <v>#VALUE!</v>
      </c>
      <c r="ET181" s="130" t="e">
        <f t="shared" si="220"/>
        <v>#VALUE!</v>
      </c>
      <c r="EU181" s="308"/>
      <c r="EV181" s="132" t="s">
        <v>623</v>
      </c>
      <c r="EW181" s="126">
        <v>58777.333333333336</v>
      </c>
      <c r="EX181" s="126">
        <v>59133.333333333336</v>
      </c>
      <c r="EY181" s="129" t="e">
        <f t="shared" si="221"/>
        <v>#VALUE!</v>
      </c>
      <c r="EZ181" s="130" t="e">
        <f t="shared" si="165"/>
        <v>#VALUE!</v>
      </c>
    </row>
    <row r="182" spans="1:156">
      <c r="A182" s="123" t="s">
        <v>624</v>
      </c>
      <c r="B182" s="124">
        <v>3</v>
      </c>
      <c r="C182" s="125">
        <v>56043</v>
      </c>
      <c r="D182" s="126">
        <f t="shared" si="148"/>
        <v>18681</v>
      </c>
      <c r="E182" s="145">
        <v>3</v>
      </c>
      <c r="F182" s="146">
        <v>56000</v>
      </c>
      <c r="G182" s="126">
        <f t="shared" si="166"/>
        <v>18666.666666666668</v>
      </c>
      <c r="H182" s="129">
        <f t="shared" si="167"/>
        <v>-14.333333333332121</v>
      </c>
      <c r="I182" s="130">
        <f t="shared" si="168"/>
        <v>-7.6726799064997164E-4</v>
      </c>
      <c r="J182" s="145">
        <v>0.6</v>
      </c>
      <c r="K182" s="146">
        <v>52846.38</v>
      </c>
      <c r="L182" s="131">
        <f t="shared" si="149"/>
        <v>88077.3</v>
      </c>
      <c r="M182" s="145">
        <v>0.6</v>
      </c>
      <c r="N182" s="146">
        <v>60000</v>
      </c>
      <c r="O182" s="126">
        <f t="shared" si="169"/>
        <v>100000</v>
      </c>
      <c r="P182" s="129">
        <f t="shared" si="170"/>
        <v>11922.699999999997</v>
      </c>
      <c r="Q182" s="130">
        <f t="shared" si="171"/>
        <v>0.13536632026640233</v>
      </c>
      <c r="R182" s="145">
        <v>0</v>
      </c>
      <c r="S182" s="146">
        <v>0</v>
      </c>
      <c r="T182" s="126" t="str">
        <f t="shared" si="150"/>
        <v>N/A</v>
      </c>
      <c r="U182" s="145">
        <v>0</v>
      </c>
      <c r="V182" s="146">
        <v>0</v>
      </c>
      <c r="W182" s="126" t="str">
        <f t="shared" si="172"/>
        <v>N/A</v>
      </c>
      <c r="X182" s="129" t="e">
        <f t="shared" si="173"/>
        <v>#VALUE!</v>
      </c>
      <c r="Y182" s="130" t="e">
        <f t="shared" si="174"/>
        <v>#VALUE!</v>
      </c>
      <c r="Z182" s="123" t="s">
        <v>624</v>
      </c>
      <c r="AA182" s="145">
        <v>0</v>
      </c>
      <c r="AB182" s="146">
        <v>0</v>
      </c>
      <c r="AC182" s="126" t="str">
        <f t="shared" si="151"/>
        <v>N/A</v>
      </c>
      <c r="AD182" s="145">
        <v>0</v>
      </c>
      <c r="AE182" s="146">
        <v>0</v>
      </c>
      <c r="AF182" s="126" t="str">
        <f t="shared" si="175"/>
        <v>N/A</v>
      </c>
      <c r="AG182" s="129" t="e">
        <f t="shared" si="176"/>
        <v>#VALUE!</v>
      </c>
      <c r="AH182" s="130" t="e">
        <f t="shared" si="177"/>
        <v>#VALUE!</v>
      </c>
      <c r="AI182" s="145">
        <v>0</v>
      </c>
      <c r="AJ182" s="146">
        <v>0</v>
      </c>
      <c r="AK182" s="126" t="str">
        <f t="shared" si="178"/>
        <v>N/A</v>
      </c>
      <c r="AL182" s="145">
        <v>0</v>
      </c>
      <c r="AM182" s="146">
        <v>0</v>
      </c>
      <c r="AN182" s="126" t="str">
        <f t="shared" si="179"/>
        <v>N/A</v>
      </c>
      <c r="AO182" s="129" t="e">
        <f t="shared" si="180"/>
        <v>#VALUE!</v>
      </c>
      <c r="AP182" s="130" t="e">
        <f t="shared" si="181"/>
        <v>#VALUE!</v>
      </c>
      <c r="AQ182" s="145">
        <v>0</v>
      </c>
      <c r="AR182" s="146">
        <v>0</v>
      </c>
      <c r="AS182" s="126" t="str">
        <f t="shared" si="152"/>
        <v>N/A</v>
      </c>
      <c r="AT182" s="145">
        <v>0</v>
      </c>
      <c r="AU182" s="146">
        <v>0</v>
      </c>
      <c r="AV182" s="126" t="str">
        <f t="shared" si="182"/>
        <v>N/A</v>
      </c>
      <c r="AW182" s="129" t="e">
        <f t="shared" si="183"/>
        <v>#VALUE!</v>
      </c>
      <c r="AX182" s="130" t="e">
        <f t="shared" si="184"/>
        <v>#VALUE!</v>
      </c>
      <c r="AY182" s="123" t="s">
        <v>624</v>
      </c>
      <c r="AZ182" s="145">
        <v>0.6</v>
      </c>
      <c r="BA182" s="146">
        <v>19937</v>
      </c>
      <c r="BB182" s="126">
        <f t="shared" si="153"/>
        <v>33228.333333333336</v>
      </c>
      <c r="BC182" s="145">
        <v>0.6</v>
      </c>
      <c r="BD182" s="146">
        <v>20000</v>
      </c>
      <c r="BE182" s="126">
        <f t="shared" si="185"/>
        <v>33333.333333333336</v>
      </c>
      <c r="BF182" s="129">
        <f t="shared" si="186"/>
        <v>105</v>
      </c>
      <c r="BG182" s="130">
        <f t="shared" si="187"/>
        <v>3.1599538546421223E-3</v>
      </c>
      <c r="BH182" s="145">
        <v>0</v>
      </c>
      <c r="BI182" s="146">
        <v>0</v>
      </c>
      <c r="BJ182" s="126" t="str">
        <f t="shared" si="154"/>
        <v>N/A</v>
      </c>
      <c r="BK182" s="145">
        <v>0</v>
      </c>
      <c r="BL182" s="146">
        <v>0</v>
      </c>
      <c r="BM182" s="126" t="str">
        <f t="shared" si="188"/>
        <v>N/A</v>
      </c>
      <c r="BN182" s="129" t="e">
        <f t="shared" si="189"/>
        <v>#VALUE!</v>
      </c>
      <c r="BO182" s="130" t="e">
        <f t="shared" si="190"/>
        <v>#VALUE!</v>
      </c>
      <c r="BP182" s="145">
        <v>0</v>
      </c>
      <c r="BQ182" s="146">
        <v>0</v>
      </c>
      <c r="BR182" s="126" t="str">
        <f t="shared" si="155"/>
        <v>N/A</v>
      </c>
      <c r="BS182" s="145">
        <v>0</v>
      </c>
      <c r="BT182" s="146">
        <v>0</v>
      </c>
      <c r="BU182" s="126" t="str">
        <f t="shared" si="191"/>
        <v>N/A</v>
      </c>
      <c r="BV182" s="129" t="e">
        <f t="shared" si="192"/>
        <v>#VALUE!</v>
      </c>
      <c r="BW182" s="130" t="e">
        <f t="shared" si="193"/>
        <v>#VALUE!</v>
      </c>
      <c r="BX182" s="123" t="s">
        <v>624</v>
      </c>
      <c r="BY182" s="145">
        <v>0</v>
      </c>
      <c r="BZ182" s="146">
        <v>0</v>
      </c>
      <c r="CA182" s="126" t="str">
        <f t="shared" si="156"/>
        <v>N/A</v>
      </c>
      <c r="CB182" s="145">
        <v>0</v>
      </c>
      <c r="CC182" s="146">
        <v>0</v>
      </c>
      <c r="CD182" s="126" t="str">
        <f t="shared" si="194"/>
        <v>N/A</v>
      </c>
      <c r="CE182" s="129" t="e">
        <f t="shared" si="195"/>
        <v>#VALUE!</v>
      </c>
      <c r="CF182" s="130" t="e">
        <f t="shared" si="196"/>
        <v>#VALUE!</v>
      </c>
      <c r="CG182" s="145">
        <v>1</v>
      </c>
      <c r="CH182" s="146">
        <v>77943</v>
      </c>
      <c r="CI182" s="126">
        <f t="shared" si="157"/>
        <v>77943</v>
      </c>
      <c r="CJ182" s="145">
        <v>1</v>
      </c>
      <c r="CK182" s="146">
        <v>80000</v>
      </c>
      <c r="CL182" s="126">
        <f t="shared" si="197"/>
        <v>80000</v>
      </c>
      <c r="CM182" s="129">
        <f t="shared" si="198"/>
        <v>2057</v>
      </c>
      <c r="CN182" s="130">
        <f t="shared" si="199"/>
        <v>2.6391080661509053E-2</v>
      </c>
      <c r="CO182" s="145">
        <v>0.25</v>
      </c>
      <c r="CP182" s="146">
        <v>30000</v>
      </c>
      <c r="CQ182" s="126">
        <f t="shared" si="158"/>
        <v>120000</v>
      </c>
      <c r="CR182" s="145">
        <v>0.25</v>
      </c>
      <c r="CS182" s="146">
        <v>30000</v>
      </c>
      <c r="CT182" s="126">
        <f t="shared" si="200"/>
        <v>120000</v>
      </c>
      <c r="CU182" s="129">
        <f t="shared" si="201"/>
        <v>0</v>
      </c>
      <c r="CV182" s="130">
        <f t="shared" si="202"/>
        <v>0</v>
      </c>
      <c r="CW182" s="123" t="s">
        <v>624</v>
      </c>
      <c r="CX182" s="145">
        <v>0</v>
      </c>
      <c r="CY182" s="146">
        <v>0</v>
      </c>
      <c r="CZ182" s="126" t="str">
        <f t="shared" si="159"/>
        <v>N/A</v>
      </c>
      <c r="DA182" s="145">
        <v>0</v>
      </c>
      <c r="DB182" s="146">
        <v>0</v>
      </c>
      <c r="DC182" s="126" t="str">
        <f t="shared" si="203"/>
        <v>N/A</v>
      </c>
      <c r="DD182" s="129" t="e">
        <f t="shared" si="204"/>
        <v>#VALUE!</v>
      </c>
      <c r="DE182" s="130" t="e">
        <f t="shared" si="205"/>
        <v>#VALUE!</v>
      </c>
      <c r="DF182" s="145">
        <v>0</v>
      </c>
      <c r="DG182" s="146">
        <v>0</v>
      </c>
      <c r="DH182" s="126" t="str">
        <f t="shared" si="160"/>
        <v>N/A</v>
      </c>
      <c r="DI182" s="145">
        <v>0</v>
      </c>
      <c r="DJ182" s="146">
        <v>0</v>
      </c>
      <c r="DK182" s="126" t="str">
        <f t="shared" si="206"/>
        <v>N/A</v>
      </c>
      <c r="DL182" s="129" t="e">
        <f t="shared" si="207"/>
        <v>#VALUE!</v>
      </c>
      <c r="DM182" s="130" t="e">
        <f t="shared" si="208"/>
        <v>#VALUE!</v>
      </c>
      <c r="DN182" s="145">
        <v>0</v>
      </c>
      <c r="DO182" s="146">
        <v>0</v>
      </c>
      <c r="DP182" s="126" t="str">
        <f t="shared" si="161"/>
        <v>N/A</v>
      </c>
      <c r="DQ182" s="145">
        <v>0</v>
      </c>
      <c r="DR182" s="146">
        <v>0</v>
      </c>
      <c r="DS182" s="126" t="str">
        <f t="shared" si="209"/>
        <v>N/A</v>
      </c>
      <c r="DT182" s="306" t="e">
        <f t="shared" si="210"/>
        <v>#VALUE!</v>
      </c>
      <c r="DU182" s="130" t="e">
        <f t="shared" si="211"/>
        <v>#VALUE!</v>
      </c>
      <c r="DV182" s="123" t="s">
        <v>624</v>
      </c>
      <c r="DW182" s="145">
        <v>0</v>
      </c>
      <c r="DX182" s="146">
        <v>0</v>
      </c>
      <c r="DY182" s="126" t="str">
        <f t="shared" si="162"/>
        <v>N/A</v>
      </c>
      <c r="DZ182" s="145">
        <v>0</v>
      </c>
      <c r="EA182" s="146">
        <v>0</v>
      </c>
      <c r="EB182" s="126" t="str">
        <f t="shared" si="212"/>
        <v>N/A</v>
      </c>
      <c r="EC182" s="129" t="e">
        <f t="shared" si="213"/>
        <v>#VALUE!</v>
      </c>
      <c r="ED182" s="130" t="e">
        <f t="shared" si="214"/>
        <v>#VALUE!</v>
      </c>
      <c r="EE182" s="145">
        <v>0</v>
      </c>
      <c r="EF182" s="146">
        <v>0</v>
      </c>
      <c r="EG182" s="126" t="str">
        <f t="shared" si="163"/>
        <v>N/A</v>
      </c>
      <c r="EH182" s="145">
        <v>0</v>
      </c>
      <c r="EI182" s="146">
        <v>0</v>
      </c>
      <c r="EJ182" s="126" t="str">
        <f t="shared" si="215"/>
        <v>N/A</v>
      </c>
      <c r="EK182" s="129" t="e">
        <f t="shared" si="216"/>
        <v>#VALUE!</v>
      </c>
      <c r="EL182" s="130" t="e">
        <f t="shared" si="217"/>
        <v>#VALUE!</v>
      </c>
      <c r="EM182" s="145">
        <v>0</v>
      </c>
      <c r="EN182" s="146">
        <v>0</v>
      </c>
      <c r="EO182" s="126" t="str">
        <f t="shared" si="164"/>
        <v>N/A</v>
      </c>
      <c r="EP182" s="149">
        <v>0</v>
      </c>
      <c r="EQ182" s="150">
        <v>0</v>
      </c>
      <c r="ER182" s="126" t="str">
        <f t="shared" si="218"/>
        <v>N/A</v>
      </c>
      <c r="ES182" s="129" t="e">
        <f t="shared" si="219"/>
        <v>#VALUE!</v>
      </c>
      <c r="ET182" s="130" t="e">
        <f t="shared" si="220"/>
        <v>#VALUE!</v>
      </c>
      <c r="EU182" s="311"/>
      <c r="EV182" s="123" t="s">
        <v>624</v>
      </c>
      <c r="EW182" s="126">
        <v>67585.926666666666</v>
      </c>
      <c r="EX182" s="126">
        <v>70400</v>
      </c>
      <c r="EY182" s="129" t="e">
        <f t="shared" si="221"/>
        <v>#VALUE!</v>
      </c>
      <c r="EZ182" s="130" t="e">
        <f t="shared" si="165"/>
        <v>#VALUE!</v>
      </c>
    </row>
    <row r="183" spans="1:156">
      <c r="A183" s="132" t="s">
        <v>625</v>
      </c>
      <c r="B183" s="124">
        <v>2</v>
      </c>
      <c r="C183" s="125">
        <v>30399</v>
      </c>
      <c r="D183" s="126">
        <f t="shared" si="148"/>
        <v>15199.5</v>
      </c>
      <c r="E183" s="127">
        <v>2</v>
      </c>
      <c r="F183" s="128">
        <v>30627</v>
      </c>
      <c r="G183" s="126">
        <f t="shared" si="166"/>
        <v>15313.5</v>
      </c>
      <c r="H183" s="129">
        <f t="shared" si="167"/>
        <v>114</v>
      </c>
      <c r="I183" s="130">
        <f t="shared" si="168"/>
        <v>7.5002467186420603E-3</v>
      </c>
      <c r="J183" s="127">
        <v>2</v>
      </c>
      <c r="K183" s="128">
        <v>145629</v>
      </c>
      <c r="L183" s="131">
        <f t="shared" si="149"/>
        <v>72814.5</v>
      </c>
      <c r="M183" s="127">
        <v>2</v>
      </c>
      <c r="N183" s="128">
        <v>145891</v>
      </c>
      <c r="O183" s="126">
        <f t="shared" si="169"/>
        <v>72945.5</v>
      </c>
      <c r="P183" s="129">
        <f t="shared" si="170"/>
        <v>131</v>
      </c>
      <c r="Q183" s="130">
        <f t="shared" si="171"/>
        <v>1.7990922137761023E-3</v>
      </c>
      <c r="R183" s="127">
        <v>0</v>
      </c>
      <c r="S183" s="128">
        <v>0</v>
      </c>
      <c r="T183" s="126" t="str">
        <f t="shared" si="150"/>
        <v>N/A</v>
      </c>
      <c r="U183" s="127">
        <v>0</v>
      </c>
      <c r="V183" s="128">
        <v>0</v>
      </c>
      <c r="W183" s="126" t="str">
        <f t="shared" si="172"/>
        <v>N/A</v>
      </c>
      <c r="X183" s="129" t="e">
        <f t="shared" si="173"/>
        <v>#VALUE!</v>
      </c>
      <c r="Y183" s="130" t="e">
        <f t="shared" si="174"/>
        <v>#VALUE!</v>
      </c>
      <c r="Z183" s="132" t="s">
        <v>625</v>
      </c>
      <c r="AA183" s="127">
        <v>0</v>
      </c>
      <c r="AB183" s="128">
        <v>0</v>
      </c>
      <c r="AC183" s="126" t="str">
        <f t="shared" si="151"/>
        <v>N/A</v>
      </c>
      <c r="AD183" s="127">
        <v>0</v>
      </c>
      <c r="AE183" s="128">
        <v>0</v>
      </c>
      <c r="AF183" s="126" t="str">
        <f t="shared" si="175"/>
        <v>N/A</v>
      </c>
      <c r="AG183" s="129" t="e">
        <f t="shared" si="176"/>
        <v>#VALUE!</v>
      </c>
      <c r="AH183" s="130" t="e">
        <f t="shared" si="177"/>
        <v>#VALUE!</v>
      </c>
      <c r="AI183" s="127">
        <v>1</v>
      </c>
      <c r="AJ183" s="128">
        <v>54917</v>
      </c>
      <c r="AK183" s="126">
        <f t="shared" si="178"/>
        <v>54917</v>
      </c>
      <c r="AL183" s="127">
        <v>1</v>
      </c>
      <c r="AM183" s="128">
        <v>54917</v>
      </c>
      <c r="AN183" s="126">
        <f t="shared" si="179"/>
        <v>54917</v>
      </c>
      <c r="AO183" s="129">
        <f t="shared" si="180"/>
        <v>0</v>
      </c>
      <c r="AP183" s="130">
        <f t="shared" si="181"/>
        <v>0</v>
      </c>
      <c r="AQ183" s="127">
        <v>0.5</v>
      </c>
      <c r="AR183" s="128">
        <v>20000</v>
      </c>
      <c r="AS183" s="126">
        <f t="shared" si="152"/>
        <v>40000</v>
      </c>
      <c r="AT183" s="127">
        <v>0.5</v>
      </c>
      <c r="AU183" s="128">
        <v>20000</v>
      </c>
      <c r="AV183" s="126">
        <f t="shared" si="182"/>
        <v>40000</v>
      </c>
      <c r="AW183" s="129">
        <f t="shared" si="183"/>
        <v>0</v>
      </c>
      <c r="AX183" s="130">
        <f t="shared" si="184"/>
        <v>0</v>
      </c>
      <c r="AY183" s="132" t="s">
        <v>625</v>
      </c>
      <c r="AZ183" s="127">
        <v>3</v>
      </c>
      <c r="BA183" s="128">
        <v>72006</v>
      </c>
      <c r="BB183" s="126">
        <f t="shared" si="153"/>
        <v>24002</v>
      </c>
      <c r="BC183" s="127">
        <v>3</v>
      </c>
      <c r="BD183" s="128">
        <v>73238</v>
      </c>
      <c r="BE183" s="126">
        <f t="shared" si="185"/>
        <v>24412.666666666668</v>
      </c>
      <c r="BF183" s="129">
        <f t="shared" si="186"/>
        <v>410.66666666666788</v>
      </c>
      <c r="BG183" s="130">
        <f t="shared" si="187"/>
        <v>1.7109685304002496E-2</v>
      </c>
      <c r="BH183" s="127">
        <v>0</v>
      </c>
      <c r="BI183" s="128">
        <v>0</v>
      </c>
      <c r="BJ183" s="126" t="str">
        <f t="shared" si="154"/>
        <v>N/A</v>
      </c>
      <c r="BK183" s="127">
        <v>0</v>
      </c>
      <c r="BL183" s="128">
        <v>0</v>
      </c>
      <c r="BM183" s="126" t="str">
        <f t="shared" si="188"/>
        <v>N/A</v>
      </c>
      <c r="BN183" s="129" t="e">
        <f t="shared" si="189"/>
        <v>#VALUE!</v>
      </c>
      <c r="BO183" s="130" t="e">
        <f t="shared" si="190"/>
        <v>#VALUE!</v>
      </c>
      <c r="BP183" s="127">
        <v>1</v>
      </c>
      <c r="BQ183" s="128">
        <v>64173</v>
      </c>
      <c r="BR183" s="126">
        <f t="shared" si="155"/>
        <v>64173</v>
      </c>
      <c r="BS183" s="127">
        <v>1</v>
      </c>
      <c r="BT183" s="128">
        <v>64173</v>
      </c>
      <c r="BU183" s="126">
        <f t="shared" si="191"/>
        <v>64173</v>
      </c>
      <c r="BV183" s="129">
        <f t="shared" si="192"/>
        <v>0</v>
      </c>
      <c r="BW183" s="130">
        <f t="shared" si="193"/>
        <v>0</v>
      </c>
      <c r="BX183" s="132" t="s">
        <v>625</v>
      </c>
      <c r="BY183" s="127">
        <v>0</v>
      </c>
      <c r="BZ183" s="128">
        <v>0</v>
      </c>
      <c r="CA183" s="126" t="str">
        <f t="shared" si="156"/>
        <v>N/A</v>
      </c>
      <c r="CB183" s="127">
        <v>0</v>
      </c>
      <c r="CC183" s="128">
        <v>0</v>
      </c>
      <c r="CD183" s="126" t="str">
        <f t="shared" si="194"/>
        <v>N/A</v>
      </c>
      <c r="CE183" s="129" t="e">
        <f t="shared" si="195"/>
        <v>#VALUE!</v>
      </c>
      <c r="CF183" s="130" t="e">
        <f t="shared" si="196"/>
        <v>#VALUE!</v>
      </c>
      <c r="CG183" s="127">
        <v>0</v>
      </c>
      <c r="CH183" s="128">
        <v>0</v>
      </c>
      <c r="CI183" s="126" t="str">
        <f t="shared" si="157"/>
        <v>N/A</v>
      </c>
      <c r="CJ183" s="127">
        <v>0</v>
      </c>
      <c r="CK183" s="128">
        <v>0</v>
      </c>
      <c r="CL183" s="126" t="str">
        <f t="shared" si="197"/>
        <v>N/A</v>
      </c>
      <c r="CM183" s="129" t="e">
        <f t="shared" si="198"/>
        <v>#VALUE!</v>
      </c>
      <c r="CN183" s="130" t="e">
        <f t="shared" si="199"/>
        <v>#VALUE!</v>
      </c>
      <c r="CO183" s="127">
        <v>0</v>
      </c>
      <c r="CP183" s="128">
        <v>0</v>
      </c>
      <c r="CQ183" s="126" t="str">
        <f t="shared" si="158"/>
        <v>N/A</v>
      </c>
      <c r="CR183" s="127">
        <v>0</v>
      </c>
      <c r="CS183" s="128">
        <v>0</v>
      </c>
      <c r="CT183" s="126" t="str">
        <f t="shared" si="200"/>
        <v>N/A</v>
      </c>
      <c r="CU183" s="129" t="e">
        <f t="shared" si="201"/>
        <v>#VALUE!</v>
      </c>
      <c r="CV183" s="130" t="e">
        <f t="shared" si="202"/>
        <v>#VALUE!</v>
      </c>
      <c r="CW183" s="132" t="s">
        <v>625</v>
      </c>
      <c r="CX183" s="127">
        <v>0</v>
      </c>
      <c r="CY183" s="128">
        <v>0</v>
      </c>
      <c r="CZ183" s="126" t="str">
        <f t="shared" si="159"/>
        <v>N/A</v>
      </c>
      <c r="DA183" s="127">
        <v>0</v>
      </c>
      <c r="DB183" s="128">
        <v>0</v>
      </c>
      <c r="DC183" s="126" t="str">
        <f t="shared" si="203"/>
        <v>N/A</v>
      </c>
      <c r="DD183" s="129" t="e">
        <f t="shared" si="204"/>
        <v>#VALUE!</v>
      </c>
      <c r="DE183" s="130" t="e">
        <f t="shared" si="205"/>
        <v>#VALUE!</v>
      </c>
      <c r="DF183" s="127">
        <v>1</v>
      </c>
      <c r="DG183" s="128">
        <v>35360</v>
      </c>
      <c r="DH183" s="126">
        <f t="shared" si="160"/>
        <v>35360</v>
      </c>
      <c r="DI183" s="127">
        <v>1</v>
      </c>
      <c r="DJ183" s="128">
        <v>36067</v>
      </c>
      <c r="DK183" s="126">
        <f t="shared" si="206"/>
        <v>36067</v>
      </c>
      <c r="DL183" s="129">
        <f t="shared" si="207"/>
        <v>707</v>
      </c>
      <c r="DM183" s="130">
        <f t="shared" si="208"/>
        <v>1.9994343891402713E-2</v>
      </c>
      <c r="DN183" s="127">
        <v>0</v>
      </c>
      <c r="DO183" s="128">
        <v>0</v>
      </c>
      <c r="DP183" s="126" t="str">
        <f t="shared" si="161"/>
        <v>N/A</v>
      </c>
      <c r="DQ183" s="127">
        <v>0</v>
      </c>
      <c r="DR183" s="128">
        <v>0</v>
      </c>
      <c r="DS183" s="126" t="str">
        <f t="shared" si="209"/>
        <v>N/A</v>
      </c>
      <c r="DT183" s="306" t="e">
        <f t="shared" si="210"/>
        <v>#VALUE!</v>
      </c>
      <c r="DU183" s="130" t="e">
        <f t="shared" si="211"/>
        <v>#VALUE!</v>
      </c>
      <c r="DV183" s="132" t="s">
        <v>625</v>
      </c>
      <c r="DW183" s="127">
        <v>4</v>
      </c>
      <c r="DX183" s="128">
        <v>87664</v>
      </c>
      <c r="DY183" s="126">
        <f t="shared" si="162"/>
        <v>21916</v>
      </c>
      <c r="DZ183" s="127">
        <v>4</v>
      </c>
      <c r="EA183" s="128">
        <v>89417</v>
      </c>
      <c r="EB183" s="126">
        <f t="shared" si="212"/>
        <v>22354.25</v>
      </c>
      <c r="EC183" s="129">
        <f t="shared" si="213"/>
        <v>438.25</v>
      </c>
      <c r="ED183" s="130">
        <f t="shared" si="214"/>
        <v>1.9996805986493886E-2</v>
      </c>
      <c r="EE183" s="127">
        <v>0</v>
      </c>
      <c r="EF183" s="128">
        <v>0</v>
      </c>
      <c r="EG183" s="126" t="str">
        <f t="shared" si="163"/>
        <v>N/A</v>
      </c>
      <c r="EH183" s="127">
        <v>0</v>
      </c>
      <c r="EI183" s="128">
        <v>0</v>
      </c>
      <c r="EJ183" s="126" t="str">
        <f t="shared" si="215"/>
        <v>N/A</v>
      </c>
      <c r="EK183" s="129" t="e">
        <f t="shared" si="216"/>
        <v>#VALUE!</v>
      </c>
      <c r="EL183" s="130" t="e">
        <f t="shared" si="217"/>
        <v>#VALUE!</v>
      </c>
      <c r="EM183" s="127">
        <v>0</v>
      </c>
      <c r="EN183" s="128">
        <v>0</v>
      </c>
      <c r="EO183" s="126" t="str">
        <f t="shared" si="164"/>
        <v>N/A</v>
      </c>
      <c r="EP183" s="147">
        <v>0</v>
      </c>
      <c r="EQ183" s="148">
        <v>0</v>
      </c>
      <c r="ER183" s="126" t="str">
        <f t="shared" si="218"/>
        <v>N/A</v>
      </c>
      <c r="ES183" s="129" t="e">
        <f t="shared" si="219"/>
        <v>#VALUE!</v>
      </c>
      <c r="ET183" s="130" t="e">
        <f t="shared" si="220"/>
        <v>#VALUE!</v>
      </c>
      <c r="EU183" s="308"/>
      <c r="EV183" s="132" t="s">
        <v>625</v>
      </c>
      <c r="EW183" s="126">
        <v>41047.75</v>
      </c>
      <c r="EX183" s="126">
        <v>41272.864583333328</v>
      </c>
      <c r="EY183" s="129" t="e">
        <f t="shared" si="221"/>
        <v>#VALUE!</v>
      </c>
      <c r="EZ183" s="130" t="e">
        <f t="shared" si="165"/>
        <v>#VALUE!</v>
      </c>
    </row>
    <row r="184" spans="1:156">
      <c r="A184" s="132" t="s">
        <v>626</v>
      </c>
      <c r="B184" s="124">
        <v>33</v>
      </c>
      <c r="C184" s="125">
        <v>589243</v>
      </c>
      <c r="D184" s="126">
        <f t="shared" si="148"/>
        <v>17855.848484848484</v>
      </c>
      <c r="E184" s="127">
        <v>33</v>
      </c>
      <c r="F184" s="128">
        <v>595135</v>
      </c>
      <c r="G184" s="126">
        <f t="shared" si="166"/>
        <v>18034.39393939394</v>
      </c>
      <c r="H184" s="129">
        <f t="shared" si="167"/>
        <v>178.54545454545587</v>
      </c>
      <c r="I184" s="130">
        <f t="shared" si="168"/>
        <v>9.9992702501345686E-3</v>
      </c>
      <c r="J184" s="127">
        <v>8</v>
      </c>
      <c r="K184" s="128">
        <v>551452</v>
      </c>
      <c r="L184" s="131">
        <f t="shared" si="149"/>
        <v>68931.5</v>
      </c>
      <c r="M184" s="127">
        <v>8</v>
      </c>
      <c r="N184" s="128">
        <v>561964</v>
      </c>
      <c r="O184" s="126">
        <f t="shared" si="169"/>
        <v>70245.5</v>
      </c>
      <c r="P184" s="129">
        <f t="shared" si="170"/>
        <v>1314</v>
      </c>
      <c r="Q184" s="130">
        <f t="shared" si="171"/>
        <v>1.9062402530047946E-2</v>
      </c>
      <c r="R184" s="127">
        <v>0</v>
      </c>
      <c r="S184" s="128">
        <v>0</v>
      </c>
      <c r="T184" s="126" t="str">
        <f t="shared" si="150"/>
        <v>N/A</v>
      </c>
      <c r="U184" s="127">
        <v>0</v>
      </c>
      <c r="V184" s="128">
        <v>0</v>
      </c>
      <c r="W184" s="126" t="str">
        <f t="shared" si="172"/>
        <v>N/A</v>
      </c>
      <c r="X184" s="129" t="e">
        <f t="shared" si="173"/>
        <v>#VALUE!</v>
      </c>
      <c r="Y184" s="130" t="e">
        <f t="shared" si="174"/>
        <v>#VALUE!</v>
      </c>
      <c r="Z184" s="132" t="s">
        <v>626</v>
      </c>
      <c r="AA184" s="127">
        <v>2</v>
      </c>
      <c r="AB184" s="128">
        <v>78190</v>
      </c>
      <c r="AC184" s="126">
        <f t="shared" si="151"/>
        <v>39095</v>
      </c>
      <c r="AD184" s="127">
        <v>2</v>
      </c>
      <c r="AE184" s="128">
        <v>78972</v>
      </c>
      <c r="AF184" s="126">
        <f t="shared" si="175"/>
        <v>39486</v>
      </c>
      <c r="AG184" s="129">
        <f t="shared" si="176"/>
        <v>391</v>
      </c>
      <c r="AH184" s="130">
        <f t="shared" si="177"/>
        <v>1.000127893592531E-2</v>
      </c>
      <c r="AI184" s="127">
        <v>6</v>
      </c>
      <c r="AJ184" s="128">
        <v>301949</v>
      </c>
      <c r="AK184" s="126">
        <f t="shared" si="178"/>
        <v>50324.833333333336</v>
      </c>
      <c r="AL184" s="127">
        <v>6</v>
      </c>
      <c r="AM184" s="128">
        <v>304969</v>
      </c>
      <c r="AN184" s="126">
        <f t="shared" si="179"/>
        <v>50828.166666666664</v>
      </c>
      <c r="AO184" s="129">
        <f t="shared" si="180"/>
        <v>503.33333333332848</v>
      </c>
      <c r="AP184" s="130">
        <f t="shared" si="181"/>
        <v>1.0001689026954787E-2</v>
      </c>
      <c r="AQ184" s="127">
        <v>3</v>
      </c>
      <c r="AR184" s="128">
        <v>151197</v>
      </c>
      <c r="AS184" s="126">
        <f t="shared" si="152"/>
        <v>50399</v>
      </c>
      <c r="AT184" s="127">
        <v>3</v>
      </c>
      <c r="AU184" s="128">
        <v>152709</v>
      </c>
      <c r="AV184" s="126">
        <f t="shared" si="182"/>
        <v>50903</v>
      </c>
      <c r="AW184" s="129">
        <f t="shared" si="183"/>
        <v>504</v>
      </c>
      <c r="AX184" s="130">
        <f t="shared" si="184"/>
        <v>1.0000198416635251E-2</v>
      </c>
      <c r="AY184" s="132" t="s">
        <v>626</v>
      </c>
      <c r="AZ184" s="127">
        <v>15</v>
      </c>
      <c r="BA184" s="128">
        <v>423252</v>
      </c>
      <c r="BB184" s="126">
        <f t="shared" si="153"/>
        <v>28216.799999999999</v>
      </c>
      <c r="BC184" s="127">
        <v>15</v>
      </c>
      <c r="BD184" s="128">
        <v>427485</v>
      </c>
      <c r="BE184" s="126">
        <f t="shared" si="185"/>
        <v>28499</v>
      </c>
      <c r="BF184" s="129">
        <f t="shared" si="186"/>
        <v>282.20000000000073</v>
      </c>
      <c r="BG184" s="130">
        <f t="shared" si="187"/>
        <v>1.000113407615324E-2</v>
      </c>
      <c r="BH184" s="127">
        <v>2.85</v>
      </c>
      <c r="BI184" s="128">
        <v>70510.95</v>
      </c>
      <c r="BJ184" s="126">
        <f t="shared" si="154"/>
        <v>24740.684210526313</v>
      </c>
      <c r="BK184" s="127">
        <v>2.85</v>
      </c>
      <c r="BL184" s="128">
        <v>71217</v>
      </c>
      <c r="BM184" s="126">
        <f t="shared" si="188"/>
        <v>24988.421052631576</v>
      </c>
      <c r="BN184" s="129">
        <f t="shared" si="189"/>
        <v>247.73684210526335</v>
      </c>
      <c r="BO184" s="130">
        <f t="shared" si="190"/>
        <v>1.0013338353830158E-2</v>
      </c>
      <c r="BP184" s="127">
        <v>7.6</v>
      </c>
      <c r="BQ184" s="128">
        <v>399479</v>
      </c>
      <c r="BR184" s="126">
        <f t="shared" si="155"/>
        <v>52563.026315789473</v>
      </c>
      <c r="BS184" s="127">
        <v>7.6</v>
      </c>
      <c r="BT184" s="128">
        <v>403474</v>
      </c>
      <c r="BU184" s="126">
        <f t="shared" si="191"/>
        <v>53088.68421052632</v>
      </c>
      <c r="BV184" s="129">
        <f t="shared" si="192"/>
        <v>525.65789473684708</v>
      </c>
      <c r="BW184" s="130">
        <f t="shared" si="193"/>
        <v>1.0000525684704421E-2</v>
      </c>
      <c r="BX184" s="132" t="s">
        <v>626</v>
      </c>
      <c r="BY184" s="127">
        <v>0</v>
      </c>
      <c r="BZ184" s="128">
        <v>0</v>
      </c>
      <c r="CA184" s="126" t="str">
        <f t="shared" si="156"/>
        <v>N/A</v>
      </c>
      <c r="CB184" s="127">
        <v>0</v>
      </c>
      <c r="CC184" s="128">
        <v>0</v>
      </c>
      <c r="CD184" s="126" t="str">
        <f t="shared" si="194"/>
        <v>N/A</v>
      </c>
      <c r="CE184" s="129" t="e">
        <f t="shared" si="195"/>
        <v>#VALUE!</v>
      </c>
      <c r="CF184" s="130" t="e">
        <f t="shared" si="196"/>
        <v>#VALUE!</v>
      </c>
      <c r="CG184" s="127">
        <v>1</v>
      </c>
      <c r="CH184" s="128">
        <v>36194</v>
      </c>
      <c r="CI184" s="126">
        <f t="shared" si="157"/>
        <v>36194</v>
      </c>
      <c r="CJ184" s="127">
        <v>1</v>
      </c>
      <c r="CK184" s="128">
        <v>36556</v>
      </c>
      <c r="CL184" s="126">
        <f t="shared" si="197"/>
        <v>36556</v>
      </c>
      <c r="CM184" s="129">
        <f t="shared" si="198"/>
        <v>362</v>
      </c>
      <c r="CN184" s="130">
        <f t="shared" si="199"/>
        <v>1.0001657733325965E-2</v>
      </c>
      <c r="CO184" s="127">
        <v>6</v>
      </c>
      <c r="CP184" s="128">
        <v>413458</v>
      </c>
      <c r="CQ184" s="126">
        <f t="shared" si="158"/>
        <v>68909.666666666672</v>
      </c>
      <c r="CR184" s="127">
        <v>6</v>
      </c>
      <c r="CS184" s="128">
        <v>436985</v>
      </c>
      <c r="CT184" s="126">
        <f t="shared" si="200"/>
        <v>72830.833333333328</v>
      </c>
      <c r="CU184" s="129">
        <f t="shared" si="201"/>
        <v>3921.166666666657</v>
      </c>
      <c r="CV184" s="130">
        <f t="shared" si="202"/>
        <v>5.6902998611708902E-2</v>
      </c>
      <c r="CW184" s="132" t="s">
        <v>626</v>
      </c>
      <c r="CX184" s="127">
        <v>1</v>
      </c>
      <c r="CY184" s="128">
        <v>29864</v>
      </c>
      <c r="CZ184" s="126">
        <f t="shared" si="159"/>
        <v>29864</v>
      </c>
      <c r="DA184" s="127">
        <v>1</v>
      </c>
      <c r="DB184" s="128">
        <v>30163</v>
      </c>
      <c r="DC184" s="126">
        <f t="shared" si="203"/>
        <v>30163</v>
      </c>
      <c r="DD184" s="129">
        <f t="shared" si="204"/>
        <v>299</v>
      </c>
      <c r="DE184" s="130">
        <f t="shared" si="205"/>
        <v>1.0012054647736406E-2</v>
      </c>
      <c r="DF184" s="127">
        <v>1</v>
      </c>
      <c r="DG184" s="128">
        <v>90000</v>
      </c>
      <c r="DH184" s="126">
        <f t="shared" si="160"/>
        <v>90000</v>
      </c>
      <c r="DI184" s="127">
        <v>1</v>
      </c>
      <c r="DJ184" s="128">
        <v>90900</v>
      </c>
      <c r="DK184" s="126">
        <f t="shared" si="206"/>
        <v>90900</v>
      </c>
      <c r="DL184" s="129">
        <f t="shared" si="207"/>
        <v>900</v>
      </c>
      <c r="DM184" s="130">
        <f t="shared" si="208"/>
        <v>0.01</v>
      </c>
      <c r="DN184" s="127">
        <v>6</v>
      </c>
      <c r="DO184" s="128">
        <v>190419</v>
      </c>
      <c r="DP184" s="126">
        <f t="shared" si="161"/>
        <v>31736.5</v>
      </c>
      <c r="DQ184" s="127">
        <v>6</v>
      </c>
      <c r="DR184" s="128">
        <v>192324</v>
      </c>
      <c r="DS184" s="126">
        <f t="shared" si="209"/>
        <v>32054</v>
      </c>
      <c r="DT184" s="306">
        <f t="shared" si="210"/>
        <v>317.5</v>
      </c>
      <c r="DU184" s="130">
        <f t="shared" si="211"/>
        <v>1.0004253777196603E-2</v>
      </c>
      <c r="DV184" s="132" t="s">
        <v>626</v>
      </c>
      <c r="DW184" s="127">
        <v>24</v>
      </c>
      <c r="DX184" s="128">
        <v>631549</v>
      </c>
      <c r="DY184" s="126">
        <f t="shared" si="162"/>
        <v>26314.541666666668</v>
      </c>
      <c r="DZ184" s="127">
        <v>24</v>
      </c>
      <c r="EA184" s="128">
        <v>637862</v>
      </c>
      <c r="EB184" s="126">
        <f t="shared" si="212"/>
        <v>26577.583333333332</v>
      </c>
      <c r="EC184" s="129">
        <f t="shared" si="213"/>
        <v>263.04166666666424</v>
      </c>
      <c r="ED184" s="130">
        <f t="shared" si="214"/>
        <v>9.9960573130508344E-3</v>
      </c>
      <c r="EE184" s="127">
        <v>1</v>
      </c>
      <c r="EF184" s="128">
        <v>19266</v>
      </c>
      <c r="EG184" s="126">
        <f t="shared" si="163"/>
        <v>19266</v>
      </c>
      <c r="EH184" s="127">
        <v>1</v>
      </c>
      <c r="EI184" s="128">
        <v>19459</v>
      </c>
      <c r="EJ184" s="126">
        <f t="shared" si="215"/>
        <v>19459</v>
      </c>
      <c r="EK184" s="129">
        <f t="shared" si="216"/>
        <v>193</v>
      </c>
      <c r="EL184" s="130">
        <f t="shared" si="217"/>
        <v>1.0017647669469531E-2</v>
      </c>
      <c r="EM184" s="127">
        <v>0</v>
      </c>
      <c r="EN184" s="128">
        <v>0</v>
      </c>
      <c r="EO184" s="126" t="str">
        <f t="shared" si="164"/>
        <v>N/A</v>
      </c>
      <c r="EP184" s="147">
        <v>0</v>
      </c>
      <c r="EQ184" s="148">
        <v>0</v>
      </c>
      <c r="ER184" s="126" t="str">
        <f t="shared" si="218"/>
        <v>N/A</v>
      </c>
      <c r="ES184" s="129" t="e">
        <f t="shared" si="219"/>
        <v>#VALUE!</v>
      </c>
      <c r="ET184" s="130" t="e">
        <f t="shared" si="220"/>
        <v>#VALUE!</v>
      </c>
      <c r="EU184" s="308"/>
      <c r="EV184" s="132" t="s">
        <v>626</v>
      </c>
      <c r="EW184" s="126">
        <v>42294.093378522062</v>
      </c>
      <c r="EX184" s="126">
        <v>42974.238835725679</v>
      </c>
      <c r="EY184" s="129" t="e">
        <f t="shared" si="221"/>
        <v>#VALUE!</v>
      </c>
      <c r="EZ184" s="130" t="e">
        <f t="shared" si="165"/>
        <v>#VALUE!</v>
      </c>
    </row>
    <row r="185" spans="1:156">
      <c r="A185" s="132" t="s">
        <v>627</v>
      </c>
      <c r="B185" s="124">
        <v>2.8600000000000003</v>
      </c>
      <c r="C185" s="125">
        <v>56358</v>
      </c>
      <c r="D185" s="126">
        <f t="shared" si="148"/>
        <v>19705.594405594402</v>
      </c>
      <c r="E185" s="127">
        <v>2.8600000000000003</v>
      </c>
      <c r="F185" s="128">
        <v>56508</v>
      </c>
      <c r="G185" s="126">
        <f t="shared" si="166"/>
        <v>19758.041958041955</v>
      </c>
      <c r="H185" s="129">
        <f t="shared" si="167"/>
        <v>52.44755244755288</v>
      </c>
      <c r="I185" s="130">
        <f t="shared" si="168"/>
        <v>2.6615564782284905E-3</v>
      </c>
      <c r="J185" s="127">
        <v>1</v>
      </c>
      <c r="K185" s="128">
        <v>70000</v>
      </c>
      <c r="L185" s="131">
        <f t="shared" si="149"/>
        <v>70000</v>
      </c>
      <c r="M185" s="127">
        <v>1</v>
      </c>
      <c r="N185" s="128">
        <v>70000</v>
      </c>
      <c r="O185" s="126">
        <f t="shared" si="169"/>
        <v>70000</v>
      </c>
      <c r="P185" s="129">
        <f t="shared" si="170"/>
        <v>0</v>
      </c>
      <c r="Q185" s="130">
        <f t="shared" si="171"/>
        <v>0</v>
      </c>
      <c r="R185" s="127">
        <v>0</v>
      </c>
      <c r="S185" s="128">
        <v>0</v>
      </c>
      <c r="T185" s="126" t="str">
        <f t="shared" si="150"/>
        <v>N/A</v>
      </c>
      <c r="U185" s="127">
        <v>0</v>
      </c>
      <c r="V185" s="128">
        <v>0</v>
      </c>
      <c r="W185" s="126" t="str">
        <f t="shared" si="172"/>
        <v>N/A</v>
      </c>
      <c r="X185" s="129" t="e">
        <f t="shared" si="173"/>
        <v>#VALUE!</v>
      </c>
      <c r="Y185" s="130" t="e">
        <f t="shared" si="174"/>
        <v>#VALUE!</v>
      </c>
      <c r="Z185" s="132" t="s">
        <v>627</v>
      </c>
      <c r="AA185" s="127">
        <v>0</v>
      </c>
      <c r="AB185" s="128">
        <v>0</v>
      </c>
      <c r="AC185" s="126" t="str">
        <f t="shared" si="151"/>
        <v>N/A</v>
      </c>
      <c r="AD185" s="127">
        <v>0</v>
      </c>
      <c r="AE185" s="128">
        <v>0</v>
      </c>
      <c r="AF185" s="126" t="str">
        <f t="shared" si="175"/>
        <v>N/A</v>
      </c>
      <c r="AG185" s="129" t="e">
        <f t="shared" si="176"/>
        <v>#VALUE!</v>
      </c>
      <c r="AH185" s="130" t="e">
        <f t="shared" si="177"/>
        <v>#VALUE!</v>
      </c>
      <c r="AI185" s="127">
        <v>0</v>
      </c>
      <c r="AJ185" s="128">
        <v>0</v>
      </c>
      <c r="AK185" s="126" t="str">
        <f t="shared" si="178"/>
        <v>N/A</v>
      </c>
      <c r="AL185" s="127">
        <v>0</v>
      </c>
      <c r="AM185" s="128">
        <v>0</v>
      </c>
      <c r="AN185" s="126" t="str">
        <f t="shared" si="179"/>
        <v>N/A</v>
      </c>
      <c r="AO185" s="129" t="e">
        <f t="shared" si="180"/>
        <v>#VALUE!</v>
      </c>
      <c r="AP185" s="130" t="e">
        <f t="shared" si="181"/>
        <v>#VALUE!</v>
      </c>
      <c r="AQ185" s="127">
        <v>0</v>
      </c>
      <c r="AR185" s="128">
        <v>0</v>
      </c>
      <c r="AS185" s="126" t="str">
        <f t="shared" si="152"/>
        <v>N/A</v>
      </c>
      <c r="AT185" s="127">
        <v>0</v>
      </c>
      <c r="AU185" s="128">
        <v>0</v>
      </c>
      <c r="AV185" s="126" t="str">
        <f t="shared" si="182"/>
        <v>N/A</v>
      </c>
      <c r="AW185" s="129" t="e">
        <f t="shared" si="183"/>
        <v>#VALUE!</v>
      </c>
      <c r="AX185" s="130" t="e">
        <f t="shared" si="184"/>
        <v>#VALUE!</v>
      </c>
      <c r="AY185" s="132" t="s">
        <v>627</v>
      </c>
      <c r="AZ185" s="127">
        <v>1.75</v>
      </c>
      <c r="BA185" s="128">
        <v>51927</v>
      </c>
      <c r="BB185" s="126">
        <f t="shared" si="153"/>
        <v>29672.571428571428</v>
      </c>
      <c r="BC185" s="127">
        <v>1.75</v>
      </c>
      <c r="BD185" s="128">
        <v>51927</v>
      </c>
      <c r="BE185" s="126">
        <f t="shared" si="185"/>
        <v>29672.571428571428</v>
      </c>
      <c r="BF185" s="129">
        <f t="shared" si="186"/>
        <v>0</v>
      </c>
      <c r="BG185" s="130">
        <f t="shared" si="187"/>
        <v>0</v>
      </c>
      <c r="BH185" s="127">
        <v>0.5</v>
      </c>
      <c r="BI185" s="128">
        <v>16060</v>
      </c>
      <c r="BJ185" s="126">
        <f t="shared" si="154"/>
        <v>32120</v>
      </c>
      <c r="BK185" s="127">
        <v>0.5</v>
      </c>
      <c r="BL185" s="128">
        <v>16210</v>
      </c>
      <c r="BM185" s="126">
        <f t="shared" si="188"/>
        <v>32420</v>
      </c>
      <c r="BN185" s="129">
        <f t="shared" si="189"/>
        <v>300</v>
      </c>
      <c r="BO185" s="130">
        <f t="shared" si="190"/>
        <v>9.3399750933997501E-3</v>
      </c>
      <c r="BP185" s="127">
        <v>0</v>
      </c>
      <c r="BQ185" s="128">
        <v>0</v>
      </c>
      <c r="BR185" s="126" t="str">
        <f t="shared" si="155"/>
        <v>N/A</v>
      </c>
      <c r="BS185" s="127">
        <v>0</v>
      </c>
      <c r="BT185" s="128">
        <v>0</v>
      </c>
      <c r="BU185" s="126" t="str">
        <f t="shared" si="191"/>
        <v>N/A</v>
      </c>
      <c r="BV185" s="129" t="e">
        <f t="shared" si="192"/>
        <v>#VALUE!</v>
      </c>
      <c r="BW185" s="130" t="e">
        <f t="shared" si="193"/>
        <v>#VALUE!</v>
      </c>
      <c r="BX185" s="132" t="s">
        <v>627</v>
      </c>
      <c r="BY185" s="127">
        <v>0</v>
      </c>
      <c r="BZ185" s="128">
        <v>0</v>
      </c>
      <c r="CA185" s="126" t="str">
        <f t="shared" si="156"/>
        <v>N/A</v>
      </c>
      <c r="CB185" s="127">
        <v>0</v>
      </c>
      <c r="CC185" s="128">
        <v>0</v>
      </c>
      <c r="CD185" s="126" t="str">
        <f t="shared" si="194"/>
        <v>N/A</v>
      </c>
      <c r="CE185" s="129" t="e">
        <f t="shared" si="195"/>
        <v>#VALUE!</v>
      </c>
      <c r="CF185" s="130" t="e">
        <f t="shared" si="196"/>
        <v>#VALUE!</v>
      </c>
      <c r="CG185" s="127">
        <v>0</v>
      </c>
      <c r="CH185" s="128">
        <v>0</v>
      </c>
      <c r="CI185" s="126" t="str">
        <f t="shared" si="157"/>
        <v>N/A</v>
      </c>
      <c r="CJ185" s="127">
        <v>0</v>
      </c>
      <c r="CK185" s="128">
        <v>0</v>
      </c>
      <c r="CL185" s="126" t="str">
        <f t="shared" si="197"/>
        <v>N/A</v>
      </c>
      <c r="CM185" s="129" t="e">
        <f t="shared" si="198"/>
        <v>#VALUE!</v>
      </c>
      <c r="CN185" s="130" t="e">
        <f t="shared" si="199"/>
        <v>#VALUE!</v>
      </c>
      <c r="CO185" s="127">
        <v>0</v>
      </c>
      <c r="CP185" s="128">
        <v>0</v>
      </c>
      <c r="CQ185" s="126" t="str">
        <f t="shared" si="158"/>
        <v>N/A</v>
      </c>
      <c r="CR185" s="127">
        <v>0</v>
      </c>
      <c r="CS185" s="128">
        <v>0</v>
      </c>
      <c r="CT185" s="126" t="str">
        <f t="shared" si="200"/>
        <v>N/A</v>
      </c>
      <c r="CU185" s="129" t="e">
        <f t="shared" si="201"/>
        <v>#VALUE!</v>
      </c>
      <c r="CV185" s="130" t="e">
        <f t="shared" si="202"/>
        <v>#VALUE!</v>
      </c>
      <c r="CW185" s="132" t="s">
        <v>627</v>
      </c>
      <c r="CX185" s="127">
        <v>0</v>
      </c>
      <c r="CY185" s="128">
        <v>0</v>
      </c>
      <c r="CZ185" s="126" t="str">
        <f t="shared" si="159"/>
        <v>N/A</v>
      </c>
      <c r="DA185" s="127">
        <v>0</v>
      </c>
      <c r="DB185" s="128">
        <v>0</v>
      </c>
      <c r="DC185" s="126" t="str">
        <f t="shared" si="203"/>
        <v>N/A</v>
      </c>
      <c r="DD185" s="129" t="e">
        <f t="shared" si="204"/>
        <v>#VALUE!</v>
      </c>
      <c r="DE185" s="130" t="e">
        <f t="shared" si="205"/>
        <v>#VALUE!</v>
      </c>
      <c r="DF185" s="127">
        <v>0</v>
      </c>
      <c r="DG185" s="128">
        <v>0</v>
      </c>
      <c r="DH185" s="126" t="str">
        <f t="shared" si="160"/>
        <v>N/A</v>
      </c>
      <c r="DI185" s="127">
        <v>0</v>
      </c>
      <c r="DJ185" s="128">
        <v>0</v>
      </c>
      <c r="DK185" s="126" t="str">
        <f t="shared" si="206"/>
        <v>N/A</v>
      </c>
      <c r="DL185" s="129" t="e">
        <f t="shared" si="207"/>
        <v>#VALUE!</v>
      </c>
      <c r="DM185" s="130" t="e">
        <f t="shared" si="208"/>
        <v>#VALUE!</v>
      </c>
      <c r="DN185" s="127">
        <v>0</v>
      </c>
      <c r="DO185" s="128">
        <v>0</v>
      </c>
      <c r="DP185" s="126" t="str">
        <f t="shared" si="161"/>
        <v>N/A</v>
      </c>
      <c r="DQ185" s="127">
        <v>0</v>
      </c>
      <c r="DR185" s="128">
        <v>0</v>
      </c>
      <c r="DS185" s="126" t="str">
        <f t="shared" si="209"/>
        <v>N/A</v>
      </c>
      <c r="DT185" s="306" t="e">
        <f t="shared" si="210"/>
        <v>#VALUE!</v>
      </c>
      <c r="DU185" s="130" t="e">
        <f t="shared" si="211"/>
        <v>#VALUE!</v>
      </c>
      <c r="DV185" s="132" t="s">
        <v>627</v>
      </c>
      <c r="DW185" s="127">
        <v>0</v>
      </c>
      <c r="DX185" s="128">
        <v>0</v>
      </c>
      <c r="DY185" s="126" t="str">
        <f t="shared" si="162"/>
        <v>N/A</v>
      </c>
      <c r="DZ185" s="127">
        <v>0</v>
      </c>
      <c r="EA185" s="128">
        <v>0</v>
      </c>
      <c r="EB185" s="126" t="str">
        <f t="shared" si="212"/>
        <v>N/A</v>
      </c>
      <c r="EC185" s="129" t="e">
        <f t="shared" si="213"/>
        <v>#VALUE!</v>
      </c>
      <c r="ED185" s="130" t="e">
        <f t="shared" si="214"/>
        <v>#VALUE!</v>
      </c>
      <c r="EE185" s="127">
        <v>0</v>
      </c>
      <c r="EF185" s="128">
        <v>0</v>
      </c>
      <c r="EG185" s="126" t="str">
        <f t="shared" si="163"/>
        <v>N/A</v>
      </c>
      <c r="EH185" s="127">
        <v>0</v>
      </c>
      <c r="EI185" s="128">
        <v>0</v>
      </c>
      <c r="EJ185" s="126" t="str">
        <f t="shared" si="215"/>
        <v>N/A</v>
      </c>
      <c r="EK185" s="129" t="e">
        <f t="shared" si="216"/>
        <v>#VALUE!</v>
      </c>
      <c r="EL185" s="130" t="e">
        <f t="shared" si="217"/>
        <v>#VALUE!</v>
      </c>
      <c r="EM185" s="127">
        <v>0</v>
      </c>
      <c r="EN185" s="128">
        <v>0</v>
      </c>
      <c r="EO185" s="126" t="str">
        <f t="shared" si="164"/>
        <v>N/A</v>
      </c>
      <c r="EP185" s="147">
        <v>0</v>
      </c>
      <c r="EQ185" s="148">
        <v>0</v>
      </c>
      <c r="ER185" s="126" t="str">
        <f t="shared" si="218"/>
        <v>N/A</v>
      </c>
      <c r="ES185" s="129" t="e">
        <f t="shared" si="219"/>
        <v>#VALUE!</v>
      </c>
      <c r="ET185" s="130" t="e">
        <f t="shared" si="220"/>
        <v>#VALUE!</v>
      </c>
      <c r="EU185" s="308"/>
      <c r="EV185" s="132" t="s">
        <v>627</v>
      </c>
      <c r="EW185" s="126">
        <v>37874.541458541455</v>
      </c>
      <c r="EX185" s="126">
        <v>37962.653346653344</v>
      </c>
      <c r="EY185" s="129" t="e">
        <f t="shared" si="221"/>
        <v>#VALUE!</v>
      </c>
      <c r="EZ185" s="130" t="e">
        <f t="shared" si="165"/>
        <v>#VALUE!</v>
      </c>
    </row>
    <row r="186" spans="1:156">
      <c r="A186" s="132" t="s">
        <v>628</v>
      </c>
      <c r="B186" s="124">
        <v>3.03</v>
      </c>
      <c r="C186" s="125">
        <v>49563.6</v>
      </c>
      <c r="D186" s="126">
        <f t="shared" si="148"/>
        <v>16357.623762376239</v>
      </c>
      <c r="E186" s="127">
        <v>3.03</v>
      </c>
      <c r="F186" s="128">
        <v>49563.6</v>
      </c>
      <c r="G186" s="126">
        <f t="shared" si="166"/>
        <v>16357.623762376239</v>
      </c>
      <c r="H186" s="129">
        <f t="shared" si="167"/>
        <v>0</v>
      </c>
      <c r="I186" s="130">
        <f t="shared" si="168"/>
        <v>0</v>
      </c>
      <c r="J186" s="127">
        <v>0</v>
      </c>
      <c r="K186" s="128">
        <v>0</v>
      </c>
      <c r="L186" s="131" t="str">
        <f t="shared" si="149"/>
        <v>N/A</v>
      </c>
      <c r="M186" s="127">
        <v>0</v>
      </c>
      <c r="N186" s="128">
        <v>0</v>
      </c>
      <c r="O186" s="126" t="str">
        <f t="shared" si="169"/>
        <v>N/A</v>
      </c>
      <c r="P186" s="129" t="e">
        <f t="shared" si="170"/>
        <v>#VALUE!</v>
      </c>
      <c r="Q186" s="130" t="e">
        <f t="shared" si="171"/>
        <v>#VALUE!</v>
      </c>
      <c r="R186" s="127">
        <v>0</v>
      </c>
      <c r="S186" s="128">
        <v>0</v>
      </c>
      <c r="T186" s="126" t="str">
        <f t="shared" si="150"/>
        <v>N/A</v>
      </c>
      <c r="U186" s="127">
        <v>0</v>
      </c>
      <c r="V186" s="128">
        <v>0</v>
      </c>
      <c r="W186" s="126" t="str">
        <f t="shared" si="172"/>
        <v>N/A</v>
      </c>
      <c r="X186" s="129" t="e">
        <f t="shared" si="173"/>
        <v>#VALUE!</v>
      </c>
      <c r="Y186" s="130" t="e">
        <f t="shared" si="174"/>
        <v>#VALUE!</v>
      </c>
      <c r="Z186" s="132" t="s">
        <v>628</v>
      </c>
      <c r="AA186" s="127">
        <v>0</v>
      </c>
      <c r="AB186" s="128">
        <v>0</v>
      </c>
      <c r="AC186" s="126" t="str">
        <f t="shared" si="151"/>
        <v>N/A</v>
      </c>
      <c r="AD186" s="127">
        <v>0</v>
      </c>
      <c r="AE186" s="128">
        <v>0</v>
      </c>
      <c r="AF186" s="126" t="str">
        <f t="shared" si="175"/>
        <v>N/A</v>
      </c>
      <c r="AG186" s="129" t="e">
        <f t="shared" si="176"/>
        <v>#VALUE!</v>
      </c>
      <c r="AH186" s="130" t="e">
        <f t="shared" si="177"/>
        <v>#VALUE!</v>
      </c>
      <c r="AI186" s="127">
        <v>0</v>
      </c>
      <c r="AJ186" s="128">
        <v>0</v>
      </c>
      <c r="AK186" s="126" t="str">
        <f t="shared" si="178"/>
        <v>N/A</v>
      </c>
      <c r="AL186" s="127">
        <v>0</v>
      </c>
      <c r="AM186" s="128">
        <v>0</v>
      </c>
      <c r="AN186" s="126" t="str">
        <f t="shared" si="179"/>
        <v>N/A</v>
      </c>
      <c r="AO186" s="129" t="e">
        <f t="shared" si="180"/>
        <v>#VALUE!</v>
      </c>
      <c r="AP186" s="130" t="e">
        <f t="shared" si="181"/>
        <v>#VALUE!</v>
      </c>
      <c r="AQ186" s="127">
        <v>0</v>
      </c>
      <c r="AR186" s="128">
        <v>0</v>
      </c>
      <c r="AS186" s="126" t="str">
        <f t="shared" si="152"/>
        <v>N/A</v>
      </c>
      <c r="AT186" s="127">
        <v>0</v>
      </c>
      <c r="AU186" s="128">
        <v>0</v>
      </c>
      <c r="AV186" s="126" t="str">
        <f t="shared" si="182"/>
        <v>N/A</v>
      </c>
      <c r="AW186" s="129" t="e">
        <f t="shared" si="183"/>
        <v>#VALUE!</v>
      </c>
      <c r="AX186" s="130" t="e">
        <f t="shared" si="184"/>
        <v>#VALUE!</v>
      </c>
      <c r="AY186" s="132" t="s">
        <v>628</v>
      </c>
      <c r="AZ186" s="127">
        <v>1.83</v>
      </c>
      <c r="BA186" s="128">
        <v>60800</v>
      </c>
      <c r="BB186" s="126">
        <f t="shared" si="153"/>
        <v>33224.043715846994</v>
      </c>
      <c r="BC186" s="127">
        <v>1.83</v>
      </c>
      <c r="BD186" s="128">
        <v>62800</v>
      </c>
      <c r="BE186" s="126">
        <f t="shared" si="185"/>
        <v>34316.939890710382</v>
      </c>
      <c r="BF186" s="129">
        <f t="shared" si="186"/>
        <v>1092.8961748633883</v>
      </c>
      <c r="BG186" s="130">
        <f t="shared" si="187"/>
        <v>3.2894736842105275E-2</v>
      </c>
      <c r="BH186" s="127">
        <v>0</v>
      </c>
      <c r="BI186" s="128">
        <v>0</v>
      </c>
      <c r="BJ186" s="126" t="str">
        <f t="shared" si="154"/>
        <v>N/A</v>
      </c>
      <c r="BK186" s="127">
        <v>0</v>
      </c>
      <c r="BL186" s="128">
        <v>0</v>
      </c>
      <c r="BM186" s="126" t="str">
        <f t="shared" si="188"/>
        <v>N/A</v>
      </c>
      <c r="BN186" s="129" t="e">
        <f t="shared" si="189"/>
        <v>#VALUE!</v>
      </c>
      <c r="BO186" s="130" t="e">
        <f t="shared" si="190"/>
        <v>#VALUE!</v>
      </c>
      <c r="BP186" s="127">
        <v>0</v>
      </c>
      <c r="BQ186" s="128">
        <v>0</v>
      </c>
      <c r="BR186" s="126" t="str">
        <f t="shared" si="155"/>
        <v>N/A</v>
      </c>
      <c r="BS186" s="127">
        <v>0</v>
      </c>
      <c r="BT186" s="128">
        <v>0</v>
      </c>
      <c r="BU186" s="126" t="str">
        <f t="shared" si="191"/>
        <v>N/A</v>
      </c>
      <c r="BV186" s="129" t="e">
        <f t="shared" si="192"/>
        <v>#VALUE!</v>
      </c>
      <c r="BW186" s="130" t="e">
        <f t="shared" si="193"/>
        <v>#VALUE!</v>
      </c>
      <c r="BX186" s="132" t="s">
        <v>628</v>
      </c>
      <c r="BY186" s="127">
        <v>0</v>
      </c>
      <c r="BZ186" s="128">
        <v>0</v>
      </c>
      <c r="CA186" s="126" t="str">
        <f t="shared" si="156"/>
        <v>N/A</v>
      </c>
      <c r="CB186" s="127">
        <v>0</v>
      </c>
      <c r="CC186" s="128">
        <v>0</v>
      </c>
      <c r="CD186" s="126" t="str">
        <f t="shared" si="194"/>
        <v>N/A</v>
      </c>
      <c r="CE186" s="129" t="e">
        <f t="shared" si="195"/>
        <v>#VALUE!</v>
      </c>
      <c r="CF186" s="130" t="e">
        <f t="shared" si="196"/>
        <v>#VALUE!</v>
      </c>
      <c r="CG186" s="127">
        <v>0</v>
      </c>
      <c r="CH186" s="128">
        <v>0</v>
      </c>
      <c r="CI186" s="126" t="str">
        <f t="shared" si="157"/>
        <v>N/A</v>
      </c>
      <c r="CJ186" s="127">
        <v>0</v>
      </c>
      <c r="CK186" s="128">
        <v>0</v>
      </c>
      <c r="CL186" s="126" t="str">
        <f t="shared" si="197"/>
        <v>N/A</v>
      </c>
      <c r="CM186" s="129" t="e">
        <f t="shared" si="198"/>
        <v>#VALUE!</v>
      </c>
      <c r="CN186" s="130" t="e">
        <f t="shared" si="199"/>
        <v>#VALUE!</v>
      </c>
      <c r="CO186" s="127">
        <v>0</v>
      </c>
      <c r="CP186" s="128">
        <v>0</v>
      </c>
      <c r="CQ186" s="126" t="str">
        <f t="shared" si="158"/>
        <v>N/A</v>
      </c>
      <c r="CR186" s="127">
        <v>0</v>
      </c>
      <c r="CS186" s="128">
        <v>0</v>
      </c>
      <c r="CT186" s="126" t="str">
        <f t="shared" si="200"/>
        <v>N/A</v>
      </c>
      <c r="CU186" s="129" t="e">
        <f t="shared" si="201"/>
        <v>#VALUE!</v>
      </c>
      <c r="CV186" s="130" t="e">
        <f t="shared" si="202"/>
        <v>#VALUE!</v>
      </c>
      <c r="CW186" s="132" t="s">
        <v>628</v>
      </c>
      <c r="CX186" s="127">
        <v>0</v>
      </c>
      <c r="CY186" s="128">
        <v>0</v>
      </c>
      <c r="CZ186" s="126" t="str">
        <f t="shared" si="159"/>
        <v>N/A</v>
      </c>
      <c r="DA186" s="127">
        <v>0</v>
      </c>
      <c r="DB186" s="128">
        <v>0</v>
      </c>
      <c r="DC186" s="126" t="str">
        <f t="shared" si="203"/>
        <v>N/A</v>
      </c>
      <c r="DD186" s="129" t="e">
        <f t="shared" si="204"/>
        <v>#VALUE!</v>
      </c>
      <c r="DE186" s="130" t="e">
        <f t="shared" si="205"/>
        <v>#VALUE!</v>
      </c>
      <c r="DF186" s="127">
        <v>0</v>
      </c>
      <c r="DG186" s="128">
        <v>0</v>
      </c>
      <c r="DH186" s="126" t="str">
        <f t="shared" si="160"/>
        <v>N/A</v>
      </c>
      <c r="DI186" s="127">
        <v>0</v>
      </c>
      <c r="DJ186" s="128">
        <v>0</v>
      </c>
      <c r="DK186" s="126" t="str">
        <f t="shared" si="206"/>
        <v>N/A</v>
      </c>
      <c r="DL186" s="129" t="e">
        <f t="shared" si="207"/>
        <v>#VALUE!</v>
      </c>
      <c r="DM186" s="130" t="e">
        <f t="shared" si="208"/>
        <v>#VALUE!</v>
      </c>
      <c r="DN186" s="127">
        <v>0</v>
      </c>
      <c r="DO186" s="128">
        <v>0</v>
      </c>
      <c r="DP186" s="126" t="str">
        <f t="shared" si="161"/>
        <v>N/A</v>
      </c>
      <c r="DQ186" s="127">
        <v>0</v>
      </c>
      <c r="DR186" s="128">
        <v>0</v>
      </c>
      <c r="DS186" s="126" t="str">
        <f t="shared" si="209"/>
        <v>N/A</v>
      </c>
      <c r="DT186" s="306" t="e">
        <f t="shared" si="210"/>
        <v>#VALUE!</v>
      </c>
      <c r="DU186" s="130" t="e">
        <f t="shared" si="211"/>
        <v>#VALUE!</v>
      </c>
      <c r="DV186" s="132" t="s">
        <v>628</v>
      </c>
      <c r="DW186" s="127">
        <v>0</v>
      </c>
      <c r="DX186" s="128">
        <v>0</v>
      </c>
      <c r="DY186" s="126" t="str">
        <f t="shared" si="162"/>
        <v>N/A</v>
      </c>
      <c r="DZ186" s="127">
        <v>0</v>
      </c>
      <c r="EA186" s="128">
        <v>0</v>
      </c>
      <c r="EB186" s="126" t="str">
        <f t="shared" si="212"/>
        <v>N/A</v>
      </c>
      <c r="EC186" s="129" t="e">
        <f t="shared" si="213"/>
        <v>#VALUE!</v>
      </c>
      <c r="ED186" s="130" t="e">
        <f t="shared" si="214"/>
        <v>#VALUE!</v>
      </c>
      <c r="EE186" s="127">
        <v>0</v>
      </c>
      <c r="EF186" s="128">
        <v>0</v>
      </c>
      <c r="EG186" s="126" t="str">
        <f t="shared" si="163"/>
        <v>N/A</v>
      </c>
      <c r="EH186" s="127">
        <v>0</v>
      </c>
      <c r="EI186" s="128">
        <v>0</v>
      </c>
      <c r="EJ186" s="126" t="str">
        <f t="shared" si="215"/>
        <v>N/A</v>
      </c>
      <c r="EK186" s="129" t="e">
        <f t="shared" si="216"/>
        <v>#VALUE!</v>
      </c>
      <c r="EL186" s="130" t="e">
        <f t="shared" si="217"/>
        <v>#VALUE!</v>
      </c>
      <c r="EM186" s="127">
        <v>0</v>
      </c>
      <c r="EN186" s="128">
        <v>0</v>
      </c>
      <c r="EO186" s="126" t="str">
        <f t="shared" si="164"/>
        <v>N/A</v>
      </c>
      <c r="EP186" s="147">
        <v>0</v>
      </c>
      <c r="EQ186" s="148">
        <v>0</v>
      </c>
      <c r="ER186" s="126" t="str">
        <f t="shared" si="218"/>
        <v>N/A</v>
      </c>
      <c r="ES186" s="129" t="e">
        <f t="shared" si="219"/>
        <v>#VALUE!</v>
      </c>
      <c r="ET186" s="130" t="e">
        <f t="shared" si="220"/>
        <v>#VALUE!</v>
      </c>
      <c r="EU186" s="308"/>
      <c r="EV186" s="132" t="s">
        <v>628</v>
      </c>
      <c r="EW186" s="126">
        <v>24790.833739111615</v>
      </c>
      <c r="EX186" s="126">
        <v>25337.281826543309</v>
      </c>
      <c r="EY186" s="129" t="e">
        <f t="shared" si="221"/>
        <v>#VALUE!</v>
      </c>
      <c r="EZ186" s="130" t="e">
        <f t="shared" si="165"/>
        <v>#VALUE!</v>
      </c>
    </row>
    <row r="187" spans="1:156">
      <c r="A187" s="134" t="s">
        <v>629</v>
      </c>
      <c r="B187" s="124">
        <v>0</v>
      </c>
      <c r="C187" s="125">
        <v>0</v>
      </c>
      <c r="D187" s="126" t="str">
        <f t="shared" si="148"/>
        <v>N/A</v>
      </c>
      <c r="E187" s="127">
        <v>0</v>
      </c>
      <c r="F187" s="128">
        <v>0</v>
      </c>
      <c r="G187" s="126" t="str">
        <f t="shared" si="166"/>
        <v>N/A</v>
      </c>
      <c r="H187" s="129" t="e">
        <f t="shared" si="167"/>
        <v>#VALUE!</v>
      </c>
      <c r="I187" s="130" t="e">
        <f t="shared" si="168"/>
        <v>#VALUE!</v>
      </c>
      <c r="J187" s="127">
        <v>1</v>
      </c>
      <c r="K187" s="128">
        <v>88740</v>
      </c>
      <c r="L187" s="131">
        <f t="shared" si="149"/>
        <v>88740</v>
      </c>
      <c r="M187" s="127">
        <v>1</v>
      </c>
      <c r="N187" s="128">
        <v>88740</v>
      </c>
      <c r="O187" s="126">
        <f t="shared" si="169"/>
        <v>88740</v>
      </c>
      <c r="P187" s="129">
        <f t="shared" si="170"/>
        <v>0</v>
      </c>
      <c r="Q187" s="130">
        <f t="shared" si="171"/>
        <v>0</v>
      </c>
      <c r="R187" s="127">
        <v>0</v>
      </c>
      <c r="S187" s="128">
        <v>0</v>
      </c>
      <c r="T187" s="126" t="str">
        <f t="shared" si="150"/>
        <v>N/A</v>
      </c>
      <c r="U187" s="127">
        <v>0</v>
      </c>
      <c r="V187" s="128">
        <v>0</v>
      </c>
      <c r="W187" s="126" t="str">
        <f t="shared" si="172"/>
        <v>N/A</v>
      </c>
      <c r="X187" s="129" t="e">
        <f t="shared" si="173"/>
        <v>#VALUE!</v>
      </c>
      <c r="Y187" s="130" t="e">
        <f t="shared" si="174"/>
        <v>#VALUE!</v>
      </c>
      <c r="Z187" s="134" t="s">
        <v>629</v>
      </c>
      <c r="AA187" s="127">
        <v>0</v>
      </c>
      <c r="AB187" s="128">
        <v>0</v>
      </c>
      <c r="AC187" s="126" t="str">
        <f t="shared" si="151"/>
        <v>N/A</v>
      </c>
      <c r="AD187" s="127">
        <v>0</v>
      </c>
      <c r="AE187" s="128">
        <v>0</v>
      </c>
      <c r="AF187" s="126" t="str">
        <f t="shared" si="175"/>
        <v>N/A</v>
      </c>
      <c r="AG187" s="129" t="e">
        <f t="shared" si="176"/>
        <v>#VALUE!</v>
      </c>
      <c r="AH187" s="130" t="e">
        <f t="shared" si="177"/>
        <v>#VALUE!</v>
      </c>
      <c r="AI187" s="127">
        <v>1</v>
      </c>
      <c r="AJ187" s="128">
        <v>34340</v>
      </c>
      <c r="AK187" s="126">
        <f t="shared" si="178"/>
        <v>34340</v>
      </c>
      <c r="AL187" s="127">
        <v>1</v>
      </c>
      <c r="AM187" s="128">
        <v>42420</v>
      </c>
      <c r="AN187" s="126">
        <f t="shared" si="179"/>
        <v>42420</v>
      </c>
      <c r="AO187" s="129">
        <f t="shared" si="180"/>
        <v>8080</v>
      </c>
      <c r="AP187" s="130">
        <f t="shared" si="181"/>
        <v>0.23529411764705882</v>
      </c>
      <c r="AQ187" s="127">
        <v>0</v>
      </c>
      <c r="AR187" s="128">
        <v>0</v>
      </c>
      <c r="AS187" s="126" t="str">
        <f t="shared" si="152"/>
        <v>N/A</v>
      </c>
      <c r="AT187" s="127">
        <v>0</v>
      </c>
      <c r="AU187" s="128">
        <v>0</v>
      </c>
      <c r="AV187" s="126" t="str">
        <f t="shared" si="182"/>
        <v>N/A</v>
      </c>
      <c r="AW187" s="129" t="e">
        <f t="shared" si="183"/>
        <v>#VALUE!</v>
      </c>
      <c r="AX187" s="130" t="e">
        <f t="shared" si="184"/>
        <v>#VALUE!</v>
      </c>
      <c r="AY187" s="134" t="s">
        <v>629</v>
      </c>
      <c r="AZ187" s="127">
        <v>2</v>
      </c>
      <c r="BA187" s="128">
        <v>61536</v>
      </c>
      <c r="BB187" s="126">
        <f t="shared" si="153"/>
        <v>30768</v>
      </c>
      <c r="BC187" s="127">
        <v>2</v>
      </c>
      <c r="BD187" s="128">
        <v>63000</v>
      </c>
      <c r="BE187" s="126">
        <f t="shared" si="185"/>
        <v>31500</v>
      </c>
      <c r="BF187" s="129">
        <f t="shared" si="186"/>
        <v>732</v>
      </c>
      <c r="BG187" s="130">
        <f t="shared" si="187"/>
        <v>2.3790951638065522E-2</v>
      </c>
      <c r="BH187" s="127">
        <v>0</v>
      </c>
      <c r="BI187" s="128">
        <v>0</v>
      </c>
      <c r="BJ187" s="126" t="str">
        <f t="shared" si="154"/>
        <v>N/A</v>
      </c>
      <c r="BK187" s="127">
        <v>0</v>
      </c>
      <c r="BL187" s="128">
        <v>0</v>
      </c>
      <c r="BM187" s="126" t="str">
        <f t="shared" si="188"/>
        <v>N/A</v>
      </c>
      <c r="BN187" s="129" t="e">
        <f t="shared" si="189"/>
        <v>#VALUE!</v>
      </c>
      <c r="BO187" s="130" t="e">
        <f t="shared" si="190"/>
        <v>#VALUE!</v>
      </c>
      <c r="BP187" s="127">
        <v>0</v>
      </c>
      <c r="BQ187" s="128">
        <v>0</v>
      </c>
      <c r="BR187" s="126" t="str">
        <f t="shared" si="155"/>
        <v>N/A</v>
      </c>
      <c r="BS187" s="127">
        <v>0</v>
      </c>
      <c r="BT187" s="128">
        <v>0</v>
      </c>
      <c r="BU187" s="126" t="str">
        <f t="shared" si="191"/>
        <v>N/A</v>
      </c>
      <c r="BV187" s="129" t="e">
        <f t="shared" si="192"/>
        <v>#VALUE!</v>
      </c>
      <c r="BW187" s="130" t="e">
        <f t="shared" si="193"/>
        <v>#VALUE!</v>
      </c>
      <c r="BX187" s="134" t="s">
        <v>629</v>
      </c>
      <c r="BY187" s="127">
        <v>0</v>
      </c>
      <c r="BZ187" s="128">
        <v>0</v>
      </c>
      <c r="CA187" s="126" t="str">
        <f t="shared" si="156"/>
        <v>N/A</v>
      </c>
      <c r="CB187" s="127">
        <v>0</v>
      </c>
      <c r="CC187" s="128">
        <v>0</v>
      </c>
      <c r="CD187" s="126" t="str">
        <f t="shared" si="194"/>
        <v>N/A</v>
      </c>
      <c r="CE187" s="129" t="e">
        <f t="shared" si="195"/>
        <v>#VALUE!</v>
      </c>
      <c r="CF187" s="130" t="e">
        <f t="shared" si="196"/>
        <v>#VALUE!</v>
      </c>
      <c r="CG187" s="127">
        <v>0</v>
      </c>
      <c r="CH187" s="128">
        <v>0</v>
      </c>
      <c r="CI187" s="126" t="str">
        <f t="shared" si="157"/>
        <v>N/A</v>
      </c>
      <c r="CJ187" s="127">
        <v>0</v>
      </c>
      <c r="CK187" s="128">
        <v>0</v>
      </c>
      <c r="CL187" s="126" t="str">
        <f t="shared" si="197"/>
        <v>N/A</v>
      </c>
      <c r="CM187" s="129" t="e">
        <f t="shared" si="198"/>
        <v>#VALUE!</v>
      </c>
      <c r="CN187" s="130" t="e">
        <f t="shared" si="199"/>
        <v>#VALUE!</v>
      </c>
      <c r="CO187" s="127">
        <v>0</v>
      </c>
      <c r="CP187" s="128">
        <v>0</v>
      </c>
      <c r="CQ187" s="126" t="str">
        <f t="shared" si="158"/>
        <v>N/A</v>
      </c>
      <c r="CR187" s="127">
        <v>0</v>
      </c>
      <c r="CS187" s="128">
        <v>0</v>
      </c>
      <c r="CT187" s="126" t="str">
        <f t="shared" si="200"/>
        <v>N/A</v>
      </c>
      <c r="CU187" s="129" t="e">
        <f t="shared" si="201"/>
        <v>#VALUE!</v>
      </c>
      <c r="CV187" s="130" t="e">
        <f t="shared" si="202"/>
        <v>#VALUE!</v>
      </c>
      <c r="CW187" s="134" t="s">
        <v>629</v>
      </c>
      <c r="CX187" s="127">
        <v>0</v>
      </c>
      <c r="CY187" s="128">
        <v>0</v>
      </c>
      <c r="CZ187" s="126" t="str">
        <f t="shared" si="159"/>
        <v>N/A</v>
      </c>
      <c r="DA187" s="127">
        <v>0</v>
      </c>
      <c r="DB187" s="128">
        <v>0</v>
      </c>
      <c r="DC187" s="126" t="str">
        <f t="shared" si="203"/>
        <v>N/A</v>
      </c>
      <c r="DD187" s="129" t="e">
        <f t="shared" si="204"/>
        <v>#VALUE!</v>
      </c>
      <c r="DE187" s="130" t="e">
        <f t="shared" si="205"/>
        <v>#VALUE!</v>
      </c>
      <c r="DF187" s="127">
        <v>0</v>
      </c>
      <c r="DG187" s="128">
        <v>0</v>
      </c>
      <c r="DH187" s="126" t="str">
        <f t="shared" si="160"/>
        <v>N/A</v>
      </c>
      <c r="DI187" s="127">
        <v>0</v>
      </c>
      <c r="DJ187" s="128">
        <v>0</v>
      </c>
      <c r="DK187" s="126" t="str">
        <f t="shared" si="206"/>
        <v>N/A</v>
      </c>
      <c r="DL187" s="129" t="e">
        <f t="shared" si="207"/>
        <v>#VALUE!</v>
      </c>
      <c r="DM187" s="130" t="e">
        <f t="shared" si="208"/>
        <v>#VALUE!</v>
      </c>
      <c r="DN187" s="127">
        <v>0</v>
      </c>
      <c r="DO187" s="128">
        <v>0</v>
      </c>
      <c r="DP187" s="126" t="str">
        <f t="shared" si="161"/>
        <v>N/A</v>
      </c>
      <c r="DQ187" s="127">
        <v>0</v>
      </c>
      <c r="DR187" s="128">
        <v>0</v>
      </c>
      <c r="DS187" s="126" t="str">
        <f t="shared" si="209"/>
        <v>N/A</v>
      </c>
      <c r="DT187" s="306" t="e">
        <f t="shared" si="210"/>
        <v>#VALUE!</v>
      </c>
      <c r="DU187" s="130" t="e">
        <f t="shared" si="211"/>
        <v>#VALUE!</v>
      </c>
      <c r="DV187" s="134" t="s">
        <v>629</v>
      </c>
      <c r="DW187" s="127">
        <v>0.5</v>
      </c>
      <c r="DX187" s="128">
        <v>10616</v>
      </c>
      <c r="DY187" s="126">
        <f t="shared" si="162"/>
        <v>21232</v>
      </c>
      <c r="DZ187" s="127">
        <v>0.5</v>
      </c>
      <c r="EA187" s="128">
        <v>10616</v>
      </c>
      <c r="EB187" s="126">
        <f t="shared" si="212"/>
        <v>21232</v>
      </c>
      <c r="EC187" s="129">
        <f t="shared" si="213"/>
        <v>0</v>
      </c>
      <c r="ED187" s="130">
        <f t="shared" si="214"/>
        <v>0</v>
      </c>
      <c r="EE187" s="127">
        <v>0</v>
      </c>
      <c r="EF187" s="128">
        <v>0</v>
      </c>
      <c r="EG187" s="126" t="str">
        <f t="shared" si="163"/>
        <v>N/A</v>
      </c>
      <c r="EH187" s="127">
        <v>0</v>
      </c>
      <c r="EI187" s="128">
        <v>0</v>
      </c>
      <c r="EJ187" s="126" t="str">
        <f t="shared" si="215"/>
        <v>N/A</v>
      </c>
      <c r="EK187" s="129" t="e">
        <f t="shared" si="216"/>
        <v>#VALUE!</v>
      </c>
      <c r="EL187" s="130" t="e">
        <f t="shared" si="217"/>
        <v>#VALUE!</v>
      </c>
      <c r="EM187" s="127">
        <v>0</v>
      </c>
      <c r="EN187" s="128">
        <v>0</v>
      </c>
      <c r="EO187" s="126" t="str">
        <f t="shared" si="164"/>
        <v>N/A</v>
      </c>
      <c r="EP187" s="147">
        <v>0</v>
      </c>
      <c r="EQ187" s="148">
        <v>0</v>
      </c>
      <c r="ER187" s="126" t="str">
        <f t="shared" si="218"/>
        <v>N/A</v>
      </c>
      <c r="ES187" s="129" t="e">
        <f t="shared" si="219"/>
        <v>#VALUE!</v>
      </c>
      <c r="ET187" s="130" t="e">
        <f t="shared" si="220"/>
        <v>#VALUE!</v>
      </c>
      <c r="EU187" s="308"/>
      <c r="EV187" s="134" t="s">
        <v>629</v>
      </c>
      <c r="EW187" s="126">
        <v>43770</v>
      </c>
      <c r="EX187" s="126">
        <v>45973</v>
      </c>
      <c r="EY187" s="129" t="e">
        <f t="shared" si="221"/>
        <v>#VALUE!</v>
      </c>
      <c r="EZ187" s="130" t="e">
        <f t="shared" si="165"/>
        <v>#VALUE!</v>
      </c>
    </row>
    <row r="188" spans="1:156">
      <c r="A188" s="137" t="s">
        <v>630</v>
      </c>
      <c r="B188" s="138">
        <f>SUBTOTAL(9,B184:B187)</f>
        <v>38.89</v>
      </c>
      <c r="C188" s="139">
        <f>SUBTOTAL(9,C184:C187)</f>
        <v>695164.6</v>
      </c>
      <c r="D188" s="140">
        <f t="shared" si="148"/>
        <v>17875.15042427359</v>
      </c>
      <c r="E188" s="138">
        <f>SUBTOTAL(9,E184:E187)</f>
        <v>38.89</v>
      </c>
      <c r="F188" s="141">
        <f>SUBTOTAL(9,F184:F187)</f>
        <v>701206.6</v>
      </c>
      <c r="G188" s="140">
        <f t="shared" si="166"/>
        <v>18030.511699665723</v>
      </c>
      <c r="H188" s="142">
        <f t="shared" si="167"/>
        <v>155.36127539213339</v>
      </c>
      <c r="I188" s="143">
        <f t="shared" si="168"/>
        <v>8.6914667403951065E-3</v>
      </c>
      <c r="J188" s="138">
        <f>SUBTOTAL(9,J184:J187)</f>
        <v>10</v>
      </c>
      <c r="K188" s="139">
        <f>SUBTOTAL(9,K184:K187)</f>
        <v>710192</v>
      </c>
      <c r="L188" s="140">
        <f t="shared" si="149"/>
        <v>71019.199999999997</v>
      </c>
      <c r="M188" s="138">
        <f>SUBTOTAL(9,M184:M187)</f>
        <v>10</v>
      </c>
      <c r="N188" s="141">
        <f>SUBTOTAL(9,N184:N187)</f>
        <v>720704</v>
      </c>
      <c r="O188" s="140">
        <f t="shared" si="169"/>
        <v>72070.399999999994</v>
      </c>
      <c r="P188" s="142">
        <f t="shared" si="170"/>
        <v>1051.1999999999971</v>
      </c>
      <c r="Q188" s="143">
        <f t="shared" si="171"/>
        <v>1.4801631108207317E-2</v>
      </c>
      <c r="R188" s="138">
        <f>SUBTOTAL(9,R184:R187)</f>
        <v>0</v>
      </c>
      <c r="S188" s="139">
        <f>SUBTOTAL(9,S184:S187)</f>
        <v>0</v>
      </c>
      <c r="T188" s="140" t="str">
        <f t="shared" si="150"/>
        <v>N/A</v>
      </c>
      <c r="U188" s="138">
        <f>SUBTOTAL(9,U184:U187)</f>
        <v>0</v>
      </c>
      <c r="V188" s="141">
        <f>SUBTOTAL(9,V184:V187)</f>
        <v>0</v>
      </c>
      <c r="W188" s="140" t="str">
        <f t="shared" si="172"/>
        <v>N/A</v>
      </c>
      <c r="X188" s="142" t="e">
        <f t="shared" si="173"/>
        <v>#VALUE!</v>
      </c>
      <c r="Y188" s="143" t="e">
        <f t="shared" si="174"/>
        <v>#VALUE!</v>
      </c>
      <c r="Z188" s="137" t="s">
        <v>630</v>
      </c>
      <c r="AA188" s="138">
        <f>SUBTOTAL(9,AA184:AA187)</f>
        <v>2</v>
      </c>
      <c r="AB188" s="139">
        <f>SUBTOTAL(9,AB184:AB187)</f>
        <v>78190</v>
      </c>
      <c r="AC188" s="140">
        <f t="shared" si="151"/>
        <v>39095</v>
      </c>
      <c r="AD188" s="138">
        <f>SUBTOTAL(9,AD184:AD187)</f>
        <v>2</v>
      </c>
      <c r="AE188" s="141">
        <f>SUBTOTAL(9,AE184:AE187)</f>
        <v>78972</v>
      </c>
      <c r="AF188" s="140">
        <f t="shared" si="175"/>
        <v>39486</v>
      </c>
      <c r="AG188" s="142">
        <f t="shared" si="176"/>
        <v>391</v>
      </c>
      <c r="AH188" s="143">
        <f t="shared" si="177"/>
        <v>1.000127893592531E-2</v>
      </c>
      <c r="AI188" s="138">
        <f>SUBTOTAL(9,AI184:AI187)</f>
        <v>7</v>
      </c>
      <c r="AJ188" s="139">
        <f>SUBTOTAL(9,AJ184:AJ187)</f>
        <v>336289</v>
      </c>
      <c r="AK188" s="140">
        <f t="shared" si="178"/>
        <v>48041.285714285717</v>
      </c>
      <c r="AL188" s="138">
        <f>SUBTOTAL(9,AL184:AL187)</f>
        <v>7</v>
      </c>
      <c r="AM188" s="141">
        <f>SUBTOTAL(9,AM184:AM187)</f>
        <v>347389</v>
      </c>
      <c r="AN188" s="140">
        <f t="shared" si="179"/>
        <v>49627</v>
      </c>
      <c r="AO188" s="142">
        <f t="shared" si="180"/>
        <v>1585.7142857142826</v>
      </c>
      <c r="AP188" s="143">
        <f t="shared" si="181"/>
        <v>3.3007324057581361E-2</v>
      </c>
      <c r="AQ188" s="138">
        <f>SUBTOTAL(9,AQ184:AQ187)</f>
        <v>3</v>
      </c>
      <c r="AR188" s="139">
        <f>SUBTOTAL(9,AR184:AR187)</f>
        <v>151197</v>
      </c>
      <c r="AS188" s="140">
        <f t="shared" si="152"/>
        <v>50399</v>
      </c>
      <c r="AT188" s="138">
        <f>SUBTOTAL(9,AT184:AT187)</f>
        <v>3</v>
      </c>
      <c r="AU188" s="141">
        <f>SUBTOTAL(9,AU184:AU187)</f>
        <v>152709</v>
      </c>
      <c r="AV188" s="140">
        <f t="shared" si="182"/>
        <v>50903</v>
      </c>
      <c r="AW188" s="142">
        <f t="shared" si="183"/>
        <v>504</v>
      </c>
      <c r="AX188" s="143">
        <f t="shared" si="184"/>
        <v>1.0000198416635251E-2</v>
      </c>
      <c r="AY188" s="137" t="s">
        <v>630</v>
      </c>
      <c r="AZ188" s="138">
        <f>SUBTOTAL(9,AZ184:AZ187)</f>
        <v>20.58</v>
      </c>
      <c r="BA188" s="139">
        <f>SUBTOTAL(9,BA184:BA187)</f>
        <v>597515</v>
      </c>
      <c r="BB188" s="140">
        <f t="shared" si="153"/>
        <v>29033.770651117593</v>
      </c>
      <c r="BC188" s="138">
        <f>SUBTOTAL(9,BC184:BC187)</f>
        <v>20.58</v>
      </c>
      <c r="BD188" s="141">
        <f>SUBTOTAL(9,BD184:BD187)</f>
        <v>605212</v>
      </c>
      <c r="BE188" s="140">
        <f t="shared" si="185"/>
        <v>29407.774538386784</v>
      </c>
      <c r="BF188" s="142">
        <f t="shared" si="186"/>
        <v>374.00388726919118</v>
      </c>
      <c r="BG188" s="143">
        <f t="shared" si="187"/>
        <v>1.2881684978619707E-2</v>
      </c>
      <c r="BH188" s="138">
        <f>SUBTOTAL(9,BH184:BH187)</f>
        <v>3.35</v>
      </c>
      <c r="BI188" s="139">
        <f>SUBTOTAL(9,BI184:BI187)</f>
        <v>86570.95</v>
      </c>
      <c r="BJ188" s="140">
        <f t="shared" si="154"/>
        <v>25842.074626865669</v>
      </c>
      <c r="BK188" s="138">
        <f>SUBTOTAL(9,BK184:BK187)</f>
        <v>3.35</v>
      </c>
      <c r="BL188" s="141">
        <f>SUBTOTAL(9,BL184:BL187)</f>
        <v>87427</v>
      </c>
      <c r="BM188" s="140">
        <f t="shared" si="188"/>
        <v>26097.611940298506</v>
      </c>
      <c r="BN188" s="142">
        <f t="shared" si="189"/>
        <v>255.53731343283653</v>
      </c>
      <c r="BO188" s="143">
        <f t="shared" si="190"/>
        <v>9.8884210003471421E-3</v>
      </c>
      <c r="BP188" s="138">
        <f>SUBTOTAL(9,BP184:BP187)</f>
        <v>7.6</v>
      </c>
      <c r="BQ188" s="139">
        <f>SUBTOTAL(9,BQ184:BQ187)</f>
        <v>399479</v>
      </c>
      <c r="BR188" s="140">
        <f t="shared" si="155"/>
        <v>52563.026315789473</v>
      </c>
      <c r="BS188" s="138">
        <f>SUBTOTAL(9,BS184:BS187)</f>
        <v>7.6</v>
      </c>
      <c r="BT188" s="141">
        <f>SUBTOTAL(9,BT184:BT187)</f>
        <v>403474</v>
      </c>
      <c r="BU188" s="140">
        <f t="shared" si="191"/>
        <v>53088.68421052632</v>
      </c>
      <c r="BV188" s="142">
        <f t="shared" si="192"/>
        <v>525.65789473684708</v>
      </c>
      <c r="BW188" s="143">
        <f t="shared" si="193"/>
        <v>1.0000525684704421E-2</v>
      </c>
      <c r="BX188" s="137" t="s">
        <v>630</v>
      </c>
      <c r="BY188" s="138">
        <f>SUBTOTAL(9,BY184:BY187)</f>
        <v>0</v>
      </c>
      <c r="BZ188" s="139">
        <f>SUBTOTAL(9,BZ184:BZ187)</f>
        <v>0</v>
      </c>
      <c r="CA188" s="140" t="str">
        <f t="shared" si="156"/>
        <v>N/A</v>
      </c>
      <c r="CB188" s="138">
        <f>SUBTOTAL(9,CB184:CB187)</f>
        <v>0</v>
      </c>
      <c r="CC188" s="141">
        <f>SUBTOTAL(9,CC184:CC187)</f>
        <v>0</v>
      </c>
      <c r="CD188" s="140" t="str">
        <f t="shared" si="194"/>
        <v>N/A</v>
      </c>
      <c r="CE188" s="142" t="e">
        <f t="shared" si="195"/>
        <v>#VALUE!</v>
      </c>
      <c r="CF188" s="143" t="e">
        <f t="shared" si="196"/>
        <v>#VALUE!</v>
      </c>
      <c r="CG188" s="138">
        <f>SUBTOTAL(9,CG184:CG187)</f>
        <v>1</v>
      </c>
      <c r="CH188" s="139">
        <f>SUBTOTAL(9,CH184:CH187)</f>
        <v>36194</v>
      </c>
      <c r="CI188" s="140">
        <f t="shared" si="157"/>
        <v>36194</v>
      </c>
      <c r="CJ188" s="138">
        <f>SUBTOTAL(9,CJ184:CJ187)</f>
        <v>1</v>
      </c>
      <c r="CK188" s="141">
        <f>SUBTOTAL(9,CK184:CK187)</f>
        <v>36556</v>
      </c>
      <c r="CL188" s="140">
        <f t="shared" si="197"/>
        <v>36556</v>
      </c>
      <c r="CM188" s="142">
        <f t="shared" si="198"/>
        <v>362</v>
      </c>
      <c r="CN188" s="143">
        <f t="shared" si="199"/>
        <v>1.0001657733325965E-2</v>
      </c>
      <c r="CO188" s="138">
        <f>SUBTOTAL(9,CO184:CO187)</f>
        <v>6</v>
      </c>
      <c r="CP188" s="139">
        <f>SUBTOTAL(9,CP184:CP187)</f>
        <v>413458</v>
      </c>
      <c r="CQ188" s="140">
        <f t="shared" si="158"/>
        <v>68909.666666666672</v>
      </c>
      <c r="CR188" s="138">
        <f>SUBTOTAL(9,CR184:CR187)</f>
        <v>6</v>
      </c>
      <c r="CS188" s="141">
        <f>SUBTOTAL(9,CS184:CS187)</f>
        <v>436985</v>
      </c>
      <c r="CT188" s="140">
        <f t="shared" si="200"/>
        <v>72830.833333333328</v>
      </c>
      <c r="CU188" s="142">
        <f t="shared" si="201"/>
        <v>3921.166666666657</v>
      </c>
      <c r="CV188" s="143">
        <f t="shared" si="202"/>
        <v>5.6902998611708902E-2</v>
      </c>
      <c r="CW188" s="137" t="s">
        <v>630</v>
      </c>
      <c r="CX188" s="138">
        <f>SUBTOTAL(9,CX184:CX187)</f>
        <v>1</v>
      </c>
      <c r="CY188" s="139">
        <f>SUBTOTAL(9,CY184:CY187)</f>
        <v>29864</v>
      </c>
      <c r="CZ188" s="140">
        <f t="shared" si="159"/>
        <v>29864</v>
      </c>
      <c r="DA188" s="138">
        <f>SUBTOTAL(9,DA184:DA187)</f>
        <v>1</v>
      </c>
      <c r="DB188" s="141">
        <f>SUBTOTAL(9,DB184:DB187)</f>
        <v>30163</v>
      </c>
      <c r="DC188" s="140">
        <f t="shared" si="203"/>
        <v>30163</v>
      </c>
      <c r="DD188" s="142">
        <f t="shared" si="204"/>
        <v>299</v>
      </c>
      <c r="DE188" s="143">
        <f t="shared" si="205"/>
        <v>1.0012054647736406E-2</v>
      </c>
      <c r="DF188" s="138">
        <f>SUBTOTAL(9,DF184:DF187)</f>
        <v>1</v>
      </c>
      <c r="DG188" s="139">
        <f>SUBTOTAL(9,DG184:DG187)</f>
        <v>90000</v>
      </c>
      <c r="DH188" s="140">
        <f t="shared" si="160"/>
        <v>90000</v>
      </c>
      <c r="DI188" s="138">
        <f>SUBTOTAL(9,DI184:DI187)</f>
        <v>1</v>
      </c>
      <c r="DJ188" s="141">
        <f>SUBTOTAL(9,DJ184:DJ187)</f>
        <v>90900</v>
      </c>
      <c r="DK188" s="140">
        <f t="shared" si="206"/>
        <v>90900</v>
      </c>
      <c r="DL188" s="142">
        <f t="shared" si="207"/>
        <v>900</v>
      </c>
      <c r="DM188" s="143">
        <f t="shared" si="208"/>
        <v>0.01</v>
      </c>
      <c r="DN188" s="138">
        <f>SUBTOTAL(9,DN184:DN187)</f>
        <v>6</v>
      </c>
      <c r="DO188" s="139">
        <f>SUBTOTAL(9,DO184:DO187)</f>
        <v>190419</v>
      </c>
      <c r="DP188" s="140">
        <f t="shared" si="161"/>
        <v>31736.5</v>
      </c>
      <c r="DQ188" s="138">
        <f>SUBTOTAL(9,DQ184:DQ187)</f>
        <v>6</v>
      </c>
      <c r="DR188" s="141">
        <f>SUBTOTAL(9,DR184:DR187)</f>
        <v>192324</v>
      </c>
      <c r="DS188" s="140">
        <f t="shared" si="209"/>
        <v>32054</v>
      </c>
      <c r="DT188" s="142">
        <f t="shared" si="210"/>
        <v>317.5</v>
      </c>
      <c r="DU188" s="143">
        <f t="shared" si="211"/>
        <v>1.0004253777196603E-2</v>
      </c>
      <c r="DV188" s="137" t="s">
        <v>630</v>
      </c>
      <c r="DW188" s="138">
        <f>SUBTOTAL(9,DW184:DW187)</f>
        <v>24.5</v>
      </c>
      <c r="DX188" s="139">
        <f>SUBTOTAL(9,DX184:DX187)</f>
        <v>642165</v>
      </c>
      <c r="DY188" s="140">
        <f t="shared" si="162"/>
        <v>26210.816326530614</v>
      </c>
      <c r="DZ188" s="138">
        <f>SUBTOTAL(9,DZ184:DZ187)</f>
        <v>24.5</v>
      </c>
      <c r="EA188" s="141">
        <f>SUBTOTAL(9,EA184:EA187)</f>
        <v>648478</v>
      </c>
      <c r="EB188" s="140">
        <f t="shared" si="212"/>
        <v>26468.489795918369</v>
      </c>
      <c r="EC188" s="142">
        <f t="shared" si="213"/>
        <v>257.67346938775518</v>
      </c>
      <c r="ED188" s="143">
        <f t="shared" si="214"/>
        <v>9.8308067241285359E-3</v>
      </c>
      <c r="EE188" s="138">
        <f>SUBTOTAL(9,EE184:EE187)</f>
        <v>1</v>
      </c>
      <c r="EF188" s="139">
        <f>SUBTOTAL(9,EF184:EF187)</f>
        <v>19266</v>
      </c>
      <c r="EG188" s="140">
        <f t="shared" si="163"/>
        <v>19266</v>
      </c>
      <c r="EH188" s="138">
        <f>SUBTOTAL(9,EH184:EH187)</f>
        <v>1</v>
      </c>
      <c r="EI188" s="141">
        <f>SUBTOTAL(9,EI184:EI187)</f>
        <v>19459</v>
      </c>
      <c r="EJ188" s="140">
        <f t="shared" si="215"/>
        <v>19459</v>
      </c>
      <c r="EK188" s="142">
        <f t="shared" si="216"/>
        <v>193</v>
      </c>
      <c r="EL188" s="143">
        <f t="shared" si="217"/>
        <v>1.0017647669469531E-2</v>
      </c>
      <c r="EM188" s="138">
        <f>SUBTOTAL(9,EM184:EM187)</f>
        <v>0</v>
      </c>
      <c r="EN188" s="139">
        <f>SUBTOTAL(9,EN184:EN187)</f>
        <v>0</v>
      </c>
      <c r="EO188" s="140" t="str">
        <f t="shared" si="164"/>
        <v>N/A</v>
      </c>
      <c r="EP188" s="138">
        <f>SUBTOTAL(9,EP184:EP187)</f>
        <v>0</v>
      </c>
      <c r="EQ188" s="141">
        <f>SUBTOTAL(9,EQ184:EQ187)</f>
        <v>0</v>
      </c>
      <c r="ER188" s="140" t="str">
        <f t="shared" si="218"/>
        <v>N/A</v>
      </c>
      <c r="ES188" s="142" t="e">
        <f t="shared" si="219"/>
        <v>#VALUE!</v>
      </c>
      <c r="ET188" s="143" t="e">
        <f t="shared" si="220"/>
        <v>#VALUE!</v>
      </c>
      <c r="EU188" s="308"/>
      <c r="EV188" s="137" t="s">
        <v>630</v>
      </c>
      <c r="EW188" s="140">
        <f>AVERAGE(EW184:EW187)</f>
        <v>37182.367144043783</v>
      </c>
      <c r="EX188" s="140">
        <f>AVERAGE(EX184:EX187)</f>
        <v>38061.793502230583</v>
      </c>
      <c r="EY188" s="142" t="e">
        <f t="shared" si="221"/>
        <v>#VALUE!</v>
      </c>
      <c r="EZ188" s="143" t="e">
        <f t="shared" si="165"/>
        <v>#VALUE!</v>
      </c>
    </row>
    <row r="189" spans="1:156">
      <c r="A189" s="132" t="s">
        <v>631</v>
      </c>
      <c r="B189" s="124">
        <v>0</v>
      </c>
      <c r="C189" s="125">
        <v>0</v>
      </c>
      <c r="D189" s="126" t="str">
        <f t="shared" si="148"/>
        <v>N/A</v>
      </c>
      <c r="E189" s="127">
        <v>0</v>
      </c>
      <c r="F189" s="128">
        <v>0</v>
      </c>
      <c r="G189" s="126" t="str">
        <f t="shared" si="166"/>
        <v>N/A</v>
      </c>
      <c r="H189" s="129" t="e">
        <f t="shared" si="167"/>
        <v>#VALUE!</v>
      </c>
      <c r="I189" s="130" t="e">
        <f t="shared" si="168"/>
        <v>#VALUE!</v>
      </c>
      <c r="J189" s="127">
        <v>0.75</v>
      </c>
      <c r="K189" s="128">
        <v>91321.04</v>
      </c>
      <c r="L189" s="131">
        <f t="shared" si="149"/>
        <v>121761.38666666666</v>
      </c>
      <c r="M189" s="127">
        <v>0.75</v>
      </c>
      <c r="N189" s="128">
        <v>91650</v>
      </c>
      <c r="O189" s="126">
        <f t="shared" si="169"/>
        <v>122200</v>
      </c>
      <c r="P189" s="129">
        <f t="shared" si="170"/>
        <v>438.61333333334187</v>
      </c>
      <c r="Q189" s="130">
        <f t="shared" si="171"/>
        <v>3.60223668061606E-3</v>
      </c>
      <c r="R189" s="127">
        <v>0</v>
      </c>
      <c r="S189" s="128">
        <v>0</v>
      </c>
      <c r="T189" s="126" t="str">
        <f t="shared" si="150"/>
        <v>N/A</v>
      </c>
      <c r="U189" s="127">
        <v>0</v>
      </c>
      <c r="V189" s="128">
        <v>0</v>
      </c>
      <c r="W189" s="126" t="str">
        <f t="shared" si="172"/>
        <v>N/A</v>
      </c>
      <c r="X189" s="129" t="e">
        <f t="shared" si="173"/>
        <v>#VALUE!</v>
      </c>
      <c r="Y189" s="130" t="e">
        <f t="shared" si="174"/>
        <v>#VALUE!</v>
      </c>
      <c r="Z189" s="132" t="s">
        <v>631</v>
      </c>
      <c r="AA189" s="127">
        <v>0</v>
      </c>
      <c r="AB189" s="128">
        <v>0</v>
      </c>
      <c r="AC189" s="126" t="str">
        <f t="shared" si="151"/>
        <v>N/A</v>
      </c>
      <c r="AD189" s="127">
        <v>0</v>
      </c>
      <c r="AE189" s="128">
        <v>0</v>
      </c>
      <c r="AF189" s="126" t="str">
        <f t="shared" si="175"/>
        <v>N/A</v>
      </c>
      <c r="AG189" s="129" t="e">
        <f t="shared" si="176"/>
        <v>#VALUE!</v>
      </c>
      <c r="AH189" s="130" t="e">
        <f t="shared" si="177"/>
        <v>#VALUE!</v>
      </c>
      <c r="AI189" s="127">
        <v>1</v>
      </c>
      <c r="AJ189" s="128">
        <v>52839</v>
      </c>
      <c r="AK189" s="126">
        <f t="shared" si="178"/>
        <v>52839</v>
      </c>
      <c r="AL189" s="127">
        <v>1</v>
      </c>
      <c r="AM189" s="128">
        <v>53000</v>
      </c>
      <c r="AN189" s="126">
        <f t="shared" si="179"/>
        <v>53000</v>
      </c>
      <c r="AO189" s="129">
        <f t="shared" si="180"/>
        <v>161</v>
      </c>
      <c r="AP189" s="130">
        <f t="shared" si="181"/>
        <v>3.046991805295331E-3</v>
      </c>
      <c r="AQ189" s="127">
        <v>0</v>
      </c>
      <c r="AR189" s="128">
        <v>0</v>
      </c>
      <c r="AS189" s="126" t="str">
        <f t="shared" si="152"/>
        <v>N/A</v>
      </c>
      <c r="AT189" s="127">
        <v>0</v>
      </c>
      <c r="AU189" s="128">
        <v>0</v>
      </c>
      <c r="AV189" s="126" t="str">
        <f t="shared" si="182"/>
        <v>N/A</v>
      </c>
      <c r="AW189" s="129" t="e">
        <f t="shared" si="183"/>
        <v>#VALUE!</v>
      </c>
      <c r="AX189" s="130" t="e">
        <f t="shared" si="184"/>
        <v>#VALUE!</v>
      </c>
      <c r="AY189" s="132" t="s">
        <v>631</v>
      </c>
      <c r="AZ189" s="127">
        <v>1</v>
      </c>
      <c r="BA189" s="128">
        <v>34946.019999999997</v>
      </c>
      <c r="BB189" s="126">
        <f t="shared" si="153"/>
        <v>34946.019999999997</v>
      </c>
      <c r="BC189" s="127">
        <v>1</v>
      </c>
      <c r="BD189" s="128">
        <v>35146.019999999997</v>
      </c>
      <c r="BE189" s="126">
        <f t="shared" si="185"/>
        <v>35146.019999999997</v>
      </c>
      <c r="BF189" s="129">
        <f t="shared" si="186"/>
        <v>200</v>
      </c>
      <c r="BG189" s="130">
        <f t="shared" si="187"/>
        <v>5.723112388764157E-3</v>
      </c>
      <c r="BH189" s="127">
        <v>0</v>
      </c>
      <c r="BI189" s="128">
        <v>0</v>
      </c>
      <c r="BJ189" s="126" t="str">
        <f t="shared" si="154"/>
        <v>N/A</v>
      </c>
      <c r="BK189" s="127">
        <v>0</v>
      </c>
      <c r="BL189" s="128">
        <v>0</v>
      </c>
      <c r="BM189" s="126" t="str">
        <f t="shared" si="188"/>
        <v>N/A</v>
      </c>
      <c r="BN189" s="129" t="e">
        <f t="shared" si="189"/>
        <v>#VALUE!</v>
      </c>
      <c r="BO189" s="130" t="e">
        <f t="shared" si="190"/>
        <v>#VALUE!</v>
      </c>
      <c r="BP189" s="127">
        <v>0</v>
      </c>
      <c r="BQ189" s="128">
        <v>0</v>
      </c>
      <c r="BR189" s="126" t="str">
        <f t="shared" si="155"/>
        <v>N/A</v>
      </c>
      <c r="BS189" s="127">
        <v>0</v>
      </c>
      <c r="BT189" s="128">
        <v>0</v>
      </c>
      <c r="BU189" s="126" t="str">
        <f t="shared" si="191"/>
        <v>N/A</v>
      </c>
      <c r="BV189" s="129" t="e">
        <f t="shared" si="192"/>
        <v>#VALUE!</v>
      </c>
      <c r="BW189" s="130" t="e">
        <f t="shared" si="193"/>
        <v>#VALUE!</v>
      </c>
      <c r="BX189" s="132" t="s">
        <v>631</v>
      </c>
      <c r="BY189" s="127">
        <v>0</v>
      </c>
      <c r="BZ189" s="128">
        <v>0</v>
      </c>
      <c r="CA189" s="126" t="str">
        <f t="shared" si="156"/>
        <v>N/A</v>
      </c>
      <c r="CB189" s="127">
        <v>0</v>
      </c>
      <c r="CC189" s="128">
        <v>0</v>
      </c>
      <c r="CD189" s="126" t="str">
        <f t="shared" si="194"/>
        <v>N/A</v>
      </c>
      <c r="CE189" s="129" t="e">
        <f t="shared" si="195"/>
        <v>#VALUE!</v>
      </c>
      <c r="CF189" s="130" t="e">
        <f t="shared" si="196"/>
        <v>#VALUE!</v>
      </c>
      <c r="CG189" s="127">
        <v>0</v>
      </c>
      <c r="CH189" s="128">
        <v>0</v>
      </c>
      <c r="CI189" s="126" t="str">
        <f t="shared" si="157"/>
        <v>N/A</v>
      </c>
      <c r="CJ189" s="127">
        <v>0</v>
      </c>
      <c r="CK189" s="128">
        <v>0</v>
      </c>
      <c r="CL189" s="126" t="str">
        <f t="shared" si="197"/>
        <v>N/A</v>
      </c>
      <c r="CM189" s="129" t="e">
        <f t="shared" si="198"/>
        <v>#VALUE!</v>
      </c>
      <c r="CN189" s="130" t="e">
        <f t="shared" si="199"/>
        <v>#VALUE!</v>
      </c>
      <c r="CO189" s="127">
        <v>0</v>
      </c>
      <c r="CP189" s="128">
        <v>0</v>
      </c>
      <c r="CQ189" s="126" t="str">
        <f t="shared" si="158"/>
        <v>N/A</v>
      </c>
      <c r="CR189" s="127">
        <v>0</v>
      </c>
      <c r="CS189" s="128">
        <v>0</v>
      </c>
      <c r="CT189" s="126" t="str">
        <f t="shared" si="200"/>
        <v>N/A</v>
      </c>
      <c r="CU189" s="129" t="e">
        <f t="shared" si="201"/>
        <v>#VALUE!</v>
      </c>
      <c r="CV189" s="130" t="e">
        <f t="shared" si="202"/>
        <v>#VALUE!</v>
      </c>
      <c r="CW189" s="132" t="s">
        <v>631</v>
      </c>
      <c r="CX189" s="127">
        <v>0</v>
      </c>
      <c r="CY189" s="128">
        <v>0</v>
      </c>
      <c r="CZ189" s="126" t="str">
        <f t="shared" si="159"/>
        <v>N/A</v>
      </c>
      <c r="DA189" s="127">
        <v>0</v>
      </c>
      <c r="DB189" s="128">
        <v>0</v>
      </c>
      <c r="DC189" s="126" t="str">
        <f t="shared" si="203"/>
        <v>N/A</v>
      </c>
      <c r="DD189" s="129" t="e">
        <f t="shared" si="204"/>
        <v>#VALUE!</v>
      </c>
      <c r="DE189" s="130" t="e">
        <f t="shared" si="205"/>
        <v>#VALUE!</v>
      </c>
      <c r="DF189" s="127">
        <v>0</v>
      </c>
      <c r="DG189" s="128">
        <v>0</v>
      </c>
      <c r="DH189" s="126" t="str">
        <f t="shared" si="160"/>
        <v>N/A</v>
      </c>
      <c r="DI189" s="127">
        <v>0</v>
      </c>
      <c r="DJ189" s="128">
        <v>0</v>
      </c>
      <c r="DK189" s="126" t="str">
        <f t="shared" si="206"/>
        <v>N/A</v>
      </c>
      <c r="DL189" s="129" t="e">
        <f t="shared" si="207"/>
        <v>#VALUE!</v>
      </c>
      <c r="DM189" s="130" t="e">
        <f t="shared" si="208"/>
        <v>#VALUE!</v>
      </c>
      <c r="DN189" s="127">
        <v>0</v>
      </c>
      <c r="DO189" s="128">
        <v>0</v>
      </c>
      <c r="DP189" s="126" t="str">
        <f t="shared" si="161"/>
        <v>N/A</v>
      </c>
      <c r="DQ189" s="127">
        <v>0</v>
      </c>
      <c r="DR189" s="128">
        <v>0</v>
      </c>
      <c r="DS189" s="126" t="str">
        <f t="shared" si="209"/>
        <v>N/A</v>
      </c>
      <c r="DT189" s="306" t="e">
        <f t="shared" si="210"/>
        <v>#VALUE!</v>
      </c>
      <c r="DU189" s="130" t="e">
        <f t="shared" si="211"/>
        <v>#VALUE!</v>
      </c>
      <c r="DV189" s="132" t="s">
        <v>631</v>
      </c>
      <c r="DW189" s="127">
        <v>0</v>
      </c>
      <c r="DX189" s="128">
        <v>0</v>
      </c>
      <c r="DY189" s="126" t="str">
        <f t="shared" si="162"/>
        <v>N/A</v>
      </c>
      <c r="DZ189" s="127">
        <v>0</v>
      </c>
      <c r="EA189" s="128">
        <v>0</v>
      </c>
      <c r="EB189" s="126" t="str">
        <f t="shared" si="212"/>
        <v>N/A</v>
      </c>
      <c r="EC189" s="129" t="e">
        <f t="shared" si="213"/>
        <v>#VALUE!</v>
      </c>
      <c r="ED189" s="130" t="e">
        <f t="shared" si="214"/>
        <v>#VALUE!</v>
      </c>
      <c r="EE189" s="127">
        <v>0</v>
      </c>
      <c r="EF189" s="128">
        <v>0</v>
      </c>
      <c r="EG189" s="126" t="str">
        <f t="shared" si="163"/>
        <v>N/A</v>
      </c>
      <c r="EH189" s="127">
        <v>0</v>
      </c>
      <c r="EI189" s="128">
        <v>0</v>
      </c>
      <c r="EJ189" s="126" t="str">
        <f t="shared" si="215"/>
        <v>N/A</v>
      </c>
      <c r="EK189" s="129" t="e">
        <f t="shared" si="216"/>
        <v>#VALUE!</v>
      </c>
      <c r="EL189" s="130" t="e">
        <f t="shared" si="217"/>
        <v>#VALUE!</v>
      </c>
      <c r="EM189" s="127">
        <v>0</v>
      </c>
      <c r="EN189" s="128">
        <v>0</v>
      </c>
      <c r="EO189" s="126" t="str">
        <f t="shared" si="164"/>
        <v>N/A</v>
      </c>
      <c r="EP189" s="147">
        <v>0</v>
      </c>
      <c r="EQ189" s="148">
        <v>0</v>
      </c>
      <c r="ER189" s="126" t="str">
        <f t="shared" si="218"/>
        <v>N/A</v>
      </c>
      <c r="ES189" s="129" t="e">
        <f t="shared" si="219"/>
        <v>#VALUE!</v>
      </c>
      <c r="ET189" s="130" t="e">
        <f t="shared" si="220"/>
        <v>#VALUE!</v>
      </c>
      <c r="EU189" s="308"/>
      <c r="EV189" s="132" t="s">
        <v>631</v>
      </c>
      <c r="EW189" s="126">
        <v>69848.802222222221</v>
      </c>
      <c r="EX189" s="126">
        <v>70115.34</v>
      </c>
      <c r="EY189" s="129" t="e">
        <f t="shared" si="221"/>
        <v>#VALUE!</v>
      </c>
      <c r="EZ189" s="130" t="e">
        <f t="shared" si="165"/>
        <v>#VALUE!</v>
      </c>
    </row>
    <row r="190" spans="1:156">
      <c r="A190" s="132" t="s">
        <v>632</v>
      </c>
      <c r="B190" s="124">
        <v>0</v>
      </c>
      <c r="C190" s="125">
        <v>0</v>
      </c>
      <c r="D190" s="126" t="str">
        <f t="shared" si="148"/>
        <v>N/A</v>
      </c>
      <c r="E190" s="127">
        <v>0</v>
      </c>
      <c r="F190" s="128">
        <v>0</v>
      </c>
      <c r="G190" s="126" t="str">
        <f t="shared" si="166"/>
        <v>N/A</v>
      </c>
      <c r="H190" s="129" t="e">
        <f t="shared" si="167"/>
        <v>#VALUE!</v>
      </c>
      <c r="I190" s="130" t="e">
        <f t="shared" si="168"/>
        <v>#VALUE!</v>
      </c>
      <c r="J190" s="127">
        <v>1</v>
      </c>
      <c r="K190" s="128">
        <v>70000</v>
      </c>
      <c r="L190" s="131">
        <f t="shared" si="149"/>
        <v>70000</v>
      </c>
      <c r="M190" s="127">
        <v>1</v>
      </c>
      <c r="N190" s="128">
        <v>70000</v>
      </c>
      <c r="O190" s="126">
        <f t="shared" si="169"/>
        <v>70000</v>
      </c>
      <c r="P190" s="129">
        <f t="shared" si="170"/>
        <v>0</v>
      </c>
      <c r="Q190" s="130">
        <f t="shared" si="171"/>
        <v>0</v>
      </c>
      <c r="R190" s="127">
        <v>0</v>
      </c>
      <c r="S190" s="128">
        <v>0</v>
      </c>
      <c r="T190" s="126" t="str">
        <f t="shared" si="150"/>
        <v>N/A</v>
      </c>
      <c r="U190" s="127">
        <v>0</v>
      </c>
      <c r="V190" s="128">
        <v>0</v>
      </c>
      <c r="W190" s="126" t="str">
        <f t="shared" si="172"/>
        <v>N/A</v>
      </c>
      <c r="X190" s="129" t="e">
        <f t="shared" si="173"/>
        <v>#VALUE!</v>
      </c>
      <c r="Y190" s="130" t="e">
        <f t="shared" si="174"/>
        <v>#VALUE!</v>
      </c>
      <c r="Z190" s="132" t="s">
        <v>632</v>
      </c>
      <c r="AA190" s="127">
        <v>0</v>
      </c>
      <c r="AB190" s="128">
        <v>0</v>
      </c>
      <c r="AC190" s="126" t="str">
        <f t="shared" si="151"/>
        <v>N/A</v>
      </c>
      <c r="AD190" s="127">
        <v>0</v>
      </c>
      <c r="AE190" s="128">
        <v>0</v>
      </c>
      <c r="AF190" s="126" t="str">
        <f t="shared" si="175"/>
        <v>N/A</v>
      </c>
      <c r="AG190" s="129" t="e">
        <f t="shared" si="176"/>
        <v>#VALUE!</v>
      </c>
      <c r="AH190" s="130" t="e">
        <f t="shared" si="177"/>
        <v>#VALUE!</v>
      </c>
      <c r="AI190" s="127">
        <v>0</v>
      </c>
      <c r="AJ190" s="128">
        <v>0</v>
      </c>
      <c r="AK190" s="126" t="str">
        <f t="shared" si="178"/>
        <v>N/A</v>
      </c>
      <c r="AL190" s="127">
        <v>0</v>
      </c>
      <c r="AM190" s="128">
        <v>0</v>
      </c>
      <c r="AN190" s="126" t="str">
        <f t="shared" si="179"/>
        <v>N/A</v>
      </c>
      <c r="AO190" s="129" t="e">
        <f t="shared" si="180"/>
        <v>#VALUE!</v>
      </c>
      <c r="AP190" s="130" t="e">
        <f t="shared" si="181"/>
        <v>#VALUE!</v>
      </c>
      <c r="AQ190" s="127">
        <v>0</v>
      </c>
      <c r="AR190" s="128">
        <v>0</v>
      </c>
      <c r="AS190" s="126" t="str">
        <f t="shared" si="152"/>
        <v>N/A</v>
      </c>
      <c r="AT190" s="127">
        <v>0</v>
      </c>
      <c r="AU190" s="128">
        <v>0</v>
      </c>
      <c r="AV190" s="126" t="str">
        <f t="shared" si="182"/>
        <v>N/A</v>
      </c>
      <c r="AW190" s="129" t="e">
        <f t="shared" si="183"/>
        <v>#VALUE!</v>
      </c>
      <c r="AX190" s="130" t="e">
        <f t="shared" si="184"/>
        <v>#VALUE!</v>
      </c>
      <c r="AY190" s="132" t="s">
        <v>632</v>
      </c>
      <c r="AZ190" s="127">
        <v>0</v>
      </c>
      <c r="BA190" s="128">
        <v>0</v>
      </c>
      <c r="BB190" s="126" t="str">
        <f t="shared" si="153"/>
        <v>N/A</v>
      </c>
      <c r="BC190" s="127">
        <v>0</v>
      </c>
      <c r="BD190" s="128">
        <v>0</v>
      </c>
      <c r="BE190" s="126" t="str">
        <f t="shared" si="185"/>
        <v>N/A</v>
      </c>
      <c r="BF190" s="129" t="e">
        <f t="shared" si="186"/>
        <v>#VALUE!</v>
      </c>
      <c r="BG190" s="130" t="e">
        <f t="shared" si="187"/>
        <v>#VALUE!</v>
      </c>
      <c r="BH190" s="127">
        <v>0</v>
      </c>
      <c r="BI190" s="128">
        <v>0</v>
      </c>
      <c r="BJ190" s="126" t="str">
        <f t="shared" si="154"/>
        <v>N/A</v>
      </c>
      <c r="BK190" s="127">
        <v>0</v>
      </c>
      <c r="BL190" s="128">
        <v>0</v>
      </c>
      <c r="BM190" s="126" t="str">
        <f t="shared" si="188"/>
        <v>N/A</v>
      </c>
      <c r="BN190" s="129" t="e">
        <f t="shared" si="189"/>
        <v>#VALUE!</v>
      </c>
      <c r="BO190" s="130" t="e">
        <f t="shared" si="190"/>
        <v>#VALUE!</v>
      </c>
      <c r="BP190" s="127">
        <v>0</v>
      </c>
      <c r="BQ190" s="128">
        <v>0</v>
      </c>
      <c r="BR190" s="126" t="str">
        <f t="shared" si="155"/>
        <v>N/A</v>
      </c>
      <c r="BS190" s="127">
        <v>0</v>
      </c>
      <c r="BT190" s="128">
        <v>0</v>
      </c>
      <c r="BU190" s="126" t="str">
        <f t="shared" si="191"/>
        <v>N/A</v>
      </c>
      <c r="BV190" s="129" t="e">
        <f t="shared" si="192"/>
        <v>#VALUE!</v>
      </c>
      <c r="BW190" s="130" t="e">
        <f t="shared" si="193"/>
        <v>#VALUE!</v>
      </c>
      <c r="BX190" s="132" t="s">
        <v>632</v>
      </c>
      <c r="BY190" s="127">
        <v>0</v>
      </c>
      <c r="BZ190" s="128">
        <v>0</v>
      </c>
      <c r="CA190" s="126" t="str">
        <f t="shared" si="156"/>
        <v>N/A</v>
      </c>
      <c r="CB190" s="127">
        <v>0</v>
      </c>
      <c r="CC190" s="128">
        <v>0</v>
      </c>
      <c r="CD190" s="126" t="str">
        <f t="shared" si="194"/>
        <v>N/A</v>
      </c>
      <c r="CE190" s="129" t="e">
        <f t="shared" si="195"/>
        <v>#VALUE!</v>
      </c>
      <c r="CF190" s="130" t="e">
        <f t="shared" si="196"/>
        <v>#VALUE!</v>
      </c>
      <c r="CG190" s="127">
        <v>0</v>
      </c>
      <c r="CH190" s="128">
        <v>0</v>
      </c>
      <c r="CI190" s="126" t="str">
        <f t="shared" si="157"/>
        <v>N/A</v>
      </c>
      <c r="CJ190" s="127">
        <v>0</v>
      </c>
      <c r="CK190" s="128">
        <v>0</v>
      </c>
      <c r="CL190" s="126" t="str">
        <f t="shared" si="197"/>
        <v>N/A</v>
      </c>
      <c r="CM190" s="129" t="e">
        <f t="shared" si="198"/>
        <v>#VALUE!</v>
      </c>
      <c r="CN190" s="130" t="e">
        <f t="shared" si="199"/>
        <v>#VALUE!</v>
      </c>
      <c r="CO190" s="127">
        <v>0</v>
      </c>
      <c r="CP190" s="128">
        <v>0</v>
      </c>
      <c r="CQ190" s="126" t="str">
        <f t="shared" si="158"/>
        <v>N/A</v>
      </c>
      <c r="CR190" s="127">
        <v>0</v>
      </c>
      <c r="CS190" s="128">
        <v>0</v>
      </c>
      <c r="CT190" s="126" t="str">
        <f t="shared" si="200"/>
        <v>N/A</v>
      </c>
      <c r="CU190" s="129" t="e">
        <f t="shared" si="201"/>
        <v>#VALUE!</v>
      </c>
      <c r="CV190" s="130" t="e">
        <f t="shared" si="202"/>
        <v>#VALUE!</v>
      </c>
      <c r="CW190" s="132" t="s">
        <v>632</v>
      </c>
      <c r="CX190" s="127">
        <v>0</v>
      </c>
      <c r="CY190" s="128">
        <v>0</v>
      </c>
      <c r="CZ190" s="126" t="str">
        <f t="shared" si="159"/>
        <v>N/A</v>
      </c>
      <c r="DA190" s="127">
        <v>0</v>
      </c>
      <c r="DB190" s="128">
        <v>0</v>
      </c>
      <c r="DC190" s="126" t="str">
        <f t="shared" si="203"/>
        <v>N/A</v>
      </c>
      <c r="DD190" s="129" t="e">
        <f t="shared" si="204"/>
        <v>#VALUE!</v>
      </c>
      <c r="DE190" s="130" t="e">
        <f t="shared" si="205"/>
        <v>#VALUE!</v>
      </c>
      <c r="DF190" s="127">
        <v>0</v>
      </c>
      <c r="DG190" s="128">
        <v>0</v>
      </c>
      <c r="DH190" s="126" t="str">
        <f t="shared" si="160"/>
        <v>N/A</v>
      </c>
      <c r="DI190" s="127">
        <v>0</v>
      </c>
      <c r="DJ190" s="128">
        <v>0</v>
      </c>
      <c r="DK190" s="126" t="str">
        <f t="shared" si="206"/>
        <v>N/A</v>
      </c>
      <c r="DL190" s="129" t="e">
        <f t="shared" si="207"/>
        <v>#VALUE!</v>
      </c>
      <c r="DM190" s="130" t="e">
        <f t="shared" si="208"/>
        <v>#VALUE!</v>
      </c>
      <c r="DN190" s="127">
        <v>1</v>
      </c>
      <c r="DO190" s="128">
        <v>40000</v>
      </c>
      <c r="DP190" s="126">
        <f t="shared" si="161"/>
        <v>40000</v>
      </c>
      <c r="DQ190" s="127">
        <v>1</v>
      </c>
      <c r="DR190" s="128">
        <v>42000</v>
      </c>
      <c r="DS190" s="126">
        <f t="shared" si="209"/>
        <v>42000</v>
      </c>
      <c r="DT190" s="306">
        <f t="shared" si="210"/>
        <v>2000</v>
      </c>
      <c r="DU190" s="130">
        <f t="shared" si="211"/>
        <v>0.05</v>
      </c>
      <c r="DV190" s="132" t="s">
        <v>632</v>
      </c>
      <c r="DW190" s="127">
        <v>0</v>
      </c>
      <c r="DX190" s="128">
        <v>0</v>
      </c>
      <c r="DY190" s="126" t="str">
        <f t="shared" si="162"/>
        <v>N/A</v>
      </c>
      <c r="DZ190" s="127">
        <v>0</v>
      </c>
      <c r="EA190" s="128">
        <v>0</v>
      </c>
      <c r="EB190" s="126" t="str">
        <f t="shared" si="212"/>
        <v>N/A</v>
      </c>
      <c r="EC190" s="129" t="e">
        <f t="shared" si="213"/>
        <v>#VALUE!</v>
      </c>
      <c r="ED190" s="130" t="e">
        <f t="shared" si="214"/>
        <v>#VALUE!</v>
      </c>
      <c r="EE190" s="127">
        <v>0</v>
      </c>
      <c r="EF190" s="128">
        <v>0</v>
      </c>
      <c r="EG190" s="126" t="str">
        <f t="shared" si="163"/>
        <v>N/A</v>
      </c>
      <c r="EH190" s="127">
        <v>0</v>
      </c>
      <c r="EI190" s="128">
        <v>0</v>
      </c>
      <c r="EJ190" s="126" t="str">
        <f t="shared" si="215"/>
        <v>N/A</v>
      </c>
      <c r="EK190" s="129" t="e">
        <f t="shared" si="216"/>
        <v>#VALUE!</v>
      </c>
      <c r="EL190" s="130" t="e">
        <f t="shared" si="217"/>
        <v>#VALUE!</v>
      </c>
      <c r="EM190" s="127">
        <v>0</v>
      </c>
      <c r="EN190" s="128">
        <v>0</v>
      </c>
      <c r="EO190" s="126" t="str">
        <f t="shared" si="164"/>
        <v>N/A</v>
      </c>
      <c r="EP190" s="147">
        <v>0</v>
      </c>
      <c r="EQ190" s="148">
        <v>0</v>
      </c>
      <c r="ER190" s="126" t="str">
        <f t="shared" si="218"/>
        <v>N/A</v>
      </c>
      <c r="ES190" s="129" t="e">
        <f t="shared" si="219"/>
        <v>#VALUE!</v>
      </c>
      <c r="ET190" s="130" t="e">
        <f t="shared" si="220"/>
        <v>#VALUE!</v>
      </c>
      <c r="EU190" s="308"/>
      <c r="EV190" s="132" t="s">
        <v>632</v>
      </c>
      <c r="EW190" s="126">
        <v>55000</v>
      </c>
      <c r="EX190" s="126">
        <v>56000</v>
      </c>
      <c r="EY190" s="129" t="e">
        <f t="shared" si="221"/>
        <v>#VALUE!</v>
      </c>
      <c r="EZ190" s="130" t="e">
        <f t="shared" si="165"/>
        <v>#VALUE!</v>
      </c>
    </row>
    <row r="191" spans="1:156">
      <c r="A191" s="132" t="s">
        <v>633</v>
      </c>
      <c r="B191" s="124">
        <v>1</v>
      </c>
      <c r="C191" s="125">
        <v>18000</v>
      </c>
      <c r="D191" s="126">
        <f t="shared" si="148"/>
        <v>18000</v>
      </c>
      <c r="E191" s="127">
        <v>1</v>
      </c>
      <c r="F191" s="128">
        <v>18050</v>
      </c>
      <c r="G191" s="126">
        <f t="shared" si="166"/>
        <v>18050</v>
      </c>
      <c r="H191" s="129">
        <f t="shared" si="167"/>
        <v>50</v>
      </c>
      <c r="I191" s="130">
        <f t="shared" si="168"/>
        <v>2.7777777777777779E-3</v>
      </c>
      <c r="J191" s="127">
        <v>1</v>
      </c>
      <c r="K191" s="128">
        <v>80000</v>
      </c>
      <c r="L191" s="131">
        <f t="shared" si="149"/>
        <v>80000</v>
      </c>
      <c r="M191" s="127">
        <v>1</v>
      </c>
      <c r="N191" s="128">
        <v>80000</v>
      </c>
      <c r="O191" s="126">
        <f t="shared" si="169"/>
        <v>80000</v>
      </c>
      <c r="P191" s="129">
        <f t="shared" si="170"/>
        <v>0</v>
      </c>
      <c r="Q191" s="130">
        <f t="shared" si="171"/>
        <v>0</v>
      </c>
      <c r="R191" s="127">
        <v>0</v>
      </c>
      <c r="S191" s="128">
        <v>0</v>
      </c>
      <c r="T191" s="126" t="str">
        <f t="shared" si="150"/>
        <v>N/A</v>
      </c>
      <c r="U191" s="127">
        <v>0</v>
      </c>
      <c r="V191" s="128">
        <v>0</v>
      </c>
      <c r="W191" s="126" t="str">
        <f t="shared" si="172"/>
        <v>N/A</v>
      </c>
      <c r="X191" s="129" t="e">
        <f t="shared" si="173"/>
        <v>#VALUE!</v>
      </c>
      <c r="Y191" s="130" t="e">
        <f t="shared" si="174"/>
        <v>#VALUE!</v>
      </c>
      <c r="Z191" s="132" t="s">
        <v>633</v>
      </c>
      <c r="AA191" s="127">
        <v>0</v>
      </c>
      <c r="AB191" s="128">
        <v>0</v>
      </c>
      <c r="AC191" s="126" t="str">
        <f t="shared" si="151"/>
        <v>N/A</v>
      </c>
      <c r="AD191" s="127">
        <v>0</v>
      </c>
      <c r="AE191" s="128">
        <v>0</v>
      </c>
      <c r="AF191" s="126" t="str">
        <f t="shared" si="175"/>
        <v>N/A</v>
      </c>
      <c r="AG191" s="129" t="e">
        <f t="shared" si="176"/>
        <v>#VALUE!</v>
      </c>
      <c r="AH191" s="130" t="e">
        <f t="shared" si="177"/>
        <v>#VALUE!</v>
      </c>
      <c r="AI191" s="127">
        <v>0</v>
      </c>
      <c r="AJ191" s="128">
        <v>0</v>
      </c>
      <c r="AK191" s="126" t="str">
        <f t="shared" si="178"/>
        <v>N/A</v>
      </c>
      <c r="AL191" s="127">
        <v>0</v>
      </c>
      <c r="AM191" s="128">
        <v>0</v>
      </c>
      <c r="AN191" s="126" t="str">
        <f t="shared" si="179"/>
        <v>N/A</v>
      </c>
      <c r="AO191" s="129" t="e">
        <f t="shared" si="180"/>
        <v>#VALUE!</v>
      </c>
      <c r="AP191" s="130" t="e">
        <f t="shared" si="181"/>
        <v>#VALUE!</v>
      </c>
      <c r="AQ191" s="127">
        <v>0</v>
      </c>
      <c r="AR191" s="128">
        <v>0</v>
      </c>
      <c r="AS191" s="126" t="str">
        <f t="shared" si="152"/>
        <v>N/A</v>
      </c>
      <c r="AT191" s="127">
        <v>0</v>
      </c>
      <c r="AU191" s="128">
        <v>0</v>
      </c>
      <c r="AV191" s="126" t="str">
        <f t="shared" si="182"/>
        <v>N/A</v>
      </c>
      <c r="AW191" s="129" t="e">
        <f t="shared" si="183"/>
        <v>#VALUE!</v>
      </c>
      <c r="AX191" s="130" t="e">
        <f t="shared" si="184"/>
        <v>#VALUE!</v>
      </c>
      <c r="AY191" s="132" t="s">
        <v>633</v>
      </c>
      <c r="AZ191" s="127">
        <v>1</v>
      </c>
      <c r="BA191" s="128">
        <v>36500</v>
      </c>
      <c r="BB191" s="126">
        <f t="shared" si="153"/>
        <v>36500</v>
      </c>
      <c r="BC191" s="127">
        <v>1</v>
      </c>
      <c r="BD191" s="128">
        <v>38000</v>
      </c>
      <c r="BE191" s="126">
        <f t="shared" si="185"/>
        <v>38000</v>
      </c>
      <c r="BF191" s="129">
        <f t="shared" si="186"/>
        <v>1500</v>
      </c>
      <c r="BG191" s="130">
        <f t="shared" si="187"/>
        <v>4.1095890410958902E-2</v>
      </c>
      <c r="BH191" s="127">
        <v>0</v>
      </c>
      <c r="BI191" s="128">
        <v>0</v>
      </c>
      <c r="BJ191" s="126" t="str">
        <f t="shared" si="154"/>
        <v>N/A</v>
      </c>
      <c r="BK191" s="127">
        <v>0</v>
      </c>
      <c r="BL191" s="128">
        <v>0</v>
      </c>
      <c r="BM191" s="126" t="str">
        <f t="shared" si="188"/>
        <v>N/A</v>
      </c>
      <c r="BN191" s="129" t="e">
        <f t="shared" si="189"/>
        <v>#VALUE!</v>
      </c>
      <c r="BO191" s="130" t="e">
        <f t="shared" si="190"/>
        <v>#VALUE!</v>
      </c>
      <c r="BP191" s="127">
        <v>0</v>
      </c>
      <c r="BQ191" s="128">
        <v>0</v>
      </c>
      <c r="BR191" s="126" t="str">
        <f t="shared" si="155"/>
        <v>N/A</v>
      </c>
      <c r="BS191" s="127">
        <v>0</v>
      </c>
      <c r="BT191" s="128">
        <v>0</v>
      </c>
      <c r="BU191" s="126" t="str">
        <f t="shared" si="191"/>
        <v>N/A</v>
      </c>
      <c r="BV191" s="129" t="e">
        <f t="shared" si="192"/>
        <v>#VALUE!</v>
      </c>
      <c r="BW191" s="130" t="e">
        <f t="shared" si="193"/>
        <v>#VALUE!</v>
      </c>
      <c r="BX191" s="132" t="s">
        <v>633</v>
      </c>
      <c r="BY191" s="127">
        <v>0</v>
      </c>
      <c r="BZ191" s="128">
        <v>0</v>
      </c>
      <c r="CA191" s="126" t="str">
        <f t="shared" si="156"/>
        <v>N/A</v>
      </c>
      <c r="CB191" s="127">
        <v>0</v>
      </c>
      <c r="CC191" s="128">
        <v>0</v>
      </c>
      <c r="CD191" s="126" t="str">
        <f t="shared" si="194"/>
        <v>N/A</v>
      </c>
      <c r="CE191" s="129" t="e">
        <f t="shared" si="195"/>
        <v>#VALUE!</v>
      </c>
      <c r="CF191" s="130" t="e">
        <f t="shared" si="196"/>
        <v>#VALUE!</v>
      </c>
      <c r="CG191" s="127">
        <v>1</v>
      </c>
      <c r="CH191" s="128">
        <v>19000</v>
      </c>
      <c r="CI191" s="126">
        <f t="shared" si="157"/>
        <v>19000</v>
      </c>
      <c r="CJ191" s="127">
        <v>1</v>
      </c>
      <c r="CK191" s="128">
        <v>20000</v>
      </c>
      <c r="CL191" s="126">
        <f t="shared" si="197"/>
        <v>20000</v>
      </c>
      <c r="CM191" s="129">
        <f t="shared" si="198"/>
        <v>1000</v>
      </c>
      <c r="CN191" s="130">
        <f t="shared" si="199"/>
        <v>5.2631578947368418E-2</v>
      </c>
      <c r="CO191" s="127">
        <v>0</v>
      </c>
      <c r="CP191" s="128">
        <v>0</v>
      </c>
      <c r="CQ191" s="126" t="str">
        <f t="shared" si="158"/>
        <v>N/A</v>
      </c>
      <c r="CR191" s="127">
        <v>0</v>
      </c>
      <c r="CS191" s="128">
        <v>0</v>
      </c>
      <c r="CT191" s="126" t="str">
        <f t="shared" si="200"/>
        <v>N/A</v>
      </c>
      <c r="CU191" s="129" t="e">
        <f t="shared" si="201"/>
        <v>#VALUE!</v>
      </c>
      <c r="CV191" s="130" t="e">
        <f t="shared" si="202"/>
        <v>#VALUE!</v>
      </c>
      <c r="CW191" s="132" t="s">
        <v>633</v>
      </c>
      <c r="CX191" s="127">
        <v>0</v>
      </c>
      <c r="CY191" s="128">
        <v>0</v>
      </c>
      <c r="CZ191" s="126" t="str">
        <f t="shared" si="159"/>
        <v>N/A</v>
      </c>
      <c r="DA191" s="127">
        <v>0</v>
      </c>
      <c r="DB191" s="128">
        <v>0</v>
      </c>
      <c r="DC191" s="126" t="str">
        <f t="shared" si="203"/>
        <v>N/A</v>
      </c>
      <c r="DD191" s="129" t="e">
        <f t="shared" si="204"/>
        <v>#VALUE!</v>
      </c>
      <c r="DE191" s="130" t="e">
        <f t="shared" si="205"/>
        <v>#VALUE!</v>
      </c>
      <c r="DF191" s="127">
        <v>0</v>
      </c>
      <c r="DG191" s="128">
        <v>0</v>
      </c>
      <c r="DH191" s="126" t="str">
        <f t="shared" si="160"/>
        <v>N/A</v>
      </c>
      <c r="DI191" s="127">
        <v>0</v>
      </c>
      <c r="DJ191" s="128">
        <v>0</v>
      </c>
      <c r="DK191" s="126" t="str">
        <f t="shared" si="206"/>
        <v>N/A</v>
      </c>
      <c r="DL191" s="129" t="e">
        <f t="shared" si="207"/>
        <v>#VALUE!</v>
      </c>
      <c r="DM191" s="130" t="e">
        <f t="shared" si="208"/>
        <v>#VALUE!</v>
      </c>
      <c r="DN191" s="127">
        <v>0</v>
      </c>
      <c r="DO191" s="128">
        <v>0</v>
      </c>
      <c r="DP191" s="126" t="str">
        <f t="shared" si="161"/>
        <v>N/A</v>
      </c>
      <c r="DQ191" s="127">
        <v>0</v>
      </c>
      <c r="DR191" s="128">
        <v>0</v>
      </c>
      <c r="DS191" s="126" t="str">
        <f t="shared" si="209"/>
        <v>N/A</v>
      </c>
      <c r="DT191" s="306" t="e">
        <f t="shared" si="210"/>
        <v>#VALUE!</v>
      </c>
      <c r="DU191" s="130" t="e">
        <f t="shared" si="211"/>
        <v>#VALUE!</v>
      </c>
      <c r="DV191" s="132" t="s">
        <v>633</v>
      </c>
      <c r="DW191" s="127">
        <v>1</v>
      </c>
      <c r="DX191" s="128">
        <v>22000</v>
      </c>
      <c r="DY191" s="126">
        <f t="shared" si="162"/>
        <v>22000</v>
      </c>
      <c r="DZ191" s="127">
        <v>1</v>
      </c>
      <c r="EA191" s="128">
        <v>27000</v>
      </c>
      <c r="EB191" s="126">
        <f t="shared" si="212"/>
        <v>27000</v>
      </c>
      <c r="EC191" s="129">
        <f t="shared" si="213"/>
        <v>5000</v>
      </c>
      <c r="ED191" s="130">
        <f t="shared" si="214"/>
        <v>0.22727272727272727</v>
      </c>
      <c r="EE191" s="127">
        <v>0</v>
      </c>
      <c r="EF191" s="128">
        <v>0</v>
      </c>
      <c r="EG191" s="126" t="str">
        <f t="shared" si="163"/>
        <v>N/A</v>
      </c>
      <c r="EH191" s="127">
        <v>0</v>
      </c>
      <c r="EI191" s="128">
        <v>0</v>
      </c>
      <c r="EJ191" s="126" t="str">
        <f t="shared" si="215"/>
        <v>N/A</v>
      </c>
      <c r="EK191" s="129" t="e">
        <f t="shared" si="216"/>
        <v>#VALUE!</v>
      </c>
      <c r="EL191" s="130" t="e">
        <f t="shared" si="217"/>
        <v>#VALUE!</v>
      </c>
      <c r="EM191" s="127">
        <v>0</v>
      </c>
      <c r="EN191" s="128">
        <v>0</v>
      </c>
      <c r="EO191" s="126" t="str">
        <f t="shared" si="164"/>
        <v>N/A</v>
      </c>
      <c r="EP191" s="147">
        <v>0</v>
      </c>
      <c r="EQ191" s="148">
        <v>0</v>
      </c>
      <c r="ER191" s="126" t="str">
        <f t="shared" si="218"/>
        <v>N/A</v>
      </c>
      <c r="ES191" s="129" t="e">
        <f t="shared" si="219"/>
        <v>#VALUE!</v>
      </c>
      <c r="ET191" s="130" t="e">
        <f t="shared" si="220"/>
        <v>#VALUE!</v>
      </c>
      <c r="EU191" s="308"/>
      <c r="EV191" s="132" t="s">
        <v>633</v>
      </c>
      <c r="EW191" s="126">
        <v>35100</v>
      </c>
      <c r="EX191" s="126">
        <v>36610</v>
      </c>
      <c r="EY191" s="129" t="e">
        <f t="shared" si="221"/>
        <v>#VALUE!</v>
      </c>
      <c r="EZ191" s="130" t="e">
        <f t="shared" si="165"/>
        <v>#VALUE!</v>
      </c>
    </row>
    <row r="192" spans="1:156">
      <c r="A192" s="132" t="s">
        <v>634</v>
      </c>
      <c r="B192" s="124">
        <v>8</v>
      </c>
      <c r="C192" s="125">
        <v>188359</v>
      </c>
      <c r="D192" s="126">
        <f t="shared" si="148"/>
        <v>23544.875</v>
      </c>
      <c r="E192" s="127">
        <v>8</v>
      </c>
      <c r="F192" s="128">
        <v>191103</v>
      </c>
      <c r="G192" s="126">
        <f t="shared" si="166"/>
        <v>23887.875</v>
      </c>
      <c r="H192" s="129">
        <f t="shared" si="167"/>
        <v>343</v>
      </c>
      <c r="I192" s="130">
        <f t="shared" si="168"/>
        <v>1.4567926141039186E-2</v>
      </c>
      <c r="J192" s="127">
        <v>1.1599999999999999</v>
      </c>
      <c r="K192" s="128">
        <v>97902</v>
      </c>
      <c r="L192" s="131">
        <f t="shared" si="149"/>
        <v>84398.275862068971</v>
      </c>
      <c r="M192" s="127">
        <v>1.1599999999999999</v>
      </c>
      <c r="N192" s="128">
        <v>97902</v>
      </c>
      <c r="O192" s="126">
        <f t="shared" si="169"/>
        <v>84398.275862068971</v>
      </c>
      <c r="P192" s="129">
        <f t="shared" si="170"/>
        <v>0</v>
      </c>
      <c r="Q192" s="130">
        <f t="shared" si="171"/>
        <v>0</v>
      </c>
      <c r="R192" s="127">
        <v>0.86</v>
      </c>
      <c r="S192" s="128">
        <v>54476</v>
      </c>
      <c r="T192" s="126">
        <f t="shared" si="150"/>
        <v>63344.186046511626</v>
      </c>
      <c r="U192" s="127">
        <v>0.86</v>
      </c>
      <c r="V192" s="128">
        <v>54476</v>
      </c>
      <c r="W192" s="126">
        <f t="shared" si="172"/>
        <v>63344.186046511626</v>
      </c>
      <c r="X192" s="129">
        <f t="shared" si="173"/>
        <v>0</v>
      </c>
      <c r="Y192" s="130">
        <f t="shared" si="174"/>
        <v>0</v>
      </c>
      <c r="Z192" s="132" t="s">
        <v>634</v>
      </c>
      <c r="AA192" s="127">
        <v>0</v>
      </c>
      <c r="AB192" s="128">
        <v>0</v>
      </c>
      <c r="AC192" s="126" t="str">
        <f t="shared" si="151"/>
        <v>N/A</v>
      </c>
      <c r="AD192" s="127">
        <v>0</v>
      </c>
      <c r="AE192" s="128">
        <v>0</v>
      </c>
      <c r="AF192" s="126" t="str">
        <f t="shared" si="175"/>
        <v>N/A</v>
      </c>
      <c r="AG192" s="129" t="e">
        <f t="shared" si="176"/>
        <v>#VALUE!</v>
      </c>
      <c r="AH192" s="130" t="e">
        <f t="shared" si="177"/>
        <v>#VALUE!</v>
      </c>
      <c r="AI192" s="127">
        <v>0</v>
      </c>
      <c r="AJ192" s="128">
        <v>0</v>
      </c>
      <c r="AK192" s="126" t="str">
        <f t="shared" si="178"/>
        <v>N/A</v>
      </c>
      <c r="AL192" s="127">
        <v>0</v>
      </c>
      <c r="AM192" s="128">
        <v>0</v>
      </c>
      <c r="AN192" s="126" t="str">
        <f t="shared" si="179"/>
        <v>N/A</v>
      </c>
      <c r="AO192" s="129" t="e">
        <f t="shared" si="180"/>
        <v>#VALUE!</v>
      </c>
      <c r="AP192" s="130" t="e">
        <f t="shared" si="181"/>
        <v>#VALUE!</v>
      </c>
      <c r="AQ192" s="127">
        <v>1</v>
      </c>
      <c r="AR192" s="128">
        <v>39859</v>
      </c>
      <c r="AS192" s="126">
        <f t="shared" si="152"/>
        <v>39859</v>
      </c>
      <c r="AT192" s="127">
        <v>1</v>
      </c>
      <c r="AU192" s="128">
        <v>40567</v>
      </c>
      <c r="AV192" s="126">
        <f t="shared" si="182"/>
        <v>40567</v>
      </c>
      <c r="AW192" s="129">
        <f t="shared" si="183"/>
        <v>708</v>
      </c>
      <c r="AX192" s="130">
        <f t="shared" si="184"/>
        <v>1.7762613211570789E-2</v>
      </c>
      <c r="AY192" s="132" t="s">
        <v>634</v>
      </c>
      <c r="AZ192" s="127">
        <v>2</v>
      </c>
      <c r="BA192" s="128">
        <v>59716</v>
      </c>
      <c r="BB192" s="126">
        <f t="shared" si="153"/>
        <v>29858</v>
      </c>
      <c r="BC192" s="127">
        <v>2</v>
      </c>
      <c r="BD192" s="128">
        <v>60578</v>
      </c>
      <c r="BE192" s="126">
        <f t="shared" si="185"/>
        <v>30289</v>
      </c>
      <c r="BF192" s="129">
        <f t="shared" si="186"/>
        <v>431</v>
      </c>
      <c r="BG192" s="130">
        <f t="shared" si="187"/>
        <v>1.4434992296871859E-2</v>
      </c>
      <c r="BH192" s="127">
        <v>0</v>
      </c>
      <c r="BI192" s="128">
        <v>0</v>
      </c>
      <c r="BJ192" s="126" t="str">
        <f t="shared" si="154"/>
        <v>N/A</v>
      </c>
      <c r="BK192" s="127">
        <v>0</v>
      </c>
      <c r="BL192" s="128">
        <v>0</v>
      </c>
      <c r="BM192" s="126" t="str">
        <f t="shared" si="188"/>
        <v>N/A</v>
      </c>
      <c r="BN192" s="129" t="e">
        <f t="shared" si="189"/>
        <v>#VALUE!</v>
      </c>
      <c r="BO192" s="130" t="e">
        <f t="shared" si="190"/>
        <v>#VALUE!</v>
      </c>
      <c r="BP192" s="127">
        <v>0</v>
      </c>
      <c r="BQ192" s="128">
        <v>0</v>
      </c>
      <c r="BR192" s="126" t="str">
        <f t="shared" si="155"/>
        <v>N/A</v>
      </c>
      <c r="BS192" s="127">
        <v>0</v>
      </c>
      <c r="BT192" s="128">
        <v>0</v>
      </c>
      <c r="BU192" s="126" t="str">
        <f t="shared" si="191"/>
        <v>N/A</v>
      </c>
      <c r="BV192" s="129" t="e">
        <f t="shared" si="192"/>
        <v>#VALUE!</v>
      </c>
      <c r="BW192" s="130" t="e">
        <f t="shared" si="193"/>
        <v>#VALUE!</v>
      </c>
      <c r="BX192" s="132" t="s">
        <v>634</v>
      </c>
      <c r="BY192" s="127">
        <v>0</v>
      </c>
      <c r="BZ192" s="128">
        <v>0</v>
      </c>
      <c r="CA192" s="126" t="str">
        <f t="shared" si="156"/>
        <v>N/A</v>
      </c>
      <c r="CB192" s="127">
        <v>0</v>
      </c>
      <c r="CC192" s="128">
        <v>0</v>
      </c>
      <c r="CD192" s="126" t="str">
        <f t="shared" si="194"/>
        <v>N/A</v>
      </c>
      <c r="CE192" s="129" t="e">
        <f t="shared" si="195"/>
        <v>#VALUE!</v>
      </c>
      <c r="CF192" s="130" t="e">
        <f t="shared" si="196"/>
        <v>#VALUE!</v>
      </c>
      <c r="CG192" s="127">
        <v>0</v>
      </c>
      <c r="CH192" s="128">
        <v>0</v>
      </c>
      <c r="CI192" s="126" t="str">
        <f t="shared" si="157"/>
        <v>N/A</v>
      </c>
      <c r="CJ192" s="127">
        <v>0</v>
      </c>
      <c r="CK192" s="128">
        <v>0</v>
      </c>
      <c r="CL192" s="126" t="str">
        <f t="shared" si="197"/>
        <v>N/A</v>
      </c>
      <c r="CM192" s="129" t="e">
        <f t="shared" si="198"/>
        <v>#VALUE!</v>
      </c>
      <c r="CN192" s="130" t="e">
        <f t="shared" si="199"/>
        <v>#VALUE!</v>
      </c>
      <c r="CO192" s="127">
        <v>2.63</v>
      </c>
      <c r="CP192" s="128">
        <v>132539</v>
      </c>
      <c r="CQ192" s="126">
        <f t="shared" si="158"/>
        <v>50395.057034220532</v>
      </c>
      <c r="CR192" s="127">
        <v>2.63</v>
      </c>
      <c r="CS192" s="128">
        <v>134515</v>
      </c>
      <c r="CT192" s="126">
        <f t="shared" si="200"/>
        <v>51146.38783269962</v>
      </c>
      <c r="CU192" s="129">
        <f t="shared" si="201"/>
        <v>751.33079847908812</v>
      </c>
      <c r="CV192" s="130">
        <f t="shared" si="202"/>
        <v>1.4908819290925704E-2</v>
      </c>
      <c r="CW192" s="132" t="s">
        <v>634</v>
      </c>
      <c r="CX192" s="127">
        <v>0</v>
      </c>
      <c r="CY192" s="128">
        <v>0</v>
      </c>
      <c r="CZ192" s="126" t="str">
        <f t="shared" si="159"/>
        <v>N/A</v>
      </c>
      <c r="DA192" s="127">
        <v>0</v>
      </c>
      <c r="DB192" s="128">
        <v>0</v>
      </c>
      <c r="DC192" s="126" t="str">
        <f t="shared" si="203"/>
        <v>N/A</v>
      </c>
      <c r="DD192" s="129" t="e">
        <f t="shared" si="204"/>
        <v>#VALUE!</v>
      </c>
      <c r="DE192" s="130" t="e">
        <f t="shared" si="205"/>
        <v>#VALUE!</v>
      </c>
      <c r="DF192" s="127">
        <v>1</v>
      </c>
      <c r="DG192" s="128">
        <v>65340</v>
      </c>
      <c r="DH192" s="126">
        <f t="shared" si="160"/>
        <v>65340</v>
      </c>
      <c r="DI192" s="127">
        <v>1</v>
      </c>
      <c r="DJ192" s="128">
        <v>66340</v>
      </c>
      <c r="DK192" s="126">
        <f t="shared" si="206"/>
        <v>66340</v>
      </c>
      <c r="DL192" s="129">
        <f t="shared" si="207"/>
        <v>1000</v>
      </c>
      <c r="DM192" s="130">
        <f t="shared" si="208"/>
        <v>1.5304560759106214E-2</v>
      </c>
      <c r="DN192" s="127">
        <v>0</v>
      </c>
      <c r="DO192" s="128">
        <v>0</v>
      </c>
      <c r="DP192" s="126" t="str">
        <f t="shared" si="161"/>
        <v>N/A</v>
      </c>
      <c r="DQ192" s="127">
        <v>0</v>
      </c>
      <c r="DR192" s="128">
        <v>0</v>
      </c>
      <c r="DS192" s="126" t="str">
        <f t="shared" si="209"/>
        <v>N/A</v>
      </c>
      <c r="DT192" s="306" t="e">
        <f t="shared" si="210"/>
        <v>#VALUE!</v>
      </c>
      <c r="DU192" s="130" t="e">
        <f t="shared" si="211"/>
        <v>#VALUE!</v>
      </c>
      <c r="DV192" s="132" t="s">
        <v>634</v>
      </c>
      <c r="DW192" s="127">
        <v>3</v>
      </c>
      <c r="DX192" s="128">
        <v>91350</v>
      </c>
      <c r="DY192" s="126">
        <f t="shared" si="162"/>
        <v>30450</v>
      </c>
      <c r="DZ192" s="127">
        <v>3</v>
      </c>
      <c r="EA192" s="128">
        <v>93390</v>
      </c>
      <c r="EB192" s="126">
        <f t="shared" si="212"/>
        <v>31130</v>
      </c>
      <c r="EC192" s="129">
        <f t="shared" si="213"/>
        <v>680</v>
      </c>
      <c r="ED192" s="130">
        <f t="shared" si="214"/>
        <v>2.233169129720854E-2</v>
      </c>
      <c r="EE192" s="127">
        <v>0</v>
      </c>
      <c r="EF192" s="128">
        <v>0</v>
      </c>
      <c r="EG192" s="126" t="str">
        <f t="shared" si="163"/>
        <v>N/A</v>
      </c>
      <c r="EH192" s="127">
        <v>0</v>
      </c>
      <c r="EI192" s="128">
        <v>0</v>
      </c>
      <c r="EJ192" s="126" t="str">
        <f t="shared" si="215"/>
        <v>N/A</v>
      </c>
      <c r="EK192" s="129" t="e">
        <f t="shared" si="216"/>
        <v>#VALUE!</v>
      </c>
      <c r="EL192" s="130" t="e">
        <f t="shared" si="217"/>
        <v>#VALUE!</v>
      </c>
      <c r="EM192" s="127">
        <v>0</v>
      </c>
      <c r="EN192" s="128">
        <v>0</v>
      </c>
      <c r="EO192" s="126" t="str">
        <f t="shared" si="164"/>
        <v>N/A</v>
      </c>
      <c r="EP192" s="147">
        <v>0</v>
      </c>
      <c r="EQ192" s="148">
        <v>0</v>
      </c>
      <c r="ER192" s="126" t="str">
        <f t="shared" si="218"/>
        <v>N/A</v>
      </c>
      <c r="ES192" s="129" t="e">
        <f t="shared" si="219"/>
        <v>#VALUE!</v>
      </c>
      <c r="ET192" s="130" t="e">
        <f t="shared" si="220"/>
        <v>#VALUE!</v>
      </c>
      <c r="EU192" s="307"/>
      <c r="EV192" s="132" t="s">
        <v>634</v>
      </c>
      <c r="EW192" s="126">
        <v>48398.674242850138</v>
      </c>
      <c r="EX192" s="126">
        <v>48887.840592660024</v>
      </c>
      <c r="EY192" s="129" t="e">
        <f t="shared" si="221"/>
        <v>#VALUE!</v>
      </c>
      <c r="EZ192" s="130" t="e">
        <f t="shared" si="165"/>
        <v>#VALUE!</v>
      </c>
    </row>
    <row r="193" spans="1:156">
      <c r="A193" s="132" t="s">
        <v>635</v>
      </c>
      <c r="B193" s="165">
        <v>0</v>
      </c>
      <c r="C193" s="166">
        <v>0</v>
      </c>
      <c r="D193" s="126" t="str">
        <f t="shared" si="148"/>
        <v>N/A</v>
      </c>
      <c r="E193" s="167">
        <v>0</v>
      </c>
      <c r="F193" s="168">
        <v>0</v>
      </c>
      <c r="G193" s="126" t="str">
        <f>IF(E193=0,"N/A",F193/E193)</f>
        <v>N/A</v>
      </c>
      <c r="H193" s="129" t="e">
        <f>IF(D193=0,"N/A",G193-D193)</f>
        <v>#VALUE!</v>
      </c>
      <c r="I193" s="130" t="e">
        <f>IF(D193=0,"N/A",H193/D193)</f>
        <v>#VALUE!</v>
      </c>
      <c r="J193" s="167">
        <v>1</v>
      </c>
      <c r="K193" s="168">
        <v>80000</v>
      </c>
      <c r="L193" s="131">
        <f t="shared" si="149"/>
        <v>80000</v>
      </c>
      <c r="M193" s="167">
        <v>1</v>
      </c>
      <c r="N193" s="168">
        <v>81600</v>
      </c>
      <c r="O193" s="126">
        <f>IF(M193=0,"N/A",N193/M193)</f>
        <v>81600</v>
      </c>
      <c r="P193" s="129">
        <f>IF(L193=0,"N/A",O193-L193)</f>
        <v>1600</v>
      </c>
      <c r="Q193" s="130">
        <f>IF(L193=0,"N/A",P193/L193)</f>
        <v>0.02</v>
      </c>
      <c r="R193" s="167">
        <v>1</v>
      </c>
      <c r="S193" s="168">
        <v>65192.31</v>
      </c>
      <c r="T193" s="126">
        <f t="shared" si="150"/>
        <v>65192.31</v>
      </c>
      <c r="U193" s="167">
        <v>1</v>
      </c>
      <c r="V193" s="168">
        <v>70000</v>
      </c>
      <c r="W193" s="126">
        <f>IF(U193=0,"N/A",V193/U193)</f>
        <v>70000</v>
      </c>
      <c r="X193" s="129">
        <f>IF(T193=0,"N/A",W193-T193)</f>
        <v>4807.6900000000023</v>
      </c>
      <c r="Y193" s="130">
        <f>IF(T193=0,"N/A",X193/T193)</f>
        <v>7.3746274675648135E-2</v>
      </c>
      <c r="Z193" s="132" t="s">
        <v>635</v>
      </c>
      <c r="AA193" s="167">
        <v>0</v>
      </c>
      <c r="AB193" s="168">
        <v>0</v>
      </c>
      <c r="AC193" s="126" t="str">
        <f t="shared" si="151"/>
        <v>N/A</v>
      </c>
      <c r="AD193" s="167">
        <v>0</v>
      </c>
      <c r="AE193" s="168">
        <v>0</v>
      </c>
      <c r="AF193" s="126" t="str">
        <f>IF(AD193=0,"N/A",AE193/AD193)</f>
        <v>N/A</v>
      </c>
      <c r="AG193" s="129" t="e">
        <f>IF(AC193=0,"N/A",AF193-AC193)</f>
        <v>#VALUE!</v>
      </c>
      <c r="AH193" s="130" t="e">
        <f>IF(AC193=0,"N/A",AG193/AC193)</f>
        <v>#VALUE!</v>
      </c>
      <c r="AI193" s="167">
        <v>0</v>
      </c>
      <c r="AJ193" s="168">
        <v>0</v>
      </c>
      <c r="AK193" s="126" t="str">
        <f t="shared" si="178"/>
        <v>N/A</v>
      </c>
      <c r="AL193" s="167">
        <v>0</v>
      </c>
      <c r="AM193" s="168">
        <v>0</v>
      </c>
      <c r="AN193" s="126" t="str">
        <f>IF(AL193=0,"N/A",AM193/AL193)</f>
        <v>N/A</v>
      </c>
      <c r="AO193" s="129" t="e">
        <f>IF(AK193=0,"N/A",AN193-AK193)</f>
        <v>#VALUE!</v>
      </c>
      <c r="AP193" s="130" t="e">
        <f>IF(AK193=0,"N/A",AO193/AK193)</f>
        <v>#VALUE!</v>
      </c>
      <c r="AQ193" s="167">
        <v>0</v>
      </c>
      <c r="AR193" s="168">
        <v>0</v>
      </c>
      <c r="AS193" s="126" t="str">
        <f t="shared" si="152"/>
        <v>N/A</v>
      </c>
      <c r="AT193" s="167">
        <v>0</v>
      </c>
      <c r="AU193" s="168">
        <v>0</v>
      </c>
      <c r="AV193" s="126" t="str">
        <f>IF(AT193=0,"N/A",AU193/AT193)</f>
        <v>N/A</v>
      </c>
      <c r="AW193" s="129" t="e">
        <f>IF(AS193=0,"N/A",AV193-AS193)</f>
        <v>#VALUE!</v>
      </c>
      <c r="AX193" s="130" t="e">
        <f>IF(AS193=0,"N/A",AW193/AS193)</f>
        <v>#VALUE!</v>
      </c>
      <c r="AY193" s="132" t="s">
        <v>635</v>
      </c>
      <c r="AZ193" s="167">
        <v>1</v>
      </c>
      <c r="BA193" s="168">
        <v>20000</v>
      </c>
      <c r="BB193" s="126">
        <f t="shared" si="153"/>
        <v>20000</v>
      </c>
      <c r="BC193" s="167">
        <v>1</v>
      </c>
      <c r="BD193" s="168">
        <v>20400</v>
      </c>
      <c r="BE193" s="126">
        <f>IF(BC193=0,"N/A",BD193/BC193)</f>
        <v>20400</v>
      </c>
      <c r="BF193" s="129">
        <f>IF(BB193=0,"N/A",BE193-BB193)</f>
        <v>400</v>
      </c>
      <c r="BG193" s="130">
        <f>IF(BB193=0,"N/A",BF193/BB193)</f>
        <v>0.02</v>
      </c>
      <c r="BH193" s="167">
        <v>0</v>
      </c>
      <c r="BI193" s="168">
        <v>0</v>
      </c>
      <c r="BJ193" s="126" t="str">
        <f t="shared" si="154"/>
        <v>N/A</v>
      </c>
      <c r="BK193" s="167">
        <v>0</v>
      </c>
      <c r="BL193" s="168">
        <v>0</v>
      </c>
      <c r="BM193" s="126" t="str">
        <f>IF(BK193=0,"N/A",BL193/BK193)</f>
        <v>N/A</v>
      </c>
      <c r="BN193" s="129" t="e">
        <f>IF(BJ193=0,"N/A",BM193-BJ193)</f>
        <v>#VALUE!</v>
      </c>
      <c r="BO193" s="130" t="e">
        <f>IF(BJ193=0,"N/A",BN193/BJ193)</f>
        <v>#VALUE!</v>
      </c>
      <c r="BP193" s="167">
        <v>0</v>
      </c>
      <c r="BQ193" s="168">
        <v>0</v>
      </c>
      <c r="BR193" s="126" t="str">
        <f t="shared" si="155"/>
        <v>N/A</v>
      </c>
      <c r="BS193" s="167">
        <v>0</v>
      </c>
      <c r="BT193" s="168">
        <v>0</v>
      </c>
      <c r="BU193" s="126" t="str">
        <f>IF(BS193=0,"N/A",BT193/BS193)</f>
        <v>N/A</v>
      </c>
      <c r="BV193" s="129" t="e">
        <f>IF(BR193=0,"N/A",BU193-BR193)</f>
        <v>#VALUE!</v>
      </c>
      <c r="BW193" s="130" t="e">
        <f>IF(BR193=0,"N/A",BV193/BR193)</f>
        <v>#VALUE!</v>
      </c>
      <c r="BX193" s="132" t="s">
        <v>635</v>
      </c>
      <c r="BY193" s="167">
        <v>0</v>
      </c>
      <c r="BZ193" s="168">
        <v>0</v>
      </c>
      <c r="CA193" s="126" t="str">
        <f t="shared" si="156"/>
        <v>N/A</v>
      </c>
      <c r="CB193" s="167">
        <v>0</v>
      </c>
      <c r="CC193" s="168">
        <v>0</v>
      </c>
      <c r="CD193" s="126" t="str">
        <f>IF(CB193=0,"N/A",CC193/CB193)</f>
        <v>N/A</v>
      </c>
      <c r="CE193" s="129" t="e">
        <f>IF(CA193=0,"N/A",CD193-CA193)</f>
        <v>#VALUE!</v>
      </c>
      <c r="CF193" s="130" t="e">
        <f>IF(CA193=0,"N/A",CE193/CA193)</f>
        <v>#VALUE!</v>
      </c>
      <c r="CG193" s="167">
        <v>0</v>
      </c>
      <c r="CH193" s="168">
        <v>0</v>
      </c>
      <c r="CI193" s="126" t="str">
        <f t="shared" si="157"/>
        <v>N/A</v>
      </c>
      <c r="CJ193" s="167">
        <v>0</v>
      </c>
      <c r="CK193" s="168">
        <v>0</v>
      </c>
      <c r="CL193" s="126" t="str">
        <f>IF(CJ193=0,"N/A",CK193/CJ193)</f>
        <v>N/A</v>
      </c>
      <c r="CM193" s="129" t="e">
        <f>IF(CI193=0,"N/A",CL193-CI193)</f>
        <v>#VALUE!</v>
      </c>
      <c r="CN193" s="130" t="e">
        <f>IF(CI193=0,"N/A",CM193/CI193)</f>
        <v>#VALUE!</v>
      </c>
      <c r="CO193" s="167">
        <v>2</v>
      </c>
      <c r="CP193" s="168">
        <v>130384.62</v>
      </c>
      <c r="CQ193" s="126">
        <f t="shared" si="158"/>
        <v>65192.31</v>
      </c>
      <c r="CR193" s="167">
        <v>2</v>
      </c>
      <c r="CS193" s="168">
        <v>140000</v>
      </c>
      <c r="CT193" s="126">
        <f>IF(CR193=0,"N/A",CS193/CR193)</f>
        <v>70000</v>
      </c>
      <c r="CU193" s="129">
        <f>IF(CQ193=0,"N/A",CT193-CQ193)</f>
        <v>4807.6900000000023</v>
      </c>
      <c r="CV193" s="130">
        <f>IF(CQ193=0,"N/A",CU193/CQ193)</f>
        <v>7.3746274675648135E-2</v>
      </c>
      <c r="CW193" s="132" t="s">
        <v>635</v>
      </c>
      <c r="CX193" s="167">
        <v>0</v>
      </c>
      <c r="CY193" s="168">
        <v>0</v>
      </c>
      <c r="CZ193" s="126" t="str">
        <f t="shared" si="159"/>
        <v>N/A</v>
      </c>
      <c r="DA193" s="167">
        <v>0</v>
      </c>
      <c r="DB193" s="168">
        <v>0</v>
      </c>
      <c r="DC193" s="126" t="str">
        <f>IF(DA193=0,"N/A",DB193/DA193)</f>
        <v>N/A</v>
      </c>
      <c r="DD193" s="129" t="e">
        <f>IF(CZ193=0,"N/A",DC193-CZ193)</f>
        <v>#VALUE!</v>
      </c>
      <c r="DE193" s="130" t="e">
        <f>IF(CZ193=0,"N/A",DD193/CZ193)</f>
        <v>#VALUE!</v>
      </c>
      <c r="DF193" s="167">
        <v>1</v>
      </c>
      <c r="DG193" s="168">
        <v>66742.880000000005</v>
      </c>
      <c r="DH193" s="126">
        <f t="shared" si="160"/>
        <v>66742.880000000005</v>
      </c>
      <c r="DI193" s="167">
        <v>1</v>
      </c>
      <c r="DJ193" s="168">
        <v>68077.740000000005</v>
      </c>
      <c r="DK193" s="126">
        <f>IF(DI193=0,"N/A",DJ193/DI193)</f>
        <v>68077.740000000005</v>
      </c>
      <c r="DL193" s="129">
        <f>IF(DH193=0,"N/A",DK193-DH193)</f>
        <v>1334.8600000000006</v>
      </c>
      <c r="DM193" s="130">
        <f>IF(DH193=0,"N/A",DL193/DH193)</f>
        <v>2.0000035958891802E-2</v>
      </c>
      <c r="DN193" s="167">
        <v>0</v>
      </c>
      <c r="DO193" s="168">
        <v>0</v>
      </c>
      <c r="DP193" s="126" t="str">
        <f t="shared" si="161"/>
        <v>N/A</v>
      </c>
      <c r="DQ193" s="167">
        <v>0</v>
      </c>
      <c r="DR193" s="168">
        <v>0</v>
      </c>
      <c r="DS193" s="126" t="str">
        <f>IF(DQ193=0,"N/A",DR193/DQ193)</f>
        <v>N/A</v>
      </c>
      <c r="DT193" s="306" t="e">
        <f>IF(DP193=0,"N/A",DS193-DP193)</f>
        <v>#VALUE!</v>
      </c>
      <c r="DU193" s="130" t="e">
        <f>IF(DP193=0,"N/A",DT193/DP193)</f>
        <v>#VALUE!</v>
      </c>
      <c r="DV193" s="132" t="s">
        <v>635</v>
      </c>
      <c r="DW193" s="167">
        <v>0</v>
      </c>
      <c r="DX193" s="168">
        <v>0</v>
      </c>
      <c r="DY193" s="126" t="str">
        <f t="shared" si="162"/>
        <v>N/A</v>
      </c>
      <c r="DZ193" s="167">
        <v>0</v>
      </c>
      <c r="EA193" s="168">
        <v>0</v>
      </c>
      <c r="EB193" s="126" t="str">
        <f>IF(DZ193=0,"N/A",EA193/DZ193)</f>
        <v>N/A</v>
      </c>
      <c r="EC193" s="129" t="e">
        <f>IF(DY193=0,"N/A",EB193-DY193)</f>
        <v>#VALUE!</v>
      </c>
      <c r="ED193" s="130" t="e">
        <f>IF(DY193=0,"N/A",EC193/DY193)</f>
        <v>#VALUE!</v>
      </c>
      <c r="EE193" s="167">
        <v>0</v>
      </c>
      <c r="EF193" s="168">
        <v>0</v>
      </c>
      <c r="EG193" s="126" t="str">
        <f t="shared" si="163"/>
        <v>N/A</v>
      </c>
      <c r="EH193" s="167">
        <v>0</v>
      </c>
      <c r="EI193" s="168">
        <v>0</v>
      </c>
      <c r="EJ193" s="126" t="str">
        <f>IF(EH193=0,"N/A",EI193/EH193)</f>
        <v>N/A</v>
      </c>
      <c r="EK193" s="129" t="e">
        <f>IF(EG193=0,"N/A",EJ193-EG193)</f>
        <v>#VALUE!</v>
      </c>
      <c r="EL193" s="130" t="e">
        <f>IF(EG193=0,"N/A",EK193/EG193)</f>
        <v>#VALUE!</v>
      </c>
      <c r="EM193" s="167">
        <v>0</v>
      </c>
      <c r="EN193" s="168">
        <v>0</v>
      </c>
      <c r="EO193" s="126" t="str">
        <f t="shared" si="164"/>
        <v>N/A</v>
      </c>
      <c r="EP193" s="314">
        <v>0</v>
      </c>
      <c r="EQ193" s="315">
        <v>0</v>
      </c>
      <c r="ER193" s="126" t="str">
        <f>IF(EP193=0,"N/A",EQ193/EP193)</f>
        <v>N/A</v>
      </c>
      <c r="ES193" s="129" t="e">
        <f>IF(EO193=0,"N/A",ER193-EO193)</f>
        <v>#VALUE!</v>
      </c>
      <c r="ET193" s="130" t="e">
        <f>IF(EO193=0,"N/A",ES193/EO193)</f>
        <v>#VALUE!</v>
      </c>
      <c r="EU193" s="307"/>
      <c r="EV193" s="132" t="s">
        <v>635</v>
      </c>
      <c r="EW193" s="126">
        <v>59425.5</v>
      </c>
      <c r="EX193" s="126">
        <v>62015.547999999995</v>
      </c>
      <c r="EY193" s="129" t="e">
        <f t="shared" si="221"/>
        <v>#VALUE!</v>
      </c>
      <c r="EZ193" s="130" t="e">
        <f t="shared" si="165"/>
        <v>#VALUE!</v>
      </c>
    </row>
    <row r="194" spans="1:156">
      <c r="A194" s="132" t="s">
        <v>636</v>
      </c>
      <c r="B194" s="124">
        <v>5.46</v>
      </c>
      <c r="C194" s="125">
        <v>91345</v>
      </c>
      <c r="D194" s="126">
        <f t="shared" si="148"/>
        <v>16729.853479853478</v>
      </c>
      <c r="E194" s="127">
        <v>5.46</v>
      </c>
      <c r="F194" s="128">
        <v>91345</v>
      </c>
      <c r="G194" s="126">
        <f t="shared" si="166"/>
        <v>16729.853479853478</v>
      </c>
      <c r="H194" s="129">
        <f t="shared" si="167"/>
        <v>0</v>
      </c>
      <c r="I194" s="130">
        <f t="shared" si="168"/>
        <v>0</v>
      </c>
      <c r="J194" s="127">
        <v>2.5</v>
      </c>
      <c r="K194" s="128">
        <v>194627</v>
      </c>
      <c r="L194" s="131">
        <f t="shared" si="149"/>
        <v>77850.8</v>
      </c>
      <c r="M194" s="127">
        <v>2.5</v>
      </c>
      <c r="N194" s="128">
        <v>194627</v>
      </c>
      <c r="O194" s="126">
        <f t="shared" si="169"/>
        <v>77850.8</v>
      </c>
      <c r="P194" s="129">
        <f t="shared" si="170"/>
        <v>0</v>
      </c>
      <c r="Q194" s="130">
        <f t="shared" si="171"/>
        <v>0</v>
      </c>
      <c r="R194" s="127">
        <v>0.86</v>
      </c>
      <c r="S194" s="128">
        <v>64366</v>
      </c>
      <c r="T194" s="126">
        <f t="shared" si="150"/>
        <v>74844.186046511633</v>
      </c>
      <c r="U194" s="127">
        <v>0.86</v>
      </c>
      <c r="V194" s="128">
        <v>64366</v>
      </c>
      <c r="W194" s="126">
        <f t="shared" si="172"/>
        <v>74844.186046511633</v>
      </c>
      <c r="X194" s="129">
        <f t="shared" si="173"/>
        <v>0</v>
      </c>
      <c r="Y194" s="130">
        <f t="shared" si="174"/>
        <v>0</v>
      </c>
      <c r="Z194" s="132" t="s">
        <v>636</v>
      </c>
      <c r="AA194" s="127">
        <v>0</v>
      </c>
      <c r="AB194" s="128">
        <v>0</v>
      </c>
      <c r="AC194" s="126" t="str">
        <f t="shared" si="151"/>
        <v>N/A</v>
      </c>
      <c r="AD194" s="127">
        <v>0</v>
      </c>
      <c r="AE194" s="128">
        <v>0</v>
      </c>
      <c r="AF194" s="126" t="str">
        <f t="shared" si="175"/>
        <v>N/A</v>
      </c>
      <c r="AG194" s="129" t="e">
        <f t="shared" si="176"/>
        <v>#VALUE!</v>
      </c>
      <c r="AH194" s="130" t="e">
        <f t="shared" si="177"/>
        <v>#VALUE!</v>
      </c>
      <c r="AI194" s="127">
        <v>0.25</v>
      </c>
      <c r="AJ194" s="128">
        <v>20806</v>
      </c>
      <c r="AK194" s="126">
        <f t="shared" si="178"/>
        <v>83224</v>
      </c>
      <c r="AL194" s="127">
        <v>0.25</v>
      </c>
      <c r="AM194" s="128">
        <v>20806</v>
      </c>
      <c r="AN194" s="126">
        <f t="shared" si="179"/>
        <v>83224</v>
      </c>
      <c r="AO194" s="129">
        <f t="shared" si="180"/>
        <v>0</v>
      </c>
      <c r="AP194" s="130">
        <f t="shared" si="181"/>
        <v>0</v>
      </c>
      <c r="AQ194" s="127">
        <v>1</v>
      </c>
      <c r="AR194" s="128">
        <v>68719</v>
      </c>
      <c r="AS194" s="126">
        <f t="shared" si="152"/>
        <v>68719</v>
      </c>
      <c r="AT194" s="127">
        <v>1</v>
      </c>
      <c r="AU194" s="128">
        <v>68719</v>
      </c>
      <c r="AV194" s="126">
        <f t="shared" si="182"/>
        <v>68719</v>
      </c>
      <c r="AW194" s="129">
        <f t="shared" si="183"/>
        <v>0</v>
      </c>
      <c r="AX194" s="130">
        <f t="shared" si="184"/>
        <v>0</v>
      </c>
      <c r="AY194" s="132" t="s">
        <v>636</v>
      </c>
      <c r="AZ194" s="127">
        <v>4.54</v>
      </c>
      <c r="BA194" s="128">
        <v>112671</v>
      </c>
      <c r="BB194" s="126">
        <f t="shared" si="153"/>
        <v>24817.400881057267</v>
      </c>
      <c r="BC194" s="127">
        <v>4.54</v>
      </c>
      <c r="BD194" s="128">
        <v>112671</v>
      </c>
      <c r="BE194" s="126">
        <f t="shared" si="185"/>
        <v>24817.400881057267</v>
      </c>
      <c r="BF194" s="129">
        <f t="shared" si="186"/>
        <v>0</v>
      </c>
      <c r="BG194" s="130">
        <f t="shared" si="187"/>
        <v>0</v>
      </c>
      <c r="BH194" s="127">
        <v>0</v>
      </c>
      <c r="BI194" s="128">
        <v>0</v>
      </c>
      <c r="BJ194" s="126" t="str">
        <f t="shared" si="154"/>
        <v>N/A</v>
      </c>
      <c r="BK194" s="127">
        <v>0</v>
      </c>
      <c r="BL194" s="128">
        <v>0</v>
      </c>
      <c r="BM194" s="126" t="str">
        <f t="shared" si="188"/>
        <v>N/A</v>
      </c>
      <c r="BN194" s="129" t="e">
        <f t="shared" si="189"/>
        <v>#VALUE!</v>
      </c>
      <c r="BO194" s="130" t="e">
        <f t="shared" si="190"/>
        <v>#VALUE!</v>
      </c>
      <c r="BP194" s="127">
        <v>0.77</v>
      </c>
      <c r="BQ194" s="128">
        <v>45455</v>
      </c>
      <c r="BR194" s="126">
        <f t="shared" si="155"/>
        <v>59032.467532467534</v>
      </c>
      <c r="BS194" s="127">
        <v>0.77</v>
      </c>
      <c r="BT194" s="128">
        <v>45456</v>
      </c>
      <c r="BU194" s="126">
        <f t="shared" si="191"/>
        <v>59033.766233766233</v>
      </c>
      <c r="BV194" s="129">
        <f t="shared" si="192"/>
        <v>1.2987012986995978</v>
      </c>
      <c r="BW194" s="130">
        <f t="shared" si="193"/>
        <v>2.1999780002171167E-5</v>
      </c>
      <c r="BX194" s="132" t="s">
        <v>636</v>
      </c>
      <c r="BY194" s="127">
        <v>0</v>
      </c>
      <c r="BZ194" s="128">
        <v>0</v>
      </c>
      <c r="CA194" s="126" t="str">
        <f t="shared" si="156"/>
        <v>N/A</v>
      </c>
      <c r="CB194" s="127">
        <v>0</v>
      </c>
      <c r="CC194" s="128">
        <v>0</v>
      </c>
      <c r="CD194" s="126" t="str">
        <f t="shared" si="194"/>
        <v>N/A</v>
      </c>
      <c r="CE194" s="129" t="e">
        <f t="shared" si="195"/>
        <v>#VALUE!</v>
      </c>
      <c r="CF194" s="130" t="e">
        <f t="shared" si="196"/>
        <v>#VALUE!</v>
      </c>
      <c r="CG194" s="127">
        <v>0</v>
      </c>
      <c r="CH194" s="128">
        <v>0</v>
      </c>
      <c r="CI194" s="126" t="str">
        <f t="shared" si="157"/>
        <v>N/A</v>
      </c>
      <c r="CJ194" s="127">
        <v>0</v>
      </c>
      <c r="CK194" s="128">
        <v>0</v>
      </c>
      <c r="CL194" s="126" t="str">
        <f t="shared" si="197"/>
        <v>N/A</v>
      </c>
      <c r="CM194" s="129" t="e">
        <f t="shared" si="198"/>
        <v>#VALUE!</v>
      </c>
      <c r="CN194" s="130" t="e">
        <f t="shared" si="199"/>
        <v>#VALUE!</v>
      </c>
      <c r="CO194" s="127">
        <v>0</v>
      </c>
      <c r="CP194" s="128">
        <v>0</v>
      </c>
      <c r="CQ194" s="126" t="str">
        <f t="shared" si="158"/>
        <v>N/A</v>
      </c>
      <c r="CR194" s="127">
        <v>0</v>
      </c>
      <c r="CS194" s="128">
        <v>0</v>
      </c>
      <c r="CT194" s="126" t="str">
        <f t="shared" si="200"/>
        <v>N/A</v>
      </c>
      <c r="CU194" s="129" t="e">
        <f t="shared" si="201"/>
        <v>#VALUE!</v>
      </c>
      <c r="CV194" s="130" t="e">
        <f t="shared" si="202"/>
        <v>#VALUE!</v>
      </c>
      <c r="CW194" s="132" t="s">
        <v>636</v>
      </c>
      <c r="CX194" s="127">
        <v>0</v>
      </c>
      <c r="CY194" s="128">
        <v>0</v>
      </c>
      <c r="CZ194" s="126" t="str">
        <f t="shared" si="159"/>
        <v>N/A</v>
      </c>
      <c r="DA194" s="127">
        <v>0</v>
      </c>
      <c r="DB194" s="128">
        <v>0</v>
      </c>
      <c r="DC194" s="126" t="str">
        <f t="shared" si="203"/>
        <v>N/A</v>
      </c>
      <c r="DD194" s="129" t="e">
        <f t="shared" si="204"/>
        <v>#VALUE!</v>
      </c>
      <c r="DE194" s="130" t="e">
        <f t="shared" si="205"/>
        <v>#VALUE!</v>
      </c>
      <c r="DF194" s="127">
        <v>1</v>
      </c>
      <c r="DG194" s="128">
        <v>68713</v>
      </c>
      <c r="DH194" s="126">
        <f t="shared" si="160"/>
        <v>68713</v>
      </c>
      <c r="DI194" s="127">
        <v>1</v>
      </c>
      <c r="DJ194" s="128">
        <v>68713</v>
      </c>
      <c r="DK194" s="126">
        <f t="shared" si="206"/>
        <v>68713</v>
      </c>
      <c r="DL194" s="129">
        <f t="shared" si="207"/>
        <v>0</v>
      </c>
      <c r="DM194" s="130">
        <f t="shared" si="208"/>
        <v>0</v>
      </c>
      <c r="DN194" s="127">
        <v>0</v>
      </c>
      <c r="DO194" s="128">
        <v>0</v>
      </c>
      <c r="DP194" s="126" t="str">
        <f t="shared" si="161"/>
        <v>N/A</v>
      </c>
      <c r="DQ194" s="127">
        <v>0</v>
      </c>
      <c r="DR194" s="128">
        <v>0</v>
      </c>
      <c r="DS194" s="126" t="str">
        <f t="shared" si="209"/>
        <v>N/A</v>
      </c>
      <c r="DT194" s="306" t="e">
        <f t="shared" si="210"/>
        <v>#VALUE!</v>
      </c>
      <c r="DU194" s="130" t="e">
        <f t="shared" si="211"/>
        <v>#VALUE!</v>
      </c>
      <c r="DV194" s="132" t="s">
        <v>636</v>
      </c>
      <c r="DW194" s="127">
        <v>7</v>
      </c>
      <c r="DX194" s="128">
        <v>188894</v>
      </c>
      <c r="DY194" s="126">
        <f t="shared" si="162"/>
        <v>26984.857142857141</v>
      </c>
      <c r="DZ194" s="127">
        <v>7</v>
      </c>
      <c r="EA194" s="128">
        <v>188894</v>
      </c>
      <c r="EB194" s="126">
        <f t="shared" si="212"/>
        <v>26984.857142857141</v>
      </c>
      <c r="EC194" s="129">
        <f t="shared" si="213"/>
        <v>0</v>
      </c>
      <c r="ED194" s="130">
        <f t="shared" si="214"/>
        <v>0</v>
      </c>
      <c r="EE194" s="127">
        <v>1</v>
      </c>
      <c r="EF194" s="128">
        <v>19999</v>
      </c>
      <c r="EG194" s="126">
        <f t="shared" si="163"/>
        <v>19999</v>
      </c>
      <c r="EH194" s="127">
        <v>1</v>
      </c>
      <c r="EI194" s="128">
        <v>19999</v>
      </c>
      <c r="EJ194" s="126">
        <f t="shared" si="215"/>
        <v>19999</v>
      </c>
      <c r="EK194" s="129">
        <f t="shared" si="216"/>
        <v>0</v>
      </c>
      <c r="EL194" s="130">
        <f t="shared" si="217"/>
        <v>0</v>
      </c>
      <c r="EM194" s="127">
        <v>0</v>
      </c>
      <c r="EN194" s="128">
        <v>0</v>
      </c>
      <c r="EO194" s="126" t="str">
        <f t="shared" si="164"/>
        <v>N/A</v>
      </c>
      <c r="EP194" s="147">
        <v>0</v>
      </c>
      <c r="EQ194" s="148">
        <v>0</v>
      </c>
      <c r="ER194" s="126" t="str">
        <f t="shared" si="218"/>
        <v>N/A</v>
      </c>
      <c r="ES194" s="129" t="e">
        <f t="shared" si="219"/>
        <v>#VALUE!</v>
      </c>
      <c r="ET194" s="130" t="e">
        <f t="shared" si="220"/>
        <v>#VALUE!</v>
      </c>
      <c r="EU194" s="308"/>
      <c r="EV194" s="132" t="s">
        <v>636</v>
      </c>
      <c r="EW194" s="126">
        <v>52091.456508274699</v>
      </c>
      <c r="EX194" s="126">
        <v>52091.586378404572</v>
      </c>
      <c r="EY194" s="129" t="e">
        <f t="shared" si="221"/>
        <v>#VALUE!</v>
      </c>
      <c r="EZ194" s="130" t="e">
        <f t="shared" si="165"/>
        <v>#VALUE!</v>
      </c>
    </row>
    <row r="195" spans="1:156">
      <c r="A195" s="132" t="s">
        <v>637</v>
      </c>
      <c r="B195" s="124">
        <v>3</v>
      </c>
      <c r="C195" s="125">
        <v>55714.55</v>
      </c>
      <c r="D195" s="126">
        <f t="shared" si="148"/>
        <v>18571.516666666666</v>
      </c>
      <c r="E195" s="127">
        <v>3</v>
      </c>
      <c r="F195" s="128">
        <v>56214</v>
      </c>
      <c r="G195" s="126">
        <f t="shared" si="166"/>
        <v>18738</v>
      </c>
      <c r="H195" s="129">
        <f t="shared" si="167"/>
        <v>166.48333333333358</v>
      </c>
      <c r="I195" s="130">
        <f t="shared" si="168"/>
        <v>8.9644446558394663E-3</v>
      </c>
      <c r="J195" s="127">
        <v>2</v>
      </c>
      <c r="K195" s="128">
        <v>176627</v>
      </c>
      <c r="L195" s="131">
        <f t="shared" si="149"/>
        <v>88313.5</v>
      </c>
      <c r="M195" s="127">
        <v>2</v>
      </c>
      <c r="N195" s="128">
        <v>180160</v>
      </c>
      <c r="O195" s="126">
        <f t="shared" si="169"/>
        <v>90080</v>
      </c>
      <c r="P195" s="129">
        <f t="shared" si="170"/>
        <v>1766.5</v>
      </c>
      <c r="Q195" s="130">
        <f t="shared" si="171"/>
        <v>2.0002604358337062E-2</v>
      </c>
      <c r="R195" s="127">
        <v>0</v>
      </c>
      <c r="S195" s="128">
        <v>0</v>
      </c>
      <c r="T195" s="126" t="str">
        <f t="shared" si="150"/>
        <v>N/A</v>
      </c>
      <c r="U195" s="127">
        <v>0</v>
      </c>
      <c r="V195" s="128">
        <v>0</v>
      </c>
      <c r="W195" s="126" t="str">
        <f t="shared" si="172"/>
        <v>N/A</v>
      </c>
      <c r="X195" s="129" t="e">
        <f t="shared" si="173"/>
        <v>#VALUE!</v>
      </c>
      <c r="Y195" s="130" t="e">
        <f t="shared" si="174"/>
        <v>#VALUE!</v>
      </c>
      <c r="Z195" s="132" t="s">
        <v>637</v>
      </c>
      <c r="AA195" s="127">
        <v>0</v>
      </c>
      <c r="AB195" s="128">
        <v>0</v>
      </c>
      <c r="AC195" s="126" t="str">
        <f t="shared" si="151"/>
        <v>N/A</v>
      </c>
      <c r="AD195" s="127">
        <v>0</v>
      </c>
      <c r="AE195" s="128">
        <v>0</v>
      </c>
      <c r="AF195" s="126" t="str">
        <f t="shared" si="175"/>
        <v>N/A</v>
      </c>
      <c r="AG195" s="129" t="e">
        <f t="shared" si="176"/>
        <v>#VALUE!</v>
      </c>
      <c r="AH195" s="130" t="e">
        <f t="shared" si="177"/>
        <v>#VALUE!</v>
      </c>
      <c r="AI195" s="127">
        <v>0</v>
      </c>
      <c r="AJ195" s="128">
        <v>0</v>
      </c>
      <c r="AK195" s="126" t="str">
        <f t="shared" si="178"/>
        <v>N/A</v>
      </c>
      <c r="AL195" s="127">
        <v>0</v>
      </c>
      <c r="AM195" s="128">
        <v>0</v>
      </c>
      <c r="AN195" s="126" t="str">
        <f t="shared" si="179"/>
        <v>N/A</v>
      </c>
      <c r="AO195" s="129" t="e">
        <f t="shared" si="180"/>
        <v>#VALUE!</v>
      </c>
      <c r="AP195" s="130" t="e">
        <f t="shared" si="181"/>
        <v>#VALUE!</v>
      </c>
      <c r="AQ195" s="127">
        <v>0</v>
      </c>
      <c r="AR195" s="128">
        <v>0</v>
      </c>
      <c r="AS195" s="126" t="str">
        <f t="shared" si="152"/>
        <v>N/A</v>
      </c>
      <c r="AT195" s="127">
        <v>0</v>
      </c>
      <c r="AU195" s="128">
        <v>0</v>
      </c>
      <c r="AV195" s="126" t="str">
        <f t="shared" si="182"/>
        <v>N/A</v>
      </c>
      <c r="AW195" s="129" t="e">
        <f t="shared" si="183"/>
        <v>#VALUE!</v>
      </c>
      <c r="AX195" s="130" t="e">
        <f t="shared" si="184"/>
        <v>#VALUE!</v>
      </c>
      <c r="AY195" s="132" t="s">
        <v>637</v>
      </c>
      <c r="AZ195" s="127">
        <v>2</v>
      </c>
      <c r="BA195" s="128">
        <v>62527</v>
      </c>
      <c r="BB195" s="126">
        <f t="shared" si="153"/>
        <v>31263.5</v>
      </c>
      <c r="BC195" s="127">
        <v>2</v>
      </c>
      <c r="BD195" s="128">
        <v>63777</v>
      </c>
      <c r="BE195" s="126">
        <f t="shared" si="185"/>
        <v>31888.5</v>
      </c>
      <c r="BF195" s="129">
        <f t="shared" si="186"/>
        <v>625</v>
      </c>
      <c r="BG195" s="130">
        <f t="shared" si="187"/>
        <v>1.9991363730868263E-2</v>
      </c>
      <c r="BH195" s="127">
        <v>3</v>
      </c>
      <c r="BI195" s="128">
        <v>100746</v>
      </c>
      <c r="BJ195" s="126">
        <f t="shared" si="154"/>
        <v>33582</v>
      </c>
      <c r="BK195" s="127">
        <v>3</v>
      </c>
      <c r="BL195" s="128">
        <v>100746</v>
      </c>
      <c r="BM195" s="126">
        <f t="shared" si="188"/>
        <v>33582</v>
      </c>
      <c r="BN195" s="129">
        <f t="shared" si="189"/>
        <v>0</v>
      </c>
      <c r="BO195" s="130">
        <f t="shared" si="190"/>
        <v>0</v>
      </c>
      <c r="BP195" s="127">
        <v>1</v>
      </c>
      <c r="BQ195" s="128">
        <v>32879</v>
      </c>
      <c r="BR195" s="126">
        <f t="shared" si="155"/>
        <v>32879</v>
      </c>
      <c r="BS195" s="127">
        <v>1</v>
      </c>
      <c r="BT195" s="128">
        <v>32879</v>
      </c>
      <c r="BU195" s="126">
        <f t="shared" si="191"/>
        <v>32879</v>
      </c>
      <c r="BV195" s="129">
        <f t="shared" si="192"/>
        <v>0</v>
      </c>
      <c r="BW195" s="130">
        <f t="shared" si="193"/>
        <v>0</v>
      </c>
      <c r="BX195" s="132" t="s">
        <v>637</v>
      </c>
      <c r="BY195" s="127">
        <v>0</v>
      </c>
      <c r="BZ195" s="128">
        <v>0</v>
      </c>
      <c r="CA195" s="126" t="str">
        <f t="shared" si="156"/>
        <v>N/A</v>
      </c>
      <c r="CB195" s="127">
        <v>0</v>
      </c>
      <c r="CC195" s="128">
        <v>0</v>
      </c>
      <c r="CD195" s="126" t="str">
        <f t="shared" si="194"/>
        <v>N/A</v>
      </c>
      <c r="CE195" s="129" t="e">
        <f t="shared" si="195"/>
        <v>#VALUE!</v>
      </c>
      <c r="CF195" s="130" t="e">
        <f t="shared" si="196"/>
        <v>#VALUE!</v>
      </c>
      <c r="CG195" s="127">
        <v>0</v>
      </c>
      <c r="CH195" s="128">
        <v>0</v>
      </c>
      <c r="CI195" s="126" t="str">
        <f t="shared" si="157"/>
        <v>N/A</v>
      </c>
      <c r="CJ195" s="127">
        <v>0</v>
      </c>
      <c r="CK195" s="128">
        <v>0</v>
      </c>
      <c r="CL195" s="126" t="str">
        <f t="shared" si="197"/>
        <v>N/A</v>
      </c>
      <c r="CM195" s="129" t="e">
        <f t="shared" si="198"/>
        <v>#VALUE!</v>
      </c>
      <c r="CN195" s="130" t="e">
        <f t="shared" si="199"/>
        <v>#VALUE!</v>
      </c>
      <c r="CO195" s="127">
        <v>0</v>
      </c>
      <c r="CP195" s="128">
        <v>0</v>
      </c>
      <c r="CQ195" s="126" t="str">
        <f t="shared" si="158"/>
        <v>N/A</v>
      </c>
      <c r="CR195" s="127">
        <v>0</v>
      </c>
      <c r="CS195" s="128">
        <v>0</v>
      </c>
      <c r="CT195" s="126" t="str">
        <f t="shared" si="200"/>
        <v>N/A</v>
      </c>
      <c r="CU195" s="129" t="e">
        <f t="shared" si="201"/>
        <v>#VALUE!</v>
      </c>
      <c r="CV195" s="130" t="e">
        <f t="shared" si="202"/>
        <v>#VALUE!</v>
      </c>
      <c r="CW195" s="132" t="s">
        <v>637</v>
      </c>
      <c r="CX195" s="127">
        <v>0</v>
      </c>
      <c r="CY195" s="128">
        <v>0</v>
      </c>
      <c r="CZ195" s="126" t="str">
        <f t="shared" si="159"/>
        <v>N/A</v>
      </c>
      <c r="DA195" s="127">
        <v>0</v>
      </c>
      <c r="DB195" s="128">
        <v>0</v>
      </c>
      <c r="DC195" s="126" t="str">
        <f t="shared" si="203"/>
        <v>N/A</v>
      </c>
      <c r="DD195" s="129" t="e">
        <f t="shared" si="204"/>
        <v>#VALUE!</v>
      </c>
      <c r="DE195" s="130" t="e">
        <f t="shared" si="205"/>
        <v>#VALUE!</v>
      </c>
      <c r="DF195" s="127">
        <v>0</v>
      </c>
      <c r="DG195" s="128">
        <v>0</v>
      </c>
      <c r="DH195" s="126" t="str">
        <f t="shared" si="160"/>
        <v>N/A</v>
      </c>
      <c r="DI195" s="127">
        <v>0</v>
      </c>
      <c r="DJ195" s="128">
        <v>0</v>
      </c>
      <c r="DK195" s="126" t="str">
        <f t="shared" si="206"/>
        <v>N/A</v>
      </c>
      <c r="DL195" s="129" t="e">
        <f t="shared" si="207"/>
        <v>#VALUE!</v>
      </c>
      <c r="DM195" s="130" t="e">
        <f t="shared" si="208"/>
        <v>#VALUE!</v>
      </c>
      <c r="DN195" s="127">
        <v>0</v>
      </c>
      <c r="DO195" s="128">
        <v>0</v>
      </c>
      <c r="DP195" s="126" t="str">
        <f t="shared" si="161"/>
        <v>N/A</v>
      </c>
      <c r="DQ195" s="127">
        <v>0</v>
      </c>
      <c r="DR195" s="128">
        <v>0</v>
      </c>
      <c r="DS195" s="126" t="str">
        <f t="shared" si="209"/>
        <v>N/A</v>
      </c>
      <c r="DT195" s="306" t="e">
        <f t="shared" si="210"/>
        <v>#VALUE!</v>
      </c>
      <c r="DU195" s="130" t="e">
        <f t="shared" si="211"/>
        <v>#VALUE!</v>
      </c>
      <c r="DV195" s="132" t="s">
        <v>637</v>
      </c>
      <c r="DW195" s="127">
        <v>0</v>
      </c>
      <c r="DX195" s="128">
        <v>0</v>
      </c>
      <c r="DY195" s="126" t="str">
        <f t="shared" si="162"/>
        <v>N/A</v>
      </c>
      <c r="DZ195" s="127">
        <v>0</v>
      </c>
      <c r="EA195" s="128">
        <v>0</v>
      </c>
      <c r="EB195" s="126" t="str">
        <f t="shared" si="212"/>
        <v>N/A</v>
      </c>
      <c r="EC195" s="129" t="e">
        <f t="shared" si="213"/>
        <v>#VALUE!</v>
      </c>
      <c r="ED195" s="130" t="e">
        <f t="shared" si="214"/>
        <v>#VALUE!</v>
      </c>
      <c r="EE195" s="127">
        <v>0</v>
      </c>
      <c r="EF195" s="128">
        <v>0</v>
      </c>
      <c r="EG195" s="126" t="str">
        <f t="shared" si="163"/>
        <v>N/A</v>
      </c>
      <c r="EH195" s="127">
        <v>0</v>
      </c>
      <c r="EI195" s="128">
        <v>0</v>
      </c>
      <c r="EJ195" s="126" t="str">
        <f t="shared" si="215"/>
        <v>N/A</v>
      </c>
      <c r="EK195" s="129" t="e">
        <f t="shared" si="216"/>
        <v>#VALUE!</v>
      </c>
      <c r="EL195" s="130" t="e">
        <f t="shared" si="217"/>
        <v>#VALUE!</v>
      </c>
      <c r="EM195" s="127">
        <v>0</v>
      </c>
      <c r="EN195" s="128">
        <v>0</v>
      </c>
      <c r="EO195" s="126" t="str">
        <f t="shared" si="164"/>
        <v>N/A</v>
      </c>
      <c r="EP195" s="147">
        <v>0</v>
      </c>
      <c r="EQ195" s="148">
        <v>0</v>
      </c>
      <c r="ER195" s="126" t="str">
        <f t="shared" si="218"/>
        <v>N/A</v>
      </c>
      <c r="ES195" s="129" t="e">
        <f t="shared" si="219"/>
        <v>#VALUE!</v>
      </c>
      <c r="ET195" s="130" t="e">
        <f t="shared" si="220"/>
        <v>#VALUE!</v>
      </c>
      <c r="EU195" s="308"/>
      <c r="EV195" s="132" t="s">
        <v>637</v>
      </c>
      <c r="EW195" s="126">
        <v>40921.903333333335</v>
      </c>
      <c r="EX195" s="126">
        <v>41433.5</v>
      </c>
      <c r="EY195" s="129" t="e">
        <f t="shared" si="221"/>
        <v>#VALUE!</v>
      </c>
      <c r="EZ195" s="130" t="e">
        <f t="shared" si="165"/>
        <v>#VALUE!</v>
      </c>
    </row>
    <row r="196" spans="1:156">
      <c r="A196" s="173" t="s">
        <v>638</v>
      </c>
      <c r="B196" s="124">
        <v>2.5</v>
      </c>
      <c r="C196" s="125">
        <v>49190</v>
      </c>
      <c r="D196" s="126">
        <f t="shared" si="148"/>
        <v>19676</v>
      </c>
      <c r="E196" s="127">
        <v>2.5</v>
      </c>
      <c r="F196" s="128">
        <v>49865</v>
      </c>
      <c r="G196" s="126">
        <f t="shared" si="166"/>
        <v>19946</v>
      </c>
      <c r="H196" s="129">
        <f t="shared" si="167"/>
        <v>270</v>
      </c>
      <c r="I196" s="130">
        <f t="shared" si="168"/>
        <v>1.372230128074812E-2</v>
      </c>
      <c r="J196" s="127">
        <v>1</v>
      </c>
      <c r="K196" s="128">
        <v>93846</v>
      </c>
      <c r="L196" s="131">
        <f t="shared" si="149"/>
        <v>93846</v>
      </c>
      <c r="M196" s="127">
        <v>1</v>
      </c>
      <c r="N196" s="128">
        <v>94315</v>
      </c>
      <c r="O196" s="126">
        <f t="shared" si="169"/>
        <v>94315</v>
      </c>
      <c r="P196" s="129">
        <f t="shared" si="170"/>
        <v>469</v>
      </c>
      <c r="Q196" s="130">
        <f t="shared" si="171"/>
        <v>4.9975491763101249E-3</v>
      </c>
      <c r="R196" s="127">
        <v>1</v>
      </c>
      <c r="S196" s="128">
        <v>46559</v>
      </c>
      <c r="T196" s="126">
        <f t="shared" si="150"/>
        <v>46559</v>
      </c>
      <c r="U196" s="127">
        <v>1</v>
      </c>
      <c r="V196" s="128">
        <v>46792</v>
      </c>
      <c r="W196" s="126">
        <f t="shared" si="172"/>
        <v>46792</v>
      </c>
      <c r="X196" s="129">
        <f t="shared" si="173"/>
        <v>233</v>
      </c>
      <c r="Y196" s="130">
        <f t="shared" si="174"/>
        <v>5.0044030155286844E-3</v>
      </c>
      <c r="Z196" s="173" t="s">
        <v>638</v>
      </c>
      <c r="AA196" s="127">
        <v>0</v>
      </c>
      <c r="AB196" s="128">
        <v>0</v>
      </c>
      <c r="AC196" s="126" t="str">
        <f t="shared" si="151"/>
        <v>N/A</v>
      </c>
      <c r="AD196" s="127">
        <v>0</v>
      </c>
      <c r="AE196" s="128">
        <v>0</v>
      </c>
      <c r="AF196" s="126" t="str">
        <f t="shared" si="175"/>
        <v>N/A</v>
      </c>
      <c r="AG196" s="129" t="e">
        <f t="shared" si="176"/>
        <v>#VALUE!</v>
      </c>
      <c r="AH196" s="130" t="e">
        <f t="shared" si="177"/>
        <v>#VALUE!</v>
      </c>
      <c r="AI196" s="127">
        <v>2</v>
      </c>
      <c r="AJ196" s="128">
        <v>97050</v>
      </c>
      <c r="AK196" s="126">
        <f t="shared" si="178"/>
        <v>48525</v>
      </c>
      <c r="AL196" s="127">
        <v>2</v>
      </c>
      <c r="AM196" s="128">
        <v>97535</v>
      </c>
      <c r="AN196" s="126">
        <f t="shared" si="179"/>
        <v>48767.5</v>
      </c>
      <c r="AO196" s="129">
        <f t="shared" si="180"/>
        <v>242.5</v>
      </c>
      <c r="AP196" s="130">
        <f t="shared" si="181"/>
        <v>4.9974240082431738E-3</v>
      </c>
      <c r="AQ196" s="127">
        <v>0.2</v>
      </c>
      <c r="AR196" s="128">
        <v>15453</v>
      </c>
      <c r="AS196" s="126">
        <f t="shared" si="152"/>
        <v>77265</v>
      </c>
      <c r="AT196" s="127">
        <v>0.2</v>
      </c>
      <c r="AU196" s="128">
        <v>15700</v>
      </c>
      <c r="AV196" s="126">
        <f t="shared" si="182"/>
        <v>78500</v>
      </c>
      <c r="AW196" s="129">
        <f t="shared" si="183"/>
        <v>1235</v>
      </c>
      <c r="AX196" s="130">
        <f t="shared" si="184"/>
        <v>1.5983951336310101E-2</v>
      </c>
      <c r="AY196" s="173" t="s">
        <v>638</v>
      </c>
      <c r="AZ196" s="127">
        <v>0</v>
      </c>
      <c r="BA196" s="128">
        <v>0</v>
      </c>
      <c r="BB196" s="126" t="str">
        <f t="shared" si="153"/>
        <v>N/A</v>
      </c>
      <c r="BC196" s="127">
        <v>0</v>
      </c>
      <c r="BD196" s="128">
        <v>0</v>
      </c>
      <c r="BE196" s="126" t="str">
        <f t="shared" si="185"/>
        <v>N/A</v>
      </c>
      <c r="BF196" s="129" t="e">
        <f t="shared" si="186"/>
        <v>#VALUE!</v>
      </c>
      <c r="BG196" s="130" t="e">
        <f t="shared" si="187"/>
        <v>#VALUE!</v>
      </c>
      <c r="BH196" s="127">
        <v>0</v>
      </c>
      <c r="BI196" s="128">
        <v>0</v>
      </c>
      <c r="BJ196" s="126" t="str">
        <f t="shared" si="154"/>
        <v>N/A</v>
      </c>
      <c r="BK196" s="127">
        <v>0</v>
      </c>
      <c r="BL196" s="128">
        <v>0</v>
      </c>
      <c r="BM196" s="126" t="str">
        <f t="shared" si="188"/>
        <v>N/A</v>
      </c>
      <c r="BN196" s="129" t="e">
        <f t="shared" si="189"/>
        <v>#VALUE!</v>
      </c>
      <c r="BO196" s="130" t="e">
        <f t="shared" si="190"/>
        <v>#VALUE!</v>
      </c>
      <c r="BP196" s="127">
        <v>0</v>
      </c>
      <c r="BQ196" s="128">
        <v>0</v>
      </c>
      <c r="BR196" s="126" t="str">
        <f t="shared" si="155"/>
        <v>N/A</v>
      </c>
      <c r="BS196" s="127">
        <v>0</v>
      </c>
      <c r="BT196" s="128">
        <v>0</v>
      </c>
      <c r="BU196" s="126" t="str">
        <f t="shared" si="191"/>
        <v>N/A</v>
      </c>
      <c r="BV196" s="129" t="e">
        <f t="shared" si="192"/>
        <v>#VALUE!</v>
      </c>
      <c r="BW196" s="130" t="e">
        <f t="shared" si="193"/>
        <v>#VALUE!</v>
      </c>
      <c r="BX196" s="173" t="s">
        <v>638</v>
      </c>
      <c r="BY196" s="127">
        <v>0</v>
      </c>
      <c r="BZ196" s="128">
        <v>0</v>
      </c>
      <c r="CA196" s="126" t="str">
        <f t="shared" si="156"/>
        <v>N/A</v>
      </c>
      <c r="CB196" s="127">
        <v>0</v>
      </c>
      <c r="CC196" s="128">
        <v>0</v>
      </c>
      <c r="CD196" s="126" t="str">
        <f t="shared" si="194"/>
        <v>N/A</v>
      </c>
      <c r="CE196" s="129" t="e">
        <f t="shared" si="195"/>
        <v>#VALUE!</v>
      </c>
      <c r="CF196" s="130" t="e">
        <f t="shared" si="196"/>
        <v>#VALUE!</v>
      </c>
      <c r="CG196" s="127">
        <v>1</v>
      </c>
      <c r="CH196" s="128">
        <v>66607</v>
      </c>
      <c r="CI196" s="126">
        <f t="shared" si="157"/>
        <v>66607</v>
      </c>
      <c r="CJ196" s="127">
        <v>1</v>
      </c>
      <c r="CK196" s="128">
        <v>66940</v>
      </c>
      <c r="CL196" s="126">
        <f t="shared" si="197"/>
        <v>66940</v>
      </c>
      <c r="CM196" s="129">
        <f t="shared" si="198"/>
        <v>333</v>
      </c>
      <c r="CN196" s="130">
        <f t="shared" si="199"/>
        <v>4.9994745297040856E-3</v>
      </c>
      <c r="CO196" s="127">
        <v>1</v>
      </c>
      <c r="CP196" s="128">
        <v>99691</v>
      </c>
      <c r="CQ196" s="126">
        <f t="shared" si="158"/>
        <v>99691</v>
      </c>
      <c r="CR196" s="127">
        <v>1</v>
      </c>
      <c r="CS196" s="128">
        <v>99691</v>
      </c>
      <c r="CT196" s="126">
        <f t="shared" si="200"/>
        <v>99691</v>
      </c>
      <c r="CU196" s="129">
        <f t="shared" si="201"/>
        <v>0</v>
      </c>
      <c r="CV196" s="130">
        <f t="shared" si="202"/>
        <v>0</v>
      </c>
      <c r="CW196" s="173" t="s">
        <v>638</v>
      </c>
      <c r="CX196" s="127">
        <v>0</v>
      </c>
      <c r="CY196" s="128">
        <v>0</v>
      </c>
      <c r="CZ196" s="126" t="str">
        <f t="shared" si="159"/>
        <v>N/A</v>
      </c>
      <c r="DA196" s="127">
        <v>0</v>
      </c>
      <c r="DB196" s="128">
        <v>0</v>
      </c>
      <c r="DC196" s="126" t="str">
        <f t="shared" si="203"/>
        <v>N/A</v>
      </c>
      <c r="DD196" s="129" t="e">
        <f t="shared" si="204"/>
        <v>#VALUE!</v>
      </c>
      <c r="DE196" s="130" t="e">
        <f t="shared" si="205"/>
        <v>#VALUE!</v>
      </c>
      <c r="DF196" s="127">
        <v>1</v>
      </c>
      <c r="DG196" s="128">
        <v>79359</v>
      </c>
      <c r="DH196" s="126">
        <f t="shared" si="160"/>
        <v>79359</v>
      </c>
      <c r="DI196" s="127">
        <v>1</v>
      </c>
      <c r="DJ196" s="128">
        <v>79718</v>
      </c>
      <c r="DK196" s="126">
        <f t="shared" si="206"/>
        <v>79718</v>
      </c>
      <c r="DL196" s="129">
        <f t="shared" si="207"/>
        <v>359</v>
      </c>
      <c r="DM196" s="130">
        <f t="shared" si="208"/>
        <v>4.5237465189833541E-3</v>
      </c>
      <c r="DN196" s="127">
        <v>1.5</v>
      </c>
      <c r="DO196" s="128">
        <v>82080</v>
      </c>
      <c r="DP196" s="126">
        <f t="shared" si="161"/>
        <v>54720</v>
      </c>
      <c r="DQ196" s="127">
        <v>1.5</v>
      </c>
      <c r="DR196" s="128">
        <v>82455</v>
      </c>
      <c r="DS196" s="126">
        <f t="shared" si="209"/>
        <v>54970</v>
      </c>
      <c r="DT196" s="306">
        <f t="shared" si="210"/>
        <v>250</v>
      </c>
      <c r="DU196" s="130">
        <f t="shared" si="211"/>
        <v>4.5687134502923974E-3</v>
      </c>
      <c r="DV196" s="173" t="s">
        <v>638</v>
      </c>
      <c r="DW196" s="127">
        <v>2</v>
      </c>
      <c r="DX196" s="128">
        <v>44890</v>
      </c>
      <c r="DY196" s="126">
        <f t="shared" si="162"/>
        <v>22445</v>
      </c>
      <c r="DZ196" s="127">
        <v>2</v>
      </c>
      <c r="EA196" s="128">
        <v>45390</v>
      </c>
      <c r="EB196" s="126">
        <f t="shared" si="212"/>
        <v>22695</v>
      </c>
      <c r="EC196" s="129">
        <f t="shared" si="213"/>
        <v>250</v>
      </c>
      <c r="ED196" s="130">
        <f t="shared" si="214"/>
        <v>1.1138338159946536E-2</v>
      </c>
      <c r="EE196" s="127">
        <v>2.5</v>
      </c>
      <c r="EF196" s="128">
        <v>55000</v>
      </c>
      <c r="EG196" s="126">
        <f t="shared" si="163"/>
        <v>22000</v>
      </c>
      <c r="EH196" s="127">
        <v>2.5</v>
      </c>
      <c r="EI196" s="128">
        <v>61408</v>
      </c>
      <c r="EJ196" s="126">
        <f t="shared" si="215"/>
        <v>24563.200000000001</v>
      </c>
      <c r="EK196" s="129">
        <f t="shared" si="216"/>
        <v>2563.2000000000007</v>
      </c>
      <c r="EL196" s="130">
        <f t="shared" si="217"/>
        <v>0.11650909090909094</v>
      </c>
      <c r="EM196" s="127">
        <v>0</v>
      </c>
      <c r="EN196" s="128">
        <v>0</v>
      </c>
      <c r="EO196" s="126" t="str">
        <f t="shared" si="164"/>
        <v>N/A</v>
      </c>
      <c r="EP196" s="147">
        <v>0</v>
      </c>
      <c r="EQ196" s="148">
        <v>0</v>
      </c>
      <c r="ER196" s="126" t="str">
        <f t="shared" si="218"/>
        <v>N/A</v>
      </c>
      <c r="ES196" s="129" t="e">
        <f t="shared" si="219"/>
        <v>#VALUE!</v>
      </c>
      <c r="ET196" s="130" t="e">
        <f t="shared" si="220"/>
        <v>#VALUE!</v>
      </c>
      <c r="EU196" s="308"/>
      <c r="EV196" s="173" t="s">
        <v>638</v>
      </c>
      <c r="EW196" s="126">
        <v>57335.727272727272</v>
      </c>
      <c r="EX196" s="126">
        <v>57899.790909090902</v>
      </c>
      <c r="EY196" s="129" t="e">
        <f t="shared" si="221"/>
        <v>#VALUE!</v>
      </c>
      <c r="EZ196" s="130" t="e">
        <f t="shared" si="165"/>
        <v>#VALUE!</v>
      </c>
    </row>
    <row r="197" spans="1:156">
      <c r="A197" s="132" t="s">
        <v>639</v>
      </c>
      <c r="B197" s="124">
        <v>20</v>
      </c>
      <c r="C197" s="125">
        <v>425193</v>
      </c>
      <c r="D197" s="126">
        <f t="shared" si="148"/>
        <v>21259.65</v>
      </c>
      <c r="E197" s="145">
        <v>20</v>
      </c>
      <c r="F197" s="146">
        <v>430696</v>
      </c>
      <c r="G197" s="126">
        <f t="shared" si="166"/>
        <v>21534.799999999999</v>
      </c>
      <c r="H197" s="129">
        <f t="shared" si="167"/>
        <v>275.14999999999782</v>
      </c>
      <c r="I197" s="130">
        <f t="shared" si="168"/>
        <v>1.2942357940981992E-2</v>
      </c>
      <c r="J197" s="145">
        <v>4</v>
      </c>
      <c r="K197" s="146">
        <v>314142</v>
      </c>
      <c r="L197" s="131">
        <f t="shared" si="149"/>
        <v>78535.5</v>
      </c>
      <c r="M197" s="145">
        <v>4</v>
      </c>
      <c r="N197" s="146">
        <v>314842</v>
      </c>
      <c r="O197" s="126">
        <f t="shared" si="169"/>
        <v>78710.5</v>
      </c>
      <c r="P197" s="129">
        <f t="shared" si="170"/>
        <v>175</v>
      </c>
      <c r="Q197" s="130">
        <f t="shared" si="171"/>
        <v>2.2282916642792114E-3</v>
      </c>
      <c r="R197" s="145">
        <v>0</v>
      </c>
      <c r="S197" s="146">
        <v>0</v>
      </c>
      <c r="T197" s="126" t="str">
        <f t="shared" si="150"/>
        <v>N/A</v>
      </c>
      <c r="U197" s="145">
        <v>0</v>
      </c>
      <c r="V197" s="146">
        <v>0</v>
      </c>
      <c r="W197" s="126" t="str">
        <f t="shared" si="172"/>
        <v>N/A</v>
      </c>
      <c r="X197" s="129" t="e">
        <f t="shared" si="173"/>
        <v>#VALUE!</v>
      </c>
      <c r="Y197" s="130" t="e">
        <f t="shared" si="174"/>
        <v>#VALUE!</v>
      </c>
      <c r="Z197" s="132" t="s">
        <v>639</v>
      </c>
      <c r="AA197" s="145">
        <v>0</v>
      </c>
      <c r="AB197" s="146">
        <v>0</v>
      </c>
      <c r="AC197" s="126" t="str">
        <f t="shared" si="151"/>
        <v>N/A</v>
      </c>
      <c r="AD197" s="145">
        <v>0</v>
      </c>
      <c r="AE197" s="146">
        <v>0</v>
      </c>
      <c r="AF197" s="126" t="str">
        <f t="shared" si="175"/>
        <v>N/A</v>
      </c>
      <c r="AG197" s="129" t="e">
        <f t="shared" si="176"/>
        <v>#VALUE!</v>
      </c>
      <c r="AH197" s="130" t="e">
        <f t="shared" si="177"/>
        <v>#VALUE!</v>
      </c>
      <c r="AI197" s="145">
        <v>4</v>
      </c>
      <c r="AJ197" s="146">
        <v>188637</v>
      </c>
      <c r="AK197" s="126">
        <f t="shared" si="178"/>
        <v>47159.25</v>
      </c>
      <c r="AL197" s="145">
        <v>4</v>
      </c>
      <c r="AM197" s="146">
        <v>189395</v>
      </c>
      <c r="AN197" s="126">
        <f t="shared" si="179"/>
        <v>47348.75</v>
      </c>
      <c r="AO197" s="129">
        <f t="shared" si="180"/>
        <v>189.5</v>
      </c>
      <c r="AP197" s="130">
        <f t="shared" si="181"/>
        <v>4.0182996973022259E-3</v>
      </c>
      <c r="AQ197" s="145">
        <v>2</v>
      </c>
      <c r="AR197" s="146">
        <v>94638</v>
      </c>
      <c r="AS197" s="126">
        <f t="shared" si="152"/>
        <v>47319</v>
      </c>
      <c r="AT197" s="145">
        <v>2</v>
      </c>
      <c r="AU197" s="146">
        <v>95442</v>
      </c>
      <c r="AV197" s="126">
        <f t="shared" si="182"/>
        <v>47721</v>
      </c>
      <c r="AW197" s="129">
        <f t="shared" si="183"/>
        <v>402</v>
      </c>
      <c r="AX197" s="130">
        <f t="shared" si="184"/>
        <v>8.4955303366512393E-3</v>
      </c>
      <c r="AY197" s="132" t="s">
        <v>639</v>
      </c>
      <c r="AZ197" s="145">
        <v>6</v>
      </c>
      <c r="BA197" s="146">
        <v>146674</v>
      </c>
      <c r="BB197" s="126">
        <f t="shared" si="153"/>
        <v>24445.666666666668</v>
      </c>
      <c r="BC197" s="145">
        <v>6</v>
      </c>
      <c r="BD197" s="146">
        <v>147724</v>
      </c>
      <c r="BE197" s="126">
        <f t="shared" si="185"/>
        <v>24620.666666666668</v>
      </c>
      <c r="BF197" s="129">
        <f t="shared" si="186"/>
        <v>175</v>
      </c>
      <c r="BG197" s="130">
        <f t="shared" si="187"/>
        <v>7.1587329724422865E-3</v>
      </c>
      <c r="BH197" s="145">
        <v>0</v>
      </c>
      <c r="BI197" s="146">
        <v>0</v>
      </c>
      <c r="BJ197" s="126" t="str">
        <f t="shared" si="154"/>
        <v>N/A</v>
      </c>
      <c r="BK197" s="145">
        <v>0</v>
      </c>
      <c r="BL197" s="146">
        <v>0</v>
      </c>
      <c r="BM197" s="126" t="str">
        <f t="shared" si="188"/>
        <v>N/A</v>
      </c>
      <c r="BN197" s="129" t="e">
        <f t="shared" si="189"/>
        <v>#VALUE!</v>
      </c>
      <c r="BO197" s="130" t="e">
        <f t="shared" si="190"/>
        <v>#VALUE!</v>
      </c>
      <c r="BP197" s="145">
        <v>1</v>
      </c>
      <c r="BQ197" s="146">
        <v>45532</v>
      </c>
      <c r="BR197" s="126">
        <f t="shared" si="155"/>
        <v>45532</v>
      </c>
      <c r="BS197" s="145">
        <v>1</v>
      </c>
      <c r="BT197" s="146">
        <v>46106</v>
      </c>
      <c r="BU197" s="126">
        <f t="shared" si="191"/>
        <v>46106</v>
      </c>
      <c r="BV197" s="129">
        <f t="shared" si="192"/>
        <v>574</v>
      </c>
      <c r="BW197" s="130">
        <f t="shared" si="193"/>
        <v>1.2606518492488799E-2</v>
      </c>
      <c r="BX197" s="132" t="s">
        <v>639</v>
      </c>
      <c r="BY197" s="145">
        <v>0</v>
      </c>
      <c r="BZ197" s="146">
        <v>0</v>
      </c>
      <c r="CA197" s="126" t="str">
        <f t="shared" si="156"/>
        <v>N/A</v>
      </c>
      <c r="CB197" s="145">
        <v>0</v>
      </c>
      <c r="CC197" s="146">
        <v>0</v>
      </c>
      <c r="CD197" s="126" t="str">
        <f t="shared" si="194"/>
        <v>N/A</v>
      </c>
      <c r="CE197" s="129" t="e">
        <f t="shared" si="195"/>
        <v>#VALUE!</v>
      </c>
      <c r="CF197" s="130" t="e">
        <f t="shared" si="196"/>
        <v>#VALUE!</v>
      </c>
      <c r="CG197" s="145">
        <v>3</v>
      </c>
      <c r="CH197" s="146">
        <v>167330</v>
      </c>
      <c r="CI197" s="126">
        <f t="shared" si="157"/>
        <v>55776.666666666664</v>
      </c>
      <c r="CJ197" s="145">
        <v>3</v>
      </c>
      <c r="CK197" s="146">
        <v>169157</v>
      </c>
      <c r="CL197" s="126">
        <f t="shared" si="197"/>
        <v>56385.666666666664</v>
      </c>
      <c r="CM197" s="129">
        <f t="shared" si="198"/>
        <v>609</v>
      </c>
      <c r="CN197" s="130">
        <f t="shared" si="199"/>
        <v>1.0918544194107453E-2</v>
      </c>
      <c r="CO197" s="145">
        <v>1</v>
      </c>
      <c r="CP197" s="146">
        <v>92214</v>
      </c>
      <c r="CQ197" s="126">
        <f t="shared" si="158"/>
        <v>92214</v>
      </c>
      <c r="CR197" s="145">
        <v>1</v>
      </c>
      <c r="CS197" s="146">
        <v>92389</v>
      </c>
      <c r="CT197" s="126">
        <f t="shared" si="200"/>
        <v>92389</v>
      </c>
      <c r="CU197" s="129">
        <f t="shared" si="201"/>
        <v>175</v>
      </c>
      <c r="CV197" s="130">
        <f t="shared" si="202"/>
        <v>1.8977595592860087E-3</v>
      </c>
      <c r="CW197" s="132" t="s">
        <v>639</v>
      </c>
      <c r="CX197" s="145">
        <v>1</v>
      </c>
      <c r="CY197" s="146">
        <v>34316</v>
      </c>
      <c r="CZ197" s="126">
        <f t="shared" si="159"/>
        <v>34316</v>
      </c>
      <c r="DA197" s="145">
        <v>1</v>
      </c>
      <c r="DB197" s="146">
        <v>35013</v>
      </c>
      <c r="DC197" s="126">
        <f t="shared" si="203"/>
        <v>35013</v>
      </c>
      <c r="DD197" s="129">
        <f t="shared" si="204"/>
        <v>697</v>
      </c>
      <c r="DE197" s="130">
        <f t="shared" si="205"/>
        <v>2.0311225084508683E-2</v>
      </c>
      <c r="DF197" s="145">
        <v>1</v>
      </c>
      <c r="DG197" s="146">
        <v>65743</v>
      </c>
      <c r="DH197" s="126">
        <f t="shared" si="160"/>
        <v>65743</v>
      </c>
      <c r="DI197" s="145">
        <v>1</v>
      </c>
      <c r="DJ197" s="146">
        <v>65918</v>
      </c>
      <c r="DK197" s="126">
        <f t="shared" si="206"/>
        <v>65918</v>
      </c>
      <c r="DL197" s="129">
        <f t="shared" si="207"/>
        <v>175</v>
      </c>
      <c r="DM197" s="130">
        <f t="shared" si="208"/>
        <v>2.6618803522808513E-3</v>
      </c>
      <c r="DN197" s="145">
        <v>3</v>
      </c>
      <c r="DO197" s="146">
        <v>106804</v>
      </c>
      <c r="DP197" s="126">
        <f t="shared" si="161"/>
        <v>35601.333333333336</v>
      </c>
      <c r="DQ197" s="145">
        <v>3</v>
      </c>
      <c r="DR197" s="146">
        <v>107598</v>
      </c>
      <c r="DS197" s="126">
        <f t="shared" si="209"/>
        <v>35866</v>
      </c>
      <c r="DT197" s="306">
        <f t="shared" si="210"/>
        <v>264.66666666666424</v>
      </c>
      <c r="DU197" s="130">
        <f t="shared" si="211"/>
        <v>7.4341784951873777E-3</v>
      </c>
      <c r="DV197" s="132" t="s">
        <v>639</v>
      </c>
      <c r="DW197" s="145">
        <v>15</v>
      </c>
      <c r="DX197" s="146">
        <v>430713</v>
      </c>
      <c r="DY197" s="126">
        <f t="shared" si="162"/>
        <v>28714.2</v>
      </c>
      <c r="DZ197" s="145">
        <v>15</v>
      </c>
      <c r="EA197" s="146">
        <v>437330</v>
      </c>
      <c r="EB197" s="126">
        <f t="shared" si="212"/>
        <v>29155.333333333332</v>
      </c>
      <c r="EC197" s="129">
        <f t="shared" si="213"/>
        <v>441.13333333333139</v>
      </c>
      <c r="ED197" s="130">
        <f t="shared" si="214"/>
        <v>1.5362898264041185E-2</v>
      </c>
      <c r="EE197" s="145">
        <v>1</v>
      </c>
      <c r="EF197" s="146">
        <v>41183</v>
      </c>
      <c r="EG197" s="126">
        <f t="shared" si="163"/>
        <v>41183</v>
      </c>
      <c r="EH197" s="145">
        <v>1</v>
      </c>
      <c r="EI197" s="146">
        <v>41225</v>
      </c>
      <c r="EJ197" s="126">
        <f t="shared" si="215"/>
        <v>41225</v>
      </c>
      <c r="EK197" s="129">
        <f t="shared" si="216"/>
        <v>42</v>
      </c>
      <c r="EL197" s="130">
        <f t="shared" si="217"/>
        <v>1.0198382827865868E-3</v>
      </c>
      <c r="EM197" s="145">
        <v>0</v>
      </c>
      <c r="EN197" s="146">
        <v>0</v>
      </c>
      <c r="EO197" s="126" t="str">
        <f t="shared" si="164"/>
        <v>N/A</v>
      </c>
      <c r="EP197" s="149">
        <v>0</v>
      </c>
      <c r="EQ197" s="150">
        <v>0</v>
      </c>
      <c r="ER197" s="126" t="str">
        <f t="shared" si="218"/>
        <v>N/A</v>
      </c>
      <c r="ES197" s="129" t="e">
        <f t="shared" si="219"/>
        <v>#VALUE!</v>
      </c>
      <c r="ET197" s="130" t="e">
        <f t="shared" si="220"/>
        <v>#VALUE!</v>
      </c>
      <c r="EU197" s="308"/>
      <c r="EV197" s="132" t="s">
        <v>639</v>
      </c>
      <c r="EW197" s="126">
        <v>47523.020512820505</v>
      </c>
      <c r="EX197" s="126">
        <v>47845.670512820514</v>
      </c>
      <c r="EY197" s="129" t="e">
        <f t="shared" si="221"/>
        <v>#VALUE!</v>
      </c>
      <c r="EZ197" s="130" t="e">
        <f t="shared" si="165"/>
        <v>#VALUE!</v>
      </c>
    </row>
    <row r="198" spans="1:156">
      <c r="A198" s="132" t="s">
        <v>640</v>
      </c>
      <c r="B198" s="124">
        <v>15</v>
      </c>
      <c r="C198" s="125">
        <v>270133</v>
      </c>
      <c r="D198" s="126">
        <f t="shared" si="148"/>
        <v>18008.866666666665</v>
      </c>
      <c r="E198" s="145">
        <v>15</v>
      </c>
      <c r="F198" s="146">
        <v>270133</v>
      </c>
      <c r="G198" s="126">
        <f t="shared" si="166"/>
        <v>18008.866666666665</v>
      </c>
      <c r="H198" s="129">
        <f t="shared" si="167"/>
        <v>0</v>
      </c>
      <c r="I198" s="130">
        <f t="shared" si="168"/>
        <v>0</v>
      </c>
      <c r="J198" s="145">
        <v>4</v>
      </c>
      <c r="K198" s="146">
        <v>284950</v>
      </c>
      <c r="L198" s="131">
        <f t="shared" si="149"/>
        <v>71237.5</v>
      </c>
      <c r="M198" s="145">
        <v>4</v>
      </c>
      <c r="N198" s="146">
        <v>284950</v>
      </c>
      <c r="O198" s="126">
        <f t="shared" si="169"/>
        <v>71237.5</v>
      </c>
      <c r="P198" s="129">
        <f t="shared" si="170"/>
        <v>0</v>
      </c>
      <c r="Q198" s="130">
        <f t="shared" si="171"/>
        <v>0</v>
      </c>
      <c r="R198" s="145">
        <v>1</v>
      </c>
      <c r="S198" s="146">
        <v>50500</v>
      </c>
      <c r="T198" s="126">
        <f t="shared" si="150"/>
        <v>50500</v>
      </c>
      <c r="U198" s="145">
        <v>1</v>
      </c>
      <c r="V198" s="146">
        <v>50500</v>
      </c>
      <c r="W198" s="126">
        <f t="shared" si="172"/>
        <v>50500</v>
      </c>
      <c r="X198" s="129">
        <f t="shared" si="173"/>
        <v>0</v>
      </c>
      <c r="Y198" s="130">
        <f t="shared" si="174"/>
        <v>0</v>
      </c>
      <c r="Z198" s="132" t="s">
        <v>640</v>
      </c>
      <c r="AA198" s="145">
        <v>1</v>
      </c>
      <c r="AB198" s="146">
        <v>51500</v>
      </c>
      <c r="AC198" s="126">
        <f t="shared" si="151"/>
        <v>51500</v>
      </c>
      <c r="AD198" s="145">
        <v>1</v>
      </c>
      <c r="AE198" s="146">
        <v>51501</v>
      </c>
      <c r="AF198" s="126">
        <f t="shared" si="175"/>
        <v>51501</v>
      </c>
      <c r="AG198" s="129">
        <f t="shared" si="176"/>
        <v>1</v>
      </c>
      <c r="AH198" s="130">
        <f t="shared" si="177"/>
        <v>1.9417475728155339E-5</v>
      </c>
      <c r="AI198" s="145">
        <v>2</v>
      </c>
      <c r="AJ198" s="146">
        <v>104730</v>
      </c>
      <c r="AK198" s="126">
        <f t="shared" si="178"/>
        <v>52365</v>
      </c>
      <c r="AL198" s="145">
        <v>2</v>
      </c>
      <c r="AM198" s="146">
        <v>104732</v>
      </c>
      <c r="AN198" s="126">
        <f t="shared" si="179"/>
        <v>52366</v>
      </c>
      <c r="AO198" s="129">
        <f t="shared" si="180"/>
        <v>1</v>
      </c>
      <c r="AP198" s="130">
        <f t="shared" si="181"/>
        <v>1.9096724911677647E-5</v>
      </c>
      <c r="AQ198" s="145">
        <v>1</v>
      </c>
      <c r="AR198" s="146">
        <v>35107</v>
      </c>
      <c r="AS198" s="126">
        <f t="shared" si="152"/>
        <v>35107</v>
      </c>
      <c r="AT198" s="145">
        <v>1</v>
      </c>
      <c r="AU198" s="146">
        <v>51198</v>
      </c>
      <c r="AV198" s="126">
        <f t="shared" si="182"/>
        <v>51198</v>
      </c>
      <c r="AW198" s="129">
        <f t="shared" si="183"/>
        <v>16091</v>
      </c>
      <c r="AX198" s="130">
        <f t="shared" si="184"/>
        <v>0.45834164126812316</v>
      </c>
      <c r="AY198" s="132" t="s">
        <v>640</v>
      </c>
      <c r="AZ198" s="145">
        <v>7</v>
      </c>
      <c r="BA198" s="146">
        <v>178444</v>
      </c>
      <c r="BB198" s="126">
        <f t="shared" si="153"/>
        <v>25492</v>
      </c>
      <c r="BC198" s="145">
        <v>7</v>
      </c>
      <c r="BD198" s="146">
        <v>178444</v>
      </c>
      <c r="BE198" s="126">
        <f t="shared" si="185"/>
        <v>25492</v>
      </c>
      <c r="BF198" s="129">
        <f t="shared" si="186"/>
        <v>0</v>
      </c>
      <c r="BG198" s="130">
        <f t="shared" si="187"/>
        <v>0</v>
      </c>
      <c r="BH198" s="145">
        <v>1</v>
      </c>
      <c r="BI198" s="146">
        <v>12000</v>
      </c>
      <c r="BJ198" s="126">
        <f t="shared" si="154"/>
        <v>12000</v>
      </c>
      <c r="BK198" s="145">
        <v>1</v>
      </c>
      <c r="BL198" s="146">
        <v>12000</v>
      </c>
      <c r="BM198" s="126">
        <f t="shared" si="188"/>
        <v>12000</v>
      </c>
      <c r="BN198" s="129">
        <f t="shared" si="189"/>
        <v>0</v>
      </c>
      <c r="BO198" s="130">
        <f t="shared" si="190"/>
        <v>0</v>
      </c>
      <c r="BP198" s="145">
        <v>2.75</v>
      </c>
      <c r="BQ198" s="146">
        <v>146985</v>
      </c>
      <c r="BR198" s="126">
        <f t="shared" si="155"/>
        <v>53449.090909090912</v>
      </c>
      <c r="BS198" s="145">
        <v>2.75</v>
      </c>
      <c r="BT198" s="146">
        <v>146988</v>
      </c>
      <c r="BU198" s="126">
        <f t="shared" si="191"/>
        <v>53450.181818181816</v>
      </c>
      <c r="BV198" s="129">
        <f t="shared" si="192"/>
        <v>1.0909090909044608</v>
      </c>
      <c r="BW198" s="130">
        <f t="shared" si="193"/>
        <v>2.0410245943376992E-5</v>
      </c>
      <c r="BX198" s="132" t="s">
        <v>640</v>
      </c>
      <c r="BY198" s="145">
        <v>0</v>
      </c>
      <c r="BZ198" s="146">
        <v>0</v>
      </c>
      <c r="CA198" s="126" t="str">
        <f t="shared" si="156"/>
        <v>N/A</v>
      </c>
      <c r="CB198" s="145">
        <v>0</v>
      </c>
      <c r="CC198" s="146">
        <v>0</v>
      </c>
      <c r="CD198" s="126" t="str">
        <f t="shared" si="194"/>
        <v>N/A</v>
      </c>
      <c r="CE198" s="129" t="e">
        <f t="shared" si="195"/>
        <v>#VALUE!</v>
      </c>
      <c r="CF198" s="130" t="e">
        <f t="shared" si="196"/>
        <v>#VALUE!</v>
      </c>
      <c r="CG198" s="145">
        <v>0</v>
      </c>
      <c r="CH198" s="146">
        <v>0</v>
      </c>
      <c r="CI198" s="126" t="str">
        <f t="shared" si="157"/>
        <v>N/A</v>
      </c>
      <c r="CJ198" s="145">
        <v>0</v>
      </c>
      <c r="CK198" s="146">
        <v>0</v>
      </c>
      <c r="CL198" s="126" t="str">
        <f t="shared" si="197"/>
        <v>N/A</v>
      </c>
      <c r="CM198" s="129" t="e">
        <f t="shared" si="198"/>
        <v>#VALUE!</v>
      </c>
      <c r="CN198" s="130" t="e">
        <f t="shared" si="199"/>
        <v>#VALUE!</v>
      </c>
      <c r="CO198" s="145">
        <v>1</v>
      </c>
      <c r="CP198" s="146">
        <v>89310</v>
      </c>
      <c r="CQ198" s="126">
        <f t="shared" si="158"/>
        <v>89310</v>
      </c>
      <c r="CR198" s="145">
        <v>1</v>
      </c>
      <c r="CS198" s="146">
        <v>89310</v>
      </c>
      <c r="CT198" s="126">
        <f t="shared" si="200"/>
        <v>89310</v>
      </c>
      <c r="CU198" s="129">
        <f t="shared" si="201"/>
        <v>0</v>
      </c>
      <c r="CV198" s="130">
        <f t="shared" si="202"/>
        <v>0</v>
      </c>
      <c r="CW198" s="132" t="s">
        <v>640</v>
      </c>
      <c r="CX198" s="145">
        <v>2</v>
      </c>
      <c r="CY198" s="146">
        <v>77210</v>
      </c>
      <c r="CZ198" s="126">
        <f t="shared" si="159"/>
        <v>38605</v>
      </c>
      <c r="DA198" s="145">
        <v>2</v>
      </c>
      <c r="DB198" s="146">
        <v>77210</v>
      </c>
      <c r="DC198" s="126">
        <f t="shared" si="203"/>
        <v>38605</v>
      </c>
      <c r="DD198" s="129">
        <f t="shared" si="204"/>
        <v>0</v>
      </c>
      <c r="DE198" s="130">
        <f t="shared" si="205"/>
        <v>0</v>
      </c>
      <c r="DF198" s="145">
        <v>1</v>
      </c>
      <c r="DG198" s="146">
        <v>63630</v>
      </c>
      <c r="DH198" s="126">
        <f t="shared" si="160"/>
        <v>63630</v>
      </c>
      <c r="DI198" s="145">
        <v>1</v>
      </c>
      <c r="DJ198" s="146">
        <v>63630</v>
      </c>
      <c r="DK198" s="126">
        <f t="shared" si="206"/>
        <v>63630</v>
      </c>
      <c r="DL198" s="129">
        <f t="shared" si="207"/>
        <v>0</v>
      </c>
      <c r="DM198" s="130">
        <f t="shared" si="208"/>
        <v>0</v>
      </c>
      <c r="DN198" s="145">
        <v>4</v>
      </c>
      <c r="DO198" s="146">
        <v>118500</v>
      </c>
      <c r="DP198" s="126">
        <f t="shared" si="161"/>
        <v>29625</v>
      </c>
      <c r="DQ198" s="145">
        <v>4</v>
      </c>
      <c r="DR198" s="146">
        <v>118500</v>
      </c>
      <c r="DS198" s="126">
        <f t="shared" si="209"/>
        <v>29625</v>
      </c>
      <c r="DT198" s="306">
        <f t="shared" si="210"/>
        <v>0</v>
      </c>
      <c r="DU198" s="130">
        <f t="shared" si="211"/>
        <v>0</v>
      </c>
      <c r="DV198" s="132" t="s">
        <v>640</v>
      </c>
      <c r="DW198" s="145">
        <v>16</v>
      </c>
      <c r="DX198" s="146">
        <v>404312</v>
      </c>
      <c r="DY198" s="126">
        <f t="shared" si="162"/>
        <v>25269.5</v>
      </c>
      <c r="DZ198" s="145">
        <v>16</v>
      </c>
      <c r="EA198" s="146">
        <v>404318</v>
      </c>
      <c r="EB198" s="126">
        <f t="shared" si="212"/>
        <v>25269.875</v>
      </c>
      <c r="EC198" s="129">
        <f t="shared" si="213"/>
        <v>0.375</v>
      </c>
      <c r="ED198" s="130">
        <f t="shared" si="214"/>
        <v>1.4840024535507232E-5</v>
      </c>
      <c r="EE198" s="145">
        <v>0</v>
      </c>
      <c r="EF198" s="146">
        <v>0</v>
      </c>
      <c r="EG198" s="126" t="str">
        <f t="shared" si="163"/>
        <v>N/A</v>
      </c>
      <c r="EH198" s="145">
        <v>0</v>
      </c>
      <c r="EI198" s="146">
        <v>0</v>
      </c>
      <c r="EJ198" s="126" t="str">
        <f t="shared" si="215"/>
        <v>N/A</v>
      </c>
      <c r="EK198" s="129" t="e">
        <f t="shared" si="216"/>
        <v>#VALUE!</v>
      </c>
      <c r="EL198" s="130" t="e">
        <f t="shared" si="217"/>
        <v>#VALUE!</v>
      </c>
      <c r="EM198" s="145">
        <v>0</v>
      </c>
      <c r="EN198" s="146">
        <v>0</v>
      </c>
      <c r="EO198" s="126" t="str">
        <f t="shared" si="164"/>
        <v>N/A</v>
      </c>
      <c r="EP198" s="149">
        <v>0</v>
      </c>
      <c r="EQ198" s="150">
        <v>0</v>
      </c>
      <c r="ER198" s="126" t="str">
        <f t="shared" si="218"/>
        <v>N/A</v>
      </c>
      <c r="ES198" s="129" t="e">
        <f t="shared" si="219"/>
        <v>#VALUE!</v>
      </c>
      <c r="ET198" s="130" t="e">
        <f t="shared" si="220"/>
        <v>#VALUE!</v>
      </c>
      <c r="EU198" s="308"/>
      <c r="EV198" s="132" t="s">
        <v>640</v>
      </c>
      <c r="EW198" s="126">
        <v>44007.068398268406</v>
      </c>
      <c r="EX198" s="126">
        <v>45156.673106060611</v>
      </c>
      <c r="EY198" s="129" t="e">
        <f t="shared" si="221"/>
        <v>#VALUE!</v>
      </c>
      <c r="EZ198" s="130" t="e">
        <f t="shared" si="165"/>
        <v>#VALUE!</v>
      </c>
    </row>
    <row r="199" spans="1:156">
      <c r="A199" s="132" t="s">
        <v>641</v>
      </c>
      <c r="B199" s="124">
        <v>6</v>
      </c>
      <c r="C199" s="125">
        <v>109834</v>
      </c>
      <c r="D199" s="126">
        <f t="shared" si="148"/>
        <v>18305.666666666668</v>
      </c>
      <c r="E199" s="145">
        <v>6</v>
      </c>
      <c r="F199" s="146">
        <v>116049</v>
      </c>
      <c r="G199" s="126">
        <f t="shared" si="166"/>
        <v>19341.5</v>
      </c>
      <c r="H199" s="129">
        <f t="shared" si="167"/>
        <v>1035.8333333333321</v>
      </c>
      <c r="I199" s="130">
        <f t="shared" si="168"/>
        <v>5.6585392501411154E-2</v>
      </c>
      <c r="J199" s="145">
        <v>5</v>
      </c>
      <c r="K199" s="146">
        <v>385043</v>
      </c>
      <c r="L199" s="131">
        <f t="shared" si="149"/>
        <v>77008.600000000006</v>
      </c>
      <c r="M199" s="145">
        <v>5</v>
      </c>
      <c r="N199" s="146">
        <v>408145</v>
      </c>
      <c r="O199" s="126">
        <f t="shared" si="169"/>
        <v>81629</v>
      </c>
      <c r="P199" s="129">
        <f t="shared" si="170"/>
        <v>4620.3999999999942</v>
      </c>
      <c r="Q199" s="130">
        <f t="shared" si="171"/>
        <v>5.9998493674732353E-2</v>
      </c>
      <c r="R199" s="145">
        <v>1</v>
      </c>
      <c r="S199" s="146">
        <v>63000</v>
      </c>
      <c r="T199" s="126">
        <f t="shared" si="150"/>
        <v>63000</v>
      </c>
      <c r="U199" s="145">
        <v>1</v>
      </c>
      <c r="V199" s="146">
        <v>66780</v>
      </c>
      <c r="W199" s="126">
        <f t="shared" si="172"/>
        <v>66780</v>
      </c>
      <c r="X199" s="129">
        <f t="shared" si="173"/>
        <v>3780</v>
      </c>
      <c r="Y199" s="130">
        <f t="shared" si="174"/>
        <v>0.06</v>
      </c>
      <c r="Z199" s="132" t="s">
        <v>641</v>
      </c>
      <c r="AA199" s="145">
        <v>2</v>
      </c>
      <c r="AB199" s="146">
        <v>115135</v>
      </c>
      <c r="AC199" s="126">
        <f t="shared" si="151"/>
        <v>57567.5</v>
      </c>
      <c r="AD199" s="145">
        <v>2</v>
      </c>
      <c r="AE199" s="146">
        <v>122043</v>
      </c>
      <c r="AF199" s="126">
        <f t="shared" si="175"/>
        <v>61021.5</v>
      </c>
      <c r="AG199" s="129">
        <f t="shared" si="176"/>
        <v>3454</v>
      </c>
      <c r="AH199" s="130">
        <f t="shared" si="177"/>
        <v>5.9999131454379642E-2</v>
      </c>
      <c r="AI199" s="145">
        <v>3</v>
      </c>
      <c r="AJ199" s="146">
        <v>157820</v>
      </c>
      <c r="AK199" s="126">
        <f t="shared" si="178"/>
        <v>52606.666666666664</v>
      </c>
      <c r="AL199" s="145">
        <v>3</v>
      </c>
      <c r="AM199" s="146">
        <v>175823</v>
      </c>
      <c r="AN199" s="126">
        <f t="shared" si="179"/>
        <v>58607.666666666664</v>
      </c>
      <c r="AO199" s="129">
        <f t="shared" si="180"/>
        <v>6001</v>
      </c>
      <c r="AP199" s="130">
        <f t="shared" si="181"/>
        <v>0.11407299455075402</v>
      </c>
      <c r="AQ199" s="145">
        <v>1</v>
      </c>
      <c r="AR199" s="146">
        <v>45734</v>
      </c>
      <c r="AS199" s="126">
        <f t="shared" si="152"/>
        <v>45734</v>
      </c>
      <c r="AT199" s="145">
        <v>1</v>
      </c>
      <c r="AU199" s="146">
        <v>48478</v>
      </c>
      <c r="AV199" s="126">
        <f t="shared" si="182"/>
        <v>48478</v>
      </c>
      <c r="AW199" s="129">
        <f t="shared" si="183"/>
        <v>2744</v>
      </c>
      <c r="AX199" s="130">
        <f t="shared" si="184"/>
        <v>5.9999125377181092E-2</v>
      </c>
      <c r="AY199" s="132" t="s">
        <v>641</v>
      </c>
      <c r="AZ199" s="145">
        <v>7.5</v>
      </c>
      <c r="BA199" s="146">
        <v>168896.5</v>
      </c>
      <c r="BB199" s="126">
        <f t="shared" si="153"/>
        <v>22519.533333333333</v>
      </c>
      <c r="BC199" s="145">
        <v>7.5</v>
      </c>
      <c r="BD199" s="146">
        <v>179031</v>
      </c>
      <c r="BE199" s="126">
        <f t="shared" si="185"/>
        <v>23870.799999999999</v>
      </c>
      <c r="BF199" s="129">
        <f t="shared" si="186"/>
        <v>1351.2666666666664</v>
      </c>
      <c r="BG199" s="130">
        <f t="shared" si="187"/>
        <v>6.0004203757922744E-2</v>
      </c>
      <c r="BH199" s="145">
        <v>0</v>
      </c>
      <c r="BI199" s="146">
        <v>0</v>
      </c>
      <c r="BJ199" s="126" t="str">
        <f t="shared" si="154"/>
        <v>N/A</v>
      </c>
      <c r="BK199" s="145">
        <v>0</v>
      </c>
      <c r="BL199" s="146">
        <v>0</v>
      </c>
      <c r="BM199" s="126" t="str">
        <f t="shared" si="188"/>
        <v>N/A</v>
      </c>
      <c r="BN199" s="129" t="e">
        <f t="shared" si="189"/>
        <v>#VALUE!</v>
      </c>
      <c r="BO199" s="130" t="e">
        <f t="shared" si="190"/>
        <v>#VALUE!</v>
      </c>
      <c r="BP199" s="145">
        <v>1</v>
      </c>
      <c r="BQ199" s="146">
        <v>56270</v>
      </c>
      <c r="BR199" s="126">
        <f t="shared" si="155"/>
        <v>56270</v>
      </c>
      <c r="BS199" s="145">
        <v>1</v>
      </c>
      <c r="BT199" s="146">
        <v>59634</v>
      </c>
      <c r="BU199" s="126">
        <f t="shared" si="191"/>
        <v>59634</v>
      </c>
      <c r="BV199" s="129">
        <f t="shared" si="192"/>
        <v>3364</v>
      </c>
      <c r="BW199" s="130">
        <f t="shared" si="193"/>
        <v>5.9783188199751203E-2</v>
      </c>
      <c r="BX199" s="132" t="s">
        <v>641</v>
      </c>
      <c r="BY199" s="145">
        <v>0</v>
      </c>
      <c r="BZ199" s="146">
        <v>0</v>
      </c>
      <c r="CA199" s="126" t="str">
        <f t="shared" si="156"/>
        <v>N/A</v>
      </c>
      <c r="CB199" s="145">
        <v>0</v>
      </c>
      <c r="CC199" s="146">
        <v>0</v>
      </c>
      <c r="CD199" s="126" t="str">
        <f t="shared" si="194"/>
        <v>N/A</v>
      </c>
      <c r="CE199" s="129" t="e">
        <f t="shared" si="195"/>
        <v>#VALUE!</v>
      </c>
      <c r="CF199" s="130" t="e">
        <f t="shared" si="196"/>
        <v>#VALUE!</v>
      </c>
      <c r="CG199" s="145">
        <v>0</v>
      </c>
      <c r="CH199" s="146">
        <v>0</v>
      </c>
      <c r="CI199" s="126" t="str">
        <f t="shared" si="157"/>
        <v>N/A</v>
      </c>
      <c r="CJ199" s="145">
        <v>0</v>
      </c>
      <c r="CK199" s="146">
        <v>0</v>
      </c>
      <c r="CL199" s="126" t="str">
        <f t="shared" si="197"/>
        <v>N/A</v>
      </c>
      <c r="CM199" s="129" t="e">
        <f t="shared" si="198"/>
        <v>#VALUE!</v>
      </c>
      <c r="CN199" s="130" t="e">
        <f t="shared" si="199"/>
        <v>#VALUE!</v>
      </c>
      <c r="CO199" s="145">
        <v>1</v>
      </c>
      <c r="CP199" s="146">
        <v>48094</v>
      </c>
      <c r="CQ199" s="126">
        <f t="shared" si="158"/>
        <v>48094</v>
      </c>
      <c r="CR199" s="145">
        <v>1</v>
      </c>
      <c r="CS199" s="146">
        <v>50980</v>
      </c>
      <c r="CT199" s="126">
        <f t="shared" si="200"/>
        <v>50980</v>
      </c>
      <c r="CU199" s="129">
        <f t="shared" si="201"/>
        <v>2886</v>
      </c>
      <c r="CV199" s="130">
        <f t="shared" si="202"/>
        <v>6.0007485341206805E-2</v>
      </c>
      <c r="CW199" s="132" t="s">
        <v>641</v>
      </c>
      <c r="CX199" s="145">
        <v>0</v>
      </c>
      <c r="CY199" s="146">
        <v>0</v>
      </c>
      <c r="CZ199" s="126" t="str">
        <f t="shared" si="159"/>
        <v>N/A</v>
      </c>
      <c r="DA199" s="145">
        <v>0</v>
      </c>
      <c r="DB199" s="146">
        <v>0</v>
      </c>
      <c r="DC199" s="126" t="str">
        <f t="shared" si="203"/>
        <v>N/A</v>
      </c>
      <c r="DD199" s="129" t="e">
        <f t="shared" si="204"/>
        <v>#VALUE!</v>
      </c>
      <c r="DE199" s="130" t="e">
        <f t="shared" si="205"/>
        <v>#VALUE!</v>
      </c>
      <c r="DF199" s="145">
        <v>1</v>
      </c>
      <c r="DG199" s="146">
        <v>78758</v>
      </c>
      <c r="DH199" s="126">
        <f t="shared" si="160"/>
        <v>78758</v>
      </c>
      <c r="DI199" s="145">
        <v>1</v>
      </c>
      <c r="DJ199" s="146">
        <v>83483</v>
      </c>
      <c r="DK199" s="126">
        <f t="shared" si="206"/>
        <v>83483</v>
      </c>
      <c r="DL199" s="129">
        <f t="shared" si="207"/>
        <v>4725</v>
      </c>
      <c r="DM199" s="130">
        <f t="shared" si="208"/>
        <v>5.9993905381040658E-2</v>
      </c>
      <c r="DN199" s="145">
        <v>2.5</v>
      </c>
      <c r="DO199" s="146">
        <v>78861.5</v>
      </c>
      <c r="DP199" s="126">
        <f t="shared" si="161"/>
        <v>31544.6</v>
      </c>
      <c r="DQ199" s="145">
        <v>2.5</v>
      </c>
      <c r="DR199" s="146">
        <v>83593</v>
      </c>
      <c r="DS199" s="126">
        <f t="shared" si="209"/>
        <v>33437.199999999997</v>
      </c>
      <c r="DT199" s="306">
        <f t="shared" si="210"/>
        <v>1892.5999999999985</v>
      </c>
      <c r="DU199" s="130">
        <f t="shared" si="211"/>
        <v>5.999759071283195E-2</v>
      </c>
      <c r="DV199" s="132" t="s">
        <v>641</v>
      </c>
      <c r="DW199" s="145">
        <v>16</v>
      </c>
      <c r="DX199" s="146">
        <v>337231</v>
      </c>
      <c r="DY199" s="126">
        <f t="shared" si="162"/>
        <v>21076.9375</v>
      </c>
      <c r="DZ199" s="145">
        <v>16</v>
      </c>
      <c r="EA199" s="146">
        <v>357465</v>
      </c>
      <c r="EB199" s="126">
        <f t="shared" si="212"/>
        <v>22341.5625</v>
      </c>
      <c r="EC199" s="129">
        <f t="shared" si="213"/>
        <v>1264.625</v>
      </c>
      <c r="ED199" s="130">
        <f t="shared" si="214"/>
        <v>6.0000415145701314E-2</v>
      </c>
      <c r="EE199" s="145">
        <v>0</v>
      </c>
      <c r="EF199" s="146">
        <v>0</v>
      </c>
      <c r="EG199" s="126" t="str">
        <f t="shared" si="163"/>
        <v>N/A</v>
      </c>
      <c r="EH199" s="145">
        <v>0</v>
      </c>
      <c r="EI199" s="146">
        <v>0</v>
      </c>
      <c r="EJ199" s="126" t="str">
        <f t="shared" si="215"/>
        <v>N/A</v>
      </c>
      <c r="EK199" s="129" t="e">
        <f t="shared" si="216"/>
        <v>#VALUE!</v>
      </c>
      <c r="EL199" s="130" t="e">
        <f t="shared" si="217"/>
        <v>#VALUE!</v>
      </c>
      <c r="EM199" s="145">
        <v>0</v>
      </c>
      <c r="EN199" s="146">
        <v>0</v>
      </c>
      <c r="EO199" s="126" t="str">
        <f t="shared" si="164"/>
        <v>N/A</v>
      </c>
      <c r="EP199" s="149">
        <v>0</v>
      </c>
      <c r="EQ199" s="150">
        <v>0</v>
      </c>
      <c r="ER199" s="126" t="str">
        <f t="shared" si="218"/>
        <v>N/A</v>
      </c>
      <c r="ES199" s="129" t="e">
        <f t="shared" si="219"/>
        <v>#VALUE!</v>
      </c>
      <c r="ET199" s="130" t="e">
        <f t="shared" si="220"/>
        <v>#VALUE!</v>
      </c>
      <c r="EU199" s="308"/>
      <c r="EV199" s="132" t="s">
        <v>641</v>
      </c>
      <c r="EW199" s="126">
        <v>47707.125347222223</v>
      </c>
      <c r="EX199" s="126">
        <v>50800.352430555555</v>
      </c>
      <c r="EY199" s="129" t="e">
        <f t="shared" si="221"/>
        <v>#VALUE!</v>
      </c>
      <c r="EZ199" s="130" t="e">
        <f t="shared" si="165"/>
        <v>#VALUE!</v>
      </c>
    </row>
    <row r="200" spans="1:156">
      <c r="A200" s="132" t="s">
        <v>642</v>
      </c>
      <c r="B200" s="124">
        <v>7</v>
      </c>
      <c r="C200" s="125">
        <v>131742.23000000001</v>
      </c>
      <c r="D200" s="126">
        <f t="shared" si="148"/>
        <v>18820.318571428572</v>
      </c>
      <c r="E200" s="145">
        <v>7</v>
      </c>
      <c r="F200" s="146">
        <v>138658.13</v>
      </c>
      <c r="G200" s="126">
        <f t="shared" si="166"/>
        <v>19808.304285714286</v>
      </c>
      <c r="H200" s="129">
        <f t="shared" si="167"/>
        <v>987.98571428571449</v>
      </c>
      <c r="I200" s="130">
        <f t="shared" si="168"/>
        <v>5.2495695571571861E-2</v>
      </c>
      <c r="J200" s="145">
        <v>1</v>
      </c>
      <c r="K200" s="146">
        <v>85388.572155743997</v>
      </c>
      <c r="L200" s="131">
        <f t="shared" si="149"/>
        <v>85388.572155743997</v>
      </c>
      <c r="M200" s="145">
        <v>1</v>
      </c>
      <c r="N200" s="146">
        <v>86011.846405056</v>
      </c>
      <c r="O200" s="126">
        <f t="shared" si="169"/>
        <v>86011.846405056</v>
      </c>
      <c r="P200" s="129">
        <f t="shared" si="170"/>
        <v>623.27424931200221</v>
      </c>
      <c r="Q200" s="130">
        <f t="shared" si="171"/>
        <v>7.2992700729927265E-3</v>
      </c>
      <c r="R200" s="145">
        <v>0</v>
      </c>
      <c r="S200" s="146">
        <v>0</v>
      </c>
      <c r="T200" s="126" t="str">
        <f t="shared" si="150"/>
        <v>N/A</v>
      </c>
      <c r="U200" s="145">
        <v>0</v>
      </c>
      <c r="V200" s="146">
        <v>0</v>
      </c>
      <c r="W200" s="126" t="str">
        <f t="shared" si="172"/>
        <v>N/A</v>
      </c>
      <c r="X200" s="129" t="e">
        <f t="shared" si="173"/>
        <v>#VALUE!</v>
      </c>
      <c r="Y200" s="130" t="e">
        <f t="shared" si="174"/>
        <v>#VALUE!</v>
      </c>
      <c r="Z200" s="132" t="s">
        <v>642</v>
      </c>
      <c r="AA200" s="145">
        <v>0.6</v>
      </c>
      <c r="AB200" s="146">
        <v>28755.078354000001</v>
      </c>
      <c r="AC200" s="126">
        <f t="shared" si="151"/>
        <v>47925.130590000001</v>
      </c>
      <c r="AD200" s="145">
        <v>0.6</v>
      </c>
      <c r="AE200" s="146">
        <v>28758.202344000001</v>
      </c>
      <c r="AF200" s="126">
        <f t="shared" si="175"/>
        <v>47930.337240000001</v>
      </c>
      <c r="AG200" s="129">
        <f t="shared" si="176"/>
        <v>5.2066500000000815</v>
      </c>
      <c r="AH200" s="130">
        <f t="shared" si="177"/>
        <v>1.0864133150816066E-4</v>
      </c>
      <c r="AI200" s="145">
        <v>1</v>
      </c>
      <c r="AJ200" s="146">
        <v>44603.779397760001</v>
      </c>
      <c r="AK200" s="126">
        <f t="shared" si="178"/>
        <v>44603.779397760001</v>
      </c>
      <c r="AL200" s="145">
        <v>1</v>
      </c>
      <c r="AM200" s="146">
        <v>44613.126375840002</v>
      </c>
      <c r="AN200" s="126">
        <f t="shared" si="179"/>
        <v>44613.126375840002</v>
      </c>
      <c r="AO200" s="129">
        <f t="shared" si="180"/>
        <v>9.3469780800005537</v>
      </c>
      <c r="AP200" s="130">
        <f t="shared" si="181"/>
        <v>2.0955574182733848E-4</v>
      </c>
      <c r="AQ200" s="145">
        <v>1</v>
      </c>
      <c r="AR200" s="146">
        <v>47917.841280000001</v>
      </c>
      <c r="AS200" s="126">
        <f t="shared" si="152"/>
        <v>47917.841280000001</v>
      </c>
      <c r="AT200" s="145">
        <v>1</v>
      </c>
      <c r="AU200" s="146">
        <v>47925.130590000001</v>
      </c>
      <c r="AV200" s="126">
        <f t="shared" si="182"/>
        <v>47925.130590000001</v>
      </c>
      <c r="AW200" s="129">
        <f t="shared" si="183"/>
        <v>7.2893100000001141</v>
      </c>
      <c r="AX200" s="130">
        <f t="shared" si="184"/>
        <v>1.5212100139082297E-4</v>
      </c>
      <c r="AY200" s="132" t="s">
        <v>642</v>
      </c>
      <c r="AZ200" s="145">
        <v>1.87</v>
      </c>
      <c r="BA200" s="146">
        <v>50676.480000000003</v>
      </c>
      <c r="BB200" s="126">
        <f t="shared" si="153"/>
        <v>27099.72192513369</v>
      </c>
      <c r="BC200" s="145">
        <v>1.87</v>
      </c>
      <c r="BD200" s="146">
        <v>51328</v>
      </c>
      <c r="BE200" s="126">
        <f t="shared" si="185"/>
        <v>27448.128342245989</v>
      </c>
      <c r="BF200" s="129">
        <f t="shared" si="186"/>
        <v>348.4064171122991</v>
      </c>
      <c r="BG200" s="130">
        <f t="shared" si="187"/>
        <v>1.285645727564344E-2</v>
      </c>
      <c r="BH200" s="145">
        <v>0</v>
      </c>
      <c r="BI200" s="146">
        <v>0</v>
      </c>
      <c r="BJ200" s="126" t="str">
        <f t="shared" si="154"/>
        <v>N/A</v>
      </c>
      <c r="BK200" s="145">
        <v>0</v>
      </c>
      <c r="BL200" s="146">
        <v>0</v>
      </c>
      <c r="BM200" s="126" t="str">
        <f t="shared" si="188"/>
        <v>N/A</v>
      </c>
      <c r="BN200" s="129" t="e">
        <f t="shared" si="189"/>
        <v>#VALUE!</v>
      </c>
      <c r="BO200" s="130" t="e">
        <f t="shared" si="190"/>
        <v>#VALUE!</v>
      </c>
      <c r="BP200" s="145">
        <v>0</v>
      </c>
      <c r="BQ200" s="146">
        <v>0</v>
      </c>
      <c r="BR200" s="126" t="str">
        <f t="shared" si="155"/>
        <v>N/A</v>
      </c>
      <c r="BS200" s="145">
        <v>0</v>
      </c>
      <c r="BT200" s="146">
        <v>0</v>
      </c>
      <c r="BU200" s="126" t="str">
        <f t="shared" si="191"/>
        <v>N/A</v>
      </c>
      <c r="BV200" s="129" t="e">
        <f t="shared" si="192"/>
        <v>#VALUE!</v>
      </c>
      <c r="BW200" s="130" t="e">
        <f t="shared" si="193"/>
        <v>#VALUE!</v>
      </c>
      <c r="BX200" s="132" t="s">
        <v>642</v>
      </c>
      <c r="BY200" s="145">
        <v>0</v>
      </c>
      <c r="BZ200" s="146">
        <v>0</v>
      </c>
      <c r="CA200" s="126" t="str">
        <f t="shared" si="156"/>
        <v>N/A</v>
      </c>
      <c r="CB200" s="145">
        <v>0</v>
      </c>
      <c r="CC200" s="146">
        <v>0</v>
      </c>
      <c r="CD200" s="126" t="str">
        <f t="shared" si="194"/>
        <v>N/A</v>
      </c>
      <c r="CE200" s="129" t="e">
        <f t="shared" si="195"/>
        <v>#VALUE!</v>
      </c>
      <c r="CF200" s="130" t="e">
        <f t="shared" si="196"/>
        <v>#VALUE!</v>
      </c>
      <c r="CG200" s="145">
        <v>0</v>
      </c>
      <c r="CH200" s="146">
        <v>0</v>
      </c>
      <c r="CI200" s="126" t="str">
        <f t="shared" si="157"/>
        <v>N/A</v>
      </c>
      <c r="CJ200" s="145">
        <v>0</v>
      </c>
      <c r="CK200" s="146">
        <v>0</v>
      </c>
      <c r="CL200" s="126" t="str">
        <f t="shared" si="197"/>
        <v>N/A</v>
      </c>
      <c r="CM200" s="129" t="e">
        <f t="shared" si="198"/>
        <v>#VALUE!</v>
      </c>
      <c r="CN200" s="130" t="e">
        <f t="shared" si="199"/>
        <v>#VALUE!</v>
      </c>
      <c r="CO200" s="145">
        <v>0.25</v>
      </c>
      <c r="CP200" s="146">
        <v>13558.83</v>
      </c>
      <c r="CQ200" s="126">
        <f t="shared" si="158"/>
        <v>54235.32</v>
      </c>
      <c r="CR200" s="145">
        <v>0.25</v>
      </c>
      <c r="CS200" s="146">
        <v>13776</v>
      </c>
      <c r="CT200" s="126">
        <f t="shared" si="200"/>
        <v>55104</v>
      </c>
      <c r="CU200" s="129">
        <f t="shared" si="201"/>
        <v>868.68000000000029</v>
      </c>
      <c r="CV200" s="130">
        <f t="shared" si="202"/>
        <v>1.6016868712123395E-2</v>
      </c>
      <c r="CW200" s="132" t="s">
        <v>642</v>
      </c>
      <c r="CX200" s="145">
        <v>0</v>
      </c>
      <c r="CY200" s="146">
        <v>0</v>
      </c>
      <c r="CZ200" s="126" t="str">
        <f t="shared" si="159"/>
        <v>N/A</v>
      </c>
      <c r="DA200" s="145">
        <v>0</v>
      </c>
      <c r="DB200" s="146">
        <v>0</v>
      </c>
      <c r="DC200" s="126" t="str">
        <f t="shared" si="203"/>
        <v>N/A</v>
      </c>
      <c r="DD200" s="129" t="e">
        <f t="shared" si="204"/>
        <v>#VALUE!</v>
      </c>
      <c r="DE200" s="130" t="e">
        <f t="shared" si="205"/>
        <v>#VALUE!</v>
      </c>
      <c r="DF200" s="145">
        <v>1</v>
      </c>
      <c r="DG200" s="146">
        <v>65278.914376799534</v>
      </c>
      <c r="DH200" s="126">
        <f t="shared" si="160"/>
        <v>65278.914376799534</v>
      </c>
      <c r="DI200" s="145">
        <v>1</v>
      </c>
      <c r="DJ200" s="146">
        <v>66506.157967083374</v>
      </c>
      <c r="DK200" s="126">
        <f t="shared" si="206"/>
        <v>66506.157967083374</v>
      </c>
      <c r="DL200" s="129">
        <f t="shared" si="207"/>
        <v>1227.2435902838406</v>
      </c>
      <c r="DM200" s="130">
        <f t="shared" si="208"/>
        <v>1.8800000000000143E-2</v>
      </c>
      <c r="DN200" s="145">
        <v>1</v>
      </c>
      <c r="DO200" s="146">
        <v>36603.335841608365</v>
      </c>
      <c r="DP200" s="126">
        <f t="shared" si="161"/>
        <v>36603.335841608365</v>
      </c>
      <c r="DQ200" s="145">
        <v>1</v>
      </c>
      <c r="DR200" s="146">
        <v>36865.250205916229</v>
      </c>
      <c r="DS200" s="126">
        <f t="shared" si="209"/>
        <v>36865.250205916229</v>
      </c>
      <c r="DT200" s="306">
        <f t="shared" si="210"/>
        <v>261.91436430786416</v>
      </c>
      <c r="DU200" s="130">
        <f t="shared" si="211"/>
        <v>7.1554779990881711E-3</v>
      </c>
      <c r="DV200" s="132" t="s">
        <v>642</v>
      </c>
      <c r="DW200" s="145">
        <v>2</v>
      </c>
      <c r="DX200" s="146">
        <v>54243</v>
      </c>
      <c r="DY200" s="126">
        <f t="shared" si="162"/>
        <v>27121.5</v>
      </c>
      <c r="DZ200" s="145">
        <v>2</v>
      </c>
      <c r="EA200" s="146">
        <v>55240</v>
      </c>
      <c r="EB200" s="126">
        <f t="shared" si="212"/>
        <v>27620</v>
      </c>
      <c r="EC200" s="129">
        <f t="shared" si="213"/>
        <v>498.5</v>
      </c>
      <c r="ED200" s="130">
        <f t="shared" si="214"/>
        <v>1.8380251829729181E-2</v>
      </c>
      <c r="EE200" s="145">
        <v>0</v>
      </c>
      <c r="EF200" s="146">
        <v>0</v>
      </c>
      <c r="EG200" s="126" t="str">
        <f t="shared" si="163"/>
        <v>N/A</v>
      </c>
      <c r="EH200" s="145">
        <v>0</v>
      </c>
      <c r="EI200" s="146">
        <v>0</v>
      </c>
      <c r="EJ200" s="126" t="str">
        <f t="shared" si="215"/>
        <v>N/A</v>
      </c>
      <c r="EK200" s="129" t="e">
        <f t="shared" si="216"/>
        <v>#VALUE!</v>
      </c>
      <c r="EL200" s="130" t="e">
        <f t="shared" si="217"/>
        <v>#VALUE!</v>
      </c>
      <c r="EM200" s="145">
        <v>0</v>
      </c>
      <c r="EN200" s="146">
        <v>0</v>
      </c>
      <c r="EO200" s="126" t="str">
        <f t="shared" si="164"/>
        <v>N/A</v>
      </c>
      <c r="EP200" s="149">
        <v>0</v>
      </c>
      <c r="EQ200" s="150">
        <v>0</v>
      </c>
      <c r="ER200" s="126" t="str">
        <f t="shared" si="218"/>
        <v>N/A</v>
      </c>
      <c r="ES200" s="129" t="e">
        <f t="shared" si="219"/>
        <v>#VALUE!</v>
      </c>
      <c r="ET200" s="130" t="e">
        <f t="shared" si="220"/>
        <v>#VALUE!</v>
      </c>
      <c r="EU200" s="308"/>
      <c r="EV200" s="132" t="s">
        <v>642</v>
      </c>
      <c r="EW200" s="126">
        <v>45499.44341384741</v>
      </c>
      <c r="EX200" s="126">
        <v>45983.228141185595</v>
      </c>
      <c r="EY200" s="129" t="e">
        <f t="shared" si="221"/>
        <v>#VALUE!</v>
      </c>
      <c r="EZ200" s="130" t="e">
        <f t="shared" si="165"/>
        <v>#VALUE!</v>
      </c>
    </row>
    <row r="201" spans="1:156">
      <c r="A201" s="144" t="s">
        <v>643</v>
      </c>
      <c r="B201" s="124">
        <v>9</v>
      </c>
      <c r="C201" s="125">
        <v>185266</v>
      </c>
      <c r="D201" s="126">
        <f t="shared" si="148"/>
        <v>20585.111111111109</v>
      </c>
      <c r="E201" s="145">
        <v>9</v>
      </c>
      <c r="F201" s="146">
        <v>188925</v>
      </c>
      <c r="G201" s="126">
        <f t="shared" si="166"/>
        <v>20991.666666666668</v>
      </c>
      <c r="H201" s="129">
        <f t="shared" si="167"/>
        <v>406.55555555555839</v>
      </c>
      <c r="I201" s="130">
        <f t="shared" si="168"/>
        <v>1.97499811082445E-2</v>
      </c>
      <c r="J201" s="145">
        <v>1</v>
      </c>
      <c r="K201" s="146">
        <v>75000</v>
      </c>
      <c r="L201" s="131">
        <f t="shared" si="149"/>
        <v>75000</v>
      </c>
      <c r="M201" s="145">
        <v>1</v>
      </c>
      <c r="N201" s="146">
        <v>80000</v>
      </c>
      <c r="O201" s="126">
        <f t="shared" si="169"/>
        <v>80000</v>
      </c>
      <c r="P201" s="129">
        <f t="shared" si="170"/>
        <v>5000</v>
      </c>
      <c r="Q201" s="130">
        <f t="shared" si="171"/>
        <v>6.6666666666666666E-2</v>
      </c>
      <c r="R201" s="145">
        <v>0</v>
      </c>
      <c r="S201" s="146">
        <v>0</v>
      </c>
      <c r="T201" s="126" t="str">
        <f t="shared" si="150"/>
        <v>N/A</v>
      </c>
      <c r="U201" s="145">
        <v>0</v>
      </c>
      <c r="V201" s="146">
        <v>0</v>
      </c>
      <c r="W201" s="126" t="str">
        <f t="shared" si="172"/>
        <v>N/A</v>
      </c>
      <c r="X201" s="129" t="e">
        <f t="shared" si="173"/>
        <v>#VALUE!</v>
      </c>
      <c r="Y201" s="130" t="e">
        <f t="shared" si="174"/>
        <v>#VALUE!</v>
      </c>
      <c r="Z201" s="144" t="s">
        <v>643</v>
      </c>
      <c r="AA201" s="145">
        <v>0</v>
      </c>
      <c r="AB201" s="146">
        <v>0</v>
      </c>
      <c r="AC201" s="126" t="str">
        <f t="shared" si="151"/>
        <v>N/A</v>
      </c>
      <c r="AD201" s="145">
        <v>0</v>
      </c>
      <c r="AE201" s="146">
        <v>0</v>
      </c>
      <c r="AF201" s="126" t="str">
        <f t="shared" si="175"/>
        <v>N/A</v>
      </c>
      <c r="AG201" s="129" t="e">
        <f t="shared" si="176"/>
        <v>#VALUE!</v>
      </c>
      <c r="AH201" s="130" t="e">
        <f t="shared" si="177"/>
        <v>#VALUE!</v>
      </c>
      <c r="AI201" s="145">
        <v>0</v>
      </c>
      <c r="AJ201" s="146">
        <v>0</v>
      </c>
      <c r="AK201" s="126" t="str">
        <f t="shared" si="178"/>
        <v>N/A</v>
      </c>
      <c r="AL201" s="145">
        <v>0</v>
      </c>
      <c r="AM201" s="146">
        <v>0</v>
      </c>
      <c r="AN201" s="126" t="str">
        <f t="shared" si="179"/>
        <v>N/A</v>
      </c>
      <c r="AO201" s="129" t="e">
        <f t="shared" si="180"/>
        <v>#VALUE!</v>
      </c>
      <c r="AP201" s="130" t="e">
        <f t="shared" si="181"/>
        <v>#VALUE!</v>
      </c>
      <c r="AQ201" s="145">
        <v>0</v>
      </c>
      <c r="AR201" s="146">
        <v>0</v>
      </c>
      <c r="AS201" s="126" t="str">
        <f t="shared" si="152"/>
        <v>N/A</v>
      </c>
      <c r="AT201" s="145">
        <v>0</v>
      </c>
      <c r="AU201" s="146">
        <v>0</v>
      </c>
      <c r="AV201" s="126" t="str">
        <f t="shared" si="182"/>
        <v>N/A</v>
      </c>
      <c r="AW201" s="129" t="e">
        <f t="shared" si="183"/>
        <v>#VALUE!</v>
      </c>
      <c r="AX201" s="130" t="e">
        <f t="shared" si="184"/>
        <v>#VALUE!</v>
      </c>
      <c r="AY201" s="144" t="s">
        <v>643</v>
      </c>
      <c r="AZ201" s="145">
        <v>0</v>
      </c>
      <c r="BA201" s="146">
        <v>0</v>
      </c>
      <c r="BB201" s="126" t="str">
        <f t="shared" si="153"/>
        <v>N/A</v>
      </c>
      <c r="BC201" s="145">
        <v>0</v>
      </c>
      <c r="BD201" s="146">
        <v>0</v>
      </c>
      <c r="BE201" s="126" t="str">
        <f t="shared" si="185"/>
        <v>N/A</v>
      </c>
      <c r="BF201" s="129" t="e">
        <f t="shared" si="186"/>
        <v>#VALUE!</v>
      </c>
      <c r="BG201" s="130" t="e">
        <f t="shared" si="187"/>
        <v>#VALUE!</v>
      </c>
      <c r="BH201" s="145">
        <v>0</v>
      </c>
      <c r="BI201" s="146">
        <v>0</v>
      </c>
      <c r="BJ201" s="126" t="str">
        <f t="shared" si="154"/>
        <v>N/A</v>
      </c>
      <c r="BK201" s="145">
        <v>0</v>
      </c>
      <c r="BL201" s="146">
        <v>0</v>
      </c>
      <c r="BM201" s="126" t="str">
        <f t="shared" si="188"/>
        <v>N/A</v>
      </c>
      <c r="BN201" s="129" t="e">
        <f t="shared" si="189"/>
        <v>#VALUE!</v>
      </c>
      <c r="BO201" s="130" t="e">
        <f t="shared" si="190"/>
        <v>#VALUE!</v>
      </c>
      <c r="BP201" s="145">
        <v>0</v>
      </c>
      <c r="BQ201" s="146">
        <v>0</v>
      </c>
      <c r="BR201" s="126" t="str">
        <f t="shared" si="155"/>
        <v>N/A</v>
      </c>
      <c r="BS201" s="145">
        <v>0</v>
      </c>
      <c r="BT201" s="146">
        <v>0</v>
      </c>
      <c r="BU201" s="126" t="str">
        <f t="shared" si="191"/>
        <v>N/A</v>
      </c>
      <c r="BV201" s="129" t="e">
        <f t="shared" si="192"/>
        <v>#VALUE!</v>
      </c>
      <c r="BW201" s="130" t="e">
        <f t="shared" si="193"/>
        <v>#VALUE!</v>
      </c>
      <c r="BX201" s="144" t="s">
        <v>643</v>
      </c>
      <c r="BY201" s="145">
        <v>0</v>
      </c>
      <c r="BZ201" s="146">
        <v>0</v>
      </c>
      <c r="CA201" s="126" t="str">
        <f t="shared" si="156"/>
        <v>N/A</v>
      </c>
      <c r="CB201" s="145">
        <v>0</v>
      </c>
      <c r="CC201" s="146">
        <v>0</v>
      </c>
      <c r="CD201" s="126" t="str">
        <f t="shared" si="194"/>
        <v>N/A</v>
      </c>
      <c r="CE201" s="129" t="e">
        <f t="shared" si="195"/>
        <v>#VALUE!</v>
      </c>
      <c r="CF201" s="130" t="e">
        <f t="shared" si="196"/>
        <v>#VALUE!</v>
      </c>
      <c r="CG201" s="145">
        <v>1</v>
      </c>
      <c r="CH201" s="146">
        <v>28800</v>
      </c>
      <c r="CI201" s="126">
        <f t="shared" si="157"/>
        <v>28800</v>
      </c>
      <c r="CJ201" s="145">
        <v>1</v>
      </c>
      <c r="CK201" s="146">
        <v>30000</v>
      </c>
      <c r="CL201" s="126">
        <f t="shared" si="197"/>
        <v>30000</v>
      </c>
      <c r="CM201" s="129">
        <f t="shared" si="198"/>
        <v>1200</v>
      </c>
      <c r="CN201" s="130">
        <f t="shared" si="199"/>
        <v>4.1666666666666664E-2</v>
      </c>
      <c r="CO201" s="145">
        <v>0</v>
      </c>
      <c r="CP201" s="146">
        <v>0</v>
      </c>
      <c r="CQ201" s="126" t="str">
        <f t="shared" si="158"/>
        <v>N/A</v>
      </c>
      <c r="CR201" s="145">
        <v>0</v>
      </c>
      <c r="CS201" s="146">
        <v>0</v>
      </c>
      <c r="CT201" s="126" t="str">
        <f t="shared" si="200"/>
        <v>N/A</v>
      </c>
      <c r="CU201" s="129" t="e">
        <f t="shared" si="201"/>
        <v>#VALUE!</v>
      </c>
      <c r="CV201" s="130" t="e">
        <f t="shared" si="202"/>
        <v>#VALUE!</v>
      </c>
      <c r="CW201" s="144" t="s">
        <v>643</v>
      </c>
      <c r="CX201" s="145">
        <v>0</v>
      </c>
      <c r="CY201" s="146">
        <v>0</v>
      </c>
      <c r="CZ201" s="126" t="str">
        <f t="shared" si="159"/>
        <v>N/A</v>
      </c>
      <c r="DA201" s="145">
        <v>0</v>
      </c>
      <c r="DB201" s="146">
        <v>0</v>
      </c>
      <c r="DC201" s="126" t="str">
        <f t="shared" si="203"/>
        <v>N/A</v>
      </c>
      <c r="DD201" s="129" t="e">
        <f t="shared" si="204"/>
        <v>#VALUE!</v>
      </c>
      <c r="DE201" s="130" t="e">
        <f t="shared" si="205"/>
        <v>#VALUE!</v>
      </c>
      <c r="DF201" s="145">
        <v>0</v>
      </c>
      <c r="DG201" s="146">
        <v>0</v>
      </c>
      <c r="DH201" s="126" t="str">
        <f t="shared" si="160"/>
        <v>N/A</v>
      </c>
      <c r="DI201" s="145">
        <v>0</v>
      </c>
      <c r="DJ201" s="146">
        <v>0</v>
      </c>
      <c r="DK201" s="126" t="str">
        <f t="shared" si="206"/>
        <v>N/A</v>
      </c>
      <c r="DL201" s="129" t="e">
        <f t="shared" si="207"/>
        <v>#VALUE!</v>
      </c>
      <c r="DM201" s="130" t="e">
        <f t="shared" si="208"/>
        <v>#VALUE!</v>
      </c>
      <c r="DN201" s="145">
        <v>0</v>
      </c>
      <c r="DO201" s="146">
        <v>0</v>
      </c>
      <c r="DP201" s="126" t="str">
        <f t="shared" si="161"/>
        <v>N/A</v>
      </c>
      <c r="DQ201" s="145">
        <v>0</v>
      </c>
      <c r="DR201" s="146">
        <v>0</v>
      </c>
      <c r="DS201" s="126" t="str">
        <f t="shared" si="209"/>
        <v>N/A</v>
      </c>
      <c r="DT201" s="306" t="e">
        <f t="shared" si="210"/>
        <v>#VALUE!</v>
      </c>
      <c r="DU201" s="130" t="e">
        <f t="shared" si="211"/>
        <v>#VALUE!</v>
      </c>
      <c r="DV201" s="144" t="s">
        <v>643</v>
      </c>
      <c r="DW201" s="145">
        <v>0</v>
      </c>
      <c r="DX201" s="146">
        <v>0</v>
      </c>
      <c r="DY201" s="126" t="str">
        <f t="shared" si="162"/>
        <v>N/A</v>
      </c>
      <c r="DZ201" s="145">
        <v>0</v>
      </c>
      <c r="EA201" s="146">
        <v>0</v>
      </c>
      <c r="EB201" s="126" t="str">
        <f t="shared" si="212"/>
        <v>N/A</v>
      </c>
      <c r="EC201" s="129" t="e">
        <f t="shared" si="213"/>
        <v>#VALUE!</v>
      </c>
      <c r="ED201" s="130" t="e">
        <f t="shared" si="214"/>
        <v>#VALUE!</v>
      </c>
      <c r="EE201" s="145">
        <v>1</v>
      </c>
      <c r="EF201" s="146">
        <v>25480</v>
      </c>
      <c r="EG201" s="126">
        <f t="shared" si="163"/>
        <v>25480</v>
      </c>
      <c r="EH201" s="145">
        <v>1</v>
      </c>
      <c r="EI201" s="146">
        <v>26245</v>
      </c>
      <c r="EJ201" s="126">
        <f t="shared" si="215"/>
        <v>26245</v>
      </c>
      <c r="EK201" s="129">
        <f t="shared" si="216"/>
        <v>765</v>
      </c>
      <c r="EL201" s="130">
        <f t="shared" si="217"/>
        <v>3.0023547880690737E-2</v>
      </c>
      <c r="EM201" s="145">
        <v>0</v>
      </c>
      <c r="EN201" s="146">
        <v>0</v>
      </c>
      <c r="EO201" s="126" t="str">
        <f t="shared" si="164"/>
        <v>N/A</v>
      </c>
      <c r="EP201" s="149">
        <v>0</v>
      </c>
      <c r="EQ201" s="150">
        <v>0</v>
      </c>
      <c r="ER201" s="126" t="str">
        <f t="shared" si="218"/>
        <v>N/A</v>
      </c>
      <c r="ES201" s="129" t="e">
        <f t="shared" si="219"/>
        <v>#VALUE!</v>
      </c>
      <c r="ET201" s="130" t="e">
        <f t="shared" si="220"/>
        <v>#VALUE!</v>
      </c>
      <c r="EU201" s="308"/>
      <c r="EV201" s="144" t="s">
        <v>643</v>
      </c>
      <c r="EW201" s="126">
        <v>37466.277777777781</v>
      </c>
      <c r="EX201" s="126">
        <v>39309.166666666672</v>
      </c>
      <c r="EY201" s="129" t="e">
        <f t="shared" si="221"/>
        <v>#VALUE!</v>
      </c>
      <c r="EZ201" s="130" t="e">
        <f t="shared" si="165"/>
        <v>#VALUE!</v>
      </c>
    </row>
    <row r="202" spans="1:156">
      <c r="A202" s="132" t="s">
        <v>644</v>
      </c>
      <c r="B202" s="124">
        <v>3</v>
      </c>
      <c r="C202" s="125">
        <v>65417</v>
      </c>
      <c r="D202" s="126">
        <f t="shared" si="148"/>
        <v>21805.666666666668</v>
      </c>
      <c r="E202" s="145">
        <v>3</v>
      </c>
      <c r="F202" s="146">
        <v>65420</v>
      </c>
      <c r="G202" s="126">
        <f t="shared" si="166"/>
        <v>21806.666666666668</v>
      </c>
      <c r="H202" s="129">
        <f t="shared" si="167"/>
        <v>1</v>
      </c>
      <c r="I202" s="130">
        <f t="shared" si="168"/>
        <v>4.5859638931776142E-5</v>
      </c>
      <c r="J202" s="145">
        <v>0</v>
      </c>
      <c r="K202" s="146">
        <v>0</v>
      </c>
      <c r="L202" s="131" t="str">
        <f t="shared" si="149"/>
        <v>N/A</v>
      </c>
      <c r="M202" s="145">
        <v>0</v>
      </c>
      <c r="N202" s="146">
        <v>0</v>
      </c>
      <c r="O202" s="126" t="str">
        <f t="shared" si="169"/>
        <v>N/A</v>
      </c>
      <c r="P202" s="129" t="e">
        <f t="shared" si="170"/>
        <v>#VALUE!</v>
      </c>
      <c r="Q202" s="130" t="e">
        <f t="shared" si="171"/>
        <v>#VALUE!</v>
      </c>
      <c r="R202" s="145">
        <v>0</v>
      </c>
      <c r="S202" s="146">
        <v>0</v>
      </c>
      <c r="T202" s="126" t="str">
        <f t="shared" si="150"/>
        <v>N/A</v>
      </c>
      <c r="U202" s="145">
        <v>0</v>
      </c>
      <c r="V202" s="146">
        <v>0</v>
      </c>
      <c r="W202" s="126" t="str">
        <f t="shared" si="172"/>
        <v>N/A</v>
      </c>
      <c r="X202" s="129" t="e">
        <f t="shared" si="173"/>
        <v>#VALUE!</v>
      </c>
      <c r="Y202" s="130" t="e">
        <f t="shared" si="174"/>
        <v>#VALUE!</v>
      </c>
      <c r="Z202" s="132" t="s">
        <v>644</v>
      </c>
      <c r="AA202" s="145">
        <v>0</v>
      </c>
      <c r="AB202" s="146">
        <v>0</v>
      </c>
      <c r="AC202" s="126" t="str">
        <f t="shared" si="151"/>
        <v>N/A</v>
      </c>
      <c r="AD202" s="145">
        <v>0</v>
      </c>
      <c r="AE202" s="146">
        <v>0</v>
      </c>
      <c r="AF202" s="126" t="str">
        <f t="shared" si="175"/>
        <v>N/A</v>
      </c>
      <c r="AG202" s="129" t="e">
        <f t="shared" si="176"/>
        <v>#VALUE!</v>
      </c>
      <c r="AH202" s="130" t="e">
        <f t="shared" si="177"/>
        <v>#VALUE!</v>
      </c>
      <c r="AI202" s="145">
        <v>0</v>
      </c>
      <c r="AJ202" s="146">
        <v>0</v>
      </c>
      <c r="AK202" s="126" t="str">
        <f t="shared" si="178"/>
        <v>N/A</v>
      </c>
      <c r="AL202" s="145">
        <v>0</v>
      </c>
      <c r="AM202" s="146">
        <v>0</v>
      </c>
      <c r="AN202" s="126" t="str">
        <f t="shared" si="179"/>
        <v>N/A</v>
      </c>
      <c r="AO202" s="129" t="e">
        <f t="shared" si="180"/>
        <v>#VALUE!</v>
      </c>
      <c r="AP202" s="130" t="e">
        <f t="shared" si="181"/>
        <v>#VALUE!</v>
      </c>
      <c r="AQ202" s="145">
        <v>0</v>
      </c>
      <c r="AR202" s="146">
        <v>0</v>
      </c>
      <c r="AS202" s="126" t="str">
        <f t="shared" si="152"/>
        <v>N/A</v>
      </c>
      <c r="AT202" s="145">
        <v>0</v>
      </c>
      <c r="AU202" s="146">
        <v>0</v>
      </c>
      <c r="AV202" s="126" t="str">
        <f t="shared" si="182"/>
        <v>N/A</v>
      </c>
      <c r="AW202" s="129" t="e">
        <f t="shared" si="183"/>
        <v>#VALUE!</v>
      </c>
      <c r="AX202" s="130" t="e">
        <f t="shared" si="184"/>
        <v>#VALUE!</v>
      </c>
      <c r="AY202" s="132" t="s">
        <v>644</v>
      </c>
      <c r="AZ202" s="145">
        <v>1</v>
      </c>
      <c r="BA202" s="146">
        <v>26616</v>
      </c>
      <c r="BB202" s="126">
        <f t="shared" si="153"/>
        <v>26616</v>
      </c>
      <c r="BC202" s="145">
        <v>1</v>
      </c>
      <c r="BD202" s="146">
        <v>26617</v>
      </c>
      <c r="BE202" s="126">
        <f t="shared" si="185"/>
        <v>26617</v>
      </c>
      <c r="BF202" s="129">
        <f t="shared" si="186"/>
        <v>1</v>
      </c>
      <c r="BG202" s="130">
        <f t="shared" si="187"/>
        <v>3.7571385632702132E-5</v>
      </c>
      <c r="BH202" s="145">
        <v>0</v>
      </c>
      <c r="BI202" s="146">
        <v>0</v>
      </c>
      <c r="BJ202" s="126" t="str">
        <f t="shared" si="154"/>
        <v>N/A</v>
      </c>
      <c r="BK202" s="145">
        <v>0</v>
      </c>
      <c r="BL202" s="146">
        <v>0</v>
      </c>
      <c r="BM202" s="126" t="str">
        <f t="shared" si="188"/>
        <v>N/A</v>
      </c>
      <c r="BN202" s="129" t="e">
        <f t="shared" si="189"/>
        <v>#VALUE!</v>
      </c>
      <c r="BO202" s="130" t="e">
        <f t="shared" si="190"/>
        <v>#VALUE!</v>
      </c>
      <c r="BP202" s="145">
        <v>0</v>
      </c>
      <c r="BQ202" s="146">
        <v>0</v>
      </c>
      <c r="BR202" s="126" t="str">
        <f t="shared" si="155"/>
        <v>N/A</v>
      </c>
      <c r="BS202" s="145">
        <v>0</v>
      </c>
      <c r="BT202" s="146">
        <v>0</v>
      </c>
      <c r="BU202" s="126" t="str">
        <f t="shared" si="191"/>
        <v>N/A</v>
      </c>
      <c r="BV202" s="129" t="e">
        <f t="shared" si="192"/>
        <v>#VALUE!</v>
      </c>
      <c r="BW202" s="130" t="e">
        <f t="shared" si="193"/>
        <v>#VALUE!</v>
      </c>
      <c r="BX202" s="132" t="s">
        <v>644</v>
      </c>
      <c r="BY202" s="145">
        <v>0</v>
      </c>
      <c r="BZ202" s="146">
        <v>0</v>
      </c>
      <c r="CA202" s="126" t="str">
        <f t="shared" si="156"/>
        <v>N/A</v>
      </c>
      <c r="CB202" s="145">
        <v>0</v>
      </c>
      <c r="CC202" s="146">
        <v>0</v>
      </c>
      <c r="CD202" s="126" t="str">
        <f t="shared" si="194"/>
        <v>N/A</v>
      </c>
      <c r="CE202" s="129" t="e">
        <f t="shared" si="195"/>
        <v>#VALUE!</v>
      </c>
      <c r="CF202" s="130" t="e">
        <f t="shared" si="196"/>
        <v>#VALUE!</v>
      </c>
      <c r="CG202" s="145">
        <v>0</v>
      </c>
      <c r="CH202" s="146">
        <v>0</v>
      </c>
      <c r="CI202" s="126" t="str">
        <f t="shared" si="157"/>
        <v>N/A</v>
      </c>
      <c r="CJ202" s="145">
        <v>0</v>
      </c>
      <c r="CK202" s="146">
        <v>0</v>
      </c>
      <c r="CL202" s="126" t="str">
        <f t="shared" si="197"/>
        <v>N/A</v>
      </c>
      <c r="CM202" s="129" t="e">
        <f t="shared" si="198"/>
        <v>#VALUE!</v>
      </c>
      <c r="CN202" s="130" t="e">
        <f t="shared" si="199"/>
        <v>#VALUE!</v>
      </c>
      <c r="CO202" s="145">
        <v>0</v>
      </c>
      <c r="CP202" s="146">
        <v>0</v>
      </c>
      <c r="CQ202" s="126" t="str">
        <f t="shared" si="158"/>
        <v>N/A</v>
      </c>
      <c r="CR202" s="145">
        <v>0</v>
      </c>
      <c r="CS202" s="146">
        <v>0</v>
      </c>
      <c r="CT202" s="126" t="str">
        <f t="shared" si="200"/>
        <v>N/A</v>
      </c>
      <c r="CU202" s="129" t="e">
        <f t="shared" si="201"/>
        <v>#VALUE!</v>
      </c>
      <c r="CV202" s="130" t="e">
        <f t="shared" si="202"/>
        <v>#VALUE!</v>
      </c>
      <c r="CW202" s="132" t="s">
        <v>644</v>
      </c>
      <c r="CX202" s="145">
        <v>0</v>
      </c>
      <c r="CY202" s="146">
        <v>0</v>
      </c>
      <c r="CZ202" s="126" t="str">
        <f t="shared" si="159"/>
        <v>N/A</v>
      </c>
      <c r="DA202" s="145">
        <v>0</v>
      </c>
      <c r="DB202" s="146">
        <v>0</v>
      </c>
      <c r="DC202" s="126" t="str">
        <f t="shared" si="203"/>
        <v>N/A</v>
      </c>
      <c r="DD202" s="129" t="e">
        <f t="shared" si="204"/>
        <v>#VALUE!</v>
      </c>
      <c r="DE202" s="130" t="e">
        <f t="shared" si="205"/>
        <v>#VALUE!</v>
      </c>
      <c r="DF202" s="145">
        <v>0</v>
      </c>
      <c r="DG202" s="146">
        <v>0</v>
      </c>
      <c r="DH202" s="126" t="str">
        <f t="shared" si="160"/>
        <v>N/A</v>
      </c>
      <c r="DI202" s="145">
        <v>0</v>
      </c>
      <c r="DJ202" s="146">
        <v>0</v>
      </c>
      <c r="DK202" s="126" t="str">
        <f t="shared" si="206"/>
        <v>N/A</v>
      </c>
      <c r="DL202" s="129" t="e">
        <f t="shared" si="207"/>
        <v>#VALUE!</v>
      </c>
      <c r="DM202" s="130" t="e">
        <f t="shared" si="208"/>
        <v>#VALUE!</v>
      </c>
      <c r="DN202" s="145">
        <v>1</v>
      </c>
      <c r="DO202" s="146">
        <v>33014</v>
      </c>
      <c r="DP202" s="126">
        <f t="shared" si="161"/>
        <v>33014</v>
      </c>
      <c r="DQ202" s="145">
        <v>1</v>
      </c>
      <c r="DR202" s="146">
        <v>33015</v>
      </c>
      <c r="DS202" s="126">
        <f t="shared" si="209"/>
        <v>33015</v>
      </c>
      <c r="DT202" s="306">
        <f t="shared" si="210"/>
        <v>1</v>
      </c>
      <c r="DU202" s="130">
        <f t="shared" si="211"/>
        <v>3.0290179923668747E-5</v>
      </c>
      <c r="DV202" s="132" t="s">
        <v>644</v>
      </c>
      <c r="DW202" s="145">
        <v>0</v>
      </c>
      <c r="DX202" s="146">
        <v>0</v>
      </c>
      <c r="DY202" s="126" t="str">
        <f t="shared" si="162"/>
        <v>N/A</v>
      </c>
      <c r="DZ202" s="145">
        <v>0</v>
      </c>
      <c r="EA202" s="146">
        <v>0</v>
      </c>
      <c r="EB202" s="126" t="str">
        <f t="shared" si="212"/>
        <v>N/A</v>
      </c>
      <c r="EC202" s="129" t="e">
        <f t="shared" si="213"/>
        <v>#VALUE!</v>
      </c>
      <c r="ED202" s="130" t="e">
        <f t="shared" si="214"/>
        <v>#VALUE!</v>
      </c>
      <c r="EE202" s="145">
        <v>0</v>
      </c>
      <c r="EF202" s="146">
        <v>0</v>
      </c>
      <c r="EG202" s="126" t="str">
        <f t="shared" si="163"/>
        <v>N/A</v>
      </c>
      <c r="EH202" s="145">
        <v>0</v>
      </c>
      <c r="EI202" s="146">
        <v>0</v>
      </c>
      <c r="EJ202" s="126" t="str">
        <f t="shared" si="215"/>
        <v>N/A</v>
      </c>
      <c r="EK202" s="129" t="e">
        <f t="shared" si="216"/>
        <v>#VALUE!</v>
      </c>
      <c r="EL202" s="130" t="e">
        <f t="shared" si="217"/>
        <v>#VALUE!</v>
      </c>
      <c r="EM202" s="145">
        <v>0</v>
      </c>
      <c r="EN202" s="146">
        <v>0</v>
      </c>
      <c r="EO202" s="126" t="str">
        <f t="shared" si="164"/>
        <v>N/A</v>
      </c>
      <c r="EP202" s="149">
        <v>0</v>
      </c>
      <c r="EQ202" s="150">
        <v>0</v>
      </c>
      <c r="ER202" s="126" t="str">
        <f t="shared" si="218"/>
        <v>N/A</v>
      </c>
      <c r="ES202" s="129" t="e">
        <f t="shared" si="219"/>
        <v>#VALUE!</v>
      </c>
      <c r="ET202" s="130" t="e">
        <f t="shared" si="220"/>
        <v>#VALUE!</v>
      </c>
      <c r="EU202" s="308"/>
      <c r="EV202" s="132" t="s">
        <v>644</v>
      </c>
      <c r="EW202" s="126">
        <v>27145.222222222223</v>
      </c>
      <c r="EX202" s="126">
        <v>27146.222222222223</v>
      </c>
      <c r="EY202" s="129" t="e">
        <f t="shared" si="221"/>
        <v>#VALUE!</v>
      </c>
      <c r="EZ202" s="130" t="e">
        <f t="shared" si="165"/>
        <v>#VALUE!</v>
      </c>
    </row>
    <row r="203" spans="1:156">
      <c r="A203" s="132" t="s">
        <v>645</v>
      </c>
      <c r="B203" s="124">
        <v>1.33</v>
      </c>
      <c r="C203" s="125">
        <v>20384.64</v>
      </c>
      <c r="D203" s="126">
        <f t="shared" ref="D203:D209" si="222">IF(B203=0,"N/A",C203/B203)</f>
        <v>15326.796992481202</v>
      </c>
      <c r="E203" s="145">
        <v>1.33</v>
      </c>
      <c r="F203" s="146">
        <v>20385.77</v>
      </c>
      <c r="G203" s="126">
        <f t="shared" si="166"/>
        <v>15327.646616541353</v>
      </c>
      <c r="H203" s="129">
        <f t="shared" si="167"/>
        <v>0.84962406015074521</v>
      </c>
      <c r="I203" s="130">
        <f t="shared" si="168"/>
        <v>5.5433895325131629E-5</v>
      </c>
      <c r="J203" s="145">
        <v>0.25</v>
      </c>
      <c r="K203" s="146">
        <v>21250</v>
      </c>
      <c r="L203" s="131">
        <f t="shared" ref="L203:L210" si="223">IF(J203=0,"N/A",K203/J203)</f>
        <v>85000</v>
      </c>
      <c r="M203" s="145">
        <v>0.25</v>
      </c>
      <c r="N203" s="146">
        <v>21250.25</v>
      </c>
      <c r="O203" s="126">
        <f t="shared" si="169"/>
        <v>85001</v>
      </c>
      <c r="P203" s="129">
        <f t="shared" si="170"/>
        <v>1</v>
      </c>
      <c r="Q203" s="130">
        <f t="shared" si="171"/>
        <v>1.1764705882352942E-5</v>
      </c>
      <c r="R203" s="145">
        <v>0.5</v>
      </c>
      <c r="S203" s="146">
        <v>17500.5</v>
      </c>
      <c r="T203" s="126">
        <f t="shared" ref="T203:T210" si="224">IF(R203=0,"N/A",S203/R203)</f>
        <v>35001</v>
      </c>
      <c r="U203" s="145">
        <v>0.5</v>
      </c>
      <c r="V203" s="146">
        <v>17501</v>
      </c>
      <c r="W203" s="126">
        <f t="shared" si="172"/>
        <v>35002</v>
      </c>
      <c r="X203" s="129">
        <f t="shared" si="173"/>
        <v>1</v>
      </c>
      <c r="Y203" s="130">
        <f t="shared" si="174"/>
        <v>2.8570612268220908E-5</v>
      </c>
      <c r="Z203" s="132" t="s">
        <v>645</v>
      </c>
      <c r="AA203" s="145">
        <v>0</v>
      </c>
      <c r="AB203" s="146">
        <v>0</v>
      </c>
      <c r="AC203" s="126" t="str">
        <f t="shared" ref="AC203:AC210" si="225">IF(AA203=0,"N/A",AB203/AA203)</f>
        <v>N/A</v>
      </c>
      <c r="AD203" s="145">
        <v>0</v>
      </c>
      <c r="AE203" s="146">
        <v>0</v>
      </c>
      <c r="AF203" s="126" t="str">
        <f t="shared" si="175"/>
        <v>N/A</v>
      </c>
      <c r="AG203" s="129" t="e">
        <f t="shared" si="176"/>
        <v>#VALUE!</v>
      </c>
      <c r="AH203" s="130" t="e">
        <f t="shared" si="177"/>
        <v>#VALUE!</v>
      </c>
      <c r="AI203" s="145">
        <v>1</v>
      </c>
      <c r="AJ203" s="146">
        <v>51265</v>
      </c>
      <c r="AK203" s="126">
        <f t="shared" si="178"/>
        <v>51265</v>
      </c>
      <c r="AL203" s="145">
        <v>1</v>
      </c>
      <c r="AM203" s="146">
        <v>51266</v>
      </c>
      <c r="AN203" s="126">
        <f t="shared" si="179"/>
        <v>51266</v>
      </c>
      <c r="AO203" s="129">
        <f t="shared" si="180"/>
        <v>1</v>
      </c>
      <c r="AP203" s="130">
        <f t="shared" si="181"/>
        <v>1.9506485906563933E-5</v>
      </c>
      <c r="AQ203" s="145">
        <v>0.28999999999999998</v>
      </c>
      <c r="AR203" s="146">
        <v>12688.56</v>
      </c>
      <c r="AS203" s="126">
        <f t="shared" ref="AS203:AS210" si="226">IF(AQ203=0,"N/A",AR203/AQ203)</f>
        <v>43753.655172413797</v>
      </c>
      <c r="AT203" s="145">
        <v>0.28999999999999998</v>
      </c>
      <c r="AU203" s="146">
        <v>12688.87</v>
      </c>
      <c r="AV203" s="126">
        <f t="shared" si="182"/>
        <v>43754.724137931044</v>
      </c>
      <c r="AW203" s="129">
        <f t="shared" si="183"/>
        <v>1.0689655172463972</v>
      </c>
      <c r="AX203" s="130">
        <f t="shared" si="184"/>
        <v>2.4431456367109833E-5</v>
      </c>
      <c r="AY203" s="132" t="s">
        <v>645</v>
      </c>
      <c r="AZ203" s="145">
        <v>2.5</v>
      </c>
      <c r="BA203" s="146">
        <v>58114</v>
      </c>
      <c r="BB203" s="126">
        <f t="shared" ref="BB203:BB210" si="227">IF(AZ203=0,"N/A",BA203/AZ203)</f>
        <v>23245.599999999999</v>
      </c>
      <c r="BC203" s="145">
        <v>2.5</v>
      </c>
      <c r="BD203" s="146">
        <v>58116</v>
      </c>
      <c r="BE203" s="126">
        <f t="shared" si="185"/>
        <v>23246.400000000001</v>
      </c>
      <c r="BF203" s="129">
        <f t="shared" si="186"/>
        <v>0.80000000000291038</v>
      </c>
      <c r="BG203" s="130">
        <f t="shared" si="187"/>
        <v>3.4415115118685277E-5</v>
      </c>
      <c r="BH203" s="145">
        <v>0</v>
      </c>
      <c r="BI203" s="146">
        <v>0</v>
      </c>
      <c r="BJ203" s="126" t="str">
        <f t="shared" ref="BJ203:BJ210" si="228">IF(BH203=0,"N/A",BI203/BH203)</f>
        <v>N/A</v>
      </c>
      <c r="BK203" s="145">
        <v>0</v>
      </c>
      <c r="BL203" s="146">
        <v>0</v>
      </c>
      <c r="BM203" s="126" t="str">
        <f t="shared" si="188"/>
        <v>N/A</v>
      </c>
      <c r="BN203" s="129" t="e">
        <f t="shared" si="189"/>
        <v>#VALUE!</v>
      </c>
      <c r="BO203" s="130" t="e">
        <f t="shared" si="190"/>
        <v>#VALUE!</v>
      </c>
      <c r="BP203" s="145">
        <v>0</v>
      </c>
      <c r="BQ203" s="146">
        <v>0</v>
      </c>
      <c r="BR203" s="126" t="str">
        <f t="shared" ref="BR203:BR210" si="229">IF(BP203=0,"N/A",BQ203/BP203)</f>
        <v>N/A</v>
      </c>
      <c r="BS203" s="145">
        <v>0</v>
      </c>
      <c r="BT203" s="146">
        <v>0</v>
      </c>
      <c r="BU203" s="126" t="str">
        <f t="shared" si="191"/>
        <v>N/A</v>
      </c>
      <c r="BV203" s="129" t="e">
        <f t="shared" si="192"/>
        <v>#VALUE!</v>
      </c>
      <c r="BW203" s="130" t="e">
        <f t="shared" si="193"/>
        <v>#VALUE!</v>
      </c>
      <c r="BX203" s="132" t="s">
        <v>645</v>
      </c>
      <c r="BY203" s="145">
        <v>0</v>
      </c>
      <c r="BZ203" s="146">
        <v>0</v>
      </c>
      <c r="CA203" s="126" t="str">
        <f t="shared" ref="CA203:CA210" si="230">IF(BY203=0,"N/A",BZ203/BY203)</f>
        <v>N/A</v>
      </c>
      <c r="CB203" s="145">
        <v>0</v>
      </c>
      <c r="CC203" s="146">
        <v>0</v>
      </c>
      <c r="CD203" s="126" t="str">
        <f t="shared" si="194"/>
        <v>N/A</v>
      </c>
      <c r="CE203" s="129" t="e">
        <f t="shared" si="195"/>
        <v>#VALUE!</v>
      </c>
      <c r="CF203" s="130" t="e">
        <f t="shared" si="196"/>
        <v>#VALUE!</v>
      </c>
      <c r="CG203" s="145">
        <v>0</v>
      </c>
      <c r="CH203" s="146">
        <v>0</v>
      </c>
      <c r="CI203" s="126" t="str">
        <f t="shared" ref="CI203:CI210" si="231">IF(CG203=0,"N/A",CH203/CG203)</f>
        <v>N/A</v>
      </c>
      <c r="CJ203" s="145">
        <v>0</v>
      </c>
      <c r="CK203" s="146">
        <v>0</v>
      </c>
      <c r="CL203" s="126" t="str">
        <f t="shared" si="197"/>
        <v>N/A</v>
      </c>
      <c r="CM203" s="129" t="e">
        <f t="shared" si="198"/>
        <v>#VALUE!</v>
      </c>
      <c r="CN203" s="130" t="e">
        <f t="shared" si="199"/>
        <v>#VALUE!</v>
      </c>
      <c r="CO203" s="145">
        <v>0</v>
      </c>
      <c r="CP203" s="146">
        <v>0</v>
      </c>
      <c r="CQ203" s="126" t="str">
        <f t="shared" ref="CQ203:CQ210" si="232">IF(CO203=0,"N/A",CP203/CO203)</f>
        <v>N/A</v>
      </c>
      <c r="CR203" s="145">
        <v>0</v>
      </c>
      <c r="CS203" s="146">
        <v>0</v>
      </c>
      <c r="CT203" s="126" t="str">
        <f t="shared" si="200"/>
        <v>N/A</v>
      </c>
      <c r="CU203" s="129" t="e">
        <f t="shared" si="201"/>
        <v>#VALUE!</v>
      </c>
      <c r="CV203" s="130" t="e">
        <f t="shared" si="202"/>
        <v>#VALUE!</v>
      </c>
      <c r="CW203" s="132" t="s">
        <v>645</v>
      </c>
      <c r="CX203" s="145">
        <v>0</v>
      </c>
      <c r="CY203" s="146">
        <v>0</v>
      </c>
      <c r="CZ203" s="126" t="str">
        <f t="shared" ref="CZ203:CZ210" si="233">IF(CX203=0,"N/A",CY203/CX203)</f>
        <v>N/A</v>
      </c>
      <c r="DA203" s="145">
        <v>0</v>
      </c>
      <c r="DB203" s="146">
        <v>0</v>
      </c>
      <c r="DC203" s="126" t="str">
        <f t="shared" si="203"/>
        <v>N/A</v>
      </c>
      <c r="DD203" s="129" t="e">
        <f t="shared" si="204"/>
        <v>#VALUE!</v>
      </c>
      <c r="DE203" s="130" t="e">
        <f t="shared" si="205"/>
        <v>#VALUE!</v>
      </c>
      <c r="DF203" s="145">
        <v>1</v>
      </c>
      <c r="DG203" s="146">
        <v>34359</v>
      </c>
      <c r="DH203" s="126">
        <f t="shared" ref="DH203:DH210" si="234">IF(DF203=0,"N/A",DG203/DF203)</f>
        <v>34359</v>
      </c>
      <c r="DI203" s="145">
        <v>1</v>
      </c>
      <c r="DJ203" s="146">
        <v>34360</v>
      </c>
      <c r="DK203" s="126">
        <f t="shared" si="206"/>
        <v>34360</v>
      </c>
      <c r="DL203" s="129">
        <f t="shared" si="207"/>
        <v>1</v>
      </c>
      <c r="DM203" s="130">
        <f t="shared" si="208"/>
        <v>2.9104455892197096E-5</v>
      </c>
      <c r="DN203" s="145">
        <v>0</v>
      </c>
      <c r="DO203" s="146">
        <v>0</v>
      </c>
      <c r="DP203" s="126" t="str">
        <f t="shared" ref="DP203:DP210" si="235">IF(DN203=0,"N/A",DO203/DN203)</f>
        <v>N/A</v>
      </c>
      <c r="DQ203" s="145">
        <v>0</v>
      </c>
      <c r="DR203" s="146">
        <v>0</v>
      </c>
      <c r="DS203" s="126" t="str">
        <f t="shared" si="209"/>
        <v>N/A</v>
      </c>
      <c r="DT203" s="306" t="e">
        <f t="shared" si="210"/>
        <v>#VALUE!</v>
      </c>
      <c r="DU203" s="130" t="e">
        <f t="shared" si="211"/>
        <v>#VALUE!</v>
      </c>
      <c r="DV203" s="132" t="s">
        <v>645</v>
      </c>
      <c r="DW203" s="145">
        <v>2</v>
      </c>
      <c r="DX203" s="146">
        <v>61984</v>
      </c>
      <c r="DY203" s="126">
        <f t="shared" ref="DY203:DY210" si="236">IF(DW203=0,"N/A",DX203/DW203)</f>
        <v>30992</v>
      </c>
      <c r="DZ203" s="145">
        <v>2</v>
      </c>
      <c r="EA203" s="146">
        <v>61986</v>
      </c>
      <c r="EB203" s="126">
        <f t="shared" si="212"/>
        <v>30993</v>
      </c>
      <c r="EC203" s="129">
        <f t="shared" si="213"/>
        <v>1</v>
      </c>
      <c r="ED203" s="130">
        <f t="shared" si="214"/>
        <v>3.2266391326794014E-5</v>
      </c>
      <c r="EE203" s="145">
        <v>1</v>
      </c>
      <c r="EF203" s="146">
        <v>18795</v>
      </c>
      <c r="EG203" s="126">
        <f t="shared" ref="EG203:EG210" si="237">IF(EE203=0,"N/A",EF203/EE203)</f>
        <v>18795</v>
      </c>
      <c r="EH203" s="145">
        <v>1</v>
      </c>
      <c r="EI203" s="146">
        <v>18796</v>
      </c>
      <c r="EJ203" s="126">
        <f t="shared" si="215"/>
        <v>18796</v>
      </c>
      <c r="EK203" s="129">
        <f t="shared" si="216"/>
        <v>1</v>
      </c>
      <c r="EL203" s="130">
        <f t="shared" si="217"/>
        <v>5.3205639797818569E-5</v>
      </c>
      <c r="EM203" s="145">
        <v>0</v>
      </c>
      <c r="EN203" s="146">
        <v>0</v>
      </c>
      <c r="EO203" s="126" t="str">
        <f t="shared" ref="EO203:EO210" si="238">IF(EM203=0,"N/A",EN203/EM203)</f>
        <v>N/A</v>
      </c>
      <c r="EP203" s="149">
        <v>0</v>
      </c>
      <c r="EQ203" s="150">
        <v>0</v>
      </c>
      <c r="ER203" s="126" t="str">
        <f t="shared" si="218"/>
        <v>N/A</v>
      </c>
      <c r="ES203" s="129" t="e">
        <f t="shared" si="219"/>
        <v>#VALUE!</v>
      </c>
      <c r="ET203" s="130" t="e">
        <f t="shared" si="220"/>
        <v>#VALUE!</v>
      </c>
      <c r="EU203" s="308"/>
      <c r="EV203" s="132" t="s">
        <v>645</v>
      </c>
      <c r="EW203" s="126">
        <v>37526.450240543891</v>
      </c>
      <c r="EX203" s="126">
        <v>37527.418972719155</v>
      </c>
      <c r="EY203" s="129" t="e">
        <f t="shared" si="221"/>
        <v>#VALUE!</v>
      </c>
      <c r="EZ203" s="130" t="e">
        <f t="shared" ref="EZ203:EZ210" si="239">EY203/EW203</f>
        <v>#VALUE!</v>
      </c>
    </row>
    <row r="204" spans="1:156">
      <c r="A204" s="132" t="s">
        <v>646</v>
      </c>
      <c r="B204" s="124">
        <v>0</v>
      </c>
      <c r="C204" s="125">
        <v>0</v>
      </c>
      <c r="D204" s="126" t="str">
        <f t="shared" si="222"/>
        <v>N/A</v>
      </c>
      <c r="E204" s="145">
        <v>0</v>
      </c>
      <c r="F204" s="146">
        <v>0</v>
      </c>
      <c r="G204" s="126" t="str">
        <f t="shared" ref="G204:G209" si="240">IF(E204=0,"N/A",F204/E204)</f>
        <v>N/A</v>
      </c>
      <c r="H204" s="129" t="e">
        <f t="shared" ref="H204:H210" si="241">IF(D204=0,"N/A",G204-D204)</f>
        <v>#VALUE!</v>
      </c>
      <c r="I204" s="130" t="e">
        <f t="shared" ref="I204:I210" si="242">IF(D204=0,"N/A",H204/D204)</f>
        <v>#VALUE!</v>
      </c>
      <c r="J204" s="145">
        <v>1</v>
      </c>
      <c r="K204" s="146">
        <v>80001</v>
      </c>
      <c r="L204" s="131">
        <f t="shared" si="223"/>
        <v>80001</v>
      </c>
      <c r="M204" s="145">
        <v>1</v>
      </c>
      <c r="N204" s="146">
        <v>80002</v>
      </c>
      <c r="O204" s="126">
        <f t="shared" ref="O204:O210" si="243">IF(M204=0,"N/A",N204/M204)</f>
        <v>80002</v>
      </c>
      <c r="P204" s="129">
        <f t="shared" ref="P204:P210" si="244">IF(L204=0,"N/A",O204-L204)</f>
        <v>1</v>
      </c>
      <c r="Q204" s="130">
        <f t="shared" ref="Q204:Q210" si="245">IF(L204=0,"N/A",P204/L204)</f>
        <v>1.24998437519531E-5</v>
      </c>
      <c r="R204" s="145">
        <v>0</v>
      </c>
      <c r="S204" s="146">
        <v>0</v>
      </c>
      <c r="T204" s="126" t="str">
        <f t="shared" si="224"/>
        <v>N/A</v>
      </c>
      <c r="U204" s="145">
        <v>0</v>
      </c>
      <c r="V204" s="146">
        <v>0</v>
      </c>
      <c r="W204" s="126" t="str">
        <f t="shared" ref="W204:W210" si="246">IF(U204=0,"N/A",V204/U204)</f>
        <v>N/A</v>
      </c>
      <c r="X204" s="129" t="e">
        <f t="shared" ref="X204:X210" si="247">IF(T204=0,"N/A",W204-T204)</f>
        <v>#VALUE!</v>
      </c>
      <c r="Y204" s="130" t="e">
        <f t="shared" ref="Y204:Y210" si="248">IF(T204=0,"N/A",X204/T204)</f>
        <v>#VALUE!</v>
      </c>
      <c r="Z204" s="132" t="s">
        <v>646</v>
      </c>
      <c r="AA204" s="145">
        <v>0</v>
      </c>
      <c r="AB204" s="146">
        <v>0</v>
      </c>
      <c r="AC204" s="126" t="str">
        <f t="shared" si="225"/>
        <v>N/A</v>
      </c>
      <c r="AD204" s="145">
        <v>0</v>
      </c>
      <c r="AE204" s="146">
        <v>0</v>
      </c>
      <c r="AF204" s="126" t="str">
        <f t="shared" ref="AF204:AF210" si="249">IF(AD204=0,"N/A",AE204/AD204)</f>
        <v>N/A</v>
      </c>
      <c r="AG204" s="129" t="e">
        <f t="shared" ref="AG204:AG210" si="250">IF(AC204=0,"N/A",AF204-AC204)</f>
        <v>#VALUE!</v>
      </c>
      <c r="AH204" s="130" t="e">
        <f t="shared" ref="AH204:AH210" si="251">IF(AC204=0,"N/A",AG204/AC204)</f>
        <v>#VALUE!</v>
      </c>
      <c r="AI204" s="145">
        <v>0</v>
      </c>
      <c r="AJ204" s="146">
        <v>0</v>
      </c>
      <c r="AK204" s="126" t="str">
        <f t="shared" ref="AK204:AK210" si="252">IF(AI204=0,"N/A",AJ204/AI204)</f>
        <v>N/A</v>
      </c>
      <c r="AL204" s="145">
        <v>0</v>
      </c>
      <c r="AM204" s="146">
        <v>0</v>
      </c>
      <c r="AN204" s="126" t="str">
        <f t="shared" ref="AN204:AN210" si="253">IF(AL204=0,"N/A",AM204/AL204)</f>
        <v>N/A</v>
      </c>
      <c r="AO204" s="129" t="e">
        <f t="shared" ref="AO204:AO210" si="254">IF(AK204=0,"N/A",AN204-AK204)</f>
        <v>#VALUE!</v>
      </c>
      <c r="AP204" s="130" t="e">
        <f t="shared" ref="AP204:AP210" si="255">IF(AK204=0,"N/A",AO204/AK204)</f>
        <v>#VALUE!</v>
      </c>
      <c r="AQ204" s="145">
        <v>0</v>
      </c>
      <c r="AR204" s="146">
        <v>0</v>
      </c>
      <c r="AS204" s="126" t="str">
        <f t="shared" si="226"/>
        <v>N/A</v>
      </c>
      <c r="AT204" s="145">
        <v>0</v>
      </c>
      <c r="AU204" s="146">
        <v>0</v>
      </c>
      <c r="AV204" s="126" t="str">
        <f t="shared" ref="AV204:AV210" si="256">IF(AT204=0,"N/A",AU204/AT204)</f>
        <v>N/A</v>
      </c>
      <c r="AW204" s="129" t="e">
        <f t="shared" ref="AW204:AW210" si="257">IF(AS204=0,"N/A",AV204-AS204)</f>
        <v>#VALUE!</v>
      </c>
      <c r="AX204" s="130" t="e">
        <f t="shared" ref="AX204:AX210" si="258">IF(AS204=0,"N/A",AW204/AS204)</f>
        <v>#VALUE!</v>
      </c>
      <c r="AY204" s="132" t="s">
        <v>646</v>
      </c>
      <c r="AZ204" s="145">
        <v>1</v>
      </c>
      <c r="BA204" s="146">
        <v>34885</v>
      </c>
      <c r="BB204" s="126">
        <f t="shared" si="227"/>
        <v>34885</v>
      </c>
      <c r="BC204" s="145">
        <v>1</v>
      </c>
      <c r="BD204" s="146">
        <v>34886</v>
      </c>
      <c r="BE204" s="126">
        <f t="shared" ref="BE204:BE210" si="259">IF(BC204=0,"N/A",BD204/BC204)</f>
        <v>34886</v>
      </c>
      <c r="BF204" s="129">
        <f t="shared" ref="BF204:BF210" si="260">IF(BB204=0,"N/A",BE204-BB204)</f>
        <v>1</v>
      </c>
      <c r="BG204" s="130">
        <f t="shared" ref="BG204:BG210" si="261">IF(BB204=0,"N/A",BF204/BB204)</f>
        <v>2.8665615594094882E-5</v>
      </c>
      <c r="BH204" s="145">
        <v>0</v>
      </c>
      <c r="BI204" s="146">
        <v>0</v>
      </c>
      <c r="BJ204" s="126" t="str">
        <f t="shared" si="228"/>
        <v>N/A</v>
      </c>
      <c r="BK204" s="145">
        <v>0</v>
      </c>
      <c r="BL204" s="146">
        <v>0</v>
      </c>
      <c r="BM204" s="126" t="str">
        <f t="shared" ref="BM204:BM210" si="262">IF(BK204=0,"N/A",BL204/BK204)</f>
        <v>N/A</v>
      </c>
      <c r="BN204" s="129" t="e">
        <f t="shared" ref="BN204:BN210" si="263">IF(BJ204=0,"N/A",BM204-BJ204)</f>
        <v>#VALUE!</v>
      </c>
      <c r="BO204" s="130" t="e">
        <f t="shared" ref="BO204:BO210" si="264">IF(BJ204=0,"N/A",BN204/BJ204)</f>
        <v>#VALUE!</v>
      </c>
      <c r="BP204" s="145">
        <v>0</v>
      </c>
      <c r="BQ204" s="146">
        <v>0</v>
      </c>
      <c r="BR204" s="126" t="str">
        <f t="shared" si="229"/>
        <v>N/A</v>
      </c>
      <c r="BS204" s="145">
        <v>0</v>
      </c>
      <c r="BT204" s="146">
        <v>0</v>
      </c>
      <c r="BU204" s="126" t="str">
        <f t="shared" ref="BU204:BU210" si="265">IF(BS204=0,"N/A",BT204/BS204)</f>
        <v>N/A</v>
      </c>
      <c r="BV204" s="129" t="e">
        <f t="shared" ref="BV204:BV210" si="266">IF(BR204=0,"N/A",BU204-BR204)</f>
        <v>#VALUE!</v>
      </c>
      <c r="BW204" s="130" t="e">
        <f t="shared" ref="BW204:BW210" si="267">IF(BR204=0,"N/A",BV204/BR204)</f>
        <v>#VALUE!</v>
      </c>
      <c r="BX204" s="132" t="s">
        <v>646</v>
      </c>
      <c r="BY204" s="145">
        <v>0</v>
      </c>
      <c r="BZ204" s="146">
        <v>0</v>
      </c>
      <c r="CA204" s="126" t="str">
        <f t="shared" si="230"/>
        <v>N/A</v>
      </c>
      <c r="CB204" s="145">
        <v>0</v>
      </c>
      <c r="CC204" s="146">
        <v>0</v>
      </c>
      <c r="CD204" s="126" t="str">
        <f t="shared" ref="CD204:CD210" si="268">IF(CB204=0,"N/A",CC204/CB204)</f>
        <v>N/A</v>
      </c>
      <c r="CE204" s="129" t="e">
        <f t="shared" ref="CE204:CE210" si="269">IF(CA204=0,"N/A",CD204-CA204)</f>
        <v>#VALUE!</v>
      </c>
      <c r="CF204" s="130" t="e">
        <f t="shared" ref="CF204:CF210" si="270">IF(CA204=0,"N/A",CE204/CA204)</f>
        <v>#VALUE!</v>
      </c>
      <c r="CG204" s="145">
        <v>0</v>
      </c>
      <c r="CH204" s="146">
        <v>0</v>
      </c>
      <c r="CI204" s="126" t="str">
        <f t="shared" si="231"/>
        <v>N/A</v>
      </c>
      <c r="CJ204" s="145">
        <v>0</v>
      </c>
      <c r="CK204" s="146">
        <v>0</v>
      </c>
      <c r="CL204" s="126" t="str">
        <f t="shared" ref="CL204:CL210" si="271">IF(CJ204=0,"N/A",CK204/CJ204)</f>
        <v>N/A</v>
      </c>
      <c r="CM204" s="129" t="e">
        <f t="shared" ref="CM204:CM210" si="272">IF(CI204=0,"N/A",CL204-CI204)</f>
        <v>#VALUE!</v>
      </c>
      <c r="CN204" s="130" t="e">
        <f t="shared" ref="CN204:CN210" si="273">IF(CI204=0,"N/A",CM204/CI204)</f>
        <v>#VALUE!</v>
      </c>
      <c r="CO204" s="145">
        <v>0</v>
      </c>
      <c r="CP204" s="146">
        <v>0</v>
      </c>
      <c r="CQ204" s="126" t="str">
        <f t="shared" si="232"/>
        <v>N/A</v>
      </c>
      <c r="CR204" s="145">
        <v>0</v>
      </c>
      <c r="CS204" s="146">
        <v>0</v>
      </c>
      <c r="CT204" s="126" t="str">
        <f t="shared" ref="CT204:CT210" si="274">IF(CR204=0,"N/A",CS204/CR204)</f>
        <v>N/A</v>
      </c>
      <c r="CU204" s="129" t="e">
        <f t="shared" ref="CU204:CU210" si="275">IF(CQ204=0,"N/A",CT204-CQ204)</f>
        <v>#VALUE!</v>
      </c>
      <c r="CV204" s="130" t="e">
        <f t="shared" ref="CV204:CV210" si="276">IF(CQ204=0,"N/A",CU204/CQ204)</f>
        <v>#VALUE!</v>
      </c>
      <c r="CW204" s="132" t="s">
        <v>646</v>
      </c>
      <c r="CX204" s="145">
        <v>0</v>
      </c>
      <c r="CY204" s="146">
        <v>0</v>
      </c>
      <c r="CZ204" s="126" t="str">
        <f t="shared" si="233"/>
        <v>N/A</v>
      </c>
      <c r="DA204" s="145">
        <v>0</v>
      </c>
      <c r="DB204" s="146">
        <v>0</v>
      </c>
      <c r="DC204" s="126" t="str">
        <f t="shared" ref="DC204:DC210" si="277">IF(DA204=0,"N/A",DB204/DA204)</f>
        <v>N/A</v>
      </c>
      <c r="DD204" s="129" t="e">
        <f t="shared" ref="DD204:DD210" si="278">IF(CZ204=0,"N/A",DC204-CZ204)</f>
        <v>#VALUE!</v>
      </c>
      <c r="DE204" s="130" t="e">
        <f t="shared" ref="DE204:DE210" si="279">IF(CZ204=0,"N/A",DD204/CZ204)</f>
        <v>#VALUE!</v>
      </c>
      <c r="DF204" s="145">
        <v>1</v>
      </c>
      <c r="DG204" s="146">
        <v>52554</v>
      </c>
      <c r="DH204" s="126">
        <f t="shared" si="234"/>
        <v>52554</v>
      </c>
      <c r="DI204" s="145">
        <v>1</v>
      </c>
      <c r="DJ204" s="146">
        <v>52555</v>
      </c>
      <c r="DK204" s="126">
        <f t="shared" ref="DK204:DK210" si="280">IF(DI204=0,"N/A",DJ204/DI204)</f>
        <v>52555</v>
      </c>
      <c r="DL204" s="129">
        <f t="shared" ref="DL204:DL210" si="281">IF(DH204=0,"N/A",DK204-DH204)</f>
        <v>1</v>
      </c>
      <c r="DM204" s="130">
        <f t="shared" ref="DM204:DM210" si="282">IF(DH204=0,"N/A",DL204/DH204)</f>
        <v>1.9028047341781785E-5</v>
      </c>
      <c r="DN204" s="145">
        <v>0</v>
      </c>
      <c r="DO204" s="146">
        <v>0</v>
      </c>
      <c r="DP204" s="126" t="str">
        <f t="shared" si="235"/>
        <v>N/A</v>
      </c>
      <c r="DQ204" s="145">
        <v>0</v>
      </c>
      <c r="DR204" s="146">
        <v>0</v>
      </c>
      <c r="DS204" s="126" t="str">
        <f t="shared" ref="DS204:DS210" si="283">IF(DQ204=0,"N/A",DR204/DQ204)</f>
        <v>N/A</v>
      </c>
      <c r="DT204" s="306" t="e">
        <f t="shared" ref="DT204:DT210" si="284">IF(DP204=0,"N/A",DS204-DP204)</f>
        <v>#VALUE!</v>
      </c>
      <c r="DU204" s="130" t="e">
        <f t="shared" ref="DU204:DU210" si="285">IF(DP204=0,"N/A",DT204/DP204)</f>
        <v>#VALUE!</v>
      </c>
      <c r="DV204" s="132" t="s">
        <v>646</v>
      </c>
      <c r="DW204" s="145">
        <v>0.5</v>
      </c>
      <c r="DX204" s="146">
        <v>10564</v>
      </c>
      <c r="DY204" s="126">
        <f t="shared" si="236"/>
        <v>21128</v>
      </c>
      <c r="DZ204" s="145">
        <v>0.5</v>
      </c>
      <c r="EA204" s="146">
        <v>10565</v>
      </c>
      <c r="EB204" s="126">
        <f t="shared" ref="EB204:EB210" si="286">IF(DZ204=0,"N/A",EA204/DZ204)</f>
        <v>21130</v>
      </c>
      <c r="EC204" s="129">
        <f t="shared" ref="EC204:EC210" si="287">IF(DY204=0,"N/A",EB204-DY204)</f>
        <v>2</v>
      </c>
      <c r="ED204" s="130">
        <f t="shared" ref="ED204:ED210" si="288">IF(DY204=0,"N/A",EC204/DY204)</f>
        <v>9.46611132146914E-5</v>
      </c>
      <c r="EE204" s="145">
        <v>0</v>
      </c>
      <c r="EF204" s="146">
        <v>0</v>
      </c>
      <c r="EG204" s="126" t="str">
        <f t="shared" si="237"/>
        <v>N/A</v>
      </c>
      <c r="EH204" s="145">
        <v>0</v>
      </c>
      <c r="EI204" s="146">
        <v>0</v>
      </c>
      <c r="EJ204" s="126" t="str">
        <f t="shared" ref="EJ204:EJ210" si="289">IF(EH204=0,"N/A",EI204/EH204)</f>
        <v>N/A</v>
      </c>
      <c r="EK204" s="129" t="e">
        <f t="shared" ref="EK204:EK210" si="290">IF(EG204=0,"N/A",EJ204-EG204)</f>
        <v>#VALUE!</v>
      </c>
      <c r="EL204" s="130" t="e">
        <f t="shared" ref="EL204:EL210" si="291">IF(EG204=0,"N/A",EK204/EG204)</f>
        <v>#VALUE!</v>
      </c>
      <c r="EM204" s="145">
        <v>0</v>
      </c>
      <c r="EN204" s="146">
        <v>0</v>
      </c>
      <c r="EO204" s="126" t="str">
        <f t="shared" si="238"/>
        <v>N/A</v>
      </c>
      <c r="EP204" s="149">
        <v>0</v>
      </c>
      <c r="EQ204" s="150">
        <v>0</v>
      </c>
      <c r="ER204" s="126" t="str">
        <f t="shared" ref="ER204:ER210" si="292">IF(EP204=0,"N/A",EQ204/EP204)</f>
        <v>N/A</v>
      </c>
      <c r="ES204" s="129" t="e">
        <f t="shared" ref="ES204:ES210" si="293">IF(EO204=0,"N/A",ER204-EO204)</f>
        <v>#VALUE!</v>
      </c>
      <c r="ET204" s="130" t="e">
        <f t="shared" ref="ET204:ET210" si="294">IF(EO204=0,"N/A",ES204/EO204)</f>
        <v>#VALUE!</v>
      </c>
      <c r="EU204" s="308"/>
      <c r="EV204" s="132" t="s">
        <v>646</v>
      </c>
      <c r="EW204" s="126">
        <v>47142</v>
      </c>
      <c r="EX204" s="126">
        <v>47143.25</v>
      </c>
      <c r="EY204" s="129" t="e">
        <f t="shared" ref="EY204:EY210" si="295">SUM(EW204=0,"N/A",EX204-EW204)</f>
        <v>#VALUE!</v>
      </c>
      <c r="EZ204" s="130" t="e">
        <f t="shared" si="239"/>
        <v>#VALUE!</v>
      </c>
    </row>
    <row r="205" spans="1:156">
      <c r="A205" s="132" t="s">
        <v>647</v>
      </c>
      <c r="B205" s="124">
        <v>6</v>
      </c>
      <c r="C205" s="125">
        <v>118011</v>
      </c>
      <c r="D205" s="126">
        <f t="shared" si="222"/>
        <v>19668.5</v>
      </c>
      <c r="E205" s="145">
        <v>6</v>
      </c>
      <c r="F205" s="146">
        <v>118017</v>
      </c>
      <c r="G205" s="126">
        <f t="shared" si="240"/>
        <v>19669.5</v>
      </c>
      <c r="H205" s="129">
        <f t="shared" si="241"/>
        <v>1</v>
      </c>
      <c r="I205" s="130">
        <f t="shared" si="242"/>
        <v>5.0842718051707041E-5</v>
      </c>
      <c r="J205" s="145">
        <v>6</v>
      </c>
      <c r="K205" s="146">
        <v>440986</v>
      </c>
      <c r="L205" s="131">
        <f t="shared" si="223"/>
        <v>73497.666666666672</v>
      </c>
      <c r="M205" s="145">
        <v>6</v>
      </c>
      <c r="N205" s="146">
        <v>440992</v>
      </c>
      <c r="O205" s="126">
        <f t="shared" si="243"/>
        <v>73498.666666666672</v>
      </c>
      <c r="P205" s="129">
        <f t="shared" si="244"/>
        <v>1</v>
      </c>
      <c r="Q205" s="130">
        <f t="shared" si="245"/>
        <v>1.3605874109382157E-5</v>
      </c>
      <c r="R205" s="145">
        <v>4</v>
      </c>
      <c r="S205" s="146">
        <v>248828</v>
      </c>
      <c r="T205" s="126">
        <f t="shared" si="224"/>
        <v>62207</v>
      </c>
      <c r="U205" s="145">
        <v>4</v>
      </c>
      <c r="V205" s="146">
        <v>248832</v>
      </c>
      <c r="W205" s="126">
        <f t="shared" si="246"/>
        <v>62208</v>
      </c>
      <c r="X205" s="129">
        <f t="shared" si="247"/>
        <v>1</v>
      </c>
      <c r="Y205" s="130">
        <f t="shared" si="248"/>
        <v>1.6075361293745079E-5</v>
      </c>
      <c r="Z205" s="132" t="s">
        <v>647</v>
      </c>
      <c r="AA205" s="145">
        <v>1</v>
      </c>
      <c r="AB205" s="146">
        <v>48848</v>
      </c>
      <c r="AC205" s="126">
        <f t="shared" si="225"/>
        <v>48848</v>
      </c>
      <c r="AD205" s="145">
        <v>1</v>
      </c>
      <c r="AE205" s="146">
        <v>48849</v>
      </c>
      <c r="AF205" s="126">
        <f t="shared" si="249"/>
        <v>48849</v>
      </c>
      <c r="AG205" s="129">
        <f t="shared" si="250"/>
        <v>1</v>
      </c>
      <c r="AH205" s="130">
        <f t="shared" si="251"/>
        <v>2.0471667212577791E-5</v>
      </c>
      <c r="AI205" s="145">
        <v>8</v>
      </c>
      <c r="AJ205" s="146">
        <v>417272</v>
      </c>
      <c r="AK205" s="126">
        <f t="shared" si="252"/>
        <v>52159</v>
      </c>
      <c r="AL205" s="145">
        <v>8</v>
      </c>
      <c r="AM205" s="146">
        <v>421353</v>
      </c>
      <c r="AN205" s="126">
        <f t="shared" si="253"/>
        <v>52669.125</v>
      </c>
      <c r="AO205" s="129">
        <f t="shared" si="254"/>
        <v>510.125</v>
      </c>
      <c r="AP205" s="130">
        <f t="shared" si="255"/>
        <v>9.780191338024118E-3</v>
      </c>
      <c r="AQ205" s="145">
        <v>1</v>
      </c>
      <c r="AR205" s="146">
        <v>49553</v>
      </c>
      <c r="AS205" s="126">
        <f t="shared" si="226"/>
        <v>49553</v>
      </c>
      <c r="AT205" s="145">
        <v>1</v>
      </c>
      <c r="AU205" s="146">
        <v>49554</v>
      </c>
      <c r="AV205" s="126">
        <f t="shared" si="256"/>
        <v>49554</v>
      </c>
      <c r="AW205" s="129">
        <f t="shared" si="257"/>
        <v>1</v>
      </c>
      <c r="AX205" s="130">
        <f t="shared" si="258"/>
        <v>2.0180412891247756E-5</v>
      </c>
      <c r="AY205" s="132" t="s">
        <v>647</v>
      </c>
      <c r="AZ205" s="145">
        <v>10</v>
      </c>
      <c r="BA205" s="146">
        <v>270732</v>
      </c>
      <c r="BB205" s="126">
        <f t="shared" si="227"/>
        <v>27073.200000000001</v>
      </c>
      <c r="BC205" s="145">
        <v>10</v>
      </c>
      <c r="BD205" s="146">
        <v>270742</v>
      </c>
      <c r="BE205" s="126">
        <f t="shared" si="259"/>
        <v>27074.2</v>
      </c>
      <c r="BF205" s="129">
        <f t="shared" si="260"/>
        <v>1</v>
      </c>
      <c r="BG205" s="130">
        <f t="shared" si="261"/>
        <v>3.6936897005156391E-5</v>
      </c>
      <c r="BH205" s="145">
        <v>7</v>
      </c>
      <c r="BI205" s="146">
        <v>187576</v>
      </c>
      <c r="BJ205" s="126">
        <f t="shared" si="228"/>
        <v>26796.571428571428</v>
      </c>
      <c r="BK205" s="145">
        <v>7</v>
      </c>
      <c r="BL205" s="146">
        <v>187583</v>
      </c>
      <c r="BM205" s="126">
        <f t="shared" si="262"/>
        <v>26797.571428571428</v>
      </c>
      <c r="BN205" s="129">
        <f t="shared" si="263"/>
        <v>1</v>
      </c>
      <c r="BO205" s="130">
        <f t="shared" si="264"/>
        <v>3.7318207020087858E-5</v>
      </c>
      <c r="BP205" s="145">
        <v>4</v>
      </c>
      <c r="BQ205" s="146">
        <v>211974</v>
      </c>
      <c r="BR205" s="126">
        <f t="shared" si="229"/>
        <v>52993.5</v>
      </c>
      <c r="BS205" s="145">
        <v>4</v>
      </c>
      <c r="BT205" s="146">
        <v>211978</v>
      </c>
      <c r="BU205" s="126">
        <f t="shared" si="265"/>
        <v>52994.5</v>
      </c>
      <c r="BV205" s="129">
        <f t="shared" si="266"/>
        <v>1</v>
      </c>
      <c r="BW205" s="130">
        <f t="shared" si="267"/>
        <v>1.8870238802872049E-5</v>
      </c>
      <c r="BX205" s="132" t="s">
        <v>647</v>
      </c>
      <c r="BY205" s="145">
        <v>0</v>
      </c>
      <c r="BZ205" s="146">
        <v>0</v>
      </c>
      <c r="CA205" s="126" t="str">
        <f t="shared" si="230"/>
        <v>N/A</v>
      </c>
      <c r="CB205" s="145">
        <v>0</v>
      </c>
      <c r="CC205" s="146">
        <v>0</v>
      </c>
      <c r="CD205" s="126" t="str">
        <f t="shared" si="268"/>
        <v>N/A</v>
      </c>
      <c r="CE205" s="129" t="e">
        <f t="shared" si="269"/>
        <v>#VALUE!</v>
      </c>
      <c r="CF205" s="130" t="e">
        <f t="shared" si="270"/>
        <v>#VALUE!</v>
      </c>
      <c r="CG205" s="145">
        <v>0</v>
      </c>
      <c r="CH205" s="146">
        <v>0</v>
      </c>
      <c r="CI205" s="126" t="str">
        <f t="shared" si="231"/>
        <v>N/A</v>
      </c>
      <c r="CJ205" s="145">
        <v>0</v>
      </c>
      <c r="CK205" s="146">
        <v>0</v>
      </c>
      <c r="CL205" s="126" t="str">
        <f t="shared" si="271"/>
        <v>N/A</v>
      </c>
      <c r="CM205" s="129" t="e">
        <f t="shared" si="272"/>
        <v>#VALUE!</v>
      </c>
      <c r="CN205" s="130" t="e">
        <f t="shared" si="273"/>
        <v>#VALUE!</v>
      </c>
      <c r="CO205" s="145">
        <v>2.5</v>
      </c>
      <c r="CP205" s="146">
        <v>175272</v>
      </c>
      <c r="CQ205" s="126">
        <f t="shared" si="232"/>
        <v>70108.800000000003</v>
      </c>
      <c r="CR205" s="145">
        <v>2.5</v>
      </c>
      <c r="CS205" s="146">
        <v>175275</v>
      </c>
      <c r="CT205" s="126">
        <f t="shared" si="274"/>
        <v>70110</v>
      </c>
      <c r="CU205" s="129">
        <f t="shared" si="275"/>
        <v>1.1999999999970896</v>
      </c>
      <c r="CV205" s="130">
        <f t="shared" si="276"/>
        <v>1.7116253594371742E-5</v>
      </c>
      <c r="CW205" s="132" t="s">
        <v>647</v>
      </c>
      <c r="CX205" s="145">
        <v>2</v>
      </c>
      <c r="CY205" s="146">
        <v>124646</v>
      </c>
      <c r="CZ205" s="126">
        <f t="shared" si="233"/>
        <v>62323</v>
      </c>
      <c r="DA205" s="145">
        <v>2</v>
      </c>
      <c r="DB205" s="146">
        <v>124648</v>
      </c>
      <c r="DC205" s="126">
        <f t="shared" si="277"/>
        <v>62324</v>
      </c>
      <c r="DD205" s="129">
        <f t="shared" si="278"/>
        <v>1</v>
      </c>
      <c r="DE205" s="130">
        <f t="shared" si="279"/>
        <v>1.6045440688028498E-5</v>
      </c>
      <c r="DF205" s="145">
        <v>1</v>
      </c>
      <c r="DG205" s="146">
        <v>78398</v>
      </c>
      <c r="DH205" s="126">
        <f t="shared" si="234"/>
        <v>78398</v>
      </c>
      <c r="DI205" s="145">
        <v>1</v>
      </c>
      <c r="DJ205" s="146">
        <v>78399</v>
      </c>
      <c r="DK205" s="126">
        <f t="shared" si="280"/>
        <v>78399</v>
      </c>
      <c r="DL205" s="129">
        <f t="shared" si="281"/>
        <v>1</v>
      </c>
      <c r="DM205" s="130">
        <f t="shared" si="282"/>
        <v>1.2755427434373326E-5</v>
      </c>
      <c r="DN205" s="145">
        <v>3</v>
      </c>
      <c r="DO205" s="146">
        <v>125466</v>
      </c>
      <c r="DP205" s="126">
        <f t="shared" si="235"/>
        <v>41822</v>
      </c>
      <c r="DQ205" s="145">
        <v>3</v>
      </c>
      <c r="DR205" s="146">
        <v>125469</v>
      </c>
      <c r="DS205" s="126">
        <f t="shared" si="283"/>
        <v>41823</v>
      </c>
      <c r="DT205" s="306">
        <f t="shared" si="284"/>
        <v>1</v>
      </c>
      <c r="DU205" s="130">
        <f t="shared" si="285"/>
        <v>2.3910860312754053E-5</v>
      </c>
      <c r="DV205" s="132" t="s">
        <v>647</v>
      </c>
      <c r="DW205" s="145">
        <v>20.5</v>
      </c>
      <c r="DX205" s="146">
        <v>470825</v>
      </c>
      <c r="DY205" s="126">
        <f t="shared" si="236"/>
        <v>22967.073170731706</v>
      </c>
      <c r="DZ205" s="145">
        <v>20.5</v>
      </c>
      <c r="EA205" s="146">
        <v>470846</v>
      </c>
      <c r="EB205" s="126">
        <f t="shared" si="286"/>
        <v>22968.09756097561</v>
      </c>
      <c r="EC205" s="129">
        <f t="shared" si="287"/>
        <v>1.0243902439033263</v>
      </c>
      <c r="ED205" s="130">
        <f t="shared" si="288"/>
        <v>4.4602559337372037E-5</v>
      </c>
      <c r="EE205" s="145">
        <v>1.5</v>
      </c>
      <c r="EF205" s="146">
        <v>56961</v>
      </c>
      <c r="EG205" s="126">
        <f t="shared" si="237"/>
        <v>37974</v>
      </c>
      <c r="EH205" s="145">
        <v>1.5</v>
      </c>
      <c r="EI205" s="146">
        <v>56963</v>
      </c>
      <c r="EJ205" s="126">
        <f t="shared" si="289"/>
        <v>37975.333333333336</v>
      </c>
      <c r="EK205" s="129">
        <f t="shared" si="290"/>
        <v>1.3333333333357587</v>
      </c>
      <c r="EL205" s="130">
        <f t="shared" si="291"/>
        <v>3.5111743122551182E-5</v>
      </c>
      <c r="EM205" s="145">
        <v>0</v>
      </c>
      <c r="EN205" s="146">
        <v>0</v>
      </c>
      <c r="EO205" s="126" t="str">
        <f t="shared" si="238"/>
        <v>N/A</v>
      </c>
      <c r="EP205" s="149">
        <v>0</v>
      </c>
      <c r="EQ205" s="150">
        <v>0</v>
      </c>
      <c r="ER205" s="126" t="str">
        <f t="shared" si="292"/>
        <v>N/A</v>
      </c>
      <c r="ES205" s="129" t="e">
        <f t="shared" si="293"/>
        <v>#VALUE!</v>
      </c>
      <c r="ET205" s="130" t="e">
        <f t="shared" si="294"/>
        <v>#VALUE!</v>
      </c>
      <c r="EU205" s="308"/>
      <c r="EV205" s="132" t="s">
        <v>647</v>
      </c>
      <c r="EW205" s="126">
        <v>48425.954084397985</v>
      </c>
      <c r="EX205" s="126">
        <v>48460.932932636468</v>
      </c>
      <c r="EY205" s="129" t="e">
        <f t="shared" si="295"/>
        <v>#VALUE!</v>
      </c>
      <c r="EZ205" s="130" t="e">
        <f t="shared" si="239"/>
        <v>#VALUE!</v>
      </c>
    </row>
    <row r="206" spans="1:156">
      <c r="A206" s="132" t="s">
        <v>648</v>
      </c>
      <c r="B206" s="124">
        <v>0</v>
      </c>
      <c r="C206" s="125">
        <v>0</v>
      </c>
      <c r="D206" s="126" t="str">
        <f t="shared" si="222"/>
        <v>N/A</v>
      </c>
      <c r="E206" s="149">
        <v>0</v>
      </c>
      <c r="F206" s="150">
        <v>0</v>
      </c>
      <c r="G206" s="126" t="str">
        <f t="shared" si="240"/>
        <v>N/A</v>
      </c>
      <c r="H206" s="129" t="e">
        <f t="shared" si="241"/>
        <v>#VALUE!</v>
      </c>
      <c r="I206" s="130" t="e">
        <f t="shared" si="242"/>
        <v>#VALUE!</v>
      </c>
      <c r="J206" s="149">
        <v>1</v>
      </c>
      <c r="K206" s="150">
        <v>75001</v>
      </c>
      <c r="L206" s="131">
        <f t="shared" si="223"/>
        <v>75001</v>
      </c>
      <c r="M206" s="149">
        <v>1</v>
      </c>
      <c r="N206" s="150">
        <v>75001</v>
      </c>
      <c r="O206" s="126">
        <f t="shared" si="243"/>
        <v>75001</v>
      </c>
      <c r="P206" s="129">
        <f t="shared" si="244"/>
        <v>0</v>
      </c>
      <c r="Q206" s="130">
        <f t="shared" si="245"/>
        <v>0</v>
      </c>
      <c r="R206" s="149">
        <v>0</v>
      </c>
      <c r="S206" s="150">
        <v>0</v>
      </c>
      <c r="T206" s="126" t="str">
        <f t="shared" si="224"/>
        <v>N/A</v>
      </c>
      <c r="U206" s="149">
        <v>0</v>
      </c>
      <c r="V206" s="150">
        <v>0</v>
      </c>
      <c r="W206" s="126" t="str">
        <f t="shared" si="246"/>
        <v>N/A</v>
      </c>
      <c r="X206" s="129" t="e">
        <f t="shared" si="247"/>
        <v>#VALUE!</v>
      </c>
      <c r="Y206" s="130" t="e">
        <f t="shared" si="248"/>
        <v>#VALUE!</v>
      </c>
      <c r="Z206" s="132" t="s">
        <v>648</v>
      </c>
      <c r="AA206" s="149">
        <v>0</v>
      </c>
      <c r="AB206" s="150">
        <v>0</v>
      </c>
      <c r="AC206" s="126" t="str">
        <f t="shared" si="225"/>
        <v>N/A</v>
      </c>
      <c r="AD206" s="149">
        <v>0</v>
      </c>
      <c r="AE206" s="150">
        <v>0</v>
      </c>
      <c r="AF206" s="126" t="str">
        <f t="shared" si="249"/>
        <v>N/A</v>
      </c>
      <c r="AG206" s="129" t="e">
        <f t="shared" si="250"/>
        <v>#VALUE!</v>
      </c>
      <c r="AH206" s="130" t="e">
        <f t="shared" si="251"/>
        <v>#VALUE!</v>
      </c>
      <c r="AI206" s="149">
        <v>0</v>
      </c>
      <c r="AJ206" s="150">
        <v>0</v>
      </c>
      <c r="AK206" s="126" t="str">
        <f t="shared" si="252"/>
        <v>N/A</v>
      </c>
      <c r="AL206" s="149">
        <v>0</v>
      </c>
      <c r="AM206" s="150">
        <v>0</v>
      </c>
      <c r="AN206" s="126" t="str">
        <f t="shared" si="253"/>
        <v>N/A</v>
      </c>
      <c r="AO206" s="129" t="e">
        <f t="shared" si="254"/>
        <v>#VALUE!</v>
      </c>
      <c r="AP206" s="130" t="e">
        <f t="shared" si="255"/>
        <v>#VALUE!</v>
      </c>
      <c r="AQ206" s="149">
        <v>0</v>
      </c>
      <c r="AR206" s="150">
        <v>0</v>
      </c>
      <c r="AS206" s="126" t="str">
        <f t="shared" si="226"/>
        <v>N/A</v>
      </c>
      <c r="AT206" s="149">
        <v>0</v>
      </c>
      <c r="AU206" s="150">
        <v>0</v>
      </c>
      <c r="AV206" s="126" t="str">
        <f t="shared" si="256"/>
        <v>N/A</v>
      </c>
      <c r="AW206" s="129" t="e">
        <f t="shared" si="257"/>
        <v>#VALUE!</v>
      </c>
      <c r="AX206" s="130" t="e">
        <f t="shared" si="258"/>
        <v>#VALUE!</v>
      </c>
      <c r="AY206" s="132" t="s">
        <v>648</v>
      </c>
      <c r="AZ206" s="149">
        <v>1</v>
      </c>
      <c r="BA206" s="150">
        <v>26000</v>
      </c>
      <c r="BB206" s="126">
        <f t="shared" si="227"/>
        <v>26000</v>
      </c>
      <c r="BC206" s="149">
        <v>1</v>
      </c>
      <c r="BD206" s="150">
        <v>26000</v>
      </c>
      <c r="BE206" s="126">
        <f t="shared" si="259"/>
        <v>26000</v>
      </c>
      <c r="BF206" s="129">
        <f t="shared" si="260"/>
        <v>0</v>
      </c>
      <c r="BG206" s="130">
        <f t="shared" si="261"/>
        <v>0</v>
      </c>
      <c r="BH206" s="149">
        <v>0</v>
      </c>
      <c r="BI206" s="150">
        <v>0</v>
      </c>
      <c r="BJ206" s="126" t="str">
        <f t="shared" si="228"/>
        <v>N/A</v>
      </c>
      <c r="BK206" s="149">
        <v>0</v>
      </c>
      <c r="BL206" s="150">
        <v>0</v>
      </c>
      <c r="BM206" s="126" t="str">
        <f t="shared" si="262"/>
        <v>N/A</v>
      </c>
      <c r="BN206" s="129" t="e">
        <f t="shared" si="263"/>
        <v>#VALUE!</v>
      </c>
      <c r="BO206" s="130" t="e">
        <f t="shared" si="264"/>
        <v>#VALUE!</v>
      </c>
      <c r="BP206" s="149">
        <v>0</v>
      </c>
      <c r="BQ206" s="150">
        <v>0</v>
      </c>
      <c r="BR206" s="126" t="str">
        <f t="shared" si="229"/>
        <v>N/A</v>
      </c>
      <c r="BS206" s="149">
        <v>0</v>
      </c>
      <c r="BT206" s="150">
        <v>0</v>
      </c>
      <c r="BU206" s="126" t="str">
        <f t="shared" si="265"/>
        <v>N/A</v>
      </c>
      <c r="BV206" s="129" t="e">
        <f t="shared" si="266"/>
        <v>#VALUE!</v>
      </c>
      <c r="BW206" s="130" t="e">
        <f t="shared" si="267"/>
        <v>#VALUE!</v>
      </c>
      <c r="BX206" s="132" t="s">
        <v>648</v>
      </c>
      <c r="BY206" s="149">
        <v>0</v>
      </c>
      <c r="BZ206" s="150">
        <v>0</v>
      </c>
      <c r="CA206" s="126" t="str">
        <f t="shared" si="230"/>
        <v>N/A</v>
      </c>
      <c r="CB206" s="149">
        <v>0</v>
      </c>
      <c r="CC206" s="150">
        <v>0</v>
      </c>
      <c r="CD206" s="126" t="str">
        <f t="shared" si="268"/>
        <v>N/A</v>
      </c>
      <c r="CE206" s="129" t="e">
        <f t="shared" si="269"/>
        <v>#VALUE!</v>
      </c>
      <c r="CF206" s="130" t="e">
        <f t="shared" si="270"/>
        <v>#VALUE!</v>
      </c>
      <c r="CG206" s="149">
        <v>0</v>
      </c>
      <c r="CH206" s="150">
        <v>0</v>
      </c>
      <c r="CI206" s="126" t="str">
        <f t="shared" si="231"/>
        <v>N/A</v>
      </c>
      <c r="CJ206" s="149">
        <v>0</v>
      </c>
      <c r="CK206" s="150">
        <v>0</v>
      </c>
      <c r="CL206" s="126" t="str">
        <f t="shared" si="271"/>
        <v>N/A</v>
      </c>
      <c r="CM206" s="129" t="e">
        <f t="shared" si="272"/>
        <v>#VALUE!</v>
      </c>
      <c r="CN206" s="130" t="e">
        <f t="shared" si="273"/>
        <v>#VALUE!</v>
      </c>
      <c r="CO206" s="149">
        <v>0</v>
      </c>
      <c r="CP206" s="150">
        <v>0</v>
      </c>
      <c r="CQ206" s="126" t="str">
        <f t="shared" si="232"/>
        <v>N/A</v>
      </c>
      <c r="CR206" s="149">
        <v>0</v>
      </c>
      <c r="CS206" s="150">
        <v>0</v>
      </c>
      <c r="CT206" s="126" t="str">
        <f t="shared" si="274"/>
        <v>N/A</v>
      </c>
      <c r="CU206" s="129" t="e">
        <f t="shared" si="275"/>
        <v>#VALUE!</v>
      </c>
      <c r="CV206" s="130" t="e">
        <f t="shared" si="276"/>
        <v>#VALUE!</v>
      </c>
      <c r="CW206" s="132" t="s">
        <v>648</v>
      </c>
      <c r="CX206" s="149">
        <v>0</v>
      </c>
      <c r="CY206" s="150">
        <v>0</v>
      </c>
      <c r="CZ206" s="126" t="str">
        <f t="shared" si="233"/>
        <v>N/A</v>
      </c>
      <c r="DA206" s="149">
        <v>0</v>
      </c>
      <c r="DB206" s="150">
        <v>0</v>
      </c>
      <c r="DC206" s="126" t="str">
        <f t="shared" si="277"/>
        <v>N/A</v>
      </c>
      <c r="DD206" s="129" t="e">
        <f t="shared" si="278"/>
        <v>#VALUE!</v>
      </c>
      <c r="DE206" s="130" t="e">
        <f t="shared" si="279"/>
        <v>#VALUE!</v>
      </c>
      <c r="DF206" s="149">
        <v>0</v>
      </c>
      <c r="DG206" s="150">
        <v>0</v>
      </c>
      <c r="DH206" s="126" t="str">
        <f t="shared" si="234"/>
        <v>N/A</v>
      </c>
      <c r="DI206" s="149">
        <v>0</v>
      </c>
      <c r="DJ206" s="150">
        <v>0</v>
      </c>
      <c r="DK206" s="126" t="str">
        <f t="shared" si="280"/>
        <v>N/A</v>
      </c>
      <c r="DL206" s="129" t="e">
        <f t="shared" si="281"/>
        <v>#VALUE!</v>
      </c>
      <c r="DM206" s="130" t="e">
        <f t="shared" si="282"/>
        <v>#VALUE!</v>
      </c>
      <c r="DN206" s="149">
        <v>0</v>
      </c>
      <c r="DO206" s="150">
        <v>0</v>
      </c>
      <c r="DP206" s="126" t="str">
        <f t="shared" si="235"/>
        <v>N/A</v>
      </c>
      <c r="DQ206" s="149">
        <v>0</v>
      </c>
      <c r="DR206" s="150">
        <v>0</v>
      </c>
      <c r="DS206" s="126" t="str">
        <f t="shared" si="283"/>
        <v>N/A</v>
      </c>
      <c r="DT206" s="306" t="e">
        <f t="shared" si="284"/>
        <v>#VALUE!</v>
      </c>
      <c r="DU206" s="130" t="e">
        <f t="shared" si="285"/>
        <v>#VALUE!</v>
      </c>
      <c r="DV206" s="132" t="s">
        <v>648</v>
      </c>
      <c r="DW206" s="149">
        <v>0.53</v>
      </c>
      <c r="DX206" s="150">
        <v>13572</v>
      </c>
      <c r="DY206" s="126">
        <f t="shared" si="236"/>
        <v>25607.547169811318</v>
      </c>
      <c r="DZ206" s="149">
        <v>0.53</v>
      </c>
      <c r="EA206" s="150">
        <v>13572</v>
      </c>
      <c r="EB206" s="126">
        <f t="shared" si="286"/>
        <v>25607.547169811318</v>
      </c>
      <c r="EC206" s="129">
        <f t="shared" si="287"/>
        <v>0</v>
      </c>
      <c r="ED206" s="130">
        <f t="shared" si="288"/>
        <v>0</v>
      </c>
      <c r="EE206" s="149">
        <v>0.53</v>
      </c>
      <c r="EF206" s="150">
        <v>9713</v>
      </c>
      <c r="EG206" s="126">
        <f t="shared" si="237"/>
        <v>18326.415094339623</v>
      </c>
      <c r="EH206" s="149">
        <v>0.53</v>
      </c>
      <c r="EI206" s="150">
        <v>9713</v>
      </c>
      <c r="EJ206" s="126">
        <f t="shared" si="289"/>
        <v>18326.415094339623</v>
      </c>
      <c r="EK206" s="129">
        <f t="shared" si="290"/>
        <v>0</v>
      </c>
      <c r="EL206" s="130">
        <f t="shared" si="291"/>
        <v>0</v>
      </c>
      <c r="EM206" s="149">
        <v>0</v>
      </c>
      <c r="EN206" s="150">
        <v>0</v>
      </c>
      <c r="EO206" s="126" t="str">
        <f t="shared" si="238"/>
        <v>N/A</v>
      </c>
      <c r="EP206" s="149">
        <v>0</v>
      </c>
      <c r="EQ206" s="150">
        <v>0</v>
      </c>
      <c r="ER206" s="126" t="str">
        <f t="shared" si="292"/>
        <v>N/A</v>
      </c>
      <c r="ES206" s="129" t="e">
        <f t="shared" si="293"/>
        <v>#VALUE!</v>
      </c>
      <c r="ET206" s="130" t="e">
        <f t="shared" si="294"/>
        <v>#VALUE!</v>
      </c>
      <c r="EU206" s="308"/>
      <c r="EV206" s="132" t="s">
        <v>648</v>
      </c>
      <c r="EW206" s="126">
        <v>36233.740566037741</v>
      </c>
      <c r="EX206" s="126">
        <v>36233.740566037741</v>
      </c>
      <c r="EY206" s="129" t="e">
        <f t="shared" si="295"/>
        <v>#VALUE!</v>
      </c>
      <c r="EZ206" s="130" t="e">
        <f t="shared" si="239"/>
        <v>#VALUE!</v>
      </c>
    </row>
    <row r="207" spans="1:156">
      <c r="A207" s="137" t="s">
        <v>649</v>
      </c>
      <c r="B207" s="138">
        <f>SUBTOTAL(9,B205:B206)</f>
        <v>6</v>
      </c>
      <c r="C207" s="139">
        <f>SUBTOTAL(9,C205:C206)</f>
        <v>118011</v>
      </c>
      <c r="D207" s="140">
        <f t="shared" si="222"/>
        <v>19668.5</v>
      </c>
      <c r="E207" s="138">
        <f>SUBTOTAL(9,E205:E206)</f>
        <v>6</v>
      </c>
      <c r="F207" s="141">
        <f>SUBTOTAL(9,F205:F206)</f>
        <v>118017</v>
      </c>
      <c r="G207" s="140">
        <f t="shared" si="240"/>
        <v>19669.5</v>
      </c>
      <c r="H207" s="142">
        <f t="shared" si="241"/>
        <v>1</v>
      </c>
      <c r="I207" s="143">
        <f t="shared" si="242"/>
        <v>5.0842718051707041E-5</v>
      </c>
      <c r="J207" s="138">
        <f>SUBTOTAL(9,J205:J206)</f>
        <v>7</v>
      </c>
      <c r="K207" s="139">
        <f>SUBTOTAL(9,K205:K206)</f>
        <v>515987</v>
      </c>
      <c r="L207" s="140">
        <f t="shared" si="223"/>
        <v>73712.428571428565</v>
      </c>
      <c r="M207" s="138">
        <f>SUBTOTAL(9,M205:M206)</f>
        <v>7</v>
      </c>
      <c r="N207" s="141">
        <f>SUBTOTAL(9,N205:N206)</f>
        <v>515993</v>
      </c>
      <c r="O207" s="140">
        <f t="shared" si="243"/>
        <v>73713.28571428571</v>
      </c>
      <c r="P207" s="142">
        <f t="shared" si="244"/>
        <v>0.85714285714493599</v>
      </c>
      <c r="Q207" s="143">
        <f t="shared" si="245"/>
        <v>1.1628199935297891E-5</v>
      </c>
      <c r="R207" s="138">
        <f>SUBTOTAL(9,R205:R206)</f>
        <v>4</v>
      </c>
      <c r="S207" s="139">
        <f>SUBTOTAL(9,S205:S206)</f>
        <v>248828</v>
      </c>
      <c r="T207" s="140">
        <f t="shared" si="224"/>
        <v>62207</v>
      </c>
      <c r="U207" s="138">
        <f>SUBTOTAL(9,U205:U206)</f>
        <v>4</v>
      </c>
      <c r="V207" s="141">
        <f>SUBTOTAL(9,V205:V206)</f>
        <v>248832</v>
      </c>
      <c r="W207" s="140">
        <f t="shared" si="246"/>
        <v>62208</v>
      </c>
      <c r="X207" s="142">
        <f t="shared" si="247"/>
        <v>1</v>
      </c>
      <c r="Y207" s="143">
        <f t="shared" si="248"/>
        <v>1.6075361293745079E-5</v>
      </c>
      <c r="Z207" s="137" t="s">
        <v>649</v>
      </c>
      <c r="AA207" s="138">
        <f>SUBTOTAL(9,AA205:AA206)</f>
        <v>1</v>
      </c>
      <c r="AB207" s="139">
        <f>SUBTOTAL(9,AB205:AB206)</f>
        <v>48848</v>
      </c>
      <c r="AC207" s="140">
        <f t="shared" si="225"/>
        <v>48848</v>
      </c>
      <c r="AD207" s="138">
        <f>SUBTOTAL(9,AD205:AD206)</f>
        <v>1</v>
      </c>
      <c r="AE207" s="141">
        <f>SUBTOTAL(9,AE205:AE206)</f>
        <v>48849</v>
      </c>
      <c r="AF207" s="140">
        <f t="shared" si="249"/>
        <v>48849</v>
      </c>
      <c r="AG207" s="142">
        <f t="shared" si="250"/>
        <v>1</v>
      </c>
      <c r="AH207" s="143">
        <f t="shared" si="251"/>
        <v>2.0471667212577791E-5</v>
      </c>
      <c r="AI207" s="138">
        <f>SUBTOTAL(9,AI205:AI206)</f>
        <v>8</v>
      </c>
      <c r="AJ207" s="139">
        <f>SUBTOTAL(9,AJ205:AJ206)</f>
        <v>417272</v>
      </c>
      <c r="AK207" s="140">
        <f t="shared" si="252"/>
        <v>52159</v>
      </c>
      <c r="AL207" s="138">
        <f>SUBTOTAL(9,AL205:AL206)</f>
        <v>8</v>
      </c>
      <c r="AM207" s="141">
        <f>SUBTOTAL(9,AM205:AM206)</f>
        <v>421353</v>
      </c>
      <c r="AN207" s="140">
        <f t="shared" si="253"/>
        <v>52669.125</v>
      </c>
      <c r="AO207" s="142">
        <f t="shared" si="254"/>
        <v>510.125</v>
      </c>
      <c r="AP207" s="143">
        <f t="shared" si="255"/>
        <v>9.780191338024118E-3</v>
      </c>
      <c r="AQ207" s="138">
        <f>SUBTOTAL(9,AQ205:AQ206)</f>
        <v>1</v>
      </c>
      <c r="AR207" s="139">
        <f>SUBTOTAL(9,AR205:AR206)</f>
        <v>49553</v>
      </c>
      <c r="AS207" s="140">
        <f t="shared" si="226"/>
        <v>49553</v>
      </c>
      <c r="AT207" s="138">
        <f>SUBTOTAL(9,AT205:AT206)</f>
        <v>1</v>
      </c>
      <c r="AU207" s="141">
        <f>SUBTOTAL(9,AU205:AU206)</f>
        <v>49554</v>
      </c>
      <c r="AV207" s="140">
        <f t="shared" si="256"/>
        <v>49554</v>
      </c>
      <c r="AW207" s="142">
        <f t="shared" si="257"/>
        <v>1</v>
      </c>
      <c r="AX207" s="143">
        <f t="shared" si="258"/>
        <v>2.0180412891247756E-5</v>
      </c>
      <c r="AY207" s="137" t="s">
        <v>649</v>
      </c>
      <c r="AZ207" s="138">
        <f>SUBTOTAL(9,AZ205:AZ206)</f>
        <v>11</v>
      </c>
      <c r="BA207" s="139">
        <f>SUBTOTAL(9,BA205:BA206)</f>
        <v>296732</v>
      </c>
      <c r="BB207" s="140">
        <f t="shared" si="227"/>
        <v>26975.636363636364</v>
      </c>
      <c r="BC207" s="138">
        <f>SUBTOTAL(9,BC205:BC206)</f>
        <v>11</v>
      </c>
      <c r="BD207" s="141">
        <f>SUBTOTAL(9,BD205:BD206)</f>
        <v>296742</v>
      </c>
      <c r="BE207" s="140">
        <f t="shared" si="259"/>
        <v>26976.545454545456</v>
      </c>
      <c r="BF207" s="142">
        <f t="shared" si="260"/>
        <v>0.90909090909190127</v>
      </c>
      <c r="BG207" s="143">
        <f t="shared" si="261"/>
        <v>3.3700443497873211E-5</v>
      </c>
      <c r="BH207" s="138">
        <f>SUBTOTAL(9,BH205:BH206)</f>
        <v>7</v>
      </c>
      <c r="BI207" s="139">
        <f>SUBTOTAL(9,BI205:BI206)</f>
        <v>187576</v>
      </c>
      <c r="BJ207" s="140">
        <f t="shared" si="228"/>
        <v>26796.571428571428</v>
      </c>
      <c r="BK207" s="138">
        <f>SUBTOTAL(9,BK205:BK206)</f>
        <v>7</v>
      </c>
      <c r="BL207" s="141">
        <f>SUBTOTAL(9,BL205:BL206)</f>
        <v>187583</v>
      </c>
      <c r="BM207" s="140">
        <f t="shared" si="262"/>
        <v>26797.571428571428</v>
      </c>
      <c r="BN207" s="142">
        <f t="shared" si="263"/>
        <v>1</v>
      </c>
      <c r="BO207" s="143">
        <f t="shared" si="264"/>
        <v>3.7318207020087858E-5</v>
      </c>
      <c r="BP207" s="138">
        <f>SUBTOTAL(9,BP205:BP206)</f>
        <v>4</v>
      </c>
      <c r="BQ207" s="139">
        <f>SUBTOTAL(9,BQ205:BQ206)</f>
        <v>211974</v>
      </c>
      <c r="BR207" s="140">
        <f t="shared" si="229"/>
        <v>52993.5</v>
      </c>
      <c r="BS207" s="138">
        <f>SUBTOTAL(9,BS205:BS206)</f>
        <v>4</v>
      </c>
      <c r="BT207" s="141">
        <f>SUBTOTAL(9,BT205:BT206)</f>
        <v>211978</v>
      </c>
      <c r="BU207" s="140">
        <f t="shared" si="265"/>
        <v>52994.5</v>
      </c>
      <c r="BV207" s="142">
        <f t="shared" si="266"/>
        <v>1</v>
      </c>
      <c r="BW207" s="143">
        <f t="shared" si="267"/>
        <v>1.8870238802872049E-5</v>
      </c>
      <c r="BX207" s="137" t="s">
        <v>649</v>
      </c>
      <c r="BY207" s="138">
        <f>SUBTOTAL(9,BY205:BY206)</f>
        <v>0</v>
      </c>
      <c r="BZ207" s="139">
        <f>SUBTOTAL(9,BZ205:BZ206)</f>
        <v>0</v>
      </c>
      <c r="CA207" s="140" t="str">
        <f t="shared" si="230"/>
        <v>N/A</v>
      </c>
      <c r="CB207" s="138">
        <f>SUBTOTAL(9,CB205:CB206)</f>
        <v>0</v>
      </c>
      <c r="CC207" s="141">
        <f>SUBTOTAL(9,CC205:CC206)</f>
        <v>0</v>
      </c>
      <c r="CD207" s="140" t="str">
        <f t="shared" si="268"/>
        <v>N/A</v>
      </c>
      <c r="CE207" s="142" t="e">
        <f t="shared" si="269"/>
        <v>#VALUE!</v>
      </c>
      <c r="CF207" s="143" t="e">
        <f t="shared" si="270"/>
        <v>#VALUE!</v>
      </c>
      <c r="CG207" s="138">
        <f>SUBTOTAL(9,CG205:CG206)</f>
        <v>0</v>
      </c>
      <c r="CH207" s="139">
        <f>SUBTOTAL(9,CH205:CH206)</f>
        <v>0</v>
      </c>
      <c r="CI207" s="140" t="str">
        <f t="shared" si="231"/>
        <v>N/A</v>
      </c>
      <c r="CJ207" s="138">
        <f>SUBTOTAL(9,CJ205:CJ206)</f>
        <v>0</v>
      </c>
      <c r="CK207" s="141">
        <f>SUBTOTAL(9,CK205:CK206)</f>
        <v>0</v>
      </c>
      <c r="CL207" s="140" t="str">
        <f t="shared" si="271"/>
        <v>N/A</v>
      </c>
      <c r="CM207" s="142" t="e">
        <f t="shared" si="272"/>
        <v>#VALUE!</v>
      </c>
      <c r="CN207" s="143" t="e">
        <f t="shared" si="273"/>
        <v>#VALUE!</v>
      </c>
      <c r="CO207" s="138">
        <f>SUBTOTAL(9,CO205:CO206)</f>
        <v>2.5</v>
      </c>
      <c r="CP207" s="139">
        <f>SUBTOTAL(9,CP205:CP206)</f>
        <v>175272</v>
      </c>
      <c r="CQ207" s="140">
        <f t="shared" si="232"/>
        <v>70108.800000000003</v>
      </c>
      <c r="CR207" s="138">
        <f>SUBTOTAL(9,CR205:CR206)</f>
        <v>2.5</v>
      </c>
      <c r="CS207" s="141">
        <f>SUBTOTAL(9,CS205:CS206)</f>
        <v>175275</v>
      </c>
      <c r="CT207" s="140">
        <f t="shared" si="274"/>
        <v>70110</v>
      </c>
      <c r="CU207" s="142">
        <f t="shared" si="275"/>
        <v>1.1999999999970896</v>
      </c>
      <c r="CV207" s="143">
        <f t="shared" si="276"/>
        <v>1.7116253594371742E-5</v>
      </c>
      <c r="CW207" s="137" t="s">
        <v>649</v>
      </c>
      <c r="CX207" s="138">
        <f>SUBTOTAL(9,CX205:CX206)</f>
        <v>2</v>
      </c>
      <c r="CY207" s="139">
        <f>SUBTOTAL(9,CY205:CY206)</f>
        <v>124646</v>
      </c>
      <c r="CZ207" s="140">
        <f t="shared" si="233"/>
        <v>62323</v>
      </c>
      <c r="DA207" s="138">
        <f>SUBTOTAL(9,DA205:DA206)</f>
        <v>2</v>
      </c>
      <c r="DB207" s="141">
        <f>SUBTOTAL(9,DB205:DB206)</f>
        <v>124648</v>
      </c>
      <c r="DC207" s="140">
        <f t="shared" si="277"/>
        <v>62324</v>
      </c>
      <c r="DD207" s="142">
        <f t="shared" si="278"/>
        <v>1</v>
      </c>
      <c r="DE207" s="143">
        <f t="shared" si="279"/>
        <v>1.6045440688028498E-5</v>
      </c>
      <c r="DF207" s="138">
        <f>SUBTOTAL(9,DF205:DF206)</f>
        <v>1</v>
      </c>
      <c r="DG207" s="139">
        <f>SUBTOTAL(9,DG205:DG206)</f>
        <v>78398</v>
      </c>
      <c r="DH207" s="140">
        <f t="shared" si="234"/>
        <v>78398</v>
      </c>
      <c r="DI207" s="138">
        <f>SUBTOTAL(9,DI205:DI206)</f>
        <v>1</v>
      </c>
      <c r="DJ207" s="141">
        <f>SUBTOTAL(9,DJ205:DJ206)</f>
        <v>78399</v>
      </c>
      <c r="DK207" s="140">
        <f t="shared" si="280"/>
        <v>78399</v>
      </c>
      <c r="DL207" s="142">
        <f t="shared" si="281"/>
        <v>1</v>
      </c>
      <c r="DM207" s="143">
        <f t="shared" si="282"/>
        <v>1.2755427434373326E-5</v>
      </c>
      <c r="DN207" s="138">
        <f>SUBTOTAL(9,DN205:DN206)</f>
        <v>3</v>
      </c>
      <c r="DO207" s="139">
        <f>SUBTOTAL(9,DO205:DO206)</f>
        <v>125466</v>
      </c>
      <c r="DP207" s="140">
        <f t="shared" si="235"/>
        <v>41822</v>
      </c>
      <c r="DQ207" s="138">
        <f>SUBTOTAL(9,DQ205:DQ206)</f>
        <v>3</v>
      </c>
      <c r="DR207" s="141">
        <f>SUBTOTAL(9,DR205:DR206)</f>
        <v>125469</v>
      </c>
      <c r="DS207" s="140">
        <f t="shared" si="283"/>
        <v>41823</v>
      </c>
      <c r="DT207" s="142">
        <f t="shared" si="284"/>
        <v>1</v>
      </c>
      <c r="DU207" s="143">
        <f t="shared" si="285"/>
        <v>2.3910860312754053E-5</v>
      </c>
      <c r="DV207" s="137" t="s">
        <v>649</v>
      </c>
      <c r="DW207" s="138">
        <f>SUBTOTAL(9,DW205:DW206)</f>
        <v>21.03</v>
      </c>
      <c r="DX207" s="139">
        <f>SUBTOTAL(9,DX205:DX206)</f>
        <v>484397</v>
      </c>
      <c r="DY207" s="140">
        <f t="shared" si="236"/>
        <v>23033.618640038039</v>
      </c>
      <c r="DZ207" s="138">
        <f>SUBTOTAL(9,DZ205:DZ206)</f>
        <v>21.03</v>
      </c>
      <c r="EA207" s="141">
        <f>SUBTOTAL(9,EA205:EA206)</f>
        <v>484418</v>
      </c>
      <c r="EB207" s="140">
        <f t="shared" si="286"/>
        <v>23034.617213504516</v>
      </c>
      <c r="EC207" s="142">
        <f t="shared" si="287"/>
        <v>0.99857346647695522</v>
      </c>
      <c r="ED207" s="143">
        <f t="shared" si="288"/>
        <v>4.3352869650328903E-5</v>
      </c>
      <c r="EE207" s="138">
        <f>SUBTOTAL(9,EE205:EE206)</f>
        <v>2.0300000000000002</v>
      </c>
      <c r="EF207" s="139">
        <f>SUBTOTAL(9,EF205:EF206)</f>
        <v>66674</v>
      </c>
      <c r="EG207" s="140">
        <f t="shared" si="237"/>
        <v>32844.334975369457</v>
      </c>
      <c r="EH207" s="138">
        <f>SUBTOTAL(9,EH205:EH206)</f>
        <v>2.0300000000000002</v>
      </c>
      <c r="EI207" s="141">
        <f>SUBTOTAL(9,EI205:EI206)</f>
        <v>66676</v>
      </c>
      <c r="EJ207" s="140">
        <f t="shared" si="289"/>
        <v>32845.320197044333</v>
      </c>
      <c r="EK207" s="142">
        <f t="shared" si="290"/>
        <v>0.98522167487681145</v>
      </c>
      <c r="EL207" s="143">
        <f t="shared" si="291"/>
        <v>2.9996700362958985E-5</v>
      </c>
      <c r="EM207" s="138">
        <f>SUBTOTAL(9,EM205:EM206)</f>
        <v>0</v>
      </c>
      <c r="EN207" s="139">
        <f>SUBTOTAL(9,EN205:EN206)</f>
        <v>0</v>
      </c>
      <c r="EO207" s="140" t="str">
        <f t="shared" si="238"/>
        <v>N/A</v>
      </c>
      <c r="EP207" s="138">
        <f>SUBTOTAL(9,EP205:EP206)</f>
        <v>0</v>
      </c>
      <c r="EQ207" s="141">
        <f>SUBTOTAL(9,EQ205:EQ206)</f>
        <v>0</v>
      </c>
      <c r="ER207" s="140" t="str">
        <f t="shared" si="292"/>
        <v>N/A</v>
      </c>
      <c r="ES207" s="142" t="e">
        <f t="shared" si="293"/>
        <v>#VALUE!</v>
      </c>
      <c r="ET207" s="143" t="e">
        <f t="shared" si="294"/>
        <v>#VALUE!</v>
      </c>
      <c r="EU207" s="308"/>
      <c r="EV207" s="137" t="s">
        <v>649</v>
      </c>
      <c r="EW207" s="140">
        <f>SUBTOTAL(9,EW205:EW206)</f>
        <v>84659.694650435733</v>
      </c>
      <c r="EX207" s="140">
        <f>SUBTOTAL(9,EX205:EX206)</f>
        <v>84694.673498674209</v>
      </c>
      <c r="EY207" s="142" t="e">
        <f t="shared" si="295"/>
        <v>#VALUE!</v>
      </c>
      <c r="EZ207" s="143" t="e">
        <f t="shared" si="239"/>
        <v>#VALUE!</v>
      </c>
    </row>
    <row r="208" spans="1:156">
      <c r="A208" s="144" t="s">
        <v>650</v>
      </c>
      <c r="B208" s="124">
        <v>0</v>
      </c>
      <c r="C208" s="125">
        <v>0</v>
      </c>
      <c r="D208" s="126" t="str">
        <f t="shared" si="222"/>
        <v>N/A</v>
      </c>
      <c r="E208" s="127">
        <v>0</v>
      </c>
      <c r="F208" s="128">
        <v>0</v>
      </c>
      <c r="G208" s="126" t="str">
        <f t="shared" si="240"/>
        <v>N/A</v>
      </c>
      <c r="H208" s="129" t="e">
        <f t="shared" si="241"/>
        <v>#VALUE!</v>
      </c>
      <c r="I208" s="130" t="e">
        <f t="shared" si="242"/>
        <v>#VALUE!</v>
      </c>
      <c r="J208" s="127">
        <v>1</v>
      </c>
      <c r="K208" s="128">
        <v>66311</v>
      </c>
      <c r="L208" s="131">
        <f t="shared" si="223"/>
        <v>66311</v>
      </c>
      <c r="M208" s="127">
        <v>1</v>
      </c>
      <c r="N208" s="128">
        <v>66811</v>
      </c>
      <c r="O208" s="126">
        <f t="shared" si="243"/>
        <v>66811</v>
      </c>
      <c r="P208" s="129">
        <f t="shared" si="244"/>
        <v>500</v>
      </c>
      <c r="Q208" s="130">
        <f t="shared" si="245"/>
        <v>7.5402271116406022E-3</v>
      </c>
      <c r="R208" s="127">
        <v>0</v>
      </c>
      <c r="S208" s="128">
        <v>0</v>
      </c>
      <c r="T208" s="126" t="str">
        <f t="shared" si="224"/>
        <v>N/A</v>
      </c>
      <c r="U208" s="127">
        <v>0</v>
      </c>
      <c r="V208" s="128">
        <v>0</v>
      </c>
      <c r="W208" s="126" t="str">
        <f t="shared" si="246"/>
        <v>N/A</v>
      </c>
      <c r="X208" s="129" t="e">
        <f t="shared" si="247"/>
        <v>#VALUE!</v>
      </c>
      <c r="Y208" s="130" t="e">
        <f t="shared" si="248"/>
        <v>#VALUE!</v>
      </c>
      <c r="Z208" s="144" t="s">
        <v>650</v>
      </c>
      <c r="AA208" s="127">
        <v>0</v>
      </c>
      <c r="AB208" s="128">
        <v>0</v>
      </c>
      <c r="AC208" s="126" t="str">
        <f t="shared" si="225"/>
        <v>N/A</v>
      </c>
      <c r="AD208" s="127">
        <v>0</v>
      </c>
      <c r="AE208" s="128">
        <v>0</v>
      </c>
      <c r="AF208" s="126" t="str">
        <f t="shared" si="249"/>
        <v>N/A</v>
      </c>
      <c r="AG208" s="129" t="e">
        <f t="shared" si="250"/>
        <v>#VALUE!</v>
      </c>
      <c r="AH208" s="130" t="e">
        <f t="shared" si="251"/>
        <v>#VALUE!</v>
      </c>
      <c r="AI208" s="127">
        <v>0</v>
      </c>
      <c r="AJ208" s="128">
        <v>0</v>
      </c>
      <c r="AK208" s="126" t="str">
        <f t="shared" si="252"/>
        <v>N/A</v>
      </c>
      <c r="AL208" s="127">
        <v>0</v>
      </c>
      <c r="AM208" s="128">
        <v>0</v>
      </c>
      <c r="AN208" s="126" t="str">
        <f t="shared" si="253"/>
        <v>N/A</v>
      </c>
      <c r="AO208" s="129" t="e">
        <f t="shared" si="254"/>
        <v>#VALUE!</v>
      </c>
      <c r="AP208" s="130" t="e">
        <f t="shared" si="255"/>
        <v>#VALUE!</v>
      </c>
      <c r="AQ208" s="127">
        <v>0</v>
      </c>
      <c r="AR208" s="128">
        <v>0</v>
      </c>
      <c r="AS208" s="126" t="str">
        <f t="shared" si="226"/>
        <v>N/A</v>
      </c>
      <c r="AT208" s="127">
        <v>0</v>
      </c>
      <c r="AU208" s="128">
        <v>0</v>
      </c>
      <c r="AV208" s="126" t="str">
        <f t="shared" si="256"/>
        <v>N/A</v>
      </c>
      <c r="AW208" s="129" t="e">
        <f t="shared" si="257"/>
        <v>#VALUE!</v>
      </c>
      <c r="AX208" s="130" t="e">
        <f t="shared" si="258"/>
        <v>#VALUE!</v>
      </c>
      <c r="AY208" s="144" t="s">
        <v>650</v>
      </c>
      <c r="AZ208" s="127">
        <v>1</v>
      </c>
      <c r="BA208" s="128">
        <v>27630</v>
      </c>
      <c r="BB208" s="126">
        <f t="shared" si="227"/>
        <v>27630</v>
      </c>
      <c r="BC208" s="127">
        <v>1</v>
      </c>
      <c r="BD208" s="128">
        <v>27830</v>
      </c>
      <c r="BE208" s="126">
        <f t="shared" si="259"/>
        <v>27830</v>
      </c>
      <c r="BF208" s="129">
        <f t="shared" si="260"/>
        <v>200</v>
      </c>
      <c r="BG208" s="130">
        <f t="shared" si="261"/>
        <v>7.238508867173362E-3</v>
      </c>
      <c r="BH208" s="127">
        <v>0</v>
      </c>
      <c r="BI208" s="128">
        <v>0</v>
      </c>
      <c r="BJ208" s="126" t="str">
        <f t="shared" si="228"/>
        <v>N/A</v>
      </c>
      <c r="BK208" s="127">
        <v>0</v>
      </c>
      <c r="BL208" s="128">
        <v>0</v>
      </c>
      <c r="BM208" s="126" t="str">
        <f t="shared" si="262"/>
        <v>N/A</v>
      </c>
      <c r="BN208" s="129" t="e">
        <f t="shared" si="263"/>
        <v>#VALUE!</v>
      </c>
      <c r="BO208" s="130" t="e">
        <f t="shared" si="264"/>
        <v>#VALUE!</v>
      </c>
      <c r="BP208" s="127">
        <v>0</v>
      </c>
      <c r="BQ208" s="128">
        <v>0</v>
      </c>
      <c r="BR208" s="126" t="str">
        <f t="shared" si="229"/>
        <v>N/A</v>
      </c>
      <c r="BS208" s="127">
        <v>0</v>
      </c>
      <c r="BT208" s="128">
        <v>0</v>
      </c>
      <c r="BU208" s="126" t="str">
        <f t="shared" si="265"/>
        <v>N/A</v>
      </c>
      <c r="BV208" s="129" t="e">
        <f t="shared" si="266"/>
        <v>#VALUE!</v>
      </c>
      <c r="BW208" s="130" t="e">
        <f t="shared" si="267"/>
        <v>#VALUE!</v>
      </c>
      <c r="BX208" s="144" t="s">
        <v>650</v>
      </c>
      <c r="BY208" s="127">
        <v>0</v>
      </c>
      <c r="BZ208" s="128">
        <v>0</v>
      </c>
      <c r="CA208" s="126" t="str">
        <f t="shared" si="230"/>
        <v>N/A</v>
      </c>
      <c r="CB208" s="127">
        <v>0</v>
      </c>
      <c r="CC208" s="128">
        <v>0</v>
      </c>
      <c r="CD208" s="126" t="str">
        <f t="shared" si="268"/>
        <v>N/A</v>
      </c>
      <c r="CE208" s="129" t="e">
        <f t="shared" si="269"/>
        <v>#VALUE!</v>
      </c>
      <c r="CF208" s="130" t="e">
        <f t="shared" si="270"/>
        <v>#VALUE!</v>
      </c>
      <c r="CG208" s="127">
        <v>0</v>
      </c>
      <c r="CH208" s="128">
        <v>0</v>
      </c>
      <c r="CI208" s="126" t="str">
        <f t="shared" si="231"/>
        <v>N/A</v>
      </c>
      <c r="CJ208" s="127">
        <v>0</v>
      </c>
      <c r="CK208" s="128">
        <v>0</v>
      </c>
      <c r="CL208" s="126" t="str">
        <f t="shared" si="271"/>
        <v>N/A</v>
      </c>
      <c r="CM208" s="129" t="e">
        <f t="shared" si="272"/>
        <v>#VALUE!</v>
      </c>
      <c r="CN208" s="130" t="e">
        <f t="shared" si="273"/>
        <v>#VALUE!</v>
      </c>
      <c r="CO208" s="127">
        <v>0</v>
      </c>
      <c r="CP208" s="128">
        <v>0</v>
      </c>
      <c r="CQ208" s="126" t="str">
        <f t="shared" si="232"/>
        <v>N/A</v>
      </c>
      <c r="CR208" s="127">
        <v>0</v>
      </c>
      <c r="CS208" s="128">
        <v>0</v>
      </c>
      <c r="CT208" s="126" t="str">
        <f t="shared" si="274"/>
        <v>N/A</v>
      </c>
      <c r="CU208" s="129" t="e">
        <f t="shared" si="275"/>
        <v>#VALUE!</v>
      </c>
      <c r="CV208" s="130" t="e">
        <f t="shared" si="276"/>
        <v>#VALUE!</v>
      </c>
      <c r="CW208" s="144" t="s">
        <v>650</v>
      </c>
      <c r="CX208" s="127">
        <v>0</v>
      </c>
      <c r="CY208" s="128">
        <v>0</v>
      </c>
      <c r="CZ208" s="126" t="str">
        <f t="shared" si="233"/>
        <v>N/A</v>
      </c>
      <c r="DA208" s="127">
        <v>0</v>
      </c>
      <c r="DB208" s="128">
        <v>0</v>
      </c>
      <c r="DC208" s="126" t="str">
        <f t="shared" si="277"/>
        <v>N/A</v>
      </c>
      <c r="DD208" s="129" t="e">
        <f t="shared" si="278"/>
        <v>#VALUE!</v>
      </c>
      <c r="DE208" s="130" t="e">
        <f t="shared" si="279"/>
        <v>#VALUE!</v>
      </c>
      <c r="DF208" s="127">
        <v>0</v>
      </c>
      <c r="DG208" s="128">
        <v>0</v>
      </c>
      <c r="DH208" s="126" t="str">
        <f t="shared" si="234"/>
        <v>N/A</v>
      </c>
      <c r="DI208" s="127">
        <v>0</v>
      </c>
      <c r="DJ208" s="128">
        <v>0</v>
      </c>
      <c r="DK208" s="126" t="str">
        <f t="shared" si="280"/>
        <v>N/A</v>
      </c>
      <c r="DL208" s="129" t="e">
        <f t="shared" si="281"/>
        <v>#VALUE!</v>
      </c>
      <c r="DM208" s="130" t="e">
        <f t="shared" si="282"/>
        <v>#VALUE!</v>
      </c>
      <c r="DN208" s="127">
        <v>0</v>
      </c>
      <c r="DO208" s="128">
        <v>0</v>
      </c>
      <c r="DP208" s="126" t="str">
        <f t="shared" si="235"/>
        <v>N/A</v>
      </c>
      <c r="DQ208" s="127">
        <v>0</v>
      </c>
      <c r="DR208" s="128">
        <v>0</v>
      </c>
      <c r="DS208" s="126" t="str">
        <f t="shared" si="283"/>
        <v>N/A</v>
      </c>
      <c r="DT208" s="306" t="e">
        <f t="shared" si="284"/>
        <v>#VALUE!</v>
      </c>
      <c r="DU208" s="130" t="e">
        <f t="shared" si="285"/>
        <v>#VALUE!</v>
      </c>
      <c r="DV208" s="144" t="s">
        <v>650</v>
      </c>
      <c r="DW208" s="127">
        <v>0</v>
      </c>
      <c r="DX208" s="128">
        <v>0</v>
      </c>
      <c r="DY208" s="126" t="str">
        <f t="shared" si="236"/>
        <v>N/A</v>
      </c>
      <c r="DZ208" s="127">
        <v>0</v>
      </c>
      <c r="EA208" s="128">
        <v>0</v>
      </c>
      <c r="EB208" s="126" t="str">
        <f t="shared" si="286"/>
        <v>N/A</v>
      </c>
      <c r="EC208" s="129" t="e">
        <f t="shared" si="287"/>
        <v>#VALUE!</v>
      </c>
      <c r="ED208" s="130" t="e">
        <f t="shared" si="288"/>
        <v>#VALUE!</v>
      </c>
      <c r="EE208" s="127">
        <v>0</v>
      </c>
      <c r="EF208" s="128">
        <v>0</v>
      </c>
      <c r="EG208" s="126" t="str">
        <f t="shared" si="237"/>
        <v>N/A</v>
      </c>
      <c r="EH208" s="127">
        <v>0</v>
      </c>
      <c r="EI208" s="128">
        <v>0</v>
      </c>
      <c r="EJ208" s="126" t="str">
        <f t="shared" si="289"/>
        <v>N/A</v>
      </c>
      <c r="EK208" s="129" t="e">
        <f t="shared" si="290"/>
        <v>#VALUE!</v>
      </c>
      <c r="EL208" s="130" t="e">
        <f t="shared" si="291"/>
        <v>#VALUE!</v>
      </c>
      <c r="EM208" s="127">
        <v>0</v>
      </c>
      <c r="EN208" s="128">
        <v>0</v>
      </c>
      <c r="EO208" s="126" t="str">
        <f t="shared" si="238"/>
        <v>N/A</v>
      </c>
      <c r="EP208" s="127">
        <v>0</v>
      </c>
      <c r="EQ208" s="128">
        <v>0</v>
      </c>
      <c r="ER208" s="126" t="str">
        <f t="shared" si="292"/>
        <v>N/A</v>
      </c>
      <c r="ES208" s="129" t="e">
        <f t="shared" si="293"/>
        <v>#VALUE!</v>
      </c>
      <c r="ET208" s="130" t="e">
        <f t="shared" si="294"/>
        <v>#VALUE!</v>
      </c>
      <c r="EU208" s="308"/>
      <c r="EV208" s="144" t="s">
        <v>650</v>
      </c>
      <c r="EW208" s="126">
        <v>46970.5</v>
      </c>
      <c r="EX208" s="126">
        <v>47320.5</v>
      </c>
      <c r="EY208" s="129" t="e">
        <f t="shared" si="295"/>
        <v>#VALUE!</v>
      </c>
      <c r="EZ208" s="130" t="e">
        <f t="shared" si="239"/>
        <v>#VALUE!</v>
      </c>
    </row>
    <row r="209" spans="1:157">
      <c r="A209" s="132" t="s">
        <v>651</v>
      </c>
      <c r="B209" s="124">
        <v>7</v>
      </c>
      <c r="C209" s="125">
        <v>170157.09999999998</v>
      </c>
      <c r="D209" s="126">
        <f t="shared" si="222"/>
        <v>24308.157142857141</v>
      </c>
      <c r="E209" s="145">
        <v>7</v>
      </c>
      <c r="F209" s="146">
        <v>173797.52</v>
      </c>
      <c r="G209" s="126">
        <f t="shared" si="240"/>
        <v>24828.217142857142</v>
      </c>
      <c r="H209" s="129">
        <f t="shared" si="241"/>
        <v>520.06000000000131</v>
      </c>
      <c r="I209" s="130">
        <f t="shared" si="242"/>
        <v>2.139446429211599E-2</v>
      </c>
      <c r="J209" s="145">
        <v>6</v>
      </c>
      <c r="K209" s="146">
        <v>482669</v>
      </c>
      <c r="L209" s="131">
        <f t="shared" si="223"/>
        <v>80444.833333333328</v>
      </c>
      <c r="M209" s="145">
        <v>6</v>
      </c>
      <c r="N209" s="146">
        <v>484265</v>
      </c>
      <c r="O209" s="126">
        <f t="shared" si="243"/>
        <v>80710.833333333328</v>
      </c>
      <c r="P209" s="129">
        <f t="shared" si="244"/>
        <v>266</v>
      </c>
      <c r="Q209" s="130">
        <f t="shared" si="245"/>
        <v>3.3066138492424419E-3</v>
      </c>
      <c r="R209" s="145">
        <v>1</v>
      </c>
      <c r="S209" s="146">
        <v>71264</v>
      </c>
      <c r="T209" s="126">
        <f t="shared" si="224"/>
        <v>71264</v>
      </c>
      <c r="U209" s="145">
        <v>1</v>
      </c>
      <c r="V209" s="146">
        <v>71775</v>
      </c>
      <c r="W209" s="126">
        <f t="shared" si="246"/>
        <v>71775</v>
      </c>
      <c r="X209" s="129">
        <f t="shared" si="247"/>
        <v>511</v>
      </c>
      <c r="Y209" s="130">
        <f t="shared" si="248"/>
        <v>7.1705208801077685E-3</v>
      </c>
      <c r="Z209" s="132" t="s">
        <v>651</v>
      </c>
      <c r="AA209" s="145">
        <v>1</v>
      </c>
      <c r="AB209" s="146">
        <v>42307</v>
      </c>
      <c r="AC209" s="126">
        <f t="shared" si="225"/>
        <v>42307</v>
      </c>
      <c r="AD209" s="145">
        <v>1</v>
      </c>
      <c r="AE209" s="146">
        <v>42941</v>
      </c>
      <c r="AF209" s="126">
        <f t="shared" si="249"/>
        <v>42941</v>
      </c>
      <c r="AG209" s="129">
        <f t="shared" si="250"/>
        <v>634</v>
      </c>
      <c r="AH209" s="130">
        <f t="shared" si="251"/>
        <v>1.4985699765996171E-2</v>
      </c>
      <c r="AI209" s="145">
        <v>5</v>
      </c>
      <c r="AJ209" s="146">
        <v>311667</v>
      </c>
      <c r="AK209" s="126">
        <f t="shared" si="252"/>
        <v>62333.4</v>
      </c>
      <c r="AL209" s="145">
        <v>5</v>
      </c>
      <c r="AM209" s="146">
        <v>315833</v>
      </c>
      <c r="AN209" s="126">
        <f t="shared" si="253"/>
        <v>63166.6</v>
      </c>
      <c r="AO209" s="129">
        <f t="shared" si="254"/>
        <v>833.19999999999709</v>
      </c>
      <c r="AP209" s="130">
        <f t="shared" si="255"/>
        <v>1.3366830623710515E-2</v>
      </c>
      <c r="AQ209" s="145">
        <v>1</v>
      </c>
      <c r="AR209" s="146">
        <v>52448</v>
      </c>
      <c r="AS209" s="126">
        <f t="shared" si="226"/>
        <v>52448</v>
      </c>
      <c r="AT209" s="145">
        <v>1</v>
      </c>
      <c r="AU209" s="146">
        <v>52448</v>
      </c>
      <c r="AV209" s="126">
        <f t="shared" si="256"/>
        <v>52448</v>
      </c>
      <c r="AW209" s="129">
        <f t="shared" si="257"/>
        <v>0</v>
      </c>
      <c r="AX209" s="130">
        <f t="shared" si="258"/>
        <v>0</v>
      </c>
      <c r="AY209" s="132" t="s">
        <v>651</v>
      </c>
      <c r="AZ209" s="145">
        <v>8</v>
      </c>
      <c r="BA209" s="146">
        <v>240493.11</v>
      </c>
      <c r="BB209" s="126">
        <f t="shared" si="227"/>
        <v>30061.638749999998</v>
      </c>
      <c r="BC209" s="145">
        <v>8</v>
      </c>
      <c r="BD209" s="146">
        <v>244317</v>
      </c>
      <c r="BE209" s="126">
        <f t="shared" si="259"/>
        <v>30539.625</v>
      </c>
      <c r="BF209" s="129">
        <f t="shared" si="260"/>
        <v>477.98625000000175</v>
      </c>
      <c r="BG209" s="130">
        <f t="shared" si="261"/>
        <v>1.5900206039166837E-2</v>
      </c>
      <c r="BH209" s="145">
        <v>0</v>
      </c>
      <c r="BI209" s="146">
        <v>0</v>
      </c>
      <c r="BJ209" s="126" t="str">
        <f t="shared" si="228"/>
        <v>N/A</v>
      </c>
      <c r="BK209" s="145">
        <v>0</v>
      </c>
      <c r="BL209" s="146">
        <v>0</v>
      </c>
      <c r="BM209" s="126" t="str">
        <f t="shared" si="262"/>
        <v>N/A</v>
      </c>
      <c r="BN209" s="129" t="e">
        <f t="shared" si="263"/>
        <v>#VALUE!</v>
      </c>
      <c r="BO209" s="130" t="e">
        <f t="shared" si="264"/>
        <v>#VALUE!</v>
      </c>
      <c r="BP209" s="145">
        <v>3</v>
      </c>
      <c r="BQ209" s="146">
        <v>210500</v>
      </c>
      <c r="BR209" s="126">
        <f t="shared" si="229"/>
        <v>70166.666666666672</v>
      </c>
      <c r="BS209" s="145">
        <v>3</v>
      </c>
      <c r="BT209" s="146">
        <v>211116</v>
      </c>
      <c r="BU209" s="126">
        <f t="shared" si="265"/>
        <v>70372</v>
      </c>
      <c r="BV209" s="129">
        <f t="shared" si="266"/>
        <v>205.33333333332848</v>
      </c>
      <c r="BW209" s="130">
        <f t="shared" si="267"/>
        <v>2.9263657957243963E-3</v>
      </c>
      <c r="BX209" s="132" t="s">
        <v>651</v>
      </c>
      <c r="BY209" s="145">
        <v>0</v>
      </c>
      <c r="BZ209" s="146">
        <v>0</v>
      </c>
      <c r="CA209" s="126" t="str">
        <f t="shared" si="230"/>
        <v>N/A</v>
      </c>
      <c r="CB209" s="145">
        <v>0</v>
      </c>
      <c r="CC209" s="146">
        <v>0</v>
      </c>
      <c r="CD209" s="126" t="str">
        <f t="shared" si="268"/>
        <v>N/A</v>
      </c>
      <c r="CE209" s="129" t="e">
        <f t="shared" si="269"/>
        <v>#VALUE!</v>
      </c>
      <c r="CF209" s="130" t="e">
        <f t="shared" si="270"/>
        <v>#VALUE!</v>
      </c>
      <c r="CG209" s="145">
        <v>0</v>
      </c>
      <c r="CH209" s="146">
        <v>0</v>
      </c>
      <c r="CI209" s="126" t="str">
        <f t="shared" si="231"/>
        <v>N/A</v>
      </c>
      <c r="CJ209" s="145">
        <v>0</v>
      </c>
      <c r="CK209" s="146">
        <v>0</v>
      </c>
      <c r="CL209" s="126" t="str">
        <f t="shared" si="271"/>
        <v>N/A</v>
      </c>
      <c r="CM209" s="129" t="e">
        <f t="shared" si="272"/>
        <v>#VALUE!</v>
      </c>
      <c r="CN209" s="130" t="e">
        <f t="shared" si="273"/>
        <v>#VALUE!</v>
      </c>
      <c r="CO209" s="145">
        <v>3</v>
      </c>
      <c r="CP209" s="146">
        <v>316449</v>
      </c>
      <c r="CQ209" s="126">
        <f t="shared" si="232"/>
        <v>105483</v>
      </c>
      <c r="CR209" s="145">
        <v>3</v>
      </c>
      <c r="CS209" s="146">
        <v>316449</v>
      </c>
      <c r="CT209" s="126">
        <f t="shared" si="274"/>
        <v>105483</v>
      </c>
      <c r="CU209" s="129">
        <f t="shared" si="275"/>
        <v>0</v>
      </c>
      <c r="CV209" s="130">
        <f t="shared" si="276"/>
        <v>0</v>
      </c>
      <c r="CW209" s="132" t="s">
        <v>651</v>
      </c>
      <c r="CX209" s="145">
        <v>2</v>
      </c>
      <c r="CY209" s="146">
        <v>94844</v>
      </c>
      <c r="CZ209" s="126">
        <f t="shared" si="233"/>
        <v>47422</v>
      </c>
      <c r="DA209" s="145">
        <v>2</v>
      </c>
      <c r="DB209" s="146">
        <v>95526</v>
      </c>
      <c r="DC209" s="126">
        <f t="shared" si="277"/>
        <v>47763</v>
      </c>
      <c r="DD209" s="129">
        <f t="shared" si="278"/>
        <v>341</v>
      </c>
      <c r="DE209" s="130">
        <f t="shared" si="279"/>
        <v>7.1907553456201766E-3</v>
      </c>
      <c r="DF209" s="145">
        <v>1</v>
      </c>
      <c r="DG209" s="146">
        <v>105483</v>
      </c>
      <c r="DH209" s="126">
        <f t="shared" si="234"/>
        <v>105483</v>
      </c>
      <c r="DI209" s="145">
        <v>1</v>
      </c>
      <c r="DJ209" s="146">
        <v>105483</v>
      </c>
      <c r="DK209" s="126">
        <f t="shared" si="280"/>
        <v>105483</v>
      </c>
      <c r="DL209" s="129">
        <f t="shared" si="281"/>
        <v>0</v>
      </c>
      <c r="DM209" s="130">
        <f t="shared" si="282"/>
        <v>0</v>
      </c>
      <c r="DN209" s="145">
        <v>4</v>
      </c>
      <c r="DO209" s="146">
        <v>165267.47999999998</v>
      </c>
      <c r="DP209" s="126">
        <f t="shared" si="235"/>
        <v>41316.869999999995</v>
      </c>
      <c r="DQ209" s="145">
        <v>4</v>
      </c>
      <c r="DR209" s="146">
        <v>166847</v>
      </c>
      <c r="DS209" s="126">
        <f t="shared" si="283"/>
        <v>41711.75</v>
      </c>
      <c r="DT209" s="306">
        <f t="shared" si="284"/>
        <v>394.88000000000466</v>
      </c>
      <c r="DU209" s="130">
        <f t="shared" si="285"/>
        <v>9.557355143310825E-3</v>
      </c>
      <c r="DV209" s="132" t="s">
        <v>651</v>
      </c>
      <c r="DW209" s="145">
        <v>19.5</v>
      </c>
      <c r="DX209" s="146">
        <v>460664.67000000004</v>
      </c>
      <c r="DY209" s="126">
        <f t="shared" si="236"/>
        <v>23623.829230769232</v>
      </c>
      <c r="DZ209" s="145">
        <v>19.5</v>
      </c>
      <c r="EA209" s="146">
        <v>469311.6</v>
      </c>
      <c r="EB209" s="126">
        <f t="shared" si="286"/>
        <v>24067.261538461538</v>
      </c>
      <c r="EC209" s="129">
        <f t="shared" si="287"/>
        <v>443.43230769230649</v>
      </c>
      <c r="ED209" s="130">
        <f t="shared" si="288"/>
        <v>1.8770551690017765E-2</v>
      </c>
      <c r="EE209" s="145">
        <v>0</v>
      </c>
      <c r="EF209" s="146">
        <v>0</v>
      </c>
      <c r="EG209" s="126" t="str">
        <f t="shared" si="237"/>
        <v>N/A</v>
      </c>
      <c r="EH209" s="145">
        <v>0</v>
      </c>
      <c r="EI209" s="146">
        <v>0</v>
      </c>
      <c r="EJ209" s="126" t="str">
        <f t="shared" si="289"/>
        <v>N/A</v>
      </c>
      <c r="EK209" s="129" t="e">
        <f t="shared" si="290"/>
        <v>#VALUE!</v>
      </c>
      <c r="EL209" s="130" t="e">
        <f t="shared" si="291"/>
        <v>#VALUE!</v>
      </c>
      <c r="EM209" s="145">
        <v>0</v>
      </c>
      <c r="EN209" s="146">
        <v>0</v>
      </c>
      <c r="EO209" s="126" t="str">
        <f t="shared" si="238"/>
        <v>N/A</v>
      </c>
      <c r="EP209" s="149">
        <v>0</v>
      </c>
      <c r="EQ209" s="150">
        <v>0</v>
      </c>
      <c r="ER209" s="126" t="str">
        <f t="shared" si="292"/>
        <v>N/A</v>
      </c>
      <c r="ES209" s="129" t="e">
        <f t="shared" si="293"/>
        <v>#VALUE!</v>
      </c>
      <c r="ET209" s="130" t="e">
        <f t="shared" si="294"/>
        <v>#VALUE!</v>
      </c>
      <c r="EU209" s="308"/>
      <c r="EV209" s="132" t="s">
        <v>651</v>
      </c>
      <c r="EW209" s="126">
        <v>58204.799624894331</v>
      </c>
      <c r="EX209" s="126">
        <v>58560.714385742467</v>
      </c>
      <c r="EY209" s="129" t="e">
        <f t="shared" si="295"/>
        <v>#VALUE!</v>
      </c>
      <c r="EZ209" s="130" t="e">
        <f t="shared" si="239"/>
        <v>#VALUE!</v>
      </c>
    </row>
    <row r="210" spans="1:157">
      <c r="A210" s="180" t="s">
        <v>652</v>
      </c>
      <c r="B210" s="181">
        <f>SUBTOTAL(9,B9:B209)</f>
        <v>5312.1529999999984</v>
      </c>
      <c r="C210" s="182">
        <f>SUBTOTAL(9,C9:C209)</f>
        <v>89580778.26000002</v>
      </c>
      <c r="D210" s="183">
        <f>IF(B210=0,"N/A",C210/B210)</f>
        <v>16863.365618422522</v>
      </c>
      <c r="E210" s="181">
        <f>SUBTOTAL(9,E9:E209)</f>
        <v>5312.1529999999984</v>
      </c>
      <c r="F210" s="182">
        <f>SUBTOTAL(9,F9:F209)</f>
        <v>89887337.969999999</v>
      </c>
      <c r="G210" s="183">
        <f>IF(E210=0,"N/A",F210/E210)</f>
        <v>16921.07474502335</v>
      </c>
      <c r="H210" s="184">
        <f t="shared" si="241"/>
        <v>57.709126600828313</v>
      </c>
      <c r="I210" s="185">
        <f t="shared" si="242"/>
        <v>3.4221594850427427E-3</v>
      </c>
      <c r="J210" s="181">
        <f>SUBTOTAL(9,J9:J209)</f>
        <v>1138.5</v>
      </c>
      <c r="K210" s="182">
        <f>SUBTOTAL(9,K9:K209)</f>
        <v>84238765.172155753</v>
      </c>
      <c r="L210" s="186">
        <f t="shared" si="223"/>
        <v>73991.010252222884</v>
      </c>
      <c r="M210" s="181">
        <f>SUBTOTAL(9,M9:M209)</f>
        <v>1138.5</v>
      </c>
      <c r="N210" s="182">
        <f>SUBTOTAL(9,N9:N209)</f>
        <v>84552948.996405065</v>
      </c>
      <c r="O210" s="183">
        <f t="shared" si="243"/>
        <v>74266.973207206902</v>
      </c>
      <c r="P210" s="184">
        <f t="shared" si="244"/>
        <v>275.96295498401741</v>
      </c>
      <c r="Q210" s="185">
        <f t="shared" si="245"/>
        <v>3.7296822146812999E-3</v>
      </c>
      <c r="R210" s="181">
        <f>SUBTOTAL(9,R9:R209)</f>
        <v>451.8</v>
      </c>
      <c r="S210" s="182">
        <f>SUBTOTAL(9,S9:S209)</f>
        <v>28587215.340000004</v>
      </c>
      <c r="T210" s="183">
        <f t="shared" si="224"/>
        <v>63274.049003984073</v>
      </c>
      <c r="U210" s="181">
        <f>SUBTOTAL(9,U9:U209)</f>
        <v>451.8</v>
      </c>
      <c r="V210" s="182">
        <f>SUBTOTAL(9,V9:V209)</f>
        <v>28700662.830000006</v>
      </c>
      <c r="W210" s="183">
        <f t="shared" si="246"/>
        <v>63525.150132802133</v>
      </c>
      <c r="X210" s="184">
        <f t="shared" si="247"/>
        <v>251.10112881805981</v>
      </c>
      <c r="Y210" s="185">
        <f t="shared" si="248"/>
        <v>3.9684694242065836E-3</v>
      </c>
      <c r="Z210" s="180" t="s">
        <v>652</v>
      </c>
      <c r="AA210" s="181">
        <f>SUBTOTAL(9,AA9:AA209)</f>
        <v>239.40999999999997</v>
      </c>
      <c r="AB210" s="182">
        <f>SUBTOTAL(9,AB9:AB209)</f>
        <v>11956625.338354001</v>
      </c>
      <c r="AC210" s="183">
        <f t="shared" si="225"/>
        <v>49942.046440641585</v>
      </c>
      <c r="AD210" s="181">
        <f>SUBTOTAL(9,AD9:AD209)</f>
        <v>239.40999999999997</v>
      </c>
      <c r="AE210" s="182">
        <f>SUBTOTAL(9,AE9:AE209)</f>
        <v>12001409.022344001</v>
      </c>
      <c r="AF210" s="183">
        <f t="shared" si="249"/>
        <v>50129.104976166418</v>
      </c>
      <c r="AG210" s="184">
        <f t="shared" si="250"/>
        <v>187.05853552483313</v>
      </c>
      <c r="AH210" s="185">
        <f t="shared" si="251"/>
        <v>3.7455120255666893E-3</v>
      </c>
      <c r="AI210" s="181">
        <f>SUBTOTAL(9,AI9:AI209)</f>
        <v>1024.2599999999998</v>
      </c>
      <c r="AJ210" s="182">
        <f>SUBTOTAL(9,AJ9:AJ209)</f>
        <v>52524058.689397767</v>
      </c>
      <c r="AK210" s="183">
        <f t="shared" si="252"/>
        <v>51280.005749905082</v>
      </c>
      <c r="AL210" s="181">
        <f>SUBTOTAL(9,AL9:AL209)</f>
        <v>1024.2599999999998</v>
      </c>
      <c r="AM210" s="182">
        <f>SUBTOTAL(9,AM9:AM209)</f>
        <v>52710766.916375838</v>
      </c>
      <c r="AN210" s="183">
        <f t="shared" si="253"/>
        <v>51462.291719266446</v>
      </c>
      <c r="AO210" s="184">
        <f t="shared" si="254"/>
        <v>182.28596936136455</v>
      </c>
      <c r="AP210" s="185">
        <f t="shared" si="255"/>
        <v>3.5547181927081191E-3</v>
      </c>
      <c r="AQ210" s="181">
        <f>SUBTOTAL(9,AQ9:AQ209)</f>
        <v>363.19289999999995</v>
      </c>
      <c r="AR210" s="182">
        <f>SUBTOTAL(9,AR9:AR209)</f>
        <v>17015977.471279997</v>
      </c>
      <c r="AS210" s="183">
        <f t="shared" si="226"/>
        <v>46851.074102164443</v>
      </c>
      <c r="AT210" s="181">
        <f>SUBTOTAL(9,AT9:AT209)</f>
        <v>363.19289999999995</v>
      </c>
      <c r="AU210" s="182">
        <f>SUBTOTAL(9,AU9:AU209)</f>
        <v>17073313.150589999</v>
      </c>
      <c r="AV210" s="183">
        <f t="shared" si="256"/>
        <v>47008.939741360584</v>
      </c>
      <c r="AW210" s="184">
        <f t="shared" si="257"/>
        <v>157.86563919614127</v>
      </c>
      <c r="AX210" s="185">
        <f t="shared" si="258"/>
        <v>3.3695201704852301E-3</v>
      </c>
      <c r="AY210" s="180" t="s">
        <v>652</v>
      </c>
      <c r="AZ210" s="181">
        <f>SUBTOTAL(9,AZ9:AZ209)</f>
        <v>2540.494999999999</v>
      </c>
      <c r="BA210" s="182">
        <f>SUBTOTAL(9,BA9:BA209)</f>
        <v>65477174.950000003</v>
      </c>
      <c r="BB210" s="183">
        <f t="shared" si="227"/>
        <v>25773.392567196563</v>
      </c>
      <c r="BC210" s="181">
        <f>SUBTOTAL(9,BC9:BC209)</f>
        <v>2540.494999999999</v>
      </c>
      <c r="BD210" s="182">
        <f>SUBTOTAL(9,BD9:BD209)</f>
        <v>65895749.520000003</v>
      </c>
      <c r="BE210" s="183">
        <f t="shared" si="259"/>
        <v>25938.153596051176</v>
      </c>
      <c r="BF210" s="184">
        <f t="shared" si="260"/>
        <v>164.76102885461296</v>
      </c>
      <c r="BG210" s="185">
        <f t="shared" si="261"/>
        <v>6.3926791331427131E-3</v>
      </c>
      <c r="BH210" s="181">
        <f>SUBTOTAL(9,BH9:BH209)</f>
        <v>447.18899999999996</v>
      </c>
      <c r="BI210" s="182">
        <f>SUBTOTAL(9,BI9:BI209)</f>
        <v>11875708.799999999</v>
      </c>
      <c r="BJ210" s="183">
        <f t="shared" si="228"/>
        <v>26556.352683093726</v>
      </c>
      <c r="BK210" s="181">
        <f>SUBTOTAL(9,BK9:BK209)</f>
        <v>447.18899999999996</v>
      </c>
      <c r="BL210" s="182">
        <f>SUBTOTAL(9,BL9:BL209)</f>
        <v>11903639.35</v>
      </c>
      <c r="BM210" s="183">
        <f t="shared" si="262"/>
        <v>26618.810726560805</v>
      </c>
      <c r="BN210" s="184">
        <f t="shared" si="263"/>
        <v>62.458043467078824</v>
      </c>
      <c r="BO210" s="185">
        <f t="shared" si="264"/>
        <v>2.3519059342377536E-3</v>
      </c>
      <c r="BP210" s="181">
        <f>SUBTOTAL(9,BP9:BP209)</f>
        <v>974.08799999999974</v>
      </c>
      <c r="BQ210" s="182">
        <f>SUBTOTAL(9,BQ9:BQ209)</f>
        <v>54064845.199999996</v>
      </c>
      <c r="BR210" s="183">
        <f t="shared" si="229"/>
        <v>55503.039971747945</v>
      </c>
      <c r="BS210" s="181">
        <f>SUBTOTAL(9,BS9:BS209)</f>
        <v>974.08799999999974</v>
      </c>
      <c r="BT210" s="182">
        <f>SUBTOTAL(9,BT9:BT209)</f>
        <v>54223708.519999996</v>
      </c>
      <c r="BU210" s="183">
        <f t="shared" si="265"/>
        <v>55666.129261421978</v>
      </c>
      <c r="BV210" s="184">
        <f t="shared" si="266"/>
        <v>163.08928967403335</v>
      </c>
      <c r="BW210" s="185">
        <f t="shared" si="267"/>
        <v>2.9383848120219857E-3</v>
      </c>
      <c r="BX210" s="180" t="s">
        <v>652</v>
      </c>
      <c r="BY210" s="181">
        <f>SUBTOTAL(9,BY9:BY209)</f>
        <v>184.07060000000001</v>
      </c>
      <c r="BZ210" s="182">
        <f>SUBTOTAL(9,BZ9:BZ209)</f>
        <v>3778998.9899999998</v>
      </c>
      <c r="CA210" s="183">
        <f t="shared" si="230"/>
        <v>20530.16065574839</v>
      </c>
      <c r="CB210" s="181">
        <f>SUBTOTAL(9,CB9:CB209)</f>
        <v>184.07060000000001</v>
      </c>
      <c r="CC210" s="182">
        <f>SUBTOTAL(9,CC9:CC209)</f>
        <v>3797527.8400000003</v>
      </c>
      <c r="CD210" s="183">
        <f t="shared" si="268"/>
        <v>20630.822304050729</v>
      </c>
      <c r="CE210" s="184">
        <f t="shared" si="269"/>
        <v>100.66164830233902</v>
      </c>
      <c r="CF210" s="185">
        <f t="shared" si="270"/>
        <v>4.9031105986086874E-3</v>
      </c>
      <c r="CG210" s="181">
        <f>SUBTOTAL(9,CG9:CG209)</f>
        <v>308.95</v>
      </c>
      <c r="CH210" s="182">
        <f>SUBTOTAL(9,CH9:CH209)</f>
        <v>14216765.01</v>
      </c>
      <c r="CI210" s="183">
        <f t="shared" si="231"/>
        <v>46016.394270917626</v>
      </c>
      <c r="CJ210" s="181">
        <f>SUBTOTAL(9,CJ9:CJ209)</f>
        <v>308.95</v>
      </c>
      <c r="CK210" s="182">
        <f>SUBTOTAL(9,CK9:CK209)</f>
        <v>14271378.08</v>
      </c>
      <c r="CL210" s="183">
        <f t="shared" si="271"/>
        <v>46193.164201327076</v>
      </c>
      <c r="CM210" s="184">
        <f t="shared" si="272"/>
        <v>176.76993040944944</v>
      </c>
      <c r="CN210" s="185">
        <f t="shared" si="273"/>
        <v>3.8414554901614289E-3</v>
      </c>
      <c r="CO210" s="181">
        <f>SUBTOTAL(9,CO9:CO209)</f>
        <v>175.37089999999998</v>
      </c>
      <c r="CP210" s="182">
        <f>SUBTOTAL(9,CP9:CP209)</f>
        <v>15246727.039999997</v>
      </c>
      <c r="CQ210" s="183">
        <f t="shared" si="232"/>
        <v>86939.891623980948</v>
      </c>
      <c r="CR210" s="181">
        <f>SUBTOTAL(9,CR9:CR209)</f>
        <v>175.37089999999998</v>
      </c>
      <c r="CS210" s="182">
        <f>SUBTOTAL(9,CS9:CS209)</f>
        <v>15334018.779999997</v>
      </c>
      <c r="CT210" s="183">
        <f t="shared" si="274"/>
        <v>87437.646610697673</v>
      </c>
      <c r="CU210" s="184">
        <f t="shared" si="275"/>
        <v>497.7549867167254</v>
      </c>
      <c r="CV210" s="185">
        <f t="shared" si="276"/>
        <v>5.725277285478325E-3</v>
      </c>
      <c r="CW210" s="180" t="s">
        <v>652</v>
      </c>
      <c r="CX210" s="181">
        <f>SUBTOTAL(9,CX9:CX209)</f>
        <v>194.62</v>
      </c>
      <c r="CY210" s="182">
        <f>SUBTOTAL(9,CY9:CY209)</f>
        <v>12593328.02</v>
      </c>
      <c r="CZ210" s="183">
        <f t="shared" si="233"/>
        <v>64707.265543109643</v>
      </c>
      <c r="DA210" s="181">
        <f>SUBTOTAL(9,DA9:DA209)</f>
        <v>194.62</v>
      </c>
      <c r="DB210" s="182">
        <f>SUBTOTAL(9,DB9:DB209)</f>
        <v>12612460.35</v>
      </c>
      <c r="DC210" s="183">
        <f t="shared" si="277"/>
        <v>64805.571626759833</v>
      </c>
      <c r="DD210" s="184">
        <f t="shared" si="278"/>
        <v>98.306083650189976</v>
      </c>
      <c r="DE210" s="185">
        <f t="shared" si="279"/>
        <v>1.5192433620100348E-3</v>
      </c>
      <c r="DF210" s="181">
        <f>SUBTOTAL(9,DF9:DF209)</f>
        <v>141.45999999999998</v>
      </c>
      <c r="DG210" s="182">
        <f>SUBTOTAL(9,DG9:DG209)</f>
        <v>10157039.994376801</v>
      </c>
      <c r="DH210" s="183">
        <f t="shared" si="234"/>
        <v>71801.498617112986</v>
      </c>
      <c r="DI210" s="181">
        <f>SUBTOTAL(9,DI9:DI209)</f>
        <v>141.45999999999998</v>
      </c>
      <c r="DJ210" s="182">
        <f>SUBTOTAL(9,DJ9:DJ209)</f>
        <v>10247667.657967083</v>
      </c>
      <c r="DK210" s="183">
        <f t="shared" si="280"/>
        <v>72442.157910130671</v>
      </c>
      <c r="DL210" s="184">
        <f t="shared" si="281"/>
        <v>640.65929301768483</v>
      </c>
      <c r="DM210" s="185">
        <f t="shared" si="282"/>
        <v>8.922645144693285E-3</v>
      </c>
      <c r="DN210" s="181">
        <f>SUBTOTAL(9,DN9:DN209)</f>
        <v>513.29750000000001</v>
      </c>
      <c r="DO210" s="182">
        <f>SUBTOTAL(9,DO9:DO209)</f>
        <v>19792820.965841606</v>
      </c>
      <c r="DP210" s="183">
        <f t="shared" si="235"/>
        <v>38560.135137696183</v>
      </c>
      <c r="DQ210" s="181">
        <f>SUBTOTAL(9,DQ9:DQ209)</f>
        <v>513.29750000000001</v>
      </c>
      <c r="DR210" s="182">
        <f>SUBTOTAL(9,DR9:DR209)</f>
        <v>19911909.970205918</v>
      </c>
      <c r="DS210" s="183">
        <f t="shared" si="283"/>
        <v>38792.142899986691</v>
      </c>
      <c r="DT210" s="317">
        <f t="shared" si="284"/>
        <v>232.00776229050825</v>
      </c>
      <c r="DU210" s="185">
        <f t="shared" si="285"/>
        <v>6.0167777281386831E-3</v>
      </c>
      <c r="DV210" s="180" t="s">
        <v>652</v>
      </c>
      <c r="DW210" s="181">
        <f>SUBTOTAL(9,DW9:DW209)</f>
        <v>3163.320000000002</v>
      </c>
      <c r="DX210" s="182">
        <f>SUBTOTAL(9,DX9:DX209)</f>
        <v>84053050.350000009</v>
      </c>
      <c r="DY210" s="183">
        <f t="shared" si="236"/>
        <v>26571.150041728299</v>
      </c>
      <c r="DZ210" s="181">
        <f>SUBTOTAL(9,DZ9:DZ209)</f>
        <v>3163.320000000002</v>
      </c>
      <c r="EA210" s="182">
        <f>SUBTOTAL(9,EA9:EA209)</f>
        <v>84399741.439999998</v>
      </c>
      <c r="EB210" s="183">
        <f t="shared" si="286"/>
        <v>26680.747265531132</v>
      </c>
      <c r="EC210" s="184">
        <f t="shared" si="287"/>
        <v>109.59722380283347</v>
      </c>
      <c r="ED210" s="185">
        <f t="shared" si="288"/>
        <v>4.1246699382871278E-3</v>
      </c>
      <c r="EE210" s="181">
        <f>SUBTOTAL(9,EE9:EE209)</f>
        <v>886.26019999999994</v>
      </c>
      <c r="EF210" s="182">
        <f>SUBTOTAL(9,EF9:EF209)</f>
        <v>17515670.100000001</v>
      </c>
      <c r="EG210" s="183">
        <f t="shared" si="237"/>
        <v>19763.575189317995</v>
      </c>
      <c r="EH210" s="181">
        <f>SUBTOTAL(9,EH9:EH209)</f>
        <v>886.26019999999994</v>
      </c>
      <c r="EI210" s="182">
        <f>SUBTOTAL(9,EI9:EI209)</f>
        <v>17533696.059999999</v>
      </c>
      <c r="EJ210" s="183">
        <f t="shared" si="289"/>
        <v>19783.914543381277</v>
      </c>
      <c r="EK210" s="184">
        <f t="shared" si="290"/>
        <v>20.339354063282371</v>
      </c>
      <c r="EL210" s="185">
        <f t="shared" si="291"/>
        <v>1.029133335869088E-3</v>
      </c>
      <c r="EM210" s="181">
        <f>SUBTOTAL(9,EM9:EM209)</f>
        <v>12.02</v>
      </c>
      <c r="EN210" s="182">
        <f>SUBTOTAL(9,EN9:EN209)</f>
        <v>570681.80000000005</v>
      </c>
      <c r="EO210" s="183">
        <f t="shared" si="238"/>
        <v>47477.687188019969</v>
      </c>
      <c r="EP210" s="181">
        <f>SUBTOTAL(9,EP9:EP209)</f>
        <v>12.02</v>
      </c>
      <c r="EQ210" s="182">
        <f>SUBTOTAL(9,EQ9:EQ209)</f>
        <v>571905.80000000005</v>
      </c>
      <c r="ER210" s="183">
        <f t="shared" si="292"/>
        <v>47579.517470881867</v>
      </c>
      <c r="ES210" s="184">
        <f t="shared" si="293"/>
        <v>101.83028286189801</v>
      </c>
      <c r="ET210" s="185">
        <f t="shared" si="294"/>
        <v>2.1448029357165658E-3</v>
      </c>
      <c r="EU210" s="308"/>
      <c r="EV210" s="180" t="s">
        <v>652</v>
      </c>
      <c r="EW210" s="255">
        <f>AVERAGE(EW9:EW209)</f>
        <v>47623.240711928607</v>
      </c>
      <c r="EX210" s="256">
        <f>AVERAGE(EX9:EX209)</f>
        <v>48312.623032617426</v>
      </c>
      <c r="EY210" s="184" t="e">
        <f t="shared" si="295"/>
        <v>#VALUE!</v>
      </c>
      <c r="EZ210" s="185" t="e">
        <f t="shared" si="239"/>
        <v>#VALUE!</v>
      </c>
    </row>
    <row r="211" spans="1:157">
      <c r="A211" s="187"/>
      <c r="B211" s="91"/>
      <c r="C211" s="92"/>
      <c r="D211" s="129"/>
      <c r="E211" s="91"/>
      <c r="F211" s="92"/>
      <c r="G211" s="129"/>
      <c r="H211" s="129"/>
      <c r="I211" s="188"/>
      <c r="J211" s="91"/>
      <c r="K211" s="92"/>
      <c r="L211" s="129"/>
      <c r="M211" s="91"/>
      <c r="N211" s="92"/>
      <c r="O211" s="129"/>
      <c r="P211" s="129"/>
      <c r="Q211" s="188"/>
      <c r="R211" s="91"/>
      <c r="S211" s="92"/>
      <c r="T211" s="129"/>
      <c r="U211" s="91"/>
      <c r="V211" s="92"/>
      <c r="W211" s="129"/>
      <c r="X211" s="129"/>
      <c r="Y211" s="188"/>
      <c r="Z211" s="187"/>
      <c r="AA211" s="91"/>
      <c r="AB211" s="92"/>
      <c r="AC211" s="129"/>
      <c r="AD211" s="91"/>
      <c r="AE211" s="92"/>
      <c r="AF211" s="129"/>
      <c r="AG211" s="129"/>
      <c r="AH211" s="188"/>
      <c r="AI211" s="91"/>
      <c r="AJ211" s="92"/>
      <c r="AK211" s="129"/>
      <c r="AL211" s="91"/>
      <c r="AM211" s="92"/>
      <c r="AN211" s="129"/>
      <c r="AO211" s="129"/>
      <c r="AP211" s="188"/>
      <c r="AQ211" s="91"/>
      <c r="AR211" s="92"/>
      <c r="AS211" s="129"/>
      <c r="AT211" s="91"/>
      <c r="AU211" s="92"/>
      <c r="AV211" s="129"/>
      <c r="AW211" s="129"/>
      <c r="AX211" s="318"/>
      <c r="AY211" s="187"/>
      <c r="AZ211" s="91"/>
      <c r="BA211" s="92"/>
      <c r="BB211" s="129"/>
      <c r="BC211" s="91"/>
      <c r="BD211" s="92"/>
      <c r="BE211" s="129"/>
      <c r="BF211" s="129"/>
      <c r="BG211" s="188"/>
      <c r="BH211" s="91"/>
      <c r="BI211" s="92"/>
      <c r="BJ211" s="129"/>
      <c r="BK211" s="91"/>
      <c r="BL211" s="92"/>
      <c r="BM211" s="129"/>
      <c r="BN211" s="129"/>
      <c r="BO211" s="188"/>
      <c r="BP211" s="91"/>
      <c r="BQ211" s="92"/>
      <c r="BR211" s="129"/>
      <c r="BS211" s="91"/>
      <c r="BT211" s="92"/>
      <c r="BU211" s="129"/>
      <c r="BV211" s="129"/>
      <c r="BW211" s="188"/>
      <c r="BX211" s="187"/>
      <c r="CF211" s="321"/>
      <c r="CN211" s="204"/>
      <c r="CS211" s="92"/>
      <c r="CT211" s="129"/>
      <c r="CU211" s="129"/>
      <c r="CV211" s="188"/>
      <c r="CW211" s="187"/>
      <c r="CX211" s="91"/>
      <c r="CY211" s="92"/>
      <c r="CZ211" s="129"/>
      <c r="DA211" s="91"/>
      <c r="DB211" s="92"/>
      <c r="DC211" s="129"/>
      <c r="DD211" s="129"/>
      <c r="DE211" s="188"/>
      <c r="DF211" s="91"/>
      <c r="DG211" s="92"/>
      <c r="DH211" s="129"/>
      <c r="DI211" s="91"/>
      <c r="DJ211" s="92"/>
      <c r="DK211" s="129"/>
      <c r="DL211" s="129"/>
      <c r="DM211" s="188"/>
      <c r="DN211" s="91"/>
      <c r="DO211" s="92"/>
      <c r="DP211" s="129"/>
      <c r="DQ211" s="91"/>
      <c r="DR211" s="92"/>
      <c r="DS211" s="129"/>
      <c r="DT211" s="188"/>
      <c r="DU211" s="188"/>
      <c r="DV211" s="187"/>
      <c r="DW211" s="91"/>
      <c r="DX211" s="92"/>
      <c r="DY211" s="129"/>
      <c r="DZ211" s="91"/>
      <c r="EA211" s="92"/>
      <c r="EB211" s="129"/>
      <c r="EC211" s="129"/>
      <c r="ED211" s="188"/>
      <c r="EE211" s="91"/>
      <c r="EF211" s="92"/>
      <c r="EG211" s="129"/>
      <c r="EH211" s="91"/>
      <c r="EI211" s="92"/>
      <c r="EJ211" s="129"/>
      <c r="EK211" s="129"/>
      <c r="EL211" s="188"/>
      <c r="EM211" s="91"/>
      <c r="EN211" s="92"/>
      <c r="EO211" s="129"/>
      <c r="EP211" s="91"/>
      <c r="EQ211" s="92"/>
      <c r="ER211" s="129"/>
      <c r="ES211" s="129"/>
      <c r="ET211" s="188"/>
      <c r="EU211" s="322"/>
      <c r="EV211" s="187"/>
      <c r="EW211" s="129" t="s">
        <v>95</v>
      </c>
      <c r="EX211" s="129" t="s">
        <v>95</v>
      </c>
      <c r="EY211" s="129"/>
      <c r="EZ211" s="257"/>
    </row>
    <row r="212" spans="1:157">
      <c r="A212" s="189" t="s">
        <v>653</v>
      </c>
      <c r="B212" s="190"/>
      <c r="C212" s="191"/>
      <c r="E212" s="190"/>
      <c r="F212" s="192"/>
      <c r="G212" s="193"/>
      <c r="H212" s="193"/>
      <c r="I212" s="194"/>
      <c r="J212" s="190"/>
      <c r="K212" s="192"/>
      <c r="L212" s="193"/>
      <c r="M212" s="190"/>
      <c r="N212" s="192"/>
      <c r="O212" s="193"/>
      <c r="P212" s="129"/>
      <c r="Q212" s="188"/>
      <c r="R212" s="91"/>
      <c r="S212" s="92"/>
      <c r="T212" s="129"/>
      <c r="U212" s="91"/>
      <c r="V212" s="92"/>
      <c r="W212" s="129"/>
      <c r="X212" s="129"/>
      <c r="Y212" s="188"/>
      <c r="Z212" s="189" t="s">
        <v>653</v>
      </c>
      <c r="AA212" s="91"/>
      <c r="AB212" s="92"/>
      <c r="AC212" s="323"/>
      <c r="AD212" s="324"/>
      <c r="AE212" s="325"/>
      <c r="AF212" s="323"/>
      <c r="AG212" s="323"/>
      <c r="AH212" s="326"/>
      <c r="AI212" s="324"/>
      <c r="AJ212" s="325"/>
      <c r="AK212" s="323"/>
      <c r="AL212" s="324"/>
      <c r="AM212" s="325"/>
      <c r="AN212" s="323"/>
      <c r="AO212" s="323"/>
      <c r="AP212" s="326"/>
      <c r="AQ212" s="324"/>
      <c r="AR212" s="92"/>
      <c r="AS212" s="129"/>
      <c r="AT212" s="91"/>
      <c r="AU212" s="92"/>
      <c r="AV212" s="129"/>
      <c r="AW212" s="129"/>
      <c r="AX212" s="318"/>
      <c r="AY212" s="189" t="s">
        <v>653</v>
      </c>
      <c r="AZ212" s="91"/>
      <c r="BA212" s="92"/>
      <c r="BB212" s="323"/>
      <c r="BC212" s="190"/>
      <c r="BD212" s="192"/>
      <c r="BE212" s="193"/>
      <c r="BF212" s="193"/>
      <c r="BG212" s="194"/>
      <c r="BH212" s="190"/>
      <c r="BI212" s="192"/>
      <c r="BJ212" s="193"/>
      <c r="BK212" s="190"/>
      <c r="BL212" s="192"/>
      <c r="BM212" s="193"/>
      <c r="BN212" s="193"/>
      <c r="BO212" s="194"/>
      <c r="BP212" s="190"/>
      <c r="BQ212" s="92"/>
      <c r="BR212" s="129"/>
      <c r="BS212" s="91"/>
      <c r="BT212" s="92"/>
      <c r="BU212" s="129"/>
      <c r="BV212" s="129"/>
      <c r="BW212" s="188"/>
      <c r="BX212" s="189" t="s">
        <v>653</v>
      </c>
      <c r="CA212" s="323"/>
      <c r="CB212" s="276"/>
      <c r="CC212" s="191"/>
      <c r="CD212" s="126"/>
      <c r="CE212" s="126"/>
      <c r="CF212" s="327"/>
      <c r="CG212" s="276"/>
      <c r="CH212" s="191"/>
      <c r="CI212" s="126"/>
      <c r="CJ212" s="276"/>
      <c r="CK212" s="191"/>
      <c r="CL212" s="126"/>
      <c r="CM212" s="126"/>
      <c r="CN212" s="327"/>
      <c r="CO212" s="276"/>
      <c r="CP212" s="92"/>
      <c r="CQ212" s="129"/>
      <c r="CR212" s="91"/>
      <c r="CS212" s="92"/>
      <c r="CT212" s="129"/>
      <c r="CU212" s="129"/>
      <c r="CV212" s="188"/>
      <c r="CW212" s="189" t="s">
        <v>653</v>
      </c>
      <c r="CX212" s="91"/>
      <c r="CY212" s="92"/>
      <c r="CZ212" s="323"/>
      <c r="DA212" s="91"/>
      <c r="DB212" s="92"/>
      <c r="DC212" s="129"/>
      <c r="DD212" s="129"/>
      <c r="DE212" s="188"/>
      <c r="DF212" s="91"/>
      <c r="DG212" s="92"/>
      <c r="DH212" s="323"/>
      <c r="DI212" s="190"/>
      <c r="DJ212" s="192"/>
      <c r="DK212" s="193"/>
      <c r="DL212" s="193"/>
      <c r="DM212" s="194"/>
      <c r="DN212" s="190"/>
      <c r="DO212" s="192"/>
      <c r="DP212" s="193"/>
      <c r="DQ212" s="190"/>
      <c r="DR212" s="192"/>
      <c r="DS212" s="193"/>
      <c r="DT212" s="327"/>
      <c r="DU212" s="327"/>
      <c r="DV212" s="189" t="s">
        <v>653</v>
      </c>
      <c r="DW212" s="190"/>
      <c r="DX212" s="92"/>
      <c r="DY212" s="129"/>
      <c r="DZ212" s="91"/>
      <c r="EA212" s="92"/>
      <c r="EB212" s="129"/>
      <c r="EC212" s="129"/>
      <c r="ED212" s="188"/>
      <c r="EE212" s="91"/>
      <c r="EF212" s="92"/>
      <c r="EG212" s="323"/>
      <c r="EH212" s="91"/>
      <c r="EI212" s="92"/>
      <c r="EJ212" s="129"/>
      <c r="EK212" s="129"/>
      <c r="EL212" s="188"/>
      <c r="EM212" s="91"/>
      <c r="EN212" s="92"/>
      <c r="EO212" s="129"/>
      <c r="EP212" s="91"/>
      <c r="EQ212" s="92"/>
      <c r="ER212" s="129"/>
      <c r="ES212" s="129"/>
      <c r="ET212" s="188"/>
      <c r="EU212" s="189" t="s">
        <v>653</v>
      </c>
      <c r="EV212" s="189"/>
      <c r="EZ212" s="252"/>
    </row>
    <row r="213" spans="1:157">
      <c r="A213" s="195" t="s">
        <v>654</v>
      </c>
      <c r="B213" s="190"/>
      <c r="C213" s="191"/>
      <c r="E213" s="190"/>
      <c r="F213" s="192"/>
      <c r="G213" s="193"/>
      <c r="H213" s="193"/>
      <c r="I213" s="194"/>
      <c r="J213" s="190"/>
      <c r="K213" s="192"/>
      <c r="L213" s="193"/>
      <c r="M213" s="190"/>
      <c r="N213" s="192"/>
      <c r="O213" s="193"/>
      <c r="P213" s="129"/>
      <c r="Q213" s="188"/>
      <c r="R213" s="91"/>
      <c r="S213" s="92"/>
      <c r="T213" s="129"/>
      <c r="U213" s="91"/>
      <c r="V213" s="92"/>
      <c r="W213" s="129"/>
      <c r="X213" s="129"/>
      <c r="Y213" s="188"/>
      <c r="Z213" s="195" t="s">
        <v>654</v>
      </c>
      <c r="AA213" s="91"/>
      <c r="AB213" s="92"/>
      <c r="AC213" s="323"/>
      <c r="AD213" s="324"/>
      <c r="AE213" s="325"/>
      <c r="AF213" s="323"/>
      <c r="AG213" s="323"/>
      <c r="AH213" s="326"/>
      <c r="AI213" s="324"/>
      <c r="AJ213" s="325"/>
      <c r="AK213" s="323"/>
      <c r="AL213" s="324"/>
      <c r="AM213" s="325"/>
      <c r="AN213" s="323"/>
      <c r="AO213" s="323"/>
      <c r="AP213" s="326"/>
      <c r="AQ213" s="324"/>
      <c r="AR213" s="92"/>
      <c r="AS213" s="129"/>
      <c r="AT213" s="91"/>
      <c r="AU213" s="92"/>
      <c r="AV213" s="129"/>
      <c r="AW213" s="129"/>
      <c r="AX213" s="318"/>
      <c r="AY213" s="195" t="s">
        <v>654</v>
      </c>
      <c r="AZ213" s="91"/>
      <c r="BA213" s="92"/>
      <c r="BB213" s="323"/>
      <c r="BC213" s="190"/>
      <c r="BD213" s="192"/>
      <c r="BE213" s="193"/>
      <c r="BF213" s="193"/>
      <c r="BG213" s="194"/>
      <c r="BH213" s="190"/>
      <c r="BI213" s="192"/>
      <c r="BJ213" s="193"/>
      <c r="BK213" s="190"/>
      <c r="BL213" s="192"/>
      <c r="BM213" s="193"/>
      <c r="BN213" s="193"/>
      <c r="BO213" s="194"/>
      <c r="BP213" s="190"/>
      <c r="BQ213" s="92"/>
      <c r="BR213" s="129"/>
      <c r="BS213" s="91"/>
      <c r="BT213" s="92"/>
      <c r="BU213" s="129"/>
      <c r="BV213" s="129"/>
      <c r="BW213" s="188"/>
      <c r="BX213" s="328" t="s">
        <v>654</v>
      </c>
      <c r="CA213" s="323"/>
      <c r="CB213" s="276"/>
      <c r="CC213" s="191"/>
      <c r="CD213" s="126"/>
      <c r="CE213" s="126"/>
      <c r="CF213" s="327"/>
      <c r="CG213" s="276"/>
      <c r="CH213" s="191"/>
      <c r="CI213" s="126"/>
      <c r="CJ213" s="276"/>
      <c r="CK213" s="191"/>
      <c r="CL213" s="126"/>
      <c r="CM213" s="126"/>
      <c r="CN213" s="327"/>
      <c r="CO213" s="276"/>
      <c r="CP213" s="92"/>
      <c r="CQ213" s="129"/>
      <c r="CR213" s="91"/>
      <c r="CS213" s="92"/>
      <c r="CT213" s="129"/>
      <c r="CU213" s="129"/>
      <c r="CV213" s="188"/>
      <c r="CW213" s="195" t="s">
        <v>654</v>
      </c>
      <c r="CX213" s="91"/>
      <c r="CY213" s="92"/>
      <c r="CZ213" s="323"/>
      <c r="DA213" s="91"/>
      <c r="DB213" s="92"/>
      <c r="DC213" s="129"/>
      <c r="DD213" s="129"/>
      <c r="DE213" s="188"/>
      <c r="DF213" s="91"/>
      <c r="DG213" s="92"/>
      <c r="DH213" s="323"/>
      <c r="DI213" s="190"/>
      <c r="DJ213" s="192"/>
      <c r="DK213" s="193"/>
      <c r="DL213" s="193"/>
      <c r="DM213" s="194"/>
      <c r="DN213" s="190"/>
      <c r="DO213" s="192"/>
      <c r="DP213" s="193"/>
      <c r="DQ213" s="190"/>
      <c r="DR213" s="192"/>
      <c r="DS213" s="193"/>
      <c r="DT213" s="327"/>
      <c r="DU213" s="327"/>
      <c r="DV213" s="195" t="s">
        <v>654</v>
      </c>
      <c r="DW213" s="190"/>
      <c r="DX213" s="92"/>
      <c r="DY213" s="129"/>
      <c r="DZ213" s="91"/>
      <c r="EA213" s="92"/>
      <c r="EB213" s="129"/>
      <c r="EC213" s="129"/>
      <c r="ED213" s="188"/>
      <c r="EE213" s="91"/>
      <c r="EF213" s="92"/>
      <c r="EG213" s="323"/>
      <c r="EH213" s="91"/>
      <c r="EI213" s="92"/>
      <c r="EJ213" s="129"/>
      <c r="EK213" s="129"/>
      <c r="EL213" s="188"/>
      <c r="EM213" s="91"/>
      <c r="EN213" s="92"/>
      <c r="EO213" s="129"/>
      <c r="EP213" s="91"/>
      <c r="EQ213" s="92"/>
      <c r="ER213" s="129"/>
      <c r="ES213" s="129"/>
      <c r="ET213" s="188"/>
      <c r="EU213" s="328" t="s">
        <v>717</v>
      </c>
      <c r="EV213" s="195"/>
      <c r="EZ213" s="258"/>
    </row>
    <row r="214" spans="1:157">
      <c r="A214" s="195" t="s">
        <v>655</v>
      </c>
      <c r="B214" s="190"/>
      <c r="C214" s="191"/>
      <c r="E214" s="190"/>
      <c r="F214" s="192"/>
      <c r="G214" s="193"/>
      <c r="H214" s="193"/>
      <c r="I214" s="194"/>
      <c r="J214" s="190"/>
      <c r="K214" s="192"/>
      <c r="L214" s="193"/>
      <c r="M214" s="190"/>
      <c r="N214" s="192"/>
      <c r="O214" s="193"/>
      <c r="P214" s="129"/>
      <c r="Q214" s="188"/>
      <c r="R214" s="91"/>
      <c r="S214" s="92"/>
      <c r="T214" s="129"/>
      <c r="U214" s="91"/>
      <c r="V214" s="92"/>
      <c r="W214" s="129"/>
      <c r="X214" s="129"/>
      <c r="Y214" s="188"/>
      <c r="Z214" s="195" t="s">
        <v>655</v>
      </c>
      <c r="AA214" s="91"/>
      <c r="AB214" s="92"/>
      <c r="AC214" s="323"/>
      <c r="AD214" s="324"/>
      <c r="AE214" s="325"/>
      <c r="AF214" s="323"/>
      <c r="AG214" s="323"/>
      <c r="AH214" s="326"/>
      <c r="AI214" s="324"/>
      <c r="AJ214" s="325"/>
      <c r="AK214" s="323"/>
      <c r="AL214" s="324"/>
      <c r="AM214" s="325"/>
      <c r="AN214" s="323"/>
      <c r="AO214" s="323"/>
      <c r="AP214" s="326"/>
      <c r="AQ214" s="324"/>
      <c r="AR214" s="92"/>
      <c r="AS214" s="129"/>
      <c r="AT214" s="91"/>
      <c r="AU214" s="92"/>
      <c r="AV214" s="129"/>
      <c r="AW214" s="129"/>
      <c r="AX214" s="318"/>
      <c r="AY214" s="195" t="s">
        <v>655</v>
      </c>
      <c r="AZ214" s="91"/>
      <c r="BA214" s="92"/>
      <c r="BB214" s="323"/>
      <c r="BC214" s="190"/>
      <c r="BD214" s="192"/>
      <c r="BE214" s="193"/>
      <c r="BF214" s="193"/>
      <c r="BG214" s="194"/>
      <c r="BH214" s="190"/>
      <c r="BI214" s="192"/>
      <c r="BJ214" s="193"/>
      <c r="BK214" s="190"/>
      <c r="BL214" s="192"/>
      <c r="BM214" s="193"/>
      <c r="BN214" s="193"/>
      <c r="BO214" s="194"/>
      <c r="BP214" s="190"/>
      <c r="BQ214" s="92"/>
      <c r="BR214" s="129"/>
      <c r="BS214" s="91"/>
      <c r="BT214" s="92"/>
      <c r="BU214" s="129"/>
      <c r="BV214" s="129"/>
      <c r="BW214" s="188"/>
      <c r="BX214" s="328" t="s">
        <v>655</v>
      </c>
      <c r="CA214" s="323"/>
      <c r="CB214" s="276"/>
      <c r="CC214" s="191"/>
      <c r="CD214" s="126"/>
      <c r="CE214" s="126"/>
      <c r="CF214" s="327"/>
      <c r="CG214" s="276"/>
      <c r="CH214" s="191"/>
      <c r="CI214" s="126"/>
      <c r="CJ214" s="276"/>
      <c r="CK214" s="191"/>
      <c r="CL214" s="126"/>
      <c r="CM214" s="126"/>
      <c r="CN214" s="327"/>
      <c r="CO214" s="276"/>
      <c r="CP214" s="92"/>
      <c r="CQ214" s="129"/>
      <c r="CR214" s="91"/>
      <c r="CS214" s="92"/>
      <c r="CT214" s="129"/>
      <c r="CU214" s="129"/>
      <c r="CV214" s="188"/>
      <c r="CW214" s="195" t="s">
        <v>655</v>
      </c>
      <c r="CX214" s="91"/>
      <c r="CY214" s="92"/>
      <c r="CZ214" s="323"/>
      <c r="DA214" s="91"/>
      <c r="DB214" s="92"/>
      <c r="DC214" s="129"/>
      <c r="DD214" s="129"/>
      <c r="DE214" s="188"/>
      <c r="DF214" s="91"/>
      <c r="DG214" s="92"/>
      <c r="DH214" s="323"/>
      <c r="DI214" s="190"/>
      <c r="DJ214" s="192"/>
      <c r="DK214" s="193"/>
      <c r="DL214" s="193"/>
      <c r="DM214" s="194"/>
      <c r="DN214" s="190"/>
      <c r="DO214" s="192"/>
      <c r="DP214" s="193"/>
      <c r="DQ214" s="190"/>
      <c r="DR214" s="192"/>
      <c r="DS214" s="193"/>
      <c r="DT214" s="327"/>
      <c r="DU214" s="327"/>
      <c r="DV214" s="195" t="s">
        <v>655</v>
      </c>
      <c r="DW214" s="190"/>
      <c r="DX214" s="92"/>
      <c r="DY214" s="129"/>
      <c r="DZ214" s="91"/>
      <c r="EA214" s="92"/>
      <c r="EB214" s="129"/>
      <c r="EC214" s="129"/>
      <c r="ED214" s="188"/>
      <c r="EE214" s="91"/>
      <c r="EF214" s="92"/>
      <c r="EG214" s="323"/>
      <c r="EH214" s="91"/>
      <c r="EI214" s="92"/>
      <c r="EJ214" s="129"/>
      <c r="EK214" s="129"/>
      <c r="EL214" s="188"/>
      <c r="EM214" s="91"/>
      <c r="EN214" s="92"/>
      <c r="EO214" s="129"/>
      <c r="EP214" s="91"/>
      <c r="EQ214" s="92"/>
      <c r="ER214" s="129"/>
      <c r="ES214" s="129"/>
      <c r="ET214" s="188"/>
      <c r="EU214" s="328" t="s">
        <v>655</v>
      </c>
      <c r="EV214" s="195"/>
      <c r="EZ214" s="252"/>
    </row>
    <row r="215" spans="1:157">
      <c r="A215" s="196" t="s">
        <v>656</v>
      </c>
      <c r="B215" s="197"/>
      <c r="C215" s="198"/>
      <c r="D215" s="199"/>
      <c r="E215" s="200"/>
      <c r="F215" s="200"/>
      <c r="G215" s="199"/>
      <c r="H215" s="199"/>
      <c r="I215" s="199"/>
      <c r="J215" s="200"/>
      <c r="K215" s="200"/>
      <c r="L215" s="199"/>
      <c r="M215" s="200"/>
      <c r="N215" s="200"/>
      <c r="O215" s="199"/>
      <c r="P215" s="199"/>
      <c r="Q215" s="199"/>
      <c r="R215" s="200"/>
      <c r="S215" s="200"/>
      <c r="T215" s="199"/>
      <c r="U215" s="200"/>
      <c r="V215" s="200"/>
      <c r="W215" s="199"/>
      <c r="X215" s="199"/>
      <c r="Y215" s="329"/>
      <c r="Z215" s="508" t="s">
        <v>656</v>
      </c>
      <c r="AA215" s="509"/>
      <c r="AB215" s="509"/>
      <c r="AC215" s="509"/>
      <c r="AD215" s="509"/>
      <c r="AE215" s="509"/>
      <c r="AF215" s="509"/>
      <c r="AG215" s="509"/>
      <c r="AH215" s="509"/>
      <c r="AI215" s="509"/>
      <c r="AJ215" s="509"/>
      <c r="AK215" s="509"/>
      <c r="AL215" s="509"/>
      <c r="AM215" s="509"/>
      <c r="AN215" s="509"/>
      <c r="AO215" s="509"/>
      <c r="AP215" s="509"/>
      <c r="AQ215" s="509"/>
      <c r="AR215" s="509"/>
      <c r="AS215" s="509"/>
      <c r="AT215" s="509"/>
      <c r="AU215" s="509"/>
      <c r="AV215" s="509"/>
      <c r="AW215" s="509"/>
      <c r="AX215" s="509"/>
      <c r="AY215" s="508" t="s">
        <v>656</v>
      </c>
      <c r="AZ215" s="509"/>
      <c r="BA215" s="509"/>
      <c r="BB215" s="509"/>
      <c r="BC215" s="509"/>
      <c r="BD215" s="509"/>
      <c r="BE215" s="509"/>
      <c r="BF215" s="509"/>
      <c r="BG215" s="509"/>
      <c r="BH215" s="509"/>
      <c r="BI215" s="509"/>
      <c r="BJ215" s="509"/>
      <c r="BK215" s="509"/>
      <c r="BL215" s="509"/>
      <c r="BM215" s="509"/>
      <c r="BN215" s="509"/>
      <c r="BO215" s="509"/>
      <c r="BP215" s="509"/>
      <c r="BQ215" s="509"/>
      <c r="BR215" s="509"/>
      <c r="BS215" s="509"/>
      <c r="BT215" s="509"/>
      <c r="BU215" s="509"/>
      <c r="BV215" s="509"/>
      <c r="BW215" s="509"/>
      <c r="BX215" s="508" t="s">
        <v>656</v>
      </c>
      <c r="BY215" s="509"/>
      <c r="BZ215" s="509"/>
      <c r="CA215" s="509"/>
      <c r="CB215" s="509"/>
      <c r="CC215" s="509"/>
      <c r="CD215" s="509"/>
      <c r="CE215" s="509"/>
      <c r="CF215" s="509"/>
      <c r="CG215" s="509"/>
      <c r="CH215" s="509"/>
      <c r="CI215" s="509"/>
      <c r="CJ215" s="509"/>
      <c r="CK215" s="509"/>
      <c r="CL215" s="509"/>
      <c r="CM215" s="509"/>
      <c r="CN215" s="509"/>
      <c r="CO215" s="509"/>
      <c r="CP215" s="509"/>
      <c r="CQ215" s="509"/>
      <c r="CR215" s="509"/>
      <c r="CS215" s="509"/>
      <c r="CT215" s="509"/>
      <c r="CU215" s="509"/>
      <c r="CV215" s="509"/>
      <c r="CW215" s="508" t="s">
        <v>656</v>
      </c>
      <c r="CX215" s="508"/>
      <c r="CY215" s="508"/>
      <c r="CZ215" s="508"/>
      <c r="DA215" s="508"/>
      <c r="DB215" s="508"/>
      <c r="DC215" s="508"/>
      <c r="DD215" s="508"/>
      <c r="DE215" s="508"/>
      <c r="DF215" s="508"/>
      <c r="DG215" s="508"/>
      <c r="DH215" s="508"/>
      <c r="DI215" s="508"/>
      <c r="DJ215" s="508"/>
      <c r="DK215" s="508"/>
      <c r="DL215" s="508"/>
      <c r="DM215" s="508"/>
      <c r="DN215" s="508"/>
      <c r="DO215" s="508"/>
      <c r="DP215" s="508"/>
      <c r="DQ215" s="508"/>
      <c r="DR215" s="508"/>
      <c r="DS215" s="508"/>
      <c r="DT215" s="508"/>
      <c r="DU215" s="508"/>
      <c r="DV215" s="508" t="s">
        <v>656</v>
      </c>
      <c r="DW215" s="509"/>
      <c r="DX215" s="509"/>
      <c r="DY215" s="509"/>
      <c r="DZ215" s="509"/>
      <c r="EA215" s="509"/>
      <c r="EB215" s="509"/>
      <c r="EC215" s="509"/>
      <c r="ED215" s="509"/>
      <c r="EE215" s="509"/>
      <c r="EF215" s="509"/>
      <c r="EG215" s="509"/>
      <c r="EH215" s="509"/>
      <c r="EI215" s="509"/>
      <c r="EJ215" s="509"/>
      <c r="EK215" s="509"/>
      <c r="EL215" s="509"/>
      <c r="EM215" s="509"/>
      <c r="EN215" s="509"/>
      <c r="EO215" s="509"/>
      <c r="EP215" s="509"/>
      <c r="EQ215" s="509"/>
      <c r="ER215" s="509"/>
      <c r="ES215" s="509"/>
      <c r="ET215" s="509"/>
      <c r="EU215" s="506" t="s">
        <v>656</v>
      </c>
      <c r="EV215" s="506"/>
      <c r="EW215" s="506"/>
      <c r="EX215" s="506"/>
      <c r="EY215" s="506"/>
      <c r="EZ215" s="506"/>
      <c r="FA215" s="506"/>
    </row>
    <row r="216" spans="1:157">
      <c r="A216" s="201"/>
      <c r="B216" s="190"/>
      <c r="C216" s="191"/>
      <c r="E216" s="190"/>
      <c r="F216" s="192"/>
      <c r="G216" s="193"/>
      <c r="H216" s="193"/>
      <c r="I216" s="194"/>
      <c r="J216" s="190"/>
      <c r="K216" s="192"/>
      <c r="L216" s="193"/>
      <c r="M216" s="190"/>
      <c r="N216" s="192"/>
      <c r="O216" s="193"/>
      <c r="P216" s="129"/>
      <c r="Q216" s="188"/>
      <c r="R216" s="91"/>
      <c r="S216" s="92"/>
      <c r="T216" s="129"/>
      <c r="U216" s="91"/>
      <c r="V216" s="92"/>
      <c r="W216" s="129"/>
      <c r="X216" s="129"/>
      <c r="Y216" s="188"/>
      <c r="Z216" s="201"/>
      <c r="AA216" s="91"/>
      <c r="AB216" s="92"/>
      <c r="AC216" s="323"/>
      <c r="AD216" s="324"/>
      <c r="AE216" s="325"/>
      <c r="AF216" s="323"/>
      <c r="AG216" s="323"/>
      <c r="AH216" s="326"/>
      <c r="AI216" s="324"/>
      <c r="AJ216" s="325"/>
      <c r="AK216" s="323"/>
      <c r="AL216" s="324"/>
      <c r="AM216" s="325"/>
      <c r="AN216" s="323"/>
      <c r="AO216" s="323"/>
      <c r="AP216" s="326"/>
      <c r="AQ216" s="324"/>
      <c r="AR216" s="92"/>
      <c r="AS216" s="129"/>
      <c r="AT216" s="91"/>
      <c r="AU216" s="92"/>
      <c r="AV216" s="129"/>
      <c r="AW216" s="129"/>
      <c r="AX216" s="318"/>
      <c r="AY216" s="201"/>
      <c r="AZ216" s="91"/>
      <c r="BA216" s="92"/>
      <c r="BB216" s="323"/>
      <c r="BC216" s="190"/>
      <c r="BD216" s="192"/>
      <c r="BE216" s="193"/>
      <c r="BF216" s="193"/>
      <c r="BG216" s="194"/>
      <c r="BH216" s="190"/>
      <c r="BI216" s="192"/>
      <c r="BJ216" s="193"/>
      <c r="BK216" s="190"/>
      <c r="BL216" s="192"/>
      <c r="BM216" s="193"/>
      <c r="BN216" s="193"/>
      <c r="BO216" s="194"/>
      <c r="BP216" s="190"/>
      <c r="BQ216" s="92"/>
      <c r="BR216" s="129"/>
      <c r="BS216" s="91"/>
      <c r="BT216" s="92"/>
      <c r="BU216" s="129"/>
      <c r="BV216" s="129"/>
      <c r="BW216" s="188"/>
      <c r="BX216" s="201"/>
      <c r="CA216" s="323"/>
      <c r="CB216" s="190"/>
      <c r="CC216" s="192"/>
      <c r="CD216" s="193"/>
      <c r="CE216" s="193"/>
      <c r="CF216" s="194"/>
      <c r="CG216" s="190"/>
      <c r="CH216" s="192"/>
      <c r="CI216" s="193"/>
      <c r="CJ216" s="190"/>
      <c r="CK216" s="192"/>
      <c r="CL216" s="193"/>
      <c r="CM216" s="193"/>
      <c r="CN216" s="194"/>
      <c r="CO216" s="190"/>
      <c r="CP216" s="92"/>
      <c r="CQ216" s="129"/>
      <c r="CR216" s="91"/>
      <c r="CS216" s="92"/>
      <c r="CT216" s="129"/>
      <c r="CU216" s="129"/>
      <c r="CV216" s="188"/>
      <c r="CW216" s="201"/>
      <c r="CX216" s="91"/>
      <c r="CY216" s="92"/>
      <c r="CZ216" s="323"/>
      <c r="DA216" s="91"/>
      <c r="DB216" s="92"/>
      <c r="DC216" s="129"/>
      <c r="DD216" s="129"/>
      <c r="DE216" s="188"/>
      <c r="DF216" s="91"/>
      <c r="DG216" s="92"/>
      <c r="DH216" s="323"/>
      <c r="DI216" s="190"/>
      <c r="DJ216" s="192"/>
      <c r="DK216" s="193"/>
      <c r="DL216" s="193"/>
      <c r="DM216" s="194"/>
      <c r="DN216" s="190"/>
      <c r="DO216" s="192"/>
      <c r="DP216" s="193"/>
      <c r="DQ216" s="190"/>
      <c r="DR216" s="192"/>
      <c r="DS216" s="193"/>
      <c r="DT216" s="194"/>
      <c r="DU216" s="327"/>
      <c r="DV216" s="201"/>
      <c r="DW216" s="190"/>
      <c r="DX216" s="92"/>
      <c r="DY216" s="129"/>
      <c r="DZ216" s="91"/>
      <c r="EA216" s="92"/>
      <c r="EB216" s="129"/>
      <c r="EC216" s="129"/>
      <c r="ED216" s="188"/>
      <c r="EE216" s="91"/>
      <c r="EF216" s="92"/>
      <c r="EG216" s="323"/>
      <c r="EH216" s="91"/>
      <c r="EI216" s="92"/>
      <c r="EJ216" s="129"/>
      <c r="EK216" s="129"/>
      <c r="EL216" s="188"/>
      <c r="EM216" s="91"/>
      <c r="EN216" s="92"/>
      <c r="EO216" s="129"/>
      <c r="EP216" s="91"/>
      <c r="EQ216" s="92"/>
      <c r="ER216" s="129"/>
      <c r="ES216" s="129"/>
      <c r="ET216" s="188"/>
      <c r="EU216" s="330"/>
      <c r="EV216" s="201"/>
    </row>
    <row r="217" spans="1:157">
      <c r="A217" s="202" t="s">
        <v>657</v>
      </c>
      <c r="B217" s="203"/>
      <c r="C217" s="126"/>
      <c r="E217" s="203"/>
      <c r="F217" s="193"/>
      <c r="G217" s="193"/>
      <c r="H217" s="193"/>
      <c r="I217" s="194"/>
      <c r="J217" s="203"/>
      <c r="K217" s="193"/>
      <c r="L217" s="193"/>
      <c r="M217" s="203"/>
      <c r="N217" s="193"/>
      <c r="O217" s="193"/>
      <c r="P217" s="193"/>
      <c r="Q217" s="194"/>
      <c r="R217" s="203"/>
      <c r="S217" s="193"/>
      <c r="T217" s="193"/>
      <c r="U217" s="331"/>
      <c r="V217" s="112"/>
      <c r="Y217" s="204"/>
      <c r="Z217" s="202" t="s">
        <v>657</v>
      </c>
      <c r="AA217" s="331"/>
      <c r="AB217" s="112"/>
      <c r="AC217" s="301"/>
      <c r="AD217" s="203"/>
      <c r="AE217" s="193"/>
      <c r="AF217" s="193"/>
      <c r="AG217" s="193"/>
      <c r="AH217" s="194"/>
      <c r="AI217" s="203"/>
      <c r="AJ217" s="193"/>
      <c r="AK217" s="193"/>
      <c r="AL217" s="203"/>
      <c r="AM217" s="193"/>
      <c r="AN217" s="193"/>
      <c r="AO217" s="193"/>
      <c r="AP217" s="194"/>
      <c r="AQ217" s="203"/>
      <c r="AR217" s="193"/>
      <c r="AS217" s="193"/>
      <c r="AT217" s="203"/>
      <c r="AU217" s="193"/>
      <c r="AV217" s="193"/>
      <c r="AX217" s="204"/>
      <c r="AY217" s="202" t="s">
        <v>657</v>
      </c>
      <c r="AZ217" s="331"/>
      <c r="BA217" s="112"/>
      <c r="BB217" s="301"/>
      <c r="BC217" s="203"/>
      <c r="BD217" s="193"/>
      <c r="BE217" s="193"/>
      <c r="BF217" s="193"/>
      <c r="BG217" s="194"/>
      <c r="BH217" s="203"/>
      <c r="BI217" s="193"/>
      <c r="BJ217" s="193"/>
      <c r="BK217" s="203"/>
      <c r="BL217" s="193"/>
      <c r="BM217" s="193"/>
      <c r="BN217" s="193"/>
      <c r="BO217" s="194"/>
      <c r="BP217" s="203"/>
      <c r="BQ217" s="193"/>
      <c r="BR217" s="193"/>
      <c r="BS217" s="203"/>
      <c r="BT217" s="193"/>
      <c r="BU217" s="193"/>
      <c r="BW217" s="204"/>
      <c r="BX217" s="202" t="s">
        <v>657</v>
      </c>
      <c r="BY217" s="332"/>
      <c r="BZ217" s="301"/>
      <c r="CB217" s="203"/>
      <c r="CC217" s="193"/>
      <c r="CD217" s="193"/>
      <c r="CE217" s="193"/>
      <c r="CF217" s="194"/>
      <c r="CG217" s="203"/>
      <c r="CH217" s="193"/>
      <c r="CI217" s="193"/>
      <c r="CJ217" s="203"/>
      <c r="CK217" s="193"/>
      <c r="CL217" s="193"/>
      <c r="CM217" s="193"/>
      <c r="CN217" s="194"/>
      <c r="CO217" s="203"/>
      <c r="CP217" s="193"/>
      <c r="CQ217" s="193"/>
      <c r="CR217" s="203"/>
      <c r="CS217" s="193"/>
      <c r="CT217" s="193"/>
      <c r="CV217" s="204"/>
      <c r="CW217" s="202" t="s">
        <v>657</v>
      </c>
      <c r="CX217" s="331"/>
      <c r="CY217" s="112"/>
      <c r="CZ217" s="301"/>
      <c r="DA217" s="331"/>
      <c r="DB217" s="112"/>
      <c r="DE217" s="204"/>
      <c r="DF217" s="333"/>
      <c r="DG217" s="129"/>
      <c r="DH217" s="301"/>
      <c r="DI217" s="203"/>
      <c r="DJ217" s="193"/>
      <c r="DK217" s="193"/>
      <c r="DL217" s="193"/>
      <c r="DM217" s="194"/>
      <c r="DN217" s="203"/>
      <c r="DO217" s="193"/>
      <c r="DP217" s="193"/>
      <c r="DQ217" s="203"/>
      <c r="DR217" s="193"/>
      <c r="DS217" s="193"/>
      <c r="DT217" s="194"/>
      <c r="DU217" s="327"/>
      <c r="DV217" s="202" t="s">
        <v>657</v>
      </c>
      <c r="DW217" s="203"/>
      <c r="DX217" s="193"/>
      <c r="DY217" s="193"/>
      <c r="DZ217" s="203"/>
      <c r="EA217" s="193"/>
      <c r="EB217" s="193"/>
      <c r="ED217" s="204"/>
      <c r="EE217" s="331"/>
      <c r="EF217" s="112"/>
      <c r="EG217" s="301"/>
      <c r="EH217" s="331"/>
      <c r="EI217" s="112"/>
      <c r="EL217" s="204"/>
      <c r="EM217" s="331"/>
      <c r="EN217" s="112"/>
      <c r="EP217" s="331"/>
      <c r="EQ217" s="112"/>
      <c r="ET217" s="204"/>
      <c r="EU217" s="507" t="s">
        <v>657</v>
      </c>
      <c r="EV217" s="507"/>
      <c r="EW217" s="507"/>
      <c r="EX217" s="507"/>
      <c r="EY217" s="507"/>
      <c r="EZ217" s="507"/>
      <c r="FA217" s="507"/>
    </row>
    <row r="218" spans="1:157">
      <c r="A218" s="202" t="s">
        <v>658</v>
      </c>
      <c r="B218" s="190"/>
      <c r="C218" s="191"/>
      <c r="E218" s="190"/>
      <c r="F218" s="192"/>
      <c r="G218" s="193"/>
      <c r="H218" s="193"/>
      <c r="I218" s="194"/>
      <c r="J218" s="190"/>
      <c r="K218" s="192"/>
      <c r="L218" s="193"/>
      <c r="Q218" s="204"/>
      <c r="Y218" s="204"/>
      <c r="Z218" s="202" t="s">
        <v>658</v>
      </c>
      <c r="AC218" s="301"/>
      <c r="AD218" s="190"/>
      <c r="AE218" s="192"/>
      <c r="AF218" s="193"/>
      <c r="AG218" s="193"/>
      <c r="AH218" s="194"/>
      <c r="AI218" s="190"/>
      <c r="AJ218" s="192"/>
      <c r="AK218" s="193"/>
      <c r="AL218" s="190"/>
      <c r="AM218" s="192"/>
      <c r="AN218" s="193"/>
      <c r="AP218" s="204"/>
      <c r="AX218" s="204"/>
      <c r="AY218" s="202" t="s">
        <v>658</v>
      </c>
      <c r="BB218" s="301"/>
      <c r="BC218" s="190"/>
      <c r="BD218" s="192"/>
      <c r="BE218" s="193"/>
      <c r="BF218" s="193"/>
      <c r="BG218" s="194"/>
      <c r="BH218" s="190"/>
      <c r="BI218" s="192"/>
      <c r="BJ218" s="193"/>
      <c r="BK218" s="190"/>
      <c r="BL218" s="192"/>
      <c r="BM218" s="193"/>
      <c r="BO218" s="204"/>
      <c r="BW218" s="204"/>
      <c r="BX218" s="202" t="s">
        <v>658</v>
      </c>
      <c r="CB218" s="190"/>
      <c r="CC218" s="192"/>
      <c r="CD218" s="193"/>
      <c r="CE218" s="193"/>
      <c r="CF218" s="194"/>
      <c r="CG218" s="190"/>
      <c r="CH218" s="192"/>
      <c r="CI218" s="193"/>
      <c r="CJ218" s="190"/>
      <c r="CK218" s="192"/>
      <c r="CL218" s="193"/>
      <c r="CN218" s="204"/>
      <c r="CV218" s="204"/>
      <c r="CW218" s="202" t="s">
        <v>658</v>
      </c>
      <c r="CZ218" s="301"/>
      <c r="DE218" s="204"/>
      <c r="DH218" s="301"/>
      <c r="DI218" s="190"/>
      <c r="DJ218" s="192"/>
      <c r="DK218" s="193"/>
      <c r="DL218" s="193"/>
      <c r="DM218" s="194"/>
      <c r="DN218" s="190"/>
      <c r="DO218" s="192"/>
      <c r="DP218" s="193"/>
      <c r="DQ218" s="190"/>
      <c r="DR218" s="192"/>
      <c r="DS218" s="193"/>
      <c r="DU218" s="204"/>
      <c r="DV218" s="202" t="s">
        <v>658</v>
      </c>
      <c r="ED218" s="204"/>
      <c r="EG218" s="301"/>
      <c r="EL218" s="204"/>
      <c r="ET218" s="204"/>
      <c r="EU218" s="202" t="s">
        <v>658</v>
      </c>
      <c r="EV218" s="202" t="s">
        <v>658</v>
      </c>
    </row>
    <row r="219" spans="1:157">
      <c r="A219" s="205"/>
      <c r="I219" s="204"/>
      <c r="Q219" s="204"/>
      <c r="Y219" s="204"/>
      <c r="Z219" s="334"/>
      <c r="AH219" s="204"/>
      <c r="AP219" s="204"/>
      <c r="AY219" s="334"/>
      <c r="BG219" s="204"/>
      <c r="BO219" s="204"/>
      <c r="BX219" s="334"/>
      <c r="CF219" s="321"/>
      <c r="CG219" s="335"/>
      <c r="CH219" s="336"/>
      <c r="CI219" s="337"/>
      <c r="CJ219" s="335"/>
      <c r="CK219" s="336"/>
      <c r="CL219" s="337"/>
      <c r="CM219" s="337"/>
      <c r="CN219" s="338"/>
      <c r="CO219" s="335"/>
      <c r="CP219" s="336"/>
      <c r="CQ219" s="337"/>
      <c r="CR219" s="335"/>
      <c r="CW219" s="334"/>
      <c r="DE219" s="204"/>
      <c r="DM219" s="204"/>
      <c r="DV219" s="334"/>
      <c r="ED219" s="204"/>
      <c r="EL219" s="204"/>
      <c r="EU219" s="318"/>
      <c r="EV219" s="205"/>
      <c r="FA219" s="258"/>
    </row>
    <row r="220" spans="1:157" ht="18.75">
      <c r="A220" s="206"/>
      <c r="B220" s="89" t="e">
        <f>+B210-#REF!</f>
        <v>#REF!</v>
      </c>
      <c r="C220" s="120" t="e">
        <f>+C210-#REF!</f>
        <v>#REF!</v>
      </c>
      <c r="D220" s="207"/>
      <c r="E220" s="208" t="e">
        <f>+E210-#REF!</f>
        <v>#REF!</v>
      </c>
      <c r="F220" s="209" t="e">
        <f>+F210-#REF!</f>
        <v>#REF!</v>
      </c>
      <c r="G220" s="210"/>
      <c r="H220" s="210"/>
      <c r="I220" s="211"/>
      <c r="J220" s="208" t="e">
        <f>+J210-#REF!</f>
        <v>#REF!</v>
      </c>
      <c r="K220" s="209" t="e">
        <f>+K210-#REF!</f>
        <v>#REF!</v>
      </c>
      <c r="L220" s="210"/>
      <c r="M220" s="208" t="e">
        <f>+M210-#REF!</f>
        <v>#REF!</v>
      </c>
      <c r="N220" s="209" t="e">
        <f>+N210-#REF!</f>
        <v>#REF!</v>
      </c>
      <c r="O220" s="210"/>
      <c r="P220" s="210"/>
      <c r="Q220" s="211"/>
      <c r="R220" s="208" t="e">
        <f>+R210-#REF!</f>
        <v>#REF!</v>
      </c>
      <c r="S220" s="209" t="e">
        <f>+S210-#REF!</f>
        <v>#REF!</v>
      </c>
      <c r="T220" s="210"/>
      <c r="U220" s="208" t="e">
        <f>+U210-#REF!</f>
        <v>#REF!</v>
      </c>
      <c r="V220" s="209" t="e">
        <f>+V210-#REF!</f>
        <v>#REF!</v>
      </c>
      <c r="W220" s="210"/>
      <c r="X220" s="210"/>
      <c r="Y220" s="211"/>
      <c r="Z220" s="339"/>
      <c r="AA220" s="208" t="e">
        <f>+AA210-#REF!</f>
        <v>#REF!</v>
      </c>
      <c r="AB220" s="208" t="e">
        <f>+AB210-#REF!</f>
        <v>#REF!</v>
      </c>
      <c r="AC220" s="210"/>
      <c r="AD220" s="208" t="e">
        <f>+AD210-#REF!</f>
        <v>#REF!</v>
      </c>
      <c r="AE220" s="209" t="e">
        <f>+AE210-#REF!</f>
        <v>#REF!</v>
      </c>
      <c r="AF220" s="210"/>
      <c r="AG220" s="210"/>
      <c r="AH220" s="211"/>
      <c r="AI220" s="208" t="e">
        <f>+AI210-#REF!</f>
        <v>#REF!</v>
      </c>
      <c r="AJ220" s="209" t="e">
        <f>+AJ210-#REF!</f>
        <v>#REF!</v>
      </c>
      <c r="AK220" s="210"/>
      <c r="AL220" s="208" t="e">
        <f>+AL210-#REF!</f>
        <v>#REF!</v>
      </c>
      <c r="AM220" s="209" t="e">
        <f>+AM210-#REF!</f>
        <v>#REF!</v>
      </c>
      <c r="AN220" s="210"/>
      <c r="AO220" s="210"/>
      <c r="AP220" s="211"/>
      <c r="AQ220" s="208" t="e">
        <f>+AQ210-#REF!</f>
        <v>#REF!</v>
      </c>
      <c r="AR220" s="209" t="e">
        <f>+AR210-#REF!</f>
        <v>#REF!</v>
      </c>
      <c r="AS220" s="210"/>
      <c r="AT220" s="208" t="e">
        <f>+AT210-#REF!</f>
        <v>#REF!</v>
      </c>
      <c r="AU220" s="209" t="e">
        <f>+AU210-#REF!</f>
        <v>#REF!</v>
      </c>
      <c r="AV220" s="210"/>
      <c r="AW220" s="210"/>
      <c r="AX220" s="340"/>
      <c r="AY220" s="339"/>
      <c r="AZ220" s="208" t="e">
        <f>+AZ210-#REF!</f>
        <v>#REF!</v>
      </c>
      <c r="BA220" s="209" t="e">
        <f>+BA210-#REF!</f>
        <v>#REF!</v>
      </c>
      <c r="BB220" s="210"/>
      <c r="BC220" s="208" t="e">
        <f>+BC210-#REF!</f>
        <v>#REF!</v>
      </c>
      <c r="BD220" s="209" t="e">
        <f>+BD210-#REF!</f>
        <v>#REF!</v>
      </c>
      <c r="BE220" s="210"/>
      <c r="BF220" s="210"/>
      <c r="BG220" s="211"/>
      <c r="BH220" s="208" t="e">
        <f>+BH210-#REF!</f>
        <v>#REF!</v>
      </c>
      <c r="BI220" s="209" t="e">
        <f>+BI210-#REF!</f>
        <v>#REF!</v>
      </c>
      <c r="BJ220" s="210"/>
      <c r="BK220" s="208" t="e">
        <f>+BK210-#REF!</f>
        <v>#REF!</v>
      </c>
      <c r="BL220" s="209" t="e">
        <f>+BL210-#REF!</f>
        <v>#REF!</v>
      </c>
      <c r="BM220" s="210"/>
      <c r="BN220" s="210"/>
      <c r="BO220" s="211"/>
      <c r="BP220" s="208" t="e">
        <f>+BP210-#REF!</f>
        <v>#REF!</v>
      </c>
      <c r="BQ220" s="209" t="e">
        <f>+BQ210-#REF!</f>
        <v>#REF!</v>
      </c>
      <c r="BR220" s="210"/>
      <c r="BS220" s="208" t="e">
        <f>+BS210-#REF!</f>
        <v>#REF!</v>
      </c>
      <c r="BT220" s="209" t="e">
        <f>+BT210-#REF!</f>
        <v>#REF!</v>
      </c>
      <c r="BU220" s="210"/>
      <c r="BV220" s="210"/>
      <c r="BW220" s="340"/>
      <c r="BX220" s="339"/>
      <c r="BY220" s="341" t="e">
        <f>+BY210-#REF!</f>
        <v>#REF!</v>
      </c>
      <c r="BZ220" s="342" t="e">
        <f>+BZ210-#REF!</f>
        <v>#REF!</v>
      </c>
      <c r="CA220" s="343"/>
      <c r="CB220" s="341" t="e">
        <f>+CB210-#REF!</f>
        <v>#REF!</v>
      </c>
      <c r="CC220" s="342" t="e">
        <f>+CC210-#REF!</f>
        <v>#REF!</v>
      </c>
      <c r="CD220" s="343"/>
      <c r="CE220" s="343"/>
      <c r="CF220" s="344"/>
      <c r="CG220" s="345" t="e">
        <f>+CG210-#REF!</f>
        <v>#REF!</v>
      </c>
      <c r="CH220" s="346" t="e">
        <f>+CH210-#REF!</f>
        <v>#REF!</v>
      </c>
      <c r="CI220" s="347"/>
      <c r="CJ220" s="345" t="e">
        <f>+CJ210-#REF!</f>
        <v>#REF!</v>
      </c>
      <c r="CK220" s="346" t="e">
        <f>+CK210-#REF!</f>
        <v>#REF!</v>
      </c>
      <c r="CL220" s="347"/>
      <c r="CM220" s="347"/>
      <c r="CN220" s="348"/>
      <c r="CO220" s="345" t="e">
        <f>+CO210-#REF!</f>
        <v>#REF!</v>
      </c>
      <c r="CP220" s="346" t="e">
        <f>+CP210-#REF!</f>
        <v>#REF!</v>
      </c>
      <c r="CQ220" s="347"/>
      <c r="CR220" s="345" t="e">
        <f>+CR210-#REF!</f>
        <v>#REF!</v>
      </c>
      <c r="CS220" s="346" t="e">
        <f>+CS210-#REF!</f>
        <v>#REF!</v>
      </c>
      <c r="CT220" s="347"/>
      <c r="CU220" s="210"/>
      <c r="CV220" s="340"/>
      <c r="CW220" s="339"/>
      <c r="CX220" s="208" t="e">
        <f>+CX210-#REF!</f>
        <v>#REF!</v>
      </c>
      <c r="CY220" s="209" t="e">
        <f>+CY210-#REF!</f>
        <v>#REF!</v>
      </c>
      <c r="CZ220" s="210"/>
      <c r="DA220" s="208" t="e">
        <f>+DA210-#REF!</f>
        <v>#REF!</v>
      </c>
      <c r="DB220" s="209" t="e">
        <f>+DB210-#REF!</f>
        <v>#REF!</v>
      </c>
      <c r="DC220" s="210"/>
      <c r="DD220" s="210"/>
      <c r="DE220" s="211"/>
      <c r="DF220" s="208" t="e">
        <f>+DF210-#REF!</f>
        <v>#REF!</v>
      </c>
      <c r="DG220" s="209" t="e">
        <f>+DG210-#REF!</f>
        <v>#REF!</v>
      </c>
      <c r="DH220" s="210"/>
      <c r="DI220" s="208" t="e">
        <f>+DI210-#REF!</f>
        <v>#REF!</v>
      </c>
      <c r="DJ220" s="209" t="e">
        <f>+DJ210-#REF!</f>
        <v>#REF!</v>
      </c>
      <c r="DK220" s="210"/>
      <c r="DL220" s="210"/>
      <c r="DM220" s="211"/>
      <c r="DN220" s="208" t="e">
        <f>+DN210-#REF!</f>
        <v>#REF!</v>
      </c>
      <c r="DO220" s="209" t="e">
        <f>+DO210-#REF!</f>
        <v>#REF!</v>
      </c>
      <c r="DP220" s="210"/>
      <c r="DQ220" s="208" t="e">
        <f>+DQ210-#REF!</f>
        <v>#REF!</v>
      </c>
      <c r="DR220" s="209" t="e">
        <f>+DR210-#REF!</f>
        <v>#REF!</v>
      </c>
      <c r="DS220" s="210"/>
      <c r="DT220" s="211"/>
      <c r="DU220" s="340"/>
      <c r="DV220" s="339"/>
      <c r="DW220" s="208" t="e">
        <f>+DW210-#REF!</f>
        <v>#REF!</v>
      </c>
      <c r="DX220" s="209" t="e">
        <f>+DX210-#REF!</f>
        <v>#REF!</v>
      </c>
      <c r="DY220" s="210"/>
      <c r="DZ220" s="208" t="e">
        <f>+DZ210-#REF!</f>
        <v>#REF!</v>
      </c>
      <c r="EA220" s="209" t="e">
        <f>+EA210-#REF!</f>
        <v>#REF!</v>
      </c>
      <c r="EB220" s="210"/>
      <c r="EC220" s="210"/>
      <c r="ED220" s="211"/>
      <c r="EE220" s="208" t="e">
        <f>+EE210-#REF!</f>
        <v>#REF!</v>
      </c>
      <c r="EF220" s="209" t="e">
        <f>+EF210-#REF!</f>
        <v>#REF!</v>
      </c>
      <c r="EG220" s="210"/>
      <c r="EH220" s="208" t="e">
        <f>+EH210-#REF!</f>
        <v>#REF!</v>
      </c>
      <c r="EI220" s="209" t="e">
        <f>+EI210-#REF!</f>
        <v>#REF!</v>
      </c>
      <c r="EJ220" s="210"/>
      <c r="EK220" s="210"/>
      <c r="EL220" s="211"/>
      <c r="EM220" s="208" t="e">
        <f>+EM210-#REF!</f>
        <v>#REF!</v>
      </c>
      <c r="EN220" s="209" t="e">
        <f>+EN210-#REF!</f>
        <v>#REF!</v>
      </c>
      <c r="EO220" s="210"/>
      <c r="EP220" s="208" t="e">
        <f>+EP210-#REF!</f>
        <v>#REF!</v>
      </c>
      <c r="EQ220" s="209" t="e">
        <f>+EQ210-#REF!</f>
        <v>#REF!</v>
      </c>
      <c r="ER220" s="210"/>
      <c r="ES220" s="210"/>
      <c r="ET220" s="340"/>
      <c r="EU220" s="349"/>
      <c r="EV220" s="206"/>
      <c r="EW220" s="210"/>
      <c r="EX220" s="210"/>
      <c r="EY220" s="210"/>
      <c r="EZ220" s="260"/>
      <c r="FA220" s="261"/>
    </row>
    <row r="221" spans="1:157">
      <c r="A221" s="144"/>
      <c r="I221" s="204"/>
      <c r="Q221" s="204"/>
      <c r="Y221" s="204"/>
      <c r="Z221" s="350"/>
      <c r="AH221" s="204"/>
      <c r="AP221" s="204"/>
      <c r="AY221" s="350"/>
      <c r="BG221" s="204"/>
      <c r="BO221" s="204"/>
      <c r="BX221" s="350"/>
      <c r="CF221" s="321"/>
      <c r="CG221" s="335"/>
      <c r="CH221" s="336"/>
      <c r="CI221" s="351"/>
      <c r="CJ221" s="352"/>
      <c r="CK221" s="353"/>
      <c r="CL221" s="351"/>
      <c r="CM221" s="351"/>
      <c r="CN221" s="354"/>
      <c r="CO221" s="352"/>
      <c r="CP221" s="353"/>
      <c r="CQ221" s="351"/>
      <c r="CR221" s="352"/>
      <c r="CS221" s="353"/>
      <c r="CT221" s="351"/>
      <c r="CW221" s="350"/>
      <c r="DE221" s="204"/>
      <c r="DM221" s="204"/>
      <c r="DV221" s="350"/>
      <c r="ED221" s="204"/>
      <c r="EL221" s="204"/>
      <c r="EU221" s="189"/>
      <c r="EV221" s="144"/>
    </row>
    <row r="222" spans="1:157">
      <c r="I222" s="204"/>
      <c r="Q222" s="204"/>
      <c r="AH222" s="204"/>
      <c r="AP222" s="204"/>
      <c r="BG222" s="204"/>
      <c r="BO222" s="204"/>
      <c r="CF222" s="321"/>
      <c r="CG222" s="356"/>
      <c r="CH222" s="357"/>
      <c r="CI222" s="358"/>
      <c r="CJ222" s="356"/>
      <c r="CK222" s="357"/>
      <c r="CL222" s="358"/>
      <c r="CM222" s="358"/>
      <c r="CN222" s="359"/>
      <c r="CO222" s="356"/>
      <c r="CP222" s="357"/>
      <c r="CQ222" s="358"/>
      <c r="CR222" s="356"/>
      <c r="DE222" s="204"/>
      <c r="DM222" s="204"/>
      <c r="ED222" s="204"/>
      <c r="EL222" s="204"/>
      <c r="EU222" s="328"/>
    </row>
    <row r="223" spans="1:157">
      <c r="I223" s="204"/>
      <c r="Q223" s="204"/>
      <c r="AH223" s="204"/>
      <c r="AP223" s="204"/>
      <c r="BG223" s="204"/>
      <c r="BO223" s="204"/>
      <c r="CF223" s="321"/>
      <c r="CG223" s="360"/>
      <c r="CH223" s="361"/>
      <c r="CI223" s="362"/>
      <c r="CJ223" s="360"/>
      <c r="CK223" s="361"/>
      <c r="CL223" s="362"/>
      <c r="CM223" s="362"/>
      <c r="CN223" s="363"/>
      <c r="CO223" s="360"/>
      <c r="CP223" s="361"/>
      <c r="CQ223" s="362"/>
      <c r="CR223" s="360"/>
      <c r="DE223" s="204"/>
      <c r="DM223" s="204"/>
      <c r="ED223" s="204"/>
      <c r="EL223" s="204"/>
    </row>
    <row r="224" spans="1:157">
      <c r="I224" s="204"/>
      <c r="Q224" s="204"/>
      <c r="AH224" s="204"/>
      <c r="AP224" s="204"/>
      <c r="BG224" s="204"/>
      <c r="BO224" s="204"/>
      <c r="CF224" s="321"/>
      <c r="CG224" s="360"/>
      <c r="CH224" s="361"/>
      <c r="CI224" s="362"/>
      <c r="CJ224" s="360"/>
      <c r="CK224" s="361"/>
      <c r="CL224" s="362"/>
      <c r="CM224" s="362"/>
      <c r="CN224" s="363"/>
      <c r="CO224" s="360"/>
      <c r="CP224" s="361"/>
      <c r="CQ224" s="362"/>
      <c r="CR224" s="360"/>
      <c r="DE224" s="204"/>
      <c r="DM224" s="204"/>
      <c r="ED224" s="204"/>
      <c r="EL224" s="204"/>
    </row>
    <row r="225" spans="9:142">
      <c r="I225" s="204"/>
      <c r="Q225" s="204"/>
      <c r="AH225" s="204"/>
      <c r="AP225" s="204"/>
      <c r="BG225" s="204"/>
      <c r="BO225" s="204"/>
      <c r="CF225" s="321"/>
      <c r="CG225" s="364"/>
      <c r="CH225" s="365"/>
      <c r="CI225" s="366"/>
      <c r="CJ225" s="364"/>
      <c r="CK225" s="365"/>
      <c r="CL225" s="366"/>
      <c r="CM225" s="366"/>
      <c r="CN225" s="367"/>
      <c r="CO225" s="364"/>
      <c r="CP225" s="365"/>
      <c r="CQ225" s="366"/>
      <c r="CR225" s="364"/>
      <c r="DE225" s="204"/>
      <c r="DM225" s="204"/>
      <c r="ED225" s="204"/>
      <c r="EL225" s="204"/>
    </row>
    <row r="226" spans="9:142">
      <c r="I226" s="204"/>
      <c r="Q226" s="204"/>
      <c r="AH226" s="204"/>
      <c r="AP226" s="204"/>
      <c r="BG226" s="204"/>
      <c r="BO226" s="204"/>
      <c r="CF226" s="321"/>
      <c r="CG226" s="360"/>
      <c r="CH226" s="361"/>
      <c r="CI226" s="362"/>
      <c r="CJ226" s="360"/>
      <c r="CK226" s="361"/>
      <c r="CL226" s="362"/>
      <c r="CM226" s="362"/>
      <c r="CN226" s="363"/>
      <c r="CO226" s="360"/>
      <c r="CP226" s="361"/>
      <c r="CQ226" s="362"/>
      <c r="CR226" s="360"/>
      <c r="DE226" s="204"/>
      <c r="DM226" s="204"/>
      <c r="ED226" s="204"/>
      <c r="EL226" s="204"/>
    </row>
    <row r="227" spans="9:142">
      <c r="I227" s="204"/>
      <c r="Q227" s="204"/>
      <c r="AH227" s="204"/>
      <c r="AP227" s="204"/>
      <c r="BG227" s="204"/>
      <c r="BO227" s="204"/>
      <c r="CF227" s="321"/>
      <c r="CG227" s="364"/>
      <c r="CH227" s="365"/>
      <c r="CI227" s="366"/>
      <c r="CJ227" s="364"/>
      <c r="CK227" s="365"/>
      <c r="CL227" s="366"/>
      <c r="CM227" s="366"/>
      <c r="CN227" s="367"/>
      <c r="CO227" s="364"/>
      <c r="CP227" s="365"/>
      <c r="CQ227" s="366"/>
      <c r="CR227" s="364"/>
      <c r="DE227" s="204"/>
      <c r="DM227" s="204"/>
      <c r="ED227" s="204"/>
      <c r="EL227" s="204"/>
    </row>
    <row r="228" spans="9:142">
      <c r="I228" s="204"/>
      <c r="Q228" s="204"/>
      <c r="AH228" s="204"/>
      <c r="AP228" s="204"/>
      <c r="BG228" s="204"/>
      <c r="BO228" s="204"/>
      <c r="CF228" s="321"/>
      <c r="CG228" s="360"/>
      <c r="CH228" s="361"/>
      <c r="CI228" s="362"/>
      <c r="CJ228" s="360"/>
      <c r="CK228" s="361"/>
      <c r="CL228" s="362"/>
      <c r="CM228" s="362"/>
      <c r="CN228" s="363"/>
      <c r="CO228" s="360"/>
      <c r="CP228" s="361"/>
      <c r="CQ228" s="362"/>
      <c r="CR228" s="360"/>
      <c r="DE228" s="204"/>
      <c r="DM228" s="204"/>
      <c r="ED228" s="204"/>
      <c r="EL228" s="204"/>
    </row>
    <row r="229" spans="9:142">
      <c r="I229" s="204"/>
      <c r="Q229" s="204"/>
      <c r="AH229" s="204"/>
      <c r="AP229" s="204"/>
      <c r="BG229" s="204"/>
      <c r="BO229" s="204"/>
      <c r="CF229" s="321"/>
      <c r="CG229" s="360"/>
      <c r="CH229" s="361"/>
      <c r="CI229" s="362"/>
      <c r="CJ229" s="360"/>
      <c r="CK229" s="361"/>
      <c r="CL229" s="362"/>
      <c r="CM229" s="362"/>
      <c r="CN229" s="363"/>
      <c r="CO229" s="360"/>
      <c r="CP229" s="361"/>
      <c r="CQ229" s="362"/>
      <c r="CR229" s="360"/>
      <c r="DE229" s="204"/>
      <c r="DM229" s="204"/>
      <c r="ED229" s="204"/>
      <c r="EL229" s="204"/>
    </row>
    <row r="230" spans="9:142">
      <c r="I230" s="204"/>
      <c r="Q230" s="204"/>
      <c r="AH230" s="204"/>
      <c r="AP230" s="204"/>
      <c r="BG230" s="204"/>
      <c r="BO230" s="204"/>
      <c r="CF230" s="321"/>
      <c r="CG230" s="364"/>
      <c r="CH230" s="365"/>
      <c r="CI230" s="366"/>
      <c r="CJ230" s="364"/>
      <c r="CK230" s="365"/>
      <c r="CL230" s="366"/>
      <c r="CM230" s="366"/>
      <c r="CN230" s="367"/>
      <c r="CO230" s="364"/>
      <c r="CP230" s="365"/>
      <c r="CQ230" s="366"/>
      <c r="CR230" s="364"/>
      <c r="DE230" s="204"/>
      <c r="DM230" s="204"/>
      <c r="ED230" s="204"/>
      <c r="EL230" s="204"/>
    </row>
    <row r="231" spans="9:142">
      <c r="I231" s="204"/>
      <c r="Q231" s="204"/>
      <c r="AH231" s="204"/>
      <c r="AP231" s="204"/>
      <c r="BG231" s="204"/>
      <c r="BO231" s="204"/>
      <c r="CF231" s="321"/>
      <c r="CG231" s="364"/>
      <c r="CH231" s="365"/>
      <c r="CI231" s="366"/>
      <c r="CJ231" s="364"/>
      <c r="CK231" s="365"/>
      <c r="CL231" s="366"/>
      <c r="CM231" s="366"/>
      <c r="CN231" s="367"/>
      <c r="CO231" s="364"/>
      <c r="CP231" s="365"/>
      <c r="CQ231" s="366"/>
      <c r="CR231" s="364"/>
      <c r="DE231" s="204"/>
      <c r="DM231" s="204"/>
      <c r="ED231" s="204"/>
      <c r="EL231" s="204"/>
    </row>
    <row r="232" spans="9:142">
      <c r="I232" s="204"/>
      <c r="Q232" s="204"/>
      <c r="AH232" s="204"/>
      <c r="AP232" s="204"/>
      <c r="BG232" s="204"/>
      <c r="BO232" s="204"/>
      <c r="CF232" s="321"/>
      <c r="CG232" s="364"/>
      <c r="CH232" s="365"/>
      <c r="CI232" s="366"/>
      <c r="CJ232" s="364"/>
      <c r="CK232" s="365"/>
      <c r="CL232" s="366"/>
      <c r="CM232" s="366"/>
      <c r="CN232" s="367"/>
      <c r="CO232" s="364"/>
      <c r="CP232" s="365"/>
      <c r="CQ232" s="366"/>
      <c r="CR232" s="364"/>
      <c r="DE232" s="204"/>
      <c r="DM232" s="204"/>
      <c r="ED232" s="204"/>
      <c r="EL232" s="204"/>
    </row>
    <row r="233" spans="9:142">
      <c r="I233" s="204"/>
      <c r="Q233" s="204"/>
      <c r="AH233" s="204"/>
      <c r="AP233" s="204"/>
      <c r="BG233" s="204"/>
      <c r="BO233" s="204"/>
      <c r="CF233" s="321"/>
      <c r="CG233" s="364"/>
      <c r="CH233" s="365"/>
      <c r="CI233" s="366"/>
      <c r="CJ233" s="364"/>
      <c r="CK233" s="365"/>
      <c r="CL233" s="366"/>
      <c r="CM233" s="366"/>
      <c r="CN233" s="367"/>
      <c r="CO233" s="364"/>
      <c r="CP233" s="365"/>
      <c r="CQ233" s="366"/>
      <c r="CR233" s="364"/>
      <c r="DE233" s="204"/>
      <c r="DM233" s="204"/>
      <c r="ED233" s="204"/>
      <c r="EL233" s="204"/>
    </row>
    <row r="234" spans="9:142">
      <c r="I234" s="204"/>
      <c r="Q234" s="204"/>
      <c r="AH234" s="204"/>
      <c r="AP234" s="204"/>
      <c r="BG234" s="204"/>
      <c r="BO234" s="204"/>
      <c r="CF234" s="321"/>
      <c r="CG234" s="360"/>
      <c r="CH234" s="361"/>
      <c r="CI234" s="362"/>
      <c r="CJ234" s="360"/>
      <c r="CK234" s="361"/>
      <c r="CL234" s="362"/>
      <c r="CM234" s="362"/>
      <c r="CN234" s="363"/>
      <c r="CO234" s="360"/>
      <c r="CP234" s="361"/>
      <c r="CQ234" s="362"/>
      <c r="CR234" s="360"/>
      <c r="DE234" s="204"/>
      <c r="DM234" s="204"/>
      <c r="ED234" s="204"/>
      <c r="EL234" s="204"/>
    </row>
    <row r="235" spans="9:142">
      <c r="I235" s="204"/>
      <c r="Q235" s="204"/>
      <c r="AH235" s="204"/>
      <c r="AP235" s="204"/>
      <c r="BG235" s="204"/>
      <c r="BO235" s="204"/>
      <c r="CF235" s="321"/>
      <c r="CG235" s="360"/>
      <c r="CH235" s="361"/>
      <c r="CI235" s="362"/>
      <c r="CJ235" s="360"/>
      <c r="CK235" s="361"/>
      <c r="CL235" s="362"/>
      <c r="CM235" s="362"/>
      <c r="CN235" s="363"/>
      <c r="CO235" s="360"/>
      <c r="CP235" s="361"/>
      <c r="CQ235" s="362"/>
      <c r="CR235" s="360"/>
      <c r="DE235" s="204"/>
      <c r="DM235" s="204"/>
      <c r="ED235" s="204"/>
      <c r="EL235" s="204"/>
    </row>
    <row r="236" spans="9:142">
      <c r="I236" s="204"/>
      <c r="Q236" s="204"/>
      <c r="AH236" s="204"/>
      <c r="AP236" s="204"/>
      <c r="BG236" s="204"/>
      <c r="BO236" s="204"/>
      <c r="CF236" s="321"/>
      <c r="CG236" s="360"/>
      <c r="CH236" s="361"/>
      <c r="CI236" s="362"/>
      <c r="CJ236" s="360"/>
      <c r="CK236" s="361"/>
      <c r="CL236" s="362"/>
      <c r="CM236" s="362"/>
      <c r="CN236" s="363"/>
      <c r="CO236" s="360"/>
      <c r="CP236" s="361"/>
      <c r="CQ236" s="362"/>
      <c r="CR236" s="360"/>
      <c r="DE236" s="204"/>
      <c r="DM236" s="204"/>
      <c r="ED236" s="204"/>
      <c r="EL236" s="204"/>
    </row>
    <row r="237" spans="9:142">
      <c r="I237" s="204"/>
      <c r="Q237" s="204"/>
      <c r="AH237" s="204"/>
      <c r="AP237" s="204"/>
      <c r="BG237" s="204"/>
      <c r="BO237" s="204"/>
      <c r="CF237" s="321"/>
      <c r="CG237" s="360"/>
      <c r="CH237" s="361"/>
      <c r="CI237" s="362"/>
      <c r="CJ237" s="360"/>
      <c r="CK237" s="361"/>
      <c r="CL237" s="362"/>
      <c r="CM237" s="362"/>
      <c r="CN237" s="363"/>
      <c r="CO237" s="360"/>
      <c r="CP237" s="361"/>
      <c r="CQ237" s="362"/>
      <c r="CR237" s="360"/>
      <c r="DE237" s="204"/>
      <c r="DM237" s="204"/>
      <c r="ED237" s="204"/>
      <c r="EL237" s="204"/>
    </row>
    <row r="238" spans="9:142">
      <c r="I238" s="204"/>
      <c r="Q238" s="204"/>
      <c r="AH238" s="204"/>
      <c r="AP238" s="204"/>
      <c r="BG238" s="204"/>
      <c r="BO238" s="204"/>
      <c r="CF238" s="321"/>
      <c r="CG238" s="360"/>
      <c r="CH238" s="361"/>
      <c r="CI238" s="362"/>
      <c r="CJ238" s="360"/>
      <c r="CK238" s="361"/>
      <c r="CL238" s="362"/>
      <c r="CM238" s="362"/>
      <c r="CN238" s="363"/>
      <c r="CO238" s="360"/>
      <c r="CP238" s="361"/>
      <c r="CQ238" s="362"/>
      <c r="CR238" s="360"/>
      <c r="DE238" s="204"/>
      <c r="DM238" s="204"/>
      <c r="ED238" s="204"/>
      <c r="EL238" s="204"/>
    </row>
    <row r="239" spans="9:142">
      <c r="I239" s="204"/>
      <c r="Q239" s="204"/>
      <c r="AH239" s="204"/>
      <c r="AP239" s="204"/>
      <c r="BG239" s="204"/>
      <c r="BO239" s="204"/>
      <c r="CF239" s="321"/>
      <c r="CG239" s="360"/>
      <c r="CH239" s="361"/>
      <c r="CI239" s="362"/>
      <c r="CJ239" s="360"/>
      <c r="CK239" s="361"/>
      <c r="CL239" s="362"/>
      <c r="CM239" s="362"/>
      <c r="CN239" s="363"/>
      <c r="CO239" s="360"/>
      <c r="CP239" s="361"/>
      <c r="CQ239" s="362"/>
      <c r="CR239" s="360"/>
      <c r="DE239" s="204"/>
      <c r="DM239" s="204"/>
      <c r="ED239" s="204"/>
      <c r="EL239" s="204"/>
    </row>
    <row r="240" spans="9:142">
      <c r="I240" s="204"/>
      <c r="Q240" s="204"/>
      <c r="AH240" s="204"/>
      <c r="AP240" s="204"/>
      <c r="BG240" s="204"/>
      <c r="BO240" s="204"/>
      <c r="CF240" s="321"/>
      <c r="CG240" s="360"/>
      <c r="CH240" s="361"/>
      <c r="CI240" s="362"/>
      <c r="CJ240" s="360"/>
      <c r="CK240" s="361"/>
      <c r="CL240" s="362"/>
      <c r="CM240" s="362"/>
      <c r="CN240" s="363"/>
      <c r="CO240" s="360"/>
      <c r="CP240" s="361"/>
      <c r="CQ240" s="362"/>
      <c r="CR240" s="360"/>
      <c r="DE240" s="204"/>
      <c r="DM240" s="204"/>
      <c r="ED240" s="204"/>
      <c r="EL240" s="204"/>
    </row>
    <row r="241" spans="9:142">
      <c r="I241" s="204"/>
      <c r="Q241" s="204"/>
      <c r="AH241" s="204"/>
      <c r="AP241" s="204"/>
      <c r="BG241" s="204"/>
      <c r="BO241" s="204"/>
      <c r="CF241" s="321"/>
      <c r="CG241" s="360"/>
      <c r="CH241" s="361"/>
      <c r="CI241" s="362"/>
      <c r="CJ241" s="360"/>
      <c r="CK241" s="361"/>
      <c r="CL241" s="362"/>
      <c r="CM241" s="362"/>
      <c r="CN241" s="363"/>
      <c r="CO241" s="360"/>
      <c r="CP241" s="361"/>
      <c r="CQ241" s="362"/>
      <c r="CR241" s="360"/>
      <c r="DE241" s="204"/>
      <c r="DM241" s="204"/>
      <c r="ED241" s="204"/>
      <c r="EL241" s="204"/>
    </row>
    <row r="242" spans="9:142">
      <c r="I242" s="204"/>
      <c r="Q242" s="204"/>
      <c r="AH242" s="204"/>
      <c r="AP242" s="204"/>
      <c r="BG242" s="204"/>
      <c r="BO242" s="204"/>
      <c r="CF242" s="321"/>
      <c r="CG242" s="360"/>
      <c r="CH242" s="361"/>
      <c r="CI242" s="362"/>
      <c r="CJ242" s="360"/>
      <c r="CK242" s="361"/>
      <c r="CL242" s="362"/>
      <c r="CM242" s="362"/>
      <c r="CN242" s="363"/>
      <c r="CO242" s="360"/>
      <c r="CP242" s="361"/>
      <c r="CQ242" s="362"/>
      <c r="CR242" s="360"/>
      <c r="DE242" s="204"/>
      <c r="DM242" s="204"/>
      <c r="ED242" s="204"/>
      <c r="EL242" s="204"/>
    </row>
    <row r="243" spans="9:142">
      <c r="I243" s="204"/>
      <c r="Q243" s="204"/>
      <c r="AH243" s="204"/>
      <c r="AP243" s="204"/>
      <c r="BG243" s="204"/>
      <c r="BO243" s="204"/>
      <c r="CF243" s="321"/>
      <c r="CG243" s="360"/>
      <c r="CH243" s="361"/>
      <c r="CI243" s="362"/>
      <c r="CJ243" s="360"/>
      <c r="CK243" s="361"/>
      <c r="CL243" s="362"/>
      <c r="CM243" s="362"/>
      <c r="CN243" s="363"/>
      <c r="CO243" s="360"/>
      <c r="CP243" s="361"/>
      <c r="CQ243" s="362"/>
      <c r="CR243" s="360"/>
      <c r="DE243" s="204"/>
      <c r="DM243" s="204"/>
      <c r="ED243" s="204"/>
      <c r="EL243" s="204"/>
    </row>
    <row r="244" spans="9:142">
      <c r="I244" s="204"/>
      <c r="Q244" s="204"/>
      <c r="AH244" s="204"/>
      <c r="AP244" s="204"/>
      <c r="BG244" s="204"/>
      <c r="BO244" s="204"/>
      <c r="CF244" s="321"/>
      <c r="CG244" s="360"/>
      <c r="CH244" s="361"/>
      <c r="CI244" s="362"/>
      <c r="CJ244" s="360"/>
      <c r="CK244" s="361"/>
      <c r="CL244" s="362"/>
      <c r="CM244" s="362"/>
      <c r="CN244" s="363"/>
      <c r="CO244" s="360"/>
      <c r="CP244" s="361"/>
      <c r="CQ244" s="362"/>
      <c r="CR244" s="360"/>
      <c r="DE244" s="204"/>
      <c r="DM244" s="204"/>
      <c r="ED244" s="204"/>
      <c r="EL244" s="204"/>
    </row>
    <row r="245" spans="9:142">
      <c r="I245" s="204"/>
      <c r="Q245" s="204"/>
      <c r="AH245" s="204"/>
      <c r="AP245" s="204"/>
      <c r="BG245" s="204"/>
      <c r="BO245" s="204"/>
      <c r="CF245" s="321"/>
      <c r="CG245" s="360"/>
      <c r="CH245" s="361"/>
      <c r="CI245" s="362"/>
      <c r="CJ245" s="360"/>
      <c r="CK245" s="361"/>
      <c r="CL245" s="362"/>
      <c r="CM245" s="362"/>
      <c r="CN245" s="363"/>
      <c r="CO245" s="360"/>
      <c r="CP245" s="361"/>
      <c r="CQ245" s="362"/>
      <c r="CR245" s="360"/>
      <c r="DE245" s="204"/>
      <c r="DM245" s="204"/>
      <c r="ED245" s="204"/>
      <c r="EL245" s="204"/>
    </row>
    <row r="246" spans="9:142">
      <c r="I246" s="204"/>
      <c r="Q246" s="204"/>
      <c r="AH246" s="204"/>
      <c r="AP246" s="204"/>
      <c r="BG246" s="204"/>
      <c r="BO246" s="204"/>
      <c r="CF246" s="321"/>
      <c r="CG246" s="360"/>
      <c r="CH246" s="361"/>
      <c r="CI246" s="362"/>
      <c r="CJ246" s="360"/>
      <c r="CK246" s="361"/>
      <c r="CL246" s="362"/>
      <c r="CM246" s="362"/>
      <c r="CN246" s="363"/>
      <c r="CO246" s="360"/>
      <c r="CP246" s="361"/>
      <c r="CQ246" s="362"/>
      <c r="CR246" s="360"/>
      <c r="DE246" s="204"/>
      <c r="DM246" s="204"/>
      <c r="ED246" s="204"/>
      <c r="EL246" s="204"/>
    </row>
    <row r="247" spans="9:142">
      <c r="I247" s="204"/>
      <c r="Q247" s="204"/>
      <c r="AH247" s="204"/>
      <c r="AP247" s="204"/>
      <c r="BG247" s="204"/>
      <c r="BO247" s="204"/>
      <c r="CF247" s="321"/>
      <c r="CG247" s="360"/>
      <c r="CH247" s="361"/>
      <c r="CI247" s="362"/>
      <c r="CJ247" s="360"/>
      <c r="CK247" s="361"/>
      <c r="CL247" s="362"/>
      <c r="CM247" s="362"/>
      <c r="CN247" s="363"/>
      <c r="CO247" s="360"/>
      <c r="CP247" s="361"/>
      <c r="CQ247" s="362"/>
      <c r="CR247" s="360"/>
      <c r="DE247" s="204"/>
      <c r="DM247" s="204"/>
      <c r="ED247" s="204"/>
      <c r="EL247" s="204"/>
    </row>
    <row r="248" spans="9:142">
      <c r="I248" s="204"/>
      <c r="Q248" s="204"/>
      <c r="AH248" s="204"/>
      <c r="AP248" s="204"/>
      <c r="BG248" s="204"/>
      <c r="BO248" s="204"/>
      <c r="CF248" s="321"/>
      <c r="CG248" s="360"/>
      <c r="CH248" s="361"/>
      <c r="CI248" s="362"/>
      <c r="CJ248" s="360"/>
      <c r="CK248" s="361"/>
      <c r="CL248" s="362"/>
      <c r="CM248" s="362"/>
      <c r="CN248" s="363"/>
      <c r="CO248" s="360"/>
      <c r="CP248" s="361"/>
      <c r="CQ248" s="362"/>
      <c r="CR248" s="360"/>
      <c r="DE248" s="204"/>
      <c r="DM248" s="204"/>
      <c r="ED248" s="204"/>
      <c r="EL248" s="204"/>
    </row>
    <row r="249" spans="9:142">
      <c r="I249" s="204"/>
      <c r="Q249" s="204"/>
      <c r="AH249" s="204"/>
      <c r="AP249" s="204"/>
      <c r="BG249" s="204"/>
      <c r="BO249" s="204"/>
      <c r="CF249" s="321"/>
      <c r="CG249" s="360"/>
      <c r="CH249" s="361"/>
      <c r="CI249" s="362"/>
      <c r="CJ249" s="360"/>
      <c r="CK249" s="361"/>
      <c r="CL249" s="362"/>
      <c r="CM249" s="362"/>
      <c r="CN249" s="363"/>
      <c r="CO249" s="360"/>
      <c r="CP249" s="361"/>
      <c r="CQ249" s="362"/>
      <c r="CR249" s="360"/>
      <c r="DE249" s="204"/>
      <c r="DM249" s="204"/>
      <c r="ED249" s="204"/>
      <c r="EL249" s="204"/>
    </row>
    <row r="250" spans="9:142">
      <c r="I250" s="204"/>
      <c r="Q250" s="204"/>
      <c r="AH250" s="204"/>
      <c r="AP250" s="204"/>
      <c r="BG250" s="204"/>
      <c r="BO250" s="204"/>
      <c r="CF250" s="321"/>
      <c r="CG250" s="360"/>
      <c r="CH250" s="361"/>
      <c r="CI250" s="362"/>
      <c r="CJ250" s="360"/>
      <c r="CK250" s="361"/>
      <c r="CL250" s="362"/>
      <c r="CM250" s="362"/>
      <c r="CN250" s="363"/>
      <c r="CO250" s="360"/>
      <c r="CP250" s="361"/>
      <c r="CQ250" s="362"/>
      <c r="CR250" s="360"/>
      <c r="DE250" s="204"/>
      <c r="DM250" s="204"/>
      <c r="ED250" s="204"/>
      <c r="EL250" s="204"/>
    </row>
    <row r="251" spans="9:142">
      <c r="I251" s="204"/>
      <c r="Q251" s="204"/>
      <c r="AH251" s="204"/>
      <c r="AP251" s="204"/>
      <c r="BG251" s="204"/>
      <c r="BO251" s="204"/>
      <c r="CF251" s="321"/>
      <c r="CG251" s="360"/>
      <c r="CH251" s="361"/>
      <c r="CI251" s="362"/>
      <c r="CJ251" s="360"/>
      <c r="CK251" s="361"/>
      <c r="CL251" s="362"/>
      <c r="CM251" s="362"/>
      <c r="CN251" s="363"/>
      <c r="CO251" s="360"/>
      <c r="CP251" s="361"/>
      <c r="CQ251" s="362"/>
      <c r="CR251" s="360"/>
      <c r="DE251" s="204"/>
      <c r="DM251" s="204"/>
      <c r="ED251" s="204"/>
      <c r="EL251" s="204"/>
    </row>
    <row r="252" spans="9:142">
      <c r="I252" s="204"/>
      <c r="Q252" s="204"/>
      <c r="AH252" s="204"/>
      <c r="AP252" s="204"/>
      <c r="BG252" s="204"/>
      <c r="BO252" s="204"/>
      <c r="CF252" s="321"/>
      <c r="CG252" s="360"/>
      <c r="CH252" s="361"/>
      <c r="CI252" s="362"/>
      <c r="CJ252" s="360"/>
      <c r="CK252" s="361"/>
      <c r="CL252" s="362"/>
      <c r="CM252" s="362"/>
      <c r="CN252" s="363"/>
      <c r="CO252" s="360"/>
      <c r="CP252" s="361"/>
      <c r="CQ252" s="362"/>
      <c r="CR252" s="360"/>
      <c r="DE252" s="204"/>
      <c r="DM252" s="204"/>
      <c r="ED252" s="204"/>
      <c r="EL252" s="204"/>
    </row>
    <row r="253" spans="9:142">
      <c r="I253" s="204"/>
      <c r="Q253" s="204"/>
      <c r="AH253" s="204"/>
      <c r="AP253" s="204"/>
      <c r="BG253" s="204"/>
      <c r="BO253" s="204"/>
      <c r="CF253" s="321"/>
      <c r="CG253" s="364"/>
      <c r="CH253" s="365"/>
      <c r="CI253" s="366"/>
      <c r="CJ253" s="364"/>
      <c r="CK253" s="365"/>
      <c r="CL253" s="366"/>
      <c r="CM253" s="366"/>
      <c r="CN253" s="367"/>
      <c r="CO253" s="364"/>
      <c r="CP253" s="365"/>
      <c r="CQ253" s="366"/>
      <c r="CR253" s="364"/>
      <c r="DE253" s="204"/>
      <c r="DM253" s="204"/>
      <c r="ED253" s="204"/>
      <c r="EL253" s="204"/>
    </row>
    <row r="254" spans="9:142">
      <c r="I254" s="204"/>
      <c r="Q254" s="204"/>
      <c r="AH254" s="204"/>
      <c r="AP254" s="204"/>
      <c r="BG254" s="204"/>
      <c r="BO254" s="204"/>
      <c r="CF254" s="321"/>
      <c r="CG254" s="360"/>
      <c r="CH254" s="361"/>
      <c r="CI254" s="362"/>
      <c r="CJ254" s="360"/>
      <c r="CK254" s="361"/>
      <c r="CL254" s="362"/>
      <c r="CM254" s="362"/>
      <c r="CN254" s="363"/>
      <c r="CO254" s="360"/>
      <c r="CP254" s="361"/>
      <c r="CQ254" s="362"/>
      <c r="CR254" s="360"/>
      <c r="DE254" s="204"/>
      <c r="DM254" s="204"/>
      <c r="ED254" s="204"/>
      <c r="EL254" s="204"/>
    </row>
    <row r="255" spans="9:142">
      <c r="I255" s="204"/>
      <c r="Q255" s="204"/>
      <c r="AH255" s="204"/>
      <c r="AP255" s="204"/>
      <c r="BG255" s="204"/>
      <c r="BO255" s="204"/>
      <c r="CF255" s="321"/>
      <c r="CG255" s="360"/>
      <c r="CH255" s="361"/>
      <c r="CI255" s="362"/>
      <c r="CJ255" s="360"/>
      <c r="CK255" s="361"/>
      <c r="CL255" s="362"/>
      <c r="CM255" s="362"/>
      <c r="CN255" s="363"/>
      <c r="CO255" s="360"/>
      <c r="CP255" s="361"/>
      <c r="CQ255" s="362"/>
      <c r="CR255" s="360"/>
      <c r="DE255" s="204"/>
      <c r="DM255" s="204"/>
      <c r="ED255" s="204"/>
      <c r="EL255" s="204"/>
    </row>
    <row r="256" spans="9:142">
      <c r="I256" s="204"/>
      <c r="Q256" s="204"/>
      <c r="AH256" s="204"/>
      <c r="AP256" s="204"/>
      <c r="BG256" s="204"/>
      <c r="BO256" s="204"/>
      <c r="CF256" s="321"/>
      <c r="CG256" s="364"/>
      <c r="CH256" s="365"/>
      <c r="CI256" s="366"/>
      <c r="CJ256" s="364"/>
      <c r="CK256" s="365"/>
      <c r="CL256" s="366"/>
      <c r="CM256" s="366"/>
      <c r="CN256" s="367"/>
      <c r="CO256" s="364"/>
      <c r="CP256" s="365"/>
      <c r="CQ256" s="366"/>
      <c r="CR256" s="364"/>
      <c r="DE256" s="204"/>
      <c r="DM256" s="204"/>
      <c r="ED256" s="204"/>
      <c r="EL256" s="204"/>
    </row>
    <row r="257" spans="9:142">
      <c r="I257" s="204"/>
      <c r="Q257" s="204"/>
      <c r="AH257" s="204"/>
      <c r="AP257" s="204"/>
      <c r="BG257" s="204"/>
      <c r="BO257" s="204"/>
      <c r="CF257" s="321"/>
      <c r="CG257" s="364"/>
      <c r="CH257" s="365"/>
      <c r="CI257" s="366"/>
      <c r="CJ257" s="364"/>
      <c r="CK257" s="365"/>
      <c r="CL257" s="366"/>
      <c r="CM257" s="366"/>
      <c r="CN257" s="367"/>
      <c r="CO257" s="364"/>
      <c r="CP257" s="365"/>
      <c r="CQ257" s="366"/>
      <c r="CR257" s="364"/>
      <c r="DE257" s="204"/>
      <c r="DM257" s="204"/>
      <c r="ED257" s="204"/>
      <c r="EL257" s="204"/>
    </row>
    <row r="258" spans="9:142">
      <c r="I258" s="204"/>
      <c r="Q258" s="204"/>
      <c r="AH258" s="204"/>
      <c r="AP258" s="204"/>
      <c r="BG258" s="204"/>
      <c r="BO258" s="204"/>
      <c r="CF258" s="321"/>
      <c r="CG258" s="364"/>
      <c r="CH258" s="365"/>
      <c r="CI258" s="366"/>
      <c r="CJ258" s="364"/>
      <c r="CK258" s="365"/>
      <c r="CL258" s="366"/>
      <c r="CM258" s="366"/>
      <c r="CN258" s="367"/>
      <c r="CO258" s="364"/>
      <c r="CP258" s="365"/>
      <c r="CQ258" s="366"/>
      <c r="CR258" s="364"/>
      <c r="DE258" s="204"/>
      <c r="DM258" s="204"/>
      <c r="ED258" s="204"/>
      <c r="EL258" s="204"/>
    </row>
    <row r="259" spans="9:142">
      <c r="I259" s="204"/>
      <c r="Q259" s="204"/>
      <c r="AH259" s="204"/>
      <c r="AP259" s="204"/>
      <c r="BG259" s="204"/>
      <c r="BO259" s="204"/>
      <c r="CF259" s="321"/>
      <c r="CG259" s="364"/>
      <c r="CH259" s="365"/>
      <c r="CI259" s="366"/>
      <c r="CJ259" s="364"/>
      <c r="CK259" s="365"/>
      <c r="CL259" s="366"/>
      <c r="CM259" s="366"/>
      <c r="CN259" s="367"/>
      <c r="CO259" s="364"/>
      <c r="CP259" s="365"/>
      <c r="CQ259" s="366"/>
      <c r="CR259" s="364"/>
      <c r="DE259" s="204"/>
      <c r="DM259" s="204"/>
      <c r="ED259" s="204"/>
      <c r="EL259" s="204"/>
    </row>
    <row r="260" spans="9:142">
      <c r="I260" s="204"/>
      <c r="Q260" s="204"/>
      <c r="AH260" s="204"/>
      <c r="AP260" s="204"/>
      <c r="BG260" s="204"/>
      <c r="BO260" s="204"/>
      <c r="CF260" s="321"/>
      <c r="CG260" s="364"/>
      <c r="CH260" s="365"/>
      <c r="CI260" s="366"/>
      <c r="CJ260" s="364"/>
      <c r="CK260" s="365"/>
      <c r="CL260" s="366"/>
      <c r="CM260" s="366"/>
      <c r="CN260" s="367"/>
      <c r="CO260" s="364"/>
      <c r="CP260" s="365"/>
      <c r="CQ260" s="366"/>
      <c r="CR260" s="364"/>
      <c r="DE260" s="204"/>
      <c r="DM260" s="204"/>
      <c r="ED260" s="204"/>
      <c r="EL260" s="204"/>
    </row>
    <row r="261" spans="9:142">
      <c r="I261" s="204"/>
      <c r="Q261" s="204"/>
      <c r="AH261" s="204"/>
      <c r="AP261" s="204"/>
      <c r="BG261" s="204"/>
      <c r="BO261" s="204"/>
      <c r="CF261" s="321"/>
      <c r="CG261" s="364"/>
      <c r="CH261" s="365"/>
      <c r="CI261" s="366"/>
      <c r="CJ261" s="364"/>
      <c r="CK261" s="365"/>
      <c r="CL261" s="366"/>
      <c r="CM261" s="366"/>
      <c r="CN261" s="367"/>
      <c r="CO261" s="364"/>
      <c r="CP261" s="365"/>
      <c r="CQ261" s="366"/>
      <c r="CR261" s="364"/>
      <c r="DE261" s="204"/>
      <c r="DM261" s="204"/>
      <c r="ED261" s="204"/>
      <c r="EL261" s="204"/>
    </row>
    <row r="262" spans="9:142">
      <c r="I262" s="204"/>
      <c r="Q262" s="204"/>
      <c r="AH262" s="204"/>
      <c r="AP262" s="204"/>
      <c r="BG262" s="204"/>
      <c r="BO262" s="204"/>
      <c r="CF262" s="321"/>
      <c r="CG262" s="364"/>
      <c r="CH262" s="365"/>
      <c r="CI262" s="366"/>
      <c r="CJ262" s="364"/>
      <c r="CK262" s="365"/>
      <c r="CL262" s="366"/>
      <c r="CM262" s="366"/>
      <c r="CN262" s="367"/>
      <c r="CO262" s="364"/>
      <c r="CP262" s="365"/>
      <c r="CQ262" s="366"/>
      <c r="CR262" s="364"/>
      <c r="DE262" s="204"/>
      <c r="DM262" s="204"/>
      <c r="ED262" s="204"/>
      <c r="EL262" s="204"/>
    </row>
    <row r="263" spans="9:142">
      <c r="I263" s="204"/>
      <c r="Q263" s="204"/>
      <c r="AH263" s="204"/>
      <c r="AP263" s="204"/>
      <c r="BG263" s="204"/>
      <c r="BO263" s="204"/>
      <c r="CF263" s="321"/>
      <c r="CG263" s="364"/>
      <c r="CH263" s="365"/>
      <c r="CI263" s="366"/>
      <c r="CJ263" s="364"/>
      <c r="CK263" s="365"/>
      <c r="CL263" s="366"/>
      <c r="CM263" s="366"/>
      <c r="CN263" s="367"/>
      <c r="CO263" s="364"/>
      <c r="CP263" s="365"/>
      <c r="CQ263" s="366"/>
      <c r="CR263" s="364"/>
      <c r="DE263" s="204"/>
      <c r="DM263" s="204"/>
      <c r="ED263" s="204"/>
      <c r="EL263" s="204"/>
    </row>
    <row r="264" spans="9:142">
      <c r="I264" s="204"/>
      <c r="Q264" s="204"/>
      <c r="AH264" s="204"/>
      <c r="AP264" s="204"/>
      <c r="BG264" s="204"/>
      <c r="BO264" s="204"/>
      <c r="CF264" s="321"/>
      <c r="CG264" s="364"/>
      <c r="CH264" s="365"/>
      <c r="CI264" s="366"/>
      <c r="CJ264" s="364"/>
      <c r="CK264" s="365"/>
      <c r="CL264" s="366"/>
      <c r="CM264" s="366"/>
      <c r="CN264" s="367"/>
      <c r="CO264" s="364"/>
      <c r="CP264" s="365"/>
      <c r="CQ264" s="366"/>
      <c r="CR264" s="364"/>
      <c r="DE264" s="204"/>
      <c r="DM264" s="204"/>
      <c r="ED264" s="204"/>
      <c r="EL264" s="204"/>
    </row>
    <row r="265" spans="9:142">
      <c r="I265" s="204"/>
      <c r="Q265" s="204"/>
      <c r="AH265" s="204"/>
      <c r="AP265" s="204"/>
      <c r="BG265" s="204"/>
      <c r="BO265" s="204"/>
      <c r="CF265" s="321"/>
      <c r="CG265" s="364"/>
      <c r="CH265" s="365"/>
      <c r="CI265" s="366"/>
      <c r="CJ265" s="364"/>
      <c r="CK265" s="365"/>
      <c r="CL265" s="366"/>
      <c r="CM265" s="366"/>
      <c r="CN265" s="367"/>
      <c r="CO265" s="364"/>
      <c r="CP265" s="365"/>
      <c r="CQ265" s="366"/>
      <c r="CR265" s="364"/>
      <c r="DE265" s="204"/>
      <c r="DM265" s="204"/>
      <c r="ED265" s="204"/>
      <c r="EL265" s="204"/>
    </row>
    <row r="266" spans="9:142">
      <c r="I266" s="204"/>
      <c r="Q266" s="204"/>
      <c r="AH266" s="204"/>
      <c r="AP266" s="204"/>
      <c r="BG266" s="204"/>
      <c r="BO266" s="204"/>
      <c r="CF266" s="321"/>
      <c r="CG266" s="364"/>
      <c r="CH266" s="365"/>
      <c r="CI266" s="366"/>
      <c r="CJ266" s="364"/>
      <c r="CK266" s="365"/>
      <c r="CL266" s="366"/>
      <c r="CM266" s="366"/>
      <c r="CN266" s="367"/>
      <c r="CO266" s="364"/>
      <c r="CP266" s="365"/>
      <c r="CQ266" s="366"/>
      <c r="CR266" s="364"/>
      <c r="DE266" s="204"/>
      <c r="DM266" s="204"/>
      <c r="ED266" s="204"/>
      <c r="EL266" s="204"/>
    </row>
    <row r="267" spans="9:142">
      <c r="I267" s="204"/>
      <c r="Q267" s="204"/>
      <c r="AH267" s="204"/>
      <c r="AP267" s="204"/>
      <c r="BG267" s="204"/>
      <c r="BO267" s="204"/>
      <c r="CF267" s="321"/>
      <c r="CG267" s="364"/>
      <c r="CH267" s="365"/>
      <c r="CI267" s="366"/>
      <c r="CJ267" s="364"/>
      <c r="CK267" s="365"/>
      <c r="CL267" s="366"/>
      <c r="CM267" s="366"/>
      <c r="CN267" s="367"/>
      <c r="CO267" s="364"/>
      <c r="CP267" s="365"/>
      <c r="CQ267" s="366"/>
      <c r="CR267" s="364"/>
      <c r="DE267" s="204"/>
      <c r="DM267" s="204"/>
      <c r="ED267" s="204"/>
      <c r="EL267" s="204"/>
    </row>
    <row r="268" spans="9:142">
      <c r="I268" s="204"/>
      <c r="Q268" s="204"/>
      <c r="AH268" s="204"/>
      <c r="AP268" s="204"/>
      <c r="BG268" s="204"/>
      <c r="BO268" s="204"/>
      <c r="CF268" s="321"/>
      <c r="CG268" s="364"/>
      <c r="CH268" s="365"/>
      <c r="CI268" s="366"/>
      <c r="CJ268" s="364"/>
      <c r="CK268" s="365"/>
      <c r="CL268" s="366"/>
      <c r="CM268" s="366"/>
      <c r="CN268" s="367"/>
      <c r="CO268" s="364"/>
      <c r="CP268" s="365"/>
      <c r="CQ268" s="366"/>
      <c r="CR268" s="364"/>
      <c r="DE268" s="204"/>
      <c r="DM268" s="204"/>
      <c r="ED268" s="204"/>
      <c r="EL268" s="204"/>
    </row>
    <row r="269" spans="9:142">
      <c r="I269" s="204"/>
      <c r="Q269" s="204"/>
      <c r="AH269" s="204"/>
      <c r="AP269" s="204"/>
      <c r="BG269" s="204"/>
      <c r="BO269" s="204"/>
      <c r="CF269" s="321"/>
      <c r="CG269" s="364"/>
      <c r="CH269" s="365"/>
      <c r="CI269" s="366"/>
      <c r="CJ269" s="364"/>
      <c r="CK269" s="365"/>
      <c r="CL269" s="366"/>
      <c r="CM269" s="366"/>
      <c r="CN269" s="367"/>
      <c r="CO269" s="364"/>
      <c r="CP269" s="365"/>
      <c r="CQ269" s="366"/>
      <c r="CR269" s="364"/>
      <c r="DE269" s="204"/>
      <c r="DM269" s="204"/>
      <c r="ED269" s="204"/>
      <c r="EL269" s="204"/>
    </row>
    <row r="270" spans="9:142">
      <c r="I270" s="204"/>
      <c r="Q270" s="204"/>
      <c r="AH270" s="204"/>
      <c r="AP270" s="204"/>
      <c r="BG270" s="204"/>
      <c r="BO270" s="204"/>
      <c r="CF270" s="321"/>
      <c r="CG270" s="364"/>
      <c r="CH270" s="365"/>
      <c r="CI270" s="366"/>
      <c r="CJ270" s="364"/>
      <c r="CK270" s="365"/>
      <c r="CL270" s="366"/>
      <c r="CM270" s="366"/>
      <c r="CN270" s="367"/>
      <c r="CO270" s="364"/>
      <c r="CP270" s="365"/>
      <c r="CQ270" s="366"/>
      <c r="CR270" s="364"/>
      <c r="DE270" s="204"/>
      <c r="DM270" s="204"/>
      <c r="ED270" s="204"/>
      <c r="EL270" s="204"/>
    </row>
    <row r="271" spans="9:142">
      <c r="I271" s="204"/>
      <c r="Q271" s="204"/>
      <c r="AH271" s="204"/>
      <c r="AP271" s="204"/>
      <c r="BG271" s="204"/>
      <c r="BO271" s="204"/>
      <c r="CF271" s="321"/>
      <c r="CG271" s="364"/>
      <c r="CH271" s="365"/>
      <c r="CI271" s="366"/>
      <c r="CJ271" s="364"/>
      <c r="CK271" s="365"/>
      <c r="CL271" s="366"/>
      <c r="CM271" s="366"/>
      <c r="CN271" s="367"/>
      <c r="CO271" s="364"/>
      <c r="CP271" s="365"/>
      <c r="CQ271" s="366"/>
      <c r="CR271" s="364"/>
      <c r="DE271" s="204"/>
      <c r="DM271" s="204"/>
      <c r="ED271" s="204"/>
      <c r="EL271" s="204"/>
    </row>
    <row r="272" spans="9:142">
      <c r="I272" s="204"/>
      <c r="Q272" s="204"/>
      <c r="AH272" s="204"/>
      <c r="AP272" s="204"/>
      <c r="BG272" s="204"/>
      <c r="BO272" s="204"/>
      <c r="CF272" s="321"/>
      <c r="CG272" s="364"/>
      <c r="CH272" s="365"/>
      <c r="CI272" s="366"/>
      <c r="CJ272" s="364"/>
      <c r="CK272" s="365"/>
      <c r="CL272" s="366"/>
      <c r="CM272" s="366"/>
      <c r="CN272" s="367"/>
      <c r="CO272" s="364"/>
      <c r="CP272" s="365"/>
      <c r="CQ272" s="366"/>
      <c r="CR272" s="364"/>
      <c r="DE272" s="204"/>
      <c r="DM272" s="204"/>
      <c r="ED272" s="204"/>
      <c r="EL272" s="204"/>
    </row>
    <row r="273" spans="9:142">
      <c r="I273" s="204"/>
      <c r="Q273" s="204"/>
      <c r="AH273" s="204"/>
      <c r="AP273" s="204"/>
      <c r="BG273" s="204"/>
      <c r="BO273" s="204"/>
      <c r="CF273" s="321"/>
      <c r="CG273" s="364"/>
      <c r="CH273" s="365"/>
      <c r="CI273" s="366"/>
      <c r="CJ273" s="364"/>
      <c r="CK273" s="365"/>
      <c r="CL273" s="366"/>
      <c r="CM273" s="366"/>
      <c r="CN273" s="367"/>
      <c r="CO273" s="364"/>
      <c r="CP273" s="365"/>
      <c r="CQ273" s="366"/>
      <c r="CR273" s="364"/>
      <c r="DE273" s="204"/>
      <c r="DM273" s="204"/>
      <c r="ED273" s="204"/>
      <c r="EL273" s="204"/>
    </row>
    <row r="274" spans="9:142">
      <c r="I274" s="204"/>
      <c r="Q274" s="204"/>
      <c r="AH274" s="204"/>
      <c r="AP274" s="204"/>
      <c r="BG274" s="204"/>
      <c r="BO274" s="204"/>
      <c r="CF274" s="321"/>
      <c r="CG274" s="364"/>
      <c r="CH274" s="365"/>
      <c r="CI274" s="366"/>
      <c r="CJ274" s="364"/>
      <c r="CK274" s="365"/>
      <c r="CL274" s="366"/>
      <c r="CM274" s="366"/>
      <c r="CN274" s="367"/>
      <c r="CO274" s="364"/>
      <c r="CP274" s="365"/>
      <c r="CQ274" s="366"/>
      <c r="CR274" s="364"/>
      <c r="DE274" s="204"/>
      <c r="DM274" s="204"/>
      <c r="ED274" s="204"/>
      <c r="EL274" s="204"/>
    </row>
    <row r="275" spans="9:142">
      <c r="I275" s="204"/>
      <c r="Q275" s="204"/>
      <c r="AH275" s="204"/>
      <c r="AP275" s="204"/>
      <c r="BG275" s="204"/>
      <c r="BO275" s="204"/>
      <c r="CF275" s="321"/>
      <c r="CG275" s="364"/>
      <c r="CH275" s="365"/>
      <c r="CI275" s="366"/>
      <c r="CJ275" s="364"/>
      <c r="CK275" s="365"/>
      <c r="CL275" s="366"/>
      <c r="CM275" s="366"/>
      <c r="CN275" s="367"/>
      <c r="CO275" s="364"/>
      <c r="CP275" s="365"/>
      <c r="CQ275" s="366"/>
      <c r="CR275" s="364"/>
      <c r="DE275" s="204"/>
      <c r="DM275" s="204"/>
      <c r="ED275" s="204"/>
      <c r="EL275" s="204"/>
    </row>
    <row r="276" spans="9:142">
      <c r="I276" s="204"/>
      <c r="Q276" s="204"/>
      <c r="AH276" s="204"/>
      <c r="AP276" s="204"/>
      <c r="BG276" s="204"/>
      <c r="BO276" s="204"/>
      <c r="CF276" s="321"/>
      <c r="CG276" s="364"/>
      <c r="CH276" s="365"/>
      <c r="CI276" s="366"/>
      <c r="CJ276" s="364"/>
      <c r="CK276" s="365"/>
      <c r="CL276" s="366"/>
      <c r="CM276" s="366"/>
      <c r="CN276" s="367"/>
      <c r="CO276" s="364"/>
      <c r="CP276" s="365"/>
      <c r="CQ276" s="366"/>
      <c r="CR276" s="364"/>
      <c r="DE276" s="204"/>
      <c r="DM276" s="204"/>
      <c r="ED276" s="204"/>
      <c r="EL276" s="204"/>
    </row>
    <row r="277" spans="9:142">
      <c r="I277" s="204"/>
      <c r="Q277" s="204"/>
      <c r="AH277" s="204"/>
      <c r="AP277" s="204"/>
      <c r="BG277" s="204"/>
      <c r="BO277" s="204"/>
      <c r="CF277" s="321"/>
      <c r="CG277" s="364"/>
      <c r="CH277" s="365"/>
      <c r="CI277" s="366"/>
      <c r="CJ277" s="364"/>
      <c r="CK277" s="365"/>
      <c r="CL277" s="366"/>
      <c r="CM277" s="366"/>
      <c r="CN277" s="367"/>
      <c r="CO277" s="364"/>
      <c r="CP277" s="365"/>
      <c r="CQ277" s="366"/>
      <c r="CR277" s="364"/>
      <c r="DE277" s="204"/>
      <c r="DM277" s="204"/>
      <c r="ED277" s="204"/>
      <c r="EL277" s="204"/>
    </row>
    <row r="278" spans="9:142">
      <c r="I278" s="204"/>
      <c r="Q278" s="204"/>
      <c r="AH278" s="204"/>
      <c r="AP278" s="204"/>
      <c r="BG278" s="204"/>
      <c r="BO278" s="204"/>
      <c r="CF278" s="321"/>
      <c r="CG278" s="364"/>
      <c r="CH278" s="365"/>
      <c r="CI278" s="366"/>
      <c r="CJ278" s="364"/>
      <c r="CK278" s="365"/>
      <c r="CL278" s="366"/>
      <c r="CM278" s="366"/>
      <c r="CN278" s="367"/>
      <c r="CO278" s="364"/>
      <c r="CP278" s="365"/>
      <c r="CQ278" s="366"/>
      <c r="CR278" s="364"/>
      <c r="DE278" s="204"/>
      <c r="DM278" s="204"/>
      <c r="ED278" s="204"/>
      <c r="EL278" s="204"/>
    </row>
    <row r="279" spans="9:142">
      <c r="I279" s="204"/>
      <c r="Q279" s="204"/>
      <c r="AH279" s="204"/>
      <c r="AP279" s="204"/>
      <c r="BG279" s="204"/>
      <c r="BO279" s="204"/>
      <c r="CF279" s="321"/>
      <c r="CG279" s="364"/>
      <c r="CH279" s="365"/>
      <c r="CI279" s="366"/>
      <c r="CJ279" s="364"/>
      <c r="CK279" s="365"/>
      <c r="CL279" s="366"/>
      <c r="CM279" s="366"/>
      <c r="CN279" s="367"/>
      <c r="CO279" s="364"/>
      <c r="CP279" s="365"/>
      <c r="CQ279" s="366"/>
      <c r="CR279" s="364"/>
      <c r="DE279" s="204"/>
      <c r="DM279" s="204"/>
      <c r="ED279" s="204"/>
      <c r="EL279" s="204"/>
    </row>
    <row r="280" spans="9:142">
      <c r="I280" s="204"/>
      <c r="Q280" s="204"/>
      <c r="AH280" s="204"/>
      <c r="AP280" s="204"/>
      <c r="BG280" s="204"/>
      <c r="BO280" s="204"/>
      <c r="CF280" s="321"/>
      <c r="CG280" s="364"/>
      <c r="CH280" s="365"/>
      <c r="CI280" s="366"/>
      <c r="CJ280" s="364"/>
      <c r="CK280" s="365"/>
      <c r="CL280" s="366"/>
      <c r="CM280" s="366"/>
      <c r="CN280" s="367"/>
      <c r="CO280" s="364"/>
      <c r="CP280" s="365"/>
      <c r="CQ280" s="366"/>
      <c r="CR280" s="364"/>
      <c r="DE280" s="204"/>
      <c r="DM280" s="204"/>
      <c r="ED280" s="204"/>
      <c r="EL280" s="204"/>
    </row>
    <row r="281" spans="9:142">
      <c r="I281" s="204"/>
      <c r="Q281" s="204"/>
      <c r="AH281" s="204"/>
      <c r="AP281" s="204"/>
      <c r="BG281" s="204"/>
      <c r="BO281" s="204"/>
      <c r="CF281" s="321"/>
      <c r="CG281" s="364"/>
      <c r="CH281" s="365"/>
      <c r="CI281" s="366"/>
      <c r="CJ281" s="364"/>
      <c r="CK281" s="365"/>
      <c r="CL281" s="366"/>
      <c r="CM281" s="366"/>
      <c r="CN281" s="367"/>
      <c r="CO281" s="364"/>
      <c r="CP281" s="365"/>
      <c r="CQ281" s="366"/>
      <c r="CR281" s="364"/>
      <c r="DE281" s="204"/>
      <c r="DM281" s="204"/>
      <c r="ED281" s="204"/>
      <c r="EL281" s="204"/>
    </row>
    <row r="282" spans="9:142">
      <c r="I282" s="204"/>
      <c r="Q282" s="204"/>
      <c r="AH282" s="204"/>
      <c r="AP282" s="204"/>
      <c r="BG282" s="204"/>
      <c r="BO282" s="204"/>
      <c r="CF282" s="321"/>
      <c r="CG282" s="364"/>
      <c r="CH282" s="365"/>
      <c r="CI282" s="366"/>
      <c r="CJ282" s="364"/>
      <c r="CK282" s="365"/>
      <c r="CL282" s="366"/>
      <c r="CM282" s="366"/>
      <c r="CN282" s="367"/>
      <c r="CO282" s="364"/>
      <c r="CP282" s="365"/>
      <c r="CQ282" s="366"/>
      <c r="CR282" s="364"/>
      <c r="DE282" s="204"/>
      <c r="DM282" s="204"/>
      <c r="ED282" s="204"/>
      <c r="EL282" s="204"/>
    </row>
    <row r="283" spans="9:142">
      <c r="I283" s="204"/>
      <c r="Q283" s="204"/>
      <c r="AH283" s="204"/>
      <c r="AP283" s="204"/>
      <c r="BG283" s="204"/>
      <c r="BO283" s="204"/>
      <c r="CF283" s="321"/>
      <c r="CG283" s="364"/>
      <c r="CH283" s="365"/>
      <c r="CI283" s="366"/>
      <c r="CJ283" s="364"/>
      <c r="CK283" s="365"/>
      <c r="CL283" s="366"/>
      <c r="CM283" s="366"/>
      <c r="CN283" s="367"/>
      <c r="CO283" s="364"/>
      <c r="CP283" s="365"/>
      <c r="CQ283" s="366"/>
      <c r="CR283" s="364"/>
      <c r="DE283" s="204"/>
      <c r="DM283" s="204"/>
      <c r="ED283" s="204"/>
      <c r="EL283" s="204"/>
    </row>
    <row r="284" spans="9:142">
      <c r="I284" s="204"/>
      <c r="Q284" s="204"/>
      <c r="AH284" s="204"/>
      <c r="AP284" s="204"/>
      <c r="BG284" s="204"/>
      <c r="BO284" s="204"/>
      <c r="CF284" s="321"/>
      <c r="CG284" s="364"/>
      <c r="CH284" s="365"/>
      <c r="CI284" s="366"/>
      <c r="CJ284" s="364"/>
      <c r="CK284" s="365"/>
      <c r="CL284" s="366"/>
      <c r="CM284" s="366"/>
      <c r="CN284" s="367"/>
      <c r="CO284" s="364"/>
      <c r="CP284" s="365"/>
      <c r="CQ284" s="366"/>
      <c r="CR284" s="364"/>
      <c r="DE284" s="204"/>
      <c r="DM284" s="204"/>
      <c r="ED284" s="204"/>
      <c r="EL284" s="204"/>
    </row>
    <row r="285" spans="9:142">
      <c r="I285" s="204"/>
      <c r="Q285" s="204"/>
      <c r="AH285" s="204"/>
      <c r="AP285" s="204"/>
      <c r="BG285" s="204"/>
      <c r="BO285" s="204"/>
      <c r="CF285" s="321"/>
      <c r="CG285" s="364"/>
      <c r="CH285" s="365"/>
      <c r="CI285" s="366"/>
      <c r="CJ285" s="364"/>
      <c r="CK285" s="365"/>
      <c r="CL285" s="366"/>
      <c r="CM285" s="366"/>
      <c r="CN285" s="367"/>
      <c r="CO285" s="364"/>
      <c r="CP285" s="365"/>
      <c r="CQ285" s="366"/>
      <c r="CR285" s="364"/>
      <c r="DE285" s="204"/>
      <c r="DM285" s="204"/>
      <c r="ED285" s="204"/>
      <c r="EL285" s="204"/>
    </row>
    <row r="286" spans="9:142">
      <c r="I286" s="204"/>
      <c r="Q286" s="204"/>
      <c r="AH286" s="204"/>
      <c r="AP286" s="204"/>
      <c r="BG286" s="204"/>
      <c r="BO286" s="204"/>
      <c r="CF286" s="321"/>
      <c r="CG286" s="364"/>
      <c r="CH286" s="365"/>
      <c r="CI286" s="366"/>
      <c r="CJ286" s="364"/>
      <c r="CK286" s="365"/>
      <c r="CL286" s="366"/>
      <c r="CM286" s="366"/>
      <c r="CN286" s="367"/>
      <c r="CO286" s="364"/>
      <c r="CP286" s="365"/>
      <c r="CQ286" s="366"/>
      <c r="CR286" s="364"/>
      <c r="DE286" s="204"/>
      <c r="DM286" s="204"/>
      <c r="ED286" s="204"/>
      <c r="EL286" s="204"/>
    </row>
    <row r="287" spans="9:142">
      <c r="I287" s="204"/>
      <c r="Q287" s="204"/>
      <c r="AH287" s="204"/>
      <c r="AP287" s="204"/>
      <c r="BG287" s="204"/>
      <c r="BO287" s="204"/>
      <c r="CF287" s="321"/>
      <c r="CG287" s="364"/>
      <c r="CH287" s="365"/>
      <c r="CI287" s="366"/>
      <c r="CJ287" s="364"/>
      <c r="CK287" s="365"/>
      <c r="CL287" s="366"/>
      <c r="CM287" s="366"/>
      <c r="CN287" s="367"/>
      <c r="CO287" s="364"/>
      <c r="CP287" s="365"/>
      <c r="CQ287" s="366"/>
      <c r="CR287" s="364"/>
      <c r="DE287" s="204"/>
      <c r="DM287" s="204"/>
      <c r="ED287" s="204"/>
      <c r="EL287" s="204"/>
    </row>
    <row r="288" spans="9:142">
      <c r="I288" s="204"/>
      <c r="Q288" s="204"/>
      <c r="AH288" s="204"/>
      <c r="AP288" s="204"/>
      <c r="BG288" s="204"/>
      <c r="BO288" s="204"/>
      <c r="CF288" s="321"/>
      <c r="CG288" s="364"/>
      <c r="CH288" s="365"/>
      <c r="CI288" s="366"/>
      <c r="CJ288" s="364"/>
      <c r="CK288" s="365"/>
      <c r="CL288" s="366"/>
      <c r="CM288" s="366"/>
      <c r="CN288" s="367"/>
      <c r="CO288" s="364"/>
      <c r="CP288" s="365"/>
      <c r="CQ288" s="366"/>
      <c r="CR288" s="364"/>
      <c r="DE288" s="204"/>
      <c r="DM288" s="204"/>
      <c r="ED288" s="204"/>
      <c r="EL288" s="204"/>
    </row>
    <row r="289" spans="9:142">
      <c r="I289" s="204"/>
      <c r="Q289" s="204"/>
      <c r="AH289" s="204"/>
      <c r="AP289" s="204"/>
      <c r="BG289" s="204"/>
      <c r="BO289" s="204"/>
      <c r="CF289" s="321"/>
      <c r="CN289" s="204"/>
      <c r="DE289" s="204"/>
      <c r="DM289" s="204"/>
      <c r="ED289" s="204"/>
      <c r="EL289" s="204"/>
    </row>
    <row r="290" spans="9:142">
      <c r="I290" s="204"/>
      <c r="Q290" s="204"/>
      <c r="AH290" s="204"/>
      <c r="AP290" s="204"/>
      <c r="BG290" s="204"/>
      <c r="BO290" s="204"/>
      <c r="CF290" s="321"/>
      <c r="CN290" s="204"/>
      <c r="DE290" s="204"/>
      <c r="DM290" s="204"/>
      <c r="ED290" s="204"/>
      <c r="EL290" s="204"/>
    </row>
    <row r="291" spans="9:142">
      <c r="I291" s="204"/>
      <c r="Q291" s="204"/>
      <c r="AH291" s="204"/>
      <c r="AP291" s="204"/>
      <c r="BG291" s="204"/>
      <c r="BO291" s="204"/>
      <c r="CF291" s="321"/>
      <c r="CN291" s="204"/>
      <c r="DE291" s="204"/>
      <c r="DM291" s="204"/>
      <c r="ED291" s="204"/>
      <c r="EL291" s="204"/>
    </row>
    <row r="292" spans="9:142">
      <c r="I292" s="204"/>
      <c r="Q292" s="204"/>
      <c r="AH292" s="204"/>
      <c r="AP292" s="204"/>
      <c r="BG292" s="204"/>
      <c r="BO292" s="204"/>
      <c r="CF292" s="321"/>
      <c r="CN292" s="204"/>
      <c r="DE292" s="204"/>
      <c r="DM292" s="204"/>
      <c r="ED292" s="204"/>
      <c r="EL292" s="204"/>
    </row>
    <row r="293" spans="9:142">
      <c r="I293" s="204"/>
      <c r="Q293" s="204"/>
      <c r="AH293" s="204"/>
      <c r="AP293" s="204"/>
      <c r="BG293" s="204"/>
      <c r="BO293" s="204"/>
      <c r="CF293" s="321"/>
      <c r="CN293" s="204"/>
      <c r="DE293" s="204"/>
      <c r="DM293" s="204"/>
      <c r="ED293" s="204"/>
      <c r="EL293" s="204"/>
    </row>
    <row r="294" spans="9:142">
      <c r="I294" s="204"/>
      <c r="Q294" s="204"/>
      <c r="AH294" s="204"/>
      <c r="AP294" s="204"/>
      <c r="BG294" s="204"/>
      <c r="BO294" s="204"/>
      <c r="CF294" s="321"/>
      <c r="CN294" s="204"/>
      <c r="DE294" s="204"/>
      <c r="DM294" s="204"/>
      <c r="ED294" s="204"/>
      <c r="EL294" s="204"/>
    </row>
    <row r="295" spans="9:142">
      <c r="I295" s="204"/>
      <c r="Q295" s="204"/>
      <c r="AH295" s="204"/>
      <c r="AP295" s="204"/>
      <c r="BG295" s="204"/>
      <c r="BO295" s="204"/>
      <c r="CF295" s="321"/>
      <c r="CN295" s="204"/>
      <c r="DE295" s="204"/>
      <c r="DM295" s="204"/>
      <c r="ED295" s="204"/>
      <c r="EL295" s="204"/>
    </row>
    <row r="296" spans="9:142">
      <c r="I296" s="204"/>
      <c r="Q296" s="204"/>
      <c r="AH296" s="204"/>
      <c r="AP296" s="204"/>
      <c r="BG296" s="204"/>
      <c r="BO296" s="204"/>
      <c r="CF296" s="321"/>
      <c r="CN296" s="204"/>
      <c r="DE296" s="204"/>
      <c r="DM296" s="204"/>
      <c r="ED296" s="204"/>
      <c r="EL296" s="204"/>
    </row>
    <row r="297" spans="9:142">
      <c r="I297" s="204"/>
      <c r="Q297" s="204"/>
      <c r="AH297" s="204"/>
      <c r="AP297" s="204"/>
      <c r="BG297" s="204"/>
      <c r="BO297" s="204"/>
      <c r="CF297" s="321"/>
      <c r="CN297" s="204"/>
      <c r="DE297" s="204"/>
      <c r="DM297" s="204"/>
      <c r="ED297" s="204"/>
      <c r="EL297" s="204"/>
    </row>
    <row r="298" spans="9:142">
      <c r="I298" s="204"/>
      <c r="Q298" s="204"/>
      <c r="AH298" s="204"/>
      <c r="AP298" s="204"/>
      <c r="BG298" s="204"/>
      <c r="BO298" s="204"/>
      <c r="CF298" s="321"/>
      <c r="CN298" s="204"/>
      <c r="DE298" s="204"/>
      <c r="DM298" s="204"/>
      <c r="ED298" s="204"/>
      <c r="EL298" s="204"/>
    </row>
    <row r="299" spans="9:142">
      <c r="I299" s="204"/>
      <c r="Q299" s="204"/>
      <c r="AH299" s="204"/>
      <c r="AP299" s="204"/>
      <c r="BG299" s="204"/>
      <c r="BO299" s="204"/>
      <c r="CF299" s="321"/>
      <c r="CN299" s="204"/>
      <c r="DE299" s="204"/>
      <c r="DM299" s="204"/>
      <c r="ED299" s="204"/>
      <c r="EL299" s="204"/>
    </row>
    <row r="300" spans="9:142">
      <c r="I300" s="204"/>
    </row>
    <row r="301" spans="9:142">
      <c r="I301" s="204"/>
    </row>
    <row r="302" spans="9:142">
      <c r="I302" s="204"/>
    </row>
    <row r="303" spans="9:142">
      <c r="I303" s="204"/>
    </row>
    <row r="304" spans="9:142">
      <c r="I304" s="204"/>
    </row>
    <row r="305" spans="9:96">
      <c r="I305" s="204"/>
    </row>
    <row r="317" spans="9:96">
      <c r="CG317" s="360"/>
      <c r="CH317" s="361"/>
      <c r="CI317" s="362"/>
      <c r="CJ317" s="360"/>
      <c r="CK317" s="361"/>
      <c r="CL317" s="362"/>
      <c r="CM317" s="362"/>
      <c r="CN317" s="368"/>
      <c r="CO317" s="360"/>
      <c r="CP317" s="361"/>
      <c r="CQ317" s="362"/>
      <c r="CR317" s="360"/>
    </row>
    <row r="318" spans="9:96">
      <c r="CG318" s="335"/>
      <c r="CH318" s="336"/>
      <c r="CI318" s="337"/>
      <c r="CJ318" s="335"/>
      <c r="CK318" s="336"/>
      <c r="CL318" s="337"/>
      <c r="CM318" s="337"/>
      <c r="CN318" s="369"/>
      <c r="CO318" s="335"/>
      <c r="CP318" s="336"/>
      <c r="CQ318" s="337"/>
      <c r="CR318" s="335"/>
    </row>
    <row r="319" spans="9:96">
      <c r="CG319" s="335"/>
      <c r="CH319" s="336"/>
      <c r="CI319" s="337"/>
      <c r="CJ319" s="335"/>
      <c r="CK319" s="336"/>
      <c r="CL319" s="337"/>
      <c r="CM319" s="337"/>
      <c r="CN319" s="369"/>
      <c r="CO319" s="335"/>
      <c r="CP319" s="336"/>
      <c r="CQ319" s="337"/>
      <c r="CR319" s="335"/>
    </row>
    <row r="320" spans="9:96">
      <c r="CG320" s="360"/>
      <c r="CH320" s="361"/>
      <c r="CI320" s="362"/>
      <c r="CJ320" s="360"/>
      <c r="CK320" s="361"/>
      <c r="CL320" s="362"/>
      <c r="CM320" s="362"/>
      <c r="CN320" s="368"/>
      <c r="CO320" s="360"/>
      <c r="CP320" s="361"/>
      <c r="CQ320" s="362"/>
      <c r="CR320" s="360"/>
    </row>
    <row r="321" spans="85:96">
      <c r="CG321" s="335"/>
      <c r="CH321" s="336"/>
      <c r="CI321" s="337"/>
      <c r="CJ321" s="335"/>
      <c r="CK321" s="336"/>
      <c r="CL321" s="337"/>
      <c r="CM321" s="337"/>
      <c r="CN321" s="369"/>
      <c r="CO321" s="335"/>
      <c r="CP321" s="336"/>
      <c r="CQ321" s="337"/>
      <c r="CR321" s="335"/>
    </row>
    <row r="322" spans="85:96">
      <c r="CG322" s="335"/>
      <c r="CH322" s="336"/>
      <c r="CI322" s="337"/>
      <c r="CJ322" s="335"/>
      <c r="CK322" s="336"/>
      <c r="CL322" s="337"/>
      <c r="CM322" s="337"/>
      <c r="CN322" s="369"/>
      <c r="CO322" s="335"/>
      <c r="CP322" s="336"/>
      <c r="CQ322" s="337"/>
      <c r="CR322" s="335"/>
    </row>
    <row r="323" spans="85:96">
      <c r="CG323" s="360"/>
      <c r="CH323" s="361"/>
      <c r="CI323" s="362"/>
      <c r="CJ323" s="360"/>
      <c r="CK323" s="361"/>
      <c r="CL323" s="362"/>
      <c r="CM323" s="362"/>
      <c r="CN323" s="368"/>
      <c r="CO323" s="360"/>
      <c r="CP323" s="361"/>
      <c r="CQ323" s="362"/>
      <c r="CR323" s="360"/>
    </row>
    <row r="324" spans="85:96">
      <c r="CG324" s="335"/>
      <c r="CH324" s="336"/>
      <c r="CI324" s="337"/>
      <c r="CJ324" s="335"/>
      <c r="CK324" s="336"/>
      <c r="CL324" s="337"/>
      <c r="CM324" s="337"/>
      <c r="CN324" s="369"/>
      <c r="CO324" s="335"/>
      <c r="CP324" s="336"/>
      <c r="CQ324" s="337"/>
      <c r="CR324" s="335"/>
    </row>
    <row r="325" spans="85:96">
      <c r="CG325" s="335"/>
      <c r="CH325" s="336"/>
      <c r="CI325" s="337"/>
      <c r="CJ325" s="335"/>
      <c r="CK325" s="336"/>
      <c r="CL325" s="337"/>
      <c r="CM325" s="337"/>
      <c r="CN325" s="369"/>
      <c r="CO325" s="335"/>
      <c r="CP325" s="336"/>
      <c r="CQ325" s="337"/>
      <c r="CR325" s="335"/>
    </row>
    <row r="326" spans="85:96">
      <c r="CG326" s="335"/>
      <c r="CH326" s="336"/>
      <c r="CI326" s="337"/>
      <c r="CJ326" s="335"/>
      <c r="CK326" s="336"/>
      <c r="CL326" s="337"/>
      <c r="CM326" s="337"/>
      <c r="CN326" s="369"/>
      <c r="CO326" s="335"/>
      <c r="CP326" s="336"/>
      <c r="CQ326" s="337"/>
      <c r="CR326" s="335"/>
    </row>
    <row r="327" spans="85:96">
      <c r="CG327" s="360"/>
      <c r="CH327" s="361"/>
      <c r="CI327" s="362"/>
      <c r="CJ327" s="360"/>
      <c r="CK327" s="361"/>
      <c r="CL327" s="362"/>
      <c r="CM327" s="362"/>
      <c r="CN327" s="368"/>
      <c r="CO327" s="360"/>
      <c r="CP327" s="361"/>
      <c r="CQ327" s="362"/>
      <c r="CR327" s="360"/>
    </row>
    <row r="328" spans="85:96">
      <c r="CG328" s="335"/>
      <c r="CH328" s="336"/>
      <c r="CI328" s="337"/>
      <c r="CJ328" s="335"/>
      <c r="CK328" s="336"/>
      <c r="CL328" s="337"/>
      <c r="CM328" s="337"/>
      <c r="CN328" s="369"/>
      <c r="CO328" s="335"/>
      <c r="CP328" s="336"/>
      <c r="CQ328" s="337"/>
      <c r="CR328" s="335"/>
    </row>
    <row r="329" spans="85:96">
      <c r="CG329" s="356"/>
      <c r="CH329" s="357"/>
      <c r="CI329" s="358"/>
      <c r="CJ329" s="356"/>
      <c r="CK329" s="357"/>
      <c r="CL329" s="358"/>
      <c r="CM329" s="358"/>
      <c r="CN329" s="370"/>
      <c r="CO329" s="356"/>
      <c r="CP329" s="357"/>
      <c r="CQ329" s="358"/>
      <c r="CR329" s="356"/>
    </row>
    <row r="330" spans="85:96">
      <c r="CG330" s="335"/>
      <c r="CH330" s="336"/>
      <c r="CI330" s="337"/>
      <c r="CJ330" s="335"/>
      <c r="CK330" s="336"/>
      <c r="CL330" s="337"/>
      <c r="CM330" s="337"/>
      <c r="CN330" s="369"/>
      <c r="CO330" s="335"/>
      <c r="CP330" s="336"/>
      <c r="CQ330" s="337"/>
      <c r="CR330" s="335"/>
    </row>
    <row r="331" spans="85:96">
      <c r="CG331" s="360"/>
      <c r="CH331" s="361"/>
      <c r="CI331" s="362"/>
      <c r="CJ331" s="360"/>
      <c r="CK331" s="361"/>
      <c r="CL331" s="362"/>
      <c r="CM331" s="362"/>
      <c r="CN331" s="368"/>
      <c r="CO331" s="360"/>
      <c r="CP331" s="361"/>
      <c r="CQ331" s="362"/>
      <c r="CR331" s="360"/>
    </row>
    <row r="332" spans="85:96">
      <c r="CG332" s="360"/>
      <c r="CH332" s="361"/>
      <c r="CI332" s="362"/>
      <c r="CJ332" s="360"/>
      <c r="CK332" s="361"/>
      <c r="CL332" s="362"/>
      <c r="CM332" s="362"/>
      <c r="CN332" s="368"/>
      <c r="CO332" s="360"/>
      <c r="CP332" s="361"/>
      <c r="CQ332" s="362"/>
      <c r="CR332" s="360"/>
    </row>
    <row r="333" spans="85:96">
      <c r="CG333" s="371"/>
      <c r="CH333" s="372"/>
      <c r="CI333" s="373"/>
      <c r="CJ333" s="371"/>
      <c r="CK333" s="372"/>
      <c r="CL333" s="373"/>
      <c r="CM333" s="373"/>
      <c r="CN333" s="374"/>
      <c r="CO333" s="371"/>
      <c r="CP333" s="372"/>
      <c r="CQ333" s="373"/>
      <c r="CR333" s="371"/>
    </row>
    <row r="334" spans="85:96">
      <c r="CG334" s="360"/>
      <c r="CH334" s="361"/>
      <c r="CI334" s="362"/>
      <c r="CJ334" s="360"/>
      <c r="CK334" s="361"/>
      <c r="CL334" s="362"/>
      <c r="CM334" s="362"/>
      <c r="CN334" s="368"/>
      <c r="CO334" s="360"/>
      <c r="CP334" s="361"/>
      <c r="CQ334" s="362"/>
      <c r="CR334" s="360"/>
    </row>
    <row r="335" spans="85:96">
      <c r="CG335" s="360"/>
      <c r="CH335" s="361"/>
      <c r="CI335" s="362"/>
      <c r="CJ335" s="360"/>
      <c r="CK335" s="361"/>
      <c r="CL335" s="362"/>
      <c r="CM335" s="362"/>
      <c r="CN335" s="368"/>
      <c r="CO335" s="360"/>
      <c r="CP335" s="361"/>
      <c r="CQ335" s="362"/>
      <c r="CR335" s="360"/>
    </row>
    <row r="336" spans="85:96">
      <c r="CG336" s="360"/>
      <c r="CH336" s="361"/>
      <c r="CI336" s="362"/>
      <c r="CJ336" s="360"/>
      <c r="CK336" s="361"/>
      <c r="CL336" s="362"/>
      <c r="CM336" s="362"/>
      <c r="CN336" s="368"/>
      <c r="CO336" s="360"/>
      <c r="CP336" s="361"/>
      <c r="CQ336" s="362"/>
      <c r="CR336" s="360"/>
    </row>
    <row r="337" spans="85:96">
      <c r="CG337" s="335"/>
      <c r="CH337" s="336"/>
      <c r="CI337" s="337"/>
      <c r="CJ337" s="335"/>
      <c r="CK337" s="336"/>
      <c r="CL337" s="337"/>
      <c r="CM337" s="337"/>
      <c r="CN337" s="369"/>
      <c r="CO337" s="335"/>
      <c r="CP337" s="336"/>
      <c r="CQ337" s="337"/>
      <c r="CR337" s="335"/>
    </row>
    <row r="338" spans="85:96">
      <c r="CG338" s="360"/>
      <c r="CH338" s="361"/>
      <c r="CI338" s="362"/>
      <c r="CJ338" s="360"/>
      <c r="CK338" s="361"/>
      <c r="CL338" s="362"/>
      <c r="CM338" s="362"/>
      <c r="CN338" s="368"/>
      <c r="CO338" s="360"/>
      <c r="CP338" s="361"/>
      <c r="CQ338" s="362"/>
      <c r="CR338" s="360"/>
    </row>
    <row r="339" spans="85:96">
      <c r="CG339" s="335"/>
      <c r="CH339" s="336"/>
      <c r="CI339" s="337"/>
      <c r="CJ339" s="335"/>
      <c r="CK339" s="336"/>
      <c r="CL339" s="337"/>
      <c r="CM339" s="337"/>
      <c r="CN339" s="369"/>
      <c r="CO339" s="335"/>
      <c r="CP339" s="336"/>
      <c r="CQ339" s="337"/>
      <c r="CR339" s="335"/>
    </row>
    <row r="340" spans="85:96">
      <c r="CG340" s="360"/>
      <c r="CH340" s="361"/>
      <c r="CI340" s="362"/>
      <c r="CJ340" s="360"/>
      <c r="CK340" s="361"/>
      <c r="CL340" s="362"/>
      <c r="CM340" s="362"/>
      <c r="CN340" s="368"/>
      <c r="CO340" s="360"/>
      <c r="CP340" s="361"/>
      <c r="CQ340" s="362"/>
      <c r="CR340" s="360"/>
    </row>
    <row r="341" spans="85:96">
      <c r="CG341" s="360"/>
      <c r="CH341" s="361"/>
      <c r="CI341" s="362"/>
      <c r="CJ341" s="360"/>
      <c r="CK341" s="361"/>
      <c r="CL341" s="362"/>
      <c r="CM341" s="362"/>
      <c r="CN341" s="368"/>
      <c r="CO341" s="360"/>
      <c r="CP341" s="361"/>
      <c r="CQ341" s="362"/>
      <c r="CR341" s="360"/>
    </row>
    <row r="342" spans="85:96">
      <c r="CG342" s="364"/>
      <c r="CH342" s="365"/>
      <c r="CI342" s="366"/>
      <c r="CJ342" s="364"/>
      <c r="CK342" s="365"/>
      <c r="CL342" s="366"/>
      <c r="CM342" s="366"/>
      <c r="CN342" s="375"/>
      <c r="CO342" s="364"/>
      <c r="CP342" s="365"/>
      <c r="CQ342" s="366"/>
      <c r="CR342" s="364"/>
    </row>
    <row r="343" spans="85:96">
      <c r="CG343" s="360"/>
      <c r="CH343" s="361"/>
      <c r="CI343" s="362"/>
      <c r="CJ343" s="360"/>
      <c r="CK343" s="361"/>
      <c r="CL343" s="362"/>
      <c r="CM343" s="362"/>
      <c r="CN343" s="368"/>
      <c r="CO343" s="360"/>
      <c r="CP343" s="361"/>
      <c r="CQ343" s="362"/>
      <c r="CR343" s="360"/>
    </row>
    <row r="344" spans="85:96">
      <c r="CG344" s="364"/>
      <c r="CH344" s="365"/>
      <c r="CI344" s="366"/>
      <c r="CJ344" s="364"/>
      <c r="CK344" s="365"/>
      <c r="CL344" s="366"/>
      <c r="CM344" s="366"/>
      <c r="CN344" s="375"/>
      <c r="CO344" s="364"/>
      <c r="CP344" s="365"/>
      <c r="CQ344" s="366"/>
      <c r="CR344" s="364"/>
    </row>
    <row r="345" spans="85:96">
      <c r="CG345" s="360"/>
      <c r="CH345" s="361"/>
      <c r="CI345" s="362"/>
      <c r="CJ345" s="360"/>
      <c r="CK345" s="361"/>
      <c r="CL345" s="362"/>
      <c r="CM345" s="362"/>
      <c r="CN345" s="368"/>
      <c r="CO345" s="360"/>
      <c r="CP345" s="361"/>
      <c r="CQ345" s="362"/>
      <c r="CR345" s="360"/>
    </row>
    <row r="346" spans="85:96">
      <c r="CG346" s="360"/>
      <c r="CH346" s="361"/>
      <c r="CI346" s="362"/>
      <c r="CJ346" s="360"/>
      <c r="CK346" s="361"/>
      <c r="CL346" s="362"/>
      <c r="CM346" s="362"/>
      <c r="CN346" s="368"/>
      <c r="CO346" s="360"/>
      <c r="CP346" s="361"/>
      <c r="CQ346" s="362"/>
      <c r="CR346" s="360"/>
    </row>
    <row r="347" spans="85:96">
      <c r="CG347" s="364"/>
      <c r="CH347" s="365"/>
      <c r="CI347" s="366"/>
      <c r="CJ347" s="364"/>
      <c r="CK347" s="365"/>
      <c r="CL347" s="366"/>
      <c r="CM347" s="366"/>
      <c r="CN347" s="375"/>
      <c r="CO347" s="364"/>
      <c r="CP347" s="365"/>
      <c r="CQ347" s="366"/>
      <c r="CR347" s="364"/>
    </row>
    <row r="348" spans="85:96">
      <c r="CG348" s="364"/>
      <c r="CH348" s="365"/>
      <c r="CI348" s="366"/>
      <c r="CJ348" s="364"/>
      <c r="CK348" s="365"/>
      <c r="CL348" s="366"/>
      <c r="CM348" s="366"/>
      <c r="CN348" s="375"/>
      <c r="CO348" s="364"/>
      <c r="CP348" s="365"/>
      <c r="CQ348" s="366"/>
      <c r="CR348" s="364"/>
    </row>
    <row r="349" spans="85:96">
      <c r="CG349" s="364"/>
      <c r="CH349" s="365"/>
      <c r="CI349" s="366"/>
      <c r="CJ349" s="364"/>
      <c r="CK349" s="365"/>
      <c r="CL349" s="366"/>
      <c r="CM349" s="366"/>
      <c r="CN349" s="375"/>
      <c r="CO349" s="364"/>
      <c r="CP349" s="365"/>
      <c r="CQ349" s="366"/>
      <c r="CR349" s="364"/>
    </row>
    <row r="350" spans="85:96">
      <c r="CG350" s="364"/>
      <c r="CH350" s="365"/>
      <c r="CI350" s="366"/>
      <c r="CJ350" s="364"/>
      <c r="CK350" s="365"/>
      <c r="CL350" s="366"/>
      <c r="CM350" s="366"/>
      <c r="CN350" s="375"/>
      <c r="CO350" s="364"/>
      <c r="CP350" s="365"/>
      <c r="CQ350" s="366"/>
      <c r="CR350" s="364"/>
    </row>
    <row r="351" spans="85:96">
      <c r="CG351" s="360"/>
      <c r="CH351" s="361"/>
      <c r="CI351" s="362"/>
      <c r="CJ351" s="360"/>
      <c r="CK351" s="361"/>
      <c r="CL351" s="362"/>
      <c r="CM351" s="362"/>
      <c r="CN351" s="368"/>
      <c r="CO351" s="360"/>
      <c r="CP351" s="361"/>
      <c r="CQ351" s="362"/>
      <c r="CR351" s="360"/>
    </row>
    <row r="352" spans="85:96">
      <c r="CG352" s="360"/>
      <c r="CH352" s="361"/>
      <c r="CI352" s="362"/>
      <c r="CJ352" s="360"/>
      <c r="CK352" s="361"/>
      <c r="CL352" s="362"/>
      <c r="CM352" s="362"/>
      <c r="CN352" s="368"/>
      <c r="CO352" s="360"/>
      <c r="CP352" s="361"/>
      <c r="CQ352" s="362"/>
      <c r="CR352" s="360"/>
    </row>
    <row r="353" spans="85:96">
      <c r="CG353" s="360"/>
      <c r="CH353" s="361"/>
      <c r="CI353" s="362"/>
      <c r="CJ353" s="360"/>
      <c r="CK353" s="361"/>
      <c r="CL353" s="362"/>
      <c r="CM353" s="362"/>
      <c r="CN353" s="368"/>
      <c r="CO353" s="360"/>
      <c r="CP353" s="361"/>
      <c r="CQ353" s="362"/>
      <c r="CR353" s="360"/>
    </row>
    <row r="354" spans="85:96">
      <c r="CG354" s="360"/>
      <c r="CH354" s="361"/>
      <c r="CI354" s="362"/>
      <c r="CJ354" s="360"/>
      <c r="CK354" s="361"/>
      <c r="CL354" s="362"/>
      <c r="CM354" s="362"/>
      <c r="CN354" s="368"/>
      <c r="CO354" s="360"/>
      <c r="CP354" s="361"/>
      <c r="CQ354" s="362"/>
      <c r="CR354" s="360"/>
    </row>
    <row r="355" spans="85:96">
      <c r="CG355" s="360"/>
      <c r="CH355" s="361"/>
      <c r="CI355" s="362"/>
      <c r="CJ355" s="360"/>
      <c r="CK355" s="361"/>
      <c r="CL355" s="362"/>
      <c r="CM355" s="362"/>
      <c r="CN355" s="368"/>
      <c r="CO355" s="360"/>
      <c r="CP355" s="361"/>
      <c r="CQ355" s="362"/>
      <c r="CR355" s="360"/>
    </row>
    <row r="356" spans="85:96">
      <c r="CG356" s="360"/>
      <c r="CH356" s="361"/>
      <c r="CI356" s="362"/>
      <c r="CJ356" s="360"/>
      <c r="CK356" s="361"/>
      <c r="CL356" s="362"/>
      <c r="CM356" s="362"/>
      <c r="CN356" s="368"/>
      <c r="CO356" s="360"/>
      <c r="CP356" s="361"/>
      <c r="CQ356" s="362"/>
      <c r="CR356" s="360"/>
    </row>
    <row r="357" spans="85:96">
      <c r="CG357" s="360"/>
      <c r="CH357" s="361"/>
      <c r="CI357" s="362"/>
      <c r="CJ357" s="360"/>
      <c r="CK357" s="361"/>
      <c r="CL357" s="362"/>
      <c r="CM357" s="362"/>
      <c r="CN357" s="368"/>
      <c r="CO357" s="360"/>
      <c r="CP357" s="361"/>
      <c r="CQ357" s="362"/>
      <c r="CR357" s="360"/>
    </row>
    <row r="358" spans="85:96">
      <c r="CG358" s="360"/>
      <c r="CH358" s="361"/>
      <c r="CI358" s="362"/>
      <c r="CJ358" s="360"/>
      <c r="CK358" s="361"/>
      <c r="CL358" s="362"/>
      <c r="CM358" s="362"/>
      <c r="CN358" s="368"/>
      <c r="CO358" s="360"/>
      <c r="CP358" s="361"/>
      <c r="CQ358" s="362"/>
      <c r="CR358" s="360"/>
    </row>
    <row r="359" spans="85:96">
      <c r="CG359" s="360"/>
      <c r="CH359" s="361"/>
      <c r="CI359" s="362"/>
      <c r="CJ359" s="360"/>
      <c r="CK359" s="361"/>
      <c r="CL359" s="362"/>
      <c r="CM359" s="362"/>
      <c r="CN359" s="368"/>
      <c r="CO359" s="360"/>
      <c r="CP359" s="361"/>
      <c r="CQ359" s="362"/>
      <c r="CR359" s="360"/>
    </row>
    <row r="360" spans="85:96">
      <c r="CG360" s="360"/>
      <c r="CH360" s="361"/>
      <c r="CI360" s="362"/>
      <c r="CJ360" s="360"/>
      <c r="CK360" s="361"/>
      <c r="CL360" s="362"/>
      <c r="CM360" s="362"/>
      <c r="CN360" s="368"/>
      <c r="CO360" s="360"/>
      <c r="CP360" s="361"/>
      <c r="CQ360" s="362"/>
      <c r="CR360" s="360"/>
    </row>
    <row r="361" spans="85:96">
      <c r="CG361" s="360"/>
      <c r="CH361" s="361"/>
      <c r="CI361" s="362"/>
      <c r="CJ361" s="360"/>
      <c r="CK361" s="361"/>
      <c r="CL361" s="362"/>
      <c r="CM361" s="362"/>
      <c r="CN361" s="368"/>
      <c r="CO361" s="360"/>
      <c r="CP361" s="361"/>
      <c r="CQ361" s="362"/>
      <c r="CR361" s="360"/>
    </row>
    <row r="362" spans="85:96">
      <c r="CG362" s="360"/>
      <c r="CH362" s="361"/>
      <c r="CI362" s="362"/>
      <c r="CJ362" s="360"/>
      <c r="CK362" s="361"/>
      <c r="CL362" s="362"/>
      <c r="CM362" s="362"/>
      <c r="CN362" s="368"/>
      <c r="CO362" s="360"/>
      <c r="CP362" s="361"/>
      <c r="CQ362" s="362"/>
      <c r="CR362" s="360"/>
    </row>
    <row r="363" spans="85:96">
      <c r="CG363" s="360"/>
      <c r="CH363" s="361"/>
      <c r="CI363" s="362"/>
      <c r="CJ363" s="360"/>
      <c r="CK363" s="361"/>
      <c r="CL363" s="362"/>
      <c r="CM363" s="362"/>
      <c r="CN363" s="368"/>
      <c r="CO363" s="360"/>
      <c r="CP363" s="361"/>
      <c r="CQ363" s="362"/>
      <c r="CR363" s="360"/>
    </row>
    <row r="364" spans="85:96">
      <c r="CG364" s="360"/>
      <c r="CH364" s="361"/>
      <c r="CI364" s="362"/>
      <c r="CJ364" s="360"/>
      <c r="CK364" s="361"/>
      <c r="CL364" s="362"/>
      <c r="CM364" s="362"/>
      <c r="CN364" s="368"/>
      <c r="CO364" s="360"/>
      <c r="CP364" s="361"/>
      <c r="CQ364" s="362"/>
      <c r="CR364" s="360"/>
    </row>
    <row r="365" spans="85:96">
      <c r="CG365" s="360"/>
      <c r="CH365" s="361"/>
      <c r="CI365" s="362"/>
      <c r="CJ365" s="360"/>
      <c r="CK365" s="361"/>
      <c r="CL365" s="362"/>
      <c r="CM365" s="362"/>
      <c r="CN365" s="368"/>
      <c r="CO365" s="360"/>
      <c r="CP365" s="361"/>
      <c r="CQ365" s="362"/>
      <c r="CR365" s="360"/>
    </row>
    <row r="366" spans="85:96">
      <c r="CG366" s="360"/>
      <c r="CH366" s="361"/>
      <c r="CI366" s="362"/>
      <c r="CJ366" s="360"/>
      <c r="CK366" s="361"/>
      <c r="CL366" s="362"/>
      <c r="CM366" s="362"/>
      <c r="CN366" s="368"/>
      <c r="CO366" s="360"/>
      <c r="CP366" s="361"/>
      <c r="CQ366" s="362"/>
      <c r="CR366" s="360"/>
    </row>
    <row r="367" spans="85:96">
      <c r="CG367" s="360"/>
      <c r="CH367" s="361"/>
      <c r="CI367" s="362"/>
      <c r="CJ367" s="360"/>
      <c r="CK367" s="361"/>
      <c r="CL367" s="362"/>
      <c r="CM367" s="362"/>
      <c r="CN367" s="368"/>
      <c r="CO367" s="360"/>
      <c r="CP367" s="361"/>
      <c r="CQ367" s="362"/>
      <c r="CR367" s="360"/>
    </row>
    <row r="368" spans="85:96">
      <c r="CG368" s="360"/>
      <c r="CH368" s="361"/>
      <c r="CI368" s="362"/>
      <c r="CJ368" s="360"/>
      <c r="CK368" s="361"/>
      <c r="CL368" s="362"/>
      <c r="CM368" s="362"/>
      <c r="CN368" s="368"/>
      <c r="CO368" s="360"/>
      <c r="CP368" s="361"/>
      <c r="CQ368" s="362"/>
      <c r="CR368" s="360"/>
    </row>
    <row r="369" spans="85:96">
      <c r="CG369" s="360"/>
      <c r="CH369" s="361"/>
      <c r="CI369" s="362"/>
      <c r="CJ369" s="360"/>
      <c r="CK369" s="361"/>
      <c r="CL369" s="362"/>
      <c r="CM369" s="362"/>
      <c r="CN369" s="368"/>
      <c r="CO369" s="360"/>
      <c r="CP369" s="361"/>
      <c r="CQ369" s="362"/>
      <c r="CR369" s="360"/>
    </row>
    <row r="370" spans="85:96">
      <c r="CG370" s="364"/>
      <c r="CH370" s="365"/>
      <c r="CI370" s="366"/>
      <c r="CJ370" s="364"/>
      <c r="CK370" s="365"/>
      <c r="CL370" s="366"/>
      <c r="CM370" s="366"/>
      <c r="CN370" s="375"/>
      <c r="CO370" s="364"/>
      <c r="CP370" s="365"/>
      <c r="CQ370" s="366"/>
      <c r="CR370" s="364"/>
    </row>
    <row r="371" spans="85:96">
      <c r="CG371" s="360"/>
      <c r="CH371" s="361"/>
      <c r="CI371" s="362"/>
      <c r="CJ371" s="360"/>
      <c r="CK371" s="361"/>
      <c r="CL371" s="362"/>
      <c r="CM371" s="362"/>
      <c r="CN371" s="368"/>
      <c r="CO371" s="360"/>
      <c r="CP371" s="361"/>
      <c r="CQ371" s="362"/>
      <c r="CR371" s="360"/>
    </row>
    <row r="372" spans="85:96">
      <c r="CG372" s="360"/>
      <c r="CH372" s="361"/>
      <c r="CI372" s="362"/>
      <c r="CJ372" s="360"/>
      <c r="CK372" s="361"/>
      <c r="CL372" s="362"/>
      <c r="CM372" s="362"/>
      <c r="CN372" s="368"/>
      <c r="CO372" s="360"/>
      <c r="CP372" s="361"/>
      <c r="CQ372" s="362"/>
      <c r="CR372" s="360"/>
    </row>
    <row r="373" spans="85:96">
      <c r="CG373" s="364"/>
      <c r="CH373" s="365"/>
      <c r="CI373" s="366"/>
      <c r="CJ373" s="364"/>
      <c r="CK373" s="365"/>
      <c r="CL373" s="366"/>
      <c r="CM373" s="366"/>
      <c r="CN373" s="375"/>
      <c r="CO373" s="364"/>
      <c r="CP373" s="365"/>
      <c r="CQ373" s="366"/>
      <c r="CR373" s="364"/>
    </row>
    <row r="374" spans="85:96">
      <c r="CG374" s="364"/>
      <c r="CH374" s="365"/>
      <c r="CI374" s="366"/>
      <c r="CJ374" s="364"/>
      <c r="CK374" s="365"/>
      <c r="CL374" s="366"/>
      <c r="CM374" s="366"/>
      <c r="CN374" s="375"/>
      <c r="CO374" s="364"/>
      <c r="CP374" s="365"/>
      <c r="CQ374" s="366"/>
      <c r="CR374" s="364"/>
    </row>
    <row r="375" spans="85:96">
      <c r="CG375" s="364"/>
      <c r="CH375" s="365"/>
      <c r="CI375" s="366"/>
      <c r="CJ375" s="364"/>
      <c r="CK375" s="365"/>
      <c r="CL375" s="366"/>
      <c r="CM375" s="366"/>
      <c r="CN375" s="375"/>
      <c r="CO375" s="364"/>
      <c r="CP375" s="365"/>
      <c r="CQ375" s="366"/>
      <c r="CR375" s="364"/>
    </row>
    <row r="376" spans="85:96">
      <c r="CG376" s="364"/>
      <c r="CH376" s="365"/>
      <c r="CI376" s="366"/>
      <c r="CJ376" s="364"/>
      <c r="CK376" s="365"/>
      <c r="CL376" s="366"/>
      <c r="CM376" s="366"/>
      <c r="CN376" s="375"/>
      <c r="CO376" s="364"/>
      <c r="CP376" s="365"/>
      <c r="CQ376" s="366"/>
      <c r="CR376" s="364"/>
    </row>
    <row r="377" spans="85:96">
      <c r="CG377" s="364"/>
      <c r="CH377" s="365"/>
      <c r="CI377" s="366"/>
      <c r="CJ377" s="364"/>
      <c r="CK377" s="365"/>
      <c r="CL377" s="366"/>
      <c r="CM377" s="366"/>
      <c r="CN377" s="375"/>
      <c r="CO377" s="364"/>
      <c r="CP377" s="365"/>
      <c r="CQ377" s="366"/>
      <c r="CR377" s="364"/>
    </row>
    <row r="378" spans="85:96">
      <c r="CG378" s="364"/>
      <c r="CH378" s="365"/>
      <c r="CI378" s="366"/>
      <c r="CJ378" s="364"/>
      <c r="CK378" s="365"/>
      <c r="CL378" s="366"/>
      <c r="CM378" s="366"/>
      <c r="CN378" s="375"/>
      <c r="CO378" s="364"/>
      <c r="CP378" s="365"/>
      <c r="CQ378" s="366"/>
      <c r="CR378" s="364"/>
    </row>
    <row r="379" spans="85:96">
      <c r="CG379" s="364"/>
      <c r="CH379" s="365"/>
      <c r="CI379" s="366"/>
      <c r="CJ379" s="364"/>
      <c r="CK379" s="365"/>
      <c r="CL379" s="366"/>
      <c r="CM379" s="366"/>
      <c r="CN379" s="375"/>
      <c r="CO379" s="364"/>
      <c r="CP379" s="365"/>
      <c r="CQ379" s="366"/>
      <c r="CR379" s="364"/>
    </row>
    <row r="380" spans="85:96">
      <c r="CG380" s="364"/>
      <c r="CH380" s="365"/>
      <c r="CI380" s="366"/>
      <c r="CJ380" s="364"/>
      <c r="CK380" s="365"/>
      <c r="CL380" s="366"/>
      <c r="CM380" s="366"/>
      <c r="CN380" s="375"/>
      <c r="CO380" s="364"/>
      <c r="CP380" s="365"/>
      <c r="CQ380" s="366"/>
      <c r="CR380" s="364"/>
    </row>
    <row r="381" spans="85:96">
      <c r="CG381" s="364"/>
      <c r="CH381" s="365"/>
      <c r="CI381" s="366"/>
      <c r="CJ381" s="364"/>
      <c r="CK381" s="365"/>
      <c r="CL381" s="366"/>
      <c r="CM381" s="366"/>
      <c r="CN381" s="375"/>
      <c r="CO381" s="364"/>
      <c r="CP381" s="365"/>
      <c r="CQ381" s="366"/>
      <c r="CR381" s="364"/>
    </row>
    <row r="382" spans="85:96">
      <c r="CG382" s="364"/>
      <c r="CH382" s="365"/>
      <c r="CI382" s="366"/>
      <c r="CJ382" s="364"/>
      <c r="CK382" s="365"/>
      <c r="CL382" s="366"/>
      <c r="CM382" s="366"/>
      <c r="CN382" s="375"/>
      <c r="CO382" s="364"/>
      <c r="CP382" s="365"/>
      <c r="CQ382" s="366"/>
      <c r="CR382" s="364"/>
    </row>
    <row r="383" spans="85:96">
      <c r="CG383" s="364"/>
      <c r="CH383" s="365"/>
      <c r="CI383" s="366"/>
      <c r="CJ383" s="364"/>
      <c r="CK383" s="365"/>
      <c r="CL383" s="366"/>
      <c r="CM383" s="366"/>
      <c r="CN383" s="375"/>
      <c r="CO383" s="364"/>
      <c r="CP383" s="365"/>
      <c r="CQ383" s="366"/>
      <c r="CR383" s="364"/>
    </row>
    <row r="384" spans="85:96">
      <c r="CG384" s="364"/>
      <c r="CH384" s="365"/>
      <c r="CI384" s="366"/>
      <c r="CJ384" s="364"/>
      <c r="CK384" s="365"/>
      <c r="CL384" s="366"/>
      <c r="CM384" s="366"/>
      <c r="CN384" s="375"/>
      <c r="CO384" s="364"/>
      <c r="CP384" s="365"/>
      <c r="CQ384" s="366"/>
      <c r="CR384" s="364"/>
    </row>
    <row r="385" spans="85:96">
      <c r="CG385" s="364"/>
      <c r="CH385" s="365"/>
      <c r="CI385" s="366"/>
      <c r="CJ385" s="364"/>
      <c r="CK385" s="365"/>
      <c r="CL385" s="366"/>
      <c r="CM385" s="366"/>
      <c r="CN385" s="375"/>
      <c r="CO385" s="364"/>
      <c r="CP385" s="365"/>
      <c r="CQ385" s="366"/>
      <c r="CR385" s="364"/>
    </row>
    <row r="386" spans="85:96">
      <c r="CG386" s="364"/>
      <c r="CH386" s="365"/>
      <c r="CI386" s="366"/>
      <c r="CJ386" s="364"/>
      <c r="CK386" s="365"/>
      <c r="CL386" s="366"/>
      <c r="CM386" s="366"/>
      <c r="CN386" s="375"/>
      <c r="CO386" s="364"/>
      <c r="CP386" s="365"/>
      <c r="CQ386" s="366"/>
      <c r="CR386" s="364"/>
    </row>
    <row r="387" spans="85:96">
      <c r="CG387" s="364"/>
      <c r="CH387" s="365"/>
      <c r="CI387" s="366"/>
      <c r="CJ387" s="364"/>
      <c r="CK387" s="365"/>
      <c r="CL387" s="366"/>
      <c r="CM387" s="366"/>
      <c r="CN387" s="375"/>
      <c r="CO387" s="364"/>
      <c r="CP387" s="365"/>
      <c r="CQ387" s="366"/>
      <c r="CR387" s="364"/>
    </row>
    <row r="388" spans="85:96">
      <c r="CG388" s="364"/>
      <c r="CH388" s="365"/>
      <c r="CI388" s="366"/>
      <c r="CJ388" s="364"/>
      <c r="CK388" s="365"/>
      <c r="CL388" s="366"/>
      <c r="CM388" s="366"/>
      <c r="CN388" s="375"/>
      <c r="CO388" s="364"/>
      <c r="CP388" s="365"/>
      <c r="CQ388" s="366"/>
      <c r="CR388" s="364"/>
    </row>
    <row r="389" spans="85:96">
      <c r="CG389" s="364"/>
      <c r="CH389" s="365"/>
      <c r="CI389" s="366"/>
      <c r="CJ389" s="364"/>
      <c r="CK389" s="365"/>
      <c r="CL389" s="366"/>
      <c r="CM389" s="366"/>
      <c r="CN389" s="375"/>
      <c r="CO389" s="364"/>
      <c r="CP389" s="365"/>
      <c r="CQ389" s="366"/>
      <c r="CR389" s="364"/>
    </row>
    <row r="390" spans="85:96">
      <c r="CG390" s="364"/>
      <c r="CH390" s="365"/>
      <c r="CI390" s="366"/>
      <c r="CJ390" s="364"/>
      <c r="CK390" s="365"/>
      <c r="CL390" s="366"/>
      <c r="CM390" s="366"/>
      <c r="CN390" s="375"/>
      <c r="CO390" s="364"/>
      <c r="CP390" s="365"/>
      <c r="CQ390" s="366"/>
      <c r="CR390" s="364"/>
    </row>
    <row r="391" spans="85:96">
      <c r="CG391" s="364"/>
      <c r="CH391" s="365"/>
      <c r="CI391" s="366"/>
      <c r="CJ391" s="364"/>
      <c r="CK391" s="365"/>
      <c r="CL391" s="366"/>
      <c r="CM391" s="366"/>
      <c r="CN391" s="375"/>
      <c r="CO391" s="364"/>
      <c r="CP391" s="365"/>
      <c r="CQ391" s="366"/>
      <c r="CR391" s="364"/>
    </row>
    <row r="392" spans="85:96">
      <c r="CG392" s="364"/>
      <c r="CH392" s="365"/>
      <c r="CI392" s="366"/>
      <c r="CJ392" s="364"/>
      <c r="CK392" s="365"/>
      <c r="CL392" s="366"/>
      <c r="CM392" s="366"/>
      <c r="CN392" s="375"/>
      <c r="CO392" s="364"/>
      <c r="CP392" s="365"/>
      <c r="CQ392" s="366"/>
      <c r="CR392" s="364"/>
    </row>
    <row r="393" spans="85:96">
      <c r="CG393" s="364"/>
      <c r="CH393" s="365"/>
      <c r="CI393" s="366"/>
      <c r="CJ393" s="364"/>
      <c r="CK393" s="365"/>
      <c r="CL393" s="366"/>
      <c r="CM393" s="366"/>
      <c r="CN393" s="375"/>
      <c r="CO393" s="364"/>
      <c r="CP393" s="365"/>
      <c r="CQ393" s="366"/>
      <c r="CR393" s="364"/>
    </row>
    <row r="394" spans="85:96">
      <c r="CG394" s="364"/>
      <c r="CH394" s="365"/>
      <c r="CI394" s="366"/>
      <c r="CJ394" s="364"/>
      <c r="CK394" s="365"/>
      <c r="CL394" s="366"/>
      <c r="CM394" s="366"/>
      <c r="CN394" s="375"/>
      <c r="CO394" s="364"/>
      <c r="CP394" s="365"/>
      <c r="CQ394" s="366"/>
      <c r="CR394" s="364"/>
    </row>
    <row r="395" spans="85:96">
      <c r="CG395" s="364"/>
      <c r="CH395" s="365"/>
      <c r="CI395" s="366"/>
      <c r="CJ395" s="364"/>
      <c r="CK395" s="365"/>
      <c r="CL395" s="366"/>
      <c r="CM395" s="366"/>
      <c r="CN395" s="375"/>
      <c r="CO395" s="364"/>
      <c r="CP395" s="365"/>
      <c r="CQ395" s="366"/>
      <c r="CR395" s="364"/>
    </row>
    <row r="396" spans="85:96">
      <c r="CG396" s="364"/>
      <c r="CH396" s="365"/>
      <c r="CI396" s="366"/>
      <c r="CJ396" s="364"/>
      <c r="CK396" s="365"/>
      <c r="CL396" s="366"/>
      <c r="CM396" s="366"/>
      <c r="CN396" s="375"/>
      <c r="CO396" s="364"/>
      <c r="CP396" s="365"/>
      <c r="CQ396" s="366"/>
      <c r="CR396" s="364"/>
    </row>
    <row r="397" spans="85:96">
      <c r="CG397" s="364"/>
      <c r="CH397" s="365"/>
      <c r="CI397" s="366"/>
      <c r="CJ397" s="364"/>
      <c r="CK397" s="365"/>
      <c r="CL397" s="366"/>
      <c r="CM397" s="366"/>
      <c r="CN397" s="375"/>
      <c r="CO397" s="364"/>
      <c r="CP397" s="365"/>
      <c r="CQ397" s="366"/>
      <c r="CR397" s="364"/>
    </row>
    <row r="398" spans="85:96">
      <c r="CG398" s="364"/>
      <c r="CH398" s="365"/>
      <c r="CI398" s="366"/>
      <c r="CJ398" s="364"/>
      <c r="CK398" s="365"/>
      <c r="CL398" s="366"/>
      <c r="CM398" s="366"/>
      <c r="CN398" s="375"/>
      <c r="CO398" s="364"/>
      <c r="CP398" s="365"/>
      <c r="CQ398" s="366"/>
      <c r="CR398" s="364"/>
    </row>
    <row r="399" spans="85:96">
      <c r="CG399" s="364"/>
      <c r="CH399" s="365"/>
      <c r="CI399" s="366"/>
      <c r="CJ399" s="364"/>
      <c r="CK399" s="365"/>
      <c r="CL399" s="366"/>
      <c r="CM399" s="366"/>
      <c r="CN399" s="375"/>
      <c r="CO399" s="364"/>
      <c r="CP399" s="365"/>
      <c r="CQ399" s="366"/>
      <c r="CR399" s="364"/>
    </row>
    <row r="400" spans="85:96">
      <c r="CG400" s="364"/>
      <c r="CH400" s="365"/>
      <c r="CI400" s="366"/>
      <c r="CJ400" s="364"/>
      <c r="CK400" s="365"/>
      <c r="CL400" s="366"/>
      <c r="CM400" s="366"/>
      <c r="CN400" s="375"/>
      <c r="CO400" s="364"/>
      <c r="CP400" s="365"/>
      <c r="CQ400" s="366"/>
      <c r="CR400" s="364"/>
    </row>
    <row r="401" spans="85:96">
      <c r="CG401" s="364"/>
      <c r="CH401" s="365"/>
      <c r="CI401" s="366"/>
      <c r="CJ401" s="364"/>
      <c r="CK401" s="365"/>
      <c r="CL401" s="366"/>
      <c r="CM401" s="366"/>
      <c r="CN401" s="375"/>
      <c r="CO401" s="364"/>
      <c r="CP401" s="365"/>
      <c r="CQ401" s="366"/>
      <c r="CR401" s="364"/>
    </row>
    <row r="402" spans="85:96">
      <c r="CG402" s="364"/>
      <c r="CH402" s="365"/>
      <c r="CI402" s="366"/>
      <c r="CJ402" s="364"/>
      <c r="CK402" s="365"/>
      <c r="CL402" s="366"/>
      <c r="CM402" s="366"/>
      <c r="CN402" s="375"/>
      <c r="CO402" s="364"/>
      <c r="CP402" s="365"/>
      <c r="CQ402" s="366"/>
      <c r="CR402" s="364"/>
    </row>
    <row r="403" spans="85:96">
      <c r="CG403" s="364"/>
      <c r="CH403" s="365"/>
      <c r="CI403" s="366"/>
      <c r="CJ403" s="364"/>
      <c r="CK403" s="365"/>
      <c r="CL403" s="366"/>
      <c r="CM403" s="366"/>
      <c r="CN403" s="375"/>
      <c r="CO403" s="364"/>
      <c r="CP403" s="365"/>
      <c r="CQ403" s="366"/>
      <c r="CR403" s="364"/>
    </row>
    <row r="404" spans="85:96">
      <c r="CG404" s="364"/>
      <c r="CH404" s="365"/>
      <c r="CI404" s="366"/>
      <c r="CJ404" s="364"/>
      <c r="CK404" s="365"/>
      <c r="CL404" s="366"/>
      <c r="CM404" s="366"/>
      <c r="CN404" s="375"/>
      <c r="CO404" s="364"/>
      <c r="CP404" s="365"/>
      <c r="CQ404" s="366"/>
      <c r="CR404" s="364"/>
    </row>
    <row r="405" spans="85:96">
      <c r="CG405" s="364"/>
      <c r="CH405" s="365"/>
      <c r="CI405" s="366"/>
      <c r="CJ405" s="364"/>
      <c r="CK405" s="365"/>
      <c r="CL405" s="366"/>
      <c r="CM405" s="366"/>
      <c r="CN405" s="375"/>
      <c r="CO405" s="364"/>
      <c r="CP405" s="365"/>
      <c r="CQ405" s="366"/>
      <c r="CR405" s="364"/>
    </row>
  </sheetData>
  <mergeCells count="52">
    <mergeCell ref="CQ1:CV1"/>
    <mergeCell ref="D1:I1"/>
    <mergeCell ref="L1:Q1"/>
    <mergeCell ref="T1:Y1"/>
    <mergeCell ref="AC1:AH1"/>
    <mergeCell ref="AK1:AP1"/>
    <mergeCell ref="AS1:AX1"/>
    <mergeCell ref="BB1:BG1"/>
    <mergeCell ref="BJ1:BO1"/>
    <mergeCell ref="BR1:BW1"/>
    <mergeCell ref="CA1:CF1"/>
    <mergeCell ref="CI1:CN1"/>
    <mergeCell ref="EW1:EZ1"/>
    <mergeCell ref="D2:I2"/>
    <mergeCell ref="L2:Q2"/>
    <mergeCell ref="T2:Y2"/>
    <mergeCell ref="AC2:AH2"/>
    <mergeCell ref="AK2:AP2"/>
    <mergeCell ref="AS2:AX2"/>
    <mergeCell ref="BB2:BG2"/>
    <mergeCell ref="BJ2:BO2"/>
    <mergeCell ref="BR2:BW2"/>
    <mergeCell ref="CZ1:DE1"/>
    <mergeCell ref="DH1:DM1"/>
    <mergeCell ref="DP1:DU1"/>
    <mergeCell ref="DY1:ED1"/>
    <mergeCell ref="EG1:EL1"/>
    <mergeCell ref="EO1:ET1"/>
    <mergeCell ref="DY2:ED2"/>
    <mergeCell ref="EG2:EL2"/>
    <mergeCell ref="EO2:ET2"/>
    <mergeCell ref="EW2:EZ2"/>
    <mergeCell ref="T3:Y3"/>
    <mergeCell ref="AC3:AH3"/>
    <mergeCell ref="BB3:BG3"/>
    <mergeCell ref="BR3:BW3"/>
    <mergeCell ref="CA3:CF3"/>
    <mergeCell ref="DP3:DU3"/>
    <mergeCell ref="CA2:CF2"/>
    <mergeCell ref="CI2:CN2"/>
    <mergeCell ref="CQ2:CV2"/>
    <mergeCell ref="CZ2:DE2"/>
    <mergeCell ref="DH2:DM2"/>
    <mergeCell ref="DP2:DU2"/>
    <mergeCell ref="EU215:FA215"/>
    <mergeCell ref="EU217:FA217"/>
    <mergeCell ref="EG3:EL3"/>
    <mergeCell ref="Z215:AX215"/>
    <mergeCell ref="AY215:BW215"/>
    <mergeCell ref="BX215:CV215"/>
    <mergeCell ref="CW215:DU215"/>
    <mergeCell ref="DV215:ET2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Q11414"/>
  <sheetViews>
    <sheetView workbookViewId="0">
      <pane ySplit="6" topLeftCell="A65" activePane="bottomLeft" state="frozen"/>
      <selection pane="bottomLeft" activeCell="N74" sqref="N74"/>
    </sheetView>
  </sheetViews>
  <sheetFormatPr defaultRowHeight="15"/>
  <cols>
    <col min="1" max="1" width="10.28515625" style="74" customWidth="1"/>
    <col min="2" max="2" width="33.140625" customWidth="1"/>
    <col min="12" max="16" width="9.140625" style="490"/>
  </cols>
  <sheetData>
    <row r="3" spans="1:16">
      <c r="D3" t="s">
        <v>0</v>
      </c>
      <c r="E3" t="s">
        <v>1</v>
      </c>
      <c r="F3" t="s">
        <v>2</v>
      </c>
      <c r="G3" t="s">
        <v>3</v>
      </c>
      <c r="H3" t="s">
        <v>4</v>
      </c>
      <c r="I3" t="s">
        <v>5</v>
      </c>
      <c r="J3" t="s">
        <v>6</v>
      </c>
      <c r="K3" t="s">
        <v>7</v>
      </c>
    </row>
    <row r="4" spans="1:16">
      <c r="C4" t="s">
        <v>8</v>
      </c>
      <c r="D4" t="s">
        <v>9</v>
      </c>
      <c r="F4" t="s">
        <v>10</v>
      </c>
      <c r="H4" t="s">
        <v>11</v>
      </c>
      <c r="J4" t="s">
        <v>12</v>
      </c>
      <c r="K4" t="s">
        <v>13</v>
      </c>
    </row>
    <row r="5" spans="1:16" s="77" customFormat="1" ht="45">
      <c r="A5" s="75"/>
      <c r="C5" s="77" t="s">
        <v>14</v>
      </c>
      <c r="D5" s="77" t="s">
        <v>15</v>
      </c>
      <c r="F5" s="77" t="s">
        <v>15</v>
      </c>
      <c r="H5" s="77" t="s">
        <v>15</v>
      </c>
      <c r="J5" s="77" t="s">
        <v>16</v>
      </c>
      <c r="K5" s="77" t="s">
        <v>16</v>
      </c>
      <c r="L5" s="491" t="s">
        <v>947</v>
      </c>
      <c r="M5" s="491"/>
      <c r="N5" s="491"/>
      <c r="O5" s="491"/>
      <c r="P5" s="491"/>
    </row>
    <row r="6" spans="1:16" ht="120">
      <c r="A6" s="75" t="s">
        <v>59</v>
      </c>
      <c r="B6" t="s">
        <v>17</v>
      </c>
      <c r="C6" s="77" t="s">
        <v>254</v>
      </c>
      <c r="D6" s="77" t="s">
        <v>246</v>
      </c>
      <c r="E6" s="77" t="s">
        <v>247</v>
      </c>
      <c r="F6" s="77" t="s">
        <v>248</v>
      </c>
      <c r="G6" s="77" t="s">
        <v>249</v>
      </c>
      <c r="H6" s="77" t="s">
        <v>250</v>
      </c>
      <c r="I6" s="77" t="s">
        <v>251</v>
      </c>
      <c r="J6" s="77" t="s">
        <v>252</v>
      </c>
      <c r="K6" s="77" t="s">
        <v>253</v>
      </c>
    </row>
    <row r="7" spans="1:16">
      <c r="A7" s="74" t="s">
        <v>60</v>
      </c>
      <c r="B7" t="s">
        <v>668</v>
      </c>
      <c r="C7" s="1" t="s">
        <v>18</v>
      </c>
      <c r="D7" s="2">
        <v>1</v>
      </c>
      <c r="E7" s="3">
        <v>1</v>
      </c>
      <c r="F7" s="4">
        <v>120000</v>
      </c>
      <c r="G7" s="5">
        <v>120000</v>
      </c>
      <c r="H7" s="6">
        <v>120000</v>
      </c>
      <c r="I7" s="7">
        <v>120000</v>
      </c>
      <c r="J7" s="8">
        <v>0</v>
      </c>
      <c r="K7" s="9">
        <v>0</v>
      </c>
    </row>
    <row r="8" spans="1:16">
      <c r="A8" s="74" t="s">
        <v>60</v>
      </c>
      <c r="B8" t="s">
        <v>668</v>
      </c>
      <c r="C8" s="1" t="s">
        <v>19</v>
      </c>
      <c r="D8" s="2">
        <v>16.72</v>
      </c>
      <c r="E8" s="3">
        <v>16.72</v>
      </c>
      <c r="F8" s="10">
        <v>1144225</v>
      </c>
      <c r="G8" s="5">
        <v>1180978</v>
      </c>
      <c r="H8" s="11">
        <v>68434.509569378002</v>
      </c>
      <c r="I8" s="7">
        <v>70632.655502392343</v>
      </c>
      <c r="J8" s="8">
        <v>36753</v>
      </c>
      <c r="K8" s="9">
        <v>3.2120430859315256E-2</v>
      </c>
    </row>
    <row r="9" spans="1:16">
      <c r="A9" s="74" t="s">
        <v>60</v>
      </c>
      <c r="B9" t="s">
        <v>668</v>
      </c>
      <c r="C9" s="1" t="s">
        <v>20</v>
      </c>
      <c r="D9" s="2">
        <v>7</v>
      </c>
      <c r="E9" s="3">
        <v>7</v>
      </c>
      <c r="F9" s="10">
        <v>593758</v>
      </c>
      <c r="G9" s="5">
        <v>593758</v>
      </c>
      <c r="H9" s="11">
        <v>84822.571428571435</v>
      </c>
      <c r="I9" s="7">
        <v>84822.571428571435</v>
      </c>
      <c r="J9" s="8">
        <v>0</v>
      </c>
      <c r="K9" s="9">
        <v>0</v>
      </c>
    </row>
    <row r="10" spans="1:16">
      <c r="A10" s="74" t="s">
        <v>60</v>
      </c>
      <c r="B10" t="s">
        <v>668</v>
      </c>
      <c r="C10" s="1" t="s">
        <v>21</v>
      </c>
      <c r="D10" s="2">
        <v>5</v>
      </c>
      <c r="E10" s="3">
        <v>5</v>
      </c>
      <c r="F10" s="10">
        <v>323885</v>
      </c>
      <c r="G10" s="5">
        <v>323885</v>
      </c>
      <c r="H10" s="11">
        <v>64777</v>
      </c>
      <c r="I10" s="7">
        <v>64777</v>
      </c>
      <c r="J10" s="8">
        <v>0</v>
      </c>
      <c r="K10" s="9">
        <v>0</v>
      </c>
    </row>
    <row r="11" spans="1:16">
      <c r="A11" s="74" t="s">
        <v>60</v>
      </c>
      <c r="B11" t="s">
        <v>668</v>
      </c>
      <c r="C11" s="1" t="s">
        <v>22</v>
      </c>
      <c r="D11" s="2">
        <v>1</v>
      </c>
      <c r="E11" s="3">
        <v>1</v>
      </c>
      <c r="F11" s="10">
        <v>88406</v>
      </c>
      <c r="G11" s="5">
        <v>88406</v>
      </c>
      <c r="H11" s="11">
        <v>88406</v>
      </c>
      <c r="I11" s="7">
        <v>88406</v>
      </c>
      <c r="J11" s="8">
        <v>0</v>
      </c>
      <c r="K11" s="9">
        <v>0</v>
      </c>
    </row>
    <row r="12" spans="1:16">
      <c r="A12" s="74" t="s">
        <v>60</v>
      </c>
      <c r="B12" t="s">
        <v>668</v>
      </c>
      <c r="C12" s="1" t="s">
        <v>23</v>
      </c>
      <c r="D12" s="2">
        <v>1</v>
      </c>
      <c r="E12" s="3">
        <v>1</v>
      </c>
      <c r="F12" s="10">
        <v>52337</v>
      </c>
      <c r="G12" s="5">
        <v>52338</v>
      </c>
      <c r="H12" s="11">
        <v>52337</v>
      </c>
      <c r="I12" s="7">
        <v>52338</v>
      </c>
      <c r="J12" s="8">
        <v>1</v>
      </c>
      <c r="K12" s="9">
        <v>1.9106941551865794E-5</v>
      </c>
    </row>
    <row r="13" spans="1:16" ht="15.75" thickBot="1">
      <c r="A13" s="74" t="s">
        <v>60</v>
      </c>
      <c r="B13" t="s">
        <v>668</v>
      </c>
      <c r="C13" s="1" t="s">
        <v>24</v>
      </c>
      <c r="D13" s="12">
        <v>3.6</v>
      </c>
      <c r="E13" s="3">
        <v>3.6</v>
      </c>
      <c r="F13" s="10">
        <v>173987.88</v>
      </c>
      <c r="G13" s="5">
        <v>173991.48</v>
      </c>
      <c r="H13" s="11">
        <v>48329.966666666667</v>
      </c>
      <c r="I13" s="7">
        <v>48330.966666666667</v>
      </c>
      <c r="J13" s="8">
        <v>3.6000000000058208</v>
      </c>
      <c r="K13" s="9">
        <v>2.0691096414335417E-5</v>
      </c>
    </row>
    <row r="14" spans="1:16" ht="16.5" thickTop="1" thickBot="1">
      <c r="A14" s="74" t="s">
        <v>60</v>
      </c>
      <c r="B14" t="s">
        <v>668</v>
      </c>
      <c r="C14" s="13" t="s">
        <v>25</v>
      </c>
      <c r="D14" s="14">
        <v>35.32</v>
      </c>
      <c r="E14" s="15">
        <v>35.32</v>
      </c>
      <c r="F14" s="16">
        <v>2496598.88</v>
      </c>
      <c r="G14" s="17">
        <v>2533356.48</v>
      </c>
      <c r="H14" s="18">
        <v>70685.132502831257</v>
      </c>
      <c r="I14" s="19">
        <v>71725.834654586637</v>
      </c>
      <c r="J14" s="19">
        <v>36757.600000000093</v>
      </c>
      <c r="K14" s="20">
        <v>1.4723069971096075E-2</v>
      </c>
    </row>
    <row r="15" spans="1:16" ht="15.75" thickTop="1">
      <c r="A15" s="74" t="s">
        <v>60</v>
      </c>
      <c r="B15" t="s">
        <v>668</v>
      </c>
      <c r="C15" s="21"/>
      <c r="D15" s="22"/>
      <c r="E15" s="23"/>
      <c r="F15" s="24"/>
      <c r="G15" s="25"/>
      <c r="H15" s="26"/>
      <c r="I15" s="27"/>
      <c r="J15" s="8"/>
      <c r="K15" s="9"/>
    </row>
    <row r="16" spans="1:16">
      <c r="A16" s="74" t="s">
        <v>60</v>
      </c>
      <c r="B16" t="s">
        <v>668</v>
      </c>
      <c r="C16" s="1" t="s">
        <v>26</v>
      </c>
      <c r="D16" s="12">
        <v>8</v>
      </c>
      <c r="E16" s="3">
        <v>8</v>
      </c>
      <c r="F16" s="10">
        <v>136874.85</v>
      </c>
      <c r="G16" s="5">
        <v>136874.85</v>
      </c>
      <c r="H16" s="11">
        <v>17109.356250000001</v>
      </c>
      <c r="I16" s="7">
        <v>17109.356250000001</v>
      </c>
      <c r="J16" s="8">
        <v>0</v>
      </c>
      <c r="K16" s="9">
        <v>0</v>
      </c>
    </row>
    <row r="17" spans="1:11" ht="15.75" thickBot="1">
      <c r="A17" s="74" t="s">
        <v>60</v>
      </c>
      <c r="B17" t="s">
        <v>668</v>
      </c>
      <c r="C17" s="1" t="s">
        <v>27</v>
      </c>
      <c r="D17" s="2">
        <v>7</v>
      </c>
      <c r="E17" s="3">
        <v>7</v>
      </c>
      <c r="F17" s="10">
        <v>108564.75</v>
      </c>
      <c r="G17" s="5">
        <v>108564.75</v>
      </c>
      <c r="H17" s="11">
        <v>15509.25</v>
      </c>
      <c r="I17" s="7">
        <v>15509.25</v>
      </c>
      <c r="J17" s="8">
        <v>0</v>
      </c>
      <c r="K17" s="9">
        <v>0</v>
      </c>
    </row>
    <row r="18" spans="1:11" ht="16.5" thickTop="1" thickBot="1">
      <c r="A18" s="74" t="s">
        <v>60</v>
      </c>
      <c r="B18" t="s">
        <v>668</v>
      </c>
      <c r="C18" s="28" t="s">
        <v>25</v>
      </c>
      <c r="D18" s="14">
        <v>15</v>
      </c>
      <c r="E18" s="15">
        <v>15</v>
      </c>
      <c r="F18" s="16">
        <v>245439.6</v>
      </c>
      <c r="G18" s="17">
        <v>245439.6</v>
      </c>
      <c r="H18" s="18">
        <v>16362.640000000001</v>
      </c>
      <c r="I18" s="19">
        <v>16362.640000000001</v>
      </c>
      <c r="J18" s="19">
        <v>0</v>
      </c>
      <c r="K18" s="20">
        <v>0</v>
      </c>
    </row>
    <row r="19" spans="1:11" ht="15.75" thickTop="1">
      <c r="A19" s="74" t="s">
        <v>60</v>
      </c>
      <c r="B19" t="s">
        <v>668</v>
      </c>
      <c r="C19" s="1"/>
      <c r="D19" s="2"/>
      <c r="E19" s="3"/>
      <c r="F19" s="10"/>
      <c r="G19" s="5"/>
      <c r="H19" s="11"/>
      <c r="I19" s="7"/>
      <c r="J19" s="8"/>
      <c r="K19" s="9"/>
    </row>
    <row r="20" spans="1:11">
      <c r="A20" s="74" t="s">
        <v>60</v>
      </c>
      <c r="B20" t="s">
        <v>668</v>
      </c>
      <c r="C20" s="29" t="s">
        <v>28</v>
      </c>
      <c r="D20" s="2">
        <v>12.5</v>
      </c>
      <c r="E20" s="3">
        <v>12.5</v>
      </c>
      <c r="F20" s="10">
        <v>194994</v>
      </c>
      <c r="G20" s="5">
        <v>194994</v>
      </c>
      <c r="H20" s="11">
        <v>15599.52</v>
      </c>
      <c r="I20" s="7">
        <v>15599.52</v>
      </c>
      <c r="J20" s="8">
        <v>0</v>
      </c>
      <c r="K20" s="30">
        <v>0</v>
      </c>
    </row>
    <row r="21" spans="1:11">
      <c r="A21" s="74" t="s">
        <v>60</v>
      </c>
      <c r="B21" t="s">
        <v>668</v>
      </c>
      <c r="C21" s="29" t="s">
        <v>29</v>
      </c>
      <c r="D21" s="2">
        <v>30.8</v>
      </c>
      <c r="E21" s="3">
        <v>30.8</v>
      </c>
      <c r="F21" s="10">
        <v>493866.1</v>
      </c>
      <c r="G21" s="5">
        <v>493866.1</v>
      </c>
      <c r="H21" s="11">
        <v>16034.613636363636</v>
      </c>
      <c r="I21" s="7">
        <v>16034.613636363636</v>
      </c>
      <c r="J21" s="8">
        <v>0</v>
      </c>
      <c r="K21" s="30">
        <v>0</v>
      </c>
    </row>
    <row r="22" spans="1:11">
      <c r="A22" s="74" t="s">
        <v>60</v>
      </c>
      <c r="B22" t="s">
        <v>668</v>
      </c>
      <c r="C22" s="29" t="s">
        <v>30</v>
      </c>
      <c r="D22" s="2">
        <v>22</v>
      </c>
      <c r="E22" s="3">
        <v>22</v>
      </c>
      <c r="F22" s="10">
        <v>369645.36</v>
      </c>
      <c r="G22" s="5">
        <v>369645.36</v>
      </c>
      <c r="H22" s="11">
        <v>16802.061818181817</v>
      </c>
      <c r="I22" s="7">
        <v>16802.061818181817</v>
      </c>
      <c r="J22" s="8">
        <v>0</v>
      </c>
      <c r="K22" s="30">
        <v>0</v>
      </c>
    </row>
    <row r="23" spans="1:11" ht="15.75" thickBot="1">
      <c r="A23" s="74" t="s">
        <v>60</v>
      </c>
      <c r="B23" t="s">
        <v>668</v>
      </c>
      <c r="C23" s="29" t="s">
        <v>31</v>
      </c>
      <c r="D23" s="2">
        <v>0</v>
      </c>
      <c r="E23" s="3">
        <v>0</v>
      </c>
      <c r="F23" s="10">
        <v>0</v>
      </c>
      <c r="G23" s="5">
        <v>0</v>
      </c>
      <c r="H23" s="11">
        <v>0</v>
      </c>
      <c r="I23" s="7">
        <v>0</v>
      </c>
      <c r="J23" s="8">
        <v>0</v>
      </c>
      <c r="K23" s="30">
        <v>0</v>
      </c>
    </row>
    <row r="24" spans="1:11" ht="16.5" thickTop="1" thickBot="1">
      <c r="A24" s="74" t="s">
        <v>60</v>
      </c>
      <c r="B24" t="s">
        <v>668</v>
      </c>
      <c r="C24" s="13" t="s">
        <v>25</v>
      </c>
      <c r="D24" s="14">
        <v>65.3</v>
      </c>
      <c r="E24" s="15">
        <v>65.3</v>
      </c>
      <c r="F24" s="16">
        <v>1058505.46</v>
      </c>
      <c r="G24" s="17">
        <v>1058505.46</v>
      </c>
      <c r="H24" s="18">
        <v>16209.884532924962</v>
      </c>
      <c r="I24" s="19">
        <v>16209.884532924962</v>
      </c>
      <c r="J24" s="19">
        <v>0</v>
      </c>
      <c r="K24" s="20">
        <v>0</v>
      </c>
    </row>
    <row r="25" spans="1:11" ht="15.75" thickTop="1">
      <c r="A25" s="74" t="s">
        <v>60</v>
      </c>
      <c r="B25" t="s">
        <v>668</v>
      </c>
      <c r="C25" s="31"/>
      <c r="D25" s="2"/>
      <c r="E25" s="3"/>
      <c r="F25" s="10"/>
      <c r="G25" s="5"/>
      <c r="H25" s="11"/>
      <c r="I25" s="7"/>
      <c r="J25" s="8"/>
      <c r="K25" s="9"/>
    </row>
    <row r="26" spans="1:11">
      <c r="A26" s="74" t="s">
        <v>60</v>
      </c>
      <c r="B26" t="s">
        <v>668</v>
      </c>
      <c r="C26" s="1" t="s">
        <v>32</v>
      </c>
      <c r="D26" s="2">
        <v>13</v>
      </c>
      <c r="E26" s="3">
        <v>13</v>
      </c>
      <c r="F26" s="10">
        <v>615076.31999999995</v>
      </c>
      <c r="G26" s="5">
        <v>615089.31999999995</v>
      </c>
      <c r="H26" s="11">
        <v>47313.56307692307</v>
      </c>
      <c r="I26" s="7">
        <v>47314.56307692307</v>
      </c>
      <c r="J26" s="8">
        <v>13</v>
      </c>
      <c r="K26" s="9">
        <v>2.1135588507130303E-5</v>
      </c>
    </row>
    <row r="27" spans="1:11">
      <c r="A27" s="74" t="s">
        <v>60</v>
      </c>
      <c r="B27" t="s">
        <v>668</v>
      </c>
      <c r="C27" s="1" t="s">
        <v>33</v>
      </c>
      <c r="D27" s="2">
        <v>13</v>
      </c>
      <c r="E27" s="3">
        <v>13</v>
      </c>
      <c r="F27" s="10">
        <v>582911</v>
      </c>
      <c r="G27" s="5">
        <v>582924</v>
      </c>
      <c r="H27" s="11">
        <v>44839.307692307695</v>
      </c>
      <c r="I27" s="7">
        <v>44840.307692307695</v>
      </c>
      <c r="J27" s="8">
        <v>13</v>
      </c>
      <c r="K27" s="9">
        <v>2.2301860832957348E-5</v>
      </c>
    </row>
    <row r="28" spans="1:11" ht="15.75" thickBot="1">
      <c r="A28" s="74" t="s">
        <v>60</v>
      </c>
      <c r="B28" t="s">
        <v>668</v>
      </c>
      <c r="C28" s="1" t="s">
        <v>34</v>
      </c>
      <c r="D28" s="2">
        <v>50.25</v>
      </c>
      <c r="E28" s="3">
        <v>50.25</v>
      </c>
      <c r="F28" s="10">
        <v>1256292.1200000001</v>
      </c>
      <c r="G28" s="5">
        <v>1256292.1200000001</v>
      </c>
      <c r="H28" s="11">
        <v>25000.838208955225</v>
      </c>
      <c r="I28" s="7">
        <v>25000.838208955225</v>
      </c>
      <c r="J28" s="8">
        <v>0</v>
      </c>
      <c r="K28" s="9">
        <v>0</v>
      </c>
    </row>
    <row r="29" spans="1:11" ht="16.5" thickTop="1" thickBot="1">
      <c r="A29" s="74" t="s">
        <v>60</v>
      </c>
      <c r="B29" t="s">
        <v>668</v>
      </c>
      <c r="C29" s="13" t="s">
        <v>25</v>
      </c>
      <c r="D29" s="14">
        <v>76.25</v>
      </c>
      <c r="E29" s="15">
        <v>76.25</v>
      </c>
      <c r="F29" s="16">
        <v>2454279.44</v>
      </c>
      <c r="G29" s="17">
        <v>2454305.44</v>
      </c>
      <c r="H29" s="18">
        <v>32187.271344262295</v>
      </c>
      <c r="I29" s="19">
        <v>32187.61232786885</v>
      </c>
      <c r="J29" s="19">
        <v>26</v>
      </c>
      <c r="K29" s="20">
        <v>1.0593740702973904E-5</v>
      </c>
    </row>
    <row r="30" spans="1:11" ht="15.75" thickTop="1">
      <c r="A30" s="74" t="s">
        <v>60</v>
      </c>
      <c r="B30" t="s">
        <v>668</v>
      </c>
      <c r="C30" s="21"/>
      <c r="D30" s="22"/>
      <c r="E30" s="23"/>
      <c r="F30" s="24"/>
      <c r="G30" s="25"/>
      <c r="H30" s="26"/>
      <c r="I30" s="27"/>
      <c r="J30" s="8"/>
      <c r="K30" s="9"/>
    </row>
    <row r="31" spans="1:11">
      <c r="A31" s="74" t="s">
        <v>60</v>
      </c>
      <c r="B31" t="s">
        <v>668</v>
      </c>
      <c r="C31" s="1" t="s">
        <v>35</v>
      </c>
      <c r="D31" s="2">
        <v>2</v>
      </c>
      <c r="E31" s="3">
        <v>2</v>
      </c>
      <c r="F31" s="10">
        <v>92755</v>
      </c>
      <c r="G31" s="5">
        <v>92755</v>
      </c>
      <c r="H31" s="11">
        <v>46377.5</v>
      </c>
      <c r="I31" s="7">
        <v>46377.5</v>
      </c>
      <c r="J31" s="8">
        <v>0</v>
      </c>
      <c r="K31" s="9">
        <v>0</v>
      </c>
    </row>
    <row r="32" spans="1:11" ht="15.75" thickBot="1">
      <c r="A32" s="74" t="s">
        <v>60</v>
      </c>
      <c r="B32" t="s">
        <v>668</v>
      </c>
      <c r="C32" s="1" t="s">
        <v>36</v>
      </c>
      <c r="D32" s="2">
        <v>0</v>
      </c>
      <c r="E32" s="3">
        <v>0</v>
      </c>
      <c r="F32" s="10">
        <v>0</v>
      </c>
      <c r="G32" s="5">
        <v>0</v>
      </c>
      <c r="H32" s="11">
        <v>0</v>
      </c>
      <c r="I32" s="7">
        <v>0</v>
      </c>
      <c r="J32" s="8">
        <v>0</v>
      </c>
      <c r="K32" s="9">
        <v>0</v>
      </c>
    </row>
    <row r="33" spans="1:11" ht="16.5" thickTop="1" thickBot="1">
      <c r="A33" s="74" t="s">
        <v>60</v>
      </c>
      <c r="B33" t="s">
        <v>668</v>
      </c>
      <c r="C33" s="13" t="s">
        <v>25</v>
      </c>
      <c r="D33" s="32">
        <v>2</v>
      </c>
      <c r="E33" s="33">
        <v>2</v>
      </c>
      <c r="F33" s="34">
        <v>92755</v>
      </c>
      <c r="G33" s="35">
        <v>92755</v>
      </c>
      <c r="H33" s="18">
        <v>46377.5</v>
      </c>
      <c r="I33" s="19">
        <v>46377.5</v>
      </c>
      <c r="J33" s="19">
        <v>0</v>
      </c>
      <c r="K33" s="20">
        <v>0</v>
      </c>
    </row>
    <row r="34" spans="1:11" ht="15.75" thickTop="1">
      <c r="A34" s="74" t="s">
        <v>60</v>
      </c>
      <c r="B34" t="s">
        <v>668</v>
      </c>
      <c r="C34" s="36"/>
      <c r="D34" s="37"/>
      <c r="E34" s="38"/>
      <c r="F34" s="39"/>
      <c r="G34" s="40"/>
      <c r="H34" s="41"/>
      <c r="I34" s="42"/>
      <c r="J34" s="8"/>
      <c r="K34" s="9"/>
    </row>
    <row r="35" spans="1:11">
      <c r="A35" s="74" t="s">
        <v>60</v>
      </c>
      <c r="B35" t="s">
        <v>668</v>
      </c>
      <c r="C35" s="1" t="s">
        <v>37</v>
      </c>
      <c r="D35" s="2">
        <v>9</v>
      </c>
      <c r="E35" s="3">
        <v>9</v>
      </c>
      <c r="F35" s="10">
        <v>300345</v>
      </c>
      <c r="G35" s="5">
        <v>300345</v>
      </c>
      <c r="H35" s="11">
        <v>33371.666666666664</v>
      </c>
      <c r="I35" s="7">
        <v>33371.666666666664</v>
      </c>
      <c r="J35" s="8">
        <v>0</v>
      </c>
      <c r="K35" s="9">
        <v>0</v>
      </c>
    </row>
    <row r="36" spans="1:11" ht="15.75" thickBot="1">
      <c r="A36" s="74" t="s">
        <v>60</v>
      </c>
      <c r="B36" t="s">
        <v>668</v>
      </c>
      <c r="C36" s="1" t="s">
        <v>38</v>
      </c>
      <c r="D36" s="2">
        <v>4</v>
      </c>
      <c r="E36" s="3">
        <v>4</v>
      </c>
      <c r="F36" s="10">
        <v>113276.8</v>
      </c>
      <c r="G36" s="5">
        <v>113276.8</v>
      </c>
      <c r="H36" s="11">
        <v>28319.200000000001</v>
      </c>
      <c r="I36" s="7">
        <v>28319.200000000001</v>
      </c>
      <c r="J36" s="8">
        <v>0</v>
      </c>
      <c r="K36" s="9">
        <v>0</v>
      </c>
    </row>
    <row r="37" spans="1:11" ht="16.5" thickTop="1" thickBot="1">
      <c r="A37" s="74" t="s">
        <v>60</v>
      </c>
      <c r="B37" t="s">
        <v>668</v>
      </c>
      <c r="C37" s="13" t="s">
        <v>25</v>
      </c>
      <c r="D37" s="32">
        <v>13</v>
      </c>
      <c r="E37" s="33">
        <v>13</v>
      </c>
      <c r="F37" s="34">
        <v>413621.8</v>
      </c>
      <c r="G37" s="35">
        <v>413621.8</v>
      </c>
      <c r="H37" s="18">
        <v>31817.061538461538</v>
      </c>
      <c r="I37" s="19">
        <v>31817.061538461538</v>
      </c>
      <c r="J37" s="19">
        <v>0</v>
      </c>
      <c r="K37" s="20">
        <v>0</v>
      </c>
    </row>
    <row r="38" spans="1:11" ht="15.75" thickTop="1">
      <c r="A38" s="74" t="s">
        <v>60</v>
      </c>
      <c r="B38" t="s">
        <v>668</v>
      </c>
      <c r="C38" s="43"/>
      <c r="D38" s="44"/>
      <c r="E38" s="45"/>
      <c r="F38" s="46"/>
      <c r="G38" s="47"/>
      <c r="H38" s="48"/>
      <c r="I38" s="49"/>
      <c r="J38" s="8"/>
      <c r="K38" s="9"/>
    </row>
    <row r="39" spans="1:11">
      <c r="A39" s="74" t="s">
        <v>60</v>
      </c>
      <c r="B39" t="s">
        <v>668</v>
      </c>
      <c r="C39" s="50" t="s">
        <v>39</v>
      </c>
      <c r="D39" s="51">
        <v>2</v>
      </c>
      <c r="E39" s="52">
        <v>2</v>
      </c>
      <c r="F39" s="53">
        <v>116201</v>
      </c>
      <c r="G39" s="54">
        <v>116203.52</v>
      </c>
      <c r="H39" s="55">
        <v>58100.5</v>
      </c>
      <c r="I39" s="56">
        <v>58101.760000000002</v>
      </c>
      <c r="J39" s="8">
        <v>2.5200000000040745</v>
      </c>
      <c r="K39" s="9">
        <v>2.16865603566585E-5</v>
      </c>
    </row>
    <row r="40" spans="1:11">
      <c r="A40" s="74" t="s">
        <v>60</v>
      </c>
      <c r="B40" t="s">
        <v>668</v>
      </c>
      <c r="C40" s="50" t="s">
        <v>40</v>
      </c>
      <c r="D40" s="51">
        <v>4.4000000000000004</v>
      </c>
      <c r="E40" s="52">
        <v>4.4000000000000004</v>
      </c>
      <c r="F40" s="53">
        <v>245015.24</v>
      </c>
      <c r="G40" s="54">
        <v>245019.64</v>
      </c>
      <c r="H40" s="55">
        <v>55685.281818181815</v>
      </c>
      <c r="I40" s="56">
        <v>55686.281818181815</v>
      </c>
      <c r="J40" s="8">
        <v>4.4000000000232831</v>
      </c>
      <c r="K40" s="9">
        <v>1.795806660852314E-5</v>
      </c>
    </row>
    <row r="41" spans="1:11">
      <c r="A41" s="74" t="s">
        <v>60</v>
      </c>
      <c r="B41" t="s">
        <v>668</v>
      </c>
      <c r="C41" s="50" t="s">
        <v>41</v>
      </c>
      <c r="D41" s="51">
        <v>1</v>
      </c>
      <c r="E41" s="52">
        <v>1</v>
      </c>
      <c r="F41" s="53">
        <v>49437.120000000003</v>
      </c>
      <c r="G41" s="54">
        <v>49438.12</v>
      </c>
      <c r="H41" s="55">
        <v>49437.120000000003</v>
      </c>
      <c r="I41" s="56">
        <v>49438.12</v>
      </c>
      <c r="J41" s="8">
        <v>1</v>
      </c>
      <c r="K41" s="9">
        <v>2.0227715530354519E-5</v>
      </c>
    </row>
    <row r="42" spans="1:11">
      <c r="A42" s="74" t="s">
        <v>60</v>
      </c>
      <c r="B42" t="s">
        <v>668</v>
      </c>
      <c r="C42" s="50" t="s">
        <v>42</v>
      </c>
      <c r="D42" s="51">
        <v>0</v>
      </c>
      <c r="E42" s="52">
        <v>0</v>
      </c>
      <c r="F42" s="53">
        <v>0</v>
      </c>
      <c r="G42" s="54">
        <v>0</v>
      </c>
      <c r="H42" s="55">
        <v>0</v>
      </c>
      <c r="I42" s="56">
        <v>0</v>
      </c>
      <c r="J42" s="8">
        <v>0</v>
      </c>
      <c r="K42" s="9">
        <v>0</v>
      </c>
    </row>
    <row r="43" spans="1:11">
      <c r="A43" s="74" t="s">
        <v>60</v>
      </c>
      <c r="B43" t="s">
        <v>668</v>
      </c>
      <c r="C43" s="50" t="s">
        <v>43</v>
      </c>
      <c r="D43" s="51">
        <v>2</v>
      </c>
      <c r="E43" s="52">
        <v>2</v>
      </c>
      <c r="F43" s="53">
        <v>152098</v>
      </c>
      <c r="G43" s="54">
        <v>152100</v>
      </c>
      <c r="H43" s="55">
        <v>76049</v>
      </c>
      <c r="I43" s="56">
        <v>76050</v>
      </c>
      <c r="J43" s="8">
        <v>2</v>
      </c>
      <c r="K43" s="9">
        <v>1.3149416823363884E-5</v>
      </c>
    </row>
    <row r="44" spans="1:11">
      <c r="A44" s="74" t="s">
        <v>60</v>
      </c>
      <c r="B44" t="s">
        <v>668</v>
      </c>
      <c r="C44" s="50" t="s">
        <v>44</v>
      </c>
      <c r="D44" s="51">
        <v>0.2</v>
      </c>
      <c r="E44" s="52">
        <v>0.2</v>
      </c>
      <c r="F44" s="53">
        <v>13566.32</v>
      </c>
      <c r="G44" s="54">
        <v>13566.52</v>
      </c>
      <c r="H44" s="55">
        <v>67831.599999999991</v>
      </c>
      <c r="I44" s="56">
        <v>67832.599999999991</v>
      </c>
      <c r="J44" s="8">
        <v>0.2000000000007276</v>
      </c>
      <c r="K44" s="9">
        <v>1.4742391451825374E-5</v>
      </c>
    </row>
    <row r="45" spans="1:11">
      <c r="A45" s="74" t="s">
        <v>60</v>
      </c>
      <c r="B45" t="s">
        <v>668</v>
      </c>
      <c r="C45" s="50" t="s">
        <v>45</v>
      </c>
      <c r="D45" s="51">
        <v>0</v>
      </c>
      <c r="E45" s="52">
        <v>0</v>
      </c>
      <c r="F45" s="53">
        <v>0</v>
      </c>
      <c r="G45" s="54">
        <v>0</v>
      </c>
      <c r="H45" s="55">
        <v>0</v>
      </c>
      <c r="I45" s="56">
        <v>0</v>
      </c>
      <c r="J45" s="8">
        <v>0</v>
      </c>
      <c r="K45" s="9">
        <v>0</v>
      </c>
    </row>
    <row r="46" spans="1:11" ht="15.75" thickBot="1">
      <c r="A46" s="74" t="s">
        <v>60</v>
      </c>
      <c r="B46" t="s">
        <v>668</v>
      </c>
      <c r="C46" s="50" t="s">
        <v>46</v>
      </c>
      <c r="D46" s="51">
        <v>1</v>
      </c>
      <c r="E46" s="52">
        <v>1</v>
      </c>
      <c r="F46" s="53">
        <v>52101.440000000002</v>
      </c>
      <c r="G46" s="54">
        <v>52102.44</v>
      </c>
      <c r="H46" s="55">
        <v>52101.440000000002</v>
      </c>
      <c r="I46" s="56">
        <v>52102.44</v>
      </c>
      <c r="J46" s="8">
        <v>1</v>
      </c>
      <c r="K46" s="9">
        <v>1.9193327478088897E-5</v>
      </c>
    </row>
    <row r="47" spans="1:11" ht="16.5" thickTop="1" thickBot="1">
      <c r="A47" s="74" t="s">
        <v>60</v>
      </c>
      <c r="B47" t="s">
        <v>668</v>
      </c>
      <c r="C47" s="57" t="s">
        <v>25</v>
      </c>
      <c r="D47" s="58">
        <v>10.6</v>
      </c>
      <c r="E47" s="59">
        <v>10.6</v>
      </c>
      <c r="F47" s="60">
        <v>628419.11999999988</v>
      </c>
      <c r="G47" s="61">
        <v>628430.24</v>
      </c>
      <c r="H47" s="62">
        <v>59284.822641509425</v>
      </c>
      <c r="I47" s="63">
        <v>59285.871698113209</v>
      </c>
      <c r="J47" s="19">
        <v>11.120000000111759</v>
      </c>
      <c r="K47" s="20">
        <v>1.7695196798136505E-5</v>
      </c>
    </row>
    <row r="48" spans="1:11" ht="15.75" thickTop="1">
      <c r="A48" s="74" t="s">
        <v>60</v>
      </c>
      <c r="B48" t="s">
        <v>668</v>
      </c>
      <c r="C48" s="64"/>
      <c r="D48" s="44"/>
      <c r="E48" s="45"/>
      <c r="F48" s="46"/>
      <c r="G48" s="47"/>
      <c r="H48" s="48"/>
      <c r="I48" s="49"/>
      <c r="J48" s="8"/>
      <c r="K48" s="9"/>
    </row>
    <row r="49" spans="1:11">
      <c r="A49" s="74" t="s">
        <v>60</v>
      </c>
      <c r="B49" t="s">
        <v>668</v>
      </c>
      <c r="C49" s="50" t="s">
        <v>47</v>
      </c>
      <c r="D49" s="51">
        <v>2</v>
      </c>
      <c r="E49" s="52">
        <v>2</v>
      </c>
      <c r="F49" s="53">
        <v>83500</v>
      </c>
      <c r="G49" s="54">
        <v>83502</v>
      </c>
      <c r="H49" s="55">
        <v>41750</v>
      </c>
      <c r="I49" s="56">
        <v>41751</v>
      </c>
      <c r="J49" s="8">
        <v>2</v>
      </c>
      <c r="K49" s="9">
        <v>2.3952095808383234E-5</v>
      </c>
    </row>
    <row r="50" spans="1:11" ht="15.75" thickBot="1">
      <c r="A50" s="74" t="s">
        <v>60</v>
      </c>
      <c r="B50" t="s">
        <v>668</v>
      </c>
      <c r="C50" s="50" t="s">
        <v>48</v>
      </c>
      <c r="D50" s="51">
        <v>6</v>
      </c>
      <c r="E50" s="52">
        <v>6</v>
      </c>
      <c r="F50" s="53">
        <v>115552</v>
      </c>
      <c r="G50" s="54">
        <v>115552</v>
      </c>
      <c r="H50" s="55">
        <v>19258.666666666668</v>
      </c>
      <c r="I50" s="56">
        <v>19258.666666666668</v>
      </c>
      <c r="J50" s="8">
        <v>0</v>
      </c>
      <c r="K50" s="9">
        <v>0</v>
      </c>
    </row>
    <row r="51" spans="1:11" ht="16.5" thickTop="1" thickBot="1">
      <c r="A51" s="74" t="s">
        <v>60</v>
      </c>
      <c r="B51" t="s">
        <v>668</v>
      </c>
      <c r="C51" s="13" t="s">
        <v>25</v>
      </c>
      <c r="D51" s="32">
        <v>8</v>
      </c>
      <c r="E51" s="33">
        <v>8</v>
      </c>
      <c r="F51" s="34">
        <v>199052</v>
      </c>
      <c r="G51" s="35">
        <v>199054</v>
      </c>
      <c r="H51" s="18">
        <v>24881.5</v>
      </c>
      <c r="I51" s="19">
        <v>24881.75</v>
      </c>
      <c r="J51" s="19">
        <v>2</v>
      </c>
      <c r="K51" s="20">
        <v>1.0047625746036212E-5</v>
      </c>
    </row>
    <row r="52" spans="1:11" ht="15.75" thickTop="1">
      <c r="A52" s="74" t="s">
        <v>60</v>
      </c>
      <c r="B52" t="s">
        <v>668</v>
      </c>
      <c r="C52" s="65"/>
      <c r="D52" s="51"/>
      <c r="E52" s="52"/>
      <c r="F52" s="53"/>
      <c r="G52" s="54"/>
      <c r="H52" s="55"/>
      <c r="I52" s="56"/>
      <c r="J52" s="8"/>
      <c r="K52" s="9"/>
    </row>
    <row r="53" spans="1:11" ht="15.75" thickBot="1">
      <c r="A53" s="74" t="s">
        <v>60</v>
      </c>
      <c r="B53" t="s">
        <v>668</v>
      </c>
      <c r="C53" s="50" t="s">
        <v>49</v>
      </c>
      <c r="D53" s="51">
        <v>2</v>
      </c>
      <c r="E53" s="52">
        <v>2</v>
      </c>
      <c r="F53" s="53">
        <v>101547</v>
      </c>
      <c r="G53" s="54">
        <v>101547</v>
      </c>
      <c r="H53" s="55">
        <v>50773.5</v>
      </c>
      <c r="I53" s="56">
        <v>50773.5</v>
      </c>
      <c r="J53" s="8">
        <v>0</v>
      </c>
      <c r="K53" s="9">
        <v>0</v>
      </c>
    </row>
    <row r="54" spans="1:11" ht="16.5" thickTop="1" thickBot="1">
      <c r="A54" s="74" t="s">
        <v>60</v>
      </c>
      <c r="B54" t="s">
        <v>668</v>
      </c>
      <c r="C54" s="13" t="s">
        <v>25</v>
      </c>
      <c r="D54" s="32">
        <v>2</v>
      </c>
      <c r="E54" s="33">
        <v>2</v>
      </c>
      <c r="F54" s="34">
        <v>101547</v>
      </c>
      <c r="G54" s="35">
        <v>101547</v>
      </c>
      <c r="H54" s="18">
        <v>50773.5</v>
      </c>
      <c r="I54" s="19">
        <v>50773.5</v>
      </c>
      <c r="J54" s="19">
        <v>0</v>
      </c>
      <c r="K54" s="20">
        <v>0</v>
      </c>
    </row>
    <row r="55" spans="1:11" ht="15.75" thickTop="1">
      <c r="A55" s="74" t="s">
        <v>60</v>
      </c>
      <c r="B55" t="s">
        <v>668</v>
      </c>
      <c r="C55" s="21"/>
      <c r="D55" s="66"/>
      <c r="E55" s="67"/>
      <c r="F55" s="68"/>
      <c r="G55" s="69"/>
      <c r="H55" s="26"/>
      <c r="I55" s="27"/>
      <c r="J55" s="8"/>
      <c r="K55" s="9"/>
    </row>
    <row r="56" spans="1:11">
      <c r="A56" s="74" t="s">
        <v>60</v>
      </c>
      <c r="B56" t="s">
        <v>668</v>
      </c>
      <c r="C56" s="50" t="s">
        <v>50</v>
      </c>
      <c r="D56" s="51">
        <v>15</v>
      </c>
      <c r="E56" s="52">
        <v>15</v>
      </c>
      <c r="F56" s="53">
        <v>588649.84</v>
      </c>
      <c r="G56" s="54">
        <v>588649.84</v>
      </c>
      <c r="H56" s="55">
        <v>39243.322666666667</v>
      </c>
      <c r="I56" s="56">
        <v>39243.322666666667</v>
      </c>
      <c r="J56" s="8">
        <v>0</v>
      </c>
      <c r="K56" s="9">
        <v>0</v>
      </c>
    </row>
    <row r="57" spans="1:11" ht="15.75" thickBot="1">
      <c r="A57" s="74" t="s">
        <v>60</v>
      </c>
      <c r="B57" t="s">
        <v>668</v>
      </c>
      <c r="C57" s="50" t="s">
        <v>51</v>
      </c>
      <c r="D57" s="51">
        <v>46.5</v>
      </c>
      <c r="E57" s="52">
        <v>46.5</v>
      </c>
      <c r="F57" s="53">
        <v>943010.64</v>
      </c>
      <c r="G57" s="54">
        <v>943010.64</v>
      </c>
      <c r="H57" s="55">
        <v>20279.79870967742</v>
      </c>
      <c r="I57" s="56">
        <v>20279.79870967742</v>
      </c>
      <c r="J57" s="8">
        <v>0</v>
      </c>
      <c r="K57" s="9">
        <v>0</v>
      </c>
    </row>
    <row r="58" spans="1:11" ht="16.5" thickTop="1" thickBot="1">
      <c r="A58" s="74" t="s">
        <v>60</v>
      </c>
      <c r="B58" t="s">
        <v>668</v>
      </c>
      <c r="C58" s="13" t="s">
        <v>25</v>
      </c>
      <c r="D58" s="32">
        <v>61.5</v>
      </c>
      <c r="E58" s="33">
        <v>61.5</v>
      </c>
      <c r="F58" s="34">
        <v>1531660.48</v>
      </c>
      <c r="G58" s="35">
        <v>1531660.48</v>
      </c>
      <c r="H58" s="18">
        <v>24905.048455284552</v>
      </c>
      <c r="I58" s="19">
        <v>24905.048455284552</v>
      </c>
      <c r="J58" s="19">
        <v>0</v>
      </c>
      <c r="K58" s="20">
        <v>0</v>
      </c>
    </row>
    <row r="59" spans="1:11" ht="15.75" thickTop="1">
      <c r="A59" s="74" t="s">
        <v>60</v>
      </c>
      <c r="B59" t="s">
        <v>668</v>
      </c>
      <c r="C59" s="43"/>
      <c r="D59" s="70"/>
      <c r="E59" s="71"/>
      <c r="F59" s="70"/>
      <c r="G59" s="72"/>
      <c r="H59" s="73"/>
      <c r="I59" s="71"/>
      <c r="J59" s="8"/>
      <c r="K59" s="9"/>
    </row>
    <row r="60" spans="1:11">
      <c r="A60" s="74" t="s">
        <v>60</v>
      </c>
      <c r="B60" t="s">
        <v>668</v>
      </c>
      <c r="C60" s="50" t="s">
        <v>52</v>
      </c>
      <c r="D60" s="51">
        <v>0</v>
      </c>
      <c r="E60" s="52">
        <v>0</v>
      </c>
      <c r="F60" s="53">
        <v>0</v>
      </c>
      <c r="G60" s="54">
        <v>0</v>
      </c>
      <c r="H60" s="55">
        <v>0</v>
      </c>
      <c r="I60" s="56">
        <v>0</v>
      </c>
      <c r="J60" s="8">
        <v>0</v>
      </c>
      <c r="K60" s="9">
        <v>0</v>
      </c>
    </row>
    <row r="61" spans="1:11">
      <c r="A61" s="74" t="s">
        <v>60</v>
      </c>
      <c r="B61" t="s">
        <v>668</v>
      </c>
      <c r="C61" s="50" t="s">
        <v>53</v>
      </c>
      <c r="D61" s="51">
        <v>1</v>
      </c>
      <c r="E61" s="52">
        <v>1</v>
      </c>
      <c r="F61" s="53">
        <v>47476</v>
      </c>
      <c r="G61" s="54">
        <v>47476</v>
      </c>
      <c r="H61" s="55">
        <v>47476</v>
      </c>
      <c r="I61" s="56">
        <v>47476</v>
      </c>
      <c r="J61" s="8">
        <v>0</v>
      </c>
      <c r="K61" s="9">
        <v>0</v>
      </c>
    </row>
    <row r="62" spans="1:11">
      <c r="A62" s="74" t="s">
        <v>60</v>
      </c>
      <c r="B62" t="s">
        <v>668</v>
      </c>
      <c r="C62" s="50" t="s">
        <v>54</v>
      </c>
      <c r="D62" s="51">
        <v>2</v>
      </c>
      <c r="E62" s="52">
        <v>2</v>
      </c>
      <c r="F62" s="53">
        <v>39802.879999999997</v>
      </c>
      <c r="G62" s="54">
        <v>39802.879999999997</v>
      </c>
      <c r="H62" s="55">
        <v>19901.439999999999</v>
      </c>
      <c r="I62" s="56">
        <v>19901.439999999999</v>
      </c>
      <c r="J62" s="8">
        <v>0</v>
      </c>
      <c r="K62" s="9">
        <v>0</v>
      </c>
    </row>
    <row r="63" spans="1:11" ht="15.75" thickBot="1">
      <c r="A63" s="74" t="s">
        <v>60</v>
      </c>
      <c r="B63" t="s">
        <v>668</v>
      </c>
      <c r="C63" s="50" t="s">
        <v>55</v>
      </c>
      <c r="D63" s="51">
        <v>0</v>
      </c>
      <c r="E63" s="52">
        <v>0</v>
      </c>
      <c r="F63" s="53">
        <v>0</v>
      </c>
      <c r="G63" s="54">
        <v>0</v>
      </c>
      <c r="H63" s="55">
        <v>0</v>
      </c>
      <c r="I63" s="56">
        <v>0</v>
      </c>
      <c r="J63" s="8">
        <v>0</v>
      </c>
      <c r="K63" s="9">
        <v>0</v>
      </c>
    </row>
    <row r="64" spans="1:11" ht="16.5" thickTop="1" thickBot="1">
      <c r="A64" s="74" t="s">
        <v>60</v>
      </c>
      <c r="B64" t="s">
        <v>668</v>
      </c>
      <c r="C64" s="57" t="s">
        <v>25</v>
      </c>
      <c r="D64" s="58">
        <v>3</v>
      </c>
      <c r="E64" s="59">
        <v>3</v>
      </c>
      <c r="F64" s="60">
        <v>87278.88</v>
      </c>
      <c r="G64" s="61">
        <v>87278.88</v>
      </c>
      <c r="H64" s="62">
        <v>29092.960000000003</v>
      </c>
      <c r="I64" s="63">
        <v>29092.960000000003</v>
      </c>
      <c r="J64" s="19">
        <v>0</v>
      </c>
      <c r="K64" s="20">
        <v>0</v>
      </c>
    </row>
    <row r="65" spans="1:14" ht="15.75" thickTop="1">
      <c r="A65" s="74" t="s">
        <v>60</v>
      </c>
      <c r="B65" t="s">
        <v>668</v>
      </c>
      <c r="C65" s="43"/>
      <c r="D65" s="44"/>
      <c r="E65" s="45"/>
      <c r="F65" s="46"/>
      <c r="G65" s="47"/>
      <c r="H65" s="48"/>
      <c r="I65" s="49"/>
      <c r="J65" s="8"/>
      <c r="K65" s="9"/>
    </row>
    <row r="66" spans="1:14">
      <c r="A66" s="74" t="s">
        <v>60</v>
      </c>
      <c r="B66" t="s">
        <v>668</v>
      </c>
      <c r="C66" s="50" t="s">
        <v>56</v>
      </c>
      <c r="D66" s="51">
        <v>0</v>
      </c>
      <c r="E66" s="52">
        <v>0</v>
      </c>
      <c r="F66" s="53">
        <v>0</v>
      </c>
      <c r="G66" s="54">
        <v>0</v>
      </c>
      <c r="H66" s="55">
        <v>0</v>
      </c>
      <c r="I66" s="56">
        <v>0</v>
      </c>
      <c r="J66" s="8">
        <v>0</v>
      </c>
      <c r="K66" s="9">
        <v>0</v>
      </c>
    </row>
    <row r="67" spans="1:14">
      <c r="A67" s="74" t="s">
        <v>60</v>
      </c>
      <c r="B67" t="s">
        <v>668</v>
      </c>
      <c r="C67" s="50" t="s">
        <v>57</v>
      </c>
      <c r="D67" s="51">
        <v>0</v>
      </c>
      <c r="E67" s="52">
        <v>0</v>
      </c>
      <c r="F67" s="53">
        <v>0</v>
      </c>
      <c r="G67" s="54">
        <v>0</v>
      </c>
      <c r="H67" s="55">
        <v>0</v>
      </c>
      <c r="I67" s="56">
        <v>0</v>
      </c>
      <c r="J67" s="8">
        <v>0</v>
      </c>
      <c r="K67" s="9">
        <v>0</v>
      </c>
    </row>
    <row r="68" spans="1:14">
      <c r="A68" s="74" t="s">
        <v>60</v>
      </c>
      <c r="B68" t="s">
        <v>668</v>
      </c>
      <c r="C68" s="50" t="s">
        <v>58</v>
      </c>
      <c r="D68" s="51">
        <v>0</v>
      </c>
      <c r="E68" s="52">
        <v>0</v>
      </c>
      <c r="F68" s="53">
        <v>0</v>
      </c>
      <c r="G68" s="54">
        <v>0</v>
      </c>
      <c r="H68" s="55">
        <v>0</v>
      </c>
      <c r="I68" s="56">
        <v>0</v>
      </c>
      <c r="J68" s="8">
        <v>0</v>
      </c>
      <c r="K68" s="9">
        <v>0</v>
      </c>
    </row>
    <row r="69" spans="1:14">
      <c r="A69" s="74" t="s">
        <v>60</v>
      </c>
      <c r="B69" t="s">
        <v>672</v>
      </c>
      <c r="C69" t="s">
        <v>18</v>
      </c>
      <c r="D69">
        <v>1</v>
      </c>
      <c r="E69">
        <v>1</v>
      </c>
      <c r="F69">
        <v>240000</v>
      </c>
      <c r="G69">
        <v>236307.87</v>
      </c>
      <c r="H69">
        <v>240000</v>
      </c>
      <c r="I69">
        <v>236307.87</v>
      </c>
      <c r="J69">
        <v>-3692.1300000000047</v>
      </c>
      <c r="K69">
        <v>-1.5383875000000019E-2</v>
      </c>
    </row>
    <row r="70" spans="1:14">
      <c r="A70" s="74" t="s">
        <v>60</v>
      </c>
      <c r="B70" t="s">
        <v>672</v>
      </c>
      <c r="C70" t="s">
        <v>19</v>
      </c>
      <c r="D70">
        <v>244</v>
      </c>
      <c r="E70">
        <v>244</v>
      </c>
      <c r="F70">
        <v>16673264.659999991</v>
      </c>
      <c r="G70">
        <v>16673264.659999991</v>
      </c>
      <c r="H70">
        <v>68333.051885245863</v>
      </c>
      <c r="I70">
        <v>68333.051885245863</v>
      </c>
      <c r="J70">
        <v>0</v>
      </c>
      <c r="K70">
        <v>0</v>
      </c>
      <c r="M70" s="490">
        <f>F70/D70</f>
        <v>68333.051885245863</v>
      </c>
      <c r="N70" s="490">
        <f>G70/E70</f>
        <v>68333.051885245863</v>
      </c>
    </row>
    <row r="71" spans="1:14">
      <c r="A71" s="74" t="s">
        <v>60</v>
      </c>
      <c r="B71" t="s">
        <v>672</v>
      </c>
      <c r="C71" t="s">
        <v>20</v>
      </c>
      <c r="D71">
        <v>11</v>
      </c>
      <c r="E71">
        <v>11</v>
      </c>
      <c r="F71">
        <v>1350270.6900000002</v>
      </c>
      <c r="G71">
        <v>1329497.29</v>
      </c>
      <c r="H71">
        <v>122751.88090909092</v>
      </c>
      <c r="I71">
        <v>120863.39</v>
      </c>
      <c r="J71">
        <v>-20773.40000000014</v>
      </c>
      <c r="K71">
        <v>-1.5384618916670803E-2</v>
      </c>
      <c r="M71" s="490">
        <f t="shared" ref="M71:N75" si="0">F71/D71</f>
        <v>122751.88090909092</v>
      </c>
      <c r="N71" s="490">
        <f t="shared" si="0"/>
        <v>120863.39</v>
      </c>
    </row>
    <row r="72" spans="1:14">
      <c r="A72" s="74" t="s">
        <v>60</v>
      </c>
      <c r="B72" t="s">
        <v>672</v>
      </c>
      <c r="C72" t="s">
        <v>21</v>
      </c>
      <c r="D72">
        <v>65.650000000000006</v>
      </c>
      <c r="E72">
        <v>65.650000000000006</v>
      </c>
      <c r="F72">
        <v>4100932.3499999987</v>
      </c>
      <c r="G72">
        <v>4038210.31</v>
      </c>
      <c r="H72">
        <v>62466.600913937524</v>
      </c>
      <c r="I72">
        <v>61511.200456968771</v>
      </c>
      <c r="J72">
        <v>-62722.03999999864</v>
      </c>
      <c r="K72">
        <v>-1.5294580511672829E-2</v>
      </c>
      <c r="M72" s="490">
        <f t="shared" si="0"/>
        <v>62466.600913937524</v>
      </c>
      <c r="N72" s="490">
        <f t="shared" si="0"/>
        <v>61511.200456968771</v>
      </c>
    </row>
    <row r="73" spans="1:14">
      <c r="A73" s="74" t="s">
        <v>60</v>
      </c>
      <c r="B73" t="s">
        <v>672</v>
      </c>
      <c r="C73" t="s">
        <v>22</v>
      </c>
      <c r="D73">
        <v>19</v>
      </c>
      <c r="E73">
        <v>19</v>
      </c>
      <c r="F73">
        <v>1426248.32</v>
      </c>
      <c r="G73">
        <v>1404306.04</v>
      </c>
      <c r="H73">
        <v>75065.701052631586</v>
      </c>
      <c r="I73">
        <v>73910.844210526324</v>
      </c>
      <c r="J73">
        <v>-21942.280000000028</v>
      </c>
      <c r="K73">
        <v>-1.5384614090202768E-2</v>
      </c>
      <c r="M73" s="490">
        <f t="shared" si="0"/>
        <v>75065.701052631586</v>
      </c>
      <c r="N73" s="490">
        <f t="shared" si="0"/>
        <v>73910.844210526324</v>
      </c>
    </row>
    <row r="74" spans="1:14">
      <c r="A74" s="74" t="s">
        <v>60</v>
      </c>
      <c r="B74" t="s">
        <v>672</v>
      </c>
      <c r="C74" t="s">
        <v>23</v>
      </c>
      <c r="D74">
        <v>78.5</v>
      </c>
      <c r="E74">
        <v>78.5</v>
      </c>
      <c r="F74">
        <v>4785870.4399999995</v>
      </c>
      <c r="G74">
        <v>4730165.62</v>
      </c>
      <c r="H74">
        <v>60966.502420382159</v>
      </c>
      <c r="I74">
        <v>60256.886878980891</v>
      </c>
      <c r="J74">
        <v>-55704.819999999367</v>
      </c>
      <c r="K74">
        <v>-1.1639433348304216E-2</v>
      </c>
      <c r="M74" s="490">
        <f t="shared" si="0"/>
        <v>60966.502420382159</v>
      </c>
      <c r="N74" s="490">
        <f t="shared" si="0"/>
        <v>60256.886878980891</v>
      </c>
    </row>
    <row r="75" spans="1:14">
      <c r="A75" s="74" t="s">
        <v>60</v>
      </c>
      <c r="B75" t="s">
        <v>672</v>
      </c>
      <c r="C75" t="s">
        <v>24</v>
      </c>
      <c r="D75">
        <v>97.55</v>
      </c>
      <c r="E75">
        <v>97.55</v>
      </c>
      <c r="F75">
        <v>4726955.7799999984</v>
      </c>
      <c r="G75">
        <v>4725474.4000000004</v>
      </c>
      <c r="H75">
        <v>48456.748129164516</v>
      </c>
      <c r="I75">
        <v>48441.562275756027</v>
      </c>
      <c r="J75">
        <v>-1481.3799999980256</v>
      </c>
      <c r="K75">
        <v>-3.1338985785858697E-4</v>
      </c>
      <c r="M75" s="490">
        <f t="shared" si="0"/>
        <v>48456.748129164516</v>
      </c>
      <c r="N75" s="490">
        <f t="shared" si="0"/>
        <v>48441.562275756027</v>
      </c>
    </row>
    <row r="76" spans="1:14">
      <c r="A76" s="74" t="s">
        <v>60</v>
      </c>
      <c r="B76" t="s">
        <v>672</v>
      </c>
      <c r="C76" t="s">
        <v>25</v>
      </c>
      <c r="D76">
        <v>516.69999999999993</v>
      </c>
      <c r="E76">
        <v>516.69999999999993</v>
      </c>
      <c r="F76">
        <v>33303542.239999983</v>
      </c>
      <c r="G76">
        <v>33137226.18999999</v>
      </c>
      <c r="H76">
        <v>64454.310508999399</v>
      </c>
      <c r="I76">
        <v>64132.429243274615</v>
      </c>
      <c r="J76">
        <v>-166316.04999999329</v>
      </c>
      <c r="K76">
        <v>-4.9939447522262537E-3</v>
      </c>
    </row>
    <row r="77" spans="1:14">
      <c r="A77" s="74" t="s">
        <v>60</v>
      </c>
      <c r="B77" t="s">
        <v>672</v>
      </c>
    </row>
    <row r="78" spans="1:14">
      <c r="A78" s="74" t="s">
        <v>60</v>
      </c>
      <c r="B78" t="s">
        <v>672</v>
      </c>
      <c r="C78" t="s">
        <v>26</v>
      </c>
      <c r="D78">
        <v>27.5</v>
      </c>
      <c r="E78">
        <v>27.5</v>
      </c>
      <c r="F78">
        <v>484413.35</v>
      </c>
      <c r="G78">
        <v>484413.35</v>
      </c>
      <c r="H78">
        <v>17615.030909090907</v>
      </c>
      <c r="I78">
        <v>17615.030909090907</v>
      </c>
      <c r="J78">
        <v>0</v>
      </c>
      <c r="K78">
        <v>0</v>
      </c>
    </row>
    <row r="79" spans="1:14">
      <c r="A79" s="74" t="s">
        <v>60</v>
      </c>
      <c r="B79" t="s">
        <v>672</v>
      </c>
      <c r="C79" t="s">
        <v>27</v>
      </c>
      <c r="D79">
        <v>130.5</v>
      </c>
      <c r="E79">
        <v>130.5</v>
      </c>
      <c r="F79">
        <v>2181880.7999999998</v>
      </c>
      <c r="G79">
        <v>2181880.7999999998</v>
      </c>
      <c r="H79">
        <v>16719.393103448274</v>
      </c>
      <c r="I79">
        <v>16719.393103448274</v>
      </c>
      <c r="J79">
        <v>0</v>
      </c>
      <c r="K79">
        <v>0</v>
      </c>
    </row>
    <row r="80" spans="1:14">
      <c r="A80" s="74" t="s">
        <v>60</v>
      </c>
      <c r="B80" t="s">
        <v>672</v>
      </c>
      <c r="C80" t="s">
        <v>25</v>
      </c>
      <c r="D80">
        <v>158</v>
      </c>
      <c r="E80">
        <v>158</v>
      </c>
      <c r="F80">
        <v>2666294.15</v>
      </c>
      <c r="G80">
        <v>2666294.15</v>
      </c>
      <c r="H80">
        <v>16875.279430379745</v>
      </c>
      <c r="I80">
        <v>16875.279430379745</v>
      </c>
      <c r="J80">
        <v>0</v>
      </c>
      <c r="K80">
        <v>0</v>
      </c>
    </row>
    <row r="81" spans="1:17">
      <c r="A81" s="74" t="s">
        <v>60</v>
      </c>
      <c r="B81" t="s">
        <v>672</v>
      </c>
    </row>
    <row r="82" spans="1:17">
      <c r="A82" s="74" t="s">
        <v>60</v>
      </c>
      <c r="B82" t="s">
        <v>672</v>
      </c>
      <c r="C82" t="s">
        <v>28</v>
      </c>
      <c r="D82">
        <v>163.4</v>
      </c>
      <c r="E82">
        <v>163.4</v>
      </c>
      <c r="F82">
        <v>2732300.7399999974</v>
      </c>
      <c r="G82">
        <v>2732300.7399999974</v>
      </c>
      <c r="H82">
        <v>16721.546756425931</v>
      </c>
      <c r="I82">
        <v>16721.546756425931</v>
      </c>
      <c r="J82">
        <v>0</v>
      </c>
      <c r="K82">
        <v>0</v>
      </c>
    </row>
    <row r="83" spans="1:17">
      <c r="A83" s="74" t="s">
        <v>60</v>
      </c>
      <c r="B83" t="s">
        <v>672</v>
      </c>
      <c r="C83" t="s">
        <v>29</v>
      </c>
      <c r="D83">
        <v>1001.4</v>
      </c>
      <c r="E83">
        <v>1001.4</v>
      </c>
      <c r="F83">
        <v>16409637.929999964</v>
      </c>
      <c r="G83">
        <v>16409637.929999964</v>
      </c>
      <c r="H83">
        <v>16386.696554823211</v>
      </c>
      <c r="I83">
        <v>16386.696554823211</v>
      </c>
      <c r="J83">
        <v>0</v>
      </c>
      <c r="K83">
        <v>0</v>
      </c>
    </row>
    <row r="84" spans="1:17">
      <c r="A84" s="74" t="s">
        <v>60</v>
      </c>
      <c r="B84" t="s">
        <v>672</v>
      </c>
      <c r="C84" t="s">
        <v>30</v>
      </c>
      <c r="D84">
        <v>299.60000000000002</v>
      </c>
      <c r="E84">
        <v>299.60000000000002</v>
      </c>
      <c r="F84">
        <v>4997154.3399999952</v>
      </c>
      <c r="G84">
        <v>4997154.3399999952</v>
      </c>
      <c r="H84">
        <v>16679.420360480624</v>
      </c>
      <c r="I84">
        <v>16679.420360480624</v>
      </c>
      <c r="J84">
        <v>0</v>
      </c>
      <c r="K84">
        <v>0</v>
      </c>
    </row>
    <row r="85" spans="1:17">
      <c r="A85" s="74" t="s">
        <v>60</v>
      </c>
      <c r="B85" t="s">
        <v>672</v>
      </c>
      <c r="C85" t="s">
        <v>31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</row>
    <row r="86" spans="1:17">
      <c r="A86" s="74" t="s">
        <v>60</v>
      </c>
      <c r="B86" t="s">
        <v>672</v>
      </c>
      <c r="C86" t="s">
        <v>25</v>
      </c>
      <c r="D86">
        <v>1464.4</v>
      </c>
      <c r="E86">
        <v>1464.4</v>
      </c>
      <c r="F86">
        <v>24139093.009999957</v>
      </c>
      <c r="G86">
        <v>24139093.009999957</v>
      </c>
      <c r="H86">
        <v>16483.947698716169</v>
      </c>
      <c r="I86">
        <v>16483.947698716169</v>
      </c>
      <c r="J86">
        <v>0</v>
      </c>
      <c r="K86">
        <v>0</v>
      </c>
      <c r="L86" s="490">
        <f>D80+D86</f>
        <v>1622.4</v>
      </c>
      <c r="M86" s="490">
        <f>E80+E86</f>
        <v>1622.4</v>
      </c>
      <c r="N86" s="490">
        <f t="shared" ref="N86:O86" si="1">F80+F86</f>
        <v>26805387.159999955</v>
      </c>
      <c r="O86" s="490">
        <f t="shared" si="1"/>
        <v>26805387.159999955</v>
      </c>
      <c r="P86" s="490">
        <f>N86/L86</f>
        <v>16522.058160749479</v>
      </c>
      <c r="Q86" s="490">
        <f>O86/M86</f>
        <v>16522.058160749479</v>
      </c>
    </row>
    <row r="87" spans="1:17">
      <c r="A87" s="74" t="s">
        <v>60</v>
      </c>
      <c r="B87" t="s">
        <v>672</v>
      </c>
    </row>
    <row r="88" spans="1:17">
      <c r="A88" s="74" t="s">
        <v>60</v>
      </c>
      <c r="B88" t="s">
        <v>672</v>
      </c>
      <c r="C88" t="s">
        <v>32</v>
      </c>
      <c r="D88">
        <v>315.05</v>
      </c>
      <c r="E88">
        <v>315.05</v>
      </c>
      <c r="F88">
        <v>15492876.899999976</v>
      </c>
      <c r="G88">
        <v>15492876.899999976</v>
      </c>
      <c r="H88">
        <v>49175.93048722417</v>
      </c>
      <c r="I88">
        <v>49175.93048722417</v>
      </c>
      <c r="J88">
        <v>0</v>
      </c>
      <c r="K88">
        <v>0</v>
      </c>
    </row>
    <row r="89" spans="1:17">
      <c r="A89" s="74" t="s">
        <v>60</v>
      </c>
      <c r="B89" t="s">
        <v>672</v>
      </c>
      <c r="C89" t="s">
        <v>33</v>
      </c>
      <c r="D89">
        <v>109</v>
      </c>
      <c r="E89">
        <v>109</v>
      </c>
      <c r="F89">
        <v>5127188.2299999995</v>
      </c>
      <c r="G89">
        <v>5127188.2299999995</v>
      </c>
      <c r="H89">
        <v>47038.424128440362</v>
      </c>
      <c r="I89">
        <v>47038.424128440362</v>
      </c>
      <c r="J89">
        <v>0</v>
      </c>
      <c r="K89">
        <v>0</v>
      </c>
    </row>
    <row r="90" spans="1:17">
      <c r="A90" s="74" t="s">
        <v>60</v>
      </c>
      <c r="B90" t="s">
        <v>672</v>
      </c>
      <c r="C90" t="s">
        <v>34</v>
      </c>
      <c r="D90">
        <v>587</v>
      </c>
      <c r="E90">
        <v>587</v>
      </c>
      <c r="F90">
        <v>13980633.629999997</v>
      </c>
      <c r="G90">
        <v>13923078.449999999</v>
      </c>
      <c r="H90">
        <v>23817.093066439516</v>
      </c>
      <c r="I90">
        <v>23719.043356047699</v>
      </c>
      <c r="J90">
        <v>-57555.179999997839</v>
      </c>
      <c r="K90">
        <v>-4.1167790761996994E-3</v>
      </c>
    </row>
    <row r="91" spans="1:17">
      <c r="A91" s="74" t="s">
        <v>60</v>
      </c>
      <c r="B91" t="s">
        <v>672</v>
      </c>
      <c r="C91" t="s">
        <v>25</v>
      </c>
      <c r="D91">
        <v>1011.05</v>
      </c>
      <c r="E91">
        <v>1011.05</v>
      </c>
      <c r="F91">
        <v>34600698.759999976</v>
      </c>
      <c r="G91">
        <v>34543143.579999976</v>
      </c>
      <c r="H91">
        <v>34222.539696355248</v>
      </c>
      <c r="I91">
        <v>34165.613550269496</v>
      </c>
      <c r="J91">
        <v>-57555.179999999702</v>
      </c>
      <c r="K91">
        <v>-1.6634109154620941E-3</v>
      </c>
    </row>
    <row r="92" spans="1:17">
      <c r="A92" s="74" t="s">
        <v>60</v>
      </c>
      <c r="B92" t="s">
        <v>672</v>
      </c>
    </row>
    <row r="93" spans="1:17">
      <c r="A93" s="74" t="s">
        <v>60</v>
      </c>
      <c r="B93" t="s">
        <v>672</v>
      </c>
      <c r="C93" t="s">
        <v>35</v>
      </c>
      <c r="D93">
        <v>27.18</v>
      </c>
      <c r="E93">
        <v>27.18</v>
      </c>
      <c r="F93">
        <v>545686.21000000008</v>
      </c>
      <c r="G93">
        <v>545686.21000000008</v>
      </c>
      <c r="H93">
        <v>20076.755334805006</v>
      </c>
      <c r="I93">
        <v>20076.755334805006</v>
      </c>
      <c r="J93">
        <v>0</v>
      </c>
      <c r="K93">
        <v>0</v>
      </c>
    </row>
    <row r="94" spans="1:17">
      <c r="A94" s="74" t="s">
        <v>60</v>
      </c>
      <c r="B94" t="s">
        <v>672</v>
      </c>
      <c r="C94" t="s">
        <v>36</v>
      </c>
      <c r="D94">
        <v>153</v>
      </c>
      <c r="E94">
        <v>153</v>
      </c>
      <c r="F94">
        <v>3868008.5100000012</v>
      </c>
      <c r="G94">
        <v>3841880.55</v>
      </c>
      <c r="H94">
        <v>25281.101372549027</v>
      </c>
      <c r="I94">
        <v>25110.330392156862</v>
      </c>
      <c r="J94">
        <v>-26127.96000000136</v>
      </c>
      <c r="K94">
        <v>-6.7548868965651146E-3</v>
      </c>
    </row>
    <row r="95" spans="1:17">
      <c r="A95" s="74" t="s">
        <v>60</v>
      </c>
      <c r="B95" t="s">
        <v>672</v>
      </c>
      <c r="C95" t="s">
        <v>25</v>
      </c>
      <c r="D95">
        <v>180.18</v>
      </c>
      <c r="E95">
        <v>180.18</v>
      </c>
      <c r="F95">
        <v>4413694.7200000016</v>
      </c>
      <c r="G95">
        <v>4387566.76</v>
      </c>
      <c r="H95">
        <v>24496.030192030201</v>
      </c>
      <c r="I95">
        <v>24351.019869019867</v>
      </c>
      <c r="J95">
        <v>-26127.960000001825</v>
      </c>
      <c r="K95">
        <v>-5.9197478886808498E-3</v>
      </c>
      <c r="M95" s="490">
        <f>F95/D95</f>
        <v>24496.030192030201</v>
      </c>
    </row>
    <row r="96" spans="1:17">
      <c r="A96" s="74" t="s">
        <v>60</v>
      </c>
      <c r="B96" t="s">
        <v>672</v>
      </c>
    </row>
    <row r="97" spans="1:13">
      <c r="A97" s="74" t="s">
        <v>60</v>
      </c>
      <c r="B97" t="s">
        <v>672</v>
      </c>
      <c r="C97" t="s">
        <v>37</v>
      </c>
      <c r="D97">
        <v>62</v>
      </c>
      <c r="E97">
        <v>62</v>
      </c>
      <c r="F97">
        <v>2432676.29</v>
      </c>
      <c r="G97">
        <v>2395625.79</v>
      </c>
      <c r="H97">
        <v>39236.71435483871</v>
      </c>
      <c r="I97">
        <v>38639.125645161294</v>
      </c>
      <c r="J97">
        <v>-37050.5</v>
      </c>
      <c r="K97">
        <v>-1.5230345341179775E-2</v>
      </c>
    </row>
    <row r="98" spans="1:13">
      <c r="A98" s="74" t="s">
        <v>60</v>
      </c>
      <c r="B98" t="s">
        <v>672</v>
      </c>
      <c r="C98" t="s">
        <v>38</v>
      </c>
      <c r="D98">
        <v>17</v>
      </c>
      <c r="E98">
        <v>17</v>
      </c>
      <c r="F98">
        <v>602578.69999999995</v>
      </c>
      <c r="G98">
        <v>593308.26</v>
      </c>
      <c r="H98">
        <v>35445.805882352935</v>
      </c>
      <c r="I98">
        <v>34900.485882352943</v>
      </c>
      <c r="J98">
        <v>-9270.4399999999441</v>
      </c>
      <c r="K98">
        <v>-1.5384612831485655E-2</v>
      </c>
    </row>
    <row r="99" spans="1:13">
      <c r="A99" s="74" t="s">
        <v>60</v>
      </c>
      <c r="B99" t="s">
        <v>672</v>
      </c>
      <c r="C99" t="s">
        <v>25</v>
      </c>
      <c r="D99">
        <v>79</v>
      </c>
      <c r="E99">
        <v>79</v>
      </c>
      <c r="F99">
        <v>3035254.99</v>
      </c>
      <c r="G99">
        <v>2988934.05</v>
      </c>
      <c r="H99">
        <v>38420.949240506328</v>
      </c>
      <c r="I99">
        <v>37834.608227848097</v>
      </c>
      <c r="J99">
        <v>-46320.94000000041</v>
      </c>
      <c r="K99">
        <v>-1.5260971533729496E-2</v>
      </c>
    </row>
    <row r="100" spans="1:13">
      <c r="A100" s="74" t="s">
        <v>60</v>
      </c>
      <c r="B100" t="s">
        <v>672</v>
      </c>
    </row>
    <row r="101" spans="1:13">
      <c r="A101" s="74" t="s">
        <v>60</v>
      </c>
      <c r="B101" t="s">
        <v>672</v>
      </c>
      <c r="C101" t="s">
        <v>39</v>
      </c>
      <c r="D101">
        <v>85.2</v>
      </c>
      <c r="E101">
        <v>85.2</v>
      </c>
      <c r="F101">
        <v>5177064.450000003</v>
      </c>
      <c r="G101">
        <v>5177064.450000003</v>
      </c>
      <c r="H101">
        <v>60763.667253521162</v>
      </c>
      <c r="I101">
        <v>60763.667253521162</v>
      </c>
      <c r="J101">
        <v>0</v>
      </c>
      <c r="K101">
        <v>0</v>
      </c>
    </row>
    <row r="102" spans="1:13">
      <c r="A102" s="74" t="s">
        <v>60</v>
      </c>
      <c r="B102" t="s">
        <v>672</v>
      </c>
      <c r="C102" t="s">
        <v>40</v>
      </c>
      <c r="D102">
        <v>87.1</v>
      </c>
      <c r="E102">
        <v>87.1</v>
      </c>
      <c r="F102">
        <v>4775826.7799999984</v>
      </c>
      <c r="G102">
        <v>4775826.7799999984</v>
      </c>
      <c r="H102">
        <v>54831.535935706073</v>
      </c>
      <c r="I102">
        <v>54831.535935706073</v>
      </c>
      <c r="J102">
        <v>0</v>
      </c>
      <c r="K102">
        <v>0</v>
      </c>
    </row>
    <row r="103" spans="1:13">
      <c r="A103" s="74" t="s">
        <v>60</v>
      </c>
      <c r="B103" t="s">
        <v>672</v>
      </c>
      <c r="C103" t="s">
        <v>41</v>
      </c>
      <c r="D103">
        <v>57.75</v>
      </c>
      <c r="E103">
        <v>57.75</v>
      </c>
      <c r="F103">
        <v>2935935.0399999996</v>
      </c>
      <c r="G103">
        <v>2935935.0399999996</v>
      </c>
      <c r="H103">
        <v>50838.701991341986</v>
      </c>
      <c r="I103">
        <v>50838.701991341986</v>
      </c>
      <c r="J103">
        <v>0</v>
      </c>
      <c r="K103">
        <v>0</v>
      </c>
    </row>
    <row r="104" spans="1:13">
      <c r="A104" s="74" t="s">
        <v>60</v>
      </c>
      <c r="B104" t="s">
        <v>672</v>
      </c>
      <c r="C104" t="s">
        <v>42</v>
      </c>
      <c r="D104">
        <v>23.9</v>
      </c>
      <c r="E104">
        <v>23.9</v>
      </c>
      <c r="F104">
        <v>1286165.6000000001</v>
      </c>
      <c r="G104">
        <v>1286165.6000000001</v>
      </c>
      <c r="H104">
        <v>53814.460251046032</v>
      </c>
      <c r="I104">
        <v>53814.460251046032</v>
      </c>
      <c r="J104">
        <v>0</v>
      </c>
      <c r="K104">
        <v>0</v>
      </c>
    </row>
    <row r="105" spans="1:13">
      <c r="A105" s="74" t="s">
        <v>60</v>
      </c>
      <c r="B105" t="s">
        <v>672</v>
      </c>
      <c r="C105" t="s">
        <v>43</v>
      </c>
      <c r="D105">
        <v>15</v>
      </c>
      <c r="E105">
        <v>15</v>
      </c>
      <c r="F105">
        <v>1044551.8599999999</v>
      </c>
      <c r="G105">
        <v>1044551.8599999999</v>
      </c>
      <c r="H105">
        <v>69636.790666666653</v>
      </c>
      <c r="I105">
        <v>69636.790666666653</v>
      </c>
      <c r="J105">
        <v>0</v>
      </c>
      <c r="K105">
        <v>0</v>
      </c>
    </row>
    <row r="106" spans="1:13">
      <c r="A106" s="74" t="s">
        <v>60</v>
      </c>
      <c r="B106" t="s">
        <v>672</v>
      </c>
      <c r="C106" t="s">
        <v>44</v>
      </c>
      <c r="D106">
        <v>9.3000000000000007</v>
      </c>
      <c r="E106">
        <v>9.3000000000000007</v>
      </c>
      <c r="F106">
        <v>526871.82999999996</v>
      </c>
      <c r="G106">
        <v>526871.82999999996</v>
      </c>
      <c r="H106">
        <v>56652.884946236547</v>
      </c>
      <c r="I106">
        <v>56652.884946236547</v>
      </c>
      <c r="J106">
        <v>0</v>
      </c>
      <c r="K106">
        <v>0</v>
      </c>
    </row>
    <row r="107" spans="1:13">
      <c r="A107" s="74" t="s">
        <v>60</v>
      </c>
      <c r="B107" t="s">
        <v>672</v>
      </c>
      <c r="C107" t="s">
        <v>45</v>
      </c>
      <c r="D107">
        <v>19</v>
      </c>
      <c r="E107">
        <v>19</v>
      </c>
      <c r="F107">
        <v>896647.05999999982</v>
      </c>
      <c r="G107">
        <v>896647.05999999982</v>
      </c>
      <c r="H107">
        <v>47191.950526315777</v>
      </c>
      <c r="I107">
        <v>47191.950526315777</v>
      </c>
      <c r="J107">
        <v>0</v>
      </c>
      <c r="K107">
        <v>0</v>
      </c>
    </row>
    <row r="108" spans="1:13">
      <c r="A108" s="74" t="s">
        <v>60</v>
      </c>
      <c r="B108" t="s">
        <v>672</v>
      </c>
      <c r="C108" t="s">
        <v>46</v>
      </c>
      <c r="D108">
        <v>2</v>
      </c>
      <c r="E108">
        <v>2</v>
      </c>
      <c r="F108">
        <v>98921.16</v>
      </c>
      <c r="G108">
        <v>98921.16</v>
      </c>
      <c r="H108">
        <v>49460.58</v>
      </c>
      <c r="I108">
        <v>49460.58</v>
      </c>
      <c r="J108">
        <v>0</v>
      </c>
      <c r="K108">
        <v>0</v>
      </c>
    </row>
    <row r="109" spans="1:13">
      <c r="A109" s="74" t="s">
        <v>60</v>
      </c>
      <c r="B109" t="s">
        <v>672</v>
      </c>
      <c r="C109" t="s">
        <v>25</v>
      </c>
      <c r="D109">
        <v>299.25000000000006</v>
      </c>
      <c r="E109">
        <v>299.25000000000006</v>
      </c>
      <c r="F109">
        <v>16741983.779999999</v>
      </c>
      <c r="G109">
        <v>16741983.779999999</v>
      </c>
      <c r="H109">
        <v>55946.478796992466</v>
      </c>
      <c r="I109">
        <v>55946.478796992466</v>
      </c>
      <c r="J109">
        <v>0</v>
      </c>
      <c r="K109">
        <v>0</v>
      </c>
      <c r="M109" s="490">
        <f>F109/D109</f>
        <v>55946.478796992466</v>
      </c>
    </row>
    <row r="110" spans="1:13">
      <c r="A110" s="74" t="s">
        <v>60</v>
      </c>
      <c r="B110" t="s">
        <v>672</v>
      </c>
    </row>
    <row r="111" spans="1:13">
      <c r="A111" s="74" t="s">
        <v>60</v>
      </c>
      <c r="B111" t="s">
        <v>672</v>
      </c>
      <c r="C111" t="s">
        <v>47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</row>
    <row r="112" spans="1:13">
      <c r="A112" s="74" t="s">
        <v>60</v>
      </c>
      <c r="B112" t="s">
        <v>672</v>
      </c>
      <c r="C112" t="s">
        <v>48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</row>
    <row r="113" spans="1:11">
      <c r="A113" s="74" t="s">
        <v>60</v>
      </c>
      <c r="B113" t="s">
        <v>672</v>
      </c>
      <c r="C113" t="s">
        <v>25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</row>
    <row r="114" spans="1:11">
      <c r="A114" s="74" t="s">
        <v>60</v>
      </c>
      <c r="B114" t="s">
        <v>672</v>
      </c>
    </row>
    <row r="115" spans="1:11">
      <c r="A115" s="74" t="s">
        <v>60</v>
      </c>
      <c r="B115" t="s">
        <v>672</v>
      </c>
      <c r="C115" t="s">
        <v>49</v>
      </c>
      <c r="D115">
        <v>48</v>
      </c>
      <c r="E115">
        <v>48</v>
      </c>
      <c r="F115">
        <v>2335569.4000000004</v>
      </c>
      <c r="G115">
        <v>2299637.56</v>
      </c>
      <c r="H115">
        <v>48657.695833333339</v>
      </c>
      <c r="I115">
        <v>47909.115833333337</v>
      </c>
      <c r="J115">
        <v>-35931.840000000317</v>
      </c>
      <c r="K115">
        <v>-1.5384616702034335E-2</v>
      </c>
    </row>
    <row r="116" spans="1:11">
      <c r="A116" s="74" t="s">
        <v>60</v>
      </c>
      <c r="B116" t="s">
        <v>672</v>
      </c>
      <c r="C116" t="s">
        <v>25</v>
      </c>
      <c r="D116">
        <v>48</v>
      </c>
      <c r="E116">
        <v>48</v>
      </c>
      <c r="F116">
        <v>2335569.4000000004</v>
      </c>
      <c r="G116">
        <v>2299637.56</v>
      </c>
      <c r="H116">
        <v>48657.695833333339</v>
      </c>
      <c r="I116">
        <v>47909.115833333337</v>
      </c>
      <c r="J116">
        <v>-35931.840000000317</v>
      </c>
      <c r="K116">
        <v>-1.5384616702034335E-2</v>
      </c>
    </row>
    <row r="117" spans="1:11">
      <c r="A117" s="74" t="s">
        <v>60</v>
      </c>
      <c r="B117" t="s">
        <v>672</v>
      </c>
    </row>
    <row r="118" spans="1:11">
      <c r="A118" s="74" t="s">
        <v>60</v>
      </c>
      <c r="B118" t="s">
        <v>672</v>
      </c>
      <c r="C118" t="s">
        <v>50</v>
      </c>
      <c r="D118">
        <v>213</v>
      </c>
      <c r="E118">
        <v>213</v>
      </c>
      <c r="F118">
        <v>8286610.1799999932</v>
      </c>
      <c r="G118">
        <v>8159123.8700000001</v>
      </c>
      <c r="H118">
        <v>38904.273145539875</v>
      </c>
      <c r="I118">
        <v>38305.745868544604</v>
      </c>
      <c r="J118">
        <v>-127486.30999999307</v>
      </c>
      <c r="K118">
        <v>-1.5384615328917665E-2</v>
      </c>
    </row>
    <row r="119" spans="1:11">
      <c r="A119" s="74" t="s">
        <v>60</v>
      </c>
      <c r="B119" t="s">
        <v>672</v>
      </c>
      <c r="C119" t="s">
        <v>51</v>
      </c>
      <c r="D119">
        <v>560</v>
      </c>
      <c r="E119">
        <v>560</v>
      </c>
      <c r="F119">
        <v>14341010.300000023</v>
      </c>
      <c r="G119">
        <v>14234204.220000001</v>
      </c>
      <c r="H119">
        <v>25608.946964285755</v>
      </c>
      <c r="I119">
        <v>25418.221821428571</v>
      </c>
      <c r="J119">
        <v>-106806.08000002243</v>
      </c>
      <c r="K119">
        <v>-7.4475980259230586E-3</v>
      </c>
    </row>
    <row r="120" spans="1:11">
      <c r="A120" s="74" t="s">
        <v>60</v>
      </c>
      <c r="B120" t="s">
        <v>672</v>
      </c>
      <c r="C120" t="s">
        <v>25</v>
      </c>
      <c r="D120">
        <v>773</v>
      </c>
      <c r="E120">
        <v>773</v>
      </c>
      <c r="F120">
        <v>22627620.480000015</v>
      </c>
      <c r="G120">
        <v>22393328.09</v>
      </c>
      <c r="H120">
        <v>29272.471513583459</v>
      </c>
      <c r="I120">
        <v>28969.376571798188</v>
      </c>
      <c r="J120">
        <v>-234292.3900000155</v>
      </c>
      <c r="K120">
        <v>-1.0354265496325636E-2</v>
      </c>
    </row>
    <row r="121" spans="1:11">
      <c r="A121" s="74" t="s">
        <v>60</v>
      </c>
      <c r="B121" t="s">
        <v>672</v>
      </c>
    </row>
    <row r="122" spans="1:11">
      <c r="A122" s="74" t="s">
        <v>60</v>
      </c>
      <c r="B122" t="s">
        <v>672</v>
      </c>
      <c r="C122" t="s">
        <v>52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</row>
    <row r="123" spans="1:11">
      <c r="A123" s="74" t="s">
        <v>60</v>
      </c>
      <c r="B123" t="s">
        <v>672</v>
      </c>
      <c r="C123" t="s">
        <v>53</v>
      </c>
      <c r="D123">
        <v>20.8</v>
      </c>
      <c r="E123">
        <v>20.8</v>
      </c>
      <c r="F123">
        <v>1079409.8400000001</v>
      </c>
      <c r="G123">
        <v>1076211.02</v>
      </c>
      <c r="H123">
        <v>51894.703846153847</v>
      </c>
      <c r="I123">
        <v>51740.914423076923</v>
      </c>
      <c r="J123">
        <v>-3198.8200000000652</v>
      </c>
      <c r="K123">
        <v>-2.9634897528820611E-3</v>
      </c>
    </row>
    <row r="124" spans="1:11">
      <c r="A124" s="74" t="s">
        <v>60</v>
      </c>
      <c r="B124" t="s">
        <v>672</v>
      </c>
      <c r="C124" t="s">
        <v>54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</row>
    <row r="125" spans="1:11">
      <c r="A125" s="74" t="s">
        <v>60</v>
      </c>
      <c r="B125" t="s">
        <v>672</v>
      </c>
      <c r="C125" t="s">
        <v>55</v>
      </c>
      <c r="D125">
        <v>13</v>
      </c>
      <c r="E125">
        <v>13</v>
      </c>
      <c r="F125">
        <v>633734.70999999985</v>
      </c>
      <c r="G125">
        <v>633734.70999999985</v>
      </c>
      <c r="H125">
        <v>48748.823846153835</v>
      </c>
      <c r="I125">
        <v>48748.823846153835</v>
      </c>
      <c r="J125">
        <v>0</v>
      </c>
      <c r="K125">
        <v>0</v>
      </c>
    </row>
    <row r="126" spans="1:11">
      <c r="A126" s="74" t="s">
        <v>60</v>
      </c>
      <c r="B126" t="s">
        <v>672</v>
      </c>
      <c r="C126" t="s">
        <v>25</v>
      </c>
      <c r="D126">
        <v>33.799999999999997</v>
      </c>
      <c r="E126">
        <v>33.799999999999997</v>
      </c>
      <c r="F126">
        <v>1713144.5499999998</v>
      </c>
      <c r="G126">
        <v>1709945.73</v>
      </c>
      <c r="H126">
        <v>50684.75</v>
      </c>
      <c r="I126">
        <v>50590.110355029588</v>
      </c>
      <c r="J126">
        <v>-3198.8199999998324</v>
      </c>
      <c r="K126">
        <v>-1.8672213036546347E-3</v>
      </c>
    </row>
    <row r="127" spans="1:11">
      <c r="A127" s="74" t="s">
        <v>60</v>
      </c>
      <c r="B127" t="s">
        <v>672</v>
      </c>
    </row>
    <row r="128" spans="1:11">
      <c r="A128" s="74" t="s">
        <v>60</v>
      </c>
      <c r="B128" t="s">
        <v>672</v>
      </c>
      <c r="C128" t="s">
        <v>56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</row>
    <row r="129" spans="1:12">
      <c r="A129" s="74" t="s">
        <v>60</v>
      </c>
      <c r="B129" t="s">
        <v>672</v>
      </c>
      <c r="C129" t="s">
        <v>57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2">
      <c r="A130" s="74" t="s">
        <v>60</v>
      </c>
      <c r="B130" t="s">
        <v>672</v>
      </c>
      <c r="C130" t="s">
        <v>58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</row>
    <row r="131" spans="1:12">
      <c r="A131" s="74" t="s">
        <v>60</v>
      </c>
      <c r="B131" t="s">
        <v>744</v>
      </c>
      <c r="C131" s="1" t="s">
        <v>18</v>
      </c>
      <c r="D131" s="2">
        <v>1</v>
      </c>
      <c r="E131" s="3">
        <v>1</v>
      </c>
      <c r="F131" s="4">
        <v>96125</v>
      </c>
      <c r="G131" s="5">
        <v>96125</v>
      </c>
      <c r="H131" s="6">
        <v>96125</v>
      </c>
      <c r="I131" s="7">
        <v>96125</v>
      </c>
      <c r="J131" s="8">
        <v>0</v>
      </c>
      <c r="K131" s="9">
        <v>0</v>
      </c>
    </row>
    <row r="132" spans="1:12">
      <c r="A132" s="74" t="s">
        <v>60</v>
      </c>
      <c r="B132" t="s">
        <v>744</v>
      </c>
      <c r="C132" s="1" t="s">
        <v>19</v>
      </c>
      <c r="D132" s="2">
        <v>0</v>
      </c>
      <c r="E132" s="3">
        <v>0</v>
      </c>
      <c r="F132" s="10">
        <v>0</v>
      </c>
      <c r="G132" s="5">
        <v>0</v>
      </c>
      <c r="H132" s="11">
        <v>0</v>
      </c>
      <c r="I132" s="7">
        <v>0</v>
      </c>
      <c r="J132" s="8">
        <v>0</v>
      </c>
      <c r="K132" s="9">
        <v>0</v>
      </c>
    </row>
    <row r="133" spans="1:12">
      <c r="A133" s="74" t="s">
        <v>60</v>
      </c>
      <c r="B133" t="s">
        <v>744</v>
      </c>
      <c r="C133" s="1" t="s">
        <v>20</v>
      </c>
      <c r="D133" s="2">
        <v>1</v>
      </c>
      <c r="E133" s="3">
        <v>1</v>
      </c>
      <c r="F133" s="10">
        <v>47476</v>
      </c>
      <c r="G133" s="5">
        <v>48004</v>
      </c>
      <c r="H133" s="11">
        <v>47476</v>
      </c>
      <c r="I133" s="7">
        <v>48004</v>
      </c>
      <c r="J133" s="8">
        <v>528</v>
      </c>
      <c r="K133" s="9">
        <v>1.1121408711770158E-2</v>
      </c>
    </row>
    <row r="134" spans="1:12">
      <c r="A134" s="74" t="s">
        <v>60</v>
      </c>
      <c r="B134" t="s">
        <v>744</v>
      </c>
      <c r="C134" s="1" t="s">
        <v>21</v>
      </c>
      <c r="D134" s="2">
        <v>0</v>
      </c>
      <c r="E134" s="3">
        <v>0</v>
      </c>
      <c r="F134" s="10">
        <v>0</v>
      </c>
      <c r="G134" s="5">
        <v>0</v>
      </c>
      <c r="H134" s="11">
        <v>0</v>
      </c>
      <c r="I134" s="7">
        <v>0</v>
      </c>
      <c r="J134" s="8">
        <v>0</v>
      </c>
      <c r="K134" s="9">
        <v>0</v>
      </c>
    </row>
    <row r="135" spans="1:12">
      <c r="A135" s="74" t="s">
        <v>60</v>
      </c>
      <c r="B135" t="s">
        <v>744</v>
      </c>
      <c r="C135" s="1" t="s">
        <v>22</v>
      </c>
      <c r="D135" s="2">
        <v>1</v>
      </c>
      <c r="E135" s="3">
        <v>1</v>
      </c>
      <c r="F135" s="10">
        <v>62014</v>
      </c>
      <c r="G135" s="5">
        <v>62806</v>
      </c>
      <c r="H135" s="11">
        <v>62014</v>
      </c>
      <c r="I135" s="7">
        <v>62806</v>
      </c>
      <c r="J135" s="8">
        <v>792</v>
      </c>
      <c r="K135" s="9">
        <v>1.2771309704260329E-2</v>
      </c>
    </row>
    <row r="136" spans="1:12">
      <c r="A136" s="74" t="s">
        <v>60</v>
      </c>
      <c r="B136" t="s">
        <v>744</v>
      </c>
      <c r="C136" s="1" t="s">
        <v>23</v>
      </c>
      <c r="D136" s="2">
        <v>2</v>
      </c>
      <c r="E136" s="3">
        <v>2</v>
      </c>
      <c r="F136" s="10">
        <v>133051</v>
      </c>
      <c r="G136" s="5">
        <v>133210</v>
      </c>
      <c r="H136" s="11">
        <v>66525.5</v>
      </c>
      <c r="I136" s="7">
        <v>66605</v>
      </c>
      <c r="J136" s="8">
        <v>159</v>
      </c>
      <c r="K136" s="9">
        <v>1.1950304770351218E-3</v>
      </c>
      <c r="L136" s="490">
        <f>F136/2</f>
        <v>66525.5</v>
      </c>
    </row>
    <row r="137" spans="1:12" ht="15.75" thickBot="1">
      <c r="A137" s="74" t="s">
        <v>60</v>
      </c>
      <c r="B137" t="s">
        <v>744</v>
      </c>
      <c r="C137" s="1" t="s">
        <v>24</v>
      </c>
      <c r="D137" s="12">
        <v>0</v>
      </c>
      <c r="E137" s="3">
        <v>0</v>
      </c>
      <c r="F137" s="10">
        <v>0</v>
      </c>
      <c r="G137" s="5">
        <v>0</v>
      </c>
      <c r="H137" s="11">
        <v>0</v>
      </c>
      <c r="I137" s="7">
        <v>0</v>
      </c>
      <c r="J137" s="8">
        <v>0</v>
      </c>
      <c r="K137" s="9">
        <v>0</v>
      </c>
    </row>
    <row r="138" spans="1:12" ht="16.5" thickTop="1" thickBot="1">
      <c r="A138" s="74" t="s">
        <v>60</v>
      </c>
      <c r="B138" t="s">
        <v>744</v>
      </c>
      <c r="C138" s="13" t="s">
        <v>25</v>
      </c>
      <c r="D138" s="14">
        <v>5</v>
      </c>
      <c r="E138" s="15">
        <v>5</v>
      </c>
      <c r="F138" s="16">
        <v>338666</v>
      </c>
      <c r="G138" s="17">
        <v>340145</v>
      </c>
      <c r="H138" s="18">
        <v>67733.2</v>
      </c>
      <c r="I138" s="19">
        <v>68029</v>
      </c>
      <c r="J138" s="19">
        <v>1479</v>
      </c>
      <c r="K138" s="20">
        <v>4.3671345809735843E-3</v>
      </c>
    </row>
    <row r="139" spans="1:12" ht="15.75" thickTop="1">
      <c r="A139" s="74" t="s">
        <v>60</v>
      </c>
      <c r="B139" t="s">
        <v>744</v>
      </c>
      <c r="C139" s="21"/>
      <c r="D139" s="22"/>
      <c r="E139" s="23"/>
      <c r="F139" s="24"/>
      <c r="G139" s="25"/>
      <c r="H139" s="26"/>
      <c r="I139" s="27"/>
      <c r="J139" s="8"/>
      <c r="K139" s="9"/>
    </row>
    <row r="140" spans="1:12">
      <c r="A140" s="74" t="s">
        <v>60</v>
      </c>
      <c r="B140" t="s">
        <v>744</v>
      </c>
      <c r="C140" s="1" t="s">
        <v>26</v>
      </c>
      <c r="D140" s="12">
        <v>0</v>
      </c>
      <c r="E140" s="3">
        <v>0</v>
      </c>
      <c r="F140" s="10">
        <v>0</v>
      </c>
      <c r="G140" s="5">
        <v>0</v>
      </c>
      <c r="H140" s="11">
        <v>0</v>
      </c>
      <c r="I140" s="7">
        <v>0</v>
      </c>
      <c r="J140" s="8">
        <v>0</v>
      </c>
      <c r="K140" s="9">
        <v>0</v>
      </c>
    </row>
    <row r="141" spans="1:12" ht="15.75" thickBot="1">
      <c r="A141" s="74" t="s">
        <v>60</v>
      </c>
      <c r="B141" t="s">
        <v>744</v>
      </c>
      <c r="C141" s="1" t="s">
        <v>27</v>
      </c>
      <c r="D141" s="2">
        <v>0</v>
      </c>
      <c r="E141" s="3">
        <v>0</v>
      </c>
      <c r="F141" s="10">
        <v>0</v>
      </c>
      <c r="G141" s="5">
        <v>0</v>
      </c>
      <c r="H141" s="11">
        <v>0</v>
      </c>
      <c r="I141" s="7">
        <v>0</v>
      </c>
      <c r="J141" s="8">
        <v>0</v>
      </c>
      <c r="K141" s="9">
        <v>0</v>
      </c>
    </row>
    <row r="142" spans="1:12" ht="16.5" thickTop="1" thickBot="1">
      <c r="A142" s="74" t="s">
        <v>60</v>
      </c>
      <c r="B142" t="s">
        <v>744</v>
      </c>
      <c r="C142" s="28" t="s">
        <v>25</v>
      </c>
      <c r="D142" s="14">
        <v>0</v>
      </c>
      <c r="E142" s="15">
        <v>0</v>
      </c>
      <c r="F142" s="16">
        <v>0</v>
      </c>
      <c r="G142" s="17">
        <v>0</v>
      </c>
      <c r="H142" s="18">
        <v>0</v>
      </c>
      <c r="I142" s="19">
        <v>0</v>
      </c>
      <c r="J142" s="19">
        <v>0</v>
      </c>
      <c r="K142" s="20">
        <v>0</v>
      </c>
    </row>
    <row r="143" spans="1:12" ht="15.75" thickTop="1">
      <c r="A143" s="74" t="s">
        <v>60</v>
      </c>
      <c r="B143" t="s">
        <v>744</v>
      </c>
      <c r="C143" s="1"/>
      <c r="D143" s="2"/>
      <c r="E143" s="3"/>
      <c r="F143" s="10"/>
      <c r="G143" s="5"/>
      <c r="H143" s="11"/>
      <c r="I143" s="7"/>
      <c r="J143" s="8"/>
      <c r="K143" s="9"/>
    </row>
    <row r="144" spans="1:12">
      <c r="A144" s="74" t="s">
        <v>60</v>
      </c>
      <c r="B144" t="s">
        <v>744</v>
      </c>
      <c r="C144" s="29" t="s">
        <v>28</v>
      </c>
      <c r="D144" s="2">
        <v>0</v>
      </c>
      <c r="E144" s="3">
        <v>0</v>
      </c>
      <c r="F144" s="10">
        <v>0</v>
      </c>
      <c r="G144" s="5">
        <v>0</v>
      </c>
      <c r="H144" s="11">
        <v>0</v>
      </c>
      <c r="I144" s="7">
        <v>0</v>
      </c>
      <c r="J144" s="8">
        <v>0</v>
      </c>
      <c r="K144" s="30">
        <v>0</v>
      </c>
    </row>
    <row r="145" spans="1:12">
      <c r="A145" s="74" t="s">
        <v>60</v>
      </c>
      <c r="B145" t="s">
        <v>744</v>
      </c>
      <c r="C145" s="29" t="s">
        <v>29</v>
      </c>
      <c r="D145" s="2">
        <v>1</v>
      </c>
      <c r="E145" s="3">
        <v>1</v>
      </c>
      <c r="F145" s="10">
        <v>15543</v>
      </c>
      <c r="G145" s="5">
        <v>15870</v>
      </c>
      <c r="H145" s="11">
        <v>15543</v>
      </c>
      <c r="I145" s="7">
        <v>15870</v>
      </c>
      <c r="J145" s="8">
        <v>327</v>
      </c>
      <c r="K145" s="30">
        <v>2.103840957344142E-2</v>
      </c>
    </row>
    <row r="146" spans="1:12">
      <c r="A146" s="74" t="s">
        <v>60</v>
      </c>
      <c r="B146" t="s">
        <v>744</v>
      </c>
      <c r="C146" s="29" t="s">
        <v>30</v>
      </c>
      <c r="D146" s="2">
        <v>0</v>
      </c>
      <c r="E146" s="3">
        <v>0</v>
      </c>
      <c r="F146" s="10">
        <v>0</v>
      </c>
      <c r="G146" s="5">
        <v>0</v>
      </c>
      <c r="H146" s="11">
        <v>0</v>
      </c>
      <c r="I146" s="7">
        <v>0</v>
      </c>
      <c r="J146" s="8">
        <v>0</v>
      </c>
      <c r="K146" s="30">
        <v>0</v>
      </c>
    </row>
    <row r="147" spans="1:12" ht="15.75" thickBot="1">
      <c r="A147" s="74" t="s">
        <v>60</v>
      </c>
      <c r="B147" t="s">
        <v>744</v>
      </c>
      <c r="C147" s="29" t="s">
        <v>31</v>
      </c>
      <c r="D147" s="2">
        <v>0</v>
      </c>
      <c r="E147" s="3">
        <v>0</v>
      </c>
      <c r="F147" s="10">
        <v>0</v>
      </c>
      <c r="G147" s="5">
        <v>0</v>
      </c>
      <c r="H147" s="11">
        <v>0</v>
      </c>
      <c r="I147" s="7">
        <v>0</v>
      </c>
      <c r="J147" s="8">
        <v>0</v>
      </c>
      <c r="K147" s="30">
        <v>0</v>
      </c>
    </row>
    <row r="148" spans="1:12" ht="16.5" thickTop="1" thickBot="1">
      <c r="A148" s="74" t="s">
        <v>60</v>
      </c>
      <c r="B148" t="s">
        <v>744</v>
      </c>
      <c r="C148" s="13" t="s">
        <v>25</v>
      </c>
      <c r="D148" s="14">
        <v>1</v>
      </c>
      <c r="E148" s="15">
        <v>1</v>
      </c>
      <c r="F148" s="16">
        <v>15543</v>
      </c>
      <c r="G148" s="17">
        <v>15870</v>
      </c>
      <c r="H148" s="18">
        <v>15543</v>
      </c>
      <c r="I148" s="19">
        <v>15870</v>
      </c>
      <c r="J148" s="19">
        <v>327</v>
      </c>
      <c r="K148" s="20">
        <v>2.103840957344142E-2</v>
      </c>
      <c r="L148" s="492"/>
    </row>
    <row r="149" spans="1:12" ht="15.75" thickTop="1">
      <c r="A149" s="74" t="s">
        <v>60</v>
      </c>
      <c r="B149" t="s">
        <v>744</v>
      </c>
      <c r="C149" s="31"/>
      <c r="D149" s="2"/>
      <c r="E149" s="3"/>
      <c r="F149" s="10"/>
      <c r="G149" s="5"/>
      <c r="H149" s="11"/>
      <c r="I149" s="7"/>
      <c r="J149" s="8"/>
      <c r="K149" s="9"/>
    </row>
    <row r="150" spans="1:12">
      <c r="A150" s="74" t="s">
        <v>60</v>
      </c>
      <c r="B150" t="s">
        <v>744</v>
      </c>
      <c r="C150" s="1" t="s">
        <v>32</v>
      </c>
      <c r="D150" s="2">
        <v>0</v>
      </c>
      <c r="E150" s="3">
        <v>0</v>
      </c>
      <c r="F150" s="10">
        <v>0</v>
      </c>
      <c r="G150" s="5">
        <v>0</v>
      </c>
      <c r="H150" s="11">
        <v>0</v>
      </c>
      <c r="I150" s="7">
        <v>0</v>
      </c>
      <c r="J150" s="8">
        <v>0</v>
      </c>
      <c r="K150" s="9">
        <v>0</v>
      </c>
    </row>
    <row r="151" spans="1:12">
      <c r="A151" s="74" t="s">
        <v>60</v>
      </c>
      <c r="B151" t="s">
        <v>744</v>
      </c>
      <c r="C151" s="1" t="s">
        <v>33</v>
      </c>
      <c r="D151" s="2">
        <v>0</v>
      </c>
      <c r="E151" s="3">
        <v>0</v>
      </c>
      <c r="F151" s="10">
        <v>0</v>
      </c>
      <c r="G151" s="5">
        <v>0</v>
      </c>
      <c r="H151" s="11">
        <v>0</v>
      </c>
      <c r="I151" s="7">
        <v>0</v>
      </c>
      <c r="J151" s="8">
        <v>0</v>
      </c>
      <c r="K151" s="9">
        <v>0</v>
      </c>
    </row>
    <row r="152" spans="1:12" ht="15.75" thickBot="1">
      <c r="A152" s="74" t="s">
        <v>60</v>
      </c>
      <c r="B152" t="s">
        <v>744</v>
      </c>
      <c r="C152" s="1" t="s">
        <v>34</v>
      </c>
      <c r="D152" s="2">
        <v>1</v>
      </c>
      <c r="E152" s="3">
        <v>1</v>
      </c>
      <c r="F152" s="10">
        <v>24962</v>
      </c>
      <c r="G152" s="5">
        <v>26421</v>
      </c>
      <c r="H152" s="11">
        <v>24962</v>
      </c>
      <c r="I152" s="7">
        <v>26421</v>
      </c>
      <c r="J152" s="8">
        <v>1459</v>
      </c>
      <c r="K152" s="9">
        <v>5.8448842240205114E-2</v>
      </c>
    </row>
    <row r="153" spans="1:12" ht="16.5" thickTop="1" thickBot="1">
      <c r="A153" s="74" t="s">
        <v>60</v>
      </c>
      <c r="B153" t="s">
        <v>744</v>
      </c>
      <c r="C153" s="13" t="s">
        <v>25</v>
      </c>
      <c r="D153" s="14">
        <v>1</v>
      </c>
      <c r="E153" s="15">
        <v>1</v>
      </c>
      <c r="F153" s="16">
        <v>24962</v>
      </c>
      <c r="G153" s="17">
        <v>26421</v>
      </c>
      <c r="H153" s="18">
        <v>24962</v>
      </c>
      <c r="I153" s="19">
        <v>26421</v>
      </c>
      <c r="J153" s="19">
        <v>1459</v>
      </c>
      <c r="K153" s="20">
        <v>5.8448842240205114E-2</v>
      </c>
    </row>
    <row r="154" spans="1:12" ht="15.75" thickTop="1">
      <c r="A154" s="74" t="s">
        <v>60</v>
      </c>
      <c r="B154" t="s">
        <v>744</v>
      </c>
      <c r="C154" s="21"/>
      <c r="D154" s="22"/>
      <c r="E154" s="23"/>
      <c r="F154" s="24"/>
      <c r="G154" s="25"/>
      <c r="H154" s="26"/>
      <c r="I154" s="27"/>
      <c r="J154" s="8"/>
      <c r="K154" s="9"/>
    </row>
    <row r="155" spans="1:12">
      <c r="A155" s="74" t="s">
        <v>60</v>
      </c>
      <c r="B155" t="s">
        <v>744</v>
      </c>
      <c r="C155" s="1" t="s">
        <v>35</v>
      </c>
      <c r="D155" s="2">
        <v>0</v>
      </c>
      <c r="E155" s="3">
        <v>0</v>
      </c>
      <c r="F155" s="10">
        <v>0</v>
      </c>
      <c r="G155" s="5">
        <v>0</v>
      </c>
      <c r="H155" s="11">
        <v>0</v>
      </c>
      <c r="I155" s="7">
        <v>0</v>
      </c>
      <c r="J155" s="8">
        <v>0</v>
      </c>
      <c r="K155" s="9">
        <v>0</v>
      </c>
    </row>
    <row r="156" spans="1:12" ht="15.75" thickBot="1">
      <c r="A156" s="74" t="s">
        <v>60</v>
      </c>
      <c r="B156" t="s">
        <v>744</v>
      </c>
      <c r="C156" s="1" t="s">
        <v>36</v>
      </c>
      <c r="D156" s="2">
        <v>0</v>
      </c>
      <c r="E156" s="3">
        <v>0</v>
      </c>
      <c r="F156" s="10">
        <v>0</v>
      </c>
      <c r="G156" s="5">
        <v>0</v>
      </c>
      <c r="H156" s="11">
        <v>0</v>
      </c>
      <c r="I156" s="7">
        <v>0</v>
      </c>
      <c r="J156" s="8">
        <v>0</v>
      </c>
      <c r="K156" s="9">
        <v>0</v>
      </c>
    </row>
    <row r="157" spans="1:12" ht="16.5" thickTop="1" thickBot="1">
      <c r="A157" s="74" t="s">
        <v>60</v>
      </c>
      <c r="B157" t="s">
        <v>744</v>
      </c>
      <c r="C157" s="13" t="s">
        <v>25</v>
      </c>
      <c r="D157" s="32">
        <v>0</v>
      </c>
      <c r="E157" s="33">
        <v>0</v>
      </c>
      <c r="F157" s="34">
        <v>0</v>
      </c>
      <c r="G157" s="35">
        <v>0</v>
      </c>
      <c r="H157" s="18">
        <v>0</v>
      </c>
      <c r="I157" s="19">
        <v>0</v>
      </c>
      <c r="J157" s="19">
        <v>0</v>
      </c>
      <c r="K157" s="20">
        <v>0</v>
      </c>
    </row>
    <row r="158" spans="1:12" ht="15.75" thickTop="1">
      <c r="A158" s="74" t="s">
        <v>60</v>
      </c>
      <c r="B158" t="s">
        <v>744</v>
      </c>
      <c r="C158" s="36"/>
      <c r="D158" s="37"/>
      <c r="E158" s="38"/>
      <c r="F158" s="39"/>
      <c r="G158" s="40"/>
      <c r="H158" s="41"/>
      <c r="I158" s="42"/>
      <c r="J158" s="8"/>
      <c r="K158" s="9"/>
    </row>
    <row r="159" spans="1:12">
      <c r="A159" s="74" t="s">
        <v>60</v>
      </c>
      <c r="B159" t="s">
        <v>744</v>
      </c>
      <c r="C159" s="1" t="s">
        <v>37</v>
      </c>
      <c r="D159" s="2">
        <v>0</v>
      </c>
      <c r="E159" s="3">
        <v>0</v>
      </c>
      <c r="F159" s="10">
        <v>0</v>
      </c>
      <c r="G159" s="5">
        <v>0</v>
      </c>
      <c r="H159" s="11">
        <v>0</v>
      </c>
      <c r="I159" s="7">
        <v>0</v>
      </c>
      <c r="J159" s="8">
        <v>0</v>
      </c>
      <c r="K159" s="9">
        <v>0</v>
      </c>
    </row>
    <row r="160" spans="1:12" ht="15.75" thickBot="1">
      <c r="A160" s="74" t="s">
        <v>60</v>
      </c>
      <c r="B160" t="s">
        <v>744</v>
      </c>
      <c r="C160" s="1" t="s">
        <v>38</v>
      </c>
      <c r="D160" s="2">
        <v>0</v>
      </c>
      <c r="E160" s="3">
        <v>0</v>
      </c>
      <c r="F160" s="10">
        <v>0</v>
      </c>
      <c r="G160" s="5">
        <v>0</v>
      </c>
      <c r="H160" s="11">
        <v>0</v>
      </c>
      <c r="I160" s="7">
        <v>0</v>
      </c>
      <c r="J160" s="8">
        <v>0</v>
      </c>
      <c r="K160" s="9">
        <v>0</v>
      </c>
    </row>
    <row r="161" spans="1:11" ht="16.5" thickTop="1" thickBot="1">
      <c r="A161" s="74" t="s">
        <v>60</v>
      </c>
      <c r="B161" t="s">
        <v>744</v>
      </c>
      <c r="C161" s="13" t="s">
        <v>25</v>
      </c>
      <c r="D161" s="32">
        <v>0</v>
      </c>
      <c r="E161" s="33">
        <v>0</v>
      </c>
      <c r="F161" s="34">
        <v>0</v>
      </c>
      <c r="G161" s="35">
        <v>0</v>
      </c>
      <c r="H161" s="18">
        <v>0</v>
      </c>
      <c r="I161" s="19">
        <v>0</v>
      </c>
      <c r="J161" s="19">
        <v>0</v>
      </c>
      <c r="K161" s="20">
        <v>0</v>
      </c>
    </row>
    <row r="162" spans="1:11" ht="15.75" thickTop="1">
      <c r="A162" s="74" t="s">
        <v>60</v>
      </c>
      <c r="B162" t="s">
        <v>744</v>
      </c>
      <c r="C162" s="43"/>
      <c r="D162" s="44"/>
      <c r="E162" s="45"/>
      <c r="F162" s="46"/>
      <c r="G162" s="47"/>
      <c r="H162" s="48"/>
      <c r="I162" s="49"/>
      <c r="J162" s="8"/>
      <c r="K162" s="9"/>
    </row>
    <row r="163" spans="1:11">
      <c r="A163" s="74" t="s">
        <v>60</v>
      </c>
      <c r="B163" t="s">
        <v>744</v>
      </c>
      <c r="C163" s="50" t="s">
        <v>39</v>
      </c>
      <c r="D163" s="51">
        <v>0</v>
      </c>
      <c r="E163" s="52">
        <v>0</v>
      </c>
      <c r="F163" s="53">
        <v>0</v>
      </c>
      <c r="G163" s="54">
        <v>0</v>
      </c>
      <c r="H163" s="55">
        <v>0</v>
      </c>
      <c r="I163" s="56">
        <v>0</v>
      </c>
      <c r="J163" s="8">
        <v>0</v>
      </c>
      <c r="K163" s="9">
        <v>0</v>
      </c>
    </row>
    <row r="164" spans="1:11">
      <c r="A164" s="74" t="s">
        <v>60</v>
      </c>
      <c r="B164" t="s">
        <v>744</v>
      </c>
      <c r="C164" s="50" t="s">
        <v>40</v>
      </c>
      <c r="D164" s="51">
        <v>0</v>
      </c>
      <c r="E164" s="52">
        <v>0</v>
      </c>
      <c r="F164" s="53">
        <v>0</v>
      </c>
      <c r="G164" s="54">
        <v>0</v>
      </c>
      <c r="H164" s="55">
        <v>0</v>
      </c>
      <c r="I164" s="56">
        <v>0</v>
      </c>
      <c r="J164" s="8">
        <v>0</v>
      </c>
      <c r="K164" s="9">
        <v>0</v>
      </c>
    </row>
    <row r="165" spans="1:11">
      <c r="A165" s="74" t="s">
        <v>60</v>
      </c>
      <c r="B165" t="s">
        <v>744</v>
      </c>
      <c r="C165" s="50" t="s">
        <v>41</v>
      </c>
      <c r="D165" s="51">
        <v>0</v>
      </c>
      <c r="E165" s="52">
        <v>0</v>
      </c>
      <c r="F165" s="53">
        <v>0</v>
      </c>
      <c r="G165" s="54">
        <v>0</v>
      </c>
      <c r="H165" s="55">
        <v>0</v>
      </c>
      <c r="I165" s="56">
        <v>0</v>
      </c>
      <c r="J165" s="8">
        <v>0</v>
      </c>
      <c r="K165" s="9">
        <v>0</v>
      </c>
    </row>
    <row r="166" spans="1:11">
      <c r="A166" s="74" t="s">
        <v>60</v>
      </c>
      <c r="B166" t="s">
        <v>744</v>
      </c>
      <c r="C166" s="50" t="s">
        <v>42</v>
      </c>
      <c r="D166" s="51">
        <v>0</v>
      </c>
      <c r="E166" s="52">
        <v>0</v>
      </c>
      <c r="F166" s="53">
        <v>0</v>
      </c>
      <c r="G166" s="54">
        <v>0</v>
      </c>
      <c r="H166" s="55">
        <v>0</v>
      </c>
      <c r="I166" s="56">
        <v>0</v>
      </c>
      <c r="J166" s="8">
        <v>0</v>
      </c>
      <c r="K166" s="9">
        <v>0</v>
      </c>
    </row>
    <row r="167" spans="1:11">
      <c r="A167" s="74" t="s">
        <v>60</v>
      </c>
      <c r="B167" t="s">
        <v>744</v>
      </c>
      <c r="C167" s="50" t="s">
        <v>43</v>
      </c>
      <c r="D167" s="51">
        <v>0</v>
      </c>
      <c r="E167" s="52">
        <v>0</v>
      </c>
      <c r="F167" s="53">
        <v>0</v>
      </c>
      <c r="G167" s="54">
        <v>0</v>
      </c>
      <c r="H167" s="55">
        <v>0</v>
      </c>
      <c r="I167" s="56">
        <v>0</v>
      </c>
      <c r="J167" s="8">
        <v>0</v>
      </c>
      <c r="K167" s="9">
        <v>0</v>
      </c>
    </row>
    <row r="168" spans="1:11">
      <c r="A168" s="74" t="s">
        <v>60</v>
      </c>
      <c r="B168" t="s">
        <v>744</v>
      </c>
      <c r="C168" s="50" t="s">
        <v>44</v>
      </c>
      <c r="D168" s="51">
        <v>0</v>
      </c>
      <c r="E168" s="52">
        <v>0</v>
      </c>
      <c r="F168" s="53">
        <v>0</v>
      </c>
      <c r="G168" s="54">
        <v>0</v>
      </c>
      <c r="H168" s="55">
        <v>0</v>
      </c>
      <c r="I168" s="56">
        <v>0</v>
      </c>
      <c r="J168" s="8">
        <v>0</v>
      </c>
      <c r="K168" s="9">
        <v>0</v>
      </c>
    </row>
    <row r="169" spans="1:11">
      <c r="A169" s="74" t="s">
        <v>60</v>
      </c>
      <c r="B169" t="s">
        <v>744</v>
      </c>
      <c r="C169" s="50" t="s">
        <v>45</v>
      </c>
      <c r="D169" s="51">
        <v>0</v>
      </c>
      <c r="E169" s="52">
        <v>0</v>
      </c>
      <c r="F169" s="53">
        <v>0</v>
      </c>
      <c r="G169" s="54">
        <v>0</v>
      </c>
      <c r="H169" s="55">
        <v>0</v>
      </c>
      <c r="I169" s="56">
        <v>0</v>
      </c>
      <c r="J169" s="8">
        <v>0</v>
      </c>
      <c r="K169" s="9">
        <v>0</v>
      </c>
    </row>
    <row r="170" spans="1:11" ht="15.75" thickBot="1">
      <c r="A170" s="74" t="s">
        <v>60</v>
      </c>
      <c r="B170" t="s">
        <v>744</v>
      </c>
      <c r="C170" s="50" t="s">
        <v>46</v>
      </c>
      <c r="D170" s="51">
        <v>0</v>
      </c>
      <c r="E170" s="52">
        <v>0</v>
      </c>
      <c r="F170" s="53">
        <v>0</v>
      </c>
      <c r="G170" s="54">
        <v>0</v>
      </c>
      <c r="H170" s="55">
        <v>0</v>
      </c>
      <c r="I170" s="56">
        <v>0</v>
      </c>
      <c r="J170" s="8">
        <v>0</v>
      </c>
      <c r="K170" s="9">
        <v>0</v>
      </c>
    </row>
    <row r="171" spans="1:11" ht="16.5" thickTop="1" thickBot="1">
      <c r="A171" s="74" t="s">
        <v>60</v>
      </c>
      <c r="B171" t="s">
        <v>744</v>
      </c>
      <c r="C171" s="57" t="s">
        <v>25</v>
      </c>
      <c r="D171" s="58">
        <v>0</v>
      </c>
      <c r="E171" s="59">
        <v>0</v>
      </c>
      <c r="F171" s="60">
        <v>0</v>
      </c>
      <c r="G171" s="61">
        <v>0</v>
      </c>
      <c r="H171" s="62">
        <v>0</v>
      </c>
      <c r="I171" s="63">
        <v>0</v>
      </c>
      <c r="J171" s="19">
        <v>0</v>
      </c>
      <c r="K171" s="20">
        <v>0</v>
      </c>
    </row>
    <row r="172" spans="1:11" ht="15.75" thickTop="1">
      <c r="A172" s="74" t="s">
        <v>60</v>
      </c>
      <c r="B172" t="s">
        <v>744</v>
      </c>
      <c r="C172" s="64"/>
      <c r="D172" s="44"/>
      <c r="E172" s="45"/>
      <c r="F172" s="46"/>
      <c r="G172" s="47"/>
      <c r="H172" s="48"/>
      <c r="I172" s="49"/>
      <c r="J172" s="8"/>
      <c r="K172" s="9"/>
    </row>
    <row r="173" spans="1:11">
      <c r="A173" s="74" t="s">
        <v>60</v>
      </c>
      <c r="B173" t="s">
        <v>744</v>
      </c>
      <c r="C173" s="50" t="s">
        <v>47</v>
      </c>
      <c r="D173" s="51">
        <v>0</v>
      </c>
      <c r="E173" s="52">
        <v>0</v>
      </c>
      <c r="F173" s="53">
        <v>0</v>
      </c>
      <c r="G173" s="54">
        <v>0</v>
      </c>
      <c r="H173" s="55">
        <v>0</v>
      </c>
      <c r="I173" s="56">
        <v>0</v>
      </c>
      <c r="J173" s="8">
        <v>0</v>
      </c>
      <c r="K173" s="9">
        <v>0</v>
      </c>
    </row>
    <row r="174" spans="1:11" ht="15.75" thickBot="1">
      <c r="A174" s="74" t="s">
        <v>60</v>
      </c>
      <c r="B174" t="s">
        <v>744</v>
      </c>
      <c r="C174" s="50" t="s">
        <v>48</v>
      </c>
      <c r="D174" s="51">
        <v>0</v>
      </c>
      <c r="E174" s="52">
        <v>0</v>
      </c>
      <c r="F174" s="53">
        <v>0</v>
      </c>
      <c r="G174" s="54">
        <v>0</v>
      </c>
      <c r="H174" s="55">
        <v>0</v>
      </c>
      <c r="I174" s="56">
        <v>0</v>
      </c>
      <c r="J174" s="8">
        <v>0</v>
      </c>
      <c r="K174" s="9">
        <v>0</v>
      </c>
    </row>
    <row r="175" spans="1:11" ht="16.5" thickTop="1" thickBot="1">
      <c r="A175" s="74" t="s">
        <v>60</v>
      </c>
      <c r="B175" t="s">
        <v>744</v>
      </c>
      <c r="C175" s="13" t="s">
        <v>25</v>
      </c>
      <c r="D175" s="32">
        <v>0</v>
      </c>
      <c r="E175" s="33">
        <v>0</v>
      </c>
      <c r="F175" s="34">
        <v>0</v>
      </c>
      <c r="G175" s="35">
        <v>0</v>
      </c>
      <c r="H175" s="18">
        <v>0</v>
      </c>
      <c r="I175" s="19">
        <v>0</v>
      </c>
      <c r="J175" s="19">
        <v>0</v>
      </c>
      <c r="K175" s="20">
        <v>0</v>
      </c>
    </row>
    <row r="176" spans="1:11" ht="15.75" thickTop="1">
      <c r="A176" s="74" t="s">
        <v>60</v>
      </c>
      <c r="B176" t="s">
        <v>744</v>
      </c>
      <c r="C176" s="65"/>
      <c r="D176" s="51"/>
      <c r="E176" s="52"/>
      <c r="F176" s="53"/>
      <c r="G176" s="54"/>
      <c r="H176" s="55"/>
      <c r="I176" s="56"/>
      <c r="J176" s="8"/>
      <c r="K176" s="9"/>
    </row>
    <row r="177" spans="1:11" ht="15.75" thickBot="1">
      <c r="A177" s="74" t="s">
        <v>60</v>
      </c>
      <c r="B177" t="s">
        <v>744</v>
      </c>
      <c r="C177" s="50" t="s">
        <v>49</v>
      </c>
      <c r="D177" s="51">
        <v>0</v>
      </c>
      <c r="E177" s="52">
        <v>0</v>
      </c>
      <c r="F177" s="53">
        <v>0</v>
      </c>
      <c r="G177" s="54">
        <v>0</v>
      </c>
      <c r="H177" s="55">
        <v>0</v>
      </c>
      <c r="I177" s="56">
        <v>0</v>
      </c>
      <c r="J177" s="8">
        <v>0</v>
      </c>
      <c r="K177" s="9">
        <v>0</v>
      </c>
    </row>
    <row r="178" spans="1:11" ht="16.5" thickTop="1" thickBot="1">
      <c r="A178" s="74" t="s">
        <v>60</v>
      </c>
      <c r="B178" t="s">
        <v>744</v>
      </c>
      <c r="C178" s="13" t="s">
        <v>25</v>
      </c>
      <c r="D178" s="32">
        <v>0</v>
      </c>
      <c r="E178" s="33">
        <v>0</v>
      </c>
      <c r="F178" s="34">
        <v>0</v>
      </c>
      <c r="G178" s="35">
        <v>0</v>
      </c>
      <c r="H178" s="18">
        <v>0</v>
      </c>
      <c r="I178" s="19">
        <v>0</v>
      </c>
      <c r="J178" s="19">
        <v>0</v>
      </c>
      <c r="K178" s="20">
        <v>0</v>
      </c>
    </row>
    <row r="179" spans="1:11" ht="15.75" thickTop="1">
      <c r="A179" s="74" t="s">
        <v>60</v>
      </c>
      <c r="B179" t="s">
        <v>744</v>
      </c>
      <c r="C179" s="21"/>
      <c r="D179" s="66"/>
      <c r="E179" s="67"/>
      <c r="F179" s="68"/>
      <c r="G179" s="69"/>
      <c r="H179" s="26"/>
      <c r="I179" s="27"/>
      <c r="J179" s="8"/>
      <c r="K179" s="9"/>
    </row>
    <row r="180" spans="1:11">
      <c r="A180" s="74" t="s">
        <v>60</v>
      </c>
      <c r="B180" t="s">
        <v>744</v>
      </c>
      <c r="C180" s="50" t="s">
        <v>50</v>
      </c>
      <c r="D180" s="51">
        <v>3</v>
      </c>
      <c r="E180" s="52">
        <v>3</v>
      </c>
      <c r="F180" s="53">
        <v>106883</v>
      </c>
      <c r="G180" s="54">
        <v>108150</v>
      </c>
      <c r="H180" s="55">
        <v>35627.666666666664</v>
      </c>
      <c r="I180" s="56">
        <v>36050</v>
      </c>
      <c r="J180" s="8">
        <v>1267</v>
      </c>
      <c r="K180" s="9">
        <v>1.1854083437029275E-2</v>
      </c>
    </row>
    <row r="181" spans="1:11" ht="15.75" thickBot="1">
      <c r="A181" s="74" t="s">
        <v>60</v>
      </c>
      <c r="B181" t="s">
        <v>744</v>
      </c>
      <c r="C181" s="50" t="s">
        <v>51</v>
      </c>
      <c r="D181" s="51">
        <v>2</v>
      </c>
      <c r="E181" s="52">
        <v>2</v>
      </c>
      <c r="F181" s="53">
        <v>49397</v>
      </c>
      <c r="G181" s="54">
        <v>49608</v>
      </c>
      <c r="H181" s="55">
        <v>24698.5</v>
      </c>
      <c r="I181" s="56">
        <v>24804</v>
      </c>
      <c r="J181" s="8">
        <v>211</v>
      </c>
      <c r="K181" s="9">
        <v>4.2715144644411606E-3</v>
      </c>
    </row>
    <row r="182" spans="1:11" ht="16.5" thickTop="1" thickBot="1">
      <c r="A182" s="74" t="s">
        <v>60</v>
      </c>
      <c r="B182" t="s">
        <v>744</v>
      </c>
      <c r="C182" s="13" t="s">
        <v>25</v>
      </c>
      <c r="D182" s="32">
        <v>5</v>
      </c>
      <c r="E182" s="33">
        <v>5</v>
      </c>
      <c r="F182" s="34">
        <v>156280</v>
      </c>
      <c r="G182" s="35">
        <v>157758</v>
      </c>
      <c r="H182" s="18">
        <v>31256</v>
      </c>
      <c r="I182" s="19">
        <v>31551.599999999999</v>
      </c>
      <c r="J182" s="19">
        <v>1478</v>
      </c>
      <c r="K182" s="20">
        <v>9.4573841822370112E-3</v>
      </c>
    </row>
    <row r="183" spans="1:11" ht="15.75" thickTop="1">
      <c r="A183" s="74" t="s">
        <v>60</v>
      </c>
      <c r="B183" t="s">
        <v>744</v>
      </c>
      <c r="C183" s="43"/>
      <c r="D183" s="70"/>
      <c r="E183" s="71"/>
      <c r="F183" s="70"/>
      <c r="G183" s="72"/>
      <c r="H183" s="73"/>
      <c r="I183" s="71"/>
      <c r="J183" s="8"/>
      <c r="K183" s="9"/>
    </row>
    <row r="184" spans="1:11">
      <c r="A184" s="74" t="s">
        <v>60</v>
      </c>
      <c r="B184" t="s">
        <v>744</v>
      </c>
      <c r="C184" s="50" t="s">
        <v>52</v>
      </c>
      <c r="D184" s="51">
        <v>1</v>
      </c>
      <c r="E184" s="52">
        <v>1</v>
      </c>
      <c r="F184" s="53">
        <v>23254</v>
      </c>
      <c r="G184" s="54">
        <v>30312</v>
      </c>
      <c r="H184" s="55">
        <v>23254</v>
      </c>
      <c r="I184" s="56">
        <v>30312</v>
      </c>
      <c r="J184" s="8">
        <v>7058</v>
      </c>
      <c r="K184" s="9">
        <v>0.30351767437860155</v>
      </c>
    </row>
    <row r="185" spans="1:11">
      <c r="A185" s="74" t="s">
        <v>60</v>
      </c>
      <c r="B185" t="s">
        <v>744</v>
      </c>
      <c r="C185" s="50" t="s">
        <v>53</v>
      </c>
      <c r="D185" s="51">
        <v>0</v>
      </c>
      <c r="E185" s="52">
        <v>0</v>
      </c>
      <c r="F185" s="53">
        <v>0</v>
      </c>
      <c r="G185" s="54">
        <v>0</v>
      </c>
      <c r="H185" s="55">
        <v>0</v>
      </c>
      <c r="I185" s="56">
        <v>0</v>
      </c>
      <c r="J185" s="8">
        <v>0</v>
      </c>
      <c r="K185" s="9">
        <v>0</v>
      </c>
    </row>
    <row r="186" spans="1:11">
      <c r="A186" s="74" t="s">
        <v>60</v>
      </c>
      <c r="B186" t="s">
        <v>744</v>
      </c>
      <c r="C186" s="50" t="s">
        <v>54</v>
      </c>
      <c r="D186" s="51">
        <v>0</v>
      </c>
      <c r="E186" s="52">
        <v>0</v>
      </c>
      <c r="F186" s="53">
        <v>0</v>
      </c>
      <c r="G186" s="54">
        <v>0</v>
      </c>
      <c r="H186" s="55">
        <v>0</v>
      </c>
      <c r="I186" s="56">
        <v>0</v>
      </c>
      <c r="J186" s="8">
        <v>0</v>
      </c>
      <c r="K186" s="9">
        <v>0</v>
      </c>
    </row>
    <row r="187" spans="1:11" ht="15.75" thickBot="1">
      <c r="A187" s="74" t="s">
        <v>60</v>
      </c>
      <c r="B187" t="s">
        <v>744</v>
      </c>
      <c r="C187" s="50" t="s">
        <v>55</v>
      </c>
      <c r="D187" s="51">
        <v>0</v>
      </c>
      <c r="E187" s="52">
        <v>0</v>
      </c>
      <c r="F187" s="53">
        <v>0</v>
      </c>
      <c r="G187" s="54">
        <v>0</v>
      </c>
      <c r="H187" s="55">
        <v>0</v>
      </c>
      <c r="I187" s="56">
        <v>0</v>
      </c>
      <c r="J187" s="8">
        <v>0</v>
      </c>
      <c r="K187" s="9">
        <v>0</v>
      </c>
    </row>
    <row r="188" spans="1:11" ht="16.5" thickTop="1" thickBot="1">
      <c r="A188" s="74" t="s">
        <v>60</v>
      </c>
      <c r="B188" t="s">
        <v>744</v>
      </c>
      <c r="C188" s="57" t="s">
        <v>25</v>
      </c>
      <c r="D188" s="58">
        <v>1</v>
      </c>
      <c r="E188" s="59">
        <v>1</v>
      </c>
      <c r="F188" s="60">
        <v>23254</v>
      </c>
      <c r="G188" s="61">
        <v>30312</v>
      </c>
      <c r="H188" s="62">
        <v>23254</v>
      </c>
      <c r="I188" s="63">
        <v>30312</v>
      </c>
      <c r="J188" s="19">
        <v>7058</v>
      </c>
      <c r="K188" s="20">
        <v>0.30351767437860155</v>
      </c>
    </row>
    <row r="189" spans="1:11" ht="15.75" thickTop="1">
      <c r="A189" s="74" t="s">
        <v>60</v>
      </c>
      <c r="B189" t="s">
        <v>744</v>
      </c>
      <c r="C189" s="43"/>
      <c r="D189" s="44"/>
      <c r="E189" s="45"/>
      <c r="F189" s="46"/>
      <c r="G189" s="47"/>
      <c r="H189" s="48"/>
      <c r="I189" s="49"/>
      <c r="J189" s="8"/>
      <c r="K189" s="9"/>
    </row>
    <row r="190" spans="1:11">
      <c r="A190" s="74" t="s">
        <v>60</v>
      </c>
      <c r="B190" t="s">
        <v>744</v>
      </c>
      <c r="C190" s="50" t="s">
        <v>56</v>
      </c>
      <c r="D190" s="51">
        <v>0</v>
      </c>
      <c r="E190" s="52">
        <v>0</v>
      </c>
      <c r="F190" s="53">
        <v>0</v>
      </c>
      <c r="G190" s="54">
        <v>0</v>
      </c>
      <c r="H190" s="55">
        <v>0</v>
      </c>
      <c r="I190" s="56">
        <v>0</v>
      </c>
      <c r="J190" s="8">
        <v>0</v>
      </c>
      <c r="K190" s="9">
        <v>0</v>
      </c>
    </row>
    <row r="191" spans="1:11">
      <c r="A191" s="74" t="s">
        <v>60</v>
      </c>
      <c r="B191" t="s">
        <v>744</v>
      </c>
      <c r="C191" s="50" t="s">
        <v>57</v>
      </c>
      <c r="D191" s="51">
        <v>0</v>
      </c>
      <c r="E191" s="52">
        <v>0</v>
      </c>
      <c r="F191" s="53">
        <v>0</v>
      </c>
      <c r="G191" s="54">
        <v>0</v>
      </c>
      <c r="H191" s="55">
        <v>0</v>
      </c>
      <c r="I191" s="56">
        <v>0</v>
      </c>
      <c r="J191" s="8">
        <v>0</v>
      </c>
      <c r="K191" s="9">
        <v>0</v>
      </c>
    </row>
    <row r="192" spans="1:11">
      <c r="A192" s="74" t="s">
        <v>60</v>
      </c>
      <c r="B192" t="s">
        <v>744</v>
      </c>
      <c r="C192" s="50" t="s">
        <v>58</v>
      </c>
      <c r="D192" s="51">
        <v>0</v>
      </c>
      <c r="E192" s="52">
        <v>0</v>
      </c>
      <c r="F192" s="53">
        <v>0</v>
      </c>
      <c r="G192" s="54">
        <v>0</v>
      </c>
      <c r="H192" s="55">
        <v>0</v>
      </c>
      <c r="I192" s="56">
        <v>0</v>
      </c>
      <c r="J192" s="8">
        <v>0</v>
      </c>
      <c r="K192" s="9">
        <v>0</v>
      </c>
    </row>
    <row r="193" spans="1:11">
      <c r="A193" s="74" t="s">
        <v>60</v>
      </c>
      <c r="B193" t="s">
        <v>745</v>
      </c>
      <c r="C193" t="s">
        <v>18</v>
      </c>
      <c r="D193">
        <v>1</v>
      </c>
      <c r="E193">
        <v>1</v>
      </c>
      <c r="F193">
        <v>145000</v>
      </c>
      <c r="G193">
        <v>145005</v>
      </c>
      <c r="H193">
        <v>145000</v>
      </c>
      <c r="I193">
        <v>145005</v>
      </c>
      <c r="J193">
        <v>5</v>
      </c>
      <c r="K193">
        <v>3.4482758620689657E-5</v>
      </c>
    </row>
    <row r="194" spans="1:11">
      <c r="A194" s="74" t="s">
        <v>60</v>
      </c>
      <c r="B194" t="s">
        <v>745</v>
      </c>
      <c r="C194" t="s">
        <v>19</v>
      </c>
      <c r="D194">
        <v>13</v>
      </c>
      <c r="E194">
        <v>13</v>
      </c>
      <c r="F194">
        <v>1204857</v>
      </c>
      <c r="G194">
        <v>1204922</v>
      </c>
      <c r="H194">
        <v>92681.307692307688</v>
      </c>
      <c r="I194">
        <v>92686.307692307688</v>
      </c>
      <c r="J194">
        <v>65</v>
      </c>
      <c r="K194">
        <v>5.3948310878386401E-5</v>
      </c>
    </row>
    <row r="195" spans="1:11">
      <c r="A195" s="74" t="s">
        <v>60</v>
      </c>
      <c r="B195" t="s">
        <v>745</v>
      </c>
      <c r="C195" t="s">
        <v>20</v>
      </c>
      <c r="D195">
        <v>4</v>
      </c>
      <c r="E195">
        <v>4</v>
      </c>
      <c r="F195">
        <v>347020</v>
      </c>
      <c r="G195">
        <v>347041</v>
      </c>
      <c r="H195">
        <v>86755</v>
      </c>
      <c r="I195">
        <v>86760.25</v>
      </c>
      <c r="J195">
        <v>21</v>
      </c>
      <c r="K195">
        <v>6.0515244078151115E-5</v>
      </c>
    </row>
    <row r="196" spans="1:11">
      <c r="A196" s="74" t="s">
        <v>60</v>
      </c>
      <c r="B196" t="s">
        <v>745</v>
      </c>
      <c r="C196" t="s">
        <v>21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</row>
    <row r="197" spans="1:11">
      <c r="A197" s="74" t="s">
        <v>60</v>
      </c>
      <c r="B197" t="s">
        <v>745</v>
      </c>
      <c r="C197" t="s">
        <v>22</v>
      </c>
      <c r="D197">
        <v>2</v>
      </c>
      <c r="E197">
        <v>2</v>
      </c>
      <c r="F197">
        <v>194135</v>
      </c>
      <c r="G197">
        <v>194145</v>
      </c>
      <c r="H197">
        <v>97067.5</v>
      </c>
      <c r="I197">
        <v>97072.5</v>
      </c>
      <c r="J197">
        <v>10</v>
      </c>
      <c r="K197">
        <v>5.1510546784454119E-5</v>
      </c>
    </row>
    <row r="198" spans="1:11">
      <c r="A198" s="74" t="s">
        <v>60</v>
      </c>
      <c r="B198" t="s">
        <v>745</v>
      </c>
      <c r="C198" t="s">
        <v>23</v>
      </c>
      <c r="D198">
        <v>2</v>
      </c>
      <c r="E198">
        <v>2</v>
      </c>
      <c r="F198">
        <v>212190</v>
      </c>
      <c r="G198">
        <v>212200</v>
      </c>
      <c r="H198">
        <v>106095</v>
      </c>
      <c r="I198">
        <v>106100</v>
      </c>
      <c r="J198">
        <v>10</v>
      </c>
      <c r="K198">
        <v>4.712757434374853E-5</v>
      </c>
    </row>
    <row r="199" spans="1:11">
      <c r="A199" s="74" t="s">
        <v>60</v>
      </c>
      <c r="B199" t="s">
        <v>745</v>
      </c>
      <c r="C199" t="s">
        <v>24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</row>
    <row r="200" spans="1:11">
      <c r="A200" s="74" t="s">
        <v>60</v>
      </c>
      <c r="B200" t="s">
        <v>745</v>
      </c>
      <c r="C200" t="s">
        <v>25</v>
      </c>
      <c r="D200">
        <v>22</v>
      </c>
      <c r="E200">
        <v>22</v>
      </c>
      <c r="F200">
        <v>2103202</v>
      </c>
      <c r="G200">
        <v>2103313</v>
      </c>
      <c r="H200">
        <v>95600.090909090912</v>
      </c>
      <c r="I200">
        <v>95605.136363636368</v>
      </c>
      <c r="J200">
        <v>111</v>
      </c>
      <c r="K200">
        <v>5.2776670999742298E-5</v>
      </c>
    </row>
    <row r="201" spans="1:11">
      <c r="A201" s="74" t="s">
        <v>60</v>
      </c>
      <c r="B201" t="s">
        <v>745</v>
      </c>
    </row>
    <row r="202" spans="1:11">
      <c r="A202" s="74" t="s">
        <v>60</v>
      </c>
      <c r="B202" t="s">
        <v>745</v>
      </c>
      <c r="C202" t="s">
        <v>26</v>
      </c>
      <c r="D202">
        <v>9.5</v>
      </c>
      <c r="E202">
        <v>9.5</v>
      </c>
      <c r="F202">
        <v>175878</v>
      </c>
      <c r="G202">
        <v>176392</v>
      </c>
      <c r="H202">
        <v>18513.473684210527</v>
      </c>
      <c r="I202">
        <v>18567.57894736842</v>
      </c>
      <c r="J202">
        <v>514</v>
      </c>
      <c r="K202">
        <v>2.9224803557011108E-3</v>
      </c>
    </row>
    <row r="203" spans="1:11">
      <c r="A203" s="74" t="s">
        <v>60</v>
      </c>
      <c r="B203" t="s">
        <v>745</v>
      </c>
      <c r="C203" t="s">
        <v>27</v>
      </c>
      <c r="D203">
        <v>1</v>
      </c>
      <c r="E203">
        <v>1</v>
      </c>
      <c r="F203">
        <v>18336</v>
      </c>
      <c r="G203">
        <v>18341</v>
      </c>
      <c r="H203">
        <v>18336</v>
      </c>
      <c r="I203">
        <v>18341</v>
      </c>
      <c r="J203">
        <v>5</v>
      </c>
      <c r="K203">
        <v>2.7268760907504363E-4</v>
      </c>
    </row>
    <row r="204" spans="1:11">
      <c r="A204" s="74" t="s">
        <v>60</v>
      </c>
      <c r="B204" t="s">
        <v>745</v>
      </c>
      <c r="C204" t="s">
        <v>25</v>
      </c>
      <c r="D204">
        <v>10.5</v>
      </c>
      <c r="E204">
        <v>10.5</v>
      </c>
      <c r="F204">
        <v>194214</v>
      </c>
      <c r="G204">
        <v>194733</v>
      </c>
      <c r="H204">
        <v>18496.571428571428</v>
      </c>
      <c r="I204">
        <v>18546</v>
      </c>
      <c r="J204">
        <v>519</v>
      </c>
      <c r="K204">
        <v>2.6723099261639223E-3</v>
      </c>
    </row>
    <row r="205" spans="1:11">
      <c r="A205" s="74" t="s">
        <v>60</v>
      </c>
      <c r="B205" t="s">
        <v>745</v>
      </c>
    </row>
    <row r="206" spans="1:11">
      <c r="A206" s="74" t="s">
        <v>60</v>
      </c>
      <c r="B206" t="s">
        <v>745</v>
      </c>
      <c r="C206" t="s">
        <v>28</v>
      </c>
      <c r="D206">
        <v>16.21</v>
      </c>
      <c r="E206">
        <v>16.21</v>
      </c>
      <c r="F206">
        <v>365403</v>
      </c>
      <c r="G206">
        <v>367611</v>
      </c>
      <c r="H206">
        <v>22541.826033312769</v>
      </c>
      <c r="I206">
        <v>22678.038247995064</v>
      </c>
      <c r="J206">
        <v>2208</v>
      </c>
      <c r="K206">
        <v>6.0426433280514934E-3</v>
      </c>
    </row>
    <row r="207" spans="1:11">
      <c r="A207" s="74" t="s">
        <v>60</v>
      </c>
      <c r="B207" t="s">
        <v>745</v>
      </c>
      <c r="C207" t="s">
        <v>29</v>
      </c>
      <c r="D207">
        <v>23</v>
      </c>
      <c r="E207">
        <v>23</v>
      </c>
      <c r="F207">
        <v>388208</v>
      </c>
      <c r="G207">
        <v>390555</v>
      </c>
      <c r="H207">
        <v>16878.608695652172</v>
      </c>
      <c r="I207">
        <v>16980.652173913044</v>
      </c>
      <c r="J207">
        <v>2347</v>
      </c>
      <c r="K207">
        <v>6.0457280633062684E-3</v>
      </c>
    </row>
    <row r="208" spans="1:11">
      <c r="A208" s="74" t="s">
        <v>60</v>
      </c>
      <c r="B208" t="s">
        <v>745</v>
      </c>
      <c r="C208" t="s">
        <v>30</v>
      </c>
      <c r="D208">
        <v>5</v>
      </c>
      <c r="E208">
        <v>5</v>
      </c>
      <c r="F208">
        <v>110273</v>
      </c>
      <c r="G208">
        <v>110298</v>
      </c>
      <c r="H208">
        <v>22054.6</v>
      </c>
      <c r="I208">
        <v>22059.599999999999</v>
      </c>
      <c r="J208">
        <v>25</v>
      </c>
      <c r="K208">
        <v>2.2671007408885222E-4</v>
      </c>
    </row>
    <row r="209" spans="1:11">
      <c r="A209" s="74" t="s">
        <v>60</v>
      </c>
      <c r="B209" t="s">
        <v>745</v>
      </c>
      <c r="C209" t="s">
        <v>31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</row>
    <row r="210" spans="1:11">
      <c r="A210" s="74" t="s">
        <v>60</v>
      </c>
      <c r="B210" t="s">
        <v>745</v>
      </c>
      <c r="C210" t="s">
        <v>25</v>
      </c>
      <c r="D210">
        <v>44.21</v>
      </c>
      <c r="E210">
        <v>44.21</v>
      </c>
      <c r="F210">
        <v>863884</v>
      </c>
      <c r="G210">
        <v>868464</v>
      </c>
      <c r="H210">
        <v>19540.465957928071</v>
      </c>
      <c r="I210">
        <v>19644.062429314636</v>
      </c>
      <c r="J210">
        <v>4580</v>
      </c>
      <c r="K210">
        <v>5.3016377198790579E-3</v>
      </c>
    </row>
    <row r="211" spans="1:11">
      <c r="A211" s="74" t="s">
        <v>60</v>
      </c>
      <c r="B211" t="s">
        <v>745</v>
      </c>
    </row>
    <row r="212" spans="1:11">
      <c r="A212" s="74" t="s">
        <v>60</v>
      </c>
      <c r="B212" t="s">
        <v>745</v>
      </c>
      <c r="C212" t="s">
        <v>32</v>
      </c>
      <c r="D212">
        <v>12</v>
      </c>
      <c r="E212">
        <v>12</v>
      </c>
      <c r="F212">
        <v>596798</v>
      </c>
      <c r="G212">
        <v>610634</v>
      </c>
      <c r="H212">
        <v>49733.166666666664</v>
      </c>
      <c r="I212">
        <v>50886.166666666664</v>
      </c>
      <c r="J212">
        <v>13836</v>
      </c>
      <c r="K212">
        <v>2.3183723806044925E-2</v>
      </c>
    </row>
    <row r="213" spans="1:11">
      <c r="A213" s="74" t="s">
        <v>60</v>
      </c>
      <c r="B213" t="s">
        <v>745</v>
      </c>
      <c r="C213" t="s">
        <v>33</v>
      </c>
      <c r="D213">
        <v>4</v>
      </c>
      <c r="E213">
        <v>4</v>
      </c>
      <c r="F213">
        <v>164635</v>
      </c>
      <c r="G213">
        <v>164655</v>
      </c>
      <c r="H213">
        <v>41158.75</v>
      </c>
      <c r="I213">
        <v>41163.75</v>
      </c>
      <c r="J213">
        <v>20</v>
      </c>
      <c r="K213">
        <v>1.2148085158076959E-4</v>
      </c>
    </row>
    <row r="214" spans="1:11">
      <c r="A214" s="74" t="s">
        <v>60</v>
      </c>
      <c r="B214" t="s">
        <v>745</v>
      </c>
      <c r="C214" t="s">
        <v>34</v>
      </c>
      <c r="D214">
        <v>19</v>
      </c>
      <c r="E214">
        <v>19</v>
      </c>
      <c r="F214">
        <v>529092</v>
      </c>
      <c r="G214">
        <v>529189</v>
      </c>
      <c r="H214">
        <v>27846.947368421053</v>
      </c>
      <c r="I214">
        <v>27852.052631578947</v>
      </c>
      <c r="J214">
        <v>97</v>
      </c>
      <c r="K214">
        <v>1.8333295532723987E-4</v>
      </c>
    </row>
    <row r="215" spans="1:11">
      <c r="A215" s="74" t="s">
        <v>60</v>
      </c>
      <c r="B215" t="s">
        <v>745</v>
      </c>
      <c r="C215" t="s">
        <v>25</v>
      </c>
      <c r="D215">
        <v>35</v>
      </c>
      <c r="E215">
        <v>35</v>
      </c>
      <c r="F215">
        <v>1290525</v>
      </c>
      <c r="G215">
        <v>1304478</v>
      </c>
      <c r="H215">
        <v>36872.142857142855</v>
      </c>
      <c r="I215">
        <v>37270.800000000003</v>
      </c>
      <c r="J215">
        <v>13953</v>
      </c>
      <c r="K215">
        <v>1.081187888649968E-2</v>
      </c>
    </row>
    <row r="216" spans="1:11">
      <c r="A216" s="74" t="s">
        <v>60</v>
      </c>
      <c r="B216" t="s">
        <v>745</v>
      </c>
    </row>
    <row r="217" spans="1:11">
      <c r="A217" s="74" t="s">
        <v>60</v>
      </c>
      <c r="B217" t="s">
        <v>745</v>
      </c>
      <c r="C217" t="s">
        <v>35</v>
      </c>
      <c r="D217">
        <v>1</v>
      </c>
      <c r="E217">
        <v>1</v>
      </c>
      <c r="F217">
        <v>40306</v>
      </c>
      <c r="G217">
        <v>40311</v>
      </c>
      <c r="H217">
        <v>40306</v>
      </c>
      <c r="I217">
        <v>40311</v>
      </c>
      <c r="J217">
        <v>5</v>
      </c>
      <c r="K217">
        <v>1.2405100977521958E-4</v>
      </c>
    </row>
    <row r="218" spans="1:11">
      <c r="A218" s="74" t="s">
        <v>60</v>
      </c>
      <c r="B218" t="s">
        <v>745</v>
      </c>
      <c r="C218" t="s">
        <v>36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</row>
    <row r="219" spans="1:11">
      <c r="A219" s="74" t="s">
        <v>60</v>
      </c>
      <c r="B219" t="s">
        <v>745</v>
      </c>
      <c r="C219" t="s">
        <v>25</v>
      </c>
      <c r="D219">
        <v>1</v>
      </c>
      <c r="E219">
        <v>1</v>
      </c>
      <c r="F219">
        <v>40306</v>
      </c>
      <c r="G219">
        <v>40311</v>
      </c>
      <c r="H219">
        <v>40306</v>
      </c>
      <c r="I219">
        <v>40311</v>
      </c>
      <c r="J219">
        <v>5</v>
      </c>
      <c r="K219">
        <v>1.2405100977521958E-4</v>
      </c>
    </row>
    <row r="220" spans="1:11">
      <c r="A220" s="74" t="s">
        <v>60</v>
      </c>
      <c r="B220" t="s">
        <v>745</v>
      </c>
    </row>
    <row r="221" spans="1:11">
      <c r="A221" s="74" t="s">
        <v>60</v>
      </c>
      <c r="B221" t="s">
        <v>745</v>
      </c>
      <c r="C221" t="s">
        <v>37</v>
      </c>
      <c r="D221">
        <v>9</v>
      </c>
      <c r="E221">
        <v>9</v>
      </c>
      <c r="F221">
        <v>285843</v>
      </c>
      <c r="G221">
        <v>285886</v>
      </c>
      <c r="H221">
        <v>31760.333333333332</v>
      </c>
      <c r="I221">
        <v>31765.111111111109</v>
      </c>
      <c r="J221">
        <v>43</v>
      </c>
      <c r="K221">
        <v>1.5043223028025874E-4</v>
      </c>
    </row>
    <row r="222" spans="1:11">
      <c r="A222" s="74" t="s">
        <v>60</v>
      </c>
      <c r="B222" t="s">
        <v>745</v>
      </c>
      <c r="C222" t="s">
        <v>38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</row>
    <row r="223" spans="1:11">
      <c r="A223" s="74" t="s">
        <v>60</v>
      </c>
      <c r="B223" t="s">
        <v>745</v>
      </c>
      <c r="C223" t="s">
        <v>25</v>
      </c>
      <c r="D223">
        <v>9</v>
      </c>
      <c r="E223">
        <v>9</v>
      </c>
      <c r="F223">
        <v>285843</v>
      </c>
      <c r="G223">
        <v>285886</v>
      </c>
      <c r="H223">
        <v>31760.333333333332</v>
      </c>
      <c r="I223">
        <v>31765.111111111109</v>
      </c>
      <c r="J223">
        <v>43</v>
      </c>
      <c r="K223">
        <v>1.5043223028025874E-4</v>
      </c>
    </row>
    <row r="224" spans="1:11">
      <c r="A224" s="74" t="s">
        <v>60</v>
      </c>
      <c r="B224" t="s">
        <v>745</v>
      </c>
    </row>
    <row r="225" spans="1:11">
      <c r="A225" s="74" t="s">
        <v>60</v>
      </c>
      <c r="B225" t="s">
        <v>745</v>
      </c>
      <c r="C225" t="s">
        <v>39</v>
      </c>
      <c r="D225">
        <v>5</v>
      </c>
      <c r="E225">
        <v>5</v>
      </c>
      <c r="F225">
        <v>263444</v>
      </c>
      <c r="G225">
        <v>268331</v>
      </c>
      <c r="H225">
        <v>52688.800000000003</v>
      </c>
      <c r="I225">
        <v>53666.2</v>
      </c>
      <c r="J225">
        <v>4887</v>
      </c>
      <c r="K225">
        <v>1.8550431970361821E-2</v>
      </c>
    </row>
    <row r="226" spans="1:11">
      <c r="A226" s="74" t="s">
        <v>60</v>
      </c>
      <c r="B226" t="s">
        <v>745</v>
      </c>
      <c r="C226" t="s">
        <v>40</v>
      </c>
      <c r="D226">
        <v>6.6</v>
      </c>
      <c r="E226">
        <v>6.6</v>
      </c>
      <c r="F226">
        <v>333600</v>
      </c>
      <c r="G226">
        <v>333828</v>
      </c>
      <c r="H226">
        <v>50545.454545454551</v>
      </c>
      <c r="I226">
        <v>50580</v>
      </c>
      <c r="J226">
        <v>228</v>
      </c>
      <c r="K226">
        <v>6.8345323741007195E-4</v>
      </c>
    </row>
    <row r="227" spans="1:11">
      <c r="A227" s="74" t="s">
        <v>60</v>
      </c>
      <c r="B227" t="s">
        <v>745</v>
      </c>
      <c r="C227" t="s">
        <v>41</v>
      </c>
      <c r="D227">
        <v>4</v>
      </c>
      <c r="E227">
        <v>4</v>
      </c>
      <c r="F227">
        <v>181593</v>
      </c>
      <c r="G227">
        <v>181613</v>
      </c>
      <c r="H227">
        <v>45398.25</v>
      </c>
      <c r="I227">
        <v>45403.25</v>
      </c>
      <c r="J227">
        <v>20</v>
      </c>
      <c r="K227">
        <v>1.1013640393627507E-4</v>
      </c>
    </row>
    <row r="228" spans="1:11">
      <c r="A228" s="74" t="s">
        <v>60</v>
      </c>
      <c r="B228" t="s">
        <v>745</v>
      </c>
      <c r="C228" t="s">
        <v>42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</row>
    <row r="229" spans="1:11">
      <c r="A229" s="74" t="s">
        <v>60</v>
      </c>
      <c r="B229" t="s">
        <v>745</v>
      </c>
      <c r="C229" t="s">
        <v>43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</row>
    <row r="230" spans="1:11">
      <c r="A230" s="74" t="s">
        <v>60</v>
      </c>
      <c r="B230" t="s">
        <v>745</v>
      </c>
      <c r="C230" t="s">
        <v>44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</row>
    <row r="231" spans="1:11">
      <c r="A231" s="74" t="s">
        <v>60</v>
      </c>
      <c r="B231" t="s">
        <v>745</v>
      </c>
      <c r="C231" t="s">
        <v>45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</row>
    <row r="232" spans="1:11">
      <c r="A232" s="74" t="s">
        <v>60</v>
      </c>
      <c r="B232" t="s">
        <v>745</v>
      </c>
      <c r="C232" t="s">
        <v>46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</row>
    <row r="233" spans="1:11">
      <c r="A233" s="74" t="s">
        <v>60</v>
      </c>
      <c r="B233" t="s">
        <v>745</v>
      </c>
      <c r="C233" t="s">
        <v>25</v>
      </c>
      <c r="D233">
        <v>15.6</v>
      </c>
      <c r="E233">
        <v>15.6</v>
      </c>
      <c r="F233">
        <v>778637</v>
      </c>
      <c r="G233">
        <v>783772</v>
      </c>
      <c r="H233">
        <v>49912.628205128203</v>
      </c>
      <c r="I233">
        <v>50241.794871794875</v>
      </c>
      <c r="J233">
        <v>5135</v>
      </c>
      <c r="K233">
        <v>6.5948574239343876E-3</v>
      </c>
    </row>
    <row r="234" spans="1:11">
      <c r="A234" s="74" t="s">
        <v>60</v>
      </c>
      <c r="B234" t="s">
        <v>745</v>
      </c>
    </row>
    <row r="235" spans="1:11">
      <c r="A235" s="74" t="s">
        <v>60</v>
      </c>
      <c r="B235" t="s">
        <v>745</v>
      </c>
      <c r="C235" t="s">
        <v>47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</row>
    <row r="236" spans="1:11">
      <c r="A236" s="74" t="s">
        <v>60</v>
      </c>
      <c r="B236" t="s">
        <v>745</v>
      </c>
      <c r="C236" t="s">
        <v>48</v>
      </c>
      <c r="D236">
        <v>1</v>
      </c>
      <c r="E236">
        <v>1</v>
      </c>
      <c r="F236">
        <v>21403</v>
      </c>
      <c r="G236">
        <v>21408</v>
      </c>
      <c r="H236">
        <v>21403</v>
      </c>
      <c r="I236">
        <v>21408</v>
      </c>
      <c r="J236">
        <v>5</v>
      </c>
      <c r="K236">
        <v>2.3361211045180581E-4</v>
      </c>
    </row>
    <row r="237" spans="1:11">
      <c r="A237" s="74" t="s">
        <v>60</v>
      </c>
      <c r="B237" t="s">
        <v>745</v>
      </c>
      <c r="C237" t="s">
        <v>25</v>
      </c>
      <c r="D237">
        <v>1</v>
      </c>
      <c r="E237">
        <v>1</v>
      </c>
      <c r="F237">
        <v>21403</v>
      </c>
      <c r="G237">
        <v>21408</v>
      </c>
      <c r="H237">
        <v>21403</v>
      </c>
      <c r="I237">
        <v>21408</v>
      </c>
      <c r="J237">
        <v>5</v>
      </c>
      <c r="K237">
        <v>2.3361211045180581E-4</v>
      </c>
    </row>
    <row r="238" spans="1:11">
      <c r="A238" s="74" t="s">
        <v>60</v>
      </c>
      <c r="B238" t="s">
        <v>745</v>
      </c>
    </row>
    <row r="239" spans="1:11">
      <c r="A239" s="74" t="s">
        <v>60</v>
      </c>
      <c r="B239" t="s">
        <v>745</v>
      </c>
      <c r="C239" t="s">
        <v>49</v>
      </c>
      <c r="D239">
        <v>2</v>
      </c>
      <c r="E239">
        <v>2</v>
      </c>
      <c r="F239">
        <v>110410</v>
      </c>
      <c r="G239">
        <v>110420</v>
      </c>
      <c r="H239">
        <v>55205</v>
      </c>
      <c r="I239">
        <v>55210</v>
      </c>
      <c r="J239">
        <v>10</v>
      </c>
      <c r="K239">
        <v>9.0571506204148176E-5</v>
      </c>
    </row>
    <row r="240" spans="1:11">
      <c r="A240" s="74" t="s">
        <v>60</v>
      </c>
      <c r="B240" t="s">
        <v>745</v>
      </c>
      <c r="C240" t="s">
        <v>25</v>
      </c>
      <c r="D240">
        <v>2</v>
      </c>
      <c r="E240">
        <v>2</v>
      </c>
      <c r="F240">
        <v>110410</v>
      </c>
      <c r="G240">
        <v>110420</v>
      </c>
      <c r="H240">
        <v>55205</v>
      </c>
      <c r="I240">
        <v>55210</v>
      </c>
      <c r="J240">
        <v>10</v>
      </c>
      <c r="K240">
        <v>9.0571506204148176E-5</v>
      </c>
    </row>
    <row r="241" spans="1:11">
      <c r="A241" s="74" t="s">
        <v>60</v>
      </c>
      <c r="B241" t="s">
        <v>745</v>
      </c>
    </row>
    <row r="242" spans="1:11">
      <c r="A242" s="74" t="s">
        <v>60</v>
      </c>
      <c r="B242" t="s">
        <v>745</v>
      </c>
      <c r="C242" t="s">
        <v>50</v>
      </c>
      <c r="D242">
        <v>11</v>
      </c>
      <c r="E242">
        <v>11</v>
      </c>
      <c r="F242">
        <v>363234</v>
      </c>
      <c r="G242">
        <v>363888</v>
      </c>
      <c r="H242">
        <v>33021.272727272728</v>
      </c>
      <c r="I242">
        <v>33080.727272727272</v>
      </c>
      <c r="J242">
        <v>654</v>
      </c>
      <c r="K242">
        <v>1.8004922446687259E-3</v>
      </c>
    </row>
    <row r="243" spans="1:11">
      <c r="A243" s="74" t="s">
        <v>60</v>
      </c>
      <c r="B243" t="s">
        <v>745</v>
      </c>
      <c r="C243" t="s">
        <v>51</v>
      </c>
      <c r="D243">
        <v>24</v>
      </c>
      <c r="E243">
        <v>24</v>
      </c>
      <c r="F243">
        <v>609131</v>
      </c>
      <c r="G243">
        <v>610190</v>
      </c>
      <c r="H243">
        <v>25380.458333333332</v>
      </c>
      <c r="I243">
        <v>25424.583333333332</v>
      </c>
      <c r="J243">
        <v>1059</v>
      </c>
      <c r="K243">
        <v>1.7385422840078735E-3</v>
      </c>
    </row>
    <row r="244" spans="1:11">
      <c r="A244" s="74" t="s">
        <v>60</v>
      </c>
      <c r="B244" t="s">
        <v>745</v>
      </c>
      <c r="C244" t="s">
        <v>25</v>
      </c>
      <c r="D244">
        <v>35</v>
      </c>
      <c r="E244">
        <v>35</v>
      </c>
      <c r="F244">
        <v>972365</v>
      </c>
      <c r="G244">
        <v>974078</v>
      </c>
      <c r="H244">
        <v>27781.857142857141</v>
      </c>
      <c r="I244">
        <v>27830.799999999999</v>
      </c>
      <c r="J244">
        <v>1713</v>
      </c>
      <c r="K244">
        <v>1.7616841412432574E-3</v>
      </c>
    </row>
    <row r="245" spans="1:11">
      <c r="A245" s="74" t="s">
        <v>60</v>
      </c>
      <c r="B245" t="s">
        <v>745</v>
      </c>
    </row>
    <row r="246" spans="1:11">
      <c r="A246" s="74" t="s">
        <v>60</v>
      </c>
      <c r="B246" t="s">
        <v>745</v>
      </c>
      <c r="C246" t="s">
        <v>52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</row>
    <row r="247" spans="1:11">
      <c r="A247" s="74" t="s">
        <v>60</v>
      </c>
      <c r="B247" t="s">
        <v>745</v>
      </c>
      <c r="C247" t="s">
        <v>53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</row>
    <row r="248" spans="1:11">
      <c r="A248" s="74" t="s">
        <v>60</v>
      </c>
      <c r="B248" t="s">
        <v>745</v>
      </c>
      <c r="C248" t="s">
        <v>54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</row>
    <row r="249" spans="1:11">
      <c r="A249" s="74" t="s">
        <v>60</v>
      </c>
      <c r="B249" t="s">
        <v>745</v>
      </c>
      <c r="C249" t="s">
        <v>55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</row>
    <row r="250" spans="1:11">
      <c r="A250" s="74" t="s">
        <v>60</v>
      </c>
      <c r="B250" t="s">
        <v>745</v>
      </c>
      <c r="C250" t="s">
        <v>25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</row>
    <row r="251" spans="1:11">
      <c r="A251" s="74" t="s">
        <v>60</v>
      </c>
      <c r="B251" t="s">
        <v>745</v>
      </c>
    </row>
    <row r="252" spans="1:11">
      <c r="A252" s="74" t="s">
        <v>60</v>
      </c>
      <c r="B252" t="s">
        <v>745</v>
      </c>
      <c r="C252" t="s">
        <v>56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</row>
    <row r="253" spans="1:11">
      <c r="A253" s="74" t="s">
        <v>60</v>
      </c>
      <c r="B253" t="s">
        <v>745</v>
      </c>
      <c r="C253" t="s">
        <v>57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</row>
    <row r="254" spans="1:11">
      <c r="A254" s="74" t="s">
        <v>60</v>
      </c>
      <c r="B254" t="s">
        <v>745</v>
      </c>
      <c r="C254" t="s">
        <v>58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</row>
    <row r="255" spans="1:11">
      <c r="A255" s="74" t="s">
        <v>60</v>
      </c>
      <c r="B255" t="s">
        <v>746</v>
      </c>
      <c r="C255" t="s">
        <v>18</v>
      </c>
      <c r="D255">
        <v>1</v>
      </c>
      <c r="E255">
        <v>1</v>
      </c>
      <c r="F255">
        <v>116867.97</v>
      </c>
      <c r="G255">
        <v>116867.97</v>
      </c>
      <c r="H255">
        <v>116867.97</v>
      </c>
      <c r="I255">
        <v>116867.97</v>
      </c>
      <c r="J255">
        <v>0</v>
      </c>
      <c r="K255">
        <v>0</v>
      </c>
    </row>
    <row r="256" spans="1:11">
      <c r="A256" s="74" t="s">
        <v>60</v>
      </c>
      <c r="B256" t="s">
        <v>746</v>
      </c>
      <c r="C256" t="s">
        <v>19</v>
      </c>
      <c r="D256">
        <v>13</v>
      </c>
      <c r="E256">
        <v>13</v>
      </c>
      <c r="F256">
        <v>884218.99999999988</v>
      </c>
      <c r="G256">
        <v>884218.99999999988</v>
      </c>
      <c r="H256">
        <v>68016.846153846142</v>
      </c>
      <c r="I256">
        <v>68016.846153846142</v>
      </c>
      <c r="J256">
        <v>0</v>
      </c>
      <c r="K256">
        <v>0</v>
      </c>
    </row>
    <row r="257" spans="1:11">
      <c r="A257" s="74" t="s">
        <v>60</v>
      </c>
      <c r="B257" t="s">
        <v>746</v>
      </c>
      <c r="C257" t="s">
        <v>20</v>
      </c>
      <c r="D257">
        <v>3.93</v>
      </c>
      <c r="E257">
        <v>3.93</v>
      </c>
      <c r="F257">
        <v>348699.10590000002</v>
      </c>
      <c r="G257">
        <v>348699.10590000002</v>
      </c>
      <c r="H257">
        <v>88727.507862595419</v>
      </c>
      <c r="I257">
        <v>88727.507862595419</v>
      </c>
      <c r="J257">
        <v>0</v>
      </c>
      <c r="K257">
        <v>0</v>
      </c>
    </row>
    <row r="258" spans="1:11">
      <c r="A258" s="74" t="s">
        <v>60</v>
      </c>
      <c r="B258" t="s">
        <v>746</v>
      </c>
      <c r="C258" t="s">
        <v>21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</row>
    <row r="259" spans="1:11">
      <c r="A259" s="74" t="s">
        <v>60</v>
      </c>
      <c r="B259" t="s">
        <v>746</v>
      </c>
      <c r="C259" t="s">
        <v>22</v>
      </c>
      <c r="D259">
        <v>1</v>
      </c>
      <c r="E259">
        <v>1</v>
      </c>
      <c r="F259">
        <v>95578.2</v>
      </c>
      <c r="G259">
        <v>95578.2</v>
      </c>
      <c r="H259">
        <v>95578.2</v>
      </c>
      <c r="I259">
        <v>95578.2</v>
      </c>
      <c r="J259">
        <v>0</v>
      </c>
      <c r="K259">
        <v>0</v>
      </c>
    </row>
    <row r="260" spans="1:11">
      <c r="A260" s="74" t="s">
        <v>60</v>
      </c>
      <c r="B260" t="s">
        <v>746</v>
      </c>
      <c r="C260" t="s">
        <v>23</v>
      </c>
      <c r="D260">
        <v>3.36</v>
      </c>
      <c r="E260">
        <v>3.36</v>
      </c>
      <c r="F260">
        <v>170849.60080000001</v>
      </c>
      <c r="G260">
        <v>170849.60080000001</v>
      </c>
      <c r="H260">
        <v>50848.09547619048</v>
      </c>
      <c r="I260">
        <v>50848.09547619048</v>
      </c>
      <c r="J260">
        <v>0</v>
      </c>
      <c r="K260">
        <v>0</v>
      </c>
    </row>
    <row r="261" spans="1:11">
      <c r="A261" s="74" t="s">
        <v>60</v>
      </c>
      <c r="B261" t="s">
        <v>746</v>
      </c>
      <c r="C261" t="s">
        <v>24</v>
      </c>
      <c r="D261">
        <v>2</v>
      </c>
      <c r="E261">
        <v>2</v>
      </c>
      <c r="F261">
        <v>90455.75</v>
      </c>
      <c r="G261">
        <v>90455.75</v>
      </c>
      <c r="H261">
        <v>45227.875</v>
      </c>
      <c r="I261">
        <v>45227.875</v>
      </c>
      <c r="J261">
        <v>0</v>
      </c>
      <c r="K261">
        <v>0</v>
      </c>
    </row>
    <row r="262" spans="1:11">
      <c r="A262" s="74" t="s">
        <v>60</v>
      </c>
      <c r="B262" t="s">
        <v>746</v>
      </c>
      <c r="C262" t="s">
        <v>25</v>
      </c>
      <c r="D262">
        <v>24.29</v>
      </c>
      <c r="E262">
        <v>24.29</v>
      </c>
      <c r="F262">
        <v>1706669.6266999999</v>
      </c>
      <c r="G262">
        <v>1706669.6266999999</v>
      </c>
      <c r="H262">
        <v>70262.232470152318</v>
      </c>
      <c r="I262">
        <v>70262.232470152318</v>
      </c>
      <c r="J262">
        <v>0</v>
      </c>
      <c r="K262">
        <v>0</v>
      </c>
    </row>
    <row r="263" spans="1:11">
      <c r="A263" s="74" t="s">
        <v>60</v>
      </c>
      <c r="B263" t="s">
        <v>746</v>
      </c>
    </row>
    <row r="264" spans="1:11">
      <c r="A264" s="74" t="s">
        <v>60</v>
      </c>
      <c r="B264" t="s">
        <v>746</v>
      </c>
      <c r="C264" t="s">
        <v>26</v>
      </c>
      <c r="D264">
        <v>1</v>
      </c>
      <c r="E264">
        <v>1</v>
      </c>
      <c r="F264">
        <v>14410.88</v>
      </c>
      <c r="G264">
        <v>14410.88</v>
      </c>
      <c r="H264">
        <v>14410.88</v>
      </c>
      <c r="I264">
        <v>14410.88</v>
      </c>
      <c r="J264">
        <v>0</v>
      </c>
      <c r="K264">
        <v>0</v>
      </c>
    </row>
    <row r="265" spans="1:11">
      <c r="A265" s="74" t="s">
        <v>60</v>
      </c>
      <c r="B265" t="s">
        <v>746</v>
      </c>
      <c r="C265" t="s">
        <v>27</v>
      </c>
      <c r="D265">
        <v>0.1</v>
      </c>
      <c r="E265">
        <v>0.1</v>
      </c>
      <c r="F265">
        <v>1574.4880000000001</v>
      </c>
      <c r="G265">
        <v>1574.4880000000001</v>
      </c>
      <c r="H265">
        <v>15744.88</v>
      </c>
      <c r="I265">
        <v>15744.88</v>
      </c>
      <c r="J265">
        <v>0</v>
      </c>
      <c r="K265">
        <v>0</v>
      </c>
    </row>
    <row r="266" spans="1:11">
      <c r="A266" s="74" t="s">
        <v>60</v>
      </c>
      <c r="B266" t="s">
        <v>746</v>
      </c>
      <c r="C266" t="s">
        <v>25</v>
      </c>
      <c r="D266">
        <v>1.1000000000000001</v>
      </c>
      <c r="E266">
        <v>1.1000000000000001</v>
      </c>
      <c r="F266">
        <v>15985.367999999999</v>
      </c>
      <c r="G266">
        <v>15985.367999999999</v>
      </c>
      <c r="H266">
        <v>14532.152727272725</v>
      </c>
      <c r="I266">
        <v>14532.152727272725</v>
      </c>
      <c r="J266">
        <v>0</v>
      </c>
      <c r="K266">
        <v>0</v>
      </c>
    </row>
    <row r="267" spans="1:11">
      <c r="A267" s="74" t="s">
        <v>60</v>
      </c>
      <c r="B267" t="s">
        <v>746</v>
      </c>
    </row>
    <row r="268" spans="1:11">
      <c r="A268" s="74" t="s">
        <v>60</v>
      </c>
      <c r="B268" t="s">
        <v>746</v>
      </c>
      <c r="C268" t="s">
        <v>28</v>
      </c>
      <c r="D268">
        <v>14</v>
      </c>
      <c r="E268">
        <v>14</v>
      </c>
      <c r="F268">
        <v>224314.32</v>
      </c>
      <c r="G268">
        <v>224314.32</v>
      </c>
      <c r="H268">
        <v>16022.451428571429</v>
      </c>
      <c r="I268">
        <v>16022.451428571429</v>
      </c>
      <c r="J268">
        <v>0</v>
      </c>
      <c r="K268">
        <v>0</v>
      </c>
    </row>
    <row r="269" spans="1:11">
      <c r="A269" s="74" t="s">
        <v>60</v>
      </c>
      <c r="B269" t="s">
        <v>746</v>
      </c>
      <c r="C269" t="s">
        <v>29</v>
      </c>
      <c r="D269">
        <v>5</v>
      </c>
      <c r="E269">
        <v>5</v>
      </c>
      <c r="F269">
        <v>80354.64</v>
      </c>
      <c r="G269">
        <v>80354.64</v>
      </c>
      <c r="H269">
        <v>16070.928</v>
      </c>
      <c r="I269">
        <v>16070.928</v>
      </c>
      <c r="J269">
        <v>0</v>
      </c>
      <c r="K269">
        <v>0</v>
      </c>
    </row>
    <row r="270" spans="1:11">
      <c r="A270" s="74" t="s">
        <v>60</v>
      </c>
      <c r="B270" t="s">
        <v>746</v>
      </c>
      <c r="C270" t="s">
        <v>30</v>
      </c>
      <c r="D270">
        <v>3</v>
      </c>
      <c r="E270">
        <v>3</v>
      </c>
      <c r="F270">
        <v>45192.240000000005</v>
      </c>
      <c r="G270">
        <v>45192.240000000005</v>
      </c>
      <c r="H270">
        <v>15064.080000000002</v>
      </c>
      <c r="I270">
        <v>15064.080000000002</v>
      </c>
      <c r="J270">
        <v>0</v>
      </c>
      <c r="K270">
        <v>0</v>
      </c>
    </row>
    <row r="271" spans="1:11">
      <c r="A271" s="74" t="s">
        <v>60</v>
      </c>
      <c r="B271" t="s">
        <v>746</v>
      </c>
      <c r="C271" t="s">
        <v>31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</row>
    <row r="272" spans="1:11">
      <c r="A272" s="74" t="s">
        <v>60</v>
      </c>
      <c r="B272" t="s">
        <v>746</v>
      </c>
      <c r="C272" t="s">
        <v>25</v>
      </c>
      <c r="D272">
        <v>22</v>
      </c>
      <c r="E272">
        <v>22</v>
      </c>
      <c r="F272">
        <v>349861.2</v>
      </c>
      <c r="G272">
        <v>349861.2</v>
      </c>
      <c r="H272">
        <v>15902.781818181818</v>
      </c>
      <c r="I272">
        <v>15902.781818181818</v>
      </c>
      <c r="J272">
        <v>0</v>
      </c>
      <c r="K272">
        <v>0</v>
      </c>
    </row>
    <row r="273" spans="1:11">
      <c r="A273" s="74" t="s">
        <v>60</v>
      </c>
      <c r="B273" t="s">
        <v>746</v>
      </c>
    </row>
    <row r="274" spans="1:11">
      <c r="A274" s="74" t="s">
        <v>60</v>
      </c>
      <c r="B274" t="s">
        <v>746</v>
      </c>
      <c r="C274" t="s">
        <v>32</v>
      </c>
      <c r="D274">
        <v>11.41</v>
      </c>
      <c r="E274">
        <v>11.41</v>
      </c>
      <c r="F274">
        <v>583942.11</v>
      </c>
      <c r="G274">
        <v>583942.11</v>
      </c>
      <c r="H274">
        <v>51178.099035933388</v>
      </c>
      <c r="I274">
        <v>51178.099035933388</v>
      </c>
      <c r="J274">
        <v>0</v>
      </c>
      <c r="K274">
        <v>0</v>
      </c>
    </row>
    <row r="275" spans="1:11">
      <c r="A275" s="74" t="s">
        <v>60</v>
      </c>
      <c r="B275" t="s">
        <v>746</v>
      </c>
      <c r="C275" t="s">
        <v>33</v>
      </c>
      <c r="D275">
        <v>3</v>
      </c>
      <c r="E275">
        <v>3</v>
      </c>
      <c r="F275">
        <v>96331.54</v>
      </c>
      <c r="G275">
        <v>96331.54</v>
      </c>
      <c r="H275">
        <v>32110.513333333332</v>
      </c>
      <c r="I275">
        <v>32110.513333333332</v>
      </c>
      <c r="J275">
        <v>0</v>
      </c>
      <c r="K275">
        <v>0</v>
      </c>
    </row>
    <row r="276" spans="1:11">
      <c r="A276" s="74" t="s">
        <v>60</v>
      </c>
      <c r="B276" t="s">
        <v>746</v>
      </c>
      <c r="C276" t="s">
        <v>34</v>
      </c>
      <c r="D276">
        <v>18</v>
      </c>
      <c r="E276">
        <v>18</v>
      </c>
      <c r="F276">
        <v>435220.02000000008</v>
      </c>
      <c r="G276">
        <v>435220.02000000008</v>
      </c>
      <c r="H276">
        <v>24178.890000000003</v>
      </c>
      <c r="I276">
        <v>24178.890000000003</v>
      </c>
      <c r="J276">
        <v>0</v>
      </c>
      <c r="K276">
        <v>0</v>
      </c>
    </row>
    <row r="277" spans="1:11">
      <c r="A277" s="74" t="s">
        <v>60</v>
      </c>
      <c r="B277" t="s">
        <v>746</v>
      </c>
      <c r="C277" t="s">
        <v>25</v>
      </c>
      <c r="D277">
        <v>32.409999999999997</v>
      </c>
      <c r="E277">
        <v>32.409999999999997</v>
      </c>
      <c r="F277">
        <v>1115493.6700000002</v>
      </c>
      <c r="G277">
        <v>1115493.6700000002</v>
      </c>
      <c r="H277">
        <v>34418.194075902509</v>
      </c>
      <c r="I277">
        <v>34418.194075902509</v>
      </c>
      <c r="J277">
        <v>0</v>
      </c>
      <c r="K277">
        <v>0</v>
      </c>
    </row>
    <row r="278" spans="1:11">
      <c r="A278" s="74" t="s">
        <v>60</v>
      </c>
      <c r="B278" t="s">
        <v>746</v>
      </c>
    </row>
    <row r="279" spans="1:11">
      <c r="A279" s="74" t="s">
        <v>60</v>
      </c>
      <c r="B279" t="s">
        <v>746</v>
      </c>
      <c r="C279" t="s">
        <v>35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</row>
    <row r="280" spans="1:11">
      <c r="A280" s="74" t="s">
        <v>60</v>
      </c>
      <c r="B280" t="s">
        <v>746</v>
      </c>
      <c r="C280" t="s">
        <v>36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</row>
    <row r="281" spans="1:11">
      <c r="A281" s="74" t="s">
        <v>60</v>
      </c>
      <c r="B281" t="s">
        <v>746</v>
      </c>
      <c r="C281" t="s">
        <v>25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</row>
    <row r="282" spans="1:11">
      <c r="A282" s="74" t="s">
        <v>60</v>
      </c>
      <c r="B282" t="s">
        <v>746</v>
      </c>
    </row>
    <row r="283" spans="1:11">
      <c r="A283" s="74" t="s">
        <v>60</v>
      </c>
      <c r="B283" t="s">
        <v>746</v>
      </c>
      <c r="C283" t="s">
        <v>37</v>
      </c>
      <c r="D283">
        <v>2.9</v>
      </c>
      <c r="E283">
        <v>2.9</v>
      </c>
      <c r="F283">
        <v>129484.97099999999</v>
      </c>
      <c r="G283">
        <v>129484.97099999999</v>
      </c>
      <c r="H283">
        <v>44649.99</v>
      </c>
      <c r="I283">
        <v>44649.99</v>
      </c>
      <c r="J283">
        <v>0</v>
      </c>
      <c r="K283">
        <v>0</v>
      </c>
    </row>
    <row r="284" spans="1:11">
      <c r="A284" s="74" t="s">
        <v>60</v>
      </c>
      <c r="B284" t="s">
        <v>746</v>
      </c>
      <c r="C284" t="s">
        <v>38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</row>
    <row r="285" spans="1:11">
      <c r="A285" s="74" t="s">
        <v>60</v>
      </c>
      <c r="B285" t="s">
        <v>746</v>
      </c>
      <c r="C285" t="s">
        <v>25</v>
      </c>
      <c r="D285">
        <v>2.9</v>
      </c>
      <c r="E285">
        <v>2.9</v>
      </c>
      <c r="F285">
        <v>129484.97099999999</v>
      </c>
      <c r="G285">
        <v>129484.97099999999</v>
      </c>
      <c r="H285">
        <v>44649.99</v>
      </c>
      <c r="I285">
        <v>44649.99</v>
      </c>
      <c r="J285">
        <v>0</v>
      </c>
      <c r="K285">
        <v>0</v>
      </c>
    </row>
    <row r="286" spans="1:11">
      <c r="A286" s="74" t="s">
        <v>60</v>
      </c>
      <c r="B286" t="s">
        <v>746</v>
      </c>
    </row>
    <row r="287" spans="1:11">
      <c r="A287" s="74" t="s">
        <v>60</v>
      </c>
      <c r="B287" t="s">
        <v>746</v>
      </c>
      <c r="C287" t="s">
        <v>39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</row>
    <row r="288" spans="1:11">
      <c r="A288" s="74" t="s">
        <v>60</v>
      </c>
      <c r="B288" t="s">
        <v>746</v>
      </c>
      <c r="C288" t="s">
        <v>40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</row>
    <row r="289" spans="1:11">
      <c r="A289" s="74" t="s">
        <v>60</v>
      </c>
      <c r="B289" t="s">
        <v>746</v>
      </c>
      <c r="C289" t="s">
        <v>41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</row>
    <row r="290" spans="1:11">
      <c r="A290" s="74" t="s">
        <v>60</v>
      </c>
      <c r="B290" t="s">
        <v>746</v>
      </c>
      <c r="C290" t="s">
        <v>42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</row>
    <row r="291" spans="1:11">
      <c r="A291" s="74" t="s">
        <v>60</v>
      </c>
      <c r="B291" t="s">
        <v>746</v>
      </c>
      <c r="C291" t="s">
        <v>43</v>
      </c>
      <c r="D291">
        <v>1</v>
      </c>
      <c r="E291">
        <v>1</v>
      </c>
      <c r="F291">
        <v>54108.88</v>
      </c>
      <c r="G291">
        <v>54108.88</v>
      </c>
      <c r="H291">
        <v>54108.88</v>
      </c>
      <c r="I291">
        <v>54108.88</v>
      </c>
      <c r="J291">
        <v>0</v>
      </c>
      <c r="K291">
        <v>0</v>
      </c>
    </row>
    <row r="292" spans="1:11">
      <c r="A292" s="74" t="s">
        <v>60</v>
      </c>
      <c r="B292" t="s">
        <v>746</v>
      </c>
      <c r="C292" t="s">
        <v>44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</row>
    <row r="293" spans="1:11">
      <c r="A293" s="74" t="s">
        <v>60</v>
      </c>
      <c r="B293" t="s">
        <v>746</v>
      </c>
      <c r="C293" t="s">
        <v>45</v>
      </c>
      <c r="D293">
        <v>1</v>
      </c>
      <c r="E293">
        <v>1</v>
      </c>
      <c r="F293">
        <v>29799.800000000003</v>
      </c>
      <c r="G293">
        <v>29799.800000000003</v>
      </c>
      <c r="H293">
        <v>29799.800000000003</v>
      </c>
      <c r="I293">
        <v>29799.800000000003</v>
      </c>
      <c r="J293">
        <v>0</v>
      </c>
      <c r="K293">
        <v>0</v>
      </c>
    </row>
    <row r="294" spans="1:11">
      <c r="A294" s="74" t="s">
        <v>60</v>
      </c>
      <c r="B294" t="s">
        <v>746</v>
      </c>
      <c r="C294" t="s">
        <v>46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</row>
    <row r="295" spans="1:11">
      <c r="A295" s="74" t="s">
        <v>60</v>
      </c>
      <c r="B295" t="s">
        <v>746</v>
      </c>
      <c r="C295" t="s">
        <v>25</v>
      </c>
      <c r="D295">
        <v>2</v>
      </c>
      <c r="E295">
        <v>2</v>
      </c>
      <c r="F295">
        <v>83908.68</v>
      </c>
      <c r="G295">
        <v>83908.68</v>
      </c>
      <c r="H295">
        <v>41954.34</v>
      </c>
      <c r="I295">
        <v>41954.34</v>
      </c>
      <c r="J295">
        <v>0</v>
      </c>
      <c r="K295">
        <v>0</v>
      </c>
    </row>
    <row r="296" spans="1:11">
      <c r="A296" s="74" t="s">
        <v>60</v>
      </c>
      <c r="B296" t="s">
        <v>746</v>
      </c>
    </row>
    <row r="297" spans="1:11">
      <c r="A297" s="74" t="s">
        <v>60</v>
      </c>
      <c r="B297" t="s">
        <v>746</v>
      </c>
      <c r="C297" t="s">
        <v>47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</row>
    <row r="298" spans="1:11">
      <c r="A298" s="74" t="s">
        <v>60</v>
      </c>
      <c r="B298" t="s">
        <v>746</v>
      </c>
      <c r="C298" t="s">
        <v>48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</row>
    <row r="299" spans="1:11">
      <c r="A299" s="74" t="s">
        <v>60</v>
      </c>
      <c r="B299" t="s">
        <v>746</v>
      </c>
      <c r="C299" t="s">
        <v>25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</row>
    <row r="300" spans="1:11">
      <c r="A300" s="74" t="s">
        <v>60</v>
      </c>
      <c r="B300" t="s">
        <v>746</v>
      </c>
    </row>
    <row r="301" spans="1:11">
      <c r="A301" s="74" t="s">
        <v>60</v>
      </c>
      <c r="B301" t="s">
        <v>746</v>
      </c>
      <c r="C301" t="s">
        <v>49</v>
      </c>
      <c r="D301">
        <v>3</v>
      </c>
      <c r="E301">
        <v>3</v>
      </c>
      <c r="F301">
        <v>177091.11</v>
      </c>
      <c r="G301">
        <v>177091.11</v>
      </c>
      <c r="H301">
        <v>59030.369999999995</v>
      </c>
      <c r="I301">
        <v>59030.369999999995</v>
      </c>
      <c r="J301">
        <v>0</v>
      </c>
      <c r="K301">
        <v>0</v>
      </c>
    </row>
    <row r="302" spans="1:11">
      <c r="A302" s="74" t="s">
        <v>60</v>
      </c>
      <c r="B302" t="s">
        <v>746</v>
      </c>
      <c r="C302" t="s">
        <v>25</v>
      </c>
      <c r="D302">
        <v>3</v>
      </c>
      <c r="E302">
        <v>3</v>
      </c>
      <c r="F302">
        <v>177091.11</v>
      </c>
      <c r="G302">
        <v>177091.11</v>
      </c>
      <c r="H302">
        <v>59030.369999999995</v>
      </c>
      <c r="I302">
        <v>59030.369999999995</v>
      </c>
      <c r="J302">
        <v>0</v>
      </c>
      <c r="K302">
        <v>0</v>
      </c>
    </row>
    <row r="303" spans="1:11">
      <c r="A303" s="74" t="s">
        <v>60</v>
      </c>
      <c r="B303" t="s">
        <v>746</v>
      </c>
    </row>
    <row r="304" spans="1:11">
      <c r="A304" s="74" t="s">
        <v>60</v>
      </c>
      <c r="B304" t="s">
        <v>746</v>
      </c>
      <c r="C304" t="s">
        <v>50</v>
      </c>
      <c r="D304">
        <v>13</v>
      </c>
      <c r="E304">
        <v>13</v>
      </c>
      <c r="F304">
        <v>353127.77999999997</v>
      </c>
      <c r="G304">
        <v>353127.77999999997</v>
      </c>
      <c r="H304">
        <v>27163.675384615381</v>
      </c>
      <c r="I304">
        <v>27163.675384615381</v>
      </c>
      <c r="J304">
        <v>0</v>
      </c>
      <c r="K304">
        <v>0</v>
      </c>
    </row>
    <row r="305" spans="1:11">
      <c r="A305" s="74" t="s">
        <v>60</v>
      </c>
      <c r="B305" t="s">
        <v>746</v>
      </c>
      <c r="C305" t="s">
        <v>51</v>
      </c>
      <c r="D305">
        <v>17</v>
      </c>
      <c r="E305">
        <v>17</v>
      </c>
      <c r="F305">
        <v>380924.28</v>
      </c>
      <c r="G305">
        <v>380924.28</v>
      </c>
      <c r="H305">
        <v>22407.310588235297</v>
      </c>
      <c r="I305">
        <v>22407.310588235297</v>
      </c>
      <c r="J305">
        <v>0</v>
      </c>
      <c r="K305">
        <v>0</v>
      </c>
    </row>
    <row r="306" spans="1:11">
      <c r="A306" s="74" t="s">
        <v>60</v>
      </c>
      <c r="B306" t="s">
        <v>746</v>
      </c>
      <c r="C306" t="s">
        <v>25</v>
      </c>
      <c r="D306">
        <v>30</v>
      </c>
      <c r="E306">
        <v>30</v>
      </c>
      <c r="F306">
        <v>734052.06</v>
      </c>
      <c r="G306">
        <v>734052.06</v>
      </c>
      <c r="H306">
        <v>24468.402000000002</v>
      </c>
      <c r="I306">
        <v>24468.402000000002</v>
      </c>
      <c r="J306">
        <v>0</v>
      </c>
      <c r="K306">
        <v>0</v>
      </c>
    </row>
    <row r="307" spans="1:11">
      <c r="A307" s="74" t="s">
        <v>60</v>
      </c>
      <c r="B307" t="s">
        <v>746</v>
      </c>
    </row>
    <row r="308" spans="1:11">
      <c r="A308" s="74" t="s">
        <v>60</v>
      </c>
      <c r="B308" t="s">
        <v>746</v>
      </c>
      <c r="C308" t="s">
        <v>52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</row>
    <row r="309" spans="1:11">
      <c r="A309" s="74" t="s">
        <v>60</v>
      </c>
      <c r="B309" t="s">
        <v>746</v>
      </c>
      <c r="C309" t="s">
        <v>53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</row>
    <row r="310" spans="1:11">
      <c r="A310" s="74" t="s">
        <v>60</v>
      </c>
      <c r="B310" t="s">
        <v>746</v>
      </c>
      <c r="C310" t="s">
        <v>54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</row>
    <row r="311" spans="1:11">
      <c r="A311" s="74" t="s">
        <v>60</v>
      </c>
      <c r="B311" t="s">
        <v>746</v>
      </c>
      <c r="C311" t="s">
        <v>55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</row>
    <row r="312" spans="1:11">
      <c r="A312" s="74" t="s">
        <v>60</v>
      </c>
      <c r="B312" t="s">
        <v>746</v>
      </c>
      <c r="C312" t="s">
        <v>25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</row>
    <row r="313" spans="1:11">
      <c r="A313" s="74" t="s">
        <v>60</v>
      </c>
      <c r="B313" t="s">
        <v>746</v>
      </c>
    </row>
    <row r="314" spans="1:11">
      <c r="A314" s="74" t="s">
        <v>60</v>
      </c>
      <c r="B314" t="s">
        <v>746</v>
      </c>
      <c r="C314" t="s">
        <v>56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</row>
    <row r="315" spans="1:11">
      <c r="A315" s="74" t="s">
        <v>60</v>
      </c>
      <c r="B315" t="s">
        <v>746</v>
      </c>
      <c r="C315" t="s">
        <v>57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</row>
    <row r="316" spans="1:11">
      <c r="A316" s="74" t="s">
        <v>60</v>
      </c>
      <c r="B316" t="s">
        <v>746</v>
      </c>
      <c r="C316" t="s">
        <v>58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</row>
    <row r="317" spans="1:11">
      <c r="A317" s="74" t="s">
        <v>60</v>
      </c>
      <c r="B317" t="s">
        <v>747</v>
      </c>
      <c r="C317" t="s">
        <v>18</v>
      </c>
      <c r="D317">
        <v>1</v>
      </c>
      <c r="E317">
        <v>1</v>
      </c>
      <c r="F317">
        <v>120000</v>
      </c>
      <c r="G317">
        <v>120000</v>
      </c>
      <c r="H317">
        <v>120000</v>
      </c>
      <c r="I317">
        <v>120000</v>
      </c>
      <c r="J317">
        <v>0</v>
      </c>
      <c r="K317">
        <v>0</v>
      </c>
    </row>
    <row r="318" spans="1:11">
      <c r="A318" s="74" t="s">
        <v>60</v>
      </c>
      <c r="B318" t="s">
        <v>747</v>
      </c>
      <c r="C318" t="s">
        <v>19</v>
      </c>
      <c r="D318">
        <v>14</v>
      </c>
      <c r="E318">
        <v>14</v>
      </c>
      <c r="F318">
        <v>931634</v>
      </c>
      <c r="G318">
        <v>931634</v>
      </c>
      <c r="H318">
        <v>66545.28571428571</v>
      </c>
      <c r="I318">
        <v>66545.28571428571</v>
      </c>
      <c r="J318">
        <v>0</v>
      </c>
      <c r="K318">
        <v>0</v>
      </c>
    </row>
    <row r="319" spans="1:11">
      <c r="A319" s="74" t="s">
        <v>60</v>
      </c>
      <c r="B319" t="s">
        <v>747</v>
      </c>
      <c r="C319" t="s">
        <v>20</v>
      </c>
      <c r="D319">
        <v>3</v>
      </c>
      <c r="E319">
        <v>3</v>
      </c>
      <c r="F319">
        <v>241000</v>
      </c>
      <c r="G319">
        <v>241000</v>
      </c>
      <c r="H319">
        <v>80333.333333333328</v>
      </c>
      <c r="I319">
        <v>80333.333333333328</v>
      </c>
      <c r="J319">
        <v>0</v>
      </c>
      <c r="K319">
        <v>0</v>
      </c>
    </row>
    <row r="320" spans="1:11">
      <c r="A320" s="74" t="s">
        <v>60</v>
      </c>
      <c r="B320" t="s">
        <v>747</v>
      </c>
      <c r="C320" t="s">
        <v>21</v>
      </c>
      <c r="D320">
        <v>3</v>
      </c>
      <c r="E320">
        <v>3</v>
      </c>
      <c r="F320">
        <v>224000</v>
      </c>
      <c r="G320">
        <v>224000</v>
      </c>
      <c r="H320">
        <v>74666.666666666672</v>
      </c>
      <c r="I320">
        <v>74666.666666666672</v>
      </c>
      <c r="J320">
        <v>0</v>
      </c>
      <c r="K320">
        <v>0</v>
      </c>
    </row>
    <row r="321" spans="1:11">
      <c r="A321" s="74" t="s">
        <v>60</v>
      </c>
      <c r="B321" t="s">
        <v>747</v>
      </c>
      <c r="C321" t="s">
        <v>22</v>
      </c>
      <c r="D321">
        <v>1</v>
      </c>
      <c r="E321">
        <v>1</v>
      </c>
      <c r="F321">
        <v>92700</v>
      </c>
      <c r="G321">
        <v>92700</v>
      </c>
      <c r="H321">
        <v>92700</v>
      </c>
      <c r="I321">
        <v>92700</v>
      </c>
      <c r="J321">
        <v>0</v>
      </c>
      <c r="K321">
        <v>0</v>
      </c>
    </row>
    <row r="322" spans="1:11">
      <c r="A322" s="74" t="s">
        <v>60</v>
      </c>
      <c r="B322" t="s">
        <v>747</v>
      </c>
      <c r="C322" t="s">
        <v>23</v>
      </c>
      <c r="D322">
        <v>1</v>
      </c>
      <c r="E322">
        <v>1</v>
      </c>
      <c r="F322">
        <v>71000</v>
      </c>
      <c r="G322">
        <v>71000</v>
      </c>
      <c r="H322">
        <v>71000</v>
      </c>
      <c r="I322">
        <v>71000</v>
      </c>
      <c r="J322">
        <v>0</v>
      </c>
      <c r="K322">
        <v>0</v>
      </c>
    </row>
    <row r="323" spans="1:11">
      <c r="A323" s="74" t="s">
        <v>60</v>
      </c>
      <c r="B323" t="s">
        <v>747</v>
      </c>
      <c r="C323" t="s">
        <v>24</v>
      </c>
      <c r="D323">
        <v>2</v>
      </c>
      <c r="E323">
        <v>2</v>
      </c>
      <c r="F323">
        <v>103595</v>
      </c>
      <c r="G323">
        <v>103595</v>
      </c>
      <c r="H323">
        <v>51797.5</v>
      </c>
      <c r="I323">
        <v>51797.5</v>
      </c>
      <c r="J323">
        <v>0</v>
      </c>
      <c r="K323">
        <v>0</v>
      </c>
    </row>
    <row r="324" spans="1:11">
      <c r="A324" s="74" t="s">
        <v>60</v>
      </c>
      <c r="B324" t="s">
        <v>747</v>
      </c>
      <c r="C324" t="s">
        <v>25</v>
      </c>
      <c r="D324">
        <v>25</v>
      </c>
      <c r="E324">
        <v>25</v>
      </c>
      <c r="F324">
        <v>1783929</v>
      </c>
      <c r="G324">
        <v>1783929</v>
      </c>
      <c r="H324">
        <v>71357.16</v>
      </c>
      <c r="I324">
        <v>71357.16</v>
      </c>
      <c r="J324">
        <v>0</v>
      </c>
      <c r="K324">
        <v>0</v>
      </c>
    </row>
    <row r="325" spans="1:11">
      <c r="A325" s="74" t="s">
        <v>60</v>
      </c>
      <c r="B325" t="s">
        <v>747</v>
      </c>
    </row>
    <row r="326" spans="1:11">
      <c r="A326" s="74" t="s">
        <v>60</v>
      </c>
      <c r="B326" t="s">
        <v>747</v>
      </c>
      <c r="C326" t="s">
        <v>26</v>
      </c>
      <c r="D326">
        <v>7</v>
      </c>
      <c r="E326">
        <v>7</v>
      </c>
      <c r="F326">
        <v>132496</v>
      </c>
      <c r="G326">
        <v>132496</v>
      </c>
      <c r="H326">
        <v>18928</v>
      </c>
      <c r="I326">
        <v>18928</v>
      </c>
      <c r="J326">
        <v>0</v>
      </c>
      <c r="K326">
        <v>0</v>
      </c>
    </row>
    <row r="327" spans="1:11">
      <c r="A327" s="74" t="s">
        <v>60</v>
      </c>
      <c r="B327" t="s">
        <v>747</v>
      </c>
      <c r="C327" t="s">
        <v>27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</row>
    <row r="328" spans="1:11">
      <c r="A328" s="74" t="s">
        <v>60</v>
      </c>
      <c r="B328" t="s">
        <v>747</v>
      </c>
      <c r="C328" t="s">
        <v>25</v>
      </c>
      <c r="D328">
        <v>7</v>
      </c>
      <c r="E328">
        <v>7</v>
      </c>
      <c r="F328">
        <v>132496</v>
      </c>
      <c r="G328">
        <v>132496</v>
      </c>
      <c r="H328">
        <v>18928</v>
      </c>
      <c r="I328">
        <v>18928</v>
      </c>
      <c r="J328">
        <v>0</v>
      </c>
      <c r="K328">
        <v>0</v>
      </c>
    </row>
    <row r="329" spans="1:11">
      <c r="A329" s="74" t="s">
        <v>60</v>
      </c>
      <c r="B329" t="s">
        <v>747</v>
      </c>
    </row>
    <row r="330" spans="1:11">
      <c r="A330" s="74" t="s">
        <v>60</v>
      </c>
      <c r="B330" t="s">
        <v>747</v>
      </c>
      <c r="C330" t="s">
        <v>28</v>
      </c>
      <c r="D330">
        <v>6</v>
      </c>
      <c r="E330">
        <v>6</v>
      </c>
      <c r="F330">
        <v>81410</v>
      </c>
      <c r="G330">
        <v>81410</v>
      </c>
      <c r="H330">
        <v>13568.333333333334</v>
      </c>
      <c r="I330">
        <v>13568.333333333334</v>
      </c>
      <c r="J330">
        <v>0</v>
      </c>
      <c r="K330">
        <v>0</v>
      </c>
    </row>
    <row r="331" spans="1:11">
      <c r="A331" s="74" t="s">
        <v>60</v>
      </c>
      <c r="B331" t="s">
        <v>747</v>
      </c>
      <c r="C331" t="s">
        <v>29</v>
      </c>
      <c r="D331">
        <v>16</v>
      </c>
      <c r="E331">
        <v>16</v>
      </c>
      <c r="F331">
        <v>228121</v>
      </c>
      <c r="G331">
        <v>228121</v>
      </c>
      <c r="H331">
        <v>14257.5625</v>
      </c>
      <c r="I331">
        <v>14257.5625</v>
      </c>
      <c r="J331">
        <v>0</v>
      </c>
      <c r="K331">
        <v>0</v>
      </c>
    </row>
    <row r="332" spans="1:11">
      <c r="A332" s="74" t="s">
        <v>60</v>
      </c>
      <c r="B332" t="s">
        <v>747</v>
      </c>
      <c r="C332" t="s">
        <v>30</v>
      </c>
      <c r="D332">
        <v>6</v>
      </c>
      <c r="E332">
        <v>6</v>
      </c>
      <c r="F332">
        <v>75241</v>
      </c>
      <c r="G332">
        <v>75241</v>
      </c>
      <c r="H332">
        <v>12540.166666666666</v>
      </c>
      <c r="I332">
        <v>12540.166666666666</v>
      </c>
      <c r="J332">
        <v>0</v>
      </c>
      <c r="K332">
        <v>0</v>
      </c>
    </row>
    <row r="333" spans="1:11">
      <c r="A333" s="74" t="s">
        <v>60</v>
      </c>
      <c r="B333" t="s">
        <v>747</v>
      </c>
      <c r="C333" t="s">
        <v>31</v>
      </c>
      <c r="D333">
        <v>6</v>
      </c>
      <c r="E333">
        <v>6</v>
      </c>
      <c r="F333">
        <v>96277</v>
      </c>
      <c r="G333">
        <v>96277</v>
      </c>
      <c r="H333">
        <v>16046.166666666666</v>
      </c>
      <c r="I333">
        <v>16046.166666666666</v>
      </c>
      <c r="J333">
        <v>0</v>
      </c>
      <c r="K333">
        <v>0</v>
      </c>
    </row>
    <row r="334" spans="1:11">
      <c r="A334" s="74" t="s">
        <v>60</v>
      </c>
      <c r="B334" t="s">
        <v>747</v>
      </c>
      <c r="C334" t="s">
        <v>25</v>
      </c>
      <c r="D334">
        <v>34</v>
      </c>
      <c r="E334">
        <v>34</v>
      </c>
      <c r="F334">
        <v>481049</v>
      </c>
      <c r="G334">
        <v>481049</v>
      </c>
      <c r="H334">
        <v>14148.5</v>
      </c>
      <c r="I334">
        <v>14148.5</v>
      </c>
      <c r="J334">
        <v>0</v>
      </c>
      <c r="K334">
        <v>0</v>
      </c>
    </row>
    <row r="335" spans="1:11">
      <c r="A335" s="74" t="s">
        <v>60</v>
      </c>
      <c r="B335" t="s">
        <v>747</v>
      </c>
    </row>
    <row r="336" spans="1:11">
      <c r="A336" s="74" t="s">
        <v>60</v>
      </c>
      <c r="B336" t="s">
        <v>747</v>
      </c>
      <c r="C336" t="s">
        <v>32</v>
      </c>
      <c r="D336">
        <v>3</v>
      </c>
      <c r="E336">
        <v>3</v>
      </c>
      <c r="F336">
        <v>161353</v>
      </c>
      <c r="G336">
        <v>161353</v>
      </c>
      <c r="H336">
        <v>53784.333333333336</v>
      </c>
      <c r="I336">
        <v>53784.333333333336</v>
      </c>
      <c r="J336">
        <v>0</v>
      </c>
      <c r="K336">
        <v>0</v>
      </c>
    </row>
    <row r="337" spans="1:11">
      <c r="A337" s="74" t="s">
        <v>60</v>
      </c>
      <c r="B337" t="s">
        <v>747</v>
      </c>
      <c r="C337" t="s">
        <v>33</v>
      </c>
      <c r="D337">
        <v>6</v>
      </c>
      <c r="E337">
        <v>6</v>
      </c>
      <c r="F337">
        <v>255705</v>
      </c>
      <c r="G337">
        <v>255705</v>
      </c>
      <c r="H337">
        <v>42617.5</v>
      </c>
      <c r="I337">
        <v>42617.5</v>
      </c>
      <c r="J337">
        <v>0</v>
      </c>
      <c r="K337">
        <v>0</v>
      </c>
    </row>
    <row r="338" spans="1:11">
      <c r="A338" s="74" t="s">
        <v>60</v>
      </c>
      <c r="B338" t="s">
        <v>747</v>
      </c>
      <c r="C338" t="s">
        <v>34</v>
      </c>
      <c r="D338">
        <v>36</v>
      </c>
      <c r="E338">
        <v>36</v>
      </c>
      <c r="F338">
        <v>759978</v>
      </c>
      <c r="G338">
        <v>759978</v>
      </c>
      <c r="H338">
        <v>21110.5</v>
      </c>
      <c r="I338">
        <v>21110.5</v>
      </c>
      <c r="J338">
        <v>0</v>
      </c>
      <c r="K338">
        <v>0</v>
      </c>
    </row>
    <row r="339" spans="1:11">
      <c r="A339" s="74" t="s">
        <v>60</v>
      </c>
      <c r="B339" t="s">
        <v>747</v>
      </c>
      <c r="C339" t="s">
        <v>25</v>
      </c>
      <c r="D339">
        <v>45</v>
      </c>
      <c r="E339">
        <v>45</v>
      </c>
      <c r="F339">
        <v>1177036</v>
      </c>
      <c r="G339">
        <v>1177036</v>
      </c>
      <c r="H339">
        <v>26156.355555555554</v>
      </c>
      <c r="I339">
        <v>26156.355555555554</v>
      </c>
      <c r="J339">
        <v>0</v>
      </c>
      <c r="K339">
        <v>0</v>
      </c>
    </row>
    <row r="340" spans="1:11">
      <c r="A340" s="74" t="s">
        <v>60</v>
      </c>
      <c r="B340" t="s">
        <v>747</v>
      </c>
    </row>
    <row r="341" spans="1:11">
      <c r="A341" s="74" t="s">
        <v>60</v>
      </c>
      <c r="B341" t="s">
        <v>747</v>
      </c>
      <c r="C341" t="s">
        <v>35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</row>
    <row r="342" spans="1:11">
      <c r="A342" s="74" t="s">
        <v>60</v>
      </c>
      <c r="B342" t="s">
        <v>747</v>
      </c>
      <c r="C342" t="s">
        <v>36</v>
      </c>
      <c r="D342">
        <v>10</v>
      </c>
      <c r="E342">
        <v>10</v>
      </c>
      <c r="F342">
        <v>155778</v>
      </c>
      <c r="G342">
        <v>155778</v>
      </c>
      <c r="H342">
        <v>15577.8</v>
      </c>
      <c r="I342">
        <v>15577.8</v>
      </c>
      <c r="J342">
        <v>0</v>
      </c>
      <c r="K342">
        <v>0</v>
      </c>
    </row>
    <row r="343" spans="1:11">
      <c r="A343" s="74" t="s">
        <v>60</v>
      </c>
      <c r="B343" t="s">
        <v>747</v>
      </c>
      <c r="C343" t="s">
        <v>25</v>
      </c>
      <c r="D343">
        <v>10</v>
      </c>
      <c r="E343">
        <v>10</v>
      </c>
      <c r="F343">
        <v>155778</v>
      </c>
      <c r="G343">
        <v>155778</v>
      </c>
      <c r="H343">
        <v>15577.8</v>
      </c>
      <c r="I343">
        <v>15577.8</v>
      </c>
      <c r="J343">
        <v>0</v>
      </c>
      <c r="K343">
        <v>0</v>
      </c>
    </row>
    <row r="344" spans="1:11">
      <c r="A344" s="74" t="s">
        <v>60</v>
      </c>
      <c r="B344" t="s">
        <v>747</v>
      </c>
    </row>
    <row r="345" spans="1:11">
      <c r="A345" s="74" t="s">
        <v>60</v>
      </c>
      <c r="B345" t="s">
        <v>747</v>
      </c>
      <c r="C345" t="s">
        <v>37</v>
      </c>
      <c r="D345">
        <v>6</v>
      </c>
      <c r="E345">
        <v>6</v>
      </c>
      <c r="F345">
        <v>192712</v>
      </c>
      <c r="G345">
        <v>192712</v>
      </c>
      <c r="H345">
        <v>32118.666666666668</v>
      </c>
      <c r="I345">
        <v>32118.666666666668</v>
      </c>
      <c r="J345">
        <v>0</v>
      </c>
      <c r="K345">
        <v>0</v>
      </c>
    </row>
    <row r="346" spans="1:11">
      <c r="A346" s="74" t="s">
        <v>60</v>
      </c>
      <c r="B346" t="s">
        <v>747</v>
      </c>
      <c r="C346" t="s">
        <v>38</v>
      </c>
      <c r="D346">
        <v>3</v>
      </c>
      <c r="E346">
        <v>3</v>
      </c>
      <c r="F346">
        <v>87742</v>
      </c>
      <c r="G346">
        <v>87742</v>
      </c>
      <c r="H346">
        <v>29247.333333333332</v>
      </c>
      <c r="I346">
        <v>29247.333333333332</v>
      </c>
      <c r="J346">
        <v>0</v>
      </c>
      <c r="K346">
        <v>0</v>
      </c>
    </row>
    <row r="347" spans="1:11">
      <c r="A347" s="74" t="s">
        <v>60</v>
      </c>
      <c r="B347" t="s">
        <v>747</v>
      </c>
      <c r="C347" t="s">
        <v>25</v>
      </c>
      <c r="D347">
        <v>9</v>
      </c>
      <c r="E347">
        <v>9</v>
      </c>
      <c r="F347">
        <v>280454</v>
      </c>
      <c r="G347">
        <v>280454</v>
      </c>
      <c r="H347">
        <v>31161.555555555555</v>
      </c>
      <c r="I347">
        <v>31161.555555555555</v>
      </c>
      <c r="J347">
        <v>0</v>
      </c>
      <c r="K347">
        <v>0</v>
      </c>
    </row>
    <row r="348" spans="1:11">
      <c r="A348" s="74" t="s">
        <v>60</v>
      </c>
      <c r="B348" t="s">
        <v>747</v>
      </c>
    </row>
    <row r="349" spans="1:11">
      <c r="A349" s="74" t="s">
        <v>60</v>
      </c>
      <c r="B349" t="s">
        <v>747</v>
      </c>
      <c r="C349" t="s">
        <v>39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</row>
    <row r="350" spans="1:11">
      <c r="A350" s="74" t="s">
        <v>60</v>
      </c>
      <c r="B350" t="s">
        <v>747</v>
      </c>
      <c r="C350" t="s">
        <v>40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</row>
    <row r="351" spans="1:11">
      <c r="A351" s="74" t="s">
        <v>60</v>
      </c>
      <c r="B351" t="s">
        <v>747</v>
      </c>
      <c r="C351" t="s">
        <v>41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</row>
    <row r="352" spans="1:11">
      <c r="A352" s="74" t="s">
        <v>60</v>
      </c>
      <c r="B352" t="s">
        <v>747</v>
      </c>
      <c r="C352" t="s">
        <v>42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</row>
    <row r="353" spans="1:11">
      <c r="A353" s="74" t="s">
        <v>60</v>
      </c>
      <c r="B353" t="s">
        <v>747</v>
      </c>
      <c r="C353" t="s">
        <v>43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</row>
    <row r="354" spans="1:11">
      <c r="A354" s="74" t="s">
        <v>60</v>
      </c>
      <c r="B354" t="s">
        <v>747</v>
      </c>
      <c r="C354" t="s">
        <v>44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</row>
    <row r="355" spans="1:11">
      <c r="A355" s="74" t="s">
        <v>60</v>
      </c>
      <c r="B355" t="s">
        <v>747</v>
      </c>
      <c r="C355" t="s">
        <v>45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</row>
    <row r="356" spans="1:11">
      <c r="A356" s="74" t="s">
        <v>60</v>
      </c>
      <c r="B356" t="s">
        <v>747</v>
      </c>
      <c r="C356" t="s">
        <v>46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</row>
    <row r="357" spans="1:11">
      <c r="A357" s="74" t="s">
        <v>60</v>
      </c>
      <c r="B357" t="s">
        <v>747</v>
      </c>
      <c r="C357" t="s">
        <v>25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</row>
    <row r="358" spans="1:11">
      <c r="A358" s="74" t="s">
        <v>60</v>
      </c>
      <c r="B358" t="s">
        <v>747</v>
      </c>
    </row>
    <row r="359" spans="1:11">
      <c r="A359" s="74" t="s">
        <v>60</v>
      </c>
      <c r="B359" t="s">
        <v>747</v>
      </c>
      <c r="C359" t="s">
        <v>47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</row>
    <row r="360" spans="1:11">
      <c r="A360" s="74" t="s">
        <v>60</v>
      </c>
      <c r="B360" t="s">
        <v>747</v>
      </c>
      <c r="C360" t="s">
        <v>48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</row>
    <row r="361" spans="1:11">
      <c r="A361" s="74" t="s">
        <v>60</v>
      </c>
      <c r="B361" t="s">
        <v>747</v>
      </c>
      <c r="C361" t="s">
        <v>25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</row>
    <row r="362" spans="1:11">
      <c r="A362" s="74" t="s">
        <v>60</v>
      </c>
      <c r="B362" t="s">
        <v>747</v>
      </c>
    </row>
    <row r="363" spans="1:11">
      <c r="A363" s="74" t="s">
        <v>60</v>
      </c>
      <c r="B363" t="s">
        <v>747</v>
      </c>
      <c r="C363" t="s">
        <v>49</v>
      </c>
      <c r="D363">
        <v>5</v>
      </c>
      <c r="E363">
        <v>5</v>
      </c>
      <c r="F363">
        <v>223558</v>
      </c>
      <c r="G363">
        <v>223558</v>
      </c>
      <c r="H363">
        <v>44711.6</v>
      </c>
      <c r="I363">
        <v>44711.6</v>
      </c>
      <c r="J363">
        <v>0</v>
      </c>
      <c r="K363">
        <v>0</v>
      </c>
    </row>
    <row r="364" spans="1:11">
      <c r="A364" s="74" t="s">
        <v>60</v>
      </c>
      <c r="B364" t="s">
        <v>747</v>
      </c>
      <c r="C364" t="s">
        <v>25</v>
      </c>
      <c r="D364">
        <v>5</v>
      </c>
      <c r="E364">
        <v>5</v>
      </c>
      <c r="F364">
        <v>223558</v>
      </c>
      <c r="G364">
        <v>223558</v>
      </c>
      <c r="H364">
        <v>44711.6</v>
      </c>
      <c r="I364">
        <v>44711.6</v>
      </c>
      <c r="J364">
        <v>0</v>
      </c>
      <c r="K364">
        <v>0</v>
      </c>
    </row>
    <row r="365" spans="1:11">
      <c r="A365" s="74" t="s">
        <v>60</v>
      </c>
      <c r="B365" t="s">
        <v>747</v>
      </c>
    </row>
    <row r="366" spans="1:11">
      <c r="A366" s="74" t="s">
        <v>60</v>
      </c>
      <c r="B366" t="s">
        <v>747</v>
      </c>
      <c r="C366" t="s">
        <v>50</v>
      </c>
      <c r="D366">
        <v>19.5</v>
      </c>
      <c r="E366">
        <v>19.5</v>
      </c>
      <c r="F366">
        <v>556247</v>
      </c>
      <c r="G366">
        <v>556247</v>
      </c>
      <c r="H366">
        <v>28525.48717948718</v>
      </c>
      <c r="I366">
        <v>28525.48717948718</v>
      </c>
      <c r="J366">
        <v>0</v>
      </c>
      <c r="K366">
        <v>0</v>
      </c>
    </row>
    <row r="367" spans="1:11">
      <c r="A367" s="74" t="s">
        <v>60</v>
      </c>
      <c r="B367" t="s">
        <v>747</v>
      </c>
      <c r="C367" t="s">
        <v>51</v>
      </c>
      <c r="D367">
        <v>44.5</v>
      </c>
      <c r="E367">
        <v>44.5</v>
      </c>
      <c r="F367">
        <v>698524</v>
      </c>
      <c r="G367">
        <v>698524</v>
      </c>
      <c r="H367">
        <v>15697.168539325843</v>
      </c>
      <c r="I367">
        <v>15697.168539325843</v>
      </c>
      <c r="J367">
        <v>0</v>
      </c>
      <c r="K367">
        <v>0</v>
      </c>
    </row>
    <row r="368" spans="1:11">
      <c r="A368" s="74" t="s">
        <v>60</v>
      </c>
      <c r="B368" t="s">
        <v>747</v>
      </c>
      <c r="C368" t="s">
        <v>25</v>
      </c>
      <c r="D368">
        <v>64</v>
      </c>
      <c r="E368">
        <v>64</v>
      </c>
      <c r="F368">
        <v>1254771</v>
      </c>
      <c r="G368">
        <v>1254771</v>
      </c>
      <c r="H368">
        <v>19605.796875</v>
      </c>
      <c r="I368">
        <v>19605.796875</v>
      </c>
      <c r="J368">
        <v>0</v>
      </c>
      <c r="K368">
        <v>0</v>
      </c>
    </row>
    <row r="369" spans="1:11">
      <c r="A369" s="74" t="s">
        <v>60</v>
      </c>
      <c r="B369" t="s">
        <v>747</v>
      </c>
    </row>
    <row r="370" spans="1:11">
      <c r="A370" s="74" t="s">
        <v>60</v>
      </c>
      <c r="B370" t="s">
        <v>747</v>
      </c>
      <c r="C370" t="s">
        <v>52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</row>
    <row r="371" spans="1:11">
      <c r="A371" s="74" t="s">
        <v>60</v>
      </c>
      <c r="B371" t="s">
        <v>747</v>
      </c>
      <c r="C371" t="s">
        <v>53</v>
      </c>
      <c r="D371">
        <v>3</v>
      </c>
      <c r="E371">
        <v>3</v>
      </c>
      <c r="F371">
        <v>142280</v>
      </c>
      <c r="G371">
        <v>142280</v>
      </c>
      <c r="H371">
        <v>47426.666666666664</v>
      </c>
      <c r="I371">
        <v>47426.666666666664</v>
      </c>
      <c r="J371">
        <v>0</v>
      </c>
      <c r="K371">
        <v>0</v>
      </c>
    </row>
    <row r="372" spans="1:11">
      <c r="A372" s="74" t="s">
        <v>60</v>
      </c>
      <c r="B372" t="s">
        <v>747</v>
      </c>
      <c r="C372" t="s">
        <v>54</v>
      </c>
      <c r="D372">
        <v>1</v>
      </c>
      <c r="E372">
        <v>1</v>
      </c>
      <c r="F372">
        <v>22262</v>
      </c>
      <c r="G372">
        <v>22262</v>
      </c>
      <c r="H372">
        <v>22262</v>
      </c>
      <c r="I372">
        <v>22262</v>
      </c>
      <c r="J372">
        <v>0</v>
      </c>
      <c r="K372">
        <v>0</v>
      </c>
    </row>
    <row r="373" spans="1:11">
      <c r="A373" s="74" t="s">
        <v>60</v>
      </c>
      <c r="B373" t="s">
        <v>747</v>
      </c>
      <c r="C373" t="s">
        <v>55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</row>
    <row r="374" spans="1:11">
      <c r="A374" s="74" t="s">
        <v>60</v>
      </c>
      <c r="B374" t="s">
        <v>747</v>
      </c>
      <c r="C374" t="s">
        <v>25</v>
      </c>
      <c r="D374">
        <v>4</v>
      </c>
      <c r="E374">
        <v>4</v>
      </c>
      <c r="F374">
        <v>164542</v>
      </c>
      <c r="G374">
        <v>164542</v>
      </c>
      <c r="H374">
        <v>41135.5</v>
      </c>
      <c r="I374">
        <v>41135.5</v>
      </c>
      <c r="J374">
        <v>0</v>
      </c>
      <c r="K374">
        <v>0</v>
      </c>
    </row>
    <row r="375" spans="1:11">
      <c r="A375" s="74" t="s">
        <v>60</v>
      </c>
      <c r="B375" t="s">
        <v>747</v>
      </c>
    </row>
    <row r="376" spans="1:11">
      <c r="A376" s="74" t="s">
        <v>60</v>
      </c>
      <c r="B376" t="s">
        <v>747</v>
      </c>
      <c r="C376" t="s">
        <v>56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</row>
    <row r="377" spans="1:11">
      <c r="A377" s="74" t="s">
        <v>60</v>
      </c>
      <c r="B377" t="s">
        <v>747</v>
      </c>
      <c r="C377" t="s">
        <v>57</v>
      </c>
      <c r="D377">
        <v>1</v>
      </c>
      <c r="E377">
        <v>1</v>
      </c>
      <c r="F377">
        <v>60000</v>
      </c>
      <c r="G377">
        <v>60000</v>
      </c>
      <c r="H377">
        <v>60000</v>
      </c>
      <c r="I377">
        <v>60000</v>
      </c>
      <c r="J377">
        <v>0</v>
      </c>
      <c r="K377">
        <v>0</v>
      </c>
    </row>
    <row r="378" spans="1:11">
      <c r="A378" s="74" t="s">
        <v>60</v>
      </c>
      <c r="B378" t="s">
        <v>747</v>
      </c>
      <c r="C378" t="s">
        <v>58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</row>
    <row r="379" spans="1:11">
      <c r="A379" s="74" t="s">
        <v>60</v>
      </c>
      <c r="B379" t="s">
        <v>748</v>
      </c>
      <c r="C379" t="s">
        <v>18</v>
      </c>
      <c r="D379">
        <v>1</v>
      </c>
      <c r="E379">
        <v>1</v>
      </c>
      <c r="F379">
        <v>115000</v>
      </c>
      <c r="G379">
        <v>115000</v>
      </c>
      <c r="H379">
        <v>115000</v>
      </c>
      <c r="I379">
        <v>115000</v>
      </c>
      <c r="J379">
        <v>0</v>
      </c>
      <c r="K379">
        <v>0</v>
      </c>
    </row>
    <row r="380" spans="1:11">
      <c r="A380" s="74" t="s">
        <v>60</v>
      </c>
      <c r="B380" t="s">
        <v>748</v>
      </c>
      <c r="C380" t="s">
        <v>19</v>
      </c>
      <c r="D380">
        <v>12</v>
      </c>
      <c r="E380">
        <v>12</v>
      </c>
      <c r="F380">
        <v>884996</v>
      </c>
      <c r="G380">
        <v>884996</v>
      </c>
      <c r="H380">
        <v>73750</v>
      </c>
      <c r="I380">
        <v>73750</v>
      </c>
      <c r="J380">
        <v>0</v>
      </c>
      <c r="K380">
        <v>0</v>
      </c>
    </row>
    <row r="381" spans="1:11">
      <c r="A381" s="74" t="s">
        <v>60</v>
      </c>
      <c r="B381" t="s">
        <v>748</v>
      </c>
      <c r="C381" t="s">
        <v>20</v>
      </c>
      <c r="D381">
        <v>3.7</v>
      </c>
      <c r="E381">
        <v>3.7</v>
      </c>
      <c r="F381">
        <v>298165</v>
      </c>
      <c r="G381">
        <v>307165</v>
      </c>
      <c r="H381">
        <v>80585</v>
      </c>
      <c r="I381">
        <v>83018</v>
      </c>
      <c r="J381">
        <v>9000</v>
      </c>
      <c r="K381">
        <v>3.0200000000000001E-2</v>
      </c>
    </row>
    <row r="382" spans="1:11">
      <c r="A382" s="74" t="s">
        <v>60</v>
      </c>
      <c r="B382" t="s">
        <v>748</v>
      </c>
      <c r="C382" t="s">
        <v>21</v>
      </c>
      <c r="D382">
        <v>2</v>
      </c>
      <c r="E382">
        <v>2</v>
      </c>
      <c r="F382">
        <v>93347</v>
      </c>
      <c r="G382">
        <v>93347</v>
      </c>
      <c r="H382">
        <v>46674</v>
      </c>
      <c r="I382">
        <v>46674</v>
      </c>
      <c r="J382">
        <v>0</v>
      </c>
      <c r="K382">
        <v>0</v>
      </c>
    </row>
    <row r="383" spans="1:11">
      <c r="A383" s="74" t="s">
        <v>60</v>
      </c>
      <c r="B383" t="s">
        <v>748</v>
      </c>
      <c r="C383" t="s">
        <v>22</v>
      </c>
      <c r="D383">
        <v>1</v>
      </c>
      <c r="E383">
        <v>1</v>
      </c>
      <c r="F383">
        <v>75000</v>
      </c>
      <c r="G383">
        <v>75000</v>
      </c>
      <c r="H383">
        <v>75000</v>
      </c>
      <c r="I383">
        <v>75000</v>
      </c>
      <c r="J383">
        <v>0</v>
      </c>
      <c r="K383">
        <v>0</v>
      </c>
    </row>
    <row r="384" spans="1:11">
      <c r="A384" s="74" t="s">
        <v>60</v>
      </c>
      <c r="B384" t="s">
        <v>748</v>
      </c>
      <c r="C384" t="s">
        <v>23</v>
      </c>
      <c r="D384">
        <v>4.3</v>
      </c>
      <c r="E384">
        <v>4.3</v>
      </c>
      <c r="F384">
        <v>314209</v>
      </c>
      <c r="G384">
        <v>316209</v>
      </c>
      <c r="H384">
        <v>73072</v>
      </c>
      <c r="I384">
        <v>73537</v>
      </c>
      <c r="J384">
        <v>2000</v>
      </c>
      <c r="K384">
        <v>6.4000000000000003E-3</v>
      </c>
    </row>
    <row r="385" spans="1:11">
      <c r="A385" s="74" t="s">
        <v>60</v>
      </c>
      <c r="B385" t="s">
        <v>748</v>
      </c>
      <c r="C385" t="s">
        <v>24</v>
      </c>
      <c r="D385">
        <v>5</v>
      </c>
      <c r="E385">
        <v>5</v>
      </c>
      <c r="F385">
        <v>283486</v>
      </c>
      <c r="G385">
        <v>283486</v>
      </c>
      <c r="H385">
        <v>56697</v>
      </c>
      <c r="I385">
        <v>56697</v>
      </c>
      <c r="J385">
        <v>0</v>
      </c>
      <c r="K385">
        <v>0</v>
      </c>
    </row>
    <row r="386" spans="1:11">
      <c r="A386" s="74" t="s">
        <v>60</v>
      </c>
      <c r="B386" t="s">
        <v>748</v>
      </c>
      <c r="C386" t="s">
        <v>25</v>
      </c>
      <c r="D386">
        <v>29</v>
      </c>
      <c r="E386">
        <v>29</v>
      </c>
      <c r="F386">
        <v>2064203</v>
      </c>
      <c r="G386">
        <v>2075203</v>
      </c>
      <c r="H386">
        <v>71179</v>
      </c>
      <c r="I386">
        <v>71559</v>
      </c>
      <c r="J386">
        <v>11000</v>
      </c>
      <c r="K386">
        <v>5.3E-3</v>
      </c>
    </row>
    <row r="387" spans="1:11">
      <c r="A387" s="74" t="s">
        <v>60</v>
      </c>
      <c r="B387" t="s">
        <v>748</v>
      </c>
    </row>
    <row r="388" spans="1:11">
      <c r="A388" s="74" t="s">
        <v>60</v>
      </c>
      <c r="B388" t="s">
        <v>748</v>
      </c>
      <c r="C388" t="s">
        <v>26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</row>
    <row r="389" spans="1:11">
      <c r="A389" s="74" t="s">
        <v>60</v>
      </c>
      <c r="B389" t="s">
        <v>748</v>
      </c>
      <c r="C389" t="s">
        <v>27</v>
      </c>
      <c r="D389">
        <v>2</v>
      </c>
      <c r="E389">
        <v>2</v>
      </c>
      <c r="F389">
        <v>30746</v>
      </c>
      <c r="G389">
        <v>30746</v>
      </c>
      <c r="H389">
        <v>15373</v>
      </c>
      <c r="I389">
        <v>15373</v>
      </c>
      <c r="J389">
        <v>0</v>
      </c>
      <c r="K389">
        <v>0</v>
      </c>
    </row>
    <row r="390" spans="1:11">
      <c r="A390" s="74" t="s">
        <v>60</v>
      </c>
      <c r="B390" t="s">
        <v>748</v>
      </c>
      <c r="C390" t="s">
        <v>25</v>
      </c>
      <c r="D390">
        <v>2</v>
      </c>
      <c r="E390">
        <v>2</v>
      </c>
      <c r="F390">
        <v>30746</v>
      </c>
      <c r="G390">
        <v>30746</v>
      </c>
      <c r="H390">
        <v>15373</v>
      </c>
      <c r="I390">
        <v>15373</v>
      </c>
      <c r="J390">
        <v>0</v>
      </c>
      <c r="K390">
        <v>0</v>
      </c>
    </row>
    <row r="391" spans="1:11">
      <c r="A391" s="74" t="s">
        <v>60</v>
      </c>
      <c r="B391" t="s">
        <v>748</v>
      </c>
    </row>
    <row r="392" spans="1:11">
      <c r="A392" s="74" t="s">
        <v>60</v>
      </c>
      <c r="B392" t="s">
        <v>748</v>
      </c>
      <c r="C392" t="s">
        <v>28</v>
      </c>
      <c r="D392">
        <v>8</v>
      </c>
      <c r="E392">
        <v>8</v>
      </c>
      <c r="F392">
        <v>113515</v>
      </c>
      <c r="G392">
        <v>113515</v>
      </c>
      <c r="H392">
        <v>14189</v>
      </c>
      <c r="I392">
        <v>14189</v>
      </c>
      <c r="J392">
        <v>0</v>
      </c>
      <c r="K392">
        <v>0</v>
      </c>
    </row>
    <row r="393" spans="1:11">
      <c r="A393" s="74" t="s">
        <v>60</v>
      </c>
      <c r="B393" t="s">
        <v>748</v>
      </c>
      <c r="C393" t="s">
        <v>29</v>
      </c>
      <c r="D393">
        <v>13</v>
      </c>
      <c r="E393">
        <v>13</v>
      </c>
      <c r="F393">
        <v>190538</v>
      </c>
      <c r="G393">
        <v>190538</v>
      </c>
      <c r="H393">
        <v>14657</v>
      </c>
      <c r="I393">
        <v>14657</v>
      </c>
      <c r="J393">
        <v>0</v>
      </c>
      <c r="K393">
        <v>0</v>
      </c>
    </row>
    <row r="394" spans="1:11">
      <c r="A394" s="74" t="s">
        <v>60</v>
      </c>
      <c r="B394" t="s">
        <v>748</v>
      </c>
      <c r="C394" t="s">
        <v>30</v>
      </c>
      <c r="D394">
        <v>12</v>
      </c>
      <c r="E394">
        <v>12</v>
      </c>
      <c r="F394">
        <v>183080</v>
      </c>
      <c r="G394">
        <v>183080</v>
      </c>
      <c r="H394">
        <v>15257</v>
      </c>
      <c r="I394">
        <v>15257</v>
      </c>
      <c r="J394">
        <v>0</v>
      </c>
      <c r="K394">
        <v>0</v>
      </c>
    </row>
    <row r="395" spans="1:11">
      <c r="A395" s="74" t="s">
        <v>60</v>
      </c>
      <c r="B395" t="s">
        <v>748</v>
      </c>
      <c r="C395" t="s">
        <v>31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</row>
    <row r="396" spans="1:11">
      <c r="A396" s="74" t="s">
        <v>60</v>
      </c>
      <c r="B396" t="s">
        <v>748</v>
      </c>
      <c r="C396" t="s">
        <v>25</v>
      </c>
      <c r="D396">
        <v>33</v>
      </c>
      <c r="E396">
        <v>33</v>
      </c>
      <c r="F396">
        <v>487133</v>
      </c>
      <c r="G396">
        <v>487133</v>
      </c>
      <c r="H396">
        <v>14762</v>
      </c>
      <c r="I396">
        <v>14762</v>
      </c>
      <c r="J396">
        <v>0</v>
      </c>
      <c r="K396">
        <v>0</v>
      </c>
    </row>
    <row r="397" spans="1:11">
      <c r="A397" s="74" t="s">
        <v>60</v>
      </c>
      <c r="B397" t="s">
        <v>748</v>
      </c>
    </row>
    <row r="398" spans="1:11">
      <c r="A398" s="74" t="s">
        <v>60</v>
      </c>
      <c r="B398" t="s">
        <v>748</v>
      </c>
      <c r="C398" t="s">
        <v>32</v>
      </c>
      <c r="D398">
        <v>9</v>
      </c>
      <c r="E398">
        <v>9</v>
      </c>
      <c r="F398">
        <v>421082</v>
      </c>
      <c r="G398">
        <v>421082</v>
      </c>
      <c r="H398">
        <v>46787</v>
      </c>
      <c r="I398">
        <v>46787</v>
      </c>
      <c r="J398">
        <v>0</v>
      </c>
      <c r="K398">
        <v>0</v>
      </c>
    </row>
    <row r="399" spans="1:11">
      <c r="A399" s="74" t="s">
        <v>60</v>
      </c>
      <c r="B399" t="s">
        <v>748</v>
      </c>
      <c r="C399" t="s">
        <v>33</v>
      </c>
      <c r="D399">
        <v>3</v>
      </c>
      <c r="E399">
        <v>3</v>
      </c>
      <c r="F399">
        <v>146598</v>
      </c>
      <c r="G399">
        <v>146598</v>
      </c>
      <c r="H399">
        <v>48866</v>
      </c>
      <c r="I399">
        <v>48866</v>
      </c>
      <c r="J399">
        <v>0</v>
      </c>
      <c r="K399">
        <v>0</v>
      </c>
    </row>
    <row r="400" spans="1:11">
      <c r="A400" s="74" t="s">
        <v>60</v>
      </c>
      <c r="B400" t="s">
        <v>748</v>
      </c>
      <c r="C400" t="s">
        <v>34</v>
      </c>
      <c r="D400">
        <v>22</v>
      </c>
      <c r="E400">
        <v>22</v>
      </c>
      <c r="F400">
        <v>533694</v>
      </c>
      <c r="G400">
        <v>533694</v>
      </c>
      <c r="H400">
        <v>24259</v>
      </c>
      <c r="I400">
        <v>24259</v>
      </c>
      <c r="J400">
        <v>0</v>
      </c>
      <c r="K400">
        <v>0</v>
      </c>
    </row>
    <row r="401" spans="1:11">
      <c r="A401" s="74" t="s">
        <v>60</v>
      </c>
      <c r="B401" t="s">
        <v>748</v>
      </c>
      <c r="C401" t="s">
        <v>25</v>
      </c>
      <c r="D401">
        <v>34</v>
      </c>
      <c r="E401">
        <v>34</v>
      </c>
      <c r="F401">
        <v>1101374</v>
      </c>
      <c r="G401">
        <v>1101374</v>
      </c>
      <c r="H401">
        <v>32393</v>
      </c>
      <c r="I401">
        <v>32393</v>
      </c>
      <c r="J401">
        <v>0</v>
      </c>
      <c r="K401">
        <v>0</v>
      </c>
    </row>
    <row r="402" spans="1:11">
      <c r="A402" s="74" t="s">
        <v>60</v>
      </c>
      <c r="B402" t="s">
        <v>748</v>
      </c>
    </row>
    <row r="403" spans="1:11">
      <c r="A403" s="74" t="s">
        <v>60</v>
      </c>
      <c r="B403" t="s">
        <v>748</v>
      </c>
      <c r="C403" t="s">
        <v>35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</row>
    <row r="404" spans="1:11">
      <c r="A404" s="74" t="s">
        <v>60</v>
      </c>
      <c r="B404" t="s">
        <v>748</v>
      </c>
      <c r="C404" t="s">
        <v>36</v>
      </c>
      <c r="D404">
        <v>1</v>
      </c>
      <c r="E404">
        <v>1</v>
      </c>
      <c r="F404">
        <v>16515</v>
      </c>
      <c r="G404">
        <v>16515</v>
      </c>
      <c r="H404">
        <v>16515</v>
      </c>
      <c r="I404">
        <v>16515</v>
      </c>
      <c r="J404">
        <v>0</v>
      </c>
      <c r="K404">
        <v>0</v>
      </c>
    </row>
    <row r="405" spans="1:11">
      <c r="A405" s="74" t="s">
        <v>60</v>
      </c>
      <c r="B405" t="s">
        <v>748</v>
      </c>
      <c r="C405" t="s">
        <v>25</v>
      </c>
      <c r="D405">
        <v>1</v>
      </c>
      <c r="E405">
        <v>1</v>
      </c>
      <c r="F405">
        <v>16515</v>
      </c>
      <c r="G405">
        <v>16515</v>
      </c>
      <c r="H405">
        <v>16515</v>
      </c>
      <c r="I405">
        <v>16515</v>
      </c>
      <c r="J405">
        <v>0</v>
      </c>
      <c r="K405">
        <v>0</v>
      </c>
    </row>
    <row r="406" spans="1:11">
      <c r="A406" s="74" t="s">
        <v>60</v>
      </c>
      <c r="B406" t="s">
        <v>748</v>
      </c>
    </row>
    <row r="407" spans="1:11">
      <c r="A407" s="74" t="s">
        <v>60</v>
      </c>
      <c r="B407" t="s">
        <v>748</v>
      </c>
      <c r="C407" t="s">
        <v>37</v>
      </c>
      <c r="D407">
        <v>4</v>
      </c>
      <c r="E407">
        <v>4</v>
      </c>
      <c r="F407">
        <v>174126</v>
      </c>
      <c r="G407">
        <v>174126</v>
      </c>
      <c r="H407">
        <v>43532</v>
      </c>
      <c r="I407">
        <v>43532</v>
      </c>
      <c r="J407">
        <v>0</v>
      </c>
      <c r="K407">
        <v>0</v>
      </c>
    </row>
    <row r="408" spans="1:11">
      <c r="A408" s="74" t="s">
        <v>60</v>
      </c>
      <c r="B408" t="s">
        <v>748</v>
      </c>
      <c r="C408" t="s">
        <v>38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</row>
    <row r="409" spans="1:11">
      <c r="A409" s="74" t="s">
        <v>60</v>
      </c>
      <c r="B409" t="s">
        <v>748</v>
      </c>
      <c r="C409" t="s">
        <v>25</v>
      </c>
      <c r="D409">
        <v>4</v>
      </c>
      <c r="E409">
        <v>4</v>
      </c>
      <c r="F409">
        <v>174126</v>
      </c>
      <c r="G409">
        <v>174126</v>
      </c>
      <c r="H409">
        <v>43532</v>
      </c>
      <c r="I409">
        <v>43532</v>
      </c>
      <c r="J409">
        <v>0</v>
      </c>
      <c r="K409">
        <v>0</v>
      </c>
    </row>
    <row r="410" spans="1:11">
      <c r="A410" s="74" t="s">
        <v>60</v>
      </c>
      <c r="B410" t="s">
        <v>748</v>
      </c>
    </row>
    <row r="411" spans="1:11">
      <c r="A411" s="74" t="s">
        <v>60</v>
      </c>
      <c r="B411" t="s">
        <v>748</v>
      </c>
      <c r="C411" t="s">
        <v>39</v>
      </c>
      <c r="D411">
        <v>1</v>
      </c>
      <c r="E411">
        <v>1</v>
      </c>
      <c r="F411">
        <v>68902</v>
      </c>
      <c r="G411">
        <v>68902</v>
      </c>
      <c r="H411">
        <v>68902</v>
      </c>
      <c r="I411">
        <v>68902</v>
      </c>
      <c r="J411">
        <v>0</v>
      </c>
      <c r="K411">
        <v>0</v>
      </c>
    </row>
    <row r="412" spans="1:11">
      <c r="A412" s="74" t="s">
        <v>60</v>
      </c>
      <c r="B412" t="s">
        <v>748</v>
      </c>
      <c r="C412" t="s">
        <v>40</v>
      </c>
      <c r="D412">
        <v>1.69</v>
      </c>
      <c r="E412">
        <v>1.69</v>
      </c>
      <c r="F412">
        <v>124123</v>
      </c>
      <c r="G412">
        <v>124123</v>
      </c>
      <c r="H412">
        <v>73446</v>
      </c>
      <c r="I412">
        <v>73446</v>
      </c>
      <c r="J412">
        <v>0</v>
      </c>
      <c r="K412">
        <v>0</v>
      </c>
    </row>
    <row r="413" spans="1:11">
      <c r="A413" s="74" t="s">
        <v>60</v>
      </c>
      <c r="B413" t="s">
        <v>748</v>
      </c>
      <c r="C413" t="s">
        <v>41</v>
      </c>
      <c r="D413">
        <v>1</v>
      </c>
      <c r="E413">
        <v>1</v>
      </c>
      <c r="F413">
        <v>62900</v>
      </c>
      <c r="G413">
        <v>62900</v>
      </c>
      <c r="H413">
        <v>62900</v>
      </c>
      <c r="I413">
        <v>62900</v>
      </c>
      <c r="J413">
        <v>0</v>
      </c>
      <c r="K413">
        <v>0</v>
      </c>
    </row>
    <row r="414" spans="1:11">
      <c r="A414" s="74" t="s">
        <v>60</v>
      </c>
      <c r="B414" t="s">
        <v>748</v>
      </c>
      <c r="C414" t="s">
        <v>42</v>
      </c>
      <c r="D414">
        <v>0.9</v>
      </c>
      <c r="E414">
        <v>0.9</v>
      </c>
      <c r="F414">
        <v>35820</v>
      </c>
      <c r="G414">
        <v>35820</v>
      </c>
      <c r="H414">
        <v>39800</v>
      </c>
      <c r="I414">
        <v>39800</v>
      </c>
      <c r="J414">
        <v>0</v>
      </c>
      <c r="K414">
        <v>0</v>
      </c>
    </row>
    <row r="415" spans="1:11">
      <c r="A415" s="74" t="s">
        <v>60</v>
      </c>
      <c r="B415" t="s">
        <v>748</v>
      </c>
      <c r="C415" t="s">
        <v>43</v>
      </c>
      <c r="D415">
        <v>1</v>
      </c>
      <c r="E415">
        <v>1</v>
      </c>
      <c r="F415">
        <v>71441</v>
      </c>
      <c r="G415">
        <v>71441</v>
      </c>
      <c r="H415">
        <v>71441</v>
      </c>
      <c r="I415">
        <v>71441</v>
      </c>
      <c r="J415">
        <v>0</v>
      </c>
      <c r="K415">
        <v>0</v>
      </c>
    </row>
    <row r="416" spans="1:11">
      <c r="A416" s="74" t="s">
        <v>60</v>
      </c>
      <c r="B416" t="s">
        <v>748</v>
      </c>
      <c r="C416" t="s">
        <v>44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</row>
    <row r="417" spans="1:11">
      <c r="A417" s="74" t="s">
        <v>60</v>
      </c>
      <c r="B417" t="s">
        <v>748</v>
      </c>
      <c r="C417" t="s">
        <v>45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</row>
    <row r="418" spans="1:11">
      <c r="A418" s="74" t="s">
        <v>60</v>
      </c>
      <c r="B418" t="s">
        <v>748</v>
      </c>
      <c r="C418" t="s">
        <v>46</v>
      </c>
      <c r="D418">
        <v>1</v>
      </c>
      <c r="E418">
        <v>1</v>
      </c>
      <c r="F418">
        <v>55468</v>
      </c>
      <c r="G418">
        <v>55468</v>
      </c>
      <c r="H418">
        <v>55468</v>
      </c>
      <c r="I418">
        <v>55468</v>
      </c>
      <c r="J418">
        <v>0</v>
      </c>
      <c r="K418">
        <v>0</v>
      </c>
    </row>
    <row r="419" spans="1:11">
      <c r="A419" s="74" t="s">
        <v>60</v>
      </c>
      <c r="B419" t="s">
        <v>748</v>
      </c>
      <c r="C419" t="s">
        <v>25</v>
      </c>
      <c r="D419">
        <v>6.59</v>
      </c>
      <c r="E419">
        <v>6.59</v>
      </c>
      <c r="F419">
        <v>418654</v>
      </c>
      <c r="G419">
        <v>418654</v>
      </c>
      <c r="H419">
        <v>63529</v>
      </c>
      <c r="I419">
        <v>63529</v>
      </c>
      <c r="J419">
        <v>0</v>
      </c>
      <c r="K419">
        <v>0</v>
      </c>
    </row>
    <row r="420" spans="1:11">
      <c r="A420" s="74" t="s">
        <v>60</v>
      </c>
      <c r="B420" t="s">
        <v>748</v>
      </c>
    </row>
    <row r="421" spans="1:11">
      <c r="A421" s="74" t="s">
        <v>60</v>
      </c>
      <c r="B421" t="s">
        <v>748</v>
      </c>
      <c r="C421" t="s">
        <v>47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</row>
    <row r="422" spans="1:11">
      <c r="A422" s="74" t="s">
        <v>60</v>
      </c>
      <c r="B422" t="s">
        <v>748</v>
      </c>
      <c r="C422" t="s">
        <v>48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</row>
    <row r="423" spans="1:11">
      <c r="A423" s="74" t="s">
        <v>60</v>
      </c>
      <c r="B423" t="s">
        <v>748</v>
      </c>
      <c r="C423" t="s">
        <v>25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</row>
    <row r="424" spans="1:11">
      <c r="A424" s="74" t="s">
        <v>60</v>
      </c>
      <c r="B424" t="s">
        <v>748</v>
      </c>
    </row>
    <row r="425" spans="1:11">
      <c r="A425" s="74" t="s">
        <v>60</v>
      </c>
      <c r="B425" t="s">
        <v>748</v>
      </c>
      <c r="C425" t="s">
        <v>49</v>
      </c>
      <c r="D425">
        <v>4</v>
      </c>
      <c r="E425">
        <v>4</v>
      </c>
      <c r="F425">
        <v>198909</v>
      </c>
      <c r="G425">
        <v>198909</v>
      </c>
      <c r="H425">
        <v>49727</v>
      </c>
      <c r="I425">
        <v>49727</v>
      </c>
      <c r="J425">
        <v>0</v>
      </c>
      <c r="K425">
        <v>0</v>
      </c>
    </row>
    <row r="426" spans="1:11">
      <c r="A426" s="74" t="s">
        <v>60</v>
      </c>
      <c r="B426" t="s">
        <v>748</v>
      </c>
      <c r="C426" t="s">
        <v>25</v>
      </c>
      <c r="D426">
        <v>4</v>
      </c>
      <c r="E426">
        <v>4</v>
      </c>
      <c r="F426">
        <v>198909</v>
      </c>
      <c r="G426">
        <v>198909</v>
      </c>
      <c r="H426">
        <v>49727</v>
      </c>
      <c r="I426">
        <v>49727</v>
      </c>
      <c r="J426">
        <v>0</v>
      </c>
      <c r="K426">
        <v>0</v>
      </c>
    </row>
    <row r="427" spans="1:11">
      <c r="A427" s="74" t="s">
        <v>60</v>
      </c>
      <c r="B427" t="s">
        <v>748</v>
      </c>
    </row>
    <row r="428" spans="1:11">
      <c r="A428" s="74" t="s">
        <v>60</v>
      </c>
      <c r="B428" t="s">
        <v>748</v>
      </c>
      <c r="C428" t="s">
        <v>50</v>
      </c>
      <c r="D428">
        <v>10</v>
      </c>
      <c r="E428">
        <v>10</v>
      </c>
      <c r="F428">
        <v>258288</v>
      </c>
      <c r="G428">
        <v>258288</v>
      </c>
      <c r="H428">
        <v>25829</v>
      </c>
      <c r="I428">
        <v>25829</v>
      </c>
      <c r="J428">
        <v>0</v>
      </c>
      <c r="K428">
        <v>0</v>
      </c>
    </row>
    <row r="429" spans="1:11">
      <c r="A429" s="74" t="s">
        <v>60</v>
      </c>
      <c r="B429" t="s">
        <v>748</v>
      </c>
      <c r="C429" t="s">
        <v>51</v>
      </c>
      <c r="D429">
        <v>26.5</v>
      </c>
      <c r="E429">
        <v>26.5</v>
      </c>
      <c r="F429">
        <v>500338</v>
      </c>
      <c r="G429">
        <v>500338</v>
      </c>
      <c r="H429">
        <v>18881</v>
      </c>
      <c r="I429">
        <v>18881</v>
      </c>
      <c r="J429">
        <v>0</v>
      </c>
      <c r="K429">
        <v>0</v>
      </c>
    </row>
    <row r="430" spans="1:11">
      <c r="A430" s="74" t="s">
        <v>60</v>
      </c>
      <c r="B430" t="s">
        <v>748</v>
      </c>
      <c r="C430" t="s">
        <v>25</v>
      </c>
      <c r="D430">
        <v>36.5</v>
      </c>
      <c r="E430">
        <v>36.5</v>
      </c>
      <c r="F430">
        <v>758626</v>
      </c>
      <c r="G430">
        <v>758626</v>
      </c>
      <c r="H430">
        <v>20784</v>
      </c>
      <c r="I430">
        <v>20784</v>
      </c>
      <c r="J430">
        <v>0</v>
      </c>
      <c r="K430">
        <v>0</v>
      </c>
    </row>
    <row r="431" spans="1:11">
      <c r="A431" s="74" t="s">
        <v>60</v>
      </c>
      <c r="B431" t="s">
        <v>748</v>
      </c>
    </row>
    <row r="432" spans="1:11">
      <c r="A432" s="74" t="s">
        <v>60</v>
      </c>
      <c r="B432" t="s">
        <v>748</v>
      </c>
      <c r="C432" t="s">
        <v>52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</row>
    <row r="433" spans="1:11">
      <c r="A433" s="74" t="s">
        <v>60</v>
      </c>
      <c r="B433" t="s">
        <v>748</v>
      </c>
      <c r="C433" t="s">
        <v>53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</row>
    <row r="434" spans="1:11">
      <c r="A434" s="74" t="s">
        <v>60</v>
      </c>
      <c r="B434" t="s">
        <v>748</v>
      </c>
      <c r="C434" t="s">
        <v>54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</row>
    <row r="435" spans="1:11">
      <c r="A435" s="74" t="s">
        <v>60</v>
      </c>
      <c r="B435" t="s">
        <v>748</v>
      </c>
      <c r="C435" t="s">
        <v>55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</row>
    <row r="436" spans="1:11">
      <c r="A436" s="74" t="s">
        <v>60</v>
      </c>
      <c r="B436" t="s">
        <v>748</v>
      </c>
      <c r="C436" t="s">
        <v>25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</row>
    <row r="437" spans="1:11">
      <c r="A437" s="74" t="s">
        <v>60</v>
      </c>
      <c r="B437" t="s">
        <v>748</v>
      </c>
    </row>
    <row r="438" spans="1:11">
      <c r="A438" s="74" t="s">
        <v>60</v>
      </c>
      <c r="B438" t="s">
        <v>748</v>
      </c>
      <c r="C438" t="s">
        <v>56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</row>
    <row r="439" spans="1:11">
      <c r="A439" s="74" t="s">
        <v>60</v>
      </c>
      <c r="B439" t="s">
        <v>748</v>
      </c>
      <c r="C439" t="s">
        <v>57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</row>
    <row r="440" spans="1:11">
      <c r="A440" s="74" t="s">
        <v>60</v>
      </c>
      <c r="B440" t="s">
        <v>748</v>
      </c>
      <c r="C440" t="s">
        <v>58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</row>
    <row r="441" spans="1:11">
      <c r="A441" s="74" t="s">
        <v>60</v>
      </c>
      <c r="B441" t="s">
        <v>749</v>
      </c>
      <c r="C441" t="s">
        <v>18</v>
      </c>
      <c r="D441">
        <v>1</v>
      </c>
      <c r="E441">
        <v>1</v>
      </c>
      <c r="F441">
        <v>105000</v>
      </c>
      <c r="G441">
        <v>105001</v>
      </c>
      <c r="H441">
        <v>105000</v>
      </c>
      <c r="I441">
        <v>105001</v>
      </c>
      <c r="J441">
        <v>1</v>
      </c>
      <c r="K441">
        <v>9.5238095238095231E-6</v>
      </c>
    </row>
    <row r="442" spans="1:11">
      <c r="A442" s="74" t="s">
        <v>60</v>
      </c>
      <c r="B442" t="s">
        <v>749</v>
      </c>
      <c r="C442" t="s">
        <v>19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</row>
    <row r="443" spans="1:11">
      <c r="A443" s="74" t="s">
        <v>60</v>
      </c>
      <c r="B443" t="s">
        <v>749</v>
      </c>
      <c r="C443" t="s">
        <v>20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</row>
    <row r="444" spans="1:11">
      <c r="A444" s="74" t="s">
        <v>60</v>
      </c>
      <c r="B444" t="s">
        <v>749</v>
      </c>
      <c r="C444" t="s">
        <v>21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</row>
    <row r="445" spans="1:11">
      <c r="A445" s="74" t="s">
        <v>60</v>
      </c>
      <c r="B445" t="s">
        <v>749</v>
      </c>
      <c r="C445" t="s">
        <v>22</v>
      </c>
      <c r="D445">
        <v>1</v>
      </c>
      <c r="E445">
        <v>1</v>
      </c>
      <c r="F445">
        <v>60854</v>
      </c>
      <c r="G445">
        <v>60855</v>
      </c>
      <c r="H445">
        <v>60854</v>
      </c>
      <c r="I445">
        <v>60855</v>
      </c>
      <c r="J445">
        <v>1</v>
      </c>
      <c r="K445">
        <v>1.6432773523515299E-5</v>
      </c>
    </row>
    <row r="446" spans="1:11">
      <c r="A446" s="74" t="s">
        <v>60</v>
      </c>
      <c r="B446" t="s">
        <v>749</v>
      </c>
      <c r="C446" t="s">
        <v>23</v>
      </c>
      <c r="D446">
        <v>1</v>
      </c>
      <c r="E446">
        <v>1</v>
      </c>
      <c r="F446">
        <v>65789</v>
      </c>
      <c r="G446">
        <v>65790</v>
      </c>
      <c r="H446">
        <v>65789</v>
      </c>
      <c r="I446">
        <v>65790</v>
      </c>
      <c r="J446">
        <v>1</v>
      </c>
      <c r="K446">
        <v>1.5200109440787973E-5</v>
      </c>
    </row>
    <row r="447" spans="1:11">
      <c r="A447" s="74" t="s">
        <v>60</v>
      </c>
      <c r="B447" t="s">
        <v>749</v>
      </c>
      <c r="C447" t="s">
        <v>24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</row>
    <row r="448" spans="1:11">
      <c r="A448" s="74" t="s">
        <v>60</v>
      </c>
      <c r="B448" t="s">
        <v>749</v>
      </c>
      <c r="C448" t="s">
        <v>25</v>
      </c>
      <c r="D448">
        <v>3</v>
      </c>
      <c r="E448">
        <v>3</v>
      </c>
      <c r="F448">
        <v>231643</v>
      </c>
      <c r="G448">
        <v>231646</v>
      </c>
      <c r="H448">
        <v>77214.333333333328</v>
      </c>
      <c r="I448">
        <v>77215.333333333328</v>
      </c>
      <c r="J448">
        <v>3</v>
      </c>
      <c r="K448">
        <v>1.2950963335822796E-5</v>
      </c>
    </row>
    <row r="449" spans="1:11">
      <c r="A449" s="74" t="s">
        <v>60</v>
      </c>
      <c r="B449" t="s">
        <v>749</v>
      </c>
    </row>
    <row r="450" spans="1:11">
      <c r="A450" s="74" t="s">
        <v>60</v>
      </c>
      <c r="B450" t="s">
        <v>749</v>
      </c>
      <c r="C450" t="s">
        <v>26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</row>
    <row r="451" spans="1:11">
      <c r="A451" s="74" t="s">
        <v>60</v>
      </c>
      <c r="B451" t="s">
        <v>749</v>
      </c>
      <c r="C451" t="s">
        <v>27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</row>
    <row r="452" spans="1:11">
      <c r="A452" s="74" t="s">
        <v>60</v>
      </c>
      <c r="B452" t="s">
        <v>749</v>
      </c>
      <c r="C452" t="s">
        <v>25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</row>
    <row r="453" spans="1:11">
      <c r="A453" s="74" t="s">
        <v>60</v>
      </c>
      <c r="B453" t="s">
        <v>749</v>
      </c>
    </row>
    <row r="454" spans="1:11">
      <c r="A454" s="74" t="s">
        <v>60</v>
      </c>
      <c r="B454" t="s">
        <v>749</v>
      </c>
      <c r="C454" t="s">
        <v>28</v>
      </c>
      <c r="D454">
        <v>1</v>
      </c>
      <c r="E454">
        <v>1</v>
      </c>
      <c r="F454">
        <v>14194</v>
      </c>
      <c r="G454">
        <v>14195</v>
      </c>
      <c r="H454">
        <v>14194</v>
      </c>
      <c r="I454">
        <v>14195</v>
      </c>
      <c r="J454">
        <v>1</v>
      </c>
      <c r="K454">
        <v>7.0452303790333949E-5</v>
      </c>
    </row>
    <row r="455" spans="1:11">
      <c r="A455" s="74" t="s">
        <v>60</v>
      </c>
      <c r="B455" t="s">
        <v>749</v>
      </c>
      <c r="C455" t="s">
        <v>29</v>
      </c>
      <c r="D455">
        <v>1</v>
      </c>
      <c r="E455">
        <v>1</v>
      </c>
      <c r="F455">
        <v>14193</v>
      </c>
      <c r="G455">
        <v>14194</v>
      </c>
      <c r="H455">
        <v>14193</v>
      </c>
      <c r="I455">
        <v>14194</v>
      </c>
      <c r="J455">
        <v>1</v>
      </c>
      <c r="K455">
        <v>7.0457267667159873E-5</v>
      </c>
    </row>
    <row r="456" spans="1:11">
      <c r="A456" s="74" t="s">
        <v>60</v>
      </c>
      <c r="B456" t="s">
        <v>749</v>
      </c>
      <c r="C456" t="s">
        <v>30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</row>
    <row r="457" spans="1:11">
      <c r="A457" s="74" t="s">
        <v>60</v>
      </c>
      <c r="B457" t="s">
        <v>749</v>
      </c>
      <c r="C457" t="s">
        <v>31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</row>
    <row r="458" spans="1:11">
      <c r="A458" s="74" t="s">
        <v>60</v>
      </c>
      <c r="B458" t="s">
        <v>749</v>
      </c>
      <c r="C458" t="s">
        <v>25</v>
      </c>
      <c r="D458">
        <v>2</v>
      </c>
      <c r="E458">
        <v>2</v>
      </c>
      <c r="F458">
        <v>28387</v>
      </c>
      <c r="G458">
        <v>28389</v>
      </c>
      <c r="H458">
        <v>14193.5</v>
      </c>
      <c r="I458">
        <v>14194.5</v>
      </c>
      <c r="J458">
        <v>2</v>
      </c>
      <c r="K458">
        <v>7.0454785641314686E-5</v>
      </c>
    </row>
    <row r="459" spans="1:11">
      <c r="A459" s="74" t="s">
        <v>60</v>
      </c>
      <c r="B459" t="s">
        <v>749</v>
      </c>
    </row>
    <row r="460" spans="1:11">
      <c r="A460" s="74" t="s">
        <v>60</v>
      </c>
      <c r="B460" t="s">
        <v>749</v>
      </c>
      <c r="C460" t="s">
        <v>32</v>
      </c>
      <c r="D460">
        <v>1</v>
      </c>
      <c r="E460">
        <v>1</v>
      </c>
      <c r="F460">
        <v>44570</v>
      </c>
      <c r="G460">
        <v>44571</v>
      </c>
      <c r="H460">
        <v>44570</v>
      </c>
      <c r="I460">
        <v>44571</v>
      </c>
      <c r="J460">
        <v>1</v>
      </c>
      <c r="K460">
        <v>2.2436616558223018E-5</v>
      </c>
    </row>
    <row r="461" spans="1:11">
      <c r="A461" s="74" t="s">
        <v>60</v>
      </c>
      <c r="B461" t="s">
        <v>749</v>
      </c>
      <c r="C461" t="s">
        <v>33</v>
      </c>
      <c r="D461">
        <v>1</v>
      </c>
      <c r="E461">
        <v>1</v>
      </c>
      <c r="F461">
        <v>42638</v>
      </c>
      <c r="G461">
        <v>42639</v>
      </c>
      <c r="H461">
        <v>42638</v>
      </c>
      <c r="I461">
        <v>42639</v>
      </c>
      <c r="J461">
        <v>1</v>
      </c>
      <c r="K461">
        <v>2.3453257657488624E-5</v>
      </c>
    </row>
    <row r="462" spans="1:11">
      <c r="A462" s="74" t="s">
        <v>60</v>
      </c>
      <c r="B462" t="s">
        <v>749</v>
      </c>
      <c r="C462" t="s">
        <v>34</v>
      </c>
      <c r="D462">
        <v>4</v>
      </c>
      <c r="E462">
        <v>4</v>
      </c>
      <c r="F462">
        <v>76049</v>
      </c>
      <c r="G462">
        <v>76053</v>
      </c>
      <c r="H462">
        <v>19012.25</v>
      </c>
      <c r="I462">
        <v>19013.25</v>
      </c>
      <c r="J462">
        <v>4</v>
      </c>
      <c r="K462">
        <v>5.2597667293455536E-5</v>
      </c>
    </row>
    <row r="463" spans="1:11">
      <c r="A463" s="74" t="s">
        <v>60</v>
      </c>
      <c r="B463" t="s">
        <v>749</v>
      </c>
      <c r="C463" t="s">
        <v>25</v>
      </c>
      <c r="D463">
        <v>6</v>
      </c>
      <c r="E463">
        <v>6</v>
      </c>
      <c r="F463">
        <v>163257</v>
      </c>
      <c r="G463">
        <v>163263</v>
      </c>
      <c r="H463">
        <v>27209.5</v>
      </c>
      <c r="I463">
        <v>27210.5</v>
      </c>
      <c r="J463">
        <v>6</v>
      </c>
      <c r="K463">
        <v>3.6751869751373598E-5</v>
      </c>
    </row>
    <row r="464" spans="1:11">
      <c r="A464" s="74" t="s">
        <v>60</v>
      </c>
      <c r="B464" t="s">
        <v>749</v>
      </c>
    </row>
    <row r="465" spans="1:11">
      <c r="A465" s="74" t="s">
        <v>60</v>
      </c>
      <c r="B465" t="s">
        <v>749</v>
      </c>
      <c r="C465" t="s">
        <v>35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</row>
    <row r="466" spans="1:11">
      <c r="A466" s="74" t="s">
        <v>60</v>
      </c>
      <c r="B466" t="s">
        <v>749</v>
      </c>
      <c r="C466" t="s">
        <v>36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</row>
    <row r="467" spans="1:11">
      <c r="A467" s="74" t="s">
        <v>60</v>
      </c>
      <c r="B467" t="s">
        <v>749</v>
      </c>
      <c r="C467" t="s">
        <v>25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</row>
    <row r="468" spans="1:11">
      <c r="A468" s="74" t="s">
        <v>60</v>
      </c>
      <c r="B468" t="s">
        <v>749</v>
      </c>
    </row>
    <row r="469" spans="1:11">
      <c r="A469" s="74" t="s">
        <v>60</v>
      </c>
      <c r="B469" t="s">
        <v>749</v>
      </c>
      <c r="C469" t="s">
        <v>37</v>
      </c>
      <c r="D469">
        <v>1</v>
      </c>
      <c r="E469">
        <v>1</v>
      </c>
      <c r="F469">
        <v>47456</v>
      </c>
      <c r="G469">
        <v>47457</v>
      </c>
      <c r="H469">
        <v>47456</v>
      </c>
      <c r="I469">
        <v>47457</v>
      </c>
      <c r="J469">
        <v>1</v>
      </c>
      <c r="K469">
        <v>2.1072151045178692E-5</v>
      </c>
    </row>
    <row r="470" spans="1:11">
      <c r="A470" s="74" t="s">
        <v>60</v>
      </c>
      <c r="B470" t="s">
        <v>749</v>
      </c>
      <c r="C470" t="s">
        <v>38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</row>
    <row r="471" spans="1:11">
      <c r="A471" s="74" t="s">
        <v>60</v>
      </c>
      <c r="B471" t="s">
        <v>749</v>
      </c>
      <c r="C471" t="s">
        <v>25</v>
      </c>
      <c r="D471">
        <v>1</v>
      </c>
      <c r="E471">
        <v>1</v>
      </c>
      <c r="F471">
        <v>47456</v>
      </c>
      <c r="G471">
        <v>47457</v>
      </c>
      <c r="H471">
        <v>47456</v>
      </c>
      <c r="I471">
        <v>47457</v>
      </c>
      <c r="J471">
        <v>1</v>
      </c>
      <c r="K471">
        <v>2.1072151045178692E-5</v>
      </c>
    </row>
    <row r="472" spans="1:11">
      <c r="A472" s="74" t="s">
        <v>60</v>
      </c>
      <c r="B472" t="s">
        <v>749</v>
      </c>
    </row>
    <row r="473" spans="1:11">
      <c r="A473" s="74" t="s">
        <v>60</v>
      </c>
      <c r="B473" t="s">
        <v>749</v>
      </c>
      <c r="C473" t="s">
        <v>39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</row>
    <row r="474" spans="1:11">
      <c r="A474" s="74" t="s">
        <v>60</v>
      </c>
      <c r="B474" t="s">
        <v>749</v>
      </c>
      <c r="C474" t="s">
        <v>40</v>
      </c>
      <c r="D474">
        <v>0.82</v>
      </c>
      <c r="E474">
        <v>0.82</v>
      </c>
      <c r="F474">
        <v>41410</v>
      </c>
      <c r="G474">
        <v>41411</v>
      </c>
      <c r="H474">
        <v>50500</v>
      </c>
      <c r="I474">
        <v>50501.219512195123</v>
      </c>
      <c r="J474">
        <v>1</v>
      </c>
      <c r="K474">
        <v>2.414875633904854E-5</v>
      </c>
    </row>
    <row r="475" spans="1:11">
      <c r="A475" s="74" t="s">
        <v>60</v>
      </c>
      <c r="B475" t="s">
        <v>749</v>
      </c>
      <c r="C475" t="s">
        <v>41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</row>
    <row r="476" spans="1:11">
      <c r="A476" s="74" t="s">
        <v>60</v>
      </c>
      <c r="B476" t="s">
        <v>749</v>
      </c>
      <c r="C476" t="s">
        <v>42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</row>
    <row r="477" spans="1:11">
      <c r="A477" s="74" t="s">
        <v>60</v>
      </c>
      <c r="B477" t="s">
        <v>749</v>
      </c>
      <c r="C477" t="s">
        <v>43</v>
      </c>
      <c r="D477">
        <v>1</v>
      </c>
      <c r="E477">
        <v>1</v>
      </c>
      <c r="F477">
        <v>80001</v>
      </c>
      <c r="G477">
        <v>80002</v>
      </c>
      <c r="H477">
        <v>80001</v>
      </c>
      <c r="I477">
        <v>80002</v>
      </c>
      <c r="J477">
        <v>1</v>
      </c>
      <c r="K477">
        <v>1.24998437519531E-5</v>
      </c>
    </row>
    <row r="478" spans="1:11">
      <c r="A478" s="74" t="s">
        <v>60</v>
      </c>
      <c r="B478" t="s">
        <v>749</v>
      </c>
      <c r="C478" t="s">
        <v>44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</row>
    <row r="479" spans="1:11">
      <c r="A479" s="74" t="s">
        <v>60</v>
      </c>
      <c r="B479" t="s">
        <v>749</v>
      </c>
      <c r="C479" t="s">
        <v>45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</row>
    <row r="480" spans="1:11">
      <c r="A480" s="74" t="s">
        <v>60</v>
      </c>
      <c r="B480" t="s">
        <v>749</v>
      </c>
      <c r="C480" t="s">
        <v>46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</row>
    <row r="481" spans="1:11">
      <c r="A481" s="74" t="s">
        <v>60</v>
      </c>
      <c r="B481" t="s">
        <v>749</v>
      </c>
      <c r="C481" t="s">
        <v>25</v>
      </c>
      <c r="D481">
        <v>1.8199999999999998</v>
      </c>
      <c r="E481">
        <v>1.8199999999999998</v>
      </c>
      <c r="F481">
        <v>121411</v>
      </c>
      <c r="G481">
        <v>121413</v>
      </c>
      <c r="H481">
        <v>66709.340659340669</v>
      </c>
      <c r="I481">
        <v>66710.439560439569</v>
      </c>
      <c r="J481">
        <v>2</v>
      </c>
      <c r="K481">
        <v>1.647297197123819E-5</v>
      </c>
    </row>
    <row r="482" spans="1:11">
      <c r="A482" s="74" t="s">
        <v>60</v>
      </c>
      <c r="B482" t="s">
        <v>749</v>
      </c>
    </row>
    <row r="483" spans="1:11">
      <c r="A483" s="74" t="s">
        <v>60</v>
      </c>
      <c r="B483" t="s">
        <v>749</v>
      </c>
      <c r="C483" t="s">
        <v>47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</row>
    <row r="484" spans="1:11">
      <c r="A484" s="74" t="s">
        <v>60</v>
      </c>
      <c r="B484" t="s">
        <v>749</v>
      </c>
      <c r="C484" t="s">
        <v>48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</row>
    <row r="485" spans="1:11">
      <c r="A485" s="74" t="s">
        <v>60</v>
      </c>
      <c r="B485" t="s">
        <v>749</v>
      </c>
      <c r="C485" t="s">
        <v>25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</row>
    <row r="486" spans="1:11">
      <c r="A486" s="74" t="s">
        <v>60</v>
      </c>
      <c r="B486" t="s">
        <v>749</v>
      </c>
    </row>
    <row r="487" spans="1:11">
      <c r="A487" s="74" t="s">
        <v>60</v>
      </c>
      <c r="B487" t="s">
        <v>749</v>
      </c>
      <c r="C487" t="s">
        <v>49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</row>
    <row r="488" spans="1:11">
      <c r="A488" s="74" t="s">
        <v>60</v>
      </c>
      <c r="B488" t="s">
        <v>749</v>
      </c>
      <c r="C488" t="s">
        <v>25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</row>
    <row r="489" spans="1:11">
      <c r="A489" s="74" t="s">
        <v>60</v>
      </c>
      <c r="B489" t="s">
        <v>749</v>
      </c>
    </row>
    <row r="490" spans="1:11">
      <c r="A490" s="74" t="s">
        <v>60</v>
      </c>
      <c r="B490" t="s">
        <v>749</v>
      </c>
      <c r="C490" t="s">
        <v>50</v>
      </c>
      <c r="D490">
        <v>2</v>
      </c>
      <c r="E490">
        <v>2</v>
      </c>
      <c r="F490">
        <v>62974</v>
      </c>
      <c r="G490">
        <v>62976</v>
      </c>
      <c r="H490">
        <v>31487</v>
      </c>
      <c r="I490">
        <v>31488</v>
      </c>
      <c r="J490">
        <v>2</v>
      </c>
      <c r="K490">
        <v>3.1759138692158668E-5</v>
      </c>
    </row>
    <row r="491" spans="1:11">
      <c r="A491" s="74" t="s">
        <v>60</v>
      </c>
      <c r="B491" t="s">
        <v>749</v>
      </c>
      <c r="C491" t="s">
        <v>51</v>
      </c>
      <c r="D491">
        <v>5</v>
      </c>
      <c r="E491">
        <v>5</v>
      </c>
      <c r="F491">
        <v>81755</v>
      </c>
      <c r="G491">
        <v>81760</v>
      </c>
      <c r="H491">
        <v>16351</v>
      </c>
      <c r="I491">
        <v>16352</v>
      </c>
      <c r="J491">
        <v>5</v>
      </c>
      <c r="K491">
        <v>6.1158338939514407E-5</v>
      </c>
    </row>
    <row r="492" spans="1:11">
      <c r="A492" s="74" t="s">
        <v>60</v>
      </c>
      <c r="B492" t="s">
        <v>749</v>
      </c>
      <c r="C492" t="s">
        <v>25</v>
      </c>
      <c r="D492">
        <v>7</v>
      </c>
      <c r="E492">
        <v>7</v>
      </c>
      <c r="F492">
        <v>144729</v>
      </c>
      <c r="G492">
        <v>144736</v>
      </c>
      <c r="H492">
        <v>20675.571428571428</v>
      </c>
      <c r="I492">
        <v>20676.571428571428</v>
      </c>
      <c r="J492">
        <v>7</v>
      </c>
      <c r="K492">
        <v>4.8366256935375771E-5</v>
      </c>
    </row>
    <row r="493" spans="1:11">
      <c r="A493" s="74" t="s">
        <v>60</v>
      </c>
      <c r="B493" t="s">
        <v>749</v>
      </c>
    </row>
    <row r="494" spans="1:11">
      <c r="A494" s="74" t="s">
        <v>60</v>
      </c>
      <c r="B494" t="s">
        <v>749</v>
      </c>
      <c r="C494" t="s">
        <v>52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</row>
    <row r="495" spans="1:11">
      <c r="A495" s="74" t="s">
        <v>60</v>
      </c>
      <c r="B495" t="s">
        <v>749</v>
      </c>
      <c r="C495" t="s">
        <v>53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</row>
    <row r="496" spans="1:11">
      <c r="A496" s="74" t="s">
        <v>60</v>
      </c>
      <c r="B496" t="s">
        <v>749</v>
      </c>
      <c r="C496" t="s">
        <v>54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</row>
    <row r="497" spans="1:11">
      <c r="A497" s="74" t="s">
        <v>60</v>
      </c>
      <c r="B497" t="s">
        <v>749</v>
      </c>
      <c r="C497" t="s">
        <v>55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</row>
    <row r="498" spans="1:11">
      <c r="A498" s="74" t="s">
        <v>60</v>
      </c>
      <c r="B498" t="s">
        <v>749</v>
      </c>
      <c r="C498" t="s">
        <v>25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</row>
    <row r="499" spans="1:11">
      <c r="A499" s="74" t="s">
        <v>60</v>
      </c>
      <c r="B499" t="s">
        <v>749</v>
      </c>
    </row>
    <row r="500" spans="1:11">
      <c r="A500" s="74" t="s">
        <v>60</v>
      </c>
      <c r="B500" t="s">
        <v>749</v>
      </c>
      <c r="C500" t="s">
        <v>56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</row>
    <row r="501" spans="1:11">
      <c r="A501" s="74" t="s">
        <v>60</v>
      </c>
      <c r="B501" t="s">
        <v>749</v>
      </c>
      <c r="C501" t="s">
        <v>57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</row>
    <row r="502" spans="1:11">
      <c r="A502" s="74" t="s">
        <v>60</v>
      </c>
      <c r="B502" t="s">
        <v>749</v>
      </c>
      <c r="C502" t="s">
        <v>58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</row>
    <row r="503" spans="1:11">
      <c r="A503" s="74" t="s">
        <v>60</v>
      </c>
      <c r="B503" t="s">
        <v>750</v>
      </c>
      <c r="C503" t="s">
        <v>18</v>
      </c>
      <c r="D503">
        <v>1</v>
      </c>
      <c r="E503">
        <v>1</v>
      </c>
      <c r="F503">
        <v>153015</v>
      </c>
      <c r="G503">
        <v>153015</v>
      </c>
      <c r="H503">
        <v>153015</v>
      </c>
      <c r="I503">
        <v>153015</v>
      </c>
      <c r="J503">
        <v>0</v>
      </c>
      <c r="K503">
        <v>0</v>
      </c>
    </row>
    <row r="504" spans="1:11">
      <c r="A504" s="74" t="s">
        <v>60</v>
      </c>
      <c r="B504" t="s">
        <v>750</v>
      </c>
      <c r="C504" t="s">
        <v>19</v>
      </c>
      <c r="D504">
        <v>23</v>
      </c>
      <c r="E504">
        <v>23</v>
      </c>
      <c r="F504">
        <v>2163681.89</v>
      </c>
      <c r="G504">
        <v>2163681.89</v>
      </c>
      <c r="H504">
        <v>94073.125652173912</v>
      </c>
      <c r="I504">
        <v>94073.125652173912</v>
      </c>
      <c r="J504">
        <v>0</v>
      </c>
      <c r="K504">
        <v>0</v>
      </c>
    </row>
    <row r="505" spans="1:11">
      <c r="A505" s="74" t="s">
        <v>60</v>
      </c>
      <c r="B505" t="s">
        <v>750</v>
      </c>
      <c r="C505" t="s">
        <v>20</v>
      </c>
      <c r="D505">
        <v>3</v>
      </c>
      <c r="E505">
        <v>3</v>
      </c>
      <c r="F505">
        <v>362590</v>
      </c>
      <c r="G505">
        <v>362590</v>
      </c>
      <c r="H505">
        <v>120863.33333333333</v>
      </c>
      <c r="I505">
        <v>120863.33333333333</v>
      </c>
      <c r="J505">
        <v>0</v>
      </c>
      <c r="K505">
        <v>0</v>
      </c>
    </row>
    <row r="506" spans="1:11">
      <c r="A506" s="74" t="s">
        <v>60</v>
      </c>
      <c r="B506" t="s">
        <v>750</v>
      </c>
      <c r="C506" t="s">
        <v>21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</row>
    <row r="507" spans="1:11">
      <c r="A507" s="74" t="s">
        <v>60</v>
      </c>
      <c r="B507" t="s">
        <v>750</v>
      </c>
      <c r="C507" t="s">
        <v>22</v>
      </c>
      <c r="D507">
        <v>1</v>
      </c>
      <c r="E507">
        <v>1</v>
      </c>
      <c r="F507">
        <v>120190</v>
      </c>
      <c r="G507">
        <v>120190</v>
      </c>
      <c r="H507">
        <v>120190</v>
      </c>
      <c r="I507">
        <v>120190</v>
      </c>
      <c r="J507">
        <v>0</v>
      </c>
      <c r="K507">
        <v>0</v>
      </c>
    </row>
    <row r="508" spans="1:11">
      <c r="A508" s="74" t="s">
        <v>60</v>
      </c>
      <c r="B508" t="s">
        <v>750</v>
      </c>
      <c r="C508" t="s">
        <v>23</v>
      </c>
      <c r="D508">
        <v>8</v>
      </c>
      <c r="E508">
        <v>8</v>
      </c>
      <c r="F508">
        <v>868400</v>
      </c>
      <c r="G508">
        <v>868400</v>
      </c>
      <c r="H508">
        <v>108550</v>
      </c>
      <c r="I508">
        <v>108550</v>
      </c>
      <c r="J508">
        <v>0</v>
      </c>
      <c r="K508">
        <v>0</v>
      </c>
    </row>
    <row r="509" spans="1:11">
      <c r="A509" s="74" t="s">
        <v>60</v>
      </c>
      <c r="B509" t="s">
        <v>750</v>
      </c>
      <c r="C509" t="s">
        <v>24</v>
      </c>
      <c r="D509">
        <v>3</v>
      </c>
      <c r="E509">
        <v>3</v>
      </c>
      <c r="F509">
        <v>207850</v>
      </c>
      <c r="G509">
        <v>207853</v>
      </c>
      <c r="H509">
        <v>69283.333333333328</v>
      </c>
      <c r="I509">
        <v>69284.333333333328</v>
      </c>
      <c r="J509">
        <v>3</v>
      </c>
      <c r="K509">
        <v>1.4433485686793361E-5</v>
      </c>
    </row>
    <row r="510" spans="1:11">
      <c r="A510" s="74" t="s">
        <v>60</v>
      </c>
      <c r="B510" t="s">
        <v>750</v>
      </c>
      <c r="C510" t="s">
        <v>25</v>
      </c>
      <c r="D510">
        <v>39</v>
      </c>
      <c r="E510">
        <v>39</v>
      </c>
      <c r="F510">
        <v>3875726.89</v>
      </c>
      <c r="G510">
        <v>3875729.89</v>
      </c>
      <c r="H510">
        <v>99377.612564102572</v>
      </c>
      <c r="I510">
        <v>99377.689487179494</v>
      </c>
      <c r="J510">
        <v>3</v>
      </c>
      <c r="K510">
        <v>7.7404834890210752E-7</v>
      </c>
    </row>
    <row r="511" spans="1:11">
      <c r="A511" s="74" t="s">
        <v>60</v>
      </c>
      <c r="B511" t="s">
        <v>750</v>
      </c>
    </row>
    <row r="512" spans="1:11">
      <c r="A512" s="74" t="s">
        <v>60</v>
      </c>
      <c r="B512" t="s">
        <v>750</v>
      </c>
      <c r="C512" t="s">
        <v>26</v>
      </c>
      <c r="D512">
        <v>11.5</v>
      </c>
      <c r="E512">
        <v>11.5</v>
      </c>
      <c r="F512">
        <v>411063.1</v>
      </c>
      <c r="G512">
        <v>411063.1</v>
      </c>
      <c r="H512">
        <v>35744.617391304346</v>
      </c>
      <c r="I512">
        <v>35744.617391304346</v>
      </c>
      <c r="J512">
        <v>0</v>
      </c>
      <c r="K512">
        <v>0</v>
      </c>
    </row>
    <row r="513" spans="1:11">
      <c r="A513" s="74" t="s">
        <v>60</v>
      </c>
      <c r="B513" t="s">
        <v>750</v>
      </c>
      <c r="C513" t="s">
        <v>27</v>
      </c>
      <c r="D513">
        <v>5</v>
      </c>
      <c r="E513">
        <v>5</v>
      </c>
      <c r="F513">
        <v>105232.4</v>
      </c>
      <c r="G513">
        <v>105232.4</v>
      </c>
      <c r="H513">
        <v>21046.48</v>
      </c>
      <c r="I513">
        <v>21046.48</v>
      </c>
      <c r="J513">
        <v>0</v>
      </c>
      <c r="K513">
        <v>0</v>
      </c>
    </row>
    <row r="514" spans="1:11">
      <c r="A514" s="74" t="s">
        <v>60</v>
      </c>
      <c r="B514" t="s">
        <v>750</v>
      </c>
      <c r="C514" t="s">
        <v>25</v>
      </c>
      <c r="D514">
        <v>16.5</v>
      </c>
      <c r="E514">
        <v>16.5</v>
      </c>
      <c r="F514">
        <v>516295.5</v>
      </c>
      <c r="G514">
        <v>516295.5</v>
      </c>
      <c r="H514">
        <v>31290.636363636364</v>
      </c>
      <c r="I514">
        <v>31290.636363636364</v>
      </c>
      <c r="J514">
        <v>0</v>
      </c>
      <c r="K514">
        <v>0</v>
      </c>
    </row>
    <row r="515" spans="1:11">
      <c r="A515" s="74" t="s">
        <v>60</v>
      </c>
      <c r="B515" t="s">
        <v>750</v>
      </c>
    </row>
    <row r="516" spans="1:11">
      <c r="A516" s="74" t="s">
        <v>60</v>
      </c>
      <c r="B516" t="s">
        <v>750</v>
      </c>
      <c r="C516" t="s">
        <v>28</v>
      </c>
      <c r="D516">
        <v>9.5</v>
      </c>
      <c r="E516">
        <v>9.5</v>
      </c>
      <c r="F516">
        <v>177154.95</v>
      </c>
      <c r="G516">
        <v>177154.95</v>
      </c>
      <c r="H516">
        <v>18647.889473684212</v>
      </c>
      <c r="I516">
        <v>18647.889473684212</v>
      </c>
      <c r="J516">
        <v>0</v>
      </c>
      <c r="K516">
        <v>0</v>
      </c>
    </row>
    <row r="517" spans="1:11">
      <c r="A517" s="74" t="s">
        <v>60</v>
      </c>
      <c r="B517" t="s">
        <v>750</v>
      </c>
      <c r="C517" t="s">
        <v>29</v>
      </c>
      <c r="D517">
        <v>21</v>
      </c>
      <c r="E517">
        <v>21</v>
      </c>
      <c r="F517">
        <v>419220.2</v>
      </c>
      <c r="G517">
        <v>419220.2</v>
      </c>
      <c r="H517">
        <v>19962.866666666669</v>
      </c>
      <c r="I517">
        <v>19962.866666666669</v>
      </c>
      <c r="J517">
        <v>0</v>
      </c>
      <c r="K517">
        <v>0</v>
      </c>
    </row>
    <row r="518" spans="1:11">
      <c r="A518" s="74" t="s">
        <v>60</v>
      </c>
      <c r="B518" t="s">
        <v>750</v>
      </c>
      <c r="C518" t="s">
        <v>30</v>
      </c>
      <c r="D518">
        <v>20</v>
      </c>
      <c r="E518">
        <v>20</v>
      </c>
      <c r="F518">
        <v>393220.8</v>
      </c>
      <c r="G518">
        <v>393220.8</v>
      </c>
      <c r="H518">
        <v>19661.04</v>
      </c>
      <c r="I518">
        <v>19661.04</v>
      </c>
      <c r="J518">
        <v>0</v>
      </c>
      <c r="K518">
        <v>0</v>
      </c>
    </row>
    <row r="519" spans="1:11">
      <c r="A519" s="74" t="s">
        <v>60</v>
      </c>
      <c r="B519" t="s">
        <v>750</v>
      </c>
      <c r="C519" t="s">
        <v>31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</row>
    <row r="520" spans="1:11">
      <c r="A520" s="74" t="s">
        <v>60</v>
      </c>
      <c r="B520" t="s">
        <v>750</v>
      </c>
      <c r="C520" t="s">
        <v>25</v>
      </c>
      <c r="D520">
        <v>50.5</v>
      </c>
      <c r="E520">
        <v>50.5</v>
      </c>
      <c r="F520">
        <v>989595.95</v>
      </c>
      <c r="G520">
        <v>989595.95</v>
      </c>
      <c r="H520">
        <v>19595.959405940594</v>
      </c>
      <c r="I520">
        <v>19595.959405940594</v>
      </c>
      <c r="J520">
        <v>0</v>
      </c>
      <c r="K520">
        <v>0</v>
      </c>
    </row>
    <row r="521" spans="1:11">
      <c r="A521" s="74" t="s">
        <v>60</v>
      </c>
      <c r="B521" t="s">
        <v>750</v>
      </c>
    </row>
    <row r="522" spans="1:11">
      <c r="A522" s="74" t="s">
        <v>60</v>
      </c>
      <c r="B522" t="s">
        <v>750</v>
      </c>
      <c r="C522" t="s">
        <v>32</v>
      </c>
      <c r="D522">
        <v>16</v>
      </c>
      <c r="E522">
        <v>16</v>
      </c>
      <c r="F522">
        <v>982800</v>
      </c>
      <c r="G522">
        <v>982816</v>
      </c>
      <c r="H522">
        <v>61425</v>
      </c>
      <c r="I522">
        <v>61426</v>
      </c>
      <c r="J522">
        <v>16</v>
      </c>
      <c r="K522">
        <v>1.6280016280016279E-5</v>
      </c>
    </row>
    <row r="523" spans="1:11">
      <c r="A523" s="74" t="s">
        <v>60</v>
      </c>
      <c r="B523" t="s">
        <v>750</v>
      </c>
      <c r="C523" t="s">
        <v>33</v>
      </c>
      <c r="D523">
        <v>8</v>
      </c>
      <c r="E523">
        <v>8</v>
      </c>
      <c r="F523">
        <v>442650.5</v>
      </c>
      <c r="G523">
        <v>442651</v>
      </c>
      <c r="H523">
        <v>55331.3125</v>
      </c>
      <c r="I523">
        <v>55331.375</v>
      </c>
      <c r="J523">
        <v>0.5</v>
      </c>
      <c r="K523">
        <v>1.1295593250205296E-6</v>
      </c>
    </row>
    <row r="524" spans="1:11">
      <c r="A524" s="74" t="s">
        <v>60</v>
      </c>
      <c r="B524" t="s">
        <v>750</v>
      </c>
      <c r="C524" t="s">
        <v>34</v>
      </c>
      <c r="D524">
        <v>44</v>
      </c>
      <c r="E524">
        <v>44</v>
      </c>
      <c r="F524">
        <v>1403836.15</v>
      </c>
      <c r="G524">
        <v>1403836.15</v>
      </c>
      <c r="H524">
        <v>31905.367045454543</v>
      </c>
      <c r="I524">
        <v>31905.367045454543</v>
      </c>
      <c r="J524">
        <v>0</v>
      </c>
      <c r="K524">
        <v>0</v>
      </c>
    </row>
    <row r="525" spans="1:11">
      <c r="A525" s="74" t="s">
        <v>60</v>
      </c>
      <c r="B525" t="s">
        <v>750</v>
      </c>
      <c r="C525" t="s">
        <v>25</v>
      </c>
      <c r="D525">
        <v>68</v>
      </c>
      <c r="E525">
        <v>68</v>
      </c>
      <c r="F525">
        <v>2829286.65</v>
      </c>
      <c r="G525">
        <v>2829303.15</v>
      </c>
      <c r="H525">
        <v>41607.156617647059</v>
      </c>
      <c r="I525">
        <v>41607.399264705884</v>
      </c>
      <c r="J525">
        <v>16.5</v>
      </c>
      <c r="K525">
        <v>5.8318587125132759E-6</v>
      </c>
    </row>
    <row r="526" spans="1:11">
      <c r="A526" s="74" t="s">
        <v>60</v>
      </c>
      <c r="B526" t="s">
        <v>750</v>
      </c>
    </row>
    <row r="527" spans="1:11">
      <c r="A527" s="74" t="s">
        <v>60</v>
      </c>
      <c r="B527" t="s">
        <v>750</v>
      </c>
      <c r="C527" t="s">
        <v>35</v>
      </c>
      <c r="D527">
        <v>1</v>
      </c>
      <c r="E527">
        <v>1</v>
      </c>
      <c r="F527">
        <v>56550</v>
      </c>
      <c r="G527">
        <v>56551</v>
      </c>
      <c r="H527">
        <v>56550</v>
      </c>
      <c r="I527">
        <v>56551</v>
      </c>
      <c r="J527">
        <v>1</v>
      </c>
      <c r="K527">
        <v>1.7683465959328027E-5</v>
      </c>
    </row>
    <row r="528" spans="1:11">
      <c r="A528" s="74" t="s">
        <v>60</v>
      </c>
      <c r="B528" t="s">
        <v>750</v>
      </c>
      <c r="C528" t="s">
        <v>36</v>
      </c>
      <c r="D528">
        <v>6</v>
      </c>
      <c r="E528">
        <v>6</v>
      </c>
      <c r="F528">
        <v>154468.79999999999</v>
      </c>
      <c r="G528">
        <v>154468.79999999999</v>
      </c>
      <c r="H528">
        <v>25744.799999999999</v>
      </c>
      <c r="I528">
        <v>25744.799999999999</v>
      </c>
      <c r="J528">
        <v>0</v>
      </c>
      <c r="K528">
        <v>0</v>
      </c>
    </row>
    <row r="529" spans="1:11">
      <c r="A529" s="74" t="s">
        <v>60</v>
      </c>
      <c r="B529" t="s">
        <v>750</v>
      </c>
      <c r="C529" t="s">
        <v>25</v>
      </c>
      <c r="D529">
        <v>7</v>
      </c>
      <c r="E529">
        <v>7</v>
      </c>
      <c r="F529">
        <v>211018.8</v>
      </c>
      <c r="G529">
        <v>211019.8</v>
      </c>
      <c r="H529">
        <v>30145.542857142857</v>
      </c>
      <c r="I529">
        <v>30145.685714285712</v>
      </c>
      <c r="J529">
        <v>1</v>
      </c>
      <c r="K529">
        <v>4.7389142578765495E-6</v>
      </c>
    </row>
    <row r="530" spans="1:11">
      <c r="A530" s="74" t="s">
        <v>60</v>
      </c>
      <c r="B530" t="s">
        <v>750</v>
      </c>
    </row>
    <row r="531" spans="1:11">
      <c r="A531" s="74" t="s">
        <v>60</v>
      </c>
      <c r="B531" t="s">
        <v>750</v>
      </c>
      <c r="C531" t="s">
        <v>37</v>
      </c>
      <c r="D531">
        <v>8</v>
      </c>
      <c r="E531">
        <v>8</v>
      </c>
      <c r="F531">
        <v>344450.2</v>
      </c>
      <c r="G531">
        <v>344450.2</v>
      </c>
      <c r="H531">
        <v>43056.275000000001</v>
      </c>
      <c r="I531">
        <v>43056.275000000001</v>
      </c>
      <c r="J531">
        <v>0</v>
      </c>
      <c r="K531">
        <v>0</v>
      </c>
    </row>
    <row r="532" spans="1:11">
      <c r="A532" s="74" t="s">
        <v>60</v>
      </c>
      <c r="B532" t="s">
        <v>750</v>
      </c>
      <c r="C532" t="s">
        <v>38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</row>
    <row r="533" spans="1:11">
      <c r="A533" s="74" t="s">
        <v>60</v>
      </c>
      <c r="B533" t="s">
        <v>750</v>
      </c>
      <c r="C533" t="s">
        <v>25</v>
      </c>
      <c r="D533">
        <v>8</v>
      </c>
      <c r="E533">
        <v>8</v>
      </c>
      <c r="F533">
        <v>344450.2</v>
      </c>
      <c r="G533">
        <v>344450.2</v>
      </c>
      <c r="H533">
        <v>43056.275000000001</v>
      </c>
      <c r="I533">
        <v>43056.275000000001</v>
      </c>
      <c r="J533">
        <v>0</v>
      </c>
      <c r="K533">
        <v>0</v>
      </c>
    </row>
    <row r="534" spans="1:11">
      <c r="A534" s="74" t="s">
        <v>60</v>
      </c>
      <c r="B534" t="s">
        <v>750</v>
      </c>
    </row>
    <row r="535" spans="1:11">
      <c r="A535" s="74" t="s">
        <v>60</v>
      </c>
      <c r="B535" t="s">
        <v>750</v>
      </c>
      <c r="C535" t="s">
        <v>39</v>
      </c>
      <c r="D535">
        <v>6.5</v>
      </c>
      <c r="E535">
        <v>6.5</v>
      </c>
      <c r="F535">
        <v>465150</v>
      </c>
      <c r="G535">
        <v>465170</v>
      </c>
      <c r="H535">
        <v>71561.538461538468</v>
      </c>
      <c r="I535">
        <v>71564.61538461539</v>
      </c>
      <c r="J535">
        <v>20</v>
      </c>
      <c r="K535">
        <v>4.2996882726002367E-5</v>
      </c>
    </row>
    <row r="536" spans="1:11">
      <c r="A536" s="74" t="s">
        <v>60</v>
      </c>
      <c r="B536" t="s">
        <v>750</v>
      </c>
      <c r="C536" t="s">
        <v>40</v>
      </c>
      <c r="D536">
        <v>10.119999999999999</v>
      </c>
      <c r="E536">
        <v>10.119999999999999</v>
      </c>
      <c r="F536">
        <v>673576</v>
      </c>
      <c r="G536">
        <v>673586.02</v>
      </c>
      <c r="H536">
        <v>66558.893280632416</v>
      </c>
      <c r="I536">
        <v>66559.883399209488</v>
      </c>
      <c r="J536">
        <v>10.020000000018626</v>
      </c>
      <c r="K536">
        <v>1.4875826929728235E-5</v>
      </c>
    </row>
    <row r="537" spans="1:11">
      <c r="A537" s="74" t="s">
        <v>60</v>
      </c>
      <c r="B537" t="s">
        <v>750</v>
      </c>
      <c r="C537" t="s">
        <v>41</v>
      </c>
      <c r="D537">
        <v>4.4000000000000004</v>
      </c>
      <c r="E537">
        <v>4.4000000000000004</v>
      </c>
      <c r="F537">
        <v>254930</v>
      </c>
      <c r="G537">
        <v>254934.39999999999</v>
      </c>
      <c r="H537">
        <v>57938.63636363636</v>
      </c>
      <c r="I537">
        <v>57939.63636363636</v>
      </c>
      <c r="J537">
        <v>4.3999999999941792</v>
      </c>
      <c r="K537">
        <v>1.7259639901126501E-5</v>
      </c>
    </row>
    <row r="538" spans="1:11">
      <c r="A538" s="74" t="s">
        <v>60</v>
      </c>
      <c r="B538" t="s">
        <v>750</v>
      </c>
      <c r="C538" t="s">
        <v>42</v>
      </c>
      <c r="D538">
        <v>2.38</v>
      </c>
      <c r="E538">
        <v>2.38</v>
      </c>
      <c r="F538">
        <v>129693.5</v>
      </c>
      <c r="G538">
        <v>129695.88</v>
      </c>
      <c r="H538">
        <v>54493.067226890758</v>
      </c>
      <c r="I538">
        <v>54494.067226890758</v>
      </c>
      <c r="J538">
        <v>2.3800000000046566</v>
      </c>
      <c r="K538">
        <v>1.8350958220764006E-5</v>
      </c>
    </row>
    <row r="539" spans="1:11">
      <c r="A539" s="74" t="s">
        <v>60</v>
      </c>
      <c r="B539" t="s">
        <v>750</v>
      </c>
      <c r="C539" t="s">
        <v>43</v>
      </c>
      <c r="D539">
        <v>2</v>
      </c>
      <c r="E539">
        <v>2</v>
      </c>
      <c r="F539">
        <v>159900</v>
      </c>
      <c r="G539">
        <v>159902</v>
      </c>
      <c r="H539">
        <v>79950</v>
      </c>
      <c r="I539">
        <v>79951</v>
      </c>
      <c r="J539">
        <v>2</v>
      </c>
      <c r="K539">
        <v>1.2507817385866166E-5</v>
      </c>
    </row>
    <row r="540" spans="1:11">
      <c r="A540" s="74" t="s">
        <v>60</v>
      </c>
      <c r="B540" t="s">
        <v>750</v>
      </c>
      <c r="C540" t="s">
        <v>44</v>
      </c>
      <c r="D540">
        <v>0.5</v>
      </c>
      <c r="E540">
        <v>0.5</v>
      </c>
      <c r="F540">
        <v>40025</v>
      </c>
      <c r="G540">
        <v>40025.5</v>
      </c>
      <c r="H540">
        <v>80050</v>
      </c>
      <c r="I540">
        <v>80051</v>
      </c>
      <c r="J540">
        <v>0.5</v>
      </c>
      <c r="K540">
        <v>1.2492192379762648E-5</v>
      </c>
    </row>
    <row r="541" spans="1:11">
      <c r="A541" s="74" t="s">
        <v>60</v>
      </c>
      <c r="B541" t="s">
        <v>750</v>
      </c>
      <c r="C541" t="s">
        <v>45</v>
      </c>
      <c r="D541">
        <v>1</v>
      </c>
      <c r="E541">
        <v>1</v>
      </c>
      <c r="F541">
        <v>14301</v>
      </c>
      <c r="G541">
        <v>14301</v>
      </c>
      <c r="H541">
        <v>14301</v>
      </c>
      <c r="I541">
        <v>14301</v>
      </c>
      <c r="J541">
        <v>0</v>
      </c>
      <c r="K541">
        <v>0</v>
      </c>
    </row>
    <row r="542" spans="1:11">
      <c r="A542" s="74" t="s">
        <v>60</v>
      </c>
      <c r="B542" t="s">
        <v>750</v>
      </c>
      <c r="C542" t="s">
        <v>46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</row>
    <row r="543" spans="1:11">
      <c r="A543" s="74" t="s">
        <v>60</v>
      </c>
      <c r="B543" t="s">
        <v>750</v>
      </c>
      <c r="C543" t="s">
        <v>25</v>
      </c>
      <c r="D543">
        <v>26.899999999999995</v>
      </c>
      <c r="E543">
        <v>26.899999999999995</v>
      </c>
      <c r="F543">
        <v>1737575.5</v>
      </c>
      <c r="G543">
        <v>1737614.7999999998</v>
      </c>
      <c r="H543">
        <v>64593.884758364322</v>
      </c>
      <c r="I543">
        <v>64595.345724907071</v>
      </c>
      <c r="J543">
        <v>39.299999999813735</v>
      </c>
      <c r="K543">
        <v>2.2617722222610605E-5</v>
      </c>
    </row>
    <row r="544" spans="1:11">
      <c r="A544" s="74" t="s">
        <v>60</v>
      </c>
      <c r="B544" t="s">
        <v>750</v>
      </c>
    </row>
    <row r="545" spans="1:11">
      <c r="A545" s="74" t="s">
        <v>60</v>
      </c>
      <c r="B545" t="s">
        <v>750</v>
      </c>
      <c r="C545" t="s">
        <v>47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</row>
    <row r="546" spans="1:11">
      <c r="A546" s="74" t="s">
        <v>60</v>
      </c>
      <c r="B546" t="s">
        <v>750</v>
      </c>
      <c r="C546" t="s">
        <v>48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</row>
    <row r="547" spans="1:11">
      <c r="A547" s="74" t="s">
        <v>60</v>
      </c>
      <c r="B547" t="s">
        <v>750</v>
      </c>
      <c r="C547" t="s">
        <v>25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</row>
    <row r="548" spans="1:11">
      <c r="A548" s="74" t="s">
        <v>60</v>
      </c>
      <c r="B548" t="s">
        <v>750</v>
      </c>
    </row>
    <row r="549" spans="1:11">
      <c r="A549" s="74" t="s">
        <v>60</v>
      </c>
      <c r="B549" t="s">
        <v>750</v>
      </c>
      <c r="C549" t="s">
        <v>49</v>
      </c>
      <c r="D549">
        <v>17</v>
      </c>
      <c r="E549">
        <v>17</v>
      </c>
      <c r="F549">
        <v>542202.65</v>
      </c>
      <c r="G549">
        <v>542202.65</v>
      </c>
      <c r="H549">
        <v>31894.273529411767</v>
      </c>
      <c r="I549">
        <v>31894.273529411767</v>
      </c>
      <c r="J549">
        <v>0</v>
      </c>
      <c r="K549">
        <v>0</v>
      </c>
    </row>
    <row r="550" spans="1:11">
      <c r="A550" s="74" t="s">
        <v>60</v>
      </c>
      <c r="B550" t="s">
        <v>750</v>
      </c>
      <c r="C550" t="s">
        <v>25</v>
      </c>
      <c r="D550">
        <v>17</v>
      </c>
      <c r="E550">
        <v>17</v>
      </c>
      <c r="F550">
        <v>542202.65</v>
      </c>
      <c r="G550">
        <v>542202.65</v>
      </c>
      <c r="H550">
        <v>31894.273529411767</v>
      </c>
      <c r="I550">
        <v>31894.273529411767</v>
      </c>
      <c r="J550">
        <v>0</v>
      </c>
      <c r="K550">
        <v>0</v>
      </c>
    </row>
    <row r="551" spans="1:11">
      <c r="A551" s="74" t="s">
        <v>60</v>
      </c>
      <c r="B551" t="s">
        <v>750</v>
      </c>
    </row>
    <row r="552" spans="1:11">
      <c r="A552" s="74" t="s">
        <v>60</v>
      </c>
      <c r="B552" t="s">
        <v>750</v>
      </c>
      <c r="C552" t="s">
        <v>50</v>
      </c>
      <c r="D552">
        <v>11</v>
      </c>
      <c r="E552">
        <v>11</v>
      </c>
      <c r="F552">
        <v>528923.19999999995</v>
      </c>
      <c r="G552">
        <v>528923.19999999995</v>
      </c>
      <c r="H552">
        <v>48083.927272727269</v>
      </c>
      <c r="I552">
        <v>48083.927272727269</v>
      </c>
      <c r="J552">
        <v>0</v>
      </c>
      <c r="K552">
        <v>0</v>
      </c>
    </row>
    <row r="553" spans="1:11">
      <c r="A553" s="74" t="s">
        <v>60</v>
      </c>
      <c r="B553" t="s">
        <v>750</v>
      </c>
      <c r="C553" t="s">
        <v>51</v>
      </c>
      <c r="D553">
        <v>40</v>
      </c>
      <c r="E553">
        <v>40</v>
      </c>
      <c r="F553">
        <v>1549599.84</v>
      </c>
      <c r="G553">
        <v>1549599.84</v>
      </c>
      <c r="H553">
        <v>38739.995999999999</v>
      </c>
      <c r="I553">
        <v>38739.995999999999</v>
      </c>
      <c r="J553">
        <v>0</v>
      </c>
      <c r="K553">
        <v>0</v>
      </c>
    </row>
    <row r="554" spans="1:11">
      <c r="A554" s="74" t="s">
        <v>60</v>
      </c>
      <c r="B554" t="s">
        <v>750</v>
      </c>
      <c r="C554" t="s">
        <v>25</v>
      </c>
      <c r="D554">
        <v>51</v>
      </c>
      <c r="E554">
        <v>51</v>
      </c>
      <c r="F554">
        <v>2078523.04</v>
      </c>
      <c r="G554">
        <v>2078523.04</v>
      </c>
      <c r="H554">
        <v>40755.353725490197</v>
      </c>
      <c r="I554">
        <v>40755.353725490197</v>
      </c>
      <c r="J554">
        <v>0</v>
      </c>
      <c r="K554">
        <v>0</v>
      </c>
    </row>
    <row r="555" spans="1:11">
      <c r="A555" s="74" t="s">
        <v>60</v>
      </c>
      <c r="B555" t="s">
        <v>750</v>
      </c>
    </row>
    <row r="556" spans="1:11">
      <c r="A556" s="74" t="s">
        <v>60</v>
      </c>
      <c r="B556" t="s">
        <v>750</v>
      </c>
      <c r="C556" t="s">
        <v>52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</row>
    <row r="557" spans="1:11">
      <c r="A557" s="74" t="s">
        <v>60</v>
      </c>
      <c r="B557" t="s">
        <v>750</v>
      </c>
      <c r="C557" t="s">
        <v>53</v>
      </c>
      <c r="D557">
        <v>4</v>
      </c>
      <c r="E557">
        <v>4</v>
      </c>
      <c r="F557">
        <v>250535</v>
      </c>
      <c r="G557">
        <v>250538</v>
      </c>
      <c r="H557">
        <v>62633.75</v>
      </c>
      <c r="I557">
        <v>62634.5</v>
      </c>
      <c r="J557">
        <v>3</v>
      </c>
      <c r="K557">
        <v>1.1974374837847008E-5</v>
      </c>
    </row>
    <row r="558" spans="1:11">
      <c r="A558" s="74" t="s">
        <v>60</v>
      </c>
      <c r="B558" t="s">
        <v>750</v>
      </c>
      <c r="C558" t="s">
        <v>54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</row>
    <row r="559" spans="1:11">
      <c r="A559" s="74" t="s">
        <v>60</v>
      </c>
      <c r="B559" t="s">
        <v>750</v>
      </c>
      <c r="C559" t="s">
        <v>55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</row>
    <row r="560" spans="1:11">
      <c r="A560" s="74" t="s">
        <v>60</v>
      </c>
      <c r="B560" t="s">
        <v>750</v>
      </c>
      <c r="C560" t="s">
        <v>25</v>
      </c>
      <c r="D560">
        <v>4</v>
      </c>
      <c r="E560">
        <v>4</v>
      </c>
      <c r="F560">
        <v>250535</v>
      </c>
      <c r="G560">
        <v>250538</v>
      </c>
      <c r="H560">
        <v>62633.75</v>
      </c>
      <c r="I560">
        <v>62634.5</v>
      </c>
      <c r="J560">
        <v>3</v>
      </c>
      <c r="K560">
        <v>1.1974374837847008E-5</v>
      </c>
    </row>
    <row r="561" spans="1:11">
      <c r="A561" s="74" t="s">
        <v>60</v>
      </c>
      <c r="B561" t="s">
        <v>750</v>
      </c>
    </row>
    <row r="562" spans="1:11">
      <c r="A562" s="74" t="s">
        <v>60</v>
      </c>
      <c r="B562" t="s">
        <v>750</v>
      </c>
      <c r="C562" t="s">
        <v>56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</row>
    <row r="563" spans="1:11">
      <c r="A563" s="74" t="s">
        <v>60</v>
      </c>
      <c r="B563" t="s">
        <v>750</v>
      </c>
      <c r="C563" t="s">
        <v>57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</row>
    <row r="564" spans="1:11">
      <c r="A564" s="74" t="s">
        <v>60</v>
      </c>
      <c r="B564" t="s">
        <v>750</v>
      </c>
      <c r="C564" t="s">
        <v>58</v>
      </c>
      <c r="D564">
        <v>1</v>
      </c>
      <c r="E564">
        <v>1</v>
      </c>
      <c r="F564">
        <v>60600</v>
      </c>
      <c r="G564">
        <v>60600</v>
      </c>
      <c r="H564">
        <v>60600</v>
      </c>
      <c r="I564">
        <v>60600</v>
      </c>
      <c r="J564">
        <v>0</v>
      </c>
      <c r="K564">
        <v>0</v>
      </c>
    </row>
    <row r="565" spans="1:11">
      <c r="A565" s="74" t="s">
        <v>60</v>
      </c>
      <c r="B565" t="s">
        <v>751</v>
      </c>
      <c r="C565" t="s">
        <v>18</v>
      </c>
      <c r="D565">
        <v>0.5</v>
      </c>
      <c r="E565">
        <v>0.5</v>
      </c>
      <c r="F565">
        <v>50000</v>
      </c>
      <c r="G565">
        <v>50000</v>
      </c>
      <c r="H565">
        <v>100000</v>
      </c>
      <c r="I565">
        <v>100000</v>
      </c>
      <c r="J565">
        <v>0</v>
      </c>
      <c r="K565">
        <v>0</v>
      </c>
    </row>
    <row r="566" spans="1:11">
      <c r="A566" s="74" t="s">
        <v>60</v>
      </c>
      <c r="B566" t="s">
        <v>751</v>
      </c>
      <c r="C566" t="s">
        <v>19</v>
      </c>
      <c r="D566">
        <v>0.5</v>
      </c>
      <c r="E566">
        <v>0.5</v>
      </c>
      <c r="F566">
        <v>50000</v>
      </c>
      <c r="G566">
        <v>50000</v>
      </c>
      <c r="H566">
        <v>100000</v>
      </c>
      <c r="I566">
        <v>100000</v>
      </c>
      <c r="J566">
        <v>0</v>
      </c>
      <c r="K566">
        <v>0</v>
      </c>
    </row>
    <row r="567" spans="1:11">
      <c r="A567" s="74" t="s">
        <v>60</v>
      </c>
      <c r="B567" t="s">
        <v>751</v>
      </c>
      <c r="C567" t="s">
        <v>20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</row>
    <row r="568" spans="1:11">
      <c r="A568" s="74" t="s">
        <v>60</v>
      </c>
      <c r="B568" t="s">
        <v>751</v>
      </c>
      <c r="C568" t="s">
        <v>21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</row>
    <row r="569" spans="1:11">
      <c r="A569" s="74" t="s">
        <v>60</v>
      </c>
      <c r="B569" t="s">
        <v>751</v>
      </c>
      <c r="C569" t="s">
        <v>22</v>
      </c>
      <c r="D569">
        <v>1</v>
      </c>
      <c r="E569">
        <v>1</v>
      </c>
      <c r="F569">
        <v>42498</v>
      </c>
      <c r="G569">
        <v>42498</v>
      </c>
      <c r="H569">
        <v>42498</v>
      </c>
      <c r="I569">
        <v>42498</v>
      </c>
      <c r="J569">
        <v>0</v>
      </c>
      <c r="K569">
        <v>0</v>
      </c>
    </row>
    <row r="570" spans="1:11">
      <c r="A570" s="74" t="s">
        <v>60</v>
      </c>
      <c r="B570" t="s">
        <v>751</v>
      </c>
      <c r="C570" t="s">
        <v>23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</row>
    <row r="571" spans="1:11">
      <c r="A571" s="74" t="s">
        <v>60</v>
      </c>
      <c r="B571" t="s">
        <v>751</v>
      </c>
      <c r="C571" t="s">
        <v>24</v>
      </c>
      <c r="D571">
        <v>1</v>
      </c>
      <c r="E571">
        <v>1</v>
      </c>
      <c r="F571">
        <v>52018</v>
      </c>
      <c r="G571">
        <v>52019</v>
      </c>
      <c r="H571">
        <v>52018</v>
      </c>
      <c r="I571">
        <v>52019</v>
      </c>
      <c r="J571">
        <v>1</v>
      </c>
      <c r="K571">
        <v>1.9224114729516707E-5</v>
      </c>
    </row>
    <row r="572" spans="1:11">
      <c r="A572" s="74" t="s">
        <v>60</v>
      </c>
      <c r="B572" t="s">
        <v>751</v>
      </c>
      <c r="C572" t="s">
        <v>25</v>
      </c>
      <c r="D572">
        <v>3</v>
      </c>
      <c r="E572">
        <v>3</v>
      </c>
      <c r="F572">
        <v>194516</v>
      </c>
      <c r="G572">
        <v>194517</v>
      </c>
      <c r="H572">
        <v>64838.666666666664</v>
      </c>
      <c r="I572">
        <v>64839</v>
      </c>
      <c r="J572">
        <v>1</v>
      </c>
      <c r="K572">
        <v>5.1409652676386517E-6</v>
      </c>
    </row>
    <row r="573" spans="1:11">
      <c r="A573" s="74" t="s">
        <v>60</v>
      </c>
      <c r="B573" t="s">
        <v>751</v>
      </c>
    </row>
    <row r="574" spans="1:11">
      <c r="A574" s="74" t="s">
        <v>60</v>
      </c>
      <c r="B574" t="s">
        <v>751</v>
      </c>
      <c r="C574" t="s">
        <v>26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</row>
    <row r="575" spans="1:11">
      <c r="A575" s="74" t="s">
        <v>60</v>
      </c>
      <c r="B575" t="s">
        <v>751</v>
      </c>
      <c r="C575" t="s">
        <v>27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</row>
    <row r="576" spans="1:11">
      <c r="A576" s="74" t="s">
        <v>60</v>
      </c>
      <c r="B576" t="s">
        <v>751</v>
      </c>
      <c r="C576" t="s">
        <v>25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</row>
    <row r="577" spans="1:11">
      <c r="A577" s="74" t="s">
        <v>60</v>
      </c>
      <c r="B577" t="s">
        <v>751</v>
      </c>
    </row>
    <row r="578" spans="1:11">
      <c r="A578" s="74" t="s">
        <v>60</v>
      </c>
      <c r="B578" t="s">
        <v>751</v>
      </c>
      <c r="C578" t="s">
        <v>28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</row>
    <row r="579" spans="1:11">
      <c r="A579" s="74" t="s">
        <v>60</v>
      </c>
      <c r="B579" t="s">
        <v>751</v>
      </c>
      <c r="C579" t="s">
        <v>29</v>
      </c>
      <c r="D579">
        <v>1</v>
      </c>
      <c r="E579">
        <v>1</v>
      </c>
      <c r="F579">
        <v>16755</v>
      </c>
      <c r="G579">
        <v>16755</v>
      </c>
      <c r="H579">
        <v>16755</v>
      </c>
      <c r="I579">
        <v>16755</v>
      </c>
      <c r="J579">
        <v>0</v>
      </c>
      <c r="K579">
        <v>0</v>
      </c>
    </row>
    <row r="580" spans="1:11">
      <c r="A580" s="74" t="s">
        <v>60</v>
      </c>
      <c r="B580" t="s">
        <v>751</v>
      </c>
      <c r="C580" t="s">
        <v>30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</row>
    <row r="581" spans="1:11">
      <c r="A581" s="74" t="s">
        <v>60</v>
      </c>
      <c r="B581" t="s">
        <v>751</v>
      </c>
      <c r="C581" t="s">
        <v>31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</row>
    <row r="582" spans="1:11">
      <c r="A582" s="74" t="s">
        <v>60</v>
      </c>
      <c r="B582" t="s">
        <v>751</v>
      </c>
      <c r="C582" t="s">
        <v>25</v>
      </c>
      <c r="D582">
        <v>1</v>
      </c>
      <c r="E582">
        <v>1</v>
      </c>
      <c r="F582">
        <v>16755</v>
      </c>
      <c r="G582">
        <v>16755</v>
      </c>
      <c r="H582">
        <v>16755</v>
      </c>
      <c r="I582">
        <v>16755</v>
      </c>
      <c r="J582">
        <v>0</v>
      </c>
      <c r="K582">
        <v>0</v>
      </c>
    </row>
    <row r="583" spans="1:11">
      <c r="A583" s="74" t="s">
        <v>60</v>
      </c>
      <c r="B583" t="s">
        <v>751</v>
      </c>
    </row>
    <row r="584" spans="1:11">
      <c r="A584" s="74" t="s">
        <v>60</v>
      </c>
      <c r="B584" t="s">
        <v>751</v>
      </c>
      <c r="C584" t="s">
        <v>32</v>
      </c>
      <c r="D584">
        <v>1</v>
      </c>
      <c r="E584">
        <v>1</v>
      </c>
      <c r="F584">
        <v>53915</v>
      </c>
      <c r="G584">
        <v>53916</v>
      </c>
      <c r="H584">
        <v>53915</v>
      </c>
      <c r="I584">
        <v>53916</v>
      </c>
      <c r="J584">
        <v>1</v>
      </c>
      <c r="K584">
        <v>1.8547713994250208E-5</v>
      </c>
    </row>
    <row r="585" spans="1:11">
      <c r="A585" s="74" t="s">
        <v>60</v>
      </c>
      <c r="B585" t="s">
        <v>751</v>
      </c>
      <c r="C585" t="s">
        <v>33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</row>
    <row r="586" spans="1:11">
      <c r="A586" s="74" t="s">
        <v>60</v>
      </c>
      <c r="B586" t="s">
        <v>751</v>
      </c>
      <c r="C586" t="s">
        <v>34</v>
      </c>
      <c r="D586">
        <v>0.78</v>
      </c>
      <c r="E586">
        <v>0.78</v>
      </c>
      <c r="F586">
        <v>14995</v>
      </c>
      <c r="G586">
        <v>14995</v>
      </c>
      <c r="H586">
        <v>19224.358974358973</v>
      </c>
      <c r="I586">
        <v>19224.358974358973</v>
      </c>
      <c r="J586">
        <v>0</v>
      </c>
      <c r="K586">
        <v>0</v>
      </c>
    </row>
    <row r="587" spans="1:11">
      <c r="A587" s="74" t="s">
        <v>60</v>
      </c>
      <c r="B587" t="s">
        <v>751</v>
      </c>
      <c r="C587" t="s">
        <v>25</v>
      </c>
      <c r="D587">
        <v>1.78</v>
      </c>
      <c r="E587">
        <v>1.78</v>
      </c>
      <c r="F587">
        <v>68910</v>
      </c>
      <c r="G587">
        <v>68911</v>
      </c>
      <c r="H587">
        <v>38713.483146067418</v>
      </c>
      <c r="I587">
        <v>38714.044943820227</v>
      </c>
      <c r="J587">
        <v>1</v>
      </c>
      <c r="K587">
        <v>1.4511681903932665E-5</v>
      </c>
    </row>
    <row r="588" spans="1:11">
      <c r="A588" s="74" t="s">
        <v>60</v>
      </c>
      <c r="B588" t="s">
        <v>751</v>
      </c>
    </row>
    <row r="589" spans="1:11">
      <c r="A589" s="74" t="s">
        <v>60</v>
      </c>
      <c r="B589" t="s">
        <v>751</v>
      </c>
      <c r="C589" t="s">
        <v>35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</row>
    <row r="590" spans="1:11">
      <c r="A590" s="74" t="s">
        <v>60</v>
      </c>
      <c r="B590" t="s">
        <v>751</v>
      </c>
      <c r="C590" t="s">
        <v>36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</row>
    <row r="591" spans="1:11">
      <c r="A591" s="74" t="s">
        <v>60</v>
      </c>
      <c r="B591" t="s">
        <v>751</v>
      </c>
      <c r="C591" t="s">
        <v>25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</row>
    <row r="592" spans="1:11">
      <c r="A592" s="74" t="s">
        <v>60</v>
      </c>
      <c r="B592" t="s">
        <v>751</v>
      </c>
    </row>
    <row r="593" spans="1:11">
      <c r="A593" s="74" t="s">
        <v>60</v>
      </c>
      <c r="B593" t="s">
        <v>751</v>
      </c>
      <c r="C593" t="s">
        <v>37</v>
      </c>
      <c r="D593">
        <v>1</v>
      </c>
      <c r="E593">
        <v>1</v>
      </c>
      <c r="F593">
        <v>24445</v>
      </c>
      <c r="G593">
        <v>24445</v>
      </c>
      <c r="H593">
        <v>24445</v>
      </c>
      <c r="I593">
        <v>24445</v>
      </c>
      <c r="J593">
        <v>0</v>
      </c>
      <c r="K593">
        <v>0</v>
      </c>
    </row>
    <row r="594" spans="1:11">
      <c r="A594" s="74" t="s">
        <v>60</v>
      </c>
      <c r="B594" t="s">
        <v>751</v>
      </c>
      <c r="C594" t="s">
        <v>38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</row>
    <row r="595" spans="1:11">
      <c r="A595" s="74" t="s">
        <v>60</v>
      </c>
      <c r="B595" t="s">
        <v>751</v>
      </c>
      <c r="C595" t="s">
        <v>25</v>
      </c>
      <c r="D595">
        <v>1</v>
      </c>
      <c r="E595">
        <v>1</v>
      </c>
      <c r="F595">
        <v>24445</v>
      </c>
      <c r="G595">
        <v>24445</v>
      </c>
      <c r="H595">
        <v>24445</v>
      </c>
      <c r="I595">
        <v>24445</v>
      </c>
      <c r="J595">
        <v>0</v>
      </c>
      <c r="K595">
        <v>0</v>
      </c>
    </row>
    <row r="596" spans="1:11">
      <c r="A596" s="74" t="s">
        <v>60</v>
      </c>
      <c r="B596" t="s">
        <v>751</v>
      </c>
    </row>
    <row r="597" spans="1:11">
      <c r="A597" s="74" t="s">
        <v>60</v>
      </c>
      <c r="B597" t="s">
        <v>751</v>
      </c>
      <c r="C597" t="s">
        <v>39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</row>
    <row r="598" spans="1:11">
      <c r="A598" s="74" t="s">
        <v>60</v>
      </c>
      <c r="B598" t="s">
        <v>751</v>
      </c>
      <c r="C598" t="s">
        <v>40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</row>
    <row r="599" spans="1:11">
      <c r="A599" s="74" t="s">
        <v>60</v>
      </c>
      <c r="B599" t="s">
        <v>751</v>
      </c>
      <c r="C599" t="s">
        <v>41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</row>
    <row r="600" spans="1:11">
      <c r="A600" s="74" t="s">
        <v>60</v>
      </c>
      <c r="B600" t="s">
        <v>751</v>
      </c>
      <c r="C600" t="s">
        <v>42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</row>
    <row r="601" spans="1:11">
      <c r="A601" s="74" t="s">
        <v>60</v>
      </c>
      <c r="B601" t="s">
        <v>751</v>
      </c>
      <c r="C601" t="s">
        <v>43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</row>
    <row r="602" spans="1:11">
      <c r="A602" s="74" t="s">
        <v>60</v>
      </c>
      <c r="B602" t="s">
        <v>751</v>
      </c>
      <c r="C602" t="s">
        <v>44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</row>
    <row r="603" spans="1:11">
      <c r="A603" s="74" t="s">
        <v>60</v>
      </c>
      <c r="B603" t="s">
        <v>751</v>
      </c>
      <c r="C603" t="s">
        <v>45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</row>
    <row r="604" spans="1:11">
      <c r="A604" s="74" t="s">
        <v>60</v>
      </c>
      <c r="B604" t="s">
        <v>751</v>
      </c>
      <c r="C604" t="s">
        <v>46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</row>
    <row r="605" spans="1:11">
      <c r="A605" s="74" t="s">
        <v>60</v>
      </c>
      <c r="B605" t="s">
        <v>751</v>
      </c>
      <c r="C605" t="s">
        <v>25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</row>
    <row r="606" spans="1:11">
      <c r="A606" s="74" t="s">
        <v>60</v>
      </c>
      <c r="B606" t="s">
        <v>751</v>
      </c>
    </row>
    <row r="607" spans="1:11">
      <c r="A607" s="74" t="s">
        <v>60</v>
      </c>
      <c r="B607" t="s">
        <v>751</v>
      </c>
      <c r="C607" t="s">
        <v>47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</row>
    <row r="608" spans="1:11">
      <c r="A608" s="74" t="s">
        <v>60</v>
      </c>
      <c r="B608" t="s">
        <v>751</v>
      </c>
      <c r="C608" t="s">
        <v>48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</row>
    <row r="609" spans="1:11">
      <c r="A609" s="74" t="s">
        <v>60</v>
      </c>
      <c r="B609" t="s">
        <v>751</v>
      </c>
      <c r="C609" t="s">
        <v>25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</row>
    <row r="610" spans="1:11">
      <c r="A610" s="74" t="s">
        <v>60</v>
      </c>
      <c r="B610" t="s">
        <v>751</v>
      </c>
    </row>
    <row r="611" spans="1:11">
      <c r="A611" s="74" t="s">
        <v>60</v>
      </c>
      <c r="B611" t="s">
        <v>751</v>
      </c>
      <c r="C611" t="s">
        <v>49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</row>
    <row r="612" spans="1:11">
      <c r="A612" s="74" t="s">
        <v>60</v>
      </c>
      <c r="B612" t="s">
        <v>751</v>
      </c>
      <c r="C612" t="s">
        <v>25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</row>
    <row r="613" spans="1:11">
      <c r="A613" s="74" t="s">
        <v>60</v>
      </c>
      <c r="B613" t="s">
        <v>751</v>
      </c>
    </row>
    <row r="614" spans="1:11">
      <c r="A614" s="74" t="s">
        <v>60</v>
      </c>
      <c r="B614" t="s">
        <v>751</v>
      </c>
      <c r="C614" t="s">
        <v>50</v>
      </c>
      <c r="D614">
        <v>1</v>
      </c>
      <c r="E614">
        <v>1</v>
      </c>
      <c r="F614">
        <v>22761</v>
      </c>
      <c r="G614">
        <v>22761</v>
      </c>
      <c r="H614">
        <v>22761</v>
      </c>
      <c r="I614">
        <v>22761</v>
      </c>
      <c r="J614">
        <v>0</v>
      </c>
      <c r="K614">
        <v>0</v>
      </c>
    </row>
    <row r="615" spans="1:11">
      <c r="A615" s="74" t="s">
        <v>60</v>
      </c>
      <c r="B615" t="s">
        <v>751</v>
      </c>
      <c r="C615" t="s">
        <v>51</v>
      </c>
      <c r="D615">
        <v>2</v>
      </c>
      <c r="E615">
        <v>2</v>
      </c>
      <c r="F615">
        <v>33914</v>
      </c>
      <c r="G615">
        <v>33914</v>
      </c>
      <c r="H615">
        <v>16957</v>
      </c>
      <c r="I615">
        <v>16957</v>
      </c>
      <c r="J615">
        <v>0</v>
      </c>
      <c r="K615">
        <v>0</v>
      </c>
    </row>
    <row r="616" spans="1:11">
      <c r="A616" s="74" t="s">
        <v>60</v>
      </c>
      <c r="B616" t="s">
        <v>751</v>
      </c>
      <c r="C616" t="s">
        <v>25</v>
      </c>
      <c r="D616">
        <v>3</v>
      </c>
      <c r="E616">
        <v>3</v>
      </c>
      <c r="F616">
        <v>56675</v>
      </c>
      <c r="G616">
        <v>56675</v>
      </c>
      <c r="H616">
        <v>18891.666666666668</v>
      </c>
      <c r="I616">
        <v>18891.666666666668</v>
      </c>
      <c r="J616">
        <v>0</v>
      </c>
      <c r="K616">
        <v>0</v>
      </c>
    </row>
    <row r="617" spans="1:11">
      <c r="A617" s="74" t="s">
        <v>60</v>
      </c>
      <c r="B617" t="s">
        <v>751</v>
      </c>
    </row>
    <row r="618" spans="1:11">
      <c r="A618" s="74" t="s">
        <v>60</v>
      </c>
      <c r="B618" t="s">
        <v>751</v>
      </c>
      <c r="C618" t="s">
        <v>52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</row>
    <row r="619" spans="1:11">
      <c r="A619" s="74" t="s">
        <v>60</v>
      </c>
      <c r="B619" t="s">
        <v>751</v>
      </c>
      <c r="C619" t="s">
        <v>53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</row>
    <row r="620" spans="1:11">
      <c r="A620" s="74" t="s">
        <v>60</v>
      </c>
      <c r="B620" t="s">
        <v>751</v>
      </c>
      <c r="C620" t="s">
        <v>54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</row>
    <row r="621" spans="1:11">
      <c r="A621" s="74" t="s">
        <v>60</v>
      </c>
      <c r="B621" t="s">
        <v>751</v>
      </c>
      <c r="C621" t="s">
        <v>55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</row>
    <row r="622" spans="1:11">
      <c r="A622" s="74" t="s">
        <v>60</v>
      </c>
      <c r="B622" t="s">
        <v>751</v>
      </c>
      <c r="C622" t="s">
        <v>25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</row>
    <row r="623" spans="1:11">
      <c r="A623" s="74" t="s">
        <v>60</v>
      </c>
      <c r="B623" t="s">
        <v>751</v>
      </c>
    </row>
    <row r="624" spans="1:11">
      <c r="A624" s="74" t="s">
        <v>60</v>
      </c>
      <c r="B624" t="s">
        <v>751</v>
      </c>
      <c r="C624" t="s">
        <v>56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</row>
    <row r="625" spans="1:11">
      <c r="A625" s="74" t="s">
        <v>60</v>
      </c>
      <c r="B625" t="s">
        <v>751</v>
      </c>
      <c r="C625" t="s">
        <v>57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</row>
    <row r="626" spans="1:11">
      <c r="A626" s="74" t="s">
        <v>60</v>
      </c>
      <c r="B626" t="s">
        <v>751</v>
      </c>
      <c r="C626" t="s">
        <v>58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</row>
    <row r="627" spans="1:11">
      <c r="A627" s="74" t="s">
        <v>60</v>
      </c>
      <c r="B627" t="s">
        <v>752</v>
      </c>
      <c r="C627" t="s">
        <v>18</v>
      </c>
      <c r="D627">
        <v>1</v>
      </c>
      <c r="E627">
        <v>1</v>
      </c>
      <c r="F627">
        <v>125000</v>
      </c>
      <c r="G627">
        <v>125000</v>
      </c>
      <c r="H627">
        <v>125000</v>
      </c>
      <c r="I627">
        <v>125000</v>
      </c>
      <c r="J627">
        <v>0</v>
      </c>
      <c r="K627">
        <v>0</v>
      </c>
    </row>
    <row r="628" spans="1:11">
      <c r="A628" s="74" t="s">
        <v>60</v>
      </c>
      <c r="B628" t="s">
        <v>70</v>
      </c>
      <c r="C628" t="s">
        <v>19</v>
      </c>
      <c r="D628">
        <v>24</v>
      </c>
      <c r="E628">
        <v>24</v>
      </c>
      <c r="F628">
        <v>1717227</v>
      </c>
      <c r="G628">
        <v>1717227</v>
      </c>
      <c r="H628">
        <v>71551.125</v>
      </c>
      <c r="I628">
        <v>71551.125</v>
      </c>
      <c r="J628">
        <v>0</v>
      </c>
      <c r="K628">
        <v>0</v>
      </c>
    </row>
    <row r="629" spans="1:11">
      <c r="A629" s="74" t="s">
        <v>60</v>
      </c>
      <c r="B629" t="s">
        <v>70</v>
      </c>
      <c r="C629" t="s">
        <v>20</v>
      </c>
      <c r="D629">
        <v>4</v>
      </c>
      <c r="E629">
        <v>4</v>
      </c>
      <c r="F629">
        <v>400000</v>
      </c>
      <c r="G629">
        <v>400000</v>
      </c>
      <c r="H629">
        <v>100000</v>
      </c>
      <c r="I629">
        <v>100000</v>
      </c>
      <c r="J629">
        <v>0</v>
      </c>
      <c r="K629">
        <v>0</v>
      </c>
    </row>
    <row r="630" spans="1:11">
      <c r="A630" s="74" t="s">
        <v>60</v>
      </c>
      <c r="B630" t="s">
        <v>70</v>
      </c>
      <c r="C630" t="s">
        <v>21</v>
      </c>
      <c r="D630">
        <v>1</v>
      </c>
      <c r="E630">
        <v>1</v>
      </c>
      <c r="F630">
        <v>80000</v>
      </c>
      <c r="G630">
        <v>80000</v>
      </c>
      <c r="H630">
        <v>80000</v>
      </c>
      <c r="I630">
        <v>80000</v>
      </c>
      <c r="J630">
        <v>0</v>
      </c>
      <c r="K630">
        <v>0</v>
      </c>
    </row>
    <row r="631" spans="1:11">
      <c r="A631" s="74" t="s">
        <v>60</v>
      </c>
      <c r="B631" t="s">
        <v>70</v>
      </c>
      <c r="C631" t="s">
        <v>22</v>
      </c>
      <c r="D631">
        <v>1</v>
      </c>
      <c r="E631">
        <v>1</v>
      </c>
      <c r="F631">
        <v>90000</v>
      </c>
      <c r="G631">
        <v>90000</v>
      </c>
      <c r="H631">
        <v>90000</v>
      </c>
      <c r="I631">
        <v>90000</v>
      </c>
      <c r="J631">
        <v>0</v>
      </c>
      <c r="K631">
        <v>0</v>
      </c>
    </row>
    <row r="632" spans="1:11">
      <c r="A632" s="74" t="s">
        <v>60</v>
      </c>
      <c r="B632" t="s">
        <v>70</v>
      </c>
      <c r="C632" t="s">
        <v>23</v>
      </c>
      <c r="D632">
        <v>4</v>
      </c>
      <c r="E632">
        <v>4</v>
      </c>
      <c r="F632">
        <v>289000</v>
      </c>
      <c r="G632">
        <v>289000</v>
      </c>
      <c r="H632">
        <v>72250</v>
      </c>
      <c r="I632">
        <v>72250</v>
      </c>
      <c r="J632">
        <v>0</v>
      </c>
      <c r="K632">
        <v>0</v>
      </c>
    </row>
    <row r="633" spans="1:11">
      <c r="A633" s="74" t="s">
        <v>60</v>
      </c>
      <c r="B633" t="s">
        <v>70</v>
      </c>
      <c r="C633" t="s">
        <v>24</v>
      </c>
      <c r="D633">
        <v>3</v>
      </c>
      <c r="E633">
        <v>3</v>
      </c>
      <c r="F633">
        <v>166268.82</v>
      </c>
      <c r="G633">
        <v>166268.82</v>
      </c>
      <c r="H633">
        <v>55422.94</v>
      </c>
      <c r="I633">
        <v>55422.94</v>
      </c>
      <c r="J633">
        <v>0</v>
      </c>
      <c r="K633">
        <v>0</v>
      </c>
    </row>
    <row r="634" spans="1:11">
      <c r="A634" s="74" t="s">
        <v>60</v>
      </c>
      <c r="B634" t="s">
        <v>70</v>
      </c>
      <c r="C634" t="s">
        <v>25</v>
      </c>
      <c r="D634">
        <v>38</v>
      </c>
      <c r="E634">
        <v>38</v>
      </c>
      <c r="F634">
        <v>2867495.82</v>
      </c>
      <c r="G634">
        <v>2867495.82</v>
      </c>
      <c r="H634">
        <v>75460.416315789465</v>
      </c>
      <c r="I634">
        <v>75460.416315789465</v>
      </c>
      <c r="J634">
        <v>0</v>
      </c>
      <c r="K634">
        <v>0</v>
      </c>
    </row>
    <row r="635" spans="1:11">
      <c r="A635" s="74" t="s">
        <v>60</v>
      </c>
      <c r="B635" t="s">
        <v>70</v>
      </c>
    </row>
    <row r="636" spans="1:11">
      <c r="A636" s="74" t="s">
        <v>60</v>
      </c>
      <c r="B636" t="s">
        <v>70</v>
      </c>
      <c r="C636" t="s">
        <v>26</v>
      </c>
      <c r="D636">
        <v>3</v>
      </c>
      <c r="E636">
        <v>3</v>
      </c>
      <c r="F636">
        <v>112334.39999999999</v>
      </c>
      <c r="G636">
        <v>112334.39999999999</v>
      </c>
      <c r="H636">
        <v>37444.799999999996</v>
      </c>
      <c r="I636">
        <v>37444.799999999996</v>
      </c>
      <c r="J636">
        <v>0</v>
      </c>
      <c r="K636">
        <v>0</v>
      </c>
    </row>
    <row r="637" spans="1:11">
      <c r="A637" s="74" t="s">
        <v>60</v>
      </c>
      <c r="B637" t="s">
        <v>70</v>
      </c>
      <c r="C637" t="s">
        <v>27</v>
      </c>
      <c r="D637">
        <v>9</v>
      </c>
      <c r="E637">
        <v>9</v>
      </c>
      <c r="F637">
        <v>175227.41</v>
      </c>
      <c r="G637">
        <v>175227.41</v>
      </c>
      <c r="H637">
        <v>19469.712222222224</v>
      </c>
      <c r="I637">
        <v>19469.712222222224</v>
      </c>
      <c r="J637">
        <v>0</v>
      </c>
      <c r="K637">
        <v>0</v>
      </c>
    </row>
    <row r="638" spans="1:11">
      <c r="A638" s="74" t="s">
        <v>60</v>
      </c>
      <c r="B638" t="s">
        <v>70</v>
      </c>
      <c r="C638" t="s">
        <v>25</v>
      </c>
      <c r="D638">
        <v>12</v>
      </c>
      <c r="E638">
        <v>12</v>
      </c>
      <c r="F638">
        <v>287561.81</v>
      </c>
      <c r="G638">
        <v>287561.81</v>
      </c>
      <c r="H638">
        <v>23963.484166666665</v>
      </c>
      <c r="I638">
        <v>23963.484166666665</v>
      </c>
      <c r="J638">
        <v>0</v>
      </c>
      <c r="K638">
        <v>0</v>
      </c>
    </row>
    <row r="639" spans="1:11">
      <c r="A639" s="74" t="s">
        <v>60</v>
      </c>
      <c r="B639" t="s">
        <v>70</v>
      </c>
    </row>
    <row r="640" spans="1:11">
      <c r="A640" s="74" t="s">
        <v>60</v>
      </c>
      <c r="B640" t="s">
        <v>70</v>
      </c>
      <c r="C640" t="s">
        <v>28</v>
      </c>
      <c r="D640">
        <v>16</v>
      </c>
      <c r="E640">
        <v>16</v>
      </c>
      <c r="F640">
        <v>355985.33</v>
      </c>
      <c r="G640">
        <v>355985.33</v>
      </c>
      <c r="H640">
        <v>22249.083125000001</v>
      </c>
      <c r="I640">
        <v>22249.083125000001</v>
      </c>
      <c r="J640">
        <v>0</v>
      </c>
      <c r="K640">
        <v>0</v>
      </c>
    </row>
    <row r="641" spans="1:11">
      <c r="A641" s="74" t="s">
        <v>60</v>
      </c>
      <c r="B641" t="s">
        <v>70</v>
      </c>
      <c r="C641" t="s">
        <v>29</v>
      </c>
      <c r="D641">
        <v>33</v>
      </c>
      <c r="E641">
        <v>33</v>
      </c>
      <c r="F641">
        <v>620016.5</v>
      </c>
      <c r="G641">
        <v>620016.5</v>
      </c>
      <c r="H641">
        <v>18788.378787878788</v>
      </c>
      <c r="I641">
        <v>18788.378787878788</v>
      </c>
      <c r="J641">
        <v>0</v>
      </c>
      <c r="K641">
        <v>0</v>
      </c>
    </row>
    <row r="642" spans="1:11">
      <c r="A642" s="74" t="s">
        <v>60</v>
      </c>
      <c r="B642" t="s">
        <v>70</v>
      </c>
      <c r="C642" t="s">
        <v>30</v>
      </c>
      <c r="D642">
        <v>20</v>
      </c>
      <c r="E642">
        <v>20</v>
      </c>
      <c r="F642">
        <v>419230.35</v>
      </c>
      <c r="G642">
        <v>419230.35</v>
      </c>
      <c r="H642">
        <v>20961.517499999998</v>
      </c>
      <c r="I642">
        <v>20961.517499999998</v>
      </c>
      <c r="J642">
        <v>0</v>
      </c>
      <c r="K642">
        <v>0</v>
      </c>
    </row>
    <row r="643" spans="1:11">
      <c r="A643" s="74" t="s">
        <v>60</v>
      </c>
      <c r="B643" t="s">
        <v>70</v>
      </c>
      <c r="C643" t="s">
        <v>31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</row>
    <row r="644" spans="1:11">
      <c r="A644" s="74" t="s">
        <v>60</v>
      </c>
      <c r="B644" t="s">
        <v>70</v>
      </c>
      <c r="C644" t="s">
        <v>25</v>
      </c>
      <c r="D644">
        <v>69</v>
      </c>
      <c r="E644">
        <v>69</v>
      </c>
      <c r="F644">
        <v>1395232.1800000002</v>
      </c>
      <c r="G644">
        <v>1395232.1800000002</v>
      </c>
      <c r="H644">
        <v>20220.756231884061</v>
      </c>
      <c r="I644">
        <v>20220.756231884061</v>
      </c>
      <c r="J644">
        <v>0</v>
      </c>
      <c r="K644">
        <v>0</v>
      </c>
    </row>
    <row r="645" spans="1:11">
      <c r="A645" s="74" t="s">
        <v>60</v>
      </c>
      <c r="B645" t="s">
        <v>70</v>
      </c>
    </row>
    <row r="646" spans="1:11">
      <c r="A646" s="74" t="s">
        <v>60</v>
      </c>
      <c r="B646" t="s">
        <v>70</v>
      </c>
      <c r="C646" t="s">
        <v>32</v>
      </c>
      <c r="D646">
        <v>19</v>
      </c>
      <c r="E646">
        <v>19</v>
      </c>
      <c r="F646">
        <v>1126016.81</v>
      </c>
      <c r="G646">
        <v>1126016.81</v>
      </c>
      <c r="H646">
        <v>59264.042631578952</v>
      </c>
      <c r="I646">
        <v>59264.042631578952</v>
      </c>
      <c r="J646">
        <v>0</v>
      </c>
      <c r="K646">
        <v>0</v>
      </c>
    </row>
    <row r="647" spans="1:11">
      <c r="A647" s="74" t="s">
        <v>60</v>
      </c>
      <c r="B647" t="s">
        <v>70</v>
      </c>
      <c r="C647" t="s">
        <v>33</v>
      </c>
      <c r="D647">
        <v>3</v>
      </c>
      <c r="E647">
        <v>3</v>
      </c>
      <c r="F647">
        <v>137014</v>
      </c>
      <c r="G647">
        <v>137014</v>
      </c>
      <c r="H647">
        <v>45671.333333333336</v>
      </c>
      <c r="I647">
        <v>45671.333333333336</v>
      </c>
      <c r="J647">
        <v>0</v>
      </c>
      <c r="K647">
        <v>0</v>
      </c>
    </row>
    <row r="648" spans="1:11">
      <c r="A648" s="74" t="s">
        <v>60</v>
      </c>
      <c r="B648" t="s">
        <v>70</v>
      </c>
      <c r="C648" t="s">
        <v>34</v>
      </c>
      <c r="D648">
        <v>56</v>
      </c>
      <c r="E648">
        <v>56</v>
      </c>
      <c r="F648">
        <v>1529455</v>
      </c>
      <c r="G648">
        <v>1529455</v>
      </c>
      <c r="H648">
        <v>27311.696428571428</v>
      </c>
      <c r="I648">
        <v>27311.696428571428</v>
      </c>
      <c r="J648">
        <v>0</v>
      </c>
      <c r="K648">
        <v>0</v>
      </c>
    </row>
    <row r="649" spans="1:11">
      <c r="A649" s="74" t="s">
        <v>60</v>
      </c>
      <c r="B649" t="s">
        <v>70</v>
      </c>
      <c r="C649" t="s">
        <v>25</v>
      </c>
      <c r="D649">
        <v>78</v>
      </c>
      <c r="E649">
        <v>78</v>
      </c>
      <c r="F649">
        <v>2792485.81</v>
      </c>
      <c r="G649">
        <v>2792485.81</v>
      </c>
      <c r="H649">
        <v>35801.100128205129</v>
      </c>
      <c r="I649">
        <v>35801.100128205129</v>
      </c>
      <c r="J649">
        <v>0</v>
      </c>
      <c r="K649">
        <v>0</v>
      </c>
    </row>
    <row r="650" spans="1:11">
      <c r="A650" s="74" t="s">
        <v>60</v>
      </c>
      <c r="B650" t="s">
        <v>70</v>
      </c>
    </row>
    <row r="651" spans="1:11">
      <c r="A651" s="74" t="s">
        <v>60</v>
      </c>
      <c r="B651" t="s">
        <v>70</v>
      </c>
      <c r="C651" t="s">
        <v>35</v>
      </c>
      <c r="D651">
        <v>2</v>
      </c>
      <c r="E651">
        <v>2</v>
      </c>
      <c r="F651">
        <v>61341.599999999999</v>
      </c>
      <c r="G651">
        <v>61341.599999999999</v>
      </c>
      <c r="H651">
        <v>30670.799999999999</v>
      </c>
      <c r="I651">
        <v>30670.799999999999</v>
      </c>
      <c r="J651">
        <v>0</v>
      </c>
      <c r="K651">
        <v>0</v>
      </c>
    </row>
    <row r="652" spans="1:11">
      <c r="A652" s="74" t="s">
        <v>60</v>
      </c>
      <c r="B652" t="s">
        <v>70</v>
      </c>
      <c r="C652" t="s">
        <v>36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</row>
    <row r="653" spans="1:11">
      <c r="A653" s="74" t="s">
        <v>60</v>
      </c>
      <c r="B653" t="s">
        <v>70</v>
      </c>
      <c r="C653" t="s">
        <v>25</v>
      </c>
      <c r="D653">
        <v>2</v>
      </c>
      <c r="E653">
        <v>2</v>
      </c>
      <c r="F653">
        <v>61341.599999999999</v>
      </c>
      <c r="G653">
        <v>61341.599999999999</v>
      </c>
      <c r="H653">
        <v>30670.799999999999</v>
      </c>
      <c r="I653">
        <v>30670.799999999999</v>
      </c>
      <c r="J653">
        <v>0</v>
      </c>
      <c r="K653">
        <v>0</v>
      </c>
    </row>
    <row r="654" spans="1:11">
      <c r="A654" s="74" t="s">
        <v>60</v>
      </c>
      <c r="B654" t="s">
        <v>70</v>
      </c>
    </row>
    <row r="655" spans="1:11">
      <c r="A655" s="74" t="s">
        <v>60</v>
      </c>
      <c r="B655" t="s">
        <v>70</v>
      </c>
      <c r="C655" t="s">
        <v>37</v>
      </c>
      <c r="D655">
        <v>13</v>
      </c>
      <c r="E655">
        <v>13</v>
      </c>
      <c r="F655">
        <v>550866.23</v>
      </c>
      <c r="G655">
        <v>550866.23</v>
      </c>
      <c r="H655">
        <v>42374.325384615382</v>
      </c>
      <c r="I655">
        <v>42374.325384615382</v>
      </c>
      <c r="J655">
        <v>0</v>
      </c>
      <c r="K655">
        <v>0</v>
      </c>
    </row>
    <row r="656" spans="1:11">
      <c r="A656" s="74" t="s">
        <v>60</v>
      </c>
      <c r="B656" t="s">
        <v>70</v>
      </c>
      <c r="C656" t="s">
        <v>38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</row>
    <row r="657" spans="1:11">
      <c r="A657" s="74" t="s">
        <v>60</v>
      </c>
      <c r="B657" t="s">
        <v>70</v>
      </c>
      <c r="C657" t="s">
        <v>25</v>
      </c>
      <c r="D657">
        <v>13</v>
      </c>
      <c r="E657">
        <v>13</v>
      </c>
      <c r="F657">
        <v>550866.23</v>
      </c>
      <c r="G657">
        <v>550866.23</v>
      </c>
      <c r="H657">
        <v>42374.325384615382</v>
      </c>
      <c r="I657">
        <v>42374.325384615382</v>
      </c>
      <c r="J657">
        <v>0</v>
      </c>
      <c r="K657">
        <v>0</v>
      </c>
    </row>
    <row r="658" spans="1:11">
      <c r="A658" s="74" t="s">
        <v>60</v>
      </c>
      <c r="B658" t="s">
        <v>70</v>
      </c>
    </row>
    <row r="659" spans="1:11">
      <c r="A659" s="74" t="s">
        <v>60</v>
      </c>
      <c r="B659" t="s">
        <v>70</v>
      </c>
      <c r="C659" t="s">
        <v>39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</row>
    <row r="660" spans="1:11">
      <c r="A660" s="74" t="s">
        <v>60</v>
      </c>
      <c r="B660" t="s">
        <v>70</v>
      </c>
      <c r="C660" t="s">
        <v>40</v>
      </c>
      <c r="D660">
        <v>3</v>
      </c>
      <c r="E660">
        <v>3</v>
      </c>
      <c r="F660">
        <v>197464.92</v>
      </c>
      <c r="G660">
        <v>197464.92</v>
      </c>
      <c r="H660">
        <v>65821.64</v>
      </c>
      <c r="I660">
        <v>65821.64</v>
      </c>
      <c r="J660">
        <v>0</v>
      </c>
      <c r="K660">
        <v>0</v>
      </c>
    </row>
    <row r="661" spans="1:11">
      <c r="A661" s="74" t="s">
        <v>60</v>
      </c>
      <c r="B661" t="s">
        <v>70</v>
      </c>
      <c r="C661" t="s">
        <v>41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</row>
    <row r="662" spans="1:11">
      <c r="A662" s="74" t="s">
        <v>60</v>
      </c>
      <c r="B662" t="s">
        <v>70</v>
      </c>
      <c r="C662" t="s">
        <v>42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</row>
    <row r="663" spans="1:11">
      <c r="A663" s="74" t="s">
        <v>60</v>
      </c>
      <c r="B663" t="s">
        <v>70</v>
      </c>
      <c r="C663" t="s">
        <v>43</v>
      </c>
      <c r="D663">
        <v>2</v>
      </c>
      <c r="E663">
        <v>2</v>
      </c>
      <c r="F663">
        <v>152764</v>
      </c>
      <c r="G663">
        <v>152764</v>
      </c>
      <c r="H663">
        <v>76382</v>
      </c>
      <c r="I663">
        <v>76382</v>
      </c>
      <c r="J663">
        <v>0</v>
      </c>
      <c r="K663">
        <v>0</v>
      </c>
    </row>
    <row r="664" spans="1:11">
      <c r="A664" s="74" t="s">
        <v>60</v>
      </c>
      <c r="B664" t="s">
        <v>70</v>
      </c>
      <c r="C664" t="s">
        <v>44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</row>
    <row r="665" spans="1:11">
      <c r="A665" s="74" t="s">
        <v>60</v>
      </c>
      <c r="B665" t="s">
        <v>70</v>
      </c>
      <c r="C665" t="s">
        <v>45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</row>
    <row r="666" spans="1:11">
      <c r="A666" s="74" t="s">
        <v>60</v>
      </c>
      <c r="B666" t="s">
        <v>70</v>
      </c>
      <c r="C666" t="s">
        <v>46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</row>
    <row r="667" spans="1:11">
      <c r="A667" s="74" t="s">
        <v>60</v>
      </c>
      <c r="B667" t="s">
        <v>70</v>
      </c>
      <c r="C667" t="s">
        <v>25</v>
      </c>
      <c r="D667">
        <v>5</v>
      </c>
      <c r="E667">
        <v>5</v>
      </c>
      <c r="F667">
        <v>350228.92000000004</v>
      </c>
      <c r="G667">
        <v>350228.92000000004</v>
      </c>
      <c r="H667">
        <v>70045.784000000014</v>
      </c>
      <c r="I667">
        <v>70045.784000000014</v>
      </c>
      <c r="J667">
        <v>0</v>
      </c>
      <c r="K667">
        <v>0</v>
      </c>
    </row>
    <row r="668" spans="1:11">
      <c r="A668" s="74" t="s">
        <v>60</v>
      </c>
      <c r="B668" t="s">
        <v>70</v>
      </c>
    </row>
    <row r="669" spans="1:11">
      <c r="A669" s="74" t="s">
        <v>60</v>
      </c>
      <c r="B669" t="s">
        <v>70</v>
      </c>
      <c r="C669" t="s">
        <v>47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</row>
    <row r="670" spans="1:11">
      <c r="A670" s="74" t="s">
        <v>60</v>
      </c>
      <c r="B670" t="s">
        <v>70</v>
      </c>
      <c r="C670" t="s">
        <v>48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</row>
    <row r="671" spans="1:11">
      <c r="A671" s="74" t="s">
        <v>60</v>
      </c>
      <c r="B671" t="s">
        <v>70</v>
      </c>
      <c r="C671" t="s">
        <v>25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</row>
    <row r="672" spans="1:11">
      <c r="A672" s="74" t="s">
        <v>60</v>
      </c>
      <c r="B672" t="s">
        <v>70</v>
      </c>
    </row>
    <row r="673" spans="1:11">
      <c r="A673" s="74" t="s">
        <v>60</v>
      </c>
      <c r="B673" t="s">
        <v>70</v>
      </c>
      <c r="C673" t="s">
        <v>49</v>
      </c>
      <c r="D673">
        <v>11</v>
      </c>
      <c r="E673">
        <v>11</v>
      </c>
      <c r="F673">
        <v>709858.4</v>
      </c>
      <c r="G673">
        <v>709858.4</v>
      </c>
      <c r="H673">
        <v>64532.581818181818</v>
      </c>
      <c r="I673">
        <v>64532.581818181818</v>
      </c>
      <c r="J673">
        <v>0</v>
      </c>
      <c r="K673">
        <v>0</v>
      </c>
    </row>
    <row r="674" spans="1:11">
      <c r="A674" s="74" t="s">
        <v>60</v>
      </c>
      <c r="B674" t="s">
        <v>70</v>
      </c>
      <c r="C674" t="s">
        <v>25</v>
      </c>
      <c r="D674">
        <v>11</v>
      </c>
      <c r="E674">
        <v>11</v>
      </c>
      <c r="F674">
        <v>709858.4</v>
      </c>
      <c r="G674">
        <v>709858.4</v>
      </c>
      <c r="H674">
        <v>64532.581818181818</v>
      </c>
      <c r="I674">
        <v>64532.581818181818</v>
      </c>
      <c r="J674">
        <v>0</v>
      </c>
      <c r="K674">
        <v>0</v>
      </c>
    </row>
    <row r="675" spans="1:11">
      <c r="A675" s="74" t="s">
        <v>60</v>
      </c>
      <c r="B675" t="s">
        <v>70</v>
      </c>
    </row>
    <row r="676" spans="1:11">
      <c r="A676" s="74" t="s">
        <v>60</v>
      </c>
      <c r="B676" t="s">
        <v>70</v>
      </c>
      <c r="C676" t="s">
        <v>50</v>
      </c>
      <c r="D676">
        <v>29</v>
      </c>
      <c r="E676">
        <v>29</v>
      </c>
      <c r="F676">
        <v>940472.84</v>
      </c>
      <c r="G676">
        <v>940472.84</v>
      </c>
      <c r="H676">
        <v>32430.097931034481</v>
      </c>
      <c r="I676">
        <v>32430.097931034481</v>
      </c>
      <c r="J676">
        <v>0</v>
      </c>
      <c r="K676">
        <v>0</v>
      </c>
    </row>
    <row r="677" spans="1:11">
      <c r="A677" s="74" t="s">
        <v>60</v>
      </c>
      <c r="B677" t="s">
        <v>70</v>
      </c>
      <c r="C677" t="s">
        <v>51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</row>
    <row r="678" spans="1:11">
      <c r="A678" s="74" t="s">
        <v>60</v>
      </c>
      <c r="B678" t="s">
        <v>70</v>
      </c>
      <c r="C678" t="s">
        <v>25</v>
      </c>
      <c r="D678">
        <v>29</v>
      </c>
      <c r="E678">
        <v>29</v>
      </c>
      <c r="F678">
        <v>940472.84</v>
      </c>
      <c r="G678">
        <v>940472.84</v>
      </c>
      <c r="H678">
        <v>32430.097931034481</v>
      </c>
      <c r="I678">
        <v>32430.097931034481</v>
      </c>
      <c r="J678">
        <v>0</v>
      </c>
      <c r="K678">
        <v>0</v>
      </c>
    </row>
    <row r="679" spans="1:11">
      <c r="A679" s="74" t="s">
        <v>60</v>
      </c>
      <c r="B679" t="s">
        <v>70</v>
      </c>
    </row>
    <row r="680" spans="1:11">
      <c r="A680" s="74" t="s">
        <v>60</v>
      </c>
      <c r="B680" t="s">
        <v>70</v>
      </c>
      <c r="C680" t="s">
        <v>52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</row>
    <row r="681" spans="1:11">
      <c r="A681" s="74" t="s">
        <v>60</v>
      </c>
      <c r="B681" t="s">
        <v>70</v>
      </c>
      <c r="C681" t="s">
        <v>53</v>
      </c>
      <c r="D681">
        <v>2</v>
      </c>
      <c r="E681">
        <v>2</v>
      </c>
      <c r="F681">
        <v>135000</v>
      </c>
      <c r="G681">
        <v>135000</v>
      </c>
      <c r="H681">
        <v>67500</v>
      </c>
      <c r="I681">
        <v>67500</v>
      </c>
      <c r="J681">
        <v>0</v>
      </c>
      <c r="K681">
        <v>0</v>
      </c>
    </row>
    <row r="682" spans="1:11">
      <c r="A682" s="74" t="s">
        <v>60</v>
      </c>
      <c r="B682" t="s">
        <v>70</v>
      </c>
      <c r="C682" t="s">
        <v>54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</row>
    <row r="683" spans="1:11">
      <c r="A683" s="74" t="s">
        <v>60</v>
      </c>
      <c r="B683" t="s">
        <v>70</v>
      </c>
      <c r="C683" t="s">
        <v>55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</row>
    <row r="684" spans="1:11">
      <c r="A684" s="74" t="s">
        <v>60</v>
      </c>
      <c r="B684" t="s">
        <v>70</v>
      </c>
      <c r="C684" t="s">
        <v>25</v>
      </c>
      <c r="D684">
        <v>2</v>
      </c>
      <c r="E684">
        <v>2</v>
      </c>
      <c r="F684">
        <v>135000</v>
      </c>
      <c r="G684">
        <v>135000</v>
      </c>
      <c r="H684">
        <v>67500</v>
      </c>
      <c r="I684">
        <v>67500</v>
      </c>
      <c r="J684">
        <v>0</v>
      </c>
      <c r="K684">
        <v>0</v>
      </c>
    </row>
    <row r="685" spans="1:11">
      <c r="A685" s="74" t="s">
        <v>60</v>
      </c>
      <c r="B685" t="s">
        <v>70</v>
      </c>
    </row>
    <row r="686" spans="1:11">
      <c r="A686" s="74" t="s">
        <v>60</v>
      </c>
      <c r="B686" t="s">
        <v>70</v>
      </c>
      <c r="C686" t="s">
        <v>56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</row>
    <row r="687" spans="1:11">
      <c r="A687" s="74" t="s">
        <v>60</v>
      </c>
      <c r="B687" t="s">
        <v>70</v>
      </c>
      <c r="C687" t="s">
        <v>57</v>
      </c>
      <c r="D687">
        <v>2</v>
      </c>
      <c r="E687">
        <v>2</v>
      </c>
      <c r="F687">
        <v>84000</v>
      </c>
      <c r="G687">
        <v>84000</v>
      </c>
      <c r="H687">
        <v>42000</v>
      </c>
      <c r="I687">
        <v>42000</v>
      </c>
      <c r="J687">
        <v>0</v>
      </c>
      <c r="K687">
        <v>0</v>
      </c>
    </row>
    <row r="688" spans="1:11">
      <c r="A688" s="74" t="s">
        <v>60</v>
      </c>
      <c r="B688" t="s">
        <v>70</v>
      </c>
      <c r="C688" t="s">
        <v>58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</row>
    <row r="689" spans="1:11">
      <c r="A689" s="74" t="s">
        <v>60</v>
      </c>
      <c r="B689" t="s">
        <v>71</v>
      </c>
      <c r="C689" t="s">
        <v>18</v>
      </c>
      <c r="D689">
        <v>1</v>
      </c>
      <c r="E689">
        <v>1</v>
      </c>
      <c r="F689">
        <v>102998</v>
      </c>
      <c r="G689">
        <v>102999</v>
      </c>
      <c r="H689">
        <v>102998</v>
      </c>
      <c r="I689">
        <v>102999</v>
      </c>
      <c r="J689">
        <v>1</v>
      </c>
      <c r="K689">
        <v>9.7089263869201346E-6</v>
      </c>
    </row>
    <row r="690" spans="1:11">
      <c r="A690" s="74" t="s">
        <v>60</v>
      </c>
      <c r="B690" t="s">
        <v>71</v>
      </c>
      <c r="C690" t="s">
        <v>19</v>
      </c>
      <c r="D690">
        <v>2.95</v>
      </c>
      <c r="E690">
        <v>2.95</v>
      </c>
      <c r="F690">
        <v>233962</v>
      </c>
      <c r="G690">
        <v>233965</v>
      </c>
      <c r="H690">
        <v>79309.152542372874</v>
      </c>
      <c r="I690">
        <v>79310.169491525419</v>
      </c>
      <c r="J690">
        <v>3</v>
      </c>
      <c r="K690">
        <v>1.2822595122284816E-5</v>
      </c>
    </row>
    <row r="691" spans="1:11">
      <c r="A691" s="74" t="s">
        <v>60</v>
      </c>
      <c r="B691" t="s">
        <v>71</v>
      </c>
      <c r="C691" t="s">
        <v>20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</row>
    <row r="692" spans="1:11">
      <c r="A692" s="74" t="s">
        <v>60</v>
      </c>
      <c r="B692" t="s">
        <v>71</v>
      </c>
      <c r="C692" t="s">
        <v>21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</row>
    <row r="693" spans="1:11">
      <c r="A693" s="74" t="s">
        <v>60</v>
      </c>
      <c r="B693" t="s">
        <v>71</v>
      </c>
      <c r="C693" t="s">
        <v>22</v>
      </c>
      <c r="D693">
        <v>1</v>
      </c>
      <c r="E693">
        <v>1</v>
      </c>
      <c r="F693">
        <v>53057</v>
      </c>
      <c r="G693">
        <v>53058</v>
      </c>
      <c r="H693">
        <v>53057</v>
      </c>
      <c r="I693">
        <v>53058</v>
      </c>
      <c r="J693">
        <v>1</v>
      </c>
      <c r="K693">
        <v>1.884765440940875E-5</v>
      </c>
    </row>
    <row r="694" spans="1:11">
      <c r="A694" s="74" t="s">
        <v>60</v>
      </c>
      <c r="B694" t="s">
        <v>71</v>
      </c>
      <c r="C694" t="s">
        <v>23</v>
      </c>
      <c r="D694">
        <v>2.0499999999999998</v>
      </c>
      <c r="E694">
        <v>2.0499999999999998</v>
      </c>
      <c r="F694">
        <v>111425</v>
      </c>
      <c r="G694">
        <v>111427</v>
      </c>
      <c r="H694">
        <v>54353.658536585368</v>
      </c>
      <c r="I694">
        <v>54354.634146341465</v>
      </c>
      <c r="J694">
        <v>2</v>
      </c>
      <c r="K694">
        <v>1.7949293246578415E-5</v>
      </c>
    </row>
    <row r="695" spans="1:11">
      <c r="A695" s="74" t="s">
        <v>60</v>
      </c>
      <c r="B695" t="s">
        <v>71</v>
      </c>
      <c r="C695" t="s">
        <v>24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</row>
    <row r="696" spans="1:11">
      <c r="A696" s="74" t="s">
        <v>60</v>
      </c>
      <c r="B696" t="s">
        <v>71</v>
      </c>
      <c r="C696" t="s">
        <v>25</v>
      </c>
      <c r="D696">
        <v>7</v>
      </c>
      <c r="E696">
        <v>7</v>
      </c>
      <c r="F696">
        <v>501442</v>
      </c>
      <c r="G696">
        <v>501449</v>
      </c>
      <c r="H696">
        <v>71634.571428571435</v>
      </c>
      <c r="I696">
        <v>71635.571428571435</v>
      </c>
      <c r="J696">
        <v>7</v>
      </c>
      <c r="K696">
        <v>1.3959740109524132E-5</v>
      </c>
    </row>
    <row r="697" spans="1:11">
      <c r="A697" s="74" t="s">
        <v>60</v>
      </c>
      <c r="B697" t="s">
        <v>71</v>
      </c>
    </row>
    <row r="698" spans="1:11">
      <c r="A698" s="74" t="s">
        <v>60</v>
      </c>
      <c r="B698" t="s">
        <v>71</v>
      </c>
      <c r="C698" t="s">
        <v>26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</row>
    <row r="699" spans="1:11">
      <c r="A699" s="74" t="s">
        <v>60</v>
      </c>
      <c r="B699" t="s">
        <v>71</v>
      </c>
      <c r="C699" t="s">
        <v>27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</row>
    <row r="700" spans="1:11">
      <c r="A700" s="74" t="s">
        <v>60</v>
      </c>
      <c r="B700" t="s">
        <v>71</v>
      </c>
      <c r="C700" t="s">
        <v>25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</row>
    <row r="701" spans="1:11">
      <c r="A701" s="74" t="s">
        <v>60</v>
      </c>
      <c r="B701" t="s">
        <v>71</v>
      </c>
    </row>
    <row r="702" spans="1:11">
      <c r="A702" s="74" t="s">
        <v>60</v>
      </c>
      <c r="B702" t="s">
        <v>71</v>
      </c>
      <c r="C702" t="s">
        <v>28</v>
      </c>
      <c r="D702">
        <v>1</v>
      </c>
      <c r="E702">
        <v>1</v>
      </c>
      <c r="F702">
        <v>14107</v>
      </c>
      <c r="G702">
        <v>14108</v>
      </c>
      <c r="H702">
        <v>14107</v>
      </c>
      <c r="I702">
        <v>14108</v>
      </c>
      <c r="J702">
        <v>1</v>
      </c>
      <c r="K702">
        <v>7.0886793790316869E-5</v>
      </c>
    </row>
    <row r="703" spans="1:11">
      <c r="A703" s="74" t="s">
        <v>60</v>
      </c>
      <c r="B703" t="s">
        <v>71</v>
      </c>
      <c r="C703" t="s">
        <v>29</v>
      </c>
      <c r="D703">
        <v>3</v>
      </c>
      <c r="E703">
        <v>3</v>
      </c>
      <c r="F703">
        <v>42412</v>
      </c>
      <c r="G703">
        <v>42415</v>
      </c>
      <c r="H703">
        <v>14137.333333333334</v>
      </c>
      <c r="I703">
        <v>14138.333333333334</v>
      </c>
      <c r="J703">
        <v>3</v>
      </c>
      <c r="K703">
        <v>7.0734697727058385E-5</v>
      </c>
    </row>
    <row r="704" spans="1:11">
      <c r="A704" s="74" t="s">
        <v>60</v>
      </c>
      <c r="B704" t="s">
        <v>71</v>
      </c>
      <c r="C704" t="s">
        <v>30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</row>
    <row r="705" spans="1:11">
      <c r="A705" s="74" t="s">
        <v>60</v>
      </c>
      <c r="B705" t="s">
        <v>71</v>
      </c>
      <c r="C705" t="s">
        <v>31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</row>
    <row r="706" spans="1:11">
      <c r="A706" s="74" t="s">
        <v>60</v>
      </c>
      <c r="B706" t="s">
        <v>71</v>
      </c>
      <c r="C706" t="s">
        <v>25</v>
      </c>
      <c r="D706">
        <v>4</v>
      </c>
      <c r="E706">
        <v>4</v>
      </c>
      <c r="F706">
        <v>56519</v>
      </c>
      <c r="G706">
        <v>56523</v>
      </c>
      <c r="H706">
        <v>14129.75</v>
      </c>
      <c r="I706">
        <v>14130.75</v>
      </c>
      <c r="J706">
        <v>4</v>
      </c>
      <c r="K706">
        <v>7.0772660521240642E-5</v>
      </c>
    </row>
    <row r="707" spans="1:11">
      <c r="A707" s="74" t="s">
        <v>60</v>
      </c>
      <c r="B707" t="s">
        <v>71</v>
      </c>
    </row>
    <row r="708" spans="1:11">
      <c r="A708" s="74" t="s">
        <v>60</v>
      </c>
      <c r="B708" t="s">
        <v>71</v>
      </c>
      <c r="C708" t="s">
        <v>32</v>
      </c>
      <c r="D708">
        <v>1</v>
      </c>
      <c r="E708">
        <v>1</v>
      </c>
      <c r="F708">
        <v>61364</v>
      </c>
      <c r="G708">
        <v>61365</v>
      </c>
      <c r="H708">
        <v>61364</v>
      </c>
      <c r="I708">
        <v>61365</v>
      </c>
      <c r="J708">
        <v>1</v>
      </c>
      <c r="K708">
        <v>1.6296199726223845E-5</v>
      </c>
    </row>
    <row r="709" spans="1:11">
      <c r="A709" s="74" t="s">
        <v>60</v>
      </c>
      <c r="B709" t="s">
        <v>71</v>
      </c>
      <c r="C709" t="s">
        <v>33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</row>
    <row r="710" spans="1:11">
      <c r="A710" s="74" t="s">
        <v>60</v>
      </c>
      <c r="B710" t="s">
        <v>71</v>
      </c>
      <c r="C710" t="s">
        <v>34</v>
      </c>
      <c r="D710">
        <v>6</v>
      </c>
      <c r="E710">
        <v>6</v>
      </c>
      <c r="F710">
        <v>123831.92</v>
      </c>
      <c r="G710">
        <v>123837.92</v>
      </c>
      <c r="H710">
        <v>20638.653333333332</v>
      </c>
      <c r="I710">
        <v>20639.653333333332</v>
      </c>
      <c r="J710">
        <v>6</v>
      </c>
      <c r="K710">
        <v>4.8452773727484802E-5</v>
      </c>
    </row>
    <row r="711" spans="1:11">
      <c r="A711" s="74" t="s">
        <v>60</v>
      </c>
      <c r="B711" t="s">
        <v>71</v>
      </c>
      <c r="C711" t="s">
        <v>25</v>
      </c>
      <c r="D711">
        <v>7</v>
      </c>
      <c r="E711">
        <v>7</v>
      </c>
      <c r="F711">
        <v>185195.91999999998</v>
      </c>
      <c r="G711">
        <v>185202.91999999998</v>
      </c>
      <c r="H711">
        <v>26456.559999999998</v>
      </c>
      <c r="I711">
        <v>26457.559999999998</v>
      </c>
      <c r="J711">
        <v>7</v>
      </c>
      <c r="K711">
        <v>3.7797808936611568E-5</v>
      </c>
    </row>
    <row r="712" spans="1:11">
      <c r="A712" s="74" t="s">
        <v>60</v>
      </c>
      <c r="B712" t="s">
        <v>71</v>
      </c>
    </row>
    <row r="713" spans="1:11">
      <c r="A713" s="74" t="s">
        <v>60</v>
      </c>
      <c r="B713" t="s">
        <v>71</v>
      </c>
      <c r="C713" t="s">
        <v>35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</row>
    <row r="714" spans="1:11">
      <c r="A714" s="74" t="s">
        <v>60</v>
      </c>
      <c r="B714" t="s">
        <v>71</v>
      </c>
      <c r="C714" t="s">
        <v>36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</row>
    <row r="715" spans="1:11">
      <c r="A715" s="74" t="s">
        <v>60</v>
      </c>
      <c r="B715" t="s">
        <v>71</v>
      </c>
      <c r="C715" t="s">
        <v>25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</row>
    <row r="716" spans="1:11">
      <c r="A716" s="74" t="s">
        <v>60</v>
      </c>
      <c r="B716" t="s">
        <v>71</v>
      </c>
    </row>
    <row r="717" spans="1:11">
      <c r="A717" s="74" t="s">
        <v>60</v>
      </c>
      <c r="B717" t="s">
        <v>71</v>
      </c>
      <c r="C717" t="s">
        <v>37</v>
      </c>
      <c r="D717">
        <v>2</v>
      </c>
      <c r="E717">
        <v>2</v>
      </c>
      <c r="F717">
        <v>63868</v>
      </c>
      <c r="G717">
        <v>63870</v>
      </c>
      <c r="H717">
        <v>31934</v>
      </c>
      <c r="I717">
        <v>31935</v>
      </c>
      <c r="J717">
        <v>2</v>
      </c>
      <c r="K717">
        <v>3.1314586334314521E-5</v>
      </c>
    </row>
    <row r="718" spans="1:11">
      <c r="A718" s="74" t="s">
        <v>60</v>
      </c>
      <c r="B718" t="s">
        <v>71</v>
      </c>
      <c r="C718" t="s">
        <v>38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</row>
    <row r="719" spans="1:11">
      <c r="A719" s="74" t="s">
        <v>60</v>
      </c>
      <c r="B719" t="s">
        <v>71</v>
      </c>
      <c r="C719" t="s">
        <v>25</v>
      </c>
      <c r="D719">
        <v>2</v>
      </c>
      <c r="E719">
        <v>2</v>
      </c>
      <c r="F719">
        <v>63868</v>
      </c>
      <c r="G719">
        <v>63870</v>
      </c>
      <c r="H719">
        <v>31934</v>
      </c>
      <c r="I719">
        <v>31935</v>
      </c>
      <c r="J719">
        <v>2</v>
      </c>
      <c r="K719">
        <v>3.1314586334314521E-5</v>
      </c>
    </row>
    <row r="720" spans="1:11">
      <c r="A720" s="74" t="s">
        <v>60</v>
      </c>
      <c r="B720" t="s">
        <v>71</v>
      </c>
    </row>
    <row r="721" spans="1:11">
      <c r="A721" s="74" t="s">
        <v>60</v>
      </c>
      <c r="B721" t="s">
        <v>71</v>
      </c>
      <c r="C721" t="s">
        <v>39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</row>
    <row r="722" spans="1:11">
      <c r="A722" s="74" t="s">
        <v>60</v>
      </c>
      <c r="B722" t="s">
        <v>71</v>
      </c>
      <c r="C722" t="s">
        <v>40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</row>
    <row r="723" spans="1:11">
      <c r="A723" s="74" t="s">
        <v>60</v>
      </c>
      <c r="B723" t="s">
        <v>71</v>
      </c>
      <c r="C723" t="s">
        <v>41</v>
      </c>
      <c r="D723">
        <v>1</v>
      </c>
      <c r="E723">
        <v>1</v>
      </c>
      <c r="F723">
        <v>68663</v>
      </c>
      <c r="G723">
        <v>68664</v>
      </c>
      <c r="H723">
        <v>68663</v>
      </c>
      <c r="I723">
        <v>68664</v>
      </c>
      <c r="J723">
        <v>1</v>
      </c>
      <c r="K723">
        <v>1.456388447926831E-5</v>
      </c>
    </row>
    <row r="724" spans="1:11">
      <c r="A724" s="74" t="s">
        <v>60</v>
      </c>
      <c r="B724" t="s">
        <v>71</v>
      </c>
      <c r="C724" t="s">
        <v>42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</row>
    <row r="725" spans="1:11">
      <c r="A725" s="74" t="s">
        <v>60</v>
      </c>
      <c r="B725" t="s">
        <v>71</v>
      </c>
      <c r="C725" t="s">
        <v>43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</row>
    <row r="726" spans="1:11">
      <c r="A726" s="74" t="s">
        <v>60</v>
      </c>
      <c r="B726" t="s">
        <v>71</v>
      </c>
      <c r="C726" t="s">
        <v>44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</row>
    <row r="727" spans="1:11">
      <c r="A727" s="74" t="s">
        <v>60</v>
      </c>
      <c r="B727" t="s">
        <v>71</v>
      </c>
      <c r="C727" t="s">
        <v>45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</row>
    <row r="728" spans="1:11">
      <c r="A728" s="74" t="s">
        <v>60</v>
      </c>
      <c r="B728" t="s">
        <v>71</v>
      </c>
      <c r="C728" t="s">
        <v>46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</row>
    <row r="729" spans="1:11">
      <c r="A729" s="74" t="s">
        <v>60</v>
      </c>
      <c r="B729" t="s">
        <v>71</v>
      </c>
      <c r="C729" t="s">
        <v>25</v>
      </c>
      <c r="D729">
        <v>1</v>
      </c>
      <c r="E729">
        <v>1</v>
      </c>
      <c r="F729">
        <v>68663</v>
      </c>
      <c r="G729">
        <v>68664</v>
      </c>
      <c r="H729">
        <v>68663</v>
      </c>
      <c r="I729">
        <v>68664</v>
      </c>
      <c r="J729">
        <v>1</v>
      </c>
      <c r="K729">
        <v>1.456388447926831E-5</v>
      </c>
    </row>
    <row r="730" spans="1:11">
      <c r="A730" s="74" t="s">
        <v>60</v>
      </c>
      <c r="B730" t="s">
        <v>71</v>
      </c>
    </row>
    <row r="731" spans="1:11">
      <c r="A731" s="74" t="s">
        <v>60</v>
      </c>
      <c r="B731" t="s">
        <v>71</v>
      </c>
      <c r="C731" t="s">
        <v>47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</row>
    <row r="732" spans="1:11">
      <c r="A732" s="74" t="s">
        <v>60</v>
      </c>
      <c r="B732" t="s">
        <v>71</v>
      </c>
      <c r="C732" t="s">
        <v>48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</row>
    <row r="733" spans="1:11">
      <c r="A733" s="74" t="s">
        <v>60</v>
      </c>
      <c r="B733" t="s">
        <v>71</v>
      </c>
      <c r="C733" t="s">
        <v>25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</row>
    <row r="734" spans="1:11">
      <c r="A734" s="74" t="s">
        <v>60</v>
      </c>
      <c r="B734" t="s">
        <v>71</v>
      </c>
    </row>
    <row r="735" spans="1:11">
      <c r="A735" s="74" t="s">
        <v>60</v>
      </c>
      <c r="B735" t="s">
        <v>71</v>
      </c>
      <c r="C735" t="s">
        <v>49</v>
      </c>
      <c r="D735">
        <v>1</v>
      </c>
      <c r="E735">
        <v>1</v>
      </c>
      <c r="F735">
        <v>42864</v>
      </c>
      <c r="G735">
        <v>42865</v>
      </c>
      <c r="H735">
        <v>42864</v>
      </c>
      <c r="I735">
        <v>42865</v>
      </c>
      <c r="J735">
        <v>1</v>
      </c>
      <c r="K735">
        <v>2.3329600597237775E-5</v>
      </c>
    </row>
    <row r="736" spans="1:11">
      <c r="A736" s="74" t="s">
        <v>60</v>
      </c>
      <c r="B736" t="s">
        <v>71</v>
      </c>
      <c r="C736" t="s">
        <v>25</v>
      </c>
      <c r="D736">
        <v>1</v>
      </c>
      <c r="E736">
        <v>1</v>
      </c>
      <c r="F736">
        <v>42864</v>
      </c>
      <c r="G736">
        <v>42865</v>
      </c>
      <c r="H736">
        <v>42864</v>
      </c>
      <c r="I736">
        <v>42865</v>
      </c>
      <c r="J736">
        <v>1</v>
      </c>
      <c r="K736">
        <v>2.3329600597237775E-5</v>
      </c>
    </row>
    <row r="737" spans="1:11">
      <c r="A737" s="74" t="s">
        <v>60</v>
      </c>
      <c r="B737" t="s">
        <v>71</v>
      </c>
    </row>
    <row r="738" spans="1:11">
      <c r="A738" s="74" t="s">
        <v>60</v>
      </c>
      <c r="B738" t="s">
        <v>71</v>
      </c>
      <c r="C738" t="s">
        <v>50</v>
      </c>
      <c r="D738">
        <v>1.7</v>
      </c>
      <c r="E738">
        <v>1.7</v>
      </c>
      <c r="F738">
        <v>73020</v>
      </c>
      <c r="G738">
        <v>73021</v>
      </c>
      <c r="H738">
        <v>42952.941176470587</v>
      </c>
      <c r="I738">
        <v>42953.529411764706</v>
      </c>
      <c r="J738">
        <v>1</v>
      </c>
      <c r="K738">
        <v>1.3694878115584771E-5</v>
      </c>
    </row>
    <row r="739" spans="1:11">
      <c r="A739" s="74" t="s">
        <v>60</v>
      </c>
      <c r="B739" t="s">
        <v>71</v>
      </c>
      <c r="C739" t="s">
        <v>51</v>
      </c>
      <c r="D739">
        <v>6.3</v>
      </c>
      <c r="E739">
        <v>6.3</v>
      </c>
      <c r="F739">
        <v>144514.4</v>
      </c>
      <c r="G739">
        <v>144520.9</v>
      </c>
      <c r="H739">
        <v>22938.79365079365</v>
      </c>
      <c r="I739">
        <v>22939.825396825396</v>
      </c>
      <c r="J739">
        <v>6.5</v>
      </c>
      <c r="K739">
        <v>4.4978216703664137E-5</v>
      </c>
    </row>
    <row r="740" spans="1:11">
      <c r="A740" s="74" t="s">
        <v>60</v>
      </c>
      <c r="B740" t="s">
        <v>71</v>
      </c>
      <c r="C740" t="s">
        <v>25</v>
      </c>
      <c r="D740">
        <v>8</v>
      </c>
      <c r="E740">
        <v>8</v>
      </c>
      <c r="F740">
        <v>217534.4</v>
      </c>
      <c r="G740">
        <v>217541.9</v>
      </c>
      <c r="H740">
        <v>27191.8</v>
      </c>
      <c r="I740">
        <v>27192.737499999999</v>
      </c>
      <c r="J740">
        <v>7.5</v>
      </c>
      <c r="K740">
        <v>3.4477305658323469E-5</v>
      </c>
    </row>
    <row r="741" spans="1:11">
      <c r="A741" s="74" t="s">
        <v>60</v>
      </c>
      <c r="B741" t="s">
        <v>71</v>
      </c>
    </row>
    <row r="742" spans="1:11">
      <c r="A742" s="74" t="s">
        <v>60</v>
      </c>
      <c r="B742" t="s">
        <v>71</v>
      </c>
      <c r="C742" t="s">
        <v>52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</row>
    <row r="743" spans="1:11">
      <c r="A743" s="74" t="s">
        <v>60</v>
      </c>
      <c r="B743" t="s">
        <v>71</v>
      </c>
      <c r="C743" t="s">
        <v>53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</row>
    <row r="744" spans="1:11">
      <c r="A744" s="74" t="s">
        <v>60</v>
      </c>
      <c r="B744" t="s">
        <v>71</v>
      </c>
      <c r="C744" t="s">
        <v>54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</row>
    <row r="745" spans="1:11">
      <c r="A745" s="74" t="s">
        <v>60</v>
      </c>
      <c r="B745" t="s">
        <v>71</v>
      </c>
      <c r="C745" t="s">
        <v>55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</row>
    <row r="746" spans="1:11">
      <c r="A746" s="74" t="s">
        <v>60</v>
      </c>
      <c r="B746" t="s">
        <v>71</v>
      </c>
      <c r="C746" t="s">
        <v>25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</row>
    <row r="747" spans="1:11">
      <c r="A747" s="74" t="s">
        <v>60</v>
      </c>
      <c r="B747" t="s">
        <v>71</v>
      </c>
    </row>
    <row r="748" spans="1:11">
      <c r="A748" s="74" t="s">
        <v>60</v>
      </c>
      <c r="B748" t="s">
        <v>71</v>
      </c>
      <c r="C748" t="s">
        <v>56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</row>
    <row r="749" spans="1:11">
      <c r="A749" s="74" t="s">
        <v>60</v>
      </c>
      <c r="B749" t="s">
        <v>71</v>
      </c>
      <c r="C749" t="s">
        <v>57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</row>
    <row r="750" spans="1:11">
      <c r="A750" s="74" t="s">
        <v>60</v>
      </c>
      <c r="B750" t="s">
        <v>71</v>
      </c>
      <c r="C750" t="s">
        <v>58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</row>
    <row r="751" spans="1:11">
      <c r="A751" s="74" t="s">
        <v>60</v>
      </c>
      <c r="B751" t="s">
        <v>72</v>
      </c>
      <c r="C751" t="s">
        <v>18</v>
      </c>
      <c r="D751">
        <v>1</v>
      </c>
      <c r="E751">
        <v>1</v>
      </c>
      <c r="F751">
        <v>92700</v>
      </c>
      <c r="G751">
        <v>92700</v>
      </c>
      <c r="H751">
        <v>92700</v>
      </c>
      <c r="I751">
        <v>92700</v>
      </c>
      <c r="J751">
        <v>0</v>
      </c>
      <c r="K751">
        <v>0</v>
      </c>
    </row>
    <row r="752" spans="1:11">
      <c r="A752" s="74" t="s">
        <v>60</v>
      </c>
      <c r="B752" t="s">
        <v>72</v>
      </c>
      <c r="C752" t="s">
        <v>19</v>
      </c>
      <c r="D752">
        <v>2</v>
      </c>
      <c r="E752">
        <v>2</v>
      </c>
      <c r="F752">
        <v>160777</v>
      </c>
      <c r="G752">
        <v>160777</v>
      </c>
      <c r="H752">
        <v>80388.5</v>
      </c>
      <c r="I752">
        <v>80388.5</v>
      </c>
      <c r="J752">
        <v>0</v>
      </c>
      <c r="K752">
        <v>0</v>
      </c>
    </row>
    <row r="753" spans="1:11">
      <c r="A753" s="74" t="s">
        <v>60</v>
      </c>
      <c r="B753" t="s">
        <v>72</v>
      </c>
      <c r="C753" t="s">
        <v>20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</row>
    <row r="754" spans="1:11">
      <c r="A754" s="74" t="s">
        <v>60</v>
      </c>
      <c r="B754" t="s">
        <v>72</v>
      </c>
      <c r="C754" t="s">
        <v>21</v>
      </c>
      <c r="D754">
        <v>1</v>
      </c>
      <c r="E754">
        <v>1</v>
      </c>
      <c r="F754">
        <v>32567</v>
      </c>
      <c r="G754">
        <v>32567</v>
      </c>
      <c r="H754">
        <v>32567</v>
      </c>
      <c r="I754">
        <v>32567</v>
      </c>
      <c r="J754">
        <v>0</v>
      </c>
      <c r="K754">
        <v>0</v>
      </c>
    </row>
    <row r="755" spans="1:11">
      <c r="A755" s="74" t="s">
        <v>60</v>
      </c>
      <c r="B755" t="s">
        <v>72</v>
      </c>
      <c r="C755" t="s">
        <v>22</v>
      </c>
      <c r="D755">
        <v>1</v>
      </c>
      <c r="E755">
        <v>1</v>
      </c>
      <c r="F755">
        <v>41660</v>
      </c>
      <c r="G755">
        <v>42454</v>
      </c>
      <c r="H755">
        <v>41660</v>
      </c>
      <c r="I755">
        <v>42454</v>
      </c>
      <c r="J755">
        <v>794</v>
      </c>
      <c r="K755">
        <v>1.9059049447911664E-2</v>
      </c>
    </row>
    <row r="756" spans="1:11">
      <c r="A756" s="74" t="s">
        <v>60</v>
      </c>
      <c r="B756" t="s">
        <v>72</v>
      </c>
      <c r="C756" t="s">
        <v>23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</row>
    <row r="757" spans="1:11">
      <c r="A757" s="74" t="s">
        <v>60</v>
      </c>
      <c r="B757" t="s">
        <v>72</v>
      </c>
      <c r="C757" t="s">
        <v>24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</row>
    <row r="758" spans="1:11">
      <c r="A758" s="74" t="s">
        <v>60</v>
      </c>
      <c r="B758" t="s">
        <v>72</v>
      </c>
      <c r="C758" t="s">
        <v>25</v>
      </c>
      <c r="D758">
        <v>5</v>
      </c>
      <c r="E758">
        <v>5</v>
      </c>
      <c r="F758">
        <v>327704</v>
      </c>
      <c r="G758">
        <v>328498</v>
      </c>
      <c r="H758">
        <v>65540.800000000003</v>
      </c>
      <c r="I758">
        <v>65699.600000000006</v>
      </c>
      <c r="J758">
        <v>794</v>
      </c>
      <c r="K758">
        <v>2.4229182432927276E-3</v>
      </c>
    </row>
    <row r="759" spans="1:11">
      <c r="A759" s="74" t="s">
        <v>60</v>
      </c>
      <c r="B759" t="s">
        <v>72</v>
      </c>
    </row>
    <row r="760" spans="1:11">
      <c r="A760" s="74" t="s">
        <v>60</v>
      </c>
      <c r="B760" t="s">
        <v>72</v>
      </c>
      <c r="C760" t="s">
        <v>26</v>
      </c>
      <c r="D760">
        <v>1</v>
      </c>
      <c r="E760">
        <v>1</v>
      </c>
      <c r="F760">
        <v>26838</v>
      </c>
      <c r="G760">
        <v>26838</v>
      </c>
      <c r="H760">
        <v>26838</v>
      </c>
      <c r="I760">
        <v>26838</v>
      </c>
      <c r="J760">
        <v>0</v>
      </c>
      <c r="K760">
        <v>0</v>
      </c>
    </row>
    <row r="761" spans="1:11">
      <c r="A761" s="74" t="s">
        <v>60</v>
      </c>
      <c r="B761" t="s">
        <v>72</v>
      </c>
      <c r="C761" t="s">
        <v>27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</row>
    <row r="762" spans="1:11">
      <c r="A762" s="74" t="s">
        <v>60</v>
      </c>
      <c r="B762" t="s">
        <v>72</v>
      </c>
      <c r="C762" t="s">
        <v>25</v>
      </c>
      <c r="D762">
        <v>1</v>
      </c>
      <c r="E762">
        <v>1</v>
      </c>
      <c r="F762">
        <v>26838</v>
      </c>
      <c r="G762">
        <v>26838</v>
      </c>
      <c r="H762">
        <v>26838</v>
      </c>
      <c r="I762">
        <v>26838</v>
      </c>
      <c r="J762">
        <v>0</v>
      </c>
      <c r="K762">
        <v>0</v>
      </c>
    </row>
    <row r="763" spans="1:11">
      <c r="A763" s="74" t="s">
        <v>60</v>
      </c>
      <c r="B763" t="s">
        <v>72</v>
      </c>
    </row>
    <row r="764" spans="1:11">
      <c r="A764" s="74" t="s">
        <v>60</v>
      </c>
      <c r="B764" t="s">
        <v>72</v>
      </c>
      <c r="C764" t="s">
        <v>28</v>
      </c>
      <c r="D764">
        <v>2</v>
      </c>
      <c r="E764">
        <v>2</v>
      </c>
      <c r="F764">
        <v>50246</v>
      </c>
      <c r="G764">
        <v>50246</v>
      </c>
      <c r="H764">
        <v>25123</v>
      </c>
      <c r="I764">
        <v>25123</v>
      </c>
      <c r="J764">
        <v>0</v>
      </c>
      <c r="K764">
        <v>0</v>
      </c>
    </row>
    <row r="765" spans="1:11">
      <c r="A765" s="74" t="s">
        <v>60</v>
      </c>
      <c r="B765" t="s">
        <v>72</v>
      </c>
      <c r="C765" t="s">
        <v>29</v>
      </c>
      <c r="D765">
        <v>1</v>
      </c>
      <c r="E765">
        <v>1</v>
      </c>
      <c r="F765">
        <v>22142</v>
      </c>
      <c r="G765">
        <v>22142</v>
      </c>
      <c r="H765">
        <v>22142</v>
      </c>
      <c r="I765">
        <v>22142</v>
      </c>
      <c r="J765">
        <v>0</v>
      </c>
      <c r="K765">
        <v>0</v>
      </c>
    </row>
    <row r="766" spans="1:11">
      <c r="A766" s="74" t="s">
        <v>60</v>
      </c>
      <c r="B766" t="s">
        <v>72</v>
      </c>
      <c r="C766" t="s">
        <v>30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</row>
    <row r="767" spans="1:11">
      <c r="A767" s="74" t="s">
        <v>60</v>
      </c>
      <c r="B767" t="s">
        <v>72</v>
      </c>
      <c r="C767" t="s">
        <v>31</v>
      </c>
      <c r="D767">
        <v>1</v>
      </c>
      <c r="E767">
        <v>1</v>
      </c>
      <c r="F767">
        <v>14747</v>
      </c>
      <c r="G767">
        <v>14747</v>
      </c>
      <c r="H767">
        <v>14747</v>
      </c>
      <c r="I767">
        <v>14747</v>
      </c>
      <c r="J767">
        <v>0</v>
      </c>
      <c r="K767">
        <v>0</v>
      </c>
    </row>
    <row r="768" spans="1:11">
      <c r="A768" s="74" t="s">
        <v>60</v>
      </c>
      <c r="B768" t="s">
        <v>72</v>
      </c>
      <c r="C768" t="s">
        <v>25</v>
      </c>
      <c r="D768">
        <v>4</v>
      </c>
      <c r="E768">
        <v>4</v>
      </c>
      <c r="F768">
        <v>87135</v>
      </c>
      <c r="G768">
        <v>87135</v>
      </c>
      <c r="H768">
        <v>21783.75</v>
      </c>
      <c r="I768">
        <v>21783.75</v>
      </c>
      <c r="J768">
        <v>0</v>
      </c>
      <c r="K768">
        <v>0</v>
      </c>
    </row>
    <row r="769" spans="1:11">
      <c r="A769" s="74" t="s">
        <v>60</v>
      </c>
      <c r="B769" t="s">
        <v>72</v>
      </c>
    </row>
    <row r="770" spans="1:11">
      <c r="A770" s="74" t="s">
        <v>60</v>
      </c>
      <c r="B770" t="s">
        <v>72</v>
      </c>
      <c r="C770" t="s">
        <v>32</v>
      </c>
      <c r="D770">
        <v>2</v>
      </c>
      <c r="E770">
        <v>2</v>
      </c>
      <c r="F770">
        <v>101523</v>
      </c>
      <c r="G770">
        <v>101525</v>
      </c>
      <c r="H770">
        <v>50761.5</v>
      </c>
      <c r="I770">
        <v>50762.5</v>
      </c>
      <c r="J770">
        <v>2</v>
      </c>
      <c r="K770">
        <v>1.9699969465047329E-5</v>
      </c>
    </row>
    <row r="771" spans="1:11">
      <c r="A771" s="74" t="s">
        <v>60</v>
      </c>
      <c r="B771" t="s">
        <v>72</v>
      </c>
      <c r="C771" t="s">
        <v>33</v>
      </c>
      <c r="D771">
        <v>1</v>
      </c>
      <c r="E771">
        <v>1</v>
      </c>
      <c r="F771">
        <v>48170</v>
      </c>
      <c r="G771">
        <v>48171</v>
      </c>
      <c r="H771">
        <v>48170</v>
      </c>
      <c r="I771">
        <v>48171</v>
      </c>
      <c r="J771">
        <v>1</v>
      </c>
      <c r="K771">
        <v>2.075980900975711E-5</v>
      </c>
    </row>
    <row r="772" spans="1:11">
      <c r="A772" s="74" t="s">
        <v>60</v>
      </c>
      <c r="B772" t="s">
        <v>72</v>
      </c>
      <c r="C772" t="s">
        <v>34</v>
      </c>
      <c r="D772">
        <v>6</v>
      </c>
      <c r="E772">
        <v>6</v>
      </c>
      <c r="F772">
        <v>130913</v>
      </c>
      <c r="G772">
        <v>131625</v>
      </c>
      <c r="H772">
        <v>21818.833333333332</v>
      </c>
      <c r="I772">
        <v>21937.5</v>
      </c>
      <c r="J772">
        <v>712</v>
      </c>
      <c r="K772">
        <v>5.4387264824730932E-3</v>
      </c>
    </row>
    <row r="773" spans="1:11">
      <c r="A773" s="74" t="s">
        <v>60</v>
      </c>
      <c r="B773" t="s">
        <v>72</v>
      </c>
      <c r="C773" t="s">
        <v>25</v>
      </c>
      <c r="D773">
        <v>9</v>
      </c>
      <c r="E773">
        <v>9</v>
      </c>
      <c r="F773">
        <v>280606</v>
      </c>
      <c r="G773">
        <v>281321</v>
      </c>
      <c r="H773">
        <v>31178.444444444445</v>
      </c>
      <c r="I773">
        <v>31257.888888888891</v>
      </c>
      <c r="J773">
        <v>715</v>
      </c>
      <c r="K773">
        <v>2.5480567058437809E-3</v>
      </c>
    </row>
    <row r="774" spans="1:11">
      <c r="A774" s="74" t="s">
        <v>60</v>
      </c>
      <c r="B774" t="s">
        <v>72</v>
      </c>
    </row>
    <row r="775" spans="1:11">
      <c r="A775" s="74" t="s">
        <v>60</v>
      </c>
      <c r="B775" t="s">
        <v>72</v>
      </c>
      <c r="C775" t="s">
        <v>35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</row>
    <row r="776" spans="1:11">
      <c r="A776" s="74" t="s">
        <v>60</v>
      </c>
      <c r="B776" t="s">
        <v>72</v>
      </c>
      <c r="C776" t="s">
        <v>36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</row>
    <row r="777" spans="1:11">
      <c r="A777" s="74" t="s">
        <v>60</v>
      </c>
      <c r="B777" t="s">
        <v>72</v>
      </c>
      <c r="C777" t="s">
        <v>25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</row>
    <row r="778" spans="1:11">
      <c r="A778" s="74" t="s">
        <v>60</v>
      </c>
      <c r="B778" t="s">
        <v>72</v>
      </c>
    </row>
    <row r="779" spans="1:11">
      <c r="A779" s="74" t="s">
        <v>60</v>
      </c>
      <c r="B779" t="s">
        <v>72</v>
      </c>
      <c r="C779" t="s">
        <v>37</v>
      </c>
      <c r="D779">
        <v>1</v>
      </c>
      <c r="E779">
        <v>1</v>
      </c>
      <c r="F779">
        <v>39021</v>
      </c>
      <c r="G779">
        <v>39021</v>
      </c>
      <c r="H779">
        <v>39021</v>
      </c>
      <c r="I779">
        <v>39021</v>
      </c>
      <c r="J779">
        <v>0</v>
      </c>
      <c r="K779">
        <v>0</v>
      </c>
    </row>
    <row r="780" spans="1:11">
      <c r="A780" s="74" t="s">
        <v>60</v>
      </c>
      <c r="B780" t="s">
        <v>72</v>
      </c>
      <c r="C780" t="s">
        <v>38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</row>
    <row r="781" spans="1:11">
      <c r="A781" s="74" t="s">
        <v>60</v>
      </c>
      <c r="B781" t="s">
        <v>72</v>
      </c>
      <c r="C781" t="s">
        <v>25</v>
      </c>
      <c r="D781">
        <v>1</v>
      </c>
      <c r="E781">
        <v>1</v>
      </c>
      <c r="F781">
        <v>39021</v>
      </c>
      <c r="G781">
        <v>39021</v>
      </c>
      <c r="H781">
        <v>39021</v>
      </c>
      <c r="I781">
        <v>39021</v>
      </c>
      <c r="J781">
        <v>0</v>
      </c>
      <c r="K781">
        <v>0</v>
      </c>
    </row>
    <row r="782" spans="1:11">
      <c r="A782" s="74" t="s">
        <v>60</v>
      </c>
      <c r="B782" t="s">
        <v>72</v>
      </c>
    </row>
    <row r="783" spans="1:11">
      <c r="A783" s="74" t="s">
        <v>60</v>
      </c>
      <c r="B783" t="s">
        <v>72</v>
      </c>
      <c r="C783" t="s">
        <v>39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</row>
    <row r="784" spans="1:11">
      <c r="A784" s="74" t="s">
        <v>60</v>
      </c>
      <c r="B784" t="s">
        <v>72</v>
      </c>
      <c r="C784" t="s">
        <v>40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</row>
    <row r="785" spans="1:11">
      <c r="A785" s="74" t="s">
        <v>60</v>
      </c>
      <c r="B785" t="s">
        <v>72</v>
      </c>
      <c r="C785" t="s">
        <v>41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</row>
    <row r="786" spans="1:11">
      <c r="A786" s="74" t="s">
        <v>60</v>
      </c>
      <c r="B786" t="s">
        <v>72</v>
      </c>
      <c r="C786" t="s">
        <v>42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</row>
    <row r="787" spans="1:11">
      <c r="A787" s="74" t="s">
        <v>60</v>
      </c>
      <c r="B787" t="s">
        <v>72</v>
      </c>
      <c r="C787" t="s">
        <v>43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</row>
    <row r="788" spans="1:11">
      <c r="A788" s="74" t="s">
        <v>60</v>
      </c>
      <c r="B788" t="s">
        <v>72</v>
      </c>
      <c r="C788" t="s">
        <v>44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</row>
    <row r="789" spans="1:11">
      <c r="A789" s="74" t="s">
        <v>60</v>
      </c>
      <c r="B789" t="s">
        <v>72</v>
      </c>
      <c r="C789" t="s">
        <v>45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</row>
    <row r="790" spans="1:11">
      <c r="A790" s="74" t="s">
        <v>60</v>
      </c>
      <c r="B790" t="s">
        <v>72</v>
      </c>
      <c r="C790" t="s">
        <v>46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</row>
    <row r="791" spans="1:11">
      <c r="A791" s="74" t="s">
        <v>60</v>
      </c>
      <c r="B791" t="s">
        <v>72</v>
      </c>
      <c r="C791" t="s">
        <v>25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</row>
    <row r="792" spans="1:11">
      <c r="A792" s="74" t="s">
        <v>60</v>
      </c>
      <c r="B792" t="s">
        <v>72</v>
      </c>
    </row>
    <row r="793" spans="1:11">
      <c r="A793" s="74" t="s">
        <v>60</v>
      </c>
      <c r="B793" t="s">
        <v>72</v>
      </c>
      <c r="C793" t="s">
        <v>47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</row>
    <row r="794" spans="1:11">
      <c r="A794" s="74" t="s">
        <v>60</v>
      </c>
      <c r="B794" t="s">
        <v>72</v>
      </c>
      <c r="C794" t="s">
        <v>48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</row>
    <row r="795" spans="1:11">
      <c r="A795" s="74" t="s">
        <v>60</v>
      </c>
      <c r="B795" t="s">
        <v>72</v>
      </c>
      <c r="C795" t="s">
        <v>25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</row>
    <row r="796" spans="1:11">
      <c r="A796" s="74" t="s">
        <v>60</v>
      </c>
      <c r="B796" t="s">
        <v>72</v>
      </c>
    </row>
    <row r="797" spans="1:11">
      <c r="A797" s="74" t="s">
        <v>60</v>
      </c>
      <c r="B797" t="s">
        <v>72</v>
      </c>
      <c r="C797" t="s">
        <v>49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</row>
    <row r="798" spans="1:11">
      <c r="A798" s="74" t="s">
        <v>60</v>
      </c>
      <c r="B798" t="s">
        <v>72</v>
      </c>
      <c r="C798" t="s">
        <v>25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</row>
    <row r="799" spans="1:11">
      <c r="A799" s="74" t="s">
        <v>60</v>
      </c>
      <c r="B799" t="s">
        <v>72</v>
      </c>
    </row>
    <row r="800" spans="1:11">
      <c r="A800" s="74" t="s">
        <v>60</v>
      </c>
      <c r="B800" t="s">
        <v>72</v>
      </c>
      <c r="C800" t="s">
        <v>50</v>
      </c>
      <c r="D800">
        <v>1</v>
      </c>
      <c r="E800">
        <v>1</v>
      </c>
      <c r="F800">
        <v>36050</v>
      </c>
      <c r="G800">
        <v>37100</v>
      </c>
      <c r="H800">
        <v>36050</v>
      </c>
      <c r="I800">
        <v>37100</v>
      </c>
      <c r="J800">
        <v>1050</v>
      </c>
      <c r="K800">
        <v>2.9126213592233011E-2</v>
      </c>
    </row>
    <row r="801" spans="1:11">
      <c r="A801" s="74" t="s">
        <v>60</v>
      </c>
      <c r="B801" t="s">
        <v>72</v>
      </c>
      <c r="C801" t="s">
        <v>51</v>
      </c>
      <c r="D801">
        <v>3</v>
      </c>
      <c r="E801">
        <v>3</v>
      </c>
      <c r="F801">
        <v>85029</v>
      </c>
      <c r="G801">
        <v>85872</v>
      </c>
      <c r="H801">
        <v>28343</v>
      </c>
      <c r="I801">
        <v>28624</v>
      </c>
      <c r="J801">
        <v>843</v>
      </c>
      <c r="K801">
        <v>9.9142645450375749E-3</v>
      </c>
    </row>
    <row r="802" spans="1:11">
      <c r="A802" s="74" t="s">
        <v>60</v>
      </c>
      <c r="B802" t="s">
        <v>72</v>
      </c>
      <c r="C802" t="s">
        <v>25</v>
      </c>
      <c r="D802">
        <v>4</v>
      </c>
      <c r="E802">
        <v>4</v>
      </c>
      <c r="F802">
        <v>121079</v>
      </c>
      <c r="G802">
        <v>122972</v>
      </c>
      <c r="H802">
        <v>30269.75</v>
      </c>
      <c r="I802">
        <v>30743</v>
      </c>
      <c r="J802">
        <v>1893</v>
      </c>
      <c r="K802">
        <v>1.563442050231667E-2</v>
      </c>
    </row>
    <row r="803" spans="1:11">
      <c r="A803" s="74" t="s">
        <v>60</v>
      </c>
      <c r="B803" t="s">
        <v>72</v>
      </c>
    </row>
    <row r="804" spans="1:11">
      <c r="A804" s="74" t="s">
        <v>60</v>
      </c>
      <c r="B804" t="s">
        <v>72</v>
      </c>
      <c r="C804" t="s">
        <v>52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</row>
    <row r="805" spans="1:11">
      <c r="A805" s="74" t="s">
        <v>60</v>
      </c>
      <c r="B805" t="s">
        <v>72</v>
      </c>
      <c r="C805" t="s">
        <v>53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</row>
    <row r="806" spans="1:11">
      <c r="A806" s="74" t="s">
        <v>60</v>
      </c>
      <c r="B806" t="s">
        <v>72</v>
      </c>
      <c r="C806" t="s">
        <v>54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</row>
    <row r="807" spans="1:11">
      <c r="A807" s="74" t="s">
        <v>60</v>
      </c>
      <c r="B807" t="s">
        <v>72</v>
      </c>
      <c r="C807" t="s">
        <v>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</row>
    <row r="808" spans="1:11">
      <c r="A808" s="74" t="s">
        <v>60</v>
      </c>
      <c r="B808" t="s">
        <v>72</v>
      </c>
      <c r="C808" t="s">
        <v>25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</row>
    <row r="809" spans="1:11">
      <c r="A809" s="74" t="s">
        <v>60</v>
      </c>
      <c r="B809" t="s">
        <v>72</v>
      </c>
    </row>
    <row r="810" spans="1:11">
      <c r="A810" s="74" t="s">
        <v>60</v>
      </c>
      <c r="B810" t="s">
        <v>72</v>
      </c>
      <c r="C810" t="s">
        <v>56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</row>
    <row r="811" spans="1:11">
      <c r="A811" s="74" t="s">
        <v>60</v>
      </c>
      <c r="B811" t="s">
        <v>72</v>
      </c>
      <c r="C811" t="s">
        <v>57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</row>
    <row r="812" spans="1:11">
      <c r="A812" s="74" t="s">
        <v>60</v>
      </c>
      <c r="B812" t="s">
        <v>72</v>
      </c>
      <c r="C812" t="s">
        <v>58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</row>
    <row r="813" spans="1:11">
      <c r="A813" s="74" t="s">
        <v>60</v>
      </c>
      <c r="B813" t="s">
        <v>73</v>
      </c>
      <c r="C813" t="s">
        <v>18</v>
      </c>
      <c r="D813">
        <v>1</v>
      </c>
      <c r="E813">
        <v>1</v>
      </c>
      <c r="F813">
        <v>110000</v>
      </c>
      <c r="G813">
        <v>110000</v>
      </c>
      <c r="H813">
        <v>110000</v>
      </c>
      <c r="I813">
        <v>110000</v>
      </c>
      <c r="J813">
        <v>0</v>
      </c>
      <c r="K813">
        <v>0</v>
      </c>
    </row>
    <row r="814" spans="1:11">
      <c r="A814" s="74" t="s">
        <v>60</v>
      </c>
      <c r="B814" t="s">
        <v>73</v>
      </c>
      <c r="C814" t="s">
        <v>19</v>
      </c>
      <c r="D814">
        <v>3</v>
      </c>
      <c r="E814">
        <v>3</v>
      </c>
      <c r="F814">
        <v>212100</v>
      </c>
      <c r="G814">
        <v>212103</v>
      </c>
      <c r="H814">
        <v>70701</v>
      </c>
      <c r="I814">
        <v>70700</v>
      </c>
      <c r="J814">
        <v>3</v>
      </c>
      <c r="K814">
        <v>1.4144271570014144E-5</v>
      </c>
    </row>
    <row r="815" spans="1:11">
      <c r="A815" s="74" t="s">
        <v>60</v>
      </c>
      <c r="B815" t="s">
        <v>73</v>
      </c>
      <c r="C815" t="s">
        <v>20</v>
      </c>
      <c r="D815">
        <v>2</v>
      </c>
      <c r="E815">
        <v>2</v>
      </c>
      <c r="F815">
        <v>107039</v>
      </c>
      <c r="G815">
        <v>113127</v>
      </c>
      <c r="H815">
        <v>56563.5</v>
      </c>
      <c r="I815">
        <v>53519.5</v>
      </c>
      <c r="J815">
        <v>6088</v>
      </c>
      <c r="K815">
        <v>5.6876465587309299E-2</v>
      </c>
    </row>
    <row r="816" spans="1:11">
      <c r="A816" s="74" t="s">
        <v>60</v>
      </c>
      <c r="B816" t="s">
        <v>73</v>
      </c>
      <c r="C816" t="s">
        <v>21</v>
      </c>
      <c r="D816">
        <v>2.77</v>
      </c>
      <c r="E816">
        <v>2.77</v>
      </c>
      <c r="F816">
        <v>80516</v>
      </c>
      <c r="G816">
        <v>80519</v>
      </c>
      <c r="H816">
        <v>29068.231046931407</v>
      </c>
      <c r="I816">
        <v>29067.148014440434</v>
      </c>
      <c r="J816">
        <v>3</v>
      </c>
      <c r="K816">
        <v>3.7259675095633167E-5</v>
      </c>
    </row>
    <row r="817" spans="1:11">
      <c r="A817" s="74" t="s">
        <v>60</v>
      </c>
      <c r="B817" t="s">
        <v>73</v>
      </c>
      <c r="C817" t="s">
        <v>22</v>
      </c>
      <c r="D817">
        <v>1</v>
      </c>
      <c r="E817">
        <v>1</v>
      </c>
      <c r="F817">
        <v>60422.29</v>
      </c>
      <c r="G817">
        <v>75206</v>
      </c>
      <c r="H817">
        <v>75206</v>
      </c>
      <c r="I817">
        <v>60422.29</v>
      </c>
      <c r="J817">
        <v>14783.71</v>
      </c>
      <c r="K817">
        <v>0.24467311649392962</v>
      </c>
    </row>
    <row r="818" spans="1:11">
      <c r="A818" s="74" t="s">
        <v>60</v>
      </c>
      <c r="B818" t="s">
        <v>73</v>
      </c>
      <c r="C818" t="s">
        <v>23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</row>
    <row r="819" spans="1:11">
      <c r="A819" s="74" t="s">
        <v>60</v>
      </c>
      <c r="B819" t="s">
        <v>73</v>
      </c>
      <c r="C819" t="s">
        <v>24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</row>
    <row r="820" spans="1:11">
      <c r="A820" s="74" t="s">
        <v>60</v>
      </c>
      <c r="B820" t="s">
        <v>73</v>
      </c>
      <c r="C820" t="s">
        <v>25</v>
      </c>
      <c r="D820">
        <v>9.77</v>
      </c>
      <c r="E820">
        <v>9.77</v>
      </c>
      <c r="F820">
        <v>570077.29</v>
      </c>
      <c r="G820">
        <v>590955</v>
      </c>
      <c r="H820">
        <v>60486.693961105426</v>
      </c>
      <c r="I820">
        <v>58349.773797338799</v>
      </c>
      <c r="J820">
        <v>20877.709999999963</v>
      </c>
      <c r="K820">
        <v>3.6622595508058145E-2</v>
      </c>
    </row>
    <row r="821" spans="1:11">
      <c r="A821" s="74" t="s">
        <v>60</v>
      </c>
      <c r="B821" t="s">
        <v>73</v>
      </c>
    </row>
    <row r="822" spans="1:11">
      <c r="A822" s="74" t="s">
        <v>60</v>
      </c>
      <c r="B822" t="s">
        <v>73</v>
      </c>
      <c r="C822" t="s">
        <v>26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</row>
    <row r="823" spans="1:11">
      <c r="A823" s="74" t="s">
        <v>60</v>
      </c>
      <c r="B823" t="s">
        <v>73</v>
      </c>
      <c r="C823" t="s">
        <v>27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</row>
    <row r="824" spans="1:11">
      <c r="A824" s="74" t="s">
        <v>60</v>
      </c>
      <c r="B824" t="s">
        <v>73</v>
      </c>
      <c r="C824" t="s">
        <v>25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</row>
    <row r="825" spans="1:11">
      <c r="A825" s="74" t="s">
        <v>60</v>
      </c>
      <c r="B825" t="s">
        <v>73</v>
      </c>
    </row>
    <row r="826" spans="1:11">
      <c r="A826" s="74" t="s">
        <v>60</v>
      </c>
      <c r="B826" t="s">
        <v>73</v>
      </c>
      <c r="C826" t="s">
        <v>28</v>
      </c>
      <c r="D826">
        <v>1</v>
      </c>
      <c r="E826">
        <v>1</v>
      </c>
      <c r="F826">
        <v>15930</v>
      </c>
      <c r="G826">
        <v>15931</v>
      </c>
      <c r="H826">
        <v>15930</v>
      </c>
      <c r="I826">
        <v>15931</v>
      </c>
      <c r="J826">
        <v>1</v>
      </c>
      <c r="K826">
        <v>6.2774639045825486E-5</v>
      </c>
    </row>
    <row r="827" spans="1:11">
      <c r="A827" s="74" t="s">
        <v>60</v>
      </c>
      <c r="B827" t="s">
        <v>73</v>
      </c>
      <c r="C827" t="s">
        <v>29</v>
      </c>
      <c r="D827">
        <v>6</v>
      </c>
      <c r="E827">
        <v>6</v>
      </c>
      <c r="F827">
        <v>114539</v>
      </c>
      <c r="G827">
        <v>118330</v>
      </c>
      <c r="H827">
        <v>19721.666666666668</v>
      </c>
      <c r="I827">
        <v>19089.833333333332</v>
      </c>
      <c r="J827">
        <v>3791</v>
      </c>
      <c r="K827">
        <v>3.3097896786247478E-2</v>
      </c>
    </row>
    <row r="828" spans="1:11">
      <c r="A828" s="74" t="s">
        <v>60</v>
      </c>
      <c r="B828" t="s">
        <v>73</v>
      </c>
      <c r="C828" t="s">
        <v>30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</row>
    <row r="829" spans="1:11">
      <c r="A829" s="74" t="s">
        <v>60</v>
      </c>
      <c r="B829" t="s">
        <v>73</v>
      </c>
      <c r="C829" t="s">
        <v>31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</row>
    <row r="830" spans="1:11">
      <c r="A830" s="74" t="s">
        <v>60</v>
      </c>
      <c r="B830" t="s">
        <v>73</v>
      </c>
      <c r="C830" t="s">
        <v>25</v>
      </c>
      <c r="D830">
        <v>7</v>
      </c>
      <c r="E830">
        <v>7</v>
      </c>
      <c r="F830">
        <v>130469</v>
      </c>
      <c r="G830">
        <v>134261</v>
      </c>
      <c r="H830">
        <v>19180.142857142859</v>
      </c>
      <c r="I830">
        <v>18638.428571428572</v>
      </c>
      <c r="J830">
        <v>3792</v>
      </c>
      <c r="K830">
        <v>2.9064375445508127E-2</v>
      </c>
    </row>
    <row r="831" spans="1:11">
      <c r="A831" s="74" t="s">
        <v>60</v>
      </c>
      <c r="B831" t="s">
        <v>73</v>
      </c>
    </row>
    <row r="832" spans="1:11">
      <c r="A832" s="74" t="s">
        <v>60</v>
      </c>
      <c r="B832" t="s">
        <v>73</v>
      </c>
      <c r="C832" t="s">
        <v>32</v>
      </c>
      <c r="D832">
        <v>1</v>
      </c>
      <c r="E832">
        <v>1</v>
      </c>
      <c r="F832">
        <v>68723</v>
      </c>
      <c r="G832">
        <v>68724</v>
      </c>
      <c r="H832">
        <v>68724</v>
      </c>
      <c r="I832">
        <v>68723</v>
      </c>
      <c r="J832">
        <v>1</v>
      </c>
      <c r="K832">
        <v>1.4551169186444131E-5</v>
      </c>
    </row>
    <row r="833" spans="1:11">
      <c r="A833" s="74" t="s">
        <v>60</v>
      </c>
      <c r="B833" t="s">
        <v>73</v>
      </c>
      <c r="C833" t="s">
        <v>33</v>
      </c>
      <c r="D833">
        <v>1</v>
      </c>
      <c r="E833">
        <v>1</v>
      </c>
      <c r="F833">
        <v>40636</v>
      </c>
      <c r="G833">
        <v>40637</v>
      </c>
      <c r="H833">
        <v>40637</v>
      </c>
      <c r="I833">
        <v>40636</v>
      </c>
      <c r="J833">
        <v>1</v>
      </c>
      <c r="K833">
        <v>2.4608721330839649E-5</v>
      </c>
    </row>
    <row r="834" spans="1:11">
      <c r="A834" s="74" t="s">
        <v>60</v>
      </c>
      <c r="B834" t="s">
        <v>73</v>
      </c>
      <c r="C834" t="s">
        <v>34</v>
      </c>
      <c r="D834">
        <v>3</v>
      </c>
      <c r="E834">
        <v>3</v>
      </c>
      <c r="F834">
        <v>67079</v>
      </c>
      <c r="G834">
        <v>67082</v>
      </c>
      <c r="H834">
        <v>22360.666666666668</v>
      </c>
      <c r="I834">
        <v>22359.666666666668</v>
      </c>
      <c r="J834">
        <v>3</v>
      </c>
      <c r="K834">
        <v>4.472338585846539E-5</v>
      </c>
    </row>
    <row r="835" spans="1:11">
      <c r="A835" s="74" t="s">
        <v>60</v>
      </c>
      <c r="B835" t="s">
        <v>73</v>
      </c>
      <c r="C835" t="s">
        <v>25</v>
      </c>
      <c r="D835">
        <v>5</v>
      </c>
      <c r="E835">
        <v>5</v>
      </c>
      <c r="F835">
        <v>176438</v>
      </c>
      <c r="G835">
        <v>176443</v>
      </c>
      <c r="H835">
        <v>35288.6</v>
      </c>
      <c r="I835">
        <v>35287.599999999999</v>
      </c>
      <c r="J835">
        <v>5</v>
      </c>
      <c r="K835">
        <v>2.8338566521951054E-5</v>
      </c>
    </row>
    <row r="836" spans="1:11">
      <c r="A836" s="74" t="s">
        <v>60</v>
      </c>
      <c r="B836" t="s">
        <v>73</v>
      </c>
    </row>
    <row r="837" spans="1:11">
      <c r="A837" s="74" t="s">
        <v>60</v>
      </c>
      <c r="B837" t="s">
        <v>73</v>
      </c>
      <c r="C837" t="s">
        <v>35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</row>
    <row r="838" spans="1:11">
      <c r="A838" s="74" t="s">
        <v>60</v>
      </c>
      <c r="B838" t="s">
        <v>73</v>
      </c>
      <c r="C838" t="s">
        <v>36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</row>
    <row r="839" spans="1:11">
      <c r="A839" s="74" t="s">
        <v>60</v>
      </c>
      <c r="B839" t="s">
        <v>73</v>
      </c>
      <c r="C839" t="s">
        <v>25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</row>
    <row r="840" spans="1:11">
      <c r="A840" s="74" t="s">
        <v>60</v>
      </c>
      <c r="B840" t="s">
        <v>73</v>
      </c>
    </row>
    <row r="841" spans="1:11">
      <c r="A841" s="74" t="s">
        <v>60</v>
      </c>
      <c r="B841" t="s">
        <v>73</v>
      </c>
      <c r="C841" t="s">
        <v>37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</row>
    <row r="842" spans="1:11">
      <c r="A842" s="74" t="s">
        <v>60</v>
      </c>
      <c r="B842" t="s">
        <v>73</v>
      </c>
      <c r="C842" t="s">
        <v>38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</row>
    <row r="843" spans="1:11">
      <c r="A843" s="74" t="s">
        <v>60</v>
      </c>
      <c r="B843" t="s">
        <v>73</v>
      </c>
      <c r="C843" t="s">
        <v>25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</row>
    <row r="844" spans="1:11">
      <c r="A844" s="74" t="s">
        <v>60</v>
      </c>
      <c r="B844" t="s">
        <v>73</v>
      </c>
    </row>
    <row r="845" spans="1:11">
      <c r="A845" s="74" t="s">
        <v>60</v>
      </c>
      <c r="B845" t="s">
        <v>73</v>
      </c>
      <c r="C845" t="s">
        <v>39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</row>
    <row r="846" spans="1:11">
      <c r="A846" s="74" t="s">
        <v>60</v>
      </c>
      <c r="B846" t="s">
        <v>73</v>
      </c>
      <c r="C846" t="s">
        <v>40</v>
      </c>
      <c r="D846">
        <v>0.62</v>
      </c>
      <c r="E846">
        <v>0.62</v>
      </c>
      <c r="F846">
        <v>39042.5</v>
      </c>
      <c r="G846">
        <v>39043.5</v>
      </c>
      <c r="H846">
        <v>62971.774193548386</v>
      </c>
      <c r="I846">
        <v>62973.387096774197</v>
      </c>
      <c r="J846">
        <v>1</v>
      </c>
      <c r="K846">
        <v>2.5613113914324134E-5</v>
      </c>
    </row>
    <row r="847" spans="1:11">
      <c r="A847" s="74" t="s">
        <v>60</v>
      </c>
      <c r="B847" t="s">
        <v>73</v>
      </c>
      <c r="C847" t="s">
        <v>41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</row>
    <row r="848" spans="1:11">
      <c r="A848" s="74" t="s">
        <v>60</v>
      </c>
      <c r="B848" t="s">
        <v>73</v>
      </c>
      <c r="C848" t="s">
        <v>42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</row>
    <row r="849" spans="1:11">
      <c r="A849" s="74" t="s">
        <v>60</v>
      </c>
      <c r="B849" t="s">
        <v>73</v>
      </c>
      <c r="C849" t="s">
        <v>43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</row>
    <row r="850" spans="1:11">
      <c r="A850" s="74" t="s">
        <v>60</v>
      </c>
      <c r="B850" t="s">
        <v>73</v>
      </c>
      <c r="C850" t="s">
        <v>44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</row>
    <row r="851" spans="1:11">
      <c r="A851" s="74" t="s">
        <v>60</v>
      </c>
      <c r="B851" t="s">
        <v>73</v>
      </c>
      <c r="C851" t="s">
        <v>45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</row>
    <row r="852" spans="1:11">
      <c r="A852" s="74" t="s">
        <v>60</v>
      </c>
      <c r="B852" t="s">
        <v>73</v>
      </c>
      <c r="C852" t="s">
        <v>46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</row>
    <row r="853" spans="1:11">
      <c r="A853" s="74" t="s">
        <v>60</v>
      </c>
      <c r="B853" t="s">
        <v>73</v>
      </c>
      <c r="C853" t="s">
        <v>25</v>
      </c>
      <c r="D853">
        <v>0.62</v>
      </c>
      <c r="E853">
        <v>0.62</v>
      </c>
      <c r="F853">
        <v>39042.5</v>
      </c>
      <c r="G853">
        <v>39043.5</v>
      </c>
      <c r="H853">
        <v>62973.387096774197</v>
      </c>
      <c r="I853">
        <v>62971.774193548386</v>
      </c>
      <c r="J853">
        <v>1</v>
      </c>
      <c r="K853">
        <v>2.5613113914324134E-5</v>
      </c>
    </row>
    <row r="854" spans="1:11">
      <c r="A854" s="74" t="s">
        <v>60</v>
      </c>
      <c r="B854" t="s">
        <v>73</v>
      </c>
    </row>
    <row r="855" spans="1:11">
      <c r="A855" s="74" t="s">
        <v>60</v>
      </c>
      <c r="B855" t="s">
        <v>73</v>
      </c>
      <c r="C855" t="s">
        <v>47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</row>
    <row r="856" spans="1:11">
      <c r="A856" s="74" t="s">
        <v>60</v>
      </c>
      <c r="B856" t="s">
        <v>73</v>
      </c>
      <c r="C856" t="s">
        <v>48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</row>
    <row r="857" spans="1:11">
      <c r="A857" s="74" t="s">
        <v>60</v>
      </c>
      <c r="B857" t="s">
        <v>73</v>
      </c>
      <c r="C857" t="s">
        <v>25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</row>
    <row r="858" spans="1:11">
      <c r="A858" s="74" t="s">
        <v>60</v>
      </c>
      <c r="B858" t="s">
        <v>73</v>
      </c>
    </row>
    <row r="859" spans="1:11">
      <c r="A859" s="74" t="s">
        <v>60</v>
      </c>
      <c r="B859" t="s">
        <v>73</v>
      </c>
      <c r="C859" t="s">
        <v>49</v>
      </c>
      <c r="D859">
        <v>1</v>
      </c>
      <c r="E859">
        <v>1</v>
      </c>
      <c r="F859">
        <v>35552</v>
      </c>
      <c r="G859">
        <v>35553</v>
      </c>
      <c r="H859">
        <v>35553</v>
      </c>
      <c r="I859">
        <v>35552</v>
      </c>
      <c r="J859">
        <v>1</v>
      </c>
      <c r="K859">
        <v>2.8127812781278127E-5</v>
      </c>
    </row>
    <row r="860" spans="1:11">
      <c r="A860" s="74" t="s">
        <v>60</v>
      </c>
      <c r="B860" t="s">
        <v>73</v>
      </c>
      <c r="C860" t="s">
        <v>25</v>
      </c>
      <c r="D860">
        <v>1</v>
      </c>
      <c r="E860">
        <v>1</v>
      </c>
      <c r="F860">
        <v>35552</v>
      </c>
      <c r="G860">
        <v>35553</v>
      </c>
      <c r="H860">
        <v>35553</v>
      </c>
      <c r="I860">
        <v>35552</v>
      </c>
      <c r="J860">
        <v>1</v>
      </c>
      <c r="K860">
        <v>2.8127812781278127E-5</v>
      </c>
    </row>
    <row r="861" spans="1:11">
      <c r="A861" s="74" t="s">
        <v>60</v>
      </c>
      <c r="B861" t="s">
        <v>73</v>
      </c>
    </row>
    <row r="862" spans="1:11">
      <c r="A862" s="74" t="s">
        <v>60</v>
      </c>
      <c r="B862" t="s">
        <v>73</v>
      </c>
      <c r="C862" t="s">
        <v>50</v>
      </c>
      <c r="D862">
        <v>1</v>
      </c>
      <c r="E862">
        <v>1</v>
      </c>
      <c r="F862">
        <v>20912</v>
      </c>
      <c r="G862">
        <v>20913</v>
      </c>
      <c r="H862">
        <v>20912</v>
      </c>
      <c r="I862">
        <v>20913</v>
      </c>
      <c r="J862">
        <v>1</v>
      </c>
      <c r="K862">
        <v>4.7819433817903595E-5</v>
      </c>
    </row>
    <row r="863" spans="1:11">
      <c r="A863" s="74" t="s">
        <v>60</v>
      </c>
      <c r="B863" t="s">
        <v>73</v>
      </c>
      <c r="C863" t="s">
        <v>51</v>
      </c>
      <c r="D863">
        <v>3</v>
      </c>
      <c r="E863">
        <v>3</v>
      </c>
      <c r="F863">
        <v>63679</v>
      </c>
      <c r="G863">
        <v>63682</v>
      </c>
      <c r="H863">
        <v>21226.333333333332</v>
      </c>
      <c r="I863">
        <v>21227.333333333332</v>
      </c>
      <c r="J863">
        <v>3</v>
      </c>
      <c r="K863">
        <v>4.7111292576830666E-5</v>
      </c>
    </row>
    <row r="864" spans="1:11">
      <c r="A864" s="74" t="s">
        <v>60</v>
      </c>
      <c r="B864" t="s">
        <v>73</v>
      </c>
      <c r="C864" t="s">
        <v>25</v>
      </c>
      <c r="D864">
        <v>4</v>
      </c>
      <c r="E864">
        <v>4</v>
      </c>
      <c r="F864">
        <v>84591</v>
      </c>
      <c r="G864">
        <v>84595</v>
      </c>
      <c r="H864">
        <v>21148.75</v>
      </c>
      <c r="I864">
        <v>21147.75</v>
      </c>
      <c r="J864">
        <v>4</v>
      </c>
      <c r="K864">
        <v>4.7286354340296248E-5</v>
      </c>
    </row>
    <row r="865" spans="1:11">
      <c r="A865" s="74" t="s">
        <v>60</v>
      </c>
      <c r="B865" t="s">
        <v>73</v>
      </c>
    </row>
    <row r="866" spans="1:11">
      <c r="A866" s="74" t="s">
        <v>60</v>
      </c>
      <c r="B866" t="s">
        <v>73</v>
      </c>
      <c r="C866" t="s">
        <v>52</v>
      </c>
      <c r="D866">
        <v>5</v>
      </c>
      <c r="E866">
        <v>5</v>
      </c>
      <c r="F866">
        <v>83462</v>
      </c>
      <c r="G866">
        <v>83467</v>
      </c>
      <c r="H866">
        <v>16692.400000000001</v>
      </c>
      <c r="I866">
        <v>16693.400000000001</v>
      </c>
      <c r="J866">
        <v>5</v>
      </c>
      <c r="K866">
        <v>5.9907502815652634E-5</v>
      </c>
    </row>
    <row r="867" spans="1:11">
      <c r="A867" s="74" t="s">
        <v>60</v>
      </c>
      <c r="B867" t="s">
        <v>73</v>
      </c>
      <c r="C867" t="s">
        <v>53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</row>
    <row r="868" spans="1:11">
      <c r="A868" s="74" t="s">
        <v>60</v>
      </c>
      <c r="B868" t="s">
        <v>73</v>
      </c>
      <c r="C868" t="s">
        <v>54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</row>
    <row r="869" spans="1:11">
      <c r="A869" s="74" t="s">
        <v>60</v>
      </c>
      <c r="B869" t="s">
        <v>73</v>
      </c>
      <c r="C869" t="s">
        <v>55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</row>
    <row r="870" spans="1:11">
      <c r="A870" s="74" t="s">
        <v>60</v>
      </c>
      <c r="B870" t="s">
        <v>73</v>
      </c>
      <c r="C870" t="s">
        <v>25</v>
      </c>
      <c r="D870">
        <v>5</v>
      </c>
      <c r="E870">
        <v>5</v>
      </c>
      <c r="F870">
        <v>83462</v>
      </c>
      <c r="G870">
        <v>83467</v>
      </c>
      <c r="H870">
        <v>16693.400000000001</v>
      </c>
      <c r="I870">
        <v>16692.400000000001</v>
      </c>
      <c r="J870">
        <v>5</v>
      </c>
      <c r="K870">
        <v>5.9907502815652634E-5</v>
      </c>
    </row>
    <row r="871" spans="1:11">
      <c r="A871" s="74" t="s">
        <v>60</v>
      </c>
      <c r="B871" t="s">
        <v>73</v>
      </c>
    </row>
    <row r="872" spans="1:11">
      <c r="A872" s="74" t="s">
        <v>60</v>
      </c>
      <c r="B872" t="s">
        <v>73</v>
      </c>
      <c r="C872" t="s">
        <v>56</v>
      </c>
      <c r="D872">
        <v>0</v>
      </c>
      <c r="E872">
        <v>0</v>
      </c>
      <c r="G872">
        <v>0</v>
      </c>
      <c r="H872">
        <v>0</v>
      </c>
      <c r="I872">
        <v>0</v>
      </c>
      <c r="J872">
        <v>0</v>
      </c>
      <c r="K872">
        <v>0</v>
      </c>
    </row>
    <row r="873" spans="1:11">
      <c r="A873" s="74" t="s">
        <v>60</v>
      </c>
      <c r="B873" t="s">
        <v>73</v>
      </c>
      <c r="C873" t="s">
        <v>57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</row>
    <row r="874" spans="1:11">
      <c r="A874" s="74" t="s">
        <v>60</v>
      </c>
      <c r="B874" t="s">
        <v>73</v>
      </c>
      <c r="C874" t="s">
        <v>58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</row>
    <row r="875" spans="1:11">
      <c r="A875" s="74" t="s">
        <v>60</v>
      </c>
      <c r="B875" t="s">
        <v>74</v>
      </c>
      <c r="C875" t="s">
        <v>18</v>
      </c>
      <c r="D875">
        <v>1</v>
      </c>
      <c r="E875">
        <v>1</v>
      </c>
      <c r="F875">
        <v>100618</v>
      </c>
      <c r="G875">
        <v>100618</v>
      </c>
      <c r="H875">
        <v>100618</v>
      </c>
      <c r="I875">
        <v>100618</v>
      </c>
      <c r="J875">
        <v>0</v>
      </c>
      <c r="K875">
        <v>0</v>
      </c>
    </row>
    <row r="876" spans="1:11">
      <c r="A876" s="74" t="s">
        <v>60</v>
      </c>
      <c r="B876" t="s">
        <v>74</v>
      </c>
      <c r="C876" t="s">
        <v>19</v>
      </c>
      <c r="D876">
        <v>2</v>
      </c>
      <c r="E876">
        <v>2</v>
      </c>
      <c r="F876">
        <v>155221</v>
      </c>
      <c r="G876">
        <v>155221</v>
      </c>
      <c r="H876">
        <v>77610.5</v>
      </c>
      <c r="I876">
        <v>77610.5</v>
      </c>
      <c r="J876">
        <v>0</v>
      </c>
      <c r="K876">
        <v>0</v>
      </c>
    </row>
    <row r="877" spans="1:11">
      <c r="A877" s="74" t="s">
        <v>60</v>
      </c>
      <c r="B877" t="s">
        <v>74</v>
      </c>
      <c r="C877" t="s">
        <v>20</v>
      </c>
      <c r="D877">
        <v>1</v>
      </c>
      <c r="E877">
        <v>1</v>
      </c>
      <c r="F877">
        <v>48894</v>
      </c>
      <c r="G877">
        <v>48894</v>
      </c>
      <c r="H877">
        <v>48894</v>
      </c>
      <c r="I877">
        <v>48894</v>
      </c>
      <c r="J877">
        <v>0</v>
      </c>
      <c r="K877">
        <v>0</v>
      </c>
    </row>
    <row r="878" spans="1:11">
      <c r="A878" s="74" t="s">
        <v>60</v>
      </c>
      <c r="B878" t="s">
        <v>74</v>
      </c>
      <c r="C878" t="s">
        <v>21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</row>
    <row r="879" spans="1:11">
      <c r="A879" s="74" t="s">
        <v>60</v>
      </c>
      <c r="B879" t="s">
        <v>74</v>
      </c>
      <c r="C879" t="s">
        <v>22</v>
      </c>
      <c r="D879">
        <v>1</v>
      </c>
      <c r="E879">
        <v>1</v>
      </c>
      <c r="F879">
        <v>47629</v>
      </c>
      <c r="G879">
        <v>47629</v>
      </c>
      <c r="H879">
        <v>47629</v>
      </c>
      <c r="I879">
        <v>47629</v>
      </c>
      <c r="J879">
        <v>0</v>
      </c>
      <c r="K879">
        <v>0</v>
      </c>
    </row>
    <row r="880" spans="1:11">
      <c r="A880" s="74" t="s">
        <v>60</v>
      </c>
      <c r="B880" t="s">
        <v>74</v>
      </c>
      <c r="C880" t="s">
        <v>23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</row>
    <row r="881" spans="1:11">
      <c r="A881" s="74" t="s">
        <v>60</v>
      </c>
      <c r="B881" t="s">
        <v>74</v>
      </c>
      <c r="C881" t="s">
        <v>24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</row>
    <row r="882" spans="1:11">
      <c r="A882" s="74" t="s">
        <v>60</v>
      </c>
      <c r="B882" t="s">
        <v>74</v>
      </c>
      <c r="C882" t="s">
        <v>25</v>
      </c>
      <c r="D882">
        <v>5</v>
      </c>
      <c r="E882">
        <v>5</v>
      </c>
      <c r="F882">
        <v>352362</v>
      </c>
      <c r="G882">
        <v>352362</v>
      </c>
      <c r="H882">
        <v>70472.399999999994</v>
      </c>
      <c r="I882">
        <v>70472.399999999994</v>
      </c>
      <c r="J882">
        <v>0</v>
      </c>
      <c r="K882">
        <v>0</v>
      </c>
    </row>
    <row r="883" spans="1:11">
      <c r="A883" s="74" t="s">
        <v>60</v>
      </c>
      <c r="B883" t="s">
        <v>74</v>
      </c>
    </row>
    <row r="884" spans="1:11">
      <c r="A884" s="74" t="s">
        <v>60</v>
      </c>
      <c r="B884" t="s">
        <v>74</v>
      </c>
      <c r="C884" t="s">
        <v>26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</row>
    <row r="885" spans="1:11">
      <c r="A885" s="74" t="s">
        <v>60</v>
      </c>
      <c r="B885" t="s">
        <v>74</v>
      </c>
      <c r="C885" t="s">
        <v>27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</row>
    <row r="886" spans="1:11">
      <c r="A886" s="74" t="s">
        <v>60</v>
      </c>
      <c r="B886" t="s">
        <v>74</v>
      </c>
      <c r="C886" t="s">
        <v>25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</row>
    <row r="887" spans="1:11">
      <c r="A887" s="74" t="s">
        <v>60</v>
      </c>
      <c r="B887" t="s">
        <v>74</v>
      </c>
    </row>
    <row r="888" spans="1:11">
      <c r="A888" s="74" t="s">
        <v>60</v>
      </c>
      <c r="B888" t="s">
        <v>74</v>
      </c>
      <c r="C888" t="s">
        <v>28</v>
      </c>
      <c r="D888">
        <v>2</v>
      </c>
      <c r="E888">
        <v>2</v>
      </c>
      <c r="F888">
        <v>34095</v>
      </c>
      <c r="G888">
        <v>34095</v>
      </c>
      <c r="H888">
        <v>17047.5</v>
      </c>
      <c r="I888">
        <v>17047.5</v>
      </c>
      <c r="J888">
        <v>0</v>
      </c>
      <c r="K888">
        <v>0</v>
      </c>
    </row>
    <row r="889" spans="1:11">
      <c r="A889" s="74" t="s">
        <v>60</v>
      </c>
      <c r="B889" t="s">
        <v>74</v>
      </c>
      <c r="C889" t="s">
        <v>29</v>
      </c>
      <c r="D889">
        <v>2</v>
      </c>
      <c r="E889">
        <v>2</v>
      </c>
      <c r="F889">
        <v>30740</v>
      </c>
      <c r="G889">
        <v>30740</v>
      </c>
      <c r="H889">
        <v>15370</v>
      </c>
      <c r="I889">
        <v>15370</v>
      </c>
      <c r="J889">
        <v>0</v>
      </c>
      <c r="K889">
        <v>0</v>
      </c>
    </row>
    <row r="890" spans="1:11">
      <c r="A890" s="74" t="s">
        <v>60</v>
      </c>
      <c r="B890" t="s">
        <v>74</v>
      </c>
      <c r="C890" t="s">
        <v>30</v>
      </c>
      <c r="D890">
        <v>1</v>
      </c>
      <c r="E890">
        <v>1</v>
      </c>
      <c r="F890">
        <v>20390</v>
      </c>
      <c r="G890">
        <v>20390</v>
      </c>
      <c r="H890">
        <v>20390</v>
      </c>
      <c r="I890">
        <v>20390</v>
      </c>
      <c r="J890">
        <v>0</v>
      </c>
      <c r="K890">
        <v>0</v>
      </c>
    </row>
    <row r="891" spans="1:11">
      <c r="A891" s="74" t="s">
        <v>60</v>
      </c>
      <c r="B891" t="s">
        <v>74</v>
      </c>
      <c r="C891" t="s">
        <v>31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</row>
    <row r="892" spans="1:11">
      <c r="A892" s="74" t="s">
        <v>60</v>
      </c>
      <c r="B892" t="s">
        <v>74</v>
      </c>
      <c r="C892" t="s">
        <v>25</v>
      </c>
      <c r="D892">
        <v>5</v>
      </c>
      <c r="E892">
        <v>5</v>
      </c>
      <c r="F892">
        <v>85225</v>
      </c>
      <c r="G892">
        <v>85225</v>
      </c>
      <c r="H892">
        <v>17045</v>
      </c>
      <c r="I892">
        <v>17045</v>
      </c>
      <c r="J892">
        <v>0</v>
      </c>
      <c r="K892">
        <v>0</v>
      </c>
    </row>
    <row r="893" spans="1:11">
      <c r="A893" s="74" t="s">
        <v>60</v>
      </c>
      <c r="B893" t="s">
        <v>74</v>
      </c>
    </row>
    <row r="894" spans="1:11">
      <c r="A894" s="74" t="s">
        <v>60</v>
      </c>
      <c r="B894" t="s">
        <v>74</v>
      </c>
      <c r="C894" t="s">
        <v>32</v>
      </c>
      <c r="D894">
        <v>1</v>
      </c>
      <c r="E894">
        <v>1</v>
      </c>
      <c r="F894">
        <v>60000</v>
      </c>
      <c r="G894">
        <v>60000</v>
      </c>
      <c r="H894">
        <v>60000</v>
      </c>
      <c r="I894">
        <v>60000</v>
      </c>
      <c r="J894">
        <v>0</v>
      </c>
      <c r="K894">
        <v>0</v>
      </c>
    </row>
    <row r="895" spans="1:11">
      <c r="A895" s="74" t="s">
        <v>60</v>
      </c>
      <c r="B895" t="s">
        <v>74</v>
      </c>
      <c r="C895" t="s">
        <v>33</v>
      </c>
      <c r="D895">
        <v>1</v>
      </c>
      <c r="E895">
        <v>1</v>
      </c>
      <c r="F895">
        <v>38075</v>
      </c>
      <c r="G895">
        <v>38075</v>
      </c>
      <c r="H895">
        <v>38075</v>
      </c>
      <c r="I895">
        <v>38075</v>
      </c>
      <c r="J895">
        <v>0</v>
      </c>
      <c r="K895">
        <v>0</v>
      </c>
    </row>
    <row r="896" spans="1:11">
      <c r="A896" s="74" t="s">
        <v>60</v>
      </c>
      <c r="B896" t="s">
        <v>74</v>
      </c>
      <c r="C896" t="s">
        <v>34</v>
      </c>
      <c r="D896">
        <v>4</v>
      </c>
      <c r="E896">
        <v>4</v>
      </c>
      <c r="F896">
        <v>82400</v>
      </c>
      <c r="G896">
        <v>82400</v>
      </c>
      <c r="H896">
        <v>20600</v>
      </c>
      <c r="I896">
        <v>20600</v>
      </c>
      <c r="J896">
        <v>0</v>
      </c>
      <c r="K896">
        <v>0</v>
      </c>
    </row>
    <row r="897" spans="1:11">
      <c r="A897" s="74" t="s">
        <v>60</v>
      </c>
      <c r="B897" t="s">
        <v>74</v>
      </c>
      <c r="C897" t="s">
        <v>25</v>
      </c>
      <c r="D897">
        <v>6</v>
      </c>
      <c r="E897">
        <v>6</v>
      </c>
      <c r="F897">
        <v>180475</v>
      </c>
      <c r="G897">
        <v>180475</v>
      </c>
      <c r="H897">
        <v>30079.166666666668</v>
      </c>
      <c r="I897">
        <v>30079.166666666668</v>
      </c>
      <c r="J897">
        <v>0</v>
      </c>
      <c r="K897">
        <v>0</v>
      </c>
    </row>
    <row r="898" spans="1:11">
      <c r="A898" s="74" t="s">
        <v>60</v>
      </c>
      <c r="B898" t="s">
        <v>74</v>
      </c>
    </row>
    <row r="899" spans="1:11">
      <c r="A899" s="74" t="s">
        <v>60</v>
      </c>
      <c r="B899" t="s">
        <v>74</v>
      </c>
      <c r="C899" t="s">
        <v>35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</row>
    <row r="900" spans="1:11">
      <c r="A900" s="74" t="s">
        <v>60</v>
      </c>
      <c r="B900" t="s">
        <v>74</v>
      </c>
      <c r="C900" t="s">
        <v>36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</row>
    <row r="901" spans="1:11">
      <c r="A901" s="74" t="s">
        <v>60</v>
      </c>
      <c r="B901" t="s">
        <v>74</v>
      </c>
      <c r="C901" t="s">
        <v>25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</row>
    <row r="902" spans="1:11">
      <c r="A902" s="74" t="s">
        <v>60</v>
      </c>
      <c r="B902" t="s">
        <v>74</v>
      </c>
    </row>
    <row r="903" spans="1:11">
      <c r="A903" s="74" t="s">
        <v>60</v>
      </c>
      <c r="B903" t="s">
        <v>74</v>
      </c>
      <c r="C903" t="s">
        <v>37</v>
      </c>
      <c r="D903">
        <v>1</v>
      </c>
      <c r="E903">
        <v>1</v>
      </c>
      <c r="F903">
        <v>28088</v>
      </c>
      <c r="G903">
        <v>28088</v>
      </c>
      <c r="H903">
        <v>28088</v>
      </c>
      <c r="I903">
        <v>28088</v>
      </c>
      <c r="J903">
        <v>0</v>
      </c>
      <c r="K903">
        <v>0</v>
      </c>
    </row>
    <row r="904" spans="1:11">
      <c r="A904" s="74" t="s">
        <v>60</v>
      </c>
      <c r="B904" t="s">
        <v>74</v>
      </c>
      <c r="C904" t="s">
        <v>38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</row>
    <row r="905" spans="1:11">
      <c r="A905" s="74" t="s">
        <v>60</v>
      </c>
      <c r="B905" t="s">
        <v>74</v>
      </c>
      <c r="C905" t="s">
        <v>25</v>
      </c>
      <c r="D905">
        <v>1</v>
      </c>
      <c r="E905">
        <v>1</v>
      </c>
      <c r="F905">
        <v>28088</v>
      </c>
      <c r="G905">
        <v>28088</v>
      </c>
      <c r="H905">
        <v>28088</v>
      </c>
      <c r="I905">
        <v>28088</v>
      </c>
      <c r="J905">
        <v>0</v>
      </c>
      <c r="K905">
        <v>0</v>
      </c>
    </row>
    <row r="906" spans="1:11">
      <c r="A906" s="74" t="s">
        <v>60</v>
      </c>
      <c r="B906" t="s">
        <v>74</v>
      </c>
    </row>
    <row r="907" spans="1:11">
      <c r="A907" s="74" t="s">
        <v>60</v>
      </c>
      <c r="B907" t="s">
        <v>74</v>
      </c>
      <c r="C907" t="s">
        <v>39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</row>
    <row r="908" spans="1:11">
      <c r="A908" s="74" t="s">
        <v>60</v>
      </c>
      <c r="B908" t="s">
        <v>74</v>
      </c>
      <c r="C908" t="s">
        <v>40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</row>
    <row r="909" spans="1:11">
      <c r="A909" s="74" t="s">
        <v>60</v>
      </c>
      <c r="B909" t="s">
        <v>74</v>
      </c>
      <c r="C909" t="s">
        <v>41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</row>
    <row r="910" spans="1:11">
      <c r="A910" s="74" t="s">
        <v>60</v>
      </c>
      <c r="B910" t="s">
        <v>74</v>
      </c>
      <c r="C910" t="s">
        <v>42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</row>
    <row r="911" spans="1:11">
      <c r="A911" s="74" t="s">
        <v>60</v>
      </c>
      <c r="B911" t="s">
        <v>74</v>
      </c>
      <c r="C911" t="s">
        <v>43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</row>
    <row r="912" spans="1:11">
      <c r="A912" s="74" t="s">
        <v>60</v>
      </c>
      <c r="B912" t="s">
        <v>74</v>
      </c>
      <c r="C912" t="s">
        <v>44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</row>
    <row r="913" spans="1:11">
      <c r="A913" s="74" t="s">
        <v>60</v>
      </c>
      <c r="B913" t="s">
        <v>74</v>
      </c>
      <c r="C913" t="s">
        <v>45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</row>
    <row r="914" spans="1:11">
      <c r="A914" s="74" t="s">
        <v>60</v>
      </c>
      <c r="B914" t="s">
        <v>74</v>
      </c>
      <c r="C914" t="s">
        <v>46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</row>
    <row r="915" spans="1:11">
      <c r="A915" s="74" t="s">
        <v>60</v>
      </c>
      <c r="B915" t="s">
        <v>74</v>
      </c>
      <c r="C915" t="s">
        <v>25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</row>
    <row r="916" spans="1:11">
      <c r="A916" s="74" t="s">
        <v>60</v>
      </c>
      <c r="B916" t="s">
        <v>74</v>
      </c>
    </row>
    <row r="917" spans="1:11">
      <c r="A917" s="74" t="s">
        <v>60</v>
      </c>
      <c r="B917" t="s">
        <v>74</v>
      </c>
      <c r="C917" t="s">
        <v>47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</row>
    <row r="918" spans="1:11">
      <c r="A918" s="74" t="s">
        <v>60</v>
      </c>
      <c r="B918" t="s">
        <v>74</v>
      </c>
      <c r="C918" t="s">
        <v>48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</row>
    <row r="919" spans="1:11">
      <c r="A919" s="74" t="s">
        <v>60</v>
      </c>
      <c r="B919" t="s">
        <v>74</v>
      </c>
      <c r="C919" t="s">
        <v>25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</row>
    <row r="920" spans="1:11">
      <c r="A920" s="74" t="s">
        <v>60</v>
      </c>
      <c r="B920" t="s">
        <v>74</v>
      </c>
    </row>
    <row r="921" spans="1:11">
      <c r="A921" s="74" t="s">
        <v>60</v>
      </c>
      <c r="B921" t="s">
        <v>74</v>
      </c>
      <c r="C921" t="s">
        <v>49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</row>
    <row r="922" spans="1:11">
      <c r="A922" s="74" t="s">
        <v>60</v>
      </c>
      <c r="B922" t="s">
        <v>74</v>
      </c>
      <c r="C922" t="s">
        <v>25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</row>
    <row r="923" spans="1:11">
      <c r="A923" s="74" t="s">
        <v>60</v>
      </c>
      <c r="B923" t="s">
        <v>74</v>
      </c>
    </row>
    <row r="924" spans="1:11">
      <c r="A924" s="74" t="s">
        <v>60</v>
      </c>
      <c r="B924" t="s">
        <v>74</v>
      </c>
      <c r="C924" t="s">
        <v>50</v>
      </c>
      <c r="D924">
        <v>1</v>
      </c>
      <c r="E924">
        <v>1</v>
      </c>
      <c r="F924">
        <v>35000</v>
      </c>
      <c r="G924">
        <v>35000</v>
      </c>
      <c r="H924">
        <v>35000</v>
      </c>
      <c r="I924">
        <v>35000</v>
      </c>
      <c r="J924">
        <v>0</v>
      </c>
      <c r="K924">
        <v>0</v>
      </c>
    </row>
    <row r="925" spans="1:11">
      <c r="A925" s="74" t="s">
        <v>60</v>
      </c>
      <c r="B925" t="s">
        <v>74</v>
      </c>
      <c r="C925" t="s">
        <v>51</v>
      </c>
      <c r="D925">
        <v>4</v>
      </c>
      <c r="E925">
        <v>4</v>
      </c>
      <c r="F925">
        <v>74320</v>
      </c>
      <c r="G925">
        <v>74320</v>
      </c>
      <c r="H925">
        <v>18580</v>
      </c>
      <c r="I925">
        <v>18580</v>
      </c>
      <c r="J925">
        <v>0</v>
      </c>
      <c r="K925">
        <v>0</v>
      </c>
    </row>
    <row r="926" spans="1:11">
      <c r="A926" s="74" t="s">
        <v>60</v>
      </c>
      <c r="B926" t="s">
        <v>74</v>
      </c>
      <c r="C926" t="s">
        <v>25</v>
      </c>
      <c r="D926">
        <v>5</v>
      </c>
      <c r="E926">
        <v>5</v>
      </c>
      <c r="F926">
        <v>109320</v>
      </c>
      <c r="G926">
        <v>109320</v>
      </c>
      <c r="H926">
        <v>21864</v>
      </c>
      <c r="I926">
        <v>21864</v>
      </c>
      <c r="J926">
        <v>0</v>
      </c>
      <c r="K926">
        <v>0</v>
      </c>
    </row>
    <row r="927" spans="1:11">
      <c r="A927" s="74" t="s">
        <v>60</v>
      </c>
      <c r="B927" t="s">
        <v>74</v>
      </c>
    </row>
    <row r="928" spans="1:11">
      <c r="A928" s="74" t="s">
        <v>60</v>
      </c>
      <c r="B928" t="s">
        <v>74</v>
      </c>
      <c r="C928" t="s">
        <v>52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</row>
    <row r="929" spans="1:11">
      <c r="A929" s="74" t="s">
        <v>60</v>
      </c>
      <c r="B929" t="s">
        <v>74</v>
      </c>
      <c r="C929" t="s">
        <v>53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</row>
    <row r="930" spans="1:11">
      <c r="A930" s="74" t="s">
        <v>60</v>
      </c>
      <c r="B930" t="s">
        <v>74</v>
      </c>
      <c r="C930" t="s">
        <v>54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</row>
    <row r="931" spans="1:11">
      <c r="A931" s="74" t="s">
        <v>60</v>
      </c>
      <c r="B931" t="s">
        <v>74</v>
      </c>
      <c r="C931" t="s">
        <v>55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</row>
    <row r="932" spans="1:11">
      <c r="A932" s="74" t="s">
        <v>60</v>
      </c>
      <c r="B932" t="s">
        <v>74</v>
      </c>
      <c r="C932" t="s">
        <v>25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</row>
    <row r="933" spans="1:11">
      <c r="A933" s="74" t="s">
        <v>60</v>
      </c>
      <c r="B933" t="s">
        <v>74</v>
      </c>
    </row>
    <row r="934" spans="1:11">
      <c r="A934" s="74" t="s">
        <v>60</v>
      </c>
      <c r="B934" t="s">
        <v>74</v>
      </c>
      <c r="C934" t="s">
        <v>56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</row>
    <row r="935" spans="1:11">
      <c r="A935" s="74" t="s">
        <v>60</v>
      </c>
      <c r="B935" t="s">
        <v>74</v>
      </c>
      <c r="C935" t="s">
        <v>57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</row>
    <row r="936" spans="1:11">
      <c r="A936" s="74" t="s">
        <v>60</v>
      </c>
      <c r="B936" t="s">
        <v>74</v>
      </c>
      <c r="C936" t="s">
        <v>58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</row>
    <row r="937" spans="1:11">
      <c r="A937" s="74" t="s">
        <v>60</v>
      </c>
      <c r="B937" t="s">
        <v>75</v>
      </c>
      <c r="C937" t="s">
        <v>18</v>
      </c>
      <c r="D937">
        <v>1</v>
      </c>
      <c r="E937">
        <v>1</v>
      </c>
      <c r="F937">
        <v>150000</v>
      </c>
      <c r="G937">
        <v>150000</v>
      </c>
      <c r="H937">
        <v>150000</v>
      </c>
      <c r="I937">
        <v>150000</v>
      </c>
      <c r="J937">
        <v>0</v>
      </c>
      <c r="K937">
        <v>0</v>
      </c>
    </row>
    <row r="938" spans="1:11">
      <c r="A938" s="74" t="s">
        <v>60</v>
      </c>
      <c r="B938" t="s">
        <v>75</v>
      </c>
      <c r="C938" t="s">
        <v>19</v>
      </c>
      <c r="D938">
        <v>24</v>
      </c>
      <c r="E938">
        <v>24</v>
      </c>
      <c r="F938">
        <v>1686273</v>
      </c>
      <c r="G938">
        <v>1710296</v>
      </c>
      <c r="H938">
        <v>70261.375</v>
      </c>
      <c r="I938">
        <v>71262.333333333328</v>
      </c>
      <c r="J938">
        <v>24023</v>
      </c>
      <c r="K938">
        <v>1.4246210429746548E-2</v>
      </c>
    </row>
    <row r="939" spans="1:11">
      <c r="A939" s="74" t="s">
        <v>60</v>
      </c>
      <c r="B939" t="s">
        <v>75</v>
      </c>
      <c r="C939" t="s">
        <v>20</v>
      </c>
      <c r="D939">
        <v>3</v>
      </c>
      <c r="E939">
        <v>3</v>
      </c>
      <c r="F939">
        <v>332406</v>
      </c>
      <c r="G939">
        <v>332406</v>
      </c>
      <c r="H939">
        <v>110802</v>
      </c>
      <c r="I939">
        <v>110802</v>
      </c>
      <c r="J939">
        <v>0</v>
      </c>
      <c r="K939">
        <v>0</v>
      </c>
    </row>
    <row r="940" spans="1:11">
      <c r="A940" s="74" t="s">
        <v>60</v>
      </c>
      <c r="B940" t="s">
        <v>75</v>
      </c>
      <c r="C940" t="s">
        <v>21</v>
      </c>
      <c r="D940">
        <v>7</v>
      </c>
      <c r="E940">
        <v>7</v>
      </c>
      <c r="F940">
        <v>537216</v>
      </c>
      <c r="G940">
        <v>552876</v>
      </c>
      <c r="H940">
        <v>76745.142857142855</v>
      </c>
      <c r="I940">
        <v>78982.28571428571</v>
      </c>
      <c r="J940">
        <v>15660</v>
      </c>
      <c r="K940">
        <v>2.9150285918513225E-2</v>
      </c>
    </row>
    <row r="941" spans="1:11">
      <c r="A941" s="74" t="s">
        <v>60</v>
      </c>
      <c r="B941" t="s">
        <v>75</v>
      </c>
      <c r="C941" t="s">
        <v>22</v>
      </c>
      <c r="D941">
        <v>1</v>
      </c>
      <c r="E941">
        <v>1</v>
      </c>
      <c r="F941">
        <v>109100</v>
      </c>
      <c r="G941">
        <v>109100</v>
      </c>
      <c r="H941">
        <v>109100</v>
      </c>
      <c r="I941">
        <v>109100</v>
      </c>
      <c r="J941">
        <v>0</v>
      </c>
      <c r="K941">
        <v>0</v>
      </c>
    </row>
    <row r="942" spans="1:11">
      <c r="A942" s="74" t="s">
        <v>60</v>
      </c>
      <c r="B942" t="s">
        <v>75</v>
      </c>
      <c r="C942" t="s">
        <v>23</v>
      </c>
      <c r="D942">
        <v>8.1638000000000002</v>
      </c>
      <c r="E942">
        <v>8.1638000000000002</v>
      </c>
      <c r="F942">
        <v>525346.4</v>
      </c>
      <c r="G942">
        <v>549713.78</v>
      </c>
      <c r="H942">
        <v>64350.719027903673</v>
      </c>
      <c r="I942">
        <v>67335.527572943975</v>
      </c>
      <c r="J942">
        <v>24367.380000000005</v>
      </c>
      <c r="K942">
        <v>4.6383452898887297E-2</v>
      </c>
    </row>
    <row r="943" spans="1:11">
      <c r="A943" s="74" t="s">
        <v>60</v>
      </c>
      <c r="B943" t="s">
        <v>75</v>
      </c>
      <c r="C943" t="s">
        <v>24</v>
      </c>
      <c r="D943">
        <v>4.0273000000000003</v>
      </c>
      <c r="E943">
        <v>4.0273000000000003</v>
      </c>
      <c r="F943">
        <v>218341</v>
      </c>
      <c r="G943">
        <v>218529.74</v>
      </c>
      <c r="H943">
        <v>54215.231048096735</v>
      </c>
      <c r="I943">
        <v>54262.096193479498</v>
      </c>
      <c r="J943">
        <v>188.73999999999069</v>
      </c>
      <c r="K943">
        <v>8.6442766131872024E-4</v>
      </c>
    </row>
    <row r="944" spans="1:11">
      <c r="A944" s="74" t="s">
        <v>60</v>
      </c>
      <c r="B944" t="s">
        <v>75</v>
      </c>
      <c r="C944" t="s">
        <v>25</v>
      </c>
      <c r="D944">
        <v>48.191100000000006</v>
      </c>
      <c r="E944">
        <v>48.191100000000006</v>
      </c>
      <c r="F944">
        <v>3558682.4</v>
      </c>
      <c r="G944">
        <v>3622921.5200000005</v>
      </c>
      <c r="H944">
        <v>73845.220383016771</v>
      </c>
      <c r="I944">
        <v>75178.228345067866</v>
      </c>
      <c r="J944">
        <v>64239.120000000577</v>
      </c>
      <c r="K944">
        <v>1.8051377667195188E-2</v>
      </c>
    </row>
    <row r="945" spans="1:11">
      <c r="A945" s="74" t="s">
        <v>60</v>
      </c>
      <c r="B945" t="s">
        <v>75</v>
      </c>
    </row>
    <row r="946" spans="1:11">
      <c r="A946" s="74" t="s">
        <v>60</v>
      </c>
      <c r="B946" t="s">
        <v>75</v>
      </c>
      <c r="C946" t="s">
        <v>26</v>
      </c>
      <c r="D946">
        <v>11</v>
      </c>
      <c r="E946">
        <v>11</v>
      </c>
      <c r="F946">
        <v>207725.9</v>
      </c>
      <c r="G946">
        <v>209266.28</v>
      </c>
      <c r="H946">
        <v>18884.172727272726</v>
      </c>
      <c r="I946">
        <v>19024.207272727272</v>
      </c>
      <c r="J946">
        <v>1540.3800000000047</v>
      </c>
      <c r="K946">
        <v>7.4154450648667531E-3</v>
      </c>
    </row>
    <row r="947" spans="1:11">
      <c r="A947" s="74" t="s">
        <v>60</v>
      </c>
      <c r="B947" t="s">
        <v>75</v>
      </c>
      <c r="C947" t="s">
        <v>27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</row>
    <row r="948" spans="1:11">
      <c r="A948" s="74" t="s">
        <v>60</v>
      </c>
      <c r="B948" t="s">
        <v>75</v>
      </c>
      <c r="C948" t="s">
        <v>25</v>
      </c>
      <c r="D948">
        <v>11</v>
      </c>
      <c r="E948">
        <v>11</v>
      </c>
      <c r="F948">
        <v>207725.9</v>
      </c>
      <c r="G948">
        <v>209266.28</v>
      </c>
      <c r="H948">
        <v>18884.172727272726</v>
      </c>
      <c r="I948">
        <v>19024.207272727272</v>
      </c>
      <c r="J948">
        <v>1540.3800000000047</v>
      </c>
      <c r="K948">
        <v>7.4154450648667531E-3</v>
      </c>
    </row>
    <row r="949" spans="1:11">
      <c r="A949" s="74" t="s">
        <v>60</v>
      </c>
      <c r="B949" t="s">
        <v>75</v>
      </c>
    </row>
    <row r="950" spans="1:11">
      <c r="A950" s="74" t="s">
        <v>60</v>
      </c>
      <c r="B950" t="s">
        <v>75</v>
      </c>
      <c r="C950" t="s">
        <v>28</v>
      </c>
      <c r="D950">
        <v>31</v>
      </c>
      <c r="E950">
        <v>31</v>
      </c>
      <c r="F950">
        <v>538174.81999999995</v>
      </c>
      <c r="G950">
        <v>554885.77</v>
      </c>
      <c r="H950">
        <v>17360.478064516126</v>
      </c>
      <c r="I950">
        <v>17899.540967741937</v>
      </c>
      <c r="J950">
        <v>16710.95000000007</v>
      </c>
      <c r="K950">
        <v>3.1051155459112842E-2</v>
      </c>
    </row>
    <row r="951" spans="1:11">
      <c r="A951" s="74" t="s">
        <v>60</v>
      </c>
      <c r="B951" t="s">
        <v>75</v>
      </c>
      <c r="C951" t="s">
        <v>29</v>
      </c>
      <c r="D951">
        <v>55</v>
      </c>
      <c r="E951">
        <v>55</v>
      </c>
      <c r="F951">
        <v>853964.12</v>
      </c>
      <c r="G951">
        <v>864418.55</v>
      </c>
      <c r="H951">
        <v>15526.620363636364</v>
      </c>
      <c r="I951">
        <v>15716.70090909091</v>
      </c>
      <c r="J951">
        <v>10454.430000000051</v>
      </c>
      <c r="K951">
        <v>1.2242235657395127E-2</v>
      </c>
    </row>
    <row r="952" spans="1:11">
      <c r="A952" s="74" t="s">
        <v>60</v>
      </c>
      <c r="B952" t="s">
        <v>75</v>
      </c>
      <c r="C952" t="s">
        <v>30</v>
      </c>
      <c r="D952">
        <v>35</v>
      </c>
      <c r="E952">
        <v>35</v>
      </c>
      <c r="F952">
        <v>550433.93000000005</v>
      </c>
      <c r="G952">
        <v>557220.81999999995</v>
      </c>
      <c r="H952">
        <v>15726.683714285717</v>
      </c>
      <c r="I952">
        <v>15920.594857142856</v>
      </c>
      <c r="J952">
        <v>6786.8899999998976</v>
      </c>
      <c r="K952">
        <v>1.2330072021541072E-2</v>
      </c>
    </row>
    <row r="953" spans="1:11">
      <c r="A953" s="74" t="s">
        <v>60</v>
      </c>
      <c r="B953" t="s">
        <v>75</v>
      </c>
      <c r="C953" t="s">
        <v>31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</row>
    <row r="954" spans="1:11">
      <c r="A954" s="74" t="s">
        <v>60</v>
      </c>
      <c r="B954" t="s">
        <v>75</v>
      </c>
      <c r="C954" t="s">
        <v>25</v>
      </c>
      <c r="D954">
        <v>121</v>
      </c>
      <c r="E954">
        <v>121</v>
      </c>
      <c r="F954">
        <v>1942572.87</v>
      </c>
      <c r="G954">
        <v>1976525.1400000001</v>
      </c>
      <c r="H954">
        <v>16054.321239669422</v>
      </c>
      <c r="I954">
        <v>16334.918512396694</v>
      </c>
      <c r="J954">
        <v>33952.270000000019</v>
      </c>
      <c r="K954">
        <v>1.7477990413816504E-2</v>
      </c>
    </row>
    <row r="955" spans="1:11">
      <c r="A955" s="74" t="s">
        <v>60</v>
      </c>
      <c r="B955" t="s">
        <v>75</v>
      </c>
    </row>
    <row r="956" spans="1:11">
      <c r="A956" s="74" t="s">
        <v>60</v>
      </c>
      <c r="B956" t="s">
        <v>75</v>
      </c>
      <c r="C956" t="s">
        <v>32</v>
      </c>
      <c r="D956">
        <v>10</v>
      </c>
      <c r="E956">
        <v>10</v>
      </c>
      <c r="F956">
        <v>634385</v>
      </c>
      <c r="G956">
        <v>634515</v>
      </c>
      <c r="H956">
        <v>63438.5</v>
      </c>
      <c r="I956">
        <v>63451.5</v>
      </c>
      <c r="J956">
        <v>130</v>
      </c>
      <c r="K956">
        <v>2.0492287806300589E-4</v>
      </c>
    </row>
    <row r="957" spans="1:11">
      <c r="A957" s="74" t="s">
        <v>60</v>
      </c>
      <c r="B957" t="s">
        <v>75</v>
      </c>
      <c r="C957" t="s">
        <v>33</v>
      </c>
      <c r="D957">
        <v>9</v>
      </c>
      <c r="E957">
        <v>9</v>
      </c>
      <c r="F957">
        <v>397774</v>
      </c>
      <c r="G957">
        <v>398194</v>
      </c>
      <c r="H957">
        <v>44197.111111111109</v>
      </c>
      <c r="I957">
        <v>44243.777777777781</v>
      </c>
      <c r="J957">
        <v>420</v>
      </c>
      <c r="K957">
        <v>1.055875949659857E-3</v>
      </c>
    </row>
    <row r="958" spans="1:11">
      <c r="A958" s="74" t="s">
        <v>60</v>
      </c>
      <c r="B958" t="s">
        <v>75</v>
      </c>
      <c r="C958" t="s">
        <v>34</v>
      </c>
      <c r="D958">
        <v>44</v>
      </c>
      <c r="E958">
        <v>44</v>
      </c>
      <c r="F958">
        <v>953148.4</v>
      </c>
      <c r="G958">
        <v>994874.4</v>
      </c>
      <c r="H958">
        <v>21662.463636363638</v>
      </c>
      <c r="I958">
        <v>22610.781818181818</v>
      </c>
      <c r="J958">
        <v>41726</v>
      </c>
      <c r="K958">
        <v>4.3777023598843577E-2</v>
      </c>
    </row>
    <row r="959" spans="1:11">
      <c r="A959" s="74" t="s">
        <v>60</v>
      </c>
      <c r="B959" t="s">
        <v>75</v>
      </c>
      <c r="C959" t="s">
        <v>25</v>
      </c>
      <c r="D959">
        <v>63</v>
      </c>
      <c r="E959">
        <v>63</v>
      </c>
      <c r="F959">
        <v>1985307.4</v>
      </c>
      <c r="G959">
        <v>2027583.4</v>
      </c>
      <c r="H959">
        <v>31512.815873015872</v>
      </c>
      <c r="I959">
        <v>32183.86349206349</v>
      </c>
      <c r="J959">
        <v>42276</v>
      </c>
      <c r="K959">
        <v>2.1294435310118726E-2</v>
      </c>
    </row>
    <row r="960" spans="1:11">
      <c r="A960" s="74" t="s">
        <v>60</v>
      </c>
      <c r="B960" t="s">
        <v>75</v>
      </c>
    </row>
    <row r="961" spans="1:11">
      <c r="A961" s="74" t="s">
        <v>60</v>
      </c>
      <c r="B961" t="s">
        <v>75</v>
      </c>
      <c r="C961" t="s">
        <v>35</v>
      </c>
      <c r="D961">
        <v>19</v>
      </c>
      <c r="E961">
        <v>19</v>
      </c>
      <c r="F961">
        <v>296740</v>
      </c>
      <c r="G961">
        <v>305486.8</v>
      </c>
      <c r="H961">
        <v>15617.894736842105</v>
      </c>
      <c r="I961">
        <v>16078.252631578947</v>
      </c>
      <c r="J961">
        <v>8746.7999999999884</v>
      </c>
      <c r="K961">
        <v>2.9476309226932628E-2</v>
      </c>
    </row>
    <row r="962" spans="1:11">
      <c r="A962" s="74" t="s">
        <v>60</v>
      </c>
      <c r="B962" t="s">
        <v>75</v>
      </c>
      <c r="C962" t="s">
        <v>36</v>
      </c>
      <c r="D962">
        <v>7</v>
      </c>
      <c r="E962">
        <v>7</v>
      </c>
      <c r="F962">
        <v>127498.08</v>
      </c>
      <c r="G962">
        <v>121025.76</v>
      </c>
      <c r="H962">
        <v>18214.01142857143</v>
      </c>
      <c r="I962">
        <v>17289.394285714287</v>
      </c>
      <c r="J962">
        <v>-6472.320000000007</v>
      </c>
      <c r="K962">
        <v>-5.0764058564646677E-2</v>
      </c>
    </row>
    <row r="963" spans="1:11">
      <c r="A963" s="74" t="s">
        <v>60</v>
      </c>
      <c r="B963" t="s">
        <v>75</v>
      </c>
      <c r="C963" t="s">
        <v>25</v>
      </c>
      <c r="D963">
        <v>26</v>
      </c>
      <c r="E963">
        <v>26</v>
      </c>
      <c r="F963">
        <v>424238.08000000002</v>
      </c>
      <c r="G963">
        <v>426512.56</v>
      </c>
      <c r="H963">
        <v>16316.849230769232</v>
      </c>
      <c r="I963">
        <v>16404.329230769232</v>
      </c>
      <c r="J963">
        <v>2274.4799999999814</v>
      </c>
      <c r="K963">
        <v>5.3613291857251034E-3</v>
      </c>
    </row>
    <row r="964" spans="1:11">
      <c r="A964" s="74" t="s">
        <v>60</v>
      </c>
      <c r="B964" t="s">
        <v>75</v>
      </c>
    </row>
    <row r="965" spans="1:11">
      <c r="A965" s="74" t="s">
        <v>60</v>
      </c>
      <c r="B965" t="s">
        <v>75</v>
      </c>
      <c r="C965" t="s">
        <v>37</v>
      </c>
      <c r="D965">
        <v>9</v>
      </c>
      <c r="E965">
        <v>9</v>
      </c>
      <c r="F965">
        <v>364855.54</v>
      </c>
      <c r="G965">
        <v>371098.94</v>
      </c>
      <c r="H965">
        <v>40539.504444444443</v>
      </c>
      <c r="I965">
        <v>41233.215555555558</v>
      </c>
      <c r="J965">
        <v>6243.4000000000233</v>
      </c>
      <c r="K965">
        <v>1.7111978072198174E-2</v>
      </c>
    </row>
    <row r="966" spans="1:11">
      <c r="A966" s="74" t="s">
        <v>60</v>
      </c>
      <c r="B966" t="s">
        <v>75</v>
      </c>
      <c r="C966" t="s">
        <v>38</v>
      </c>
      <c r="D966">
        <v>3</v>
      </c>
      <c r="E966">
        <v>3</v>
      </c>
      <c r="F966">
        <v>90948</v>
      </c>
      <c r="G966">
        <v>92196</v>
      </c>
      <c r="H966">
        <v>30316</v>
      </c>
      <c r="I966">
        <v>30732</v>
      </c>
      <c r="J966">
        <v>1248</v>
      </c>
      <c r="K966">
        <v>1.3722126929674099E-2</v>
      </c>
    </row>
    <row r="967" spans="1:11">
      <c r="A967" s="74" t="s">
        <v>60</v>
      </c>
      <c r="B967" t="s">
        <v>75</v>
      </c>
      <c r="C967" t="s">
        <v>25</v>
      </c>
      <c r="D967">
        <v>12</v>
      </c>
      <c r="E967">
        <v>12</v>
      </c>
      <c r="F967">
        <v>455803.54</v>
      </c>
      <c r="G967">
        <v>463294.94</v>
      </c>
      <c r="H967">
        <v>37983.628333333334</v>
      </c>
      <c r="I967">
        <v>38607.911666666667</v>
      </c>
      <c r="J967">
        <v>7491.4000000000233</v>
      </c>
      <c r="K967">
        <v>1.6435589771856586E-2</v>
      </c>
    </row>
    <row r="968" spans="1:11">
      <c r="A968" s="74" t="s">
        <v>60</v>
      </c>
      <c r="B968" t="s">
        <v>75</v>
      </c>
    </row>
    <row r="969" spans="1:11">
      <c r="A969" s="74" t="s">
        <v>60</v>
      </c>
      <c r="B969" t="s">
        <v>75</v>
      </c>
      <c r="C969" t="s">
        <v>39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</row>
    <row r="970" spans="1:11">
      <c r="A970" s="74" t="s">
        <v>60</v>
      </c>
      <c r="B970" t="s">
        <v>75</v>
      </c>
      <c r="C970" t="s">
        <v>40</v>
      </c>
      <c r="D970">
        <v>12.39649</v>
      </c>
      <c r="E970">
        <v>12.39649</v>
      </c>
      <c r="F970">
        <v>654459.25</v>
      </c>
      <c r="G970">
        <v>664111.73</v>
      </c>
      <c r="H970">
        <v>52793.915858440574</v>
      </c>
      <c r="I970">
        <v>53572.562072005865</v>
      </c>
      <c r="J970">
        <v>9652.4799999999814</v>
      </c>
      <c r="K970">
        <v>1.474878688016096E-2</v>
      </c>
    </row>
    <row r="971" spans="1:11">
      <c r="A971" s="74" t="s">
        <v>60</v>
      </c>
      <c r="B971" t="s">
        <v>75</v>
      </c>
      <c r="C971" t="s">
        <v>41</v>
      </c>
      <c r="D971">
        <v>8</v>
      </c>
      <c r="E971">
        <v>8</v>
      </c>
      <c r="F971">
        <v>335155</v>
      </c>
      <c r="G971">
        <v>351241</v>
      </c>
      <c r="H971">
        <v>41894.375</v>
      </c>
      <c r="I971">
        <v>43905.125</v>
      </c>
      <c r="J971">
        <v>16086</v>
      </c>
      <c r="K971">
        <v>4.7995703480479178E-2</v>
      </c>
    </row>
    <row r="972" spans="1:11">
      <c r="A972" s="74" t="s">
        <v>60</v>
      </c>
      <c r="B972" t="s">
        <v>75</v>
      </c>
      <c r="C972" t="s">
        <v>42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</row>
    <row r="973" spans="1:11">
      <c r="A973" s="74" t="s">
        <v>60</v>
      </c>
      <c r="B973" t="s">
        <v>75</v>
      </c>
      <c r="C973" t="s">
        <v>43</v>
      </c>
      <c r="D973">
        <v>9.5850000000000009</v>
      </c>
      <c r="E973">
        <v>9.5850000000000009</v>
      </c>
      <c r="F973">
        <v>549729.49</v>
      </c>
      <c r="G973">
        <v>549789.49</v>
      </c>
      <c r="H973">
        <v>57353.102764736563</v>
      </c>
      <c r="I973">
        <v>57359.362545644231</v>
      </c>
      <c r="J973">
        <v>60</v>
      </c>
      <c r="K973">
        <v>1.0914459036934694E-4</v>
      </c>
    </row>
    <row r="974" spans="1:11">
      <c r="A974" s="74" t="s">
        <v>60</v>
      </c>
      <c r="B974" t="s">
        <v>75</v>
      </c>
      <c r="C974" t="s">
        <v>44</v>
      </c>
      <c r="D974">
        <v>0.26</v>
      </c>
      <c r="E974">
        <v>0.26</v>
      </c>
      <c r="F974">
        <v>23054</v>
      </c>
      <c r="G974">
        <v>23054.73</v>
      </c>
      <c r="H974">
        <v>88669.230769230766</v>
      </c>
      <c r="I974">
        <v>88672.038461538454</v>
      </c>
      <c r="J974">
        <v>0.72999999999956344</v>
      </c>
      <c r="K974">
        <v>3.1664787021756028E-5</v>
      </c>
    </row>
    <row r="975" spans="1:11">
      <c r="A975" s="74" t="s">
        <v>60</v>
      </c>
      <c r="B975" t="s">
        <v>75</v>
      </c>
      <c r="C975" t="s">
        <v>45</v>
      </c>
      <c r="D975">
        <v>2</v>
      </c>
      <c r="E975">
        <v>2</v>
      </c>
      <c r="F975">
        <v>55493.24</v>
      </c>
      <c r="G975">
        <v>55493.24</v>
      </c>
      <c r="H975">
        <v>27746.62</v>
      </c>
      <c r="I975">
        <v>27746.62</v>
      </c>
      <c r="J975">
        <v>0</v>
      </c>
      <c r="K975">
        <v>0</v>
      </c>
    </row>
    <row r="976" spans="1:11">
      <c r="A976" s="74" t="s">
        <v>60</v>
      </c>
      <c r="B976" t="s">
        <v>75</v>
      </c>
      <c r="C976" t="s">
        <v>46</v>
      </c>
      <c r="D976">
        <v>1</v>
      </c>
      <c r="E976">
        <v>1</v>
      </c>
      <c r="F976">
        <v>60418</v>
      </c>
      <c r="G976">
        <v>60428</v>
      </c>
      <c r="H976">
        <v>60418</v>
      </c>
      <c r="I976">
        <v>60428</v>
      </c>
      <c r="J976">
        <v>10</v>
      </c>
      <c r="K976">
        <v>1.6551358866562945E-4</v>
      </c>
    </row>
    <row r="977" spans="1:11">
      <c r="A977" s="74" t="s">
        <v>60</v>
      </c>
      <c r="B977" t="s">
        <v>75</v>
      </c>
      <c r="C977" t="s">
        <v>25</v>
      </c>
      <c r="D977">
        <v>33.241489999999999</v>
      </c>
      <c r="E977">
        <v>33.241489999999999</v>
      </c>
      <c r="F977">
        <v>1678308.98</v>
      </c>
      <c r="G977">
        <v>1704118.19</v>
      </c>
      <c r="H977">
        <v>50488.380033506321</v>
      </c>
      <c r="I977">
        <v>51264.795591292692</v>
      </c>
      <c r="J977">
        <v>25809.209999999963</v>
      </c>
      <c r="K977">
        <v>1.5378103977016177E-2</v>
      </c>
    </row>
    <row r="978" spans="1:11">
      <c r="A978" s="74" t="s">
        <v>60</v>
      </c>
      <c r="B978" t="s">
        <v>75</v>
      </c>
    </row>
    <row r="979" spans="1:11">
      <c r="A979" s="74" t="s">
        <v>60</v>
      </c>
      <c r="B979" t="s">
        <v>75</v>
      </c>
      <c r="C979" t="s">
        <v>47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</row>
    <row r="980" spans="1:11">
      <c r="A980" s="74" t="s">
        <v>60</v>
      </c>
      <c r="B980" t="s">
        <v>75</v>
      </c>
      <c r="C980" t="s">
        <v>48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</row>
    <row r="981" spans="1:11">
      <c r="A981" s="74" t="s">
        <v>60</v>
      </c>
      <c r="B981" t="s">
        <v>75</v>
      </c>
      <c r="C981" t="s">
        <v>25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</row>
    <row r="982" spans="1:11">
      <c r="A982" s="74" t="s">
        <v>60</v>
      </c>
      <c r="B982" t="s">
        <v>75</v>
      </c>
    </row>
    <row r="983" spans="1:11">
      <c r="A983" s="74" t="s">
        <v>60</v>
      </c>
      <c r="B983" t="s">
        <v>75</v>
      </c>
      <c r="C983" t="s">
        <v>49</v>
      </c>
      <c r="D983">
        <v>9</v>
      </c>
      <c r="E983">
        <v>9</v>
      </c>
      <c r="F983">
        <v>389788.6</v>
      </c>
      <c r="G983">
        <v>391609.59999999998</v>
      </c>
      <c r="H983">
        <v>43309.844444444439</v>
      </c>
      <c r="I983">
        <v>43512.177777777775</v>
      </c>
      <c r="J983">
        <v>1821</v>
      </c>
      <c r="K983">
        <v>4.6717631044109554E-3</v>
      </c>
    </row>
    <row r="984" spans="1:11">
      <c r="A984" s="74" t="s">
        <v>60</v>
      </c>
      <c r="B984" t="s">
        <v>75</v>
      </c>
      <c r="C984" t="s">
        <v>25</v>
      </c>
      <c r="D984">
        <v>9</v>
      </c>
      <c r="E984">
        <v>9</v>
      </c>
      <c r="F984">
        <v>389788.6</v>
      </c>
      <c r="G984">
        <v>391609.59999999998</v>
      </c>
      <c r="H984">
        <v>43309.844444444439</v>
      </c>
      <c r="I984">
        <v>43512.177777777775</v>
      </c>
      <c r="J984">
        <v>1821</v>
      </c>
      <c r="K984">
        <v>4.6717631044109554E-3</v>
      </c>
    </row>
    <row r="985" spans="1:11">
      <c r="A985" s="74" t="s">
        <v>60</v>
      </c>
      <c r="B985" t="s">
        <v>75</v>
      </c>
    </row>
    <row r="986" spans="1:11">
      <c r="A986" s="74" t="s">
        <v>60</v>
      </c>
      <c r="B986" t="s">
        <v>75</v>
      </c>
      <c r="C986" t="s">
        <v>50</v>
      </c>
      <c r="D986">
        <v>26</v>
      </c>
      <c r="E986">
        <v>26</v>
      </c>
      <c r="F986">
        <v>729237.6</v>
      </c>
      <c r="G986">
        <v>740885.6</v>
      </c>
      <c r="H986">
        <v>28047.599999999999</v>
      </c>
      <c r="I986">
        <v>28495.599999999999</v>
      </c>
      <c r="J986">
        <v>11648</v>
      </c>
      <c r="K986">
        <v>1.5972846161525407E-2</v>
      </c>
    </row>
    <row r="987" spans="1:11">
      <c r="A987" s="74" t="s">
        <v>60</v>
      </c>
      <c r="B987" t="s">
        <v>75</v>
      </c>
      <c r="C987" t="s">
        <v>51</v>
      </c>
      <c r="D987">
        <v>67</v>
      </c>
      <c r="E987">
        <v>67</v>
      </c>
      <c r="F987">
        <v>1378977.6</v>
      </c>
      <c r="G987">
        <v>1390417.6</v>
      </c>
      <c r="H987">
        <v>20581.755223880598</v>
      </c>
      <c r="I987">
        <v>20752.501492537314</v>
      </c>
      <c r="J987">
        <v>11440</v>
      </c>
      <c r="K987">
        <v>8.2960013273602126E-3</v>
      </c>
    </row>
    <row r="988" spans="1:11">
      <c r="A988" s="74" t="s">
        <v>60</v>
      </c>
      <c r="B988" t="s">
        <v>75</v>
      </c>
      <c r="C988" t="s">
        <v>25</v>
      </c>
      <c r="D988">
        <v>93</v>
      </c>
      <c r="E988">
        <v>93</v>
      </c>
      <c r="F988">
        <v>2108215.2000000002</v>
      </c>
      <c r="G988">
        <v>2131303.2000000002</v>
      </c>
      <c r="H988">
        <v>22668.980645161293</v>
      </c>
      <c r="I988">
        <v>22917.238709677422</v>
      </c>
      <c r="J988">
        <v>23088</v>
      </c>
      <c r="K988">
        <v>1.0951443666661733E-2</v>
      </c>
    </row>
    <row r="989" spans="1:11">
      <c r="A989" s="74" t="s">
        <v>60</v>
      </c>
      <c r="B989" t="s">
        <v>75</v>
      </c>
    </row>
    <row r="990" spans="1:11">
      <c r="A990" s="74" t="s">
        <v>60</v>
      </c>
      <c r="B990" t="s">
        <v>75</v>
      </c>
      <c r="C990" t="s">
        <v>52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</row>
    <row r="991" spans="1:11">
      <c r="A991" s="74" t="s">
        <v>60</v>
      </c>
      <c r="B991" t="s">
        <v>75</v>
      </c>
      <c r="C991" t="s">
        <v>53</v>
      </c>
      <c r="D991">
        <v>1</v>
      </c>
      <c r="E991">
        <v>1</v>
      </c>
      <c r="F991">
        <v>82560</v>
      </c>
      <c r="G991">
        <v>82560</v>
      </c>
      <c r="H991">
        <v>82560</v>
      </c>
      <c r="I991">
        <v>82560</v>
      </c>
      <c r="J991">
        <v>0</v>
      </c>
      <c r="K991">
        <v>0</v>
      </c>
    </row>
    <row r="992" spans="1:11">
      <c r="A992" s="74" t="s">
        <v>60</v>
      </c>
      <c r="B992" t="s">
        <v>75</v>
      </c>
      <c r="C992" t="s">
        <v>54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</row>
    <row r="993" spans="1:11">
      <c r="A993" s="74" t="s">
        <v>60</v>
      </c>
      <c r="B993" t="s">
        <v>75</v>
      </c>
      <c r="C993" t="s">
        <v>55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</row>
    <row r="994" spans="1:11">
      <c r="A994" s="74" t="s">
        <v>60</v>
      </c>
      <c r="B994" t="s">
        <v>75</v>
      </c>
      <c r="C994" t="s">
        <v>25</v>
      </c>
      <c r="D994">
        <v>1</v>
      </c>
      <c r="E994">
        <v>1</v>
      </c>
      <c r="F994">
        <v>82560</v>
      </c>
      <c r="G994">
        <v>82560</v>
      </c>
      <c r="H994">
        <v>82560</v>
      </c>
      <c r="I994">
        <v>82560</v>
      </c>
      <c r="J994">
        <v>0</v>
      </c>
      <c r="K994">
        <v>0</v>
      </c>
    </row>
    <row r="995" spans="1:11">
      <c r="A995" s="74" t="s">
        <v>60</v>
      </c>
      <c r="B995" t="s">
        <v>75</v>
      </c>
    </row>
    <row r="996" spans="1:11">
      <c r="A996" s="74" t="s">
        <v>60</v>
      </c>
      <c r="B996" t="s">
        <v>75</v>
      </c>
      <c r="C996" t="s">
        <v>56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</row>
    <row r="997" spans="1:11">
      <c r="A997" s="74" t="s">
        <v>60</v>
      </c>
      <c r="B997" t="s">
        <v>75</v>
      </c>
      <c r="C997" t="s">
        <v>57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</row>
    <row r="998" spans="1:11">
      <c r="A998" s="74" t="s">
        <v>60</v>
      </c>
      <c r="B998" t="s">
        <v>75</v>
      </c>
      <c r="C998" t="s">
        <v>58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</row>
    <row r="999" spans="1:11">
      <c r="A999" s="74" t="s">
        <v>60</v>
      </c>
      <c r="B999" t="s">
        <v>76</v>
      </c>
      <c r="C999" t="s">
        <v>18</v>
      </c>
      <c r="D999">
        <v>1</v>
      </c>
      <c r="E999">
        <v>1</v>
      </c>
      <c r="F999">
        <v>113000</v>
      </c>
      <c r="G999">
        <v>113000</v>
      </c>
      <c r="H999">
        <v>113000</v>
      </c>
      <c r="I999">
        <v>113000</v>
      </c>
      <c r="J999">
        <v>0</v>
      </c>
      <c r="K999">
        <v>0</v>
      </c>
    </row>
    <row r="1000" spans="1:11">
      <c r="A1000" s="74" t="s">
        <v>60</v>
      </c>
      <c r="B1000" t="s">
        <v>76</v>
      </c>
      <c r="C1000" t="s">
        <v>19</v>
      </c>
      <c r="D1000">
        <v>6</v>
      </c>
      <c r="E1000">
        <v>6</v>
      </c>
      <c r="F1000">
        <v>477664.98</v>
      </c>
      <c r="G1000">
        <v>477665</v>
      </c>
      <c r="H1000">
        <v>79610.83</v>
      </c>
      <c r="I1000">
        <v>79610.833333333328</v>
      </c>
      <c r="J1000">
        <v>2.0000000018626451E-2</v>
      </c>
      <c r="K1000">
        <v>4.1870350258096064E-8</v>
      </c>
    </row>
    <row r="1001" spans="1:11">
      <c r="A1001" s="74" t="s">
        <v>60</v>
      </c>
      <c r="B1001" t="s">
        <v>76</v>
      </c>
      <c r="C1001" t="s">
        <v>20</v>
      </c>
      <c r="D1001">
        <v>3</v>
      </c>
      <c r="E1001">
        <v>3</v>
      </c>
      <c r="F1001">
        <v>284328</v>
      </c>
      <c r="G1001">
        <v>284328</v>
      </c>
      <c r="H1001">
        <v>94776</v>
      </c>
      <c r="I1001">
        <v>94776</v>
      </c>
      <c r="J1001">
        <v>0</v>
      </c>
      <c r="K1001">
        <v>0</v>
      </c>
    </row>
    <row r="1002" spans="1:11">
      <c r="A1002" s="74" t="s">
        <v>60</v>
      </c>
      <c r="B1002" t="s">
        <v>76</v>
      </c>
      <c r="C1002" t="s">
        <v>21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</row>
    <row r="1003" spans="1:11">
      <c r="A1003" s="74" t="s">
        <v>60</v>
      </c>
      <c r="B1003" t="s">
        <v>76</v>
      </c>
      <c r="C1003" t="s">
        <v>22</v>
      </c>
      <c r="D1003">
        <v>1</v>
      </c>
      <c r="E1003">
        <v>1</v>
      </c>
      <c r="F1003">
        <v>79524</v>
      </c>
      <c r="G1003">
        <v>79524</v>
      </c>
      <c r="H1003">
        <v>79524</v>
      </c>
      <c r="I1003">
        <v>79524</v>
      </c>
      <c r="J1003">
        <v>0</v>
      </c>
      <c r="K1003">
        <v>0</v>
      </c>
    </row>
    <row r="1004" spans="1:11">
      <c r="A1004" s="74" t="s">
        <v>60</v>
      </c>
      <c r="B1004" t="s">
        <v>76</v>
      </c>
      <c r="C1004" t="s">
        <v>23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</row>
    <row r="1005" spans="1:11">
      <c r="A1005" s="74" t="s">
        <v>60</v>
      </c>
      <c r="B1005" t="s">
        <v>76</v>
      </c>
      <c r="C1005" t="s">
        <v>24</v>
      </c>
      <c r="D1005">
        <v>1.75</v>
      </c>
      <c r="E1005">
        <v>1.75</v>
      </c>
      <c r="F1005">
        <v>88649</v>
      </c>
      <c r="G1005">
        <v>88649</v>
      </c>
      <c r="H1005">
        <v>50656.571428571428</v>
      </c>
      <c r="I1005">
        <v>50656.571428571428</v>
      </c>
      <c r="J1005">
        <v>0</v>
      </c>
      <c r="K1005">
        <v>0</v>
      </c>
    </row>
    <row r="1006" spans="1:11">
      <c r="A1006" s="74" t="s">
        <v>60</v>
      </c>
      <c r="B1006" t="s">
        <v>76</v>
      </c>
      <c r="C1006" t="s">
        <v>25</v>
      </c>
      <c r="D1006">
        <v>12.75</v>
      </c>
      <c r="E1006">
        <v>12.75</v>
      </c>
      <c r="F1006">
        <v>1043165.98</v>
      </c>
      <c r="G1006">
        <v>1043166</v>
      </c>
      <c r="H1006">
        <v>81816.939607843131</v>
      </c>
      <c r="I1006">
        <v>81816.941176470587</v>
      </c>
      <c r="J1006">
        <v>2.0000000018626451E-2</v>
      </c>
      <c r="K1006">
        <v>1.9172404394003005E-8</v>
      </c>
    </row>
    <row r="1007" spans="1:11">
      <c r="A1007" s="74" t="s">
        <v>60</v>
      </c>
      <c r="B1007" t="s">
        <v>76</v>
      </c>
    </row>
    <row r="1008" spans="1:11">
      <c r="A1008" s="74" t="s">
        <v>60</v>
      </c>
      <c r="B1008" t="s">
        <v>76</v>
      </c>
      <c r="C1008" t="s">
        <v>26</v>
      </c>
      <c r="D1008">
        <v>4</v>
      </c>
      <c r="E1008">
        <v>4</v>
      </c>
      <c r="F1008">
        <v>56769</v>
      </c>
      <c r="G1008">
        <v>56769</v>
      </c>
      <c r="H1008">
        <v>14192.25</v>
      </c>
      <c r="I1008">
        <v>14192.25</v>
      </c>
      <c r="J1008">
        <v>0</v>
      </c>
      <c r="K1008">
        <v>0</v>
      </c>
    </row>
    <row r="1009" spans="1:11">
      <c r="A1009" s="74" t="s">
        <v>60</v>
      </c>
      <c r="B1009" t="s">
        <v>76</v>
      </c>
      <c r="C1009" t="s">
        <v>27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</row>
    <row r="1010" spans="1:11">
      <c r="A1010" s="74" t="s">
        <v>60</v>
      </c>
      <c r="B1010" t="s">
        <v>76</v>
      </c>
      <c r="C1010" t="s">
        <v>25</v>
      </c>
      <c r="D1010">
        <v>4</v>
      </c>
      <c r="E1010">
        <v>4</v>
      </c>
      <c r="F1010">
        <v>56769</v>
      </c>
      <c r="G1010">
        <v>56769</v>
      </c>
      <c r="H1010">
        <v>14192.25</v>
      </c>
      <c r="I1010">
        <v>14192.25</v>
      </c>
      <c r="J1010">
        <v>0</v>
      </c>
      <c r="K1010">
        <v>0</v>
      </c>
    </row>
    <row r="1011" spans="1:11">
      <c r="A1011" s="74" t="s">
        <v>60</v>
      </c>
      <c r="B1011" t="s">
        <v>76</v>
      </c>
    </row>
    <row r="1012" spans="1:11">
      <c r="A1012" s="74" t="s">
        <v>60</v>
      </c>
      <c r="B1012" t="s">
        <v>76</v>
      </c>
      <c r="C1012" t="s">
        <v>28</v>
      </c>
      <c r="D1012">
        <v>4</v>
      </c>
      <c r="E1012">
        <v>4</v>
      </c>
      <c r="F1012">
        <v>55212</v>
      </c>
      <c r="G1012">
        <v>55212</v>
      </c>
      <c r="H1012">
        <v>13803</v>
      </c>
      <c r="I1012">
        <v>13803</v>
      </c>
      <c r="J1012">
        <v>0</v>
      </c>
      <c r="K1012">
        <v>0</v>
      </c>
    </row>
    <row r="1013" spans="1:11">
      <c r="A1013" s="74" t="s">
        <v>60</v>
      </c>
      <c r="B1013" t="s">
        <v>76</v>
      </c>
      <c r="C1013" t="s">
        <v>29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</row>
    <row r="1014" spans="1:11">
      <c r="A1014" s="74" t="s">
        <v>60</v>
      </c>
      <c r="B1014" t="s">
        <v>76</v>
      </c>
      <c r="C1014" t="s">
        <v>30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</row>
    <row r="1015" spans="1:11">
      <c r="A1015" s="74" t="s">
        <v>60</v>
      </c>
      <c r="B1015" t="s">
        <v>76</v>
      </c>
      <c r="C1015" t="s">
        <v>31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</row>
    <row r="1016" spans="1:11">
      <c r="A1016" s="74" t="s">
        <v>60</v>
      </c>
      <c r="B1016" t="s">
        <v>76</v>
      </c>
      <c r="C1016" t="s">
        <v>25</v>
      </c>
      <c r="D1016">
        <v>4</v>
      </c>
      <c r="E1016">
        <v>4</v>
      </c>
      <c r="F1016">
        <v>55212</v>
      </c>
      <c r="G1016">
        <v>55212</v>
      </c>
      <c r="H1016">
        <v>13803</v>
      </c>
      <c r="I1016">
        <v>13803</v>
      </c>
      <c r="J1016">
        <v>0</v>
      </c>
      <c r="K1016">
        <v>0</v>
      </c>
    </row>
    <row r="1017" spans="1:11">
      <c r="A1017" s="74" t="s">
        <v>60</v>
      </c>
      <c r="B1017" t="s">
        <v>76</v>
      </c>
    </row>
    <row r="1018" spans="1:11">
      <c r="A1018" s="74" t="s">
        <v>60</v>
      </c>
      <c r="B1018" t="s">
        <v>76</v>
      </c>
      <c r="C1018" t="s">
        <v>32</v>
      </c>
      <c r="D1018">
        <v>6.75</v>
      </c>
      <c r="E1018">
        <v>6.75</v>
      </c>
      <c r="F1018">
        <v>376524</v>
      </c>
      <c r="G1018">
        <v>376524</v>
      </c>
      <c r="H1018">
        <v>55781.333333333336</v>
      </c>
      <c r="I1018">
        <v>55781.333333333336</v>
      </c>
      <c r="J1018">
        <v>0</v>
      </c>
      <c r="K1018">
        <v>0</v>
      </c>
    </row>
    <row r="1019" spans="1:11">
      <c r="A1019" s="74" t="s">
        <v>60</v>
      </c>
      <c r="B1019" t="s">
        <v>76</v>
      </c>
      <c r="C1019" t="s">
        <v>33</v>
      </c>
      <c r="D1019">
        <v>1</v>
      </c>
      <c r="E1019">
        <v>1</v>
      </c>
      <c r="F1019">
        <v>40100</v>
      </c>
      <c r="G1019">
        <v>40100</v>
      </c>
      <c r="H1019">
        <v>40100</v>
      </c>
      <c r="I1019">
        <v>40100</v>
      </c>
      <c r="J1019">
        <v>0</v>
      </c>
      <c r="K1019">
        <v>0</v>
      </c>
    </row>
    <row r="1020" spans="1:11">
      <c r="A1020" s="74" t="s">
        <v>60</v>
      </c>
      <c r="B1020" t="s">
        <v>76</v>
      </c>
      <c r="C1020" t="s">
        <v>34</v>
      </c>
      <c r="D1020">
        <v>12</v>
      </c>
      <c r="E1020">
        <v>12</v>
      </c>
      <c r="F1020">
        <v>226163.65</v>
      </c>
      <c r="G1020">
        <v>226163.65</v>
      </c>
      <c r="H1020">
        <v>18846.970833333333</v>
      </c>
      <c r="I1020">
        <v>18846.970833333333</v>
      </c>
      <c r="J1020">
        <v>0</v>
      </c>
      <c r="K1020">
        <v>0</v>
      </c>
    </row>
    <row r="1021" spans="1:11">
      <c r="A1021" s="74" t="s">
        <v>60</v>
      </c>
      <c r="B1021" t="s">
        <v>76</v>
      </c>
      <c r="C1021" t="s">
        <v>25</v>
      </c>
      <c r="D1021">
        <v>19.75</v>
      </c>
      <c r="E1021">
        <v>19.75</v>
      </c>
      <c r="F1021">
        <v>642787.65</v>
      </c>
      <c r="G1021">
        <v>642787.65</v>
      </c>
      <c r="H1021">
        <v>32546.210126582278</v>
      </c>
      <c r="I1021">
        <v>32546.210126582278</v>
      </c>
      <c r="J1021">
        <v>0</v>
      </c>
      <c r="K1021">
        <v>0</v>
      </c>
    </row>
    <row r="1022" spans="1:11">
      <c r="A1022" s="74" t="s">
        <v>60</v>
      </c>
      <c r="B1022" t="s">
        <v>76</v>
      </c>
    </row>
    <row r="1023" spans="1:11">
      <c r="A1023" s="74" t="s">
        <v>60</v>
      </c>
      <c r="B1023" t="s">
        <v>76</v>
      </c>
      <c r="C1023" t="s">
        <v>35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</row>
    <row r="1024" spans="1:11">
      <c r="A1024" s="74" t="s">
        <v>60</v>
      </c>
      <c r="B1024" t="s">
        <v>76</v>
      </c>
      <c r="C1024" t="s">
        <v>36</v>
      </c>
      <c r="D1024">
        <v>1</v>
      </c>
      <c r="E1024">
        <v>1</v>
      </c>
      <c r="F1024">
        <v>12000</v>
      </c>
      <c r="G1024">
        <v>12000</v>
      </c>
      <c r="H1024">
        <v>12000</v>
      </c>
      <c r="I1024">
        <v>12000</v>
      </c>
      <c r="J1024">
        <v>0</v>
      </c>
      <c r="K1024">
        <v>0</v>
      </c>
    </row>
    <row r="1025" spans="1:11">
      <c r="A1025" s="74" t="s">
        <v>60</v>
      </c>
      <c r="B1025" t="s">
        <v>76</v>
      </c>
      <c r="C1025" t="s">
        <v>25</v>
      </c>
      <c r="D1025">
        <v>1</v>
      </c>
      <c r="E1025">
        <v>1</v>
      </c>
      <c r="F1025">
        <v>12000</v>
      </c>
      <c r="G1025">
        <v>12000</v>
      </c>
      <c r="H1025">
        <v>12000</v>
      </c>
      <c r="I1025">
        <v>12000</v>
      </c>
      <c r="J1025">
        <v>0</v>
      </c>
      <c r="K1025">
        <v>0</v>
      </c>
    </row>
    <row r="1026" spans="1:11">
      <c r="A1026" s="74" t="s">
        <v>60</v>
      </c>
      <c r="B1026" t="s">
        <v>76</v>
      </c>
    </row>
    <row r="1027" spans="1:11">
      <c r="A1027" s="74" t="s">
        <v>60</v>
      </c>
      <c r="B1027" t="s">
        <v>76</v>
      </c>
      <c r="C1027" t="s">
        <v>37</v>
      </c>
      <c r="D1027">
        <v>3</v>
      </c>
      <c r="E1027">
        <v>3</v>
      </c>
      <c r="F1027">
        <v>139273</v>
      </c>
      <c r="G1027">
        <v>139273</v>
      </c>
      <c r="H1027">
        <v>46424.333333333336</v>
      </c>
      <c r="I1027">
        <v>46424.333333333336</v>
      </c>
      <c r="J1027">
        <v>0</v>
      </c>
      <c r="K1027">
        <v>0</v>
      </c>
    </row>
    <row r="1028" spans="1:11">
      <c r="A1028" s="74" t="s">
        <v>60</v>
      </c>
      <c r="B1028" t="s">
        <v>76</v>
      </c>
      <c r="C1028" t="s">
        <v>38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</row>
    <row r="1029" spans="1:11">
      <c r="A1029" s="74" t="s">
        <v>60</v>
      </c>
      <c r="B1029" t="s">
        <v>76</v>
      </c>
      <c r="C1029" t="s">
        <v>25</v>
      </c>
      <c r="D1029">
        <v>3</v>
      </c>
      <c r="E1029">
        <v>3</v>
      </c>
      <c r="F1029">
        <v>139273</v>
      </c>
      <c r="G1029">
        <v>139273</v>
      </c>
      <c r="H1029">
        <v>46424.333333333336</v>
      </c>
      <c r="I1029">
        <v>46424.333333333336</v>
      </c>
      <c r="J1029">
        <v>0</v>
      </c>
      <c r="K1029">
        <v>0</v>
      </c>
    </row>
    <row r="1030" spans="1:11">
      <c r="A1030" s="74" t="s">
        <v>60</v>
      </c>
      <c r="B1030" t="s">
        <v>76</v>
      </c>
    </row>
    <row r="1031" spans="1:11">
      <c r="A1031" s="74" t="s">
        <v>60</v>
      </c>
      <c r="B1031" t="s">
        <v>76</v>
      </c>
      <c r="C1031" t="s">
        <v>39</v>
      </c>
      <c r="D1031">
        <v>1</v>
      </c>
      <c r="E1031">
        <v>1</v>
      </c>
      <c r="F1031">
        <v>57518</v>
      </c>
      <c r="G1031">
        <v>57518</v>
      </c>
      <c r="H1031">
        <v>57518</v>
      </c>
      <c r="I1031">
        <v>57518</v>
      </c>
      <c r="J1031">
        <v>0</v>
      </c>
      <c r="K1031">
        <v>0</v>
      </c>
    </row>
    <row r="1032" spans="1:11">
      <c r="A1032" s="74" t="s">
        <v>60</v>
      </c>
      <c r="B1032" t="s">
        <v>76</v>
      </c>
      <c r="C1032" t="s">
        <v>40</v>
      </c>
      <c r="D1032">
        <v>2</v>
      </c>
      <c r="E1032">
        <v>2</v>
      </c>
      <c r="F1032">
        <v>125223</v>
      </c>
      <c r="G1032">
        <v>125223</v>
      </c>
      <c r="H1032">
        <v>62611.5</v>
      </c>
      <c r="I1032">
        <v>62611.5</v>
      </c>
      <c r="J1032">
        <v>0</v>
      </c>
      <c r="K1032">
        <v>0</v>
      </c>
    </row>
    <row r="1033" spans="1:11">
      <c r="A1033" s="74" t="s">
        <v>60</v>
      </c>
      <c r="B1033" t="s">
        <v>76</v>
      </c>
      <c r="C1033" t="s">
        <v>41</v>
      </c>
      <c r="D1033">
        <v>4</v>
      </c>
      <c r="E1033">
        <v>4</v>
      </c>
      <c r="F1033">
        <v>152229</v>
      </c>
      <c r="G1033">
        <v>152229</v>
      </c>
      <c r="H1033">
        <v>38057.25</v>
      </c>
      <c r="I1033">
        <v>38057.25</v>
      </c>
      <c r="J1033">
        <v>0</v>
      </c>
      <c r="K1033">
        <v>0</v>
      </c>
    </row>
    <row r="1034" spans="1:11">
      <c r="A1034" s="74" t="s">
        <v>60</v>
      </c>
      <c r="B1034" t="s">
        <v>76</v>
      </c>
      <c r="C1034" t="s">
        <v>42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</row>
    <row r="1035" spans="1:11">
      <c r="A1035" s="74" t="s">
        <v>60</v>
      </c>
      <c r="B1035" t="s">
        <v>76</v>
      </c>
      <c r="C1035" t="s">
        <v>43</v>
      </c>
      <c r="D1035">
        <v>1</v>
      </c>
      <c r="E1035">
        <v>1</v>
      </c>
      <c r="F1035">
        <v>49879</v>
      </c>
      <c r="G1035">
        <v>49879</v>
      </c>
      <c r="H1035">
        <v>49879</v>
      </c>
      <c r="I1035">
        <v>49879</v>
      </c>
      <c r="J1035">
        <v>0</v>
      </c>
      <c r="K1035">
        <v>0</v>
      </c>
    </row>
    <row r="1036" spans="1:11">
      <c r="A1036" s="74" t="s">
        <v>60</v>
      </c>
      <c r="B1036" t="s">
        <v>76</v>
      </c>
      <c r="C1036" t="s">
        <v>44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</row>
    <row r="1037" spans="1:11">
      <c r="A1037" s="74" t="s">
        <v>60</v>
      </c>
      <c r="B1037" t="s">
        <v>76</v>
      </c>
      <c r="C1037" t="s">
        <v>45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</row>
    <row r="1038" spans="1:11">
      <c r="A1038" s="74" t="s">
        <v>60</v>
      </c>
      <c r="B1038" t="s">
        <v>76</v>
      </c>
      <c r="C1038" t="s">
        <v>46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</row>
    <row r="1039" spans="1:11">
      <c r="A1039" s="74" t="s">
        <v>60</v>
      </c>
      <c r="B1039" t="s">
        <v>76</v>
      </c>
      <c r="C1039" t="s">
        <v>25</v>
      </c>
      <c r="D1039">
        <v>8</v>
      </c>
      <c r="E1039">
        <v>8</v>
      </c>
      <c r="F1039">
        <v>384849</v>
      </c>
      <c r="G1039">
        <v>384849</v>
      </c>
      <c r="H1039">
        <v>48106.125</v>
      </c>
      <c r="I1039">
        <v>48106.125</v>
      </c>
      <c r="J1039">
        <v>0</v>
      </c>
      <c r="K1039">
        <v>0</v>
      </c>
    </row>
    <row r="1040" spans="1:11">
      <c r="A1040" s="74" t="s">
        <v>60</v>
      </c>
      <c r="B1040" t="s">
        <v>76</v>
      </c>
    </row>
    <row r="1041" spans="1:11">
      <c r="A1041" s="74" t="s">
        <v>60</v>
      </c>
      <c r="B1041" t="s">
        <v>76</v>
      </c>
      <c r="C1041" t="s">
        <v>47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</row>
    <row r="1042" spans="1:11">
      <c r="A1042" s="74" t="s">
        <v>60</v>
      </c>
      <c r="B1042" t="s">
        <v>76</v>
      </c>
      <c r="C1042" t="s">
        <v>48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</row>
    <row r="1043" spans="1:11">
      <c r="A1043" s="74" t="s">
        <v>60</v>
      </c>
      <c r="B1043" t="s">
        <v>76</v>
      </c>
      <c r="C1043" t="s">
        <v>25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</row>
    <row r="1044" spans="1:11">
      <c r="A1044" s="74" t="s">
        <v>60</v>
      </c>
      <c r="B1044" t="s">
        <v>76</v>
      </c>
    </row>
    <row r="1045" spans="1:11">
      <c r="A1045" s="74" t="s">
        <v>60</v>
      </c>
      <c r="B1045" t="s">
        <v>76</v>
      </c>
      <c r="C1045" t="s">
        <v>49</v>
      </c>
      <c r="D1045">
        <v>3</v>
      </c>
      <c r="E1045">
        <v>3</v>
      </c>
      <c r="F1045">
        <v>106621</v>
      </c>
      <c r="G1045">
        <v>106621</v>
      </c>
      <c r="H1045">
        <v>35540.333333333336</v>
      </c>
      <c r="I1045">
        <v>35540.333333333336</v>
      </c>
      <c r="J1045">
        <v>0</v>
      </c>
      <c r="K1045">
        <v>0</v>
      </c>
    </row>
    <row r="1046" spans="1:11">
      <c r="A1046" s="74" t="s">
        <v>60</v>
      </c>
      <c r="B1046" t="s">
        <v>76</v>
      </c>
      <c r="C1046" t="s">
        <v>25</v>
      </c>
      <c r="D1046">
        <v>3</v>
      </c>
      <c r="E1046">
        <v>3</v>
      </c>
      <c r="F1046">
        <v>106621</v>
      </c>
      <c r="G1046">
        <v>106621</v>
      </c>
      <c r="H1046">
        <v>35540.333333333336</v>
      </c>
      <c r="I1046">
        <v>35540.333333333336</v>
      </c>
      <c r="J1046">
        <v>0</v>
      </c>
      <c r="K1046">
        <v>0</v>
      </c>
    </row>
    <row r="1047" spans="1:11">
      <c r="A1047" s="74" t="s">
        <v>60</v>
      </c>
      <c r="B1047" t="s">
        <v>76</v>
      </c>
    </row>
    <row r="1048" spans="1:11">
      <c r="A1048" s="74" t="s">
        <v>60</v>
      </c>
      <c r="B1048" t="s">
        <v>76</v>
      </c>
      <c r="C1048" t="s">
        <v>50</v>
      </c>
      <c r="D1048">
        <v>5</v>
      </c>
      <c r="E1048">
        <v>5</v>
      </c>
      <c r="F1048">
        <v>179222</v>
      </c>
      <c r="G1048">
        <v>179222</v>
      </c>
      <c r="H1048">
        <v>35844.400000000001</v>
      </c>
      <c r="I1048">
        <v>35844.400000000001</v>
      </c>
      <c r="J1048">
        <v>0</v>
      </c>
      <c r="K1048">
        <v>0</v>
      </c>
    </row>
    <row r="1049" spans="1:11">
      <c r="A1049" s="74" t="s">
        <v>60</v>
      </c>
      <c r="B1049" t="s">
        <v>76</v>
      </c>
      <c r="C1049" t="s">
        <v>51</v>
      </c>
      <c r="D1049">
        <v>10</v>
      </c>
      <c r="E1049">
        <v>10</v>
      </c>
      <c r="F1049">
        <v>196538</v>
      </c>
      <c r="G1049">
        <v>196538</v>
      </c>
      <c r="H1049">
        <v>19653.8</v>
      </c>
      <c r="I1049">
        <v>19653.8</v>
      </c>
      <c r="J1049">
        <v>0</v>
      </c>
      <c r="K1049">
        <v>0</v>
      </c>
    </row>
    <row r="1050" spans="1:11">
      <c r="A1050" s="74" t="s">
        <v>60</v>
      </c>
      <c r="B1050" t="s">
        <v>76</v>
      </c>
      <c r="C1050" t="s">
        <v>25</v>
      </c>
      <c r="D1050">
        <v>15</v>
      </c>
      <c r="E1050">
        <v>15</v>
      </c>
      <c r="F1050">
        <v>375760</v>
      </c>
      <c r="G1050">
        <v>375760</v>
      </c>
      <c r="H1050">
        <v>25050.666666666668</v>
      </c>
      <c r="I1050">
        <v>25050.666666666668</v>
      </c>
      <c r="J1050">
        <v>0</v>
      </c>
      <c r="K1050">
        <v>0</v>
      </c>
    </row>
    <row r="1051" spans="1:11">
      <c r="A1051" s="74" t="s">
        <v>60</v>
      </c>
      <c r="B1051" t="s">
        <v>76</v>
      </c>
    </row>
    <row r="1052" spans="1:11">
      <c r="A1052" s="74" t="s">
        <v>60</v>
      </c>
      <c r="B1052" t="s">
        <v>76</v>
      </c>
      <c r="C1052" t="s">
        <v>52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</row>
    <row r="1053" spans="1:11">
      <c r="A1053" s="74" t="s">
        <v>60</v>
      </c>
      <c r="B1053" t="s">
        <v>76</v>
      </c>
      <c r="C1053" t="s">
        <v>53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</row>
    <row r="1054" spans="1:11">
      <c r="A1054" s="74" t="s">
        <v>60</v>
      </c>
      <c r="B1054" t="s">
        <v>76</v>
      </c>
      <c r="C1054" t="s">
        <v>54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</row>
    <row r="1055" spans="1:11">
      <c r="A1055" s="74" t="s">
        <v>60</v>
      </c>
      <c r="B1055" t="s">
        <v>76</v>
      </c>
      <c r="C1055" t="s">
        <v>55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</row>
    <row r="1056" spans="1:11">
      <c r="A1056" s="74" t="s">
        <v>60</v>
      </c>
      <c r="B1056" t="s">
        <v>76</v>
      </c>
      <c r="C1056" t="s">
        <v>25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</row>
    <row r="1057" spans="1:11">
      <c r="A1057" s="74" t="s">
        <v>60</v>
      </c>
      <c r="B1057" t="s">
        <v>76</v>
      </c>
    </row>
    <row r="1058" spans="1:11">
      <c r="A1058" s="74" t="s">
        <v>60</v>
      </c>
      <c r="B1058" t="s">
        <v>76</v>
      </c>
      <c r="C1058" t="s">
        <v>56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</row>
    <row r="1059" spans="1:11">
      <c r="A1059" s="74" t="s">
        <v>60</v>
      </c>
      <c r="B1059" t="s">
        <v>76</v>
      </c>
      <c r="C1059" t="s">
        <v>57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</row>
    <row r="1060" spans="1:11">
      <c r="A1060" s="74" t="s">
        <v>60</v>
      </c>
      <c r="B1060" t="s">
        <v>76</v>
      </c>
      <c r="C1060" t="s">
        <v>58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</row>
    <row r="1061" spans="1:11">
      <c r="A1061" s="74" t="s">
        <v>60</v>
      </c>
      <c r="B1061" t="s">
        <v>77</v>
      </c>
      <c r="C1061" t="s">
        <v>18</v>
      </c>
      <c r="D1061">
        <v>1</v>
      </c>
      <c r="E1061">
        <v>1</v>
      </c>
      <c r="F1061">
        <v>93629</v>
      </c>
      <c r="G1061">
        <v>93630</v>
      </c>
      <c r="H1061">
        <v>93629</v>
      </c>
      <c r="I1061">
        <v>93630</v>
      </c>
      <c r="J1061">
        <v>1</v>
      </c>
      <c r="K1061">
        <v>1.0680451569492358E-5</v>
      </c>
    </row>
    <row r="1062" spans="1:11">
      <c r="A1062" s="74" t="s">
        <v>60</v>
      </c>
      <c r="B1062" t="s">
        <v>77</v>
      </c>
      <c r="C1062" t="s">
        <v>19</v>
      </c>
      <c r="D1062">
        <v>0.55000000000000004</v>
      </c>
      <c r="E1062">
        <v>0.55000000000000004</v>
      </c>
      <c r="F1062">
        <v>45774</v>
      </c>
      <c r="G1062">
        <v>45774</v>
      </c>
      <c r="H1062">
        <v>83225.454545454544</v>
      </c>
      <c r="I1062">
        <v>83225.454545454544</v>
      </c>
      <c r="J1062">
        <v>0</v>
      </c>
      <c r="K1062">
        <v>0</v>
      </c>
    </row>
    <row r="1063" spans="1:11">
      <c r="A1063" s="74" t="s">
        <v>60</v>
      </c>
      <c r="B1063" t="s">
        <v>77</v>
      </c>
      <c r="C1063" t="s">
        <v>20</v>
      </c>
      <c r="D1063">
        <v>0.2</v>
      </c>
      <c r="E1063">
        <v>0.2</v>
      </c>
      <c r="F1063">
        <v>16645</v>
      </c>
      <c r="G1063">
        <v>16645</v>
      </c>
      <c r="H1063">
        <v>83225</v>
      </c>
      <c r="I1063">
        <v>83225</v>
      </c>
      <c r="J1063">
        <v>0</v>
      </c>
      <c r="K1063">
        <v>0</v>
      </c>
    </row>
    <row r="1064" spans="1:11">
      <c r="A1064" s="74" t="s">
        <v>60</v>
      </c>
      <c r="B1064" t="s">
        <v>77</v>
      </c>
      <c r="C1064" t="s">
        <v>21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</row>
    <row r="1065" spans="1:11">
      <c r="A1065" s="74" t="s">
        <v>60</v>
      </c>
      <c r="B1065" t="s">
        <v>77</v>
      </c>
      <c r="C1065" t="s">
        <v>22</v>
      </c>
      <c r="D1065">
        <v>1</v>
      </c>
      <c r="E1065">
        <v>1</v>
      </c>
      <c r="F1065">
        <v>54100</v>
      </c>
      <c r="G1065">
        <v>75740</v>
      </c>
      <c r="H1065">
        <v>54100</v>
      </c>
      <c r="I1065">
        <v>75740</v>
      </c>
      <c r="J1065">
        <v>21640</v>
      </c>
      <c r="K1065">
        <v>0.4</v>
      </c>
    </row>
    <row r="1066" spans="1:11">
      <c r="A1066" s="74" t="s">
        <v>60</v>
      </c>
      <c r="B1066" t="s">
        <v>77</v>
      </c>
      <c r="C1066" t="s">
        <v>23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</row>
    <row r="1067" spans="1:11">
      <c r="A1067" s="74" t="s">
        <v>60</v>
      </c>
      <c r="B1067" t="s">
        <v>77</v>
      </c>
      <c r="C1067" t="s">
        <v>24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</row>
    <row r="1068" spans="1:11">
      <c r="A1068" s="74" t="s">
        <v>60</v>
      </c>
      <c r="B1068" t="s">
        <v>77</v>
      </c>
      <c r="C1068" t="s">
        <v>25</v>
      </c>
      <c r="D1068">
        <v>2.75</v>
      </c>
      <c r="E1068">
        <v>2.75</v>
      </c>
      <c r="F1068">
        <v>210148</v>
      </c>
      <c r="G1068">
        <v>231789</v>
      </c>
      <c r="H1068">
        <v>76417.454545454544</v>
      </c>
      <c r="I1068">
        <v>84286.909090909088</v>
      </c>
      <c r="J1068">
        <v>21641</v>
      </c>
      <c r="K1068">
        <v>0.10297980470906218</v>
      </c>
    </row>
    <row r="1069" spans="1:11">
      <c r="A1069" s="74" t="s">
        <v>60</v>
      </c>
      <c r="B1069" t="s">
        <v>77</v>
      </c>
    </row>
    <row r="1070" spans="1:11">
      <c r="A1070" s="74" t="s">
        <v>60</v>
      </c>
      <c r="B1070" t="s">
        <v>77</v>
      </c>
      <c r="C1070" t="s">
        <v>26</v>
      </c>
      <c r="D1070">
        <v>0.5</v>
      </c>
      <c r="E1070">
        <v>0.5</v>
      </c>
      <c r="F1070">
        <v>10553</v>
      </c>
      <c r="G1070">
        <v>10554</v>
      </c>
      <c r="H1070">
        <v>21106</v>
      </c>
      <c r="I1070">
        <v>21108</v>
      </c>
      <c r="J1070">
        <v>1</v>
      </c>
      <c r="K1070">
        <v>9.4759783947692602E-5</v>
      </c>
    </row>
    <row r="1071" spans="1:11">
      <c r="A1071" s="74" t="s">
        <v>60</v>
      </c>
      <c r="B1071" t="s">
        <v>77</v>
      </c>
      <c r="C1071" t="s">
        <v>27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</row>
    <row r="1072" spans="1:11">
      <c r="A1072" s="74" t="s">
        <v>60</v>
      </c>
      <c r="B1072" t="s">
        <v>77</v>
      </c>
      <c r="C1072" t="s">
        <v>25</v>
      </c>
      <c r="D1072">
        <v>0.5</v>
      </c>
      <c r="E1072">
        <v>0.5</v>
      </c>
      <c r="F1072">
        <v>10553</v>
      </c>
      <c r="G1072">
        <v>10554</v>
      </c>
      <c r="H1072">
        <v>21106</v>
      </c>
      <c r="I1072">
        <v>21108</v>
      </c>
      <c r="J1072">
        <v>1</v>
      </c>
      <c r="K1072">
        <v>9.4759783947692602E-5</v>
      </c>
    </row>
    <row r="1073" spans="1:11">
      <c r="A1073" s="74" t="s">
        <v>60</v>
      </c>
      <c r="B1073" t="s">
        <v>77</v>
      </c>
    </row>
    <row r="1074" spans="1:11">
      <c r="A1074" s="74" t="s">
        <v>60</v>
      </c>
      <c r="B1074" t="s">
        <v>77</v>
      </c>
      <c r="C1074" t="s">
        <v>28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</row>
    <row r="1075" spans="1:11">
      <c r="A1075" s="74" t="s">
        <v>60</v>
      </c>
      <c r="B1075" t="s">
        <v>77</v>
      </c>
      <c r="C1075" t="s">
        <v>29</v>
      </c>
      <c r="D1075">
        <v>1</v>
      </c>
      <c r="E1075">
        <v>1</v>
      </c>
      <c r="F1075">
        <v>14983</v>
      </c>
      <c r="G1075">
        <v>14984</v>
      </c>
      <c r="H1075">
        <v>14983</v>
      </c>
      <c r="I1075">
        <v>14984</v>
      </c>
      <c r="J1075">
        <v>1</v>
      </c>
      <c r="K1075">
        <v>6.6742307949008882E-5</v>
      </c>
    </row>
    <row r="1076" spans="1:11">
      <c r="A1076" s="74" t="s">
        <v>60</v>
      </c>
      <c r="B1076" t="s">
        <v>77</v>
      </c>
      <c r="C1076" t="s">
        <v>30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</row>
    <row r="1077" spans="1:11">
      <c r="A1077" s="74" t="s">
        <v>60</v>
      </c>
      <c r="B1077" t="s">
        <v>77</v>
      </c>
      <c r="C1077" t="s">
        <v>31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</row>
    <row r="1078" spans="1:11">
      <c r="A1078" s="74" t="s">
        <v>60</v>
      </c>
      <c r="B1078" t="s">
        <v>77</v>
      </c>
      <c r="C1078" t="s">
        <v>25</v>
      </c>
      <c r="D1078">
        <v>1</v>
      </c>
      <c r="E1078">
        <v>1</v>
      </c>
      <c r="F1078">
        <v>14983</v>
      </c>
      <c r="G1078">
        <v>14984</v>
      </c>
      <c r="H1078">
        <v>14983</v>
      </c>
      <c r="I1078">
        <v>14984</v>
      </c>
      <c r="J1078">
        <v>1</v>
      </c>
      <c r="K1078">
        <v>6.6742307949008882E-5</v>
      </c>
    </row>
    <row r="1079" spans="1:11">
      <c r="A1079" s="74" t="s">
        <v>60</v>
      </c>
      <c r="B1079" t="s">
        <v>77</v>
      </c>
    </row>
    <row r="1080" spans="1:11">
      <c r="A1080" s="74" t="s">
        <v>60</v>
      </c>
      <c r="B1080" t="s">
        <v>77</v>
      </c>
      <c r="C1080" t="s">
        <v>32</v>
      </c>
      <c r="D1080">
        <v>0.25</v>
      </c>
      <c r="E1080">
        <v>0.25</v>
      </c>
      <c r="F1080">
        <v>20807</v>
      </c>
      <c r="G1080">
        <v>20808</v>
      </c>
      <c r="H1080">
        <v>83228</v>
      </c>
      <c r="I1080">
        <v>83232</v>
      </c>
      <c r="J1080">
        <v>1</v>
      </c>
      <c r="K1080">
        <v>4.806074878646609E-5</v>
      </c>
    </row>
    <row r="1081" spans="1:11">
      <c r="A1081" s="74" t="s">
        <v>60</v>
      </c>
      <c r="B1081" t="s">
        <v>77</v>
      </c>
      <c r="C1081" t="s">
        <v>33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</row>
    <row r="1082" spans="1:11">
      <c r="A1082" s="74" t="s">
        <v>60</v>
      </c>
      <c r="B1082" t="s">
        <v>77</v>
      </c>
      <c r="C1082" t="s">
        <v>34</v>
      </c>
      <c r="D1082">
        <v>1</v>
      </c>
      <c r="E1082">
        <v>1</v>
      </c>
      <c r="F1082">
        <v>33797</v>
      </c>
      <c r="G1082">
        <v>47316</v>
      </c>
      <c r="H1082">
        <v>33797</v>
      </c>
      <c r="I1082">
        <v>47316</v>
      </c>
      <c r="J1082">
        <v>13519</v>
      </c>
      <c r="K1082">
        <v>0.4000059176850016</v>
      </c>
    </row>
    <row r="1083" spans="1:11">
      <c r="A1083" s="74" t="s">
        <v>60</v>
      </c>
      <c r="B1083" t="s">
        <v>77</v>
      </c>
      <c r="C1083" t="s">
        <v>25</v>
      </c>
      <c r="D1083">
        <v>1.25</v>
      </c>
      <c r="E1083">
        <v>1.25</v>
      </c>
      <c r="F1083">
        <v>54604</v>
      </c>
      <c r="G1083">
        <v>68124</v>
      </c>
      <c r="H1083">
        <v>43683.199999999997</v>
      </c>
      <c r="I1083">
        <v>54499.199999999997</v>
      </c>
      <c r="J1083">
        <v>13520</v>
      </c>
      <c r="K1083">
        <v>0.24760090835836202</v>
      </c>
    </row>
    <row r="1084" spans="1:11">
      <c r="A1084" s="74" t="s">
        <v>60</v>
      </c>
      <c r="B1084" t="s">
        <v>77</v>
      </c>
    </row>
    <row r="1085" spans="1:11">
      <c r="A1085" s="74" t="s">
        <v>60</v>
      </c>
      <c r="B1085" t="s">
        <v>77</v>
      </c>
      <c r="C1085" t="s">
        <v>35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</row>
    <row r="1086" spans="1:11">
      <c r="A1086" s="74" t="s">
        <v>60</v>
      </c>
      <c r="B1086" t="s">
        <v>77</v>
      </c>
      <c r="C1086" t="s">
        <v>36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</row>
    <row r="1087" spans="1:11">
      <c r="A1087" s="74" t="s">
        <v>60</v>
      </c>
      <c r="B1087" t="s">
        <v>77</v>
      </c>
      <c r="C1087" t="s">
        <v>25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</row>
    <row r="1088" spans="1:11">
      <c r="A1088" s="74" t="s">
        <v>60</v>
      </c>
      <c r="B1088" t="s">
        <v>77</v>
      </c>
    </row>
    <row r="1089" spans="1:11">
      <c r="A1089" s="74" t="s">
        <v>60</v>
      </c>
      <c r="B1089" t="s">
        <v>77</v>
      </c>
      <c r="C1089" t="s">
        <v>37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</row>
    <row r="1090" spans="1:11">
      <c r="A1090" s="74" t="s">
        <v>60</v>
      </c>
      <c r="B1090" t="s">
        <v>77</v>
      </c>
      <c r="C1090" t="s">
        <v>38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</row>
    <row r="1091" spans="1:11">
      <c r="A1091" s="74" t="s">
        <v>60</v>
      </c>
      <c r="B1091" t="s">
        <v>77</v>
      </c>
      <c r="C1091" t="s">
        <v>25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</row>
    <row r="1092" spans="1:11">
      <c r="A1092" s="74" t="s">
        <v>60</v>
      </c>
      <c r="B1092" t="s">
        <v>77</v>
      </c>
    </row>
    <row r="1093" spans="1:11">
      <c r="A1093" s="74" t="s">
        <v>60</v>
      </c>
      <c r="B1093" t="s">
        <v>77</v>
      </c>
      <c r="C1093" t="s">
        <v>39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</row>
    <row r="1094" spans="1:11">
      <c r="A1094" s="74" t="s">
        <v>60</v>
      </c>
      <c r="B1094" t="s">
        <v>77</v>
      </c>
      <c r="C1094" t="s">
        <v>40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</row>
    <row r="1095" spans="1:11">
      <c r="A1095" s="74" t="s">
        <v>60</v>
      </c>
      <c r="B1095" t="s">
        <v>77</v>
      </c>
      <c r="C1095" t="s">
        <v>41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</row>
    <row r="1096" spans="1:11">
      <c r="A1096" s="74" t="s">
        <v>60</v>
      </c>
      <c r="B1096" t="s">
        <v>77</v>
      </c>
      <c r="C1096" t="s">
        <v>42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</row>
    <row r="1097" spans="1:11">
      <c r="A1097" s="74" t="s">
        <v>60</v>
      </c>
      <c r="B1097" t="s">
        <v>77</v>
      </c>
      <c r="C1097" t="s">
        <v>43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</row>
    <row r="1098" spans="1:11">
      <c r="A1098" s="74" t="s">
        <v>60</v>
      </c>
      <c r="B1098" t="s">
        <v>77</v>
      </c>
      <c r="C1098" t="s">
        <v>44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</row>
    <row r="1099" spans="1:11">
      <c r="A1099" s="74" t="s">
        <v>60</v>
      </c>
      <c r="B1099" t="s">
        <v>77</v>
      </c>
      <c r="C1099" t="s">
        <v>45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</row>
    <row r="1100" spans="1:11">
      <c r="A1100" s="74" t="s">
        <v>60</v>
      </c>
      <c r="B1100" t="s">
        <v>77</v>
      </c>
      <c r="C1100" t="s">
        <v>46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</row>
    <row r="1101" spans="1:11">
      <c r="A1101" s="74" t="s">
        <v>60</v>
      </c>
      <c r="B1101" t="s">
        <v>77</v>
      </c>
      <c r="C1101" t="s">
        <v>25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</row>
    <row r="1102" spans="1:11">
      <c r="A1102" s="74" t="s">
        <v>60</v>
      </c>
      <c r="B1102" t="s">
        <v>77</v>
      </c>
    </row>
    <row r="1103" spans="1:11">
      <c r="A1103" s="74" t="s">
        <v>60</v>
      </c>
      <c r="B1103" t="s">
        <v>77</v>
      </c>
      <c r="C1103" t="s">
        <v>47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</row>
    <row r="1104" spans="1:11">
      <c r="A1104" s="74" t="s">
        <v>60</v>
      </c>
      <c r="B1104" t="s">
        <v>77</v>
      </c>
      <c r="C1104" t="s">
        <v>48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</row>
    <row r="1105" spans="1:11">
      <c r="A1105" s="74" t="s">
        <v>60</v>
      </c>
      <c r="B1105" t="s">
        <v>77</v>
      </c>
      <c r="C1105" t="s">
        <v>25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</row>
    <row r="1106" spans="1:11">
      <c r="A1106" s="74" t="s">
        <v>60</v>
      </c>
      <c r="B1106" t="s">
        <v>77</v>
      </c>
    </row>
    <row r="1107" spans="1:11">
      <c r="A1107" s="74" t="s">
        <v>60</v>
      </c>
      <c r="B1107" t="s">
        <v>77</v>
      </c>
      <c r="C1107" t="s">
        <v>49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</row>
    <row r="1108" spans="1:11">
      <c r="A1108" s="74" t="s">
        <v>60</v>
      </c>
      <c r="B1108" t="s">
        <v>77</v>
      </c>
      <c r="C1108" t="s">
        <v>25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</row>
    <row r="1109" spans="1:11">
      <c r="A1109" s="74" t="s">
        <v>60</v>
      </c>
      <c r="B1109" t="s">
        <v>77</v>
      </c>
    </row>
    <row r="1110" spans="1:11">
      <c r="A1110" s="74" t="s">
        <v>60</v>
      </c>
      <c r="B1110" t="s">
        <v>77</v>
      </c>
      <c r="C1110" t="s">
        <v>50</v>
      </c>
      <c r="D1110">
        <v>1</v>
      </c>
      <c r="E1110">
        <v>1</v>
      </c>
      <c r="F1110">
        <v>18361</v>
      </c>
      <c r="G1110">
        <v>18362</v>
      </c>
      <c r="H1110">
        <v>18361</v>
      </c>
      <c r="I1110">
        <v>18362</v>
      </c>
      <c r="J1110">
        <v>1</v>
      </c>
      <c r="K1110">
        <v>5.4463264528075812E-5</v>
      </c>
    </row>
    <row r="1111" spans="1:11">
      <c r="A1111" s="74" t="s">
        <v>60</v>
      </c>
      <c r="B1111" t="s">
        <v>77</v>
      </c>
      <c r="C1111" t="s">
        <v>51</v>
      </c>
      <c r="D1111">
        <v>1</v>
      </c>
      <c r="E1111">
        <v>1</v>
      </c>
      <c r="F1111">
        <v>18360</v>
      </c>
      <c r="G1111">
        <v>18361</v>
      </c>
      <c r="H1111">
        <v>18360</v>
      </c>
      <c r="I1111">
        <v>18361</v>
      </c>
      <c r="J1111">
        <v>1</v>
      </c>
      <c r="K1111">
        <v>5.4466230936819171E-5</v>
      </c>
    </row>
    <row r="1112" spans="1:11">
      <c r="A1112" s="74" t="s">
        <v>60</v>
      </c>
      <c r="B1112" t="s">
        <v>77</v>
      </c>
      <c r="C1112" t="s">
        <v>25</v>
      </c>
      <c r="D1112">
        <v>2</v>
      </c>
      <c r="E1112">
        <v>2</v>
      </c>
      <c r="F1112">
        <v>36721</v>
      </c>
      <c r="G1112">
        <v>36723</v>
      </c>
      <c r="H1112">
        <v>18360.5</v>
      </c>
      <c r="I1112">
        <v>18361.5</v>
      </c>
      <c r="J1112">
        <v>2</v>
      </c>
      <c r="K1112">
        <v>5.4464747692056319E-5</v>
      </c>
    </row>
    <row r="1113" spans="1:11">
      <c r="A1113" s="74" t="s">
        <v>60</v>
      </c>
      <c r="B1113" t="s">
        <v>77</v>
      </c>
    </row>
    <row r="1114" spans="1:11">
      <c r="A1114" s="74" t="s">
        <v>60</v>
      </c>
      <c r="B1114" t="s">
        <v>77</v>
      </c>
      <c r="C1114" t="s">
        <v>52</v>
      </c>
      <c r="D1114">
        <v>1</v>
      </c>
      <c r="E1114">
        <v>1</v>
      </c>
      <c r="F1114">
        <v>7730</v>
      </c>
      <c r="G1114">
        <v>7731</v>
      </c>
      <c r="H1114">
        <v>7730</v>
      </c>
      <c r="I1114">
        <v>7731</v>
      </c>
      <c r="J1114">
        <v>1</v>
      </c>
      <c r="K1114">
        <v>1.2936610608020699E-4</v>
      </c>
    </row>
    <row r="1115" spans="1:11">
      <c r="A1115" s="74" t="s">
        <v>60</v>
      </c>
      <c r="B1115" t="s">
        <v>77</v>
      </c>
      <c r="C1115" t="s">
        <v>53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</row>
    <row r="1116" spans="1:11">
      <c r="A1116" s="74" t="s">
        <v>60</v>
      </c>
      <c r="B1116" t="s">
        <v>77</v>
      </c>
      <c r="C1116" t="s">
        <v>54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</row>
    <row r="1117" spans="1:11">
      <c r="A1117" s="74" t="s">
        <v>60</v>
      </c>
      <c r="B1117" t="s">
        <v>77</v>
      </c>
      <c r="C1117" t="s">
        <v>55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</row>
    <row r="1118" spans="1:11">
      <c r="A1118" s="74" t="s">
        <v>60</v>
      </c>
      <c r="B1118" t="s">
        <v>77</v>
      </c>
      <c r="C1118" t="s">
        <v>25</v>
      </c>
      <c r="D1118">
        <v>1</v>
      </c>
      <c r="E1118">
        <v>1</v>
      </c>
      <c r="F1118">
        <v>7730</v>
      </c>
      <c r="G1118">
        <v>7731</v>
      </c>
      <c r="H1118">
        <v>7730</v>
      </c>
      <c r="I1118">
        <v>7731</v>
      </c>
      <c r="J1118">
        <v>1</v>
      </c>
      <c r="K1118">
        <v>1.2936610608020699E-4</v>
      </c>
    </row>
    <row r="1119" spans="1:11">
      <c r="A1119" s="74" t="s">
        <v>60</v>
      </c>
      <c r="B1119" t="s">
        <v>77</v>
      </c>
    </row>
    <row r="1120" spans="1:11">
      <c r="A1120" s="74" t="s">
        <v>60</v>
      </c>
      <c r="B1120" t="s">
        <v>77</v>
      </c>
      <c r="C1120" t="s">
        <v>56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</row>
    <row r="1121" spans="1:11">
      <c r="A1121" s="74" t="s">
        <v>60</v>
      </c>
      <c r="B1121" t="s">
        <v>77</v>
      </c>
      <c r="C1121" t="s">
        <v>57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</row>
    <row r="1122" spans="1:11">
      <c r="A1122" s="74" t="s">
        <v>60</v>
      </c>
      <c r="B1122" t="s">
        <v>77</v>
      </c>
      <c r="C1122" t="s">
        <v>58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</row>
    <row r="1123" spans="1:11">
      <c r="A1123" s="74" t="s">
        <v>60</v>
      </c>
      <c r="B1123" t="s">
        <v>78</v>
      </c>
      <c r="C1123" t="s">
        <v>18</v>
      </c>
      <c r="D1123">
        <v>1</v>
      </c>
      <c r="E1123">
        <v>1</v>
      </c>
      <c r="F1123">
        <v>103438</v>
      </c>
      <c r="G1123">
        <v>106541.14</v>
      </c>
      <c r="H1123">
        <v>103438</v>
      </c>
      <c r="I1123">
        <v>106541.14</v>
      </c>
      <c r="J1123">
        <v>3103.1399999999994</v>
      </c>
      <c r="K1123">
        <v>2.9999999999999995E-2</v>
      </c>
    </row>
    <row r="1124" spans="1:11">
      <c r="A1124" s="74" t="s">
        <v>60</v>
      </c>
      <c r="B1124" t="s">
        <v>78</v>
      </c>
      <c r="C1124" t="s">
        <v>19</v>
      </c>
      <c r="D1124">
        <v>2</v>
      </c>
      <c r="E1124">
        <v>2</v>
      </c>
      <c r="F1124">
        <v>164882</v>
      </c>
      <c r="G1124">
        <v>169828.46</v>
      </c>
      <c r="H1124">
        <v>82441</v>
      </c>
      <c r="I1124">
        <v>84914.23</v>
      </c>
      <c r="J1124">
        <v>4946.4599999999919</v>
      </c>
      <c r="K1124">
        <v>2.999999999999995E-2</v>
      </c>
    </row>
    <row r="1125" spans="1:11">
      <c r="A1125" s="74" t="s">
        <v>60</v>
      </c>
      <c r="B1125" t="s">
        <v>78</v>
      </c>
      <c r="C1125" t="s">
        <v>20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</row>
    <row r="1126" spans="1:11">
      <c r="A1126" s="74" t="s">
        <v>60</v>
      </c>
      <c r="B1126" t="s">
        <v>78</v>
      </c>
      <c r="C1126" t="s">
        <v>21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</row>
    <row r="1127" spans="1:11">
      <c r="A1127" s="74" t="s">
        <v>60</v>
      </c>
      <c r="B1127" t="s">
        <v>78</v>
      </c>
      <c r="C1127" t="s">
        <v>22</v>
      </c>
      <c r="D1127">
        <v>1</v>
      </c>
      <c r="E1127">
        <v>1</v>
      </c>
      <c r="F1127">
        <v>76705</v>
      </c>
      <c r="G1127">
        <v>79006.149999999994</v>
      </c>
      <c r="H1127">
        <v>76705</v>
      </c>
      <c r="I1127">
        <v>79006.149999999994</v>
      </c>
      <c r="J1127">
        <v>2301.1499999999942</v>
      </c>
      <c r="K1127">
        <v>2.9999999999999923E-2</v>
      </c>
    </row>
    <row r="1128" spans="1:11">
      <c r="A1128" s="74" t="s">
        <v>60</v>
      </c>
      <c r="B1128" t="s">
        <v>78</v>
      </c>
      <c r="C1128" t="s">
        <v>23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</row>
    <row r="1129" spans="1:11">
      <c r="A1129" s="74" t="s">
        <v>60</v>
      </c>
      <c r="B1129" t="s">
        <v>78</v>
      </c>
      <c r="C1129" t="s">
        <v>24</v>
      </c>
      <c r="D1129">
        <v>1</v>
      </c>
      <c r="E1129">
        <v>1</v>
      </c>
      <c r="F1129">
        <v>41615</v>
      </c>
      <c r="G1129">
        <v>42863.45</v>
      </c>
      <c r="H1129">
        <v>41615</v>
      </c>
      <c r="I1129">
        <v>42863.45</v>
      </c>
      <c r="J1129">
        <v>1248.4499999999971</v>
      </c>
      <c r="K1129">
        <v>2.999999999999993E-2</v>
      </c>
    </row>
    <row r="1130" spans="1:11">
      <c r="A1130" s="74" t="s">
        <v>60</v>
      </c>
      <c r="B1130" t="s">
        <v>78</v>
      </c>
      <c r="C1130" t="s">
        <v>25</v>
      </c>
      <c r="D1130">
        <v>5</v>
      </c>
      <c r="E1130">
        <v>5</v>
      </c>
      <c r="F1130">
        <v>386640</v>
      </c>
      <c r="G1130">
        <v>398239.2</v>
      </c>
      <c r="H1130">
        <v>77328</v>
      </c>
      <c r="I1130">
        <v>79647.839999999997</v>
      </c>
      <c r="J1130">
        <v>11599.200000000012</v>
      </c>
      <c r="K1130">
        <v>3.000000000000003E-2</v>
      </c>
    </row>
    <row r="1131" spans="1:11">
      <c r="A1131" s="74" t="s">
        <v>60</v>
      </c>
      <c r="B1131" t="s">
        <v>78</v>
      </c>
    </row>
    <row r="1132" spans="1:11">
      <c r="A1132" s="74" t="s">
        <v>60</v>
      </c>
      <c r="B1132" t="s">
        <v>78</v>
      </c>
      <c r="C1132" t="s">
        <v>26</v>
      </c>
      <c r="D1132">
        <v>1</v>
      </c>
      <c r="E1132">
        <v>1</v>
      </c>
      <c r="F1132">
        <v>17946</v>
      </c>
      <c r="G1132">
        <v>18484.38</v>
      </c>
      <c r="H1132">
        <v>17946</v>
      </c>
      <c r="I1132">
        <v>18484.38</v>
      </c>
      <c r="J1132">
        <v>538.38000000000102</v>
      </c>
      <c r="K1132">
        <v>3.0000000000000058E-2</v>
      </c>
    </row>
    <row r="1133" spans="1:11">
      <c r="A1133" s="74" t="s">
        <v>60</v>
      </c>
      <c r="B1133" t="s">
        <v>78</v>
      </c>
      <c r="C1133" t="s">
        <v>27</v>
      </c>
      <c r="D1133">
        <v>1</v>
      </c>
      <c r="E1133">
        <v>1</v>
      </c>
      <c r="F1133">
        <v>19763</v>
      </c>
      <c r="G1133">
        <v>20355.89</v>
      </c>
      <c r="H1133">
        <v>19763</v>
      </c>
      <c r="I1133">
        <v>20355.89</v>
      </c>
      <c r="J1133">
        <v>592.88999999999942</v>
      </c>
      <c r="K1133">
        <v>2.9999999999999971E-2</v>
      </c>
    </row>
    <row r="1134" spans="1:11">
      <c r="A1134" s="74" t="s">
        <v>60</v>
      </c>
      <c r="B1134" t="s">
        <v>78</v>
      </c>
      <c r="C1134" t="s">
        <v>25</v>
      </c>
      <c r="D1134">
        <v>2</v>
      </c>
      <c r="E1134">
        <v>2</v>
      </c>
      <c r="F1134">
        <v>37709</v>
      </c>
      <c r="G1134">
        <v>38840.270000000004</v>
      </c>
      <c r="H1134">
        <v>18854.5</v>
      </c>
      <c r="I1134">
        <v>19420.135000000002</v>
      </c>
      <c r="J1134">
        <v>1131.2700000000041</v>
      </c>
      <c r="K1134">
        <v>3.0000000000000106E-2</v>
      </c>
    </row>
    <row r="1135" spans="1:11">
      <c r="A1135" s="74" t="s">
        <v>60</v>
      </c>
      <c r="B1135" t="s">
        <v>78</v>
      </c>
    </row>
    <row r="1136" spans="1:11">
      <c r="A1136" s="74" t="s">
        <v>60</v>
      </c>
      <c r="B1136" t="s">
        <v>78</v>
      </c>
      <c r="C1136" t="s">
        <v>28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</row>
    <row r="1137" spans="1:11">
      <c r="A1137" s="74" t="s">
        <v>60</v>
      </c>
      <c r="B1137" t="s">
        <v>78</v>
      </c>
      <c r="C1137" t="s">
        <v>29</v>
      </c>
      <c r="D1137">
        <v>1</v>
      </c>
      <c r="E1137">
        <v>1</v>
      </c>
      <c r="F1137">
        <v>21268</v>
      </c>
      <c r="G1137">
        <v>21906.04</v>
      </c>
      <c r="H1137">
        <v>21268</v>
      </c>
      <c r="I1137">
        <v>21906.04</v>
      </c>
      <c r="J1137">
        <v>638.04000000000087</v>
      </c>
      <c r="K1137">
        <v>3.0000000000000041E-2</v>
      </c>
    </row>
    <row r="1138" spans="1:11">
      <c r="A1138" s="74" t="s">
        <v>60</v>
      </c>
      <c r="B1138" t="s">
        <v>78</v>
      </c>
      <c r="C1138" t="s">
        <v>30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</row>
    <row r="1139" spans="1:11">
      <c r="A1139" s="74" t="s">
        <v>60</v>
      </c>
      <c r="B1139" t="s">
        <v>78</v>
      </c>
      <c r="C1139" t="s">
        <v>31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</row>
    <row r="1140" spans="1:11">
      <c r="A1140" s="74" t="s">
        <v>60</v>
      </c>
      <c r="B1140" t="s">
        <v>78</v>
      </c>
      <c r="C1140" t="s">
        <v>25</v>
      </c>
      <c r="D1140">
        <v>1</v>
      </c>
      <c r="E1140">
        <v>1</v>
      </c>
      <c r="F1140">
        <v>21268</v>
      </c>
      <c r="G1140">
        <v>21906.04</v>
      </c>
      <c r="H1140">
        <v>21268</v>
      </c>
      <c r="I1140">
        <v>21906.04</v>
      </c>
      <c r="J1140">
        <v>638.04000000000087</v>
      </c>
      <c r="K1140">
        <v>3.0000000000000041E-2</v>
      </c>
    </row>
    <row r="1141" spans="1:11">
      <c r="A1141" s="74" t="s">
        <v>60</v>
      </c>
      <c r="B1141" t="s">
        <v>78</v>
      </c>
    </row>
    <row r="1142" spans="1:11">
      <c r="A1142" s="74" t="s">
        <v>60</v>
      </c>
      <c r="B1142" t="s">
        <v>78</v>
      </c>
      <c r="C1142" t="s">
        <v>32</v>
      </c>
      <c r="D1142">
        <v>1</v>
      </c>
      <c r="E1142">
        <v>1</v>
      </c>
      <c r="F1142">
        <v>58842</v>
      </c>
      <c r="G1142">
        <v>60607.26</v>
      </c>
      <c r="H1142">
        <v>58842</v>
      </c>
      <c r="I1142">
        <v>60607.26</v>
      </c>
      <c r="J1142">
        <v>1765.260000000002</v>
      </c>
      <c r="K1142">
        <v>3.0000000000000034E-2</v>
      </c>
    </row>
    <row r="1143" spans="1:11">
      <c r="A1143" s="74" t="s">
        <v>60</v>
      </c>
      <c r="B1143" t="s">
        <v>78</v>
      </c>
      <c r="C1143" t="s">
        <v>33</v>
      </c>
      <c r="D1143">
        <v>1</v>
      </c>
      <c r="E1143">
        <v>1</v>
      </c>
      <c r="F1143">
        <v>39898</v>
      </c>
      <c r="G1143">
        <v>41094.94</v>
      </c>
      <c r="H1143">
        <v>39898</v>
      </c>
      <c r="I1143">
        <v>41094.94</v>
      </c>
      <c r="J1143">
        <v>1196.9400000000023</v>
      </c>
      <c r="K1143">
        <v>3.0000000000000058E-2</v>
      </c>
    </row>
    <row r="1144" spans="1:11">
      <c r="A1144" s="74" t="s">
        <v>60</v>
      </c>
      <c r="B1144" t="s">
        <v>78</v>
      </c>
      <c r="C1144" t="s">
        <v>34</v>
      </c>
      <c r="D1144">
        <v>5.5</v>
      </c>
      <c r="E1144">
        <v>5.5</v>
      </c>
      <c r="F1144">
        <v>126632</v>
      </c>
      <c r="G1144">
        <v>130430.96</v>
      </c>
      <c r="H1144">
        <v>23024</v>
      </c>
      <c r="I1144">
        <v>23714.720000000001</v>
      </c>
      <c r="J1144">
        <v>3798.9600000000064</v>
      </c>
      <c r="K1144">
        <v>3.0000000000000051E-2</v>
      </c>
    </row>
    <row r="1145" spans="1:11">
      <c r="A1145" s="74" t="s">
        <v>60</v>
      </c>
      <c r="B1145" t="s">
        <v>78</v>
      </c>
      <c r="C1145" t="s">
        <v>25</v>
      </c>
      <c r="D1145">
        <v>7.5</v>
      </c>
      <c r="E1145">
        <v>7.5</v>
      </c>
      <c r="F1145">
        <v>225372</v>
      </c>
      <c r="G1145">
        <v>232133.16000000003</v>
      </c>
      <c r="H1145">
        <v>30049.599999999999</v>
      </c>
      <c r="I1145">
        <v>30951.088000000003</v>
      </c>
      <c r="J1145">
        <v>6761.1600000000326</v>
      </c>
      <c r="K1145">
        <v>3.0000000000000145E-2</v>
      </c>
    </row>
    <row r="1146" spans="1:11">
      <c r="A1146" s="74" t="s">
        <v>60</v>
      </c>
      <c r="B1146" t="s">
        <v>78</v>
      </c>
    </row>
    <row r="1147" spans="1:11">
      <c r="A1147" s="74" t="s">
        <v>60</v>
      </c>
      <c r="B1147" t="s">
        <v>78</v>
      </c>
      <c r="C1147" t="s">
        <v>35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</row>
    <row r="1148" spans="1:11">
      <c r="A1148" s="74" t="s">
        <v>60</v>
      </c>
      <c r="B1148" t="s">
        <v>78</v>
      </c>
      <c r="C1148" t="s">
        <v>36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</row>
    <row r="1149" spans="1:11">
      <c r="A1149" s="74" t="s">
        <v>60</v>
      </c>
      <c r="B1149" t="s">
        <v>78</v>
      </c>
      <c r="C1149" t="s">
        <v>25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</row>
    <row r="1150" spans="1:11">
      <c r="A1150" s="74" t="s">
        <v>60</v>
      </c>
      <c r="B1150" t="s">
        <v>78</v>
      </c>
    </row>
    <row r="1151" spans="1:11">
      <c r="A1151" s="74" t="s">
        <v>60</v>
      </c>
      <c r="B1151" t="s">
        <v>78</v>
      </c>
      <c r="C1151" t="s">
        <v>37</v>
      </c>
      <c r="D1151">
        <v>3</v>
      </c>
      <c r="E1151">
        <v>3</v>
      </c>
      <c r="F1151">
        <v>154860</v>
      </c>
      <c r="G1151">
        <v>159505.79999999999</v>
      </c>
      <c r="H1151">
        <v>51620</v>
      </c>
      <c r="I1151">
        <v>53168.6</v>
      </c>
      <c r="J1151">
        <v>4645.7999999999884</v>
      </c>
      <c r="K1151">
        <v>2.9999999999999926E-2</v>
      </c>
    </row>
    <row r="1152" spans="1:11">
      <c r="A1152" s="74" t="s">
        <v>60</v>
      </c>
      <c r="B1152" t="s">
        <v>78</v>
      </c>
      <c r="C1152" t="s">
        <v>38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</row>
    <row r="1153" spans="1:11">
      <c r="A1153" s="74" t="s">
        <v>60</v>
      </c>
      <c r="B1153" t="s">
        <v>78</v>
      </c>
      <c r="C1153" t="s">
        <v>25</v>
      </c>
      <c r="D1153">
        <v>3</v>
      </c>
      <c r="E1153">
        <v>3</v>
      </c>
      <c r="F1153">
        <v>154860</v>
      </c>
      <c r="G1153">
        <v>159505.79999999999</v>
      </c>
      <c r="H1153">
        <v>51620</v>
      </c>
      <c r="I1153">
        <v>53168.6</v>
      </c>
      <c r="J1153">
        <v>4645.7999999999884</v>
      </c>
      <c r="K1153">
        <v>2.9999999999999926E-2</v>
      </c>
    </row>
    <row r="1154" spans="1:11">
      <c r="A1154" s="74" t="s">
        <v>60</v>
      </c>
      <c r="B1154" t="s">
        <v>78</v>
      </c>
    </row>
    <row r="1155" spans="1:11">
      <c r="A1155" s="74" t="s">
        <v>60</v>
      </c>
      <c r="B1155" t="s">
        <v>78</v>
      </c>
      <c r="C1155" t="s">
        <v>39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</row>
    <row r="1156" spans="1:11">
      <c r="A1156" s="74" t="s">
        <v>60</v>
      </c>
      <c r="B1156" t="s">
        <v>78</v>
      </c>
      <c r="C1156" t="s">
        <v>40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</row>
    <row r="1157" spans="1:11">
      <c r="A1157" s="74" t="s">
        <v>60</v>
      </c>
      <c r="B1157" t="s">
        <v>78</v>
      </c>
      <c r="C1157" t="s">
        <v>41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</row>
    <row r="1158" spans="1:11">
      <c r="A1158" s="74" t="s">
        <v>60</v>
      </c>
      <c r="B1158" t="s">
        <v>78</v>
      </c>
      <c r="C1158" t="s">
        <v>42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</row>
    <row r="1159" spans="1:11">
      <c r="A1159" s="74" t="s">
        <v>60</v>
      </c>
      <c r="B1159" t="s">
        <v>78</v>
      </c>
      <c r="C1159" t="s">
        <v>43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</row>
    <row r="1160" spans="1:11">
      <c r="A1160" s="74" t="s">
        <v>60</v>
      </c>
      <c r="B1160" t="s">
        <v>78</v>
      </c>
      <c r="C1160" t="s">
        <v>44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</row>
    <row r="1161" spans="1:11">
      <c r="A1161" s="74" t="s">
        <v>60</v>
      </c>
      <c r="B1161" t="s">
        <v>78</v>
      </c>
      <c r="C1161" t="s">
        <v>45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</row>
    <row r="1162" spans="1:11">
      <c r="A1162" s="74" t="s">
        <v>60</v>
      </c>
      <c r="B1162" t="s">
        <v>78</v>
      </c>
      <c r="C1162" t="s">
        <v>46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</row>
    <row r="1163" spans="1:11">
      <c r="A1163" s="74" t="s">
        <v>60</v>
      </c>
      <c r="B1163" t="s">
        <v>78</v>
      </c>
      <c r="C1163" t="s">
        <v>25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</row>
    <row r="1164" spans="1:11">
      <c r="A1164" s="74" t="s">
        <v>60</v>
      </c>
      <c r="B1164" t="s">
        <v>78</v>
      </c>
    </row>
    <row r="1165" spans="1:11">
      <c r="A1165" s="74" t="s">
        <v>60</v>
      </c>
      <c r="B1165" t="s">
        <v>78</v>
      </c>
      <c r="C1165" t="s">
        <v>47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</row>
    <row r="1166" spans="1:11">
      <c r="A1166" s="74" t="s">
        <v>60</v>
      </c>
      <c r="B1166" t="s">
        <v>78</v>
      </c>
      <c r="C1166" t="s">
        <v>48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</row>
    <row r="1167" spans="1:11">
      <c r="A1167" s="74" t="s">
        <v>60</v>
      </c>
      <c r="B1167" t="s">
        <v>78</v>
      </c>
      <c r="C1167" t="s">
        <v>25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</row>
    <row r="1168" spans="1:11">
      <c r="A1168" s="74" t="s">
        <v>60</v>
      </c>
      <c r="B1168" t="s">
        <v>78</v>
      </c>
    </row>
    <row r="1169" spans="1:11">
      <c r="A1169" s="74" t="s">
        <v>60</v>
      </c>
      <c r="B1169" t="s">
        <v>78</v>
      </c>
      <c r="C1169" t="s">
        <v>49</v>
      </c>
      <c r="D1169">
        <v>4</v>
      </c>
      <c r="E1169">
        <v>4</v>
      </c>
      <c r="F1169">
        <v>174514</v>
      </c>
      <c r="G1169">
        <v>179749.42</v>
      </c>
      <c r="H1169">
        <v>43628.5</v>
      </c>
      <c r="I1169">
        <v>44937.355000000003</v>
      </c>
      <c r="J1169">
        <v>5235.4200000000128</v>
      </c>
      <c r="K1169">
        <v>3.0000000000000072E-2</v>
      </c>
    </row>
    <row r="1170" spans="1:11">
      <c r="A1170" s="74" t="s">
        <v>60</v>
      </c>
      <c r="B1170" t="s">
        <v>78</v>
      </c>
      <c r="C1170" t="s">
        <v>25</v>
      </c>
      <c r="D1170">
        <v>4</v>
      </c>
      <c r="E1170">
        <v>4</v>
      </c>
      <c r="F1170">
        <v>174514</v>
      </c>
      <c r="G1170">
        <v>179749.42</v>
      </c>
      <c r="H1170">
        <v>43628.5</v>
      </c>
      <c r="I1170">
        <v>44937.355000000003</v>
      </c>
      <c r="J1170">
        <v>5235.4200000000128</v>
      </c>
      <c r="K1170">
        <v>3.0000000000000072E-2</v>
      </c>
    </row>
    <row r="1171" spans="1:11">
      <c r="A1171" s="74" t="s">
        <v>60</v>
      </c>
      <c r="B1171" t="s">
        <v>78</v>
      </c>
    </row>
    <row r="1172" spans="1:11">
      <c r="A1172" s="74" t="s">
        <v>60</v>
      </c>
      <c r="B1172" t="s">
        <v>78</v>
      </c>
      <c r="C1172" t="s">
        <v>50</v>
      </c>
      <c r="D1172">
        <v>2</v>
      </c>
      <c r="E1172">
        <v>2</v>
      </c>
      <c r="F1172">
        <v>64112</v>
      </c>
      <c r="G1172">
        <v>66035.360000000001</v>
      </c>
      <c r="H1172">
        <v>32056</v>
      </c>
      <c r="I1172">
        <v>33017.68</v>
      </c>
      <c r="J1172">
        <v>1923.3600000000006</v>
      </c>
      <c r="K1172">
        <v>3.0000000000000009E-2</v>
      </c>
    </row>
    <row r="1173" spans="1:11">
      <c r="A1173" s="74" t="s">
        <v>60</v>
      </c>
      <c r="B1173" t="s">
        <v>78</v>
      </c>
      <c r="C1173" t="s">
        <v>51</v>
      </c>
      <c r="D1173">
        <v>8</v>
      </c>
      <c r="E1173">
        <v>8</v>
      </c>
      <c r="F1173">
        <v>191430</v>
      </c>
      <c r="G1173">
        <v>197172.9</v>
      </c>
      <c r="H1173">
        <v>23928.75</v>
      </c>
      <c r="I1173">
        <v>24646.612499999999</v>
      </c>
      <c r="J1173">
        <v>5742.8999999999942</v>
      </c>
      <c r="K1173">
        <v>2.9999999999999971E-2</v>
      </c>
    </row>
    <row r="1174" spans="1:11">
      <c r="A1174" s="74" t="s">
        <v>60</v>
      </c>
      <c r="B1174" t="s">
        <v>78</v>
      </c>
      <c r="C1174" t="s">
        <v>25</v>
      </c>
      <c r="D1174">
        <v>10</v>
      </c>
      <c r="E1174">
        <v>10</v>
      </c>
      <c r="F1174">
        <v>255542</v>
      </c>
      <c r="G1174">
        <v>263208.26</v>
      </c>
      <c r="H1174">
        <v>25554.2</v>
      </c>
      <c r="I1174">
        <v>26320.826000000001</v>
      </c>
      <c r="J1174">
        <v>7666.2600000000093</v>
      </c>
      <c r="K1174">
        <v>3.0000000000000037E-2</v>
      </c>
    </row>
    <row r="1175" spans="1:11">
      <c r="A1175" s="74" t="s">
        <v>60</v>
      </c>
      <c r="B1175" t="s">
        <v>78</v>
      </c>
    </row>
    <row r="1176" spans="1:11">
      <c r="A1176" s="74" t="s">
        <v>60</v>
      </c>
      <c r="B1176" t="s">
        <v>78</v>
      </c>
      <c r="C1176" t="s">
        <v>52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</row>
    <row r="1177" spans="1:11">
      <c r="A1177" s="74" t="s">
        <v>60</v>
      </c>
      <c r="B1177" t="s">
        <v>78</v>
      </c>
      <c r="C1177" t="s">
        <v>53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</row>
    <row r="1178" spans="1:11">
      <c r="A1178" s="74" t="s">
        <v>60</v>
      </c>
      <c r="B1178" t="s">
        <v>78</v>
      </c>
      <c r="C1178" t="s">
        <v>54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</row>
    <row r="1179" spans="1:11">
      <c r="A1179" s="74" t="s">
        <v>60</v>
      </c>
      <c r="B1179" t="s">
        <v>78</v>
      </c>
      <c r="C1179" t="s">
        <v>55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</row>
    <row r="1180" spans="1:11">
      <c r="A1180" s="74" t="s">
        <v>60</v>
      </c>
      <c r="B1180" t="s">
        <v>78</v>
      </c>
      <c r="C1180" t="s">
        <v>25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</row>
    <row r="1181" spans="1:11">
      <c r="A1181" s="74" t="s">
        <v>60</v>
      </c>
      <c r="B1181" t="s">
        <v>78</v>
      </c>
    </row>
    <row r="1182" spans="1:11">
      <c r="A1182" s="74" t="s">
        <v>60</v>
      </c>
      <c r="B1182" t="s">
        <v>78</v>
      </c>
      <c r="C1182" t="s">
        <v>56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</row>
    <row r="1183" spans="1:11">
      <c r="A1183" s="74" t="s">
        <v>60</v>
      </c>
      <c r="B1183" t="s">
        <v>78</v>
      </c>
      <c r="C1183" t="s">
        <v>57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</row>
    <row r="1184" spans="1:11">
      <c r="A1184" s="74" t="s">
        <v>60</v>
      </c>
      <c r="B1184" t="s">
        <v>78</v>
      </c>
      <c r="C1184" t="s">
        <v>58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</row>
    <row r="1185" spans="1:13">
      <c r="A1185" s="74" t="s">
        <v>60</v>
      </c>
      <c r="B1185" t="s">
        <v>79</v>
      </c>
      <c r="C1185" t="s">
        <v>18</v>
      </c>
      <c r="D1185">
        <v>1</v>
      </c>
      <c r="E1185">
        <v>1</v>
      </c>
      <c r="F1185">
        <v>126000</v>
      </c>
      <c r="G1185">
        <v>126000</v>
      </c>
      <c r="H1185">
        <v>126000</v>
      </c>
      <c r="I1185">
        <v>126000</v>
      </c>
      <c r="J1185">
        <v>0</v>
      </c>
      <c r="K1185">
        <v>0</v>
      </c>
    </row>
    <row r="1186" spans="1:13">
      <c r="A1186" s="74" t="s">
        <v>60</v>
      </c>
      <c r="B1186" t="s">
        <v>79</v>
      </c>
      <c r="C1186" t="s">
        <v>19</v>
      </c>
      <c r="D1186">
        <v>15</v>
      </c>
      <c r="E1186">
        <v>15</v>
      </c>
      <c r="F1186">
        <v>1255403</v>
      </c>
      <c r="G1186">
        <v>1255403</v>
      </c>
      <c r="H1186">
        <v>83693.53333333334</v>
      </c>
      <c r="I1186">
        <v>83693.53333333334</v>
      </c>
      <c r="J1186">
        <v>0</v>
      </c>
      <c r="K1186">
        <v>0</v>
      </c>
      <c r="M1186" s="490">
        <f>F1186/D1186</f>
        <v>83693.53333333334</v>
      </c>
    </row>
    <row r="1187" spans="1:13">
      <c r="A1187" s="74" t="s">
        <v>60</v>
      </c>
      <c r="B1187" t="s">
        <v>79</v>
      </c>
      <c r="C1187" t="s">
        <v>20</v>
      </c>
      <c r="D1187">
        <v>4</v>
      </c>
      <c r="E1187">
        <v>4</v>
      </c>
      <c r="F1187">
        <v>426236</v>
      </c>
      <c r="G1187">
        <v>426236</v>
      </c>
      <c r="H1187">
        <v>106559</v>
      </c>
      <c r="I1187">
        <v>106559</v>
      </c>
      <c r="J1187">
        <v>0</v>
      </c>
      <c r="K1187">
        <v>0</v>
      </c>
    </row>
    <row r="1188" spans="1:13">
      <c r="A1188" s="74" t="s">
        <v>60</v>
      </c>
      <c r="B1188" t="s">
        <v>79</v>
      </c>
      <c r="C1188" t="s">
        <v>21</v>
      </c>
      <c r="D1188">
        <v>1</v>
      </c>
      <c r="E1188">
        <v>1</v>
      </c>
      <c r="F1188">
        <v>63050</v>
      </c>
      <c r="G1188">
        <v>63050</v>
      </c>
      <c r="H1188">
        <v>63050</v>
      </c>
      <c r="I1188">
        <v>63050</v>
      </c>
      <c r="J1188">
        <v>0</v>
      </c>
      <c r="K1188">
        <v>0</v>
      </c>
    </row>
    <row r="1189" spans="1:13">
      <c r="A1189" s="74" t="s">
        <v>60</v>
      </c>
      <c r="B1189" t="s">
        <v>79</v>
      </c>
      <c r="C1189" t="s">
        <v>22</v>
      </c>
      <c r="D1189">
        <v>2</v>
      </c>
      <c r="E1189">
        <v>2</v>
      </c>
      <c r="F1189">
        <v>194536</v>
      </c>
      <c r="G1189">
        <v>194536</v>
      </c>
      <c r="H1189">
        <v>97268</v>
      </c>
      <c r="I1189">
        <v>97268</v>
      </c>
      <c r="J1189">
        <v>0</v>
      </c>
      <c r="K1189">
        <v>0</v>
      </c>
    </row>
    <row r="1190" spans="1:13">
      <c r="A1190" s="74" t="s">
        <v>60</v>
      </c>
      <c r="B1190" t="s">
        <v>79</v>
      </c>
      <c r="C1190" t="s">
        <v>23</v>
      </c>
      <c r="D1190">
        <v>7</v>
      </c>
      <c r="E1190">
        <v>7</v>
      </c>
      <c r="F1190">
        <v>581655.36</v>
      </c>
      <c r="G1190">
        <v>581657.36</v>
      </c>
      <c r="H1190">
        <v>83093.622857142851</v>
      </c>
      <c r="I1190">
        <v>83093.908571428576</v>
      </c>
      <c r="J1190">
        <v>2</v>
      </c>
      <c r="K1190">
        <v>3.4384622536616873E-6</v>
      </c>
    </row>
    <row r="1191" spans="1:13">
      <c r="A1191" s="74" t="s">
        <v>60</v>
      </c>
      <c r="B1191" t="s">
        <v>79</v>
      </c>
      <c r="C1191" t="s">
        <v>24</v>
      </c>
      <c r="D1191">
        <v>2</v>
      </c>
      <c r="E1191">
        <v>2</v>
      </c>
      <c r="F1191">
        <v>95675</v>
      </c>
      <c r="G1191">
        <v>95677</v>
      </c>
      <c r="H1191">
        <v>47837.5</v>
      </c>
      <c r="I1191">
        <v>47838.5</v>
      </c>
      <c r="J1191">
        <v>2</v>
      </c>
      <c r="K1191">
        <v>2.0904102430101908E-5</v>
      </c>
    </row>
    <row r="1192" spans="1:13">
      <c r="A1192" s="74" t="s">
        <v>60</v>
      </c>
      <c r="B1192" t="s">
        <v>79</v>
      </c>
      <c r="C1192" t="s">
        <v>25</v>
      </c>
      <c r="D1192">
        <v>32</v>
      </c>
      <c r="E1192">
        <v>32</v>
      </c>
      <c r="F1192">
        <v>2742555.36</v>
      </c>
      <c r="G1192">
        <v>2742559.36</v>
      </c>
      <c r="H1192">
        <v>85704.854999999996</v>
      </c>
      <c r="I1192">
        <v>85704.98</v>
      </c>
      <c r="J1192">
        <v>4</v>
      </c>
      <c r="K1192">
        <v>1.458493804114131E-6</v>
      </c>
    </row>
    <row r="1193" spans="1:13">
      <c r="A1193" s="74" t="s">
        <v>60</v>
      </c>
      <c r="B1193" t="s">
        <v>79</v>
      </c>
    </row>
    <row r="1194" spans="1:13">
      <c r="A1194" s="74" t="s">
        <v>60</v>
      </c>
      <c r="B1194" t="s">
        <v>79</v>
      </c>
      <c r="C1194" t="s">
        <v>26</v>
      </c>
      <c r="D1194">
        <v>7</v>
      </c>
      <c r="E1194">
        <v>7</v>
      </c>
      <c r="F1194">
        <v>138286.35</v>
      </c>
      <c r="G1194">
        <v>138286.35</v>
      </c>
      <c r="H1194">
        <v>19755.192857142858</v>
      </c>
      <c r="I1194">
        <v>19755.192857142858</v>
      </c>
      <c r="J1194">
        <v>0</v>
      </c>
      <c r="K1194">
        <v>0</v>
      </c>
    </row>
    <row r="1195" spans="1:13">
      <c r="A1195" s="74" t="s">
        <v>60</v>
      </c>
      <c r="B1195" t="s">
        <v>79</v>
      </c>
      <c r="C1195" t="s">
        <v>27</v>
      </c>
      <c r="D1195">
        <v>4</v>
      </c>
      <c r="E1195">
        <v>4</v>
      </c>
      <c r="F1195">
        <v>68689.509999999995</v>
      </c>
      <c r="G1195">
        <v>68689.509999999995</v>
      </c>
      <c r="H1195">
        <v>17172.377499999999</v>
      </c>
      <c r="I1195">
        <v>17172.377499999999</v>
      </c>
      <c r="J1195">
        <v>0</v>
      </c>
      <c r="K1195">
        <v>0</v>
      </c>
    </row>
    <row r="1196" spans="1:13">
      <c r="A1196" s="74" t="s">
        <v>60</v>
      </c>
      <c r="B1196" t="s">
        <v>79</v>
      </c>
      <c r="C1196" t="s">
        <v>25</v>
      </c>
      <c r="D1196">
        <v>11</v>
      </c>
      <c r="E1196">
        <v>11</v>
      </c>
      <c r="F1196">
        <v>206975.86</v>
      </c>
      <c r="G1196">
        <v>206975.86</v>
      </c>
      <c r="H1196">
        <v>18815.98727272727</v>
      </c>
      <c r="I1196">
        <v>18815.98727272727</v>
      </c>
      <c r="J1196">
        <v>0</v>
      </c>
      <c r="K1196">
        <v>0</v>
      </c>
    </row>
    <row r="1197" spans="1:13">
      <c r="A1197" s="74" t="s">
        <v>60</v>
      </c>
      <c r="B1197" t="s">
        <v>79</v>
      </c>
    </row>
    <row r="1198" spans="1:13">
      <c r="A1198" s="74" t="s">
        <v>60</v>
      </c>
      <c r="B1198" t="s">
        <v>79</v>
      </c>
      <c r="C1198" t="s">
        <v>28</v>
      </c>
      <c r="D1198">
        <v>15</v>
      </c>
      <c r="E1198">
        <v>15</v>
      </c>
      <c r="F1198">
        <v>252087.8</v>
      </c>
      <c r="G1198">
        <v>252087.8</v>
      </c>
      <c r="H1198">
        <v>16805.853333333333</v>
      </c>
      <c r="I1198">
        <v>16805.853333333333</v>
      </c>
      <c r="J1198">
        <v>0</v>
      </c>
      <c r="K1198">
        <v>0</v>
      </c>
    </row>
    <row r="1199" spans="1:13">
      <c r="A1199" s="74" t="s">
        <v>60</v>
      </c>
      <c r="B1199" t="s">
        <v>79</v>
      </c>
      <c r="C1199" t="s">
        <v>29</v>
      </c>
      <c r="D1199">
        <v>57</v>
      </c>
      <c r="E1199">
        <v>57</v>
      </c>
      <c r="F1199">
        <v>935372</v>
      </c>
      <c r="G1199">
        <v>935372</v>
      </c>
      <c r="H1199">
        <v>16410.035087719298</v>
      </c>
      <c r="I1199">
        <v>16410.035087719298</v>
      </c>
      <c r="J1199">
        <v>0</v>
      </c>
      <c r="K1199">
        <v>0</v>
      </c>
    </row>
    <row r="1200" spans="1:13">
      <c r="A1200" s="74" t="s">
        <v>60</v>
      </c>
      <c r="B1200" t="s">
        <v>79</v>
      </c>
      <c r="C1200" t="s">
        <v>30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</row>
    <row r="1201" spans="1:14">
      <c r="A1201" s="74" t="s">
        <v>60</v>
      </c>
      <c r="B1201" t="s">
        <v>79</v>
      </c>
      <c r="C1201" t="s">
        <v>31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</row>
    <row r="1202" spans="1:14">
      <c r="A1202" s="74" t="s">
        <v>60</v>
      </c>
      <c r="B1202" t="s">
        <v>79</v>
      </c>
      <c r="C1202" t="s">
        <v>25</v>
      </c>
      <c r="D1202">
        <v>72</v>
      </c>
      <c r="E1202">
        <v>72</v>
      </c>
      <c r="F1202">
        <v>1187459.8</v>
      </c>
      <c r="G1202">
        <v>1187459.8</v>
      </c>
      <c r="H1202">
        <v>16492.497222222224</v>
      </c>
      <c r="I1202">
        <v>16492.497222222224</v>
      </c>
      <c r="J1202">
        <v>0</v>
      </c>
      <c r="K1202">
        <v>0</v>
      </c>
      <c r="L1202" s="490">
        <f>D1196+D1202</f>
        <v>83</v>
      </c>
      <c r="M1202" s="490">
        <f>F1196+F1202</f>
        <v>1394435.6600000001</v>
      </c>
      <c r="N1202" s="490">
        <f>M1202/L1202</f>
        <v>16800.429638554218</v>
      </c>
    </row>
    <row r="1203" spans="1:14">
      <c r="A1203" s="74" t="s">
        <v>60</v>
      </c>
      <c r="B1203" t="s">
        <v>79</v>
      </c>
    </row>
    <row r="1204" spans="1:14">
      <c r="A1204" s="74" t="s">
        <v>60</v>
      </c>
      <c r="B1204" t="s">
        <v>79</v>
      </c>
      <c r="C1204" t="s">
        <v>32</v>
      </c>
      <c r="D1204">
        <v>21</v>
      </c>
      <c r="E1204">
        <v>21</v>
      </c>
      <c r="F1204">
        <v>946433.64</v>
      </c>
      <c r="G1204">
        <v>946453.64</v>
      </c>
      <c r="H1204">
        <v>45068.268571428569</v>
      </c>
      <c r="I1204">
        <v>45069.220952380951</v>
      </c>
      <c r="J1204">
        <v>20</v>
      </c>
      <c r="K1204">
        <v>2.113196230007209E-5</v>
      </c>
    </row>
    <row r="1205" spans="1:14">
      <c r="A1205" s="74" t="s">
        <v>60</v>
      </c>
      <c r="B1205" t="s">
        <v>79</v>
      </c>
      <c r="C1205" t="s">
        <v>33</v>
      </c>
      <c r="D1205">
        <v>6</v>
      </c>
      <c r="E1205">
        <v>6</v>
      </c>
      <c r="F1205">
        <v>216248.93</v>
      </c>
      <c r="G1205">
        <v>216254.93</v>
      </c>
      <c r="H1205">
        <v>36041.488333333335</v>
      </c>
      <c r="I1205">
        <v>36042.488333333335</v>
      </c>
      <c r="J1205">
        <v>6</v>
      </c>
      <c r="K1205">
        <v>2.7745802025471294E-5</v>
      </c>
      <c r="M1205" s="490">
        <f>F1205/D1205</f>
        <v>36041.488333333335</v>
      </c>
    </row>
    <row r="1206" spans="1:14">
      <c r="A1206" s="74" t="s">
        <v>60</v>
      </c>
      <c r="B1206" t="s">
        <v>79</v>
      </c>
      <c r="C1206" t="s">
        <v>34</v>
      </c>
      <c r="D1206">
        <v>44.53</v>
      </c>
      <c r="E1206">
        <v>44.53</v>
      </c>
      <c r="F1206">
        <v>1158492.6599999999</v>
      </c>
      <c r="G1206">
        <v>1158492.6599999999</v>
      </c>
      <c r="H1206">
        <v>26016.004042218727</v>
      </c>
      <c r="I1206">
        <v>26016.004042218727</v>
      </c>
      <c r="J1206">
        <v>0</v>
      </c>
      <c r="K1206">
        <v>0</v>
      </c>
    </row>
    <row r="1207" spans="1:14">
      <c r="A1207" s="74" t="s">
        <v>60</v>
      </c>
      <c r="B1207" t="s">
        <v>79</v>
      </c>
      <c r="C1207" t="s">
        <v>25</v>
      </c>
      <c r="D1207">
        <v>71.53</v>
      </c>
      <c r="E1207">
        <v>71.53</v>
      </c>
      <c r="F1207">
        <v>2321175.23</v>
      </c>
      <c r="G1207">
        <v>2321201.23</v>
      </c>
      <c r="H1207">
        <v>32450.373689361106</v>
      </c>
      <c r="I1207">
        <v>32450.737173214035</v>
      </c>
      <c r="J1207">
        <v>26</v>
      </c>
      <c r="K1207">
        <v>1.1201222408357339E-5</v>
      </c>
    </row>
    <row r="1208" spans="1:14">
      <c r="A1208" s="74" t="s">
        <v>60</v>
      </c>
      <c r="B1208" t="s">
        <v>79</v>
      </c>
    </row>
    <row r="1209" spans="1:14">
      <c r="A1209" s="74" t="s">
        <v>60</v>
      </c>
      <c r="B1209" t="s">
        <v>79</v>
      </c>
      <c r="C1209" t="s">
        <v>35</v>
      </c>
      <c r="D1209">
        <v>1</v>
      </c>
      <c r="E1209">
        <v>1</v>
      </c>
      <c r="F1209">
        <v>18027.599999999999</v>
      </c>
      <c r="G1209">
        <v>18027.599999999999</v>
      </c>
      <c r="H1209">
        <v>18027.599999999999</v>
      </c>
      <c r="I1209">
        <v>18027.599999999999</v>
      </c>
      <c r="J1209">
        <v>0</v>
      </c>
      <c r="K1209">
        <v>0</v>
      </c>
    </row>
    <row r="1210" spans="1:14">
      <c r="A1210" s="74" t="s">
        <v>60</v>
      </c>
      <c r="B1210" t="s">
        <v>79</v>
      </c>
      <c r="C1210" t="s">
        <v>36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</row>
    <row r="1211" spans="1:14">
      <c r="A1211" s="74" t="s">
        <v>60</v>
      </c>
      <c r="B1211" t="s">
        <v>79</v>
      </c>
      <c r="C1211" t="s">
        <v>25</v>
      </c>
      <c r="D1211">
        <v>1</v>
      </c>
      <c r="E1211">
        <v>1</v>
      </c>
      <c r="F1211">
        <v>18027.599999999999</v>
      </c>
      <c r="G1211">
        <v>18027.599999999999</v>
      </c>
      <c r="H1211">
        <v>18027.599999999999</v>
      </c>
      <c r="I1211">
        <v>18027.599999999999</v>
      </c>
      <c r="J1211">
        <v>0</v>
      </c>
      <c r="K1211">
        <v>0</v>
      </c>
    </row>
    <row r="1212" spans="1:14">
      <c r="A1212" s="74" t="s">
        <v>60</v>
      </c>
      <c r="B1212" t="s">
        <v>79</v>
      </c>
    </row>
    <row r="1213" spans="1:14">
      <c r="A1213" s="74" t="s">
        <v>60</v>
      </c>
      <c r="B1213" t="s">
        <v>79</v>
      </c>
      <c r="C1213" t="s">
        <v>37</v>
      </c>
      <c r="D1213">
        <v>5</v>
      </c>
      <c r="E1213">
        <v>5</v>
      </c>
      <c r="F1213">
        <v>151560</v>
      </c>
      <c r="G1213">
        <v>151560</v>
      </c>
      <c r="H1213">
        <v>30312</v>
      </c>
      <c r="I1213">
        <v>30312</v>
      </c>
      <c r="J1213">
        <v>0</v>
      </c>
      <c r="K1213">
        <v>0</v>
      </c>
    </row>
    <row r="1214" spans="1:14">
      <c r="A1214" s="74" t="s">
        <v>60</v>
      </c>
      <c r="B1214" t="s">
        <v>79</v>
      </c>
      <c r="C1214" t="s">
        <v>38</v>
      </c>
      <c r="D1214">
        <v>1</v>
      </c>
      <c r="E1214">
        <v>1</v>
      </c>
      <c r="F1214">
        <v>35388</v>
      </c>
      <c r="G1214">
        <v>35388</v>
      </c>
      <c r="H1214">
        <v>35388</v>
      </c>
      <c r="I1214">
        <v>35388</v>
      </c>
      <c r="J1214">
        <v>0</v>
      </c>
      <c r="K1214">
        <v>0</v>
      </c>
    </row>
    <row r="1215" spans="1:14">
      <c r="A1215" s="74" t="s">
        <v>60</v>
      </c>
      <c r="B1215" t="s">
        <v>79</v>
      </c>
      <c r="C1215" t="s">
        <v>25</v>
      </c>
      <c r="D1215">
        <v>6</v>
      </c>
      <c r="E1215">
        <v>6</v>
      </c>
      <c r="F1215">
        <v>186948</v>
      </c>
      <c r="G1215">
        <v>186948</v>
      </c>
      <c r="H1215">
        <v>31158</v>
      </c>
      <c r="I1215">
        <v>31158</v>
      </c>
      <c r="J1215">
        <v>0</v>
      </c>
      <c r="K1215">
        <v>0</v>
      </c>
    </row>
    <row r="1216" spans="1:14">
      <c r="A1216" s="74" t="s">
        <v>60</v>
      </c>
      <c r="B1216" t="s">
        <v>79</v>
      </c>
    </row>
    <row r="1217" spans="1:13">
      <c r="A1217" s="74" t="s">
        <v>60</v>
      </c>
      <c r="B1217" t="s">
        <v>79</v>
      </c>
      <c r="C1217" t="s">
        <v>39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</row>
    <row r="1218" spans="1:13">
      <c r="A1218" s="74" t="s">
        <v>60</v>
      </c>
      <c r="B1218" t="s">
        <v>79</v>
      </c>
      <c r="C1218" t="s">
        <v>40</v>
      </c>
      <c r="D1218">
        <v>2</v>
      </c>
      <c r="E1218">
        <v>2</v>
      </c>
      <c r="F1218">
        <v>137581</v>
      </c>
      <c r="G1218">
        <v>137583</v>
      </c>
      <c r="H1218">
        <v>68790.5</v>
      </c>
      <c r="I1218">
        <v>68791.5</v>
      </c>
      <c r="J1218">
        <v>2</v>
      </c>
      <c r="K1218">
        <v>1.4536890995122872E-5</v>
      </c>
    </row>
    <row r="1219" spans="1:13">
      <c r="A1219" s="74" t="s">
        <v>60</v>
      </c>
      <c r="B1219" t="s">
        <v>79</v>
      </c>
      <c r="C1219" t="s">
        <v>41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</row>
    <row r="1220" spans="1:13">
      <c r="A1220" s="74" t="s">
        <v>60</v>
      </c>
      <c r="B1220" t="s">
        <v>79</v>
      </c>
      <c r="C1220" t="s">
        <v>42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</row>
    <row r="1221" spans="1:13">
      <c r="A1221" s="74" t="s">
        <v>60</v>
      </c>
      <c r="B1221" t="s">
        <v>79</v>
      </c>
      <c r="C1221" t="s">
        <v>43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</row>
    <row r="1222" spans="1:13">
      <c r="A1222" s="74" t="s">
        <v>60</v>
      </c>
      <c r="B1222" t="s">
        <v>79</v>
      </c>
      <c r="C1222" t="s">
        <v>44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</row>
    <row r="1223" spans="1:13">
      <c r="A1223" s="74" t="s">
        <v>60</v>
      </c>
      <c r="B1223" t="s">
        <v>79</v>
      </c>
      <c r="C1223" t="s">
        <v>45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</row>
    <row r="1224" spans="1:13">
      <c r="A1224" s="74" t="s">
        <v>60</v>
      </c>
      <c r="B1224" t="s">
        <v>79</v>
      </c>
      <c r="C1224" t="s">
        <v>46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</row>
    <row r="1225" spans="1:13">
      <c r="A1225" s="74" t="s">
        <v>60</v>
      </c>
      <c r="B1225" t="s">
        <v>79</v>
      </c>
      <c r="C1225" t="s">
        <v>25</v>
      </c>
      <c r="D1225">
        <v>2</v>
      </c>
      <c r="E1225">
        <v>2</v>
      </c>
      <c r="F1225">
        <v>137581</v>
      </c>
      <c r="G1225">
        <v>137583</v>
      </c>
      <c r="H1225">
        <v>68790.5</v>
      </c>
      <c r="I1225">
        <v>68791.5</v>
      </c>
      <c r="J1225">
        <v>2</v>
      </c>
      <c r="K1225">
        <v>1.4536890995122872E-5</v>
      </c>
      <c r="M1225" s="490">
        <f>F1225/D1225</f>
        <v>68790.5</v>
      </c>
    </row>
    <row r="1226" spans="1:13">
      <c r="A1226" s="74" t="s">
        <v>60</v>
      </c>
      <c r="B1226" t="s">
        <v>79</v>
      </c>
    </row>
    <row r="1227" spans="1:13">
      <c r="A1227" s="74" t="s">
        <v>60</v>
      </c>
      <c r="B1227" t="s">
        <v>79</v>
      </c>
      <c r="C1227" t="s">
        <v>47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</row>
    <row r="1228" spans="1:13">
      <c r="A1228" s="74" t="s">
        <v>60</v>
      </c>
      <c r="B1228" t="s">
        <v>79</v>
      </c>
      <c r="C1228" t="s">
        <v>48</v>
      </c>
      <c r="D1228">
        <v>4.96</v>
      </c>
      <c r="E1228">
        <v>4.96</v>
      </c>
      <c r="F1228">
        <v>71986.350000000006</v>
      </c>
      <c r="G1228">
        <v>71986.350000000006</v>
      </c>
      <c r="H1228">
        <v>14513.377016129034</v>
      </c>
      <c r="I1228">
        <v>14513.377016129034</v>
      </c>
      <c r="J1228">
        <v>0</v>
      </c>
      <c r="K1228">
        <v>0</v>
      </c>
    </row>
    <row r="1229" spans="1:13">
      <c r="A1229" s="74" t="s">
        <v>60</v>
      </c>
      <c r="B1229" t="s">
        <v>79</v>
      </c>
      <c r="C1229" t="s">
        <v>25</v>
      </c>
      <c r="D1229">
        <v>4.96</v>
      </c>
      <c r="E1229">
        <v>4.96</v>
      </c>
      <c r="F1229">
        <v>71986.350000000006</v>
      </c>
      <c r="G1229">
        <v>71986.350000000006</v>
      </c>
      <c r="H1229">
        <v>14513.377016129034</v>
      </c>
      <c r="I1229">
        <v>14513.377016129034</v>
      </c>
      <c r="J1229">
        <v>0</v>
      </c>
      <c r="K1229">
        <v>0</v>
      </c>
    </row>
    <row r="1230" spans="1:13">
      <c r="A1230" s="74" t="s">
        <v>60</v>
      </c>
      <c r="B1230" t="s">
        <v>79</v>
      </c>
    </row>
    <row r="1231" spans="1:13">
      <c r="A1231" s="74" t="s">
        <v>60</v>
      </c>
      <c r="B1231" t="s">
        <v>79</v>
      </c>
      <c r="C1231" t="s">
        <v>49</v>
      </c>
      <c r="D1231">
        <v>10</v>
      </c>
      <c r="E1231">
        <v>10</v>
      </c>
      <c r="F1231">
        <v>337740.13</v>
      </c>
      <c r="G1231">
        <v>337740.13</v>
      </c>
      <c r="H1231">
        <v>33774.012999999999</v>
      </c>
      <c r="I1231">
        <v>33774.012999999999</v>
      </c>
      <c r="J1231">
        <v>0</v>
      </c>
      <c r="K1231">
        <v>0</v>
      </c>
    </row>
    <row r="1232" spans="1:13">
      <c r="A1232" s="74" t="s">
        <v>60</v>
      </c>
      <c r="B1232" t="s">
        <v>79</v>
      </c>
      <c r="C1232" t="s">
        <v>25</v>
      </c>
      <c r="D1232">
        <v>10</v>
      </c>
      <c r="E1232">
        <v>10</v>
      </c>
      <c r="F1232">
        <v>337740.13</v>
      </c>
      <c r="G1232">
        <v>337740.13</v>
      </c>
      <c r="H1232">
        <v>33774.012999999999</v>
      </c>
      <c r="I1232">
        <v>33774.012999999999</v>
      </c>
      <c r="J1232">
        <v>0</v>
      </c>
      <c r="K1232">
        <v>0</v>
      </c>
    </row>
    <row r="1233" spans="1:11">
      <c r="A1233" s="74" t="s">
        <v>60</v>
      </c>
      <c r="B1233" t="s">
        <v>79</v>
      </c>
    </row>
    <row r="1234" spans="1:11">
      <c r="A1234" s="74" t="s">
        <v>60</v>
      </c>
      <c r="B1234" t="s">
        <v>79</v>
      </c>
      <c r="C1234" t="s">
        <v>50</v>
      </c>
      <c r="D1234">
        <v>20</v>
      </c>
      <c r="E1234">
        <v>20</v>
      </c>
      <c r="F1234">
        <v>659012.54</v>
      </c>
      <c r="G1234">
        <v>659012.54</v>
      </c>
      <c r="H1234">
        <v>32950.627</v>
      </c>
      <c r="I1234">
        <v>32950.627</v>
      </c>
      <c r="J1234">
        <v>0</v>
      </c>
      <c r="K1234">
        <v>0</v>
      </c>
    </row>
    <row r="1235" spans="1:11">
      <c r="A1235" s="74" t="s">
        <v>60</v>
      </c>
      <c r="B1235" t="s">
        <v>79</v>
      </c>
      <c r="C1235" t="s">
        <v>51</v>
      </c>
      <c r="D1235">
        <v>39</v>
      </c>
      <c r="E1235">
        <v>39</v>
      </c>
      <c r="F1235">
        <v>809793</v>
      </c>
      <c r="G1235">
        <v>809793</v>
      </c>
      <c r="H1235">
        <v>20763.923076923078</v>
      </c>
      <c r="I1235">
        <v>20763.923076923078</v>
      </c>
      <c r="J1235">
        <v>0</v>
      </c>
      <c r="K1235">
        <v>0</v>
      </c>
    </row>
    <row r="1236" spans="1:11">
      <c r="A1236" s="74" t="s">
        <v>60</v>
      </c>
      <c r="B1236" t="s">
        <v>79</v>
      </c>
      <c r="C1236" t="s">
        <v>25</v>
      </c>
      <c r="D1236">
        <v>59</v>
      </c>
      <c r="E1236">
        <v>59</v>
      </c>
      <c r="F1236">
        <v>1468805.54</v>
      </c>
      <c r="G1236">
        <v>1468805.54</v>
      </c>
      <c r="H1236">
        <v>24895.009152542374</v>
      </c>
      <c r="I1236">
        <v>24895.009152542374</v>
      </c>
      <c r="J1236">
        <v>0</v>
      </c>
      <c r="K1236">
        <v>0</v>
      </c>
    </row>
    <row r="1237" spans="1:11">
      <c r="A1237" s="74" t="s">
        <v>60</v>
      </c>
      <c r="B1237" t="s">
        <v>79</v>
      </c>
    </row>
    <row r="1238" spans="1:11">
      <c r="A1238" s="74" t="s">
        <v>60</v>
      </c>
      <c r="B1238" t="s">
        <v>79</v>
      </c>
      <c r="C1238" t="s">
        <v>52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</row>
    <row r="1239" spans="1:11">
      <c r="A1239" s="74" t="s">
        <v>60</v>
      </c>
      <c r="B1239" t="s">
        <v>79</v>
      </c>
      <c r="C1239" t="s">
        <v>53</v>
      </c>
      <c r="D1239">
        <v>1</v>
      </c>
      <c r="E1239">
        <v>1</v>
      </c>
      <c r="F1239">
        <v>41790.81</v>
      </c>
      <c r="G1239">
        <v>41791.81</v>
      </c>
      <c r="H1239">
        <v>41790.81</v>
      </c>
      <c r="I1239">
        <v>41791.81</v>
      </c>
      <c r="J1239">
        <v>1</v>
      </c>
      <c r="K1239">
        <v>2.3928705856622547E-5</v>
      </c>
    </row>
    <row r="1240" spans="1:11">
      <c r="A1240" s="74" t="s">
        <v>60</v>
      </c>
      <c r="B1240" t="s">
        <v>79</v>
      </c>
      <c r="C1240" t="s">
        <v>54</v>
      </c>
      <c r="D1240">
        <v>2</v>
      </c>
      <c r="E1240">
        <v>2</v>
      </c>
      <c r="F1240">
        <v>34384.5</v>
      </c>
      <c r="G1240">
        <v>34384.5</v>
      </c>
      <c r="H1240">
        <v>17192.25</v>
      </c>
      <c r="I1240">
        <v>17192.25</v>
      </c>
      <c r="J1240">
        <v>0</v>
      </c>
      <c r="K1240">
        <v>0</v>
      </c>
    </row>
    <row r="1241" spans="1:11">
      <c r="A1241" s="74" t="s">
        <v>60</v>
      </c>
      <c r="B1241" t="s">
        <v>79</v>
      </c>
      <c r="C1241" t="s">
        <v>55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</row>
    <row r="1242" spans="1:11">
      <c r="A1242" s="74" t="s">
        <v>60</v>
      </c>
      <c r="B1242" t="s">
        <v>79</v>
      </c>
      <c r="C1242" t="s">
        <v>25</v>
      </c>
      <c r="D1242">
        <v>3</v>
      </c>
      <c r="E1242">
        <v>3</v>
      </c>
      <c r="F1242">
        <v>76175.31</v>
      </c>
      <c r="G1242">
        <v>76176.31</v>
      </c>
      <c r="H1242">
        <v>25391.77</v>
      </c>
      <c r="I1242">
        <v>25392.103333333333</v>
      </c>
      <c r="J1242">
        <v>1</v>
      </c>
      <c r="K1242">
        <v>1.3127613133441794E-5</v>
      </c>
    </row>
    <row r="1243" spans="1:11">
      <c r="A1243" s="74" t="s">
        <v>60</v>
      </c>
      <c r="B1243" t="s">
        <v>79</v>
      </c>
    </row>
    <row r="1244" spans="1:11">
      <c r="A1244" s="74" t="s">
        <v>60</v>
      </c>
      <c r="B1244" t="s">
        <v>79</v>
      </c>
      <c r="C1244" t="s">
        <v>56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</row>
    <row r="1245" spans="1:11">
      <c r="A1245" s="74" t="s">
        <v>60</v>
      </c>
      <c r="B1245" t="s">
        <v>79</v>
      </c>
      <c r="C1245" t="s">
        <v>57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</row>
    <row r="1246" spans="1:11">
      <c r="A1246" s="74" t="s">
        <v>60</v>
      </c>
      <c r="B1246" t="s">
        <v>79</v>
      </c>
      <c r="C1246" t="s">
        <v>58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</row>
    <row r="1247" spans="1:11">
      <c r="A1247" s="74" t="s">
        <v>60</v>
      </c>
      <c r="B1247" t="s">
        <v>80</v>
      </c>
      <c r="C1247" t="s">
        <v>18</v>
      </c>
      <c r="D1247">
        <v>1</v>
      </c>
      <c r="E1247">
        <v>1</v>
      </c>
      <c r="F1247">
        <v>91000</v>
      </c>
      <c r="G1247">
        <v>91000</v>
      </c>
      <c r="H1247">
        <v>91000</v>
      </c>
      <c r="I1247">
        <v>91000</v>
      </c>
      <c r="J1247">
        <v>0</v>
      </c>
      <c r="K1247">
        <v>0</v>
      </c>
    </row>
    <row r="1248" spans="1:11">
      <c r="A1248" s="74" t="s">
        <v>60</v>
      </c>
      <c r="B1248" t="s">
        <v>80</v>
      </c>
      <c r="C1248" t="s">
        <v>19</v>
      </c>
      <c r="D1248">
        <v>1</v>
      </c>
      <c r="E1248">
        <v>1</v>
      </c>
      <c r="F1248">
        <v>70000</v>
      </c>
      <c r="G1248">
        <v>70000</v>
      </c>
      <c r="H1248">
        <v>70000</v>
      </c>
      <c r="I1248">
        <v>70000</v>
      </c>
      <c r="J1248">
        <v>0</v>
      </c>
      <c r="K1248">
        <v>0</v>
      </c>
    </row>
    <row r="1249" spans="1:11">
      <c r="A1249" s="74" t="s">
        <v>60</v>
      </c>
      <c r="B1249" t="s">
        <v>80</v>
      </c>
      <c r="C1249" t="s">
        <v>20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</row>
    <row r="1250" spans="1:11">
      <c r="A1250" s="74" t="s">
        <v>60</v>
      </c>
      <c r="B1250" t="s">
        <v>80</v>
      </c>
      <c r="C1250" t="s">
        <v>21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</row>
    <row r="1251" spans="1:11">
      <c r="A1251" s="74" t="s">
        <v>60</v>
      </c>
      <c r="B1251" t="s">
        <v>80</v>
      </c>
      <c r="C1251" t="s">
        <v>22</v>
      </c>
      <c r="D1251">
        <v>1</v>
      </c>
      <c r="E1251">
        <v>1</v>
      </c>
      <c r="F1251">
        <v>65820</v>
      </c>
      <c r="G1251">
        <v>65820</v>
      </c>
      <c r="H1251">
        <v>65820</v>
      </c>
      <c r="I1251">
        <v>65820</v>
      </c>
      <c r="J1251">
        <v>0</v>
      </c>
      <c r="K1251">
        <v>0</v>
      </c>
    </row>
    <row r="1252" spans="1:11">
      <c r="A1252" s="74" t="s">
        <v>60</v>
      </c>
      <c r="B1252" t="s">
        <v>80</v>
      </c>
      <c r="C1252" t="s">
        <v>23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</row>
    <row r="1253" spans="1:11">
      <c r="A1253" s="74" t="s">
        <v>60</v>
      </c>
      <c r="B1253" t="s">
        <v>80</v>
      </c>
      <c r="C1253" t="s">
        <v>24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</row>
    <row r="1254" spans="1:11">
      <c r="A1254" s="74" t="s">
        <v>60</v>
      </c>
      <c r="B1254" t="s">
        <v>80</v>
      </c>
      <c r="C1254" t="s">
        <v>25</v>
      </c>
      <c r="D1254">
        <v>3</v>
      </c>
      <c r="E1254">
        <v>3</v>
      </c>
      <c r="F1254">
        <v>226820</v>
      </c>
      <c r="G1254">
        <v>226820</v>
      </c>
      <c r="H1254">
        <v>75606.666666666672</v>
      </c>
      <c r="I1254">
        <v>75606.666666666672</v>
      </c>
      <c r="J1254">
        <v>0</v>
      </c>
      <c r="K1254">
        <v>0</v>
      </c>
    </row>
    <row r="1255" spans="1:11">
      <c r="A1255" s="74" t="s">
        <v>60</v>
      </c>
      <c r="B1255" t="s">
        <v>80</v>
      </c>
    </row>
    <row r="1256" spans="1:11">
      <c r="A1256" s="74" t="s">
        <v>60</v>
      </c>
      <c r="B1256" t="s">
        <v>80</v>
      </c>
      <c r="C1256" t="s">
        <v>26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</row>
    <row r="1257" spans="1:11">
      <c r="A1257" s="74" t="s">
        <v>60</v>
      </c>
      <c r="B1257" t="s">
        <v>80</v>
      </c>
      <c r="C1257" t="s">
        <v>27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</row>
    <row r="1258" spans="1:11">
      <c r="A1258" s="74" t="s">
        <v>60</v>
      </c>
      <c r="B1258" t="s">
        <v>80</v>
      </c>
      <c r="C1258" t="s">
        <v>25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</row>
    <row r="1259" spans="1:11">
      <c r="A1259" s="74" t="s">
        <v>60</v>
      </c>
      <c r="B1259" t="s">
        <v>80</v>
      </c>
    </row>
    <row r="1260" spans="1:11">
      <c r="A1260" s="74" t="s">
        <v>60</v>
      </c>
      <c r="B1260" t="s">
        <v>80</v>
      </c>
      <c r="C1260" t="s">
        <v>28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</row>
    <row r="1261" spans="1:11">
      <c r="A1261" s="74" t="s">
        <v>60</v>
      </c>
      <c r="B1261" t="s">
        <v>80</v>
      </c>
      <c r="C1261" t="s">
        <v>29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</row>
    <row r="1262" spans="1:11">
      <c r="A1262" s="74" t="s">
        <v>60</v>
      </c>
      <c r="B1262" t="s">
        <v>80</v>
      </c>
      <c r="C1262" t="s">
        <v>30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</row>
    <row r="1263" spans="1:11">
      <c r="A1263" s="74" t="s">
        <v>60</v>
      </c>
      <c r="B1263" t="s">
        <v>80</v>
      </c>
      <c r="C1263" t="s">
        <v>31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</row>
    <row r="1264" spans="1:11">
      <c r="A1264" s="74" t="s">
        <v>60</v>
      </c>
      <c r="B1264" t="s">
        <v>80</v>
      </c>
      <c r="C1264" t="s">
        <v>25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</row>
    <row r="1265" spans="1:11">
      <c r="A1265" s="74" t="s">
        <v>60</v>
      </c>
      <c r="B1265" t="s">
        <v>80</v>
      </c>
    </row>
    <row r="1266" spans="1:11">
      <c r="A1266" s="74" t="s">
        <v>60</v>
      </c>
      <c r="B1266" t="s">
        <v>80</v>
      </c>
      <c r="C1266" t="s">
        <v>32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</row>
    <row r="1267" spans="1:11">
      <c r="A1267" s="74" t="s">
        <v>60</v>
      </c>
      <c r="B1267" t="s">
        <v>80</v>
      </c>
      <c r="C1267" t="s">
        <v>33</v>
      </c>
      <c r="D1267">
        <v>0.5</v>
      </c>
      <c r="E1267">
        <v>0.5</v>
      </c>
      <c r="F1267">
        <v>18346</v>
      </c>
      <c r="G1267">
        <v>18346</v>
      </c>
      <c r="H1267">
        <v>36692</v>
      </c>
      <c r="I1267">
        <v>36692</v>
      </c>
      <c r="J1267">
        <v>0</v>
      </c>
      <c r="K1267">
        <v>0</v>
      </c>
    </row>
    <row r="1268" spans="1:11">
      <c r="A1268" s="74" t="s">
        <v>60</v>
      </c>
      <c r="B1268" t="s">
        <v>80</v>
      </c>
      <c r="C1268" t="s">
        <v>34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</row>
    <row r="1269" spans="1:11">
      <c r="A1269" s="74" t="s">
        <v>60</v>
      </c>
      <c r="B1269" t="s">
        <v>80</v>
      </c>
      <c r="C1269" t="s">
        <v>25</v>
      </c>
      <c r="D1269">
        <v>0.5</v>
      </c>
      <c r="E1269">
        <v>0.5</v>
      </c>
      <c r="F1269">
        <v>18346</v>
      </c>
      <c r="G1269">
        <v>18346</v>
      </c>
      <c r="H1269">
        <v>36692</v>
      </c>
      <c r="I1269">
        <v>36692</v>
      </c>
      <c r="J1269">
        <v>0</v>
      </c>
      <c r="K1269">
        <v>0</v>
      </c>
    </row>
    <row r="1270" spans="1:11">
      <c r="A1270" s="74" t="s">
        <v>60</v>
      </c>
      <c r="B1270" t="s">
        <v>80</v>
      </c>
    </row>
    <row r="1271" spans="1:11">
      <c r="A1271" s="74" t="s">
        <v>60</v>
      </c>
      <c r="B1271" t="s">
        <v>80</v>
      </c>
      <c r="C1271" t="s">
        <v>35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</row>
    <row r="1272" spans="1:11">
      <c r="A1272" s="74" t="s">
        <v>60</v>
      </c>
      <c r="B1272" t="s">
        <v>80</v>
      </c>
      <c r="C1272" t="s">
        <v>36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</row>
    <row r="1273" spans="1:11">
      <c r="A1273" s="74" t="s">
        <v>60</v>
      </c>
      <c r="B1273" t="s">
        <v>80</v>
      </c>
      <c r="C1273" t="s">
        <v>25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</row>
    <row r="1274" spans="1:11">
      <c r="A1274" s="74" t="s">
        <v>60</v>
      </c>
      <c r="B1274" t="s">
        <v>80</v>
      </c>
    </row>
    <row r="1275" spans="1:11">
      <c r="A1275" s="74" t="s">
        <v>60</v>
      </c>
      <c r="B1275" t="s">
        <v>80</v>
      </c>
      <c r="C1275" t="s">
        <v>37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</row>
    <row r="1276" spans="1:11">
      <c r="A1276" s="74" t="s">
        <v>60</v>
      </c>
      <c r="B1276" t="s">
        <v>80</v>
      </c>
      <c r="C1276" t="s">
        <v>38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</row>
    <row r="1277" spans="1:11">
      <c r="A1277" s="74" t="s">
        <v>60</v>
      </c>
      <c r="B1277" t="s">
        <v>80</v>
      </c>
      <c r="C1277" t="s">
        <v>25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</row>
    <row r="1278" spans="1:11">
      <c r="A1278" s="74" t="s">
        <v>60</v>
      </c>
      <c r="B1278" t="s">
        <v>80</v>
      </c>
    </row>
    <row r="1279" spans="1:11">
      <c r="A1279" s="74" t="s">
        <v>60</v>
      </c>
      <c r="B1279" t="s">
        <v>80</v>
      </c>
      <c r="C1279" t="s">
        <v>39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</row>
    <row r="1280" spans="1:11">
      <c r="A1280" s="74" t="s">
        <v>60</v>
      </c>
      <c r="B1280" t="s">
        <v>80</v>
      </c>
      <c r="C1280" t="s">
        <v>40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</row>
    <row r="1281" spans="1:11">
      <c r="A1281" s="74" t="s">
        <v>60</v>
      </c>
      <c r="B1281" t="s">
        <v>80</v>
      </c>
      <c r="C1281" t="s">
        <v>41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</row>
    <row r="1282" spans="1:11">
      <c r="A1282" s="74" t="s">
        <v>60</v>
      </c>
      <c r="B1282" t="s">
        <v>80</v>
      </c>
      <c r="C1282" t="s">
        <v>42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</row>
    <row r="1283" spans="1:11">
      <c r="A1283" s="74" t="s">
        <v>60</v>
      </c>
      <c r="B1283" t="s">
        <v>80</v>
      </c>
      <c r="C1283" t="s">
        <v>43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</row>
    <row r="1284" spans="1:11">
      <c r="A1284" s="74" t="s">
        <v>60</v>
      </c>
      <c r="B1284" t="s">
        <v>80</v>
      </c>
      <c r="C1284" t="s">
        <v>44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</row>
    <row r="1285" spans="1:11">
      <c r="A1285" s="74" t="s">
        <v>60</v>
      </c>
      <c r="B1285" t="s">
        <v>80</v>
      </c>
      <c r="C1285" t="s">
        <v>45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</row>
    <row r="1286" spans="1:11">
      <c r="A1286" s="74" t="s">
        <v>60</v>
      </c>
      <c r="B1286" t="s">
        <v>80</v>
      </c>
      <c r="C1286" t="s">
        <v>46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</row>
    <row r="1287" spans="1:11">
      <c r="A1287" s="74" t="s">
        <v>60</v>
      </c>
      <c r="B1287" t="s">
        <v>80</v>
      </c>
      <c r="C1287" t="s">
        <v>25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</row>
    <row r="1288" spans="1:11">
      <c r="A1288" s="74" t="s">
        <v>60</v>
      </c>
      <c r="B1288" t="s">
        <v>80</v>
      </c>
    </row>
    <row r="1289" spans="1:11">
      <c r="A1289" s="74" t="s">
        <v>60</v>
      </c>
      <c r="B1289" t="s">
        <v>80</v>
      </c>
      <c r="C1289" t="s">
        <v>47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</row>
    <row r="1290" spans="1:11">
      <c r="A1290" s="74" t="s">
        <v>60</v>
      </c>
      <c r="B1290" t="s">
        <v>80</v>
      </c>
      <c r="C1290" t="s">
        <v>48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</row>
    <row r="1291" spans="1:11">
      <c r="A1291" s="74" t="s">
        <v>60</v>
      </c>
      <c r="B1291" t="s">
        <v>80</v>
      </c>
      <c r="C1291" t="s">
        <v>25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</row>
    <row r="1292" spans="1:11">
      <c r="A1292" s="74" t="s">
        <v>60</v>
      </c>
      <c r="B1292" t="s">
        <v>80</v>
      </c>
    </row>
    <row r="1293" spans="1:11">
      <c r="A1293" s="74" t="s">
        <v>60</v>
      </c>
      <c r="B1293" t="s">
        <v>80</v>
      </c>
      <c r="C1293" t="s">
        <v>49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</row>
    <row r="1294" spans="1:11">
      <c r="A1294" s="74" t="s">
        <v>60</v>
      </c>
      <c r="B1294" t="s">
        <v>80</v>
      </c>
      <c r="C1294" t="s">
        <v>25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</row>
    <row r="1295" spans="1:11">
      <c r="A1295" s="74" t="s">
        <v>60</v>
      </c>
      <c r="B1295" t="s">
        <v>80</v>
      </c>
    </row>
    <row r="1296" spans="1:11">
      <c r="A1296" s="74" t="s">
        <v>60</v>
      </c>
      <c r="B1296" t="s">
        <v>80</v>
      </c>
      <c r="C1296" t="s">
        <v>50</v>
      </c>
      <c r="D1296">
        <v>1</v>
      </c>
      <c r="E1296">
        <v>1</v>
      </c>
      <c r="F1296">
        <v>35300</v>
      </c>
      <c r="G1296">
        <v>35300</v>
      </c>
      <c r="H1296">
        <v>35300</v>
      </c>
      <c r="I1296">
        <v>35300</v>
      </c>
      <c r="J1296">
        <v>0</v>
      </c>
      <c r="K1296">
        <v>0</v>
      </c>
    </row>
    <row r="1297" spans="1:11">
      <c r="A1297" s="74" t="s">
        <v>60</v>
      </c>
      <c r="B1297" t="s">
        <v>80</v>
      </c>
      <c r="C1297" t="s">
        <v>51</v>
      </c>
      <c r="D1297">
        <v>1</v>
      </c>
      <c r="E1297">
        <v>1</v>
      </c>
      <c r="F1297">
        <v>23918</v>
      </c>
      <c r="G1297">
        <v>23918</v>
      </c>
      <c r="H1297">
        <v>23918</v>
      </c>
      <c r="I1297">
        <v>23918</v>
      </c>
      <c r="J1297">
        <v>0</v>
      </c>
      <c r="K1297">
        <v>0</v>
      </c>
    </row>
    <row r="1298" spans="1:11">
      <c r="A1298" s="74" t="s">
        <v>60</v>
      </c>
      <c r="B1298" t="s">
        <v>80</v>
      </c>
      <c r="C1298" t="s">
        <v>25</v>
      </c>
      <c r="D1298">
        <v>2</v>
      </c>
      <c r="E1298">
        <v>2</v>
      </c>
      <c r="F1298">
        <v>59218</v>
      </c>
      <c r="G1298">
        <v>59218</v>
      </c>
      <c r="H1298">
        <v>29609</v>
      </c>
      <c r="I1298">
        <v>29609</v>
      </c>
      <c r="J1298">
        <v>0</v>
      </c>
      <c r="K1298">
        <v>0</v>
      </c>
    </row>
    <row r="1299" spans="1:11">
      <c r="A1299" s="74" t="s">
        <v>60</v>
      </c>
      <c r="B1299" t="s">
        <v>80</v>
      </c>
    </row>
    <row r="1300" spans="1:11">
      <c r="A1300" s="74" t="s">
        <v>60</v>
      </c>
      <c r="B1300" t="s">
        <v>80</v>
      </c>
      <c r="C1300" t="s">
        <v>52</v>
      </c>
      <c r="D1300">
        <v>1</v>
      </c>
      <c r="E1300">
        <v>1</v>
      </c>
      <c r="F1300">
        <v>16406</v>
      </c>
      <c r="G1300">
        <v>16406</v>
      </c>
      <c r="H1300">
        <v>16406</v>
      </c>
      <c r="I1300">
        <v>16406</v>
      </c>
      <c r="J1300">
        <v>0</v>
      </c>
      <c r="K1300">
        <v>0</v>
      </c>
    </row>
    <row r="1301" spans="1:11">
      <c r="A1301" s="74" t="s">
        <v>60</v>
      </c>
      <c r="B1301" t="s">
        <v>80</v>
      </c>
      <c r="C1301" t="s">
        <v>53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</row>
    <row r="1302" spans="1:11">
      <c r="A1302" s="74" t="s">
        <v>60</v>
      </c>
      <c r="B1302" t="s">
        <v>80</v>
      </c>
      <c r="C1302" t="s">
        <v>54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</row>
    <row r="1303" spans="1:11">
      <c r="A1303" s="74" t="s">
        <v>60</v>
      </c>
      <c r="B1303" t="s">
        <v>80</v>
      </c>
      <c r="C1303" t="s">
        <v>55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</row>
    <row r="1304" spans="1:11">
      <c r="A1304" s="74" t="s">
        <v>60</v>
      </c>
      <c r="B1304" t="s">
        <v>80</v>
      </c>
      <c r="C1304" t="s">
        <v>25</v>
      </c>
      <c r="D1304">
        <v>1</v>
      </c>
      <c r="E1304">
        <v>1</v>
      </c>
      <c r="F1304">
        <v>16406</v>
      </c>
      <c r="G1304">
        <v>16406</v>
      </c>
      <c r="H1304">
        <v>16406</v>
      </c>
      <c r="I1304">
        <v>16406</v>
      </c>
      <c r="J1304">
        <v>0</v>
      </c>
      <c r="K1304">
        <v>0</v>
      </c>
    </row>
    <row r="1305" spans="1:11">
      <c r="A1305" s="74" t="s">
        <v>60</v>
      </c>
      <c r="B1305" t="s">
        <v>80</v>
      </c>
    </row>
    <row r="1306" spans="1:11">
      <c r="A1306" s="74" t="s">
        <v>60</v>
      </c>
      <c r="B1306" t="s">
        <v>80</v>
      </c>
      <c r="C1306" t="s">
        <v>56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</row>
    <row r="1307" spans="1:11">
      <c r="A1307" s="74" t="s">
        <v>60</v>
      </c>
      <c r="B1307" t="s">
        <v>80</v>
      </c>
      <c r="C1307" t="s">
        <v>57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</row>
    <row r="1308" spans="1:11">
      <c r="A1308" s="74" t="s">
        <v>60</v>
      </c>
      <c r="B1308" t="s">
        <v>80</v>
      </c>
      <c r="C1308" t="s">
        <v>58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</row>
    <row r="1309" spans="1:11">
      <c r="A1309" s="74" t="s">
        <v>60</v>
      </c>
      <c r="B1309" t="s">
        <v>81</v>
      </c>
      <c r="C1309" t="s">
        <v>18</v>
      </c>
      <c r="D1309">
        <v>1</v>
      </c>
      <c r="E1309">
        <v>1</v>
      </c>
      <c r="F1309">
        <v>106372</v>
      </c>
      <c r="G1309">
        <v>106372</v>
      </c>
      <c r="H1309">
        <v>106372</v>
      </c>
      <c r="I1309">
        <v>106372</v>
      </c>
      <c r="J1309">
        <v>0</v>
      </c>
      <c r="K1309">
        <v>0</v>
      </c>
    </row>
    <row r="1310" spans="1:11">
      <c r="A1310" s="74" t="s">
        <v>60</v>
      </c>
      <c r="B1310" t="s">
        <v>81</v>
      </c>
      <c r="C1310" t="s">
        <v>19</v>
      </c>
      <c r="D1310">
        <v>3</v>
      </c>
      <c r="E1310">
        <v>3</v>
      </c>
      <c r="F1310">
        <v>248943</v>
      </c>
      <c r="G1310">
        <v>248943</v>
      </c>
      <c r="H1310">
        <v>82981</v>
      </c>
      <c r="I1310">
        <v>82981</v>
      </c>
      <c r="J1310">
        <v>0</v>
      </c>
      <c r="K1310">
        <v>0</v>
      </c>
    </row>
    <row r="1311" spans="1:11">
      <c r="A1311" s="74" t="s">
        <v>60</v>
      </c>
      <c r="B1311" t="s">
        <v>81</v>
      </c>
      <c r="C1311" t="s">
        <v>20</v>
      </c>
      <c r="D1311">
        <v>4</v>
      </c>
      <c r="E1311">
        <v>4</v>
      </c>
      <c r="F1311">
        <v>261389</v>
      </c>
      <c r="G1311">
        <v>261389</v>
      </c>
      <c r="H1311">
        <v>65347.25</v>
      </c>
      <c r="I1311">
        <v>65347.25</v>
      </c>
      <c r="J1311">
        <v>0</v>
      </c>
      <c r="K1311">
        <v>0</v>
      </c>
    </row>
    <row r="1312" spans="1:11">
      <c r="A1312" s="74" t="s">
        <v>60</v>
      </c>
      <c r="B1312" t="s">
        <v>81</v>
      </c>
      <c r="C1312" t="s">
        <v>21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</row>
    <row r="1313" spans="1:11">
      <c r="A1313" s="74" t="s">
        <v>60</v>
      </c>
      <c r="B1313" t="s">
        <v>81</v>
      </c>
      <c r="C1313" t="s">
        <v>22</v>
      </c>
      <c r="D1313">
        <v>1</v>
      </c>
      <c r="E1313">
        <v>1</v>
      </c>
      <c r="F1313">
        <v>71990</v>
      </c>
      <c r="G1313">
        <v>71990</v>
      </c>
      <c r="H1313">
        <v>71990</v>
      </c>
      <c r="I1313">
        <v>71990</v>
      </c>
      <c r="J1313">
        <v>0</v>
      </c>
      <c r="K1313">
        <v>0</v>
      </c>
    </row>
    <row r="1314" spans="1:11">
      <c r="A1314" s="74" t="s">
        <v>60</v>
      </c>
      <c r="B1314" t="s">
        <v>81</v>
      </c>
      <c r="C1314" t="s">
        <v>23</v>
      </c>
      <c r="D1314">
        <v>1</v>
      </c>
      <c r="E1314">
        <v>1</v>
      </c>
      <c r="F1314">
        <v>69612</v>
      </c>
      <c r="G1314">
        <v>69612</v>
      </c>
      <c r="H1314">
        <v>69612</v>
      </c>
      <c r="I1314">
        <v>69612</v>
      </c>
      <c r="J1314">
        <v>0</v>
      </c>
      <c r="K1314">
        <v>0</v>
      </c>
    </row>
    <row r="1315" spans="1:11">
      <c r="A1315" s="74" t="s">
        <v>60</v>
      </c>
      <c r="B1315" t="s">
        <v>81</v>
      </c>
      <c r="C1315" t="s">
        <v>24</v>
      </c>
      <c r="D1315">
        <v>1</v>
      </c>
      <c r="E1315">
        <v>1</v>
      </c>
      <c r="F1315">
        <v>56797</v>
      </c>
      <c r="G1315">
        <v>56797</v>
      </c>
      <c r="H1315">
        <v>56797</v>
      </c>
      <c r="I1315">
        <v>56797</v>
      </c>
      <c r="J1315">
        <v>0</v>
      </c>
      <c r="K1315">
        <v>0</v>
      </c>
    </row>
    <row r="1316" spans="1:11">
      <c r="A1316" s="74" t="s">
        <v>60</v>
      </c>
      <c r="B1316" t="s">
        <v>81</v>
      </c>
      <c r="C1316" t="s">
        <v>25</v>
      </c>
      <c r="D1316">
        <v>11</v>
      </c>
      <c r="E1316">
        <v>11</v>
      </c>
      <c r="F1316">
        <v>815103</v>
      </c>
      <c r="G1316">
        <v>815103</v>
      </c>
      <c r="H1316">
        <v>74100.272727272721</v>
      </c>
      <c r="I1316">
        <v>74100.272727272721</v>
      </c>
      <c r="J1316">
        <v>0</v>
      </c>
      <c r="K1316">
        <v>0</v>
      </c>
    </row>
    <row r="1317" spans="1:11">
      <c r="A1317" s="74" t="s">
        <v>60</v>
      </c>
      <c r="B1317" t="s">
        <v>81</v>
      </c>
    </row>
    <row r="1318" spans="1:11">
      <c r="A1318" s="74" t="s">
        <v>60</v>
      </c>
      <c r="B1318" t="s">
        <v>81</v>
      </c>
      <c r="C1318" t="s">
        <v>26</v>
      </c>
      <c r="D1318">
        <v>2</v>
      </c>
      <c r="E1318">
        <v>2</v>
      </c>
      <c r="F1318">
        <v>35979</v>
      </c>
      <c r="G1318">
        <v>35979</v>
      </c>
      <c r="H1318">
        <v>17989.5</v>
      </c>
      <c r="I1318">
        <v>17989.5</v>
      </c>
      <c r="J1318">
        <v>0</v>
      </c>
      <c r="K1318">
        <v>0</v>
      </c>
    </row>
    <row r="1319" spans="1:11">
      <c r="A1319" s="74" t="s">
        <v>60</v>
      </c>
      <c r="B1319" t="s">
        <v>81</v>
      </c>
      <c r="C1319" t="s">
        <v>27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</row>
    <row r="1320" spans="1:11">
      <c r="A1320" s="74" t="s">
        <v>60</v>
      </c>
      <c r="B1320" t="s">
        <v>81</v>
      </c>
      <c r="C1320" t="s">
        <v>25</v>
      </c>
      <c r="D1320">
        <v>2</v>
      </c>
      <c r="E1320">
        <v>2</v>
      </c>
      <c r="F1320">
        <v>35979</v>
      </c>
      <c r="G1320">
        <v>35979</v>
      </c>
      <c r="H1320">
        <v>17989.5</v>
      </c>
      <c r="I1320">
        <v>17989.5</v>
      </c>
      <c r="J1320">
        <v>0</v>
      </c>
      <c r="K1320">
        <v>0</v>
      </c>
    </row>
    <row r="1321" spans="1:11">
      <c r="A1321" s="74" t="s">
        <v>60</v>
      </c>
      <c r="B1321" t="s">
        <v>81</v>
      </c>
    </row>
    <row r="1322" spans="1:11">
      <c r="A1322" s="74" t="s">
        <v>60</v>
      </c>
      <c r="B1322" t="s">
        <v>81</v>
      </c>
      <c r="C1322" t="s">
        <v>28</v>
      </c>
      <c r="D1322">
        <v>1</v>
      </c>
      <c r="E1322">
        <v>1</v>
      </c>
      <c r="F1322">
        <v>20942</v>
      </c>
      <c r="G1322">
        <v>20942</v>
      </c>
      <c r="H1322">
        <v>20942</v>
      </c>
      <c r="I1322">
        <v>20942</v>
      </c>
      <c r="J1322">
        <v>0</v>
      </c>
      <c r="K1322">
        <v>0</v>
      </c>
    </row>
    <row r="1323" spans="1:11">
      <c r="A1323" s="74" t="s">
        <v>60</v>
      </c>
      <c r="B1323" t="s">
        <v>81</v>
      </c>
      <c r="C1323" t="s">
        <v>29</v>
      </c>
      <c r="D1323">
        <v>3</v>
      </c>
      <c r="E1323">
        <v>3</v>
      </c>
      <c r="F1323">
        <v>54271</v>
      </c>
      <c r="G1323">
        <v>54271</v>
      </c>
      <c r="H1323">
        <v>18090.333333333332</v>
      </c>
      <c r="I1323">
        <v>18090.333333333332</v>
      </c>
      <c r="J1323">
        <v>0</v>
      </c>
      <c r="K1323">
        <v>0</v>
      </c>
    </row>
    <row r="1324" spans="1:11">
      <c r="A1324" s="74" t="s">
        <v>60</v>
      </c>
      <c r="B1324" t="s">
        <v>81</v>
      </c>
      <c r="C1324" t="s">
        <v>30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</row>
    <row r="1325" spans="1:11">
      <c r="A1325" s="74" t="s">
        <v>60</v>
      </c>
      <c r="B1325" t="s">
        <v>81</v>
      </c>
      <c r="C1325" t="s">
        <v>31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</row>
    <row r="1326" spans="1:11">
      <c r="A1326" s="74" t="s">
        <v>60</v>
      </c>
      <c r="B1326" t="s">
        <v>81</v>
      </c>
      <c r="C1326" t="s">
        <v>25</v>
      </c>
      <c r="D1326">
        <v>4</v>
      </c>
      <c r="E1326">
        <v>4</v>
      </c>
      <c r="F1326">
        <v>75213</v>
      </c>
      <c r="G1326">
        <v>75213</v>
      </c>
      <c r="H1326">
        <v>18803.25</v>
      </c>
      <c r="I1326">
        <v>18803.25</v>
      </c>
      <c r="J1326">
        <v>0</v>
      </c>
      <c r="K1326">
        <v>0</v>
      </c>
    </row>
    <row r="1327" spans="1:11">
      <c r="A1327" s="74" t="s">
        <v>60</v>
      </c>
      <c r="B1327" t="s">
        <v>81</v>
      </c>
    </row>
    <row r="1328" spans="1:11">
      <c r="A1328" s="74" t="s">
        <v>60</v>
      </c>
      <c r="B1328" t="s">
        <v>81</v>
      </c>
      <c r="C1328" t="s">
        <v>32</v>
      </c>
      <c r="D1328">
        <v>2.99</v>
      </c>
      <c r="E1328">
        <v>2.99</v>
      </c>
      <c r="F1328">
        <v>150087</v>
      </c>
      <c r="G1328">
        <v>150087</v>
      </c>
      <c r="H1328">
        <v>50196.321070234109</v>
      </c>
      <c r="I1328">
        <v>50196.321070234109</v>
      </c>
      <c r="J1328">
        <v>0</v>
      </c>
      <c r="K1328">
        <v>0</v>
      </c>
    </row>
    <row r="1329" spans="1:11">
      <c r="A1329" s="74" t="s">
        <v>60</v>
      </c>
      <c r="B1329" t="s">
        <v>81</v>
      </c>
      <c r="C1329" t="s">
        <v>33</v>
      </c>
      <c r="D1329">
        <v>1</v>
      </c>
      <c r="E1329">
        <v>1</v>
      </c>
      <c r="F1329">
        <v>56335</v>
      </c>
      <c r="G1329">
        <v>56335</v>
      </c>
      <c r="H1329">
        <v>56335</v>
      </c>
      <c r="I1329">
        <v>56335</v>
      </c>
      <c r="J1329">
        <v>0</v>
      </c>
      <c r="K1329">
        <v>0</v>
      </c>
    </row>
    <row r="1330" spans="1:11">
      <c r="A1330" s="74" t="s">
        <v>60</v>
      </c>
      <c r="B1330" t="s">
        <v>81</v>
      </c>
      <c r="C1330" t="s">
        <v>34</v>
      </c>
      <c r="D1330">
        <v>5.17</v>
      </c>
      <c r="E1330">
        <v>5.17</v>
      </c>
      <c r="F1330">
        <v>137712</v>
      </c>
      <c r="G1330">
        <v>137712</v>
      </c>
      <c r="H1330">
        <v>26636.750483558993</v>
      </c>
      <c r="I1330">
        <v>26636.750483558993</v>
      </c>
      <c r="J1330">
        <v>0</v>
      </c>
      <c r="K1330">
        <v>0</v>
      </c>
    </row>
    <row r="1331" spans="1:11">
      <c r="A1331" s="74" t="s">
        <v>60</v>
      </c>
      <c r="B1331" t="s">
        <v>81</v>
      </c>
      <c r="C1331" t="s">
        <v>25</v>
      </c>
      <c r="D1331">
        <v>9.16</v>
      </c>
      <c r="E1331">
        <v>9.16</v>
      </c>
      <c r="F1331">
        <v>344134</v>
      </c>
      <c r="G1331">
        <v>344134</v>
      </c>
      <c r="H1331">
        <v>37569.213973799124</v>
      </c>
      <c r="I1331">
        <v>37569.213973799124</v>
      </c>
      <c r="J1331">
        <v>0</v>
      </c>
      <c r="K1331">
        <v>0</v>
      </c>
    </row>
    <row r="1332" spans="1:11">
      <c r="A1332" s="74" t="s">
        <v>60</v>
      </c>
      <c r="B1332" t="s">
        <v>81</v>
      </c>
    </row>
    <row r="1333" spans="1:11">
      <c r="A1333" s="74" t="s">
        <v>60</v>
      </c>
      <c r="B1333" t="s">
        <v>81</v>
      </c>
      <c r="C1333" t="s">
        <v>35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</row>
    <row r="1334" spans="1:11">
      <c r="A1334" s="74" t="s">
        <v>60</v>
      </c>
      <c r="B1334" t="s">
        <v>81</v>
      </c>
      <c r="C1334" t="s">
        <v>36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</row>
    <row r="1335" spans="1:11">
      <c r="A1335" s="74" t="s">
        <v>60</v>
      </c>
      <c r="B1335" t="s">
        <v>81</v>
      </c>
      <c r="C1335" t="s">
        <v>25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</row>
    <row r="1336" spans="1:11">
      <c r="A1336" s="74" t="s">
        <v>60</v>
      </c>
      <c r="B1336" t="s">
        <v>81</v>
      </c>
    </row>
    <row r="1337" spans="1:11">
      <c r="A1337" s="74" t="s">
        <v>60</v>
      </c>
      <c r="B1337" t="s">
        <v>81</v>
      </c>
      <c r="C1337" t="s">
        <v>37</v>
      </c>
      <c r="D1337">
        <v>2</v>
      </c>
      <c r="E1337">
        <v>2</v>
      </c>
      <c r="F1337">
        <v>66059</v>
      </c>
      <c r="G1337">
        <v>66059</v>
      </c>
      <c r="H1337">
        <v>33029.5</v>
      </c>
      <c r="I1337">
        <v>33029.5</v>
      </c>
      <c r="J1337">
        <v>0</v>
      </c>
      <c r="K1337">
        <v>0</v>
      </c>
    </row>
    <row r="1338" spans="1:11">
      <c r="A1338" s="74" t="s">
        <v>60</v>
      </c>
      <c r="B1338" t="s">
        <v>81</v>
      </c>
      <c r="C1338" t="s">
        <v>38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</row>
    <row r="1339" spans="1:11">
      <c r="A1339" s="74" t="s">
        <v>60</v>
      </c>
      <c r="B1339" t="s">
        <v>81</v>
      </c>
      <c r="C1339" t="s">
        <v>25</v>
      </c>
      <c r="D1339">
        <v>2</v>
      </c>
      <c r="E1339">
        <v>2</v>
      </c>
      <c r="F1339">
        <v>66059</v>
      </c>
      <c r="G1339">
        <v>66059</v>
      </c>
      <c r="H1339">
        <v>33029.5</v>
      </c>
      <c r="I1339">
        <v>33029.5</v>
      </c>
      <c r="J1339">
        <v>0</v>
      </c>
      <c r="K1339">
        <v>0</v>
      </c>
    </row>
    <row r="1340" spans="1:11">
      <c r="A1340" s="74" t="s">
        <v>60</v>
      </c>
      <c r="B1340" t="s">
        <v>81</v>
      </c>
    </row>
    <row r="1341" spans="1:11">
      <c r="A1341" s="74" t="s">
        <v>60</v>
      </c>
      <c r="B1341" t="s">
        <v>81</v>
      </c>
      <c r="C1341" t="s">
        <v>39</v>
      </c>
      <c r="D1341">
        <v>1</v>
      </c>
      <c r="E1341">
        <v>1</v>
      </c>
      <c r="F1341">
        <v>68439</v>
      </c>
      <c r="G1341">
        <v>68439</v>
      </c>
      <c r="H1341">
        <v>68439</v>
      </c>
      <c r="I1341">
        <v>68439</v>
      </c>
      <c r="J1341">
        <v>0</v>
      </c>
      <c r="K1341">
        <v>0</v>
      </c>
    </row>
    <row r="1342" spans="1:11">
      <c r="A1342" s="74" t="s">
        <v>60</v>
      </c>
      <c r="B1342" t="s">
        <v>81</v>
      </c>
      <c r="C1342" t="s">
        <v>40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</row>
    <row r="1343" spans="1:11">
      <c r="A1343" s="74" t="s">
        <v>60</v>
      </c>
      <c r="B1343" t="s">
        <v>81</v>
      </c>
      <c r="C1343" t="s">
        <v>41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</row>
    <row r="1344" spans="1:11">
      <c r="A1344" s="74" t="s">
        <v>60</v>
      </c>
      <c r="B1344" t="s">
        <v>81</v>
      </c>
      <c r="C1344" t="s">
        <v>42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</row>
    <row r="1345" spans="1:11">
      <c r="A1345" s="74" t="s">
        <v>60</v>
      </c>
      <c r="B1345" t="s">
        <v>81</v>
      </c>
      <c r="C1345" t="s">
        <v>43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</row>
    <row r="1346" spans="1:11">
      <c r="A1346" s="74" t="s">
        <v>60</v>
      </c>
      <c r="B1346" t="s">
        <v>81</v>
      </c>
      <c r="C1346" t="s">
        <v>44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</row>
    <row r="1347" spans="1:11">
      <c r="A1347" s="74" t="s">
        <v>60</v>
      </c>
      <c r="B1347" t="s">
        <v>81</v>
      </c>
      <c r="C1347" t="s">
        <v>45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</row>
    <row r="1348" spans="1:11">
      <c r="A1348" s="74" t="s">
        <v>60</v>
      </c>
      <c r="B1348" t="s">
        <v>81</v>
      </c>
      <c r="C1348" t="s">
        <v>46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</row>
    <row r="1349" spans="1:11">
      <c r="A1349" s="74" t="s">
        <v>60</v>
      </c>
      <c r="B1349" t="s">
        <v>81</v>
      </c>
      <c r="C1349" t="s">
        <v>25</v>
      </c>
      <c r="D1349">
        <v>1</v>
      </c>
      <c r="E1349">
        <v>1</v>
      </c>
      <c r="F1349">
        <v>68439</v>
      </c>
      <c r="G1349">
        <v>68439</v>
      </c>
      <c r="H1349">
        <v>68439</v>
      </c>
      <c r="I1349">
        <v>68439</v>
      </c>
      <c r="J1349">
        <v>0</v>
      </c>
      <c r="K1349">
        <v>0</v>
      </c>
    </row>
    <row r="1350" spans="1:11">
      <c r="A1350" s="74" t="s">
        <v>60</v>
      </c>
      <c r="B1350" t="s">
        <v>81</v>
      </c>
    </row>
    <row r="1351" spans="1:11">
      <c r="A1351" s="74" t="s">
        <v>60</v>
      </c>
      <c r="B1351" t="s">
        <v>81</v>
      </c>
      <c r="C1351" t="s">
        <v>47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</row>
    <row r="1352" spans="1:11">
      <c r="A1352" s="74" t="s">
        <v>60</v>
      </c>
      <c r="B1352" t="s">
        <v>81</v>
      </c>
      <c r="C1352" t="s">
        <v>48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</row>
    <row r="1353" spans="1:11">
      <c r="A1353" s="74" t="s">
        <v>60</v>
      </c>
      <c r="B1353" t="s">
        <v>81</v>
      </c>
      <c r="C1353" t="s">
        <v>25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</row>
    <row r="1354" spans="1:11">
      <c r="A1354" s="74" t="s">
        <v>60</v>
      </c>
      <c r="B1354" t="s">
        <v>81</v>
      </c>
    </row>
    <row r="1355" spans="1:11">
      <c r="A1355" s="74" t="s">
        <v>60</v>
      </c>
      <c r="B1355" t="s">
        <v>81</v>
      </c>
      <c r="C1355" t="s">
        <v>49</v>
      </c>
      <c r="D1355">
        <v>2</v>
      </c>
      <c r="E1355">
        <v>2</v>
      </c>
      <c r="F1355">
        <v>83026</v>
      </c>
      <c r="G1355">
        <v>83026</v>
      </c>
      <c r="H1355">
        <v>41513</v>
      </c>
      <c r="I1355">
        <v>41513</v>
      </c>
      <c r="J1355">
        <v>0</v>
      </c>
      <c r="K1355">
        <v>0</v>
      </c>
    </row>
    <row r="1356" spans="1:11">
      <c r="A1356" s="74" t="s">
        <v>60</v>
      </c>
      <c r="B1356" t="s">
        <v>81</v>
      </c>
      <c r="C1356" t="s">
        <v>25</v>
      </c>
      <c r="D1356">
        <v>2</v>
      </c>
      <c r="E1356">
        <v>2</v>
      </c>
      <c r="F1356">
        <v>83026</v>
      </c>
      <c r="G1356">
        <v>83026</v>
      </c>
      <c r="H1356">
        <v>41513</v>
      </c>
      <c r="I1356">
        <v>41513</v>
      </c>
      <c r="J1356">
        <v>0</v>
      </c>
      <c r="K1356">
        <v>0</v>
      </c>
    </row>
    <row r="1357" spans="1:11">
      <c r="A1357" s="74" t="s">
        <v>60</v>
      </c>
      <c r="B1357" t="s">
        <v>81</v>
      </c>
    </row>
    <row r="1358" spans="1:11">
      <c r="A1358" s="74" t="s">
        <v>60</v>
      </c>
      <c r="B1358" t="s">
        <v>81</v>
      </c>
      <c r="C1358" t="s">
        <v>50</v>
      </c>
      <c r="D1358">
        <v>3</v>
      </c>
      <c r="E1358">
        <v>3</v>
      </c>
      <c r="F1358">
        <v>105172</v>
      </c>
      <c r="G1358">
        <v>105172</v>
      </c>
      <c r="H1358">
        <v>35057.333333333336</v>
      </c>
      <c r="I1358">
        <v>35057.333333333336</v>
      </c>
      <c r="J1358">
        <v>0</v>
      </c>
      <c r="K1358">
        <v>0</v>
      </c>
    </row>
    <row r="1359" spans="1:11">
      <c r="A1359" s="74" t="s">
        <v>60</v>
      </c>
      <c r="B1359" t="s">
        <v>81</v>
      </c>
      <c r="C1359" t="s">
        <v>51</v>
      </c>
      <c r="D1359">
        <v>8.44</v>
      </c>
      <c r="E1359">
        <v>8.44</v>
      </c>
      <c r="F1359">
        <v>216322</v>
      </c>
      <c r="G1359">
        <v>216322</v>
      </c>
      <c r="H1359">
        <v>25630.568720379149</v>
      </c>
      <c r="I1359">
        <v>25630.568720379149</v>
      </c>
      <c r="J1359">
        <v>0</v>
      </c>
      <c r="K1359">
        <v>0</v>
      </c>
    </row>
    <row r="1360" spans="1:11">
      <c r="A1360" s="74" t="s">
        <v>60</v>
      </c>
      <c r="B1360" t="s">
        <v>81</v>
      </c>
      <c r="C1360" t="s">
        <v>25</v>
      </c>
      <c r="D1360">
        <v>11.44</v>
      </c>
      <c r="E1360">
        <v>11.44</v>
      </c>
      <c r="F1360">
        <v>321494</v>
      </c>
      <c r="G1360">
        <v>321494</v>
      </c>
      <c r="H1360">
        <v>28102.622377622378</v>
      </c>
      <c r="I1360">
        <v>28102.622377622378</v>
      </c>
      <c r="J1360">
        <v>0</v>
      </c>
      <c r="K1360">
        <v>0</v>
      </c>
    </row>
    <row r="1361" spans="1:11">
      <c r="A1361" s="74" t="s">
        <v>60</v>
      </c>
      <c r="B1361" t="s">
        <v>81</v>
      </c>
    </row>
    <row r="1362" spans="1:11">
      <c r="A1362" s="74" t="s">
        <v>60</v>
      </c>
      <c r="B1362" t="s">
        <v>81</v>
      </c>
      <c r="C1362" t="s">
        <v>52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</row>
    <row r="1363" spans="1:11">
      <c r="A1363" s="74" t="s">
        <v>60</v>
      </c>
      <c r="B1363" t="s">
        <v>81</v>
      </c>
      <c r="C1363" t="s">
        <v>53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</row>
    <row r="1364" spans="1:11">
      <c r="A1364" s="74" t="s">
        <v>60</v>
      </c>
      <c r="B1364" t="s">
        <v>81</v>
      </c>
      <c r="C1364" t="s">
        <v>54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</row>
    <row r="1365" spans="1:11">
      <c r="A1365" s="74" t="s">
        <v>60</v>
      </c>
      <c r="B1365" t="s">
        <v>81</v>
      </c>
      <c r="C1365" t="s">
        <v>55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</row>
    <row r="1366" spans="1:11">
      <c r="A1366" s="74" t="s">
        <v>60</v>
      </c>
      <c r="B1366" t="s">
        <v>81</v>
      </c>
      <c r="C1366" t="s">
        <v>25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</row>
    <row r="1367" spans="1:11">
      <c r="A1367" s="74" t="s">
        <v>60</v>
      </c>
      <c r="B1367" t="s">
        <v>81</v>
      </c>
    </row>
    <row r="1368" spans="1:11">
      <c r="A1368" s="74" t="s">
        <v>60</v>
      </c>
      <c r="B1368" t="s">
        <v>81</v>
      </c>
      <c r="C1368" t="s">
        <v>56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</row>
    <row r="1369" spans="1:11">
      <c r="A1369" s="74" t="s">
        <v>60</v>
      </c>
      <c r="B1369" t="s">
        <v>81</v>
      </c>
      <c r="C1369" t="s">
        <v>57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</row>
    <row r="1370" spans="1:11">
      <c r="A1370" s="74" t="s">
        <v>60</v>
      </c>
      <c r="B1370" t="s">
        <v>81</v>
      </c>
      <c r="C1370" t="s">
        <v>58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</row>
    <row r="1371" spans="1:11">
      <c r="A1371" s="74" t="s">
        <v>60</v>
      </c>
      <c r="B1371" t="s">
        <v>82</v>
      </c>
      <c r="C1371" t="s">
        <v>18</v>
      </c>
      <c r="D1371">
        <v>1</v>
      </c>
      <c r="E1371">
        <v>1</v>
      </c>
      <c r="F1371">
        <v>112258</v>
      </c>
      <c r="G1371">
        <v>112259</v>
      </c>
      <c r="H1371">
        <v>112258</v>
      </c>
      <c r="I1371">
        <v>112259</v>
      </c>
      <c r="J1371">
        <v>1</v>
      </c>
      <c r="K1371">
        <v>8.90805109658109E-6</v>
      </c>
    </row>
    <row r="1372" spans="1:11">
      <c r="A1372" s="74" t="s">
        <v>60</v>
      </c>
      <c r="B1372" t="s">
        <v>82</v>
      </c>
      <c r="C1372" t="s">
        <v>19</v>
      </c>
      <c r="D1372">
        <v>1.4</v>
      </c>
      <c r="E1372">
        <v>1.4</v>
      </c>
      <c r="F1372">
        <v>107003</v>
      </c>
      <c r="G1372">
        <v>107004</v>
      </c>
      <c r="H1372">
        <v>76430.71428571429</v>
      </c>
      <c r="I1372">
        <v>76431.42857142858</v>
      </c>
      <c r="J1372">
        <v>1</v>
      </c>
      <c r="K1372">
        <v>9.3455323682513581E-6</v>
      </c>
    </row>
    <row r="1373" spans="1:11">
      <c r="A1373" s="74" t="s">
        <v>60</v>
      </c>
      <c r="B1373" t="s">
        <v>82</v>
      </c>
      <c r="C1373" t="s">
        <v>20</v>
      </c>
      <c r="D1373">
        <v>0.6</v>
      </c>
      <c r="E1373">
        <v>0.6</v>
      </c>
      <c r="F1373">
        <v>36720</v>
      </c>
      <c r="G1373">
        <v>36720.6</v>
      </c>
      <c r="H1373">
        <v>61200</v>
      </c>
      <c r="I1373">
        <v>61201</v>
      </c>
      <c r="J1373">
        <v>0.59999999999854481</v>
      </c>
      <c r="K1373">
        <v>1.6339869281006122E-5</v>
      </c>
    </row>
    <row r="1374" spans="1:11">
      <c r="A1374" s="74" t="s">
        <v>60</v>
      </c>
      <c r="B1374" t="s">
        <v>82</v>
      </c>
      <c r="C1374" t="s">
        <v>21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</row>
    <row r="1375" spans="1:11">
      <c r="A1375" s="74" t="s">
        <v>60</v>
      </c>
      <c r="B1375" t="s">
        <v>82</v>
      </c>
      <c r="C1375" t="s">
        <v>22</v>
      </c>
      <c r="D1375">
        <v>1</v>
      </c>
      <c r="E1375">
        <v>1</v>
      </c>
      <c r="F1375">
        <v>36816</v>
      </c>
      <c r="G1375">
        <v>36817</v>
      </c>
      <c r="H1375">
        <v>36816</v>
      </c>
      <c r="I1375">
        <v>36817</v>
      </c>
      <c r="J1375">
        <v>1</v>
      </c>
      <c r="K1375">
        <v>2.7162103433289875E-5</v>
      </c>
    </row>
    <row r="1376" spans="1:11">
      <c r="A1376" s="74" t="s">
        <v>60</v>
      </c>
      <c r="B1376" t="s">
        <v>82</v>
      </c>
      <c r="C1376" t="s">
        <v>23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</row>
    <row r="1377" spans="1:11">
      <c r="A1377" s="74" t="s">
        <v>60</v>
      </c>
      <c r="B1377" t="s">
        <v>82</v>
      </c>
      <c r="C1377" t="s">
        <v>24</v>
      </c>
      <c r="D1377">
        <v>1</v>
      </c>
      <c r="E1377">
        <v>1</v>
      </c>
      <c r="F1377">
        <v>54954</v>
      </c>
      <c r="G1377">
        <v>54955</v>
      </c>
      <c r="H1377">
        <v>54954</v>
      </c>
      <c r="I1377">
        <v>54955</v>
      </c>
      <c r="J1377">
        <v>1</v>
      </c>
      <c r="K1377">
        <v>1.8197037522291371E-5</v>
      </c>
    </row>
    <row r="1378" spans="1:11">
      <c r="A1378" s="74" t="s">
        <v>60</v>
      </c>
      <c r="B1378" t="s">
        <v>82</v>
      </c>
      <c r="C1378" t="s">
        <v>25</v>
      </c>
      <c r="D1378">
        <v>5</v>
      </c>
      <c r="E1378">
        <v>5</v>
      </c>
      <c r="F1378">
        <v>347751</v>
      </c>
      <c r="G1378">
        <v>347755.6</v>
      </c>
      <c r="H1378">
        <v>69550.2</v>
      </c>
      <c r="I1378">
        <v>69551.12</v>
      </c>
      <c r="J1378">
        <v>4.5999999999767169</v>
      </c>
      <c r="K1378">
        <v>1.3227855563252779E-5</v>
      </c>
    </row>
    <row r="1379" spans="1:11">
      <c r="A1379" s="74" t="s">
        <v>60</v>
      </c>
      <c r="B1379" t="s">
        <v>82</v>
      </c>
    </row>
    <row r="1380" spans="1:11">
      <c r="A1380" s="74" t="s">
        <v>60</v>
      </c>
      <c r="B1380" t="s">
        <v>82</v>
      </c>
      <c r="C1380" t="s">
        <v>26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</row>
    <row r="1381" spans="1:11">
      <c r="A1381" s="74" t="s">
        <v>60</v>
      </c>
      <c r="B1381" t="s">
        <v>82</v>
      </c>
      <c r="C1381" t="s">
        <v>27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</row>
    <row r="1382" spans="1:11">
      <c r="A1382" s="74" t="s">
        <v>60</v>
      </c>
      <c r="B1382" t="s">
        <v>82</v>
      </c>
      <c r="C1382" t="s">
        <v>25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</row>
    <row r="1383" spans="1:11">
      <c r="A1383" s="74" t="s">
        <v>60</v>
      </c>
      <c r="B1383" t="s">
        <v>82</v>
      </c>
    </row>
    <row r="1384" spans="1:11">
      <c r="A1384" s="74" t="s">
        <v>60</v>
      </c>
      <c r="B1384" t="s">
        <v>82</v>
      </c>
      <c r="C1384" t="s">
        <v>28</v>
      </c>
      <c r="D1384">
        <v>3.75</v>
      </c>
      <c r="E1384">
        <v>3.75</v>
      </c>
      <c r="F1384">
        <v>59285</v>
      </c>
      <c r="G1384">
        <v>59288.75</v>
      </c>
      <c r="H1384">
        <v>15809.333333333334</v>
      </c>
      <c r="I1384">
        <v>15810.333333333334</v>
      </c>
      <c r="J1384">
        <v>3.75</v>
      </c>
      <c r="K1384">
        <v>6.325377414185713E-5</v>
      </c>
    </row>
    <row r="1385" spans="1:11">
      <c r="A1385" s="74" t="s">
        <v>60</v>
      </c>
      <c r="B1385" t="s">
        <v>82</v>
      </c>
      <c r="C1385" t="s">
        <v>29</v>
      </c>
      <c r="D1385">
        <v>4.25</v>
      </c>
      <c r="E1385">
        <v>4.25</v>
      </c>
      <c r="F1385">
        <v>69512</v>
      </c>
      <c r="G1385">
        <v>69516.25</v>
      </c>
      <c r="H1385">
        <v>16355.764705882353</v>
      </c>
      <c r="I1385">
        <v>16356.764705882353</v>
      </c>
      <c r="J1385">
        <v>4.25</v>
      </c>
      <c r="K1385">
        <v>6.114052249971228E-5</v>
      </c>
    </row>
    <row r="1386" spans="1:11">
      <c r="A1386" s="74" t="s">
        <v>60</v>
      </c>
      <c r="B1386" t="s">
        <v>82</v>
      </c>
      <c r="C1386" t="s">
        <v>30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</row>
    <row r="1387" spans="1:11">
      <c r="A1387" s="74" t="s">
        <v>60</v>
      </c>
      <c r="B1387" t="s">
        <v>82</v>
      </c>
      <c r="C1387" t="s">
        <v>31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</row>
    <row r="1388" spans="1:11">
      <c r="A1388" s="74" t="s">
        <v>60</v>
      </c>
      <c r="B1388" t="s">
        <v>82</v>
      </c>
      <c r="C1388" t="s">
        <v>25</v>
      </c>
      <c r="D1388">
        <v>8</v>
      </c>
      <c r="E1388">
        <v>8</v>
      </c>
      <c r="F1388">
        <v>128797</v>
      </c>
      <c r="G1388">
        <v>128805</v>
      </c>
      <c r="H1388">
        <v>16099.625</v>
      </c>
      <c r="I1388">
        <v>16100.625</v>
      </c>
      <c r="J1388">
        <v>8</v>
      </c>
      <c r="K1388">
        <v>6.2113247979378398E-5</v>
      </c>
    </row>
    <row r="1389" spans="1:11">
      <c r="A1389" s="74" t="s">
        <v>60</v>
      </c>
      <c r="B1389" t="s">
        <v>82</v>
      </c>
    </row>
    <row r="1390" spans="1:11">
      <c r="A1390" s="74" t="s">
        <v>60</v>
      </c>
      <c r="B1390" t="s">
        <v>82</v>
      </c>
      <c r="C1390" t="s">
        <v>32</v>
      </c>
      <c r="D1390">
        <v>0.5</v>
      </c>
      <c r="E1390">
        <v>0.5</v>
      </c>
      <c r="F1390">
        <v>26635.5</v>
      </c>
      <c r="G1390">
        <v>26636</v>
      </c>
      <c r="H1390">
        <v>53271</v>
      </c>
      <c r="I1390">
        <v>53272</v>
      </c>
      <c r="J1390">
        <v>0.5</v>
      </c>
      <c r="K1390">
        <v>1.8771939704529668E-5</v>
      </c>
    </row>
    <row r="1391" spans="1:11">
      <c r="A1391" s="74" t="s">
        <v>60</v>
      </c>
      <c r="B1391" t="s">
        <v>82</v>
      </c>
      <c r="C1391" t="s">
        <v>33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</row>
    <row r="1392" spans="1:11">
      <c r="A1392" s="74" t="s">
        <v>60</v>
      </c>
      <c r="B1392" t="s">
        <v>82</v>
      </c>
      <c r="C1392" t="s">
        <v>34</v>
      </c>
      <c r="D1392">
        <v>2</v>
      </c>
      <c r="E1392">
        <v>2</v>
      </c>
      <c r="F1392">
        <v>53392</v>
      </c>
      <c r="G1392">
        <v>53394</v>
      </c>
      <c r="H1392">
        <v>26696</v>
      </c>
      <c r="I1392">
        <v>26697</v>
      </c>
      <c r="J1392">
        <v>2</v>
      </c>
      <c r="K1392">
        <v>3.7458795325142346E-5</v>
      </c>
    </row>
    <row r="1393" spans="1:11">
      <c r="A1393" s="74" t="s">
        <v>60</v>
      </c>
      <c r="B1393" t="s">
        <v>82</v>
      </c>
      <c r="C1393" t="s">
        <v>25</v>
      </c>
      <c r="D1393">
        <v>2.5</v>
      </c>
      <c r="E1393">
        <v>2.5</v>
      </c>
      <c r="F1393">
        <v>80027.5</v>
      </c>
      <c r="G1393">
        <v>80030</v>
      </c>
      <c r="H1393">
        <v>32011</v>
      </c>
      <c r="I1393">
        <v>32012</v>
      </c>
      <c r="J1393">
        <v>2.5</v>
      </c>
      <c r="K1393">
        <v>3.1239261503858048E-5</v>
      </c>
    </row>
    <row r="1394" spans="1:11">
      <c r="A1394" s="74" t="s">
        <v>60</v>
      </c>
      <c r="B1394" t="s">
        <v>82</v>
      </c>
    </row>
    <row r="1395" spans="1:11">
      <c r="A1395" s="74" t="s">
        <v>60</v>
      </c>
      <c r="B1395" t="s">
        <v>82</v>
      </c>
      <c r="C1395" t="s">
        <v>35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</row>
    <row r="1396" spans="1:11">
      <c r="A1396" s="74" t="s">
        <v>60</v>
      </c>
      <c r="B1396" t="s">
        <v>82</v>
      </c>
      <c r="C1396" t="s">
        <v>36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</row>
    <row r="1397" spans="1:11">
      <c r="A1397" s="74" t="s">
        <v>60</v>
      </c>
      <c r="B1397" t="s">
        <v>82</v>
      </c>
      <c r="C1397" t="s">
        <v>25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</row>
    <row r="1398" spans="1:11">
      <c r="A1398" s="74" t="s">
        <v>60</v>
      </c>
      <c r="B1398" t="s">
        <v>82</v>
      </c>
    </row>
    <row r="1399" spans="1:11">
      <c r="A1399" s="74" t="s">
        <v>60</v>
      </c>
      <c r="B1399" t="s">
        <v>82</v>
      </c>
      <c r="C1399" t="s">
        <v>37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</row>
    <row r="1400" spans="1:11">
      <c r="A1400" s="74" t="s">
        <v>60</v>
      </c>
      <c r="B1400" t="s">
        <v>82</v>
      </c>
      <c r="C1400" t="s">
        <v>38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</row>
    <row r="1401" spans="1:11">
      <c r="A1401" s="74" t="s">
        <v>60</v>
      </c>
      <c r="B1401" t="s">
        <v>82</v>
      </c>
      <c r="C1401" t="s">
        <v>25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</row>
    <row r="1402" spans="1:11">
      <c r="A1402" s="74" t="s">
        <v>60</v>
      </c>
      <c r="B1402" t="s">
        <v>82</v>
      </c>
    </row>
    <row r="1403" spans="1:11">
      <c r="A1403" s="74" t="s">
        <v>60</v>
      </c>
      <c r="B1403" t="s">
        <v>82</v>
      </c>
      <c r="C1403" t="s">
        <v>39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</row>
    <row r="1404" spans="1:11">
      <c r="A1404" s="74" t="s">
        <v>60</v>
      </c>
      <c r="B1404" t="s">
        <v>82</v>
      </c>
      <c r="C1404" t="s">
        <v>40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</row>
    <row r="1405" spans="1:11">
      <c r="A1405" s="74" t="s">
        <v>60</v>
      </c>
      <c r="B1405" t="s">
        <v>82</v>
      </c>
      <c r="C1405" t="s">
        <v>41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</row>
    <row r="1406" spans="1:11">
      <c r="A1406" s="74" t="s">
        <v>60</v>
      </c>
      <c r="B1406" t="s">
        <v>82</v>
      </c>
      <c r="C1406" t="s">
        <v>42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</row>
    <row r="1407" spans="1:11">
      <c r="A1407" s="74" t="s">
        <v>60</v>
      </c>
      <c r="B1407" t="s">
        <v>82</v>
      </c>
      <c r="C1407" t="s">
        <v>43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</row>
    <row r="1408" spans="1:11">
      <c r="A1408" s="74" t="s">
        <v>60</v>
      </c>
      <c r="B1408" t="s">
        <v>82</v>
      </c>
      <c r="C1408" t="s">
        <v>44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</row>
    <row r="1409" spans="1:11">
      <c r="A1409" s="74" t="s">
        <v>60</v>
      </c>
      <c r="B1409" t="s">
        <v>82</v>
      </c>
      <c r="C1409" t="s">
        <v>45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</row>
    <row r="1410" spans="1:11">
      <c r="A1410" s="74" t="s">
        <v>60</v>
      </c>
      <c r="B1410" t="s">
        <v>82</v>
      </c>
      <c r="C1410" t="s">
        <v>46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</row>
    <row r="1411" spans="1:11">
      <c r="A1411" s="74" t="s">
        <v>60</v>
      </c>
      <c r="B1411" t="s">
        <v>82</v>
      </c>
      <c r="C1411" t="s">
        <v>25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</row>
    <row r="1412" spans="1:11">
      <c r="A1412" s="74" t="s">
        <v>60</v>
      </c>
      <c r="B1412" t="s">
        <v>82</v>
      </c>
    </row>
    <row r="1413" spans="1:11">
      <c r="A1413" s="74" t="s">
        <v>60</v>
      </c>
      <c r="B1413" t="s">
        <v>82</v>
      </c>
      <c r="C1413" t="s">
        <v>47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</row>
    <row r="1414" spans="1:11">
      <c r="A1414" s="74" t="s">
        <v>60</v>
      </c>
      <c r="B1414" t="s">
        <v>82</v>
      </c>
      <c r="C1414" t="s">
        <v>48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</row>
    <row r="1415" spans="1:11">
      <c r="A1415" s="74" t="s">
        <v>60</v>
      </c>
      <c r="B1415" t="s">
        <v>82</v>
      </c>
      <c r="C1415" t="s">
        <v>25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</row>
    <row r="1416" spans="1:11">
      <c r="A1416" s="74" t="s">
        <v>60</v>
      </c>
      <c r="B1416" t="s">
        <v>82</v>
      </c>
    </row>
    <row r="1417" spans="1:11">
      <c r="A1417" s="74" t="s">
        <v>60</v>
      </c>
      <c r="B1417" t="s">
        <v>82</v>
      </c>
      <c r="C1417" t="s">
        <v>49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</row>
    <row r="1418" spans="1:11">
      <c r="A1418" s="74" t="s">
        <v>60</v>
      </c>
      <c r="B1418" t="s">
        <v>82</v>
      </c>
      <c r="C1418" t="s">
        <v>25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</row>
    <row r="1419" spans="1:11">
      <c r="A1419" s="74" t="s">
        <v>60</v>
      </c>
      <c r="B1419" t="s">
        <v>82</v>
      </c>
    </row>
    <row r="1420" spans="1:11">
      <c r="A1420" s="74" t="s">
        <v>60</v>
      </c>
      <c r="B1420" t="s">
        <v>82</v>
      </c>
      <c r="C1420" t="s">
        <v>50</v>
      </c>
      <c r="D1420">
        <v>2</v>
      </c>
      <c r="E1420">
        <v>2</v>
      </c>
      <c r="F1420">
        <v>66573.5</v>
      </c>
      <c r="G1420">
        <v>66576</v>
      </c>
      <c r="H1420">
        <v>33286.75</v>
      </c>
      <c r="I1420">
        <v>33288</v>
      </c>
      <c r="J1420">
        <v>2.5</v>
      </c>
      <c r="K1420">
        <v>3.7552479590227343E-5</v>
      </c>
    </row>
    <row r="1421" spans="1:11">
      <c r="A1421" s="74" t="s">
        <v>60</v>
      </c>
      <c r="B1421" t="s">
        <v>82</v>
      </c>
      <c r="C1421" t="s">
        <v>51</v>
      </c>
      <c r="D1421">
        <v>2.5</v>
      </c>
      <c r="E1421">
        <v>2.5</v>
      </c>
      <c r="F1421">
        <v>62567.5</v>
      </c>
      <c r="G1421">
        <v>62570</v>
      </c>
      <c r="H1421">
        <v>25027</v>
      </c>
      <c r="I1421">
        <v>25028</v>
      </c>
      <c r="J1421">
        <v>2.5</v>
      </c>
      <c r="K1421">
        <v>3.9956846605665884E-5</v>
      </c>
    </row>
    <row r="1422" spans="1:11">
      <c r="A1422" s="74" t="s">
        <v>60</v>
      </c>
      <c r="B1422" t="s">
        <v>82</v>
      </c>
      <c r="C1422" t="s">
        <v>25</v>
      </c>
      <c r="D1422">
        <v>4.5</v>
      </c>
      <c r="E1422">
        <v>4.5</v>
      </c>
      <c r="F1422">
        <v>129141</v>
      </c>
      <c r="G1422">
        <v>129146</v>
      </c>
      <c r="H1422">
        <v>28698</v>
      </c>
      <c r="I1422">
        <v>28699.111111111109</v>
      </c>
      <c r="J1422">
        <v>5</v>
      </c>
      <c r="K1422">
        <v>3.8717370935643985E-5</v>
      </c>
    </row>
    <row r="1423" spans="1:11">
      <c r="A1423" s="74" t="s">
        <v>60</v>
      </c>
      <c r="B1423" t="s">
        <v>82</v>
      </c>
    </row>
    <row r="1424" spans="1:11">
      <c r="A1424" s="74" t="s">
        <v>60</v>
      </c>
      <c r="B1424" t="s">
        <v>82</v>
      </c>
      <c r="C1424" t="s">
        <v>52</v>
      </c>
      <c r="D1424">
        <v>3</v>
      </c>
      <c r="E1424">
        <v>3</v>
      </c>
      <c r="F1424">
        <v>52607</v>
      </c>
      <c r="G1424">
        <v>52610</v>
      </c>
      <c r="H1424">
        <v>17535.666666666668</v>
      </c>
      <c r="I1424">
        <v>17536.666666666668</v>
      </c>
      <c r="J1424">
        <v>3</v>
      </c>
      <c r="K1424">
        <v>5.7026631436881026E-5</v>
      </c>
    </row>
    <row r="1425" spans="1:11">
      <c r="A1425" s="74" t="s">
        <v>60</v>
      </c>
      <c r="B1425" t="s">
        <v>82</v>
      </c>
      <c r="C1425" t="s">
        <v>53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</row>
    <row r="1426" spans="1:11">
      <c r="A1426" s="74" t="s">
        <v>60</v>
      </c>
      <c r="B1426" t="s">
        <v>82</v>
      </c>
      <c r="C1426" t="s">
        <v>54</v>
      </c>
      <c r="D1426">
        <v>6</v>
      </c>
      <c r="E1426">
        <v>6</v>
      </c>
      <c r="F1426">
        <v>69056</v>
      </c>
      <c r="G1426">
        <v>69062</v>
      </c>
      <c r="H1426">
        <v>11509.333333333334</v>
      </c>
      <c r="I1426">
        <v>11510.333333333334</v>
      </c>
      <c r="J1426">
        <v>6</v>
      </c>
      <c r="K1426">
        <v>8.6886005560704357E-5</v>
      </c>
    </row>
    <row r="1427" spans="1:11">
      <c r="A1427" s="74" t="s">
        <v>60</v>
      </c>
      <c r="B1427" t="s">
        <v>82</v>
      </c>
      <c r="C1427" t="s">
        <v>55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</row>
    <row r="1428" spans="1:11">
      <c r="A1428" s="74" t="s">
        <v>60</v>
      </c>
      <c r="B1428" t="s">
        <v>82</v>
      </c>
      <c r="C1428" t="s">
        <v>25</v>
      </c>
      <c r="D1428">
        <v>9</v>
      </c>
      <c r="E1428">
        <v>9</v>
      </c>
      <c r="F1428">
        <v>121663</v>
      </c>
      <c r="G1428">
        <v>121672</v>
      </c>
      <c r="H1428">
        <v>13518.111111111111</v>
      </c>
      <c r="I1428">
        <v>13519.111111111111</v>
      </c>
      <c r="J1428">
        <v>9</v>
      </c>
      <c r="K1428">
        <v>7.3974832118228225E-5</v>
      </c>
    </row>
    <row r="1429" spans="1:11">
      <c r="A1429" s="74" t="s">
        <v>60</v>
      </c>
      <c r="B1429" t="s">
        <v>82</v>
      </c>
    </row>
    <row r="1430" spans="1:11">
      <c r="A1430" s="74" t="s">
        <v>60</v>
      </c>
      <c r="B1430" t="s">
        <v>82</v>
      </c>
      <c r="C1430" t="s">
        <v>56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</row>
    <row r="1431" spans="1:11">
      <c r="A1431" s="74" t="s">
        <v>60</v>
      </c>
      <c r="B1431" t="s">
        <v>82</v>
      </c>
      <c r="C1431" t="s">
        <v>57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</row>
    <row r="1432" spans="1:11">
      <c r="A1432" s="74" t="s">
        <v>60</v>
      </c>
      <c r="B1432" t="s">
        <v>82</v>
      </c>
      <c r="C1432" t="s">
        <v>58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</row>
    <row r="1433" spans="1:11">
      <c r="A1433" s="74" t="s">
        <v>60</v>
      </c>
      <c r="B1433" t="s">
        <v>83</v>
      </c>
      <c r="C1433" t="s">
        <v>18</v>
      </c>
      <c r="D1433">
        <v>1</v>
      </c>
      <c r="E1433">
        <v>1</v>
      </c>
      <c r="F1433">
        <v>95000</v>
      </c>
      <c r="G1433">
        <v>95000</v>
      </c>
      <c r="H1433">
        <v>95000</v>
      </c>
      <c r="I1433">
        <v>95000</v>
      </c>
      <c r="J1433">
        <v>0</v>
      </c>
      <c r="K1433">
        <v>0</v>
      </c>
    </row>
    <row r="1434" spans="1:11">
      <c r="A1434" s="74" t="s">
        <v>60</v>
      </c>
      <c r="B1434" t="s">
        <v>83</v>
      </c>
      <c r="C1434" t="s">
        <v>19</v>
      </c>
      <c r="D1434">
        <v>2</v>
      </c>
      <c r="E1434">
        <v>2</v>
      </c>
      <c r="F1434">
        <v>173000</v>
      </c>
      <c r="G1434">
        <v>174100</v>
      </c>
      <c r="H1434">
        <v>86500</v>
      </c>
      <c r="I1434">
        <v>87050</v>
      </c>
      <c r="J1434">
        <v>1100</v>
      </c>
      <c r="K1434">
        <v>6.3583815028901737E-3</v>
      </c>
    </row>
    <row r="1435" spans="1:11">
      <c r="A1435" s="74" t="s">
        <v>60</v>
      </c>
      <c r="B1435" t="s">
        <v>83</v>
      </c>
      <c r="C1435" t="s">
        <v>20</v>
      </c>
      <c r="D1435">
        <v>3</v>
      </c>
      <c r="E1435">
        <v>3</v>
      </c>
      <c r="F1435">
        <v>233250</v>
      </c>
      <c r="G1435">
        <v>234750</v>
      </c>
      <c r="H1435">
        <v>77750</v>
      </c>
      <c r="I1435">
        <v>78250</v>
      </c>
      <c r="J1435">
        <v>1500</v>
      </c>
      <c r="K1435">
        <v>6.4308681672025723E-3</v>
      </c>
    </row>
    <row r="1436" spans="1:11">
      <c r="A1436" s="74" t="s">
        <v>60</v>
      </c>
      <c r="B1436" t="s">
        <v>83</v>
      </c>
      <c r="C1436" t="s">
        <v>21</v>
      </c>
      <c r="D1436">
        <v>1</v>
      </c>
      <c r="E1436">
        <v>1</v>
      </c>
      <c r="F1436">
        <v>81000</v>
      </c>
      <c r="G1436">
        <v>81500</v>
      </c>
      <c r="H1436">
        <v>81000</v>
      </c>
      <c r="I1436">
        <v>81500</v>
      </c>
      <c r="J1436">
        <v>500</v>
      </c>
      <c r="K1436">
        <v>6.1728395061728392E-3</v>
      </c>
    </row>
    <row r="1437" spans="1:11">
      <c r="A1437" s="74" t="s">
        <v>60</v>
      </c>
      <c r="B1437" t="s">
        <v>83</v>
      </c>
      <c r="C1437" t="s">
        <v>22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</row>
    <row r="1438" spans="1:11">
      <c r="A1438" s="74" t="s">
        <v>60</v>
      </c>
      <c r="B1438" t="s">
        <v>83</v>
      </c>
      <c r="C1438" t="s">
        <v>23</v>
      </c>
      <c r="D1438">
        <v>1</v>
      </c>
      <c r="E1438">
        <v>1</v>
      </c>
      <c r="F1438">
        <v>73000</v>
      </c>
      <c r="G1438">
        <v>73600</v>
      </c>
      <c r="H1438">
        <v>73000</v>
      </c>
      <c r="I1438">
        <v>73600</v>
      </c>
      <c r="J1438">
        <v>600</v>
      </c>
      <c r="K1438">
        <v>8.21917808219178E-3</v>
      </c>
    </row>
    <row r="1439" spans="1:11">
      <c r="A1439" s="74" t="s">
        <v>60</v>
      </c>
      <c r="B1439" t="s">
        <v>83</v>
      </c>
      <c r="C1439" t="s">
        <v>24</v>
      </c>
      <c r="D1439">
        <v>1</v>
      </c>
      <c r="E1439">
        <v>1</v>
      </c>
      <c r="F1439">
        <v>50500</v>
      </c>
      <c r="G1439">
        <v>51000</v>
      </c>
      <c r="H1439">
        <v>50500</v>
      </c>
      <c r="I1439">
        <v>51000</v>
      </c>
      <c r="J1439">
        <v>500</v>
      </c>
      <c r="K1439">
        <v>9.9009900990099011E-3</v>
      </c>
    </row>
    <row r="1440" spans="1:11">
      <c r="A1440" s="74" t="s">
        <v>60</v>
      </c>
      <c r="B1440" t="s">
        <v>83</v>
      </c>
      <c r="C1440" t="s">
        <v>25</v>
      </c>
      <c r="D1440">
        <v>9</v>
      </c>
      <c r="E1440">
        <v>9</v>
      </c>
      <c r="F1440">
        <v>705750</v>
      </c>
      <c r="G1440">
        <v>709950</v>
      </c>
      <c r="H1440">
        <v>78416.666666666672</v>
      </c>
      <c r="I1440">
        <v>78883.333333333328</v>
      </c>
      <c r="J1440">
        <v>4200</v>
      </c>
      <c r="K1440">
        <v>5.951115834218916E-3</v>
      </c>
    </row>
    <row r="1441" spans="1:11">
      <c r="A1441" s="74" t="s">
        <v>60</v>
      </c>
      <c r="B1441" t="s">
        <v>83</v>
      </c>
    </row>
    <row r="1442" spans="1:11">
      <c r="A1442" s="74" t="s">
        <v>60</v>
      </c>
      <c r="B1442" t="s">
        <v>83</v>
      </c>
      <c r="C1442" t="s">
        <v>26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</row>
    <row r="1443" spans="1:11">
      <c r="A1443" s="74" t="s">
        <v>60</v>
      </c>
      <c r="B1443" t="s">
        <v>83</v>
      </c>
      <c r="C1443" t="s">
        <v>27</v>
      </c>
      <c r="D1443">
        <v>1</v>
      </c>
      <c r="E1443">
        <v>1</v>
      </c>
      <c r="F1443">
        <v>29000</v>
      </c>
      <c r="G1443">
        <v>29500</v>
      </c>
      <c r="H1443">
        <v>29000</v>
      </c>
      <c r="I1443">
        <v>29500</v>
      </c>
      <c r="J1443">
        <v>500</v>
      </c>
      <c r="K1443">
        <v>1.7241379310344827E-2</v>
      </c>
    </row>
    <row r="1444" spans="1:11">
      <c r="A1444" s="74" t="s">
        <v>60</v>
      </c>
      <c r="B1444" t="s">
        <v>83</v>
      </c>
      <c r="C1444" t="s">
        <v>25</v>
      </c>
      <c r="D1444">
        <v>1</v>
      </c>
      <c r="E1444">
        <v>1</v>
      </c>
      <c r="F1444">
        <v>29000</v>
      </c>
      <c r="G1444">
        <v>29500</v>
      </c>
      <c r="H1444">
        <v>29000</v>
      </c>
      <c r="I1444">
        <v>29500</v>
      </c>
      <c r="J1444">
        <v>500</v>
      </c>
      <c r="K1444">
        <v>1.7241379310344827E-2</v>
      </c>
    </row>
    <row r="1445" spans="1:11">
      <c r="A1445" s="74" t="s">
        <v>60</v>
      </c>
      <c r="B1445" t="s">
        <v>83</v>
      </c>
    </row>
    <row r="1446" spans="1:11">
      <c r="A1446" s="74" t="s">
        <v>60</v>
      </c>
      <c r="B1446" t="s">
        <v>83</v>
      </c>
      <c r="C1446" t="s">
        <v>28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</row>
    <row r="1447" spans="1:11">
      <c r="A1447" s="74" t="s">
        <v>60</v>
      </c>
      <c r="B1447" t="s">
        <v>83</v>
      </c>
      <c r="C1447" t="s">
        <v>29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</row>
    <row r="1448" spans="1:11">
      <c r="A1448" s="74" t="s">
        <v>60</v>
      </c>
      <c r="B1448" t="s">
        <v>83</v>
      </c>
      <c r="C1448" t="s">
        <v>30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</row>
    <row r="1449" spans="1:11">
      <c r="A1449" s="74" t="s">
        <v>60</v>
      </c>
      <c r="B1449" t="s">
        <v>83</v>
      </c>
      <c r="C1449" t="s">
        <v>31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</row>
    <row r="1450" spans="1:11">
      <c r="A1450" s="74" t="s">
        <v>60</v>
      </c>
      <c r="B1450" t="s">
        <v>83</v>
      </c>
      <c r="C1450" t="s">
        <v>25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</row>
    <row r="1451" spans="1:11">
      <c r="A1451" s="74" t="s">
        <v>60</v>
      </c>
      <c r="B1451" t="s">
        <v>83</v>
      </c>
    </row>
    <row r="1452" spans="1:11">
      <c r="A1452" s="74" t="s">
        <v>60</v>
      </c>
      <c r="B1452" t="s">
        <v>83</v>
      </c>
      <c r="C1452" t="s">
        <v>32</v>
      </c>
      <c r="D1452">
        <v>2</v>
      </c>
      <c r="E1452">
        <v>2</v>
      </c>
      <c r="F1452">
        <v>128250</v>
      </c>
      <c r="G1452">
        <v>129250</v>
      </c>
      <c r="H1452">
        <v>64125</v>
      </c>
      <c r="I1452">
        <v>64625</v>
      </c>
      <c r="J1452">
        <v>1000</v>
      </c>
      <c r="K1452">
        <v>7.7972709551656916E-3</v>
      </c>
    </row>
    <row r="1453" spans="1:11">
      <c r="A1453" s="74" t="s">
        <v>60</v>
      </c>
      <c r="B1453" t="s">
        <v>83</v>
      </c>
      <c r="C1453" t="s">
        <v>33</v>
      </c>
      <c r="D1453">
        <v>1</v>
      </c>
      <c r="E1453">
        <v>1</v>
      </c>
      <c r="F1453">
        <v>28500</v>
      </c>
      <c r="G1453">
        <v>29000</v>
      </c>
      <c r="H1453">
        <v>28500</v>
      </c>
      <c r="I1453">
        <v>29000</v>
      </c>
      <c r="J1453">
        <v>500</v>
      </c>
      <c r="K1453">
        <v>1.7543859649122806E-2</v>
      </c>
    </row>
    <row r="1454" spans="1:11">
      <c r="A1454" s="74" t="s">
        <v>60</v>
      </c>
      <c r="B1454" t="s">
        <v>83</v>
      </c>
      <c r="C1454" t="s">
        <v>34</v>
      </c>
      <c r="D1454">
        <v>4</v>
      </c>
      <c r="E1454">
        <v>4</v>
      </c>
      <c r="F1454">
        <v>131500</v>
      </c>
      <c r="G1454">
        <v>133250</v>
      </c>
      <c r="H1454">
        <v>32875</v>
      </c>
      <c r="I1454">
        <v>33312.5</v>
      </c>
      <c r="J1454">
        <v>1750</v>
      </c>
      <c r="K1454">
        <v>1.3307984790874524E-2</v>
      </c>
    </row>
    <row r="1455" spans="1:11">
      <c r="A1455" s="74" t="s">
        <v>60</v>
      </c>
      <c r="B1455" t="s">
        <v>83</v>
      </c>
      <c r="C1455" t="s">
        <v>25</v>
      </c>
      <c r="D1455">
        <v>7</v>
      </c>
      <c r="E1455">
        <v>7</v>
      </c>
      <c r="F1455">
        <v>288250</v>
      </c>
      <c r="G1455">
        <v>291500</v>
      </c>
      <c r="H1455">
        <v>41178.571428571428</v>
      </c>
      <c r="I1455">
        <v>41642.857142857145</v>
      </c>
      <c r="J1455">
        <v>3250</v>
      </c>
      <c r="K1455">
        <v>1.1274934952298352E-2</v>
      </c>
    </row>
    <row r="1456" spans="1:11">
      <c r="A1456" s="74" t="s">
        <v>60</v>
      </c>
      <c r="B1456" t="s">
        <v>83</v>
      </c>
    </row>
    <row r="1457" spans="1:11">
      <c r="A1457" s="74" t="s">
        <v>60</v>
      </c>
      <c r="B1457" t="s">
        <v>83</v>
      </c>
      <c r="C1457" t="s">
        <v>35</v>
      </c>
      <c r="D1457">
        <v>1</v>
      </c>
      <c r="E1457">
        <v>1</v>
      </c>
      <c r="F1457">
        <v>45250</v>
      </c>
      <c r="G1457">
        <v>45750</v>
      </c>
      <c r="H1457">
        <v>45250</v>
      </c>
      <c r="I1457">
        <v>45750</v>
      </c>
      <c r="J1457">
        <v>500</v>
      </c>
      <c r="K1457">
        <v>1.1049723756906077E-2</v>
      </c>
    </row>
    <row r="1458" spans="1:11">
      <c r="A1458" s="74" t="s">
        <v>60</v>
      </c>
      <c r="B1458" t="s">
        <v>83</v>
      </c>
      <c r="C1458" t="s">
        <v>36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</row>
    <row r="1459" spans="1:11">
      <c r="A1459" s="74" t="s">
        <v>60</v>
      </c>
      <c r="B1459" t="s">
        <v>83</v>
      </c>
      <c r="C1459" t="s">
        <v>25</v>
      </c>
      <c r="D1459">
        <v>1</v>
      </c>
      <c r="E1459">
        <v>1</v>
      </c>
      <c r="F1459">
        <v>45250</v>
      </c>
      <c r="G1459">
        <v>45750</v>
      </c>
      <c r="H1459">
        <v>45250</v>
      </c>
      <c r="I1459">
        <v>45750</v>
      </c>
      <c r="J1459">
        <v>500</v>
      </c>
      <c r="K1459">
        <v>1.1049723756906077E-2</v>
      </c>
    </row>
    <row r="1460" spans="1:11">
      <c r="A1460" s="74" t="s">
        <v>60</v>
      </c>
      <c r="B1460" t="s">
        <v>83</v>
      </c>
    </row>
    <row r="1461" spans="1:11">
      <c r="A1461" s="74" t="s">
        <v>60</v>
      </c>
      <c r="B1461" t="s">
        <v>83</v>
      </c>
      <c r="C1461" t="s">
        <v>37</v>
      </c>
      <c r="D1461">
        <v>2</v>
      </c>
      <c r="E1461">
        <v>2</v>
      </c>
      <c r="F1461">
        <v>97500</v>
      </c>
      <c r="G1461">
        <v>98500</v>
      </c>
      <c r="H1461">
        <v>48750</v>
      </c>
      <c r="I1461">
        <v>49250</v>
      </c>
      <c r="J1461">
        <v>1000</v>
      </c>
      <c r="K1461">
        <v>1.0256410256410256E-2</v>
      </c>
    </row>
    <row r="1462" spans="1:11">
      <c r="A1462" s="74" t="s">
        <v>60</v>
      </c>
      <c r="B1462" t="s">
        <v>83</v>
      </c>
      <c r="C1462" t="s">
        <v>38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</row>
    <row r="1463" spans="1:11">
      <c r="A1463" s="74" t="s">
        <v>60</v>
      </c>
      <c r="B1463" t="s">
        <v>83</v>
      </c>
      <c r="C1463" t="s">
        <v>25</v>
      </c>
      <c r="D1463">
        <v>2</v>
      </c>
      <c r="E1463">
        <v>2</v>
      </c>
      <c r="F1463">
        <v>97500</v>
      </c>
      <c r="G1463">
        <v>98500</v>
      </c>
      <c r="H1463">
        <v>48750</v>
      </c>
      <c r="I1463">
        <v>49250</v>
      </c>
      <c r="J1463">
        <v>1000</v>
      </c>
      <c r="K1463">
        <v>1.0256410256410256E-2</v>
      </c>
    </row>
    <row r="1464" spans="1:11">
      <c r="A1464" s="74" t="s">
        <v>60</v>
      </c>
      <c r="B1464" t="s">
        <v>83</v>
      </c>
    </row>
    <row r="1465" spans="1:11">
      <c r="A1465" s="74" t="s">
        <v>60</v>
      </c>
      <c r="B1465" t="s">
        <v>83</v>
      </c>
      <c r="C1465" t="s">
        <v>39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</row>
    <row r="1466" spans="1:11">
      <c r="A1466" s="74" t="s">
        <v>60</v>
      </c>
      <c r="B1466" t="s">
        <v>83</v>
      </c>
      <c r="C1466" t="s">
        <v>40</v>
      </c>
      <c r="D1466">
        <v>1</v>
      </c>
      <c r="E1466">
        <v>1</v>
      </c>
      <c r="F1466">
        <v>80500</v>
      </c>
      <c r="G1466">
        <v>81000</v>
      </c>
      <c r="H1466">
        <v>80500</v>
      </c>
      <c r="I1466">
        <v>81000</v>
      </c>
      <c r="J1466">
        <v>500</v>
      </c>
      <c r="K1466">
        <v>6.2111801242236021E-3</v>
      </c>
    </row>
    <row r="1467" spans="1:11">
      <c r="A1467" s="74" t="s">
        <v>60</v>
      </c>
      <c r="B1467" t="s">
        <v>83</v>
      </c>
      <c r="C1467" t="s">
        <v>41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</row>
    <row r="1468" spans="1:11">
      <c r="A1468" s="74" t="s">
        <v>60</v>
      </c>
      <c r="B1468" t="s">
        <v>83</v>
      </c>
      <c r="C1468" t="s">
        <v>42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</row>
    <row r="1469" spans="1:11">
      <c r="A1469" s="74" t="s">
        <v>60</v>
      </c>
      <c r="B1469" t="s">
        <v>83</v>
      </c>
      <c r="C1469" t="s">
        <v>43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</row>
    <row r="1470" spans="1:11">
      <c r="A1470" s="74" t="s">
        <v>60</v>
      </c>
      <c r="B1470" t="s">
        <v>83</v>
      </c>
      <c r="C1470" t="s">
        <v>44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</row>
    <row r="1471" spans="1:11">
      <c r="A1471" s="74" t="s">
        <v>60</v>
      </c>
      <c r="B1471" t="s">
        <v>83</v>
      </c>
      <c r="C1471" t="s">
        <v>45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</row>
    <row r="1472" spans="1:11">
      <c r="A1472" s="74" t="s">
        <v>60</v>
      </c>
      <c r="B1472" t="s">
        <v>83</v>
      </c>
      <c r="C1472" t="s">
        <v>46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</row>
    <row r="1473" spans="1:11">
      <c r="A1473" s="74" t="s">
        <v>60</v>
      </c>
      <c r="B1473" t="s">
        <v>83</v>
      </c>
      <c r="C1473" t="s">
        <v>25</v>
      </c>
      <c r="D1473">
        <v>1</v>
      </c>
      <c r="E1473">
        <v>1</v>
      </c>
      <c r="F1473">
        <v>80500</v>
      </c>
      <c r="G1473">
        <v>81000</v>
      </c>
      <c r="H1473">
        <v>80500</v>
      </c>
      <c r="I1473">
        <v>81000</v>
      </c>
      <c r="J1473">
        <v>500</v>
      </c>
      <c r="K1473">
        <v>6.2111801242236021E-3</v>
      </c>
    </row>
    <row r="1474" spans="1:11">
      <c r="A1474" s="74" t="s">
        <v>60</v>
      </c>
      <c r="B1474" t="s">
        <v>83</v>
      </c>
    </row>
    <row r="1475" spans="1:11">
      <c r="A1475" s="74" t="s">
        <v>60</v>
      </c>
      <c r="B1475" t="s">
        <v>83</v>
      </c>
      <c r="C1475" t="s">
        <v>47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</row>
    <row r="1476" spans="1:11">
      <c r="A1476" s="74" t="s">
        <v>60</v>
      </c>
      <c r="B1476" t="s">
        <v>83</v>
      </c>
      <c r="C1476" t="s">
        <v>48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</row>
    <row r="1477" spans="1:11">
      <c r="A1477" s="74" t="s">
        <v>60</v>
      </c>
      <c r="B1477" t="s">
        <v>83</v>
      </c>
      <c r="C1477" t="s">
        <v>25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</row>
    <row r="1478" spans="1:11">
      <c r="A1478" s="74" t="s">
        <v>60</v>
      </c>
      <c r="B1478" t="s">
        <v>83</v>
      </c>
    </row>
    <row r="1479" spans="1:11">
      <c r="A1479" s="74" t="s">
        <v>60</v>
      </c>
      <c r="B1479" t="s">
        <v>83</v>
      </c>
      <c r="C1479" t="s">
        <v>49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</row>
    <row r="1480" spans="1:11">
      <c r="A1480" s="74" t="s">
        <v>60</v>
      </c>
      <c r="B1480" t="s">
        <v>83</v>
      </c>
      <c r="C1480" t="s">
        <v>25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</row>
    <row r="1481" spans="1:11">
      <c r="A1481" s="74" t="s">
        <v>60</v>
      </c>
      <c r="B1481" t="s">
        <v>83</v>
      </c>
    </row>
    <row r="1482" spans="1:11">
      <c r="A1482" s="74" t="s">
        <v>60</v>
      </c>
      <c r="B1482" t="s">
        <v>83</v>
      </c>
      <c r="C1482" t="s">
        <v>50</v>
      </c>
      <c r="D1482">
        <v>4</v>
      </c>
      <c r="E1482">
        <v>4</v>
      </c>
      <c r="F1482">
        <v>169500</v>
      </c>
      <c r="G1482">
        <v>171500</v>
      </c>
      <c r="H1482">
        <v>42375</v>
      </c>
      <c r="I1482">
        <v>42875</v>
      </c>
      <c r="J1482">
        <v>2000</v>
      </c>
      <c r="K1482">
        <v>1.1799410029498525E-2</v>
      </c>
    </row>
    <row r="1483" spans="1:11">
      <c r="A1483" s="74" t="s">
        <v>60</v>
      </c>
      <c r="B1483" t="s">
        <v>83</v>
      </c>
      <c r="C1483" t="s">
        <v>51</v>
      </c>
      <c r="D1483">
        <v>7</v>
      </c>
      <c r="E1483">
        <v>7</v>
      </c>
      <c r="F1483">
        <v>178250</v>
      </c>
      <c r="G1483">
        <v>185352</v>
      </c>
      <c r="H1483">
        <v>25464.285714285714</v>
      </c>
      <c r="I1483">
        <v>26478.857142857141</v>
      </c>
      <c r="J1483">
        <v>7102</v>
      </c>
      <c r="K1483">
        <v>3.9842917251051893E-2</v>
      </c>
    </row>
    <row r="1484" spans="1:11">
      <c r="A1484" s="74" t="s">
        <v>60</v>
      </c>
      <c r="B1484" t="s">
        <v>83</v>
      </c>
      <c r="C1484" t="s">
        <v>25</v>
      </c>
      <c r="D1484">
        <v>11</v>
      </c>
      <c r="E1484">
        <v>11</v>
      </c>
      <c r="F1484">
        <v>347750</v>
      </c>
      <c r="G1484">
        <v>356852</v>
      </c>
      <c r="H1484">
        <v>31613.636363636364</v>
      </c>
      <c r="I1484">
        <v>32441.090909090908</v>
      </c>
      <c r="J1484">
        <v>9102</v>
      </c>
      <c r="K1484">
        <v>2.6173975557153128E-2</v>
      </c>
    </row>
    <row r="1485" spans="1:11">
      <c r="A1485" s="74" t="s">
        <v>60</v>
      </c>
      <c r="B1485" t="s">
        <v>83</v>
      </c>
    </row>
    <row r="1486" spans="1:11">
      <c r="A1486" s="74" t="s">
        <v>60</v>
      </c>
      <c r="B1486" t="s">
        <v>83</v>
      </c>
      <c r="C1486" t="s">
        <v>52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</row>
    <row r="1487" spans="1:11">
      <c r="A1487" s="74" t="s">
        <v>60</v>
      </c>
      <c r="B1487" t="s">
        <v>83</v>
      </c>
      <c r="C1487" t="s">
        <v>53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</row>
    <row r="1488" spans="1:11">
      <c r="A1488" s="74" t="s">
        <v>60</v>
      </c>
      <c r="B1488" t="s">
        <v>83</v>
      </c>
      <c r="C1488" t="s">
        <v>54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</row>
    <row r="1489" spans="1:11">
      <c r="A1489" s="74" t="s">
        <v>60</v>
      </c>
      <c r="B1489" t="s">
        <v>83</v>
      </c>
      <c r="C1489" t="s">
        <v>55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</row>
    <row r="1490" spans="1:11">
      <c r="A1490" s="74" t="s">
        <v>60</v>
      </c>
      <c r="B1490" t="s">
        <v>83</v>
      </c>
      <c r="C1490" t="s">
        <v>25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</row>
    <row r="1491" spans="1:11">
      <c r="A1491" s="74" t="s">
        <v>60</v>
      </c>
      <c r="B1491" t="s">
        <v>83</v>
      </c>
    </row>
    <row r="1492" spans="1:11">
      <c r="A1492" s="74" t="s">
        <v>60</v>
      </c>
      <c r="B1492" t="s">
        <v>83</v>
      </c>
      <c r="C1492" t="s">
        <v>56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</row>
    <row r="1493" spans="1:11">
      <c r="A1493" s="74" t="s">
        <v>60</v>
      </c>
      <c r="B1493" t="s">
        <v>83</v>
      </c>
      <c r="C1493" t="s">
        <v>57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</row>
    <row r="1494" spans="1:11">
      <c r="A1494" s="74" t="s">
        <v>60</v>
      </c>
      <c r="B1494" t="s">
        <v>83</v>
      </c>
      <c r="C1494" t="s">
        <v>58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</row>
    <row r="1495" spans="1:11">
      <c r="A1495" s="74" t="s">
        <v>60</v>
      </c>
      <c r="B1495" t="s">
        <v>84</v>
      </c>
      <c r="C1495" t="s">
        <v>18</v>
      </c>
      <c r="D1495">
        <v>0.9</v>
      </c>
      <c r="E1495">
        <v>0.9</v>
      </c>
      <c r="F1495">
        <v>83228.160000000003</v>
      </c>
      <c r="G1495">
        <v>83228.160000000003</v>
      </c>
      <c r="H1495">
        <v>92475.733333333337</v>
      </c>
      <c r="I1495">
        <v>92475.733333333337</v>
      </c>
      <c r="J1495">
        <v>0</v>
      </c>
      <c r="K1495">
        <v>0</v>
      </c>
    </row>
    <row r="1496" spans="1:11">
      <c r="A1496" s="74" t="s">
        <v>60</v>
      </c>
      <c r="B1496" t="s">
        <v>84</v>
      </c>
      <c r="C1496" t="s">
        <v>19</v>
      </c>
      <c r="D1496">
        <v>1</v>
      </c>
      <c r="E1496">
        <v>1</v>
      </c>
      <c r="F1496">
        <v>70000</v>
      </c>
      <c r="G1496">
        <v>70000</v>
      </c>
      <c r="H1496">
        <v>70000</v>
      </c>
      <c r="I1496">
        <v>70000</v>
      </c>
      <c r="J1496">
        <v>0</v>
      </c>
      <c r="K1496">
        <v>0</v>
      </c>
    </row>
    <row r="1497" spans="1:11">
      <c r="A1497" s="74" t="s">
        <v>60</v>
      </c>
      <c r="B1497" t="s">
        <v>84</v>
      </c>
      <c r="C1497" t="s">
        <v>20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</row>
    <row r="1498" spans="1:11">
      <c r="A1498" s="74" t="s">
        <v>60</v>
      </c>
      <c r="B1498" t="s">
        <v>84</v>
      </c>
      <c r="C1498" t="s">
        <v>21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</row>
    <row r="1499" spans="1:11">
      <c r="A1499" s="74" t="s">
        <v>60</v>
      </c>
      <c r="B1499" t="s">
        <v>84</v>
      </c>
      <c r="C1499" t="s">
        <v>22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</row>
    <row r="1500" spans="1:11">
      <c r="A1500" s="74" t="s">
        <v>60</v>
      </c>
      <c r="B1500" t="s">
        <v>84</v>
      </c>
      <c r="C1500" t="s">
        <v>23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</row>
    <row r="1501" spans="1:11">
      <c r="A1501" s="74" t="s">
        <v>60</v>
      </c>
      <c r="B1501" t="s">
        <v>84</v>
      </c>
      <c r="C1501" t="s">
        <v>24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</row>
    <row r="1502" spans="1:11">
      <c r="A1502" s="74" t="s">
        <v>60</v>
      </c>
      <c r="B1502" t="s">
        <v>84</v>
      </c>
      <c r="C1502" t="s">
        <v>25</v>
      </c>
      <c r="D1502">
        <v>1.9</v>
      </c>
      <c r="E1502">
        <v>1.9</v>
      </c>
      <c r="F1502">
        <v>153228.16</v>
      </c>
      <c r="G1502">
        <v>153228.16</v>
      </c>
      <c r="H1502">
        <v>80646.400000000009</v>
      </c>
      <c r="I1502">
        <v>80646.400000000009</v>
      </c>
      <c r="J1502">
        <v>0</v>
      </c>
      <c r="K1502">
        <v>0</v>
      </c>
    </row>
    <row r="1503" spans="1:11">
      <c r="A1503" s="74" t="s">
        <v>60</v>
      </c>
      <c r="B1503" t="s">
        <v>84</v>
      </c>
    </row>
    <row r="1504" spans="1:11">
      <c r="A1504" s="74" t="s">
        <v>60</v>
      </c>
      <c r="B1504" t="s">
        <v>84</v>
      </c>
      <c r="C1504" t="s">
        <v>26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</row>
    <row r="1505" spans="1:11">
      <c r="A1505" s="74" t="s">
        <v>60</v>
      </c>
      <c r="B1505" t="s">
        <v>84</v>
      </c>
      <c r="C1505" t="s">
        <v>27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</row>
    <row r="1506" spans="1:11">
      <c r="A1506" s="74" t="s">
        <v>60</v>
      </c>
      <c r="B1506" t="s">
        <v>84</v>
      </c>
      <c r="C1506" t="s">
        <v>25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</row>
    <row r="1507" spans="1:11">
      <c r="A1507" s="74" t="s">
        <v>60</v>
      </c>
      <c r="B1507" t="s">
        <v>84</v>
      </c>
    </row>
    <row r="1508" spans="1:11">
      <c r="A1508" s="74" t="s">
        <v>60</v>
      </c>
      <c r="B1508" t="s">
        <v>84</v>
      </c>
      <c r="C1508" t="s">
        <v>28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</row>
    <row r="1509" spans="1:11">
      <c r="A1509" s="74" t="s">
        <v>60</v>
      </c>
      <c r="B1509" t="s">
        <v>84</v>
      </c>
      <c r="C1509" t="s">
        <v>29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</row>
    <row r="1510" spans="1:11">
      <c r="A1510" s="74" t="s">
        <v>60</v>
      </c>
      <c r="B1510" t="s">
        <v>84</v>
      </c>
      <c r="C1510" t="s">
        <v>30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</row>
    <row r="1511" spans="1:11">
      <c r="A1511" s="74" t="s">
        <v>60</v>
      </c>
      <c r="B1511" t="s">
        <v>84</v>
      </c>
      <c r="C1511" t="s">
        <v>31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</row>
    <row r="1512" spans="1:11">
      <c r="A1512" s="74" t="s">
        <v>60</v>
      </c>
      <c r="B1512" t="s">
        <v>84</v>
      </c>
      <c r="C1512" t="s">
        <v>25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</row>
    <row r="1513" spans="1:11">
      <c r="A1513" s="74" t="s">
        <v>60</v>
      </c>
      <c r="B1513" t="s">
        <v>84</v>
      </c>
    </row>
    <row r="1514" spans="1:11">
      <c r="A1514" s="74" t="s">
        <v>60</v>
      </c>
      <c r="B1514" t="s">
        <v>84</v>
      </c>
      <c r="C1514" t="s">
        <v>32</v>
      </c>
      <c r="D1514">
        <v>1</v>
      </c>
      <c r="E1514">
        <v>1</v>
      </c>
      <c r="F1514">
        <v>35249</v>
      </c>
      <c r="G1514">
        <v>35249.18</v>
      </c>
      <c r="H1514">
        <v>35249</v>
      </c>
      <c r="I1514">
        <v>35249.18</v>
      </c>
      <c r="J1514">
        <v>0.18000000000029104</v>
      </c>
      <c r="K1514">
        <v>5.1065278447698106E-6</v>
      </c>
    </row>
    <row r="1515" spans="1:11">
      <c r="A1515" s="74" t="s">
        <v>60</v>
      </c>
      <c r="B1515" t="s">
        <v>84</v>
      </c>
      <c r="C1515" t="s">
        <v>33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</row>
    <row r="1516" spans="1:11">
      <c r="A1516" s="74" t="s">
        <v>60</v>
      </c>
      <c r="B1516" t="s">
        <v>84</v>
      </c>
      <c r="C1516" t="s">
        <v>34</v>
      </c>
      <c r="D1516">
        <v>1</v>
      </c>
      <c r="E1516">
        <v>1</v>
      </c>
      <c r="F1516">
        <v>15500</v>
      </c>
      <c r="G1516">
        <v>15500</v>
      </c>
      <c r="H1516">
        <v>15500</v>
      </c>
      <c r="I1516">
        <v>15500</v>
      </c>
      <c r="J1516">
        <v>0</v>
      </c>
      <c r="K1516">
        <v>0</v>
      </c>
    </row>
    <row r="1517" spans="1:11">
      <c r="A1517" s="74" t="s">
        <v>60</v>
      </c>
      <c r="B1517" t="s">
        <v>84</v>
      </c>
      <c r="C1517" t="s">
        <v>25</v>
      </c>
      <c r="D1517">
        <v>2</v>
      </c>
      <c r="E1517">
        <v>2</v>
      </c>
      <c r="F1517">
        <v>50749</v>
      </c>
      <c r="G1517">
        <v>50749.18</v>
      </c>
      <c r="H1517">
        <v>25374.5</v>
      </c>
      <c r="I1517">
        <v>25374.59</v>
      </c>
      <c r="J1517">
        <v>0.18000000000029104</v>
      </c>
      <c r="K1517">
        <v>3.5468679185854113E-6</v>
      </c>
    </row>
    <row r="1518" spans="1:11">
      <c r="A1518" s="74" t="s">
        <v>60</v>
      </c>
      <c r="B1518" t="s">
        <v>84</v>
      </c>
    </row>
    <row r="1519" spans="1:11">
      <c r="A1519" s="74" t="s">
        <v>60</v>
      </c>
      <c r="B1519" t="s">
        <v>84</v>
      </c>
      <c r="C1519" t="s">
        <v>35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</row>
    <row r="1520" spans="1:11">
      <c r="A1520" s="74" t="s">
        <v>60</v>
      </c>
      <c r="B1520" t="s">
        <v>84</v>
      </c>
      <c r="C1520" t="s">
        <v>36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</row>
    <row r="1521" spans="1:11">
      <c r="A1521" s="74" t="s">
        <v>60</v>
      </c>
      <c r="B1521" t="s">
        <v>84</v>
      </c>
      <c r="C1521" t="s">
        <v>25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</row>
    <row r="1522" spans="1:11">
      <c r="A1522" s="74" t="s">
        <v>60</v>
      </c>
      <c r="B1522" t="s">
        <v>84</v>
      </c>
    </row>
    <row r="1523" spans="1:11">
      <c r="A1523" s="74" t="s">
        <v>60</v>
      </c>
      <c r="B1523" t="s">
        <v>84</v>
      </c>
      <c r="C1523" t="s">
        <v>37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</row>
    <row r="1524" spans="1:11">
      <c r="A1524" s="74" t="s">
        <v>60</v>
      </c>
      <c r="B1524" t="s">
        <v>84</v>
      </c>
      <c r="C1524" t="s">
        <v>38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</row>
    <row r="1525" spans="1:11">
      <c r="A1525" s="74" t="s">
        <v>60</v>
      </c>
      <c r="B1525" t="s">
        <v>84</v>
      </c>
      <c r="C1525" t="s">
        <v>25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</row>
    <row r="1526" spans="1:11">
      <c r="A1526" s="74" t="s">
        <v>60</v>
      </c>
      <c r="B1526" t="s">
        <v>84</v>
      </c>
    </row>
    <row r="1527" spans="1:11">
      <c r="A1527" s="74" t="s">
        <v>60</v>
      </c>
      <c r="B1527" t="s">
        <v>84</v>
      </c>
      <c r="C1527" t="s">
        <v>39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</row>
    <row r="1528" spans="1:11">
      <c r="A1528" s="74" t="s">
        <v>60</v>
      </c>
      <c r="B1528" t="s">
        <v>84</v>
      </c>
      <c r="C1528" t="s">
        <v>40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</row>
    <row r="1529" spans="1:11">
      <c r="A1529" s="74" t="s">
        <v>60</v>
      </c>
      <c r="B1529" t="s">
        <v>84</v>
      </c>
      <c r="C1529" t="s">
        <v>41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</row>
    <row r="1530" spans="1:11">
      <c r="A1530" s="74" t="s">
        <v>60</v>
      </c>
      <c r="B1530" t="s">
        <v>84</v>
      </c>
      <c r="C1530" t="s">
        <v>42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</row>
    <row r="1531" spans="1:11">
      <c r="A1531" s="74" t="s">
        <v>60</v>
      </c>
      <c r="B1531" t="s">
        <v>84</v>
      </c>
      <c r="C1531" t="s">
        <v>43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</row>
    <row r="1532" spans="1:11">
      <c r="A1532" s="74" t="s">
        <v>60</v>
      </c>
      <c r="B1532" t="s">
        <v>84</v>
      </c>
      <c r="C1532" t="s">
        <v>44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</row>
    <row r="1533" spans="1:11">
      <c r="A1533" s="74" t="s">
        <v>60</v>
      </c>
      <c r="B1533" t="s">
        <v>84</v>
      </c>
      <c r="C1533" t="s">
        <v>45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</row>
    <row r="1534" spans="1:11">
      <c r="A1534" s="74" t="s">
        <v>60</v>
      </c>
      <c r="B1534" t="s">
        <v>84</v>
      </c>
      <c r="C1534" t="s">
        <v>46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</row>
    <row r="1535" spans="1:11">
      <c r="A1535" s="74" t="s">
        <v>60</v>
      </c>
      <c r="B1535" t="s">
        <v>84</v>
      </c>
      <c r="C1535" t="s">
        <v>25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</row>
    <row r="1536" spans="1:11">
      <c r="A1536" s="74" t="s">
        <v>60</v>
      </c>
      <c r="B1536" t="s">
        <v>84</v>
      </c>
    </row>
    <row r="1537" spans="1:11">
      <c r="A1537" s="74" t="s">
        <v>60</v>
      </c>
      <c r="B1537" t="s">
        <v>84</v>
      </c>
      <c r="C1537" t="s">
        <v>47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</row>
    <row r="1538" spans="1:11">
      <c r="A1538" s="74" t="s">
        <v>60</v>
      </c>
      <c r="B1538" t="s">
        <v>84</v>
      </c>
      <c r="C1538" t="s">
        <v>48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</row>
    <row r="1539" spans="1:11">
      <c r="A1539" s="74" t="s">
        <v>60</v>
      </c>
      <c r="B1539" t="s">
        <v>84</v>
      </c>
      <c r="C1539" t="s">
        <v>25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</row>
    <row r="1540" spans="1:11">
      <c r="A1540" s="74" t="s">
        <v>60</v>
      </c>
      <c r="B1540" t="s">
        <v>84</v>
      </c>
    </row>
    <row r="1541" spans="1:11">
      <c r="A1541" s="74" t="s">
        <v>60</v>
      </c>
      <c r="B1541" t="s">
        <v>84</v>
      </c>
      <c r="C1541" t="s">
        <v>49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</row>
    <row r="1542" spans="1:11">
      <c r="A1542" s="74" t="s">
        <v>60</v>
      </c>
      <c r="B1542" t="s">
        <v>84</v>
      </c>
      <c r="C1542" t="s">
        <v>25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</row>
    <row r="1543" spans="1:11">
      <c r="A1543" s="74" t="s">
        <v>60</v>
      </c>
      <c r="B1543" t="s">
        <v>84</v>
      </c>
    </row>
    <row r="1544" spans="1:11">
      <c r="A1544" s="74" t="s">
        <v>60</v>
      </c>
      <c r="B1544" t="s">
        <v>84</v>
      </c>
      <c r="C1544" t="s">
        <v>50</v>
      </c>
      <c r="D1544">
        <v>2</v>
      </c>
      <c r="E1544">
        <v>2</v>
      </c>
      <c r="F1544">
        <v>54232.08</v>
      </c>
      <c r="G1544">
        <v>54232.08</v>
      </c>
      <c r="H1544">
        <v>27116.04</v>
      </c>
      <c r="I1544">
        <v>27116.04</v>
      </c>
      <c r="J1544">
        <v>0</v>
      </c>
      <c r="K1544">
        <v>0</v>
      </c>
    </row>
    <row r="1545" spans="1:11">
      <c r="A1545" s="74" t="s">
        <v>60</v>
      </c>
      <c r="B1545" t="s">
        <v>84</v>
      </c>
      <c r="C1545" t="s">
        <v>51</v>
      </c>
      <c r="D1545">
        <v>0.3</v>
      </c>
      <c r="E1545">
        <v>0.3</v>
      </c>
      <c r="F1545">
        <v>14316.96</v>
      </c>
      <c r="G1545">
        <v>14316.96</v>
      </c>
      <c r="H1545">
        <v>47723.199999999997</v>
      </c>
      <c r="I1545">
        <v>47723.199999999997</v>
      </c>
      <c r="J1545">
        <v>0</v>
      </c>
      <c r="K1545">
        <v>0</v>
      </c>
    </row>
    <row r="1546" spans="1:11">
      <c r="A1546" s="74" t="s">
        <v>60</v>
      </c>
      <c r="B1546" t="s">
        <v>84</v>
      </c>
      <c r="C1546" t="s">
        <v>25</v>
      </c>
      <c r="D1546">
        <v>2.2999999999999998</v>
      </c>
      <c r="E1546">
        <v>2.2999999999999998</v>
      </c>
      <c r="F1546">
        <v>68549.040000000008</v>
      </c>
      <c r="G1546">
        <v>68549.040000000008</v>
      </c>
      <c r="H1546">
        <v>29803.930434782615</v>
      </c>
      <c r="I1546">
        <v>29803.930434782615</v>
      </c>
      <c r="J1546">
        <v>0</v>
      </c>
      <c r="K1546">
        <v>0</v>
      </c>
    </row>
    <row r="1547" spans="1:11">
      <c r="A1547" s="74" t="s">
        <v>60</v>
      </c>
      <c r="B1547" t="s">
        <v>84</v>
      </c>
    </row>
    <row r="1548" spans="1:11">
      <c r="A1548" s="74" t="s">
        <v>60</v>
      </c>
      <c r="B1548" t="s">
        <v>84</v>
      </c>
      <c r="C1548" t="s">
        <v>52</v>
      </c>
      <c r="D1548">
        <v>2</v>
      </c>
      <c r="E1548">
        <v>2</v>
      </c>
      <c r="F1548">
        <v>28868.639999999999</v>
      </c>
      <c r="G1548">
        <v>28868.639999999999</v>
      </c>
      <c r="H1548">
        <v>14434.32</v>
      </c>
      <c r="I1548">
        <v>14434.32</v>
      </c>
      <c r="J1548">
        <v>0</v>
      </c>
      <c r="K1548">
        <v>0</v>
      </c>
    </row>
    <row r="1549" spans="1:11">
      <c r="A1549" s="74" t="s">
        <v>60</v>
      </c>
      <c r="B1549" t="s">
        <v>84</v>
      </c>
      <c r="C1549" t="s">
        <v>53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</row>
    <row r="1550" spans="1:11">
      <c r="A1550" s="74" t="s">
        <v>60</v>
      </c>
      <c r="B1550" t="s">
        <v>84</v>
      </c>
      <c r="C1550" t="s">
        <v>54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</row>
    <row r="1551" spans="1:11">
      <c r="A1551" s="74" t="s">
        <v>60</v>
      </c>
      <c r="B1551" t="s">
        <v>84</v>
      </c>
      <c r="C1551" t="s">
        <v>55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</row>
    <row r="1552" spans="1:11">
      <c r="A1552" s="74" t="s">
        <v>60</v>
      </c>
      <c r="B1552" t="s">
        <v>84</v>
      </c>
      <c r="C1552" t="s">
        <v>25</v>
      </c>
      <c r="D1552">
        <v>2</v>
      </c>
      <c r="E1552">
        <v>2</v>
      </c>
      <c r="F1552">
        <v>28868.639999999999</v>
      </c>
      <c r="G1552">
        <v>28868.639999999999</v>
      </c>
      <c r="H1552">
        <v>14434.32</v>
      </c>
      <c r="I1552">
        <v>14434.32</v>
      </c>
      <c r="J1552">
        <v>0</v>
      </c>
      <c r="K1552">
        <v>0</v>
      </c>
    </row>
    <row r="1553" spans="1:11">
      <c r="A1553" s="74" t="s">
        <v>60</v>
      </c>
      <c r="B1553" t="s">
        <v>84</v>
      </c>
    </row>
    <row r="1554" spans="1:11">
      <c r="A1554" s="74" t="s">
        <v>60</v>
      </c>
      <c r="B1554" t="s">
        <v>84</v>
      </c>
      <c r="C1554" t="s">
        <v>56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</row>
    <row r="1555" spans="1:11">
      <c r="A1555" s="74" t="s">
        <v>60</v>
      </c>
      <c r="B1555" t="s">
        <v>84</v>
      </c>
      <c r="C1555" t="s">
        <v>57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</row>
    <row r="1556" spans="1:11">
      <c r="A1556" s="74" t="s">
        <v>60</v>
      </c>
      <c r="B1556" t="s">
        <v>84</v>
      </c>
      <c r="C1556" t="s">
        <v>58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</row>
    <row r="1557" spans="1:11">
      <c r="A1557" s="74" t="s">
        <v>60</v>
      </c>
      <c r="B1557" t="s">
        <v>85</v>
      </c>
      <c r="C1557" t="s">
        <v>18</v>
      </c>
      <c r="D1557">
        <v>1</v>
      </c>
      <c r="E1557">
        <v>1</v>
      </c>
      <c r="F1557">
        <v>130000</v>
      </c>
      <c r="G1557">
        <v>145000</v>
      </c>
      <c r="H1557">
        <v>130000</v>
      </c>
      <c r="I1557">
        <v>145000</v>
      </c>
      <c r="J1557">
        <v>15000</v>
      </c>
      <c r="K1557">
        <v>0.11538461538461539</v>
      </c>
    </row>
    <row r="1558" spans="1:11">
      <c r="A1558" s="74" t="s">
        <v>60</v>
      </c>
      <c r="B1558" t="s">
        <v>85</v>
      </c>
      <c r="C1558" t="s">
        <v>19</v>
      </c>
      <c r="D1558">
        <v>10</v>
      </c>
      <c r="E1558">
        <v>10</v>
      </c>
      <c r="F1558">
        <v>730061</v>
      </c>
      <c r="G1558">
        <v>734895</v>
      </c>
      <c r="H1558">
        <v>73006.100000000006</v>
      </c>
      <c r="I1558">
        <v>73489.5</v>
      </c>
      <c r="J1558">
        <v>4834</v>
      </c>
      <c r="K1558">
        <v>6.6213645161157762E-3</v>
      </c>
    </row>
    <row r="1559" spans="1:11">
      <c r="A1559" s="74" t="s">
        <v>60</v>
      </c>
      <c r="B1559" t="s">
        <v>85</v>
      </c>
      <c r="C1559" t="s">
        <v>20</v>
      </c>
      <c r="D1559">
        <v>4.5</v>
      </c>
      <c r="E1559">
        <v>4.5</v>
      </c>
      <c r="F1559">
        <v>342821</v>
      </c>
      <c r="G1559">
        <v>342821</v>
      </c>
      <c r="H1559">
        <v>76182.444444444438</v>
      </c>
      <c r="I1559">
        <v>76182.444444444438</v>
      </c>
      <c r="J1559">
        <v>0</v>
      </c>
      <c r="K1559">
        <v>0</v>
      </c>
    </row>
    <row r="1560" spans="1:11">
      <c r="A1560" s="74" t="s">
        <v>60</v>
      </c>
      <c r="B1560" t="s">
        <v>85</v>
      </c>
      <c r="C1560" t="s">
        <v>21</v>
      </c>
      <c r="D1560">
        <v>1</v>
      </c>
      <c r="E1560">
        <v>1</v>
      </c>
      <c r="F1560">
        <v>46491</v>
      </c>
      <c r="G1560">
        <v>46491</v>
      </c>
      <c r="H1560">
        <v>46491</v>
      </c>
      <c r="I1560">
        <v>46491</v>
      </c>
      <c r="J1560">
        <v>0</v>
      </c>
      <c r="K1560">
        <v>0</v>
      </c>
    </row>
    <row r="1561" spans="1:11">
      <c r="A1561" s="74" t="s">
        <v>60</v>
      </c>
      <c r="B1561" t="s">
        <v>85</v>
      </c>
      <c r="C1561" t="s">
        <v>22</v>
      </c>
      <c r="D1561">
        <v>1</v>
      </c>
      <c r="E1561">
        <v>1</v>
      </c>
      <c r="F1561">
        <v>74954</v>
      </c>
      <c r="G1561">
        <v>74954</v>
      </c>
      <c r="H1561">
        <v>74954</v>
      </c>
      <c r="I1561">
        <v>74954</v>
      </c>
      <c r="J1561">
        <v>0</v>
      </c>
      <c r="K1561">
        <v>0</v>
      </c>
    </row>
    <row r="1562" spans="1:11">
      <c r="A1562" s="74" t="s">
        <v>60</v>
      </c>
      <c r="B1562" t="s">
        <v>85</v>
      </c>
      <c r="C1562" t="s">
        <v>23</v>
      </c>
      <c r="D1562">
        <v>1</v>
      </c>
      <c r="E1562">
        <v>1</v>
      </c>
      <c r="F1562">
        <v>90000</v>
      </c>
      <c r="G1562">
        <v>90000</v>
      </c>
      <c r="H1562">
        <v>90000</v>
      </c>
      <c r="I1562">
        <v>90000</v>
      </c>
      <c r="J1562">
        <v>0</v>
      </c>
      <c r="K1562">
        <v>0</v>
      </c>
    </row>
    <row r="1563" spans="1:11">
      <c r="A1563" s="74" t="s">
        <v>60</v>
      </c>
      <c r="B1563" t="s">
        <v>85</v>
      </c>
      <c r="C1563" t="s">
        <v>24</v>
      </c>
      <c r="D1563">
        <v>3</v>
      </c>
      <c r="E1563">
        <v>3</v>
      </c>
      <c r="F1563">
        <v>160924</v>
      </c>
      <c r="G1563">
        <v>166201</v>
      </c>
      <c r="H1563">
        <v>53641.333333333336</v>
      </c>
      <c r="I1563">
        <v>55400.333333333336</v>
      </c>
      <c r="J1563">
        <v>5277</v>
      </c>
      <c r="K1563">
        <v>3.2791876910839901E-2</v>
      </c>
    </row>
    <row r="1564" spans="1:11">
      <c r="A1564" s="74" t="s">
        <v>60</v>
      </c>
      <c r="B1564" t="s">
        <v>85</v>
      </c>
      <c r="C1564" t="s">
        <v>25</v>
      </c>
      <c r="D1564">
        <v>21.5</v>
      </c>
      <c r="E1564">
        <v>21.5</v>
      </c>
      <c r="F1564">
        <v>1575251</v>
      </c>
      <c r="G1564">
        <v>1600362</v>
      </c>
      <c r="H1564">
        <v>73267.488372093023</v>
      </c>
      <c r="I1564">
        <v>74435.441860465115</v>
      </c>
      <c r="J1564">
        <v>25111</v>
      </c>
      <c r="K1564">
        <v>1.5940951632469998E-2</v>
      </c>
    </row>
    <row r="1565" spans="1:11">
      <c r="A1565" s="74" t="s">
        <v>60</v>
      </c>
      <c r="B1565" t="s">
        <v>85</v>
      </c>
    </row>
    <row r="1566" spans="1:11">
      <c r="A1566" s="74" t="s">
        <v>60</v>
      </c>
      <c r="B1566" t="s">
        <v>85</v>
      </c>
      <c r="C1566" t="s">
        <v>26</v>
      </c>
      <c r="D1566">
        <v>10.5</v>
      </c>
      <c r="E1566">
        <v>10.5</v>
      </c>
      <c r="F1566">
        <v>167982.34</v>
      </c>
      <c r="G1566">
        <v>172896</v>
      </c>
      <c r="H1566">
        <v>15998.318095238095</v>
      </c>
      <c r="I1566">
        <v>16466.285714285714</v>
      </c>
      <c r="J1566">
        <v>4913.6600000000035</v>
      </c>
      <c r="K1566">
        <v>2.9251051033102667E-2</v>
      </c>
    </row>
    <row r="1567" spans="1:11">
      <c r="A1567" s="74" t="s">
        <v>60</v>
      </c>
      <c r="B1567" t="s">
        <v>85</v>
      </c>
      <c r="C1567" t="s">
        <v>27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</row>
    <row r="1568" spans="1:11">
      <c r="A1568" s="74" t="s">
        <v>60</v>
      </c>
      <c r="B1568" t="s">
        <v>85</v>
      </c>
      <c r="C1568" t="s">
        <v>25</v>
      </c>
      <c r="D1568">
        <v>10.5</v>
      </c>
      <c r="E1568">
        <v>10.5</v>
      </c>
      <c r="F1568">
        <v>167982.34</v>
      </c>
      <c r="G1568">
        <v>172896</v>
      </c>
      <c r="H1568">
        <v>15998.318095238095</v>
      </c>
      <c r="I1568">
        <v>16466.285714285714</v>
      </c>
      <c r="J1568">
        <v>4913.6600000000035</v>
      </c>
      <c r="K1568">
        <v>2.9251051033102667E-2</v>
      </c>
    </row>
    <row r="1569" spans="1:11">
      <c r="A1569" s="74" t="s">
        <v>60</v>
      </c>
      <c r="B1569" t="s">
        <v>85</v>
      </c>
    </row>
    <row r="1570" spans="1:11">
      <c r="A1570" s="74" t="s">
        <v>60</v>
      </c>
      <c r="B1570" t="s">
        <v>85</v>
      </c>
      <c r="C1570" t="s">
        <v>28</v>
      </c>
      <c r="D1570">
        <v>0.86</v>
      </c>
      <c r="E1570">
        <v>0.86</v>
      </c>
      <c r="F1570">
        <v>13171</v>
      </c>
      <c r="G1570">
        <v>15315</v>
      </c>
      <c r="H1570">
        <v>15315.116279069767</v>
      </c>
      <c r="I1570">
        <v>17808.139534883721</v>
      </c>
      <c r="J1570">
        <v>2144</v>
      </c>
      <c r="K1570">
        <v>0.1627818692582188</v>
      </c>
    </row>
    <row r="1571" spans="1:11">
      <c r="A1571" s="74" t="s">
        <v>60</v>
      </c>
      <c r="B1571" t="s">
        <v>85</v>
      </c>
      <c r="C1571" t="s">
        <v>29</v>
      </c>
      <c r="D1571">
        <v>27.5</v>
      </c>
      <c r="E1571">
        <v>27.5</v>
      </c>
      <c r="F1571">
        <v>413506</v>
      </c>
      <c r="G1571">
        <v>415996.66</v>
      </c>
      <c r="H1571">
        <v>15036.581818181818</v>
      </c>
      <c r="I1571">
        <v>15127.151272727271</v>
      </c>
      <c r="J1571">
        <v>2490.6599999999744</v>
      </c>
      <c r="K1571">
        <v>6.0232741483798894E-3</v>
      </c>
    </row>
    <row r="1572" spans="1:11">
      <c r="A1572" s="74" t="s">
        <v>60</v>
      </c>
      <c r="B1572" t="s">
        <v>85</v>
      </c>
      <c r="C1572" t="s">
        <v>30</v>
      </c>
      <c r="D1572">
        <v>12</v>
      </c>
      <c r="E1572">
        <v>12</v>
      </c>
      <c r="F1572">
        <v>173628.39</v>
      </c>
      <c r="G1572">
        <v>174054</v>
      </c>
      <c r="H1572">
        <v>14469.032500000001</v>
      </c>
      <c r="I1572">
        <v>14504.5</v>
      </c>
      <c r="J1572">
        <v>425.60999999998603</v>
      </c>
      <c r="K1572">
        <v>2.4512696339578223E-3</v>
      </c>
    </row>
    <row r="1573" spans="1:11">
      <c r="A1573" s="74" t="s">
        <v>60</v>
      </c>
      <c r="B1573" t="s">
        <v>85</v>
      </c>
      <c r="C1573" t="s">
        <v>31</v>
      </c>
      <c r="D1573">
        <v>1</v>
      </c>
      <c r="E1573">
        <v>1</v>
      </c>
      <c r="F1573">
        <v>14352</v>
      </c>
      <c r="G1573">
        <v>14352</v>
      </c>
      <c r="H1573">
        <v>14352</v>
      </c>
      <c r="I1573">
        <v>14352</v>
      </c>
      <c r="J1573">
        <v>0</v>
      </c>
      <c r="K1573">
        <v>0</v>
      </c>
    </row>
    <row r="1574" spans="1:11">
      <c r="A1574" s="74" t="s">
        <v>60</v>
      </c>
      <c r="B1574" t="s">
        <v>85</v>
      </c>
      <c r="C1574" t="s">
        <v>25</v>
      </c>
      <c r="D1574">
        <v>41.36</v>
      </c>
      <c r="E1574">
        <v>41.36</v>
      </c>
      <c r="F1574">
        <v>614657.39</v>
      </c>
      <c r="G1574">
        <v>619717.65999999992</v>
      </c>
      <c r="H1574">
        <v>14861.155464216636</v>
      </c>
      <c r="I1574">
        <v>14983.502417794969</v>
      </c>
      <c r="J1574">
        <v>5060.2699999999022</v>
      </c>
      <c r="K1574">
        <v>8.2326676329392244E-3</v>
      </c>
    </row>
    <row r="1575" spans="1:11">
      <c r="A1575" s="74" t="s">
        <v>60</v>
      </c>
      <c r="B1575" t="s">
        <v>85</v>
      </c>
    </row>
    <row r="1576" spans="1:11">
      <c r="A1576" s="74" t="s">
        <v>60</v>
      </c>
      <c r="B1576" t="s">
        <v>85</v>
      </c>
      <c r="C1576" t="s">
        <v>32</v>
      </c>
      <c r="D1576">
        <v>20.2</v>
      </c>
      <c r="E1576">
        <v>20.2</v>
      </c>
      <c r="F1576">
        <v>988214.4</v>
      </c>
      <c r="G1576">
        <v>995708.76</v>
      </c>
      <c r="H1576">
        <v>48921.504950495051</v>
      </c>
      <c r="I1576">
        <v>49292.51287128713</v>
      </c>
      <c r="J1576">
        <v>7494.359999999986</v>
      </c>
      <c r="K1576">
        <v>7.5837389133370106E-3</v>
      </c>
    </row>
    <row r="1577" spans="1:11">
      <c r="A1577" s="74" t="s">
        <v>60</v>
      </c>
      <c r="B1577" t="s">
        <v>85</v>
      </c>
      <c r="C1577" t="s">
        <v>33</v>
      </c>
      <c r="D1577">
        <v>4</v>
      </c>
      <c r="E1577">
        <v>4</v>
      </c>
      <c r="F1577">
        <v>162541</v>
      </c>
      <c r="G1577">
        <v>162541</v>
      </c>
      <c r="H1577">
        <v>40635.25</v>
      </c>
      <c r="I1577">
        <v>40635.25</v>
      </c>
      <c r="J1577">
        <v>0</v>
      </c>
      <c r="K1577">
        <v>0</v>
      </c>
    </row>
    <row r="1578" spans="1:11">
      <c r="A1578" s="74" t="s">
        <v>60</v>
      </c>
      <c r="B1578" t="s">
        <v>85</v>
      </c>
      <c r="C1578" t="s">
        <v>34</v>
      </c>
      <c r="D1578">
        <v>21</v>
      </c>
      <c r="E1578">
        <v>21</v>
      </c>
      <c r="F1578">
        <v>584356</v>
      </c>
      <c r="G1578">
        <v>585650</v>
      </c>
      <c r="H1578">
        <v>27826.476190476191</v>
      </c>
      <c r="I1578">
        <v>27888.095238095237</v>
      </c>
      <c r="J1578">
        <v>1294</v>
      </c>
      <c r="K1578">
        <v>2.2144035485217916E-3</v>
      </c>
    </row>
    <row r="1579" spans="1:11">
      <c r="A1579" s="74" t="s">
        <v>60</v>
      </c>
      <c r="B1579" t="s">
        <v>85</v>
      </c>
      <c r="C1579" t="s">
        <v>25</v>
      </c>
      <c r="D1579">
        <v>45.2</v>
      </c>
      <c r="E1579">
        <v>45.2</v>
      </c>
      <c r="F1579">
        <v>1735111.4</v>
      </c>
      <c r="G1579">
        <v>1743899.76</v>
      </c>
      <c r="H1579">
        <v>38387.420353982299</v>
      </c>
      <c r="I1579">
        <v>38581.853097345127</v>
      </c>
      <c r="J1579">
        <v>8788.3600000001024</v>
      </c>
      <c r="K1579">
        <v>5.0650119640733744E-3</v>
      </c>
    </row>
    <row r="1580" spans="1:11">
      <c r="A1580" s="74" t="s">
        <v>60</v>
      </c>
      <c r="B1580" t="s">
        <v>85</v>
      </c>
    </row>
    <row r="1581" spans="1:11">
      <c r="A1581" s="74" t="s">
        <v>60</v>
      </c>
      <c r="B1581" t="s">
        <v>85</v>
      </c>
      <c r="C1581" t="s">
        <v>35</v>
      </c>
      <c r="D1581">
        <v>1</v>
      </c>
      <c r="E1581">
        <v>1</v>
      </c>
      <c r="F1581">
        <v>43755</v>
      </c>
      <c r="G1581">
        <v>43775</v>
      </c>
      <c r="H1581">
        <v>43755</v>
      </c>
      <c r="I1581">
        <v>43775</v>
      </c>
      <c r="J1581">
        <v>20</v>
      </c>
      <c r="K1581">
        <v>4.5709061821506112E-4</v>
      </c>
    </row>
    <row r="1582" spans="1:11">
      <c r="A1582" s="74" t="s">
        <v>60</v>
      </c>
      <c r="B1582" t="s">
        <v>85</v>
      </c>
      <c r="C1582" t="s">
        <v>36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</row>
    <row r="1583" spans="1:11">
      <c r="A1583" s="74" t="s">
        <v>60</v>
      </c>
      <c r="B1583" t="s">
        <v>85</v>
      </c>
      <c r="C1583" t="s">
        <v>25</v>
      </c>
      <c r="D1583">
        <v>1</v>
      </c>
      <c r="E1583">
        <v>1</v>
      </c>
      <c r="F1583">
        <v>43755</v>
      </c>
      <c r="G1583">
        <v>43775</v>
      </c>
      <c r="H1583">
        <v>43755</v>
      </c>
      <c r="I1583">
        <v>43775</v>
      </c>
      <c r="J1583">
        <v>20</v>
      </c>
      <c r="K1583">
        <v>4.5709061821506112E-4</v>
      </c>
    </row>
    <row r="1584" spans="1:11">
      <c r="A1584" s="74" t="s">
        <v>60</v>
      </c>
      <c r="B1584" t="s">
        <v>85</v>
      </c>
    </row>
    <row r="1585" spans="1:11">
      <c r="A1585" s="74" t="s">
        <v>60</v>
      </c>
      <c r="B1585" t="s">
        <v>85</v>
      </c>
      <c r="C1585" t="s">
        <v>37</v>
      </c>
      <c r="D1585">
        <v>7.8</v>
      </c>
      <c r="E1585">
        <v>7.8</v>
      </c>
      <c r="F1585">
        <v>360768</v>
      </c>
      <c r="G1585">
        <v>360956</v>
      </c>
      <c r="H1585">
        <v>46252.307692307695</v>
      </c>
      <c r="I1585">
        <v>46276.410256410258</v>
      </c>
      <c r="J1585">
        <v>188</v>
      </c>
      <c r="K1585">
        <v>5.2111051978002488E-4</v>
      </c>
    </row>
    <row r="1586" spans="1:11">
      <c r="A1586" s="74" t="s">
        <v>60</v>
      </c>
      <c r="B1586" t="s">
        <v>85</v>
      </c>
      <c r="C1586" t="s">
        <v>38</v>
      </c>
      <c r="D1586">
        <v>1</v>
      </c>
      <c r="E1586">
        <v>1</v>
      </c>
      <c r="F1586">
        <v>29995</v>
      </c>
      <c r="G1586">
        <v>29995</v>
      </c>
      <c r="H1586">
        <v>29995</v>
      </c>
      <c r="I1586">
        <v>29995</v>
      </c>
      <c r="J1586">
        <v>0</v>
      </c>
      <c r="K1586">
        <v>0</v>
      </c>
    </row>
    <row r="1587" spans="1:11">
      <c r="A1587" s="74" t="s">
        <v>60</v>
      </c>
      <c r="B1587" t="s">
        <v>85</v>
      </c>
      <c r="C1587" t="s">
        <v>25</v>
      </c>
      <c r="D1587">
        <v>8.8000000000000007</v>
      </c>
      <c r="E1587">
        <v>8.8000000000000007</v>
      </c>
      <c r="F1587">
        <v>390763</v>
      </c>
      <c r="G1587">
        <v>390951</v>
      </c>
      <c r="H1587">
        <v>44404.88636363636</v>
      </c>
      <c r="I1587">
        <v>44426.25</v>
      </c>
      <c r="J1587">
        <v>188</v>
      </c>
      <c r="K1587">
        <v>4.8111003344738373E-4</v>
      </c>
    </row>
    <row r="1588" spans="1:11">
      <c r="A1588" s="74" t="s">
        <v>60</v>
      </c>
      <c r="B1588" t="s">
        <v>85</v>
      </c>
    </row>
    <row r="1589" spans="1:11">
      <c r="A1589" s="74" t="s">
        <v>60</v>
      </c>
      <c r="B1589" t="s">
        <v>85</v>
      </c>
      <c r="C1589" t="s">
        <v>39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</row>
    <row r="1590" spans="1:11">
      <c r="A1590" s="74" t="s">
        <v>60</v>
      </c>
      <c r="B1590" t="s">
        <v>85</v>
      </c>
      <c r="C1590" t="s">
        <v>40</v>
      </c>
      <c r="D1590">
        <v>0.14000000000000001</v>
      </c>
      <c r="E1590">
        <v>0.14000000000000001</v>
      </c>
      <c r="F1590">
        <v>6189.83</v>
      </c>
      <c r="G1590">
        <v>6189</v>
      </c>
      <c r="H1590">
        <v>44213.07142857142</v>
      </c>
      <c r="I1590">
        <v>44207.142857142855</v>
      </c>
      <c r="J1590">
        <v>-0.82999999999992724</v>
      </c>
      <c r="K1590">
        <v>-1.3409092010603315E-4</v>
      </c>
    </row>
    <row r="1591" spans="1:11">
      <c r="A1591" s="74" t="s">
        <v>60</v>
      </c>
      <c r="B1591" t="s">
        <v>85</v>
      </c>
      <c r="C1591" t="s">
        <v>41</v>
      </c>
      <c r="D1591">
        <v>0.6</v>
      </c>
      <c r="E1591">
        <v>0.6</v>
      </c>
      <c r="F1591">
        <v>38991</v>
      </c>
      <c r="G1591">
        <v>40110</v>
      </c>
      <c r="H1591">
        <v>64985</v>
      </c>
      <c r="I1591">
        <v>66850</v>
      </c>
      <c r="J1591">
        <v>1119</v>
      </c>
      <c r="K1591">
        <v>2.8698930522428254E-2</v>
      </c>
    </row>
    <row r="1592" spans="1:11">
      <c r="A1592" s="74" t="s">
        <v>60</v>
      </c>
      <c r="B1592" t="s">
        <v>85</v>
      </c>
      <c r="C1592" t="s">
        <v>42</v>
      </c>
      <c r="D1592">
        <v>1</v>
      </c>
      <c r="E1592">
        <v>1</v>
      </c>
      <c r="F1592">
        <v>61626</v>
      </c>
      <c r="G1592">
        <v>61626</v>
      </c>
      <c r="H1592">
        <v>61626</v>
      </c>
      <c r="I1592">
        <v>61626</v>
      </c>
      <c r="J1592">
        <v>0</v>
      </c>
      <c r="K1592">
        <v>0</v>
      </c>
    </row>
    <row r="1593" spans="1:11">
      <c r="A1593" s="74" t="s">
        <v>60</v>
      </c>
      <c r="B1593" t="s">
        <v>85</v>
      </c>
      <c r="C1593" t="s">
        <v>43</v>
      </c>
      <c r="D1593">
        <v>1</v>
      </c>
      <c r="E1593">
        <v>1</v>
      </c>
      <c r="F1593">
        <v>79546</v>
      </c>
      <c r="G1593">
        <v>79546</v>
      </c>
      <c r="H1593">
        <v>79546</v>
      </c>
      <c r="I1593">
        <v>79546</v>
      </c>
      <c r="J1593">
        <v>0</v>
      </c>
      <c r="K1593">
        <v>0</v>
      </c>
    </row>
    <row r="1594" spans="1:11">
      <c r="A1594" s="74" t="s">
        <v>60</v>
      </c>
      <c r="B1594" t="s">
        <v>85</v>
      </c>
      <c r="C1594" t="s">
        <v>44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</row>
    <row r="1595" spans="1:11">
      <c r="A1595" s="74" t="s">
        <v>60</v>
      </c>
      <c r="B1595" t="s">
        <v>85</v>
      </c>
      <c r="C1595" t="s">
        <v>45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</row>
    <row r="1596" spans="1:11">
      <c r="A1596" s="74" t="s">
        <v>60</v>
      </c>
      <c r="B1596" t="s">
        <v>85</v>
      </c>
      <c r="C1596" t="s">
        <v>46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</row>
    <row r="1597" spans="1:11">
      <c r="A1597" s="74" t="s">
        <v>60</v>
      </c>
      <c r="B1597" t="s">
        <v>85</v>
      </c>
      <c r="C1597" t="s">
        <v>25</v>
      </c>
      <c r="D1597">
        <v>2.74</v>
      </c>
      <c r="E1597">
        <v>2.74</v>
      </c>
      <c r="F1597">
        <v>186352.83000000002</v>
      </c>
      <c r="G1597">
        <v>187471</v>
      </c>
      <c r="H1597">
        <v>68011.981751824816</v>
      </c>
      <c r="I1597">
        <v>68420.07299270072</v>
      </c>
      <c r="J1597">
        <v>1118.1699999999837</v>
      </c>
      <c r="K1597">
        <v>6.0002845140585395E-3</v>
      </c>
    </row>
    <row r="1598" spans="1:11">
      <c r="A1598" s="74" t="s">
        <v>60</v>
      </c>
      <c r="B1598" t="s">
        <v>85</v>
      </c>
    </row>
    <row r="1599" spans="1:11">
      <c r="A1599" s="74" t="s">
        <v>60</v>
      </c>
      <c r="B1599" t="s">
        <v>85</v>
      </c>
      <c r="C1599" t="s">
        <v>47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</row>
    <row r="1600" spans="1:11">
      <c r="A1600" s="74" t="s">
        <v>60</v>
      </c>
      <c r="B1600" t="s">
        <v>85</v>
      </c>
      <c r="C1600" t="s">
        <v>48</v>
      </c>
      <c r="D1600">
        <v>4</v>
      </c>
      <c r="E1600">
        <v>4</v>
      </c>
      <c r="F1600">
        <v>83750</v>
      </c>
      <c r="G1600">
        <v>87002</v>
      </c>
      <c r="H1600">
        <v>20937.5</v>
      </c>
      <c r="I1600">
        <v>21750.5</v>
      </c>
      <c r="J1600">
        <v>3252</v>
      </c>
      <c r="K1600">
        <v>3.8829850746268657E-2</v>
      </c>
    </row>
    <row r="1601" spans="1:11">
      <c r="A1601" s="74" t="s">
        <v>60</v>
      </c>
      <c r="B1601" t="s">
        <v>85</v>
      </c>
      <c r="C1601" t="s">
        <v>25</v>
      </c>
      <c r="D1601">
        <v>4</v>
      </c>
      <c r="E1601">
        <v>4</v>
      </c>
      <c r="F1601">
        <v>83750</v>
      </c>
      <c r="G1601">
        <v>87002</v>
      </c>
      <c r="H1601">
        <v>20937.5</v>
      </c>
      <c r="I1601">
        <v>21750.5</v>
      </c>
      <c r="J1601">
        <v>3252</v>
      </c>
      <c r="K1601">
        <v>3.8829850746268657E-2</v>
      </c>
    </row>
    <row r="1602" spans="1:11">
      <c r="A1602" s="74" t="s">
        <v>60</v>
      </c>
      <c r="B1602" t="s">
        <v>85</v>
      </c>
    </row>
    <row r="1603" spans="1:11">
      <c r="A1603" s="74" t="s">
        <v>60</v>
      </c>
      <c r="B1603" t="s">
        <v>85</v>
      </c>
      <c r="C1603" t="s">
        <v>49</v>
      </c>
      <c r="D1603">
        <v>3</v>
      </c>
      <c r="E1603">
        <v>3</v>
      </c>
      <c r="F1603">
        <v>121185.54</v>
      </c>
      <c r="G1603">
        <v>122889</v>
      </c>
      <c r="H1603">
        <v>40395.18</v>
      </c>
      <c r="I1603">
        <v>40963</v>
      </c>
      <c r="J1603">
        <v>1703.4600000000064</v>
      </c>
      <c r="K1603">
        <v>1.4056627548138223E-2</v>
      </c>
    </row>
    <row r="1604" spans="1:11">
      <c r="A1604" s="74" t="s">
        <v>60</v>
      </c>
      <c r="B1604" t="s">
        <v>85</v>
      </c>
      <c r="C1604" t="s">
        <v>25</v>
      </c>
      <c r="D1604">
        <v>3</v>
      </c>
      <c r="E1604">
        <v>3</v>
      </c>
      <c r="F1604">
        <v>121185.54</v>
      </c>
      <c r="G1604">
        <v>122889</v>
      </c>
      <c r="H1604">
        <v>40395.18</v>
      </c>
      <c r="I1604">
        <v>40963</v>
      </c>
      <c r="J1604">
        <v>1703.4600000000064</v>
      </c>
      <c r="K1604">
        <v>1.4056627548138223E-2</v>
      </c>
    </row>
    <row r="1605" spans="1:11">
      <c r="A1605" s="74" t="s">
        <v>60</v>
      </c>
      <c r="B1605" t="s">
        <v>85</v>
      </c>
    </row>
    <row r="1606" spans="1:11">
      <c r="A1606" s="74" t="s">
        <v>60</v>
      </c>
      <c r="B1606" t="s">
        <v>85</v>
      </c>
      <c r="C1606" t="s">
        <v>50</v>
      </c>
      <c r="D1606">
        <v>11</v>
      </c>
      <c r="E1606">
        <v>11</v>
      </c>
      <c r="F1606">
        <v>319579</v>
      </c>
      <c r="G1606">
        <v>319579</v>
      </c>
      <c r="H1606">
        <v>29052.636363636364</v>
      </c>
      <c r="I1606">
        <v>29052.636363636364</v>
      </c>
      <c r="J1606">
        <v>0</v>
      </c>
      <c r="K1606">
        <v>0</v>
      </c>
    </row>
    <row r="1607" spans="1:11">
      <c r="A1607" s="74" t="s">
        <v>60</v>
      </c>
      <c r="B1607" t="s">
        <v>85</v>
      </c>
      <c r="C1607" t="s">
        <v>51</v>
      </c>
      <c r="D1607">
        <v>30</v>
      </c>
      <c r="E1607">
        <v>30</v>
      </c>
      <c r="F1607">
        <v>672389</v>
      </c>
      <c r="G1607">
        <v>678425</v>
      </c>
      <c r="H1607">
        <v>22412.966666666667</v>
      </c>
      <c r="I1607">
        <v>22614.166666666668</v>
      </c>
      <c r="J1607">
        <v>6036</v>
      </c>
      <c r="K1607">
        <v>8.9769463807409106E-3</v>
      </c>
    </row>
    <row r="1608" spans="1:11">
      <c r="A1608" s="74" t="s">
        <v>60</v>
      </c>
      <c r="B1608" t="s">
        <v>85</v>
      </c>
      <c r="C1608" t="s">
        <v>25</v>
      </c>
      <c r="D1608">
        <v>41</v>
      </c>
      <c r="E1608">
        <v>41</v>
      </c>
      <c r="F1608">
        <v>991968</v>
      </c>
      <c r="G1608">
        <v>998004</v>
      </c>
      <c r="H1608">
        <v>24194.341463414636</v>
      </c>
      <c r="I1608">
        <v>24341.560975609755</v>
      </c>
      <c r="J1608">
        <v>6036</v>
      </c>
      <c r="K1608">
        <v>6.0848737056034066E-3</v>
      </c>
    </row>
    <row r="1609" spans="1:11">
      <c r="A1609" s="74" t="s">
        <v>60</v>
      </c>
      <c r="B1609" t="s">
        <v>85</v>
      </c>
    </row>
    <row r="1610" spans="1:11">
      <c r="A1610" s="74" t="s">
        <v>60</v>
      </c>
      <c r="B1610" t="s">
        <v>85</v>
      </c>
      <c r="C1610" t="s">
        <v>52</v>
      </c>
      <c r="D1610">
        <v>1</v>
      </c>
      <c r="E1610">
        <v>1</v>
      </c>
      <c r="F1610">
        <v>11175</v>
      </c>
      <c r="G1610">
        <v>11175</v>
      </c>
      <c r="H1610">
        <v>11175</v>
      </c>
      <c r="I1610">
        <v>11175</v>
      </c>
      <c r="J1610">
        <v>0</v>
      </c>
      <c r="K1610">
        <v>0</v>
      </c>
    </row>
    <row r="1611" spans="1:11">
      <c r="A1611" s="74" t="s">
        <v>60</v>
      </c>
      <c r="B1611" t="s">
        <v>85</v>
      </c>
      <c r="C1611" t="s">
        <v>53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</row>
    <row r="1612" spans="1:11">
      <c r="A1612" s="74" t="s">
        <v>60</v>
      </c>
      <c r="B1612" t="s">
        <v>85</v>
      </c>
      <c r="C1612" t="s">
        <v>54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</row>
    <row r="1613" spans="1:11">
      <c r="A1613" s="74" t="s">
        <v>60</v>
      </c>
      <c r="B1613" t="s">
        <v>85</v>
      </c>
      <c r="C1613" t="s">
        <v>55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</row>
    <row r="1614" spans="1:11">
      <c r="A1614" s="74" t="s">
        <v>60</v>
      </c>
      <c r="B1614" t="s">
        <v>85</v>
      </c>
      <c r="C1614" t="s">
        <v>25</v>
      </c>
      <c r="D1614">
        <v>1</v>
      </c>
      <c r="E1614">
        <v>1</v>
      </c>
      <c r="F1614">
        <v>11175</v>
      </c>
      <c r="G1614">
        <v>11175</v>
      </c>
      <c r="H1614">
        <v>11175</v>
      </c>
      <c r="I1614">
        <v>11175</v>
      </c>
      <c r="J1614">
        <v>0</v>
      </c>
      <c r="K1614">
        <v>0</v>
      </c>
    </row>
    <row r="1615" spans="1:11">
      <c r="A1615" s="74" t="s">
        <v>60</v>
      </c>
      <c r="B1615" t="s">
        <v>85</v>
      </c>
    </row>
    <row r="1616" spans="1:11">
      <c r="A1616" s="74" t="s">
        <v>60</v>
      </c>
      <c r="B1616" t="s">
        <v>85</v>
      </c>
      <c r="C1616" t="s">
        <v>56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</row>
    <row r="1617" spans="1:11">
      <c r="A1617" s="74" t="s">
        <v>60</v>
      </c>
      <c r="B1617" t="s">
        <v>85</v>
      </c>
      <c r="C1617" t="s">
        <v>57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</row>
    <row r="1618" spans="1:11">
      <c r="A1618" s="74" t="s">
        <v>60</v>
      </c>
      <c r="B1618" t="s">
        <v>85</v>
      </c>
      <c r="C1618" t="s">
        <v>58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</row>
    <row r="1619" spans="1:11">
      <c r="A1619" s="74" t="s">
        <v>60</v>
      </c>
      <c r="B1619" t="s">
        <v>86</v>
      </c>
      <c r="C1619" s="1" t="s">
        <v>18</v>
      </c>
      <c r="D1619" s="2">
        <v>1</v>
      </c>
      <c r="E1619" s="3">
        <v>1</v>
      </c>
      <c r="F1619" s="4">
        <v>111100</v>
      </c>
      <c r="G1619" s="5">
        <v>111100</v>
      </c>
      <c r="H1619" s="6">
        <v>111100</v>
      </c>
      <c r="I1619" s="7">
        <v>111100</v>
      </c>
      <c r="J1619" s="8">
        <v>0</v>
      </c>
      <c r="K1619" s="9">
        <v>0</v>
      </c>
    </row>
    <row r="1620" spans="1:11">
      <c r="A1620" s="74" t="s">
        <v>60</v>
      </c>
      <c r="B1620" t="s">
        <v>86</v>
      </c>
      <c r="C1620" s="1" t="s">
        <v>19</v>
      </c>
      <c r="D1620" s="2">
        <v>4</v>
      </c>
      <c r="E1620" s="3">
        <v>4</v>
      </c>
      <c r="F1620" s="10">
        <v>294197</v>
      </c>
      <c r="G1620" s="5">
        <v>294197</v>
      </c>
      <c r="H1620" s="11">
        <v>73549.25</v>
      </c>
      <c r="I1620" s="7">
        <v>73549.25</v>
      </c>
      <c r="J1620" s="8">
        <v>0</v>
      </c>
      <c r="K1620" s="9">
        <v>0</v>
      </c>
    </row>
    <row r="1621" spans="1:11">
      <c r="A1621" s="74" t="s">
        <v>60</v>
      </c>
      <c r="B1621" t="s">
        <v>86</v>
      </c>
      <c r="C1621" s="1" t="s">
        <v>20</v>
      </c>
      <c r="D1621" s="2">
        <v>0</v>
      </c>
      <c r="E1621" s="3">
        <v>0</v>
      </c>
      <c r="F1621" s="10">
        <v>0</v>
      </c>
      <c r="G1621" s="5">
        <v>0</v>
      </c>
      <c r="H1621" s="11">
        <v>0</v>
      </c>
      <c r="I1621" s="7">
        <v>0</v>
      </c>
      <c r="J1621" s="8">
        <v>0</v>
      </c>
      <c r="K1621" s="9">
        <v>0</v>
      </c>
    </row>
    <row r="1622" spans="1:11">
      <c r="A1622" s="74" t="s">
        <v>60</v>
      </c>
      <c r="B1622" t="s">
        <v>86</v>
      </c>
      <c r="C1622" s="1" t="s">
        <v>21</v>
      </c>
      <c r="D1622" s="2">
        <v>1.1000000000000001</v>
      </c>
      <c r="E1622" s="3">
        <v>1.1000000000000001</v>
      </c>
      <c r="F1622" s="10">
        <v>30256</v>
      </c>
      <c r="G1622" s="5">
        <v>30256</v>
      </c>
      <c r="H1622" s="11">
        <v>27505.454545454544</v>
      </c>
      <c r="I1622" s="7">
        <v>27505.454545454544</v>
      </c>
      <c r="J1622" s="8">
        <v>0</v>
      </c>
      <c r="K1622" s="9">
        <v>0</v>
      </c>
    </row>
    <row r="1623" spans="1:11">
      <c r="A1623" s="74" t="s">
        <v>60</v>
      </c>
      <c r="B1623" t="s">
        <v>86</v>
      </c>
      <c r="C1623" s="1" t="s">
        <v>22</v>
      </c>
      <c r="D1623" s="2">
        <v>1</v>
      </c>
      <c r="E1623" s="3">
        <v>1</v>
      </c>
      <c r="F1623" s="10">
        <v>88500</v>
      </c>
      <c r="G1623" s="5">
        <v>88500</v>
      </c>
      <c r="H1623" s="11">
        <v>88500</v>
      </c>
      <c r="I1623" s="7">
        <v>88500</v>
      </c>
      <c r="J1623" s="8">
        <v>0</v>
      </c>
      <c r="K1623" s="9">
        <v>0</v>
      </c>
    </row>
    <row r="1624" spans="1:11">
      <c r="A1624" s="74" t="s">
        <v>60</v>
      </c>
      <c r="B1624" t="s">
        <v>86</v>
      </c>
      <c r="C1624" s="1" t="s">
        <v>23</v>
      </c>
      <c r="D1624" s="2">
        <v>2.9</v>
      </c>
      <c r="E1624" s="3">
        <v>2.9</v>
      </c>
      <c r="F1624" s="10">
        <v>139175</v>
      </c>
      <c r="G1624" s="5">
        <v>139175</v>
      </c>
      <c r="H1624" s="11">
        <v>47991.379310344826</v>
      </c>
      <c r="I1624" s="7">
        <v>47991.379310344826</v>
      </c>
      <c r="J1624" s="8">
        <v>0</v>
      </c>
      <c r="K1624" s="9">
        <v>0</v>
      </c>
    </row>
    <row r="1625" spans="1:11" ht="15.75" thickBot="1">
      <c r="A1625" s="74" t="s">
        <v>60</v>
      </c>
      <c r="B1625" t="s">
        <v>86</v>
      </c>
      <c r="C1625" s="1" t="s">
        <v>24</v>
      </c>
      <c r="D1625" s="12">
        <v>0</v>
      </c>
      <c r="E1625" s="3">
        <v>0</v>
      </c>
      <c r="F1625" s="10">
        <v>0</v>
      </c>
      <c r="G1625" s="5">
        <v>0</v>
      </c>
      <c r="H1625" s="11">
        <v>0</v>
      </c>
      <c r="I1625" s="7">
        <v>0</v>
      </c>
      <c r="J1625" s="8">
        <v>0</v>
      </c>
      <c r="K1625" s="9">
        <v>0</v>
      </c>
    </row>
    <row r="1626" spans="1:11" ht="16.5" thickTop="1" thickBot="1">
      <c r="A1626" s="74" t="s">
        <v>60</v>
      </c>
      <c r="B1626" t="s">
        <v>86</v>
      </c>
      <c r="C1626" s="13" t="s">
        <v>25</v>
      </c>
      <c r="D1626" s="14">
        <v>10</v>
      </c>
      <c r="E1626" s="15">
        <v>10</v>
      </c>
      <c r="F1626" s="16">
        <v>663228</v>
      </c>
      <c r="G1626" s="17">
        <v>663228</v>
      </c>
      <c r="H1626" s="18">
        <v>66322.8</v>
      </c>
      <c r="I1626" s="19">
        <v>66322.8</v>
      </c>
      <c r="J1626" s="19">
        <v>0</v>
      </c>
      <c r="K1626" s="20">
        <v>0</v>
      </c>
    </row>
    <row r="1627" spans="1:11" ht="15.75" thickTop="1">
      <c r="A1627" s="74" t="s">
        <v>60</v>
      </c>
      <c r="B1627" t="s">
        <v>86</v>
      </c>
      <c r="C1627" s="21"/>
      <c r="D1627" s="22"/>
      <c r="E1627" s="23"/>
      <c r="F1627" s="24"/>
      <c r="G1627" s="25"/>
      <c r="H1627" s="26"/>
      <c r="I1627" s="27"/>
      <c r="J1627" s="8"/>
      <c r="K1627" s="9"/>
    </row>
    <row r="1628" spans="1:11">
      <c r="A1628" s="74" t="s">
        <v>60</v>
      </c>
      <c r="B1628" t="s">
        <v>86</v>
      </c>
      <c r="C1628" s="1" t="s">
        <v>26</v>
      </c>
      <c r="D1628" s="12">
        <v>1.03</v>
      </c>
      <c r="E1628" s="3">
        <v>1.03</v>
      </c>
      <c r="F1628" s="10">
        <v>14453.3</v>
      </c>
      <c r="G1628" s="5">
        <v>14453.3</v>
      </c>
      <c r="H1628" s="11">
        <v>14032.330097087377</v>
      </c>
      <c r="I1628" s="7">
        <v>14032.330097087377</v>
      </c>
      <c r="J1628" s="8">
        <v>0</v>
      </c>
      <c r="K1628" s="9">
        <v>0</v>
      </c>
    </row>
    <row r="1629" spans="1:11" ht="15.75" thickBot="1">
      <c r="A1629" s="74" t="s">
        <v>60</v>
      </c>
      <c r="B1629" t="s">
        <v>86</v>
      </c>
      <c r="C1629" s="1" t="s">
        <v>27</v>
      </c>
      <c r="D1629" s="2">
        <v>1</v>
      </c>
      <c r="E1629" s="3">
        <v>1</v>
      </c>
      <c r="F1629" s="10">
        <v>17032</v>
      </c>
      <c r="G1629" s="5">
        <v>17032</v>
      </c>
      <c r="H1629" s="11">
        <v>17032</v>
      </c>
      <c r="I1629" s="7">
        <v>17032</v>
      </c>
      <c r="J1629" s="8">
        <v>0</v>
      </c>
      <c r="K1629" s="9">
        <v>0</v>
      </c>
    </row>
    <row r="1630" spans="1:11" ht="16.5" thickTop="1" thickBot="1">
      <c r="A1630" s="74" t="s">
        <v>60</v>
      </c>
      <c r="B1630" t="s">
        <v>86</v>
      </c>
      <c r="C1630" s="28" t="s">
        <v>25</v>
      </c>
      <c r="D1630" s="14">
        <v>2.0300000000000002</v>
      </c>
      <c r="E1630" s="15">
        <v>2.0300000000000002</v>
      </c>
      <c r="F1630" s="16">
        <v>31485.3</v>
      </c>
      <c r="G1630" s="17">
        <v>31485.3</v>
      </c>
      <c r="H1630" s="18">
        <v>15509.999999999998</v>
      </c>
      <c r="I1630" s="19">
        <v>15509.999999999998</v>
      </c>
      <c r="J1630" s="19">
        <v>0</v>
      </c>
      <c r="K1630" s="20">
        <v>0</v>
      </c>
    </row>
    <row r="1631" spans="1:11" ht="15.75" thickTop="1">
      <c r="A1631" s="74" t="s">
        <v>60</v>
      </c>
      <c r="B1631" t="s">
        <v>86</v>
      </c>
      <c r="C1631" s="1"/>
      <c r="D1631" s="2"/>
      <c r="E1631" s="3"/>
      <c r="F1631" s="10"/>
      <c r="G1631" s="5"/>
      <c r="H1631" s="11"/>
      <c r="I1631" s="7"/>
      <c r="J1631" s="8"/>
      <c r="K1631" s="9"/>
    </row>
    <row r="1632" spans="1:11">
      <c r="A1632" s="74" t="s">
        <v>60</v>
      </c>
      <c r="B1632" t="s">
        <v>86</v>
      </c>
      <c r="C1632" s="29" t="s">
        <v>28</v>
      </c>
      <c r="D1632" s="2">
        <v>0.5</v>
      </c>
      <c r="E1632" s="3">
        <v>0.5</v>
      </c>
      <c r="F1632" s="10">
        <v>7988</v>
      </c>
      <c r="G1632" s="5">
        <v>7988</v>
      </c>
      <c r="H1632" s="11">
        <v>15976</v>
      </c>
      <c r="I1632" s="7">
        <v>15976</v>
      </c>
      <c r="J1632" s="8">
        <v>0</v>
      </c>
      <c r="K1632" s="30">
        <v>0</v>
      </c>
    </row>
    <row r="1633" spans="1:11">
      <c r="A1633" s="74" t="s">
        <v>60</v>
      </c>
      <c r="B1633" t="s">
        <v>86</v>
      </c>
      <c r="C1633" s="29" t="s">
        <v>29</v>
      </c>
      <c r="D1633" s="2">
        <v>3.5</v>
      </c>
      <c r="E1633" s="3">
        <v>3.5</v>
      </c>
      <c r="F1633" s="10">
        <v>49777</v>
      </c>
      <c r="G1633" s="5">
        <v>49777</v>
      </c>
      <c r="H1633" s="11">
        <v>14222</v>
      </c>
      <c r="I1633" s="7">
        <v>14222</v>
      </c>
      <c r="J1633" s="8">
        <v>0</v>
      </c>
      <c r="K1633" s="30">
        <v>0</v>
      </c>
    </row>
    <row r="1634" spans="1:11">
      <c r="A1634" s="74" t="s">
        <v>60</v>
      </c>
      <c r="B1634" t="s">
        <v>86</v>
      </c>
      <c r="C1634" s="29" t="s">
        <v>30</v>
      </c>
      <c r="D1634" s="2">
        <v>0</v>
      </c>
      <c r="E1634" s="3">
        <v>0</v>
      </c>
      <c r="F1634" s="10"/>
      <c r="G1634" s="5">
        <v>0</v>
      </c>
      <c r="H1634" s="11">
        <v>0</v>
      </c>
      <c r="I1634" s="7">
        <v>0</v>
      </c>
      <c r="J1634" s="8">
        <v>0</v>
      </c>
      <c r="K1634" s="30">
        <v>0</v>
      </c>
    </row>
    <row r="1635" spans="1:11" ht="15.75" thickBot="1">
      <c r="A1635" s="74" t="s">
        <v>60</v>
      </c>
      <c r="B1635" t="s">
        <v>86</v>
      </c>
      <c r="C1635" s="29" t="s">
        <v>31</v>
      </c>
      <c r="D1635" s="2">
        <v>0</v>
      </c>
      <c r="E1635" s="3">
        <v>0</v>
      </c>
      <c r="F1635" s="10">
        <v>0</v>
      </c>
      <c r="G1635" s="5">
        <v>0</v>
      </c>
      <c r="H1635" s="11">
        <v>0</v>
      </c>
      <c r="I1635" s="7">
        <v>0</v>
      </c>
      <c r="J1635" s="8">
        <v>0</v>
      </c>
      <c r="K1635" s="30">
        <v>0</v>
      </c>
    </row>
    <row r="1636" spans="1:11" ht="16.5" thickTop="1" thickBot="1">
      <c r="A1636" s="74" t="s">
        <v>60</v>
      </c>
      <c r="B1636" t="s">
        <v>86</v>
      </c>
      <c r="C1636" s="13" t="s">
        <v>25</v>
      </c>
      <c r="D1636" s="14">
        <v>4</v>
      </c>
      <c r="E1636" s="15">
        <v>4</v>
      </c>
      <c r="F1636" s="16">
        <v>57765</v>
      </c>
      <c r="G1636" s="17">
        <v>57765</v>
      </c>
      <c r="H1636" s="18">
        <v>14441.25</v>
      </c>
      <c r="I1636" s="19">
        <v>14441.25</v>
      </c>
      <c r="J1636" s="19">
        <v>0</v>
      </c>
      <c r="K1636" s="20">
        <v>0</v>
      </c>
    </row>
    <row r="1637" spans="1:11" ht="15.75" thickTop="1">
      <c r="A1637" s="74" t="s">
        <v>60</v>
      </c>
      <c r="B1637" t="s">
        <v>86</v>
      </c>
      <c r="C1637" s="31"/>
      <c r="D1637" s="2"/>
      <c r="E1637" s="3"/>
      <c r="F1637" s="10"/>
      <c r="G1637" s="5"/>
      <c r="H1637" s="11"/>
      <c r="I1637" s="7"/>
      <c r="J1637" s="8"/>
      <c r="K1637" s="9"/>
    </row>
    <row r="1638" spans="1:11">
      <c r="A1638" s="74" t="s">
        <v>60</v>
      </c>
      <c r="B1638" t="s">
        <v>86</v>
      </c>
      <c r="C1638" s="1" t="s">
        <v>32</v>
      </c>
      <c r="D1638" s="2">
        <v>2.13</v>
      </c>
      <c r="E1638" s="3">
        <v>2.13</v>
      </c>
      <c r="F1638" s="10">
        <v>115986</v>
      </c>
      <c r="G1638" s="5">
        <v>115986</v>
      </c>
      <c r="H1638" s="11">
        <v>54453.521126760563</v>
      </c>
      <c r="I1638" s="7">
        <v>54453.521126760563</v>
      </c>
      <c r="J1638" s="8">
        <v>0</v>
      </c>
      <c r="K1638" s="9">
        <v>0</v>
      </c>
    </row>
    <row r="1639" spans="1:11">
      <c r="A1639" s="74" t="s">
        <v>60</v>
      </c>
      <c r="B1639" t="s">
        <v>86</v>
      </c>
      <c r="C1639" s="1" t="s">
        <v>33</v>
      </c>
      <c r="D1639" s="2">
        <v>0</v>
      </c>
      <c r="E1639" s="3">
        <v>0</v>
      </c>
      <c r="F1639" s="10">
        <v>0</v>
      </c>
      <c r="G1639" s="5">
        <v>0</v>
      </c>
      <c r="H1639" s="11">
        <v>0</v>
      </c>
      <c r="I1639" s="7">
        <v>0</v>
      </c>
      <c r="J1639" s="8">
        <v>0</v>
      </c>
      <c r="K1639" s="9">
        <v>0</v>
      </c>
    </row>
    <row r="1640" spans="1:11" ht="15.75" thickBot="1">
      <c r="A1640" s="74" t="s">
        <v>60</v>
      </c>
      <c r="B1640" t="s">
        <v>86</v>
      </c>
      <c r="C1640" s="1" t="s">
        <v>34</v>
      </c>
      <c r="D1640" s="2">
        <v>3.08</v>
      </c>
      <c r="E1640" s="3">
        <v>3.08</v>
      </c>
      <c r="F1640" s="10">
        <v>95195</v>
      </c>
      <c r="G1640" s="5">
        <v>95195</v>
      </c>
      <c r="H1640" s="11">
        <v>30907.46753246753</v>
      </c>
      <c r="I1640" s="7">
        <v>30907.46753246753</v>
      </c>
      <c r="J1640" s="8">
        <v>0</v>
      </c>
      <c r="K1640" s="9">
        <v>0</v>
      </c>
    </row>
    <row r="1641" spans="1:11" ht="16.5" thickTop="1" thickBot="1">
      <c r="A1641" s="74" t="s">
        <v>60</v>
      </c>
      <c r="B1641" t="s">
        <v>86</v>
      </c>
      <c r="C1641" s="13" t="s">
        <v>25</v>
      </c>
      <c r="D1641" s="14">
        <v>5.21</v>
      </c>
      <c r="E1641" s="15">
        <v>5.21</v>
      </c>
      <c r="F1641" s="16">
        <v>211181</v>
      </c>
      <c r="G1641" s="17">
        <v>211181</v>
      </c>
      <c r="H1641" s="18">
        <v>40533.781190019195</v>
      </c>
      <c r="I1641" s="19">
        <v>40533.781190019195</v>
      </c>
      <c r="J1641" s="19">
        <v>0</v>
      </c>
      <c r="K1641" s="20">
        <v>0</v>
      </c>
    </row>
    <row r="1642" spans="1:11" ht="15.75" thickTop="1">
      <c r="A1642" s="74" t="s">
        <v>60</v>
      </c>
      <c r="B1642" t="s">
        <v>86</v>
      </c>
      <c r="C1642" s="21"/>
      <c r="D1642" s="22"/>
      <c r="E1642" s="23"/>
      <c r="F1642" s="24"/>
      <c r="G1642" s="25"/>
      <c r="H1642" s="26"/>
      <c r="I1642" s="27"/>
      <c r="J1642" s="8"/>
      <c r="K1642" s="9"/>
    </row>
    <row r="1643" spans="1:11">
      <c r="A1643" s="74" t="s">
        <v>60</v>
      </c>
      <c r="B1643" t="s">
        <v>86</v>
      </c>
      <c r="C1643" s="1" t="s">
        <v>35</v>
      </c>
      <c r="D1643" s="2">
        <v>0</v>
      </c>
      <c r="E1643" s="3">
        <v>0</v>
      </c>
      <c r="F1643" s="10">
        <v>0</v>
      </c>
      <c r="G1643" s="5">
        <v>0</v>
      </c>
      <c r="H1643" s="11">
        <v>0</v>
      </c>
      <c r="I1643" s="7">
        <v>0</v>
      </c>
      <c r="J1643" s="8">
        <v>0</v>
      </c>
      <c r="K1643" s="9">
        <v>0</v>
      </c>
    </row>
    <row r="1644" spans="1:11" ht="15.75" thickBot="1">
      <c r="A1644" s="74" t="s">
        <v>60</v>
      </c>
      <c r="B1644" t="s">
        <v>86</v>
      </c>
      <c r="C1644" s="1" t="s">
        <v>36</v>
      </c>
      <c r="D1644" s="2">
        <v>0</v>
      </c>
      <c r="E1644" s="3">
        <v>0</v>
      </c>
      <c r="F1644" s="10">
        <v>0</v>
      </c>
      <c r="G1644" s="5">
        <v>0</v>
      </c>
      <c r="H1644" s="11">
        <v>0</v>
      </c>
      <c r="I1644" s="7">
        <v>0</v>
      </c>
      <c r="J1644" s="8">
        <v>0</v>
      </c>
      <c r="K1644" s="9">
        <v>0</v>
      </c>
    </row>
    <row r="1645" spans="1:11" ht="16.5" thickTop="1" thickBot="1">
      <c r="A1645" s="74" t="s">
        <v>60</v>
      </c>
      <c r="B1645" t="s">
        <v>86</v>
      </c>
      <c r="C1645" s="13" t="s">
        <v>25</v>
      </c>
      <c r="D1645" s="32">
        <v>0</v>
      </c>
      <c r="E1645" s="33">
        <v>0</v>
      </c>
      <c r="F1645" s="34">
        <v>0</v>
      </c>
      <c r="G1645" s="35">
        <v>0</v>
      </c>
      <c r="H1645" s="18">
        <v>0</v>
      </c>
      <c r="I1645" s="19">
        <v>0</v>
      </c>
      <c r="J1645" s="19">
        <v>0</v>
      </c>
      <c r="K1645" s="20">
        <v>0</v>
      </c>
    </row>
    <row r="1646" spans="1:11" ht="15.75" thickTop="1">
      <c r="A1646" s="74" t="s">
        <v>60</v>
      </c>
      <c r="B1646" t="s">
        <v>86</v>
      </c>
      <c r="C1646" s="36"/>
      <c r="D1646" s="37"/>
      <c r="E1646" s="38"/>
      <c r="F1646" s="39"/>
      <c r="G1646" s="40"/>
      <c r="H1646" s="41"/>
      <c r="I1646" s="42"/>
      <c r="J1646" s="8"/>
      <c r="K1646" s="9"/>
    </row>
    <row r="1647" spans="1:11">
      <c r="A1647" s="74" t="s">
        <v>60</v>
      </c>
      <c r="B1647" t="s">
        <v>86</v>
      </c>
      <c r="C1647" s="1" t="s">
        <v>37</v>
      </c>
      <c r="D1647" s="2">
        <v>1.9</v>
      </c>
      <c r="E1647" s="3">
        <v>1.9</v>
      </c>
      <c r="F1647" s="10">
        <v>65807</v>
      </c>
      <c r="G1647" s="5">
        <v>65807</v>
      </c>
      <c r="H1647" s="11">
        <v>34635.26315789474</v>
      </c>
      <c r="I1647" s="7">
        <v>34635.26315789474</v>
      </c>
      <c r="J1647" s="8">
        <v>0</v>
      </c>
      <c r="K1647" s="9">
        <v>0</v>
      </c>
    </row>
    <row r="1648" spans="1:11" ht="15.75" thickBot="1">
      <c r="A1648" s="74" t="s">
        <v>60</v>
      </c>
      <c r="B1648" t="s">
        <v>86</v>
      </c>
      <c r="C1648" s="1" t="s">
        <v>38</v>
      </c>
      <c r="D1648" s="2">
        <v>0</v>
      </c>
      <c r="E1648" s="3">
        <v>0</v>
      </c>
      <c r="F1648" s="10">
        <v>0</v>
      </c>
      <c r="G1648" s="5">
        <v>0</v>
      </c>
      <c r="H1648" s="11">
        <v>0</v>
      </c>
      <c r="I1648" s="7">
        <v>0</v>
      </c>
      <c r="J1648" s="8">
        <v>0</v>
      </c>
      <c r="K1648" s="9">
        <v>0</v>
      </c>
    </row>
    <row r="1649" spans="1:11" ht="16.5" thickTop="1" thickBot="1">
      <c r="A1649" s="74" t="s">
        <v>60</v>
      </c>
      <c r="B1649" t="s">
        <v>86</v>
      </c>
      <c r="C1649" s="13" t="s">
        <v>25</v>
      </c>
      <c r="D1649" s="32">
        <v>1.9</v>
      </c>
      <c r="E1649" s="33">
        <v>1.9</v>
      </c>
      <c r="F1649" s="34">
        <v>65807</v>
      </c>
      <c r="G1649" s="35">
        <v>65807</v>
      </c>
      <c r="H1649" s="18">
        <v>34635.26315789474</v>
      </c>
      <c r="I1649" s="19">
        <v>34635.26315789474</v>
      </c>
      <c r="J1649" s="19">
        <v>0</v>
      </c>
      <c r="K1649" s="20">
        <v>0</v>
      </c>
    </row>
    <row r="1650" spans="1:11" ht="15.75" thickTop="1">
      <c r="A1650" s="74" t="s">
        <v>60</v>
      </c>
      <c r="B1650" t="s">
        <v>86</v>
      </c>
      <c r="C1650" s="43"/>
      <c r="D1650" s="44"/>
      <c r="E1650" s="45"/>
      <c r="F1650" s="46"/>
      <c r="G1650" s="47"/>
      <c r="H1650" s="48"/>
      <c r="I1650" s="49"/>
      <c r="J1650" s="8"/>
      <c r="K1650" s="9"/>
    </row>
    <row r="1651" spans="1:11">
      <c r="A1651" s="74" t="s">
        <v>60</v>
      </c>
      <c r="B1651" t="s">
        <v>86</v>
      </c>
      <c r="C1651" s="50" t="s">
        <v>39</v>
      </c>
      <c r="D1651" s="51">
        <v>0</v>
      </c>
      <c r="E1651" s="52">
        <v>0</v>
      </c>
      <c r="F1651" s="53">
        <v>0</v>
      </c>
      <c r="G1651" s="54">
        <v>0</v>
      </c>
      <c r="H1651" s="55">
        <v>0</v>
      </c>
      <c r="I1651" s="56">
        <v>0</v>
      </c>
      <c r="J1651" s="8">
        <v>0</v>
      </c>
      <c r="K1651" s="9">
        <v>0</v>
      </c>
    </row>
    <row r="1652" spans="1:11">
      <c r="A1652" s="74" t="s">
        <v>60</v>
      </c>
      <c r="B1652" t="s">
        <v>86</v>
      </c>
      <c r="C1652" s="50" t="s">
        <v>40</v>
      </c>
      <c r="D1652" s="51">
        <v>0</v>
      </c>
      <c r="E1652" s="52">
        <v>0</v>
      </c>
      <c r="F1652" s="53">
        <v>0</v>
      </c>
      <c r="G1652" s="54">
        <v>0</v>
      </c>
      <c r="H1652" s="55">
        <v>0</v>
      </c>
      <c r="I1652" s="56">
        <v>0</v>
      </c>
      <c r="J1652" s="8">
        <v>0</v>
      </c>
      <c r="K1652" s="9">
        <v>0</v>
      </c>
    </row>
    <row r="1653" spans="1:11">
      <c r="A1653" s="74" t="s">
        <v>60</v>
      </c>
      <c r="B1653" t="s">
        <v>86</v>
      </c>
      <c r="C1653" s="50" t="s">
        <v>41</v>
      </c>
      <c r="D1653" s="51">
        <v>0</v>
      </c>
      <c r="E1653" s="52">
        <v>0</v>
      </c>
      <c r="F1653" s="53">
        <v>0</v>
      </c>
      <c r="G1653" s="54">
        <v>0</v>
      </c>
      <c r="H1653" s="55">
        <v>0</v>
      </c>
      <c r="I1653" s="56">
        <v>0</v>
      </c>
      <c r="J1653" s="8">
        <v>0</v>
      </c>
      <c r="K1653" s="9">
        <v>0</v>
      </c>
    </row>
    <row r="1654" spans="1:11">
      <c r="A1654" s="74" t="s">
        <v>60</v>
      </c>
      <c r="B1654" t="s">
        <v>86</v>
      </c>
      <c r="C1654" s="50" t="s">
        <v>42</v>
      </c>
      <c r="D1654" s="51">
        <v>0</v>
      </c>
      <c r="E1654" s="52">
        <v>0</v>
      </c>
      <c r="F1654" s="53">
        <v>0</v>
      </c>
      <c r="G1654" s="54">
        <v>0</v>
      </c>
      <c r="H1654" s="55">
        <v>0</v>
      </c>
      <c r="I1654" s="56">
        <v>0</v>
      </c>
      <c r="J1654" s="8">
        <v>0</v>
      </c>
      <c r="K1654" s="9">
        <v>0</v>
      </c>
    </row>
    <row r="1655" spans="1:11">
      <c r="A1655" s="74" t="s">
        <v>60</v>
      </c>
      <c r="B1655" t="s">
        <v>86</v>
      </c>
      <c r="C1655" s="50" t="s">
        <v>43</v>
      </c>
      <c r="D1655" s="51">
        <v>0</v>
      </c>
      <c r="E1655" s="52">
        <v>0</v>
      </c>
      <c r="F1655" s="53">
        <v>0</v>
      </c>
      <c r="G1655" s="54">
        <v>0</v>
      </c>
      <c r="H1655" s="55">
        <v>0</v>
      </c>
      <c r="I1655" s="56">
        <v>0</v>
      </c>
      <c r="J1655" s="8">
        <v>0</v>
      </c>
      <c r="K1655" s="9">
        <v>0</v>
      </c>
    </row>
    <row r="1656" spans="1:11">
      <c r="A1656" s="74" t="s">
        <v>60</v>
      </c>
      <c r="B1656" t="s">
        <v>86</v>
      </c>
      <c r="C1656" s="50" t="s">
        <v>44</v>
      </c>
      <c r="D1656" s="51">
        <v>0</v>
      </c>
      <c r="E1656" s="52">
        <v>0</v>
      </c>
      <c r="F1656" s="53">
        <v>0</v>
      </c>
      <c r="G1656" s="54">
        <v>0</v>
      </c>
      <c r="H1656" s="55">
        <v>0</v>
      </c>
      <c r="I1656" s="56">
        <v>0</v>
      </c>
      <c r="J1656" s="8">
        <v>0</v>
      </c>
      <c r="K1656" s="9">
        <v>0</v>
      </c>
    </row>
    <row r="1657" spans="1:11">
      <c r="A1657" s="74" t="s">
        <v>60</v>
      </c>
      <c r="B1657" t="s">
        <v>86</v>
      </c>
      <c r="C1657" s="50" t="s">
        <v>45</v>
      </c>
      <c r="D1657" s="51">
        <v>0</v>
      </c>
      <c r="E1657" s="52">
        <v>0</v>
      </c>
      <c r="F1657" s="53">
        <v>0</v>
      </c>
      <c r="G1657" s="54">
        <v>0</v>
      </c>
      <c r="H1657" s="55">
        <v>0</v>
      </c>
      <c r="I1657" s="56">
        <v>0</v>
      </c>
      <c r="J1657" s="8">
        <v>0</v>
      </c>
      <c r="K1657" s="9">
        <v>0</v>
      </c>
    </row>
    <row r="1658" spans="1:11" ht="15.75" thickBot="1">
      <c r="A1658" s="74" t="s">
        <v>60</v>
      </c>
      <c r="B1658" t="s">
        <v>86</v>
      </c>
      <c r="C1658" s="50" t="s">
        <v>46</v>
      </c>
      <c r="D1658" s="51">
        <v>0</v>
      </c>
      <c r="E1658" s="52">
        <v>0</v>
      </c>
      <c r="F1658" s="53">
        <v>0</v>
      </c>
      <c r="G1658" s="54">
        <v>0</v>
      </c>
      <c r="H1658" s="55">
        <v>0</v>
      </c>
      <c r="I1658" s="56">
        <v>0</v>
      </c>
      <c r="J1658" s="8">
        <v>0</v>
      </c>
      <c r="K1658" s="9">
        <v>0</v>
      </c>
    </row>
    <row r="1659" spans="1:11" ht="16.5" thickTop="1" thickBot="1">
      <c r="A1659" s="74" t="s">
        <v>60</v>
      </c>
      <c r="B1659" t="s">
        <v>86</v>
      </c>
      <c r="C1659" s="57" t="s">
        <v>25</v>
      </c>
      <c r="D1659" s="58">
        <v>0</v>
      </c>
      <c r="E1659" s="59">
        <v>0</v>
      </c>
      <c r="F1659" s="60">
        <v>0</v>
      </c>
      <c r="G1659" s="61">
        <v>0</v>
      </c>
      <c r="H1659" s="62">
        <v>0</v>
      </c>
      <c r="I1659" s="63">
        <v>0</v>
      </c>
      <c r="J1659" s="19">
        <v>0</v>
      </c>
      <c r="K1659" s="20">
        <v>0</v>
      </c>
    </row>
    <row r="1660" spans="1:11" ht="15.75" thickTop="1">
      <c r="A1660" s="74" t="s">
        <v>60</v>
      </c>
      <c r="B1660" t="s">
        <v>86</v>
      </c>
      <c r="C1660" s="64"/>
      <c r="D1660" s="44"/>
      <c r="E1660" s="45"/>
      <c r="F1660" s="46"/>
      <c r="G1660" s="47"/>
      <c r="H1660" s="48"/>
      <c r="I1660" s="49"/>
      <c r="J1660" s="8"/>
      <c r="K1660" s="9"/>
    </row>
    <row r="1661" spans="1:11">
      <c r="A1661" s="74" t="s">
        <v>60</v>
      </c>
      <c r="B1661" t="s">
        <v>86</v>
      </c>
      <c r="C1661" s="50" t="s">
        <v>47</v>
      </c>
      <c r="D1661" s="51">
        <v>0</v>
      </c>
      <c r="E1661" s="52">
        <v>0</v>
      </c>
      <c r="F1661" s="53">
        <v>0</v>
      </c>
      <c r="G1661" s="54">
        <v>0</v>
      </c>
      <c r="H1661" s="55">
        <v>0</v>
      </c>
      <c r="I1661" s="56">
        <v>0</v>
      </c>
      <c r="J1661" s="8">
        <v>0</v>
      </c>
      <c r="K1661" s="9">
        <v>0</v>
      </c>
    </row>
    <row r="1662" spans="1:11" ht="15.75" thickBot="1">
      <c r="A1662" s="74" t="s">
        <v>60</v>
      </c>
      <c r="B1662" t="s">
        <v>86</v>
      </c>
      <c r="C1662" s="50" t="s">
        <v>48</v>
      </c>
      <c r="D1662" s="51">
        <v>0</v>
      </c>
      <c r="E1662" s="52">
        <v>0</v>
      </c>
      <c r="F1662" s="53">
        <v>0</v>
      </c>
      <c r="G1662" s="54">
        <v>0</v>
      </c>
      <c r="H1662" s="55">
        <v>0</v>
      </c>
      <c r="I1662" s="56">
        <v>0</v>
      </c>
      <c r="J1662" s="8">
        <v>0</v>
      </c>
      <c r="K1662" s="9">
        <v>0</v>
      </c>
    </row>
    <row r="1663" spans="1:11" ht="16.5" thickTop="1" thickBot="1">
      <c r="A1663" s="74" t="s">
        <v>60</v>
      </c>
      <c r="B1663" t="s">
        <v>86</v>
      </c>
      <c r="C1663" s="13" t="s">
        <v>25</v>
      </c>
      <c r="D1663" s="32">
        <v>0</v>
      </c>
      <c r="E1663" s="33">
        <v>0</v>
      </c>
      <c r="F1663" s="34">
        <v>0</v>
      </c>
      <c r="G1663" s="35">
        <v>0</v>
      </c>
      <c r="H1663" s="18">
        <v>0</v>
      </c>
      <c r="I1663" s="19">
        <v>0</v>
      </c>
      <c r="J1663" s="19">
        <v>0</v>
      </c>
      <c r="K1663" s="20">
        <v>0</v>
      </c>
    </row>
    <row r="1664" spans="1:11" ht="15.75" thickTop="1">
      <c r="A1664" s="74" t="s">
        <v>60</v>
      </c>
      <c r="B1664" t="s">
        <v>86</v>
      </c>
      <c r="C1664" s="65"/>
      <c r="D1664" s="51"/>
      <c r="E1664" s="52"/>
      <c r="F1664" s="53"/>
      <c r="G1664" s="54"/>
      <c r="H1664" s="55"/>
      <c r="I1664" s="56"/>
      <c r="J1664" s="8"/>
      <c r="K1664" s="9"/>
    </row>
    <row r="1665" spans="1:11" ht="15.75" thickBot="1">
      <c r="A1665" s="74" t="s">
        <v>60</v>
      </c>
      <c r="B1665" t="s">
        <v>86</v>
      </c>
      <c r="C1665" s="50" t="s">
        <v>49</v>
      </c>
      <c r="D1665" s="51">
        <v>0</v>
      </c>
      <c r="E1665" s="52">
        <v>0</v>
      </c>
      <c r="F1665" s="53">
        <v>0</v>
      </c>
      <c r="G1665" s="54">
        <v>0</v>
      </c>
      <c r="H1665" s="55">
        <v>0</v>
      </c>
      <c r="I1665" s="56">
        <v>0</v>
      </c>
      <c r="J1665" s="8">
        <v>0</v>
      </c>
      <c r="K1665" s="9">
        <v>0</v>
      </c>
    </row>
    <row r="1666" spans="1:11" ht="16.5" thickTop="1" thickBot="1">
      <c r="A1666" s="74" t="s">
        <v>60</v>
      </c>
      <c r="B1666" t="s">
        <v>86</v>
      </c>
      <c r="C1666" s="13" t="s">
        <v>25</v>
      </c>
      <c r="D1666" s="32">
        <v>0</v>
      </c>
      <c r="E1666" s="33">
        <v>0</v>
      </c>
      <c r="F1666" s="34">
        <v>0</v>
      </c>
      <c r="G1666" s="35">
        <v>0</v>
      </c>
      <c r="H1666" s="18">
        <v>0</v>
      </c>
      <c r="I1666" s="19">
        <v>0</v>
      </c>
      <c r="J1666" s="19">
        <v>0</v>
      </c>
      <c r="K1666" s="20">
        <v>0</v>
      </c>
    </row>
    <row r="1667" spans="1:11" ht="15.75" thickTop="1">
      <c r="A1667" s="74" t="s">
        <v>60</v>
      </c>
      <c r="B1667" t="s">
        <v>86</v>
      </c>
      <c r="C1667" s="21"/>
      <c r="D1667" s="66"/>
      <c r="E1667" s="67"/>
      <c r="F1667" s="68"/>
      <c r="G1667" s="69"/>
      <c r="H1667" s="26"/>
      <c r="I1667" s="27"/>
      <c r="J1667" s="8"/>
      <c r="K1667" s="9"/>
    </row>
    <row r="1668" spans="1:11">
      <c r="A1668" s="74" t="s">
        <v>60</v>
      </c>
      <c r="B1668" t="s">
        <v>86</v>
      </c>
      <c r="C1668" s="50" t="s">
        <v>50</v>
      </c>
      <c r="D1668" s="51">
        <v>2</v>
      </c>
      <c r="E1668" s="52">
        <v>2</v>
      </c>
      <c r="F1668" s="53">
        <v>60454</v>
      </c>
      <c r="G1668" s="54">
        <v>60454</v>
      </c>
      <c r="H1668" s="55">
        <v>30227</v>
      </c>
      <c r="I1668" s="56">
        <v>30227</v>
      </c>
      <c r="J1668" s="8">
        <v>0</v>
      </c>
      <c r="K1668" s="9">
        <v>0</v>
      </c>
    </row>
    <row r="1669" spans="1:11" ht="15.75" thickBot="1">
      <c r="A1669" s="74" t="s">
        <v>60</v>
      </c>
      <c r="B1669" t="s">
        <v>86</v>
      </c>
      <c r="C1669" s="50" t="s">
        <v>51</v>
      </c>
      <c r="D1669" s="51">
        <v>7</v>
      </c>
      <c r="E1669" s="52">
        <v>7</v>
      </c>
      <c r="F1669" s="53">
        <v>143431</v>
      </c>
      <c r="G1669" s="54">
        <v>143431</v>
      </c>
      <c r="H1669" s="55">
        <v>20490.142857142859</v>
      </c>
      <c r="I1669" s="56">
        <v>20490.142857142859</v>
      </c>
      <c r="J1669" s="8">
        <v>0</v>
      </c>
      <c r="K1669" s="9">
        <v>0</v>
      </c>
    </row>
    <row r="1670" spans="1:11" ht="16.5" thickTop="1" thickBot="1">
      <c r="A1670" s="74" t="s">
        <v>60</v>
      </c>
      <c r="B1670" t="s">
        <v>86</v>
      </c>
      <c r="C1670" s="13" t="s">
        <v>25</v>
      </c>
      <c r="D1670" s="32">
        <v>9</v>
      </c>
      <c r="E1670" s="33">
        <v>9</v>
      </c>
      <c r="F1670" s="34">
        <v>203885</v>
      </c>
      <c r="G1670" s="35">
        <v>203885</v>
      </c>
      <c r="H1670" s="18">
        <v>22653.888888888891</v>
      </c>
      <c r="I1670" s="19">
        <v>22653.888888888891</v>
      </c>
      <c r="J1670" s="19">
        <v>0</v>
      </c>
      <c r="K1670" s="20">
        <v>0</v>
      </c>
    </row>
    <row r="1671" spans="1:11" ht="15.75" thickTop="1">
      <c r="A1671" s="74" t="s">
        <v>60</v>
      </c>
      <c r="B1671" t="s">
        <v>86</v>
      </c>
      <c r="C1671" s="43"/>
      <c r="D1671" s="70"/>
      <c r="E1671" s="71"/>
      <c r="F1671" s="70"/>
      <c r="G1671" s="72"/>
      <c r="H1671" s="73"/>
      <c r="I1671" s="71"/>
      <c r="J1671" s="8"/>
      <c r="K1671" s="9"/>
    </row>
    <row r="1672" spans="1:11">
      <c r="A1672" s="74" t="s">
        <v>60</v>
      </c>
      <c r="B1672" t="s">
        <v>86</v>
      </c>
      <c r="C1672" s="50" t="s">
        <v>52</v>
      </c>
      <c r="D1672" s="51">
        <v>0</v>
      </c>
      <c r="E1672" s="52">
        <v>0</v>
      </c>
      <c r="F1672" s="53">
        <v>0</v>
      </c>
      <c r="G1672" s="54">
        <v>0</v>
      </c>
      <c r="H1672" s="55">
        <v>0</v>
      </c>
      <c r="I1672" s="56">
        <v>0</v>
      </c>
      <c r="J1672" s="8">
        <v>0</v>
      </c>
      <c r="K1672" s="9">
        <v>0</v>
      </c>
    </row>
    <row r="1673" spans="1:11">
      <c r="A1673" s="74" t="s">
        <v>60</v>
      </c>
      <c r="B1673" t="s">
        <v>86</v>
      </c>
      <c r="C1673" s="50" t="s">
        <v>53</v>
      </c>
      <c r="D1673" s="51">
        <v>0</v>
      </c>
      <c r="E1673" s="52">
        <v>0</v>
      </c>
      <c r="F1673" s="53">
        <v>0</v>
      </c>
      <c r="G1673" s="54">
        <v>0</v>
      </c>
      <c r="H1673" s="55">
        <v>0</v>
      </c>
      <c r="I1673" s="56">
        <v>0</v>
      </c>
      <c r="J1673" s="8">
        <v>0</v>
      </c>
      <c r="K1673" s="9">
        <v>0</v>
      </c>
    </row>
    <row r="1674" spans="1:11">
      <c r="A1674" s="74" t="s">
        <v>60</v>
      </c>
      <c r="B1674" t="s">
        <v>86</v>
      </c>
      <c r="C1674" s="50" t="s">
        <v>54</v>
      </c>
      <c r="D1674" s="51">
        <v>1</v>
      </c>
      <c r="E1674" s="52">
        <v>1</v>
      </c>
      <c r="F1674" s="53">
        <v>20160</v>
      </c>
      <c r="G1674" s="54">
        <v>20160</v>
      </c>
      <c r="H1674" s="55">
        <v>20160</v>
      </c>
      <c r="I1674" s="56">
        <v>20160</v>
      </c>
      <c r="J1674" s="8">
        <v>0</v>
      </c>
      <c r="K1674" s="9">
        <v>0</v>
      </c>
    </row>
    <row r="1675" spans="1:11" ht="15.75" thickBot="1">
      <c r="A1675" s="74" t="s">
        <v>60</v>
      </c>
      <c r="B1675" t="s">
        <v>86</v>
      </c>
      <c r="C1675" s="50" t="s">
        <v>55</v>
      </c>
      <c r="D1675" s="51">
        <v>0</v>
      </c>
      <c r="E1675" s="52">
        <v>0</v>
      </c>
      <c r="F1675" s="53">
        <v>0</v>
      </c>
      <c r="G1675" s="54">
        <v>0</v>
      </c>
      <c r="H1675" s="55">
        <v>0</v>
      </c>
      <c r="I1675" s="56">
        <v>0</v>
      </c>
      <c r="J1675" s="8">
        <v>0</v>
      </c>
      <c r="K1675" s="9">
        <v>0</v>
      </c>
    </row>
    <row r="1676" spans="1:11" ht="16.5" thickTop="1" thickBot="1">
      <c r="A1676" s="74" t="s">
        <v>60</v>
      </c>
      <c r="B1676" t="s">
        <v>86</v>
      </c>
      <c r="C1676" s="57" t="s">
        <v>25</v>
      </c>
      <c r="D1676" s="58">
        <v>1</v>
      </c>
      <c r="E1676" s="59">
        <v>1</v>
      </c>
      <c r="F1676" s="60">
        <v>20160</v>
      </c>
      <c r="G1676" s="61">
        <v>20160</v>
      </c>
      <c r="H1676" s="62">
        <v>20160</v>
      </c>
      <c r="I1676" s="63">
        <v>20160</v>
      </c>
      <c r="J1676" s="19">
        <v>0</v>
      </c>
      <c r="K1676" s="20">
        <v>0</v>
      </c>
    </row>
    <row r="1677" spans="1:11" ht="15.75" thickTop="1">
      <c r="A1677" s="74" t="s">
        <v>60</v>
      </c>
      <c r="B1677" t="s">
        <v>86</v>
      </c>
      <c r="C1677" s="43"/>
      <c r="D1677" s="44"/>
      <c r="E1677" s="45"/>
      <c r="F1677" s="46"/>
      <c r="G1677" s="47"/>
      <c r="H1677" s="48"/>
      <c r="I1677" s="49"/>
      <c r="J1677" s="8"/>
      <c r="K1677" s="9"/>
    </row>
    <row r="1678" spans="1:11">
      <c r="A1678" s="74" t="s">
        <v>60</v>
      </c>
      <c r="B1678" t="s">
        <v>86</v>
      </c>
      <c r="C1678" s="50" t="s">
        <v>56</v>
      </c>
      <c r="D1678" s="51">
        <v>0</v>
      </c>
      <c r="E1678" s="52">
        <v>0</v>
      </c>
      <c r="F1678" s="53">
        <v>0</v>
      </c>
      <c r="G1678" s="54">
        <v>0</v>
      </c>
      <c r="H1678" s="55">
        <v>0</v>
      </c>
      <c r="I1678" s="56">
        <v>0</v>
      </c>
      <c r="J1678" s="8">
        <v>0</v>
      </c>
      <c r="K1678" s="9">
        <v>0</v>
      </c>
    </row>
    <row r="1679" spans="1:11">
      <c r="A1679" s="74" t="s">
        <v>60</v>
      </c>
      <c r="B1679" t="s">
        <v>86</v>
      </c>
      <c r="C1679" s="50" t="s">
        <v>57</v>
      </c>
      <c r="D1679" s="51">
        <v>0</v>
      </c>
      <c r="E1679" s="52">
        <v>0</v>
      </c>
      <c r="F1679" s="53">
        <v>0</v>
      </c>
      <c r="G1679" s="54">
        <v>0</v>
      </c>
      <c r="H1679" s="55">
        <v>0</v>
      </c>
      <c r="I1679" s="56">
        <v>0</v>
      </c>
      <c r="J1679" s="8">
        <v>0</v>
      </c>
      <c r="K1679" s="9">
        <v>0</v>
      </c>
    </row>
    <row r="1680" spans="1:11">
      <c r="A1680" s="74" t="s">
        <v>60</v>
      </c>
      <c r="B1680" t="s">
        <v>86</v>
      </c>
      <c r="C1680" s="50" t="s">
        <v>58</v>
      </c>
      <c r="D1680" s="51">
        <v>0</v>
      </c>
      <c r="E1680" s="52">
        <v>0</v>
      </c>
      <c r="F1680" s="53">
        <v>0</v>
      </c>
      <c r="G1680" s="54">
        <v>0</v>
      </c>
      <c r="H1680" s="55">
        <v>0</v>
      </c>
      <c r="I1680" s="56">
        <v>0</v>
      </c>
      <c r="J1680" s="8">
        <v>0</v>
      </c>
      <c r="K1680" s="9">
        <v>0</v>
      </c>
    </row>
    <row r="1681" spans="1:11">
      <c r="A1681" s="74" t="s">
        <v>60</v>
      </c>
      <c r="B1681" t="s">
        <v>87</v>
      </c>
      <c r="C1681" t="s">
        <v>18</v>
      </c>
      <c r="D1681">
        <v>1</v>
      </c>
      <c r="E1681">
        <v>1</v>
      </c>
      <c r="F1681">
        <v>100776</v>
      </c>
      <c r="G1681">
        <v>100776</v>
      </c>
      <c r="H1681">
        <v>100776</v>
      </c>
      <c r="I1681">
        <v>100776</v>
      </c>
      <c r="J1681">
        <v>0</v>
      </c>
      <c r="K1681">
        <v>0</v>
      </c>
    </row>
    <row r="1682" spans="1:11">
      <c r="A1682" s="74" t="s">
        <v>60</v>
      </c>
      <c r="B1682" t="s">
        <v>87</v>
      </c>
      <c r="C1682" t="s">
        <v>19</v>
      </c>
      <c r="D1682">
        <v>3.15</v>
      </c>
      <c r="E1682">
        <v>3.15</v>
      </c>
      <c r="F1682">
        <v>255668</v>
      </c>
      <c r="G1682">
        <v>257246</v>
      </c>
      <c r="H1682">
        <v>81164.444444444453</v>
      </c>
      <c r="I1682">
        <v>81665.396825396834</v>
      </c>
      <c r="J1682">
        <v>1578</v>
      </c>
      <c r="K1682">
        <v>6.1720668992599776E-3</v>
      </c>
    </row>
    <row r="1683" spans="1:11">
      <c r="A1683" s="74" t="s">
        <v>60</v>
      </c>
      <c r="B1683" t="s">
        <v>87</v>
      </c>
      <c r="C1683" t="s">
        <v>20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</row>
    <row r="1684" spans="1:11">
      <c r="A1684" s="74" t="s">
        <v>60</v>
      </c>
      <c r="B1684" t="s">
        <v>87</v>
      </c>
      <c r="C1684" t="s">
        <v>21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</row>
    <row r="1685" spans="1:11">
      <c r="A1685" s="74" t="s">
        <v>60</v>
      </c>
      <c r="B1685" t="s">
        <v>87</v>
      </c>
      <c r="C1685" t="s">
        <v>22</v>
      </c>
      <c r="D1685">
        <v>1</v>
      </c>
      <c r="E1685">
        <v>1</v>
      </c>
      <c r="F1685">
        <v>47747</v>
      </c>
      <c r="G1685">
        <v>48750</v>
      </c>
      <c r="H1685">
        <v>47747</v>
      </c>
      <c r="I1685">
        <v>48750</v>
      </c>
      <c r="J1685">
        <v>1003</v>
      </c>
      <c r="K1685">
        <v>2.1006555385678683E-2</v>
      </c>
    </row>
    <row r="1686" spans="1:11">
      <c r="A1686" s="74" t="s">
        <v>60</v>
      </c>
      <c r="B1686" t="s">
        <v>87</v>
      </c>
      <c r="C1686" t="s">
        <v>23</v>
      </c>
      <c r="D1686">
        <v>0.85</v>
      </c>
      <c r="E1686">
        <v>0.85</v>
      </c>
      <c r="F1686">
        <v>63468</v>
      </c>
      <c r="G1686">
        <v>63890</v>
      </c>
      <c r="H1686">
        <v>74668.23529411765</v>
      </c>
      <c r="I1686">
        <v>75164.705882352937</v>
      </c>
      <c r="J1686">
        <v>422</v>
      </c>
      <c r="K1686">
        <v>6.6490199785718788E-3</v>
      </c>
    </row>
    <row r="1687" spans="1:11">
      <c r="A1687" s="74" t="s">
        <v>60</v>
      </c>
      <c r="B1687" t="s">
        <v>87</v>
      </c>
      <c r="C1687" t="s">
        <v>24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</row>
    <row r="1688" spans="1:11">
      <c r="A1688" s="74" t="s">
        <v>60</v>
      </c>
      <c r="B1688" t="s">
        <v>87</v>
      </c>
      <c r="C1688" t="s">
        <v>25</v>
      </c>
      <c r="D1688">
        <v>6</v>
      </c>
      <c r="E1688">
        <v>6</v>
      </c>
      <c r="F1688">
        <v>467659</v>
      </c>
      <c r="G1688">
        <v>470662</v>
      </c>
      <c r="H1688">
        <v>77943.166666666672</v>
      </c>
      <c r="I1688">
        <v>78443.666666666672</v>
      </c>
      <c r="J1688">
        <v>3003</v>
      </c>
      <c r="K1688">
        <v>6.4213454675308293E-3</v>
      </c>
    </row>
    <row r="1689" spans="1:11">
      <c r="A1689" s="74" t="s">
        <v>60</v>
      </c>
      <c r="B1689" t="s">
        <v>87</v>
      </c>
    </row>
    <row r="1690" spans="1:11">
      <c r="A1690" s="74" t="s">
        <v>60</v>
      </c>
      <c r="B1690" t="s">
        <v>87</v>
      </c>
      <c r="C1690" t="s">
        <v>26</v>
      </c>
      <c r="D1690">
        <v>2</v>
      </c>
      <c r="E1690">
        <v>2</v>
      </c>
      <c r="F1690">
        <v>31105</v>
      </c>
      <c r="G1690">
        <v>31276</v>
      </c>
      <c r="H1690">
        <v>15552.5</v>
      </c>
      <c r="I1690">
        <v>15638</v>
      </c>
      <c r="J1690">
        <v>171</v>
      </c>
      <c r="K1690">
        <v>5.4975084391576919E-3</v>
      </c>
    </row>
    <row r="1691" spans="1:11">
      <c r="A1691" s="74" t="s">
        <v>60</v>
      </c>
      <c r="B1691" t="s">
        <v>87</v>
      </c>
      <c r="C1691" t="s">
        <v>27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</row>
    <row r="1692" spans="1:11">
      <c r="A1692" s="74" t="s">
        <v>60</v>
      </c>
      <c r="B1692" t="s">
        <v>87</v>
      </c>
      <c r="C1692" t="s">
        <v>25</v>
      </c>
      <c r="D1692">
        <v>2</v>
      </c>
      <c r="E1692">
        <v>2</v>
      </c>
      <c r="F1692">
        <v>31105</v>
      </c>
      <c r="G1692">
        <v>31276</v>
      </c>
      <c r="H1692">
        <v>15552.5</v>
      </c>
      <c r="I1692">
        <v>15638</v>
      </c>
      <c r="J1692">
        <v>171</v>
      </c>
      <c r="K1692">
        <v>5.4975084391576919E-3</v>
      </c>
    </row>
    <row r="1693" spans="1:11">
      <c r="A1693" s="74" t="s">
        <v>60</v>
      </c>
      <c r="B1693" t="s">
        <v>87</v>
      </c>
    </row>
    <row r="1694" spans="1:11">
      <c r="A1694" s="74" t="s">
        <v>60</v>
      </c>
      <c r="B1694" t="s">
        <v>87</v>
      </c>
      <c r="C1694" t="s">
        <v>28</v>
      </c>
      <c r="D1694">
        <v>5</v>
      </c>
      <c r="E1694">
        <v>5</v>
      </c>
      <c r="F1694">
        <v>78207</v>
      </c>
      <c r="G1694">
        <v>78543</v>
      </c>
      <c r="H1694">
        <v>15641.4</v>
      </c>
      <c r="I1694">
        <v>15708.6</v>
      </c>
      <c r="J1694">
        <v>336</v>
      </c>
      <c r="K1694">
        <v>4.2962906133722049E-3</v>
      </c>
    </row>
    <row r="1695" spans="1:11">
      <c r="A1695" s="74" t="s">
        <v>60</v>
      </c>
      <c r="B1695" t="s">
        <v>87</v>
      </c>
      <c r="C1695" t="s">
        <v>29</v>
      </c>
      <c r="D1695">
        <v>11</v>
      </c>
      <c r="E1695">
        <v>11</v>
      </c>
      <c r="F1695">
        <v>166702</v>
      </c>
      <c r="G1695">
        <v>167622</v>
      </c>
      <c r="H1695">
        <v>15154.727272727272</v>
      </c>
      <c r="I1695">
        <v>15238.363636363636</v>
      </c>
      <c r="J1695">
        <v>920</v>
      </c>
      <c r="K1695">
        <v>5.5188300080382955E-3</v>
      </c>
    </row>
    <row r="1696" spans="1:11">
      <c r="A1696" s="74" t="s">
        <v>60</v>
      </c>
      <c r="B1696" t="s">
        <v>87</v>
      </c>
      <c r="C1696" t="s">
        <v>30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</row>
    <row r="1697" spans="1:11">
      <c r="A1697" s="74" t="s">
        <v>60</v>
      </c>
      <c r="B1697" t="s">
        <v>87</v>
      </c>
      <c r="C1697" t="s">
        <v>31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</row>
    <row r="1698" spans="1:11">
      <c r="A1698" s="74" t="s">
        <v>60</v>
      </c>
      <c r="B1698" t="s">
        <v>87</v>
      </c>
      <c r="C1698" t="s">
        <v>25</v>
      </c>
      <c r="D1698">
        <v>16</v>
      </c>
      <c r="E1698">
        <v>16</v>
      </c>
      <c r="F1698">
        <v>244909</v>
      </c>
      <c r="G1698">
        <v>246165</v>
      </c>
      <c r="H1698">
        <v>15306.8125</v>
      </c>
      <c r="I1698">
        <v>15385.3125</v>
      </c>
      <c r="J1698">
        <v>1256</v>
      </c>
      <c r="K1698">
        <v>5.1284354597013583E-3</v>
      </c>
    </row>
    <row r="1699" spans="1:11">
      <c r="A1699" s="74" t="s">
        <v>60</v>
      </c>
      <c r="B1699" t="s">
        <v>87</v>
      </c>
    </row>
    <row r="1700" spans="1:11">
      <c r="A1700" s="74" t="s">
        <v>60</v>
      </c>
      <c r="B1700" t="s">
        <v>87</v>
      </c>
      <c r="C1700" t="s">
        <v>32</v>
      </c>
      <c r="D1700">
        <v>1.1599999999999999</v>
      </c>
      <c r="E1700">
        <v>1.1599999999999999</v>
      </c>
      <c r="F1700">
        <v>56681</v>
      </c>
      <c r="G1700">
        <v>56681</v>
      </c>
      <c r="H1700">
        <v>48862.931034482761</v>
      </c>
      <c r="I1700">
        <v>48862.931034482761</v>
      </c>
      <c r="J1700">
        <v>0</v>
      </c>
      <c r="K1700">
        <v>0</v>
      </c>
    </row>
    <row r="1701" spans="1:11">
      <c r="A1701" s="74" t="s">
        <v>60</v>
      </c>
      <c r="B1701" t="s">
        <v>87</v>
      </c>
      <c r="C1701" t="s">
        <v>33</v>
      </c>
      <c r="D1701">
        <v>1</v>
      </c>
      <c r="E1701">
        <v>1</v>
      </c>
      <c r="F1701">
        <v>42562</v>
      </c>
      <c r="G1701">
        <v>42643</v>
      </c>
      <c r="H1701">
        <v>42562</v>
      </c>
      <c r="I1701">
        <v>42643</v>
      </c>
      <c r="J1701">
        <v>81</v>
      </c>
      <c r="K1701">
        <v>1.9031060570461915E-3</v>
      </c>
    </row>
    <row r="1702" spans="1:11">
      <c r="A1702" s="74" t="s">
        <v>60</v>
      </c>
      <c r="B1702" t="s">
        <v>87</v>
      </c>
      <c r="C1702" t="s">
        <v>34</v>
      </c>
      <c r="D1702">
        <v>8</v>
      </c>
      <c r="E1702">
        <v>8</v>
      </c>
      <c r="F1702">
        <v>178422</v>
      </c>
      <c r="G1702">
        <v>179213</v>
      </c>
      <c r="H1702">
        <v>22302.75</v>
      </c>
      <c r="I1702">
        <v>22401.625</v>
      </c>
      <c r="J1702">
        <v>791</v>
      </c>
      <c r="K1702">
        <v>4.4333097936353144E-3</v>
      </c>
    </row>
    <row r="1703" spans="1:11">
      <c r="A1703" s="74" t="s">
        <v>60</v>
      </c>
      <c r="B1703" t="s">
        <v>87</v>
      </c>
      <c r="C1703" t="s">
        <v>25</v>
      </c>
      <c r="D1703">
        <v>10.16</v>
      </c>
      <c r="E1703">
        <v>10.16</v>
      </c>
      <c r="F1703">
        <v>277665</v>
      </c>
      <c r="G1703">
        <v>278537</v>
      </c>
      <c r="H1703">
        <v>27329.232283464567</v>
      </c>
      <c r="I1703">
        <v>27415.059055118109</v>
      </c>
      <c r="J1703">
        <v>872</v>
      </c>
      <c r="K1703">
        <v>3.1404750328633425E-3</v>
      </c>
    </row>
    <row r="1704" spans="1:11">
      <c r="A1704" s="74" t="s">
        <v>60</v>
      </c>
      <c r="B1704" t="s">
        <v>87</v>
      </c>
    </row>
    <row r="1705" spans="1:11">
      <c r="A1705" s="74" t="s">
        <v>60</v>
      </c>
      <c r="B1705" t="s">
        <v>87</v>
      </c>
      <c r="C1705" t="s">
        <v>35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</row>
    <row r="1706" spans="1:11">
      <c r="A1706" s="74" t="s">
        <v>60</v>
      </c>
      <c r="B1706" t="s">
        <v>87</v>
      </c>
      <c r="C1706" t="s">
        <v>36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</row>
    <row r="1707" spans="1:11">
      <c r="A1707" s="74" t="s">
        <v>60</v>
      </c>
      <c r="B1707" t="s">
        <v>87</v>
      </c>
      <c r="C1707" t="s">
        <v>25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</row>
    <row r="1708" spans="1:11">
      <c r="A1708" s="74" t="s">
        <v>60</v>
      </c>
      <c r="B1708" t="s">
        <v>87</v>
      </c>
    </row>
    <row r="1709" spans="1:11">
      <c r="A1709" s="74" t="s">
        <v>60</v>
      </c>
      <c r="B1709" t="s">
        <v>87</v>
      </c>
      <c r="C1709" t="s">
        <v>37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</row>
    <row r="1710" spans="1:11">
      <c r="A1710" s="74" t="s">
        <v>60</v>
      </c>
      <c r="B1710" t="s">
        <v>87</v>
      </c>
      <c r="C1710" t="s">
        <v>38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</row>
    <row r="1711" spans="1:11">
      <c r="A1711" s="74" t="s">
        <v>60</v>
      </c>
      <c r="B1711" t="s">
        <v>87</v>
      </c>
      <c r="C1711" t="s">
        <v>25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</row>
    <row r="1712" spans="1:11">
      <c r="A1712" s="74" t="s">
        <v>60</v>
      </c>
      <c r="B1712" t="s">
        <v>87</v>
      </c>
    </row>
    <row r="1713" spans="1:11">
      <c r="A1713" s="74" t="s">
        <v>60</v>
      </c>
      <c r="B1713" t="s">
        <v>87</v>
      </c>
      <c r="C1713" t="s">
        <v>39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</row>
    <row r="1714" spans="1:11">
      <c r="A1714" s="74" t="s">
        <v>60</v>
      </c>
      <c r="B1714" t="s">
        <v>87</v>
      </c>
      <c r="C1714" t="s">
        <v>40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</row>
    <row r="1715" spans="1:11">
      <c r="A1715" s="74" t="s">
        <v>60</v>
      </c>
      <c r="B1715" t="s">
        <v>87</v>
      </c>
      <c r="C1715" t="s">
        <v>41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</row>
    <row r="1716" spans="1:11">
      <c r="A1716" s="74" t="s">
        <v>60</v>
      </c>
      <c r="B1716" t="s">
        <v>87</v>
      </c>
      <c r="C1716" t="s">
        <v>42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</row>
    <row r="1717" spans="1:11">
      <c r="A1717" s="74" t="s">
        <v>60</v>
      </c>
      <c r="B1717" t="s">
        <v>87</v>
      </c>
      <c r="C1717" t="s">
        <v>43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</row>
    <row r="1718" spans="1:11">
      <c r="A1718" s="74" t="s">
        <v>60</v>
      </c>
      <c r="B1718" t="s">
        <v>87</v>
      </c>
      <c r="C1718" t="s">
        <v>44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</row>
    <row r="1719" spans="1:11">
      <c r="A1719" s="74" t="s">
        <v>60</v>
      </c>
      <c r="B1719" t="s">
        <v>87</v>
      </c>
      <c r="C1719" t="s">
        <v>45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</row>
    <row r="1720" spans="1:11">
      <c r="A1720" s="74" t="s">
        <v>60</v>
      </c>
      <c r="B1720" t="s">
        <v>87</v>
      </c>
      <c r="C1720" t="s">
        <v>46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</row>
    <row r="1721" spans="1:11">
      <c r="A1721" s="74" t="s">
        <v>60</v>
      </c>
      <c r="B1721" t="s">
        <v>87</v>
      </c>
      <c r="C1721" t="s">
        <v>25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</row>
    <row r="1722" spans="1:11">
      <c r="A1722" s="74" t="s">
        <v>60</v>
      </c>
      <c r="B1722" t="s">
        <v>87</v>
      </c>
    </row>
    <row r="1723" spans="1:11">
      <c r="A1723" s="74" t="s">
        <v>60</v>
      </c>
      <c r="B1723" t="s">
        <v>87</v>
      </c>
      <c r="C1723" t="s">
        <v>47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</row>
    <row r="1724" spans="1:11">
      <c r="A1724" s="74" t="s">
        <v>60</v>
      </c>
      <c r="B1724" t="s">
        <v>87</v>
      </c>
      <c r="C1724" t="s">
        <v>48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</row>
    <row r="1725" spans="1:11">
      <c r="A1725" s="74" t="s">
        <v>60</v>
      </c>
      <c r="B1725" t="s">
        <v>87</v>
      </c>
      <c r="C1725" t="s">
        <v>25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</row>
    <row r="1726" spans="1:11">
      <c r="A1726" s="74" t="s">
        <v>60</v>
      </c>
      <c r="B1726" t="s">
        <v>87</v>
      </c>
    </row>
    <row r="1727" spans="1:11">
      <c r="A1727" s="74" t="s">
        <v>60</v>
      </c>
      <c r="B1727" t="s">
        <v>87</v>
      </c>
      <c r="C1727" t="s">
        <v>49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</row>
    <row r="1728" spans="1:11">
      <c r="A1728" s="74" t="s">
        <v>60</v>
      </c>
      <c r="B1728" t="s">
        <v>87</v>
      </c>
      <c r="C1728" t="s">
        <v>25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</row>
    <row r="1729" spans="1:11">
      <c r="A1729" s="74" t="s">
        <v>60</v>
      </c>
      <c r="B1729" t="s">
        <v>87</v>
      </c>
    </row>
    <row r="1730" spans="1:11">
      <c r="A1730" s="74" t="s">
        <v>60</v>
      </c>
      <c r="B1730" t="s">
        <v>87</v>
      </c>
      <c r="C1730" t="s">
        <v>50</v>
      </c>
      <c r="D1730">
        <v>3</v>
      </c>
      <c r="E1730">
        <v>3</v>
      </c>
      <c r="F1730">
        <v>149780</v>
      </c>
      <c r="G1730">
        <v>149984</v>
      </c>
      <c r="H1730">
        <v>49926.666666666664</v>
      </c>
      <c r="I1730">
        <v>49994.666666666664</v>
      </c>
      <c r="J1730">
        <v>204</v>
      </c>
      <c r="K1730">
        <v>1.3619975964748298E-3</v>
      </c>
    </row>
    <row r="1731" spans="1:11">
      <c r="A1731" s="74" t="s">
        <v>60</v>
      </c>
      <c r="B1731" t="s">
        <v>87</v>
      </c>
      <c r="C1731" t="s">
        <v>51</v>
      </c>
      <c r="D1731">
        <v>7</v>
      </c>
      <c r="E1731">
        <v>7</v>
      </c>
      <c r="F1731">
        <v>135485</v>
      </c>
      <c r="G1731">
        <v>135668</v>
      </c>
      <c r="H1731">
        <v>19355</v>
      </c>
      <c r="I1731">
        <v>19381.142857142859</v>
      </c>
      <c r="J1731">
        <v>183</v>
      </c>
      <c r="K1731">
        <v>1.3507030298557036E-3</v>
      </c>
    </row>
    <row r="1732" spans="1:11">
      <c r="A1732" s="74" t="s">
        <v>60</v>
      </c>
      <c r="B1732" t="s">
        <v>87</v>
      </c>
      <c r="C1732" t="s">
        <v>25</v>
      </c>
      <c r="D1732">
        <v>10</v>
      </c>
      <c r="E1732">
        <v>10</v>
      </c>
      <c r="F1732">
        <v>285265</v>
      </c>
      <c r="G1732">
        <v>285652</v>
      </c>
      <c r="H1732">
        <v>28526.5</v>
      </c>
      <c r="I1732">
        <v>28565.200000000001</v>
      </c>
      <c r="J1732">
        <v>387</v>
      </c>
      <c r="K1732">
        <v>1.3566333058734861E-3</v>
      </c>
    </row>
    <row r="1733" spans="1:11">
      <c r="A1733" s="74" t="s">
        <v>60</v>
      </c>
      <c r="B1733" t="s">
        <v>87</v>
      </c>
    </row>
    <row r="1734" spans="1:11">
      <c r="A1734" s="74" t="s">
        <v>60</v>
      </c>
      <c r="B1734" t="s">
        <v>87</v>
      </c>
      <c r="C1734" t="s">
        <v>52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</row>
    <row r="1735" spans="1:11">
      <c r="A1735" s="74" t="s">
        <v>60</v>
      </c>
      <c r="B1735" t="s">
        <v>87</v>
      </c>
      <c r="C1735" t="s">
        <v>53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</row>
    <row r="1736" spans="1:11">
      <c r="A1736" s="74" t="s">
        <v>60</v>
      </c>
      <c r="B1736" t="s">
        <v>87</v>
      </c>
      <c r="C1736" t="s">
        <v>54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</row>
    <row r="1737" spans="1:11">
      <c r="A1737" s="74" t="s">
        <v>60</v>
      </c>
      <c r="B1737" t="s">
        <v>87</v>
      </c>
      <c r="C1737" t="s">
        <v>55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</row>
    <row r="1738" spans="1:11">
      <c r="A1738" s="74" t="s">
        <v>60</v>
      </c>
      <c r="B1738" t="s">
        <v>87</v>
      </c>
      <c r="C1738" t="s">
        <v>25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</row>
    <row r="1739" spans="1:11">
      <c r="A1739" s="74" t="s">
        <v>60</v>
      </c>
      <c r="B1739" t="s">
        <v>87</v>
      </c>
    </row>
    <row r="1740" spans="1:11">
      <c r="A1740" s="74" t="s">
        <v>60</v>
      </c>
      <c r="B1740" t="s">
        <v>87</v>
      </c>
      <c r="C1740" t="s">
        <v>56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</row>
    <row r="1741" spans="1:11">
      <c r="A1741" s="74" t="s">
        <v>60</v>
      </c>
      <c r="B1741" t="s">
        <v>87</v>
      </c>
      <c r="C1741" t="s">
        <v>57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</row>
    <row r="1742" spans="1:11">
      <c r="A1742" s="74" t="s">
        <v>60</v>
      </c>
      <c r="B1742" t="s">
        <v>87</v>
      </c>
      <c r="C1742" t="s">
        <v>58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</row>
    <row r="1743" spans="1:11">
      <c r="A1743" s="74" t="s">
        <v>60</v>
      </c>
      <c r="B1743" t="s">
        <v>88</v>
      </c>
      <c r="C1743" t="s">
        <v>18</v>
      </c>
      <c r="D1743">
        <v>1</v>
      </c>
      <c r="E1743">
        <v>1</v>
      </c>
      <c r="F1743">
        <v>150000</v>
      </c>
      <c r="G1743">
        <v>150000</v>
      </c>
      <c r="H1743">
        <v>150000</v>
      </c>
      <c r="I1743">
        <v>150000</v>
      </c>
      <c r="J1743">
        <v>0</v>
      </c>
      <c r="K1743">
        <v>0</v>
      </c>
    </row>
    <row r="1744" spans="1:11">
      <c r="A1744" s="74" t="s">
        <v>60</v>
      </c>
      <c r="B1744" t="s">
        <v>88</v>
      </c>
      <c r="C1744" t="s">
        <v>19</v>
      </c>
      <c r="D1744">
        <v>33</v>
      </c>
      <c r="E1744">
        <v>33</v>
      </c>
      <c r="F1744">
        <v>2296580</v>
      </c>
      <c r="G1744">
        <v>2296580</v>
      </c>
      <c r="H1744">
        <v>69593.333333333328</v>
      </c>
      <c r="I1744">
        <v>69593.333333333328</v>
      </c>
      <c r="J1744">
        <v>0</v>
      </c>
      <c r="K1744">
        <v>0</v>
      </c>
    </row>
    <row r="1745" spans="1:11">
      <c r="A1745" s="74" t="s">
        <v>60</v>
      </c>
      <c r="B1745" t="s">
        <v>88</v>
      </c>
      <c r="C1745" t="s">
        <v>20</v>
      </c>
      <c r="D1745">
        <v>7</v>
      </c>
      <c r="E1745">
        <v>7</v>
      </c>
      <c r="F1745">
        <v>771069</v>
      </c>
      <c r="G1745">
        <v>771069</v>
      </c>
      <c r="H1745">
        <v>110152.71428571429</v>
      </c>
      <c r="I1745">
        <v>110152.71428571429</v>
      </c>
      <c r="J1745">
        <v>0</v>
      </c>
      <c r="K1745">
        <v>0</v>
      </c>
    </row>
    <row r="1746" spans="1:11">
      <c r="A1746" s="74" t="s">
        <v>60</v>
      </c>
      <c r="B1746" t="s">
        <v>88</v>
      </c>
      <c r="C1746" t="s">
        <v>21</v>
      </c>
      <c r="D1746">
        <v>14</v>
      </c>
      <c r="E1746">
        <v>14</v>
      </c>
      <c r="F1746">
        <v>653206</v>
      </c>
      <c r="G1746">
        <v>653206</v>
      </c>
      <c r="H1746">
        <v>46657.571428571428</v>
      </c>
      <c r="I1746">
        <v>46657.571428571428</v>
      </c>
      <c r="J1746">
        <v>0</v>
      </c>
      <c r="K1746">
        <v>0</v>
      </c>
    </row>
    <row r="1747" spans="1:11">
      <c r="A1747" s="74" t="s">
        <v>60</v>
      </c>
      <c r="B1747" t="s">
        <v>88</v>
      </c>
      <c r="C1747" t="s">
        <v>22</v>
      </c>
      <c r="D1747">
        <v>1</v>
      </c>
      <c r="E1747">
        <v>1</v>
      </c>
      <c r="F1747">
        <v>109056</v>
      </c>
      <c r="G1747">
        <v>109056</v>
      </c>
      <c r="H1747">
        <v>109056</v>
      </c>
      <c r="I1747">
        <v>109056</v>
      </c>
      <c r="J1747">
        <v>0</v>
      </c>
      <c r="K1747">
        <v>0</v>
      </c>
    </row>
    <row r="1748" spans="1:11">
      <c r="A1748" s="74" t="s">
        <v>60</v>
      </c>
      <c r="B1748" t="s">
        <v>88</v>
      </c>
      <c r="C1748" t="s">
        <v>23</v>
      </c>
      <c r="D1748">
        <v>11</v>
      </c>
      <c r="E1748">
        <v>11</v>
      </c>
      <c r="F1748">
        <v>829264</v>
      </c>
      <c r="G1748">
        <v>829264</v>
      </c>
      <c r="H1748">
        <v>75387.636363636368</v>
      </c>
      <c r="I1748">
        <v>75387.636363636368</v>
      </c>
      <c r="J1748">
        <v>0</v>
      </c>
      <c r="K1748">
        <v>0</v>
      </c>
    </row>
    <row r="1749" spans="1:11">
      <c r="A1749" s="74" t="s">
        <v>60</v>
      </c>
      <c r="B1749" t="s">
        <v>88</v>
      </c>
      <c r="C1749" t="s">
        <v>24</v>
      </c>
      <c r="D1749">
        <v>5</v>
      </c>
      <c r="E1749">
        <v>5</v>
      </c>
      <c r="F1749">
        <v>299536</v>
      </c>
      <c r="G1749">
        <v>299536</v>
      </c>
      <c r="H1749">
        <v>59907.199999999997</v>
      </c>
      <c r="I1749">
        <v>59907.199999999997</v>
      </c>
      <c r="J1749">
        <v>0</v>
      </c>
      <c r="K1749">
        <v>0</v>
      </c>
    </row>
    <row r="1750" spans="1:11">
      <c r="A1750" s="74" t="s">
        <v>60</v>
      </c>
      <c r="B1750" t="s">
        <v>88</v>
      </c>
      <c r="C1750" t="s">
        <v>25</v>
      </c>
      <c r="D1750">
        <v>72</v>
      </c>
      <c r="E1750">
        <v>72</v>
      </c>
      <c r="F1750">
        <v>5108711</v>
      </c>
      <c r="G1750">
        <v>5108711</v>
      </c>
      <c r="H1750">
        <v>70954.319444444438</v>
      </c>
      <c r="I1750">
        <v>70954.319444444438</v>
      </c>
      <c r="J1750">
        <v>0</v>
      </c>
      <c r="K1750">
        <v>0</v>
      </c>
    </row>
    <row r="1751" spans="1:11">
      <c r="A1751" s="74" t="s">
        <v>60</v>
      </c>
      <c r="B1751" t="s">
        <v>88</v>
      </c>
    </row>
    <row r="1752" spans="1:11">
      <c r="A1752" s="74" t="s">
        <v>60</v>
      </c>
      <c r="B1752" t="s">
        <v>88</v>
      </c>
      <c r="C1752" t="s">
        <v>26</v>
      </c>
      <c r="D1752">
        <v>12</v>
      </c>
      <c r="E1752">
        <v>12</v>
      </c>
      <c r="F1752">
        <v>233382</v>
      </c>
      <c r="G1752">
        <v>233382</v>
      </c>
      <c r="H1752">
        <v>19448.5</v>
      </c>
      <c r="I1752">
        <v>19448.5</v>
      </c>
      <c r="J1752">
        <v>0</v>
      </c>
      <c r="K1752">
        <v>0</v>
      </c>
    </row>
    <row r="1753" spans="1:11">
      <c r="A1753" s="74" t="s">
        <v>60</v>
      </c>
      <c r="B1753" t="s">
        <v>88</v>
      </c>
      <c r="C1753" t="s">
        <v>27</v>
      </c>
      <c r="D1753">
        <v>12</v>
      </c>
      <c r="E1753">
        <v>12</v>
      </c>
      <c r="F1753">
        <v>182172.79999999999</v>
      </c>
      <c r="G1753">
        <v>182172.79999999999</v>
      </c>
      <c r="H1753">
        <v>15181.066666666666</v>
      </c>
      <c r="I1753">
        <v>15181.066666666666</v>
      </c>
      <c r="J1753">
        <v>0</v>
      </c>
      <c r="K1753">
        <v>0</v>
      </c>
    </row>
    <row r="1754" spans="1:11">
      <c r="A1754" s="74" t="s">
        <v>60</v>
      </c>
      <c r="B1754" t="s">
        <v>88</v>
      </c>
      <c r="C1754" t="s">
        <v>25</v>
      </c>
      <c r="D1754">
        <v>24</v>
      </c>
      <c r="E1754">
        <v>24</v>
      </c>
      <c r="F1754">
        <v>415554.8</v>
      </c>
      <c r="G1754">
        <v>415554.8</v>
      </c>
      <c r="H1754">
        <v>17314.783333333333</v>
      </c>
      <c r="I1754">
        <v>17314.783333333333</v>
      </c>
      <c r="J1754">
        <v>0</v>
      </c>
      <c r="K1754">
        <v>0</v>
      </c>
    </row>
    <row r="1755" spans="1:11">
      <c r="A1755" s="74" t="s">
        <v>60</v>
      </c>
      <c r="B1755" t="s">
        <v>88</v>
      </c>
    </row>
    <row r="1756" spans="1:11">
      <c r="A1756" s="74" t="s">
        <v>60</v>
      </c>
      <c r="B1756" t="s">
        <v>88</v>
      </c>
      <c r="C1756" t="s">
        <v>28</v>
      </c>
      <c r="D1756">
        <v>52.76</v>
      </c>
      <c r="E1756">
        <v>52.76</v>
      </c>
      <c r="F1756">
        <v>817723.12</v>
      </c>
      <c r="G1756">
        <v>817723.12</v>
      </c>
      <c r="H1756">
        <v>15498.921910538287</v>
      </c>
      <c r="I1756">
        <v>15498.921910538287</v>
      </c>
      <c r="J1756">
        <v>0</v>
      </c>
      <c r="K1756">
        <v>0</v>
      </c>
    </row>
    <row r="1757" spans="1:11">
      <c r="A1757" s="74" t="s">
        <v>60</v>
      </c>
      <c r="B1757" t="s">
        <v>88</v>
      </c>
      <c r="C1757" t="s">
        <v>29</v>
      </c>
      <c r="D1757">
        <v>55</v>
      </c>
      <c r="E1757">
        <v>55</v>
      </c>
      <c r="F1757">
        <v>807746.48</v>
      </c>
      <c r="G1757">
        <v>807746.48</v>
      </c>
      <c r="H1757">
        <v>14686.299636363636</v>
      </c>
      <c r="I1757">
        <v>14686.299636363636</v>
      </c>
      <c r="J1757">
        <v>0</v>
      </c>
      <c r="K1757">
        <v>0</v>
      </c>
    </row>
    <row r="1758" spans="1:11">
      <c r="A1758" s="74" t="s">
        <v>60</v>
      </c>
      <c r="B1758" t="s">
        <v>88</v>
      </c>
      <c r="C1758" t="s">
        <v>30</v>
      </c>
      <c r="D1758">
        <v>42.03</v>
      </c>
      <c r="E1758">
        <v>42.03</v>
      </c>
      <c r="F1758">
        <v>591460.84</v>
      </c>
      <c r="G1758">
        <v>592756.84</v>
      </c>
      <c r="H1758">
        <v>14072.34927432786</v>
      </c>
      <c r="I1758">
        <v>14103.184392100879</v>
      </c>
      <c r="J1758">
        <v>1296</v>
      </c>
      <c r="K1758">
        <v>2.1911847959367862E-3</v>
      </c>
    </row>
    <row r="1759" spans="1:11">
      <c r="A1759" s="74" t="s">
        <v>60</v>
      </c>
      <c r="B1759" t="s">
        <v>88</v>
      </c>
      <c r="C1759" t="s">
        <v>31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</row>
    <row r="1760" spans="1:11">
      <c r="A1760" s="74" t="s">
        <v>60</v>
      </c>
      <c r="B1760" t="s">
        <v>88</v>
      </c>
      <c r="C1760" t="s">
        <v>25</v>
      </c>
      <c r="D1760">
        <v>149.79</v>
      </c>
      <c r="E1760">
        <v>149.79</v>
      </c>
      <c r="F1760">
        <v>2216930.44</v>
      </c>
      <c r="G1760">
        <v>2218226.44</v>
      </c>
      <c r="H1760">
        <v>14800.256625942988</v>
      </c>
      <c r="I1760">
        <v>14808.908738901129</v>
      </c>
      <c r="J1760">
        <v>1296</v>
      </c>
      <c r="K1760">
        <v>5.8459209031384851E-4</v>
      </c>
    </row>
    <row r="1761" spans="1:11">
      <c r="A1761" s="74" t="s">
        <v>60</v>
      </c>
      <c r="B1761" t="s">
        <v>88</v>
      </c>
    </row>
    <row r="1762" spans="1:11">
      <c r="A1762" s="74" t="s">
        <v>60</v>
      </c>
      <c r="B1762" t="s">
        <v>88</v>
      </c>
      <c r="C1762" t="s">
        <v>32</v>
      </c>
      <c r="D1762">
        <v>30</v>
      </c>
      <c r="E1762">
        <v>30</v>
      </c>
      <c r="F1762">
        <v>1589986.6</v>
      </c>
      <c r="G1762">
        <v>1609569.6</v>
      </c>
      <c r="H1762">
        <v>52999.553333333337</v>
      </c>
      <c r="I1762">
        <v>53652.32</v>
      </c>
      <c r="J1762">
        <v>19583</v>
      </c>
      <c r="K1762">
        <v>1.2316456000321009E-2</v>
      </c>
    </row>
    <row r="1763" spans="1:11">
      <c r="A1763" s="74" t="s">
        <v>60</v>
      </c>
      <c r="B1763" t="s">
        <v>88</v>
      </c>
      <c r="C1763" t="s">
        <v>33</v>
      </c>
      <c r="D1763">
        <v>10.42</v>
      </c>
      <c r="E1763">
        <v>10.42</v>
      </c>
      <c r="F1763">
        <v>536445.38</v>
      </c>
      <c r="G1763">
        <v>536445.38</v>
      </c>
      <c r="H1763">
        <v>51482.282149712089</v>
      </c>
      <c r="I1763">
        <v>51482.282149712089</v>
      </c>
      <c r="J1763">
        <v>0</v>
      </c>
      <c r="K1763">
        <v>0</v>
      </c>
    </row>
    <row r="1764" spans="1:11">
      <c r="A1764" s="74" t="s">
        <v>60</v>
      </c>
      <c r="B1764" t="s">
        <v>88</v>
      </c>
      <c r="C1764" t="s">
        <v>34</v>
      </c>
      <c r="D1764">
        <v>53.53</v>
      </c>
      <c r="E1764">
        <v>53.53</v>
      </c>
      <c r="F1764">
        <v>1359039.71</v>
      </c>
      <c r="G1764">
        <v>1362249.71</v>
      </c>
      <c r="H1764">
        <v>25388.374929945825</v>
      </c>
      <c r="I1764">
        <v>25448.341303941714</v>
      </c>
      <c r="J1764">
        <v>3210</v>
      </c>
      <c r="K1764">
        <v>2.3619618885161201E-3</v>
      </c>
    </row>
    <row r="1765" spans="1:11">
      <c r="A1765" s="74" t="s">
        <v>60</v>
      </c>
      <c r="B1765" t="s">
        <v>88</v>
      </c>
      <c r="C1765" t="s">
        <v>25</v>
      </c>
      <c r="D1765">
        <v>93.95</v>
      </c>
      <c r="E1765">
        <v>93.95</v>
      </c>
      <c r="F1765">
        <v>3485471.69</v>
      </c>
      <c r="G1765">
        <v>3508264.69</v>
      </c>
      <c r="H1765">
        <v>37099.219691325168</v>
      </c>
      <c r="I1765">
        <v>37341.827461415647</v>
      </c>
      <c r="J1765">
        <v>22793</v>
      </c>
      <c r="K1765">
        <v>6.5394305354406707E-3</v>
      </c>
    </row>
    <row r="1766" spans="1:11">
      <c r="A1766" s="74" t="s">
        <v>60</v>
      </c>
      <c r="B1766" t="s">
        <v>88</v>
      </c>
    </row>
    <row r="1767" spans="1:11">
      <c r="A1767" s="74" t="s">
        <v>60</v>
      </c>
      <c r="B1767" t="s">
        <v>88</v>
      </c>
      <c r="C1767" t="s">
        <v>35</v>
      </c>
      <c r="D1767">
        <v>2</v>
      </c>
      <c r="E1767">
        <v>2</v>
      </c>
      <c r="F1767">
        <v>102078</v>
      </c>
      <c r="G1767">
        <v>102078</v>
      </c>
      <c r="H1767">
        <v>51039</v>
      </c>
      <c r="I1767">
        <v>51039</v>
      </c>
      <c r="J1767">
        <v>0</v>
      </c>
      <c r="K1767">
        <v>0</v>
      </c>
    </row>
    <row r="1768" spans="1:11">
      <c r="A1768" s="74" t="s">
        <v>60</v>
      </c>
      <c r="B1768" t="s">
        <v>88</v>
      </c>
      <c r="C1768" t="s">
        <v>36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</row>
    <row r="1769" spans="1:11">
      <c r="A1769" s="74" t="s">
        <v>60</v>
      </c>
      <c r="B1769" t="s">
        <v>88</v>
      </c>
      <c r="C1769" t="s">
        <v>25</v>
      </c>
      <c r="D1769">
        <v>2</v>
      </c>
      <c r="E1769">
        <v>2</v>
      </c>
      <c r="F1769">
        <v>102078</v>
      </c>
      <c r="G1769">
        <v>102078</v>
      </c>
      <c r="H1769">
        <v>51039</v>
      </c>
      <c r="I1769">
        <v>51039</v>
      </c>
      <c r="J1769">
        <v>0</v>
      </c>
      <c r="K1769">
        <v>0</v>
      </c>
    </row>
    <row r="1770" spans="1:11">
      <c r="A1770" s="74" t="s">
        <v>60</v>
      </c>
      <c r="B1770" t="s">
        <v>88</v>
      </c>
    </row>
    <row r="1771" spans="1:11">
      <c r="A1771" s="74" t="s">
        <v>60</v>
      </c>
      <c r="B1771" t="s">
        <v>88</v>
      </c>
      <c r="C1771" t="s">
        <v>37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</row>
    <row r="1772" spans="1:11">
      <c r="A1772" s="74" t="s">
        <v>60</v>
      </c>
      <c r="B1772" t="s">
        <v>88</v>
      </c>
      <c r="C1772" t="s">
        <v>38</v>
      </c>
      <c r="D1772">
        <v>1</v>
      </c>
      <c r="E1772">
        <v>1</v>
      </c>
      <c r="F1772">
        <v>22848</v>
      </c>
      <c r="G1772">
        <v>22848</v>
      </c>
      <c r="H1772">
        <v>22848</v>
      </c>
      <c r="I1772">
        <v>22848</v>
      </c>
      <c r="J1772">
        <v>0</v>
      </c>
      <c r="K1772">
        <v>0</v>
      </c>
    </row>
    <row r="1773" spans="1:11">
      <c r="A1773" s="74" t="s">
        <v>60</v>
      </c>
      <c r="B1773" t="s">
        <v>88</v>
      </c>
      <c r="C1773" t="s">
        <v>25</v>
      </c>
      <c r="D1773">
        <v>1</v>
      </c>
      <c r="E1773">
        <v>1</v>
      </c>
      <c r="F1773">
        <v>22848</v>
      </c>
      <c r="G1773">
        <v>22848</v>
      </c>
      <c r="H1773">
        <v>22848</v>
      </c>
      <c r="I1773">
        <v>22848</v>
      </c>
      <c r="J1773">
        <v>0</v>
      </c>
      <c r="K1773">
        <v>0</v>
      </c>
    </row>
    <row r="1774" spans="1:11">
      <c r="A1774" s="74" t="s">
        <v>60</v>
      </c>
      <c r="B1774" t="s">
        <v>88</v>
      </c>
    </row>
    <row r="1775" spans="1:11">
      <c r="A1775" s="74" t="s">
        <v>60</v>
      </c>
      <c r="B1775" t="s">
        <v>88</v>
      </c>
      <c r="C1775" t="s">
        <v>39</v>
      </c>
      <c r="D1775">
        <v>7</v>
      </c>
      <c r="E1775">
        <v>7</v>
      </c>
      <c r="F1775">
        <v>364298.44</v>
      </c>
      <c r="G1775">
        <v>364298.44</v>
      </c>
      <c r="H1775">
        <v>52042.634285714288</v>
      </c>
      <c r="I1775">
        <v>52042.634285714288</v>
      </c>
      <c r="J1775">
        <v>0</v>
      </c>
      <c r="K1775">
        <v>0</v>
      </c>
    </row>
    <row r="1776" spans="1:11">
      <c r="A1776" s="74" t="s">
        <v>60</v>
      </c>
      <c r="B1776" t="s">
        <v>88</v>
      </c>
      <c r="C1776" t="s">
        <v>40</v>
      </c>
      <c r="D1776">
        <v>10.68</v>
      </c>
      <c r="E1776">
        <v>10.68</v>
      </c>
      <c r="F1776">
        <v>560765.73</v>
      </c>
      <c r="G1776">
        <v>560765.73</v>
      </c>
      <c r="H1776">
        <v>52506.154494382019</v>
      </c>
      <c r="I1776">
        <v>52506.154494382019</v>
      </c>
      <c r="J1776">
        <v>0</v>
      </c>
      <c r="K1776">
        <v>0</v>
      </c>
    </row>
    <row r="1777" spans="1:11">
      <c r="A1777" s="74" t="s">
        <v>60</v>
      </c>
      <c r="B1777" t="s">
        <v>88</v>
      </c>
      <c r="C1777" t="s">
        <v>41</v>
      </c>
      <c r="D1777">
        <v>1.9</v>
      </c>
      <c r="E1777">
        <v>1.9</v>
      </c>
      <c r="F1777">
        <v>91564.4</v>
      </c>
      <c r="G1777">
        <v>91564.4</v>
      </c>
      <c r="H1777">
        <v>48191.789473684206</v>
      </c>
      <c r="I1777">
        <v>48191.789473684206</v>
      </c>
      <c r="J1777">
        <v>0</v>
      </c>
      <c r="K1777">
        <v>0</v>
      </c>
    </row>
    <row r="1778" spans="1:11">
      <c r="A1778" s="74" t="s">
        <v>60</v>
      </c>
      <c r="B1778" t="s">
        <v>88</v>
      </c>
      <c r="C1778" t="s">
        <v>42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</row>
    <row r="1779" spans="1:11">
      <c r="A1779" s="74" t="s">
        <v>60</v>
      </c>
      <c r="B1779" t="s">
        <v>88</v>
      </c>
      <c r="C1779" t="s">
        <v>43</v>
      </c>
      <c r="D1779">
        <v>0.6</v>
      </c>
      <c r="E1779">
        <v>0.6</v>
      </c>
      <c r="F1779">
        <v>32646.94</v>
      </c>
      <c r="G1779">
        <v>32646.94</v>
      </c>
      <c r="H1779">
        <v>54411.566666666666</v>
      </c>
      <c r="I1779">
        <v>54411.566666666666</v>
      </c>
      <c r="J1779">
        <v>0</v>
      </c>
      <c r="K1779">
        <v>0</v>
      </c>
    </row>
    <row r="1780" spans="1:11">
      <c r="A1780" s="74" t="s">
        <v>60</v>
      </c>
      <c r="B1780" t="s">
        <v>88</v>
      </c>
      <c r="C1780" t="s">
        <v>44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</row>
    <row r="1781" spans="1:11">
      <c r="A1781" s="74" t="s">
        <v>60</v>
      </c>
      <c r="B1781" t="s">
        <v>88</v>
      </c>
      <c r="C1781" t="s">
        <v>45</v>
      </c>
      <c r="D1781">
        <v>1</v>
      </c>
      <c r="E1781">
        <v>1</v>
      </c>
      <c r="F1781">
        <v>15669</v>
      </c>
      <c r="G1781">
        <v>15669</v>
      </c>
      <c r="H1781">
        <v>15669</v>
      </c>
      <c r="I1781">
        <v>15669</v>
      </c>
      <c r="J1781">
        <v>0</v>
      </c>
      <c r="K1781">
        <v>0</v>
      </c>
    </row>
    <row r="1782" spans="1:11">
      <c r="A1782" s="74" t="s">
        <v>60</v>
      </c>
      <c r="B1782" t="s">
        <v>88</v>
      </c>
      <c r="C1782" t="s">
        <v>46</v>
      </c>
      <c r="D1782">
        <v>1</v>
      </c>
      <c r="E1782">
        <v>1</v>
      </c>
      <c r="F1782">
        <v>41809</v>
      </c>
      <c r="G1782">
        <v>41809</v>
      </c>
      <c r="H1782">
        <v>41809</v>
      </c>
      <c r="I1782">
        <v>41809</v>
      </c>
      <c r="J1782">
        <v>0</v>
      </c>
      <c r="K1782">
        <v>0</v>
      </c>
    </row>
    <row r="1783" spans="1:11">
      <c r="A1783" s="74" t="s">
        <v>60</v>
      </c>
      <c r="B1783" t="s">
        <v>88</v>
      </c>
      <c r="C1783" t="s">
        <v>25</v>
      </c>
      <c r="D1783">
        <v>22.18</v>
      </c>
      <c r="E1783">
        <v>22.18</v>
      </c>
      <c r="F1783">
        <v>1106753.51</v>
      </c>
      <c r="G1783">
        <v>1106753.51</v>
      </c>
      <c r="H1783">
        <v>49898.715509467991</v>
      </c>
      <c r="I1783">
        <v>49898.715509467991</v>
      </c>
      <c r="J1783">
        <v>0</v>
      </c>
      <c r="K1783">
        <v>0</v>
      </c>
    </row>
    <row r="1784" spans="1:11">
      <c r="A1784" s="74" t="s">
        <v>60</v>
      </c>
      <c r="B1784" t="s">
        <v>88</v>
      </c>
    </row>
    <row r="1785" spans="1:11">
      <c r="A1785" s="74" t="s">
        <v>60</v>
      </c>
      <c r="B1785" t="s">
        <v>88</v>
      </c>
      <c r="C1785" t="s">
        <v>47</v>
      </c>
      <c r="D1785">
        <v>1</v>
      </c>
      <c r="E1785">
        <v>1</v>
      </c>
      <c r="F1785">
        <v>15669</v>
      </c>
      <c r="G1785">
        <v>15669</v>
      </c>
      <c r="H1785">
        <v>15669</v>
      </c>
      <c r="I1785">
        <v>15669</v>
      </c>
      <c r="J1785">
        <v>0</v>
      </c>
      <c r="K1785">
        <v>0</v>
      </c>
    </row>
    <row r="1786" spans="1:11">
      <c r="A1786" s="74" t="s">
        <v>60</v>
      </c>
      <c r="B1786" t="s">
        <v>88</v>
      </c>
      <c r="C1786" t="s">
        <v>48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</row>
    <row r="1787" spans="1:11">
      <c r="A1787" s="74" t="s">
        <v>60</v>
      </c>
      <c r="B1787" t="s">
        <v>88</v>
      </c>
      <c r="C1787" t="s">
        <v>25</v>
      </c>
      <c r="D1787">
        <v>1</v>
      </c>
      <c r="E1787">
        <v>1</v>
      </c>
      <c r="F1787">
        <v>15669</v>
      </c>
      <c r="G1787">
        <v>15669</v>
      </c>
      <c r="H1787">
        <v>15669</v>
      </c>
      <c r="I1787">
        <v>15669</v>
      </c>
      <c r="J1787">
        <v>0</v>
      </c>
      <c r="K1787">
        <v>0</v>
      </c>
    </row>
    <row r="1788" spans="1:11">
      <c r="A1788" s="74" t="s">
        <v>60</v>
      </c>
      <c r="B1788" t="s">
        <v>88</v>
      </c>
    </row>
    <row r="1789" spans="1:11">
      <c r="A1789" s="74" t="s">
        <v>60</v>
      </c>
      <c r="B1789" t="s">
        <v>88</v>
      </c>
      <c r="C1789" t="s">
        <v>49</v>
      </c>
      <c r="D1789">
        <v>12</v>
      </c>
      <c r="E1789">
        <v>12</v>
      </c>
      <c r="F1789">
        <v>600913</v>
      </c>
      <c r="G1789">
        <v>600913</v>
      </c>
      <c r="H1789">
        <v>50076.083333333336</v>
      </c>
      <c r="I1789">
        <v>50076.083333333336</v>
      </c>
      <c r="J1789">
        <v>0</v>
      </c>
      <c r="K1789">
        <v>0</v>
      </c>
    </row>
    <row r="1790" spans="1:11">
      <c r="A1790" s="74" t="s">
        <v>60</v>
      </c>
      <c r="B1790" t="s">
        <v>88</v>
      </c>
      <c r="C1790" t="s">
        <v>25</v>
      </c>
      <c r="D1790">
        <v>12</v>
      </c>
      <c r="E1790">
        <v>12</v>
      </c>
      <c r="F1790">
        <v>600913</v>
      </c>
      <c r="G1790">
        <v>600913</v>
      </c>
      <c r="H1790">
        <v>50076.083333333336</v>
      </c>
      <c r="I1790">
        <v>50076.083333333336</v>
      </c>
      <c r="J1790">
        <v>0</v>
      </c>
      <c r="K1790">
        <v>0</v>
      </c>
    </row>
    <row r="1791" spans="1:11">
      <c r="A1791" s="74" t="s">
        <v>60</v>
      </c>
      <c r="B1791" t="s">
        <v>88</v>
      </c>
    </row>
    <row r="1792" spans="1:11">
      <c r="A1792" s="74" t="s">
        <v>60</v>
      </c>
      <c r="B1792" t="s">
        <v>88</v>
      </c>
      <c r="C1792" t="s">
        <v>50</v>
      </c>
      <c r="D1792">
        <v>32</v>
      </c>
      <c r="E1792">
        <v>32</v>
      </c>
      <c r="F1792">
        <v>1009922.61</v>
      </c>
      <c r="G1792">
        <v>1009922.61</v>
      </c>
      <c r="H1792">
        <v>31560.0815625</v>
      </c>
      <c r="I1792">
        <v>31560.0815625</v>
      </c>
      <c r="J1792">
        <v>0</v>
      </c>
      <c r="K1792">
        <v>0</v>
      </c>
    </row>
    <row r="1793" spans="1:11">
      <c r="A1793" s="74" t="s">
        <v>60</v>
      </c>
      <c r="B1793" t="s">
        <v>88</v>
      </c>
      <c r="C1793" t="s">
        <v>51</v>
      </c>
      <c r="D1793">
        <v>62</v>
      </c>
      <c r="E1793">
        <v>62</v>
      </c>
      <c r="F1793">
        <v>1398439.56</v>
      </c>
      <c r="G1793">
        <v>1398439.56</v>
      </c>
      <c r="H1793">
        <v>22555.47677419355</v>
      </c>
      <c r="I1793">
        <v>22555.47677419355</v>
      </c>
      <c r="J1793">
        <v>0</v>
      </c>
      <c r="K1793">
        <v>0</v>
      </c>
    </row>
    <row r="1794" spans="1:11">
      <c r="A1794" s="74" t="s">
        <v>60</v>
      </c>
      <c r="B1794" t="s">
        <v>88</v>
      </c>
      <c r="C1794" t="s">
        <v>25</v>
      </c>
      <c r="D1794">
        <v>94</v>
      </c>
      <c r="E1794">
        <v>94</v>
      </c>
      <c r="F1794">
        <v>2408362.17</v>
      </c>
      <c r="G1794">
        <v>2408362.17</v>
      </c>
      <c r="H1794">
        <v>25620.874148936171</v>
      </c>
      <c r="I1794">
        <v>25620.874148936171</v>
      </c>
      <c r="J1794">
        <v>0</v>
      </c>
      <c r="K1794">
        <v>0</v>
      </c>
    </row>
    <row r="1795" spans="1:11">
      <c r="A1795" s="74" t="s">
        <v>60</v>
      </c>
      <c r="B1795" t="s">
        <v>88</v>
      </c>
    </row>
    <row r="1796" spans="1:11">
      <c r="A1796" s="74" t="s">
        <v>60</v>
      </c>
      <c r="B1796" t="s">
        <v>88</v>
      </c>
      <c r="C1796" t="s">
        <v>52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</row>
    <row r="1797" spans="1:11">
      <c r="A1797" s="74" t="s">
        <v>60</v>
      </c>
      <c r="B1797" t="s">
        <v>88</v>
      </c>
      <c r="C1797" t="s">
        <v>53</v>
      </c>
      <c r="D1797">
        <v>2</v>
      </c>
      <c r="E1797">
        <v>2</v>
      </c>
      <c r="F1797">
        <v>91778</v>
      </c>
      <c r="G1797">
        <v>91778</v>
      </c>
      <c r="H1797">
        <v>45889</v>
      </c>
      <c r="I1797">
        <v>45889</v>
      </c>
      <c r="J1797">
        <v>0</v>
      </c>
      <c r="K1797">
        <v>0</v>
      </c>
    </row>
    <row r="1798" spans="1:11">
      <c r="A1798" s="74" t="s">
        <v>60</v>
      </c>
      <c r="B1798" t="s">
        <v>88</v>
      </c>
      <c r="C1798" t="s">
        <v>54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</row>
    <row r="1799" spans="1:11">
      <c r="A1799" s="74" t="s">
        <v>60</v>
      </c>
      <c r="B1799" t="s">
        <v>88</v>
      </c>
      <c r="C1799" t="s">
        <v>55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</row>
    <row r="1800" spans="1:11">
      <c r="A1800" s="74" t="s">
        <v>60</v>
      </c>
      <c r="B1800" t="s">
        <v>88</v>
      </c>
      <c r="C1800" t="s">
        <v>25</v>
      </c>
      <c r="D1800">
        <v>2</v>
      </c>
      <c r="E1800">
        <v>2</v>
      </c>
      <c r="F1800">
        <v>91778</v>
      </c>
      <c r="G1800">
        <v>91778</v>
      </c>
      <c r="H1800">
        <v>45889</v>
      </c>
      <c r="I1800">
        <v>45889</v>
      </c>
      <c r="J1800">
        <v>0</v>
      </c>
      <c r="K1800">
        <v>0</v>
      </c>
    </row>
    <row r="1801" spans="1:11">
      <c r="A1801" s="74" t="s">
        <v>60</v>
      </c>
      <c r="B1801" t="s">
        <v>88</v>
      </c>
    </row>
    <row r="1802" spans="1:11">
      <c r="A1802" s="74" t="s">
        <v>60</v>
      </c>
      <c r="B1802" t="s">
        <v>88</v>
      </c>
      <c r="C1802" t="s">
        <v>56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</row>
    <row r="1803" spans="1:11">
      <c r="A1803" s="74" t="s">
        <v>60</v>
      </c>
      <c r="B1803" t="s">
        <v>88</v>
      </c>
      <c r="C1803" t="s">
        <v>57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</row>
    <row r="1804" spans="1:11">
      <c r="A1804" s="74" t="s">
        <v>60</v>
      </c>
      <c r="B1804" t="s">
        <v>88</v>
      </c>
      <c r="C1804" t="s">
        <v>58</v>
      </c>
      <c r="D1804">
        <v>1</v>
      </c>
      <c r="E1804">
        <v>1</v>
      </c>
      <c r="F1804">
        <v>30000</v>
      </c>
      <c r="G1804">
        <v>30000</v>
      </c>
      <c r="H1804">
        <v>30000</v>
      </c>
      <c r="I1804">
        <v>30000</v>
      </c>
      <c r="J1804">
        <v>0</v>
      </c>
      <c r="K1804">
        <v>0</v>
      </c>
    </row>
    <row r="1805" spans="1:11">
      <c r="A1805" s="74" t="s">
        <v>60</v>
      </c>
      <c r="B1805" t="s">
        <v>89</v>
      </c>
      <c r="C1805" t="s">
        <v>18</v>
      </c>
      <c r="D1805">
        <v>1</v>
      </c>
      <c r="E1805">
        <v>1</v>
      </c>
      <c r="F1805">
        <v>92000</v>
      </c>
      <c r="G1805">
        <v>92000</v>
      </c>
      <c r="H1805">
        <v>92000</v>
      </c>
      <c r="I1805">
        <v>92000</v>
      </c>
      <c r="J1805">
        <v>0</v>
      </c>
      <c r="K1805">
        <v>0</v>
      </c>
    </row>
    <row r="1806" spans="1:11">
      <c r="A1806" s="74" t="s">
        <v>60</v>
      </c>
      <c r="B1806" t="s">
        <v>89</v>
      </c>
      <c r="C1806" t="s">
        <v>19</v>
      </c>
      <c r="D1806">
        <v>0.5</v>
      </c>
      <c r="E1806">
        <v>0.5</v>
      </c>
      <c r="F1806">
        <v>37500.5</v>
      </c>
      <c r="G1806">
        <v>37501</v>
      </c>
      <c r="H1806">
        <v>75001</v>
      </c>
      <c r="I1806">
        <v>75002</v>
      </c>
      <c r="J1806">
        <v>0.5</v>
      </c>
      <c r="K1806">
        <v>1.3333155557925894E-5</v>
      </c>
    </row>
    <row r="1807" spans="1:11">
      <c r="A1807" s="74" t="s">
        <v>60</v>
      </c>
      <c r="B1807" t="s">
        <v>89</v>
      </c>
      <c r="C1807" t="s">
        <v>20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</row>
    <row r="1808" spans="1:11">
      <c r="A1808" s="74" t="s">
        <v>60</v>
      </c>
      <c r="B1808" t="s">
        <v>89</v>
      </c>
      <c r="C1808" t="s">
        <v>21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</row>
    <row r="1809" spans="1:11">
      <c r="A1809" s="74" t="s">
        <v>60</v>
      </c>
      <c r="B1809" t="s">
        <v>89</v>
      </c>
      <c r="C1809" t="s">
        <v>22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</row>
    <row r="1810" spans="1:11">
      <c r="A1810" s="74" t="s">
        <v>60</v>
      </c>
      <c r="B1810" t="s">
        <v>89</v>
      </c>
      <c r="C1810" t="s">
        <v>23</v>
      </c>
      <c r="D1810">
        <v>0.61</v>
      </c>
      <c r="E1810">
        <v>0.61</v>
      </c>
      <c r="F1810">
        <v>41241</v>
      </c>
      <c r="G1810">
        <v>41242</v>
      </c>
      <c r="H1810">
        <v>67608.196721311484</v>
      </c>
      <c r="I1810">
        <v>67609.836065573778</v>
      </c>
      <c r="J1810">
        <v>1</v>
      </c>
      <c r="K1810">
        <v>2.4247714652893965E-5</v>
      </c>
    </row>
    <row r="1811" spans="1:11">
      <c r="A1811" s="74" t="s">
        <v>60</v>
      </c>
      <c r="B1811" t="s">
        <v>89</v>
      </c>
      <c r="C1811" t="s">
        <v>24</v>
      </c>
      <c r="D1811">
        <v>1</v>
      </c>
      <c r="E1811">
        <v>1</v>
      </c>
      <c r="F1811">
        <v>42302</v>
      </c>
      <c r="G1811">
        <v>52000</v>
      </c>
      <c r="H1811">
        <v>42302</v>
      </c>
      <c r="I1811">
        <v>52000</v>
      </c>
      <c r="J1811">
        <v>9698</v>
      </c>
      <c r="K1811">
        <v>0.22925629993853719</v>
      </c>
    </row>
    <row r="1812" spans="1:11">
      <c r="A1812" s="74" t="s">
        <v>60</v>
      </c>
      <c r="B1812" t="s">
        <v>89</v>
      </c>
      <c r="C1812" t="s">
        <v>25</v>
      </c>
      <c r="D1812">
        <v>3.11</v>
      </c>
      <c r="E1812">
        <v>3.11</v>
      </c>
      <c r="F1812">
        <v>213043.5</v>
      </c>
      <c r="G1812">
        <v>222743</v>
      </c>
      <c r="H1812">
        <v>68502.733118971068</v>
      </c>
      <c r="I1812">
        <v>71621.543408360129</v>
      </c>
      <c r="J1812">
        <v>9699.5</v>
      </c>
      <c r="K1812">
        <v>4.5528260660381563E-2</v>
      </c>
    </row>
    <row r="1813" spans="1:11">
      <c r="A1813" s="74" t="s">
        <v>60</v>
      </c>
      <c r="B1813" t="s">
        <v>89</v>
      </c>
    </row>
    <row r="1814" spans="1:11">
      <c r="A1814" s="74" t="s">
        <v>60</v>
      </c>
      <c r="B1814" t="s">
        <v>89</v>
      </c>
      <c r="C1814" t="s">
        <v>26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</row>
    <row r="1815" spans="1:11">
      <c r="A1815" s="74" t="s">
        <v>60</v>
      </c>
      <c r="B1815" t="s">
        <v>89</v>
      </c>
      <c r="C1815" t="s">
        <v>27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</row>
    <row r="1816" spans="1:11">
      <c r="A1816" s="74" t="s">
        <v>60</v>
      </c>
      <c r="B1816" t="s">
        <v>89</v>
      </c>
      <c r="C1816" t="s">
        <v>25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</row>
    <row r="1817" spans="1:11">
      <c r="A1817" s="74" t="s">
        <v>60</v>
      </c>
      <c r="B1817" t="s">
        <v>89</v>
      </c>
    </row>
    <row r="1818" spans="1:11">
      <c r="A1818" s="74" t="s">
        <v>60</v>
      </c>
      <c r="B1818" t="s">
        <v>89</v>
      </c>
      <c r="C1818" t="s">
        <v>28</v>
      </c>
      <c r="D1818">
        <v>2</v>
      </c>
      <c r="E1818">
        <v>2</v>
      </c>
      <c r="F1818">
        <v>30004</v>
      </c>
      <c r="G1818">
        <v>30006</v>
      </c>
      <c r="H1818">
        <v>15002</v>
      </c>
      <c r="I1818">
        <v>15003</v>
      </c>
      <c r="J1818">
        <v>2</v>
      </c>
      <c r="K1818">
        <v>6.6657778962804954E-5</v>
      </c>
    </row>
    <row r="1819" spans="1:11">
      <c r="A1819" s="74" t="s">
        <v>60</v>
      </c>
      <c r="B1819" t="s">
        <v>89</v>
      </c>
      <c r="C1819" t="s">
        <v>29</v>
      </c>
      <c r="D1819">
        <v>2</v>
      </c>
      <c r="E1819">
        <v>2</v>
      </c>
      <c r="F1819">
        <v>37154</v>
      </c>
      <c r="G1819">
        <v>37156</v>
      </c>
      <c r="H1819">
        <v>18577</v>
      </c>
      <c r="I1819">
        <v>18578</v>
      </c>
      <c r="J1819">
        <v>2</v>
      </c>
      <c r="K1819">
        <v>5.3830004844700438E-5</v>
      </c>
    </row>
    <row r="1820" spans="1:11">
      <c r="A1820" s="74" t="s">
        <v>60</v>
      </c>
      <c r="B1820" t="s">
        <v>89</v>
      </c>
      <c r="C1820" t="s">
        <v>30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</row>
    <row r="1821" spans="1:11">
      <c r="A1821" s="74" t="s">
        <v>60</v>
      </c>
      <c r="B1821" t="s">
        <v>89</v>
      </c>
      <c r="C1821" t="s">
        <v>31</v>
      </c>
      <c r="D1821">
        <v>1</v>
      </c>
      <c r="E1821">
        <v>1</v>
      </c>
      <c r="F1821">
        <v>15000</v>
      </c>
      <c r="G1821">
        <v>15001</v>
      </c>
      <c r="H1821">
        <v>15000</v>
      </c>
      <c r="I1821">
        <v>15001</v>
      </c>
      <c r="J1821">
        <v>1</v>
      </c>
      <c r="K1821">
        <v>6.666666666666667E-5</v>
      </c>
    </row>
    <row r="1822" spans="1:11">
      <c r="A1822" s="74" t="s">
        <v>60</v>
      </c>
      <c r="B1822" t="s">
        <v>89</v>
      </c>
      <c r="C1822" t="s">
        <v>25</v>
      </c>
      <c r="D1822">
        <v>5</v>
      </c>
      <c r="E1822">
        <v>5</v>
      </c>
      <c r="F1822">
        <v>82158</v>
      </c>
      <c r="G1822">
        <v>82163</v>
      </c>
      <c r="H1822">
        <v>16431.599999999999</v>
      </c>
      <c r="I1822">
        <v>16432.599999999999</v>
      </c>
      <c r="J1822">
        <v>5</v>
      </c>
      <c r="K1822">
        <v>6.0858346113586019E-5</v>
      </c>
    </row>
    <row r="1823" spans="1:11">
      <c r="A1823" s="74" t="s">
        <v>60</v>
      </c>
      <c r="B1823" t="s">
        <v>89</v>
      </c>
    </row>
    <row r="1824" spans="1:11">
      <c r="A1824" s="74" t="s">
        <v>60</v>
      </c>
      <c r="B1824" t="s">
        <v>89</v>
      </c>
      <c r="C1824" t="s">
        <v>32</v>
      </c>
      <c r="D1824">
        <v>1</v>
      </c>
      <c r="E1824">
        <v>1</v>
      </c>
      <c r="F1824">
        <v>40051</v>
      </c>
      <c r="G1824">
        <v>40502</v>
      </c>
      <c r="H1824">
        <v>40051</v>
      </c>
      <c r="I1824">
        <v>40502</v>
      </c>
      <c r="J1824">
        <v>451</v>
      </c>
      <c r="K1824">
        <v>1.1260642680582258E-2</v>
      </c>
    </row>
    <row r="1825" spans="1:11">
      <c r="A1825" s="74" t="s">
        <v>60</v>
      </c>
      <c r="B1825" t="s">
        <v>89</v>
      </c>
      <c r="C1825" t="s">
        <v>33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</row>
    <row r="1826" spans="1:11">
      <c r="A1826" s="74" t="s">
        <v>60</v>
      </c>
      <c r="B1826" t="s">
        <v>89</v>
      </c>
      <c r="C1826" t="s">
        <v>34</v>
      </c>
      <c r="D1826">
        <v>2</v>
      </c>
      <c r="E1826">
        <v>2</v>
      </c>
      <c r="F1826">
        <v>42966</v>
      </c>
      <c r="G1826">
        <v>42968</v>
      </c>
      <c r="H1826">
        <v>21483</v>
      </c>
      <c r="I1826">
        <v>21484</v>
      </c>
      <c r="J1826">
        <v>2</v>
      </c>
      <c r="K1826">
        <v>4.6548433645207839E-5</v>
      </c>
    </row>
    <row r="1827" spans="1:11">
      <c r="A1827" s="74" t="s">
        <v>60</v>
      </c>
      <c r="B1827" t="s">
        <v>89</v>
      </c>
      <c r="C1827" t="s">
        <v>25</v>
      </c>
      <c r="D1827">
        <v>3</v>
      </c>
      <c r="E1827">
        <v>3</v>
      </c>
      <c r="F1827">
        <v>83017</v>
      </c>
      <c r="G1827">
        <v>83470</v>
      </c>
      <c r="H1827">
        <v>27672.333333333332</v>
      </c>
      <c r="I1827">
        <v>27823.333333333332</v>
      </c>
      <c r="J1827">
        <v>453</v>
      </c>
      <c r="K1827">
        <v>5.456713685148825E-3</v>
      </c>
    </row>
    <row r="1828" spans="1:11">
      <c r="A1828" s="74" t="s">
        <v>60</v>
      </c>
      <c r="B1828" t="s">
        <v>89</v>
      </c>
    </row>
    <row r="1829" spans="1:11">
      <c r="A1829" s="74" t="s">
        <v>60</v>
      </c>
      <c r="B1829" t="s">
        <v>89</v>
      </c>
      <c r="C1829" t="s">
        <v>35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</row>
    <row r="1830" spans="1:11">
      <c r="A1830" s="74" t="s">
        <v>60</v>
      </c>
      <c r="B1830" t="s">
        <v>89</v>
      </c>
      <c r="C1830" t="s">
        <v>36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</row>
    <row r="1831" spans="1:11">
      <c r="A1831" s="74" t="s">
        <v>60</v>
      </c>
      <c r="B1831" t="s">
        <v>89</v>
      </c>
      <c r="C1831" t="s">
        <v>25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</row>
    <row r="1832" spans="1:11">
      <c r="A1832" s="74" t="s">
        <v>60</v>
      </c>
      <c r="B1832" t="s">
        <v>89</v>
      </c>
    </row>
    <row r="1833" spans="1:11">
      <c r="A1833" s="74" t="s">
        <v>60</v>
      </c>
      <c r="B1833" t="s">
        <v>89</v>
      </c>
      <c r="C1833" t="s">
        <v>37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</row>
    <row r="1834" spans="1:11">
      <c r="A1834" s="74" t="s">
        <v>60</v>
      </c>
      <c r="B1834" t="s">
        <v>89</v>
      </c>
      <c r="C1834" t="s">
        <v>38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</row>
    <row r="1835" spans="1:11">
      <c r="A1835" s="74" t="s">
        <v>60</v>
      </c>
      <c r="B1835" t="s">
        <v>89</v>
      </c>
      <c r="C1835" t="s">
        <v>25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</row>
    <row r="1836" spans="1:11">
      <c r="A1836" s="74" t="s">
        <v>60</v>
      </c>
      <c r="B1836" t="s">
        <v>89</v>
      </c>
    </row>
    <row r="1837" spans="1:11">
      <c r="A1837" s="74" t="s">
        <v>60</v>
      </c>
      <c r="B1837" t="s">
        <v>89</v>
      </c>
      <c r="C1837" t="s">
        <v>39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</row>
    <row r="1838" spans="1:11">
      <c r="A1838" s="74" t="s">
        <v>60</v>
      </c>
      <c r="B1838" t="s">
        <v>89</v>
      </c>
      <c r="C1838" t="s">
        <v>40</v>
      </c>
      <c r="D1838">
        <v>1</v>
      </c>
      <c r="E1838">
        <v>1</v>
      </c>
      <c r="F1838">
        <v>55775</v>
      </c>
      <c r="G1838">
        <v>55776</v>
      </c>
      <c r="H1838">
        <v>55775</v>
      </c>
      <c r="I1838">
        <v>55776</v>
      </c>
      <c r="J1838">
        <v>1</v>
      </c>
      <c r="K1838">
        <v>1.7929179740026892E-5</v>
      </c>
    </row>
    <row r="1839" spans="1:11">
      <c r="A1839" s="74" t="s">
        <v>60</v>
      </c>
      <c r="B1839" t="s">
        <v>89</v>
      </c>
      <c r="C1839" t="s">
        <v>41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</row>
    <row r="1840" spans="1:11">
      <c r="A1840" s="74" t="s">
        <v>60</v>
      </c>
      <c r="B1840" t="s">
        <v>89</v>
      </c>
      <c r="C1840" t="s">
        <v>42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</row>
    <row r="1841" spans="1:11">
      <c r="A1841" s="74" t="s">
        <v>60</v>
      </c>
      <c r="B1841" t="s">
        <v>89</v>
      </c>
      <c r="C1841" t="s">
        <v>43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</row>
    <row r="1842" spans="1:11">
      <c r="A1842" s="74" t="s">
        <v>60</v>
      </c>
      <c r="B1842" t="s">
        <v>89</v>
      </c>
      <c r="C1842" t="s">
        <v>44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</row>
    <row r="1843" spans="1:11">
      <c r="A1843" s="74" t="s">
        <v>60</v>
      </c>
      <c r="B1843" t="s">
        <v>89</v>
      </c>
      <c r="C1843" t="s">
        <v>45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</row>
    <row r="1844" spans="1:11">
      <c r="A1844" s="74" t="s">
        <v>60</v>
      </c>
      <c r="B1844" t="s">
        <v>89</v>
      </c>
      <c r="C1844" t="s">
        <v>46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</row>
    <row r="1845" spans="1:11">
      <c r="A1845" s="74" t="s">
        <v>60</v>
      </c>
      <c r="B1845" t="s">
        <v>89</v>
      </c>
      <c r="C1845" t="s">
        <v>25</v>
      </c>
      <c r="D1845">
        <v>1</v>
      </c>
      <c r="E1845">
        <v>1</v>
      </c>
      <c r="F1845">
        <v>55775</v>
      </c>
      <c r="G1845">
        <v>55776</v>
      </c>
      <c r="H1845">
        <v>55775</v>
      </c>
      <c r="I1845">
        <v>55776</v>
      </c>
      <c r="J1845">
        <v>1</v>
      </c>
      <c r="K1845">
        <v>1.7929179740026892E-5</v>
      </c>
    </row>
    <row r="1846" spans="1:11">
      <c r="A1846" s="74" t="s">
        <v>60</v>
      </c>
      <c r="B1846" t="s">
        <v>89</v>
      </c>
    </row>
    <row r="1847" spans="1:11">
      <c r="A1847" s="74" t="s">
        <v>60</v>
      </c>
      <c r="B1847" t="s">
        <v>89</v>
      </c>
      <c r="C1847" t="s">
        <v>47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</row>
    <row r="1848" spans="1:11">
      <c r="A1848" s="74" t="s">
        <v>60</v>
      </c>
      <c r="B1848" t="s">
        <v>89</v>
      </c>
      <c r="C1848" t="s">
        <v>48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</row>
    <row r="1849" spans="1:11">
      <c r="A1849" s="74" t="s">
        <v>60</v>
      </c>
      <c r="B1849" t="s">
        <v>89</v>
      </c>
      <c r="C1849" t="s">
        <v>25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</row>
    <row r="1850" spans="1:11">
      <c r="A1850" s="74" t="s">
        <v>60</v>
      </c>
      <c r="B1850" t="s">
        <v>89</v>
      </c>
    </row>
    <row r="1851" spans="1:11">
      <c r="A1851" s="74" t="s">
        <v>60</v>
      </c>
      <c r="B1851" t="s">
        <v>89</v>
      </c>
      <c r="C1851" t="s">
        <v>49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</row>
    <row r="1852" spans="1:11">
      <c r="A1852" s="74" t="s">
        <v>60</v>
      </c>
      <c r="B1852" t="s">
        <v>89</v>
      </c>
      <c r="C1852" t="s">
        <v>25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</row>
    <row r="1853" spans="1:11">
      <c r="A1853" s="74" t="s">
        <v>60</v>
      </c>
      <c r="B1853" t="s">
        <v>89</v>
      </c>
    </row>
    <row r="1854" spans="1:11">
      <c r="A1854" s="74" t="s">
        <v>60</v>
      </c>
      <c r="B1854" t="s">
        <v>89</v>
      </c>
      <c r="C1854" t="s">
        <v>50</v>
      </c>
      <c r="D1854">
        <v>2</v>
      </c>
      <c r="E1854">
        <v>2</v>
      </c>
      <c r="F1854">
        <v>62803</v>
      </c>
      <c r="G1854">
        <v>62805</v>
      </c>
      <c r="H1854">
        <v>31401.5</v>
      </c>
      <c r="I1854">
        <v>31402.5</v>
      </c>
      <c r="J1854">
        <v>2</v>
      </c>
      <c r="K1854">
        <v>3.1845612470741845E-5</v>
      </c>
    </row>
    <row r="1855" spans="1:11">
      <c r="A1855" s="74" t="s">
        <v>60</v>
      </c>
      <c r="B1855" t="s">
        <v>89</v>
      </c>
      <c r="C1855" t="s">
        <v>51</v>
      </c>
      <c r="D1855">
        <v>2</v>
      </c>
      <c r="E1855">
        <v>2</v>
      </c>
      <c r="F1855">
        <v>41679</v>
      </c>
      <c r="G1855">
        <v>41680</v>
      </c>
      <c r="H1855">
        <v>20839.5</v>
      </c>
      <c r="I1855">
        <v>20840</v>
      </c>
      <c r="J1855">
        <v>1</v>
      </c>
      <c r="K1855">
        <v>2.3992898102161762E-5</v>
      </c>
    </row>
    <row r="1856" spans="1:11">
      <c r="A1856" s="74" t="s">
        <v>60</v>
      </c>
      <c r="B1856" t="s">
        <v>89</v>
      </c>
      <c r="C1856" t="s">
        <v>25</v>
      </c>
      <c r="D1856">
        <v>4</v>
      </c>
      <c r="E1856">
        <v>4</v>
      </c>
      <c r="F1856">
        <v>104482</v>
      </c>
      <c r="G1856">
        <v>104485</v>
      </c>
      <c r="H1856">
        <v>26120.5</v>
      </c>
      <c r="I1856">
        <v>26121.25</v>
      </c>
      <c r="J1856">
        <v>3</v>
      </c>
      <c r="K1856">
        <v>2.8713079764935587E-5</v>
      </c>
    </row>
    <row r="1857" spans="1:11">
      <c r="A1857" s="74" t="s">
        <v>60</v>
      </c>
      <c r="B1857" t="s">
        <v>89</v>
      </c>
    </row>
    <row r="1858" spans="1:11">
      <c r="A1858" s="74" t="s">
        <v>60</v>
      </c>
      <c r="B1858" t="s">
        <v>89</v>
      </c>
      <c r="C1858" t="s">
        <v>52</v>
      </c>
      <c r="D1858">
        <v>1</v>
      </c>
      <c r="E1858">
        <v>1</v>
      </c>
      <c r="F1858">
        <v>20871</v>
      </c>
      <c r="G1858">
        <v>20872</v>
      </c>
      <c r="H1858">
        <v>20871</v>
      </c>
      <c r="I1858">
        <v>20872</v>
      </c>
      <c r="J1858">
        <v>1</v>
      </c>
      <c r="K1858">
        <v>4.7913372622298882E-5</v>
      </c>
    </row>
    <row r="1859" spans="1:11">
      <c r="A1859" s="74" t="s">
        <v>60</v>
      </c>
      <c r="B1859" t="s">
        <v>89</v>
      </c>
      <c r="C1859" t="s">
        <v>53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</row>
    <row r="1860" spans="1:11">
      <c r="A1860" s="74" t="s">
        <v>60</v>
      </c>
      <c r="B1860" t="s">
        <v>89</v>
      </c>
      <c r="C1860" t="s">
        <v>54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</row>
    <row r="1861" spans="1:11">
      <c r="A1861" s="74" t="s">
        <v>60</v>
      </c>
      <c r="B1861" t="s">
        <v>89</v>
      </c>
      <c r="C1861" t="s">
        <v>55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</row>
    <row r="1862" spans="1:11">
      <c r="A1862" s="74" t="s">
        <v>60</v>
      </c>
      <c r="B1862" t="s">
        <v>89</v>
      </c>
      <c r="C1862" t="s">
        <v>25</v>
      </c>
      <c r="D1862">
        <v>1</v>
      </c>
      <c r="E1862">
        <v>1</v>
      </c>
      <c r="F1862">
        <v>20871</v>
      </c>
      <c r="G1862">
        <v>20872</v>
      </c>
      <c r="H1862">
        <v>20871</v>
      </c>
      <c r="I1862">
        <v>20872</v>
      </c>
      <c r="J1862">
        <v>1</v>
      </c>
      <c r="K1862">
        <v>4.7913372622298882E-5</v>
      </c>
    </row>
    <row r="1863" spans="1:11">
      <c r="A1863" s="74" t="s">
        <v>60</v>
      </c>
      <c r="B1863" t="s">
        <v>89</v>
      </c>
    </row>
    <row r="1864" spans="1:11">
      <c r="A1864" s="74" t="s">
        <v>60</v>
      </c>
      <c r="B1864" t="s">
        <v>89</v>
      </c>
      <c r="C1864" t="s">
        <v>56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</row>
    <row r="1865" spans="1:11">
      <c r="A1865" s="74" t="s">
        <v>60</v>
      </c>
      <c r="B1865" t="s">
        <v>89</v>
      </c>
      <c r="C1865" t="s">
        <v>57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</row>
    <row r="1866" spans="1:11">
      <c r="A1866" s="74" t="s">
        <v>60</v>
      </c>
      <c r="B1866" t="s">
        <v>89</v>
      </c>
      <c r="C1866" t="s">
        <v>58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</row>
    <row r="1867" spans="1:11">
      <c r="A1867" s="74" t="s">
        <v>60</v>
      </c>
      <c r="B1867" t="s">
        <v>90</v>
      </c>
      <c r="C1867" t="s">
        <v>18</v>
      </c>
      <c r="D1867">
        <v>1</v>
      </c>
      <c r="E1867">
        <v>1</v>
      </c>
      <c r="F1867">
        <v>94000</v>
      </c>
      <c r="G1867">
        <v>94000</v>
      </c>
      <c r="H1867">
        <v>94000</v>
      </c>
      <c r="I1867">
        <v>94000</v>
      </c>
      <c r="J1867">
        <v>0</v>
      </c>
      <c r="K1867">
        <v>0</v>
      </c>
    </row>
    <row r="1868" spans="1:11">
      <c r="A1868" s="74" t="s">
        <v>60</v>
      </c>
      <c r="B1868" t="s">
        <v>90</v>
      </c>
      <c r="C1868" t="s">
        <v>19</v>
      </c>
      <c r="D1868">
        <v>2</v>
      </c>
      <c r="E1868">
        <v>2</v>
      </c>
      <c r="F1868">
        <v>152500</v>
      </c>
      <c r="G1868">
        <v>152500</v>
      </c>
      <c r="H1868">
        <v>76250</v>
      </c>
      <c r="I1868">
        <v>76250</v>
      </c>
      <c r="J1868">
        <v>0</v>
      </c>
      <c r="K1868">
        <v>0</v>
      </c>
    </row>
    <row r="1869" spans="1:11">
      <c r="A1869" s="74" t="s">
        <v>60</v>
      </c>
      <c r="B1869" t="s">
        <v>90</v>
      </c>
      <c r="C1869" t="s">
        <v>20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</row>
    <row r="1870" spans="1:11">
      <c r="A1870" s="74" t="s">
        <v>60</v>
      </c>
      <c r="B1870" t="s">
        <v>90</v>
      </c>
      <c r="C1870" t="s">
        <v>21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</row>
    <row r="1871" spans="1:11">
      <c r="A1871" s="74" t="s">
        <v>60</v>
      </c>
      <c r="B1871" t="s">
        <v>90</v>
      </c>
      <c r="C1871" t="s">
        <v>22</v>
      </c>
      <c r="D1871">
        <v>1</v>
      </c>
      <c r="E1871">
        <v>1</v>
      </c>
      <c r="F1871">
        <v>49450</v>
      </c>
      <c r="G1871">
        <v>49450</v>
      </c>
      <c r="H1871">
        <v>49450</v>
      </c>
      <c r="I1871">
        <v>49450</v>
      </c>
      <c r="J1871">
        <v>0</v>
      </c>
      <c r="K1871">
        <v>0</v>
      </c>
    </row>
    <row r="1872" spans="1:11">
      <c r="A1872" s="74" t="s">
        <v>60</v>
      </c>
      <c r="B1872" t="s">
        <v>90</v>
      </c>
      <c r="C1872" t="s">
        <v>23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</row>
    <row r="1873" spans="1:11">
      <c r="A1873" s="74" t="s">
        <v>60</v>
      </c>
      <c r="B1873" t="s">
        <v>90</v>
      </c>
      <c r="C1873" t="s">
        <v>24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</row>
    <row r="1874" spans="1:11">
      <c r="A1874" s="74" t="s">
        <v>60</v>
      </c>
      <c r="B1874" t="s">
        <v>90</v>
      </c>
      <c r="C1874" t="s">
        <v>25</v>
      </c>
      <c r="D1874">
        <v>4</v>
      </c>
      <c r="E1874">
        <v>4</v>
      </c>
      <c r="F1874">
        <v>295950</v>
      </c>
      <c r="G1874">
        <v>295950</v>
      </c>
      <c r="H1874">
        <v>73987.5</v>
      </c>
      <c r="I1874">
        <v>73987.5</v>
      </c>
      <c r="J1874">
        <v>0</v>
      </c>
      <c r="K1874">
        <v>0</v>
      </c>
    </row>
    <row r="1875" spans="1:11">
      <c r="A1875" s="74" t="s">
        <v>60</v>
      </c>
      <c r="B1875" t="s">
        <v>90</v>
      </c>
    </row>
    <row r="1876" spans="1:11">
      <c r="A1876" s="74" t="s">
        <v>60</v>
      </c>
      <c r="B1876" t="s">
        <v>90</v>
      </c>
      <c r="C1876" t="s">
        <v>26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</row>
    <row r="1877" spans="1:11">
      <c r="A1877" s="74" t="s">
        <v>60</v>
      </c>
      <c r="B1877" t="s">
        <v>90</v>
      </c>
      <c r="C1877" t="s">
        <v>27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</row>
    <row r="1878" spans="1:11">
      <c r="A1878" s="74" t="s">
        <v>60</v>
      </c>
      <c r="B1878" t="s">
        <v>90</v>
      </c>
      <c r="C1878" t="s">
        <v>25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</row>
    <row r="1879" spans="1:11">
      <c r="A1879" s="74" t="s">
        <v>60</v>
      </c>
      <c r="B1879" t="s">
        <v>90</v>
      </c>
    </row>
    <row r="1880" spans="1:11">
      <c r="A1880" s="74" t="s">
        <v>60</v>
      </c>
      <c r="B1880" t="s">
        <v>90</v>
      </c>
      <c r="C1880" t="s">
        <v>28</v>
      </c>
      <c r="D1880">
        <v>2</v>
      </c>
      <c r="E1880">
        <v>2</v>
      </c>
      <c r="F1880">
        <v>34783</v>
      </c>
      <c r="G1880">
        <v>34783</v>
      </c>
      <c r="H1880">
        <v>17391.5</v>
      </c>
      <c r="I1880">
        <v>17391.5</v>
      </c>
      <c r="J1880">
        <v>0</v>
      </c>
      <c r="K1880">
        <v>0</v>
      </c>
    </row>
    <row r="1881" spans="1:11">
      <c r="A1881" s="74" t="s">
        <v>60</v>
      </c>
      <c r="B1881" t="s">
        <v>90</v>
      </c>
      <c r="C1881" t="s">
        <v>29</v>
      </c>
      <c r="D1881">
        <v>2</v>
      </c>
      <c r="E1881">
        <v>2</v>
      </c>
      <c r="F1881">
        <v>32561</v>
      </c>
      <c r="G1881">
        <v>32561</v>
      </c>
      <c r="H1881">
        <v>16280.5</v>
      </c>
      <c r="I1881">
        <v>16280.5</v>
      </c>
      <c r="J1881">
        <v>0</v>
      </c>
      <c r="K1881">
        <v>0</v>
      </c>
    </row>
    <row r="1882" spans="1:11">
      <c r="A1882" s="74" t="s">
        <v>60</v>
      </c>
      <c r="B1882" t="s">
        <v>90</v>
      </c>
      <c r="C1882" t="s">
        <v>30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</row>
    <row r="1883" spans="1:11">
      <c r="A1883" s="74" t="s">
        <v>60</v>
      </c>
      <c r="B1883" t="s">
        <v>90</v>
      </c>
      <c r="C1883" t="s">
        <v>31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</row>
    <row r="1884" spans="1:11">
      <c r="A1884" s="74" t="s">
        <v>60</v>
      </c>
      <c r="B1884" t="s">
        <v>90</v>
      </c>
      <c r="C1884" t="s">
        <v>25</v>
      </c>
      <c r="D1884">
        <v>4</v>
      </c>
      <c r="E1884">
        <v>4</v>
      </c>
      <c r="F1884">
        <v>67344</v>
      </c>
      <c r="G1884">
        <v>67344</v>
      </c>
      <c r="H1884">
        <v>16836</v>
      </c>
      <c r="I1884">
        <v>16836</v>
      </c>
      <c r="J1884">
        <v>0</v>
      </c>
      <c r="K1884">
        <v>0</v>
      </c>
    </row>
    <row r="1885" spans="1:11">
      <c r="A1885" s="74" t="s">
        <v>60</v>
      </c>
      <c r="B1885" t="s">
        <v>90</v>
      </c>
    </row>
    <row r="1886" spans="1:11">
      <c r="A1886" s="74" t="s">
        <v>60</v>
      </c>
      <c r="B1886" t="s">
        <v>90</v>
      </c>
      <c r="C1886" t="s">
        <v>32</v>
      </c>
      <c r="D1886">
        <v>0.14000000000000001</v>
      </c>
      <c r="E1886">
        <v>0.14000000000000001</v>
      </c>
      <c r="F1886">
        <v>4989</v>
      </c>
      <c r="G1886">
        <v>4989</v>
      </c>
      <c r="H1886">
        <v>35635.714285714283</v>
      </c>
      <c r="I1886">
        <v>35635.714285714283</v>
      </c>
      <c r="J1886">
        <v>0</v>
      </c>
      <c r="K1886">
        <v>0</v>
      </c>
    </row>
    <row r="1887" spans="1:11">
      <c r="A1887" s="74" t="s">
        <v>60</v>
      </c>
      <c r="B1887" t="s">
        <v>90</v>
      </c>
      <c r="C1887" t="s">
        <v>33</v>
      </c>
      <c r="D1887">
        <v>1</v>
      </c>
      <c r="E1887">
        <v>1</v>
      </c>
      <c r="F1887">
        <v>43323</v>
      </c>
      <c r="G1887">
        <v>43323</v>
      </c>
      <c r="H1887">
        <v>43323</v>
      </c>
      <c r="I1887">
        <v>43323</v>
      </c>
      <c r="J1887">
        <v>0</v>
      </c>
      <c r="K1887">
        <v>0</v>
      </c>
    </row>
    <row r="1888" spans="1:11">
      <c r="A1888" s="74" t="s">
        <v>60</v>
      </c>
      <c r="B1888" t="s">
        <v>90</v>
      </c>
      <c r="C1888" t="s">
        <v>34</v>
      </c>
      <c r="D1888">
        <v>4.6399999999999997</v>
      </c>
      <c r="E1888">
        <v>4.6399999999999997</v>
      </c>
      <c r="F1888">
        <v>113705</v>
      </c>
      <c r="G1888">
        <v>113705</v>
      </c>
      <c r="H1888">
        <v>24505.387931034486</v>
      </c>
      <c r="I1888">
        <v>24505.387931034486</v>
      </c>
      <c r="J1888">
        <v>0</v>
      </c>
      <c r="K1888">
        <v>0</v>
      </c>
    </row>
    <row r="1889" spans="1:11">
      <c r="A1889" s="74" t="s">
        <v>60</v>
      </c>
      <c r="B1889" t="s">
        <v>90</v>
      </c>
      <c r="C1889" t="s">
        <v>25</v>
      </c>
      <c r="D1889">
        <v>5.7799999999999994</v>
      </c>
      <c r="E1889">
        <v>5.7799999999999994</v>
      </c>
      <c r="F1889">
        <v>162017</v>
      </c>
      <c r="G1889">
        <v>162017</v>
      </c>
      <c r="H1889">
        <v>28030.622837370247</v>
      </c>
      <c r="I1889">
        <v>28030.622837370247</v>
      </c>
      <c r="J1889">
        <v>0</v>
      </c>
      <c r="K1889">
        <v>0</v>
      </c>
    </row>
    <row r="1890" spans="1:11">
      <c r="A1890" s="74" t="s">
        <v>60</v>
      </c>
      <c r="B1890" t="s">
        <v>90</v>
      </c>
    </row>
    <row r="1891" spans="1:11">
      <c r="A1891" s="74" t="s">
        <v>60</v>
      </c>
      <c r="B1891" t="s">
        <v>90</v>
      </c>
      <c r="C1891" t="s">
        <v>35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</row>
    <row r="1892" spans="1:11">
      <c r="A1892" s="74" t="s">
        <v>60</v>
      </c>
      <c r="B1892" t="s">
        <v>90</v>
      </c>
      <c r="C1892" t="s">
        <v>36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</row>
    <row r="1893" spans="1:11">
      <c r="A1893" s="74" t="s">
        <v>60</v>
      </c>
      <c r="B1893" t="s">
        <v>90</v>
      </c>
      <c r="C1893" t="s">
        <v>25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</row>
    <row r="1894" spans="1:11">
      <c r="A1894" s="74" t="s">
        <v>60</v>
      </c>
      <c r="B1894" t="s">
        <v>90</v>
      </c>
    </row>
    <row r="1895" spans="1:11">
      <c r="A1895" s="74" t="s">
        <v>60</v>
      </c>
      <c r="B1895" t="s">
        <v>90</v>
      </c>
      <c r="C1895" t="s">
        <v>37</v>
      </c>
      <c r="D1895">
        <v>0.36</v>
      </c>
      <c r="E1895">
        <v>0.36</v>
      </c>
      <c r="F1895">
        <v>16191</v>
      </c>
      <c r="G1895">
        <v>16191</v>
      </c>
      <c r="H1895">
        <v>44975</v>
      </c>
      <c r="I1895">
        <v>44975</v>
      </c>
      <c r="J1895">
        <v>0</v>
      </c>
      <c r="K1895">
        <v>0</v>
      </c>
    </row>
    <row r="1896" spans="1:11">
      <c r="A1896" s="74" t="s">
        <v>60</v>
      </c>
      <c r="B1896" t="s">
        <v>90</v>
      </c>
      <c r="C1896" t="s">
        <v>38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</row>
    <row r="1897" spans="1:11">
      <c r="A1897" s="74" t="s">
        <v>60</v>
      </c>
      <c r="B1897" t="s">
        <v>90</v>
      </c>
      <c r="C1897" t="s">
        <v>25</v>
      </c>
      <c r="D1897">
        <v>0.36</v>
      </c>
      <c r="E1897">
        <v>0.36</v>
      </c>
      <c r="F1897">
        <v>16191</v>
      </c>
      <c r="G1897">
        <v>16191</v>
      </c>
      <c r="H1897">
        <v>44975</v>
      </c>
      <c r="I1897">
        <v>44975</v>
      </c>
      <c r="J1897">
        <v>0</v>
      </c>
      <c r="K1897">
        <v>0</v>
      </c>
    </row>
    <row r="1898" spans="1:11">
      <c r="A1898" s="74" t="s">
        <v>60</v>
      </c>
      <c r="B1898" t="s">
        <v>90</v>
      </c>
    </row>
    <row r="1899" spans="1:11">
      <c r="A1899" s="74" t="s">
        <v>60</v>
      </c>
      <c r="B1899" t="s">
        <v>90</v>
      </c>
      <c r="C1899" t="s">
        <v>39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</row>
    <row r="1900" spans="1:11">
      <c r="A1900" s="74" t="s">
        <v>60</v>
      </c>
      <c r="B1900" t="s">
        <v>90</v>
      </c>
      <c r="C1900" t="s">
        <v>40</v>
      </c>
      <c r="D1900">
        <v>1</v>
      </c>
      <c r="E1900">
        <v>1</v>
      </c>
      <c r="F1900">
        <v>53688</v>
      </c>
      <c r="G1900">
        <v>53688</v>
      </c>
      <c r="H1900">
        <v>53688</v>
      </c>
      <c r="I1900">
        <v>53688</v>
      </c>
      <c r="J1900">
        <v>0</v>
      </c>
      <c r="K1900">
        <v>0</v>
      </c>
    </row>
    <row r="1901" spans="1:11">
      <c r="A1901" s="74" t="s">
        <v>60</v>
      </c>
      <c r="B1901" t="s">
        <v>90</v>
      </c>
      <c r="C1901" t="s">
        <v>41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</row>
    <row r="1902" spans="1:11">
      <c r="A1902" s="74" t="s">
        <v>60</v>
      </c>
      <c r="B1902" t="s">
        <v>90</v>
      </c>
      <c r="C1902" t="s">
        <v>42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</row>
    <row r="1903" spans="1:11">
      <c r="A1903" s="74" t="s">
        <v>60</v>
      </c>
      <c r="B1903" t="s">
        <v>90</v>
      </c>
      <c r="C1903" t="s">
        <v>43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</row>
    <row r="1904" spans="1:11">
      <c r="A1904" s="74" t="s">
        <v>60</v>
      </c>
      <c r="B1904" t="s">
        <v>90</v>
      </c>
      <c r="C1904" t="s">
        <v>44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</row>
    <row r="1905" spans="1:11">
      <c r="A1905" s="74" t="s">
        <v>60</v>
      </c>
      <c r="B1905" t="s">
        <v>90</v>
      </c>
      <c r="C1905" t="s">
        <v>45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</row>
    <row r="1906" spans="1:11">
      <c r="A1906" s="74" t="s">
        <v>60</v>
      </c>
      <c r="B1906" t="s">
        <v>90</v>
      </c>
      <c r="C1906" t="s">
        <v>46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</row>
    <row r="1907" spans="1:11">
      <c r="A1907" s="74" t="s">
        <v>60</v>
      </c>
      <c r="B1907" t="s">
        <v>90</v>
      </c>
      <c r="C1907" t="s">
        <v>25</v>
      </c>
      <c r="D1907">
        <v>1</v>
      </c>
      <c r="E1907">
        <v>1</v>
      </c>
      <c r="F1907">
        <v>53688</v>
      </c>
      <c r="G1907">
        <v>53688</v>
      </c>
      <c r="H1907">
        <v>53688</v>
      </c>
      <c r="I1907">
        <v>53688</v>
      </c>
      <c r="J1907">
        <v>0</v>
      </c>
      <c r="K1907">
        <v>0</v>
      </c>
    </row>
    <row r="1908" spans="1:11">
      <c r="A1908" s="74" t="s">
        <v>60</v>
      </c>
      <c r="B1908" t="s">
        <v>90</v>
      </c>
    </row>
    <row r="1909" spans="1:11">
      <c r="A1909" s="74" t="s">
        <v>60</v>
      </c>
      <c r="B1909" t="s">
        <v>90</v>
      </c>
      <c r="C1909" t="s">
        <v>47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</row>
    <row r="1910" spans="1:11">
      <c r="A1910" s="74" t="s">
        <v>60</v>
      </c>
      <c r="B1910" t="s">
        <v>90</v>
      </c>
      <c r="C1910" t="s">
        <v>48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</row>
    <row r="1911" spans="1:11">
      <c r="A1911" s="74" t="s">
        <v>60</v>
      </c>
      <c r="B1911" t="s">
        <v>90</v>
      </c>
      <c r="C1911" t="s">
        <v>25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</row>
    <row r="1912" spans="1:11">
      <c r="A1912" s="74" t="s">
        <v>60</v>
      </c>
      <c r="B1912" t="s">
        <v>90</v>
      </c>
    </row>
    <row r="1913" spans="1:11">
      <c r="A1913" s="74" t="s">
        <v>60</v>
      </c>
      <c r="B1913" t="s">
        <v>90</v>
      </c>
      <c r="C1913" t="s">
        <v>49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</row>
    <row r="1914" spans="1:11">
      <c r="A1914" s="74" t="s">
        <v>60</v>
      </c>
      <c r="B1914" t="s">
        <v>90</v>
      </c>
      <c r="C1914" t="s">
        <v>25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</row>
    <row r="1915" spans="1:11">
      <c r="A1915" s="74" t="s">
        <v>60</v>
      </c>
      <c r="B1915" t="s">
        <v>90</v>
      </c>
    </row>
    <row r="1916" spans="1:11">
      <c r="A1916" s="74" t="s">
        <v>60</v>
      </c>
      <c r="B1916" t="s">
        <v>90</v>
      </c>
      <c r="C1916" t="s">
        <v>50</v>
      </c>
      <c r="D1916">
        <v>3</v>
      </c>
      <c r="E1916">
        <v>3</v>
      </c>
      <c r="F1916">
        <v>73723</v>
      </c>
      <c r="G1916">
        <v>73723</v>
      </c>
      <c r="H1916">
        <v>24574.333333333332</v>
      </c>
      <c r="I1916">
        <v>24574.333333333332</v>
      </c>
      <c r="J1916">
        <v>0</v>
      </c>
      <c r="K1916">
        <v>0</v>
      </c>
    </row>
    <row r="1917" spans="1:11">
      <c r="A1917" s="74" t="s">
        <v>60</v>
      </c>
      <c r="B1917" t="s">
        <v>90</v>
      </c>
      <c r="C1917" t="s">
        <v>51</v>
      </c>
      <c r="D1917">
        <v>3</v>
      </c>
      <c r="E1917">
        <v>3</v>
      </c>
      <c r="F1917">
        <v>51154</v>
      </c>
      <c r="G1917">
        <v>51154</v>
      </c>
      <c r="H1917">
        <v>17051.333333333332</v>
      </c>
      <c r="I1917">
        <v>17051.333333333332</v>
      </c>
      <c r="J1917">
        <v>0</v>
      </c>
      <c r="K1917">
        <v>0</v>
      </c>
    </row>
    <row r="1918" spans="1:11">
      <c r="A1918" s="74" t="s">
        <v>60</v>
      </c>
      <c r="B1918" t="s">
        <v>90</v>
      </c>
      <c r="C1918" t="s">
        <v>25</v>
      </c>
      <c r="D1918">
        <v>6</v>
      </c>
      <c r="E1918">
        <v>6</v>
      </c>
      <c r="F1918">
        <v>124877</v>
      </c>
      <c r="G1918">
        <v>124877</v>
      </c>
      <c r="H1918">
        <v>20812.833333333332</v>
      </c>
      <c r="I1918">
        <v>20812.833333333332</v>
      </c>
      <c r="J1918">
        <v>0</v>
      </c>
      <c r="K1918">
        <v>0</v>
      </c>
    </row>
    <row r="1919" spans="1:11">
      <c r="A1919" s="74" t="s">
        <v>60</v>
      </c>
      <c r="B1919" t="s">
        <v>90</v>
      </c>
    </row>
    <row r="1920" spans="1:11">
      <c r="A1920" s="74" t="s">
        <v>60</v>
      </c>
      <c r="B1920" t="s">
        <v>90</v>
      </c>
      <c r="C1920" t="s">
        <v>52</v>
      </c>
      <c r="D1920">
        <v>3.76</v>
      </c>
      <c r="E1920">
        <v>3.76</v>
      </c>
      <c r="F1920">
        <v>61159</v>
      </c>
      <c r="G1920">
        <v>61159</v>
      </c>
      <c r="H1920">
        <v>16265.691489361703</v>
      </c>
      <c r="I1920">
        <v>16265.691489361703</v>
      </c>
      <c r="J1920">
        <v>0</v>
      </c>
      <c r="K1920">
        <v>0</v>
      </c>
    </row>
    <row r="1921" spans="1:11">
      <c r="A1921" s="74" t="s">
        <v>60</v>
      </c>
      <c r="B1921" t="s">
        <v>90</v>
      </c>
      <c r="C1921" t="s">
        <v>53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</row>
    <row r="1922" spans="1:11">
      <c r="A1922" s="74" t="s">
        <v>60</v>
      </c>
      <c r="B1922" t="s">
        <v>90</v>
      </c>
      <c r="C1922" t="s">
        <v>54</v>
      </c>
      <c r="D1922">
        <v>2</v>
      </c>
      <c r="E1922">
        <v>2</v>
      </c>
      <c r="F1922">
        <v>28089</v>
      </c>
      <c r="G1922">
        <v>28089</v>
      </c>
      <c r="H1922">
        <v>14044.5</v>
      </c>
      <c r="I1922">
        <v>14044.5</v>
      </c>
      <c r="J1922">
        <v>0</v>
      </c>
      <c r="K1922">
        <v>0</v>
      </c>
    </row>
    <row r="1923" spans="1:11">
      <c r="A1923" s="74" t="s">
        <v>60</v>
      </c>
      <c r="B1923" t="s">
        <v>90</v>
      </c>
      <c r="C1923" t="s">
        <v>55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</row>
    <row r="1924" spans="1:11">
      <c r="A1924" s="74" t="s">
        <v>60</v>
      </c>
      <c r="B1924" t="s">
        <v>90</v>
      </c>
      <c r="C1924" t="s">
        <v>25</v>
      </c>
      <c r="D1924">
        <v>5.76</v>
      </c>
      <c r="E1924">
        <v>5.76</v>
      </c>
      <c r="F1924">
        <v>89248</v>
      </c>
      <c r="G1924">
        <v>89248</v>
      </c>
      <c r="H1924">
        <v>15494.444444444445</v>
      </c>
      <c r="I1924">
        <v>15494.444444444445</v>
      </c>
      <c r="J1924">
        <v>0</v>
      </c>
      <c r="K1924">
        <v>0</v>
      </c>
    </row>
    <row r="1925" spans="1:11">
      <c r="A1925" s="74" t="s">
        <v>60</v>
      </c>
      <c r="B1925" t="s">
        <v>90</v>
      </c>
    </row>
    <row r="1926" spans="1:11">
      <c r="A1926" s="74" t="s">
        <v>60</v>
      </c>
      <c r="B1926" t="s">
        <v>90</v>
      </c>
      <c r="C1926" t="s">
        <v>56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</row>
    <row r="1927" spans="1:11">
      <c r="A1927" s="74" t="s">
        <v>60</v>
      </c>
      <c r="B1927" t="s">
        <v>90</v>
      </c>
      <c r="C1927" t="s">
        <v>57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</row>
    <row r="1928" spans="1:11">
      <c r="A1928" s="74" t="s">
        <v>60</v>
      </c>
      <c r="B1928" t="s">
        <v>90</v>
      </c>
      <c r="C1928" t="s">
        <v>58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</row>
    <row r="1929" spans="1:11">
      <c r="A1929" s="74" t="s">
        <v>60</v>
      </c>
      <c r="B1929" t="s">
        <v>91</v>
      </c>
      <c r="C1929" t="s">
        <v>18</v>
      </c>
      <c r="D1929">
        <v>1</v>
      </c>
      <c r="E1929">
        <v>1</v>
      </c>
      <c r="F1929">
        <v>170000</v>
      </c>
      <c r="G1929">
        <v>170000</v>
      </c>
      <c r="H1929">
        <v>170000</v>
      </c>
      <c r="I1929">
        <v>170000</v>
      </c>
      <c r="J1929">
        <v>0</v>
      </c>
      <c r="K1929">
        <v>0</v>
      </c>
    </row>
    <row r="1930" spans="1:11">
      <c r="A1930" s="74" t="s">
        <v>60</v>
      </c>
      <c r="B1930" t="s">
        <v>91</v>
      </c>
      <c r="C1930" t="s">
        <v>19</v>
      </c>
      <c r="D1930">
        <v>55</v>
      </c>
      <c r="E1930">
        <v>55</v>
      </c>
      <c r="F1930">
        <v>3662865</v>
      </c>
      <c r="G1930">
        <v>3662872</v>
      </c>
      <c r="H1930">
        <v>66597.545454545456</v>
      </c>
      <c r="I1930">
        <v>66597.672727272729</v>
      </c>
      <c r="J1930">
        <v>7</v>
      </c>
      <c r="K1930">
        <v>1.9110723436435688E-6</v>
      </c>
    </row>
    <row r="1931" spans="1:11">
      <c r="A1931" s="74" t="s">
        <v>60</v>
      </c>
      <c r="B1931" t="s">
        <v>91</v>
      </c>
      <c r="C1931" t="s">
        <v>20</v>
      </c>
      <c r="D1931">
        <v>1.7</v>
      </c>
      <c r="E1931">
        <v>1.7</v>
      </c>
      <c r="F1931">
        <v>172792</v>
      </c>
      <c r="G1931">
        <v>172792</v>
      </c>
      <c r="H1931">
        <v>101642.35294117648</v>
      </c>
      <c r="I1931">
        <v>101642.35294117648</v>
      </c>
      <c r="J1931">
        <v>0</v>
      </c>
      <c r="K1931">
        <v>0</v>
      </c>
    </row>
    <row r="1932" spans="1:11">
      <c r="A1932" s="74" t="s">
        <v>60</v>
      </c>
      <c r="B1932" t="s">
        <v>91</v>
      </c>
      <c r="C1932" t="s">
        <v>21</v>
      </c>
      <c r="D1932">
        <v>5</v>
      </c>
      <c r="E1932">
        <v>5</v>
      </c>
      <c r="F1932">
        <v>323975</v>
      </c>
      <c r="G1932">
        <v>323975</v>
      </c>
      <c r="H1932">
        <v>64795</v>
      </c>
      <c r="I1932">
        <v>64795</v>
      </c>
      <c r="J1932">
        <v>0</v>
      </c>
      <c r="K1932">
        <v>0</v>
      </c>
    </row>
    <row r="1933" spans="1:11">
      <c r="A1933" s="74" t="s">
        <v>60</v>
      </c>
      <c r="B1933" t="s">
        <v>91</v>
      </c>
      <c r="C1933" t="s">
        <v>22</v>
      </c>
      <c r="D1933">
        <v>1</v>
      </c>
      <c r="E1933">
        <v>1</v>
      </c>
      <c r="F1933">
        <v>92643</v>
      </c>
      <c r="G1933">
        <v>92643</v>
      </c>
      <c r="H1933">
        <v>92643</v>
      </c>
      <c r="I1933">
        <v>92643</v>
      </c>
      <c r="J1933">
        <v>0</v>
      </c>
      <c r="K1933">
        <v>0</v>
      </c>
    </row>
    <row r="1934" spans="1:11">
      <c r="A1934" s="74" t="s">
        <v>60</v>
      </c>
      <c r="B1934" t="s">
        <v>91</v>
      </c>
      <c r="C1934" t="s">
        <v>23</v>
      </c>
      <c r="D1934">
        <v>7.55</v>
      </c>
      <c r="E1934">
        <v>7.55</v>
      </c>
      <c r="F1934">
        <v>578649</v>
      </c>
      <c r="G1934">
        <v>578649</v>
      </c>
      <c r="H1934">
        <v>76642.251655629138</v>
      </c>
      <c r="I1934">
        <v>76642.251655629138</v>
      </c>
      <c r="J1934">
        <v>0</v>
      </c>
      <c r="K1934">
        <v>0</v>
      </c>
    </row>
    <row r="1935" spans="1:11">
      <c r="A1935" s="74" t="s">
        <v>60</v>
      </c>
      <c r="B1935" t="s">
        <v>91</v>
      </c>
      <c r="C1935" t="s">
        <v>24</v>
      </c>
      <c r="D1935">
        <v>7</v>
      </c>
      <c r="E1935">
        <v>7</v>
      </c>
      <c r="F1935">
        <v>373621</v>
      </c>
      <c r="G1935">
        <v>373621</v>
      </c>
      <c r="H1935">
        <v>53374.428571428572</v>
      </c>
      <c r="I1935">
        <v>53374.428571428572</v>
      </c>
      <c r="J1935">
        <v>0</v>
      </c>
      <c r="K1935">
        <v>0</v>
      </c>
    </row>
    <row r="1936" spans="1:11">
      <c r="A1936" s="74" t="s">
        <v>60</v>
      </c>
      <c r="B1936" t="s">
        <v>91</v>
      </c>
      <c r="C1936" t="s">
        <v>25</v>
      </c>
      <c r="D1936">
        <v>78.25</v>
      </c>
      <c r="E1936">
        <v>78.25</v>
      </c>
      <c r="F1936">
        <v>5374545</v>
      </c>
      <c r="G1936">
        <v>5374552</v>
      </c>
      <c r="H1936">
        <v>68684.281150159746</v>
      </c>
      <c r="I1936">
        <v>68684.370607028759</v>
      </c>
      <c r="J1936">
        <v>7</v>
      </c>
      <c r="K1936">
        <v>1.3024358341031658E-6</v>
      </c>
    </row>
    <row r="1937" spans="1:11">
      <c r="A1937" s="74" t="s">
        <v>60</v>
      </c>
      <c r="B1937" t="s">
        <v>91</v>
      </c>
    </row>
    <row r="1938" spans="1:11">
      <c r="A1938" s="74" t="s">
        <v>60</v>
      </c>
      <c r="B1938" t="s">
        <v>91</v>
      </c>
      <c r="C1938" t="s">
        <v>26</v>
      </c>
      <c r="D1938">
        <v>23</v>
      </c>
      <c r="E1938">
        <v>23</v>
      </c>
      <c r="F1938">
        <v>432746</v>
      </c>
      <c r="G1938">
        <v>432784</v>
      </c>
      <c r="H1938">
        <v>18815.043478260868</v>
      </c>
      <c r="I1938">
        <v>18816.695652173912</v>
      </c>
      <c r="J1938">
        <v>38</v>
      </c>
      <c r="K1938">
        <v>8.7811325812370305E-5</v>
      </c>
    </row>
    <row r="1939" spans="1:11">
      <c r="A1939" s="74" t="s">
        <v>60</v>
      </c>
      <c r="B1939" t="s">
        <v>91</v>
      </c>
      <c r="C1939" t="s">
        <v>27</v>
      </c>
      <c r="D1939">
        <v>15</v>
      </c>
      <c r="E1939">
        <v>15</v>
      </c>
      <c r="F1939">
        <v>288157</v>
      </c>
      <c r="G1939">
        <v>288157</v>
      </c>
      <c r="H1939">
        <v>19210.466666666667</v>
      </c>
      <c r="I1939">
        <v>19210.466666666667</v>
      </c>
      <c r="J1939">
        <v>0</v>
      </c>
      <c r="K1939">
        <v>0</v>
      </c>
    </row>
    <row r="1940" spans="1:11">
      <c r="A1940" s="74" t="s">
        <v>60</v>
      </c>
      <c r="B1940" t="s">
        <v>91</v>
      </c>
      <c r="C1940" t="s">
        <v>25</v>
      </c>
      <c r="D1940">
        <v>38</v>
      </c>
      <c r="E1940">
        <v>38</v>
      </c>
      <c r="F1940">
        <v>720903</v>
      </c>
      <c r="G1940">
        <v>720941</v>
      </c>
      <c r="H1940">
        <v>18971.13157894737</v>
      </c>
      <c r="I1940">
        <v>18972.13157894737</v>
      </c>
      <c r="J1940">
        <v>38</v>
      </c>
      <c r="K1940">
        <v>5.2711668560125288E-5</v>
      </c>
    </row>
    <row r="1941" spans="1:11">
      <c r="A1941" s="74" t="s">
        <v>60</v>
      </c>
      <c r="B1941" t="s">
        <v>91</v>
      </c>
    </row>
    <row r="1942" spans="1:11">
      <c r="A1942" s="74" t="s">
        <v>60</v>
      </c>
      <c r="B1942" t="s">
        <v>91</v>
      </c>
      <c r="C1942" t="s">
        <v>28</v>
      </c>
      <c r="D1942">
        <v>30</v>
      </c>
      <c r="E1942">
        <v>30</v>
      </c>
      <c r="F1942">
        <v>518997</v>
      </c>
      <c r="G1942">
        <v>519023</v>
      </c>
      <c r="H1942">
        <v>17299.900000000001</v>
      </c>
      <c r="I1942">
        <v>17300.766666666666</v>
      </c>
      <c r="J1942">
        <v>26</v>
      </c>
      <c r="K1942">
        <v>5.0096628689568534E-5</v>
      </c>
    </row>
    <row r="1943" spans="1:11">
      <c r="A1943" s="74" t="s">
        <v>60</v>
      </c>
      <c r="B1943" t="s">
        <v>91</v>
      </c>
      <c r="C1943" t="s">
        <v>29</v>
      </c>
      <c r="D1943">
        <v>128</v>
      </c>
      <c r="E1943">
        <v>128</v>
      </c>
      <c r="F1943">
        <v>2207763</v>
      </c>
      <c r="G1943">
        <v>2207891</v>
      </c>
      <c r="H1943">
        <v>17248.1484375</v>
      </c>
      <c r="I1943">
        <v>17249.1484375</v>
      </c>
      <c r="J1943">
        <v>128</v>
      </c>
      <c r="K1943">
        <v>5.7977237592984394E-5</v>
      </c>
    </row>
    <row r="1944" spans="1:11">
      <c r="A1944" s="74" t="s">
        <v>60</v>
      </c>
      <c r="B1944" t="s">
        <v>91</v>
      </c>
      <c r="C1944" t="s">
        <v>30</v>
      </c>
      <c r="D1944">
        <v>45</v>
      </c>
      <c r="E1944">
        <v>45</v>
      </c>
      <c r="F1944">
        <v>730849</v>
      </c>
      <c r="G1944">
        <v>730913</v>
      </c>
      <c r="H1944">
        <v>16241.088888888889</v>
      </c>
      <c r="I1944">
        <v>16242.511111111111</v>
      </c>
      <c r="J1944">
        <v>64</v>
      </c>
      <c r="K1944">
        <v>8.756938847833136E-5</v>
      </c>
    </row>
    <row r="1945" spans="1:11">
      <c r="A1945" s="74" t="s">
        <v>60</v>
      </c>
      <c r="B1945" t="s">
        <v>91</v>
      </c>
      <c r="C1945" t="s">
        <v>31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</row>
    <row r="1946" spans="1:11">
      <c r="A1946" s="74" t="s">
        <v>60</v>
      </c>
      <c r="B1946" t="s">
        <v>91</v>
      </c>
      <c r="C1946" t="s">
        <v>25</v>
      </c>
      <c r="D1946">
        <v>203</v>
      </c>
      <c r="E1946">
        <v>203</v>
      </c>
      <c r="F1946">
        <v>3457609</v>
      </c>
      <c r="G1946">
        <v>3457827</v>
      </c>
      <c r="H1946">
        <v>17032.556650246304</v>
      </c>
      <c r="I1946">
        <v>17033.63054187192</v>
      </c>
      <c r="J1946">
        <v>218</v>
      </c>
      <c r="K1946">
        <v>6.3049349998799744E-5</v>
      </c>
    </row>
    <row r="1947" spans="1:11">
      <c r="A1947" s="74" t="s">
        <v>60</v>
      </c>
      <c r="B1947" t="s">
        <v>91</v>
      </c>
    </row>
    <row r="1948" spans="1:11">
      <c r="A1948" s="74" t="s">
        <v>60</v>
      </c>
      <c r="B1948" t="s">
        <v>91</v>
      </c>
      <c r="C1948" t="s">
        <v>32</v>
      </c>
      <c r="D1948">
        <v>48.3</v>
      </c>
      <c r="E1948">
        <v>48.3</v>
      </c>
      <c r="F1948">
        <v>2390526</v>
      </c>
      <c r="G1948">
        <v>2390530</v>
      </c>
      <c r="H1948">
        <v>49493.291925465841</v>
      </c>
      <c r="I1948">
        <v>49493.374741200831</v>
      </c>
      <c r="J1948">
        <v>4</v>
      </c>
      <c r="K1948">
        <v>1.6732719075216082E-6</v>
      </c>
    </row>
    <row r="1949" spans="1:11">
      <c r="A1949" s="74" t="s">
        <v>60</v>
      </c>
      <c r="B1949" t="s">
        <v>91</v>
      </c>
      <c r="C1949" t="s">
        <v>33</v>
      </c>
      <c r="D1949">
        <v>18.149999999999999</v>
      </c>
      <c r="E1949">
        <v>18.149999999999999</v>
      </c>
      <c r="F1949">
        <v>883635</v>
      </c>
      <c r="G1949">
        <v>883636</v>
      </c>
      <c r="H1949">
        <v>48685.123966942156</v>
      </c>
      <c r="I1949">
        <v>48685.179063360883</v>
      </c>
      <c r="J1949">
        <v>1</v>
      </c>
      <c r="K1949">
        <v>1.1316889892319793E-6</v>
      </c>
    </row>
    <row r="1950" spans="1:11">
      <c r="A1950" s="74" t="s">
        <v>60</v>
      </c>
      <c r="B1950" t="s">
        <v>91</v>
      </c>
      <c r="C1950" t="s">
        <v>34</v>
      </c>
      <c r="D1950">
        <v>108.27</v>
      </c>
      <c r="E1950">
        <v>108.27</v>
      </c>
      <c r="F1950">
        <v>2434430</v>
      </c>
      <c r="G1950">
        <v>2434492</v>
      </c>
      <c r="H1950">
        <v>22484.806502262862</v>
      </c>
      <c r="I1950">
        <v>22485.379144730767</v>
      </c>
      <c r="J1950">
        <v>62</v>
      </c>
      <c r="K1950">
        <v>2.5467974022666496E-5</v>
      </c>
    </row>
    <row r="1951" spans="1:11">
      <c r="A1951" s="74" t="s">
        <v>60</v>
      </c>
      <c r="B1951" t="s">
        <v>91</v>
      </c>
      <c r="C1951" t="s">
        <v>25</v>
      </c>
      <c r="D1951">
        <v>174.71999999999997</v>
      </c>
      <c r="E1951">
        <v>174.71999999999997</v>
      </c>
      <c r="F1951">
        <v>5708591</v>
      </c>
      <c r="G1951">
        <v>5708658</v>
      </c>
      <c r="H1951">
        <v>32672.79647435898</v>
      </c>
      <c r="I1951">
        <v>32673.179945054952</v>
      </c>
      <c r="J1951">
        <v>67</v>
      </c>
      <c r="K1951">
        <v>1.1736696498312806E-5</v>
      </c>
    </row>
    <row r="1952" spans="1:11">
      <c r="A1952" s="74" t="s">
        <v>60</v>
      </c>
      <c r="B1952" t="s">
        <v>91</v>
      </c>
    </row>
    <row r="1953" spans="1:11">
      <c r="A1953" s="74" t="s">
        <v>60</v>
      </c>
      <c r="B1953" t="s">
        <v>91</v>
      </c>
      <c r="C1953" t="s">
        <v>35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</row>
    <row r="1954" spans="1:11">
      <c r="A1954" s="74" t="s">
        <v>60</v>
      </c>
      <c r="B1954" t="s">
        <v>91</v>
      </c>
      <c r="C1954" t="s">
        <v>36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</row>
    <row r="1955" spans="1:11">
      <c r="A1955" s="74" t="s">
        <v>60</v>
      </c>
      <c r="B1955" t="s">
        <v>91</v>
      </c>
      <c r="C1955" t="s">
        <v>25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</row>
    <row r="1956" spans="1:11">
      <c r="A1956" s="74" t="s">
        <v>60</v>
      </c>
      <c r="B1956" t="s">
        <v>91</v>
      </c>
    </row>
    <row r="1957" spans="1:11">
      <c r="A1957" s="74" t="s">
        <v>60</v>
      </c>
      <c r="B1957" t="s">
        <v>91</v>
      </c>
      <c r="C1957" t="s">
        <v>37</v>
      </c>
      <c r="D1957">
        <v>12</v>
      </c>
      <c r="E1957">
        <v>12</v>
      </c>
      <c r="F1957">
        <v>490653</v>
      </c>
      <c r="G1957">
        <v>490653</v>
      </c>
      <c r="H1957">
        <v>40887.75</v>
      </c>
      <c r="I1957">
        <v>40887.75</v>
      </c>
      <c r="J1957">
        <v>0</v>
      </c>
      <c r="K1957">
        <v>0</v>
      </c>
    </row>
    <row r="1958" spans="1:11">
      <c r="A1958" s="74" t="s">
        <v>60</v>
      </c>
      <c r="B1958" t="s">
        <v>91</v>
      </c>
      <c r="C1958" t="s">
        <v>38</v>
      </c>
      <c r="D1958">
        <v>9.5</v>
      </c>
      <c r="E1958">
        <v>9.5</v>
      </c>
      <c r="F1958">
        <v>249018</v>
      </c>
      <c r="G1958">
        <v>249018</v>
      </c>
      <c r="H1958">
        <v>26212.42105263158</v>
      </c>
      <c r="I1958">
        <v>26212.42105263158</v>
      </c>
      <c r="J1958">
        <v>0</v>
      </c>
      <c r="K1958">
        <v>0</v>
      </c>
    </row>
    <row r="1959" spans="1:11">
      <c r="A1959" s="74" t="s">
        <v>60</v>
      </c>
      <c r="B1959" t="s">
        <v>91</v>
      </c>
      <c r="C1959" t="s">
        <v>25</v>
      </c>
      <c r="D1959">
        <v>21.5</v>
      </c>
      <c r="E1959">
        <v>21.5</v>
      </c>
      <c r="F1959">
        <v>739671</v>
      </c>
      <c r="G1959">
        <v>739671</v>
      </c>
      <c r="H1959">
        <v>34403.302325581397</v>
      </c>
      <c r="I1959">
        <v>34403.302325581397</v>
      </c>
      <c r="J1959">
        <v>0</v>
      </c>
      <c r="K1959">
        <v>0</v>
      </c>
    </row>
    <row r="1960" spans="1:11">
      <c r="A1960" s="74" t="s">
        <v>60</v>
      </c>
      <c r="B1960" t="s">
        <v>91</v>
      </c>
    </row>
    <row r="1961" spans="1:11">
      <c r="A1961" s="74" t="s">
        <v>60</v>
      </c>
      <c r="B1961" t="s">
        <v>91</v>
      </c>
      <c r="C1961" t="s">
        <v>39</v>
      </c>
      <c r="D1961">
        <v>15</v>
      </c>
      <c r="E1961">
        <v>15</v>
      </c>
      <c r="F1961">
        <v>713475</v>
      </c>
      <c r="G1961">
        <v>713475</v>
      </c>
      <c r="H1961">
        <v>47565</v>
      </c>
      <c r="I1961">
        <v>47565</v>
      </c>
      <c r="J1961">
        <v>0</v>
      </c>
      <c r="K1961">
        <v>0</v>
      </c>
    </row>
    <row r="1962" spans="1:11">
      <c r="A1962" s="74" t="s">
        <v>60</v>
      </c>
      <c r="B1962" t="s">
        <v>91</v>
      </c>
      <c r="C1962" t="s">
        <v>40</v>
      </c>
      <c r="D1962">
        <v>8.5</v>
      </c>
      <c r="E1962">
        <v>8.5</v>
      </c>
      <c r="F1962">
        <v>379193</v>
      </c>
      <c r="G1962">
        <v>379193</v>
      </c>
      <c r="H1962">
        <v>44610.941176470587</v>
      </c>
      <c r="I1962">
        <v>44610.941176470587</v>
      </c>
      <c r="J1962">
        <v>0</v>
      </c>
      <c r="K1962">
        <v>0</v>
      </c>
    </row>
    <row r="1963" spans="1:11">
      <c r="A1963" s="74" t="s">
        <v>60</v>
      </c>
      <c r="B1963" t="s">
        <v>91</v>
      </c>
      <c r="C1963" t="s">
        <v>41</v>
      </c>
      <c r="D1963">
        <v>5</v>
      </c>
      <c r="E1963">
        <v>5</v>
      </c>
      <c r="F1963">
        <v>216757</v>
      </c>
      <c r="G1963">
        <v>216757</v>
      </c>
      <c r="H1963">
        <v>43351.4</v>
      </c>
      <c r="I1963">
        <v>43351.4</v>
      </c>
      <c r="J1963">
        <v>0</v>
      </c>
      <c r="K1963">
        <v>0</v>
      </c>
    </row>
    <row r="1964" spans="1:11">
      <c r="A1964" s="74" t="s">
        <v>60</v>
      </c>
      <c r="B1964" t="s">
        <v>91</v>
      </c>
      <c r="C1964" t="s">
        <v>42</v>
      </c>
      <c r="D1964">
        <v>3</v>
      </c>
      <c r="E1964">
        <v>3</v>
      </c>
      <c r="F1964">
        <v>148124</v>
      </c>
      <c r="G1964">
        <v>148124</v>
      </c>
      <c r="H1964">
        <v>49374.666666666664</v>
      </c>
      <c r="I1964">
        <v>49374.666666666664</v>
      </c>
      <c r="J1964">
        <v>0</v>
      </c>
      <c r="K1964">
        <v>0</v>
      </c>
    </row>
    <row r="1965" spans="1:11">
      <c r="A1965" s="74" t="s">
        <v>60</v>
      </c>
      <c r="B1965" t="s">
        <v>91</v>
      </c>
      <c r="C1965" t="s">
        <v>43</v>
      </c>
      <c r="D1965">
        <v>5</v>
      </c>
      <c r="E1965">
        <v>5</v>
      </c>
      <c r="F1965">
        <v>284475</v>
      </c>
      <c r="G1965">
        <v>284475</v>
      </c>
      <c r="H1965">
        <v>56895</v>
      </c>
      <c r="I1965">
        <v>56895</v>
      </c>
      <c r="J1965">
        <v>0</v>
      </c>
      <c r="K1965">
        <v>0</v>
      </c>
    </row>
    <row r="1966" spans="1:11">
      <c r="A1966" s="74" t="s">
        <v>60</v>
      </c>
      <c r="B1966" t="s">
        <v>91</v>
      </c>
      <c r="C1966" t="s">
        <v>44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</row>
    <row r="1967" spans="1:11">
      <c r="A1967" s="74" t="s">
        <v>60</v>
      </c>
      <c r="B1967" t="s">
        <v>91</v>
      </c>
      <c r="C1967" t="s">
        <v>45</v>
      </c>
      <c r="D1967">
        <v>3</v>
      </c>
      <c r="E1967">
        <v>3</v>
      </c>
      <c r="F1967">
        <v>114546</v>
      </c>
      <c r="G1967">
        <v>114546</v>
      </c>
      <c r="H1967">
        <v>38182</v>
      </c>
      <c r="I1967">
        <v>38182</v>
      </c>
      <c r="J1967">
        <v>0</v>
      </c>
      <c r="K1967">
        <v>0</v>
      </c>
    </row>
    <row r="1968" spans="1:11">
      <c r="A1968" s="74" t="s">
        <v>60</v>
      </c>
      <c r="B1968" t="s">
        <v>91</v>
      </c>
      <c r="C1968" t="s">
        <v>46</v>
      </c>
      <c r="D1968">
        <v>1</v>
      </c>
      <c r="E1968">
        <v>1</v>
      </c>
      <c r="F1968">
        <v>44456</v>
      </c>
      <c r="G1968">
        <v>44456</v>
      </c>
      <c r="H1968">
        <v>44456</v>
      </c>
      <c r="I1968">
        <v>44456</v>
      </c>
      <c r="J1968">
        <v>0</v>
      </c>
      <c r="K1968">
        <v>0</v>
      </c>
    </row>
    <row r="1969" spans="1:11">
      <c r="A1969" s="74" t="s">
        <v>60</v>
      </c>
      <c r="B1969" t="s">
        <v>91</v>
      </c>
      <c r="C1969" t="s">
        <v>25</v>
      </c>
      <c r="D1969">
        <v>40.5</v>
      </c>
      <c r="E1969">
        <v>40.5</v>
      </c>
      <c r="F1969">
        <v>1901026</v>
      </c>
      <c r="G1969">
        <v>1901026</v>
      </c>
      <c r="H1969">
        <v>46938.91358024691</v>
      </c>
      <c r="I1969">
        <v>46938.91358024691</v>
      </c>
      <c r="J1969">
        <v>0</v>
      </c>
      <c r="K1969">
        <v>0</v>
      </c>
    </row>
    <row r="1970" spans="1:11">
      <c r="A1970" s="74" t="s">
        <v>60</v>
      </c>
      <c r="B1970" t="s">
        <v>91</v>
      </c>
    </row>
    <row r="1971" spans="1:11">
      <c r="A1971" s="74" t="s">
        <v>60</v>
      </c>
      <c r="B1971" t="s">
        <v>91</v>
      </c>
      <c r="C1971" t="s">
        <v>47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</row>
    <row r="1972" spans="1:11">
      <c r="A1972" s="74" t="s">
        <v>60</v>
      </c>
      <c r="B1972" t="s">
        <v>91</v>
      </c>
      <c r="C1972" t="s">
        <v>48</v>
      </c>
      <c r="D1972">
        <v>35</v>
      </c>
      <c r="E1972">
        <v>35</v>
      </c>
      <c r="F1972">
        <v>531518</v>
      </c>
      <c r="G1972">
        <v>531521</v>
      </c>
      <c r="H1972">
        <v>15186.228571428572</v>
      </c>
      <c r="I1972">
        <v>15186.314285714287</v>
      </c>
      <c r="J1972">
        <v>3</v>
      </c>
      <c r="K1972">
        <v>5.6442114848415296E-6</v>
      </c>
    </row>
    <row r="1973" spans="1:11">
      <c r="A1973" s="74" t="s">
        <v>60</v>
      </c>
      <c r="B1973" t="s">
        <v>91</v>
      </c>
      <c r="C1973" t="s">
        <v>25</v>
      </c>
      <c r="D1973">
        <v>35</v>
      </c>
      <c r="E1973">
        <v>35</v>
      </c>
      <c r="F1973">
        <v>531518</v>
      </c>
      <c r="G1973">
        <v>531521</v>
      </c>
      <c r="H1973">
        <v>15186.228571428572</v>
      </c>
      <c r="I1973">
        <v>15186.314285714287</v>
      </c>
      <c r="J1973">
        <v>3</v>
      </c>
      <c r="K1973">
        <v>5.6442114848415296E-6</v>
      </c>
    </row>
    <row r="1974" spans="1:11">
      <c r="A1974" s="74" t="s">
        <v>60</v>
      </c>
      <c r="B1974" t="s">
        <v>91</v>
      </c>
    </row>
    <row r="1975" spans="1:11">
      <c r="A1975" s="74" t="s">
        <v>60</v>
      </c>
      <c r="B1975" t="s">
        <v>91</v>
      </c>
      <c r="C1975" t="s">
        <v>49</v>
      </c>
      <c r="D1975">
        <v>13</v>
      </c>
      <c r="E1975">
        <v>13</v>
      </c>
      <c r="F1975">
        <v>540464</v>
      </c>
      <c r="G1975">
        <v>540464</v>
      </c>
      <c r="H1975">
        <v>41574.153846153844</v>
      </c>
      <c r="I1975">
        <v>41574.153846153844</v>
      </c>
      <c r="J1975">
        <v>0</v>
      </c>
      <c r="K1975">
        <v>0</v>
      </c>
    </row>
    <row r="1976" spans="1:11">
      <c r="A1976" s="74" t="s">
        <v>60</v>
      </c>
      <c r="B1976" t="s">
        <v>91</v>
      </c>
      <c r="C1976" t="s">
        <v>25</v>
      </c>
      <c r="D1976">
        <v>13</v>
      </c>
      <c r="E1976">
        <v>13</v>
      </c>
      <c r="F1976">
        <v>540464</v>
      </c>
      <c r="G1976">
        <v>540464</v>
      </c>
      <c r="H1976">
        <v>41574.153846153844</v>
      </c>
      <c r="I1976">
        <v>41574.153846153844</v>
      </c>
      <c r="J1976">
        <v>0</v>
      </c>
      <c r="K1976">
        <v>0</v>
      </c>
    </row>
    <row r="1977" spans="1:11">
      <c r="A1977" s="74" t="s">
        <v>60</v>
      </c>
      <c r="B1977" t="s">
        <v>91</v>
      </c>
    </row>
    <row r="1978" spans="1:11">
      <c r="A1978" s="74" t="s">
        <v>60</v>
      </c>
      <c r="B1978" t="s">
        <v>91</v>
      </c>
      <c r="C1978" t="s">
        <v>50</v>
      </c>
      <c r="D1978">
        <v>48</v>
      </c>
      <c r="E1978">
        <v>48</v>
      </c>
      <c r="F1978">
        <v>1451653</v>
      </c>
      <c r="G1978">
        <v>1451715</v>
      </c>
      <c r="H1978">
        <v>30242.770833333332</v>
      </c>
      <c r="I1978">
        <v>30244.0625</v>
      </c>
      <c r="J1978">
        <v>62</v>
      </c>
      <c r="K1978">
        <v>4.2709931367895771E-5</v>
      </c>
    </row>
    <row r="1979" spans="1:11">
      <c r="A1979" s="74" t="s">
        <v>60</v>
      </c>
      <c r="B1979" t="s">
        <v>91</v>
      </c>
      <c r="C1979" t="s">
        <v>51</v>
      </c>
      <c r="D1979">
        <v>86.5</v>
      </c>
      <c r="E1979">
        <v>86.5</v>
      </c>
      <c r="F1979">
        <v>1749166</v>
      </c>
      <c r="G1979">
        <v>1749426</v>
      </c>
      <c r="H1979">
        <v>20221.57225433526</v>
      </c>
      <c r="I1979">
        <v>20224.578034682079</v>
      </c>
      <c r="J1979">
        <v>260</v>
      </c>
      <c r="K1979">
        <v>1.4864226722906802E-4</v>
      </c>
    </row>
    <row r="1980" spans="1:11">
      <c r="A1980" s="74" t="s">
        <v>60</v>
      </c>
      <c r="B1980" t="s">
        <v>91</v>
      </c>
      <c r="C1980" t="s">
        <v>25</v>
      </c>
      <c r="D1980">
        <v>134.5</v>
      </c>
      <c r="E1980">
        <v>134.5</v>
      </c>
      <c r="F1980">
        <v>3200819</v>
      </c>
      <c r="G1980">
        <v>3201141</v>
      </c>
      <c r="H1980">
        <v>23797.910780669146</v>
      </c>
      <c r="I1980">
        <v>23800.304832713755</v>
      </c>
      <c r="J1980">
        <v>322</v>
      </c>
      <c r="K1980">
        <v>1.0059925287871636E-4</v>
      </c>
    </row>
    <row r="1981" spans="1:11">
      <c r="A1981" s="74" t="s">
        <v>60</v>
      </c>
      <c r="B1981" t="s">
        <v>91</v>
      </c>
    </row>
    <row r="1982" spans="1:11">
      <c r="A1982" s="74" t="s">
        <v>60</v>
      </c>
      <c r="B1982" t="s">
        <v>91</v>
      </c>
      <c r="C1982" t="s">
        <v>52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</row>
    <row r="1983" spans="1:11">
      <c r="A1983" s="74" t="s">
        <v>60</v>
      </c>
      <c r="B1983" t="s">
        <v>91</v>
      </c>
      <c r="C1983" t="s">
        <v>53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</row>
    <row r="1984" spans="1:11">
      <c r="A1984" s="74" t="s">
        <v>60</v>
      </c>
      <c r="B1984" t="s">
        <v>91</v>
      </c>
      <c r="C1984" t="s">
        <v>54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</row>
    <row r="1985" spans="1:11">
      <c r="A1985" s="74" t="s">
        <v>60</v>
      </c>
      <c r="B1985" t="s">
        <v>91</v>
      </c>
      <c r="C1985" t="s">
        <v>55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</row>
    <row r="1986" spans="1:11">
      <c r="A1986" s="74" t="s">
        <v>60</v>
      </c>
      <c r="B1986" t="s">
        <v>91</v>
      </c>
      <c r="C1986" t="s">
        <v>25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</row>
    <row r="1987" spans="1:11">
      <c r="A1987" s="74" t="s">
        <v>60</v>
      </c>
      <c r="B1987" t="s">
        <v>91</v>
      </c>
    </row>
    <row r="1988" spans="1:11">
      <c r="A1988" s="74" t="s">
        <v>60</v>
      </c>
      <c r="B1988" t="s">
        <v>91</v>
      </c>
      <c r="C1988" t="s">
        <v>56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</row>
    <row r="1989" spans="1:11">
      <c r="A1989" s="74" t="s">
        <v>60</v>
      </c>
      <c r="B1989" t="s">
        <v>91</v>
      </c>
      <c r="C1989" t="s">
        <v>57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</row>
    <row r="1990" spans="1:11">
      <c r="A1990" s="74" t="s">
        <v>60</v>
      </c>
      <c r="B1990" t="s">
        <v>91</v>
      </c>
      <c r="C1990" t="s">
        <v>58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</row>
    <row r="1991" spans="1:11">
      <c r="A1991" s="74" t="s">
        <v>60</v>
      </c>
      <c r="B1991" t="s">
        <v>92</v>
      </c>
      <c r="C1991" t="s">
        <v>18</v>
      </c>
      <c r="D1991">
        <v>1</v>
      </c>
      <c r="E1991">
        <v>1</v>
      </c>
      <c r="F1991">
        <v>128349</v>
      </c>
      <c r="G1991">
        <v>150000</v>
      </c>
      <c r="H1991">
        <v>128349</v>
      </c>
      <c r="I1991">
        <v>150000</v>
      </c>
      <c r="J1991">
        <v>21651</v>
      </c>
      <c r="K1991">
        <v>0.16868849776780498</v>
      </c>
    </row>
    <row r="1992" spans="1:11">
      <c r="A1992" s="74" t="s">
        <v>60</v>
      </c>
      <c r="B1992" t="s">
        <v>92</v>
      </c>
      <c r="C1992" t="s">
        <v>19</v>
      </c>
      <c r="D1992">
        <v>38</v>
      </c>
      <c r="E1992">
        <v>38</v>
      </c>
      <c r="F1992">
        <v>2639328</v>
      </c>
      <c r="G1992">
        <v>3006662</v>
      </c>
      <c r="H1992">
        <v>69456</v>
      </c>
      <c r="I1992">
        <v>79122.68421052632</v>
      </c>
      <c r="J1992">
        <v>367334</v>
      </c>
      <c r="K1992">
        <v>0.13917709356321004</v>
      </c>
    </row>
    <row r="1993" spans="1:11">
      <c r="A1993" s="74" t="s">
        <v>60</v>
      </c>
      <c r="B1993" t="s">
        <v>92</v>
      </c>
      <c r="C1993" t="s">
        <v>20</v>
      </c>
      <c r="D1993">
        <v>3</v>
      </c>
      <c r="E1993">
        <v>3</v>
      </c>
      <c r="F1993">
        <v>275443</v>
      </c>
      <c r="G1993">
        <v>301461</v>
      </c>
      <c r="H1993">
        <v>91814.333333333328</v>
      </c>
      <c r="I1993">
        <v>100487</v>
      </c>
      <c r="J1993">
        <v>26018</v>
      </c>
      <c r="K1993">
        <v>9.4458744640451925E-2</v>
      </c>
    </row>
    <row r="1994" spans="1:11">
      <c r="A1994" s="74" t="s">
        <v>60</v>
      </c>
      <c r="B1994" t="s">
        <v>92</v>
      </c>
      <c r="C1994" t="s">
        <v>21</v>
      </c>
      <c r="D1994">
        <v>3</v>
      </c>
      <c r="E1994">
        <v>3</v>
      </c>
      <c r="F1994">
        <v>252933</v>
      </c>
      <c r="G1994">
        <v>263176</v>
      </c>
      <c r="H1994">
        <v>84311</v>
      </c>
      <c r="I1994">
        <v>87725.333333333328</v>
      </c>
      <c r="J1994">
        <v>10243</v>
      </c>
      <c r="K1994">
        <v>4.0496890480878338E-2</v>
      </c>
    </row>
    <row r="1995" spans="1:11">
      <c r="A1995" s="74" t="s">
        <v>60</v>
      </c>
      <c r="B1995" t="s">
        <v>92</v>
      </c>
      <c r="C1995" t="s">
        <v>22</v>
      </c>
      <c r="D1995">
        <v>1</v>
      </c>
      <c r="E1995">
        <v>1</v>
      </c>
      <c r="F1995">
        <v>91813</v>
      </c>
      <c r="G1995">
        <v>100486</v>
      </c>
      <c r="H1995">
        <v>91813</v>
      </c>
      <c r="I1995">
        <v>100486</v>
      </c>
      <c r="J1995">
        <v>8673</v>
      </c>
      <c r="K1995">
        <v>9.446374696393757E-2</v>
      </c>
    </row>
    <row r="1996" spans="1:11">
      <c r="A1996" s="74" t="s">
        <v>60</v>
      </c>
      <c r="B1996" t="s">
        <v>92</v>
      </c>
      <c r="C1996" t="s">
        <v>23</v>
      </c>
      <c r="D1996">
        <v>7</v>
      </c>
      <c r="E1996">
        <v>7</v>
      </c>
      <c r="F1996">
        <v>454269</v>
      </c>
      <c r="G1996">
        <v>472966</v>
      </c>
      <c r="H1996">
        <v>64895.571428571428</v>
      </c>
      <c r="I1996">
        <v>67566.571428571435</v>
      </c>
      <c r="J1996">
        <v>18697</v>
      </c>
      <c r="K1996">
        <v>4.1158432558682193E-2</v>
      </c>
    </row>
    <row r="1997" spans="1:11">
      <c r="A1997" s="74" t="s">
        <v>60</v>
      </c>
      <c r="B1997" t="s">
        <v>92</v>
      </c>
      <c r="C1997" t="s">
        <v>24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</row>
    <row r="1998" spans="1:11">
      <c r="A1998" s="74" t="s">
        <v>60</v>
      </c>
      <c r="B1998" t="s">
        <v>92</v>
      </c>
      <c r="C1998" t="s">
        <v>25</v>
      </c>
      <c r="D1998">
        <v>53</v>
      </c>
      <c r="E1998">
        <v>53</v>
      </c>
      <c r="F1998">
        <v>3842135</v>
      </c>
      <c r="G1998">
        <v>4294751</v>
      </c>
      <c r="H1998">
        <v>72493.113207547169</v>
      </c>
      <c r="I1998">
        <v>81033.037735849051</v>
      </c>
      <c r="J1998">
        <v>452616</v>
      </c>
      <c r="K1998">
        <v>0.11780325261866124</v>
      </c>
    </row>
    <row r="1999" spans="1:11">
      <c r="A1999" s="74" t="s">
        <v>60</v>
      </c>
      <c r="B1999" t="s">
        <v>92</v>
      </c>
    </row>
    <row r="2000" spans="1:11">
      <c r="A2000" s="74" t="s">
        <v>60</v>
      </c>
      <c r="B2000" t="s">
        <v>92</v>
      </c>
      <c r="C2000" t="s">
        <v>26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</row>
    <row r="2001" spans="1:11">
      <c r="A2001" s="74" t="s">
        <v>60</v>
      </c>
      <c r="B2001" t="s">
        <v>92</v>
      </c>
      <c r="C2001" t="s">
        <v>27</v>
      </c>
      <c r="D2001">
        <v>31</v>
      </c>
      <c r="E2001">
        <v>31</v>
      </c>
      <c r="F2001">
        <v>552994</v>
      </c>
      <c r="G2001">
        <v>605702</v>
      </c>
      <c r="H2001">
        <v>17838.516129032258</v>
      </c>
      <c r="I2001">
        <v>19538.774193548386</v>
      </c>
      <c r="J2001">
        <v>52708</v>
      </c>
      <c r="K2001">
        <v>9.5313873206580899E-2</v>
      </c>
    </row>
    <row r="2002" spans="1:11">
      <c r="A2002" s="74" t="s">
        <v>60</v>
      </c>
      <c r="B2002" t="s">
        <v>92</v>
      </c>
      <c r="C2002" t="s">
        <v>25</v>
      </c>
      <c r="D2002">
        <v>31</v>
      </c>
      <c r="E2002">
        <v>31</v>
      </c>
      <c r="F2002">
        <v>552994</v>
      </c>
      <c r="G2002">
        <v>605702</v>
      </c>
      <c r="H2002">
        <v>17838.516129032258</v>
      </c>
      <c r="I2002">
        <v>19538.774193548386</v>
      </c>
      <c r="J2002">
        <v>52708</v>
      </c>
      <c r="K2002">
        <v>9.5313873206580899E-2</v>
      </c>
    </row>
    <row r="2003" spans="1:11">
      <c r="A2003" s="74" t="s">
        <v>60</v>
      </c>
      <c r="B2003" t="s">
        <v>92</v>
      </c>
    </row>
    <row r="2004" spans="1:11">
      <c r="A2004" s="74" t="s">
        <v>60</v>
      </c>
      <c r="B2004" t="s">
        <v>92</v>
      </c>
      <c r="C2004" t="s">
        <v>28</v>
      </c>
      <c r="D2004">
        <v>8</v>
      </c>
      <c r="E2004">
        <v>8</v>
      </c>
      <c r="F2004">
        <v>120373</v>
      </c>
      <c r="G2004">
        <v>132642</v>
      </c>
      <c r="H2004">
        <v>15046.625</v>
      </c>
      <c r="I2004">
        <v>16580.25</v>
      </c>
      <c r="J2004">
        <v>12269</v>
      </c>
      <c r="K2004">
        <v>0.10192485025711746</v>
      </c>
    </row>
    <row r="2005" spans="1:11">
      <c r="A2005" s="74" t="s">
        <v>60</v>
      </c>
      <c r="B2005" t="s">
        <v>92</v>
      </c>
      <c r="C2005" t="s">
        <v>29</v>
      </c>
      <c r="D2005">
        <v>85</v>
      </c>
      <c r="E2005">
        <v>85</v>
      </c>
      <c r="F2005">
        <v>1351233</v>
      </c>
      <c r="G2005">
        <v>1486225</v>
      </c>
      <c r="H2005">
        <v>15896.858823529412</v>
      </c>
      <c r="I2005">
        <v>17485</v>
      </c>
      <c r="J2005">
        <v>134992</v>
      </c>
      <c r="K2005">
        <v>9.9902829489806722E-2</v>
      </c>
    </row>
    <row r="2006" spans="1:11">
      <c r="A2006" s="74" t="s">
        <v>60</v>
      </c>
      <c r="B2006" t="s">
        <v>92</v>
      </c>
      <c r="C2006" t="s">
        <v>30</v>
      </c>
      <c r="D2006">
        <v>38</v>
      </c>
      <c r="E2006">
        <v>38</v>
      </c>
      <c r="F2006">
        <v>618770</v>
      </c>
      <c r="G2006">
        <v>679728</v>
      </c>
      <c r="H2006">
        <v>16283.421052631578</v>
      </c>
      <c r="I2006">
        <v>17887.57894736842</v>
      </c>
      <c r="J2006">
        <v>60958</v>
      </c>
      <c r="K2006">
        <v>9.8514795481358178E-2</v>
      </c>
    </row>
    <row r="2007" spans="1:11">
      <c r="A2007" s="74" t="s">
        <v>60</v>
      </c>
      <c r="B2007" t="s">
        <v>92</v>
      </c>
      <c r="C2007" t="s">
        <v>31</v>
      </c>
      <c r="D2007">
        <v>16</v>
      </c>
      <c r="E2007">
        <v>16</v>
      </c>
      <c r="F2007">
        <v>255561</v>
      </c>
      <c r="G2007">
        <v>280817</v>
      </c>
      <c r="H2007">
        <v>15972.5625</v>
      </c>
      <c r="I2007">
        <v>17551.0625</v>
      </c>
      <c r="J2007">
        <v>25256</v>
      </c>
      <c r="K2007">
        <v>9.8825720669429212E-2</v>
      </c>
    </row>
    <row r="2008" spans="1:11">
      <c r="A2008" s="74" t="s">
        <v>60</v>
      </c>
      <c r="B2008" t="s">
        <v>92</v>
      </c>
      <c r="C2008" t="s">
        <v>25</v>
      </c>
      <c r="D2008">
        <v>147</v>
      </c>
      <c r="E2008">
        <v>147</v>
      </c>
      <c r="F2008">
        <v>2345937</v>
      </c>
      <c r="G2008">
        <v>2579412</v>
      </c>
      <c r="H2008">
        <v>15958.755102040815</v>
      </c>
      <c r="I2008">
        <v>17547.020408163266</v>
      </c>
      <c r="J2008">
        <v>233475</v>
      </c>
      <c r="K2008">
        <v>9.9523132974159156E-2</v>
      </c>
    </row>
    <row r="2009" spans="1:11">
      <c r="A2009" s="74" t="s">
        <v>60</v>
      </c>
      <c r="B2009" t="s">
        <v>92</v>
      </c>
    </row>
    <row r="2010" spans="1:11">
      <c r="A2010" s="74" t="s">
        <v>60</v>
      </c>
      <c r="B2010" t="s">
        <v>92</v>
      </c>
      <c r="C2010" t="s">
        <v>32</v>
      </c>
      <c r="D2010">
        <v>8</v>
      </c>
      <c r="E2010">
        <v>8</v>
      </c>
      <c r="F2010">
        <v>480389</v>
      </c>
      <c r="G2010">
        <v>504414</v>
      </c>
      <c r="H2010">
        <v>60048.625</v>
      </c>
      <c r="I2010">
        <v>63051.75</v>
      </c>
      <c r="J2010">
        <v>24025</v>
      </c>
      <c r="K2010">
        <v>5.0011553137145108E-2</v>
      </c>
    </row>
    <row r="2011" spans="1:11">
      <c r="A2011" s="74" t="s">
        <v>60</v>
      </c>
      <c r="B2011" t="s">
        <v>92</v>
      </c>
      <c r="C2011" t="s">
        <v>33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</row>
    <row r="2012" spans="1:11">
      <c r="A2012" s="74" t="s">
        <v>60</v>
      </c>
      <c r="B2012" t="s">
        <v>92</v>
      </c>
      <c r="C2012" t="s">
        <v>34</v>
      </c>
      <c r="D2012">
        <v>28</v>
      </c>
      <c r="E2012">
        <v>28</v>
      </c>
      <c r="F2012">
        <v>831828.88</v>
      </c>
      <c r="G2012">
        <v>897412</v>
      </c>
      <c r="H2012">
        <v>29708.174285714285</v>
      </c>
      <c r="I2012">
        <v>32050.428571428572</v>
      </c>
      <c r="J2012">
        <v>65583.12</v>
      </c>
      <c r="K2012">
        <v>7.8842081078021709E-2</v>
      </c>
    </row>
    <row r="2013" spans="1:11">
      <c r="A2013" s="74" t="s">
        <v>60</v>
      </c>
      <c r="B2013" t="s">
        <v>92</v>
      </c>
      <c r="C2013" t="s">
        <v>25</v>
      </c>
      <c r="D2013">
        <v>36</v>
      </c>
      <c r="E2013">
        <v>36</v>
      </c>
      <c r="F2013">
        <v>1312217.8799999999</v>
      </c>
      <c r="G2013">
        <v>1401826</v>
      </c>
      <c r="H2013">
        <v>36450.496666666666</v>
      </c>
      <c r="I2013">
        <v>38939.611111111109</v>
      </c>
      <c r="J2013">
        <v>89608.120000000112</v>
      </c>
      <c r="K2013">
        <v>6.8287531640705973E-2</v>
      </c>
    </row>
    <row r="2014" spans="1:11">
      <c r="A2014" s="74" t="s">
        <v>60</v>
      </c>
      <c r="B2014" t="s">
        <v>92</v>
      </c>
    </row>
    <row r="2015" spans="1:11">
      <c r="A2015" s="74" t="s">
        <v>60</v>
      </c>
      <c r="B2015" t="s">
        <v>92</v>
      </c>
      <c r="C2015" t="s">
        <v>35</v>
      </c>
      <c r="D2015">
        <v>1</v>
      </c>
      <c r="E2015">
        <v>1</v>
      </c>
      <c r="F2015">
        <v>73542</v>
      </c>
      <c r="G2015">
        <v>81335</v>
      </c>
      <c r="H2015">
        <v>73542</v>
      </c>
      <c r="I2015">
        <v>81335</v>
      </c>
      <c r="J2015">
        <v>7793</v>
      </c>
      <c r="K2015">
        <v>0.10596665850806342</v>
      </c>
    </row>
    <row r="2016" spans="1:11">
      <c r="A2016" s="74" t="s">
        <v>60</v>
      </c>
      <c r="B2016" t="s">
        <v>92</v>
      </c>
      <c r="C2016" t="s">
        <v>36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</row>
    <row r="2017" spans="1:11">
      <c r="A2017" s="74" t="s">
        <v>60</v>
      </c>
      <c r="B2017" t="s">
        <v>92</v>
      </c>
      <c r="C2017" t="s">
        <v>25</v>
      </c>
      <c r="D2017">
        <v>1</v>
      </c>
      <c r="E2017">
        <v>1</v>
      </c>
      <c r="F2017">
        <v>73542</v>
      </c>
      <c r="G2017">
        <v>81335</v>
      </c>
      <c r="H2017">
        <v>73542</v>
      </c>
      <c r="I2017">
        <v>81335</v>
      </c>
      <c r="J2017">
        <v>7793</v>
      </c>
      <c r="K2017">
        <v>0.10596665850806342</v>
      </c>
    </row>
    <row r="2018" spans="1:11">
      <c r="A2018" s="74" t="s">
        <v>60</v>
      </c>
      <c r="B2018" t="s">
        <v>92</v>
      </c>
    </row>
    <row r="2019" spans="1:11">
      <c r="A2019" s="74" t="s">
        <v>60</v>
      </c>
      <c r="B2019" t="s">
        <v>92</v>
      </c>
      <c r="C2019" t="s">
        <v>37</v>
      </c>
      <c r="D2019">
        <v>4</v>
      </c>
      <c r="E2019">
        <v>4</v>
      </c>
      <c r="F2019">
        <v>286062</v>
      </c>
      <c r="G2019">
        <v>297607</v>
      </c>
      <c r="H2019">
        <v>71515.5</v>
      </c>
      <c r="I2019">
        <v>74401.75</v>
      </c>
      <c r="J2019">
        <v>11545</v>
      </c>
      <c r="K2019">
        <v>4.0358383846858373E-2</v>
      </c>
    </row>
    <row r="2020" spans="1:11">
      <c r="A2020" s="74" t="s">
        <v>60</v>
      </c>
      <c r="B2020" t="s">
        <v>92</v>
      </c>
      <c r="C2020" t="s">
        <v>38</v>
      </c>
      <c r="D2020">
        <v>4</v>
      </c>
      <c r="E2020">
        <v>4</v>
      </c>
      <c r="F2020">
        <v>126770</v>
      </c>
      <c r="G2020">
        <v>133775</v>
      </c>
      <c r="H2020">
        <v>31692.5</v>
      </c>
      <c r="I2020">
        <v>33443.75</v>
      </c>
      <c r="J2020">
        <v>7005</v>
      </c>
      <c r="K2020">
        <v>5.5257553048828588E-2</v>
      </c>
    </row>
    <row r="2021" spans="1:11">
      <c r="A2021" s="74" t="s">
        <v>60</v>
      </c>
      <c r="B2021" t="s">
        <v>92</v>
      </c>
      <c r="C2021" t="s">
        <v>25</v>
      </c>
      <c r="D2021">
        <v>8</v>
      </c>
      <c r="E2021">
        <v>8</v>
      </c>
      <c r="F2021">
        <v>412832</v>
      </c>
      <c r="G2021">
        <v>431382</v>
      </c>
      <c r="H2021">
        <v>51604</v>
      </c>
      <c r="I2021">
        <v>53922.75</v>
      </c>
      <c r="J2021">
        <v>18550</v>
      </c>
      <c r="K2021">
        <v>4.4933532284319046E-2</v>
      </c>
    </row>
    <row r="2022" spans="1:11">
      <c r="A2022" s="74" t="s">
        <v>60</v>
      </c>
      <c r="B2022" t="s">
        <v>92</v>
      </c>
    </row>
    <row r="2023" spans="1:11">
      <c r="A2023" s="74" t="s">
        <v>60</v>
      </c>
      <c r="B2023" t="s">
        <v>92</v>
      </c>
      <c r="C2023" t="s">
        <v>39</v>
      </c>
      <c r="D2023">
        <v>2</v>
      </c>
      <c r="E2023">
        <v>2</v>
      </c>
      <c r="F2023">
        <v>105273</v>
      </c>
      <c r="G2023">
        <v>110539</v>
      </c>
      <c r="H2023">
        <v>52636.5</v>
      </c>
      <c r="I2023">
        <v>55269.5</v>
      </c>
      <c r="J2023">
        <v>5266</v>
      </c>
      <c r="K2023">
        <v>5.002232291280765E-2</v>
      </c>
    </row>
    <row r="2024" spans="1:11">
      <c r="A2024" s="74" t="s">
        <v>60</v>
      </c>
      <c r="B2024" t="s">
        <v>92</v>
      </c>
      <c r="C2024" t="s">
        <v>40</v>
      </c>
      <c r="D2024">
        <v>8.5299999999999994</v>
      </c>
      <c r="E2024">
        <v>8.5299999999999994</v>
      </c>
      <c r="F2024">
        <v>562515.51</v>
      </c>
      <c r="G2024">
        <v>590643.80000000005</v>
      </c>
      <c r="H2024">
        <v>65945.546307151235</v>
      </c>
      <c r="I2024">
        <v>69243.118405627203</v>
      </c>
      <c r="J2024">
        <v>28128.290000000037</v>
      </c>
      <c r="K2024">
        <v>5.0004470098966761E-2</v>
      </c>
    </row>
    <row r="2025" spans="1:11">
      <c r="A2025" s="74" t="s">
        <v>60</v>
      </c>
      <c r="B2025" t="s">
        <v>92</v>
      </c>
      <c r="C2025" t="s">
        <v>41</v>
      </c>
      <c r="D2025">
        <v>7</v>
      </c>
      <c r="E2025">
        <v>7</v>
      </c>
      <c r="F2025">
        <v>417072</v>
      </c>
      <c r="G2025">
        <v>438245</v>
      </c>
      <c r="H2025">
        <v>59581.714285714283</v>
      </c>
      <c r="I2025">
        <v>62606.428571428572</v>
      </c>
      <c r="J2025">
        <v>21173</v>
      </c>
      <c r="K2025">
        <v>5.0765815015153259E-2</v>
      </c>
    </row>
    <row r="2026" spans="1:11">
      <c r="A2026" s="74" t="s">
        <v>60</v>
      </c>
      <c r="B2026" t="s">
        <v>92</v>
      </c>
      <c r="C2026" t="s">
        <v>42</v>
      </c>
      <c r="D2026">
        <v>4</v>
      </c>
      <c r="E2026">
        <v>4</v>
      </c>
      <c r="F2026">
        <v>253594</v>
      </c>
      <c r="G2026">
        <v>266276</v>
      </c>
      <c r="H2026">
        <v>63398.5</v>
      </c>
      <c r="I2026">
        <v>66569</v>
      </c>
      <c r="J2026">
        <v>12682</v>
      </c>
      <c r="K2026">
        <v>5.0009069615211718E-2</v>
      </c>
    </row>
    <row r="2027" spans="1:11">
      <c r="A2027" s="74" t="s">
        <v>60</v>
      </c>
      <c r="B2027" t="s">
        <v>92</v>
      </c>
      <c r="C2027" t="s">
        <v>43</v>
      </c>
      <c r="D2027">
        <v>2.5</v>
      </c>
      <c r="E2027">
        <v>2.5</v>
      </c>
      <c r="F2027">
        <v>157564</v>
      </c>
      <c r="G2027">
        <v>165445</v>
      </c>
      <c r="H2027">
        <v>63025.599999999999</v>
      </c>
      <c r="I2027">
        <v>66178</v>
      </c>
      <c r="J2027">
        <v>7881</v>
      </c>
      <c r="K2027">
        <v>5.0017770556726154E-2</v>
      </c>
    </row>
    <row r="2028" spans="1:11">
      <c r="A2028" s="74" t="s">
        <v>60</v>
      </c>
      <c r="B2028" t="s">
        <v>92</v>
      </c>
      <c r="C2028" t="s">
        <v>44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</row>
    <row r="2029" spans="1:11">
      <c r="A2029" s="74" t="s">
        <v>60</v>
      </c>
      <c r="B2029" t="s">
        <v>92</v>
      </c>
      <c r="C2029" t="s">
        <v>45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</row>
    <row r="2030" spans="1:11">
      <c r="A2030" s="74" t="s">
        <v>60</v>
      </c>
      <c r="B2030" t="s">
        <v>92</v>
      </c>
      <c r="C2030" t="s">
        <v>46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</row>
    <row r="2031" spans="1:11">
      <c r="A2031" s="74" t="s">
        <v>60</v>
      </c>
      <c r="B2031" t="s">
        <v>92</v>
      </c>
      <c r="C2031" t="s">
        <v>25</v>
      </c>
      <c r="D2031">
        <v>24.03</v>
      </c>
      <c r="E2031">
        <v>24.03</v>
      </c>
      <c r="F2031">
        <v>1496018.51</v>
      </c>
      <c r="G2031">
        <v>1571148.8</v>
      </c>
      <c r="H2031">
        <v>62256.284228048273</v>
      </c>
      <c r="I2031">
        <v>65382.804827299209</v>
      </c>
      <c r="J2031">
        <v>75130.290000000037</v>
      </c>
      <c r="K2031">
        <v>5.0220160711781592E-2</v>
      </c>
    </row>
    <row r="2032" spans="1:11">
      <c r="A2032" s="74" t="s">
        <v>60</v>
      </c>
      <c r="B2032" t="s">
        <v>92</v>
      </c>
    </row>
    <row r="2033" spans="1:11">
      <c r="A2033" s="74" t="s">
        <v>60</v>
      </c>
      <c r="B2033" t="s">
        <v>92</v>
      </c>
      <c r="C2033" t="s">
        <v>47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</row>
    <row r="2034" spans="1:11">
      <c r="A2034" s="74" t="s">
        <v>60</v>
      </c>
      <c r="B2034" t="s">
        <v>92</v>
      </c>
      <c r="C2034" t="s">
        <v>48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</row>
    <row r="2035" spans="1:11">
      <c r="A2035" s="74" t="s">
        <v>60</v>
      </c>
      <c r="B2035" t="s">
        <v>92</v>
      </c>
      <c r="C2035" t="s">
        <v>25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</row>
    <row r="2036" spans="1:11">
      <c r="A2036" s="74" t="s">
        <v>60</v>
      </c>
      <c r="B2036" t="s">
        <v>92</v>
      </c>
    </row>
    <row r="2037" spans="1:11">
      <c r="A2037" s="74" t="s">
        <v>60</v>
      </c>
      <c r="B2037" t="s">
        <v>92</v>
      </c>
      <c r="C2037" t="s">
        <v>49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</row>
    <row r="2038" spans="1:11">
      <c r="A2038" s="74" t="s">
        <v>60</v>
      </c>
      <c r="B2038" t="s">
        <v>92</v>
      </c>
      <c r="C2038" t="s">
        <v>25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</row>
    <row r="2039" spans="1:11">
      <c r="A2039" s="74" t="s">
        <v>60</v>
      </c>
      <c r="B2039" t="s">
        <v>92</v>
      </c>
    </row>
    <row r="2040" spans="1:11">
      <c r="A2040" s="74" t="s">
        <v>60</v>
      </c>
      <c r="B2040" t="s">
        <v>92</v>
      </c>
      <c r="C2040" t="s">
        <v>50</v>
      </c>
      <c r="D2040">
        <v>31.53</v>
      </c>
      <c r="E2040">
        <v>31.53</v>
      </c>
      <c r="F2040">
        <v>898657.35</v>
      </c>
      <c r="G2040">
        <v>961768</v>
      </c>
      <c r="H2040">
        <v>28501.660323501426</v>
      </c>
      <c r="I2040">
        <v>30503.266730098319</v>
      </c>
      <c r="J2040">
        <v>63110.650000000023</v>
      </c>
      <c r="K2040">
        <v>7.0227712486856109E-2</v>
      </c>
    </row>
    <row r="2041" spans="1:11">
      <c r="A2041" s="74" t="s">
        <v>60</v>
      </c>
      <c r="B2041" t="s">
        <v>92</v>
      </c>
      <c r="C2041" t="s">
        <v>51</v>
      </c>
      <c r="D2041">
        <v>110</v>
      </c>
      <c r="E2041">
        <v>110</v>
      </c>
      <c r="F2041">
        <v>2061723</v>
      </c>
      <c r="G2041">
        <v>2256382</v>
      </c>
      <c r="H2041">
        <v>18742.936363636363</v>
      </c>
      <c r="I2041">
        <v>20512.563636363637</v>
      </c>
      <c r="J2041">
        <v>194659</v>
      </c>
      <c r="K2041">
        <v>9.4415690177584471E-2</v>
      </c>
    </row>
    <row r="2042" spans="1:11">
      <c r="A2042" s="74" t="s">
        <v>60</v>
      </c>
      <c r="B2042" t="s">
        <v>92</v>
      </c>
      <c r="C2042" t="s">
        <v>25</v>
      </c>
      <c r="D2042">
        <v>141.53</v>
      </c>
      <c r="E2042">
        <v>141.53</v>
      </c>
      <c r="F2042">
        <v>2960380.35</v>
      </c>
      <c r="G2042">
        <v>3218150</v>
      </c>
      <c r="H2042">
        <v>20916.981205398148</v>
      </c>
      <c r="I2042">
        <v>22738.288702041969</v>
      </c>
      <c r="J2042">
        <v>257769.64999999991</v>
      </c>
      <c r="K2042">
        <v>8.707315261027182E-2</v>
      </c>
    </row>
    <row r="2043" spans="1:11">
      <c r="A2043" s="74" t="s">
        <v>60</v>
      </c>
      <c r="B2043" t="s">
        <v>92</v>
      </c>
    </row>
    <row r="2044" spans="1:11">
      <c r="A2044" s="74" t="s">
        <v>60</v>
      </c>
      <c r="B2044" t="s">
        <v>92</v>
      </c>
      <c r="C2044" t="s">
        <v>52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</row>
    <row r="2045" spans="1:11">
      <c r="A2045" s="74" t="s">
        <v>60</v>
      </c>
      <c r="B2045" t="s">
        <v>92</v>
      </c>
      <c r="C2045" t="s">
        <v>53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</row>
    <row r="2046" spans="1:11">
      <c r="A2046" s="74" t="s">
        <v>60</v>
      </c>
      <c r="B2046" t="s">
        <v>92</v>
      </c>
      <c r="C2046" t="s">
        <v>54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</row>
    <row r="2047" spans="1:11">
      <c r="A2047" s="74" t="s">
        <v>60</v>
      </c>
      <c r="B2047" t="s">
        <v>92</v>
      </c>
      <c r="C2047" t="s">
        <v>55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</row>
    <row r="2048" spans="1:11">
      <c r="A2048" s="74" t="s">
        <v>60</v>
      </c>
      <c r="B2048" t="s">
        <v>92</v>
      </c>
      <c r="C2048" t="s">
        <v>25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</row>
    <row r="2049" spans="1:11">
      <c r="A2049" s="74" t="s">
        <v>60</v>
      </c>
      <c r="B2049" t="s">
        <v>92</v>
      </c>
    </row>
    <row r="2050" spans="1:11">
      <c r="A2050" s="74" t="s">
        <v>60</v>
      </c>
      <c r="B2050" t="s">
        <v>92</v>
      </c>
      <c r="C2050" t="s">
        <v>56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</row>
    <row r="2051" spans="1:11">
      <c r="A2051" s="74" t="s">
        <v>60</v>
      </c>
      <c r="B2051" t="s">
        <v>92</v>
      </c>
      <c r="C2051" t="s">
        <v>57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</row>
    <row r="2052" spans="1:11">
      <c r="A2052" s="74" t="s">
        <v>60</v>
      </c>
      <c r="B2052" t="s">
        <v>92</v>
      </c>
      <c r="C2052" t="s">
        <v>58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</row>
    <row r="2053" spans="1:11">
      <c r="A2053" s="74" t="s">
        <v>60</v>
      </c>
      <c r="B2053" t="s">
        <v>93</v>
      </c>
      <c r="C2053" t="s">
        <v>18</v>
      </c>
      <c r="D2053">
        <v>1</v>
      </c>
      <c r="E2053">
        <v>1</v>
      </c>
      <c r="F2053">
        <v>93633</v>
      </c>
      <c r="G2053">
        <v>93634</v>
      </c>
      <c r="H2053">
        <v>93633</v>
      </c>
      <c r="I2053">
        <v>93634</v>
      </c>
      <c r="J2053">
        <v>1</v>
      </c>
      <c r="K2053">
        <v>1.0679995300802068E-5</v>
      </c>
    </row>
    <row r="2054" spans="1:11">
      <c r="A2054" s="74" t="s">
        <v>60</v>
      </c>
      <c r="B2054" t="s">
        <v>93</v>
      </c>
      <c r="C2054" t="s">
        <v>19</v>
      </c>
      <c r="D2054">
        <v>1</v>
      </c>
      <c r="E2054">
        <v>1</v>
      </c>
      <c r="F2054">
        <v>70002</v>
      </c>
      <c r="G2054">
        <v>70003</v>
      </c>
      <c r="H2054">
        <v>70002</v>
      </c>
      <c r="I2054">
        <v>70003</v>
      </c>
      <c r="J2054">
        <v>1</v>
      </c>
      <c r="K2054">
        <v>1.4285306134110454E-5</v>
      </c>
    </row>
    <row r="2055" spans="1:11">
      <c r="A2055" s="74" t="s">
        <v>60</v>
      </c>
      <c r="B2055" t="s">
        <v>93</v>
      </c>
      <c r="C2055" t="s">
        <v>20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</row>
    <row r="2056" spans="1:11">
      <c r="A2056" s="74" t="s">
        <v>60</v>
      </c>
      <c r="B2056" t="s">
        <v>93</v>
      </c>
      <c r="C2056" t="s">
        <v>21</v>
      </c>
      <c r="D2056">
        <v>1</v>
      </c>
      <c r="E2056">
        <v>1</v>
      </c>
      <c r="F2056">
        <v>12132</v>
      </c>
      <c r="G2056">
        <v>12133</v>
      </c>
      <c r="H2056">
        <v>12132</v>
      </c>
      <c r="I2056">
        <v>12133</v>
      </c>
      <c r="J2056">
        <v>1</v>
      </c>
      <c r="K2056">
        <v>8.2426640290141775E-5</v>
      </c>
    </row>
    <row r="2057" spans="1:11">
      <c r="A2057" s="74" t="s">
        <v>60</v>
      </c>
      <c r="B2057" t="s">
        <v>93</v>
      </c>
      <c r="C2057" t="s">
        <v>22</v>
      </c>
      <c r="D2057">
        <v>2</v>
      </c>
      <c r="E2057">
        <v>2</v>
      </c>
      <c r="F2057">
        <v>91820</v>
      </c>
      <c r="G2057">
        <v>91822</v>
      </c>
      <c r="H2057">
        <v>45910</v>
      </c>
      <c r="I2057">
        <v>45911</v>
      </c>
      <c r="J2057">
        <v>2</v>
      </c>
      <c r="K2057">
        <v>2.1781746896101069E-5</v>
      </c>
    </row>
    <row r="2058" spans="1:11">
      <c r="A2058" s="74" t="s">
        <v>60</v>
      </c>
      <c r="B2058" t="s">
        <v>93</v>
      </c>
      <c r="C2058" t="s">
        <v>23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</row>
    <row r="2059" spans="1:11">
      <c r="A2059" s="74" t="s">
        <v>60</v>
      </c>
      <c r="B2059" t="s">
        <v>93</v>
      </c>
      <c r="C2059" t="s">
        <v>24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</row>
    <row r="2060" spans="1:11">
      <c r="A2060" s="74" t="s">
        <v>60</v>
      </c>
      <c r="B2060" t="s">
        <v>93</v>
      </c>
      <c r="C2060" t="s">
        <v>25</v>
      </c>
      <c r="D2060">
        <v>5</v>
      </c>
      <c r="E2060">
        <v>5</v>
      </c>
      <c r="F2060">
        <v>267587</v>
      </c>
      <c r="G2060">
        <v>267592</v>
      </c>
      <c r="H2060">
        <v>53517.4</v>
      </c>
      <c r="I2060">
        <v>53518.400000000001</v>
      </c>
      <c r="J2060">
        <v>5</v>
      </c>
      <c r="K2060">
        <v>1.8685511627993886E-5</v>
      </c>
    </row>
    <row r="2061" spans="1:11">
      <c r="A2061" s="74" t="s">
        <v>60</v>
      </c>
      <c r="B2061" t="s">
        <v>93</v>
      </c>
    </row>
    <row r="2062" spans="1:11">
      <c r="A2062" s="74" t="s">
        <v>60</v>
      </c>
      <c r="B2062" t="s">
        <v>93</v>
      </c>
      <c r="C2062" t="s">
        <v>26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</row>
    <row r="2063" spans="1:11">
      <c r="A2063" s="74" t="s">
        <v>60</v>
      </c>
      <c r="B2063" t="s">
        <v>93</v>
      </c>
      <c r="C2063" t="s">
        <v>27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</row>
    <row r="2064" spans="1:11">
      <c r="A2064" s="74" t="s">
        <v>60</v>
      </c>
      <c r="B2064" t="s">
        <v>93</v>
      </c>
      <c r="C2064" t="s">
        <v>25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</row>
    <row r="2065" spans="1:11">
      <c r="A2065" s="74" t="s">
        <v>60</v>
      </c>
      <c r="B2065" t="s">
        <v>93</v>
      </c>
    </row>
    <row r="2066" spans="1:11">
      <c r="A2066" s="74" t="s">
        <v>60</v>
      </c>
      <c r="B2066" t="s">
        <v>93</v>
      </c>
      <c r="C2066" t="s">
        <v>28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</row>
    <row r="2067" spans="1:11">
      <c r="A2067" s="74" t="s">
        <v>60</v>
      </c>
      <c r="B2067" t="s">
        <v>93</v>
      </c>
      <c r="C2067" t="s">
        <v>29</v>
      </c>
      <c r="D2067">
        <v>2</v>
      </c>
      <c r="E2067">
        <v>2</v>
      </c>
      <c r="F2067">
        <v>26150</v>
      </c>
      <c r="G2067">
        <v>26152</v>
      </c>
      <c r="H2067">
        <v>13075</v>
      </c>
      <c r="I2067">
        <v>13076</v>
      </c>
      <c r="J2067">
        <v>2</v>
      </c>
      <c r="K2067">
        <v>7.6481835564053537E-5</v>
      </c>
    </row>
    <row r="2068" spans="1:11">
      <c r="A2068" s="74" t="s">
        <v>60</v>
      </c>
      <c r="B2068" t="s">
        <v>93</v>
      </c>
      <c r="C2068" t="s">
        <v>30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</row>
    <row r="2069" spans="1:11">
      <c r="A2069" s="74" t="s">
        <v>60</v>
      </c>
      <c r="B2069" t="s">
        <v>93</v>
      </c>
      <c r="C2069" t="s">
        <v>31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</row>
    <row r="2070" spans="1:11">
      <c r="A2070" s="74" t="s">
        <v>60</v>
      </c>
      <c r="B2070" t="s">
        <v>93</v>
      </c>
      <c r="C2070" t="s">
        <v>25</v>
      </c>
      <c r="D2070">
        <v>2</v>
      </c>
      <c r="E2070">
        <v>2</v>
      </c>
      <c r="F2070">
        <v>26150</v>
      </c>
      <c r="G2070">
        <v>26152</v>
      </c>
      <c r="H2070">
        <v>13075</v>
      </c>
      <c r="I2070">
        <v>13076</v>
      </c>
      <c r="J2070">
        <v>2</v>
      </c>
      <c r="K2070">
        <v>7.6481835564053537E-5</v>
      </c>
    </row>
    <row r="2071" spans="1:11">
      <c r="A2071" s="74" t="s">
        <v>60</v>
      </c>
      <c r="B2071" t="s">
        <v>93</v>
      </c>
    </row>
    <row r="2072" spans="1:11">
      <c r="A2072" s="74" t="s">
        <v>60</v>
      </c>
      <c r="B2072" t="s">
        <v>93</v>
      </c>
      <c r="C2072" t="s">
        <v>32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</row>
    <row r="2073" spans="1:11">
      <c r="A2073" s="74" t="s">
        <v>60</v>
      </c>
      <c r="B2073" t="s">
        <v>93</v>
      </c>
      <c r="C2073" t="s">
        <v>33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</row>
    <row r="2074" spans="1:11">
      <c r="A2074" s="74" t="s">
        <v>60</v>
      </c>
      <c r="B2074" t="s">
        <v>93</v>
      </c>
      <c r="C2074" t="s">
        <v>34</v>
      </c>
      <c r="D2074">
        <v>2</v>
      </c>
      <c r="E2074">
        <v>2</v>
      </c>
      <c r="F2074">
        <v>67398</v>
      </c>
      <c r="G2074">
        <v>67400</v>
      </c>
      <c r="H2074">
        <v>33699</v>
      </c>
      <c r="I2074">
        <v>33700</v>
      </c>
      <c r="J2074">
        <v>2</v>
      </c>
      <c r="K2074">
        <v>2.9674471052553488E-5</v>
      </c>
    </row>
    <row r="2075" spans="1:11">
      <c r="A2075" s="74" t="s">
        <v>60</v>
      </c>
      <c r="B2075" t="s">
        <v>93</v>
      </c>
      <c r="C2075" t="s">
        <v>25</v>
      </c>
      <c r="D2075">
        <v>2</v>
      </c>
      <c r="E2075">
        <v>2</v>
      </c>
      <c r="F2075">
        <v>67398</v>
      </c>
      <c r="G2075">
        <v>67400</v>
      </c>
      <c r="H2075">
        <v>33699</v>
      </c>
      <c r="I2075">
        <v>33700</v>
      </c>
      <c r="J2075">
        <v>2</v>
      </c>
      <c r="K2075">
        <v>2.9674471052553488E-5</v>
      </c>
    </row>
    <row r="2076" spans="1:11">
      <c r="A2076" s="74" t="s">
        <v>60</v>
      </c>
      <c r="B2076" t="s">
        <v>93</v>
      </c>
    </row>
    <row r="2077" spans="1:11">
      <c r="A2077" s="74" t="s">
        <v>60</v>
      </c>
      <c r="B2077" t="s">
        <v>93</v>
      </c>
      <c r="C2077" t="s">
        <v>35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</row>
    <row r="2078" spans="1:11">
      <c r="A2078" s="74" t="s">
        <v>60</v>
      </c>
      <c r="B2078" t="s">
        <v>93</v>
      </c>
      <c r="C2078" t="s">
        <v>36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</row>
    <row r="2079" spans="1:11">
      <c r="A2079" s="74" t="s">
        <v>60</v>
      </c>
      <c r="B2079" t="s">
        <v>93</v>
      </c>
      <c r="C2079" t="s">
        <v>25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</row>
    <row r="2080" spans="1:11">
      <c r="A2080" s="74" t="s">
        <v>60</v>
      </c>
      <c r="B2080" t="s">
        <v>93</v>
      </c>
    </row>
    <row r="2081" spans="1:11">
      <c r="A2081" s="74" t="s">
        <v>60</v>
      </c>
      <c r="B2081" t="s">
        <v>93</v>
      </c>
      <c r="C2081" t="s">
        <v>37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</row>
    <row r="2082" spans="1:11">
      <c r="A2082" s="74" t="s">
        <v>60</v>
      </c>
      <c r="B2082" t="s">
        <v>93</v>
      </c>
      <c r="C2082" t="s">
        <v>38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</row>
    <row r="2083" spans="1:11">
      <c r="A2083" s="74" t="s">
        <v>60</v>
      </c>
      <c r="B2083" t="s">
        <v>93</v>
      </c>
      <c r="C2083" t="s">
        <v>25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</row>
    <row r="2084" spans="1:11">
      <c r="A2084" s="74" t="s">
        <v>60</v>
      </c>
      <c r="B2084" t="s">
        <v>93</v>
      </c>
    </row>
    <row r="2085" spans="1:11">
      <c r="A2085" s="74" t="s">
        <v>60</v>
      </c>
      <c r="B2085" t="s">
        <v>93</v>
      </c>
      <c r="C2085" t="s">
        <v>39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</row>
    <row r="2086" spans="1:11">
      <c r="A2086" s="74" t="s">
        <v>60</v>
      </c>
      <c r="B2086" t="s">
        <v>93</v>
      </c>
      <c r="C2086" t="s">
        <v>40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</row>
    <row r="2087" spans="1:11">
      <c r="A2087" s="74" t="s">
        <v>60</v>
      </c>
      <c r="B2087" t="s">
        <v>93</v>
      </c>
      <c r="C2087" t="s">
        <v>41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</row>
    <row r="2088" spans="1:11">
      <c r="A2088" s="74" t="s">
        <v>60</v>
      </c>
      <c r="B2088" t="s">
        <v>93</v>
      </c>
      <c r="C2088" t="s">
        <v>42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</row>
    <row r="2089" spans="1:11">
      <c r="A2089" s="74" t="s">
        <v>60</v>
      </c>
      <c r="B2089" t="s">
        <v>93</v>
      </c>
      <c r="C2089" t="s">
        <v>43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</row>
    <row r="2090" spans="1:11">
      <c r="A2090" s="74" t="s">
        <v>60</v>
      </c>
      <c r="B2090" t="s">
        <v>93</v>
      </c>
      <c r="C2090" t="s">
        <v>44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</row>
    <row r="2091" spans="1:11">
      <c r="A2091" s="74" t="s">
        <v>60</v>
      </c>
      <c r="B2091" t="s">
        <v>93</v>
      </c>
      <c r="C2091" t="s">
        <v>45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</row>
    <row r="2092" spans="1:11">
      <c r="A2092" s="74" t="s">
        <v>60</v>
      </c>
      <c r="B2092" t="s">
        <v>93</v>
      </c>
      <c r="C2092" t="s">
        <v>46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</row>
    <row r="2093" spans="1:11">
      <c r="A2093" s="74" t="s">
        <v>60</v>
      </c>
      <c r="B2093" t="s">
        <v>93</v>
      </c>
      <c r="C2093" t="s">
        <v>25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</row>
    <row r="2094" spans="1:11">
      <c r="A2094" s="74" t="s">
        <v>60</v>
      </c>
      <c r="B2094" t="s">
        <v>93</v>
      </c>
    </row>
    <row r="2095" spans="1:11">
      <c r="A2095" s="74" t="s">
        <v>60</v>
      </c>
      <c r="B2095" t="s">
        <v>93</v>
      </c>
      <c r="C2095" t="s">
        <v>47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</row>
    <row r="2096" spans="1:11">
      <c r="A2096" s="74" t="s">
        <v>60</v>
      </c>
      <c r="B2096" t="s">
        <v>93</v>
      </c>
      <c r="C2096" t="s">
        <v>48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</row>
    <row r="2097" spans="1:11">
      <c r="A2097" s="74" t="s">
        <v>60</v>
      </c>
      <c r="B2097" t="s">
        <v>93</v>
      </c>
      <c r="C2097" t="s">
        <v>25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</row>
    <row r="2098" spans="1:11">
      <c r="A2098" s="74" t="s">
        <v>60</v>
      </c>
      <c r="B2098" t="s">
        <v>93</v>
      </c>
    </row>
    <row r="2099" spans="1:11">
      <c r="A2099" s="74" t="s">
        <v>60</v>
      </c>
      <c r="B2099" t="s">
        <v>93</v>
      </c>
      <c r="C2099" t="s">
        <v>49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</row>
    <row r="2100" spans="1:11">
      <c r="A2100" s="74" t="s">
        <v>60</v>
      </c>
      <c r="B2100" t="s">
        <v>93</v>
      </c>
      <c r="C2100" t="s">
        <v>25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</row>
    <row r="2101" spans="1:11">
      <c r="A2101" s="74" t="s">
        <v>60</v>
      </c>
      <c r="B2101" t="s">
        <v>93</v>
      </c>
    </row>
    <row r="2102" spans="1:11">
      <c r="A2102" s="74" t="s">
        <v>60</v>
      </c>
      <c r="B2102" t="s">
        <v>93</v>
      </c>
      <c r="C2102" t="s">
        <v>50</v>
      </c>
      <c r="D2102">
        <v>1</v>
      </c>
      <c r="E2102">
        <v>1</v>
      </c>
      <c r="F2102">
        <v>28864</v>
      </c>
      <c r="G2102">
        <v>28865</v>
      </c>
      <c r="H2102">
        <v>28864</v>
      </c>
      <c r="I2102">
        <v>28865</v>
      </c>
      <c r="J2102">
        <v>1</v>
      </c>
      <c r="K2102">
        <v>3.4645232815964523E-5</v>
      </c>
    </row>
    <row r="2103" spans="1:11">
      <c r="A2103" s="74" t="s">
        <v>60</v>
      </c>
      <c r="B2103" t="s">
        <v>93</v>
      </c>
      <c r="C2103" t="s">
        <v>51</v>
      </c>
      <c r="D2103">
        <v>2</v>
      </c>
      <c r="E2103">
        <v>2</v>
      </c>
      <c r="F2103">
        <v>44477</v>
      </c>
      <c r="G2103">
        <v>44479</v>
      </c>
      <c r="H2103">
        <v>22238.5</v>
      </c>
      <c r="I2103">
        <v>22239.5</v>
      </c>
      <c r="J2103">
        <v>2</v>
      </c>
      <c r="K2103">
        <v>4.4967061627357959E-5</v>
      </c>
    </row>
    <row r="2104" spans="1:11">
      <c r="A2104" s="74" t="s">
        <v>60</v>
      </c>
      <c r="B2104" t="s">
        <v>93</v>
      </c>
      <c r="C2104" t="s">
        <v>25</v>
      </c>
      <c r="D2104">
        <v>3</v>
      </c>
      <c r="E2104">
        <v>3</v>
      </c>
      <c r="F2104">
        <v>73341</v>
      </c>
      <c r="G2104">
        <v>73344</v>
      </c>
      <c r="H2104">
        <v>24447</v>
      </c>
      <c r="I2104">
        <v>24448</v>
      </c>
      <c r="J2104">
        <v>3</v>
      </c>
      <c r="K2104">
        <v>4.0904814496666259E-5</v>
      </c>
    </row>
    <row r="2105" spans="1:11">
      <c r="A2105" s="74" t="s">
        <v>60</v>
      </c>
      <c r="B2105" t="s">
        <v>93</v>
      </c>
    </row>
    <row r="2106" spans="1:11">
      <c r="A2106" s="74" t="s">
        <v>60</v>
      </c>
      <c r="B2106" t="s">
        <v>93</v>
      </c>
      <c r="C2106" t="s">
        <v>52</v>
      </c>
      <c r="D2106">
        <v>1</v>
      </c>
      <c r="E2106">
        <v>1</v>
      </c>
      <c r="F2106">
        <v>8266</v>
      </c>
      <c r="G2106">
        <v>8267</v>
      </c>
      <c r="H2106">
        <v>8266</v>
      </c>
      <c r="I2106">
        <v>8267</v>
      </c>
      <c r="J2106">
        <v>1</v>
      </c>
      <c r="K2106">
        <v>1.2097749818533752E-4</v>
      </c>
    </row>
    <row r="2107" spans="1:11">
      <c r="A2107" s="74" t="s">
        <v>60</v>
      </c>
      <c r="B2107" t="s">
        <v>93</v>
      </c>
      <c r="C2107" t="s">
        <v>53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</row>
    <row r="2108" spans="1:11">
      <c r="A2108" s="74" t="s">
        <v>60</v>
      </c>
      <c r="B2108" t="s">
        <v>93</v>
      </c>
      <c r="C2108" t="s">
        <v>54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</row>
    <row r="2109" spans="1:11">
      <c r="A2109" s="74" t="s">
        <v>60</v>
      </c>
      <c r="B2109" t="s">
        <v>93</v>
      </c>
      <c r="C2109" t="s">
        <v>55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</row>
    <row r="2110" spans="1:11">
      <c r="A2110" s="74" t="s">
        <v>60</v>
      </c>
      <c r="B2110" t="s">
        <v>93</v>
      </c>
      <c r="C2110" t="s">
        <v>25</v>
      </c>
      <c r="D2110">
        <v>1</v>
      </c>
      <c r="E2110">
        <v>1</v>
      </c>
      <c r="F2110">
        <v>8266</v>
      </c>
      <c r="G2110">
        <v>8267</v>
      </c>
      <c r="H2110">
        <v>8266</v>
      </c>
      <c r="I2110">
        <v>8267</v>
      </c>
      <c r="J2110">
        <v>1</v>
      </c>
      <c r="K2110">
        <v>1.2097749818533752E-4</v>
      </c>
    </row>
    <row r="2111" spans="1:11">
      <c r="A2111" s="74" t="s">
        <v>60</v>
      </c>
      <c r="B2111" t="s">
        <v>93</v>
      </c>
    </row>
    <row r="2112" spans="1:11">
      <c r="A2112" s="74" t="s">
        <v>60</v>
      </c>
      <c r="B2112" t="s">
        <v>93</v>
      </c>
      <c r="C2112" t="s">
        <v>56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</row>
    <row r="2113" spans="1:11">
      <c r="A2113" s="74" t="s">
        <v>60</v>
      </c>
      <c r="B2113" t="s">
        <v>93</v>
      </c>
      <c r="C2113" t="s">
        <v>57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</row>
    <row r="2114" spans="1:11">
      <c r="A2114" s="74" t="s">
        <v>60</v>
      </c>
      <c r="B2114" t="s">
        <v>93</v>
      </c>
      <c r="C2114" t="s">
        <v>58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</row>
    <row r="2115" spans="1:11">
      <c r="A2115" s="74" t="s">
        <v>60</v>
      </c>
      <c r="B2115" t="s">
        <v>94</v>
      </c>
      <c r="C2115" t="s">
        <v>18</v>
      </c>
      <c r="D2115">
        <v>1</v>
      </c>
      <c r="E2115">
        <v>1</v>
      </c>
      <c r="F2115">
        <v>124800</v>
      </c>
      <c r="G2115">
        <v>125735.99</v>
      </c>
      <c r="H2115">
        <v>124800</v>
      </c>
      <c r="I2115">
        <v>125735.99</v>
      </c>
      <c r="J2115">
        <v>935.99000000000524</v>
      </c>
      <c r="K2115">
        <v>7.4999198717949139E-3</v>
      </c>
    </row>
    <row r="2116" spans="1:11">
      <c r="A2116" s="74" t="s">
        <v>60</v>
      </c>
      <c r="B2116" t="s">
        <v>94</v>
      </c>
      <c r="C2116" t="s">
        <v>19</v>
      </c>
      <c r="D2116">
        <v>11</v>
      </c>
      <c r="E2116">
        <v>11</v>
      </c>
      <c r="F2116">
        <v>833222.01</v>
      </c>
      <c r="G2116">
        <v>839471.08</v>
      </c>
      <c r="H2116">
        <v>75747.455454545459</v>
      </c>
      <c r="I2116">
        <v>76315.552727272719</v>
      </c>
      <c r="J2116">
        <v>6249.0699999999488</v>
      </c>
      <c r="K2116">
        <v>7.4998858947568471E-3</v>
      </c>
    </row>
    <row r="2117" spans="1:11">
      <c r="A2117" s="74" t="s">
        <v>60</v>
      </c>
      <c r="B2117" t="s">
        <v>94</v>
      </c>
      <c r="C2117" t="s">
        <v>20</v>
      </c>
      <c r="D2117">
        <v>4</v>
      </c>
      <c r="E2117">
        <v>4</v>
      </c>
      <c r="F2117">
        <v>340929</v>
      </c>
      <c r="G2117">
        <v>343485.94</v>
      </c>
      <c r="H2117">
        <v>85232.25</v>
      </c>
      <c r="I2117">
        <v>85871.485000000001</v>
      </c>
      <c r="J2117">
        <v>2556.9400000000023</v>
      </c>
      <c r="K2117">
        <v>7.499919338043998E-3</v>
      </c>
    </row>
    <row r="2118" spans="1:11">
      <c r="A2118" s="74" t="s">
        <v>60</v>
      </c>
      <c r="B2118" t="s">
        <v>94</v>
      </c>
      <c r="C2118" t="s">
        <v>21</v>
      </c>
      <c r="D2118">
        <v>2</v>
      </c>
      <c r="E2118">
        <v>2</v>
      </c>
      <c r="F2118">
        <v>113761</v>
      </c>
      <c r="G2118">
        <v>114614.2</v>
      </c>
      <c r="H2118">
        <v>56880.5</v>
      </c>
      <c r="I2118">
        <v>57307.1</v>
      </c>
      <c r="J2118">
        <v>853.19999999999709</v>
      </c>
      <c r="K2118">
        <v>7.4999340723094655E-3</v>
      </c>
    </row>
    <row r="2119" spans="1:11">
      <c r="A2119" s="74" t="s">
        <v>60</v>
      </c>
      <c r="B2119" t="s">
        <v>94</v>
      </c>
      <c r="C2119" t="s">
        <v>22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</row>
    <row r="2120" spans="1:11">
      <c r="A2120" s="74" t="s">
        <v>60</v>
      </c>
      <c r="B2120" t="s">
        <v>94</v>
      </c>
      <c r="C2120" t="s">
        <v>23</v>
      </c>
      <c r="D2120">
        <v>2</v>
      </c>
      <c r="E2120">
        <v>2</v>
      </c>
      <c r="F2120">
        <v>135839</v>
      </c>
      <c r="G2120">
        <v>136857.78</v>
      </c>
      <c r="H2120">
        <v>67919.5</v>
      </c>
      <c r="I2120">
        <v>68428.89</v>
      </c>
      <c r="J2120">
        <v>1018.7799999999988</v>
      </c>
      <c r="K2120">
        <v>7.4999079792990144E-3</v>
      </c>
    </row>
    <row r="2121" spans="1:11">
      <c r="A2121" s="74" t="s">
        <v>60</v>
      </c>
      <c r="B2121" t="s">
        <v>94</v>
      </c>
      <c r="C2121" t="s">
        <v>24</v>
      </c>
      <c r="D2121">
        <v>3</v>
      </c>
      <c r="E2121">
        <v>3</v>
      </c>
      <c r="F2121">
        <v>158747</v>
      </c>
      <c r="G2121">
        <v>159937.59</v>
      </c>
      <c r="H2121">
        <v>52915.666666666664</v>
      </c>
      <c r="I2121">
        <v>53312.53</v>
      </c>
      <c r="J2121">
        <v>1190.5899999999965</v>
      </c>
      <c r="K2121">
        <v>7.4999212583544668E-3</v>
      </c>
    </row>
    <row r="2122" spans="1:11">
      <c r="A2122" s="74" t="s">
        <v>60</v>
      </c>
      <c r="B2122" t="s">
        <v>94</v>
      </c>
      <c r="C2122" t="s">
        <v>25</v>
      </c>
      <c r="D2122">
        <v>23</v>
      </c>
      <c r="E2122">
        <v>23</v>
      </c>
      <c r="F2122">
        <v>1707298.01</v>
      </c>
      <c r="G2122">
        <v>1720102.58</v>
      </c>
      <c r="H2122">
        <v>74230.348260869563</v>
      </c>
      <c r="I2122">
        <v>74787.068695652182</v>
      </c>
      <c r="J2122">
        <v>12804.570000000065</v>
      </c>
      <c r="K2122">
        <v>7.4999033121347482E-3</v>
      </c>
    </row>
    <row r="2123" spans="1:11">
      <c r="A2123" s="74" t="s">
        <v>60</v>
      </c>
      <c r="B2123" t="s">
        <v>94</v>
      </c>
    </row>
    <row r="2124" spans="1:11">
      <c r="A2124" s="74" t="s">
        <v>60</v>
      </c>
      <c r="B2124" t="s">
        <v>94</v>
      </c>
      <c r="C2124" t="s">
        <v>26</v>
      </c>
      <c r="D2124">
        <v>5</v>
      </c>
      <c r="E2124">
        <v>5</v>
      </c>
      <c r="F2124">
        <v>88310</v>
      </c>
      <c r="G2124">
        <v>88972.3</v>
      </c>
      <c r="H2124">
        <v>17662</v>
      </c>
      <c r="I2124">
        <v>17794.46</v>
      </c>
      <c r="J2124">
        <v>662.30000000000291</v>
      </c>
      <c r="K2124">
        <v>7.4997169063526544E-3</v>
      </c>
    </row>
    <row r="2125" spans="1:11">
      <c r="A2125" s="74" t="s">
        <v>60</v>
      </c>
      <c r="B2125" t="s">
        <v>94</v>
      </c>
      <c r="C2125" t="s">
        <v>27</v>
      </c>
      <c r="D2125">
        <v>6</v>
      </c>
      <c r="E2125">
        <v>6</v>
      </c>
      <c r="F2125">
        <v>97444</v>
      </c>
      <c r="G2125">
        <v>98174.8</v>
      </c>
      <c r="H2125">
        <v>16240.666666666666</v>
      </c>
      <c r="I2125">
        <v>16362.466666666667</v>
      </c>
      <c r="J2125">
        <v>730.80000000000291</v>
      </c>
      <c r="K2125">
        <v>7.4996921308649366E-3</v>
      </c>
    </row>
    <row r="2126" spans="1:11">
      <c r="A2126" s="74" t="s">
        <v>60</v>
      </c>
      <c r="B2126" t="s">
        <v>94</v>
      </c>
      <c r="C2126" t="s">
        <v>25</v>
      </c>
      <c r="D2126">
        <v>11</v>
      </c>
      <c r="E2126">
        <v>11</v>
      </c>
      <c r="F2126">
        <v>185754</v>
      </c>
      <c r="G2126">
        <v>187147.1</v>
      </c>
      <c r="H2126">
        <v>16886.727272727272</v>
      </c>
      <c r="I2126">
        <v>17013.372727272726</v>
      </c>
      <c r="J2126">
        <v>1393.1000000000058</v>
      </c>
      <c r="K2126">
        <v>7.4997039094716984E-3</v>
      </c>
    </row>
    <row r="2127" spans="1:11">
      <c r="A2127" s="74" t="s">
        <v>60</v>
      </c>
      <c r="B2127" t="s">
        <v>94</v>
      </c>
    </row>
    <row r="2128" spans="1:11">
      <c r="A2128" s="74" t="s">
        <v>60</v>
      </c>
      <c r="B2128" t="s">
        <v>94</v>
      </c>
      <c r="C2128" t="s">
        <v>28</v>
      </c>
      <c r="D2128">
        <v>18</v>
      </c>
      <c r="E2128">
        <v>18</v>
      </c>
      <c r="F2128">
        <v>284771</v>
      </c>
      <c r="G2128">
        <v>286906.7</v>
      </c>
      <c r="H2128">
        <v>15820.611111111111</v>
      </c>
      <c r="I2128">
        <v>15939.261111111111</v>
      </c>
      <c r="J2128">
        <v>2135.7000000000116</v>
      </c>
      <c r="K2128">
        <v>7.4997102935341437E-3</v>
      </c>
    </row>
    <row r="2129" spans="1:13">
      <c r="A2129" s="74" t="s">
        <v>60</v>
      </c>
      <c r="B2129" t="s">
        <v>94</v>
      </c>
      <c r="C2129" t="s">
        <v>29</v>
      </c>
      <c r="D2129">
        <v>10</v>
      </c>
      <c r="E2129">
        <v>10</v>
      </c>
      <c r="F2129">
        <v>161027.99</v>
      </c>
      <c r="G2129">
        <v>162235.65</v>
      </c>
      <c r="H2129">
        <v>16102.798999999999</v>
      </c>
      <c r="I2129">
        <v>16223.564999999999</v>
      </c>
      <c r="J2129">
        <v>1207.6600000000035</v>
      </c>
      <c r="K2129">
        <v>7.4996899607329354E-3</v>
      </c>
    </row>
    <row r="2130" spans="1:13">
      <c r="A2130" s="74" t="s">
        <v>60</v>
      </c>
      <c r="B2130" t="s">
        <v>94</v>
      </c>
      <c r="C2130" t="s">
        <v>30</v>
      </c>
      <c r="D2130">
        <v>11</v>
      </c>
      <c r="E2130">
        <v>11</v>
      </c>
      <c r="F2130">
        <v>163201</v>
      </c>
      <c r="G2130">
        <v>164424.98000000001</v>
      </c>
      <c r="H2130">
        <v>14836.454545454546</v>
      </c>
      <c r="I2130">
        <v>14947.725454545456</v>
      </c>
      <c r="J2130">
        <v>1223.9800000000105</v>
      </c>
      <c r="K2130">
        <v>7.499831496130603E-3</v>
      </c>
    </row>
    <row r="2131" spans="1:13">
      <c r="A2131" s="74" t="s">
        <v>60</v>
      </c>
      <c r="B2131" t="s">
        <v>94</v>
      </c>
      <c r="C2131" t="s">
        <v>31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</row>
    <row r="2132" spans="1:13">
      <c r="A2132" s="74" t="s">
        <v>60</v>
      </c>
      <c r="B2132" t="s">
        <v>94</v>
      </c>
      <c r="C2132" t="s">
        <v>25</v>
      </c>
      <c r="D2132">
        <v>39</v>
      </c>
      <c r="E2132">
        <v>39</v>
      </c>
      <c r="F2132">
        <v>608999.99</v>
      </c>
      <c r="G2132">
        <v>613567.32999999996</v>
      </c>
      <c r="H2132">
        <v>15615.384358974359</v>
      </c>
      <c r="I2132">
        <v>15732.49564102564</v>
      </c>
      <c r="J2132">
        <v>4567.3399999999674</v>
      </c>
      <c r="K2132">
        <v>7.4997373973683772E-3</v>
      </c>
    </row>
    <row r="2133" spans="1:13">
      <c r="A2133" s="74" t="s">
        <v>60</v>
      </c>
      <c r="B2133" t="s">
        <v>94</v>
      </c>
    </row>
    <row r="2134" spans="1:13">
      <c r="A2134" s="74" t="s">
        <v>60</v>
      </c>
      <c r="B2134" t="s">
        <v>94</v>
      </c>
      <c r="C2134" t="s">
        <v>32</v>
      </c>
      <c r="D2134">
        <v>12</v>
      </c>
      <c r="E2134">
        <v>12</v>
      </c>
      <c r="F2134">
        <v>668117.01</v>
      </c>
      <c r="G2134">
        <v>673127.81</v>
      </c>
      <c r="H2134">
        <v>55676.417500000003</v>
      </c>
      <c r="I2134">
        <v>56093.984166666669</v>
      </c>
      <c r="J2134">
        <v>5010.8000000000466</v>
      </c>
      <c r="K2134">
        <v>7.4998838900989014E-3</v>
      </c>
    </row>
    <row r="2135" spans="1:13">
      <c r="A2135" s="74" t="s">
        <v>60</v>
      </c>
      <c r="B2135" t="s">
        <v>94</v>
      </c>
      <c r="C2135" t="s">
        <v>33</v>
      </c>
      <c r="D2135">
        <v>2</v>
      </c>
      <c r="E2135">
        <v>2</v>
      </c>
      <c r="F2135">
        <v>122401</v>
      </c>
      <c r="G2135">
        <v>123318.98</v>
      </c>
      <c r="H2135">
        <v>61200.5</v>
      </c>
      <c r="I2135">
        <v>61659.49</v>
      </c>
      <c r="J2135">
        <v>917.97999999999593</v>
      </c>
      <c r="K2135">
        <v>7.4997753286329023E-3</v>
      </c>
    </row>
    <row r="2136" spans="1:13">
      <c r="A2136" s="74" t="s">
        <v>60</v>
      </c>
      <c r="B2136" t="s">
        <v>94</v>
      </c>
      <c r="C2136" t="s">
        <v>34</v>
      </c>
      <c r="D2136">
        <v>27</v>
      </c>
      <c r="E2136">
        <v>27</v>
      </c>
      <c r="F2136">
        <v>621257.98</v>
      </c>
      <c r="G2136">
        <v>625917.24</v>
      </c>
      <c r="H2136">
        <v>23009.554814814815</v>
      </c>
      <c r="I2136">
        <v>23182.12</v>
      </c>
      <c r="J2136">
        <v>4659.2600000000093</v>
      </c>
      <c r="K2136">
        <v>7.499718554923044E-3</v>
      </c>
      <c r="M2136" s="490">
        <f>F2136/D2136</f>
        <v>23009.554814814815</v>
      </c>
    </row>
    <row r="2137" spans="1:13">
      <c r="A2137" s="74" t="s">
        <v>60</v>
      </c>
      <c r="B2137" t="s">
        <v>94</v>
      </c>
      <c r="C2137" t="s">
        <v>25</v>
      </c>
      <c r="D2137">
        <v>41</v>
      </c>
      <c r="E2137">
        <v>41</v>
      </c>
      <c r="F2137">
        <v>1411775.99</v>
      </c>
      <c r="G2137">
        <v>1422364.03</v>
      </c>
      <c r="H2137">
        <v>34433.560731707315</v>
      </c>
      <c r="I2137">
        <v>34691.805609756098</v>
      </c>
      <c r="J2137">
        <v>10588.040000000037</v>
      </c>
      <c r="K2137">
        <v>7.4998017213765179E-3</v>
      </c>
    </row>
    <row r="2138" spans="1:13">
      <c r="A2138" s="74" t="s">
        <v>60</v>
      </c>
      <c r="B2138" t="s">
        <v>94</v>
      </c>
    </row>
    <row r="2139" spans="1:13">
      <c r="A2139" s="74" t="s">
        <v>60</v>
      </c>
      <c r="B2139" t="s">
        <v>94</v>
      </c>
      <c r="C2139" t="s">
        <v>35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</row>
    <row r="2140" spans="1:13">
      <c r="A2140" s="74" t="s">
        <v>60</v>
      </c>
      <c r="B2140" t="s">
        <v>94</v>
      </c>
      <c r="C2140" t="s">
        <v>36</v>
      </c>
      <c r="D2140">
        <v>4</v>
      </c>
      <c r="E2140">
        <v>4</v>
      </c>
      <c r="F2140">
        <v>77095</v>
      </c>
      <c r="G2140">
        <v>77673.179999999993</v>
      </c>
      <c r="H2140">
        <v>19273.75</v>
      </c>
      <c r="I2140">
        <v>19418.294999999998</v>
      </c>
      <c r="J2140">
        <v>578.17999999999302</v>
      </c>
      <c r="K2140">
        <v>7.4995784421816331E-3</v>
      </c>
    </row>
    <row r="2141" spans="1:13">
      <c r="A2141" s="74" t="s">
        <v>60</v>
      </c>
      <c r="B2141" t="s">
        <v>94</v>
      </c>
      <c r="C2141" t="s">
        <v>25</v>
      </c>
      <c r="D2141">
        <v>4</v>
      </c>
      <c r="E2141">
        <v>4</v>
      </c>
      <c r="F2141">
        <v>77095</v>
      </c>
      <c r="G2141">
        <v>77673.179999999993</v>
      </c>
      <c r="H2141">
        <v>19273.75</v>
      </c>
      <c r="I2141">
        <v>19418.294999999998</v>
      </c>
      <c r="J2141">
        <v>578.17999999999302</v>
      </c>
      <c r="K2141">
        <v>7.4995784421816331E-3</v>
      </c>
    </row>
    <row r="2142" spans="1:13">
      <c r="A2142" s="74" t="s">
        <v>60</v>
      </c>
      <c r="B2142" t="s">
        <v>94</v>
      </c>
    </row>
    <row r="2143" spans="1:13">
      <c r="A2143" s="74" t="s">
        <v>60</v>
      </c>
      <c r="B2143" t="s">
        <v>94</v>
      </c>
      <c r="C2143" t="s">
        <v>37</v>
      </c>
      <c r="D2143">
        <v>4</v>
      </c>
      <c r="E2143">
        <v>4</v>
      </c>
      <c r="F2143">
        <v>135422</v>
      </c>
      <c r="G2143">
        <v>136437.65</v>
      </c>
      <c r="H2143">
        <v>33855.5</v>
      </c>
      <c r="I2143">
        <v>34109.412499999999</v>
      </c>
      <c r="J2143">
        <v>1015.6499999999942</v>
      </c>
      <c r="K2143">
        <v>7.4998892351316199E-3</v>
      </c>
    </row>
    <row r="2144" spans="1:13">
      <c r="A2144" s="74" t="s">
        <v>60</v>
      </c>
      <c r="B2144" t="s">
        <v>94</v>
      </c>
      <c r="C2144" t="s">
        <v>38</v>
      </c>
      <c r="D2144">
        <v>1</v>
      </c>
      <c r="E2144">
        <v>1</v>
      </c>
      <c r="F2144">
        <v>24928</v>
      </c>
      <c r="G2144">
        <v>25114.959999999999</v>
      </c>
      <c r="H2144">
        <v>24928</v>
      </c>
      <c r="I2144">
        <v>25114.959999999999</v>
      </c>
      <c r="J2144">
        <v>186.95999999999913</v>
      </c>
      <c r="K2144">
        <v>7.499999999999965E-3</v>
      </c>
    </row>
    <row r="2145" spans="1:11">
      <c r="A2145" s="74" t="s">
        <v>60</v>
      </c>
      <c r="B2145" t="s">
        <v>94</v>
      </c>
      <c r="C2145" t="s">
        <v>25</v>
      </c>
      <c r="D2145">
        <v>5</v>
      </c>
      <c r="E2145">
        <v>5</v>
      </c>
      <c r="F2145">
        <v>160350</v>
      </c>
      <c r="G2145">
        <v>161552.60999999999</v>
      </c>
      <c r="H2145">
        <v>32070</v>
      </c>
      <c r="I2145">
        <v>32310.521999999997</v>
      </c>
      <c r="J2145">
        <v>1202.609999999986</v>
      </c>
      <c r="K2145">
        <v>7.4999064546304086E-3</v>
      </c>
    </row>
    <row r="2146" spans="1:11">
      <c r="A2146" s="74" t="s">
        <v>60</v>
      </c>
      <c r="B2146" t="s">
        <v>94</v>
      </c>
    </row>
    <row r="2147" spans="1:11">
      <c r="A2147" s="74" t="s">
        <v>60</v>
      </c>
      <c r="B2147" t="s">
        <v>94</v>
      </c>
      <c r="C2147" t="s">
        <v>39</v>
      </c>
      <c r="D2147">
        <v>1</v>
      </c>
      <c r="E2147">
        <v>1</v>
      </c>
      <c r="F2147">
        <v>56000</v>
      </c>
      <c r="G2147">
        <v>56420</v>
      </c>
      <c r="H2147">
        <v>56000</v>
      </c>
      <c r="I2147">
        <v>56420</v>
      </c>
      <c r="J2147">
        <v>420</v>
      </c>
      <c r="K2147">
        <v>7.4999999999999997E-3</v>
      </c>
    </row>
    <row r="2148" spans="1:11">
      <c r="A2148" s="74" t="s">
        <v>60</v>
      </c>
      <c r="B2148" t="s">
        <v>94</v>
      </c>
      <c r="C2148" t="s">
        <v>40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</row>
    <row r="2149" spans="1:11">
      <c r="A2149" s="74" t="s">
        <v>60</v>
      </c>
      <c r="B2149" t="s">
        <v>94</v>
      </c>
      <c r="C2149" t="s">
        <v>41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</row>
    <row r="2150" spans="1:11">
      <c r="A2150" s="74" t="s">
        <v>60</v>
      </c>
      <c r="B2150" t="s">
        <v>94</v>
      </c>
      <c r="C2150" t="s">
        <v>42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</row>
    <row r="2151" spans="1:11">
      <c r="A2151" s="74" t="s">
        <v>60</v>
      </c>
      <c r="B2151" t="s">
        <v>94</v>
      </c>
      <c r="C2151" t="s">
        <v>43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</row>
    <row r="2152" spans="1:11">
      <c r="A2152" s="74" t="s">
        <v>60</v>
      </c>
      <c r="B2152" t="s">
        <v>94</v>
      </c>
      <c r="C2152" t="s">
        <v>44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</row>
    <row r="2153" spans="1:11">
      <c r="A2153" s="74" t="s">
        <v>60</v>
      </c>
      <c r="B2153" t="s">
        <v>94</v>
      </c>
      <c r="C2153" t="s">
        <v>45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</row>
    <row r="2154" spans="1:11">
      <c r="A2154" s="74" t="s">
        <v>60</v>
      </c>
      <c r="B2154" t="s">
        <v>94</v>
      </c>
      <c r="C2154" t="s">
        <v>46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</row>
    <row r="2155" spans="1:11">
      <c r="A2155" s="74" t="s">
        <v>60</v>
      </c>
      <c r="B2155" t="s">
        <v>94</v>
      </c>
      <c r="C2155" t="s">
        <v>25</v>
      </c>
      <c r="D2155">
        <v>1</v>
      </c>
      <c r="E2155">
        <v>1</v>
      </c>
      <c r="F2155">
        <v>56000</v>
      </c>
      <c r="G2155">
        <v>56420</v>
      </c>
      <c r="H2155">
        <v>56000</v>
      </c>
      <c r="I2155">
        <v>56420</v>
      </c>
      <c r="J2155">
        <v>420</v>
      </c>
      <c r="K2155">
        <v>7.4999999999999997E-3</v>
      </c>
    </row>
    <row r="2156" spans="1:11">
      <c r="A2156" s="74" t="s">
        <v>60</v>
      </c>
      <c r="B2156" t="s">
        <v>94</v>
      </c>
    </row>
    <row r="2157" spans="1:11">
      <c r="A2157" s="74" t="s">
        <v>60</v>
      </c>
      <c r="B2157" t="s">
        <v>94</v>
      </c>
      <c r="C2157" t="s">
        <v>47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</row>
    <row r="2158" spans="1:11">
      <c r="A2158" s="74" t="s">
        <v>60</v>
      </c>
      <c r="B2158" t="s">
        <v>94</v>
      </c>
      <c r="C2158" t="s">
        <v>48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</row>
    <row r="2159" spans="1:11">
      <c r="A2159" s="74" t="s">
        <v>60</v>
      </c>
      <c r="B2159" t="s">
        <v>94</v>
      </c>
      <c r="C2159" t="s">
        <v>25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</row>
    <row r="2160" spans="1:11">
      <c r="A2160" s="74" t="s">
        <v>60</v>
      </c>
      <c r="B2160" t="s">
        <v>94</v>
      </c>
    </row>
    <row r="2161" spans="1:11">
      <c r="A2161" s="74" t="s">
        <v>60</v>
      </c>
      <c r="B2161" t="s">
        <v>94</v>
      </c>
      <c r="C2161" t="s">
        <v>49</v>
      </c>
      <c r="D2161">
        <v>6</v>
      </c>
      <c r="E2161">
        <v>6</v>
      </c>
      <c r="F2161">
        <v>190959.98</v>
      </c>
      <c r="G2161">
        <v>192392.15</v>
      </c>
      <c r="H2161">
        <v>31826.663333333334</v>
      </c>
      <c r="I2161">
        <v>32065.358333333334</v>
      </c>
      <c r="J2161">
        <v>1432.1699999999837</v>
      </c>
      <c r="K2161">
        <v>7.4998436845248075E-3</v>
      </c>
    </row>
    <row r="2162" spans="1:11">
      <c r="A2162" s="74" t="s">
        <v>60</v>
      </c>
      <c r="B2162" t="s">
        <v>94</v>
      </c>
      <c r="C2162" t="s">
        <v>25</v>
      </c>
      <c r="D2162">
        <v>6</v>
      </c>
      <c r="E2162">
        <v>6</v>
      </c>
      <c r="F2162">
        <v>190959.98</v>
      </c>
      <c r="G2162">
        <v>192392.15</v>
      </c>
      <c r="H2162">
        <v>31826.663333333334</v>
      </c>
      <c r="I2162">
        <v>32065.358333333334</v>
      </c>
      <c r="J2162">
        <v>1432.1699999999837</v>
      </c>
      <c r="K2162">
        <v>7.4998436845248075E-3</v>
      </c>
    </row>
    <row r="2163" spans="1:11">
      <c r="A2163" s="74" t="s">
        <v>60</v>
      </c>
      <c r="B2163" t="s">
        <v>94</v>
      </c>
    </row>
    <row r="2164" spans="1:11">
      <c r="A2164" s="74" t="s">
        <v>60</v>
      </c>
      <c r="B2164" t="s">
        <v>94</v>
      </c>
      <c r="C2164" t="s">
        <v>50</v>
      </c>
      <c r="D2164">
        <v>15</v>
      </c>
      <c r="E2164">
        <v>15</v>
      </c>
      <c r="F2164">
        <v>465412</v>
      </c>
      <c r="G2164">
        <v>468902.49</v>
      </c>
      <c r="H2164">
        <v>31027.466666666667</v>
      </c>
      <c r="I2164">
        <v>31260.166000000001</v>
      </c>
      <c r="J2164">
        <v>3490.4899999999907</v>
      </c>
      <c r="K2164">
        <v>7.4997851366101235E-3</v>
      </c>
    </row>
    <row r="2165" spans="1:11">
      <c r="A2165" s="74" t="s">
        <v>60</v>
      </c>
      <c r="B2165" t="s">
        <v>94</v>
      </c>
      <c r="C2165" t="s">
        <v>51</v>
      </c>
      <c r="D2165">
        <v>36</v>
      </c>
      <c r="E2165">
        <v>36</v>
      </c>
      <c r="F2165">
        <v>733414.09</v>
      </c>
      <c r="G2165">
        <v>738914.51</v>
      </c>
      <c r="H2165">
        <v>20372.613611111112</v>
      </c>
      <c r="I2165">
        <v>20525.403055555555</v>
      </c>
      <c r="J2165">
        <v>5500.4200000000419</v>
      </c>
      <c r="K2165">
        <v>7.4997468346974933E-3</v>
      </c>
    </row>
    <row r="2166" spans="1:11">
      <c r="A2166" s="74" t="s">
        <v>60</v>
      </c>
      <c r="B2166" t="s">
        <v>94</v>
      </c>
      <c r="C2166" t="s">
        <v>25</v>
      </c>
      <c r="D2166">
        <v>51</v>
      </c>
      <c r="E2166">
        <v>51</v>
      </c>
      <c r="F2166">
        <v>1198826.0899999999</v>
      </c>
      <c r="G2166">
        <v>1207817</v>
      </c>
      <c r="H2166">
        <v>23506.393921568626</v>
      </c>
      <c r="I2166">
        <v>23682.686274509804</v>
      </c>
      <c r="J2166">
        <v>8990.910000000149</v>
      </c>
      <c r="K2166">
        <v>7.4997617043854542E-3</v>
      </c>
    </row>
    <row r="2167" spans="1:11">
      <c r="A2167" s="74" t="s">
        <v>60</v>
      </c>
      <c r="B2167" t="s">
        <v>94</v>
      </c>
    </row>
    <row r="2168" spans="1:11">
      <c r="A2168" s="74" t="s">
        <v>60</v>
      </c>
      <c r="B2168" t="s">
        <v>94</v>
      </c>
      <c r="C2168" t="s">
        <v>52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</row>
    <row r="2169" spans="1:11">
      <c r="A2169" s="74" t="s">
        <v>60</v>
      </c>
      <c r="B2169" t="s">
        <v>94</v>
      </c>
      <c r="C2169" t="s">
        <v>53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</row>
    <row r="2170" spans="1:11">
      <c r="A2170" s="74" t="s">
        <v>60</v>
      </c>
      <c r="B2170" t="s">
        <v>94</v>
      </c>
      <c r="C2170" t="s">
        <v>54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</row>
    <row r="2171" spans="1:11">
      <c r="A2171" s="74" t="s">
        <v>60</v>
      </c>
      <c r="B2171" t="s">
        <v>94</v>
      </c>
      <c r="C2171" t="s">
        <v>55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</row>
    <row r="2172" spans="1:11">
      <c r="A2172" s="74" t="s">
        <v>60</v>
      </c>
      <c r="B2172" t="s">
        <v>94</v>
      </c>
      <c r="C2172" t="s">
        <v>25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</row>
    <row r="2173" spans="1:11">
      <c r="A2173" s="74" t="s">
        <v>60</v>
      </c>
      <c r="B2173" t="s">
        <v>94</v>
      </c>
    </row>
    <row r="2174" spans="1:11">
      <c r="A2174" s="74" t="s">
        <v>60</v>
      </c>
      <c r="B2174" t="s">
        <v>94</v>
      </c>
      <c r="C2174" t="s">
        <v>56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</row>
    <row r="2175" spans="1:11">
      <c r="A2175" s="74" t="s">
        <v>60</v>
      </c>
      <c r="B2175" t="s">
        <v>94</v>
      </c>
      <c r="C2175" t="s">
        <v>57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</row>
    <row r="2176" spans="1:11">
      <c r="A2176" s="74" t="s">
        <v>60</v>
      </c>
      <c r="B2176" t="s">
        <v>94</v>
      </c>
      <c r="C2176" t="s">
        <v>58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</row>
    <row r="2177" spans="1:12">
      <c r="A2177" s="74" t="s">
        <v>60</v>
      </c>
      <c r="B2177" t="s">
        <v>96</v>
      </c>
      <c r="C2177" t="s">
        <v>18</v>
      </c>
      <c r="D2177">
        <v>1</v>
      </c>
      <c r="E2177">
        <v>1</v>
      </c>
      <c r="F2177">
        <v>110272</v>
      </c>
      <c r="G2177">
        <v>110272</v>
      </c>
      <c r="H2177">
        <v>110272</v>
      </c>
      <c r="I2177">
        <v>110272</v>
      </c>
      <c r="J2177">
        <v>0</v>
      </c>
      <c r="K2177">
        <v>0</v>
      </c>
      <c r="L2177" s="490" t="s">
        <v>95</v>
      </c>
    </row>
    <row r="2178" spans="1:12">
      <c r="A2178" s="74" t="s">
        <v>60</v>
      </c>
      <c r="B2178" t="s">
        <v>96</v>
      </c>
      <c r="C2178" t="s">
        <v>19</v>
      </c>
      <c r="D2178">
        <v>1</v>
      </c>
      <c r="E2178">
        <v>1</v>
      </c>
      <c r="F2178">
        <v>67000</v>
      </c>
      <c r="G2178">
        <v>67000</v>
      </c>
      <c r="H2178">
        <v>67000</v>
      </c>
      <c r="I2178">
        <v>67000</v>
      </c>
      <c r="J2178">
        <v>0</v>
      </c>
      <c r="K2178">
        <v>0</v>
      </c>
      <c r="L2178" s="490" t="s">
        <v>95</v>
      </c>
    </row>
    <row r="2179" spans="1:12">
      <c r="A2179" s="74" t="s">
        <v>60</v>
      </c>
      <c r="B2179" t="s">
        <v>96</v>
      </c>
      <c r="C2179" t="s">
        <v>20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 s="490" t="s">
        <v>95</v>
      </c>
    </row>
    <row r="2180" spans="1:12">
      <c r="A2180" s="74" t="s">
        <v>60</v>
      </c>
      <c r="B2180" t="s">
        <v>96</v>
      </c>
      <c r="C2180" t="s">
        <v>21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 s="490" t="s">
        <v>95</v>
      </c>
    </row>
    <row r="2181" spans="1:12">
      <c r="A2181" s="74" t="s">
        <v>60</v>
      </c>
      <c r="B2181" t="s">
        <v>96</v>
      </c>
      <c r="C2181" t="s">
        <v>22</v>
      </c>
      <c r="D2181">
        <v>1</v>
      </c>
      <c r="E2181">
        <v>1</v>
      </c>
      <c r="F2181">
        <v>60000</v>
      </c>
      <c r="G2181">
        <v>60000</v>
      </c>
      <c r="H2181">
        <v>60000</v>
      </c>
      <c r="I2181">
        <v>60000</v>
      </c>
      <c r="J2181">
        <v>0</v>
      </c>
      <c r="K2181">
        <v>0</v>
      </c>
      <c r="L2181" s="490" t="s">
        <v>95</v>
      </c>
    </row>
    <row r="2182" spans="1:12">
      <c r="A2182" s="74" t="s">
        <v>60</v>
      </c>
      <c r="B2182" t="s">
        <v>96</v>
      </c>
      <c r="C2182" t="s">
        <v>23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 s="490" t="s">
        <v>95</v>
      </c>
    </row>
    <row r="2183" spans="1:12">
      <c r="A2183" s="74" t="s">
        <v>60</v>
      </c>
      <c r="B2183" t="s">
        <v>96</v>
      </c>
      <c r="C2183" t="s">
        <v>24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 s="490" t="s">
        <v>95</v>
      </c>
    </row>
    <row r="2184" spans="1:12">
      <c r="A2184" s="74" t="s">
        <v>60</v>
      </c>
      <c r="B2184" t="s">
        <v>96</v>
      </c>
      <c r="C2184" t="s">
        <v>25</v>
      </c>
      <c r="D2184">
        <v>3</v>
      </c>
      <c r="E2184">
        <v>3</v>
      </c>
      <c r="F2184">
        <v>237272</v>
      </c>
      <c r="G2184">
        <v>237272</v>
      </c>
      <c r="H2184">
        <v>79090.666666666672</v>
      </c>
      <c r="I2184">
        <v>79090.666666666672</v>
      </c>
      <c r="J2184">
        <v>0</v>
      </c>
      <c r="K2184">
        <v>0</v>
      </c>
      <c r="L2184" s="490" t="s">
        <v>95</v>
      </c>
    </row>
    <row r="2185" spans="1:12">
      <c r="A2185" s="74" t="s">
        <v>60</v>
      </c>
      <c r="B2185" t="s">
        <v>96</v>
      </c>
    </row>
    <row r="2186" spans="1:12">
      <c r="A2186" s="74" t="s">
        <v>60</v>
      </c>
      <c r="B2186" t="s">
        <v>96</v>
      </c>
      <c r="C2186" t="s">
        <v>26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 s="490" t="s">
        <v>95</v>
      </c>
    </row>
    <row r="2187" spans="1:12">
      <c r="A2187" s="74" t="s">
        <v>60</v>
      </c>
      <c r="B2187" t="s">
        <v>96</v>
      </c>
      <c r="C2187" t="s">
        <v>27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 s="490" t="s">
        <v>95</v>
      </c>
    </row>
    <row r="2188" spans="1:12">
      <c r="A2188" s="74" t="s">
        <v>60</v>
      </c>
      <c r="B2188" t="s">
        <v>96</v>
      </c>
      <c r="C2188" t="s">
        <v>25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</row>
    <row r="2189" spans="1:12">
      <c r="A2189" s="74" t="s">
        <v>60</v>
      </c>
      <c r="B2189" t="s">
        <v>96</v>
      </c>
    </row>
    <row r="2190" spans="1:12">
      <c r="A2190" s="74" t="s">
        <v>60</v>
      </c>
      <c r="B2190" t="s">
        <v>96</v>
      </c>
      <c r="C2190" t="s">
        <v>28</v>
      </c>
      <c r="D2190">
        <v>3</v>
      </c>
      <c r="E2190">
        <v>3</v>
      </c>
      <c r="F2190">
        <v>59198</v>
      </c>
      <c r="G2190">
        <v>59198</v>
      </c>
      <c r="H2190">
        <v>19732.666666666668</v>
      </c>
      <c r="I2190">
        <v>19732.666666666668</v>
      </c>
      <c r="J2190">
        <v>0</v>
      </c>
      <c r="K2190">
        <v>0</v>
      </c>
      <c r="L2190" s="490" t="s">
        <v>95</v>
      </c>
    </row>
    <row r="2191" spans="1:12">
      <c r="A2191" s="74" t="s">
        <v>60</v>
      </c>
      <c r="B2191" t="s">
        <v>96</v>
      </c>
      <c r="C2191" t="s">
        <v>29</v>
      </c>
      <c r="D2191">
        <v>3</v>
      </c>
      <c r="E2191">
        <v>3</v>
      </c>
      <c r="F2191">
        <v>43641</v>
      </c>
      <c r="G2191">
        <v>43641</v>
      </c>
      <c r="H2191">
        <v>14547</v>
      </c>
      <c r="I2191">
        <v>14547</v>
      </c>
      <c r="J2191">
        <v>0</v>
      </c>
      <c r="K2191">
        <v>0</v>
      </c>
      <c r="L2191" s="490" t="s">
        <v>95</v>
      </c>
    </row>
    <row r="2192" spans="1:12">
      <c r="A2192" s="74" t="s">
        <v>60</v>
      </c>
      <c r="B2192" t="s">
        <v>96</v>
      </c>
      <c r="C2192" t="s">
        <v>30</v>
      </c>
      <c r="D2192">
        <v>1</v>
      </c>
      <c r="E2192">
        <v>1</v>
      </c>
      <c r="F2192">
        <v>15240</v>
      </c>
      <c r="G2192">
        <v>15240</v>
      </c>
      <c r="H2192">
        <v>15240</v>
      </c>
      <c r="I2192">
        <v>15240</v>
      </c>
      <c r="J2192">
        <v>0</v>
      </c>
      <c r="K2192">
        <v>0</v>
      </c>
      <c r="L2192" s="490" t="s">
        <v>95</v>
      </c>
    </row>
    <row r="2193" spans="1:12">
      <c r="A2193" s="74" t="s">
        <v>60</v>
      </c>
      <c r="B2193" t="s">
        <v>96</v>
      </c>
      <c r="C2193" t="s">
        <v>31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s="490" t="s">
        <v>95</v>
      </c>
    </row>
    <row r="2194" spans="1:12">
      <c r="A2194" s="74" t="s">
        <v>60</v>
      </c>
      <c r="B2194" t="s">
        <v>96</v>
      </c>
      <c r="C2194" t="s">
        <v>25</v>
      </c>
      <c r="D2194">
        <v>7</v>
      </c>
      <c r="E2194">
        <v>7</v>
      </c>
      <c r="F2194">
        <v>118079</v>
      </c>
      <c r="G2194">
        <v>118079</v>
      </c>
      <c r="H2194">
        <v>16868.428571428572</v>
      </c>
      <c r="I2194">
        <v>16868.428571428572</v>
      </c>
      <c r="J2194">
        <v>0</v>
      </c>
      <c r="K2194">
        <v>0</v>
      </c>
      <c r="L2194" s="490" t="s">
        <v>95</v>
      </c>
    </row>
    <row r="2195" spans="1:12">
      <c r="A2195" s="74" t="s">
        <v>60</v>
      </c>
      <c r="B2195" t="s">
        <v>96</v>
      </c>
      <c r="L2195" s="490" t="s">
        <v>95</v>
      </c>
    </row>
    <row r="2196" spans="1:12">
      <c r="A2196" s="74" t="s">
        <v>60</v>
      </c>
      <c r="B2196" t="s">
        <v>96</v>
      </c>
      <c r="C2196" t="s">
        <v>32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 s="490" t="s">
        <v>95</v>
      </c>
    </row>
    <row r="2197" spans="1:12">
      <c r="A2197" s="74" t="s">
        <v>60</v>
      </c>
      <c r="B2197" t="s">
        <v>96</v>
      </c>
      <c r="C2197" t="s">
        <v>33</v>
      </c>
      <c r="D2197">
        <v>1</v>
      </c>
      <c r="E2197">
        <v>1</v>
      </c>
      <c r="F2197">
        <v>49573</v>
      </c>
      <c r="G2197">
        <v>49573</v>
      </c>
      <c r="H2197">
        <v>49573</v>
      </c>
      <c r="I2197">
        <v>49573</v>
      </c>
      <c r="J2197">
        <v>0</v>
      </c>
      <c r="K2197">
        <v>0</v>
      </c>
      <c r="L2197" s="490" t="s">
        <v>95</v>
      </c>
    </row>
    <row r="2198" spans="1:12">
      <c r="A2198" s="74" t="s">
        <v>60</v>
      </c>
      <c r="B2198" t="s">
        <v>96</v>
      </c>
      <c r="C2198" t="s">
        <v>34</v>
      </c>
      <c r="D2198">
        <v>5</v>
      </c>
      <c r="E2198">
        <v>5</v>
      </c>
      <c r="F2198">
        <v>120859</v>
      </c>
      <c r="G2198">
        <v>120859</v>
      </c>
      <c r="H2198">
        <v>24171.8</v>
      </c>
      <c r="I2198">
        <v>24171.8</v>
      </c>
      <c r="J2198">
        <v>0</v>
      </c>
      <c r="K2198">
        <v>0</v>
      </c>
      <c r="L2198" s="490" t="s">
        <v>95</v>
      </c>
    </row>
    <row r="2199" spans="1:12">
      <c r="A2199" s="74" t="s">
        <v>60</v>
      </c>
      <c r="B2199" t="s">
        <v>96</v>
      </c>
      <c r="C2199" t="s">
        <v>25</v>
      </c>
      <c r="D2199">
        <v>6</v>
      </c>
      <c r="E2199">
        <v>6</v>
      </c>
      <c r="F2199">
        <v>170432</v>
      </c>
      <c r="G2199">
        <v>170432</v>
      </c>
      <c r="H2199">
        <v>28405.333333333332</v>
      </c>
      <c r="I2199">
        <v>28405.333333333332</v>
      </c>
      <c r="J2199">
        <v>0</v>
      </c>
      <c r="K2199">
        <v>0</v>
      </c>
      <c r="L2199" s="490" t="s">
        <v>95</v>
      </c>
    </row>
    <row r="2200" spans="1:12">
      <c r="A2200" s="74" t="s">
        <v>60</v>
      </c>
      <c r="B2200" t="s">
        <v>96</v>
      </c>
    </row>
    <row r="2201" spans="1:12">
      <c r="A2201" s="74" t="s">
        <v>60</v>
      </c>
      <c r="B2201" t="s">
        <v>96</v>
      </c>
      <c r="C2201" t="s">
        <v>35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 s="490" t="s">
        <v>95</v>
      </c>
    </row>
    <row r="2202" spans="1:12">
      <c r="A2202" s="74" t="s">
        <v>60</v>
      </c>
      <c r="B2202" t="s">
        <v>96</v>
      </c>
      <c r="C2202" t="s">
        <v>36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s="490" t="s">
        <v>95</v>
      </c>
    </row>
    <row r="2203" spans="1:12">
      <c r="A2203" s="74" t="s">
        <v>60</v>
      </c>
      <c r="B2203" t="s">
        <v>96</v>
      </c>
      <c r="C2203" t="s">
        <v>25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 s="490" t="s">
        <v>95</v>
      </c>
    </row>
    <row r="2204" spans="1:12">
      <c r="A2204" s="74" t="s">
        <v>60</v>
      </c>
      <c r="B2204" t="s">
        <v>96</v>
      </c>
      <c r="L2204" s="490" t="s">
        <v>95</v>
      </c>
    </row>
    <row r="2205" spans="1:12">
      <c r="A2205" s="74" t="s">
        <v>60</v>
      </c>
      <c r="B2205" t="s">
        <v>96</v>
      </c>
      <c r="C2205" t="s">
        <v>37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 s="490" t="s">
        <v>95</v>
      </c>
    </row>
    <row r="2206" spans="1:12">
      <c r="A2206" s="74" t="s">
        <v>60</v>
      </c>
      <c r="B2206" t="s">
        <v>96</v>
      </c>
      <c r="C2206" t="s">
        <v>38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 s="490" t="s">
        <v>95</v>
      </c>
    </row>
    <row r="2207" spans="1:12">
      <c r="A2207" s="74" t="s">
        <v>60</v>
      </c>
      <c r="B2207" t="s">
        <v>96</v>
      </c>
      <c r="C2207" t="s">
        <v>25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 s="490" t="s">
        <v>95</v>
      </c>
    </row>
    <row r="2208" spans="1:12">
      <c r="A2208" s="74" t="s">
        <v>60</v>
      </c>
      <c r="B2208" t="s">
        <v>96</v>
      </c>
      <c r="L2208" s="490" t="s">
        <v>95</v>
      </c>
    </row>
    <row r="2209" spans="1:12">
      <c r="A2209" s="74" t="s">
        <v>60</v>
      </c>
      <c r="B2209" t="s">
        <v>96</v>
      </c>
      <c r="C2209" t="s">
        <v>39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 s="490" t="s">
        <v>95</v>
      </c>
    </row>
    <row r="2210" spans="1:12">
      <c r="A2210" s="74" t="s">
        <v>60</v>
      </c>
      <c r="B2210" t="s">
        <v>96</v>
      </c>
      <c r="C2210" t="s">
        <v>40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s="490" t="s">
        <v>95</v>
      </c>
    </row>
    <row r="2211" spans="1:12">
      <c r="A2211" s="74" t="s">
        <v>60</v>
      </c>
      <c r="B2211" t="s">
        <v>96</v>
      </c>
      <c r="C2211" t="s">
        <v>41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 s="490" t="s">
        <v>95</v>
      </c>
    </row>
    <row r="2212" spans="1:12">
      <c r="A2212" s="74" t="s">
        <v>60</v>
      </c>
      <c r="B2212" t="s">
        <v>96</v>
      </c>
      <c r="C2212" t="s">
        <v>42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 s="490" t="s">
        <v>95</v>
      </c>
    </row>
    <row r="2213" spans="1:12">
      <c r="A2213" s="74" t="s">
        <v>60</v>
      </c>
      <c r="B2213" t="s">
        <v>96</v>
      </c>
      <c r="C2213" t="s">
        <v>43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 s="490" t="s">
        <v>95</v>
      </c>
    </row>
    <row r="2214" spans="1:12">
      <c r="A2214" s="74" t="s">
        <v>60</v>
      </c>
      <c r="B2214" t="s">
        <v>96</v>
      </c>
      <c r="C2214" t="s">
        <v>44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s="490" t="s">
        <v>95</v>
      </c>
    </row>
    <row r="2215" spans="1:12">
      <c r="A2215" s="74" t="s">
        <v>60</v>
      </c>
      <c r="B2215" t="s">
        <v>96</v>
      </c>
      <c r="C2215" t="s">
        <v>45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 s="490" t="s">
        <v>95</v>
      </c>
    </row>
    <row r="2216" spans="1:12">
      <c r="A2216" s="74" t="s">
        <v>60</v>
      </c>
      <c r="B2216" t="s">
        <v>96</v>
      </c>
      <c r="C2216" t="s">
        <v>46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 s="490" t="s">
        <v>95</v>
      </c>
    </row>
    <row r="2217" spans="1:12">
      <c r="A2217" s="74" t="s">
        <v>60</v>
      </c>
      <c r="B2217" t="s">
        <v>96</v>
      </c>
      <c r="C2217" t="s">
        <v>25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 s="490" t="s">
        <v>95</v>
      </c>
    </row>
    <row r="2218" spans="1:12">
      <c r="A2218" s="74" t="s">
        <v>60</v>
      </c>
      <c r="B2218" t="s">
        <v>96</v>
      </c>
      <c r="L2218" s="490" t="s">
        <v>95</v>
      </c>
    </row>
    <row r="2219" spans="1:12">
      <c r="A2219" s="74" t="s">
        <v>60</v>
      </c>
      <c r="B2219" t="s">
        <v>96</v>
      </c>
      <c r="C2219" t="s">
        <v>47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s="490" t="s">
        <v>95</v>
      </c>
    </row>
    <row r="2220" spans="1:12">
      <c r="A2220" s="74" t="s">
        <v>60</v>
      </c>
      <c r="B2220" t="s">
        <v>96</v>
      </c>
      <c r="C2220" t="s">
        <v>48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s="490" t="s">
        <v>95</v>
      </c>
    </row>
    <row r="2221" spans="1:12">
      <c r="A2221" s="74" t="s">
        <v>60</v>
      </c>
      <c r="B2221" t="s">
        <v>96</v>
      </c>
      <c r="C2221" t="s">
        <v>25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 s="490" t="s">
        <v>95</v>
      </c>
    </row>
    <row r="2222" spans="1:12">
      <c r="A2222" s="74" t="s">
        <v>60</v>
      </c>
      <c r="B2222" t="s">
        <v>96</v>
      </c>
      <c r="L2222" s="490" t="s">
        <v>95</v>
      </c>
    </row>
    <row r="2223" spans="1:12">
      <c r="A2223" s="74" t="s">
        <v>60</v>
      </c>
      <c r="B2223" t="s">
        <v>96</v>
      </c>
      <c r="C2223" t="s">
        <v>49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 s="490" t="s">
        <v>95</v>
      </c>
    </row>
    <row r="2224" spans="1:12">
      <c r="A2224" s="74" t="s">
        <v>60</v>
      </c>
      <c r="B2224" t="s">
        <v>96</v>
      </c>
      <c r="C2224" t="s">
        <v>25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 s="490" t="s">
        <v>95</v>
      </c>
    </row>
    <row r="2225" spans="1:12">
      <c r="A2225" s="74" t="s">
        <v>60</v>
      </c>
      <c r="B2225" t="s">
        <v>96</v>
      </c>
    </row>
    <row r="2226" spans="1:12">
      <c r="A2226" s="74" t="s">
        <v>60</v>
      </c>
      <c r="B2226" t="s">
        <v>96</v>
      </c>
      <c r="C2226" t="s">
        <v>50</v>
      </c>
      <c r="D2226">
        <v>2</v>
      </c>
      <c r="E2226">
        <v>2</v>
      </c>
      <c r="F2226">
        <v>82959</v>
      </c>
      <c r="G2226">
        <v>82959</v>
      </c>
      <c r="H2226">
        <v>41479.5</v>
      </c>
      <c r="I2226">
        <v>41479.5</v>
      </c>
      <c r="J2226">
        <v>0</v>
      </c>
      <c r="K2226">
        <v>0</v>
      </c>
      <c r="L2226" s="490" t="s">
        <v>95</v>
      </c>
    </row>
    <row r="2227" spans="1:12">
      <c r="A2227" s="74" t="s">
        <v>60</v>
      </c>
      <c r="B2227" t="s">
        <v>96</v>
      </c>
      <c r="C2227" t="s">
        <v>51</v>
      </c>
      <c r="D2227">
        <v>7</v>
      </c>
      <c r="E2227">
        <v>7</v>
      </c>
      <c r="F2227">
        <v>146419</v>
      </c>
      <c r="G2227">
        <v>146419</v>
      </c>
      <c r="H2227">
        <v>20917</v>
      </c>
      <c r="I2227">
        <v>20917</v>
      </c>
      <c r="J2227">
        <v>0</v>
      </c>
      <c r="K2227">
        <v>0</v>
      </c>
      <c r="L2227" s="490" t="s">
        <v>95</v>
      </c>
    </row>
    <row r="2228" spans="1:12">
      <c r="A2228" s="74" t="s">
        <v>60</v>
      </c>
      <c r="B2228" t="s">
        <v>96</v>
      </c>
      <c r="C2228" t="s">
        <v>25</v>
      </c>
      <c r="D2228">
        <v>9</v>
      </c>
      <c r="E2228">
        <v>9</v>
      </c>
      <c r="F2228">
        <v>229378</v>
      </c>
      <c r="G2228">
        <v>229378</v>
      </c>
      <c r="H2228">
        <v>25486.444444444445</v>
      </c>
      <c r="I2228">
        <v>25486.444444444445</v>
      </c>
      <c r="J2228">
        <v>0</v>
      </c>
      <c r="K2228">
        <v>0</v>
      </c>
      <c r="L2228" s="490" t="s">
        <v>95</v>
      </c>
    </row>
    <row r="2229" spans="1:12">
      <c r="A2229" s="74" t="s">
        <v>60</v>
      </c>
      <c r="B2229" t="s">
        <v>96</v>
      </c>
      <c r="L2229" s="490" t="s">
        <v>95</v>
      </c>
    </row>
    <row r="2230" spans="1:12">
      <c r="A2230" s="74" t="s">
        <v>60</v>
      </c>
      <c r="B2230" t="s">
        <v>96</v>
      </c>
      <c r="C2230" t="s">
        <v>52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s="490" t="s">
        <v>95</v>
      </c>
    </row>
    <row r="2231" spans="1:12">
      <c r="A2231" s="74" t="s">
        <v>60</v>
      </c>
      <c r="B2231" t="s">
        <v>96</v>
      </c>
      <c r="C2231" t="s">
        <v>53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 s="490" t="s">
        <v>95</v>
      </c>
    </row>
    <row r="2232" spans="1:12">
      <c r="A2232" s="74" t="s">
        <v>60</v>
      </c>
      <c r="B2232" t="s">
        <v>96</v>
      </c>
      <c r="C2232" t="s">
        <v>54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 s="490" t="s">
        <v>95</v>
      </c>
    </row>
    <row r="2233" spans="1:12">
      <c r="A2233" s="74" t="s">
        <v>60</v>
      </c>
      <c r="B2233" t="s">
        <v>96</v>
      </c>
      <c r="C2233" t="s">
        <v>55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 s="490" t="s">
        <v>95</v>
      </c>
    </row>
    <row r="2234" spans="1:12">
      <c r="A2234" s="74" t="s">
        <v>60</v>
      </c>
      <c r="B2234" t="s">
        <v>96</v>
      </c>
      <c r="C2234" t="s">
        <v>25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 s="490" t="s">
        <v>95</v>
      </c>
    </row>
    <row r="2235" spans="1:12">
      <c r="A2235" s="74" t="s">
        <v>60</v>
      </c>
      <c r="B2235" t="s">
        <v>96</v>
      </c>
      <c r="L2235" s="490" t="s">
        <v>95</v>
      </c>
    </row>
    <row r="2236" spans="1:12">
      <c r="A2236" s="74" t="s">
        <v>60</v>
      </c>
      <c r="B2236" t="s">
        <v>96</v>
      </c>
      <c r="C2236" t="s">
        <v>56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 s="490" t="s">
        <v>95</v>
      </c>
    </row>
    <row r="2237" spans="1:12">
      <c r="A2237" s="74" t="s">
        <v>60</v>
      </c>
      <c r="B2237" t="s">
        <v>96</v>
      </c>
      <c r="C2237" t="s">
        <v>57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s="490" t="s">
        <v>95</v>
      </c>
    </row>
    <row r="2238" spans="1:12">
      <c r="A2238" s="74" t="s">
        <v>60</v>
      </c>
      <c r="B2238" t="s">
        <v>96</v>
      </c>
      <c r="C2238" t="s">
        <v>58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 s="490" t="s">
        <v>95</v>
      </c>
    </row>
    <row r="2239" spans="1:12">
      <c r="A2239" s="74" t="s">
        <v>60</v>
      </c>
      <c r="B2239" t="s">
        <v>97</v>
      </c>
      <c r="C2239" t="s">
        <v>18</v>
      </c>
      <c r="D2239">
        <v>1</v>
      </c>
      <c r="E2239">
        <v>1</v>
      </c>
      <c r="F2239">
        <v>101593</v>
      </c>
      <c r="G2239">
        <v>101593</v>
      </c>
      <c r="H2239">
        <v>101593</v>
      </c>
      <c r="I2239">
        <v>101593</v>
      </c>
      <c r="J2239">
        <v>0</v>
      </c>
      <c r="K2239">
        <v>0</v>
      </c>
    </row>
    <row r="2240" spans="1:12">
      <c r="A2240" s="74" t="s">
        <v>60</v>
      </c>
      <c r="B2240" t="s">
        <v>97</v>
      </c>
      <c r="C2240" t="s">
        <v>19</v>
      </c>
      <c r="D2240">
        <v>7</v>
      </c>
      <c r="E2240">
        <v>7</v>
      </c>
      <c r="F2240">
        <v>502401</v>
      </c>
      <c r="G2240">
        <v>502401</v>
      </c>
      <c r="H2240">
        <v>71771.571428571435</v>
      </c>
      <c r="I2240">
        <v>71771.571428571435</v>
      </c>
      <c r="J2240">
        <v>0</v>
      </c>
      <c r="K2240">
        <v>0</v>
      </c>
    </row>
    <row r="2241" spans="1:11">
      <c r="A2241" s="74" t="s">
        <v>60</v>
      </c>
      <c r="B2241" t="s">
        <v>97</v>
      </c>
      <c r="C2241" t="s">
        <v>20</v>
      </c>
      <c r="D2241">
        <v>2</v>
      </c>
      <c r="E2241">
        <v>2</v>
      </c>
      <c r="F2241">
        <v>126072</v>
      </c>
      <c r="G2241">
        <v>126072</v>
      </c>
      <c r="H2241">
        <v>63036</v>
      </c>
      <c r="I2241">
        <v>63036</v>
      </c>
      <c r="J2241">
        <v>0</v>
      </c>
      <c r="K2241">
        <v>0</v>
      </c>
    </row>
    <row r="2242" spans="1:11">
      <c r="A2242" s="74" t="s">
        <v>60</v>
      </c>
      <c r="B2242" t="s">
        <v>97</v>
      </c>
      <c r="C2242" t="s">
        <v>21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</row>
    <row r="2243" spans="1:11">
      <c r="A2243" s="74" t="s">
        <v>60</v>
      </c>
      <c r="B2243" t="s">
        <v>97</v>
      </c>
      <c r="C2243" t="s">
        <v>22</v>
      </c>
      <c r="D2243">
        <v>1</v>
      </c>
      <c r="E2243">
        <v>1</v>
      </c>
      <c r="F2243">
        <v>60000</v>
      </c>
      <c r="G2243">
        <v>60000</v>
      </c>
      <c r="H2243">
        <v>60000</v>
      </c>
      <c r="I2243">
        <v>60000</v>
      </c>
      <c r="J2243">
        <v>0</v>
      </c>
      <c r="K2243">
        <v>0</v>
      </c>
    </row>
    <row r="2244" spans="1:11">
      <c r="A2244" s="74" t="s">
        <v>60</v>
      </c>
      <c r="B2244" t="s">
        <v>97</v>
      </c>
      <c r="C2244" t="s">
        <v>23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</row>
    <row r="2245" spans="1:11">
      <c r="A2245" s="74" t="s">
        <v>60</v>
      </c>
      <c r="B2245" t="s">
        <v>97</v>
      </c>
      <c r="C2245" t="s">
        <v>24</v>
      </c>
      <c r="D2245">
        <v>1</v>
      </c>
      <c r="E2245">
        <v>1</v>
      </c>
      <c r="F2245">
        <v>52904</v>
      </c>
      <c r="G2245">
        <v>52904</v>
      </c>
      <c r="H2245">
        <v>52904</v>
      </c>
      <c r="I2245">
        <v>52904</v>
      </c>
      <c r="J2245">
        <v>0</v>
      </c>
      <c r="K2245">
        <v>0</v>
      </c>
    </row>
    <row r="2246" spans="1:11">
      <c r="A2246" s="74" t="s">
        <v>60</v>
      </c>
      <c r="B2246" t="s">
        <v>97</v>
      </c>
      <c r="C2246" t="s">
        <v>25</v>
      </c>
      <c r="D2246">
        <v>12</v>
      </c>
      <c r="E2246">
        <v>12</v>
      </c>
      <c r="F2246">
        <v>842970</v>
      </c>
      <c r="G2246">
        <v>842970</v>
      </c>
      <c r="H2246">
        <v>70247.5</v>
      </c>
      <c r="I2246">
        <v>70247.5</v>
      </c>
      <c r="J2246">
        <v>0</v>
      </c>
      <c r="K2246">
        <v>0</v>
      </c>
    </row>
    <row r="2247" spans="1:11">
      <c r="A2247" s="74" t="s">
        <v>60</v>
      </c>
      <c r="B2247" t="s">
        <v>97</v>
      </c>
    </row>
    <row r="2248" spans="1:11">
      <c r="A2248" s="74" t="s">
        <v>60</v>
      </c>
      <c r="B2248" t="s">
        <v>97</v>
      </c>
      <c r="C2248" t="s">
        <v>26</v>
      </c>
      <c r="D2248">
        <v>4</v>
      </c>
      <c r="E2248">
        <v>4</v>
      </c>
      <c r="F2248">
        <v>72635</v>
      </c>
      <c r="G2248">
        <v>72635</v>
      </c>
      <c r="H2248">
        <v>18158.75</v>
      </c>
      <c r="I2248">
        <v>18158.75</v>
      </c>
      <c r="J2248">
        <v>0</v>
      </c>
      <c r="K2248">
        <v>0</v>
      </c>
    </row>
    <row r="2249" spans="1:11">
      <c r="A2249" s="74" t="s">
        <v>60</v>
      </c>
      <c r="B2249" t="s">
        <v>97</v>
      </c>
      <c r="C2249" t="s">
        <v>27</v>
      </c>
      <c r="D2249">
        <v>3</v>
      </c>
      <c r="E2249">
        <v>3</v>
      </c>
      <c r="F2249">
        <v>54111.5</v>
      </c>
      <c r="G2249">
        <v>54111.5</v>
      </c>
      <c r="H2249">
        <v>18037.166666666668</v>
      </c>
      <c r="I2249">
        <v>18037.166666666668</v>
      </c>
      <c r="J2249">
        <v>0</v>
      </c>
      <c r="K2249">
        <v>0</v>
      </c>
    </row>
    <row r="2250" spans="1:11">
      <c r="A2250" s="74" t="s">
        <v>60</v>
      </c>
      <c r="B2250" t="s">
        <v>97</v>
      </c>
      <c r="C2250" t="s">
        <v>25</v>
      </c>
      <c r="D2250">
        <v>7</v>
      </c>
      <c r="E2250">
        <v>7</v>
      </c>
      <c r="F2250">
        <v>126746.5</v>
      </c>
      <c r="G2250">
        <v>126746.5</v>
      </c>
      <c r="H2250">
        <v>18106.642857142859</v>
      </c>
      <c r="I2250">
        <v>18106.642857142859</v>
      </c>
      <c r="J2250">
        <v>0</v>
      </c>
      <c r="K2250">
        <v>0</v>
      </c>
    </row>
    <row r="2251" spans="1:11">
      <c r="A2251" s="74" t="s">
        <v>60</v>
      </c>
      <c r="B2251" t="s">
        <v>97</v>
      </c>
    </row>
    <row r="2252" spans="1:11">
      <c r="A2252" s="74" t="s">
        <v>60</v>
      </c>
      <c r="B2252" t="s">
        <v>97</v>
      </c>
      <c r="C2252" t="s">
        <v>28</v>
      </c>
      <c r="D2252">
        <v>6</v>
      </c>
      <c r="E2252">
        <v>6</v>
      </c>
      <c r="F2252">
        <v>111534</v>
      </c>
      <c r="G2252">
        <v>111534</v>
      </c>
      <c r="H2252">
        <v>18589</v>
      </c>
      <c r="I2252">
        <v>18589</v>
      </c>
      <c r="J2252">
        <v>0</v>
      </c>
      <c r="K2252">
        <v>0</v>
      </c>
    </row>
    <row r="2253" spans="1:11">
      <c r="A2253" s="74" t="s">
        <v>60</v>
      </c>
      <c r="B2253" t="s">
        <v>97</v>
      </c>
      <c r="C2253" t="s">
        <v>29</v>
      </c>
      <c r="D2253">
        <v>2</v>
      </c>
      <c r="E2253">
        <v>2</v>
      </c>
      <c r="F2253">
        <v>48481</v>
      </c>
      <c r="G2253">
        <v>48481</v>
      </c>
      <c r="H2253">
        <v>24240.5</v>
      </c>
      <c r="I2253">
        <v>24240.5</v>
      </c>
      <c r="J2253">
        <v>0</v>
      </c>
      <c r="K2253">
        <v>0</v>
      </c>
    </row>
    <row r="2254" spans="1:11">
      <c r="A2254" s="74" t="s">
        <v>60</v>
      </c>
      <c r="B2254" t="s">
        <v>97</v>
      </c>
      <c r="C2254" t="s">
        <v>30</v>
      </c>
      <c r="D2254">
        <v>3</v>
      </c>
      <c r="E2254">
        <v>3</v>
      </c>
      <c r="F2254">
        <v>46750</v>
      </c>
      <c r="G2254">
        <v>46750</v>
      </c>
      <c r="H2254">
        <v>15583.333333333334</v>
      </c>
      <c r="I2254">
        <v>15583.333333333334</v>
      </c>
      <c r="J2254">
        <v>0</v>
      </c>
      <c r="K2254">
        <v>0</v>
      </c>
    </row>
    <row r="2255" spans="1:11">
      <c r="A2255" s="74" t="s">
        <v>60</v>
      </c>
      <c r="B2255" t="s">
        <v>97</v>
      </c>
      <c r="C2255" t="s">
        <v>31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</row>
    <row r="2256" spans="1:11">
      <c r="A2256" s="74" t="s">
        <v>60</v>
      </c>
      <c r="B2256" t="s">
        <v>97</v>
      </c>
      <c r="C2256" t="s">
        <v>25</v>
      </c>
      <c r="D2256">
        <v>11</v>
      </c>
      <c r="E2256">
        <v>11</v>
      </c>
      <c r="F2256">
        <v>206765</v>
      </c>
      <c r="G2256">
        <v>206765</v>
      </c>
      <c r="H2256">
        <v>18796.81818181818</v>
      </c>
      <c r="I2256">
        <v>18796.81818181818</v>
      </c>
      <c r="J2256">
        <v>0</v>
      </c>
      <c r="K2256">
        <v>0</v>
      </c>
    </row>
    <row r="2257" spans="1:11">
      <c r="A2257" s="74" t="s">
        <v>60</v>
      </c>
      <c r="B2257" t="s">
        <v>97</v>
      </c>
    </row>
    <row r="2258" spans="1:11">
      <c r="A2258" s="74" t="s">
        <v>60</v>
      </c>
      <c r="B2258" t="s">
        <v>97</v>
      </c>
      <c r="C2258" t="s">
        <v>32</v>
      </c>
      <c r="D2258">
        <v>4</v>
      </c>
      <c r="E2258">
        <v>4</v>
      </c>
      <c r="F2258">
        <v>156998.38</v>
      </c>
      <c r="G2258">
        <v>156998.38</v>
      </c>
      <c r="H2258">
        <v>39249.595000000001</v>
      </c>
      <c r="I2258">
        <v>39249.595000000001</v>
      </c>
      <c r="J2258">
        <v>0</v>
      </c>
      <c r="K2258">
        <v>0</v>
      </c>
    </row>
    <row r="2259" spans="1:11">
      <c r="A2259" s="74" t="s">
        <v>60</v>
      </c>
      <c r="B2259" t="s">
        <v>97</v>
      </c>
      <c r="C2259" t="s">
        <v>33</v>
      </c>
      <c r="D2259">
        <v>1</v>
      </c>
      <c r="E2259">
        <v>1</v>
      </c>
      <c r="F2259">
        <v>53375</v>
      </c>
      <c r="G2259">
        <v>53375</v>
      </c>
      <c r="H2259">
        <v>53375</v>
      </c>
      <c r="I2259">
        <v>53375</v>
      </c>
      <c r="J2259">
        <v>0</v>
      </c>
      <c r="K2259">
        <v>0</v>
      </c>
    </row>
    <row r="2260" spans="1:11">
      <c r="A2260" s="74" t="s">
        <v>60</v>
      </c>
      <c r="B2260" t="s">
        <v>97</v>
      </c>
      <c r="C2260" t="s">
        <v>34</v>
      </c>
      <c r="D2260">
        <v>7</v>
      </c>
      <c r="E2260">
        <v>7</v>
      </c>
      <c r="F2260">
        <v>211157</v>
      </c>
      <c r="G2260">
        <v>211157</v>
      </c>
      <c r="H2260">
        <v>30165.285714285714</v>
      </c>
      <c r="I2260">
        <v>30165.285714285714</v>
      </c>
      <c r="J2260">
        <v>0</v>
      </c>
      <c r="K2260">
        <v>0</v>
      </c>
    </row>
    <row r="2261" spans="1:11">
      <c r="A2261" s="74" t="s">
        <v>60</v>
      </c>
      <c r="B2261" t="s">
        <v>97</v>
      </c>
      <c r="C2261" t="s">
        <v>25</v>
      </c>
      <c r="D2261">
        <v>12</v>
      </c>
      <c r="E2261">
        <v>12</v>
      </c>
      <c r="F2261">
        <v>421530.38</v>
      </c>
      <c r="G2261">
        <v>421530.38</v>
      </c>
      <c r="H2261">
        <v>35127.531666666669</v>
      </c>
      <c r="I2261">
        <v>35127.531666666669</v>
      </c>
      <c r="J2261">
        <v>0</v>
      </c>
      <c r="K2261">
        <v>0</v>
      </c>
    </row>
    <row r="2262" spans="1:11">
      <c r="A2262" s="74" t="s">
        <v>60</v>
      </c>
      <c r="B2262" t="s">
        <v>97</v>
      </c>
    </row>
    <row r="2263" spans="1:11">
      <c r="A2263" s="74" t="s">
        <v>60</v>
      </c>
      <c r="B2263" t="s">
        <v>97</v>
      </c>
      <c r="C2263" t="s">
        <v>35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</row>
    <row r="2264" spans="1:11">
      <c r="A2264" s="74" t="s">
        <v>60</v>
      </c>
      <c r="B2264" t="s">
        <v>97</v>
      </c>
      <c r="C2264" t="s">
        <v>36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</row>
    <row r="2265" spans="1:11">
      <c r="A2265" s="74" t="s">
        <v>60</v>
      </c>
      <c r="B2265" t="s">
        <v>97</v>
      </c>
      <c r="C2265" t="s">
        <v>25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</row>
    <row r="2266" spans="1:11">
      <c r="A2266" s="74" t="s">
        <v>60</v>
      </c>
      <c r="B2266" t="s">
        <v>97</v>
      </c>
    </row>
    <row r="2267" spans="1:11">
      <c r="A2267" s="74" t="s">
        <v>60</v>
      </c>
      <c r="B2267" t="s">
        <v>97</v>
      </c>
      <c r="C2267" t="s">
        <v>37</v>
      </c>
      <c r="D2267">
        <v>3</v>
      </c>
      <c r="E2267">
        <v>3</v>
      </c>
      <c r="F2267">
        <v>119197</v>
      </c>
      <c r="G2267">
        <v>119197</v>
      </c>
      <c r="H2267">
        <v>39732.333333333336</v>
      </c>
      <c r="I2267">
        <v>39732.333333333336</v>
      </c>
      <c r="J2267">
        <v>0</v>
      </c>
      <c r="K2267">
        <v>0</v>
      </c>
    </row>
    <row r="2268" spans="1:11">
      <c r="A2268" s="74" t="s">
        <v>60</v>
      </c>
      <c r="B2268" t="s">
        <v>97</v>
      </c>
      <c r="C2268" t="s">
        <v>38</v>
      </c>
      <c r="D2268">
        <v>0.1</v>
      </c>
      <c r="E2268">
        <v>0.1</v>
      </c>
      <c r="F2268">
        <v>2555</v>
      </c>
      <c r="G2268">
        <v>2555</v>
      </c>
      <c r="H2268">
        <v>25550</v>
      </c>
      <c r="I2268">
        <v>25550</v>
      </c>
      <c r="J2268">
        <v>0</v>
      </c>
      <c r="K2268">
        <v>0</v>
      </c>
    </row>
    <row r="2269" spans="1:11">
      <c r="A2269" s="74" t="s">
        <v>60</v>
      </c>
      <c r="B2269" t="s">
        <v>97</v>
      </c>
      <c r="C2269" t="s">
        <v>25</v>
      </c>
      <c r="D2269">
        <v>3.1</v>
      </c>
      <c r="E2269">
        <v>3.1</v>
      </c>
      <c r="F2269">
        <v>121752</v>
      </c>
      <c r="G2269">
        <v>121752</v>
      </c>
      <c r="H2269">
        <v>39274.838709677417</v>
      </c>
      <c r="I2269">
        <v>39274.838709677417</v>
      </c>
      <c r="J2269">
        <v>0</v>
      </c>
      <c r="K2269">
        <v>0</v>
      </c>
    </row>
    <row r="2270" spans="1:11">
      <c r="A2270" s="74" t="s">
        <v>60</v>
      </c>
      <c r="B2270" t="s">
        <v>97</v>
      </c>
    </row>
    <row r="2271" spans="1:11">
      <c r="A2271" s="74" t="s">
        <v>60</v>
      </c>
      <c r="B2271" t="s">
        <v>97</v>
      </c>
      <c r="C2271" t="s">
        <v>39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</row>
    <row r="2272" spans="1:11">
      <c r="A2272" s="74" t="s">
        <v>60</v>
      </c>
      <c r="B2272" t="s">
        <v>97</v>
      </c>
      <c r="C2272" t="s">
        <v>40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</row>
    <row r="2273" spans="1:11">
      <c r="A2273" s="74" t="s">
        <v>60</v>
      </c>
      <c r="B2273" t="s">
        <v>97</v>
      </c>
      <c r="C2273" t="s">
        <v>41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</row>
    <row r="2274" spans="1:11">
      <c r="A2274" s="74" t="s">
        <v>60</v>
      </c>
      <c r="B2274" t="s">
        <v>97</v>
      </c>
      <c r="C2274" t="s">
        <v>42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</row>
    <row r="2275" spans="1:11">
      <c r="A2275" s="74" t="s">
        <v>60</v>
      </c>
      <c r="B2275" t="s">
        <v>97</v>
      </c>
      <c r="C2275" t="s">
        <v>43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</row>
    <row r="2276" spans="1:11">
      <c r="A2276" s="74" t="s">
        <v>60</v>
      </c>
      <c r="B2276" t="s">
        <v>97</v>
      </c>
      <c r="C2276" t="s">
        <v>44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</row>
    <row r="2277" spans="1:11">
      <c r="A2277" s="74" t="s">
        <v>60</v>
      </c>
      <c r="B2277" t="s">
        <v>97</v>
      </c>
      <c r="C2277" t="s">
        <v>45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</row>
    <row r="2278" spans="1:11">
      <c r="A2278" s="74" t="s">
        <v>60</v>
      </c>
      <c r="B2278" t="s">
        <v>97</v>
      </c>
      <c r="C2278" t="s">
        <v>46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</row>
    <row r="2279" spans="1:11">
      <c r="A2279" s="74" t="s">
        <v>60</v>
      </c>
      <c r="B2279" t="s">
        <v>97</v>
      </c>
      <c r="C2279" t="s">
        <v>25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</row>
    <row r="2280" spans="1:11">
      <c r="A2280" s="74" t="s">
        <v>60</v>
      </c>
      <c r="B2280" t="s">
        <v>97</v>
      </c>
    </row>
    <row r="2281" spans="1:11">
      <c r="A2281" s="74" t="s">
        <v>60</v>
      </c>
      <c r="B2281" t="s">
        <v>97</v>
      </c>
      <c r="C2281" t="s">
        <v>47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</row>
    <row r="2282" spans="1:11">
      <c r="A2282" s="74" t="s">
        <v>60</v>
      </c>
      <c r="B2282" t="s">
        <v>97</v>
      </c>
      <c r="C2282" t="s">
        <v>48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</row>
    <row r="2283" spans="1:11">
      <c r="A2283" s="74" t="s">
        <v>60</v>
      </c>
      <c r="B2283" t="s">
        <v>97</v>
      </c>
      <c r="C2283" t="s">
        <v>25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</row>
    <row r="2284" spans="1:11">
      <c r="A2284" s="74" t="s">
        <v>60</v>
      </c>
      <c r="B2284" t="s">
        <v>97</v>
      </c>
    </row>
    <row r="2285" spans="1:11">
      <c r="A2285" s="74" t="s">
        <v>60</v>
      </c>
      <c r="B2285" t="s">
        <v>97</v>
      </c>
      <c r="C2285" t="s">
        <v>49</v>
      </c>
      <c r="D2285">
        <v>2</v>
      </c>
      <c r="E2285">
        <v>2</v>
      </c>
      <c r="F2285">
        <v>107000</v>
      </c>
      <c r="G2285">
        <v>107000</v>
      </c>
      <c r="H2285">
        <v>53500</v>
      </c>
      <c r="I2285">
        <v>53500</v>
      </c>
      <c r="J2285">
        <v>0</v>
      </c>
      <c r="K2285">
        <v>0</v>
      </c>
    </row>
    <row r="2286" spans="1:11">
      <c r="A2286" s="74" t="s">
        <v>60</v>
      </c>
      <c r="B2286" t="s">
        <v>97</v>
      </c>
      <c r="C2286" t="s">
        <v>25</v>
      </c>
      <c r="D2286">
        <v>2</v>
      </c>
      <c r="E2286">
        <v>2</v>
      </c>
      <c r="F2286">
        <v>107000</v>
      </c>
      <c r="G2286">
        <v>107000</v>
      </c>
      <c r="H2286">
        <v>53500</v>
      </c>
      <c r="I2286">
        <v>53500</v>
      </c>
      <c r="J2286">
        <v>0</v>
      </c>
      <c r="K2286">
        <v>0</v>
      </c>
    </row>
    <row r="2287" spans="1:11">
      <c r="A2287" s="74" t="s">
        <v>60</v>
      </c>
      <c r="B2287" t="s">
        <v>97</v>
      </c>
    </row>
    <row r="2288" spans="1:11">
      <c r="A2288" s="74" t="s">
        <v>60</v>
      </c>
      <c r="B2288" t="s">
        <v>97</v>
      </c>
      <c r="C2288" t="s">
        <v>50</v>
      </c>
      <c r="D2288">
        <v>3</v>
      </c>
      <c r="E2288">
        <v>3</v>
      </c>
      <c r="F2288">
        <v>86557</v>
      </c>
      <c r="G2288">
        <v>86557</v>
      </c>
      <c r="H2288">
        <v>28852.333333333332</v>
      </c>
      <c r="I2288">
        <v>28852.333333333332</v>
      </c>
      <c r="J2288">
        <v>0</v>
      </c>
      <c r="K2288">
        <v>0</v>
      </c>
    </row>
    <row r="2289" spans="1:11">
      <c r="A2289" s="74" t="s">
        <v>60</v>
      </c>
      <c r="B2289" t="s">
        <v>97</v>
      </c>
      <c r="C2289" t="s">
        <v>51</v>
      </c>
      <c r="D2289">
        <v>11.9</v>
      </c>
      <c r="E2289">
        <v>11.9</v>
      </c>
      <c r="F2289">
        <v>241299.18</v>
      </c>
      <c r="G2289">
        <v>241299.18</v>
      </c>
      <c r="H2289">
        <v>20277.242016806722</v>
      </c>
      <c r="I2289">
        <v>20277.242016806722</v>
      </c>
      <c r="J2289">
        <v>0</v>
      </c>
      <c r="K2289">
        <v>0</v>
      </c>
    </row>
    <row r="2290" spans="1:11">
      <c r="A2290" s="74" t="s">
        <v>60</v>
      </c>
      <c r="B2290" t="s">
        <v>97</v>
      </c>
      <c r="C2290" t="s">
        <v>25</v>
      </c>
      <c r="D2290">
        <v>14.9</v>
      </c>
      <c r="E2290">
        <v>14.9</v>
      </c>
      <c r="F2290">
        <v>327856.18</v>
      </c>
      <c r="G2290">
        <v>327856.18</v>
      </c>
      <c r="H2290">
        <v>22003.770469798656</v>
      </c>
      <c r="I2290">
        <v>22003.770469798656</v>
      </c>
      <c r="J2290">
        <v>0</v>
      </c>
      <c r="K2290">
        <v>0</v>
      </c>
    </row>
    <row r="2291" spans="1:11">
      <c r="A2291" s="74" t="s">
        <v>60</v>
      </c>
      <c r="B2291" t="s">
        <v>97</v>
      </c>
    </row>
    <row r="2292" spans="1:11">
      <c r="A2292" s="74" t="s">
        <v>60</v>
      </c>
      <c r="B2292" t="s">
        <v>97</v>
      </c>
      <c r="C2292" t="s">
        <v>52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</row>
    <row r="2293" spans="1:11">
      <c r="A2293" s="74" t="s">
        <v>60</v>
      </c>
      <c r="B2293" t="s">
        <v>97</v>
      </c>
      <c r="C2293" t="s">
        <v>53</v>
      </c>
      <c r="D2293">
        <v>1</v>
      </c>
      <c r="E2293">
        <v>1</v>
      </c>
      <c r="F2293">
        <v>25624</v>
      </c>
      <c r="G2293">
        <v>25624</v>
      </c>
      <c r="H2293">
        <v>25624</v>
      </c>
      <c r="I2293">
        <v>25624</v>
      </c>
      <c r="J2293">
        <v>0</v>
      </c>
      <c r="K2293">
        <v>0</v>
      </c>
    </row>
    <row r="2294" spans="1:11">
      <c r="A2294" s="74" t="s">
        <v>60</v>
      </c>
      <c r="B2294" t="s">
        <v>97</v>
      </c>
      <c r="C2294" t="s">
        <v>54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</row>
    <row r="2295" spans="1:11">
      <c r="A2295" s="74" t="s">
        <v>60</v>
      </c>
      <c r="B2295" t="s">
        <v>97</v>
      </c>
      <c r="C2295" t="s">
        <v>55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</row>
    <row r="2296" spans="1:11">
      <c r="A2296" s="74" t="s">
        <v>60</v>
      </c>
      <c r="B2296" t="s">
        <v>97</v>
      </c>
      <c r="C2296" t="s">
        <v>25</v>
      </c>
      <c r="D2296">
        <v>1</v>
      </c>
      <c r="E2296">
        <v>1</v>
      </c>
      <c r="F2296">
        <v>25624</v>
      </c>
      <c r="G2296">
        <v>25624</v>
      </c>
      <c r="H2296">
        <v>25624</v>
      </c>
      <c r="I2296">
        <v>25624</v>
      </c>
      <c r="J2296">
        <v>0</v>
      </c>
      <c r="K2296">
        <v>0</v>
      </c>
    </row>
    <row r="2297" spans="1:11">
      <c r="A2297" s="74" t="s">
        <v>60</v>
      </c>
      <c r="B2297" t="s">
        <v>97</v>
      </c>
    </row>
    <row r="2298" spans="1:11">
      <c r="A2298" s="74" t="s">
        <v>60</v>
      </c>
      <c r="B2298" t="s">
        <v>97</v>
      </c>
      <c r="C2298" t="s">
        <v>56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</row>
    <row r="2299" spans="1:11">
      <c r="A2299" s="74" t="s">
        <v>60</v>
      </c>
      <c r="B2299" t="s">
        <v>97</v>
      </c>
      <c r="C2299" t="s">
        <v>57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</row>
    <row r="2300" spans="1:11">
      <c r="A2300" s="74" t="s">
        <v>60</v>
      </c>
      <c r="B2300" t="s">
        <v>97</v>
      </c>
      <c r="C2300" t="s">
        <v>58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</row>
    <row r="2301" spans="1:11">
      <c r="A2301" s="74" t="s">
        <v>60</v>
      </c>
      <c r="B2301" t="s">
        <v>98</v>
      </c>
      <c r="C2301" t="s">
        <v>18</v>
      </c>
      <c r="D2301">
        <v>1</v>
      </c>
      <c r="E2301">
        <v>1</v>
      </c>
      <c r="F2301">
        <v>162000</v>
      </c>
      <c r="G2301">
        <v>162000</v>
      </c>
      <c r="H2301">
        <v>162000</v>
      </c>
      <c r="I2301">
        <v>162000</v>
      </c>
      <c r="J2301">
        <v>0</v>
      </c>
      <c r="K2301">
        <v>0</v>
      </c>
    </row>
    <row r="2302" spans="1:11">
      <c r="A2302" s="74" t="s">
        <v>60</v>
      </c>
      <c r="B2302" t="s">
        <v>98</v>
      </c>
      <c r="C2302" t="s">
        <v>19</v>
      </c>
      <c r="D2302">
        <v>23</v>
      </c>
      <c r="E2302">
        <v>23</v>
      </c>
      <c r="F2302">
        <v>1861162</v>
      </c>
      <c r="G2302">
        <v>1873858</v>
      </c>
      <c r="H2302">
        <v>80920.086956521744</v>
      </c>
      <c r="I2302">
        <v>81472.086956521744</v>
      </c>
      <c r="J2302">
        <v>12696</v>
      </c>
      <c r="K2302">
        <v>6.821544819849105E-3</v>
      </c>
    </row>
    <row r="2303" spans="1:11">
      <c r="A2303" s="74" t="s">
        <v>60</v>
      </c>
      <c r="B2303" t="s">
        <v>98</v>
      </c>
      <c r="C2303" t="s">
        <v>20</v>
      </c>
      <c r="D2303">
        <v>3</v>
      </c>
      <c r="E2303">
        <v>3</v>
      </c>
      <c r="F2303">
        <v>329571</v>
      </c>
      <c r="G2303">
        <v>334649</v>
      </c>
      <c r="H2303">
        <v>109857</v>
      </c>
      <c r="I2303">
        <v>111549.66666666667</v>
      </c>
      <c r="J2303">
        <v>5078</v>
      </c>
      <c r="K2303">
        <v>1.5407909069669358E-2</v>
      </c>
    </row>
    <row r="2304" spans="1:11">
      <c r="A2304" s="74" t="s">
        <v>60</v>
      </c>
      <c r="B2304" t="s">
        <v>98</v>
      </c>
      <c r="C2304" t="s">
        <v>21</v>
      </c>
      <c r="D2304">
        <v>2</v>
      </c>
      <c r="E2304">
        <v>2</v>
      </c>
      <c r="F2304">
        <v>161302</v>
      </c>
      <c r="G2304">
        <v>161302</v>
      </c>
      <c r="H2304">
        <v>80651</v>
      </c>
      <c r="I2304">
        <v>80651</v>
      </c>
      <c r="J2304">
        <v>0</v>
      </c>
      <c r="K2304">
        <v>0</v>
      </c>
    </row>
    <row r="2305" spans="1:11">
      <c r="A2305" s="74" t="s">
        <v>60</v>
      </c>
      <c r="B2305" t="s">
        <v>98</v>
      </c>
      <c r="C2305" t="s">
        <v>22</v>
      </c>
      <c r="D2305">
        <v>1</v>
      </c>
      <c r="E2305">
        <v>1</v>
      </c>
      <c r="F2305">
        <v>95640</v>
      </c>
      <c r="G2305">
        <v>95640</v>
      </c>
      <c r="H2305">
        <v>95640</v>
      </c>
      <c r="I2305">
        <v>95640</v>
      </c>
      <c r="J2305">
        <v>0</v>
      </c>
      <c r="K2305">
        <v>0</v>
      </c>
    </row>
    <row r="2306" spans="1:11">
      <c r="A2306" s="74" t="s">
        <v>60</v>
      </c>
      <c r="B2306" t="s">
        <v>98</v>
      </c>
      <c r="C2306" t="s">
        <v>23</v>
      </c>
      <c r="D2306">
        <v>3</v>
      </c>
      <c r="E2306">
        <v>3</v>
      </c>
      <c r="F2306">
        <v>268876</v>
      </c>
      <c r="G2306">
        <v>272527</v>
      </c>
      <c r="H2306">
        <v>89625.333333333328</v>
      </c>
      <c r="I2306">
        <v>90842.333333333328</v>
      </c>
      <c r="J2306">
        <v>3651</v>
      </c>
      <c r="K2306">
        <v>1.3578750055787799E-2</v>
      </c>
    </row>
    <row r="2307" spans="1:11">
      <c r="A2307" s="74" t="s">
        <v>60</v>
      </c>
      <c r="B2307" t="s">
        <v>98</v>
      </c>
      <c r="C2307" t="s">
        <v>24</v>
      </c>
      <c r="D2307">
        <v>3</v>
      </c>
      <c r="E2307">
        <v>3</v>
      </c>
      <c r="F2307">
        <v>156073</v>
      </c>
      <c r="G2307">
        <v>156505</v>
      </c>
      <c r="H2307">
        <v>52024.333333333336</v>
      </c>
      <c r="I2307">
        <v>52168.333333333336</v>
      </c>
      <c r="J2307">
        <v>432</v>
      </c>
      <c r="K2307">
        <v>2.7679355173540585E-3</v>
      </c>
    </row>
    <row r="2308" spans="1:11">
      <c r="A2308" s="74" t="s">
        <v>60</v>
      </c>
      <c r="B2308" t="s">
        <v>98</v>
      </c>
      <c r="C2308" t="s">
        <v>25</v>
      </c>
      <c r="D2308">
        <v>36</v>
      </c>
      <c r="E2308">
        <v>36</v>
      </c>
      <c r="F2308">
        <v>3034624</v>
      </c>
      <c r="G2308">
        <v>3056481</v>
      </c>
      <c r="H2308">
        <v>84295.111111111109</v>
      </c>
      <c r="I2308">
        <v>84902.25</v>
      </c>
      <c r="J2308">
        <v>21857</v>
      </c>
      <c r="K2308">
        <v>7.2025397545132444E-3</v>
      </c>
    </row>
    <row r="2309" spans="1:11">
      <c r="A2309" s="74" t="s">
        <v>60</v>
      </c>
      <c r="B2309" t="s">
        <v>98</v>
      </c>
    </row>
    <row r="2310" spans="1:11">
      <c r="A2310" s="74" t="s">
        <v>60</v>
      </c>
      <c r="B2310" t="s">
        <v>98</v>
      </c>
      <c r="C2310" t="s">
        <v>26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</row>
    <row r="2311" spans="1:11">
      <c r="A2311" s="74" t="s">
        <v>60</v>
      </c>
      <c r="B2311" t="s">
        <v>98</v>
      </c>
      <c r="C2311" t="s">
        <v>27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</row>
    <row r="2312" spans="1:11">
      <c r="A2312" s="74" t="s">
        <v>60</v>
      </c>
      <c r="B2312" t="s">
        <v>98</v>
      </c>
      <c r="C2312" t="s">
        <v>25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</row>
    <row r="2313" spans="1:11">
      <c r="A2313" s="74" t="s">
        <v>60</v>
      </c>
      <c r="B2313" t="s">
        <v>98</v>
      </c>
    </row>
    <row r="2314" spans="1:11">
      <c r="A2314" s="74" t="s">
        <v>60</v>
      </c>
      <c r="B2314" t="s">
        <v>98</v>
      </c>
      <c r="C2314" t="s">
        <v>28</v>
      </c>
      <c r="D2314">
        <v>21</v>
      </c>
      <c r="E2314">
        <v>21</v>
      </c>
      <c r="F2314">
        <v>338271.6</v>
      </c>
      <c r="G2314">
        <v>341240</v>
      </c>
      <c r="H2314">
        <v>16108.171428571428</v>
      </c>
      <c r="I2314">
        <v>16249.523809523809</v>
      </c>
      <c r="J2314">
        <v>2968.4000000000233</v>
      </c>
      <c r="K2314">
        <v>8.7751972083971088E-3</v>
      </c>
    </row>
    <row r="2315" spans="1:11">
      <c r="A2315" s="74" t="s">
        <v>60</v>
      </c>
      <c r="B2315" t="s">
        <v>98</v>
      </c>
      <c r="C2315" t="s">
        <v>29</v>
      </c>
      <c r="D2315">
        <v>82</v>
      </c>
      <c r="E2315">
        <v>82</v>
      </c>
      <c r="F2315">
        <v>1345381</v>
      </c>
      <c r="G2315">
        <v>1353394</v>
      </c>
      <c r="H2315">
        <v>16407.085365853658</v>
      </c>
      <c r="I2315">
        <v>16504.804878048781</v>
      </c>
      <c r="J2315">
        <v>8013</v>
      </c>
      <c r="K2315">
        <v>5.9559336723203314E-3</v>
      </c>
    </row>
    <row r="2316" spans="1:11">
      <c r="A2316" s="74" t="s">
        <v>60</v>
      </c>
      <c r="B2316" t="s">
        <v>98</v>
      </c>
      <c r="C2316" t="s">
        <v>30</v>
      </c>
      <c r="D2316">
        <v>5</v>
      </c>
      <c r="E2316">
        <v>5</v>
      </c>
      <c r="F2316">
        <v>185033</v>
      </c>
      <c r="G2316">
        <v>186275</v>
      </c>
      <c r="H2316">
        <v>37006.6</v>
      </c>
      <c r="I2316">
        <v>37255</v>
      </c>
      <c r="J2316">
        <v>1242</v>
      </c>
      <c r="K2316">
        <v>6.7123161814379058E-3</v>
      </c>
    </row>
    <row r="2317" spans="1:11">
      <c r="A2317" s="74" t="s">
        <v>60</v>
      </c>
      <c r="B2317" t="s">
        <v>98</v>
      </c>
      <c r="C2317" t="s">
        <v>31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</row>
    <row r="2318" spans="1:11">
      <c r="A2318" s="74" t="s">
        <v>60</v>
      </c>
      <c r="B2318" t="s">
        <v>98</v>
      </c>
      <c r="C2318" t="s">
        <v>25</v>
      </c>
      <c r="D2318">
        <v>108</v>
      </c>
      <c r="E2318">
        <v>108</v>
      </c>
      <c r="F2318">
        <v>1868685.6</v>
      </c>
      <c r="G2318">
        <v>1880909</v>
      </c>
      <c r="H2318">
        <v>17302.644444444446</v>
      </c>
      <c r="I2318">
        <v>17415.824074074073</v>
      </c>
      <c r="J2318">
        <v>12223.399999999907</v>
      </c>
      <c r="K2318">
        <v>6.5411752517383912E-3</v>
      </c>
    </row>
    <row r="2319" spans="1:11">
      <c r="A2319" s="74" t="s">
        <v>60</v>
      </c>
      <c r="B2319" t="s">
        <v>98</v>
      </c>
    </row>
    <row r="2320" spans="1:11">
      <c r="A2320" s="74" t="s">
        <v>60</v>
      </c>
      <c r="B2320" t="s">
        <v>98</v>
      </c>
      <c r="C2320" t="s">
        <v>32</v>
      </c>
      <c r="D2320">
        <v>18</v>
      </c>
      <c r="E2320">
        <v>18</v>
      </c>
      <c r="F2320">
        <v>1055165</v>
      </c>
      <c r="G2320">
        <v>1069691</v>
      </c>
      <c r="H2320">
        <v>58620.277777777781</v>
      </c>
      <c r="I2320">
        <v>59427.277777777781</v>
      </c>
      <c r="J2320">
        <v>14526</v>
      </c>
      <c r="K2320">
        <v>1.376656731411675E-2</v>
      </c>
    </row>
    <row r="2321" spans="1:11">
      <c r="A2321" s="74" t="s">
        <v>60</v>
      </c>
      <c r="B2321" t="s">
        <v>98</v>
      </c>
      <c r="C2321" t="s">
        <v>33</v>
      </c>
      <c r="D2321">
        <v>10</v>
      </c>
      <c r="E2321">
        <v>10</v>
      </c>
      <c r="F2321">
        <v>474364.6</v>
      </c>
      <c r="G2321">
        <v>477923</v>
      </c>
      <c r="H2321">
        <v>47436.46</v>
      </c>
      <c r="I2321">
        <v>47792.3</v>
      </c>
      <c r="J2321">
        <v>3558.4000000000233</v>
      </c>
      <c r="K2321">
        <v>7.5014029293080124E-3</v>
      </c>
    </row>
    <row r="2322" spans="1:11">
      <c r="A2322" s="74" t="s">
        <v>60</v>
      </c>
      <c r="B2322" t="s">
        <v>98</v>
      </c>
      <c r="C2322" t="s">
        <v>34</v>
      </c>
      <c r="D2322">
        <v>96</v>
      </c>
      <c r="E2322">
        <v>96</v>
      </c>
      <c r="F2322">
        <v>2299838</v>
      </c>
      <c r="G2322">
        <v>2332096</v>
      </c>
      <c r="H2322">
        <v>23956.645833333332</v>
      </c>
      <c r="I2322">
        <v>24292.666666666668</v>
      </c>
      <c r="J2322">
        <v>32258</v>
      </c>
      <c r="K2322">
        <v>1.4026205324027171E-2</v>
      </c>
    </row>
    <row r="2323" spans="1:11">
      <c r="A2323" s="74" t="s">
        <v>60</v>
      </c>
      <c r="B2323" t="s">
        <v>98</v>
      </c>
      <c r="C2323" t="s">
        <v>25</v>
      </c>
      <c r="D2323">
        <v>124</v>
      </c>
      <c r="E2323">
        <v>124</v>
      </c>
      <c r="F2323">
        <v>3829367.6</v>
      </c>
      <c r="G2323">
        <v>3879710</v>
      </c>
      <c r="H2323">
        <v>30881.996774193551</v>
      </c>
      <c r="I2323">
        <v>31287.983870967742</v>
      </c>
      <c r="J2323">
        <v>50342.399999999907</v>
      </c>
      <c r="K2323">
        <v>1.3146400465706115E-2</v>
      </c>
    </row>
    <row r="2324" spans="1:11">
      <c r="A2324" s="74" t="s">
        <v>60</v>
      </c>
      <c r="B2324" t="s">
        <v>98</v>
      </c>
    </row>
    <row r="2325" spans="1:11">
      <c r="A2325" s="74" t="s">
        <v>60</v>
      </c>
      <c r="B2325" t="s">
        <v>98</v>
      </c>
      <c r="C2325" t="s">
        <v>35</v>
      </c>
      <c r="D2325">
        <v>4</v>
      </c>
      <c r="E2325">
        <v>4</v>
      </c>
      <c r="F2325">
        <v>123723</v>
      </c>
      <c r="G2325">
        <v>126356</v>
      </c>
      <c r="H2325">
        <v>30930.75</v>
      </c>
      <c r="I2325">
        <v>31589</v>
      </c>
      <c r="J2325">
        <v>2633</v>
      </c>
      <c r="K2325">
        <v>2.1281410893689935E-2</v>
      </c>
    </row>
    <row r="2326" spans="1:11">
      <c r="A2326" s="74" t="s">
        <v>60</v>
      </c>
      <c r="B2326" t="s">
        <v>98</v>
      </c>
      <c r="C2326" t="s">
        <v>36</v>
      </c>
      <c r="D2326">
        <v>3</v>
      </c>
      <c r="E2326">
        <v>3</v>
      </c>
      <c r="F2326">
        <v>54385</v>
      </c>
      <c r="G2326">
        <v>55470</v>
      </c>
      <c r="H2326">
        <v>18128.333333333332</v>
      </c>
      <c r="I2326">
        <v>18490</v>
      </c>
      <c r="J2326">
        <v>1085</v>
      </c>
      <c r="K2326">
        <v>1.99503539578928E-2</v>
      </c>
    </row>
    <row r="2327" spans="1:11">
      <c r="A2327" s="74" t="s">
        <v>60</v>
      </c>
      <c r="B2327" t="s">
        <v>98</v>
      </c>
      <c r="C2327" t="s">
        <v>25</v>
      </c>
      <c r="D2327">
        <v>7</v>
      </c>
      <c r="E2327">
        <v>7</v>
      </c>
      <c r="F2327">
        <v>178108</v>
      </c>
      <c r="G2327">
        <v>181826</v>
      </c>
      <c r="H2327">
        <v>25444</v>
      </c>
      <c r="I2327">
        <v>25975.142857142859</v>
      </c>
      <c r="J2327">
        <v>3718</v>
      </c>
      <c r="K2327">
        <v>2.0874974734430795E-2</v>
      </c>
    </row>
    <row r="2328" spans="1:11">
      <c r="A2328" s="74" t="s">
        <v>60</v>
      </c>
      <c r="B2328" t="s">
        <v>98</v>
      </c>
    </row>
    <row r="2329" spans="1:11">
      <c r="A2329" s="74" t="s">
        <v>60</v>
      </c>
      <c r="B2329" t="s">
        <v>98</v>
      </c>
      <c r="C2329" t="s">
        <v>37</v>
      </c>
      <c r="D2329">
        <v>7</v>
      </c>
      <c r="E2329">
        <v>7</v>
      </c>
      <c r="F2329">
        <v>270805</v>
      </c>
      <c r="G2329">
        <v>274357</v>
      </c>
      <c r="H2329">
        <v>38686.428571428572</v>
      </c>
      <c r="I2329">
        <v>39193.857142857145</v>
      </c>
      <c r="J2329">
        <v>3552</v>
      </c>
      <c r="K2329">
        <v>1.3116449105444877E-2</v>
      </c>
    </row>
    <row r="2330" spans="1:11">
      <c r="A2330" s="74" t="s">
        <v>60</v>
      </c>
      <c r="B2330" t="s">
        <v>98</v>
      </c>
      <c r="C2330" t="s">
        <v>38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</row>
    <row r="2331" spans="1:11">
      <c r="A2331" s="74" t="s">
        <v>60</v>
      </c>
      <c r="B2331" t="s">
        <v>98</v>
      </c>
      <c r="C2331" t="s">
        <v>25</v>
      </c>
      <c r="D2331">
        <v>7</v>
      </c>
      <c r="E2331">
        <v>7</v>
      </c>
      <c r="F2331">
        <v>270805</v>
      </c>
      <c r="G2331">
        <v>274357</v>
      </c>
      <c r="H2331">
        <v>38686.428571428572</v>
      </c>
      <c r="I2331">
        <v>39193.857142857145</v>
      </c>
      <c r="J2331">
        <v>3552</v>
      </c>
      <c r="K2331">
        <v>1.3116449105444877E-2</v>
      </c>
    </row>
    <row r="2332" spans="1:11">
      <c r="A2332" s="74" t="s">
        <v>60</v>
      </c>
      <c r="B2332" t="s">
        <v>98</v>
      </c>
    </row>
    <row r="2333" spans="1:11">
      <c r="A2333" s="74" t="s">
        <v>60</v>
      </c>
      <c r="B2333" t="s">
        <v>98</v>
      </c>
      <c r="C2333" t="s">
        <v>39</v>
      </c>
      <c r="D2333">
        <v>6</v>
      </c>
      <c r="E2333">
        <v>6</v>
      </c>
      <c r="F2333">
        <v>544190</v>
      </c>
      <c r="G2333">
        <v>549155</v>
      </c>
      <c r="H2333">
        <v>90698.333333333328</v>
      </c>
      <c r="I2333">
        <v>91525.833333333328</v>
      </c>
      <c r="J2333">
        <v>4965</v>
      </c>
      <c r="K2333">
        <v>9.1236516657784966E-3</v>
      </c>
    </row>
    <row r="2334" spans="1:11">
      <c r="A2334" s="74" t="s">
        <v>60</v>
      </c>
      <c r="B2334" t="s">
        <v>98</v>
      </c>
      <c r="C2334" t="s">
        <v>40</v>
      </c>
      <c r="D2334">
        <v>9</v>
      </c>
      <c r="E2334">
        <v>9</v>
      </c>
      <c r="F2334">
        <v>704778</v>
      </c>
      <c r="G2334">
        <v>710692</v>
      </c>
      <c r="H2334">
        <v>78308.666666666672</v>
      </c>
      <c r="I2334">
        <v>78965.777777777781</v>
      </c>
      <c r="J2334">
        <v>5914</v>
      </c>
      <c r="K2334">
        <v>8.3912948474555108E-3</v>
      </c>
    </row>
    <row r="2335" spans="1:11">
      <c r="A2335" s="74" t="s">
        <v>60</v>
      </c>
      <c r="B2335" t="s">
        <v>98</v>
      </c>
      <c r="C2335" t="s">
        <v>41</v>
      </c>
      <c r="D2335">
        <v>7</v>
      </c>
      <c r="E2335">
        <v>7</v>
      </c>
      <c r="F2335">
        <v>413509</v>
      </c>
      <c r="G2335">
        <v>415832</v>
      </c>
      <c r="H2335">
        <v>59072.714285714283</v>
      </c>
      <c r="I2335">
        <v>59404.571428571428</v>
      </c>
      <c r="J2335">
        <v>2323</v>
      </c>
      <c r="K2335">
        <v>5.6177737364845751E-3</v>
      </c>
    </row>
    <row r="2336" spans="1:11">
      <c r="A2336" s="74" t="s">
        <v>60</v>
      </c>
      <c r="B2336" t="s">
        <v>98</v>
      </c>
      <c r="C2336" t="s">
        <v>42</v>
      </c>
      <c r="D2336">
        <v>2</v>
      </c>
      <c r="E2336">
        <v>2</v>
      </c>
      <c r="F2336">
        <v>57838.84</v>
      </c>
      <c r="G2336">
        <v>58126.17</v>
      </c>
      <c r="H2336">
        <v>28919.42</v>
      </c>
      <c r="I2336">
        <v>29063.084999999999</v>
      </c>
      <c r="J2336">
        <v>287.33000000000175</v>
      </c>
      <c r="K2336">
        <v>4.9677690631416841E-3</v>
      </c>
    </row>
    <row r="2337" spans="1:11">
      <c r="A2337" s="74" t="s">
        <v>60</v>
      </c>
      <c r="B2337" t="s">
        <v>98</v>
      </c>
      <c r="C2337" t="s">
        <v>43</v>
      </c>
      <c r="D2337">
        <v>1</v>
      </c>
      <c r="E2337">
        <v>1</v>
      </c>
      <c r="F2337">
        <v>97236</v>
      </c>
      <c r="G2337">
        <v>98412</v>
      </c>
      <c r="H2337">
        <v>97236</v>
      </c>
      <c r="I2337">
        <v>98412</v>
      </c>
      <c r="J2337">
        <v>1176</v>
      </c>
      <c r="K2337">
        <v>1.2094286066888806E-2</v>
      </c>
    </row>
    <row r="2338" spans="1:11">
      <c r="A2338" s="74" t="s">
        <v>60</v>
      </c>
      <c r="B2338" t="s">
        <v>98</v>
      </c>
      <c r="C2338" t="s">
        <v>44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</row>
    <row r="2339" spans="1:11">
      <c r="A2339" s="74" t="s">
        <v>60</v>
      </c>
      <c r="B2339" t="s">
        <v>98</v>
      </c>
      <c r="C2339" t="s">
        <v>45</v>
      </c>
      <c r="D2339">
        <v>1</v>
      </c>
      <c r="E2339">
        <v>1</v>
      </c>
      <c r="F2339">
        <v>44835</v>
      </c>
      <c r="G2339">
        <v>45458</v>
      </c>
      <c r="H2339">
        <v>44835</v>
      </c>
      <c r="I2339">
        <v>45458</v>
      </c>
      <c r="J2339">
        <v>623</v>
      </c>
      <c r="K2339">
        <v>1.3895394223263077E-2</v>
      </c>
    </row>
    <row r="2340" spans="1:11">
      <c r="A2340" s="74" t="s">
        <v>60</v>
      </c>
      <c r="B2340" t="s">
        <v>98</v>
      </c>
      <c r="C2340" t="s">
        <v>46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</row>
    <row r="2341" spans="1:11">
      <c r="A2341" s="74" t="s">
        <v>60</v>
      </c>
      <c r="B2341" t="s">
        <v>98</v>
      </c>
      <c r="C2341" t="s">
        <v>25</v>
      </c>
      <c r="D2341">
        <v>26</v>
      </c>
      <c r="E2341">
        <v>26</v>
      </c>
      <c r="F2341">
        <v>1862386.84</v>
      </c>
      <c r="G2341">
        <v>1877675.17</v>
      </c>
      <c r="H2341">
        <v>71630.263076923075</v>
      </c>
      <c r="I2341">
        <v>72218.275769230764</v>
      </c>
      <c r="J2341">
        <v>15288.329999999842</v>
      </c>
      <c r="K2341">
        <v>8.2089980833411815E-3</v>
      </c>
    </row>
    <row r="2342" spans="1:11">
      <c r="A2342" s="74" t="s">
        <v>60</v>
      </c>
      <c r="B2342" t="s">
        <v>98</v>
      </c>
    </row>
    <row r="2343" spans="1:11">
      <c r="A2343" s="74" t="s">
        <v>60</v>
      </c>
      <c r="B2343" t="s">
        <v>98</v>
      </c>
      <c r="C2343" t="s">
        <v>47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</row>
    <row r="2344" spans="1:11">
      <c r="A2344" s="74" t="s">
        <v>60</v>
      </c>
      <c r="B2344" t="s">
        <v>98</v>
      </c>
      <c r="C2344" t="s">
        <v>48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</row>
    <row r="2345" spans="1:11">
      <c r="A2345" s="74" t="s">
        <v>60</v>
      </c>
      <c r="B2345" t="s">
        <v>98</v>
      </c>
      <c r="C2345" t="s">
        <v>25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</row>
    <row r="2346" spans="1:11">
      <c r="A2346" s="74" t="s">
        <v>60</v>
      </c>
      <c r="B2346" t="s">
        <v>98</v>
      </c>
    </row>
    <row r="2347" spans="1:11">
      <c r="A2347" s="74" t="s">
        <v>60</v>
      </c>
      <c r="B2347" t="s">
        <v>98</v>
      </c>
      <c r="C2347" t="s">
        <v>49</v>
      </c>
      <c r="D2347">
        <v>2</v>
      </c>
      <c r="E2347">
        <v>2</v>
      </c>
      <c r="F2347">
        <v>91592</v>
      </c>
      <c r="G2347">
        <v>93135</v>
      </c>
      <c r="H2347">
        <v>45796</v>
      </c>
      <c r="I2347">
        <v>46567.5</v>
      </c>
      <c r="J2347">
        <v>1543</v>
      </c>
      <c r="K2347">
        <v>1.6846449471569571E-2</v>
      </c>
    </row>
    <row r="2348" spans="1:11">
      <c r="A2348" s="74" t="s">
        <v>60</v>
      </c>
      <c r="B2348" t="s">
        <v>98</v>
      </c>
      <c r="C2348" t="s">
        <v>25</v>
      </c>
      <c r="D2348">
        <v>2</v>
      </c>
      <c r="E2348">
        <v>2</v>
      </c>
      <c r="F2348">
        <v>91592</v>
      </c>
      <c r="G2348">
        <v>93135</v>
      </c>
      <c r="H2348">
        <v>45796</v>
      </c>
      <c r="I2348">
        <v>46567.5</v>
      </c>
      <c r="J2348">
        <v>1543</v>
      </c>
      <c r="K2348">
        <v>1.6846449471569571E-2</v>
      </c>
    </row>
    <row r="2349" spans="1:11">
      <c r="A2349" s="74" t="s">
        <v>60</v>
      </c>
      <c r="B2349" t="s">
        <v>98</v>
      </c>
    </row>
    <row r="2350" spans="1:11">
      <c r="A2350" s="74" t="s">
        <v>60</v>
      </c>
      <c r="B2350" t="s">
        <v>98</v>
      </c>
      <c r="C2350" t="s">
        <v>50</v>
      </c>
      <c r="D2350">
        <v>22</v>
      </c>
      <c r="E2350">
        <v>22</v>
      </c>
      <c r="F2350">
        <v>780035.7</v>
      </c>
      <c r="G2350">
        <v>785663</v>
      </c>
      <c r="H2350">
        <v>35456.168181818182</v>
      </c>
      <c r="I2350">
        <v>35711.954545454544</v>
      </c>
      <c r="J2350">
        <v>5627.3000000000466</v>
      </c>
      <c r="K2350">
        <v>7.214156993071018E-3</v>
      </c>
    </row>
    <row r="2351" spans="1:11">
      <c r="A2351" s="74" t="s">
        <v>60</v>
      </c>
      <c r="B2351" t="s">
        <v>98</v>
      </c>
      <c r="C2351" t="s">
        <v>51</v>
      </c>
      <c r="D2351">
        <v>44</v>
      </c>
      <c r="E2351">
        <v>44</v>
      </c>
      <c r="F2351">
        <v>1044847</v>
      </c>
      <c r="G2351">
        <v>1060103</v>
      </c>
      <c r="H2351">
        <v>23746.522727272728</v>
      </c>
      <c r="I2351">
        <v>24093.25</v>
      </c>
      <c r="J2351">
        <v>15256</v>
      </c>
      <c r="K2351">
        <v>1.4601180842745398E-2</v>
      </c>
    </row>
    <row r="2352" spans="1:11">
      <c r="A2352" s="74" t="s">
        <v>60</v>
      </c>
      <c r="B2352" t="s">
        <v>98</v>
      </c>
      <c r="C2352" t="s">
        <v>25</v>
      </c>
      <c r="D2352">
        <v>66</v>
      </c>
      <c r="E2352">
        <v>66</v>
      </c>
      <c r="F2352">
        <v>1824882.7</v>
      </c>
      <c r="G2352">
        <v>1845766</v>
      </c>
      <c r="H2352">
        <v>27649.737878787877</v>
      </c>
      <c r="I2352">
        <v>27966.151515151516</v>
      </c>
      <c r="J2352">
        <v>20883.300000000047</v>
      </c>
      <c r="K2352">
        <v>1.144363963776962E-2</v>
      </c>
    </row>
    <row r="2353" spans="1:11">
      <c r="A2353" s="74" t="s">
        <v>60</v>
      </c>
      <c r="B2353" t="s">
        <v>98</v>
      </c>
    </row>
    <row r="2354" spans="1:11">
      <c r="A2354" s="74" t="s">
        <v>60</v>
      </c>
      <c r="B2354" t="s">
        <v>98</v>
      </c>
      <c r="C2354" t="s">
        <v>52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</row>
    <row r="2355" spans="1:11">
      <c r="A2355" s="74" t="s">
        <v>60</v>
      </c>
      <c r="B2355" t="s">
        <v>98</v>
      </c>
      <c r="C2355" t="s">
        <v>53</v>
      </c>
      <c r="D2355">
        <v>1</v>
      </c>
      <c r="E2355">
        <v>1</v>
      </c>
      <c r="F2355">
        <v>29367</v>
      </c>
      <c r="G2355">
        <v>29832</v>
      </c>
      <c r="H2355">
        <v>29367</v>
      </c>
      <c r="I2355">
        <v>29832</v>
      </c>
      <c r="J2355">
        <v>465</v>
      </c>
      <c r="K2355">
        <v>1.5834099499438144E-2</v>
      </c>
    </row>
    <row r="2356" spans="1:11">
      <c r="A2356" s="74" t="s">
        <v>60</v>
      </c>
      <c r="B2356" t="s">
        <v>98</v>
      </c>
      <c r="C2356" t="s">
        <v>54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</row>
    <row r="2357" spans="1:11">
      <c r="A2357" s="74" t="s">
        <v>60</v>
      </c>
      <c r="B2357" t="s">
        <v>98</v>
      </c>
      <c r="C2357" t="s">
        <v>55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</row>
    <row r="2358" spans="1:11">
      <c r="A2358" s="74" t="s">
        <v>60</v>
      </c>
      <c r="B2358" t="s">
        <v>98</v>
      </c>
      <c r="C2358" t="s">
        <v>25</v>
      </c>
      <c r="D2358">
        <v>1</v>
      </c>
      <c r="E2358">
        <v>1</v>
      </c>
      <c r="F2358">
        <v>29367</v>
      </c>
      <c r="G2358">
        <v>29832</v>
      </c>
      <c r="H2358">
        <v>29367</v>
      </c>
      <c r="I2358">
        <v>29832</v>
      </c>
      <c r="J2358">
        <v>465</v>
      </c>
      <c r="K2358">
        <v>1.5834099499438144E-2</v>
      </c>
    </row>
    <row r="2359" spans="1:11">
      <c r="A2359" s="74" t="s">
        <v>60</v>
      </c>
      <c r="B2359" t="s">
        <v>98</v>
      </c>
    </row>
    <row r="2360" spans="1:11">
      <c r="A2360" s="74" t="s">
        <v>60</v>
      </c>
      <c r="B2360" t="s">
        <v>98</v>
      </c>
      <c r="C2360" t="s">
        <v>56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</row>
    <row r="2361" spans="1:11">
      <c r="A2361" s="74" t="s">
        <v>60</v>
      </c>
      <c r="B2361" t="s">
        <v>98</v>
      </c>
      <c r="C2361" t="s">
        <v>57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</row>
    <row r="2362" spans="1:11">
      <c r="A2362" s="74" t="s">
        <v>60</v>
      </c>
      <c r="B2362" t="s">
        <v>98</v>
      </c>
      <c r="C2362" t="s">
        <v>58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</row>
    <row r="2363" spans="1:11">
      <c r="A2363" s="74" t="s">
        <v>60</v>
      </c>
      <c r="B2363" t="s">
        <v>99</v>
      </c>
      <c r="C2363" t="s">
        <v>18</v>
      </c>
      <c r="D2363">
        <v>1</v>
      </c>
      <c r="E2363">
        <v>1</v>
      </c>
      <c r="F2363">
        <v>90000</v>
      </c>
      <c r="G2363">
        <v>90001</v>
      </c>
      <c r="H2363">
        <v>90000</v>
      </c>
      <c r="I2363">
        <v>90001</v>
      </c>
      <c r="J2363">
        <v>1</v>
      </c>
      <c r="K2363">
        <v>1.1111111111111112E-5</v>
      </c>
    </row>
    <row r="2364" spans="1:11">
      <c r="A2364" s="74" t="s">
        <v>60</v>
      </c>
      <c r="B2364" t="s">
        <v>99</v>
      </c>
      <c r="C2364" t="s">
        <v>19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</row>
    <row r="2365" spans="1:11">
      <c r="A2365" s="74" t="s">
        <v>60</v>
      </c>
      <c r="B2365" t="s">
        <v>99</v>
      </c>
      <c r="C2365" t="s">
        <v>20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</row>
    <row r="2366" spans="1:11">
      <c r="A2366" s="74" t="s">
        <v>60</v>
      </c>
      <c r="B2366" t="s">
        <v>99</v>
      </c>
      <c r="C2366" t="s">
        <v>21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</row>
    <row r="2367" spans="1:11">
      <c r="A2367" s="74" t="s">
        <v>60</v>
      </c>
      <c r="B2367" t="s">
        <v>99</v>
      </c>
      <c r="C2367" t="s">
        <v>22</v>
      </c>
      <c r="D2367">
        <v>1</v>
      </c>
      <c r="E2367">
        <v>1</v>
      </c>
      <c r="F2367">
        <v>40887</v>
      </c>
      <c r="G2367">
        <v>40888</v>
      </c>
      <c r="H2367">
        <v>40887</v>
      </c>
      <c r="I2367">
        <v>40888</v>
      </c>
      <c r="J2367">
        <v>1</v>
      </c>
      <c r="K2367">
        <v>2.4457651576295644E-5</v>
      </c>
    </row>
    <row r="2368" spans="1:11">
      <c r="A2368" s="74" t="s">
        <v>60</v>
      </c>
      <c r="B2368" t="s">
        <v>99</v>
      </c>
      <c r="C2368" t="s">
        <v>23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</row>
    <row r="2369" spans="1:11">
      <c r="A2369" s="74" t="s">
        <v>60</v>
      </c>
      <c r="B2369" t="s">
        <v>99</v>
      </c>
      <c r="C2369" t="s">
        <v>24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</row>
    <row r="2370" spans="1:11">
      <c r="A2370" s="74" t="s">
        <v>60</v>
      </c>
      <c r="B2370" t="s">
        <v>99</v>
      </c>
      <c r="C2370" t="s">
        <v>25</v>
      </c>
      <c r="D2370">
        <v>2</v>
      </c>
      <c r="E2370">
        <v>2</v>
      </c>
      <c r="F2370">
        <v>130887</v>
      </c>
      <c r="G2370">
        <v>130889</v>
      </c>
      <c r="H2370">
        <v>65443.5</v>
      </c>
      <c r="I2370">
        <v>65444.5</v>
      </c>
      <c r="J2370">
        <v>2</v>
      </c>
      <c r="K2370">
        <v>1.5280356337909801E-5</v>
      </c>
    </row>
    <row r="2371" spans="1:11">
      <c r="A2371" s="74" t="s">
        <v>60</v>
      </c>
      <c r="B2371" t="s">
        <v>99</v>
      </c>
    </row>
    <row r="2372" spans="1:11">
      <c r="A2372" s="74" t="s">
        <v>60</v>
      </c>
      <c r="B2372" t="s">
        <v>99</v>
      </c>
      <c r="C2372" t="s">
        <v>26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</row>
    <row r="2373" spans="1:11">
      <c r="A2373" s="74" t="s">
        <v>60</v>
      </c>
      <c r="B2373" t="s">
        <v>99</v>
      </c>
      <c r="C2373" t="s">
        <v>27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</row>
    <row r="2374" spans="1:11">
      <c r="A2374" s="74" t="s">
        <v>60</v>
      </c>
      <c r="B2374" t="s">
        <v>99</v>
      </c>
      <c r="C2374" t="s">
        <v>25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</row>
    <row r="2375" spans="1:11">
      <c r="A2375" s="74" t="s">
        <v>60</v>
      </c>
      <c r="B2375" t="s">
        <v>99</v>
      </c>
    </row>
    <row r="2376" spans="1:11">
      <c r="A2376" s="74" t="s">
        <v>60</v>
      </c>
      <c r="B2376" t="s">
        <v>99</v>
      </c>
      <c r="C2376" t="s">
        <v>28</v>
      </c>
      <c r="D2376">
        <v>1</v>
      </c>
      <c r="E2376">
        <v>1</v>
      </c>
      <c r="F2376">
        <v>13002</v>
      </c>
      <c r="G2376">
        <v>13003</v>
      </c>
      <c r="H2376">
        <v>13002</v>
      </c>
      <c r="I2376">
        <v>13003</v>
      </c>
      <c r="J2376">
        <v>1</v>
      </c>
      <c r="K2376">
        <v>7.6911244423934783E-5</v>
      </c>
    </row>
    <row r="2377" spans="1:11">
      <c r="A2377" s="74" t="s">
        <v>60</v>
      </c>
      <c r="B2377" t="s">
        <v>99</v>
      </c>
      <c r="C2377" t="s">
        <v>29</v>
      </c>
      <c r="D2377">
        <v>1</v>
      </c>
      <c r="E2377">
        <v>1</v>
      </c>
      <c r="F2377">
        <v>13002</v>
      </c>
      <c r="G2377">
        <v>13003</v>
      </c>
      <c r="H2377">
        <v>13002</v>
      </c>
      <c r="I2377">
        <v>13003</v>
      </c>
      <c r="J2377">
        <v>1</v>
      </c>
      <c r="K2377">
        <v>7.6911244423934783E-5</v>
      </c>
    </row>
    <row r="2378" spans="1:11">
      <c r="A2378" s="74" t="s">
        <v>60</v>
      </c>
      <c r="B2378" t="s">
        <v>99</v>
      </c>
      <c r="C2378" t="s">
        <v>30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</row>
    <row r="2379" spans="1:11">
      <c r="A2379" s="74" t="s">
        <v>60</v>
      </c>
      <c r="B2379" t="s">
        <v>99</v>
      </c>
      <c r="C2379" t="s">
        <v>31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</row>
    <row r="2380" spans="1:11">
      <c r="A2380" s="74" t="s">
        <v>60</v>
      </c>
      <c r="B2380" t="s">
        <v>99</v>
      </c>
      <c r="C2380" t="s">
        <v>25</v>
      </c>
      <c r="D2380">
        <v>2</v>
      </c>
      <c r="E2380">
        <v>2</v>
      </c>
      <c r="F2380">
        <v>26004</v>
      </c>
      <c r="G2380">
        <v>26006</v>
      </c>
      <c r="H2380">
        <v>13002</v>
      </c>
      <c r="I2380">
        <v>13003</v>
      </c>
      <c r="J2380">
        <v>2</v>
      </c>
      <c r="K2380">
        <v>7.6911244423934783E-5</v>
      </c>
    </row>
    <row r="2381" spans="1:11">
      <c r="A2381" s="74" t="s">
        <v>60</v>
      </c>
      <c r="B2381" t="s">
        <v>99</v>
      </c>
    </row>
    <row r="2382" spans="1:11">
      <c r="A2382" s="74" t="s">
        <v>60</v>
      </c>
      <c r="B2382" t="s">
        <v>99</v>
      </c>
      <c r="C2382" t="s">
        <v>32</v>
      </c>
      <c r="D2382">
        <v>1</v>
      </c>
      <c r="E2382">
        <v>1</v>
      </c>
      <c r="F2382">
        <v>45655</v>
      </c>
      <c r="G2382">
        <v>45656</v>
      </c>
      <c r="H2382">
        <v>45655</v>
      </c>
      <c r="I2382">
        <v>45656</v>
      </c>
      <c r="J2382">
        <v>1</v>
      </c>
      <c r="K2382">
        <v>2.1903405979629831E-5</v>
      </c>
    </row>
    <row r="2383" spans="1:11">
      <c r="A2383" s="74" t="s">
        <v>60</v>
      </c>
      <c r="B2383" t="s">
        <v>99</v>
      </c>
      <c r="C2383" t="s">
        <v>33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</row>
    <row r="2384" spans="1:11">
      <c r="A2384" s="74" t="s">
        <v>60</v>
      </c>
      <c r="B2384" t="s">
        <v>99</v>
      </c>
      <c r="C2384" t="s">
        <v>34</v>
      </c>
      <c r="D2384">
        <v>1</v>
      </c>
      <c r="E2384">
        <v>1</v>
      </c>
      <c r="F2384">
        <v>28891</v>
      </c>
      <c r="G2384">
        <v>28892</v>
      </c>
      <c r="H2384">
        <v>28891</v>
      </c>
      <c r="I2384">
        <v>28892</v>
      </c>
      <c r="J2384">
        <v>1</v>
      </c>
      <c r="K2384">
        <v>3.461285521442664E-5</v>
      </c>
    </row>
    <row r="2385" spans="1:11">
      <c r="A2385" s="74" t="s">
        <v>60</v>
      </c>
      <c r="B2385" t="s">
        <v>99</v>
      </c>
      <c r="C2385" t="s">
        <v>25</v>
      </c>
      <c r="D2385">
        <v>2</v>
      </c>
      <c r="E2385">
        <v>2</v>
      </c>
      <c r="F2385">
        <v>74546</v>
      </c>
      <c r="G2385">
        <v>74548</v>
      </c>
      <c r="H2385">
        <v>37273</v>
      </c>
      <c r="I2385">
        <v>37274</v>
      </c>
      <c r="J2385">
        <v>2</v>
      </c>
      <c r="K2385">
        <v>2.682907198240013E-5</v>
      </c>
    </row>
    <row r="2386" spans="1:11">
      <c r="A2386" s="74" t="s">
        <v>60</v>
      </c>
      <c r="B2386" t="s">
        <v>99</v>
      </c>
    </row>
    <row r="2387" spans="1:11">
      <c r="A2387" s="74" t="s">
        <v>60</v>
      </c>
      <c r="B2387" t="s">
        <v>99</v>
      </c>
      <c r="C2387" t="s">
        <v>35</v>
      </c>
      <c r="D2387">
        <v>1</v>
      </c>
      <c r="E2387">
        <v>1</v>
      </c>
      <c r="F2387">
        <v>29130</v>
      </c>
      <c r="G2387">
        <v>29131</v>
      </c>
      <c r="H2387">
        <v>29130</v>
      </c>
      <c r="I2387">
        <v>29131</v>
      </c>
      <c r="J2387">
        <v>1</v>
      </c>
      <c r="K2387">
        <v>3.4328870580157911E-5</v>
      </c>
    </row>
    <row r="2388" spans="1:11">
      <c r="A2388" s="74" t="s">
        <v>60</v>
      </c>
      <c r="B2388" t="s">
        <v>99</v>
      </c>
      <c r="C2388" t="s">
        <v>36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</row>
    <row r="2389" spans="1:11">
      <c r="A2389" s="74" t="s">
        <v>60</v>
      </c>
      <c r="B2389" t="s">
        <v>99</v>
      </c>
      <c r="C2389" t="s">
        <v>25</v>
      </c>
      <c r="D2389">
        <v>1</v>
      </c>
      <c r="E2389">
        <v>1</v>
      </c>
      <c r="F2389">
        <v>29130</v>
      </c>
      <c r="G2389">
        <v>29131</v>
      </c>
      <c r="H2389">
        <v>29130</v>
      </c>
      <c r="I2389">
        <v>29131</v>
      </c>
      <c r="J2389">
        <v>1</v>
      </c>
      <c r="K2389">
        <v>3.4328870580157911E-5</v>
      </c>
    </row>
    <row r="2390" spans="1:11">
      <c r="A2390" s="74" t="s">
        <v>60</v>
      </c>
      <c r="B2390" t="s">
        <v>99</v>
      </c>
    </row>
    <row r="2391" spans="1:11">
      <c r="A2391" s="74" t="s">
        <v>60</v>
      </c>
      <c r="B2391" t="s">
        <v>99</v>
      </c>
      <c r="C2391" t="s">
        <v>37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</row>
    <row r="2392" spans="1:11">
      <c r="A2392" s="74" t="s">
        <v>60</v>
      </c>
      <c r="B2392" t="s">
        <v>99</v>
      </c>
      <c r="C2392" t="s">
        <v>38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</row>
    <row r="2393" spans="1:11">
      <c r="A2393" s="74" t="s">
        <v>60</v>
      </c>
      <c r="B2393" t="s">
        <v>99</v>
      </c>
      <c r="C2393" t="s">
        <v>25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</row>
    <row r="2394" spans="1:11">
      <c r="A2394" s="74" t="s">
        <v>60</v>
      </c>
      <c r="B2394" t="s">
        <v>99</v>
      </c>
    </row>
    <row r="2395" spans="1:11">
      <c r="A2395" s="74" t="s">
        <v>60</v>
      </c>
      <c r="B2395" t="s">
        <v>99</v>
      </c>
      <c r="C2395" t="s">
        <v>39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</row>
    <row r="2396" spans="1:11">
      <c r="A2396" s="74" t="s">
        <v>60</v>
      </c>
      <c r="B2396" t="s">
        <v>99</v>
      </c>
      <c r="C2396" t="s">
        <v>40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</row>
    <row r="2397" spans="1:11">
      <c r="A2397" s="74" t="s">
        <v>60</v>
      </c>
      <c r="B2397" t="s">
        <v>99</v>
      </c>
      <c r="C2397" t="s">
        <v>41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</row>
    <row r="2398" spans="1:11">
      <c r="A2398" s="74" t="s">
        <v>60</v>
      </c>
      <c r="B2398" t="s">
        <v>99</v>
      </c>
      <c r="C2398" t="s">
        <v>42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</row>
    <row r="2399" spans="1:11">
      <c r="A2399" s="74" t="s">
        <v>60</v>
      </c>
      <c r="B2399" t="s">
        <v>99</v>
      </c>
      <c r="C2399" t="s">
        <v>43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</row>
    <row r="2400" spans="1:11">
      <c r="A2400" s="74" t="s">
        <v>60</v>
      </c>
      <c r="B2400" t="s">
        <v>99</v>
      </c>
      <c r="C2400" t="s">
        <v>44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</row>
    <row r="2401" spans="1:11">
      <c r="A2401" s="74" t="s">
        <v>60</v>
      </c>
      <c r="B2401" t="s">
        <v>99</v>
      </c>
      <c r="C2401" t="s">
        <v>45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</row>
    <row r="2402" spans="1:11">
      <c r="A2402" s="74" t="s">
        <v>60</v>
      </c>
      <c r="B2402" t="s">
        <v>99</v>
      </c>
      <c r="C2402" t="s">
        <v>46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</row>
    <row r="2403" spans="1:11">
      <c r="A2403" s="74" t="s">
        <v>60</v>
      </c>
      <c r="B2403" t="s">
        <v>99</v>
      </c>
      <c r="C2403" t="s">
        <v>25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</row>
    <row r="2404" spans="1:11">
      <c r="A2404" s="74" t="s">
        <v>60</v>
      </c>
      <c r="B2404" t="s">
        <v>99</v>
      </c>
    </row>
    <row r="2405" spans="1:11">
      <c r="A2405" s="74" t="s">
        <v>60</v>
      </c>
      <c r="B2405" t="s">
        <v>99</v>
      </c>
      <c r="C2405" t="s">
        <v>47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</row>
    <row r="2406" spans="1:11">
      <c r="A2406" s="74" t="s">
        <v>60</v>
      </c>
      <c r="B2406" t="s">
        <v>99</v>
      </c>
      <c r="C2406" t="s">
        <v>48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</row>
    <row r="2407" spans="1:11">
      <c r="A2407" s="74" t="s">
        <v>60</v>
      </c>
      <c r="B2407" t="s">
        <v>99</v>
      </c>
      <c r="C2407" t="s">
        <v>25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</row>
    <row r="2408" spans="1:11">
      <c r="A2408" s="74" t="s">
        <v>60</v>
      </c>
      <c r="B2408" t="s">
        <v>99</v>
      </c>
    </row>
    <row r="2409" spans="1:11">
      <c r="A2409" s="74" t="s">
        <v>60</v>
      </c>
      <c r="B2409" t="s">
        <v>99</v>
      </c>
      <c r="C2409" t="s">
        <v>49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</row>
    <row r="2410" spans="1:11">
      <c r="A2410" s="74" t="s">
        <v>60</v>
      </c>
      <c r="B2410" t="s">
        <v>99</v>
      </c>
      <c r="C2410" t="s">
        <v>25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</row>
    <row r="2411" spans="1:11">
      <c r="A2411" s="74" t="s">
        <v>60</v>
      </c>
      <c r="B2411" t="s">
        <v>99</v>
      </c>
    </row>
    <row r="2412" spans="1:11">
      <c r="A2412" s="74" t="s">
        <v>60</v>
      </c>
      <c r="B2412" t="s">
        <v>99</v>
      </c>
      <c r="C2412" t="s">
        <v>50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</row>
    <row r="2413" spans="1:11">
      <c r="A2413" s="74" t="s">
        <v>60</v>
      </c>
      <c r="B2413" t="s">
        <v>99</v>
      </c>
      <c r="C2413" t="s">
        <v>51</v>
      </c>
      <c r="D2413">
        <v>2</v>
      </c>
      <c r="E2413">
        <v>2</v>
      </c>
      <c r="F2413">
        <v>28000</v>
      </c>
      <c r="G2413">
        <v>28002</v>
      </c>
      <c r="H2413">
        <v>14000</v>
      </c>
      <c r="I2413">
        <v>14001</v>
      </c>
      <c r="J2413">
        <v>2</v>
      </c>
      <c r="K2413">
        <v>7.1428571428571434E-5</v>
      </c>
    </row>
    <row r="2414" spans="1:11">
      <c r="A2414" s="74" t="s">
        <v>60</v>
      </c>
      <c r="B2414" t="s">
        <v>99</v>
      </c>
      <c r="C2414" t="s">
        <v>25</v>
      </c>
      <c r="D2414">
        <v>2</v>
      </c>
      <c r="E2414">
        <v>2</v>
      </c>
      <c r="F2414">
        <v>28000</v>
      </c>
      <c r="G2414">
        <v>28002</v>
      </c>
      <c r="H2414">
        <v>14000</v>
      </c>
      <c r="I2414">
        <v>14001</v>
      </c>
      <c r="J2414">
        <v>2</v>
      </c>
      <c r="K2414">
        <v>7.1428571428571434E-5</v>
      </c>
    </row>
    <row r="2415" spans="1:11">
      <c r="A2415" s="74" t="s">
        <v>60</v>
      </c>
      <c r="B2415" t="s">
        <v>99</v>
      </c>
    </row>
    <row r="2416" spans="1:11">
      <c r="A2416" s="74" t="s">
        <v>60</v>
      </c>
      <c r="B2416" t="s">
        <v>99</v>
      </c>
      <c r="C2416" t="s">
        <v>52</v>
      </c>
      <c r="D2416">
        <v>2</v>
      </c>
      <c r="E2416">
        <v>2</v>
      </c>
      <c r="F2416">
        <v>33565</v>
      </c>
      <c r="G2416">
        <v>33567</v>
      </c>
      <c r="H2416">
        <v>16782.5</v>
      </c>
      <c r="I2416">
        <v>16783.5</v>
      </c>
      <c r="J2416">
        <v>2</v>
      </c>
      <c r="K2416">
        <v>5.9585878146879187E-5</v>
      </c>
    </row>
    <row r="2417" spans="1:11">
      <c r="A2417" s="74" t="s">
        <v>60</v>
      </c>
      <c r="B2417" t="s">
        <v>99</v>
      </c>
      <c r="C2417" t="s">
        <v>53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</row>
    <row r="2418" spans="1:11">
      <c r="A2418" s="74" t="s">
        <v>60</v>
      </c>
      <c r="B2418" t="s">
        <v>99</v>
      </c>
      <c r="C2418" t="s">
        <v>54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</row>
    <row r="2419" spans="1:11">
      <c r="A2419" s="74" t="s">
        <v>60</v>
      </c>
      <c r="B2419" t="s">
        <v>99</v>
      </c>
      <c r="C2419" t="s">
        <v>55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</row>
    <row r="2420" spans="1:11">
      <c r="A2420" s="74" t="s">
        <v>60</v>
      </c>
      <c r="B2420" t="s">
        <v>99</v>
      </c>
      <c r="C2420" t="s">
        <v>25</v>
      </c>
      <c r="D2420">
        <v>2</v>
      </c>
      <c r="E2420">
        <v>2</v>
      </c>
      <c r="F2420">
        <v>33565</v>
      </c>
      <c r="G2420">
        <v>33567</v>
      </c>
      <c r="H2420">
        <v>16782.5</v>
      </c>
      <c r="I2420">
        <v>16783.5</v>
      </c>
      <c r="J2420">
        <v>2</v>
      </c>
      <c r="K2420">
        <v>5.9585878146879187E-5</v>
      </c>
    </row>
    <row r="2421" spans="1:11">
      <c r="A2421" s="74" t="s">
        <v>60</v>
      </c>
      <c r="B2421" t="s">
        <v>99</v>
      </c>
    </row>
    <row r="2422" spans="1:11">
      <c r="A2422" s="74" t="s">
        <v>60</v>
      </c>
      <c r="B2422" t="s">
        <v>99</v>
      </c>
      <c r="C2422" t="s">
        <v>56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</row>
    <row r="2423" spans="1:11">
      <c r="A2423" s="74" t="s">
        <v>60</v>
      </c>
      <c r="B2423" t="s">
        <v>99</v>
      </c>
      <c r="C2423" t="s">
        <v>57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</row>
    <row r="2424" spans="1:11">
      <c r="A2424" s="74" t="s">
        <v>60</v>
      </c>
      <c r="B2424" t="s">
        <v>99</v>
      </c>
      <c r="C2424" t="s">
        <v>58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</row>
    <row r="2425" spans="1:11">
      <c r="A2425" s="74" t="s">
        <v>60</v>
      </c>
      <c r="B2425" t="s">
        <v>100</v>
      </c>
      <c r="C2425" t="s">
        <v>18</v>
      </c>
      <c r="D2425">
        <v>1</v>
      </c>
      <c r="E2425">
        <v>1</v>
      </c>
      <c r="F2425">
        <v>90000</v>
      </c>
      <c r="G2425">
        <v>90001</v>
      </c>
      <c r="H2425">
        <v>90000</v>
      </c>
      <c r="I2425">
        <v>90001</v>
      </c>
      <c r="J2425">
        <v>1</v>
      </c>
      <c r="K2425">
        <v>1.1111111111111112E-5</v>
      </c>
    </row>
    <row r="2426" spans="1:11">
      <c r="A2426" s="74" t="s">
        <v>60</v>
      </c>
      <c r="B2426" t="s">
        <v>100</v>
      </c>
      <c r="C2426" t="s">
        <v>19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</row>
    <row r="2427" spans="1:11">
      <c r="A2427" s="74" t="s">
        <v>60</v>
      </c>
      <c r="B2427" t="s">
        <v>100</v>
      </c>
      <c r="C2427" t="s">
        <v>20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</row>
    <row r="2428" spans="1:11">
      <c r="A2428" s="74" t="s">
        <v>60</v>
      </c>
      <c r="B2428" t="s">
        <v>100</v>
      </c>
      <c r="C2428" t="s">
        <v>21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</row>
    <row r="2429" spans="1:11">
      <c r="A2429" s="74" t="s">
        <v>60</v>
      </c>
      <c r="B2429" t="s">
        <v>100</v>
      </c>
      <c r="C2429" t="s">
        <v>22</v>
      </c>
      <c r="D2429">
        <v>1</v>
      </c>
      <c r="E2429">
        <v>1</v>
      </c>
      <c r="F2429">
        <v>50440</v>
      </c>
      <c r="G2429">
        <v>50441</v>
      </c>
      <c r="H2429">
        <v>50440</v>
      </c>
      <c r="I2429">
        <v>50441</v>
      </c>
      <c r="J2429">
        <v>1</v>
      </c>
      <c r="K2429">
        <v>1.9825535289452816E-5</v>
      </c>
    </row>
    <row r="2430" spans="1:11">
      <c r="A2430" s="74" t="s">
        <v>60</v>
      </c>
      <c r="B2430" t="s">
        <v>100</v>
      </c>
      <c r="C2430" t="s">
        <v>23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</row>
    <row r="2431" spans="1:11">
      <c r="A2431" s="74" t="s">
        <v>60</v>
      </c>
      <c r="B2431" t="s">
        <v>100</v>
      </c>
      <c r="C2431" t="s">
        <v>24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</row>
    <row r="2432" spans="1:11">
      <c r="A2432" s="74" t="s">
        <v>60</v>
      </c>
      <c r="B2432" t="s">
        <v>100</v>
      </c>
      <c r="C2432" t="s">
        <v>25</v>
      </c>
      <c r="D2432">
        <v>2</v>
      </c>
      <c r="E2432">
        <v>2</v>
      </c>
      <c r="F2432">
        <v>140440</v>
      </c>
      <c r="G2432">
        <v>140442</v>
      </c>
      <c r="H2432">
        <v>70220</v>
      </c>
      <c r="I2432">
        <v>70221</v>
      </c>
      <c r="J2432">
        <v>2</v>
      </c>
      <c r="K2432">
        <v>1.4240956992309883E-5</v>
      </c>
    </row>
    <row r="2433" spans="1:11">
      <c r="A2433" s="74" t="s">
        <v>60</v>
      </c>
      <c r="B2433" t="s">
        <v>100</v>
      </c>
    </row>
    <row r="2434" spans="1:11">
      <c r="A2434" s="74" t="s">
        <v>60</v>
      </c>
      <c r="B2434" t="s">
        <v>100</v>
      </c>
      <c r="C2434" t="s">
        <v>26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</row>
    <row r="2435" spans="1:11">
      <c r="A2435" s="74" t="s">
        <v>60</v>
      </c>
      <c r="B2435" t="s">
        <v>100</v>
      </c>
      <c r="C2435" t="s">
        <v>27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</row>
    <row r="2436" spans="1:11">
      <c r="A2436" s="74" t="s">
        <v>60</v>
      </c>
      <c r="B2436" t="s">
        <v>100</v>
      </c>
      <c r="C2436" t="s">
        <v>25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</row>
    <row r="2437" spans="1:11">
      <c r="A2437" s="74" t="s">
        <v>60</v>
      </c>
      <c r="B2437" t="s">
        <v>100</v>
      </c>
    </row>
    <row r="2438" spans="1:11">
      <c r="A2438" s="74" t="s">
        <v>60</v>
      </c>
      <c r="B2438" t="s">
        <v>100</v>
      </c>
      <c r="C2438" t="s">
        <v>28</v>
      </c>
      <c r="D2438">
        <v>1</v>
      </c>
      <c r="E2438">
        <v>1</v>
      </c>
      <c r="F2438">
        <v>14599</v>
      </c>
      <c r="G2438">
        <v>14600</v>
      </c>
      <c r="H2438">
        <v>14599</v>
      </c>
      <c r="I2438">
        <v>14600</v>
      </c>
      <c r="J2438">
        <v>1</v>
      </c>
      <c r="K2438">
        <v>6.8497842317966981E-5</v>
      </c>
    </row>
    <row r="2439" spans="1:11">
      <c r="A2439" s="74" t="s">
        <v>60</v>
      </c>
      <c r="B2439" t="s">
        <v>100</v>
      </c>
      <c r="C2439" t="s">
        <v>29</v>
      </c>
      <c r="D2439">
        <v>3</v>
      </c>
      <c r="E2439">
        <v>3</v>
      </c>
      <c r="F2439">
        <v>49596</v>
      </c>
      <c r="G2439">
        <v>49599</v>
      </c>
      <c r="H2439">
        <v>16532</v>
      </c>
      <c r="I2439">
        <v>16533</v>
      </c>
      <c r="J2439">
        <v>3</v>
      </c>
      <c r="K2439">
        <v>6.0488749092668762E-5</v>
      </c>
    </row>
    <row r="2440" spans="1:11">
      <c r="A2440" s="74" t="s">
        <v>60</v>
      </c>
      <c r="B2440" t="s">
        <v>100</v>
      </c>
      <c r="C2440" t="s">
        <v>30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</row>
    <row r="2441" spans="1:11">
      <c r="A2441" s="74" t="s">
        <v>60</v>
      </c>
      <c r="B2441" t="s">
        <v>100</v>
      </c>
      <c r="C2441" t="s">
        <v>31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</row>
    <row r="2442" spans="1:11">
      <c r="A2442" s="74" t="s">
        <v>60</v>
      </c>
      <c r="B2442" t="s">
        <v>100</v>
      </c>
      <c r="C2442" t="s">
        <v>25</v>
      </c>
      <c r="D2442">
        <v>4</v>
      </c>
      <c r="E2442">
        <v>4</v>
      </c>
      <c r="F2442">
        <v>64195</v>
      </c>
      <c r="G2442">
        <v>64199</v>
      </c>
      <c r="H2442">
        <v>16048.75</v>
      </c>
      <c r="I2442">
        <v>16049.75</v>
      </c>
      <c r="J2442">
        <v>4</v>
      </c>
      <c r="K2442">
        <v>6.2310148765480178E-5</v>
      </c>
    </row>
    <row r="2443" spans="1:11">
      <c r="A2443" s="74" t="s">
        <v>60</v>
      </c>
      <c r="B2443" t="s">
        <v>100</v>
      </c>
    </row>
    <row r="2444" spans="1:11">
      <c r="A2444" s="74" t="s">
        <v>60</v>
      </c>
      <c r="B2444" t="s">
        <v>100</v>
      </c>
      <c r="C2444" t="s">
        <v>32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</row>
    <row r="2445" spans="1:11">
      <c r="A2445" s="74" t="s">
        <v>60</v>
      </c>
      <c r="B2445" t="s">
        <v>100</v>
      </c>
      <c r="C2445" t="s">
        <v>33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</row>
    <row r="2446" spans="1:11">
      <c r="A2446" s="74" t="s">
        <v>60</v>
      </c>
      <c r="B2446" t="s">
        <v>100</v>
      </c>
      <c r="C2446" t="s">
        <v>34</v>
      </c>
      <c r="D2446">
        <v>1</v>
      </c>
      <c r="E2446">
        <v>1</v>
      </c>
      <c r="F2446">
        <v>23236</v>
      </c>
      <c r="G2446">
        <v>23237</v>
      </c>
      <c r="H2446">
        <v>23236</v>
      </c>
      <c r="I2446">
        <v>23237</v>
      </c>
      <c r="J2446">
        <v>1</v>
      </c>
      <c r="K2446">
        <v>4.3036667240488894E-5</v>
      </c>
    </row>
    <row r="2447" spans="1:11">
      <c r="A2447" s="74" t="s">
        <v>60</v>
      </c>
      <c r="B2447" t="s">
        <v>100</v>
      </c>
      <c r="C2447" t="s">
        <v>25</v>
      </c>
      <c r="D2447">
        <v>1</v>
      </c>
      <c r="E2447">
        <v>1</v>
      </c>
      <c r="F2447">
        <v>23236</v>
      </c>
      <c r="G2447">
        <v>23237</v>
      </c>
      <c r="H2447">
        <v>23236</v>
      </c>
      <c r="I2447">
        <v>23237</v>
      </c>
      <c r="J2447">
        <v>1</v>
      </c>
      <c r="K2447">
        <v>4.3036667240488894E-5</v>
      </c>
    </row>
    <row r="2448" spans="1:11">
      <c r="A2448" s="74" t="s">
        <v>60</v>
      </c>
      <c r="B2448" t="s">
        <v>100</v>
      </c>
    </row>
    <row r="2449" spans="1:11">
      <c r="A2449" s="74" t="s">
        <v>60</v>
      </c>
      <c r="B2449" t="s">
        <v>100</v>
      </c>
      <c r="C2449" t="s">
        <v>35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</row>
    <row r="2450" spans="1:11">
      <c r="A2450" s="74" t="s">
        <v>60</v>
      </c>
      <c r="B2450" t="s">
        <v>100</v>
      </c>
      <c r="C2450" t="s">
        <v>36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</row>
    <row r="2451" spans="1:11">
      <c r="A2451" s="74" t="s">
        <v>60</v>
      </c>
      <c r="B2451" t="s">
        <v>100</v>
      </c>
      <c r="C2451" t="s">
        <v>25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</row>
    <row r="2452" spans="1:11">
      <c r="A2452" s="74" t="s">
        <v>60</v>
      </c>
      <c r="B2452" t="s">
        <v>100</v>
      </c>
    </row>
    <row r="2453" spans="1:11">
      <c r="A2453" s="74" t="s">
        <v>60</v>
      </c>
      <c r="B2453" t="s">
        <v>100</v>
      </c>
      <c r="C2453" t="s">
        <v>37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</row>
    <row r="2454" spans="1:11">
      <c r="A2454" s="74" t="s">
        <v>60</v>
      </c>
      <c r="B2454" t="s">
        <v>100</v>
      </c>
      <c r="C2454" t="s">
        <v>38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</row>
    <row r="2455" spans="1:11">
      <c r="A2455" s="74" t="s">
        <v>60</v>
      </c>
      <c r="B2455" t="s">
        <v>100</v>
      </c>
      <c r="C2455" t="s">
        <v>25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</row>
    <row r="2456" spans="1:11">
      <c r="A2456" s="74" t="s">
        <v>60</v>
      </c>
      <c r="B2456" t="s">
        <v>100</v>
      </c>
    </row>
    <row r="2457" spans="1:11">
      <c r="A2457" s="74" t="s">
        <v>60</v>
      </c>
      <c r="B2457" t="s">
        <v>100</v>
      </c>
      <c r="C2457" t="s">
        <v>39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</row>
    <row r="2458" spans="1:11">
      <c r="A2458" s="74" t="s">
        <v>60</v>
      </c>
      <c r="B2458" t="s">
        <v>100</v>
      </c>
      <c r="C2458" t="s">
        <v>40</v>
      </c>
      <c r="D2458">
        <v>0.5</v>
      </c>
      <c r="E2458">
        <v>0.5</v>
      </c>
      <c r="F2458">
        <v>24500</v>
      </c>
      <c r="G2458">
        <v>24500</v>
      </c>
      <c r="H2458">
        <v>49000</v>
      </c>
      <c r="I2458">
        <v>49000</v>
      </c>
      <c r="J2458">
        <v>0</v>
      </c>
      <c r="K2458">
        <v>0</v>
      </c>
    </row>
    <row r="2459" spans="1:11">
      <c r="A2459" s="74" t="s">
        <v>60</v>
      </c>
      <c r="B2459" t="s">
        <v>100</v>
      </c>
      <c r="C2459" t="s">
        <v>41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</row>
    <row r="2460" spans="1:11">
      <c r="A2460" s="74" t="s">
        <v>60</v>
      </c>
      <c r="B2460" t="s">
        <v>100</v>
      </c>
      <c r="C2460" t="s">
        <v>42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</row>
    <row r="2461" spans="1:11">
      <c r="A2461" s="74" t="s">
        <v>60</v>
      </c>
      <c r="B2461" t="s">
        <v>100</v>
      </c>
      <c r="C2461" t="s">
        <v>43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</row>
    <row r="2462" spans="1:11">
      <c r="A2462" s="74" t="s">
        <v>60</v>
      </c>
      <c r="B2462" t="s">
        <v>100</v>
      </c>
      <c r="C2462" t="s">
        <v>44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</row>
    <row r="2463" spans="1:11">
      <c r="A2463" s="74" t="s">
        <v>60</v>
      </c>
      <c r="B2463" t="s">
        <v>100</v>
      </c>
      <c r="C2463" t="s">
        <v>45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</row>
    <row r="2464" spans="1:11">
      <c r="A2464" s="74" t="s">
        <v>60</v>
      </c>
      <c r="B2464" t="s">
        <v>100</v>
      </c>
      <c r="C2464" t="s">
        <v>46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</row>
    <row r="2465" spans="1:13">
      <c r="A2465" s="74" t="s">
        <v>60</v>
      </c>
      <c r="B2465" t="s">
        <v>100</v>
      </c>
      <c r="C2465" t="s">
        <v>25</v>
      </c>
      <c r="D2465">
        <v>0.5</v>
      </c>
      <c r="E2465">
        <v>0.5</v>
      </c>
      <c r="F2465">
        <v>24500</v>
      </c>
      <c r="G2465">
        <v>24500</v>
      </c>
      <c r="H2465">
        <v>49000</v>
      </c>
      <c r="I2465">
        <v>49000</v>
      </c>
      <c r="J2465">
        <v>0</v>
      </c>
      <c r="K2465">
        <v>0</v>
      </c>
      <c r="M2465" s="490">
        <f>F2465/D2465</f>
        <v>49000</v>
      </c>
    </row>
    <row r="2466" spans="1:13">
      <c r="A2466" s="74" t="s">
        <v>60</v>
      </c>
      <c r="B2466" t="s">
        <v>100</v>
      </c>
    </row>
    <row r="2467" spans="1:13">
      <c r="A2467" s="74" t="s">
        <v>60</v>
      </c>
      <c r="B2467" t="s">
        <v>100</v>
      </c>
      <c r="C2467" t="s">
        <v>47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</row>
    <row r="2468" spans="1:13">
      <c r="A2468" s="74" t="s">
        <v>60</v>
      </c>
      <c r="B2468" t="s">
        <v>100</v>
      </c>
      <c r="C2468" t="s">
        <v>48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</row>
    <row r="2469" spans="1:13">
      <c r="A2469" s="74" t="s">
        <v>60</v>
      </c>
      <c r="B2469" t="s">
        <v>100</v>
      </c>
      <c r="C2469" t="s">
        <v>25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</row>
    <row r="2470" spans="1:13">
      <c r="A2470" s="74" t="s">
        <v>60</v>
      </c>
      <c r="B2470" t="s">
        <v>100</v>
      </c>
    </row>
    <row r="2471" spans="1:13">
      <c r="A2471" s="74" t="s">
        <v>60</v>
      </c>
      <c r="B2471" t="s">
        <v>100</v>
      </c>
      <c r="C2471" t="s">
        <v>49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</row>
    <row r="2472" spans="1:13">
      <c r="A2472" s="74" t="s">
        <v>60</v>
      </c>
      <c r="B2472" t="s">
        <v>100</v>
      </c>
      <c r="C2472" t="s">
        <v>25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</row>
    <row r="2473" spans="1:13">
      <c r="A2473" s="74" t="s">
        <v>60</v>
      </c>
      <c r="B2473" t="s">
        <v>100</v>
      </c>
    </row>
    <row r="2474" spans="1:13">
      <c r="A2474" s="74" t="s">
        <v>60</v>
      </c>
      <c r="B2474" t="s">
        <v>100</v>
      </c>
      <c r="C2474" t="s">
        <v>50</v>
      </c>
      <c r="D2474">
        <v>1</v>
      </c>
      <c r="E2474">
        <v>1</v>
      </c>
      <c r="F2474">
        <v>43069</v>
      </c>
      <c r="G2474">
        <v>43070</v>
      </c>
      <c r="H2474">
        <v>43069</v>
      </c>
      <c r="I2474">
        <v>43070</v>
      </c>
      <c r="J2474">
        <v>1</v>
      </c>
      <c r="K2474">
        <v>2.3218556270171121E-5</v>
      </c>
    </row>
    <row r="2475" spans="1:13">
      <c r="A2475" s="74" t="s">
        <v>60</v>
      </c>
      <c r="B2475" t="s">
        <v>100</v>
      </c>
      <c r="C2475" t="s">
        <v>51</v>
      </c>
      <c r="D2475">
        <v>1</v>
      </c>
      <c r="E2475">
        <v>1</v>
      </c>
      <c r="F2475">
        <v>23660</v>
      </c>
      <c r="G2475">
        <v>23661</v>
      </c>
      <c r="H2475">
        <v>23660</v>
      </c>
      <c r="I2475">
        <v>23661</v>
      </c>
      <c r="J2475">
        <v>1</v>
      </c>
      <c r="K2475">
        <v>4.2265426880811498E-5</v>
      </c>
    </row>
    <row r="2476" spans="1:13">
      <c r="A2476" s="74" t="s">
        <v>60</v>
      </c>
      <c r="B2476" t="s">
        <v>100</v>
      </c>
      <c r="C2476" t="s">
        <v>25</v>
      </c>
      <c r="D2476">
        <v>2</v>
      </c>
      <c r="E2476">
        <v>2</v>
      </c>
      <c r="F2476">
        <v>66729</v>
      </c>
      <c r="G2476">
        <v>66731</v>
      </c>
      <c r="H2476">
        <v>33364.5</v>
      </c>
      <c r="I2476">
        <v>33365.5</v>
      </c>
      <c r="J2476">
        <v>2</v>
      </c>
      <c r="K2476">
        <v>2.9971976202250896E-5</v>
      </c>
    </row>
    <row r="2477" spans="1:13">
      <c r="A2477" s="74" t="s">
        <v>60</v>
      </c>
      <c r="B2477" t="s">
        <v>100</v>
      </c>
    </row>
    <row r="2478" spans="1:13">
      <c r="A2478" s="74" t="s">
        <v>60</v>
      </c>
      <c r="B2478" t="s">
        <v>100</v>
      </c>
      <c r="C2478" t="s">
        <v>52</v>
      </c>
      <c r="D2478">
        <v>1</v>
      </c>
      <c r="E2478">
        <v>1</v>
      </c>
      <c r="F2478">
        <v>16597</v>
      </c>
      <c r="G2478">
        <v>16598</v>
      </c>
      <c r="H2478">
        <v>16597</v>
      </c>
      <c r="I2478">
        <v>16598</v>
      </c>
      <c r="J2478">
        <v>1</v>
      </c>
      <c r="K2478">
        <v>6.0251852744471894E-5</v>
      </c>
    </row>
    <row r="2479" spans="1:13">
      <c r="A2479" s="74" t="s">
        <v>60</v>
      </c>
      <c r="B2479" t="s">
        <v>100</v>
      </c>
      <c r="C2479" t="s">
        <v>53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</row>
    <row r="2480" spans="1:13">
      <c r="A2480" s="74" t="s">
        <v>60</v>
      </c>
      <c r="B2480" t="s">
        <v>100</v>
      </c>
      <c r="C2480" t="s">
        <v>54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</row>
    <row r="2481" spans="1:11">
      <c r="A2481" s="74" t="s">
        <v>60</v>
      </c>
      <c r="B2481" t="s">
        <v>100</v>
      </c>
      <c r="C2481" t="s">
        <v>55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</row>
    <row r="2482" spans="1:11">
      <c r="A2482" s="74" t="s">
        <v>60</v>
      </c>
      <c r="B2482" t="s">
        <v>100</v>
      </c>
      <c r="C2482" t="s">
        <v>25</v>
      </c>
      <c r="D2482">
        <v>1</v>
      </c>
      <c r="E2482">
        <v>1</v>
      </c>
      <c r="F2482">
        <v>16597</v>
      </c>
      <c r="G2482">
        <v>16598</v>
      </c>
      <c r="H2482">
        <v>16597</v>
      </c>
      <c r="I2482">
        <v>16598</v>
      </c>
      <c r="J2482">
        <v>1</v>
      </c>
      <c r="K2482">
        <v>6.0251852744471894E-5</v>
      </c>
    </row>
    <row r="2483" spans="1:11">
      <c r="A2483" s="74" t="s">
        <v>60</v>
      </c>
      <c r="B2483" t="s">
        <v>100</v>
      </c>
    </row>
    <row r="2484" spans="1:11">
      <c r="A2484" s="74" t="s">
        <v>60</v>
      </c>
      <c r="B2484" t="s">
        <v>100</v>
      </c>
      <c r="C2484" t="s">
        <v>56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</row>
    <row r="2485" spans="1:11">
      <c r="A2485" s="74" t="s">
        <v>60</v>
      </c>
      <c r="B2485" t="s">
        <v>100</v>
      </c>
      <c r="C2485" t="s">
        <v>57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</row>
    <row r="2486" spans="1:11">
      <c r="A2486" s="74" t="s">
        <v>60</v>
      </c>
      <c r="B2486" t="s">
        <v>100</v>
      </c>
      <c r="C2486" t="s">
        <v>58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</row>
    <row r="2487" spans="1:11">
      <c r="A2487" s="74" t="s">
        <v>60</v>
      </c>
      <c r="B2487" t="s">
        <v>101</v>
      </c>
      <c r="C2487" t="s">
        <v>18</v>
      </c>
      <c r="D2487">
        <v>1</v>
      </c>
      <c r="E2487">
        <v>1</v>
      </c>
      <c r="F2487">
        <v>105000</v>
      </c>
      <c r="G2487">
        <v>105000</v>
      </c>
      <c r="H2487">
        <v>105000</v>
      </c>
      <c r="I2487">
        <v>105000</v>
      </c>
      <c r="J2487">
        <v>0</v>
      </c>
      <c r="K2487">
        <v>0</v>
      </c>
    </row>
    <row r="2488" spans="1:11">
      <c r="A2488" s="74" t="s">
        <v>60</v>
      </c>
      <c r="B2488" t="s">
        <v>101</v>
      </c>
      <c r="C2488" t="s">
        <v>19</v>
      </c>
      <c r="D2488">
        <v>2</v>
      </c>
      <c r="E2488">
        <v>2</v>
      </c>
      <c r="F2488">
        <v>154000</v>
      </c>
      <c r="G2488">
        <v>154000</v>
      </c>
      <c r="H2488">
        <v>77000</v>
      </c>
      <c r="I2488">
        <v>77000</v>
      </c>
      <c r="J2488">
        <v>0</v>
      </c>
      <c r="K2488">
        <v>0</v>
      </c>
    </row>
    <row r="2489" spans="1:11">
      <c r="A2489" s="74" t="s">
        <v>60</v>
      </c>
      <c r="B2489" t="s">
        <v>101</v>
      </c>
      <c r="C2489" t="s">
        <v>20</v>
      </c>
      <c r="D2489">
        <v>0.25</v>
      </c>
      <c r="E2489">
        <v>0.25</v>
      </c>
      <c r="F2489">
        <v>20000</v>
      </c>
      <c r="G2489">
        <v>20000</v>
      </c>
      <c r="H2489">
        <v>80000</v>
      </c>
      <c r="I2489">
        <v>80000</v>
      </c>
      <c r="J2489">
        <v>0</v>
      </c>
      <c r="K2489">
        <v>0</v>
      </c>
    </row>
    <row r="2490" spans="1:11">
      <c r="A2490" s="74" t="s">
        <v>60</v>
      </c>
      <c r="B2490" t="s">
        <v>101</v>
      </c>
      <c r="C2490" t="s">
        <v>21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</row>
    <row r="2491" spans="1:11">
      <c r="A2491" s="74" t="s">
        <v>60</v>
      </c>
      <c r="B2491" t="s">
        <v>101</v>
      </c>
      <c r="C2491" t="s">
        <v>22</v>
      </c>
      <c r="D2491">
        <v>0.83</v>
      </c>
      <c r="E2491">
        <v>0.83</v>
      </c>
      <c r="F2491">
        <v>36297</v>
      </c>
      <c r="G2491">
        <v>36297</v>
      </c>
      <c r="H2491">
        <v>43731.325301204823</v>
      </c>
      <c r="I2491">
        <v>43731.325301204823</v>
      </c>
      <c r="J2491">
        <v>0</v>
      </c>
      <c r="K2491">
        <v>0</v>
      </c>
    </row>
    <row r="2492" spans="1:11">
      <c r="A2492" s="74" t="s">
        <v>60</v>
      </c>
      <c r="B2492" t="s">
        <v>101</v>
      </c>
      <c r="C2492" t="s">
        <v>23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</row>
    <row r="2493" spans="1:11">
      <c r="A2493" s="74" t="s">
        <v>60</v>
      </c>
      <c r="B2493" t="s">
        <v>101</v>
      </c>
      <c r="C2493" t="s">
        <v>24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</row>
    <row r="2494" spans="1:11">
      <c r="A2494" s="74" t="s">
        <v>60</v>
      </c>
      <c r="B2494" t="s">
        <v>101</v>
      </c>
      <c r="C2494" t="s">
        <v>25</v>
      </c>
      <c r="D2494">
        <v>4.08</v>
      </c>
      <c r="E2494">
        <v>4.08</v>
      </c>
      <c r="F2494">
        <v>315297</v>
      </c>
      <c r="G2494">
        <v>315297</v>
      </c>
      <c r="H2494">
        <v>77278.676470588238</v>
      </c>
      <c r="I2494">
        <v>77278.676470588238</v>
      </c>
      <c r="J2494">
        <v>0</v>
      </c>
      <c r="K2494">
        <v>0</v>
      </c>
    </row>
    <row r="2495" spans="1:11">
      <c r="A2495" s="74" t="s">
        <v>60</v>
      </c>
      <c r="B2495" t="s">
        <v>101</v>
      </c>
    </row>
    <row r="2496" spans="1:11">
      <c r="A2496" s="74" t="s">
        <v>60</v>
      </c>
      <c r="B2496" t="s">
        <v>101</v>
      </c>
      <c r="C2496" t="s">
        <v>26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</row>
    <row r="2497" spans="1:13">
      <c r="A2497" s="74" t="s">
        <v>60</v>
      </c>
      <c r="B2497" t="s">
        <v>101</v>
      </c>
      <c r="C2497" t="s">
        <v>27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</row>
    <row r="2498" spans="1:13">
      <c r="A2498" s="74" t="s">
        <v>60</v>
      </c>
      <c r="B2498" t="s">
        <v>101</v>
      </c>
      <c r="C2498" t="s">
        <v>25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</row>
    <row r="2499" spans="1:13">
      <c r="A2499" s="74" t="s">
        <v>60</v>
      </c>
      <c r="B2499" t="s">
        <v>101</v>
      </c>
    </row>
    <row r="2500" spans="1:13">
      <c r="A2500" s="74" t="s">
        <v>60</v>
      </c>
      <c r="B2500" t="s">
        <v>101</v>
      </c>
      <c r="C2500" t="s">
        <v>28</v>
      </c>
      <c r="D2500">
        <v>5</v>
      </c>
      <c r="E2500">
        <v>5</v>
      </c>
      <c r="F2500">
        <v>82520</v>
      </c>
      <c r="G2500">
        <v>82545</v>
      </c>
      <c r="H2500">
        <v>16504</v>
      </c>
      <c r="I2500">
        <v>16509</v>
      </c>
      <c r="J2500">
        <v>25</v>
      </c>
      <c r="K2500">
        <v>3.0295685894328646E-4</v>
      </c>
    </row>
    <row r="2501" spans="1:13">
      <c r="A2501" s="74" t="s">
        <v>60</v>
      </c>
      <c r="B2501" t="s">
        <v>101</v>
      </c>
      <c r="C2501" t="s">
        <v>29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</row>
    <row r="2502" spans="1:13">
      <c r="A2502" s="74" t="s">
        <v>60</v>
      </c>
      <c r="B2502" t="s">
        <v>101</v>
      </c>
      <c r="C2502" t="s">
        <v>30</v>
      </c>
      <c r="D2502">
        <v>2</v>
      </c>
      <c r="E2502">
        <v>2</v>
      </c>
      <c r="F2502">
        <v>30800</v>
      </c>
      <c r="G2502">
        <v>30810</v>
      </c>
      <c r="H2502">
        <v>15400</v>
      </c>
      <c r="I2502">
        <v>15405</v>
      </c>
      <c r="J2502">
        <v>10</v>
      </c>
      <c r="K2502">
        <v>3.2467532467532468E-4</v>
      </c>
    </row>
    <row r="2503" spans="1:13">
      <c r="A2503" s="74" t="s">
        <v>60</v>
      </c>
      <c r="B2503" t="s">
        <v>101</v>
      </c>
      <c r="C2503" t="s">
        <v>31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</row>
    <row r="2504" spans="1:13">
      <c r="A2504" s="74" t="s">
        <v>60</v>
      </c>
      <c r="B2504" t="s">
        <v>101</v>
      </c>
      <c r="C2504" t="s">
        <v>25</v>
      </c>
      <c r="D2504">
        <v>7</v>
      </c>
      <c r="E2504">
        <v>7</v>
      </c>
      <c r="F2504">
        <v>113320</v>
      </c>
      <c r="G2504">
        <v>113355</v>
      </c>
      <c r="H2504">
        <v>16188.571428571429</v>
      </c>
      <c r="I2504">
        <v>16193.571428571429</v>
      </c>
      <c r="J2504">
        <v>35</v>
      </c>
      <c r="K2504">
        <v>3.0885986586657254E-4</v>
      </c>
    </row>
    <row r="2505" spans="1:13">
      <c r="A2505" s="74" t="s">
        <v>60</v>
      </c>
      <c r="B2505" t="s">
        <v>101</v>
      </c>
    </row>
    <row r="2506" spans="1:13">
      <c r="A2506" s="74" t="s">
        <v>60</v>
      </c>
      <c r="B2506" t="s">
        <v>101</v>
      </c>
      <c r="C2506" t="s">
        <v>32</v>
      </c>
      <c r="D2506">
        <v>0.65</v>
      </c>
      <c r="E2506">
        <v>0.65</v>
      </c>
      <c r="F2506">
        <v>42341</v>
      </c>
      <c r="G2506">
        <v>42341</v>
      </c>
      <c r="H2506">
        <v>65140</v>
      </c>
      <c r="I2506">
        <v>65140</v>
      </c>
      <c r="J2506">
        <v>0</v>
      </c>
      <c r="K2506">
        <v>0</v>
      </c>
    </row>
    <row r="2507" spans="1:13">
      <c r="A2507" s="74" t="s">
        <v>60</v>
      </c>
      <c r="B2507" t="s">
        <v>101</v>
      </c>
      <c r="C2507" t="s">
        <v>33</v>
      </c>
      <c r="D2507">
        <v>1</v>
      </c>
      <c r="E2507">
        <v>1</v>
      </c>
      <c r="F2507">
        <v>47675</v>
      </c>
      <c r="G2507">
        <v>47680</v>
      </c>
      <c r="H2507">
        <v>47675</v>
      </c>
      <c r="I2507">
        <v>47680</v>
      </c>
      <c r="J2507">
        <v>5</v>
      </c>
      <c r="K2507">
        <v>1.0487676979549029E-4</v>
      </c>
    </row>
    <row r="2508" spans="1:13">
      <c r="A2508" s="74" t="s">
        <v>60</v>
      </c>
      <c r="B2508" t="s">
        <v>101</v>
      </c>
      <c r="C2508" t="s">
        <v>34</v>
      </c>
      <c r="D2508">
        <v>4</v>
      </c>
      <c r="E2508">
        <v>4</v>
      </c>
      <c r="F2508">
        <v>153566</v>
      </c>
      <c r="G2508">
        <v>153581</v>
      </c>
      <c r="H2508">
        <v>38391.5</v>
      </c>
      <c r="I2508">
        <v>38395.25</v>
      </c>
      <c r="J2508">
        <v>15</v>
      </c>
      <c r="K2508">
        <v>9.7677871403826369E-5</v>
      </c>
      <c r="M2508" s="490">
        <f>F2508/D2508</f>
        <v>38391.5</v>
      </c>
    </row>
    <row r="2509" spans="1:13">
      <c r="A2509" s="74" t="s">
        <v>60</v>
      </c>
      <c r="B2509" t="s">
        <v>101</v>
      </c>
      <c r="C2509" t="s">
        <v>25</v>
      </c>
      <c r="D2509">
        <v>5.65</v>
      </c>
      <c r="E2509">
        <v>5.65</v>
      </c>
      <c r="F2509">
        <v>243582</v>
      </c>
      <c r="G2509">
        <v>243602</v>
      </c>
      <c r="H2509">
        <v>43111.858407079642</v>
      </c>
      <c r="I2509">
        <v>43115.398230088496</v>
      </c>
      <c r="J2509">
        <v>20</v>
      </c>
      <c r="K2509">
        <v>8.210787332397304E-5</v>
      </c>
    </row>
    <row r="2510" spans="1:13">
      <c r="A2510" s="74" t="s">
        <v>60</v>
      </c>
      <c r="B2510" t="s">
        <v>101</v>
      </c>
    </row>
    <row r="2511" spans="1:13">
      <c r="A2511" s="74" t="s">
        <v>60</v>
      </c>
      <c r="B2511" t="s">
        <v>101</v>
      </c>
      <c r="C2511" t="s">
        <v>35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</row>
    <row r="2512" spans="1:13">
      <c r="A2512" s="74" t="s">
        <v>60</v>
      </c>
      <c r="B2512" t="s">
        <v>101</v>
      </c>
      <c r="C2512" t="s">
        <v>36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</row>
    <row r="2513" spans="1:11">
      <c r="A2513" s="74" t="s">
        <v>60</v>
      </c>
      <c r="B2513" t="s">
        <v>101</v>
      </c>
      <c r="C2513" t="s">
        <v>25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</row>
    <row r="2514" spans="1:11">
      <c r="A2514" s="74" t="s">
        <v>60</v>
      </c>
      <c r="B2514" t="s">
        <v>101</v>
      </c>
    </row>
    <row r="2515" spans="1:11">
      <c r="A2515" s="74" t="s">
        <v>60</v>
      </c>
      <c r="B2515" t="s">
        <v>101</v>
      </c>
      <c r="C2515" t="s">
        <v>37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</row>
    <row r="2516" spans="1:11">
      <c r="A2516" s="74" t="s">
        <v>60</v>
      </c>
      <c r="B2516" t="s">
        <v>101</v>
      </c>
      <c r="C2516" t="s">
        <v>38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</row>
    <row r="2517" spans="1:11">
      <c r="A2517" s="74" t="s">
        <v>60</v>
      </c>
      <c r="B2517" t="s">
        <v>101</v>
      </c>
      <c r="C2517" t="s">
        <v>25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</row>
    <row r="2518" spans="1:11">
      <c r="A2518" s="74" t="s">
        <v>60</v>
      </c>
      <c r="B2518" t="s">
        <v>101</v>
      </c>
    </row>
    <row r="2519" spans="1:11">
      <c r="A2519" s="74" t="s">
        <v>60</v>
      </c>
      <c r="B2519" t="s">
        <v>101</v>
      </c>
      <c r="C2519" t="s">
        <v>39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</row>
    <row r="2520" spans="1:11">
      <c r="A2520" s="74" t="s">
        <v>60</v>
      </c>
      <c r="B2520" t="s">
        <v>101</v>
      </c>
      <c r="C2520" t="s">
        <v>40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</row>
    <row r="2521" spans="1:11">
      <c r="A2521" s="74" t="s">
        <v>60</v>
      </c>
      <c r="B2521" t="s">
        <v>101</v>
      </c>
      <c r="C2521" t="s">
        <v>41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</row>
    <row r="2522" spans="1:11">
      <c r="A2522" s="74" t="s">
        <v>60</v>
      </c>
      <c r="B2522" t="s">
        <v>101</v>
      </c>
      <c r="C2522" t="s">
        <v>42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</row>
    <row r="2523" spans="1:11">
      <c r="A2523" s="74" t="s">
        <v>60</v>
      </c>
      <c r="B2523" t="s">
        <v>101</v>
      </c>
      <c r="C2523" t="s">
        <v>43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</row>
    <row r="2524" spans="1:11">
      <c r="A2524" s="74" t="s">
        <v>60</v>
      </c>
      <c r="B2524" t="s">
        <v>101</v>
      </c>
      <c r="C2524" t="s">
        <v>44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</row>
    <row r="2525" spans="1:11">
      <c r="A2525" s="74" t="s">
        <v>60</v>
      </c>
      <c r="B2525" t="s">
        <v>101</v>
      </c>
      <c r="C2525" t="s">
        <v>45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</row>
    <row r="2526" spans="1:11">
      <c r="A2526" s="74" t="s">
        <v>60</v>
      </c>
      <c r="B2526" t="s">
        <v>101</v>
      </c>
      <c r="C2526" t="s">
        <v>46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</row>
    <row r="2527" spans="1:11">
      <c r="A2527" s="74" t="s">
        <v>60</v>
      </c>
      <c r="B2527" t="s">
        <v>101</v>
      </c>
      <c r="C2527" t="s">
        <v>25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</row>
    <row r="2528" spans="1:11">
      <c r="A2528" s="74" t="s">
        <v>60</v>
      </c>
      <c r="B2528" t="s">
        <v>101</v>
      </c>
    </row>
    <row r="2529" spans="1:11">
      <c r="A2529" s="74" t="s">
        <v>60</v>
      </c>
      <c r="B2529" t="s">
        <v>101</v>
      </c>
      <c r="C2529" t="s">
        <v>47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</row>
    <row r="2530" spans="1:11">
      <c r="A2530" s="74" t="s">
        <v>60</v>
      </c>
      <c r="B2530" t="s">
        <v>101</v>
      </c>
      <c r="C2530" t="s">
        <v>48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</row>
    <row r="2531" spans="1:11">
      <c r="A2531" s="74" t="s">
        <v>60</v>
      </c>
      <c r="B2531" t="s">
        <v>101</v>
      </c>
      <c r="C2531" t="s">
        <v>25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</row>
    <row r="2532" spans="1:11">
      <c r="A2532" s="74" t="s">
        <v>60</v>
      </c>
      <c r="B2532" t="s">
        <v>101</v>
      </c>
    </row>
    <row r="2533" spans="1:11">
      <c r="A2533" s="74" t="s">
        <v>60</v>
      </c>
      <c r="B2533" t="s">
        <v>101</v>
      </c>
      <c r="C2533" t="s">
        <v>49</v>
      </c>
      <c r="D2533">
        <v>1</v>
      </c>
      <c r="E2533">
        <v>1</v>
      </c>
      <c r="F2533">
        <v>41748</v>
      </c>
      <c r="G2533">
        <v>41753</v>
      </c>
      <c r="H2533">
        <v>41748</v>
      </c>
      <c r="I2533">
        <v>41753</v>
      </c>
      <c r="J2533">
        <v>5</v>
      </c>
      <c r="K2533">
        <v>1.1976621634569321E-4</v>
      </c>
    </row>
    <row r="2534" spans="1:11">
      <c r="A2534" s="74" t="s">
        <v>60</v>
      </c>
      <c r="B2534" t="s">
        <v>101</v>
      </c>
      <c r="C2534" t="s">
        <v>25</v>
      </c>
      <c r="D2534">
        <v>1</v>
      </c>
      <c r="E2534">
        <v>1</v>
      </c>
      <c r="F2534">
        <v>41748</v>
      </c>
      <c r="G2534">
        <v>41753</v>
      </c>
      <c r="H2534">
        <v>41748</v>
      </c>
      <c r="I2534">
        <v>41753</v>
      </c>
      <c r="J2534">
        <v>5</v>
      </c>
      <c r="K2534">
        <v>1.1976621634569321E-4</v>
      </c>
    </row>
    <row r="2535" spans="1:11">
      <c r="A2535" s="74" t="s">
        <v>60</v>
      </c>
      <c r="B2535" t="s">
        <v>101</v>
      </c>
    </row>
    <row r="2536" spans="1:11">
      <c r="A2536" s="74" t="s">
        <v>60</v>
      </c>
      <c r="B2536" t="s">
        <v>101</v>
      </c>
      <c r="C2536" t="s">
        <v>50</v>
      </c>
      <c r="D2536">
        <v>3</v>
      </c>
      <c r="E2536">
        <v>3</v>
      </c>
      <c r="F2536">
        <v>124300</v>
      </c>
      <c r="G2536">
        <v>124315</v>
      </c>
      <c r="H2536">
        <v>41433.333333333336</v>
      </c>
      <c r="I2536">
        <v>41438.333333333336</v>
      </c>
      <c r="J2536">
        <v>15</v>
      </c>
      <c r="K2536">
        <v>1.2067578439259856E-4</v>
      </c>
    </row>
    <row r="2537" spans="1:11">
      <c r="A2537" s="74" t="s">
        <v>60</v>
      </c>
      <c r="B2537" t="s">
        <v>101</v>
      </c>
      <c r="C2537" t="s">
        <v>51</v>
      </c>
      <c r="D2537">
        <v>5</v>
      </c>
      <c r="E2537">
        <v>5</v>
      </c>
      <c r="F2537">
        <v>116100</v>
      </c>
      <c r="G2537">
        <v>116125</v>
      </c>
      <c r="H2537">
        <v>23220</v>
      </c>
      <c r="I2537">
        <v>23225</v>
      </c>
      <c r="J2537">
        <v>25</v>
      </c>
      <c r="K2537">
        <v>2.1533161068044789E-4</v>
      </c>
    </row>
    <row r="2538" spans="1:11">
      <c r="A2538" s="74" t="s">
        <v>60</v>
      </c>
      <c r="B2538" t="s">
        <v>101</v>
      </c>
      <c r="C2538" t="s">
        <v>25</v>
      </c>
      <c r="D2538">
        <v>8</v>
      </c>
      <c r="E2538">
        <v>8</v>
      </c>
      <c r="F2538">
        <v>240400</v>
      </c>
      <c r="G2538">
        <v>240440</v>
      </c>
      <c r="H2538">
        <v>30050</v>
      </c>
      <c r="I2538">
        <v>30055</v>
      </c>
      <c r="J2538">
        <v>40</v>
      </c>
      <c r="K2538">
        <v>1.6638935108153079E-4</v>
      </c>
    </row>
    <row r="2539" spans="1:11">
      <c r="A2539" s="74" t="s">
        <v>60</v>
      </c>
      <c r="B2539" t="s">
        <v>101</v>
      </c>
    </row>
    <row r="2540" spans="1:11">
      <c r="A2540" s="74" t="s">
        <v>60</v>
      </c>
      <c r="B2540" t="s">
        <v>101</v>
      </c>
      <c r="C2540" t="s">
        <v>52</v>
      </c>
      <c r="D2540">
        <v>1</v>
      </c>
      <c r="E2540">
        <v>1</v>
      </c>
      <c r="F2540">
        <v>23849</v>
      </c>
      <c r="G2540">
        <v>23854</v>
      </c>
      <c r="H2540">
        <v>23849</v>
      </c>
      <c r="I2540">
        <v>23854</v>
      </c>
      <c r="J2540">
        <v>5</v>
      </c>
      <c r="K2540">
        <v>2.0965239632689001E-4</v>
      </c>
    </row>
    <row r="2541" spans="1:11">
      <c r="A2541" s="74" t="s">
        <v>60</v>
      </c>
      <c r="B2541" t="s">
        <v>101</v>
      </c>
      <c r="C2541" t="s">
        <v>53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</row>
    <row r="2542" spans="1:11">
      <c r="A2542" s="74" t="s">
        <v>60</v>
      </c>
      <c r="B2542" t="s">
        <v>101</v>
      </c>
      <c r="C2542" t="s">
        <v>54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</row>
    <row r="2543" spans="1:11">
      <c r="A2543" s="74" t="s">
        <v>60</v>
      </c>
      <c r="B2543" t="s">
        <v>101</v>
      </c>
      <c r="C2543" t="s">
        <v>55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</row>
    <row r="2544" spans="1:11">
      <c r="A2544" s="74" t="s">
        <v>60</v>
      </c>
      <c r="B2544" t="s">
        <v>101</v>
      </c>
      <c r="C2544" t="s">
        <v>25</v>
      </c>
      <c r="D2544">
        <v>1</v>
      </c>
      <c r="E2544">
        <v>1</v>
      </c>
      <c r="F2544">
        <v>23849</v>
      </c>
      <c r="G2544">
        <v>23854</v>
      </c>
      <c r="H2544">
        <v>23849</v>
      </c>
      <c r="I2544">
        <v>23854</v>
      </c>
      <c r="J2544">
        <v>5</v>
      </c>
      <c r="K2544">
        <v>2.0965239632689001E-4</v>
      </c>
    </row>
    <row r="2545" spans="1:11">
      <c r="A2545" s="74" t="s">
        <v>60</v>
      </c>
      <c r="B2545" t="s">
        <v>101</v>
      </c>
    </row>
    <row r="2546" spans="1:11">
      <c r="A2546" s="74" t="s">
        <v>60</v>
      </c>
      <c r="B2546" t="s">
        <v>101</v>
      </c>
      <c r="C2546" t="s">
        <v>56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</row>
    <row r="2547" spans="1:11">
      <c r="A2547" s="74" t="s">
        <v>60</v>
      </c>
      <c r="B2547" t="s">
        <v>101</v>
      </c>
      <c r="C2547" t="s">
        <v>57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</row>
    <row r="2548" spans="1:11">
      <c r="A2548" s="74" t="s">
        <v>60</v>
      </c>
      <c r="B2548" t="s">
        <v>101</v>
      </c>
      <c r="C2548" t="s">
        <v>58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</row>
    <row r="2549" spans="1:11">
      <c r="A2549" s="74" t="s">
        <v>60</v>
      </c>
      <c r="B2549" t="s">
        <v>102</v>
      </c>
      <c r="C2549" t="s">
        <v>18</v>
      </c>
      <c r="D2549">
        <v>1</v>
      </c>
      <c r="E2549">
        <v>1</v>
      </c>
      <c r="F2549">
        <v>95000</v>
      </c>
      <c r="G2549">
        <v>95950</v>
      </c>
      <c r="H2549">
        <v>95000</v>
      </c>
      <c r="I2549">
        <v>95950</v>
      </c>
      <c r="J2549">
        <v>950</v>
      </c>
      <c r="K2549">
        <v>0.01</v>
      </c>
    </row>
    <row r="2550" spans="1:11">
      <c r="A2550" s="74" t="s">
        <v>60</v>
      </c>
      <c r="B2550" t="s">
        <v>102</v>
      </c>
      <c r="C2550" t="s">
        <v>19</v>
      </c>
      <c r="D2550">
        <v>2</v>
      </c>
      <c r="E2550">
        <v>2</v>
      </c>
      <c r="F2550">
        <v>149961</v>
      </c>
      <c r="G2550">
        <v>158930</v>
      </c>
      <c r="H2550">
        <v>74980.5</v>
      </c>
      <c r="I2550">
        <v>79465</v>
      </c>
      <c r="J2550">
        <v>8969</v>
      </c>
      <c r="K2550">
        <v>5.9808883643080533E-2</v>
      </c>
    </row>
    <row r="2551" spans="1:11">
      <c r="A2551" s="74" t="s">
        <v>60</v>
      </c>
      <c r="B2551" t="s">
        <v>102</v>
      </c>
      <c r="C2551" t="s">
        <v>20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</row>
    <row r="2552" spans="1:11">
      <c r="A2552" s="74" t="s">
        <v>60</v>
      </c>
      <c r="B2552" t="s">
        <v>102</v>
      </c>
      <c r="C2552" t="s">
        <v>21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</row>
    <row r="2553" spans="1:11">
      <c r="A2553" s="74" t="s">
        <v>60</v>
      </c>
      <c r="B2553" t="s">
        <v>102</v>
      </c>
      <c r="C2553" t="s">
        <v>22</v>
      </c>
      <c r="D2553">
        <v>1</v>
      </c>
      <c r="E2553">
        <v>1</v>
      </c>
      <c r="F2553">
        <v>62500</v>
      </c>
      <c r="G2553">
        <v>62500</v>
      </c>
      <c r="H2553">
        <v>62500</v>
      </c>
      <c r="I2553">
        <v>62500</v>
      </c>
      <c r="J2553">
        <v>0</v>
      </c>
      <c r="K2553">
        <v>0</v>
      </c>
    </row>
    <row r="2554" spans="1:11">
      <c r="A2554" s="74" t="s">
        <v>60</v>
      </c>
      <c r="B2554" t="s">
        <v>102</v>
      </c>
      <c r="C2554" t="s">
        <v>23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</row>
    <row r="2555" spans="1:11">
      <c r="A2555" s="74" t="s">
        <v>60</v>
      </c>
      <c r="B2555" t="s">
        <v>102</v>
      </c>
      <c r="C2555" t="s">
        <v>24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</row>
    <row r="2556" spans="1:11">
      <c r="A2556" s="74" t="s">
        <v>60</v>
      </c>
      <c r="B2556" t="s">
        <v>102</v>
      </c>
      <c r="C2556" t="s">
        <v>25</v>
      </c>
      <c r="D2556">
        <v>4</v>
      </c>
      <c r="E2556">
        <v>4</v>
      </c>
      <c r="F2556">
        <v>307461</v>
      </c>
      <c r="G2556">
        <v>317380</v>
      </c>
      <c r="H2556">
        <v>76865.25</v>
      </c>
      <c r="I2556">
        <v>79345</v>
      </c>
      <c r="J2556">
        <v>9919</v>
      </c>
      <c r="K2556">
        <v>3.2261002208410175E-2</v>
      </c>
    </row>
    <row r="2557" spans="1:11">
      <c r="A2557" s="74" t="s">
        <v>60</v>
      </c>
      <c r="B2557" t="s">
        <v>102</v>
      </c>
    </row>
    <row r="2558" spans="1:11">
      <c r="A2558" s="74" t="s">
        <v>60</v>
      </c>
      <c r="B2558" t="s">
        <v>102</v>
      </c>
      <c r="C2558" t="s">
        <v>26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</row>
    <row r="2559" spans="1:11">
      <c r="A2559" s="74" t="s">
        <v>60</v>
      </c>
      <c r="B2559" t="s">
        <v>102</v>
      </c>
      <c r="C2559" t="s">
        <v>27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</row>
    <row r="2560" spans="1:11">
      <c r="A2560" s="74" t="s">
        <v>60</v>
      </c>
      <c r="B2560" t="s">
        <v>102</v>
      </c>
      <c r="C2560" t="s">
        <v>25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</row>
    <row r="2561" spans="1:11">
      <c r="A2561" s="74" t="s">
        <v>60</v>
      </c>
      <c r="B2561" t="s">
        <v>102</v>
      </c>
    </row>
    <row r="2562" spans="1:11">
      <c r="A2562" s="74" t="s">
        <v>60</v>
      </c>
      <c r="B2562" t="s">
        <v>102</v>
      </c>
      <c r="C2562" t="s">
        <v>28</v>
      </c>
      <c r="D2562">
        <v>2</v>
      </c>
      <c r="E2562">
        <v>2</v>
      </c>
      <c r="F2562">
        <v>37128</v>
      </c>
      <c r="G2562">
        <v>38543</v>
      </c>
      <c r="H2562">
        <v>18564</v>
      </c>
      <c r="I2562">
        <v>19271.5</v>
      </c>
      <c r="J2562">
        <v>1415</v>
      </c>
      <c r="K2562">
        <v>3.8111398405516056E-2</v>
      </c>
    </row>
    <row r="2563" spans="1:11">
      <c r="A2563" s="74" t="s">
        <v>60</v>
      </c>
      <c r="B2563" t="s">
        <v>102</v>
      </c>
      <c r="C2563" t="s">
        <v>29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</row>
    <row r="2564" spans="1:11">
      <c r="A2564" s="74" t="s">
        <v>60</v>
      </c>
      <c r="B2564" t="s">
        <v>102</v>
      </c>
      <c r="C2564" t="s">
        <v>30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</row>
    <row r="2565" spans="1:11">
      <c r="A2565" s="74" t="s">
        <v>60</v>
      </c>
      <c r="B2565" t="s">
        <v>102</v>
      </c>
      <c r="C2565" t="s">
        <v>31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</row>
    <row r="2566" spans="1:11">
      <c r="A2566" s="74" t="s">
        <v>60</v>
      </c>
      <c r="B2566" t="s">
        <v>102</v>
      </c>
      <c r="C2566" t="s">
        <v>25</v>
      </c>
      <c r="D2566">
        <v>2</v>
      </c>
      <c r="E2566">
        <v>2</v>
      </c>
      <c r="F2566">
        <v>37128</v>
      </c>
      <c r="G2566">
        <v>38543</v>
      </c>
      <c r="H2566">
        <v>18564</v>
      </c>
      <c r="I2566">
        <v>19271.5</v>
      </c>
      <c r="J2566">
        <v>1415</v>
      </c>
      <c r="K2566">
        <v>3.8111398405516056E-2</v>
      </c>
    </row>
    <row r="2567" spans="1:11">
      <c r="A2567" s="74" t="s">
        <v>60</v>
      </c>
      <c r="B2567" t="s">
        <v>102</v>
      </c>
    </row>
    <row r="2568" spans="1:11">
      <c r="A2568" s="74" t="s">
        <v>60</v>
      </c>
      <c r="B2568" t="s">
        <v>102</v>
      </c>
      <c r="C2568" t="s">
        <v>32</v>
      </c>
      <c r="D2568">
        <v>1</v>
      </c>
      <c r="E2568">
        <v>1</v>
      </c>
      <c r="F2568">
        <v>51500</v>
      </c>
      <c r="G2568">
        <v>51500</v>
      </c>
      <c r="H2568">
        <v>51500</v>
      </c>
      <c r="I2568">
        <v>51500</v>
      </c>
      <c r="J2568">
        <v>0</v>
      </c>
      <c r="K2568">
        <v>0</v>
      </c>
    </row>
    <row r="2569" spans="1:11">
      <c r="A2569" s="74" t="s">
        <v>60</v>
      </c>
      <c r="B2569" t="s">
        <v>102</v>
      </c>
      <c r="C2569" t="s">
        <v>33</v>
      </c>
      <c r="D2569">
        <v>1</v>
      </c>
      <c r="E2569">
        <v>1</v>
      </c>
      <c r="F2569">
        <v>50102</v>
      </c>
      <c r="G2569">
        <v>51322</v>
      </c>
      <c r="H2569">
        <v>50102</v>
      </c>
      <c r="I2569">
        <v>51322</v>
      </c>
      <c r="J2569">
        <v>1220</v>
      </c>
      <c r="K2569">
        <v>2.435032533631392E-2</v>
      </c>
    </row>
    <row r="2570" spans="1:11">
      <c r="A2570" s="74" t="s">
        <v>60</v>
      </c>
      <c r="B2570" t="s">
        <v>102</v>
      </c>
      <c r="C2570" t="s">
        <v>34</v>
      </c>
      <c r="D2570">
        <v>3.85</v>
      </c>
      <c r="E2570">
        <v>3.85</v>
      </c>
      <c r="F2570">
        <v>101374</v>
      </c>
      <c r="G2570">
        <v>105388</v>
      </c>
      <c r="H2570">
        <v>26330.909090909092</v>
      </c>
      <c r="I2570">
        <v>27373.506493506491</v>
      </c>
      <c r="J2570">
        <v>4014</v>
      </c>
      <c r="K2570">
        <v>3.9595951624676939E-2</v>
      </c>
    </row>
    <row r="2571" spans="1:11">
      <c r="A2571" s="74" t="s">
        <v>60</v>
      </c>
      <c r="B2571" t="s">
        <v>102</v>
      </c>
      <c r="C2571" t="s">
        <v>25</v>
      </c>
      <c r="D2571">
        <v>5.85</v>
      </c>
      <c r="E2571">
        <v>5.85</v>
      </c>
      <c r="F2571">
        <v>202976</v>
      </c>
      <c r="G2571">
        <v>208210</v>
      </c>
      <c r="H2571">
        <v>34696.75213675214</v>
      </c>
      <c r="I2571">
        <v>35591.452991452992</v>
      </c>
      <c r="J2571">
        <v>5234</v>
      </c>
      <c r="K2571">
        <v>2.5786299858111303E-2</v>
      </c>
    </row>
    <row r="2572" spans="1:11">
      <c r="A2572" s="74" t="s">
        <v>60</v>
      </c>
      <c r="B2572" t="s">
        <v>102</v>
      </c>
    </row>
    <row r="2573" spans="1:11">
      <c r="A2573" s="74" t="s">
        <v>60</v>
      </c>
      <c r="B2573" t="s">
        <v>102</v>
      </c>
      <c r="C2573" t="s">
        <v>35</v>
      </c>
      <c r="D2573">
        <v>1</v>
      </c>
      <c r="E2573">
        <v>1</v>
      </c>
      <c r="F2573">
        <v>17027</v>
      </c>
      <c r="G2573">
        <v>17818</v>
      </c>
      <c r="H2573">
        <v>17027</v>
      </c>
      <c r="I2573">
        <v>17818</v>
      </c>
      <c r="J2573">
        <v>791</v>
      </c>
      <c r="K2573">
        <v>4.6455629294649671E-2</v>
      </c>
    </row>
    <row r="2574" spans="1:11">
      <c r="A2574" s="74" t="s">
        <v>60</v>
      </c>
      <c r="B2574" t="s">
        <v>102</v>
      </c>
      <c r="C2574" t="s">
        <v>36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</row>
    <row r="2575" spans="1:11">
      <c r="A2575" s="74" t="s">
        <v>60</v>
      </c>
      <c r="B2575" t="s">
        <v>102</v>
      </c>
      <c r="C2575" t="s">
        <v>25</v>
      </c>
      <c r="D2575">
        <v>1</v>
      </c>
      <c r="E2575">
        <v>1</v>
      </c>
      <c r="F2575">
        <v>17027</v>
      </c>
      <c r="G2575">
        <v>17818</v>
      </c>
      <c r="H2575">
        <v>17027</v>
      </c>
      <c r="I2575">
        <v>17818</v>
      </c>
      <c r="J2575">
        <v>791</v>
      </c>
      <c r="K2575">
        <v>4.6455629294649671E-2</v>
      </c>
    </row>
    <row r="2576" spans="1:11">
      <c r="A2576" s="74" t="s">
        <v>60</v>
      </c>
      <c r="B2576" t="s">
        <v>102</v>
      </c>
    </row>
    <row r="2577" spans="1:11">
      <c r="A2577" s="74" t="s">
        <v>60</v>
      </c>
      <c r="B2577" t="s">
        <v>102</v>
      </c>
      <c r="C2577" t="s">
        <v>37</v>
      </c>
      <c r="D2577">
        <v>2</v>
      </c>
      <c r="E2577">
        <v>2</v>
      </c>
      <c r="F2577">
        <v>70278</v>
      </c>
      <c r="G2577">
        <v>80581</v>
      </c>
      <c r="H2577">
        <v>35139</v>
      </c>
      <c r="I2577">
        <v>40290.5</v>
      </c>
      <c r="J2577">
        <v>10303</v>
      </c>
      <c r="K2577">
        <v>0.14660348900082529</v>
      </c>
    </row>
    <row r="2578" spans="1:11">
      <c r="A2578" s="74" t="s">
        <v>60</v>
      </c>
      <c r="B2578" t="s">
        <v>102</v>
      </c>
      <c r="C2578" t="s">
        <v>38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</row>
    <row r="2579" spans="1:11">
      <c r="A2579" s="74" t="s">
        <v>60</v>
      </c>
      <c r="B2579" t="s">
        <v>102</v>
      </c>
      <c r="C2579" t="s">
        <v>25</v>
      </c>
      <c r="D2579">
        <v>2</v>
      </c>
      <c r="E2579">
        <v>2</v>
      </c>
      <c r="F2579">
        <v>70278</v>
      </c>
      <c r="G2579">
        <v>80581</v>
      </c>
      <c r="H2579">
        <v>35139</v>
      </c>
      <c r="I2579">
        <v>40290.5</v>
      </c>
      <c r="J2579">
        <v>10303</v>
      </c>
      <c r="K2579">
        <v>0.14660348900082529</v>
      </c>
    </row>
    <row r="2580" spans="1:11">
      <c r="A2580" s="74" t="s">
        <v>60</v>
      </c>
      <c r="B2580" t="s">
        <v>102</v>
      </c>
    </row>
    <row r="2581" spans="1:11">
      <c r="A2581" s="74" t="s">
        <v>60</v>
      </c>
      <c r="B2581" t="s">
        <v>102</v>
      </c>
      <c r="C2581" t="s">
        <v>39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</row>
    <row r="2582" spans="1:11">
      <c r="A2582" s="74" t="s">
        <v>60</v>
      </c>
      <c r="B2582" t="s">
        <v>102</v>
      </c>
      <c r="C2582" t="s">
        <v>40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</row>
    <row r="2583" spans="1:11">
      <c r="A2583" s="74" t="s">
        <v>60</v>
      </c>
      <c r="B2583" t="s">
        <v>102</v>
      </c>
      <c r="C2583" t="s">
        <v>41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</row>
    <row r="2584" spans="1:11">
      <c r="A2584" s="74" t="s">
        <v>60</v>
      </c>
      <c r="B2584" t="s">
        <v>102</v>
      </c>
      <c r="C2584" t="s">
        <v>42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</row>
    <row r="2585" spans="1:11">
      <c r="A2585" s="74" t="s">
        <v>60</v>
      </c>
      <c r="B2585" t="s">
        <v>102</v>
      </c>
      <c r="C2585" t="s">
        <v>43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</row>
    <row r="2586" spans="1:11">
      <c r="A2586" s="74" t="s">
        <v>60</v>
      </c>
      <c r="B2586" t="s">
        <v>102</v>
      </c>
      <c r="C2586" t="s">
        <v>44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</row>
    <row r="2587" spans="1:11">
      <c r="A2587" s="74" t="s">
        <v>60</v>
      </c>
      <c r="B2587" t="s">
        <v>102</v>
      </c>
      <c r="C2587" t="s">
        <v>45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</row>
    <row r="2588" spans="1:11">
      <c r="A2588" s="74" t="s">
        <v>60</v>
      </c>
      <c r="B2588" t="s">
        <v>102</v>
      </c>
      <c r="C2588" t="s">
        <v>46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</row>
    <row r="2589" spans="1:11">
      <c r="A2589" s="74" t="s">
        <v>60</v>
      </c>
      <c r="B2589" t="s">
        <v>102</v>
      </c>
      <c r="C2589" t="s">
        <v>25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</row>
    <row r="2590" spans="1:11">
      <c r="A2590" s="74" t="s">
        <v>60</v>
      </c>
      <c r="B2590" t="s">
        <v>102</v>
      </c>
    </row>
    <row r="2591" spans="1:11">
      <c r="A2591" s="74" t="s">
        <v>60</v>
      </c>
      <c r="B2591" t="s">
        <v>102</v>
      </c>
      <c r="C2591" t="s">
        <v>47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</row>
    <row r="2592" spans="1:11">
      <c r="A2592" s="74" t="s">
        <v>60</v>
      </c>
      <c r="B2592" t="s">
        <v>102</v>
      </c>
      <c r="C2592" t="s">
        <v>48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</row>
    <row r="2593" spans="1:11">
      <c r="A2593" s="74" t="s">
        <v>60</v>
      </c>
      <c r="B2593" t="s">
        <v>102</v>
      </c>
      <c r="C2593" t="s">
        <v>25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</row>
    <row r="2594" spans="1:11">
      <c r="A2594" s="74" t="s">
        <v>60</v>
      </c>
      <c r="B2594" t="s">
        <v>102</v>
      </c>
    </row>
    <row r="2595" spans="1:11">
      <c r="A2595" s="74" t="s">
        <v>60</v>
      </c>
      <c r="B2595" t="s">
        <v>102</v>
      </c>
      <c r="C2595" t="s">
        <v>49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</row>
    <row r="2596" spans="1:11">
      <c r="A2596" s="74" t="s">
        <v>60</v>
      </c>
      <c r="B2596" t="s">
        <v>102</v>
      </c>
      <c r="C2596" t="s">
        <v>25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</row>
    <row r="2597" spans="1:11">
      <c r="A2597" s="74" t="s">
        <v>60</v>
      </c>
      <c r="B2597" t="s">
        <v>102</v>
      </c>
    </row>
    <row r="2598" spans="1:11">
      <c r="A2598" s="74" t="s">
        <v>60</v>
      </c>
      <c r="B2598" t="s">
        <v>102</v>
      </c>
      <c r="C2598" t="s">
        <v>50</v>
      </c>
      <c r="D2598">
        <v>2</v>
      </c>
      <c r="E2598">
        <v>2</v>
      </c>
      <c r="F2598">
        <v>74569</v>
      </c>
      <c r="G2598">
        <v>75919</v>
      </c>
      <c r="H2598">
        <v>37284.5</v>
      </c>
      <c r="I2598">
        <v>37959.5</v>
      </c>
      <c r="J2598">
        <v>1350</v>
      </c>
      <c r="K2598">
        <v>1.8104037870965147E-2</v>
      </c>
    </row>
    <row r="2599" spans="1:11">
      <c r="A2599" s="74" t="s">
        <v>60</v>
      </c>
      <c r="B2599" t="s">
        <v>102</v>
      </c>
      <c r="C2599" t="s">
        <v>51</v>
      </c>
      <c r="D2599">
        <v>5</v>
      </c>
      <c r="E2599">
        <v>5</v>
      </c>
      <c r="F2599">
        <v>103395</v>
      </c>
      <c r="G2599">
        <v>108997</v>
      </c>
      <c r="H2599">
        <v>20679</v>
      </c>
      <c r="I2599">
        <v>21799.4</v>
      </c>
      <c r="J2599">
        <v>5602</v>
      </c>
      <c r="K2599">
        <v>5.4180569660041589E-2</v>
      </c>
    </row>
    <row r="2600" spans="1:11">
      <c r="A2600" s="74" t="s">
        <v>60</v>
      </c>
      <c r="B2600" t="s">
        <v>102</v>
      </c>
      <c r="C2600" t="s">
        <v>25</v>
      </c>
      <c r="D2600">
        <v>7</v>
      </c>
      <c r="E2600">
        <v>7</v>
      </c>
      <c r="F2600">
        <v>177964</v>
      </c>
      <c r="G2600">
        <v>184916</v>
      </c>
      <c r="H2600">
        <v>25423.428571428572</v>
      </c>
      <c r="I2600">
        <v>26416.571428571428</v>
      </c>
      <c r="J2600">
        <v>6952</v>
      </c>
      <c r="K2600">
        <v>3.9064080375806345E-2</v>
      </c>
    </row>
    <row r="2601" spans="1:11">
      <c r="A2601" s="74" t="s">
        <v>60</v>
      </c>
      <c r="B2601" t="s">
        <v>102</v>
      </c>
    </row>
    <row r="2602" spans="1:11">
      <c r="A2602" s="74" t="s">
        <v>60</v>
      </c>
      <c r="B2602" t="s">
        <v>102</v>
      </c>
      <c r="C2602" t="s">
        <v>52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</row>
    <row r="2603" spans="1:11">
      <c r="A2603" s="74" t="s">
        <v>60</v>
      </c>
      <c r="B2603" t="s">
        <v>102</v>
      </c>
      <c r="C2603" t="s">
        <v>53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</row>
    <row r="2604" spans="1:11">
      <c r="A2604" s="74" t="s">
        <v>60</v>
      </c>
      <c r="B2604" t="s">
        <v>102</v>
      </c>
      <c r="C2604" t="s">
        <v>54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</row>
    <row r="2605" spans="1:11">
      <c r="A2605" s="74" t="s">
        <v>60</v>
      </c>
      <c r="B2605" t="s">
        <v>102</v>
      </c>
      <c r="C2605" t="s">
        <v>55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</row>
    <row r="2606" spans="1:11">
      <c r="A2606" s="74" t="s">
        <v>60</v>
      </c>
      <c r="B2606" t="s">
        <v>102</v>
      </c>
      <c r="C2606" t="s">
        <v>25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</row>
    <row r="2607" spans="1:11">
      <c r="A2607" s="74" t="s">
        <v>60</v>
      </c>
      <c r="B2607" t="s">
        <v>102</v>
      </c>
    </row>
    <row r="2608" spans="1:11">
      <c r="A2608" s="74" t="s">
        <v>60</v>
      </c>
      <c r="B2608" t="s">
        <v>102</v>
      </c>
      <c r="C2608" t="s">
        <v>56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</row>
    <row r="2609" spans="1:11">
      <c r="A2609" s="74" t="s">
        <v>60</v>
      </c>
      <c r="B2609" t="s">
        <v>102</v>
      </c>
      <c r="C2609" t="s">
        <v>57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</row>
    <row r="2610" spans="1:11">
      <c r="A2610" s="74" t="s">
        <v>60</v>
      </c>
      <c r="B2610" t="s">
        <v>102</v>
      </c>
      <c r="C2610" t="s">
        <v>58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</row>
    <row r="2611" spans="1:11">
      <c r="A2611" s="74" t="s">
        <v>60</v>
      </c>
      <c r="B2611" t="s">
        <v>103</v>
      </c>
      <c r="C2611" t="s">
        <v>18</v>
      </c>
      <c r="D2611">
        <v>1</v>
      </c>
      <c r="E2611">
        <v>1</v>
      </c>
      <c r="F2611">
        <v>105000</v>
      </c>
      <c r="G2611">
        <v>115000</v>
      </c>
      <c r="H2611">
        <v>105000</v>
      </c>
      <c r="I2611">
        <v>115000</v>
      </c>
      <c r="J2611">
        <v>10000</v>
      </c>
      <c r="K2611">
        <v>9.5238095238095233E-2</v>
      </c>
    </row>
    <row r="2612" spans="1:11">
      <c r="A2612" s="74" t="s">
        <v>60</v>
      </c>
      <c r="B2612" t="s">
        <v>103</v>
      </c>
      <c r="C2612" t="s">
        <v>19</v>
      </c>
      <c r="D2612">
        <v>2</v>
      </c>
      <c r="E2612">
        <v>2</v>
      </c>
      <c r="F2612">
        <v>158673</v>
      </c>
      <c r="G2612">
        <v>159750</v>
      </c>
      <c r="H2612">
        <v>79336.5</v>
      </c>
      <c r="I2612">
        <v>79875</v>
      </c>
      <c r="J2612">
        <v>1077</v>
      </c>
      <c r="K2612">
        <v>6.7875441946644985E-3</v>
      </c>
    </row>
    <row r="2613" spans="1:11">
      <c r="A2613" s="74" t="s">
        <v>60</v>
      </c>
      <c r="B2613" t="s">
        <v>103</v>
      </c>
      <c r="C2613" t="s">
        <v>20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</row>
    <row r="2614" spans="1:11">
      <c r="A2614" s="74" t="s">
        <v>60</v>
      </c>
      <c r="B2614" t="s">
        <v>103</v>
      </c>
      <c r="C2614" t="s">
        <v>21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</row>
    <row r="2615" spans="1:11">
      <c r="A2615" s="74" t="s">
        <v>60</v>
      </c>
      <c r="B2615" t="s">
        <v>103</v>
      </c>
      <c r="C2615" t="s">
        <v>22</v>
      </c>
      <c r="D2615">
        <v>1</v>
      </c>
      <c r="E2615">
        <v>1</v>
      </c>
      <c r="F2615">
        <v>59085</v>
      </c>
      <c r="G2615">
        <v>61090</v>
      </c>
      <c r="H2615">
        <v>59085</v>
      </c>
      <c r="I2615">
        <v>61090</v>
      </c>
      <c r="J2615">
        <v>2005</v>
      </c>
      <c r="K2615">
        <v>3.3934162647033937E-2</v>
      </c>
    </row>
    <row r="2616" spans="1:11">
      <c r="A2616" s="74" t="s">
        <v>60</v>
      </c>
      <c r="B2616" t="s">
        <v>103</v>
      </c>
      <c r="C2616" t="s">
        <v>23</v>
      </c>
      <c r="D2616">
        <v>1.25</v>
      </c>
      <c r="E2616">
        <v>1.25</v>
      </c>
      <c r="F2616">
        <v>60647</v>
      </c>
      <c r="G2616">
        <v>68404</v>
      </c>
      <c r="H2616">
        <v>48517.599999999999</v>
      </c>
      <c r="I2616">
        <v>54723.199999999997</v>
      </c>
      <c r="J2616">
        <v>7757</v>
      </c>
      <c r="K2616">
        <v>0.12790410077992317</v>
      </c>
    </row>
    <row r="2617" spans="1:11">
      <c r="A2617" s="74" t="s">
        <v>60</v>
      </c>
      <c r="B2617" t="s">
        <v>103</v>
      </c>
      <c r="C2617" t="s">
        <v>24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</row>
    <row r="2618" spans="1:11">
      <c r="A2618" s="74" t="s">
        <v>60</v>
      </c>
      <c r="B2618" t="s">
        <v>103</v>
      </c>
      <c r="C2618" t="s">
        <v>25</v>
      </c>
      <c r="D2618">
        <v>5.25</v>
      </c>
      <c r="E2618">
        <v>5.25</v>
      </c>
      <c r="F2618">
        <v>383405</v>
      </c>
      <c r="G2618">
        <v>404244</v>
      </c>
      <c r="H2618">
        <v>73029.523809523816</v>
      </c>
      <c r="I2618">
        <v>76998.857142857145</v>
      </c>
      <c r="J2618">
        <v>20839</v>
      </c>
      <c r="K2618">
        <v>5.4352447151184778E-2</v>
      </c>
    </row>
    <row r="2619" spans="1:11">
      <c r="A2619" s="74" t="s">
        <v>60</v>
      </c>
      <c r="B2619" t="s">
        <v>103</v>
      </c>
    </row>
    <row r="2620" spans="1:11">
      <c r="A2620" s="74" t="s">
        <v>60</v>
      </c>
      <c r="B2620" t="s">
        <v>103</v>
      </c>
      <c r="C2620" t="s">
        <v>26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</row>
    <row r="2621" spans="1:11">
      <c r="A2621" s="74" t="s">
        <v>60</v>
      </c>
      <c r="B2621" t="s">
        <v>103</v>
      </c>
      <c r="C2621" t="s">
        <v>27</v>
      </c>
      <c r="D2621">
        <v>1</v>
      </c>
      <c r="E2621">
        <v>1</v>
      </c>
      <c r="F2621">
        <v>18528</v>
      </c>
      <c r="G2621">
        <v>18699</v>
      </c>
      <c r="H2621">
        <v>18528</v>
      </c>
      <c r="I2621">
        <v>18699</v>
      </c>
      <c r="J2621">
        <v>171</v>
      </c>
      <c r="K2621">
        <v>9.2292746113989636E-3</v>
      </c>
    </row>
    <row r="2622" spans="1:11">
      <c r="A2622" s="74" t="s">
        <v>60</v>
      </c>
      <c r="B2622" t="s">
        <v>103</v>
      </c>
      <c r="C2622" t="s">
        <v>25</v>
      </c>
      <c r="D2622">
        <v>1</v>
      </c>
      <c r="E2622">
        <v>1</v>
      </c>
      <c r="F2622">
        <v>18528</v>
      </c>
      <c r="G2622">
        <v>18699</v>
      </c>
      <c r="H2622">
        <v>18528</v>
      </c>
      <c r="I2622">
        <v>18699</v>
      </c>
      <c r="J2622">
        <v>171</v>
      </c>
      <c r="K2622">
        <v>9.2292746113989636E-3</v>
      </c>
    </row>
    <row r="2623" spans="1:11">
      <c r="A2623" s="74" t="s">
        <v>60</v>
      </c>
      <c r="B2623" t="s">
        <v>103</v>
      </c>
    </row>
    <row r="2624" spans="1:11">
      <c r="A2624" s="74" t="s">
        <v>60</v>
      </c>
      <c r="B2624" t="s">
        <v>103</v>
      </c>
      <c r="C2624" t="s">
        <v>28</v>
      </c>
      <c r="D2624">
        <v>4</v>
      </c>
      <c r="E2624">
        <v>4</v>
      </c>
      <c r="F2624">
        <v>93295</v>
      </c>
      <c r="G2624">
        <v>94239</v>
      </c>
      <c r="H2624">
        <v>23323.75</v>
      </c>
      <c r="I2624">
        <v>23559.75</v>
      </c>
      <c r="J2624">
        <v>944</v>
      </c>
      <c r="K2624">
        <v>1.0118441502760062E-2</v>
      </c>
    </row>
    <row r="2625" spans="1:11">
      <c r="A2625" s="74" t="s">
        <v>60</v>
      </c>
      <c r="B2625" t="s">
        <v>103</v>
      </c>
      <c r="C2625" t="s">
        <v>29</v>
      </c>
      <c r="D2625">
        <v>1</v>
      </c>
      <c r="E2625">
        <v>1</v>
      </c>
      <c r="F2625">
        <v>27986</v>
      </c>
      <c r="G2625">
        <v>28266</v>
      </c>
      <c r="H2625">
        <v>27986</v>
      </c>
      <c r="I2625">
        <v>28266</v>
      </c>
      <c r="J2625">
        <v>280</v>
      </c>
      <c r="K2625">
        <v>1.0005002501250625E-2</v>
      </c>
    </row>
    <row r="2626" spans="1:11">
      <c r="A2626" s="74" t="s">
        <v>60</v>
      </c>
      <c r="B2626" t="s">
        <v>103</v>
      </c>
      <c r="C2626" t="s">
        <v>30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</row>
    <row r="2627" spans="1:11">
      <c r="A2627" s="74" t="s">
        <v>60</v>
      </c>
      <c r="B2627" t="s">
        <v>103</v>
      </c>
      <c r="C2627" t="s">
        <v>31</v>
      </c>
      <c r="D2627">
        <v>1</v>
      </c>
      <c r="E2627">
        <v>1</v>
      </c>
      <c r="F2627">
        <v>20231</v>
      </c>
      <c r="G2627">
        <v>20445</v>
      </c>
      <c r="H2627">
        <v>20231</v>
      </c>
      <c r="I2627">
        <v>20445</v>
      </c>
      <c r="J2627">
        <v>214</v>
      </c>
      <c r="K2627">
        <v>1.0577826108447432E-2</v>
      </c>
    </row>
    <row r="2628" spans="1:11">
      <c r="A2628" s="74" t="s">
        <v>60</v>
      </c>
      <c r="B2628" t="s">
        <v>103</v>
      </c>
      <c r="C2628" t="s">
        <v>25</v>
      </c>
      <c r="D2628">
        <v>6</v>
      </c>
      <c r="E2628">
        <v>6</v>
      </c>
      <c r="F2628">
        <v>141512</v>
      </c>
      <c r="G2628">
        <v>142950</v>
      </c>
      <c r="H2628">
        <v>23585.333333333332</v>
      </c>
      <c r="I2628">
        <v>23825</v>
      </c>
      <c r="J2628">
        <v>1438</v>
      </c>
      <c r="K2628">
        <v>1.0161682401492452E-2</v>
      </c>
    </row>
    <row r="2629" spans="1:11">
      <c r="A2629" s="74" t="s">
        <v>60</v>
      </c>
      <c r="B2629" t="s">
        <v>103</v>
      </c>
    </row>
    <row r="2630" spans="1:11">
      <c r="A2630" s="74" t="s">
        <v>60</v>
      </c>
      <c r="B2630" t="s">
        <v>103</v>
      </c>
      <c r="C2630" t="s">
        <v>32</v>
      </c>
      <c r="D2630">
        <v>2</v>
      </c>
      <c r="E2630">
        <v>2</v>
      </c>
      <c r="F2630">
        <v>105794</v>
      </c>
      <c r="G2630">
        <v>106483</v>
      </c>
      <c r="H2630">
        <v>52897</v>
      </c>
      <c r="I2630">
        <v>53241.5</v>
      </c>
      <c r="J2630">
        <v>689</v>
      </c>
      <c r="K2630">
        <v>6.5126566724010813E-3</v>
      </c>
    </row>
    <row r="2631" spans="1:11">
      <c r="A2631" s="74" t="s">
        <v>60</v>
      </c>
      <c r="B2631" t="s">
        <v>103</v>
      </c>
      <c r="C2631" t="s">
        <v>33</v>
      </c>
      <c r="D2631">
        <v>0.5</v>
      </c>
      <c r="E2631">
        <v>0.5</v>
      </c>
      <c r="F2631">
        <v>23825</v>
      </c>
      <c r="G2631">
        <v>24000</v>
      </c>
      <c r="H2631">
        <v>47650</v>
      </c>
      <c r="I2631">
        <v>48000</v>
      </c>
      <c r="J2631">
        <v>175</v>
      </c>
      <c r="K2631">
        <v>7.3452256033578172E-3</v>
      </c>
    </row>
    <row r="2632" spans="1:11">
      <c r="A2632" s="74" t="s">
        <v>60</v>
      </c>
      <c r="B2632" t="s">
        <v>103</v>
      </c>
      <c r="C2632" t="s">
        <v>34</v>
      </c>
      <c r="D2632">
        <v>5</v>
      </c>
      <c r="E2632">
        <v>5</v>
      </c>
      <c r="F2632">
        <v>160353</v>
      </c>
      <c r="G2632">
        <v>165772</v>
      </c>
      <c r="H2632">
        <v>32070.6</v>
      </c>
      <c r="I2632">
        <v>33154.400000000001</v>
      </c>
      <c r="J2632">
        <v>5419</v>
      </c>
      <c r="K2632">
        <v>3.3794191564860028E-2</v>
      </c>
    </row>
    <row r="2633" spans="1:11">
      <c r="A2633" s="74" t="s">
        <v>60</v>
      </c>
      <c r="B2633" t="s">
        <v>103</v>
      </c>
      <c r="C2633" t="s">
        <v>25</v>
      </c>
      <c r="D2633">
        <v>7.5</v>
      </c>
      <c r="E2633">
        <v>7.5</v>
      </c>
      <c r="F2633">
        <v>289972</v>
      </c>
      <c r="G2633">
        <v>296255</v>
      </c>
      <c r="H2633">
        <v>38662.933333333334</v>
      </c>
      <c r="I2633">
        <v>39500.666666666664</v>
      </c>
      <c r="J2633">
        <v>6283</v>
      </c>
      <c r="K2633">
        <v>2.1667609286413862E-2</v>
      </c>
    </row>
    <row r="2634" spans="1:11">
      <c r="A2634" s="74" t="s">
        <v>60</v>
      </c>
      <c r="B2634" t="s">
        <v>103</v>
      </c>
    </row>
    <row r="2635" spans="1:11">
      <c r="A2635" s="74" t="s">
        <v>60</v>
      </c>
      <c r="B2635" t="s">
        <v>103</v>
      </c>
      <c r="C2635" t="s">
        <v>35</v>
      </c>
      <c r="D2635">
        <v>1</v>
      </c>
      <c r="E2635">
        <v>1</v>
      </c>
      <c r="F2635">
        <v>59173</v>
      </c>
      <c r="G2635">
        <v>59893</v>
      </c>
      <c r="H2635">
        <v>59173</v>
      </c>
      <c r="I2635">
        <v>59893</v>
      </c>
      <c r="J2635">
        <v>720</v>
      </c>
      <c r="K2635">
        <v>1.2167711625234482E-2</v>
      </c>
    </row>
    <row r="2636" spans="1:11">
      <c r="A2636" s="74" t="s">
        <v>60</v>
      </c>
      <c r="B2636" t="s">
        <v>103</v>
      </c>
      <c r="C2636" t="s">
        <v>36</v>
      </c>
      <c r="D2636">
        <v>1</v>
      </c>
      <c r="E2636">
        <v>1</v>
      </c>
      <c r="F2636">
        <v>7441</v>
      </c>
      <c r="G2636">
        <v>7500</v>
      </c>
      <c r="H2636">
        <v>7441</v>
      </c>
      <c r="I2636">
        <v>7500</v>
      </c>
      <c r="J2636">
        <v>59</v>
      </c>
      <c r="K2636">
        <v>7.9290417954576004E-3</v>
      </c>
    </row>
    <row r="2637" spans="1:11">
      <c r="A2637" s="74" t="s">
        <v>60</v>
      </c>
      <c r="B2637" t="s">
        <v>103</v>
      </c>
      <c r="C2637" t="s">
        <v>25</v>
      </c>
      <c r="D2637">
        <v>2</v>
      </c>
      <c r="E2637">
        <v>2</v>
      </c>
      <c r="F2637">
        <v>66614</v>
      </c>
      <c r="G2637">
        <v>67393</v>
      </c>
      <c r="H2637">
        <v>33307</v>
      </c>
      <c r="I2637">
        <v>33696.5</v>
      </c>
      <c r="J2637">
        <v>779</v>
      </c>
      <c r="K2637">
        <v>1.1694238448374215E-2</v>
      </c>
    </row>
    <row r="2638" spans="1:11">
      <c r="A2638" s="74" t="s">
        <v>60</v>
      </c>
      <c r="B2638" t="s">
        <v>103</v>
      </c>
    </row>
    <row r="2639" spans="1:11">
      <c r="A2639" s="74" t="s">
        <v>60</v>
      </c>
      <c r="B2639" t="s">
        <v>103</v>
      </c>
      <c r="C2639" t="s">
        <v>37</v>
      </c>
      <c r="D2639">
        <v>1</v>
      </c>
      <c r="E2639">
        <v>1</v>
      </c>
      <c r="F2639">
        <v>34642</v>
      </c>
      <c r="G2639">
        <v>35055</v>
      </c>
      <c r="H2639">
        <v>34642</v>
      </c>
      <c r="I2639">
        <v>35055</v>
      </c>
      <c r="J2639">
        <v>413</v>
      </c>
      <c r="K2639">
        <v>1.1921944460481497E-2</v>
      </c>
    </row>
    <row r="2640" spans="1:11">
      <c r="A2640" s="74" t="s">
        <v>60</v>
      </c>
      <c r="B2640" t="s">
        <v>103</v>
      </c>
      <c r="C2640" t="s">
        <v>38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</row>
    <row r="2641" spans="1:11">
      <c r="A2641" s="74" t="s">
        <v>60</v>
      </c>
      <c r="B2641" t="s">
        <v>103</v>
      </c>
      <c r="C2641" t="s">
        <v>25</v>
      </c>
      <c r="D2641">
        <v>1</v>
      </c>
      <c r="E2641">
        <v>1</v>
      </c>
      <c r="F2641">
        <v>34642</v>
      </c>
      <c r="G2641">
        <v>35055</v>
      </c>
      <c r="H2641">
        <v>34642</v>
      </c>
      <c r="I2641">
        <v>35055</v>
      </c>
      <c r="J2641">
        <v>413</v>
      </c>
      <c r="K2641">
        <v>1.1921944460481497E-2</v>
      </c>
    </row>
    <row r="2642" spans="1:11">
      <c r="A2642" s="74" t="s">
        <v>60</v>
      </c>
      <c r="B2642" t="s">
        <v>103</v>
      </c>
    </row>
    <row r="2643" spans="1:11">
      <c r="A2643" s="74" t="s">
        <v>60</v>
      </c>
      <c r="B2643" t="s">
        <v>103</v>
      </c>
      <c r="C2643" t="s">
        <v>39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</row>
    <row r="2644" spans="1:11">
      <c r="A2644" s="74" t="s">
        <v>60</v>
      </c>
      <c r="B2644" t="s">
        <v>103</v>
      </c>
      <c r="C2644" t="s">
        <v>40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</row>
    <row r="2645" spans="1:11">
      <c r="A2645" s="74" t="s">
        <v>60</v>
      </c>
      <c r="B2645" t="s">
        <v>103</v>
      </c>
      <c r="C2645" t="s">
        <v>41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</row>
    <row r="2646" spans="1:11">
      <c r="A2646" s="74" t="s">
        <v>60</v>
      </c>
      <c r="B2646" t="s">
        <v>103</v>
      </c>
      <c r="C2646" t="s">
        <v>42</v>
      </c>
      <c r="D2646">
        <v>0.6</v>
      </c>
      <c r="E2646">
        <v>0.6</v>
      </c>
      <c r="F2646">
        <v>6720</v>
      </c>
      <c r="G2646">
        <v>6720</v>
      </c>
      <c r="H2646">
        <v>11200</v>
      </c>
      <c r="I2646">
        <v>11200</v>
      </c>
      <c r="J2646">
        <v>0</v>
      </c>
      <c r="K2646">
        <v>0</v>
      </c>
    </row>
    <row r="2647" spans="1:11">
      <c r="A2647" s="74" t="s">
        <v>60</v>
      </c>
      <c r="B2647" t="s">
        <v>103</v>
      </c>
      <c r="C2647" t="s">
        <v>43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</row>
    <row r="2648" spans="1:11">
      <c r="A2648" s="74" t="s">
        <v>60</v>
      </c>
      <c r="B2648" t="s">
        <v>103</v>
      </c>
      <c r="C2648" t="s">
        <v>44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</row>
    <row r="2649" spans="1:11">
      <c r="A2649" s="74" t="s">
        <v>60</v>
      </c>
      <c r="B2649" t="s">
        <v>103</v>
      </c>
      <c r="C2649" t="s">
        <v>45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</row>
    <row r="2650" spans="1:11">
      <c r="A2650" s="74" t="s">
        <v>60</v>
      </c>
      <c r="B2650" t="s">
        <v>103</v>
      </c>
      <c r="C2650" t="s">
        <v>46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</row>
    <row r="2651" spans="1:11">
      <c r="A2651" s="74" t="s">
        <v>60</v>
      </c>
      <c r="B2651" t="s">
        <v>103</v>
      </c>
      <c r="C2651" t="s">
        <v>25</v>
      </c>
      <c r="D2651">
        <v>0.6</v>
      </c>
      <c r="E2651">
        <v>0.6</v>
      </c>
      <c r="F2651">
        <v>6720</v>
      </c>
      <c r="G2651">
        <v>6720</v>
      </c>
      <c r="H2651">
        <v>11200</v>
      </c>
      <c r="I2651">
        <v>11200</v>
      </c>
      <c r="J2651">
        <v>0</v>
      </c>
      <c r="K2651">
        <v>0</v>
      </c>
    </row>
    <row r="2652" spans="1:11">
      <c r="A2652" s="74" t="s">
        <v>60</v>
      </c>
      <c r="B2652" t="s">
        <v>103</v>
      </c>
    </row>
    <row r="2653" spans="1:11">
      <c r="A2653" s="74" t="s">
        <v>60</v>
      </c>
      <c r="B2653" t="s">
        <v>103</v>
      </c>
      <c r="C2653" t="s">
        <v>47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</row>
    <row r="2654" spans="1:11">
      <c r="A2654" s="74" t="s">
        <v>60</v>
      </c>
      <c r="B2654" t="s">
        <v>103</v>
      </c>
      <c r="C2654" t="s">
        <v>48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</row>
    <row r="2655" spans="1:11">
      <c r="A2655" s="74" t="s">
        <v>60</v>
      </c>
      <c r="B2655" t="s">
        <v>103</v>
      </c>
      <c r="C2655" t="s">
        <v>25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</row>
    <row r="2656" spans="1:11">
      <c r="A2656" s="74" t="s">
        <v>60</v>
      </c>
      <c r="B2656" t="s">
        <v>103</v>
      </c>
    </row>
    <row r="2657" spans="1:11">
      <c r="A2657" s="74" t="s">
        <v>60</v>
      </c>
      <c r="B2657" t="s">
        <v>103</v>
      </c>
      <c r="C2657" t="s">
        <v>49</v>
      </c>
      <c r="D2657">
        <v>1</v>
      </c>
      <c r="E2657">
        <v>1</v>
      </c>
      <c r="F2657">
        <v>71350</v>
      </c>
      <c r="G2657">
        <v>72420</v>
      </c>
      <c r="H2657">
        <v>71350</v>
      </c>
      <c r="I2657">
        <v>72420</v>
      </c>
      <c r="J2657">
        <v>1070</v>
      </c>
      <c r="K2657">
        <v>1.4996496145760336E-2</v>
      </c>
    </row>
    <row r="2658" spans="1:11">
      <c r="A2658" s="74" t="s">
        <v>60</v>
      </c>
      <c r="B2658" t="s">
        <v>103</v>
      </c>
      <c r="C2658" t="s">
        <v>25</v>
      </c>
      <c r="D2658">
        <v>1</v>
      </c>
      <c r="E2658">
        <v>1</v>
      </c>
      <c r="F2658">
        <v>71350</v>
      </c>
      <c r="G2658">
        <v>72420</v>
      </c>
      <c r="H2658">
        <v>71350</v>
      </c>
      <c r="I2658">
        <v>72420</v>
      </c>
      <c r="J2658">
        <v>1070</v>
      </c>
      <c r="K2658">
        <v>1.4996496145760336E-2</v>
      </c>
    </row>
    <row r="2659" spans="1:11">
      <c r="A2659" s="74" t="s">
        <v>60</v>
      </c>
      <c r="B2659" t="s">
        <v>103</v>
      </c>
    </row>
    <row r="2660" spans="1:11">
      <c r="A2660" s="74" t="s">
        <v>60</v>
      </c>
      <c r="B2660" t="s">
        <v>103</v>
      </c>
      <c r="C2660" t="s">
        <v>50</v>
      </c>
      <c r="D2660">
        <v>2.7</v>
      </c>
      <c r="E2660">
        <v>2.7</v>
      </c>
      <c r="F2660">
        <v>121844</v>
      </c>
      <c r="G2660">
        <v>123121</v>
      </c>
      <c r="H2660">
        <v>45127.407407407401</v>
      </c>
      <c r="I2660">
        <v>45600.370370370365</v>
      </c>
      <c r="J2660">
        <v>1277</v>
      </c>
      <c r="K2660">
        <v>1.0480614556317915E-2</v>
      </c>
    </row>
    <row r="2661" spans="1:11">
      <c r="A2661" s="74" t="s">
        <v>60</v>
      </c>
      <c r="B2661" t="s">
        <v>103</v>
      </c>
      <c r="C2661" t="s">
        <v>51</v>
      </c>
      <c r="D2661">
        <v>3</v>
      </c>
      <c r="E2661">
        <v>3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</row>
    <row r="2662" spans="1:11">
      <c r="A2662" s="74" t="s">
        <v>60</v>
      </c>
      <c r="B2662" t="s">
        <v>103</v>
      </c>
      <c r="C2662" t="s">
        <v>25</v>
      </c>
      <c r="D2662">
        <v>5.7</v>
      </c>
      <c r="E2662">
        <v>5.7</v>
      </c>
      <c r="F2662">
        <v>121844</v>
      </c>
      <c r="G2662">
        <v>123121</v>
      </c>
      <c r="H2662">
        <v>21376.140350877191</v>
      </c>
      <c r="I2662">
        <v>21600.175438596492</v>
      </c>
      <c r="J2662">
        <v>1277</v>
      </c>
      <c r="K2662">
        <v>1.0480614556317915E-2</v>
      </c>
    </row>
    <row r="2663" spans="1:11">
      <c r="A2663" s="74" t="s">
        <v>60</v>
      </c>
      <c r="B2663" t="s">
        <v>103</v>
      </c>
    </row>
    <row r="2664" spans="1:11">
      <c r="A2664" s="74" t="s">
        <v>60</v>
      </c>
      <c r="B2664" t="s">
        <v>103</v>
      </c>
      <c r="C2664" t="s">
        <v>52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</row>
    <row r="2665" spans="1:11">
      <c r="A2665" s="74" t="s">
        <v>60</v>
      </c>
      <c r="B2665" t="s">
        <v>103</v>
      </c>
      <c r="C2665" t="s">
        <v>53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</row>
    <row r="2666" spans="1:11">
      <c r="A2666" s="74" t="s">
        <v>60</v>
      </c>
      <c r="B2666" t="s">
        <v>103</v>
      </c>
      <c r="C2666" t="s">
        <v>54</v>
      </c>
      <c r="D2666">
        <v>6.3</v>
      </c>
      <c r="E2666">
        <v>6.3</v>
      </c>
      <c r="F2666">
        <v>76240</v>
      </c>
      <c r="G2666">
        <v>77363</v>
      </c>
      <c r="H2666">
        <v>12101.587301587302</v>
      </c>
      <c r="I2666">
        <v>12279.84126984127</v>
      </c>
      <c r="J2666">
        <v>1123</v>
      </c>
      <c r="K2666">
        <v>1.4729800629590766E-2</v>
      </c>
    </row>
    <row r="2667" spans="1:11">
      <c r="A2667" s="74" t="s">
        <v>60</v>
      </c>
      <c r="B2667" t="s">
        <v>103</v>
      </c>
      <c r="C2667" t="s">
        <v>55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</row>
    <row r="2668" spans="1:11">
      <c r="A2668" s="74" t="s">
        <v>60</v>
      </c>
      <c r="B2668" t="s">
        <v>103</v>
      </c>
      <c r="C2668" t="s">
        <v>25</v>
      </c>
      <c r="D2668">
        <v>6.3</v>
      </c>
      <c r="E2668">
        <v>6.3</v>
      </c>
      <c r="F2668">
        <v>76240</v>
      </c>
      <c r="G2668">
        <v>77363</v>
      </c>
      <c r="H2668">
        <v>12101.587301587302</v>
      </c>
      <c r="I2668">
        <v>12279.84126984127</v>
      </c>
      <c r="J2668">
        <v>1123</v>
      </c>
      <c r="K2668">
        <v>1.4729800629590766E-2</v>
      </c>
    </row>
    <row r="2669" spans="1:11">
      <c r="A2669" s="74" t="s">
        <v>60</v>
      </c>
      <c r="B2669" t="s">
        <v>103</v>
      </c>
    </row>
    <row r="2670" spans="1:11">
      <c r="A2670" s="74" t="s">
        <v>60</v>
      </c>
      <c r="B2670" t="s">
        <v>103</v>
      </c>
      <c r="C2670" t="s">
        <v>56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</row>
    <row r="2671" spans="1:11">
      <c r="A2671" s="74" t="s">
        <v>60</v>
      </c>
      <c r="B2671" t="s">
        <v>103</v>
      </c>
      <c r="C2671" t="s">
        <v>57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</row>
    <row r="2672" spans="1:11">
      <c r="A2672" s="74" t="s">
        <v>60</v>
      </c>
      <c r="B2672" t="s">
        <v>103</v>
      </c>
      <c r="C2672" t="s">
        <v>58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</row>
    <row r="2673" spans="1:11">
      <c r="A2673" s="74" t="s">
        <v>60</v>
      </c>
      <c r="B2673" t="s">
        <v>104</v>
      </c>
      <c r="C2673" t="s">
        <v>18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</row>
    <row r="2674" spans="1:11">
      <c r="A2674" s="74" t="s">
        <v>60</v>
      </c>
      <c r="B2674" t="s">
        <v>104</v>
      </c>
      <c r="C2674" t="s">
        <v>19</v>
      </c>
      <c r="D2674">
        <v>1</v>
      </c>
      <c r="E2674">
        <v>1</v>
      </c>
      <c r="F2674">
        <v>73260</v>
      </c>
      <c r="G2674">
        <v>73260</v>
      </c>
      <c r="H2674">
        <v>73260</v>
      </c>
      <c r="I2674">
        <v>73260</v>
      </c>
      <c r="J2674">
        <v>0</v>
      </c>
      <c r="K2674">
        <v>0</v>
      </c>
    </row>
    <row r="2675" spans="1:11">
      <c r="A2675" s="74" t="s">
        <v>60</v>
      </c>
      <c r="B2675" t="s">
        <v>104</v>
      </c>
      <c r="C2675" t="s">
        <v>20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</row>
    <row r="2676" spans="1:11">
      <c r="A2676" s="74" t="s">
        <v>60</v>
      </c>
      <c r="B2676" t="s">
        <v>104</v>
      </c>
      <c r="C2676" t="s">
        <v>21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</row>
    <row r="2677" spans="1:11">
      <c r="A2677" s="74" t="s">
        <v>60</v>
      </c>
      <c r="B2677" t="s">
        <v>104</v>
      </c>
      <c r="C2677" t="s">
        <v>22</v>
      </c>
      <c r="D2677">
        <v>1</v>
      </c>
      <c r="E2677">
        <v>1</v>
      </c>
      <c r="F2677">
        <v>47500</v>
      </c>
      <c r="G2677">
        <v>47500</v>
      </c>
      <c r="H2677">
        <v>47500</v>
      </c>
      <c r="I2677">
        <v>47500</v>
      </c>
      <c r="J2677">
        <v>0</v>
      </c>
      <c r="K2677">
        <v>0</v>
      </c>
    </row>
    <row r="2678" spans="1:11">
      <c r="A2678" s="74" t="s">
        <v>60</v>
      </c>
      <c r="B2678" t="s">
        <v>104</v>
      </c>
      <c r="C2678" t="s">
        <v>23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</row>
    <row r="2679" spans="1:11">
      <c r="A2679" s="74" t="s">
        <v>60</v>
      </c>
      <c r="B2679" t="s">
        <v>104</v>
      </c>
      <c r="C2679" t="s">
        <v>24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</row>
    <row r="2680" spans="1:11">
      <c r="A2680" s="74" t="s">
        <v>60</v>
      </c>
      <c r="B2680" t="s">
        <v>104</v>
      </c>
      <c r="C2680" t="s">
        <v>25</v>
      </c>
      <c r="D2680">
        <v>2</v>
      </c>
      <c r="E2680">
        <v>2</v>
      </c>
      <c r="F2680">
        <v>120760</v>
      </c>
      <c r="G2680">
        <v>120760</v>
      </c>
      <c r="H2680">
        <v>60380</v>
      </c>
      <c r="I2680">
        <v>60380</v>
      </c>
      <c r="J2680">
        <v>0</v>
      </c>
      <c r="K2680">
        <v>0</v>
      </c>
    </row>
    <row r="2681" spans="1:11">
      <c r="A2681" s="74" t="s">
        <v>60</v>
      </c>
      <c r="B2681" t="s">
        <v>104</v>
      </c>
    </row>
    <row r="2682" spans="1:11">
      <c r="A2682" s="74" t="s">
        <v>60</v>
      </c>
      <c r="B2682" t="s">
        <v>104</v>
      </c>
      <c r="C2682" t="s">
        <v>26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</row>
    <row r="2683" spans="1:11">
      <c r="A2683" s="74" t="s">
        <v>60</v>
      </c>
      <c r="B2683" t="s">
        <v>104</v>
      </c>
      <c r="C2683" t="s">
        <v>27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</row>
    <row r="2684" spans="1:11">
      <c r="A2684" s="74" t="s">
        <v>60</v>
      </c>
      <c r="B2684" t="s">
        <v>104</v>
      </c>
      <c r="C2684" t="s">
        <v>25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</row>
    <row r="2685" spans="1:11">
      <c r="A2685" s="74" t="s">
        <v>60</v>
      </c>
      <c r="B2685" t="s">
        <v>104</v>
      </c>
    </row>
    <row r="2686" spans="1:11">
      <c r="A2686" s="74" t="s">
        <v>60</v>
      </c>
      <c r="B2686" t="s">
        <v>104</v>
      </c>
      <c r="C2686" t="s">
        <v>28</v>
      </c>
      <c r="D2686">
        <v>1</v>
      </c>
      <c r="E2686">
        <v>1</v>
      </c>
      <c r="F2686">
        <v>15923</v>
      </c>
      <c r="G2686">
        <v>15923</v>
      </c>
      <c r="H2686">
        <v>15923</v>
      </c>
      <c r="I2686">
        <v>15923</v>
      </c>
      <c r="J2686">
        <v>0</v>
      </c>
      <c r="K2686">
        <v>0</v>
      </c>
    </row>
    <row r="2687" spans="1:11">
      <c r="A2687" s="74" t="s">
        <v>60</v>
      </c>
      <c r="B2687" t="s">
        <v>104</v>
      </c>
      <c r="C2687" t="s">
        <v>29</v>
      </c>
      <c r="D2687">
        <v>1</v>
      </c>
      <c r="E2687">
        <v>1</v>
      </c>
      <c r="F2687">
        <v>14670</v>
      </c>
      <c r="G2687">
        <v>14670</v>
      </c>
      <c r="H2687">
        <v>14670</v>
      </c>
      <c r="I2687">
        <v>14670</v>
      </c>
      <c r="J2687">
        <v>0</v>
      </c>
      <c r="K2687">
        <v>0</v>
      </c>
    </row>
    <row r="2688" spans="1:11">
      <c r="A2688" s="74" t="s">
        <v>60</v>
      </c>
      <c r="B2688" t="s">
        <v>104</v>
      </c>
      <c r="C2688" t="s">
        <v>30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</row>
    <row r="2689" spans="1:11">
      <c r="A2689" s="74" t="s">
        <v>60</v>
      </c>
      <c r="B2689" t="s">
        <v>104</v>
      </c>
      <c r="C2689" t="s">
        <v>31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</row>
    <row r="2690" spans="1:11">
      <c r="A2690" s="74" t="s">
        <v>60</v>
      </c>
      <c r="B2690" t="s">
        <v>104</v>
      </c>
      <c r="C2690" t="s">
        <v>25</v>
      </c>
      <c r="D2690">
        <v>2</v>
      </c>
      <c r="E2690">
        <v>2</v>
      </c>
      <c r="F2690">
        <v>30593</v>
      </c>
      <c r="G2690">
        <v>30593</v>
      </c>
      <c r="H2690">
        <v>15296.5</v>
      </c>
      <c r="I2690">
        <v>15296.5</v>
      </c>
      <c r="J2690">
        <v>0</v>
      </c>
      <c r="K2690">
        <v>0</v>
      </c>
    </row>
    <row r="2691" spans="1:11">
      <c r="A2691" s="74" t="s">
        <v>60</v>
      </c>
      <c r="B2691" t="s">
        <v>104</v>
      </c>
    </row>
    <row r="2692" spans="1:11">
      <c r="A2692" s="74" t="s">
        <v>60</v>
      </c>
      <c r="B2692" t="s">
        <v>104</v>
      </c>
      <c r="C2692" t="s">
        <v>32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</row>
    <row r="2693" spans="1:11">
      <c r="A2693" s="74" t="s">
        <v>60</v>
      </c>
      <c r="B2693" t="s">
        <v>104</v>
      </c>
      <c r="C2693" t="s">
        <v>33</v>
      </c>
      <c r="D2693">
        <v>1</v>
      </c>
      <c r="E2693">
        <v>1</v>
      </c>
      <c r="F2693">
        <v>35000</v>
      </c>
      <c r="G2693">
        <v>35000</v>
      </c>
      <c r="H2693">
        <v>35000</v>
      </c>
      <c r="I2693">
        <v>35000</v>
      </c>
      <c r="J2693">
        <v>0</v>
      </c>
      <c r="K2693">
        <v>0</v>
      </c>
    </row>
    <row r="2694" spans="1:11">
      <c r="A2694" s="74" t="s">
        <v>60</v>
      </c>
      <c r="B2694" t="s">
        <v>104</v>
      </c>
      <c r="C2694" t="s">
        <v>34</v>
      </c>
      <c r="D2694">
        <v>2</v>
      </c>
      <c r="E2694">
        <v>2</v>
      </c>
      <c r="F2694">
        <v>93000</v>
      </c>
      <c r="G2694">
        <v>93000</v>
      </c>
      <c r="H2694">
        <v>46500</v>
      </c>
      <c r="I2694">
        <v>46500</v>
      </c>
      <c r="J2694">
        <v>0</v>
      </c>
      <c r="K2694">
        <v>0</v>
      </c>
    </row>
    <row r="2695" spans="1:11">
      <c r="A2695" s="74" t="s">
        <v>60</v>
      </c>
      <c r="B2695" t="s">
        <v>104</v>
      </c>
      <c r="C2695" t="s">
        <v>25</v>
      </c>
      <c r="D2695">
        <v>3</v>
      </c>
      <c r="E2695">
        <v>3</v>
      </c>
      <c r="F2695">
        <v>128000</v>
      </c>
      <c r="G2695">
        <v>128000</v>
      </c>
      <c r="H2695">
        <v>42666.666666666664</v>
      </c>
      <c r="I2695">
        <v>42666.666666666664</v>
      </c>
      <c r="J2695">
        <v>0</v>
      </c>
      <c r="K2695">
        <v>0</v>
      </c>
    </row>
    <row r="2696" spans="1:11">
      <c r="A2696" s="74" t="s">
        <v>60</v>
      </c>
      <c r="B2696" t="s">
        <v>104</v>
      </c>
    </row>
    <row r="2697" spans="1:11">
      <c r="A2697" s="74" t="s">
        <v>60</v>
      </c>
      <c r="B2697" t="s">
        <v>104</v>
      </c>
      <c r="C2697" t="s">
        <v>35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</row>
    <row r="2698" spans="1:11">
      <c r="A2698" s="74" t="s">
        <v>60</v>
      </c>
      <c r="B2698" t="s">
        <v>104</v>
      </c>
      <c r="C2698" t="s">
        <v>36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</row>
    <row r="2699" spans="1:11">
      <c r="A2699" s="74" t="s">
        <v>60</v>
      </c>
      <c r="B2699" t="s">
        <v>104</v>
      </c>
      <c r="C2699" t="s">
        <v>25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</row>
    <row r="2700" spans="1:11">
      <c r="A2700" s="74" t="s">
        <v>60</v>
      </c>
      <c r="B2700" t="s">
        <v>104</v>
      </c>
    </row>
    <row r="2701" spans="1:11">
      <c r="A2701" s="74" t="s">
        <v>60</v>
      </c>
      <c r="B2701" t="s">
        <v>104</v>
      </c>
      <c r="C2701" t="s">
        <v>37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</row>
    <row r="2702" spans="1:11">
      <c r="A2702" s="74" t="s">
        <v>60</v>
      </c>
      <c r="B2702" t="s">
        <v>104</v>
      </c>
      <c r="C2702" t="s">
        <v>38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</row>
    <row r="2703" spans="1:11">
      <c r="A2703" s="74" t="s">
        <v>60</v>
      </c>
      <c r="B2703" t="s">
        <v>104</v>
      </c>
      <c r="C2703" t="s">
        <v>25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</row>
    <row r="2704" spans="1:11">
      <c r="A2704" s="74" t="s">
        <v>60</v>
      </c>
      <c r="B2704" t="s">
        <v>104</v>
      </c>
    </row>
    <row r="2705" spans="1:11">
      <c r="A2705" s="74" t="s">
        <v>60</v>
      </c>
      <c r="B2705" t="s">
        <v>104</v>
      </c>
      <c r="C2705" t="s">
        <v>39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</row>
    <row r="2706" spans="1:11">
      <c r="A2706" s="74" t="s">
        <v>60</v>
      </c>
      <c r="B2706" t="s">
        <v>104</v>
      </c>
      <c r="C2706" t="s">
        <v>40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</row>
    <row r="2707" spans="1:11">
      <c r="A2707" s="74" t="s">
        <v>60</v>
      </c>
      <c r="B2707" t="s">
        <v>104</v>
      </c>
      <c r="C2707" t="s">
        <v>41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</row>
    <row r="2708" spans="1:11">
      <c r="A2708" s="74" t="s">
        <v>60</v>
      </c>
      <c r="B2708" t="s">
        <v>104</v>
      </c>
      <c r="C2708" t="s">
        <v>42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</row>
    <row r="2709" spans="1:11">
      <c r="A2709" s="74" t="s">
        <v>60</v>
      </c>
      <c r="B2709" t="s">
        <v>104</v>
      </c>
      <c r="C2709" t="s">
        <v>43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</row>
    <row r="2710" spans="1:11">
      <c r="A2710" s="74" t="s">
        <v>60</v>
      </c>
      <c r="B2710" t="s">
        <v>104</v>
      </c>
      <c r="C2710" t="s">
        <v>44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</row>
    <row r="2711" spans="1:11">
      <c r="A2711" s="74" t="s">
        <v>60</v>
      </c>
      <c r="B2711" t="s">
        <v>104</v>
      </c>
      <c r="C2711" t="s">
        <v>45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</row>
    <row r="2712" spans="1:11">
      <c r="A2712" s="74" t="s">
        <v>60</v>
      </c>
      <c r="B2712" t="s">
        <v>104</v>
      </c>
      <c r="C2712" t="s">
        <v>46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</row>
    <row r="2713" spans="1:11">
      <c r="A2713" s="74" t="s">
        <v>60</v>
      </c>
      <c r="B2713" t="s">
        <v>104</v>
      </c>
      <c r="C2713" t="s">
        <v>25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</row>
    <row r="2714" spans="1:11">
      <c r="A2714" s="74" t="s">
        <v>60</v>
      </c>
      <c r="B2714" t="s">
        <v>104</v>
      </c>
    </row>
    <row r="2715" spans="1:11">
      <c r="A2715" s="74" t="s">
        <v>60</v>
      </c>
      <c r="B2715" t="s">
        <v>104</v>
      </c>
      <c r="C2715" t="s">
        <v>47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</row>
    <row r="2716" spans="1:11">
      <c r="A2716" s="74" t="s">
        <v>60</v>
      </c>
      <c r="B2716" t="s">
        <v>104</v>
      </c>
      <c r="C2716" t="s">
        <v>48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</row>
    <row r="2717" spans="1:11">
      <c r="A2717" s="74" t="s">
        <v>60</v>
      </c>
      <c r="B2717" t="s">
        <v>104</v>
      </c>
      <c r="C2717" t="s">
        <v>25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</row>
    <row r="2718" spans="1:11">
      <c r="A2718" s="74" t="s">
        <v>60</v>
      </c>
      <c r="B2718" t="s">
        <v>104</v>
      </c>
    </row>
    <row r="2719" spans="1:11">
      <c r="A2719" s="74" t="s">
        <v>60</v>
      </c>
      <c r="B2719" t="s">
        <v>104</v>
      </c>
      <c r="C2719" t="s">
        <v>49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</row>
    <row r="2720" spans="1:11">
      <c r="A2720" s="74" t="s">
        <v>60</v>
      </c>
      <c r="B2720" t="s">
        <v>104</v>
      </c>
      <c r="C2720" t="s">
        <v>25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</row>
    <row r="2721" spans="1:11">
      <c r="A2721" s="74" t="s">
        <v>60</v>
      </c>
      <c r="B2721" t="s">
        <v>104</v>
      </c>
    </row>
    <row r="2722" spans="1:11">
      <c r="A2722" s="74" t="s">
        <v>60</v>
      </c>
      <c r="B2722" t="s">
        <v>104</v>
      </c>
      <c r="C2722" t="s">
        <v>50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</row>
    <row r="2723" spans="1:11">
      <c r="A2723" s="74" t="s">
        <v>60</v>
      </c>
      <c r="B2723" t="s">
        <v>104</v>
      </c>
      <c r="C2723" t="s">
        <v>51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</row>
    <row r="2724" spans="1:11">
      <c r="A2724" s="74" t="s">
        <v>60</v>
      </c>
      <c r="B2724" t="s">
        <v>104</v>
      </c>
      <c r="C2724" t="s">
        <v>25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</row>
    <row r="2725" spans="1:11">
      <c r="A2725" s="74" t="s">
        <v>60</v>
      </c>
      <c r="B2725" t="s">
        <v>104</v>
      </c>
    </row>
    <row r="2726" spans="1:11">
      <c r="A2726" s="74" t="s">
        <v>60</v>
      </c>
      <c r="B2726" t="s">
        <v>104</v>
      </c>
      <c r="C2726" t="s">
        <v>52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</row>
    <row r="2727" spans="1:11">
      <c r="A2727" s="74" t="s">
        <v>60</v>
      </c>
      <c r="B2727" t="s">
        <v>104</v>
      </c>
      <c r="C2727" t="s">
        <v>53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</row>
    <row r="2728" spans="1:11">
      <c r="A2728" s="74" t="s">
        <v>60</v>
      </c>
      <c r="B2728" t="s">
        <v>104</v>
      </c>
      <c r="C2728" t="s">
        <v>54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</row>
    <row r="2729" spans="1:11">
      <c r="A2729" s="74" t="s">
        <v>60</v>
      </c>
      <c r="B2729" t="s">
        <v>104</v>
      </c>
      <c r="C2729" t="s">
        <v>55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</row>
    <row r="2730" spans="1:11">
      <c r="A2730" s="74" t="s">
        <v>60</v>
      </c>
      <c r="B2730" t="s">
        <v>104</v>
      </c>
      <c r="C2730" t="s">
        <v>25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</row>
    <row r="2731" spans="1:11">
      <c r="A2731" s="74" t="s">
        <v>60</v>
      </c>
      <c r="B2731" t="s">
        <v>104</v>
      </c>
    </row>
    <row r="2732" spans="1:11">
      <c r="A2732" s="74" t="s">
        <v>60</v>
      </c>
      <c r="B2732" t="s">
        <v>104</v>
      </c>
      <c r="C2732" t="s">
        <v>56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</row>
    <row r="2733" spans="1:11">
      <c r="A2733" s="74" t="s">
        <v>60</v>
      </c>
      <c r="B2733" t="s">
        <v>104</v>
      </c>
      <c r="C2733" t="s">
        <v>57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</row>
    <row r="2734" spans="1:11">
      <c r="A2734" s="74" t="s">
        <v>60</v>
      </c>
      <c r="B2734" t="s">
        <v>104</v>
      </c>
      <c r="C2734" t="s">
        <v>58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</row>
    <row r="2735" spans="1:11">
      <c r="A2735" s="74" t="s">
        <v>60</v>
      </c>
      <c r="B2735" t="s">
        <v>105</v>
      </c>
      <c r="C2735" t="s">
        <v>18</v>
      </c>
      <c r="D2735">
        <v>1</v>
      </c>
      <c r="E2735">
        <v>1</v>
      </c>
      <c r="F2735">
        <v>165000</v>
      </c>
      <c r="G2735">
        <v>165000</v>
      </c>
      <c r="H2735">
        <v>165000</v>
      </c>
      <c r="I2735">
        <v>165000</v>
      </c>
      <c r="J2735">
        <v>0</v>
      </c>
      <c r="K2735">
        <v>0</v>
      </c>
    </row>
    <row r="2736" spans="1:11">
      <c r="A2736" s="74" t="s">
        <v>60</v>
      </c>
      <c r="B2736" t="s">
        <v>105</v>
      </c>
      <c r="C2736" t="s">
        <v>19</v>
      </c>
      <c r="D2736">
        <v>75</v>
      </c>
      <c r="E2736">
        <v>75</v>
      </c>
      <c r="F2736">
        <v>5473856</v>
      </c>
      <c r="G2736">
        <v>5473856</v>
      </c>
      <c r="H2736">
        <v>72984.746666666673</v>
      </c>
      <c r="I2736">
        <v>72984.746666666673</v>
      </c>
      <c r="J2736">
        <v>0</v>
      </c>
      <c r="K2736">
        <v>0</v>
      </c>
    </row>
    <row r="2737" spans="1:11">
      <c r="A2737" s="74" t="s">
        <v>60</v>
      </c>
      <c r="B2737" t="s">
        <v>105</v>
      </c>
      <c r="C2737" t="s">
        <v>20</v>
      </c>
      <c r="D2737">
        <v>4</v>
      </c>
      <c r="E2737">
        <v>4</v>
      </c>
      <c r="F2737">
        <v>451307</v>
      </c>
      <c r="G2737">
        <v>451307</v>
      </c>
      <c r="H2737">
        <v>112826.75</v>
      </c>
      <c r="I2737">
        <v>112826.75</v>
      </c>
      <c r="J2737">
        <v>0</v>
      </c>
      <c r="K2737">
        <v>0</v>
      </c>
    </row>
    <row r="2738" spans="1:11">
      <c r="A2738" s="74" t="s">
        <v>60</v>
      </c>
      <c r="B2738" t="s">
        <v>105</v>
      </c>
      <c r="C2738" t="s">
        <v>21</v>
      </c>
      <c r="D2738">
        <v>9</v>
      </c>
      <c r="E2738">
        <v>9</v>
      </c>
      <c r="F2738">
        <v>761702</v>
      </c>
      <c r="G2738">
        <v>761702</v>
      </c>
      <c r="H2738">
        <v>84633.555555555562</v>
      </c>
      <c r="I2738">
        <v>84633.555555555562</v>
      </c>
      <c r="J2738">
        <v>0</v>
      </c>
      <c r="K2738">
        <v>0</v>
      </c>
    </row>
    <row r="2739" spans="1:11">
      <c r="A2739" s="74" t="s">
        <v>60</v>
      </c>
      <c r="B2739" t="s">
        <v>105</v>
      </c>
      <c r="C2739" t="s">
        <v>22</v>
      </c>
      <c r="D2739">
        <v>1</v>
      </c>
      <c r="E2739">
        <v>1</v>
      </c>
      <c r="F2739">
        <v>111970</v>
      </c>
      <c r="G2739">
        <v>111970</v>
      </c>
      <c r="H2739">
        <v>111970</v>
      </c>
      <c r="I2739">
        <v>111970</v>
      </c>
      <c r="J2739">
        <v>0</v>
      </c>
      <c r="K2739">
        <v>0</v>
      </c>
    </row>
    <row r="2740" spans="1:11">
      <c r="A2740" s="74" t="s">
        <v>60</v>
      </c>
      <c r="B2740" t="s">
        <v>105</v>
      </c>
      <c r="C2740" t="s">
        <v>23</v>
      </c>
      <c r="D2740">
        <v>12.25</v>
      </c>
      <c r="E2740">
        <v>12.25</v>
      </c>
      <c r="F2740">
        <v>949459</v>
      </c>
      <c r="G2740">
        <v>949459</v>
      </c>
      <c r="H2740">
        <v>77506.857142857145</v>
      </c>
      <c r="I2740">
        <v>77506.857142857145</v>
      </c>
      <c r="J2740">
        <v>0</v>
      </c>
      <c r="K2740">
        <v>0</v>
      </c>
    </row>
    <row r="2741" spans="1:11">
      <c r="A2741" s="74" t="s">
        <v>60</v>
      </c>
      <c r="B2741" t="s">
        <v>105</v>
      </c>
      <c r="C2741" t="s">
        <v>24</v>
      </c>
      <c r="D2741">
        <v>11</v>
      </c>
      <c r="E2741">
        <v>11</v>
      </c>
      <c r="F2741">
        <v>589566</v>
      </c>
      <c r="G2741">
        <v>589566</v>
      </c>
      <c r="H2741">
        <v>53596.909090909088</v>
      </c>
      <c r="I2741">
        <v>53596.909090909088</v>
      </c>
      <c r="J2741">
        <v>0</v>
      </c>
      <c r="K2741">
        <v>0</v>
      </c>
    </row>
    <row r="2742" spans="1:11">
      <c r="A2742" s="74" t="s">
        <v>60</v>
      </c>
      <c r="B2742" t="s">
        <v>105</v>
      </c>
      <c r="C2742" t="s">
        <v>25</v>
      </c>
      <c r="D2742">
        <v>113.25</v>
      </c>
      <c r="E2742">
        <v>113.25</v>
      </c>
      <c r="F2742">
        <v>8502860</v>
      </c>
      <c r="G2742">
        <v>8502860</v>
      </c>
      <c r="H2742">
        <v>75080.441501103749</v>
      </c>
      <c r="I2742">
        <v>75080.441501103749</v>
      </c>
      <c r="J2742">
        <v>0</v>
      </c>
      <c r="K2742">
        <v>0</v>
      </c>
    </row>
    <row r="2743" spans="1:11">
      <c r="A2743" s="74" t="s">
        <v>60</v>
      </c>
      <c r="B2743" t="s">
        <v>105</v>
      </c>
    </row>
    <row r="2744" spans="1:11">
      <c r="A2744" s="74" t="s">
        <v>60</v>
      </c>
      <c r="B2744" t="s">
        <v>105</v>
      </c>
      <c r="C2744" t="s">
        <v>26</v>
      </c>
      <c r="D2744">
        <v>26</v>
      </c>
      <c r="E2744">
        <v>26</v>
      </c>
      <c r="F2744">
        <v>483400.1</v>
      </c>
      <c r="G2744">
        <v>483400.1</v>
      </c>
      <c r="H2744">
        <v>18592.311538461538</v>
      </c>
      <c r="I2744">
        <v>18592.311538461538</v>
      </c>
      <c r="J2744">
        <v>0</v>
      </c>
      <c r="K2744">
        <v>0</v>
      </c>
    </row>
    <row r="2745" spans="1:11">
      <c r="A2745" s="74" t="s">
        <v>60</v>
      </c>
      <c r="B2745" t="s">
        <v>105</v>
      </c>
      <c r="C2745" t="s">
        <v>27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</row>
    <row r="2746" spans="1:11">
      <c r="A2746" s="74" t="s">
        <v>60</v>
      </c>
      <c r="B2746" t="s">
        <v>105</v>
      </c>
      <c r="C2746" t="s">
        <v>25</v>
      </c>
      <c r="D2746">
        <v>26</v>
      </c>
      <c r="E2746">
        <v>26</v>
      </c>
      <c r="F2746">
        <v>483400.1</v>
      </c>
      <c r="G2746">
        <v>483400.1</v>
      </c>
      <c r="H2746">
        <v>18592.311538461538</v>
      </c>
      <c r="I2746">
        <v>18592.311538461538</v>
      </c>
      <c r="J2746">
        <v>0</v>
      </c>
      <c r="K2746">
        <v>0</v>
      </c>
    </row>
    <row r="2747" spans="1:11">
      <c r="A2747" s="74" t="s">
        <v>60</v>
      </c>
      <c r="B2747" t="s">
        <v>105</v>
      </c>
    </row>
    <row r="2748" spans="1:11">
      <c r="A2748" s="74" t="s">
        <v>60</v>
      </c>
      <c r="B2748" t="s">
        <v>105</v>
      </c>
      <c r="C2748" t="s">
        <v>28</v>
      </c>
      <c r="D2748">
        <v>59.5</v>
      </c>
      <c r="E2748">
        <v>59.5</v>
      </c>
      <c r="F2748">
        <v>1049226.2</v>
      </c>
      <c r="G2748">
        <v>1049226.2</v>
      </c>
      <c r="H2748">
        <v>17634.053781512604</v>
      </c>
      <c r="I2748">
        <v>17634.053781512604</v>
      </c>
      <c r="J2748">
        <v>0</v>
      </c>
      <c r="K2748">
        <v>0</v>
      </c>
    </row>
    <row r="2749" spans="1:11">
      <c r="A2749" s="74" t="s">
        <v>60</v>
      </c>
      <c r="B2749" t="s">
        <v>105</v>
      </c>
      <c r="C2749" t="s">
        <v>29</v>
      </c>
      <c r="D2749">
        <v>179.5</v>
      </c>
      <c r="E2749">
        <v>179.5</v>
      </c>
      <c r="F2749">
        <v>3108985.7</v>
      </c>
      <c r="G2749">
        <v>3108985.7</v>
      </c>
      <c r="H2749">
        <v>17320.25459610028</v>
      </c>
      <c r="I2749">
        <v>17320.25459610028</v>
      </c>
      <c r="J2749">
        <v>0</v>
      </c>
      <c r="K2749">
        <v>0</v>
      </c>
    </row>
    <row r="2750" spans="1:11">
      <c r="A2750" s="74" t="s">
        <v>60</v>
      </c>
      <c r="B2750" t="s">
        <v>105</v>
      </c>
      <c r="C2750" t="s">
        <v>30</v>
      </c>
      <c r="D2750">
        <v>82</v>
      </c>
      <c r="E2750">
        <v>82</v>
      </c>
      <c r="F2750">
        <v>1416941.8</v>
      </c>
      <c r="G2750">
        <v>1416941.8</v>
      </c>
      <c r="H2750">
        <v>17279.778048780488</v>
      </c>
      <c r="I2750">
        <v>17279.778048780488</v>
      </c>
      <c r="J2750">
        <v>0</v>
      </c>
      <c r="K2750">
        <v>0</v>
      </c>
    </row>
    <row r="2751" spans="1:11">
      <c r="A2751" s="74" t="s">
        <v>60</v>
      </c>
      <c r="B2751" t="s">
        <v>105</v>
      </c>
      <c r="C2751" t="s">
        <v>31</v>
      </c>
      <c r="D2751">
        <v>1</v>
      </c>
      <c r="E2751">
        <v>1</v>
      </c>
      <c r="F2751">
        <v>18031</v>
      </c>
      <c r="G2751">
        <v>18031</v>
      </c>
      <c r="H2751">
        <v>18031</v>
      </c>
      <c r="I2751">
        <v>18031</v>
      </c>
      <c r="J2751">
        <v>0</v>
      </c>
      <c r="K2751">
        <v>0</v>
      </c>
    </row>
    <row r="2752" spans="1:11">
      <c r="A2752" s="74" t="s">
        <v>60</v>
      </c>
      <c r="B2752" t="s">
        <v>105</v>
      </c>
      <c r="C2752" t="s">
        <v>25</v>
      </c>
      <c r="D2752">
        <v>322</v>
      </c>
      <c r="E2752">
        <v>322</v>
      </c>
      <c r="F2752">
        <v>5593184.7000000002</v>
      </c>
      <c r="G2752">
        <v>5593184.7000000002</v>
      </c>
      <c r="H2752">
        <v>17370.138819875778</v>
      </c>
      <c r="I2752">
        <v>17370.138819875778</v>
      </c>
      <c r="J2752">
        <v>0</v>
      </c>
      <c r="K2752">
        <v>0</v>
      </c>
    </row>
    <row r="2753" spans="1:11">
      <c r="A2753" s="74" t="s">
        <v>60</v>
      </c>
      <c r="B2753" t="s">
        <v>105</v>
      </c>
    </row>
    <row r="2754" spans="1:11">
      <c r="A2754" s="74" t="s">
        <v>60</v>
      </c>
      <c r="B2754" t="s">
        <v>105</v>
      </c>
      <c r="C2754" t="s">
        <v>32</v>
      </c>
      <c r="D2754">
        <v>76.5</v>
      </c>
      <c r="E2754">
        <v>76.5</v>
      </c>
      <c r="F2754">
        <v>4263495.5</v>
      </c>
      <c r="G2754">
        <v>4263495.5</v>
      </c>
      <c r="H2754">
        <v>55731.967320261436</v>
      </c>
      <c r="I2754">
        <v>55731.967320261436</v>
      </c>
      <c r="J2754">
        <v>0</v>
      </c>
      <c r="K2754">
        <v>0</v>
      </c>
    </row>
    <row r="2755" spans="1:11">
      <c r="A2755" s="74" t="s">
        <v>60</v>
      </c>
      <c r="B2755" t="s">
        <v>105</v>
      </c>
      <c r="C2755" t="s">
        <v>33</v>
      </c>
      <c r="D2755">
        <v>23</v>
      </c>
      <c r="E2755">
        <v>23</v>
      </c>
      <c r="F2755">
        <v>1146673</v>
      </c>
      <c r="G2755">
        <v>1146673</v>
      </c>
      <c r="H2755">
        <v>49855.34782608696</v>
      </c>
      <c r="I2755">
        <v>49855.34782608696</v>
      </c>
      <c r="J2755">
        <v>0</v>
      </c>
      <c r="K2755">
        <v>0</v>
      </c>
    </row>
    <row r="2756" spans="1:11">
      <c r="A2756" s="74" t="s">
        <v>60</v>
      </c>
      <c r="B2756" t="s">
        <v>105</v>
      </c>
      <c r="C2756" t="s">
        <v>34</v>
      </c>
      <c r="D2756">
        <v>138.5</v>
      </c>
      <c r="E2756">
        <v>138.5</v>
      </c>
      <c r="F2756">
        <v>3207037.44</v>
      </c>
      <c r="G2756">
        <v>3207037.44</v>
      </c>
      <c r="H2756">
        <v>23155.50498194946</v>
      </c>
      <c r="I2756">
        <v>23155.50498194946</v>
      </c>
      <c r="J2756">
        <v>0</v>
      </c>
      <c r="K2756">
        <v>0</v>
      </c>
    </row>
    <row r="2757" spans="1:11">
      <c r="A2757" s="74" t="s">
        <v>60</v>
      </c>
      <c r="B2757" t="s">
        <v>105</v>
      </c>
      <c r="C2757" t="s">
        <v>25</v>
      </c>
      <c r="D2757">
        <v>238</v>
      </c>
      <c r="E2757">
        <v>238</v>
      </c>
      <c r="F2757">
        <v>8617205.9399999995</v>
      </c>
      <c r="G2757">
        <v>8617205.9399999995</v>
      </c>
      <c r="H2757">
        <v>36206.747647058823</v>
      </c>
      <c r="I2757">
        <v>36206.747647058823</v>
      </c>
      <c r="J2757">
        <v>0</v>
      </c>
      <c r="K2757">
        <v>0</v>
      </c>
    </row>
    <row r="2758" spans="1:11">
      <c r="A2758" s="74" t="s">
        <v>60</v>
      </c>
      <c r="B2758" t="s">
        <v>105</v>
      </c>
    </row>
    <row r="2759" spans="1:11">
      <c r="A2759" s="74" t="s">
        <v>60</v>
      </c>
      <c r="B2759" t="s">
        <v>105</v>
      </c>
      <c r="C2759" t="s">
        <v>35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</row>
    <row r="2760" spans="1:11">
      <c r="A2760" s="74" t="s">
        <v>60</v>
      </c>
      <c r="B2760" t="s">
        <v>105</v>
      </c>
      <c r="C2760" t="s">
        <v>36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</row>
    <row r="2761" spans="1:11">
      <c r="A2761" s="74" t="s">
        <v>60</v>
      </c>
      <c r="B2761" t="s">
        <v>105</v>
      </c>
      <c r="C2761" t="s">
        <v>25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</row>
    <row r="2762" spans="1:11">
      <c r="A2762" s="74" t="s">
        <v>60</v>
      </c>
      <c r="B2762" t="s">
        <v>105</v>
      </c>
    </row>
    <row r="2763" spans="1:11">
      <c r="A2763" s="74" t="s">
        <v>60</v>
      </c>
      <c r="B2763" t="s">
        <v>105</v>
      </c>
      <c r="C2763" t="s">
        <v>37</v>
      </c>
      <c r="D2763">
        <v>22.5</v>
      </c>
      <c r="E2763">
        <v>22.5</v>
      </c>
      <c r="F2763">
        <v>1006023.32</v>
      </c>
      <c r="G2763">
        <v>1006023.32</v>
      </c>
      <c r="H2763">
        <v>44712.147555555552</v>
      </c>
      <c r="I2763">
        <v>44712.147555555552</v>
      </c>
      <c r="J2763">
        <v>0</v>
      </c>
      <c r="K2763">
        <v>0</v>
      </c>
    </row>
    <row r="2764" spans="1:11">
      <c r="A2764" s="74" t="s">
        <v>60</v>
      </c>
      <c r="B2764" t="s">
        <v>105</v>
      </c>
      <c r="C2764" t="s">
        <v>38</v>
      </c>
      <c r="D2764">
        <v>12</v>
      </c>
      <c r="E2764">
        <v>12</v>
      </c>
      <c r="F2764">
        <v>364688</v>
      </c>
      <c r="G2764">
        <v>364688</v>
      </c>
      <c r="H2764">
        <v>30390.666666666668</v>
      </c>
      <c r="I2764">
        <v>30390.666666666668</v>
      </c>
      <c r="J2764">
        <v>0</v>
      </c>
      <c r="K2764">
        <v>0</v>
      </c>
    </row>
    <row r="2765" spans="1:11">
      <c r="A2765" s="74" t="s">
        <v>60</v>
      </c>
      <c r="B2765" t="s">
        <v>105</v>
      </c>
      <c r="C2765" t="s">
        <v>25</v>
      </c>
      <c r="D2765">
        <v>34.5</v>
      </c>
      <c r="E2765">
        <v>34.5</v>
      </c>
      <c r="F2765">
        <v>1370711.3199999998</v>
      </c>
      <c r="G2765">
        <v>1370711.3199999998</v>
      </c>
      <c r="H2765">
        <v>39730.762898550718</v>
      </c>
      <c r="I2765">
        <v>39730.762898550718</v>
      </c>
      <c r="J2765">
        <v>0</v>
      </c>
      <c r="K2765">
        <v>0</v>
      </c>
    </row>
    <row r="2766" spans="1:11">
      <c r="A2766" s="74" t="s">
        <v>60</v>
      </c>
      <c r="B2766" t="s">
        <v>105</v>
      </c>
    </row>
    <row r="2767" spans="1:11">
      <c r="A2767" s="74" t="s">
        <v>60</v>
      </c>
      <c r="B2767" t="s">
        <v>105</v>
      </c>
      <c r="C2767" t="s">
        <v>39</v>
      </c>
      <c r="D2767">
        <v>21.83</v>
      </c>
      <c r="E2767">
        <v>21.83</v>
      </c>
      <c r="F2767">
        <v>1209742</v>
      </c>
      <c r="G2767">
        <v>1209742</v>
      </c>
      <c r="H2767">
        <v>55416.491067338531</v>
      </c>
      <c r="I2767">
        <v>55416.491067338531</v>
      </c>
      <c r="J2767">
        <v>0</v>
      </c>
      <c r="K2767">
        <v>0</v>
      </c>
    </row>
    <row r="2768" spans="1:11">
      <c r="A2768" s="74" t="s">
        <v>60</v>
      </c>
      <c r="B2768" t="s">
        <v>105</v>
      </c>
      <c r="C2768" t="s">
        <v>40</v>
      </c>
      <c r="D2768">
        <v>47</v>
      </c>
      <c r="E2768">
        <v>47</v>
      </c>
      <c r="F2768">
        <v>2510249</v>
      </c>
      <c r="G2768">
        <v>2510249</v>
      </c>
      <c r="H2768">
        <v>53409.553191489358</v>
      </c>
      <c r="I2768">
        <v>53409.553191489358</v>
      </c>
      <c r="J2768">
        <v>0</v>
      </c>
      <c r="K2768">
        <v>0</v>
      </c>
    </row>
    <row r="2769" spans="1:11">
      <c r="A2769" s="74" t="s">
        <v>60</v>
      </c>
      <c r="B2769" t="s">
        <v>105</v>
      </c>
      <c r="C2769" t="s">
        <v>41</v>
      </c>
      <c r="D2769">
        <v>9.5</v>
      </c>
      <c r="E2769">
        <v>9.5</v>
      </c>
      <c r="F2769">
        <v>529535</v>
      </c>
      <c r="G2769">
        <v>529535</v>
      </c>
      <c r="H2769">
        <v>55740.526315789473</v>
      </c>
      <c r="I2769">
        <v>55740.526315789473</v>
      </c>
      <c r="J2769">
        <v>0</v>
      </c>
      <c r="K2769">
        <v>0</v>
      </c>
    </row>
    <row r="2770" spans="1:11">
      <c r="A2770" s="74" t="s">
        <v>60</v>
      </c>
      <c r="B2770" t="s">
        <v>105</v>
      </c>
      <c r="C2770" t="s">
        <v>42</v>
      </c>
      <c r="D2770">
        <v>8.6</v>
      </c>
      <c r="E2770">
        <v>8.6</v>
      </c>
      <c r="F2770">
        <v>574770</v>
      </c>
      <c r="G2770">
        <v>574770</v>
      </c>
      <c r="H2770">
        <v>66833.720930232565</v>
      </c>
      <c r="I2770">
        <v>66833.720930232565</v>
      </c>
      <c r="J2770">
        <v>0</v>
      </c>
      <c r="K2770">
        <v>0</v>
      </c>
    </row>
    <row r="2771" spans="1:11">
      <c r="A2771" s="74" t="s">
        <v>60</v>
      </c>
      <c r="B2771" t="s">
        <v>105</v>
      </c>
      <c r="C2771" t="s">
        <v>43</v>
      </c>
      <c r="D2771">
        <v>15.46</v>
      </c>
      <c r="E2771">
        <v>15.46</v>
      </c>
      <c r="F2771">
        <v>838403</v>
      </c>
      <c r="G2771">
        <v>838403</v>
      </c>
      <c r="H2771">
        <v>54230.465717981882</v>
      </c>
      <c r="I2771">
        <v>54230.465717981882</v>
      </c>
      <c r="J2771">
        <v>0</v>
      </c>
      <c r="K2771">
        <v>0</v>
      </c>
    </row>
    <row r="2772" spans="1:11">
      <c r="A2772" s="74" t="s">
        <v>60</v>
      </c>
      <c r="B2772" t="s">
        <v>105</v>
      </c>
      <c r="C2772" t="s">
        <v>44</v>
      </c>
      <c r="D2772">
        <v>1</v>
      </c>
      <c r="E2772">
        <v>1</v>
      </c>
      <c r="F2772">
        <v>55452</v>
      </c>
      <c r="G2772">
        <v>55452</v>
      </c>
      <c r="H2772">
        <v>55452</v>
      </c>
      <c r="I2772">
        <v>55452</v>
      </c>
      <c r="J2772">
        <v>0</v>
      </c>
      <c r="K2772">
        <v>0</v>
      </c>
    </row>
    <row r="2773" spans="1:11">
      <c r="A2773" s="74" t="s">
        <v>60</v>
      </c>
      <c r="B2773" t="s">
        <v>105</v>
      </c>
      <c r="C2773" t="s">
        <v>45</v>
      </c>
      <c r="D2773">
        <v>6</v>
      </c>
      <c r="E2773">
        <v>6</v>
      </c>
      <c r="F2773">
        <v>257365</v>
      </c>
      <c r="G2773">
        <v>257365</v>
      </c>
      <c r="H2773">
        <v>42894.166666666664</v>
      </c>
      <c r="I2773">
        <v>42894.166666666664</v>
      </c>
      <c r="J2773">
        <v>0</v>
      </c>
      <c r="K2773">
        <v>0</v>
      </c>
    </row>
    <row r="2774" spans="1:11">
      <c r="A2774" s="74" t="s">
        <v>60</v>
      </c>
      <c r="B2774" t="s">
        <v>105</v>
      </c>
      <c r="C2774" t="s">
        <v>46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</row>
    <row r="2775" spans="1:11">
      <c r="A2775" s="74" t="s">
        <v>60</v>
      </c>
      <c r="B2775" t="s">
        <v>105</v>
      </c>
      <c r="C2775" t="s">
        <v>25</v>
      </c>
      <c r="D2775">
        <v>109.38999999999999</v>
      </c>
      <c r="E2775">
        <v>109.38999999999999</v>
      </c>
      <c r="F2775">
        <v>5975516</v>
      </c>
      <c r="G2775">
        <v>5975516</v>
      </c>
      <c r="H2775">
        <v>54625.797604899904</v>
      </c>
      <c r="I2775">
        <v>54625.797604899904</v>
      </c>
      <c r="J2775">
        <v>0</v>
      </c>
      <c r="K2775">
        <v>0</v>
      </c>
    </row>
    <row r="2776" spans="1:11">
      <c r="A2776" s="74" t="s">
        <v>60</v>
      </c>
      <c r="B2776" t="s">
        <v>105</v>
      </c>
    </row>
    <row r="2777" spans="1:11">
      <c r="A2777" s="74" t="s">
        <v>60</v>
      </c>
      <c r="B2777" t="s">
        <v>105</v>
      </c>
      <c r="C2777" t="s">
        <v>47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</row>
    <row r="2778" spans="1:11">
      <c r="A2778" s="74" t="s">
        <v>60</v>
      </c>
      <c r="B2778" t="s">
        <v>105</v>
      </c>
      <c r="C2778" t="s">
        <v>48</v>
      </c>
      <c r="D2778">
        <v>29.5</v>
      </c>
      <c r="E2778">
        <v>29.5</v>
      </c>
      <c r="F2778">
        <v>509945</v>
      </c>
      <c r="G2778">
        <v>509945</v>
      </c>
      <c r="H2778">
        <v>17286.271186440677</v>
      </c>
      <c r="I2778">
        <v>17286.271186440677</v>
      </c>
      <c r="J2778">
        <v>0</v>
      </c>
      <c r="K2778">
        <v>0</v>
      </c>
    </row>
    <row r="2779" spans="1:11">
      <c r="A2779" s="74" t="s">
        <v>60</v>
      </c>
      <c r="B2779" t="s">
        <v>105</v>
      </c>
      <c r="C2779" t="s">
        <v>25</v>
      </c>
      <c r="D2779">
        <v>29.5</v>
      </c>
      <c r="E2779">
        <v>29.5</v>
      </c>
      <c r="F2779">
        <v>509945</v>
      </c>
      <c r="G2779">
        <v>509945</v>
      </c>
      <c r="H2779">
        <v>17286.271186440677</v>
      </c>
      <c r="I2779">
        <v>17286.271186440677</v>
      </c>
      <c r="J2779">
        <v>0</v>
      </c>
      <c r="K2779">
        <v>0</v>
      </c>
    </row>
    <row r="2780" spans="1:11">
      <c r="A2780" s="74" t="s">
        <v>60</v>
      </c>
      <c r="B2780" t="s">
        <v>105</v>
      </c>
    </row>
    <row r="2781" spans="1:11">
      <c r="A2781" s="74" t="s">
        <v>60</v>
      </c>
      <c r="B2781" t="s">
        <v>105</v>
      </c>
      <c r="C2781" t="s">
        <v>49</v>
      </c>
      <c r="D2781">
        <v>40.5</v>
      </c>
      <c r="E2781">
        <v>40.5</v>
      </c>
      <c r="F2781">
        <v>2154226</v>
      </c>
      <c r="G2781">
        <v>2154226</v>
      </c>
      <c r="H2781">
        <v>53190.765432098764</v>
      </c>
      <c r="I2781">
        <v>53190.765432098764</v>
      </c>
      <c r="J2781">
        <v>0</v>
      </c>
      <c r="K2781">
        <v>0</v>
      </c>
    </row>
    <row r="2782" spans="1:11">
      <c r="A2782" s="74" t="s">
        <v>60</v>
      </c>
      <c r="B2782" t="s">
        <v>105</v>
      </c>
      <c r="C2782" t="s">
        <v>25</v>
      </c>
      <c r="D2782">
        <v>40.5</v>
      </c>
      <c r="E2782">
        <v>40.5</v>
      </c>
      <c r="F2782">
        <v>2154226</v>
      </c>
      <c r="G2782">
        <v>2154226</v>
      </c>
      <c r="H2782">
        <v>53190.765432098764</v>
      </c>
      <c r="I2782">
        <v>53190.765432098764</v>
      </c>
      <c r="J2782">
        <v>0</v>
      </c>
      <c r="K2782">
        <v>0</v>
      </c>
    </row>
    <row r="2783" spans="1:11">
      <c r="A2783" s="74" t="s">
        <v>60</v>
      </c>
      <c r="B2783" t="s">
        <v>105</v>
      </c>
    </row>
    <row r="2784" spans="1:11">
      <c r="A2784" s="74" t="s">
        <v>60</v>
      </c>
      <c r="B2784" t="s">
        <v>105</v>
      </c>
      <c r="C2784" t="s">
        <v>50</v>
      </c>
      <c r="D2784">
        <v>64</v>
      </c>
      <c r="E2784">
        <v>64</v>
      </c>
      <c r="F2784">
        <v>1884903.16</v>
      </c>
      <c r="G2784">
        <v>1884903.16</v>
      </c>
      <c r="H2784">
        <v>29451.611874999999</v>
      </c>
      <c r="I2784">
        <v>29451.611874999999</v>
      </c>
      <c r="J2784">
        <v>0</v>
      </c>
      <c r="K2784">
        <v>0</v>
      </c>
    </row>
    <row r="2785" spans="1:11">
      <c r="A2785" s="74" t="s">
        <v>60</v>
      </c>
      <c r="B2785" t="s">
        <v>105</v>
      </c>
      <c r="C2785" t="s">
        <v>51</v>
      </c>
      <c r="D2785">
        <v>174.5</v>
      </c>
      <c r="E2785">
        <v>174.5</v>
      </c>
      <c r="F2785">
        <v>3902326.84</v>
      </c>
      <c r="G2785">
        <v>3902326.84</v>
      </c>
      <c r="H2785">
        <v>22362.904527220631</v>
      </c>
      <c r="I2785">
        <v>22362.904527220631</v>
      </c>
      <c r="J2785">
        <v>0</v>
      </c>
      <c r="K2785">
        <v>0</v>
      </c>
    </row>
    <row r="2786" spans="1:11">
      <c r="A2786" s="74" t="s">
        <v>60</v>
      </c>
      <c r="B2786" t="s">
        <v>105</v>
      </c>
      <c r="C2786" t="s">
        <v>25</v>
      </c>
      <c r="D2786">
        <v>238.5</v>
      </c>
      <c r="E2786">
        <v>238.5</v>
      </c>
      <c r="F2786">
        <v>5787230</v>
      </c>
      <c r="G2786">
        <v>5787230</v>
      </c>
      <c r="H2786">
        <v>24265.115303983228</v>
      </c>
      <c r="I2786">
        <v>24265.115303983228</v>
      </c>
      <c r="J2786">
        <v>0</v>
      </c>
      <c r="K2786">
        <v>0</v>
      </c>
    </row>
    <row r="2787" spans="1:11">
      <c r="A2787" s="74" t="s">
        <v>60</v>
      </c>
      <c r="B2787" t="s">
        <v>105</v>
      </c>
    </row>
    <row r="2788" spans="1:11">
      <c r="A2788" s="74" t="s">
        <v>60</v>
      </c>
      <c r="B2788" t="s">
        <v>105</v>
      </c>
      <c r="C2788" t="s">
        <v>52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</row>
    <row r="2789" spans="1:11">
      <c r="A2789" s="74" t="s">
        <v>60</v>
      </c>
      <c r="B2789" t="s">
        <v>105</v>
      </c>
      <c r="C2789" t="s">
        <v>53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</row>
    <row r="2790" spans="1:11">
      <c r="A2790" s="74" t="s">
        <v>60</v>
      </c>
      <c r="B2790" t="s">
        <v>105</v>
      </c>
      <c r="C2790" t="s">
        <v>54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</row>
    <row r="2791" spans="1:11">
      <c r="A2791" s="74" t="s">
        <v>60</v>
      </c>
      <c r="B2791" t="s">
        <v>105</v>
      </c>
      <c r="C2791" t="s">
        <v>55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</row>
    <row r="2792" spans="1:11">
      <c r="A2792" s="74" t="s">
        <v>60</v>
      </c>
      <c r="B2792" t="s">
        <v>105</v>
      </c>
      <c r="C2792" t="s">
        <v>25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</row>
    <row r="2793" spans="1:11">
      <c r="A2793" s="74" t="s">
        <v>60</v>
      </c>
      <c r="B2793" t="s">
        <v>105</v>
      </c>
    </row>
    <row r="2794" spans="1:11">
      <c r="A2794" s="74" t="s">
        <v>60</v>
      </c>
      <c r="B2794" t="s">
        <v>105</v>
      </c>
      <c r="C2794" t="s">
        <v>56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</row>
    <row r="2795" spans="1:11">
      <c r="A2795" s="74" t="s">
        <v>60</v>
      </c>
      <c r="B2795" t="s">
        <v>105</v>
      </c>
      <c r="C2795" t="s">
        <v>57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</row>
    <row r="2796" spans="1:11">
      <c r="A2796" s="74" t="s">
        <v>60</v>
      </c>
      <c r="B2796" t="s">
        <v>105</v>
      </c>
      <c r="C2796" t="s">
        <v>58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</row>
    <row r="2797" spans="1:11">
      <c r="A2797" s="74" t="s">
        <v>60</v>
      </c>
      <c r="B2797" t="s">
        <v>106</v>
      </c>
      <c r="C2797" t="s">
        <v>18</v>
      </c>
      <c r="D2797">
        <v>1</v>
      </c>
      <c r="E2797">
        <v>1</v>
      </c>
      <c r="F2797">
        <v>110001</v>
      </c>
      <c r="G2797">
        <v>110002</v>
      </c>
      <c r="H2797">
        <v>110001</v>
      </c>
      <c r="I2797">
        <v>110002</v>
      </c>
      <c r="J2797">
        <v>1</v>
      </c>
      <c r="K2797">
        <v>9.0908264470322992E-6</v>
      </c>
    </row>
    <row r="2798" spans="1:11">
      <c r="A2798" s="74" t="s">
        <v>60</v>
      </c>
      <c r="B2798" t="s">
        <v>106</v>
      </c>
      <c r="C2798" t="s">
        <v>19</v>
      </c>
      <c r="D2798">
        <v>3</v>
      </c>
      <c r="E2798">
        <v>3</v>
      </c>
      <c r="F2798">
        <v>219821</v>
      </c>
      <c r="G2798">
        <v>219824</v>
      </c>
      <c r="H2798">
        <v>73273.666666666672</v>
      </c>
      <c r="I2798">
        <v>73274.666666666672</v>
      </c>
      <c r="J2798">
        <v>3</v>
      </c>
      <c r="K2798">
        <v>1.364746771236597E-5</v>
      </c>
    </row>
    <row r="2799" spans="1:11">
      <c r="A2799" s="74" t="s">
        <v>60</v>
      </c>
      <c r="B2799" t="s">
        <v>106</v>
      </c>
      <c r="C2799" t="s">
        <v>20</v>
      </c>
      <c r="D2799">
        <v>1.5</v>
      </c>
      <c r="E2799">
        <v>1.5</v>
      </c>
      <c r="F2799">
        <v>82545</v>
      </c>
      <c r="G2799">
        <v>82546.5</v>
      </c>
      <c r="H2799">
        <v>55030</v>
      </c>
      <c r="I2799">
        <v>55031</v>
      </c>
      <c r="J2799">
        <v>1.5</v>
      </c>
      <c r="K2799">
        <v>1.8171906232963836E-5</v>
      </c>
    </row>
    <row r="2800" spans="1:11">
      <c r="A2800" s="74" t="s">
        <v>60</v>
      </c>
      <c r="B2800" t="s">
        <v>106</v>
      </c>
      <c r="C2800" t="s">
        <v>21</v>
      </c>
      <c r="D2800">
        <v>1</v>
      </c>
      <c r="E2800">
        <v>1</v>
      </c>
      <c r="F2800">
        <v>43001</v>
      </c>
      <c r="G2800">
        <v>43002</v>
      </c>
      <c r="H2800">
        <v>43001</v>
      </c>
      <c r="I2800">
        <v>43002</v>
      </c>
      <c r="J2800">
        <v>1</v>
      </c>
      <c r="K2800">
        <v>2.3255273133182948E-5</v>
      </c>
    </row>
    <row r="2801" spans="1:11">
      <c r="A2801" s="74" t="s">
        <v>60</v>
      </c>
      <c r="B2801" t="s">
        <v>106</v>
      </c>
      <c r="C2801" t="s">
        <v>22</v>
      </c>
      <c r="D2801">
        <v>1</v>
      </c>
      <c r="E2801">
        <v>1</v>
      </c>
      <c r="F2801">
        <v>78032</v>
      </c>
      <c r="G2801">
        <v>78033</v>
      </c>
      <c r="H2801">
        <v>78032</v>
      </c>
      <c r="I2801">
        <v>78033</v>
      </c>
      <c r="J2801">
        <v>1</v>
      </c>
      <c r="K2801">
        <v>1.2815255279885176E-5</v>
      </c>
    </row>
    <row r="2802" spans="1:11">
      <c r="A2802" s="74" t="s">
        <v>60</v>
      </c>
      <c r="B2802" t="s">
        <v>106</v>
      </c>
      <c r="C2802" t="s">
        <v>23</v>
      </c>
      <c r="D2802">
        <v>2.5</v>
      </c>
      <c r="E2802">
        <v>2.5</v>
      </c>
      <c r="F2802">
        <v>173969</v>
      </c>
      <c r="G2802">
        <v>173971</v>
      </c>
      <c r="H2802">
        <v>69587.600000000006</v>
      </c>
      <c r="I2802">
        <v>69588.399999999994</v>
      </c>
      <c r="J2802">
        <v>2</v>
      </c>
      <c r="K2802">
        <v>1.1496301065132293E-5</v>
      </c>
    </row>
    <row r="2803" spans="1:11">
      <c r="A2803" s="74" t="s">
        <v>60</v>
      </c>
      <c r="B2803" t="s">
        <v>106</v>
      </c>
      <c r="C2803" t="s">
        <v>24</v>
      </c>
      <c r="D2803">
        <v>2</v>
      </c>
      <c r="E2803">
        <v>2</v>
      </c>
      <c r="F2803">
        <v>82716</v>
      </c>
      <c r="G2803">
        <v>82718</v>
      </c>
      <c r="H2803">
        <v>41358</v>
      </c>
      <c r="I2803">
        <v>41359</v>
      </c>
      <c r="J2803">
        <v>2</v>
      </c>
      <c r="K2803">
        <v>2.4179118912906814E-5</v>
      </c>
    </row>
    <row r="2804" spans="1:11">
      <c r="A2804" s="74" t="s">
        <v>60</v>
      </c>
      <c r="B2804" t="s">
        <v>106</v>
      </c>
      <c r="C2804" t="s">
        <v>25</v>
      </c>
      <c r="D2804">
        <v>12</v>
      </c>
      <c r="E2804">
        <v>12</v>
      </c>
      <c r="F2804">
        <v>790085</v>
      </c>
      <c r="G2804">
        <v>790096.5</v>
      </c>
      <c r="H2804">
        <v>65840.416666666672</v>
      </c>
      <c r="I2804">
        <v>65841.375</v>
      </c>
      <c r="J2804">
        <v>11.5</v>
      </c>
      <c r="K2804">
        <v>1.4555395938411689E-5</v>
      </c>
    </row>
    <row r="2805" spans="1:11">
      <c r="A2805" s="74" t="s">
        <v>60</v>
      </c>
      <c r="B2805" t="s">
        <v>106</v>
      </c>
    </row>
    <row r="2806" spans="1:11">
      <c r="A2806" s="74" t="s">
        <v>60</v>
      </c>
      <c r="B2806" t="s">
        <v>106</v>
      </c>
      <c r="C2806" t="s">
        <v>26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</row>
    <row r="2807" spans="1:11">
      <c r="A2807" s="74" t="s">
        <v>60</v>
      </c>
      <c r="B2807" t="s">
        <v>106</v>
      </c>
      <c r="C2807" t="s">
        <v>27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</row>
    <row r="2808" spans="1:11">
      <c r="A2808" s="74" t="s">
        <v>60</v>
      </c>
      <c r="B2808" t="s">
        <v>106</v>
      </c>
      <c r="C2808" t="s">
        <v>25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</row>
    <row r="2809" spans="1:11">
      <c r="A2809" s="74" t="s">
        <v>60</v>
      </c>
      <c r="B2809" t="s">
        <v>106</v>
      </c>
    </row>
    <row r="2810" spans="1:11">
      <c r="A2810" s="74" t="s">
        <v>60</v>
      </c>
      <c r="B2810" t="s">
        <v>106</v>
      </c>
      <c r="C2810" t="s">
        <v>28</v>
      </c>
      <c r="D2810">
        <v>2.38</v>
      </c>
      <c r="E2810">
        <v>2.38</v>
      </c>
      <c r="F2810">
        <v>52841.999999999993</v>
      </c>
      <c r="G2810">
        <v>52846</v>
      </c>
      <c r="H2810">
        <v>22202.521008403361</v>
      </c>
      <c r="I2810">
        <v>22204.201680672271</v>
      </c>
      <c r="J2810">
        <v>4.000000000007276</v>
      </c>
      <c r="K2810">
        <v>7.5697361947073852E-5</v>
      </c>
    </row>
    <row r="2811" spans="1:11">
      <c r="A2811" s="74" t="s">
        <v>60</v>
      </c>
      <c r="B2811" t="s">
        <v>106</v>
      </c>
      <c r="C2811" t="s">
        <v>29</v>
      </c>
      <c r="D2811">
        <v>1</v>
      </c>
      <c r="E2811">
        <v>1</v>
      </c>
      <c r="F2811">
        <v>15002</v>
      </c>
      <c r="G2811">
        <v>15003</v>
      </c>
      <c r="H2811">
        <v>15002</v>
      </c>
      <c r="I2811">
        <v>15003</v>
      </c>
      <c r="J2811">
        <v>1</v>
      </c>
      <c r="K2811">
        <v>6.6657778962804954E-5</v>
      </c>
    </row>
    <row r="2812" spans="1:11">
      <c r="A2812" s="74" t="s">
        <v>60</v>
      </c>
      <c r="B2812" t="s">
        <v>106</v>
      </c>
      <c r="C2812" t="s">
        <v>30</v>
      </c>
      <c r="D2812">
        <v>2</v>
      </c>
      <c r="E2812">
        <v>2</v>
      </c>
      <c r="F2812">
        <v>29630</v>
      </c>
      <c r="G2812">
        <v>29632</v>
      </c>
      <c r="H2812">
        <v>14815</v>
      </c>
      <c r="I2812">
        <v>14816</v>
      </c>
      <c r="J2812">
        <v>2</v>
      </c>
      <c r="K2812">
        <v>6.7499156260546737E-5</v>
      </c>
    </row>
    <row r="2813" spans="1:11">
      <c r="A2813" s="74" t="s">
        <v>60</v>
      </c>
      <c r="B2813" t="s">
        <v>106</v>
      </c>
      <c r="C2813" t="s">
        <v>31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</row>
    <row r="2814" spans="1:11">
      <c r="A2814" s="74" t="s">
        <v>60</v>
      </c>
      <c r="B2814" t="s">
        <v>106</v>
      </c>
      <c r="C2814" t="s">
        <v>25</v>
      </c>
      <c r="D2814">
        <v>5.38</v>
      </c>
      <c r="E2814">
        <v>5.38</v>
      </c>
      <c r="F2814">
        <v>97474</v>
      </c>
      <c r="G2814">
        <v>97481</v>
      </c>
      <c r="H2814">
        <v>18117.843866171002</v>
      </c>
      <c r="I2814">
        <v>18119.144981412639</v>
      </c>
      <c r="J2814">
        <v>7</v>
      </c>
      <c r="K2814">
        <v>7.1814022200792E-5</v>
      </c>
    </row>
    <row r="2815" spans="1:11">
      <c r="A2815" s="74" t="s">
        <v>60</v>
      </c>
      <c r="B2815" t="s">
        <v>106</v>
      </c>
    </row>
    <row r="2816" spans="1:11">
      <c r="A2816" s="74" t="s">
        <v>60</v>
      </c>
      <c r="B2816" t="s">
        <v>106</v>
      </c>
      <c r="C2816" t="s">
        <v>32</v>
      </c>
      <c r="D2816">
        <v>6</v>
      </c>
      <c r="E2816">
        <v>6</v>
      </c>
      <c r="F2816">
        <v>356569</v>
      </c>
      <c r="G2816">
        <v>356575</v>
      </c>
      <c r="H2816">
        <v>59428.166666666664</v>
      </c>
      <c r="I2816">
        <v>59429.166666666664</v>
      </c>
      <c r="J2816">
        <v>6</v>
      </c>
      <c r="K2816">
        <v>1.6827037684150895E-5</v>
      </c>
    </row>
    <row r="2817" spans="1:11">
      <c r="A2817" s="74" t="s">
        <v>60</v>
      </c>
      <c r="B2817" t="s">
        <v>106</v>
      </c>
      <c r="C2817" t="s">
        <v>33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</row>
    <row r="2818" spans="1:11">
      <c r="A2818" s="74" t="s">
        <v>60</v>
      </c>
      <c r="B2818" t="s">
        <v>106</v>
      </c>
      <c r="C2818" t="s">
        <v>34</v>
      </c>
      <c r="D2818">
        <v>9.5</v>
      </c>
      <c r="E2818">
        <v>9.5</v>
      </c>
      <c r="F2818">
        <v>216917.3</v>
      </c>
      <c r="G2818">
        <v>216926.5</v>
      </c>
      <c r="H2818">
        <v>22833.399999999998</v>
      </c>
      <c r="I2818">
        <v>22834.36842105263</v>
      </c>
      <c r="J2818">
        <v>9.2000000000116415</v>
      </c>
      <c r="K2818">
        <v>4.2412477013182636E-5</v>
      </c>
    </row>
    <row r="2819" spans="1:11">
      <c r="A2819" s="74" t="s">
        <v>60</v>
      </c>
      <c r="B2819" t="s">
        <v>106</v>
      </c>
      <c r="C2819" t="s">
        <v>25</v>
      </c>
      <c r="D2819">
        <v>15.5</v>
      </c>
      <c r="E2819">
        <v>15.5</v>
      </c>
      <c r="F2819">
        <v>573486.30000000005</v>
      </c>
      <c r="G2819">
        <v>573501.5</v>
      </c>
      <c r="H2819">
        <v>36999.116129032263</v>
      </c>
      <c r="I2819">
        <v>37000.096774193546</v>
      </c>
      <c r="J2819">
        <v>15.199999999953434</v>
      </c>
      <c r="K2819">
        <v>2.6504556429601602E-5</v>
      </c>
    </row>
    <row r="2820" spans="1:11">
      <c r="A2820" s="74" t="s">
        <v>60</v>
      </c>
      <c r="B2820" t="s">
        <v>106</v>
      </c>
    </row>
    <row r="2821" spans="1:11">
      <c r="A2821" s="74" t="s">
        <v>60</v>
      </c>
      <c r="B2821" t="s">
        <v>106</v>
      </c>
      <c r="C2821" t="s">
        <v>35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</row>
    <row r="2822" spans="1:11">
      <c r="A2822" s="74" t="s">
        <v>60</v>
      </c>
      <c r="B2822" t="s">
        <v>106</v>
      </c>
      <c r="C2822" t="s">
        <v>36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</row>
    <row r="2823" spans="1:11">
      <c r="A2823" s="74" t="s">
        <v>60</v>
      </c>
      <c r="B2823" t="s">
        <v>106</v>
      </c>
      <c r="C2823" t="s">
        <v>25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</row>
    <row r="2824" spans="1:11">
      <c r="A2824" s="74" t="s">
        <v>60</v>
      </c>
      <c r="B2824" t="s">
        <v>106</v>
      </c>
    </row>
    <row r="2825" spans="1:11">
      <c r="A2825" s="74" t="s">
        <v>60</v>
      </c>
      <c r="B2825" t="s">
        <v>106</v>
      </c>
      <c r="C2825" t="s">
        <v>37</v>
      </c>
      <c r="D2825">
        <v>5</v>
      </c>
      <c r="E2825">
        <v>5</v>
      </c>
      <c r="F2825">
        <v>191627</v>
      </c>
      <c r="G2825">
        <v>191632</v>
      </c>
      <c r="H2825">
        <v>38325.4</v>
      </c>
      <c r="I2825">
        <v>38326.400000000001</v>
      </c>
      <c r="J2825">
        <v>5</v>
      </c>
      <c r="K2825">
        <v>2.6092356505085402E-5</v>
      </c>
    </row>
    <row r="2826" spans="1:11">
      <c r="A2826" s="74" t="s">
        <v>60</v>
      </c>
      <c r="B2826" t="s">
        <v>106</v>
      </c>
      <c r="C2826" t="s">
        <v>38</v>
      </c>
      <c r="D2826">
        <v>1</v>
      </c>
      <c r="E2826">
        <v>1</v>
      </c>
      <c r="F2826">
        <v>25000</v>
      </c>
      <c r="G2826">
        <v>25001</v>
      </c>
      <c r="H2826">
        <v>25000</v>
      </c>
      <c r="I2826">
        <v>25001</v>
      </c>
      <c r="J2826">
        <v>1</v>
      </c>
      <c r="K2826">
        <v>4.0000000000000003E-5</v>
      </c>
    </row>
    <row r="2827" spans="1:11">
      <c r="A2827" s="74" t="s">
        <v>60</v>
      </c>
      <c r="B2827" t="s">
        <v>106</v>
      </c>
      <c r="C2827" t="s">
        <v>25</v>
      </c>
      <c r="D2827">
        <v>6</v>
      </c>
      <c r="E2827">
        <v>6</v>
      </c>
      <c r="F2827">
        <v>216627</v>
      </c>
      <c r="G2827">
        <v>216633</v>
      </c>
      <c r="H2827">
        <v>36104.5</v>
      </c>
      <c r="I2827">
        <v>36105.5</v>
      </c>
      <c r="J2827">
        <v>6</v>
      </c>
      <c r="K2827">
        <v>2.7697378443130358E-5</v>
      </c>
    </row>
    <row r="2828" spans="1:11">
      <c r="A2828" s="74" t="s">
        <v>60</v>
      </c>
      <c r="B2828" t="s">
        <v>106</v>
      </c>
    </row>
    <row r="2829" spans="1:11">
      <c r="A2829" s="74" t="s">
        <v>60</v>
      </c>
      <c r="B2829" t="s">
        <v>106</v>
      </c>
      <c r="C2829" t="s">
        <v>39</v>
      </c>
      <c r="D2829">
        <v>1</v>
      </c>
      <c r="E2829">
        <v>1</v>
      </c>
      <c r="F2829">
        <v>64449</v>
      </c>
      <c r="G2829">
        <v>64450</v>
      </c>
      <c r="H2829">
        <v>64449</v>
      </c>
      <c r="I2829">
        <v>64450</v>
      </c>
      <c r="J2829">
        <v>1</v>
      </c>
      <c r="K2829">
        <v>1.5516144548402614E-5</v>
      </c>
    </row>
    <row r="2830" spans="1:11">
      <c r="A2830" s="74" t="s">
        <v>60</v>
      </c>
      <c r="B2830" t="s">
        <v>106</v>
      </c>
      <c r="C2830" t="s">
        <v>40</v>
      </c>
      <c r="D2830">
        <v>1</v>
      </c>
      <c r="E2830">
        <v>1</v>
      </c>
      <c r="F2830">
        <v>63128</v>
      </c>
      <c r="G2830">
        <v>63129</v>
      </c>
      <c r="H2830">
        <v>63128</v>
      </c>
      <c r="I2830">
        <v>63129</v>
      </c>
      <c r="J2830">
        <v>1</v>
      </c>
      <c r="K2830">
        <v>1.5840831326828033E-5</v>
      </c>
    </row>
    <row r="2831" spans="1:11">
      <c r="A2831" s="74" t="s">
        <v>60</v>
      </c>
      <c r="B2831" t="s">
        <v>106</v>
      </c>
      <c r="C2831" t="s">
        <v>41</v>
      </c>
      <c r="D2831">
        <v>1</v>
      </c>
      <c r="E2831">
        <v>1</v>
      </c>
      <c r="F2831">
        <v>66156</v>
      </c>
      <c r="G2831">
        <v>66157</v>
      </c>
      <c r="H2831">
        <v>66156</v>
      </c>
      <c r="I2831">
        <v>66157</v>
      </c>
      <c r="J2831">
        <v>1</v>
      </c>
      <c r="K2831">
        <v>1.5115786927867465E-5</v>
      </c>
    </row>
    <row r="2832" spans="1:11">
      <c r="A2832" s="74" t="s">
        <v>60</v>
      </c>
      <c r="B2832" t="s">
        <v>106</v>
      </c>
      <c r="C2832" t="s">
        <v>42</v>
      </c>
      <c r="D2832">
        <v>1</v>
      </c>
      <c r="E2832">
        <v>1</v>
      </c>
      <c r="F2832">
        <v>47083</v>
      </c>
      <c r="G2832">
        <v>47084</v>
      </c>
      <c r="H2832">
        <v>47083</v>
      </c>
      <c r="I2832">
        <v>47084</v>
      </c>
      <c r="J2832">
        <v>1</v>
      </c>
      <c r="K2832">
        <v>2.1239088418325085E-5</v>
      </c>
    </row>
    <row r="2833" spans="1:11">
      <c r="A2833" s="74" t="s">
        <v>60</v>
      </c>
      <c r="B2833" t="s">
        <v>106</v>
      </c>
      <c r="C2833" t="s">
        <v>43</v>
      </c>
      <c r="D2833">
        <v>1</v>
      </c>
      <c r="E2833">
        <v>1</v>
      </c>
      <c r="F2833">
        <v>50504</v>
      </c>
      <c r="G2833">
        <v>50505</v>
      </c>
      <c r="H2833">
        <v>50504</v>
      </c>
      <c r="I2833">
        <v>50505</v>
      </c>
      <c r="J2833">
        <v>1</v>
      </c>
      <c r="K2833">
        <v>1.9800411848566451E-5</v>
      </c>
    </row>
    <row r="2834" spans="1:11">
      <c r="A2834" s="74" t="s">
        <v>60</v>
      </c>
      <c r="B2834" t="s">
        <v>106</v>
      </c>
      <c r="C2834" t="s">
        <v>44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</row>
    <row r="2835" spans="1:11">
      <c r="A2835" s="74" t="s">
        <v>60</v>
      </c>
      <c r="B2835" t="s">
        <v>106</v>
      </c>
      <c r="C2835" t="s">
        <v>45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</row>
    <row r="2836" spans="1:11">
      <c r="A2836" s="74" t="s">
        <v>60</v>
      </c>
      <c r="B2836" t="s">
        <v>106</v>
      </c>
      <c r="C2836" t="s">
        <v>46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</row>
    <row r="2837" spans="1:11">
      <c r="A2837" s="74" t="s">
        <v>60</v>
      </c>
      <c r="B2837" t="s">
        <v>106</v>
      </c>
      <c r="C2837" t="s">
        <v>25</v>
      </c>
      <c r="D2837">
        <v>5</v>
      </c>
      <c r="E2837">
        <v>5</v>
      </c>
      <c r="F2837">
        <v>291320</v>
      </c>
      <c r="G2837">
        <v>291325</v>
      </c>
      <c r="H2837">
        <v>58264</v>
      </c>
      <c r="I2837">
        <v>58265</v>
      </c>
      <c r="J2837">
        <v>5</v>
      </c>
      <c r="K2837">
        <v>1.7163256899629274E-5</v>
      </c>
    </row>
    <row r="2838" spans="1:11">
      <c r="A2838" s="74" t="s">
        <v>60</v>
      </c>
      <c r="B2838" t="s">
        <v>106</v>
      </c>
    </row>
    <row r="2839" spans="1:11">
      <c r="A2839" s="74" t="s">
        <v>60</v>
      </c>
      <c r="B2839" t="s">
        <v>106</v>
      </c>
      <c r="C2839" t="s">
        <v>47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</row>
    <row r="2840" spans="1:11">
      <c r="A2840" s="74" t="s">
        <v>60</v>
      </c>
      <c r="B2840" t="s">
        <v>106</v>
      </c>
      <c r="C2840" t="s">
        <v>48</v>
      </c>
      <c r="D2840">
        <v>2</v>
      </c>
      <c r="E2840">
        <v>2</v>
      </c>
      <c r="F2840">
        <v>44000</v>
      </c>
      <c r="G2840">
        <v>44002</v>
      </c>
      <c r="H2840">
        <v>22000</v>
      </c>
      <c r="I2840">
        <v>22001</v>
      </c>
      <c r="J2840">
        <v>2</v>
      </c>
      <c r="K2840">
        <v>4.5454545454545452E-5</v>
      </c>
    </row>
    <row r="2841" spans="1:11">
      <c r="A2841" s="74" t="s">
        <v>60</v>
      </c>
      <c r="B2841" t="s">
        <v>106</v>
      </c>
      <c r="C2841" t="s">
        <v>25</v>
      </c>
      <c r="D2841">
        <v>2</v>
      </c>
      <c r="E2841">
        <v>2</v>
      </c>
      <c r="F2841">
        <v>44000</v>
      </c>
      <c r="G2841">
        <v>44002</v>
      </c>
      <c r="H2841">
        <v>22000</v>
      </c>
      <c r="I2841">
        <v>22001</v>
      </c>
      <c r="J2841">
        <v>2</v>
      </c>
      <c r="K2841">
        <v>4.5454545454545452E-5</v>
      </c>
    </row>
    <row r="2842" spans="1:11">
      <c r="A2842" s="74" t="s">
        <v>60</v>
      </c>
      <c r="B2842" t="s">
        <v>106</v>
      </c>
    </row>
    <row r="2843" spans="1:11">
      <c r="A2843" s="74" t="s">
        <v>60</v>
      </c>
      <c r="B2843" t="s">
        <v>106</v>
      </c>
      <c r="C2843" t="s">
        <v>49</v>
      </c>
      <c r="D2843">
        <v>2</v>
      </c>
      <c r="E2843">
        <v>2</v>
      </c>
      <c r="F2843">
        <v>117249</v>
      </c>
      <c r="G2843">
        <v>117251</v>
      </c>
      <c r="H2843">
        <v>58624.5</v>
      </c>
      <c r="I2843">
        <v>58625.5</v>
      </c>
      <c r="J2843">
        <v>2</v>
      </c>
      <c r="K2843">
        <v>1.7057714777951199E-5</v>
      </c>
    </row>
    <row r="2844" spans="1:11">
      <c r="A2844" s="74" t="s">
        <v>60</v>
      </c>
      <c r="B2844" t="s">
        <v>106</v>
      </c>
      <c r="C2844" t="s">
        <v>25</v>
      </c>
      <c r="D2844">
        <v>2</v>
      </c>
      <c r="E2844">
        <v>2</v>
      </c>
      <c r="F2844">
        <v>117249</v>
      </c>
      <c r="G2844">
        <v>117251</v>
      </c>
      <c r="H2844">
        <v>58624.5</v>
      </c>
      <c r="I2844">
        <v>58625.5</v>
      </c>
      <c r="J2844">
        <v>2</v>
      </c>
      <c r="K2844">
        <v>1.7057714777951199E-5</v>
      </c>
    </row>
    <row r="2845" spans="1:11">
      <c r="A2845" s="74" t="s">
        <v>60</v>
      </c>
      <c r="B2845" t="s">
        <v>106</v>
      </c>
    </row>
    <row r="2846" spans="1:11">
      <c r="A2846" s="74" t="s">
        <v>60</v>
      </c>
      <c r="B2846" t="s">
        <v>106</v>
      </c>
      <c r="C2846" t="s">
        <v>50</v>
      </c>
      <c r="D2846">
        <v>2</v>
      </c>
      <c r="E2846">
        <v>2</v>
      </c>
      <c r="F2846">
        <v>50802</v>
      </c>
      <c r="G2846">
        <v>50804</v>
      </c>
      <c r="H2846">
        <v>25401</v>
      </c>
      <c r="I2846">
        <v>25402</v>
      </c>
      <c r="J2846">
        <v>2</v>
      </c>
      <c r="K2846">
        <v>3.9368528798078818E-5</v>
      </c>
    </row>
    <row r="2847" spans="1:11">
      <c r="A2847" s="74" t="s">
        <v>60</v>
      </c>
      <c r="B2847" t="s">
        <v>106</v>
      </c>
      <c r="C2847" t="s">
        <v>51</v>
      </c>
      <c r="D2847">
        <v>8</v>
      </c>
      <c r="E2847">
        <v>8</v>
      </c>
      <c r="F2847">
        <v>162771</v>
      </c>
      <c r="G2847">
        <v>162779</v>
      </c>
      <c r="H2847">
        <v>20346.375</v>
      </c>
      <c r="I2847">
        <v>20347.375</v>
      </c>
      <c r="J2847">
        <v>8</v>
      </c>
      <c r="K2847">
        <v>4.914880414815907E-5</v>
      </c>
    </row>
    <row r="2848" spans="1:11">
      <c r="A2848" s="74" t="s">
        <v>60</v>
      </c>
      <c r="B2848" t="s">
        <v>106</v>
      </c>
      <c r="C2848" t="s">
        <v>25</v>
      </c>
      <c r="D2848">
        <v>10</v>
      </c>
      <c r="E2848">
        <v>10</v>
      </c>
      <c r="F2848">
        <v>213573</v>
      </c>
      <c r="G2848">
        <v>213583</v>
      </c>
      <c r="H2848">
        <v>21357.3</v>
      </c>
      <c r="I2848">
        <v>21358.3</v>
      </c>
      <c r="J2848">
        <v>10</v>
      </c>
      <c r="K2848">
        <v>4.6822397962289241E-5</v>
      </c>
    </row>
    <row r="2849" spans="1:11">
      <c r="A2849" s="74" t="s">
        <v>60</v>
      </c>
      <c r="B2849" t="s">
        <v>106</v>
      </c>
    </row>
    <row r="2850" spans="1:11">
      <c r="A2850" s="74" t="s">
        <v>60</v>
      </c>
      <c r="B2850" t="s">
        <v>106</v>
      </c>
      <c r="C2850" t="s">
        <v>52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</row>
    <row r="2851" spans="1:11">
      <c r="A2851" s="74" t="s">
        <v>60</v>
      </c>
      <c r="B2851" t="s">
        <v>106</v>
      </c>
      <c r="C2851" t="s">
        <v>53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</row>
    <row r="2852" spans="1:11">
      <c r="A2852" s="74" t="s">
        <v>60</v>
      </c>
      <c r="B2852" t="s">
        <v>106</v>
      </c>
      <c r="C2852" t="s">
        <v>54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</row>
    <row r="2853" spans="1:11">
      <c r="A2853" s="74" t="s">
        <v>60</v>
      </c>
      <c r="B2853" t="s">
        <v>106</v>
      </c>
      <c r="C2853" t="s">
        <v>55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</row>
    <row r="2854" spans="1:11">
      <c r="A2854" s="74" t="s">
        <v>60</v>
      </c>
      <c r="B2854" t="s">
        <v>106</v>
      </c>
      <c r="C2854" t="s">
        <v>25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</row>
    <row r="2855" spans="1:11">
      <c r="A2855" s="74" t="s">
        <v>60</v>
      </c>
      <c r="B2855" t="s">
        <v>106</v>
      </c>
    </row>
    <row r="2856" spans="1:11">
      <c r="A2856" s="74" t="s">
        <v>60</v>
      </c>
      <c r="B2856" t="s">
        <v>106</v>
      </c>
      <c r="C2856" t="s">
        <v>56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</row>
    <row r="2857" spans="1:11">
      <c r="A2857" s="74" t="s">
        <v>60</v>
      </c>
      <c r="B2857" t="s">
        <v>106</v>
      </c>
      <c r="C2857" t="s">
        <v>57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</row>
    <row r="2858" spans="1:11">
      <c r="A2858" s="74" t="s">
        <v>60</v>
      </c>
      <c r="B2858" t="s">
        <v>106</v>
      </c>
      <c r="C2858" t="s">
        <v>58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</row>
    <row r="2859" spans="1:11">
      <c r="A2859" s="74" t="s">
        <v>60</v>
      </c>
      <c r="B2859" t="s">
        <v>107</v>
      </c>
      <c r="C2859" t="s">
        <v>18</v>
      </c>
      <c r="D2859">
        <v>1</v>
      </c>
      <c r="E2859">
        <v>1</v>
      </c>
      <c r="F2859">
        <v>89244</v>
      </c>
      <c r="G2859">
        <v>89244</v>
      </c>
      <c r="H2859">
        <v>89244</v>
      </c>
      <c r="I2859">
        <v>89244</v>
      </c>
      <c r="J2859">
        <v>0</v>
      </c>
      <c r="K2859">
        <v>0</v>
      </c>
    </row>
    <row r="2860" spans="1:11">
      <c r="A2860" s="74" t="s">
        <v>60</v>
      </c>
      <c r="B2860" t="s">
        <v>107</v>
      </c>
      <c r="C2860" t="s">
        <v>19</v>
      </c>
      <c r="D2860">
        <v>1</v>
      </c>
      <c r="E2860">
        <v>1</v>
      </c>
      <c r="F2860">
        <v>80000</v>
      </c>
      <c r="G2860">
        <v>80000</v>
      </c>
      <c r="H2860">
        <v>80000</v>
      </c>
      <c r="I2860">
        <v>80000</v>
      </c>
      <c r="J2860">
        <v>0</v>
      </c>
      <c r="K2860">
        <v>0</v>
      </c>
    </row>
    <row r="2861" spans="1:11">
      <c r="A2861" s="74" t="s">
        <v>60</v>
      </c>
      <c r="B2861" t="s">
        <v>107</v>
      </c>
      <c r="C2861" t="s">
        <v>20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</row>
    <row r="2862" spans="1:11">
      <c r="A2862" s="74" t="s">
        <v>60</v>
      </c>
      <c r="B2862" t="s">
        <v>107</v>
      </c>
      <c r="C2862" t="s">
        <v>21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</row>
    <row r="2863" spans="1:11">
      <c r="A2863" s="74" t="s">
        <v>60</v>
      </c>
      <c r="B2863" t="s">
        <v>107</v>
      </c>
      <c r="C2863" t="s">
        <v>22</v>
      </c>
      <c r="D2863">
        <v>1</v>
      </c>
      <c r="E2863">
        <v>1</v>
      </c>
      <c r="F2863">
        <v>64022</v>
      </c>
      <c r="G2863">
        <v>64022</v>
      </c>
      <c r="H2863">
        <v>64022</v>
      </c>
      <c r="I2863">
        <v>64022</v>
      </c>
      <c r="J2863">
        <v>0</v>
      </c>
      <c r="K2863">
        <v>0</v>
      </c>
    </row>
    <row r="2864" spans="1:11">
      <c r="A2864" s="74" t="s">
        <v>60</v>
      </c>
      <c r="B2864" t="s">
        <v>107</v>
      </c>
      <c r="C2864" t="s">
        <v>23</v>
      </c>
      <c r="D2864">
        <v>1.25</v>
      </c>
      <c r="E2864">
        <v>1.25</v>
      </c>
      <c r="F2864">
        <v>81497</v>
      </c>
      <c r="G2864">
        <v>81508</v>
      </c>
      <c r="H2864">
        <v>65197.599999999999</v>
      </c>
      <c r="I2864">
        <v>65206.400000000001</v>
      </c>
      <c r="J2864">
        <v>11</v>
      </c>
      <c r="K2864">
        <v>1.3497429353227726E-4</v>
      </c>
    </row>
    <row r="2865" spans="1:11">
      <c r="A2865" s="74" t="s">
        <v>60</v>
      </c>
      <c r="B2865" t="s">
        <v>107</v>
      </c>
      <c r="C2865" t="s">
        <v>24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</row>
    <row r="2866" spans="1:11">
      <c r="A2866" s="74" t="s">
        <v>60</v>
      </c>
      <c r="B2866" t="s">
        <v>107</v>
      </c>
      <c r="C2866" t="s">
        <v>25</v>
      </c>
      <c r="D2866">
        <v>4.25</v>
      </c>
      <c r="E2866">
        <v>4.25</v>
      </c>
      <c r="F2866">
        <v>314763</v>
      </c>
      <c r="G2866">
        <v>314774</v>
      </c>
      <c r="H2866">
        <v>74061.882352941175</v>
      </c>
      <c r="I2866">
        <v>74064.470588235301</v>
      </c>
      <c r="J2866">
        <v>11</v>
      </c>
      <c r="K2866">
        <v>3.4946928323850009E-5</v>
      </c>
    </row>
    <row r="2867" spans="1:11">
      <c r="A2867" s="74" t="s">
        <v>60</v>
      </c>
      <c r="B2867" t="s">
        <v>107</v>
      </c>
    </row>
    <row r="2868" spans="1:11">
      <c r="A2868" s="74" t="s">
        <v>60</v>
      </c>
      <c r="B2868" t="s">
        <v>107</v>
      </c>
      <c r="C2868" t="s">
        <v>26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</row>
    <row r="2869" spans="1:11">
      <c r="A2869" s="74" t="s">
        <v>60</v>
      </c>
      <c r="B2869" t="s">
        <v>107</v>
      </c>
      <c r="C2869" t="s">
        <v>27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</row>
    <row r="2870" spans="1:11">
      <c r="A2870" s="74" t="s">
        <v>60</v>
      </c>
      <c r="B2870" t="s">
        <v>107</v>
      </c>
      <c r="C2870" t="s">
        <v>25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</row>
    <row r="2871" spans="1:11">
      <c r="A2871" s="74" t="s">
        <v>60</v>
      </c>
      <c r="B2871" t="s">
        <v>107</v>
      </c>
    </row>
    <row r="2872" spans="1:11">
      <c r="A2872" s="74" t="s">
        <v>60</v>
      </c>
      <c r="B2872" t="s">
        <v>107</v>
      </c>
      <c r="C2872" t="s">
        <v>28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</row>
    <row r="2873" spans="1:11">
      <c r="A2873" s="74" t="s">
        <v>60</v>
      </c>
      <c r="B2873" t="s">
        <v>107</v>
      </c>
      <c r="C2873" t="s">
        <v>29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</row>
    <row r="2874" spans="1:11">
      <c r="A2874" s="74" t="s">
        <v>60</v>
      </c>
      <c r="B2874" t="s">
        <v>107</v>
      </c>
      <c r="C2874" t="s">
        <v>30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</row>
    <row r="2875" spans="1:11">
      <c r="A2875" s="74" t="s">
        <v>60</v>
      </c>
      <c r="B2875" t="s">
        <v>107</v>
      </c>
      <c r="C2875" t="s">
        <v>31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</row>
    <row r="2876" spans="1:11">
      <c r="A2876" s="74" t="s">
        <v>60</v>
      </c>
      <c r="B2876" t="s">
        <v>107</v>
      </c>
      <c r="C2876" t="s">
        <v>25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</row>
    <row r="2877" spans="1:11">
      <c r="A2877" s="74" t="s">
        <v>60</v>
      </c>
      <c r="B2877" t="s">
        <v>107</v>
      </c>
    </row>
    <row r="2878" spans="1:11">
      <c r="A2878" s="74" t="s">
        <v>60</v>
      </c>
      <c r="B2878" t="s">
        <v>107</v>
      </c>
      <c r="C2878" t="s">
        <v>32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</row>
    <row r="2879" spans="1:11">
      <c r="A2879" s="74" t="s">
        <v>60</v>
      </c>
      <c r="B2879" t="s">
        <v>107</v>
      </c>
      <c r="C2879" t="s">
        <v>33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</row>
    <row r="2880" spans="1:11">
      <c r="A2880" s="74" t="s">
        <v>60</v>
      </c>
      <c r="B2880" t="s">
        <v>107</v>
      </c>
      <c r="C2880" t="s">
        <v>34</v>
      </c>
      <c r="D2880">
        <v>4</v>
      </c>
      <c r="E2880">
        <v>4</v>
      </c>
      <c r="F2880">
        <v>99350</v>
      </c>
      <c r="G2880">
        <v>100550</v>
      </c>
      <c r="H2880">
        <v>24837.5</v>
      </c>
      <c r="I2880">
        <v>25137.5</v>
      </c>
      <c r="J2880">
        <v>1200</v>
      </c>
      <c r="K2880">
        <v>1.2078510317060896E-2</v>
      </c>
    </row>
    <row r="2881" spans="1:11">
      <c r="A2881" s="74" t="s">
        <v>60</v>
      </c>
      <c r="B2881" t="s">
        <v>107</v>
      </c>
      <c r="C2881" t="s">
        <v>25</v>
      </c>
      <c r="D2881">
        <v>4</v>
      </c>
      <c r="E2881">
        <v>4</v>
      </c>
      <c r="F2881">
        <v>99350</v>
      </c>
      <c r="G2881">
        <v>100550</v>
      </c>
      <c r="H2881">
        <v>24837.5</v>
      </c>
      <c r="I2881">
        <v>25137.5</v>
      </c>
      <c r="J2881">
        <v>1200</v>
      </c>
      <c r="K2881">
        <v>1.2078510317060896E-2</v>
      </c>
    </row>
    <row r="2882" spans="1:11">
      <c r="A2882" s="74" t="s">
        <v>60</v>
      </c>
      <c r="B2882" t="s">
        <v>107</v>
      </c>
    </row>
    <row r="2883" spans="1:11">
      <c r="A2883" s="74" t="s">
        <v>60</v>
      </c>
      <c r="B2883" t="s">
        <v>107</v>
      </c>
      <c r="C2883" t="s">
        <v>35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</row>
    <row r="2884" spans="1:11">
      <c r="A2884" s="74" t="s">
        <v>60</v>
      </c>
      <c r="B2884" t="s">
        <v>107</v>
      </c>
      <c r="C2884" t="s">
        <v>36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</row>
    <row r="2885" spans="1:11">
      <c r="A2885" s="74" t="s">
        <v>60</v>
      </c>
      <c r="B2885" t="s">
        <v>107</v>
      </c>
      <c r="C2885" t="s">
        <v>25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</row>
    <row r="2886" spans="1:11">
      <c r="A2886" s="74" t="s">
        <v>60</v>
      </c>
      <c r="B2886" t="s">
        <v>107</v>
      </c>
    </row>
    <row r="2887" spans="1:11">
      <c r="A2887" s="74" t="s">
        <v>60</v>
      </c>
      <c r="B2887" t="s">
        <v>107</v>
      </c>
      <c r="C2887" t="s">
        <v>37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</row>
    <row r="2888" spans="1:11">
      <c r="A2888" s="74" t="s">
        <v>60</v>
      </c>
      <c r="B2888" t="s">
        <v>107</v>
      </c>
      <c r="C2888" t="s">
        <v>38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</row>
    <row r="2889" spans="1:11">
      <c r="A2889" s="74" t="s">
        <v>60</v>
      </c>
      <c r="B2889" t="s">
        <v>107</v>
      </c>
      <c r="C2889" t="s">
        <v>25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</row>
    <row r="2890" spans="1:11">
      <c r="A2890" s="74" t="s">
        <v>60</v>
      </c>
      <c r="B2890" t="s">
        <v>107</v>
      </c>
    </row>
    <row r="2891" spans="1:11">
      <c r="A2891" s="74" t="s">
        <v>60</v>
      </c>
      <c r="B2891" t="s">
        <v>107</v>
      </c>
      <c r="C2891" t="s">
        <v>39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</row>
    <row r="2892" spans="1:11">
      <c r="A2892" s="74" t="s">
        <v>60</v>
      </c>
      <c r="B2892" t="s">
        <v>107</v>
      </c>
      <c r="C2892" t="s">
        <v>40</v>
      </c>
      <c r="D2892">
        <v>1</v>
      </c>
      <c r="E2892">
        <v>1</v>
      </c>
      <c r="F2892">
        <v>62481</v>
      </c>
      <c r="G2892">
        <v>62481</v>
      </c>
      <c r="H2892">
        <v>62481</v>
      </c>
      <c r="I2892">
        <v>62481</v>
      </c>
      <c r="J2892">
        <v>0</v>
      </c>
      <c r="K2892">
        <v>0</v>
      </c>
    </row>
    <row r="2893" spans="1:11">
      <c r="A2893" s="74" t="s">
        <v>60</v>
      </c>
      <c r="B2893" t="s">
        <v>107</v>
      </c>
      <c r="C2893" t="s">
        <v>41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</row>
    <row r="2894" spans="1:11">
      <c r="A2894" s="74" t="s">
        <v>60</v>
      </c>
      <c r="B2894" t="s">
        <v>107</v>
      </c>
      <c r="C2894" t="s">
        <v>42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</row>
    <row r="2895" spans="1:11">
      <c r="A2895" s="74" t="s">
        <v>60</v>
      </c>
      <c r="B2895" t="s">
        <v>107</v>
      </c>
      <c r="C2895" t="s">
        <v>43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</row>
    <row r="2896" spans="1:11">
      <c r="A2896" s="74" t="s">
        <v>60</v>
      </c>
      <c r="B2896" t="s">
        <v>107</v>
      </c>
      <c r="C2896" t="s">
        <v>44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</row>
    <row r="2897" spans="1:11">
      <c r="A2897" s="74" t="s">
        <v>60</v>
      </c>
      <c r="B2897" t="s">
        <v>107</v>
      </c>
      <c r="C2897" t="s">
        <v>45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</row>
    <row r="2898" spans="1:11">
      <c r="A2898" s="74" t="s">
        <v>60</v>
      </c>
      <c r="B2898" t="s">
        <v>107</v>
      </c>
      <c r="C2898" t="s">
        <v>46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</row>
    <row r="2899" spans="1:11">
      <c r="A2899" s="74" t="s">
        <v>60</v>
      </c>
      <c r="B2899" t="s">
        <v>107</v>
      </c>
      <c r="C2899" t="s">
        <v>25</v>
      </c>
      <c r="D2899">
        <v>1</v>
      </c>
      <c r="E2899">
        <v>1</v>
      </c>
      <c r="F2899">
        <v>62481</v>
      </c>
      <c r="G2899">
        <v>62481</v>
      </c>
      <c r="H2899">
        <v>62481</v>
      </c>
      <c r="I2899">
        <v>62481</v>
      </c>
      <c r="J2899">
        <v>0</v>
      </c>
      <c r="K2899">
        <v>0</v>
      </c>
    </row>
    <row r="2900" spans="1:11">
      <c r="A2900" s="74" t="s">
        <v>60</v>
      </c>
      <c r="B2900" t="s">
        <v>107</v>
      </c>
    </row>
    <row r="2901" spans="1:11">
      <c r="A2901" s="74" t="s">
        <v>60</v>
      </c>
      <c r="B2901" t="s">
        <v>107</v>
      </c>
      <c r="C2901" t="s">
        <v>47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</row>
    <row r="2902" spans="1:11">
      <c r="A2902" s="74" t="s">
        <v>60</v>
      </c>
      <c r="B2902" t="s">
        <v>107</v>
      </c>
      <c r="C2902" t="s">
        <v>48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</row>
    <row r="2903" spans="1:11">
      <c r="A2903" s="74" t="s">
        <v>60</v>
      </c>
      <c r="B2903" t="s">
        <v>107</v>
      </c>
      <c r="C2903" t="s">
        <v>25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</row>
    <row r="2904" spans="1:11">
      <c r="A2904" s="74" t="s">
        <v>60</v>
      </c>
      <c r="B2904" t="s">
        <v>107</v>
      </c>
    </row>
    <row r="2905" spans="1:11">
      <c r="A2905" s="74" t="s">
        <v>60</v>
      </c>
      <c r="B2905" t="s">
        <v>107</v>
      </c>
      <c r="C2905" t="s">
        <v>49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</row>
    <row r="2906" spans="1:11">
      <c r="A2906" s="74" t="s">
        <v>60</v>
      </c>
      <c r="B2906" t="s">
        <v>107</v>
      </c>
      <c r="C2906" t="s">
        <v>25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</row>
    <row r="2907" spans="1:11">
      <c r="A2907" s="74" t="s">
        <v>60</v>
      </c>
      <c r="B2907" t="s">
        <v>107</v>
      </c>
    </row>
    <row r="2908" spans="1:11">
      <c r="A2908" s="74" t="s">
        <v>60</v>
      </c>
      <c r="B2908" t="s">
        <v>107</v>
      </c>
      <c r="C2908" t="s">
        <v>50</v>
      </c>
      <c r="D2908">
        <v>1</v>
      </c>
      <c r="E2908">
        <v>1</v>
      </c>
      <c r="F2908">
        <v>46000</v>
      </c>
      <c r="G2908">
        <v>46200</v>
      </c>
      <c r="H2908">
        <v>46000</v>
      </c>
      <c r="I2908">
        <v>46200</v>
      </c>
      <c r="J2908">
        <v>200</v>
      </c>
      <c r="K2908">
        <v>4.3478260869565218E-3</v>
      </c>
    </row>
    <row r="2909" spans="1:11">
      <c r="A2909" s="74" t="s">
        <v>60</v>
      </c>
      <c r="B2909" t="s">
        <v>107</v>
      </c>
      <c r="C2909" t="s">
        <v>51</v>
      </c>
      <c r="D2909">
        <v>6.5</v>
      </c>
      <c r="E2909">
        <v>6.5</v>
      </c>
      <c r="F2909">
        <v>156490</v>
      </c>
      <c r="G2909">
        <v>160435</v>
      </c>
      <c r="H2909">
        <v>24075.384615384617</v>
      </c>
      <c r="I2909">
        <v>24682.307692307691</v>
      </c>
      <c r="J2909">
        <v>3945</v>
      </c>
      <c r="K2909">
        <v>2.5209278548150041E-2</v>
      </c>
    </row>
    <row r="2910" spans="1:11">
      <c r="A2910" s="74" t="s">
        <v>60</v>
      </c>
      <c r="B2910" t="s">
        <v>107</v>
      </c>
      <c r="C2910" t="s">
        <v>25</v>
      </c>
      <c r="D2910">
        <v>7.5</v>
      </c>
      <c r="E2910">
        <v>7.5</v>
      </c>
      <c r="F2910">
        <v>202490</v>
      </c>
      <c r="G2910">
        <v>206635</v>
      </c>
      <c r="H2910">
        <v>26998.666666666668</v>
      </c>
      <c r="I2910">
        <v>27551.333333333332</v>
      </c>
      <c r="J2910">
        <v>4145</v>
      </c>
      <c r="K2910">
        <v>2.0470146673909822E-2</v>
      </c>
    </row>
    <row r="2911" spans="1:11">
      <c r="A2911" s="74" t="s">
        <v>60</v>
      </c>
      <c r="B2911" t="s">
        <v>107</v>
      </c>
    </row>
    <row r="2912" spans="1:11">
      <c r="A2912" s="74" t="s">
        <v>60</v>
      </c>
      <c r="B2912" t="s">
        <v>107</v>
      </c>
      <c r="C2912" t="s">
        <v>52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</row>
    <row r="2913" spans="1:11">
      <c r="A2913" s="74" t="s">
        <v>60</v>
      </c>
      <c r="B2913" t="s">
        <v>107</v>
      </c>
      <c r="C2913" t="s">
        <v>53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</row>
    <row r="2914" spans="1:11">
      <c r="A2914" s="74" t="s">
        <v>60</v>
      </c>
      <c r="B2914" t="s">
        <v>107</v>
      </c>
      <c r="C2914" t="s">
        <v>54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</row>
    <row r="2915" spans="1:11">
      <c r="A2915" s="74" t="s">
        <v>60</v>
      </c>
      <c r="B2915" t="s">
        <v>107</v>
      </c>
      <c r="C2915" t="s">
        <v>55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</row>
    <row r="2916" spans="1:11">
      <c r="A2916" s="74" t="s">
        <v>60</v>
      </c>
      <c r="B2916" t="s">
        <v>107</v>
      </c>
      <c r="C2916" t="s">
        <v>25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</row>
    <row r="2917" spans="1:11">
      <c r="A2917" s="74" t="s">
        <v>60</v>
      </c>
      <c r="B2917" t="s">
        <v>107</v>
      </c>
    </row>
    <row r="2918" spans="1:11">
      <c r="A2918" s="74" t="s">
        <v>60</v>
      </c>
      <c r="B2918" t="s">
        <v>107</v>
      </c>
      <c r="C2918" t="s">
        <v>56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</row>
    <row r="2919" spans="1:11">
      <c r="A2919" s="74" t="s">
        <v>60</v>
      </c>
      <c r="B2919" t="s">
        <v>107</v>
      </c>
      <c r="C2919" t="s">
        <v>57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</row>
    <row r="2920" spans="1:11">
      <c r="A2920" s="74" t="s">
        <v>60</v>
      </c>
      <c r="B2920" t="s">
        <v>107</v>
      </c>
      <c r="C2920" t="s">
        <v>58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</row>
    <row r="2921" spans="1:11">
      <c r="A2921" s="74" t="s">
        <v>60</v>
      </c>
      <c r="B2921" t="s">
        <v>108</v>
      </c>
      <c r="C2921" t="s">
        <v>18</v>
      </c>
      <c r="D2921">
        <v>1</v>
      </c>
      <c r="E2921">
        <v>1</v>
      </c>
      <c r="F2921">
        <v>108150</v>
      </c>
      <c r="G2921">
        <v>108150</v>
      </c>
      <c r="H2921">
        <v>108150</v>
      </c>
      <c r="I2921">
        <v>108150</v>
      </c>
      <c r="J2921">
        <v>0</v>
      </c>
      <c r="K2921">
        <v>0</v>
      </c>
    </row>
    <row r="2922" spans="1:11">
      <c r="A2922" s="74" t="s">
        <v>60</v>
      </c>
      <c r="B2922" t="s">
        <v>108</v>
      </c>
      <c r="C2922" t="s">
        <v>19</v>
      </c>
      <c r="D2922">
        <v>1</v>
      </c>
      <c r="E2922">
        <v>1</v>
      </c>
      <c r="F2922">
        <v>84975</v>
      </c>
      <c r="G2922">
        <v>84975</v>
      </c>
      <c r="H2922">
        <v>84975</v>
      </c>
      <c r="I2922">
        <v>84975</v>
      </c>
      <c r="J2922">
        <v>0</v>
      </c>
      <c r="K2922">
        <v>0</v>
      </c>
    </row>
    <row r="2923" spans="1:11">
      <c r="A2923" s="74" t="s">
        <v>60</v>
      </c>
      <c r="B2923" t="s">
        <v>108</v>
      </c>
      <c r="C2923" t="s">
        <v>20</v>
      </c>
      <c r="D2923">
        <v>1</v>
      </c>
      <c r="E2923">
        <v>1</v>
      </c>
      <c r="F2923">
        <v>74263</v>
      </c>
      <c r="G2923">
        <v>74264</v>
      </c>
      <c r="H2923">
        <v>74263</v>
      </c>
      <c r="I2923">
        <v>74264</v>
      </c>
      <c r="J2923">
        <v>1</v>
      </c>
      <c r="K2923">
        <v>1.3465655844767919E-5</v>
      </c>
    </row>
    <row r="2924" spans="1:11">
      <c r="A2924" s="74" t="s">
        <v>60</v>
      </c>
      <c r="B2924" t="s">
        <v>108</v>
      </c>
      <c r="C2924" t="s">
        <v>21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</row>
    <row r="2925" spans="1:11">
      <c r="A2925" s="74" t="s">
        <v>60</v>
      </c>
      <c r="B2925" t="s">
        <v>108</v>
      </c>
      <c r="C2925" t="s">
        <v>22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</row>
    <row r="2926" spans="1:11">
      <c r="A2926" s="74" t="s">
        <v>60</v>
      </c>
      <c r="B2926" t="s">
        <v>108</v>
      </c>
      <c r="C2926" t="s">
        <v>23</v>
      </c>
      <c r="D2926">
        <v>0.45</v>
      </c>
      <c r="E2926">
        <v>0.45</v>
      </c>
      <c r="F2926">
        <v>24518</v>
      </c>
      <c r="G2926">
        <v>24590</v>
      </c>
      <c r="H2926">
        <v>54484.444444444445</v>
      </c>
      <c r="I2926">
        <v>54644.444444444445</v>
      </c>
      <c r="J2926">
        <v>72</v>
      </c>
      <c r="K2926">
        <v>2.9366179949424911E-3</v>
      </c>
    </row>
    <row r="2927" spans="1:11">
      <c r="A2927" s="74" t="s">
        <v>60</v>
      </c>
      <c r="B2927" t="s">
        <v>108</v>
      </c>
      <c r="C2927" t="s">
        <v>24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</row>
    <row r="2928" spans="1:11">
      <c r="A2928" s="74" t="s">
        <v>60</v>
      </c>
      <c r="B2928" t="s">
        <v>108</v>
      </c>
      <c r="C2928" t="s">
        <v>25</v>
      </c>
      <c r="D2928">
        <v>3.45</v>
      </c>
      <c r="E2928">
        <v>3.45</v>
      </c>
      <c r="F2928">
        <v>291906</v>
      </c>
      <c r="G2928">
        <v>291979</v>
      </c>
      <c r="H2928">
        <v>84610.434782608689</v>
      </c>
      <c r="I2928">
        <v>84631.594202898545</v>
      </c>
      <c r="J2928">
        <v>73</v>
      </c>
      <c r="K2928">
        <v>2.5008050536816644E-4</v>
      </c>
    </row>
    <row r="2929" spans="1:11">
      <c r="A2929" s="74" t="s">
        <v>60</v>
      </c>
      <c r="B2929" t="s">
        <v>108</v>
      </c>
    </row>
    <row r="2930" spans="1:11">
      <c r="A2930" s="74" t="s">
        <v>60</v>
      </c>
      <c r="B2930" t="s">
        <v>108</v>
      </c>
      <c r="C2930" t="s">
        <v>26</v>
      </c>
      <c r="D2930">
        <v>2</v>
      </c>
      <c r="E2930">
        <v>2</v>
      </c>
      <c r="F2930">
        <v>34560</v>
      </c>
      <c r="G2930">
        <v>34974</v>
      </c>
      <c r="H2930">
        <v>17280</v>
      </c>
      <c r="I2930">
        <v>17487</v>
      </c>
      <c r="J2930">
        <v>414</v>
      </c>
      <c r="K2930">
        <v>1.1979166666666667E-2</v>
      </c>
    </row>
    <row r="2931" spans="1:11">
      <c r="A2931" s="74" t="s">
        <v>60</v>
      </c>
      <c r="B2931" t="s">
        <v>108</v>
      </c>
      <c r="C2931" t="s">
        <v>27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</row>
    <row r="2932" spans="1:11">
      <c r="A2932" s="74" t="s">
        <v>60</v>
      </c>
      <c r="B2932" t="s">
        <v>108</v>
      </c>
      <c r="C2932" t="s">
        <v>25</v>
      </c>
      <c r="D2932">
        <v>2</v>
      </c>
      <c r="E2932">
        <v>2</v>
      </c>
      <c r="F2932">
        <v>34560</v>
      </c>
      <c r="G2932">
        <v>34974</v>
      </c>
      <c r="H2932">
        <v>17280</v>
      </c>
      <c r="I2932">
        <v>17487</v>
      </c>
      <c r="J2932">
        <v>414</v>
      </c>
      <c r="K2932">
        <v>1.1979166666666667E-2</v>
      </c>
    </row>
    <row r="2933" spans="1:11">
      <c r="A2933" s="74" t="s">
        <v>60</v>
      </c>
      <c r="B2933" t="s">
        <v>108</v>
      </c>
    </row>
    <row r="2934" spans="1:11">
      <c r="A2934" s="74" t="s">
        <v>60</v>
      </c>
      <c r="B2934" t="s">
        <v>108</v>
      </c>
      <c r="C2934" t="s">
        <v>28</v>
      </c>
      <c r="D2934">
        <v>3</v>
      </c>
      <c r="E2934">
        <v>3</v>
      </c>
      <c r="F2934">
        <v>48877</v>
      </c>
      <c r="G2934">
        <v>49316</v>
      </c>
      <c r="H2934">
        <v>16292.333333333334</v>
      </c>
      <c r="I2934">
        <v>16438.666666666668</v>
      </c>
      <c r="J2934">
        <v>439</v>
      </c>
      <c r="K2934">
        <v>8.9817296478916456E-3</v>
      </c>
    </row>
    <row r="2935" spans="1:11">
      <c r="A2935" s="74" t="s">
        <v>60</v>
      </c>
      <c r="B2935" t="s">
        <v>108</v>
      </c>
      <c r="C2935" t="s">
        <v>29</v>
      </c>
      <c r="D2935">
        <v>5.57</v>
      </c>
      <c r="E2935">
        <v>5.57</v>
      </c>
      <c r="F2935">
        <v>97252</v>
      </c>
      <c r="G2935">
        <v>97745</v>
      </c>
      <c r="H2935">
        <v>17459.96409335727</v>
      </c>
      <c r="I2935">
        <v>17548.473967684022</v>
      </c>
      <c r="J2935">
        <v>493</v>
      </c>
      <c r="K2935">
        <v>5.0693044873113147E-3</v>
      </c>
    </row>
    <row r="2936" spans="1:11">
      <c r="A2936" s="74" t="s">
        <v>60</v>
      </c>
      <c r="B2936" t="s">
        <v>108</v>
      </c>
      <c r="C2936" t="s">
        <v>30</v>
      </c>
      <c r="D2936">
        <v>3</v>
      </c>
      <c r="E2936">
        <v>3</v>
      </c>
      <c r="F2936">
        <v>46668</v>
      </c>
      <c r="G2936">
        <v>47068</v>
      </c>
      <c r="H2936">
        <v>15556</v>
      </c>
      <c r="I2936">
        <v>15689.333333333334</v>
      </c>
      <c r="J2936">
        <v>400</v>
      </c>
      <c r="K2936">
        <v>8.5711836804662732E-3</v>
      </c>
    </row>
    <row r="2937" spans="1:11">
      <c r="A2937" s="74" t="s">
        <v>60</v>
      </c>
      <c r="B2937" t="s">
        <v>108</v>
      </c>
      <c r="C2937" t="s">
        <v>31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</row>
    <row r="2938" spans="1:11">
      <c r="A2938" s="74" t="s">
        <v>60</v>
      </c>
      <c r="B2938" t="s">
        <v>108</v>
      </c>
      <c r="C2938" t="s">
        <v>25</v>
      </c>
      <c r="D2938">
        <v>11.57</v>
      </c>
      <c r="E2938">
        <v>11.57</v>
      </c>
      <c r="F2938">
        <v>192797</v>
      </c>
      <c r="G2938">
        <v>194129</v>
      </c>
      <c r="H2938">
        <v>16663.526361279171</v>
      </c>
      <c r="I2938">
        <v>16778.651685393259</v>
      </c>
      <c r="J2938">
        <v>1332</v>
      </c>
      <c r="K2938">
        <v>6.9088211953505499E-3</v>
      </c>
    </row>
    <row r="2939" spans="1:11">
      <c r="A2939" s="74" t="s">
        <v>60</v>
      </c>
      <c r="B2939" t="s">
        <v>108</v>
      </c>
    </row>
    <row r="2940" spans="1:11">
      <c r="A2940" s="74" t="s">
        <v>60</v>
      </c>
      <c r="B2940" t="s">
        <v>108</v>
      </c>
      <c r="C2940" t="s">
        <v>32</v>
      </c>
      <c r="D2940">
        <v>2</v>
      </c>
      <c r="E2940">
        <v>2</v>
      </c>
      <c r="F2940">
        <v>115673</v>
      </c>
      <c r="G2940">
        <v>115673</v>
      </c>
      <c r="H2940">
        <v>57836.5</v>
      </c>
      <c r="I2940">
        <v>57836.5</v>
      </c>
      <c r="J2940">
        <v>0</v>
      </c>
      <c r="K2940">
        <v>0</v>
      </c>
    </row>
    <row r="2941" spans="1:11">
      <c r="A2941" s="74" t="s">
        <v>60</v>
      </c>
      <c r="B2941" t="s">
        <v>108</v>
      </c>
      <c r="C2941" t="s">
        <v>33</v>
      </c>
      <c r="D2941">
        <v>1</v>
      </c>
      <c r="E2941">
        <v>1</v>
      </c>
      <c r="F2941">
        <v>43844</v>
      </c>
      <c r="G2941">
        <v>43844</v>
      </c>
      <c r="H2941">
        <v>43844</v>
      </c>
      <c r="I2941">
        <v>43844</v>
      </c>
      <c r="J2941">
        <v>0</v>
      </c>
      <c r="K2941">
        <v>0</v>
      </c>
    </row>
    <row r="2942" spans="1:11">
      <c r="A2942" s="74" t="s">
        <v>60</v>
      </c>
      <c r="B2942" t="s">
        <v>108</v>
      </c>
      <c r="C2942" t="s">
        <v>34</v>
      </c>
      <c r="D2942">
        <v>7.53</v>
      </c>
      <c r="E2942">
        <v>7.53</v>
      </c>
      <c r="F2942">
        <v>187262</v>
      </c>
      <c r="G2942">
        <v>191617</v>
      </c>
      <c r="H2942">
        <v>24868.791500664011</v>
      </c>
      <c r="I2942">
        <v>25447.144754316068</v>
      </c>
      <c r="J2942">
        <v>4355</v>
      </c>
      <c r="K2942">
        <v>2.3256186519421986E-2</v>
      </c>
    </row>
    <row r="2943" spans="1:11">
      <c r="A2943" s="74" t="s">
        <v>60</v>
      </c>
      <c r="B2943" t="s">
        <v>108</v>
      </c>
      <c r="C2943" t="s">
        <v>25</v>
      </c>
      <c r="D2943">
        <v>10.530000000000001</v>
      </c>
      <c r="E2943">
        <v>10.530000000000001</v>
      </c>
      <c r="F2943">
        <v>346779</v>
      </c>
      <c r="G2943">
        <v>351134</v>
      </c>
      <c r="H2943">
        <v>32932.478632478626</v>
      </c>
      <c r="I2943">
        <v>33346.058879392207</v>
      </c>
      <c r="J2943">
        <v>4355</v>
      </c>
      <c r="K2943">
        <v>1.2558430585473745E-2</v>
      </c>
    </row>
    <row r="2944" spans="1:11">
      <c r="A2944" s="74" t="s">
        <v>60</v>
      </c>
      <c r="B2944" t="s">
        <v>108</v>
      </c>
    </row>
    <row r="2945" spans="1:13">
      <c r="A2945" s="74" t="s">
        <v>60</v>
      </c>
      <c r="B2945" t="s">
        <v>108</v>
      </c>
      <c r="C2945" t="s">
        <v>35</v>
      </c>
      <c r="D2945">
        <v>0.53</v>
      </c>
      <c r="E2945">
        <v>0.53</v>
      </c>
      <c r="F2945">
        <v>13792</v>
      </c>
      <c r="G2945">
        <v>13792</v>
      </c>
      <c r="H2945">
        <v>26022.641509433961</v>
      </c>
      <c r="I2945">
        <v>26022.641509433961</v>
      </c>
      <c r="J2945">
        <v>0</v>
      </c>
      <c r="K2945">
        <v>0</v>
      </c>
    </row>
    <row r="2946" spans="1:13">
      <c r="A2946" s="74" t="s">
        <v>60</v>
      </c>
      <c r="B2946" t="s">
        <v>108</v>
      </c>
      <c r="C2946" t="s">
        <v>36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</row>
    <row r="2947" spans="1:13">
      <c r="A2947" s="74" t="s">
        <v>60</v>
      </c>
      <c r="B2947" t="s">
        <v>108</v>
      </c>
      <c r="C2947" t="s">
        <v>25</v>
      </c>
      <c r="D2947">
        <v>0.53</v>
      </c>
      <c r="E2947">
        <v>0.53</v>
      </c>
      <c r="F2947">
        <v>13792</v>
      </c>
      <c r="G2947">
        <v>13792</v>
      </c>
      <c r="H2947">
        <v>26022.641509433961</v>
      </c>
      <c r="I2947">
        <v>26022.641509433961</v>
      </c>
      <c r="J2947">
        <v>0</v>
      </c>
      <c r="K2947">
        <v>0</v>
      </c>
      <c r="M2947" s="490">
        <f>F2947/D2947</f>
        <v>26022.641509433961</v>
      </c>
    </row>
    <row r="2948" spans="1:13">
      <c r="A2948" s="74" t="s">
        <v>60</v>
      </c>
      <c r="B2948" t="s">
        <v>108</v>
      </c>
    </row>
    <row r="2949" spans="1:13">
      <c r="A2949" s="74" t="s">
        <v>60</v>
      </c>
      <c r="B2949" t="s">
        <v>108</v>
      </c>
      <c r="C2949" t="s">
        <v>37</v>
      </c>
      <c r="D2949">
        <v>5</v>
      </c>
      <c r="E2949">
        <v>5</v>
      </c>
      <c r="F2949">
        <v>105404</v>
      </c>
      <c r="G2949">
        <v>107115</v>
      </c>
      <c r="H2949">
        <v>21080.799999999999</v>
      </c>
      <c r="I2949">
        <v>21423</v>
      </c>
      <c r="J2949">
        <v>1711</v>
      </c>
      <c r="K2949">
        <v>1.6232780539637965E-2</v>
      </c>
    </row>
    <row r="2950" spans="1:13">
      <c r="A2950" s="74" t="s">
        <v>60</v>
      </c>
      <c r="B2950" t="s">
        <v>108</v>
      </c>
      <c r="C2950" t="s">
        <v>38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</row>
    <row r="2951" spans="1:13">
      <c r="A2951" s="74" t="s">
        <v>60</v>
      </c>
      <c r="B2951" t="s">
        <v>108</v>
      </c>
      <c r="C2951" t="s">
        <v>25</v>
      </c>
      <c r="D2951">
        <v>5</v>
      </c>
      <c r="E2951">
        <v>5</v>
      </c>
      <c r="F2951">
        <v>105404</v>
      </c>
      <c r="G2951">
        <v>107115</v>
      </c>
      <c r="H2951">
        <v>21080.799999999999</v>
      </c>
      <c r="I2951">
        <v>21423</v>
      </c>
      <c r="J2951">
        <v>1711</v>
      </c>
      <c r="K2951">
        <v>1.6232780539637965E-2</v>
      </c>
    </row>
    <row r="2952" spans="1:13">
      <c r="A2952" s="74" t="s">
        <v>60</v>
      </c>
      <c r="B2952" t="s">
        <v>108</v>
      </c>
    </row>
    <row r="2953" spans="1:13">
      <c r="A2953" s="74" t="s">
        <v>60</v>
      </c>
      <c r="B2953" t="s">
        <v>108</v>
      </c>
      <c r="C2953" t="s">
        <v>39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</row>
    <row r="2954" spans="1:13">
      <c r="A2954" s="74" t="s">
        <v>60</v>
      </c>
      <c r="B2954" t="s">
        <v>108</v>
      </c>
      <c r="C2954" t="s">
        <v>40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</row>
    <row r="2955" spans="1:13">
      <c r="A2955" s="74" t="s">
        <v>60</v>
      </c>
      <c r="B2955" t="s">
        <v>108</v>
      </c>
      <c r="C2955" t="s">
        <v>41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</row>
    <row r="2956" spans="1:13">
      <c r="A2956" s="74" t="s">
        <v>60</v>
      </c>
      <c r="B2956" t="s">
        <v>108</v>
      </c>
      <c r="C2956" t="s">
        <v>42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</row>
    <row r="2957" spans="1:13">
      <c r="A2957" s="74" t="s">
        <v>60</v>
      </c>
      <c r="B2957" t="s">
        <v>108</v>
      </c>
      <c r="C2957" t="s">
        <v>43</v>
      </c>
      <c r="D2957">
        <v>0.8</v>
      </c>
      <c r="E2957">
        <v>0.8</v>
      </c>
      <c r="F2957">
        <v>75000</v>
      </c>
      <c r="G2957">
        <v>75000</v>
      </c>
      <c r="H2957">
        <v>93750</v>
      </c>
      <c r="I2957">
        <v>93750</v>
      </c>
      <c r="J2957">
        <v>0</v>
      </c>
      <c r="K2957">
        <v>0</v>
      </c>
    </row>
    <row r="2958" spans="1:13">
      <c r="A2958" s="74" t="s">
        <v>60</v>
      </c>
      <c r="B2958" t="s">
        <v>108</v>
      </c>
      <c r="C2958" t="s">
        <v>44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</row>
    <row r="2959" spans="1:13">
      <c r="A2959" s="74" t="s">
        <v>60</v>
      </c>
      <c r="B2959" t="s">
        <v>108</v>
      </c>
      <c r="C2959" t="s">
        <v>45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</row>
    <row r="2960" spans="1:13">
      <c r="A2960" s="74" t="s">
        <v>60</v>
      </c>
      <c r="B2960" t="s">
        <v>108</v>
      </c>
      <c r="C2960" t="s">
        <v>46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</row>
    <row r="2961" spans="1:13">
      <c r="A2961" s="74" t="s">
        <v>60</v>
      </c>
      <c r="B2961" t="s">
        <v>108</v>
      </c>
      <c r="C2961" t="s">
        <v>25</v>
      </c>
      <c r="D2961">
        <v>0.8</v>
      </c>
      <c r="E2961">
        <v>0.8</v>
      </c>
      <c r="F2961">
        <v>75000</v>
      </c>
      <c r="G2961">
        <v>75000</v>
      </c>
      <c r="H2961">
        <v>93750</v>
      </c>
      <c r="I2961">
        <v>93750</v>
      </c>
      <c r="J2961">
        <v>0</v>
      </c>
      <c r="K2961">
        <v>0</v>
      </c>
      <c r="M2961" s="490">
        <f>F2961/D2961</f>
        <v>93750</v>
      </c>
    </row>
    <row r="2962" spans="1:13">
      <c r="A2962" s="74" t="s">
        <v>60</v>
      </c>
      <c r="B2962" t="s">
        <v>108</v>
      </c>
    </row>
    <row r="2963" spans="1:13">
      <c r="A2963" s="74" t="s">
        <v>60</v>
      </c>
      <c r="B2963" t="s">
        <v>108</v>
      </c>
      <c r="C2963" t="s">
        <v>47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</row>
    <row r="2964" spans="1:13">
      <c r="A2964" s="74" t="s">
        <v>60</v>
      </c>
      <c r="B2964" t="s">
        <v>108</v>
      </c>
      <c r="C2964" t="s">
        <v>48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</row>
    <row r="2965" spans="1:13">
      <c r="A2965" s="74" t="s">
        <v>60</v>
      </c>
      <c r="B2965" t="s">
        <v>108</v>
      </c>
      <c r="C2965" t="s">
        <v>25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</row>
    <row r="2966" spans="1:13">
      <c r="A2966" s="74" t="s">
        <v>60</v>
      </c>
      <c r="B2966" t="s">
        <v>108</v>
      </c>
    </row>
    <row r="2967" spans="1:13">
      <c r="A2967" s="74" t="s">
        <v>60</v>
      </c>
      <c r="B2967" t="s">
        <v>108</v>
      </c>
      <c r="C2967" t="s">
        <v>49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</row>
    <row r="2968" spans="1:13">
      <c r="A2968" s="74" t="s">
        <v>60</v>
      </c>
      <c r="B2968" t="s">
        <v>108</v>
      </c>
      <c r="C2968" t="s">
        <v>25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</row>
    <row r="2969" spans="1:13">
      <c r="A2969" s="74" t="s">
        <v>60</v>
      </c>
      <c r="B2969" t="s">
        <v>108</v>
      </c>
    </row>
    <row r="2970" spans="1:13">
      <c r="A2970" s="74" t="s">
        <v>60</v>
      </c>
      <c r="B2970" t="s">
        <v>108</v>
      </c>
      <c r="C2970" t="s">
        <v>50</v>
      </c>
      <c r="D2970">
        <v>3</v>
      </c>
      <c r="E2970">
        <v>3</v>
      </c>
      <c r="F2970">
        <v>87674</v>
      </c>
      <c r="G2970">
        <v>88648</v>
      </c>
      <c r="H2970">
        <v>29224.666666666668</v>
      </c>
      <c r="I2970">
        <v>29549.333333333332</v>
      </c>
      <c r="J2970">
        <v>974</v>
      </c>
      <c r="K2970">
        <v>1.1109336861555307E-2</v>
      </c>
    </row>
    <row r="2971" spans="1:13">
      <c r="A2971" s="74" t="s">
        <v>60</v>
      </c>
      <c r="B2971" t="s">
        <v>108</v>
      </c>
      <c r="C2971" t="s">
        <v>51</v>
      </c>
      <c r="D2971">
        <v>3</v>
      </c>
      <c r="E2971">
        <v>3</v>
      </c>
      <c r="F2971">
        <v>84512</v>
      </c>
      <c r="G2971">
        <v>85510</v>
      </c>
      <c r="H2971">
        <v>28170.666666666668</v>
      </c>
      <c r="I2971">
        <v>28503.333333333332</v>
      </c>
      <c r="J2971">
        <v>998</v>
      </c>
      <c r="K2971">
        <v>1.1808973873532753E-2</v>
      </c>
    </row>
    <row r="2972" spans="1:13">
      <c r="A2972" s="74" t="s">
        <v>60</v>
      </c>
      <c r="B2972" t="s">
        <v>108</v>
      </c>
      <c r="C2972" t="s">
        <v>25</v>
      </c>
      <c r="D2972">
        <v>6</v>
      </c>
      <c r="E2972">
        <v>6</v>
      </c>
      <c r="F2972">
        <v>172186</v>
      </c>
      <c r="G2972">
        <v>174158</v>
      </c>
      <c r="H2972">
        <v>28697.666666666668</v>
      </c>
      <c r="I2972">
        <v>29026.333333333332</v>
      </c>
      <c r="J2972">
        <v>1972</v>
      </c>
      <c r="K2972">
        <v>1.1452731348657846E-2</v>
      </c>
    </row>
    <row r="2973" spans="1:13">
      <c r="A2973" s="74" t="s">
        <v>60</v>
      </c>
      <c r="B2973" t="s">
        <v>108</v>
      </c>
    </row>
    <row r="2974" spans="1:13">
      <c r="A2974" s="74" t="s">
        <v>60</v>
      </c>
      <c r="B2974" t="s">
        <v>108</v>
      </c>
      <c r="C2974" t="s">
        <v>52</v>
      </c>
      <c r="D2974">
        <v>3.5</v>
      </c>
      <c r="E2974">
        <v>3.5</v>
      </c>
      <c r="F2974">
        <v>47713.5</v>
      </c>
      <c r="G2974">
        <v>48625</v>
      </c>
      <c r="H2974">
        <v>13632.428571428571</v>
      </c>
      <c r="I2974">
        <v>13892.857142857143</v>
      </c>
      <c r="J2974">
        <v>911.5</v>
      </c>
      <c r="K2974">
        <v>1.9103607993544804E-2</v>
      </c>
    </row>
    <row r="2975" spans="1:13">
      <c r="A2975" s="74" t="s">
        <v>60</v>
      </c>
      <c r="B2975" t="s">
        <v>108</v>
      </c>
      <c r="C2975" t="s">
        <v>53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</row>
    <row r="2976" spans="1:13">
      <c r="A2976" s="74" t="s">
        <v>60</v>
      </c>
      <c r="B2976" t="s">
        <v>108</v>
      </c>
      <c r="C2976" t="s">
        <v>54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</row>
    <row r="2977" spans="1:11">
      <c r="A2977" s="74" t="s">
        <v>60</v>
      </c>
      <c r="B2977" t="s">
        <v>108</v>
      </c>
      <c r="C2977" t="s">
        <v>55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</row>
    <row r="2978" spans="1:11">
      <c r="A2978" s="74" t="s">
        <v>60</v>
      </c>
      <c r="B2978" t="s">
        <v>108</v>
      </c>
      <c r="C2978" t="s">
        <v>25</v>
      </c>
      <c r="D2978">
        <v>3.5</v>
      </c>
      <c r="E2978">
        <v>3.5</v>
      </c>
      <c r="F2978">
        <v>47713.5</v>
      </c>
      <c r="G2978">
        <v>48625</v>
      </c>
      <c r="H2978">
        <v>13632.428571428571</v>
      </c>
      <c r="I2978">
        <v>13892.857142857143</v>
      </c>
      <c r="J2978">
        <v>911.5</v>
      </c>
      <c r="K2978">
        <v>1.9103607993544804E-2</v>
      </c>
    </row>
    <row r="2979" spans="1:11">
      <c r="A2979" s="74" t="s">
        <v>60</v>
      </c>
      <c r="B2979" t="s">
        <v>108</v>
      </c>
    </row>
    <row r="2980" spans="1:11">
      <c r="A2980" s="74" t="s">
        <v>60</v>
      </c>
      <c r="B2980" t="s">
        <v>108</v>
      </c>
      <c r="C2980" t="s">
        <v>56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</row>
    <row r="2981" spans="1:11">
      <c r="A2981" s="74" t="s">
        <v>60</v>
      </c>
      <c r="B2981" t="s">
        <v>108</v>
      </c>
      <c r="C2981" t="s">
        <v>57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</row>
    <row r="2982" spans="1:11">
      <c r="A2982" s="74" t="s">
        <v>60</v>
      </c>
      <c r="B2982" t="s">
        <v>108</v>
      </c>
      <c r="C2982" t="s">
        <v>58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</row>
    <row r="2983" spans="1:11">
      <c r="A2983" s="74" t="s">
        <v>60</v>
      </c>
      <c r="B2983" t="s">
        <v>109</v>
      </c>
      <c r="C2983" t="s">
        <v>18</v>
      </c>
      <c r="D2983">
        <v>1</v>
      </c>
      <c r="E2983">
        <v>1</v>
      </c>
      <c r="F2983">
        <v>160000</v>
      </c>
      <c r="G2983">
        <v>160000</v>
      </c>
      <c r="H2983">
        <v>160000</v>
      </c>
      <c r="I2983">
        <v>160000</v>
      </c>
      <c r="J2983">
        <v>0</v>
      </c>
      <c r="K2983">
        <v>0</v>
      </c>
    </row>
    <row r="2984" spans="1:11">
      <c r="A2984" s="74" t="s">
        <v>60</v>
      </c>
      <c r="B2984" t="s">
        <v>109</v>
      </c>
      <c r="C2984" t="s">
        <v>19</v>
      </c>
      <c r="D2984">
        <v>11</v>
      </c>
      <c r="E2984">
        <v>11</v>
      </c>
      <c r="F2984">
        <v>935028.25</v>
      </c>
      <c r="G2984">
        <v>963079.1</v>
      </c>
      <c r="H2984">
        <v>85002.568181818177</v>
      </c>
      <c r="I2984">
        <v>87552.645454545447</v>
      </c>
      <c r="J2984">
        <v>28050.849999999977</v>
      </c>
      <c r="K2984">
        <v>3.0000002673715984E-2</v>
      </c>
    </row>
    <row r="2985" spans="1:11">
      <c r="A2985" s="74" t="s">
        <v>60</v>
      </c>
      <c r="B2985" t="s">
        <v>109</v>
      </c>
      <c r="C2985" t="s">
        <v>20</v>
      </c>
      <c r="D2985">
        <v>2</v>
      </c>
      <c r="E2985">
        <v>2</v>
      </c>
      <c r="F2985">
        <v>181650</v>
      </c>
      <c r="G2985">
        <v>187099.5</v>
      </c>
      <c r="H2985">
        <v>90825</v>
      </c>
      <c r="I2985">
        <v>93549.75</v>
      </c>
      <c r="J2985">
        <v>5449.5</v>
      </c>
      <c r="K2985">
        <v>0.03</v>
      </c>
    </row>
    <row r="2986" spans="1:11">
      <c r="A2986" s="74" t="s">
        <v>60</v>
      </c>
      <c r="B2986" t="s">
        <v>109</v>
      </c>
      <c r="C2986" t="s">
        <v>21</v>
      </c>
      <c r="D2986">
        <v>6</v>
      </c>
      <c r="E2986">
        <v>6</v>
      </c>
      <c r="F2986">
        <v>404748.83</v>
      </c>
      <c r="G2986">
        <v>416891.29</v>
      </c>
      <c r="H2986">
        <v>67458.138333333336</v>
      </c>
      <c r="I2986">
        <v>69481.881666666668</v>
      </c>
      <c r="J2986">
        <v>12142.459999999963</v>
      </c>
      <c r="K2986">
        <v>2.9999987893726494E-2</v>
      </c>
    </row>
    <row r="2987" spans="1:11">
      <c r="A2987" s="74" t="s">
        <v>60</v>
      </c>
      <c r="B2987" t="s">
        <v>109</v>
      </c>
      <c r="C2987" t="s">
        <v>22</v>
      </c>
      <c r="D2987">
        <v>1</v>
      </c>
      <c r="E2987">
        <v>1</v>
      </c>
      <c r="F2987">
        <v>111650</v>
      </c>
      <c r="G2987">
        <v>114999.5</v>
      </c>
      <c r="H2987">
        <v>111650</v>
      </c>
      <c r="I2987">
        <v>114999.5</v>
      </c>
      <c r="J2987">
        <v>3349.5</v>
      </c>
      <c r="K2987">
        <v>0.03</v>
      </c>
    </row>
    <row r="2988" spans="1:11">
      <c r="A2988" s="74" t="s">
        <v>60</v>
      </c>
      <c r="B2988" t="s">
        <v>109</v>
      </c>
      <c r="C2988" t="s">
        <v>23</v>
      </c>
      <c r="D2988">
        <v>2.5</v>
      </c>
      <c r="E2988">
        <v>2.5</v>
      </c>
      <c r="F2988">
        <v>164124.79999999999</v>
      </c>
      <c r="G2988">
        <v>169048.54</v>
      </c>
      <c r="H2988">
        <v>65649.919999999998</v>
      </c>
      <c r="I2988">
        <v>67619.415999999997</v>
      </c>
      <c r="J2988">
        <v>4923.7400000000198</v>
      </c>
      <c r="K2988">
        <v>2.9999975628302488E-2</v>
      </c>
    </row>
    <row r="2989" spans="1:11">
      <c r="A2989" s="74" t="s">
        <v>60</v>
      </c>
      <c r="B2989" t="s">
        <v>109</v>
      </c>
      <c r="C2989" t="s">
        <v>24</v>
      </c>
      <c r="D2989">
        <v>7</v>
      </c>
      <c r="E2989">
        <v>7</v>
      </c>
      <c r="F2989">
        <v>374689.44</v>
      </c>
      <c r="G2989">
        <v>385930.12</v>
      </c>
      <c r="H2989">
        <v>53527.062857142861</v>
      </c>
      <c r="I2989">
        <v>55132.874285714286</v>
      </c>
      <c r="J2989">
        <v>11240.679999999993</v>
      </c>
      <c r="K2989">
        <v>2.9999991459593825E-2</v>
      </c>
    </row>
    <row r="2990" spans="1:11">
      <c r="A2990" s="74" t="s">
        <v>60</v>
      </c>
      <c r="B2990" t="s">
        <v>109</v>
      </c>
      <c r="C2990" t="s">
        <v>25</v>
      </c>
      <c r="D2990">
        <v>30.5</v>
      </c>
      <c r="E2990">
        <v>30.5</v>
      </c>
      <c r="F2990">
        <v>2331891.3200000003</v>
      </c>
      <c r="G2990">
        <v>2397048.0500000003</v>
      </c>
      <c r="H2990">
        <v>76455.453114754113</v>
      </c>
      <c r="I2990">
        <v>78591.7393442623</v>
      </c>
      <c r="J2990">
        <v>65156.729999999981</v>
      </c>
      <c r="K2990">
        <v>2.7941580913813758E-2</v>
      </c>
    </row>
    <row r="2991" spans="1:11">
      <c r="A2991" s="74" t="s">
        <v>60</v>
      </c>
      <c r="B2991" t="s">
        <v>109</v>
      </c>
    </row>
    <row r="2992" spans="1:11">
      <c r="A2992" s="74" t="s">
        <v>60</v>
      </c>
      <c r="B2992" t="s">
        <v>109</v>
      </c>
      <c r="C2992" t="s">
        <v>26</v>
      </c>
      <c r="D2992">
        <v>1.6</v>
      </c>
      <c r="E2992">
        <v>1.6</v>
      </c>
      <c r="F2992">
        <v>22784.51</v>
      </c>
      <c r="G2992">
        <v>23468.05</v>
      </c>
      <c r="H2992">
        <v>14240.318749999999</v>
      </c>
      <c r="I2992">
        <v>14667.531249999998</v>
      </c>
      <c r="J2992">
        <v>683.54000000000087</v>
      </c>
      <c r="K2992">
        <v>3.000020628049499E-2</v>
      </c>
    </row>
    <row r="2993" spans="1:11">
      <c r="A2993" s="74" t="s">
        <v>60</v>
      </c>
      <c r="B2993" t="s">
        <v>109</v>
      </c>
      <c r="C2993" t="s">
        <v>27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</row>
    <row r="2994" spans="1:11">
      <c r="A2994" s="74" t="s">
        <v>60</v>
      </c>
      <c r="B2994" t="s">
        <v>109</v>
      </c>
      <c r="C2994" t="s">
        <v>25</v>
      </c>
      <c r="D2994">
        <v>1.6</v>
      </c>
      <c r="E2994">
        <v>1.6</v>
      </c>
      <c r="F2994">
        <v>22784.51</v>
      </c>
      <c r="G2994">
        <v>23468.05</v>
      </c>
      <c r="H2994">
        <v>14240.318749999999</v>
      </c>
      <c r="I2994">
        <v>14667.531249999998</v>
      </c>
      <c r="J2994">
        <v>683.54000000000087</v>
      </c>
      <c r="K2994">
        <v>3.000020628049499E-2</v>
      </c>
    </row>
    <row r="2995" spans="1:11">
      <c r="A2995" s="74" t="s">
        <v>60</v>
      </c>
      <c r="B2995" t="s">
        <v>109</v>
      </c>
    </row>
    <row r="2996" spans="1:11">
      <c r="A2996" s="74" t="s">
        <v>60</v>
      </c>
      <c r="B2996" t="s">
        <v>109</v>
      </c>
      <c r="C2996" t="s">
        <v>28</v>
      </c>
      <c r="D2996">
        <v>25.94</v>
      </c>
      <c r="E2996">
        <v>25.94</v>
      </c>
      <c r="F2996">
        <v>426838.79</v>
      </c>
      <c r="G2996">
        <v>439643.95</v>
      </c>
      <c r="H2996">
        <v>16454.849267540478</v>
      </c>
      <c r="I2996">
        <v>16948.494602929837</v>
      </c>
      <c r="J2996">
        <v>12805.160000000033</v>
      </c>
      <c r="K2996">
        <v>2.9999991331622025E-2</v>
      </c>
    </row>
    <row r="2997" spans="1:11">
      <c r="A2997" s="74" t="s">
        <v>60</v>
      </c>
      <c r="B2997" t="s">
        <v>109</v>
      </c>
      <c r="C2997" t="s">
        <v>29</v>
      </c>
      <c r="D2997">
        <v>49.86</v>
      </c>
      <c r="E2997">
        <v>49.86</v>
      </c>
      <c r="F2997">
        <v>777247.96</v>
      </c>
      <c r="G2997">
        <v>800565.4</v>
      </c>
      <c r="H2997">
        <v>15588.607300441236</v>
      </c>
      <c r="I2997">
        <v>16056.265543521862</v>
      </c>
      <c r="J2997">
        <v>23317.440000000061</v>
      </c>
      <c r="K2997">
        <v>3.0000001543908923E-2</v>
      </c>
    </row>
    <row r="2998" spans="1:11">
      <c r="A2998" s="74" t="s">
        <v>60</v>
      </c>
      <c r="B2998" t="s">
        <v>109</v>
      </c>
      <c r="C2998" t="s">
        <v>30</v>
      </c>
      <c r="D2998">
        <v>12.7</v>
      </c>
      <c r="E2998">
        <v>12.7</v>
      </c>
      <c r="F2998">
        <v>197551.94</v>
      </c>
      <c r="G2998">
        <v>203478.5</v>
      </c>
      <c r="H2998">
        <v>15555.270866141733</v>
      </c>
      <c r="I2998">
        <v>16021.929133858268</v>
      </c>
      <c r="J2998">
        <v>5926.5599999999977</v>
      </c>
      <c r="K2998">
        <v>3.0000009111527823E-2</v>
      </c>
    </row>
    <row r="2999" spans="1:11">
      <c r="A2999" s="74" t="s">
        <v>60</v>
      </c>
      <c r="B2999" t="s">
        <v>109</v>
      </c>
      <c r="C2999" t="s">
        <v>31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</row>
    <row r="3000" spans="1:11">
      <c r="A3000" s="74" t="s">
        <v>60</v>
      </c>
      <c r="B3000" t="s">
        <v>109</v>
      </c>
      <c r="C3000" t="s">
        <v>25</v>
      </c>
      <c r="D3000">
        <v>88.5</v>
      </c>
      <c r="E3000">
        <v>88.5</v>
      </c>
      <c r="F3000">
        <v>1401638.69</v>
      </c>
      <c r="G3000">
        <v>1443687.85</v>
      </c>
      <c r="H3000">
        <v>15837.725310734462</v>
      </c>
      <c r="I3000">
        <v>16312.857062146893</v>
      </c>
      <c r="J3000">
        <v>42049.160000000149</v>
      </c>
      <c r="K3000">
        <v>2.999999950058467E-2</v>
      </c>
    </row>
    <row r="3001" spans="1:11">
      <c r="A3001" s="74" t="s">
        <v>60</v>
      </c>
      <c r="B3001" t="s">
        <v>109</v>
      </c>
    </row>
    <row r="3002" spans="1:11">
      <c r="A3002" s="74" t="s">
        <v>60</v>
      </c>
      <c r="B3002" t="s">
        <v>109</v>
      </c>
      <c r="C3002" t="s">
        <v>32</v>
      </c>
      <c r="D3002">
        <v>12.5</v>
      </c>
      <c r="E3002">
        <v>12.5</v>
      </c>
      <c r="F3002">
        <v>677144.34</v>
      </c>
      <c r="G3002">
        <v>697458.67</v>
      </c>
      <c r="H3002">
        <v>54171.547200000001</v>
      </c>
      <c r="I3002">
        <v>55796.693600000006</v>
      </c>
      <c r="J3002">
        <v>20314.330000000075</v>
      </c>
      <c r="K3002">
        <v>2.9999999704642108E-2</v>
      </c>
    </row>
    <row r="3003" spans="1:11">
      <c r="A3003" s="74" t="s">
        <v>60</v>
      </c>
      <c r="B3003" t="s">
        <v>109</v>
      </c>
      <c r="C3003" t="s">
        <v>33</v>
      </c>
      <c r="D3003">
        <v>7</v>
      </c>
      <c r="E3003">
        <v>7</v>
      </c>
      <c r="F3003">
        <v>343092.04</v>
      </c>
      <c r="G3003">
        <v>353384.8</v>
      </c>
      <c r="H3003">
        <v>49013.148571428566</v>
      </c>
      <c r="I3003">
        <v>50483.542857142857</v>
      </c>
      <c r="J3003">
        <v>10292.760000000009</v>
      </c>
      <c r="K3003">
        <v>2.9999996502396296E-2</v>
      </c>
    </row>
    <row r="3004" spans="1:11">
      <c r="A3004" s="74" t="s">
        <v>60</v>
      </c>
      <c r="B3004" t="s">
        <v>109</v>
      </c>
      <c r="C3004" t="s">
        <v>34</v>
      </c>
      <c r="D3004">
        <v>36.450000000000003</v>
      </c>
      <c r="E3004">
        <v>36.450000000000003</v>
      </c>
      <c r="F3004">
        <v>933776.5</v>
      </c>
      <c r="G3004">
        <v>961789.8</v>
      </c>
      <c r="H3004">
        <v>25618.010973936896</v>
      </c>
      <c r="I3004">
        <v>26386.551440329218</v>
      </c>
      <c r="J3004">
        <v>28013.300000000047</v>
      </c>
      <c r="K3004">
        <v>3.0000005354600429E-2</v>
      </c>
    </row>
    <row r="3005" spans="1:11">
      <c r="A3005" s="74" t="s">
        <v>60</v>
      </c>
      <c r="B3005" t="s">
        <v>109</v>
      </c>
      <c r="C3005" t="s">
        <v>25</v>
      </c>
      <c r="D3005">
        <v>55.95</v>
      </c>
      <c r="E3005">
        <v>55.95</v>
      </c>
      <c r="F3005">
        <v>1954012.88</v>
      </c>
      <c r="G3005">
        <v>2012633.27</v>
      </c>
      <c r="H3005">
        <v>34924.269526362819</v>
      </c>
      <c r="I3005">
        <v>35971.997676496874</v>
      </c>
      <c r="J3005">
        <v>58620.39000000013</v>
      </c>
      <c r="K3005">
        <v>3.0000001842362539E-2</v>
      </c>
    </row>
    <row r="3006" spans="1:11">
      <c r="A3006" s="74" t="s">
        <v>60</v>
      </c>
      <c r="B3006" t="s">
        <v>109</v>
      </c>
    </row>
    <row r="3007" spans="1:11">
      <c r="A3007" s="74" t="s">
        <v>60</v>
      </c>
      <c r="B3007" t="s">
        <v>109</v>
      </c>
      <c r="C3007" t="s">
        <v>35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</row>
    <row r="3008" spans="1:11">
      <c r="A3008" s="74" t="s">
        <v>60</v>
      </c>
      <c r="B3008" t="s">
        <v>109</v>
      </c>
      <c r="C3008" t="s">
        <v>36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</row>
    <row r="3009" spans="1:11">
      <c r="A3009" s="74" t="s">
        <v>60</v>
      </c>
      <c r="B3009" t="s">
        <v>109</v>
      </c>
      <c r="C3009" t="s">
        <v>25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</row>
    <row r="3010" spans="1:11">
      <c r="A3010" s="74" t="s">
        <v>60</v>
      </c>
      <c r="B3010" t="s">
        <v>109</v>
      </c>
    </row>
    <row r="3011" spans="1:11">
      <c r="A3011" s="74" t="s">
        <v>60</v>
      </c>
      <c r="B3011" t="s">
        <v>109</v>
      </c>
      <c r="C3011" t="s">
        <v>37</v>
      </c>
      <c r="D3011">
        <v>11.25</v>
      </c>
      <c r="E3011">
        <v>11.25</v>
      </c>
      <c r="F3011">
        <v>379152.15</v>
      </c>
      <c r="G3011">
        <v>390525.71</v>
      </c>
      <c r="H3011">
        <v>33702.413333333338</v>
      </c>
      <c r="I3011">
        <v>34713.396444444443</v>
      </c>
      <c r="J3011">
        <v>11373.559999999998</v>
      </c>
      <c r="K3011">
        <v>2.9997350667799186E-2</v>
      </c>
    </row>
    <row r="3012" spans="1:11">
      <c r="A3012" s="74" t="s">
        <v>60</v>
      </c>
      <c r="B3012" t="s">
        <v>109</v>
      </c>
      <c r="C3012" t="s">
        <v>38</v>
      </c>
      <c r="D3012">
        <v>0.5</v>
      </c>
      <c r="E3012">
        <v>0.5</v>
      </c>
      <c r="F3012">
        <v>14618.21</v>
      </c>
      <c r="G3012">
        <v>15056.76</v>
      </c>
      <c r="H3012">
        <v>29236.42</v>
      </c>
      <c r="I3012">
        <v>30113.52</v>
      </c>
      <c r="J3012">
        <v>438.55000000000109</v>
      </c>
      <c r="K3012">
        <v>3.0000253108964856E-2</v>
      </c>
    </row>
    <row r="3013" spans="1:11">
      <c r="A3013" s="74" t="s">
        <v>60</v>
      </c>
      <c r="B3013" t="s">
        <v>109</v>
      </c>
      <c r="C3013" t="s">
        <v>25</v>
      </c>
      <c r="D3013">
        <v>11.75</v>
      </c>
      <c r="E3013">
        <v>11.75</v>
      </c>
      <c r="F3013">
        <v>393770.36000000004</v>
      </c>
      <c r="G3013">
        <v>405582.47000000003</v>
      </c>
      <c r="H3013">
        <v>33512.371063829793</v>
      </c>
      <c r="I3013">
        <v>34517.657021276602</v>
      </c>
      <c r="J3013">
        <v>11812.109999999986</v>
      </c>
      <c r="K3013">
        <v>2.9997458417134252E-2</v>
      </c>
    </row>
    <row r="3014" spans="1:11">
      <c r="A3014" s="74" t="s">
        <v>60</v>
      </c>
      <c r="B3014" t="s">
        <v>109</v>
      </c>
    </row>
    <row r="3015" spans="1:11">
      <c r="A3015" s="74" t="s">
        <v>60</v>
      </c>
      <c r="B3015" t="s">
        <v>109</v>
      </c>
      <c r="C3015" t="s">
        <v>39</v>
      </c>
      <c r="D3015">
        <v>1</v>
      </c>
      <c r="E3015">
        <v>1</v>
      </c>
      <c r="F3015">
        <v>83172.23</v>
      </c>
      <c r="G3015">
        <v>85667.4</v>
      </c>
      <c r="H3015">
        <v>83172.23</v>
      </c>
      <c r="I3015">
        <v>85667.4</v>
      </c>
      <c r="J3015">
        <v>2495.1699999999983</v>
      </c>
      <c r="K3015">
        <v>3.0000037272055809E-2</v>
      </c>
    </row>
    <row r="3016" spans="1:11">
      <c r="A3016" s="74" t="s">
        <v>60</v>
      </c>
      <c r="B3016" t="s">
        <v>109</v>
      </c>
      <c r="C3016" t="s">
        <v>40</v>
      </c>
      <c r="D3016">
        <v>8</v>
      </c>
      <c r="E3016">
        <v>8</v>
      </c>
      <c r="F3016">
        <v>460799.46</v>
      </c>
      <c r="G3016">
        <v>474623.44</v>
      </c>
      <c r="H3016">
        <v>57599.932500000003</v>
      </c>
      <c r="I3016">
        <v>59327.93</v>
      </c>
      <c r="J3016">
        <v>13823.979999999981</v>
      </c>
      <c r="K3016">
        <v>2.9999991753462518E-2</v>
      </c>
    </row>
    <row r="3017" spans="1:11">
      <c r="A3017" s="74" t="s">
        <v>60</v>
      </c>
      <c r="B3017" t="s">
        <v>109</v>
      </c>
      <c r="C3017" t="s">
        <v>41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</row>
    <row r="3018" spans="1:11">
      <c r="A3018" s="74" t="s">
        <v>60</v>
      </c>
      <c r="B3018" t="s">
        <v>109</v>
      </c>
      <c r="C3018" t="s">
        <v>42</v>
      </c>
      <c r="D3018">
        <v>0.67</v>
      </c>
      <c r="E3018">
        <v>0.67</v>
      </c>
      <c r="F3018">
        <v>24139.15</v>
      </c>
      <c r="G3018">
        <v>24863.32</v>
      </c>
      <c r="H3018">
        <v>36028.582089552241</v>
      </c>
      <c r="I3018">
        <v>37109.432835820895</v>
      </c>
      <c r="J3018">
        <v>724.16999999999825</v>
      </c>
      <c r="K3018">
        <v>2.9999813580842666E-2</v>
      </c>
    </row>
    <row r="3019" spans="1:11">
      <c r="A3019" s="74" t="s">
        <v>60</v>
      </c>
      <c r="B3019" t="s">
        <v>109</v>
      </c>
      <c r="C3019" t="s">
        <v>43</v>
      </c>
      <c r="D3019">
        <v>2</v>
      </c>
      <c r="E3019">
        <v>2</v>
      </c>
      <c r="F3019">
        <v>138156.46</v>
      </c>
      <c r="G3019">
        <v>142301.15</v>
      </c>
      <c r="H3019">
        <v>69078.23</v>
      </c>
      <c r="I3019">
        <v>71150.574999999997</v>
      </c>
      <c r="J3019">
        <v>4144.6900000000023</v>
      </c>
      <c r="K3019">
        <v>2.9999972494952482E-2</v>
      </c>
    </row>
    <row r="3020" spans="1:11">
      <c r="A3020" s="74" t="s">
        <v>60</v>
      </c>
      <c r="B3020" t="s">
        <v>109</v>
      </c>
      <c r="C3020" t="s">
        <v>44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</row>
    <row r="3021" spans="1:11">
      <c r="A3021" s="74" t="s">
        <v>60</v>
      </c>
      <c r="B3021" t="s">
        <v>109</v>
      </c>
      <c r="C3021" t="s">
        <v>45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</row>
    <row r="3022" spans="1:11">
      <c r="A3022" s="74" t="s">
        <v>60</v>
      </c>
      <c r="B3022" t="s">
        <v>109</v>
      </c>
      <c r="C3022" t="s">
        <v>46</v>
      </c>
      <c r="D3022">
        <v>0.8</v>
      </c>
      <c r="E3022">
        <v>0.8</v>
      </c>
      <c r="F3022">
        <v>45098.14</v>
      </c>
      <c r="G3022">
        <v>46451.08</v>
      </c>
      <c r="H3022">
        <v>56372.674999999996</v>
      </c>
      <c r="I3022">
        <v>58063.85</v>
      </c>
      <c r="J3022">
        <v>1352.9400000000023</v>
      </c>
      <c r="K3022">
        <v>2.9999906869773395E-2</v>
      </c>
    </row>
    <row r="3023" spans="1:11">
      <c r="A3023" s="74" t="s">
        <v>60</v>
      </c>
      <c r="B3023" t="s">
        <v>109</v>
      </c>
      <c r="C3023" t="s">
        <v>25</v>
      </c>
      <c r="D3023">
        <v>12.47</v>
      </c>
      <c r="E3023">
        <v>12.47</v>
      </c>
      <c r="F3023">
        <v>751365.44000000006</v>
      </c>
      <c r="G3023">
        <v>773906.3899999999</v>
      </c>
      <c r="H3023">
        <v>60253.844426623902</v>
      </c>
      <c r="I3023">
        <v>62061.458700882104</v>
      </c>
      <c r="J3023">
        <v>22540.949999999837</v>
      </c>
      <c r="K3023">
        <v>2.9999982431983877E-2</v>
      </c>
    </row>
    <row r="3024" spans="1:11">
      <c r="A3024" s="74" t="s">
        <v>60</v>
      </c>
      <c r="B3024" t="s">
        <v>109</v>
      </c>
    </row>
    <row r="3025" spans="1:11">
      <c r="A3025" s="74" t="s">
        <v>60</v>
      </c>
      <c r="B3025" t="s">
        <v>109</v>
      </c>
      <c r="C3025" t="s">
        <v>47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</row>
    <row r="3026" spans="1:11">
      <c r="A3026" s="74" t="s">
        <v>60</v>
      </c>
      <c r="B3026" t="s">
        <v>109</v>
      </c>
      <c r="C3026" t="s">
        <v>48</v>
      </c>
      <c r="D3026">
        <v>2.97</v>
      </c>
      <c r="E3026">
        <v>2.97</v>
      </c>
      <c r="F3026">
        <v>49987.97</v>
      </c>
      <c r="G3026">
        <v>51487.61</v>
      </c>
      <c r="H3026">
        <v>16830.96632996633</v>
      </c>
      <c r="I3026">
        <v>17335.895622895623</v>
      </c>
      <c r="J3026">
        <v>1499.6399999999994</v>
      </c>
      <c r="K3026">
        <v>3.000001800433183E-2</v>
      </c>
    </row>
    <row r="3027" spans="1:11">
      <c r="A3027" s="74" t="s">
        <v>60</v>
      </c>
      <c r="B3027" t="s">
        <v>109</v>
      </c>
      <c r="C3027" t="s">
        <v>25</v>
      </c>
      <c r="D3027">
        <v>2.97</v>
      </c>
      <c r="E3027">
        <v>2.97</v>
      </c>
      <c r="F3027">
        <v>49987.97</v>
      </c>
      <c r="G3027">
        <v>51487.61</v>
      </c>
      <c r="H3027">
        <v>16830.96632996633</v>
      </c>
      <c r="I3027">
        <v>17335.895622895623</v>
      </c>
      <c r="J3027">
        <v>1499.6399999999994</v>
      </c>
      <c r="K3027">
        <v>3.000001800433183E-2</v>
      </c>
    </row>
    <row r="3028" spans="1:11">
      <c r="A3028" s="74" t="s">
        <v>60</v>
      </c>
      <c r="B3028" t="s">
        <v>109</v>
      </c>
    </row>
    <row r="3029" spans="1:11">
      <c r="A3029" s="74" t="s">
        <v>60</v>
      </c>
      <c r="B3029" t="s">
        <v>109</v>
      </c>
      <c r="C3029" t="s">
        <v>49</v>
      </c>
      <c r="D3029">
        <v>13.9</v>
      </c>
      <c r="E3029">
        <v>13.9</v>
      </c>
      <c r="F3029">
        <v>613813.93000000005</v>
      </c>
      <c r="G3029">
        <v>632228.35</v>
      </c>
      <c r="H3029">
        <v>44159.275539568349</v>
      </c>
      <c r="I3029">
        <v>45484.053956834527</v>
      </c>
      <c r="J3029">
        <v>18414.419999999925</v>
      </c>
      <c r="K3029">
        <v>3.0000003421232106E-2</v>
      </c>
    </row>
    <row r="3030" spans="1:11">
      <c r="A3030" s="74" t="s">
        <v>60</v>
      </c>
      <c r="B3030" t="s">
        <v>109</v>
      </c>
      <c r="C3030" t="s">
        <v>25</v>
      </c>
      <c r="D3030">
        <v>13.9</v>
      </c>
      <c r="E3030">
        <v>13.9</v>
      </c>
      <c r="F3030">
        <v>613813.93000000005</v>
      </c>
      <c r="G3030">
        <v>632228.35</v>
      </c>
      <c r="H3030">
        <v>44159.275539568349</v>
      </c>
      <c r="I3030">
        <v>45484.053956834527</v>
      </c>
      <c r="J3030">
        <v>18414.419999999925</v>
      </c>
      <c r="K3030">
        <v>3.0000003421232106E-2</v>
      </c>
    </row>
    <row r="3031" spans="1:11">
      <c r="A3031" s="74" t="s">
        <v>60</v>
      </c>
      <c r="B3031" t="s">
        <v>109</v>
      </c>
    </row>
    <row r="3032" spans="1:11">
      <c r="A3032" s="74" t="s">
        <v>60</v>
      </c>
      <c r="B3032" t="s">
        <v>109</v>
      </c>
      <c r="C3032" t="s">
        <v>50</v>
      </c>
      <c r="D3032">
        <v>23.5</v>
      </c>
      <c r="E3032">
        <v>23.5</v>
      </c>
      <c r="F3032">
        <v>855613.61</v>
      </c>
      <c r="G3032">
        <v>881282.02</v>
      </c>
      <c r="H3032">
        <v>36409.089787234043</v>
      </c>
      <c r="I3032">
        <v>37501.362553191488</v>
      </c>
      <c r="J3032">
        <v>25668.410000000033</v>
      </c>
      <c r="K3032">
        <v>3.0000001986878206E-2</v>
      </c>
    </row>
    <row r="3033" spans="1:11">
      <c r="A3033" s="74" t="s">
        <v>60</v>
      </c>
      <c r="B3033" t="s">
        <v>109</v>
      </c>
      <c r="C3033" t="s">
        <v>51</v>
      </c>
      <c r="D3033">
        <v>29</v>
      </c>
      <c r="E3033">
        <v>29</v>
      </c>
      <c r="F3033">
        <v>793716.84</v>
      </c>
      <c r="G3033">
        <v>817528.35</v>
      </c>
      <c r="H3033">
        <v>27369.54620689655</v>
      </c>
      <c r="I3033">
        <v>28190.63275862069</v>
      </c>
      <c r="J3033">
        <v>23811.510000000009</v>
      </c>
      <c r="K3033">
        <v>3.0000006047496749E-2</v>
      </c>
    </row>
    <row r="3034" spans="1:11">
      <c r="A3034" s="74" t="s">
        <v>60</v>
      </c>
      <c r="B3034" t="s">
        <v>109</v>
      </c>
      <c r="C3034" t="s">
        <v>25</v>
      </c>
      <c r="D3034">
        <v>52.5</v>
      </c>
      <c r="E3034">
        <v>52.5</v>
      </c>
      <c r="F3034">
        <v>1649330.45</v>
      </c>
      <c r="G3034">
        <v>1698810.37</v>
      </c>
      <c r="H3034">
        <v>31415.818095238094</v>
      </c>
      <c r="I3034">
        <v>32358.292761904762</v>
      </c>
      <c r="J3034">
        <v>49479.920000000158</v>
      </c>
      <c r="K3034">
        <v>3.0000003940993242E-2</v>
      </c>
    </row>
    <row r="3035" spans="1:11">
      <c r="A3035" s="74" t="s">
        <v>60</v>
      </c>
      <c r="B3035" t="s">
        <v>109</v>
      </c>
    </row>
    <row r="3036" spans="1:11">
      <c r="A3036" s="74" t="s">
        <v>60</v>
      </c>
      <c r="B3036" t="s">
        <v>109</v>
      </c>
      <c r="C3036" t="s">
        <v>52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</row>
    <row r="3037" spans="1:11">
      <c r="A3037" s="74" t="s">
        <v>60</v>
      </c>
      <c r="B3037" t="s">
        <v>109</v>
      </c>
      <c r="C3037" t="s">
        <v>53</v>
      </c>
      <c r="D3037">
        <v>6.75</v>
      </c>
      <c r="E3037">
        <v>6.75</v>
      </c>
      <c r="F3037">
        <v>54119.27</v>
      </c>
      <c r="G3037">
        <v>55742.85</v>
      </c>
      <c r="H3037">
        <v>8017.6696296296295</v>
      </c>
      <c r="I3037">
        <v>8258.1999999999989</v>
      </c>
      <c r="J3037">
        <v>1623.5800000000017</v>
      </c>
      <c r="K3037">
        <v>3.0000035107642837E-2</v>
      </c>
    </row>
    <row r="3038" spans="1:11">
      <c r="A3038" s="74" t="s">
        <v>60</v>
      </c>
      <c r="B3038" t="s">
        <v>109</v>
      </c>
      <c r="C3038" t="s">
        <v>54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</row>
    <row r="3039" spans="1:11">
      <c r="A3039" s="74" t="s">
        <v>60</v>
      </c>
      <c r="B3039" t="s">
        <v>109</v>
      </c>
      <c r="C3039" t="s">
        <v>55</v>
      </c>
      <c r="D3039">
        <v>1</v>
      </c>
      <c r="E3039">
        <v>1</v>
      </c>
      <c r="F3039">
        <v>787.88</v>
      </c>
      <c r="G3039">
        <v>811.52</v>
      </c>
      <c r="H3039">
        <v>787.88</v>
      </c>
      <c r="I3039">
        <v>811.52</v>
      </c>
      <c r="J3039">
        <v>23.639999999999986</v>
      </c>
      <c r="K3039">
        <v>3.000456922373964E-2</v>
      </c>
    </row>
    <row r="3040" spans="1:11">
      <c r="A3040" s="74" t="s">
        <v>60</v>
      </c>
      <c r="B3040" t="s">
        <v>109</v>
      </c>
      <c r="C3040" t="s">
        <v>25</v>
      </c>
      <c r="D3040">
        <v>7.75</v>
      </c>
      <c r="E3040">
        <v>7.75</v>
      </c>
      <c r="F3040">
        <v>54907.149999999994</v>
      </c>
      <c r="G3040">
        <v>56554.369999999995</v>
      </c>
      <c r="H3040">
        <v>7084.7935483870961</v>
      </c>
      <c r="I3040">
        <v>7297.3380645161287</v>
      </c>
      <c r="J3040">
        <v>1647.2200000000012</v>
      </c>
      <c r="K3040">
        <v>3.0000100169103684E-2</v>
      </c>
    </row>
    <row r="3041" spans="1:11">
      <c r="A3041" s="74" t="s">
        <v>60</v>
      </c>
      <c r="B3041" t="s">
        <v>109</v>
      </c>
    </row>
    <row r="3042" spans="1:11">
      <c r="A3042" s="74" t="s">
        <v>60</v>
      </c>
      <c r="B3042" t="s">
        <v>109</v>
      </c>
      <c r="C3042" t="s">
        <v>56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</row>
    <row r="3043" spans="1:11">
      <c r="A3043" s="74" t="s">
        <v>60</v>
      </c>
      <c r="B3043" t="s">
        <v>109</v>
      </c>
      <c r="C3043" t="s">
        <v>57</v>
      </c>
      <c r="D3043">
        <v>1</v>
      </c>
      <c r="E3043">
        <v>1</v>
      </c>
      <c r="F3043">
        <v>46212.32</v>
      </c>
      <c r="G3043">
        <v>47598.69</v>
      </c>
      <c r="H3043">
        <v>46212.32</v>
      </c>
      <c r="I3043">
        <v>47598.69</v>
      </c>
      <c r="J3043">
        <v>1386.3700000000026</v>
      </c>
      <c r="K3043">
        <v>3.0000008655700527E-2</v>
      </c>
    </row>
    <row r="3044" spans="1:11">
      <c r="A3044" s="74" t="s">
        <v>60</v>
      </c>
      <c r="B3044" t="s">
        <v>109</v>
      </c>
      <c r="C3044" t="s">
        <v>58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</row>
    <row r="3045" spans="1:11">
      <c r="A3045" s="74" t="s">
        <v>60</v>
      </c>
      <c r="B3045" t="s">
        <v>110</v>
      </c>
      <c r="C3045" t="s">
        <v>18</v>
      </c>
      <c r="D3045">
        <v>1</v>
      </c>
      <c r="E3045">
        <v>1</v>
      </c>
      <c r="F3045">
        <v>150000</v>
      </c>
      <c r="G3045">
        <v>150000</v>
      </c>
      <c r="H3045">
        <v>150000</v>
      </c>
      <c r="I3045">
        <v>150000</v>
      </c>
      <c r="J3045">
        <v>0</v>
      </c>
      <c r="K3045">
        <v>0</v>
      </c>
    </row>
    <row r="3046" spans="1:11">
      <c r="A3046" s="74" t="s">
        <v>60</v>
      </c>
      <c r="B3046" t="s">
        <v>110</v>
      </c>
      <c r="C3046" t="s">
        <v>19</v>
      </c>
      <c r="D3046">
        <v>29</v>
      </c>
      <c r="E3046">
        <v>29</v>
      </c>
      <c r="F3046">
        <v>1992771</v>
      </c>
      <c r="G3046">
        <v>2044000</v>
      </c>
      <c r="H3046">
        <v>68716.241379310348</v>
      </c>
      <c r="I3046">
        <v>70482.758620689652</v>
      </c>
      <c r="J3046">
        <v>51229</v>
      </c>
      <c r="K3046">
        <v>2.5707419467665877E-2</v>
      </c>
    </row>
    <row r="3047" spans="1:11">
      <c r="A3047" s="74" t="s">
        <v>60</v>
      </c>
      <c r="B3047" t="s">
        <v>110</v>
      </c>
      <c r="C3047" t="s">
        <v>20</v>
      </c>
      <c r="D3047">
        <v>1</v>
      </c>
      <c r="E3047">
        <v>1</v>
      </c>
      <c r="F3047">
        <v>98487</v>
      </c>
      <c r="G3047">
        <v>100000</v>
      </c>
      <c r="H3047">
        <v>98487</v>
      </c>
      <c r="I3047">
        <v>100000</v>
      </c>
      <c r="J3047">
        <v>1513</v>
      </c>
      <c r="K3047">
        <v>1.5362433620680902E-2</v>
      </c>
    </row>
    <row r="3048" spans="1:11">
      <c r="A3048" s="74" t="s">
        <v>60</v>
      </c>
      <c r="B3048" t="s">
        <v>110</v>
      </c>
      <c r="C3048" t="s">
        <v>21</v>
      </c>
      <c r="D3048">
        <v>7</v>
      </c>
      <c r="E3048">
        <v>7</v>
      </c>
      <c r="F3048">
        <v>524045</v>
      </c>
      <c r="G3048">
        <v>526226.62</v>
      </c>
      <c r="H3048">
        <v>74863.571428571435</v>
      </c>
      <c r="I3048">
        <v>75175.231428571424</v>
      </c>
      <c r="J3048">
        <v>2181.6199999999953</v>
      </c>
      <c r="K3048">
        <v>4.1630394336364153E-3</v>
      </c>
    </row>
    <row r="3049" spans="1:11">
      <c r="A3049" s="74" t="s">
        <v>60</v>
      </c>
      <c r="B3049" t="s">
        <v>110</v>
      </c>
      <c r="C3049" t="s">
        <v>22</v>
      </c>
      <c r="D3049">
        <v>1</v>
      </c>
      <c r="E3049">
        <v>1</v>
      </c>
      <c r="F3049">
        <v>98487</v>
      </c>
      <c r="G3049">
        <v>100000</v>
      </c>
      <c r="H3049">
        <v>98487</v>
      </c>
      <c r="I3049">
        <v>100000</v>
      </c>
      <c r="J3049">
        <v>1513</v>
      </c>
      <c r="K3049">
        <v>1.5362433620680902E-2</v>
      </c>
    </row>
    <row r="3050" spans="1:11">
      <c r="A3050" s="74" t="s">
        <v>60</v>
      </c>
      <c r="B3050" t="s">
        <v>110</v>
      </c>
      <c r="C3050" t="s">
        <v>23</v>
      </c>
      <c r="D3050">
        <v>7</v>
      </c>
      <c r="E3050">
        <v>7</v>
      </c>
      <c r="F3050">
        <v>536227</v>
      </c>
      <c r="G3050">
        <v>545000</v>
      </c>
      <c r="H3050">
        <v>76603.857142857145</v>
      </c>
      <c r="I3050">
        <v>77857.142857142855</v>
      </c>
      <c r="J3050">
        <v>8773</v>
      </c>
      <c r="K3050">
        <v>1.6360608473650153E-2</v>
      </c>
    </row>
    <row r="3051" spans="1:11">
      <c r="A3051" s="74" t="s">
        <v>60</v>
      </c>
      <c r="B3051" t="s">
        <v>110</v>
      </c>
      <c r="C3051" t="s">
        <v>24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</row>
    <row r="3052" spans="1:11">
      <c r="A3052" s="74" t="s">
        <v>60</v>
      </c>
      <c r="B3052" t="s">
        <v>110</v>
      </c>
      <c r="C3052" t="s">
        <v>25</v>
      </c>
      <c r="D3052">
        <v>46</v>
      </c>
      <c r="E3052">
        <v>46</v>
      </c>
      <c r="F3052">
        <v>3400017</v>
      </c>
      <c r="G3052">
        <v>3465226.62</v>
      </c>
      <c r="H3052">
        <v>73913.413043478256</v>
      </c>
      <c r="I3052">
        <v>75331.013478260866</v>
      </c>
      <c r="J3052">
        <v>65209.620000000112</v>
      </c>
      <c r="K3052">
        <v>1.9179204103979514E-2</v>
      </c>
    </row>
    <row r="3053" spans="1:11">
      <c r="A3053" s="74" t="s">
        <v>60</v>
      </c>
      <c r="B3053" t="s">
        <v>110</v>
      </c>
    </row>
    <row r="3054" spans="1:11">
      <c r="A3054" s="74" t="s">
        <v>60</v>
      </c>
      <c r="B3054" t="s">
        <v>110</v>
      </c>
      <c r="C3054" t="s">
        <v>26</v>
      </c>
      <c r="D3054">
        <v>11</v>
      </c>
      <c r="E3054">
        <v>11</v>
      </c>
      <c r="F3054">
        <v>177326</v>
      </c>
      <c r="G3054">
        <v>180872.52</v>
      </c>
      <c r="H3054">
        <v>16120.545454545454</v>
      </c>
      <c r="I3054">
        <v>16442.956363636364</v>
      </c>
      <c r="J3054">
        <v>3546.5199999999895</v>
      </c>
      <c r="K3054">
        <v>1.9999999999999941E-2</v>
      </c>
    </row>
    <row r="3055" spans="1:11">
      <c r="A3055" s="74" t="s">
        <v>60</v>
      </c>
      <c r="B3055" t="s">
        <v>110</v>
      </c>
      <c r="C3055" t="s">
        <v>27</v>
      </c>
      <c r="D3055">
        <v>6</v>
      </c>
      <c r="E3055">
        <v>6</v>
      </c>
      <c r="F3055">
        <v>108748.5</v>
      </c>
      <c r="G3055">
        <v>110923.47</v>
      </c>
      <c r="H3055">
        <v>18124.75</v>
      </c>
      <c r="I3055">
        <v>18487.244999999999</v>
      </c>
      <c r="J3055">
        <v>2174.9700000000012</v>
      </c>
      <c r="K3055">
        <v>2.0000000000000011E-2</v>
      </c>
    </row>
    <row r="3056" spans="1:11">
      <c r="A3056" s="74" t="s">
        <v>60</v>
      </c>
      <c r="B3056" t="s">
        <v>110</v>
      </c>
      <c r="C3056" t="s">
        <v>25</v>
      </c>
      <c r="D3056">
        <v>17</v>
      </c>
      <c r="E3056">
        <v>17</v>
      </c>
      <c r="F3056">
        <v>286074.5</v>
      </c>
      <c r="G3056">
        <v>291795.99</v>
      </c>
      <c r="H3056">
        <v>16827.911764705881</v>
      </c>
      <c r="I3056">
        <v>17164.47</v>
      </c>
      <c r="J3056">
        <v>5721.4899999999907</v>
      </c>
      <c r="K3056">
        <v>1.9999999999999966E-2</v>
      </c>
    </row>
    <row r="3057" spans="1:11">
      <c r="A3057" s="74" t="s">
        <v>60</v>
      </c>
      <c r="B3057" t="s">
        <v>110</v>
      </c>
    </row>
    <row r="3058" spans="1:11">
      <c r="A3058" s="74" t="s">
        <v>60</v>
      </c>
      <c r="B3058" t="s">
        <v>110</v>
      </c>
      <c r="C3058" t="s">
        <v>28</v>
      </c>
      <c r="D3058">
        <v>13</v>
      </c>
      <c r="E3058">
        <v>13</v>
      </c>
      <c r="F3058">
        <v>258589.5</v>
      </c>
      <c r="G3058">
        <v>263761.28999999998</v>
      </c>
      <c r="H3058">
        <v>19891.5</v>
      </c>
      <c r="I3058">
        <v>20289.329999999998</v>
      </c>
      <c r="J3058">
        <v>5171.789999999979</v>
      </c>
      <c r="K3058">
        <v>1.9999999999999921E-2</v>
      </c>
    </row>
    <row r="3059" spans="1:11">
      <c r="A3059" s="74" t="s">
        <v>60</v>
      </c>
      <c r="B3059" t="s">
        <v>110</v>
      </c>
      <c r="C3059" t="s">
        <v>29</v>
      </c>
      <c r="D3059">
        <v>25</v>
      </c>
      <c r="E3059">
        <v>25</v>
      </c>
      <c r="F3059">
        <v>378659</v>
      </c>
      <c r="G3059">
        <v>386232.18</v>
      </c>
      <c r="H3059">
        <v>15146.36</v>
      </c>
      <c r="I3059">
        <v>15449.287199999999</v>
      </c>
      <c r="J3059">
        <v>7573.179999999993</v>
      </c>
      <c r="K3059">
        <v>1.9999999999999983E-2</v>
      </c>
    </row>
    <row r="3060" spans="1:11">
      <c r="A3060" s="74" t="s">
        <v>60</v>
      </c>
      <c r="B3060" t="s">
        <v>110</v>
      </c>
      <c r="C3060" t="s">
        <v>30</v>
      </c>
      <c r="D3060">
        <v>22</v>
      </c>
      <c r="E3060">
        <v>22</v>
      </c>
      <c r="F3060">
        <v>339473.5</v>
      </c>
      <c r="G3060">
        <v>346262.97</v>
      </c>
      <c r="H3060">
        <v>15430.613636363636</v>
      </c>
      <c r="I3060">
        <v>15739.225909090908</v>
      </c>
      <c r="J3060">
        <v>6789.4699999999721</v>
      </c>
      <c r="K3060">
        <v>1.9999999999999917E-2</v>
      </c>
    </row>
    <row r="3061" spans="1:11">
      <c r="A3061" s="74" t="s">
        <v>60</v>
      </c>
      <c r="B3061" t="s">
        <v>110</v>
      </c>
      <c r="C3061" t="s">
        <v>31</v>
      </c>
      <c r="D3061">
        <v>6</v>
      </c>
      <c r="E3061">
        <v>6</v>
      </c>
      <c r="F3061">
        <v>102725</v>
      </c>
      <c r="G3061">
        <v>104779.5</v>
      </c>
      <c r="H3061">
        <v>17120.833333333332</v>
      </c>
      <c r="I3061">
        <v>17463.25</v>
      </c>
      <c r="J3061">
        <v>2054.5</v>
      </c>
      <c r="K3061">
        <v>0.02</v>
      </c>
    </row>
    <row r="3062" spans="1:11">
      <c r="A3062" s="74" t="s">
        <v>60</v>
      </c>
      <c r="B3062" t="s">
        <v>110</v>
      </c>
      <c r="C3062" t="s">
        <v>25</v>
      </c>
      <c r="D3062">
        <v>66</v>
      </c>
      <c r="E3062">
        <v>66</v>
      </c>
      <c r="F3062">
        <v>1079447</v>
      </c>
      <c r="G3062">
        <v>1101035.94</v>
      </c>
      <c r="H3062">
        <v>16355.257575757576</v>
      </c>
      <c r="I3062">
        <v>16682.362727272728</v>
      </c>
      <c r="J3062">
        <v>21588.939999999944</v>
      </c>
      <c r="K3062">
        <v>1.9999999999999948E-2</v>
      </c>
    </row>
    <row r="3063" spans="1:11">
      <c r="A3063" s="74" t="s">
        <v>60</v>
      </c>
      <c r="B3063" t="s">
        <v>110</v>
      </c>
    </row>
    <row r="3064" spans="1:11">
      <c r="A3064" s="74" t="s">
        <v>60</v>
      </c>
      <c r="B3064" t="s">
        <v>110</v>
      </c>
      <c r="C3064" t="s">
        <v>32</v>
      </c>
      <c r="D3064">
        <v>21</v>
      </c>
      <c r="E3064">
        <v>21</v>
      </c>
      <c r="F3064">
        <v>1110858.03</v>
      </c>
      <c r="G3064">
        <v>1133075.19</v>
      </c>
      <c r="H3064">
        <v>52898.001428571428</v>
      </c>
      <c r="I3064">
        <v>53955.961428571427</v>
      </c>
      <c r="J3064">
        <v>22217.159999999916</v>
      </c>
      <c r="K3064">
        <v>1.9999999459876898E-2</v>
      </c>
    </row>
    <row r="3065" spans="1:11">
      <c r="A3065" s="74" t="s">
        <v>60</v>
      </c>
      <c r="B3065" t="s">
        <v>110</v>
      </c>
      <c r="C3065" t="s">
        <v>33</v>
      </c>
      <c r="D3065">
        <v>7</v>
      </c>
      <c r="E3065">
        <v>7</v>
      </c>
      <c r="F3065">
        <v>317766.01</v>
      </c>
      <c r="G3065">
        <v>324121.33</v>
      </c>
      <c r="H3065">
        <v>45395.14428571429</v>
      </c>
      <c r="I3065">
        <v>46303.047142857147</v>
      </c>
      <c r="J3065">
        <v>6355.320000000007</v>
      </c>
      <c r="K3065">
        <v>1.9999999370606085E-2</v>
      </c>
    </row>
    <row r="3066" spans="1:11">
      <c r="A3066" s="74" t="s">
        <v>60</v>
      </c>
      <c r="B3066" t="s">
        <v>110</v>
      </c>
      <c r="C3066" t="s">
        <v>34</v>
      </c>
      <c r="D3066">
        <v>37</v>
      </c>
      <c r="E3066">
        <v>37</v>
      </c>
      <c r="F3066">
        <v>1205579</v>
      </c>
      <c r="G3066">
        <v>1227629</v>
      </c>
      <c r="H3066">
        <v>32583.216216216217</v>
      </c>
      <c r="I3066">
        <v>33179.16216216216</v>
      </c>
      <c r="J3066">
        <v>22050</v>
      </c>
      <c r="K3066">
        <v>1.8289966895574657E-2</v>
      </c>
    </row>
    <row r="3067" spans="1:11">
      <c r="A3067" s="74" t="s">
        <v>60</v>
      </c>
      <c r="B3067" t="s">
        <v>110</v>
      </c>
      <c r="C3067" t="s">
        <v>25</v>
      </c>
      <c r="D3067">
        <v>65</v>
      </c>
      <c r="E3067">
        <v>65</v>
      </c>
      <c r="F3067">
        <v>2634203.04</v>
      </c>
      <c r="G3067">
        <v>2684825.52</v>
      </c>
      <c r="H3067">
        <v>40526.200615384616</v>
      </c>
      <c r="I3067">
        <v>41305.008000000002</v>
      </c>
      <c r="J3067">
        <v>50622.479999999981</v>
      </c>
      <c r="K3067">
        <v>1.9217379689911822E-2</v>
      </c>
    </row>
    <row r="3068" spans="1:11">
      <c r="A3068" s="74" t="s">
        <v>60</v>
      </c>
      <c r="B3068" t="s">
        <v>110</v>
      </c>
    </row>
    <row r="3069" spans="1:11">
      <c r="A3069" s="74" t="s">
        <v>60</v>
      </c>
      <c r="B3069" t="s">
        <v>110</v>
      </c>
      <c r="C3069" t="s">
        <v>35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</row>
    <row r="3070" spans="1:11">
      <c r="A3070" s="74" t="s">
        <v>60</v>
      </c>
      <c r="B3070" t="s">
        <v>110</v>
      </c>
      <c r="C3070" t="s">
        <v>36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</row>
    <row r="3071" spans="1:11">
      <c r="A3071" s="74" t="s">
        <v>60</v>
      </c>
      <c r="B3071" t="s">
        <v>110</v>
      </c>
      <c r="C3071" t="s">
        <v>25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</row>
    <row r="3072" spans="1:11">
      <c r="A3072" s="74" t="s">
        <v>60</v>
      </c>
      <c r="B3072" t="s">
        <v>110</v>
      </c>
    </row>
    <row r="3073" spans="1:11">
      <c r="A3073" s="74" t="s">
        <v>60</v>
      </c>
      <c r="B3073" t="s">
        <v>110</v>
      </c>
      <c r="C3073" t="s">
        <v>37</v>
      </c>
      <c r="D3073">
        <v>14.5</v>
      </c>
      <c r="E3073">
        <v>14.5</v>
      </c>
      <c r="F3073">
        <v>648759</v>
      </c>
      <c r="G3073">
        <v>661934.56000000006</v>
      </c>
      <c r="H3073">
        <v>44742</v>
      </c>
      <c r="I3073">
        <v>45650.659310344832</v>
      </c>
      <c r="J3073">
        <v>13175.560000000056</v>
      </c>
      <c r="K3073">
        <v>2.0308866620732901E-2</v>
      </c>
    </row>
    <row r="3074" spans="1:11">
      <c r="A3074" s="74" t="s">
        <v>60</v>
      </c>
      <c r="B3074" t="s">
        <v>110</v>
      </c>
      <c r="C3074" t="s">
        <v>38</v>
      </c>
      <c r="D3074">
        <v>3</v>
      </c>
      <c r="E3074">
        <v>3</v>
      </c>
      <c r="F3074">
        <v>77482</v>
      </c>
      <c r="G3074">
        <v>79031.64</v>
      </c>
      <c r="H3074">
        <v>25827.333333333332</v>
      </c>
      <c r="I3074">
        <v>26343.88</v>
      </c>
      <c r="J3074">
        <v>1549.6399999999994</v>
      </c>
      <c r="K3074">
        <v>1.9999999999999993E-2</v>
      </c>
    </row>
    <row r="3075" spans="1:11">
      <c r="A3075" s="74" t="s">
        <v>60</v>
      </c>
      <c r="B3075" t="s">
        <v>110</v>
      </c>
      <c r="C3075" t="s">
        <v>25</v>
      </c>
      <c r="D3075">
        <v>17.5</v>
      </c>
      <c r="E3075">
        <v>17.5</v>
      </c>
      <c r="F3075">
        <v>726241</v>
      </c>
      <c r="G3075">
        <v>740966.20000000007</v>
      </c>
      <c r="H3075">
        <v>41499.485714285714</v>
      </c>
      <c r="I3075">
        <v>42340.925714285717</v>
      </c>
      <c r="J3075">
        <v>14725.20000000007</v>
      </c>
      <c r="K3075">
        <v>2.0275913918382561E-2</v>
      </c>
    </row>
    <row r="3076" spans="1:11">
      <c r="A3076" s="74" t="s">
        <v>60</v>
      </c>
      <c r="B3076" t="s">
        <v>110</v>
      </c>
    </row>
    <row r="3077" spans="1:11">
      <c r="A3077" s="74" t="s">
        <v>60</v>
      </c>
      <c r="B3077" t="s">
        <v>110</v>
      </c>
      <c r="C3077" t="s">
        <v>39</v>
      </c>
      <c r="D3077">
        <v>4</v>
      </c>
      <c r="E3077">
        <v>4</v>
      </c>
      <c r="F3077">
        <v>290489.3</v>
      </c>
      <c r="G3077">
        <v>291027.53999999998</v>
      </c>
      <c r="H3077">
        <v>72622.324999999997</v>
      </c>
      <c r="I3077">
        <v>72756.884999999995</v>
      </c>
      <c r="J3077">
        <v>538.23999999999069</v>
      </c>
      <c r="K3077">
        <v>1.8528737547303489E-3</v>
      </c>
    </row>
    <row r="3078" spans="1:11">
      <c r="A3078" s="74" t="s">
        <v>60</v>
      </c>
      <c r="B3078" t="s">
        <v>110</v>
      </c>
      <c r="C3078" t="s">
        <v>40</v>
      </c>
      <c r="D3078">
        <v>3</v>
      </c>
      <c r="E3078">
        <v>3</v>
      </c>
      <c r="F3078">
        <v>182481.34</v>
      </c>
      <c r="G3078">
        <v>185331</v>
      </c>
      <c r="H3078">
        <v>60827.113333333335</v>
      </c>
      <c r="I3078">
        <v>61777</v>
      </c>
      <c r="J3078">
        <v>2849.6600000000035</v>
      </c>
      <c r="K3078">
        <v>1.5616172042577085E-2</v>
      </c>
    </row>
    <row r="3079" spans="1:11">
      <c r="A3079" s="74" t="s">
        <v>60</v>
      </c>
      <c r="B3079" t="s">
        <v>110</v>
      </c>
      <c r="C3079" t="s">
        <v>41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</row>
    <row r="3080" spans="1:11">
      <c r="A3080" s="74" t="s">
        <v>60</v>
      </c>
      <c r="B3080" t="s">
        <v>110</v>
      </c>
      <c r="C3080" t="s">
        <v>42</v>
      </c>
      <c r="D3080">
        <v>1</v>
      </c>
      <c r="E3080">
        <v>1</v>
      </c>
      <c r="F3080">
        <v>58875.46</v>
      </c>
      <c r="G3080">
        <v>58875.46</v>
      </c>
      <c r="H3080">
        <v>58875.46</v>
      </c>
      <c r="I3080">
        <v>58875.46</v>
      </c>
      <c r="J3080">
        <v>0</v>
      </c>
      <c r="K3080">
        <v>0</v>
      </c>
    </row>
    <row r="3081" spans="1:11">
      <c r="A3081" s="74" t="s">
        <v>60</v>
      </c>
      <c r="B3081" t="s">
        <v>110</v>
      </c>
      <c r="C3081" t="s">
        <v>43</v>
      </c>
      <c r="D3081">
        <v>1</v>
      </c>
      <c r="E3081">
        <v>1</v>
      </c>
      <c r="F3081">
        <v>61427.96</v>
      </c>
      <c r="G3081">
        <v>62578</v>
      </c>
      <c r="H3081">
        <v>61427.96</v>
      </c>
      <c r="I3081">
        <v>62578</v>
      </c>
      <c r="J3081">
        <v>1150.0400000000009</v>
      </c>
      <c r="K3081">
        <v>1.8721767742246379E-2</v>
      </c>
    </row>
    <row r="3082" spans="1:11">
      <c r="A3082" s="74" t="s">
        <v>60</v>
      </c>
      <c r="B3082" t="s">
        <v>110</v>
      </c>
      <c r="C3082" t="s">
        <v>44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</row>
    <row r="3083" spans="1:11">
      <c r="A3083" s="74" t="s">
        <v>60</v>
      </c>
      <c r="B3083" t="s">
        <v>110</v>
      </c>
      <c r="C3083" t="s">
        <v>45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</row>
    <row r="3084" spans="1:11">
      <c r="A3084" s="74" t="s">
        <v>60</v>
      </c>
      <c r="B3084" t="s">
        <v>110</v>
      </c>
      <c r="C3084" t="s">
        <v>46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</row>
    <row r="3085" spans="1:11">
      <c r="A3085" s="74" t="s">
        <v>60</v>
      </c>
      <c r="B3085" t="s">
        <v>110</v>
      </c>
      <c r="C3085" t="s">
        <v>25</v>
      </c>
      <c r="D3085">
        <v>9</v>
      </c>
      <c r="E3085">
        <v>9</v>
      </c>
      <c r="F3085">
        <v>593274.05999999994</v>
      </c>
      <c r="G3085">
        <v>597812</v>
      </c>
      <c r="H3085">
        <v>65919.34</v>
      </c>
      <c r="I3085">
        <v>66423.555555555562</v>
      </c>
      <c r="J3085">
        <v>4537.9400000000605</v>
      </c>
      <c r="K3085">
        <v>7.6489776074147942E-3</v>
      </c>
    </row>
    <row r="3086" spans="1:11">
      <c r="A3086" s="74" t="s">
        <v>60</v>
      </c>
      <c r="B3086" t="s">
        <v>110</v>
      </c>
    </row>
    <row r="3087" spans="1:11">
      <c r="A3087" s="74" t="s">
        <v>60</v>
      </c>
      <c r="B3087" t="s">
        <v>110</v>
      </c>
      <c r="C3087" t="s">
        <v>47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</row>
    <row r="3088" spans="1:11">
      <c r="A3088" s="74" t="s">
        <v>60</v>
      </c>
      <c r="B3088" t="s">
        <v>110</v>
      </c>
      <c r="C3088" t="s">
        <v>48</v>
      </c>
      <c r="D3088">
        <v>3</v>
      </c>
      <c r="E3088">
        <v>3</v>
      </c>
      <c r="F3088">
        <v>142891</v>
      </c>
      <c r="G3088">
        <v>145748</v>
      </c>
      <c r="H3088">
        <v>47630.333333333336</v>
      </c>
      <c r="I3088">
        <v>48582.666666666664</v>
      </c>
      <c r="J3088">
        <v>2857</v>
      </c>
      <c r="K3088">
        <v>1.9994261360057667E-2</v>
      </c>
    </row>
    <row r="3089" spans="1:11">
      <c r="A3089" s="74" t="s">
        <v>60</v>
      </c>
      <c r="B3089" t="s">
        <v>110</v>
      </c>
      <c r="C3089" t="s">
        <v>25</v>
      </c>
      <c r="D3089">
        <v>3</v>
      </c>
      <c r="E3089">
        <v>3</v>
      </c>
      <c r="F3089">
        <v>142891</v>
      </c>
      <c r="G3089">
        <v>145748</v>
      </c>
      <c r="H3089">
        <v>47630.333333333336</v>
      </c>
      <c r="I3089">
        <v>48582.666666666664</v>
      </c>
      <c r="J3089">
        <v>2857</v>
      </c>
      <c r="K3089">
        <v>1.9994261360057667E-2</v>
      </c>
    </row>
    <row r="3090" spans="1:11">
      <c r="A3090" s="74" t="s">
        <v>60</v>
      </c>
      <c r="B3090" t="s">
        <v>110</v>
      </c>
    </row>
    <row r="3091" spans="1:11">
      <c r="A3091" s="74" t="s">
        <v>60</v>
      </c>
      <c r="B3091" t="s">
        <v>110</v>
      </c>
      <c r="C3091" t="s">
        <v>49</v>
      </c>
      <c r="D3091">
        <v>5</v>
      </c>
      <c r="E3091">
        <v>5</v>
      </c>
      <c r="F3091">
        <v>189535</v>
      </c>
      <c r="G3091">
        <v>193325</v>
      </c>
      <c r="H3091">
        <v>37907</v>
      </c>
      <c r="I3091">
        <v>38665</v>
      </c>
      <c r="J3091">
        <v>3790</v>
      </c>
      <c r="K3091">
        <v>1.9996306750732055E-2</v>
      </c>
    </row>
    <row r="3092" spans="1:11">
      <c r="A3092" s="74" t="s">
        <v>60</v>
      </c>
      <c r="B3092" t="s">
        <v>110</v>
      </c>
      <c r="C3092" t="s">
        <v>25</v>
      </c>
      <c r="D3092">
        <v>5</v>
      </c>
      <c r="E3092">
        <v>5</v>
      </c>
      <c r="F3092">
        <v>189535</v>
      </c>
      <c r="G3092">
        <v>193325</v>
      </c>
      <c r="H3092">
        <v>37907</v>
      </c>
      <c r="I3092">
        <v>38665</v>
      </c>
      <c r="J3092">
        <v>3790</v>
      </c>
      <c r="K3092">
        <v>1.9996306750732055E-2</v>
      </c>
    </row>
    <row r="3093" spans="1:11">
      <c r="A3093" s="74" t="s">
        <v>60</v>
      </c>
      <c r="B3093" t="s">
        <v>110</v>
      </c>
    </row>
    <row r="3094" spans="1:11">
      <c r="A3094" s="74" t="s">
        <v>60</v>
      </c>
      <c r="B3094" t="s">
        <v>110</v>
      </c>
      <c r="C3094" t="s">
        <v>50</v>
      </c>
      <c r="D3094">
        <v>26</v>
      </c>
      <c r="E3094">
        <v>26</v>
      </c>
      <c r="F3094">
        <v>980013</v>
      </c>
      <c r="G3094">
        <v>999613.69</v>
      </c>
      <c r="H3094">
        <v>37692.807692307695</v>
      </c>
      <c r="I3094">
        <v>38446.680384615385</v>
      </c>
      <c r="J3094">
        <v>19600.689999999944</v>
      </c>
      <c r="K3094">
        <v>2.0000438769689734E-2</v>
      </c>
    </row>
    <row r="3095" spans="1:11">
      <c r="A3095" s="74" t="s">
        <v>60</v>
      </c>
      <c r="B3095" t="s">
        <v>110</v>
      </c>
      <c r="C3095" t="s">
        <v>51</v>
      </c>
      <c r="D3095">
        <v>62</v>
      </c>
      <c r="E3095">
        <v>62</v>
      </c>
      <c r="F3095">
        <v>1419705</v>
      </c>
      <c r="G3095">
        <v>1448100</v>
      </c>
      <c r="H3095">
        <v>22898.467741935485</v>
      </c>
      <c r="I3095">
        <v>23356.451612903227</v>
      </c>
      <c r="J3095">
        <v>28395</v>
      </c>
      <c r="K3095">
        <v>2.0000633934514563E-2</v>
      </c>
    </row>
    <row r="3096" spans="1:11">
      <c r="A3096" s="74" t="s">
        <v>60</v>
      </c>
      <c r="B3096" t="s">
        <v>110</v>
      </c>
      <c r="C3096" t="s">
        <v>25</v>
      </c>
      <c r="D3096">
        <v>88</v>
      </c>
      <c r="E3096">
        <v>88</v>
      </c>
      <c r="F3096">
        <v>2399718</v>
      </c>
      <c r="G3096">
        <v>2447713.69</v>
      </c>
      <c r="H3096">
        <v>27269.522727272728</v>
      </c>
      <c r="I3096">
        <v>27814.928295454545</v>
      </c>
      <c r="J3096">
        <v>47995.689999999944</v>
      </c>
      <c r="K3096">
        <v>2.000055423178888E-2</v>
      </c>
    </row>
    <row r="3097" spans="1:11">
      <c r="A3097" s="74" t="s">
        <v>60</v>
      </c>
      <c r="B3097" t="s">
        <v>110</v>
      </c>
    </row>
    <row r="3098" spans="1:11">
      <c r="A3098" s="74" t="s">
        <v>60</v>
      </c>
      <c r="B3098" t="s">
        <v>110</v>
      </c>
      <c r="C3098" t="s">
        <v>52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</row>
    <row r="3099" spans="1:11">
      <c r="A3099" s="74" t="s">
        <v>60</v>
      </c>
      <c r="B3099" t="s">
        <v>110</v>
      </c>
      <c r="C3099" t="s">
        <v>53</v>
      </c>
      <c r="D3099">
        <v>3</v>
      </c>
      <c r="E3099">
        <v>3</v>
      </c>
      <c r="F3099">
        <v>140627</v>
      </c>
      <c r="G3099">
        <v>141670</v>
      </c>
      <c r="H3099">
        <v>46875.666666666664</v>
      </c>
      <c r="I3099">
        <v>47223.333333333336</v>
      </c>
      <c r="J3099">
        <v>1043</v>
      </c>
      <c r="K3099">
        <v>7.4167834057471179E-3</v>
      </c>
    </row>
    <row r="3100" spans="1:11">
      <c r="A3100" s="74" t="s">
        <v>60</v>
      </c>
      <c r="B3100" t="s">
        <v>110</v>
      </c>
      <c r="C3100" t="s">
        <v>54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</row>
    <row r="3101" spans="1:11">
      <c r="A3101" s="74" t="s">
        <v>60</v>
      </c>
      <c r="B3101" t="s">
        <v>110</v>
      </c>
      <c r="C3101" t="s">
        <v>55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</row>
    <row r="3102" spans="1:11">
      <c r="A3102" s="74" t="s">
        <v>60</v>
      </c>
      <c r="B3102" t="s">
        <v>110</v>
      </c>
      <c r="C3102" t="s">
        <v>25</v>
      </c>
      <c r="D3102">
        <v>3</v>
      </c>
      <c r="E3102">
        <v>3</v>
      </c>
      <c r="F3102">
        <v>140627</v>
      </c>
      <c r="G3102">
        <v>141670</v>
      </c>
      <c r="H3102">
        <v>46875.666666666664</v>
      </c>
      <c r="I3102">
        <v>47223.333333333336</v>
      </c>
      <c r="J3102">
        <v>1043</v>
      </c>
      <c r="K3102">
        <v>7.4167834057471179E-3</v>
      </c>
    </row>
    <row r="3103" spans="1:11">
      <c r="A3103" s="74" t="s">
        <v>60</v>
      </c>
      <c r="B3103" t="s">
        <v>110</v>
      </c>
    </row>
    <row r="3104" spans="1:11">
      <c r="A3104" s="74" t="s">
        <v>60</v>
      </c>
      <c r="B3104" t="s">
        <v>110</v>
      </c>
      <c r="C3104" t="s">
        <v>56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</row>
    <row r="3105" spans="1:11">
      <c r="A3105" s="74" t="s">
        <v>60</v>
      </c>
      <c r="B3105" t="s">
        <v>110</v>
      </c>
      <c r="C3105" t="s">
        <v>57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</row>
    <row r="3106" spans="1:11">
      <c r="A3106" s="74" t="s">
        <v>60</v>
      </c>
      <c r="B3106" t="s">
        <v>110</v>
      </c>
      <c r="C3106" t="s">
        <v>58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</row>
    <row r="3107" spans="1:11">
      <c r="A3107" s="74" t="s">
        <v>60</v>
      </c>
      <c r="B3107" t="s">
        <v>111</v>
      </c>
      <c r="C3107" t="s">
        <v>18</v>
      </c>
      <c r="D3107">
        <v>1</v>
      </c>
      <c r="E3107">
        <v>1</v>
      </c>
      <c r="F3107">
        <v>115000</v>
      </c>
      <c r="G3107">
        <v>115000</v>
      </c>
      <c r="H3107">
        <v>115000</v>
      </c>
      <c r="I3107">
        <v>115000</v>
      </c>
      <c r="J3107">
        <v>0</v>
      </c>
      <c r="K3107">
        <v>0</v>
      </c>
    </row>
    <row r="3108" spans="1:11">
      <c r="A3108" s="74" t="s">
        <v>60</v>
      </c>
      <c r="B3108" t="s">
        <v>111</v>
      </c>
      <c r="C3108" t="s">
        <v>19</v>
      </c>
      <c r="D3108">
        <v>3</v>
      </c>
      <c r="E3108">
        <v>3</v>
      </c>
      <c r="F3108">
        <v>234491</v>
      </c>
      <c r="G3108">
        <v>234491</v>
      </c>
      <c r="H3108">
        <v>78163.666666666672</v>
      </c>
      <c r="I3108">
        <v>78163.666666666672</v>
      </c>
      <c r="J3108">
        <v>0</v>
      </c>
      <c r="K3108">
        <v>0</v>
      </c>
    </row>
    <row r="3109" spans="1:11">
      <c r="A3109" s="74" t="s">
        <v>60</v>
      </c>
      <c r="B3109" t="s">
        <v>111</v>
      </c>
      <c r="C3109" t="s">
        <v>20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</row>
    <row r="3110" spans="1:11">
      <c r="A3110" s="74" t="s">
        <v>60</v>
      </c>
      <c r="B3110" t="s">
        <v>111</v>
      </c>
      <c r="C3110" t="s">
        <v>21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</row>
    <row r="3111" spans="1:11">
      <c r="A3111" s="74" t="s">
        <v>60</v>
      </c>
      <c r="B3111" t="s">
        <v>111</v>
      </c>
      <c r="C3111" t="s">
        <v>22</v>
      </c>
      <c r="D3111">
        <v>1</v>
      </c>
      <c r="E3111">
        <v>1</v>
      </c>
      <c r="F3111">
        <v>65000</v>
      </c>
      <c r="G3111">
        <v>65000</v>
      </c>
      <c r="H3111">
        <v>65000</v>
      </c>
      <c r="I3111">
        <v>65000</v>
      </c>
      <c r="J3111">
        <v>0</v>
      </c>
      <c r="K3111">
        <v>0</v>
      </c>
    </row>
    <row r="3112" spans="1:11">
      <c r="A3112" s="74" t="s">
        <v>60</v>
      </c>
      <c r="B3112" t="s">
        <v>111</v>
      </c>
      <c r="C3112" t="s">
        <v>23</v>
      </c>
      <c r="D3112">
        <v>1</v>
      </c>
      <c r="E3112">
        <v>1</v>
      </c>
      <c r="F3112">
        <v>56242</v>
      </c>
      <c r="G3112">
        <v>56242</v>
      </c>
      <c r="H3112">
        <v>56242</v>
      </c>
      <c r="I3112">
        <v>56242</v>
      </c>
      <c r="J3112">
        <v>0</v>
      </c>
      <c r="K3112">
        <v>0</v>
      </c>
    </row>
    <row r="3113" spans="1:11">
      <c r="A3113" s="74" t="s">
        <v>60</v>
      </c>
      <c r="B3113" t="s">
        <v>111</v>
      </c>
      <c r="C3113" t="s">
        <v>24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</row>
    <row r="3114" spans="1:11">
      <c r="A3114" s="74" t="s">
        <v>60</v>
      </c>
      <c r="B3114" t="s">
        <v>111</v>
      </c>
      <c r="C3114" t="s">
        <v>25</v>
      </c>
      <c r="D3114">
        <v>6</v>
      </c>
      <c r="E3114">
        <v>6</v>
      </c>
      <c r="F3114">
        <v>470733</v>
      </c>
      <c r="G3114">
        <v>470733</v>
      </c>
      <c r="H3114">
        <v>78455.5</v>
      </c>
      <c r="I3114">
        <v>78455.5</v>
      </c>
      <c r="J3114">
        <v>0</v>
      </c>
      <c r="K3114">
        <v>0</v>
      </c>
    </row>
    <row r="3115" spans="1:11">
      <c r="A3115" s="74" t="s">
        <v>60</v>
      </c>
      <c r="B3115" t="s">
        <v>111</v>
      </c>
    </row>
    <row r="3116" spans="1:11">
      <c r="A3116" s="74" t="s">
        <v>60</v>
      </c>
      <c r="B3116" t="s">
        <v>111</v>
      </c>
      <c r="C3116" t="s">
        <v>26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</row>
    <row r="3117" spans="1:11">
      <c r="A3117" s="74" t="s">
        <v>60</v>
      </c>
      <c r="B3117" t="s">
        <v>111</v>
      </c>
      <c r="C3117" t="s">
        <v>27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</row>
    <row r="3118" spans="1:11">
      <c r="A3118" s="74" t="s">
        <v>60</v>
      </c>
      <c r="B3118" t="s">
        <v>111</v>
      </c>
      <c r="C3118" t="s">
        <v>25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</row>
    <row r="3119" spans="1:11">
      <c r="A3119" s="74" t="s">
        <v>60</v>
      </c>
      <c r="B3119" t="s">
        <v>111</v>
      </c>
    </row>
    <row r="3120" spans="1:11">
      <c r="A3120" s="74" t="s">
        <v>60</v>
      </c>
      <c r="B3120" t="s">
        <v>111</v>
      </c>
      <c r="C3120" t="s">
        <v>28</v>
      </c>
      <c r="D3120">
        <v>2</v>
      </c>
      <c r="E3120">
        <v>2</v>
      </c>
      <c r="F3120">
        <v>27869</v>
      </c>
      <c r="G3120">
        <v>27984</v>
      </c>
      <c r="H3120">
        <v>13934.5</v>
      </c>
      <c r="I3120">
        <v>13992</v>
      </c>
      <c r="J3120">
        <v>115</v>
      </c>
      <c r="K3120">
        <v>4.1264487423301873E-3</v>
      </c>
    </row>
    <row r="3121" spans="1:11">
      <c r="A3121" s="74" t="s">
        <v>60</v>
      </c>
      <c r="B3121" t="s">
        <v>111</v>
      </c>
      <c r="C3121" t="s">
        <v>29</v>
      </c>
      <c r="D3121">
        <v>2</v>
      </c>
      <c r="E3121">
        <v>2</v>
      </c>
      <c r="F3121">
        <v>28613</v>
      </c>
      <c r="G3121">
        <v>28613</v>
      </c>
      <c r="H3121">
        <v>14306.5</v>
      </c>
      <c r="I3121">
        <v>14306.5</v>
      </c>
      <c r="J3121">
        <v>0</v>
      </c>
      <c r="K3121">
        <v>0</v>
      </c>
    </row>
    <row r="3122" spans="1:11">
      <c r="A3122" s="74" t="s">
        <v>60</v>
      </c>
      <c r="B3122" t="s">
        <v>111</v>
      </c>
      <c r="C3122" t="s">
        <v>30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</row>
    <row r="3123" spans="1:11">
      <c r="A3123" s="74" t="s">
        <v>60</v>
      </c>
      <c r="B3123" t="s">
        <v>111</v>
      </c>
      <c r="C3123" t="s">
        <v>31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</row>
    <row r="3124" spans="1:11">
      <c r="A3124" s="74" t="s">
        <v>60</v>
      </c>
      <c r="B3124" t="s">
        <v>111</v>
      </c>
      <c r="C3124" t="s">
        <v>25</v>
      </c>
      <c r="D3124">
        <v>4</v>
      </c>
      <c r="E3124">
        <v>4</v>
      </c>
      <c r="F3124">
        <v>56482</v>
      </c>
      <c r="G3124">
        <v>56597</v>
      </c>
      <c r="H3124">
        <v>14120.5</v>
      </c>
      <c r="I3124">
        <v>14149.25</v>
      </c>
      <c r="J3124">
        <v>115</v>
      </c>
      <c r="K3124">
        <v>2.036046882192557E-3</v>
      </c>
    </row>
    <row r="3125" spans="1:11">
      <c r="A3125" s="74" t="s">
        <v>60</v>
      </c>
      <c r="B3125" t="s">
        <v>111</v>
      </c>
    </row>
    <row r="3126" spans="1:11">
      <c r="A3126" s="74" t="s">
        <v>60</v>
      </c>
      <c r="B3126" t="s">
        <v>111</v>
      </c>
      <c r="C3126" t="s">
        <v>32</v>
      </c>
      <c r="D3126">
        <v>3</v>
      </c>
      <c r="E3126">
        <v>3</v>
      </c>
      <c r="F3126">
        <v>155701</v>
      </c>
      <c r="G3126">
        <v>155701</v>
      </c>
      <c r="H3126">
        <v>51900.333333333336</v>
      </c>
      <c r="I3126">
        <v>51900.333333333336</v>
      </c>
      <c r="J3126">
        <v>0</v>
      </c>
      <c r="K3126">
        <v>0</v>
      </c>
    </row>
    <row r="3127" spans="1:11">
      <c r="A3127" s="74" t="s">
        <v>60</v>
      </c>
      <c r="B3127" t="s">
        <v>111</v>
      </c>
      <c r="C3127" t="s">
        <v>33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</row>
    <row r="3128" spans="1:11">
      <c r="A3128" s="74" t="s">
        <v>60</v>
      </c>
      <c r="B3128" t="s">
        <v>111</v>
      </c>
      <c r="C3128" t="s">
        <v>34</v>
      </c>
      <c r="D3128">
        <v>4</v>
      </c>
      <c r="E3128">
        <v>4</v>
      </c>
      <c r="F3128">
        <v>110887</v>
      </c>
      <c r="G3128">
        <v>110887</v>
      </c>
      <c r="H3128">
        <v>27721.75</v>
      </c>
      <c r="I3128">
        <v>27721.75</v>
      </c>
      <c r="J3128">
        <v>0</v>
      </c>
      <c r="K3128">
        <v>0</v>
      </c>
    </row>
    <row r="3129" spans="1:11">
      <c r="A3129" s="74" t="s">
        <v>60</v>
      </c>
      <c r="B3129" t="s">
        <v>111</v>
      </c>
      <c r="C3129" t="s">
        <v>25</v>
      </c>
      <c r="D3129">
        <v>7</v>
      </c>
      <c r="E3129">
        <v>7</v>
      </c>
      <c r="F3129">
        <v>266588</v>
      </c>
      <c r="G3129">
        <v>266588</v>
      </c>
      <c r="H3129">
        <v>38084</v>
      </c>
      <c r="I3129">
        <v>38084</v>
      </c>
      <c r="J3129">
        <v>0</v>
      </c>
      <c r="K3129">
        <v>0</v>
      </c>
    </row>
    <row r="3130" spans="1:11">
      <c r="A3130" s="74" t="s">
        <v>60</v>
      </c>
      <c r="B3130" t="s">
        <v>111</v>
      </c>
    </row>
    <row r="3131" spans="1:11">
      <c r="A3131" s="74" t="s">
        <v>60</v>
      </c>
      <c r="B3131" t="s">
        <v>111</v>
      </c>
      <c r="C3131" t="s">
        <v>35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</row>
    <row r="3132" spans="1:11">
      <c r="A3132" s="74" t="s">
        <v>60</v>
      </c>
      <c r="B3132" t="s">
        <v>111</v>
      </c>
      <c r="C3132" t="s">
        <v>36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</row>
    <row r="3133" spans="1:11">
      <c r="A3133" s="74" t="s">
        <v>60</v>
      </c>
      <c r="B3133" t="s">
        <v>111</v>
      </c>
      <c r="C3133" t="s">
        <v>25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</row>
    <row r="3134" spans="1:11">
      <c r="A3134" s="74" t="s">
        <v>60</v>
      </c>
      <c r="B3134" t="s">
        <v>111</v>
      </c>
    </row>
    <row r="3135" spans="1:11">
      <c r="A3135" s="74" t="s">
        <v>60</v>
      </c>
      <c r="B3135" t="s">
        <v>111</v>
      </c>
      <c r="C3135" t="s">
        <v>37</v>
      </c>
      <c r="D3135">
        <v>1</v>
      </c>
      <c r="E3135">
        <v>1</v>
      </c>
      <c r="F3135">
        <v>29121</v>
      </c>
      <c r="G3135">
        <v>29121</v>
      </c>
      <c r="H3135">
        <v>29121</v>
      </c>
      <c r="I3135">
        <v>29121</v>
      </c>
      <c r="J3135">
        <v>0</v>
      </c>
      <c r="K3135">
        <v>0</v>
      </c>
    </row>
    <row r="3136" spans="1:11">
      <c r="A3136" s="74" t="s">
        <v>60</v>
      </c>
      <c r="B3136" t="s">
        <v>111</v>
      </c>
      <c r="C3136" t="s">
        <v>38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</row>
    <row r="3137" spans="1:11">
      <c r="A3137" s="74" t="s">
        <v>60</v>
      </c>
      <c r="B3137" t="s">
        <v>111</v>
      </c>
      <c r="C3137" t="s">
        <v>25</v>
      </c>
      <c r="D3137">
        <v>1</v>
      </c>
      <c r="E3137">
        <v>1</v>
      </c>
      <c r="F3137">
        <v>29121</v>
      </c>
      <c r="G3137">
        <v>29121</v>
      </c>
      <c r="H3137">
        <v>29121</v>
      </c>
      <c r="I3137">
        <v>29121</v>
      </c>
      <c r="J3137">
        <v>0</v>
      </c>
      <c r="K3137">
        <v>0</v>
      </c>
    </row>
    <row r="3138" spans="1:11">
      <c r="A3138" s="74" t="s">
        <v>60</v>
      </c>
      <c r="B3138" t="s">
        <v>111</v>
      </c>
    </row>
    <row r="3139" spans="1:11">
      <c r="A3139" s="74" t="s">
        <v>60</v>
      </c>
      <c r="B3139" t="s">
        <v>111</v>
      </c>
      <c r="C3139" t="s">
        <v>39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</row>
    <row r="3140" spans="1:11">
      <c r="A3140" s="74" t="s">
        <v>60</v>
      </c>
      <c r="B3140" t="s">
        <v>111</v>
      </c>
      <c r="C3140" t="s">
        <v>40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</row>
    <row r="3141" spans="1:11">
      <c r="A3141" s="74" t="s">
        <v>60</v>
      </c>
      <c r="B3141" t="s">
        <v>111</v>
      </c>
      <c r="C3141" t="s">
        <v>41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</row>
    <row r="3142" spans="1:11">
      <c r="A3142" s="74" t="s">
        <v>60</v>
      </c>
      <c r="B3142" t="s">
        <v>111</v>
      </c>
      <c r="C3142" t="s">
        <v>42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</row>
    <row r="3143" spans="1:11">
      <c r="A3143" s="74" t="s">
        <v>60</v>
      </c>
      <c r="B3143" t="s">
        <v>111</v>
      </c>
      <c r="C3143" t="s">
        <v>43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</row>
    <row r="3144" spans="1:11">
      <c r="A3144" s="74" t="s">
        <v>60</v>
      </c>
      <c r="B3144" t="s">
        <v>111</v>
      </c>
      <c r="C3144" t="s">
        <v>44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</row>
    <row r="3145" spans="1:11">
      <c r="A3145" s="74" t="s">
        <v>60</v>
      </c>
      <c r="B3145" t="s">
        <v>111</v>
      </c>
      <c r="C3145" t="s">
        <v>45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</row>
    <row r="3146" spans="1:11">
      <c r="A3146" s="74" t="s">
        <v>60</v>
      </c>
      <c r="B3146" t="s">
        <v>111</v>
      </c>
      <c r="C3146" t="s">
        <v>46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</row>
    <row r="3147" spans="1:11">
      <c r="A3147" s="74" t="s">
        <v>60</v>
      </c>
      <c r="B3147" t="s">
        <v>111</v>
      </c>
      <c r="C3147" t="s">
        <v>25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</row>
    <row r="3148" spans="1:11">
      <c r="A3148" s="74" t="s">
        <v>60</v>
      </c>
      <c r="B3148" t="s">
        <v>111</v>
      </c>
    </row>
    <row r="3149" spans="1:11">
      <c r="A3149" s="74" t="s">
        <v>60</v>
      </c>
      <c r="B3149" t="s">
        <v>111</v>
      </c>
      <c r="C3149" t="s">
        <v>47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</row>
    <row r="3150" spans="1:11">
      <c r="A3150" s="74" t="s">
        <v>60</v>
      </c>
      <c r="B3150" t="s">
        <v>111</v>
      </c>
      <c r="C3150" t="s">
        <v>48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</row>
    <row r="3151" spans="1:11">
      <c r="A3151" s="74" t="s">
        <v>60</v>
      </c>
      <c r="B3151" t="s">
        <v>111</v>
      </c>
      <c r="C3151" t="s">
        <v>25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</row>
    <row r="3152" spans="1:11">
      <c r="A3152" s="74" t="s">
        <v>60</v>
      </c>
      <c r="B3152" t="s">
        <v>111</v>
      </c>
    </row>
    <row r="3153" spans="1:11">
      <c r="A3153" s="74" t="s">
        <v>60</v>
      </c>
      <c r="B3153" t="s">
        <v>111</v>
      </c>
      <c r="C3153" t="s">
        <v>49</v>
      </c>
      <c r="D3153">
        <v>2</v>
      </c>
      <c r="E3153">
        <v>2</v>
      </c>
      <c r="F3153">
        <v>105008</v>
      </c>
      <c r="G3153">
        <v>105008</v>
      </c>
      <c r="H3153">
        <v>52504</v>
      </c>
      <c r="I3153">
        <v>52504</v>
      </c>
      <c r="J3153">
        <v>0</v>
      </c>
      <c r="K3153">
        <v>0</v>
      </c>
    </row>
    <row r="3154" spans="1:11">
      <c r="A3154" s="74" t="s">
        <v>60</v>
      </c>
      <c r="B3154" t="s">
        <v>111</v>
      </c>
      <c r="C3154" t="s">
        <v>25</v>
      </c>
      <c r="D3154">
        <v>2</v>
      </c>
      <c r="E3154">
        <v>2</v>
      </c>
      <c r="F3154">
        <v>105008</v>
      </c>
      <c r="G3154">
        <v>105008</v>
      </c>
      <c r="H3154">
        <v>52504</v>
      </c>
      <c r="I3154">
        <v>52504</v>
      </c>
      <c r="J3154">
        <v>0</v>
      </c>
      <c r="K3154">
        <v>0</v>
      </c>
    </row>
    <row r="3155" spans="1:11">
      <c r="A3155" s="74" t="s">
        <v>60</v>
      </c>
      <c r="B3155" t="s">
        <v>111</v>
      </c>
    </row>
    <row r="3156" spans="1:11">
      <c r="A3156" s="74" t="s">
        <v>60</v>
      </c>
      <c r="B3156" t="s">
        <v>111</v>
      </c>
      <c r="C3156" t="s">
        <v>50</v>
      </c>
      <c r="D3156">
        <v>1</v>
      </c>
      <c r="E3156">
        <v>1</v>
      </c>
      <c r="F3156">
        <v>56803</v>
      </c>
      <c r="G3156">
        <v>56803</v>
      </c>
      <c r="H3156">
        <v>56803</v>
      </c>
      <c r="I3156">
        <v>56803</v>
      </c>
      <c r="J3156">
        <v>0</v>
      </c>
      <c r="K3156">
        <v>0</v>
      </c>
    </row>
    <row r="3157" spans="1:11">
      <c r="A3157" s="74" t="s">
        <v>60</v>
      </c>
      <c r="B3157" t="s">
        <v>111</v>
      </c>
      <c r="C3157" t="s">
        <v>51</v>
      </c>
      <c r="D3157">
        <v>4</v>
      </c>
      <c r="E3157">
        <v>4</v>
      </c>
      <c r="F3157">
        <v>113556</v>
      </c>
      <c r="G3157">
        <v>113556</v>
      </c>
      <c r="H3157">
        <v>28389</v>
      </c>
      <c r="I3157">
        <v>28389</v>
      </c>
      <c r="J3157">
        <v>0</v>
      </c>
      <c r="K3157">
        <v>0</v>
      </c>
    </row>
    <row r="3158" spans="1:11">
      <c r="A3158" s="74" t="s">
        <v>60</v>
      </c>
      <c r="B3158" t="s">
        <v>111</v>
      </c>
      <c r="C3158" t="s">
        <v>25</v>
      </c>
      <c r="D3158">
        <v>5</v>
      </c>
      <c r="E3158">
        <v>5</v>
      </c>
      <c r="F3158">
        <v>170359</v>
      </c>
      <c r="G3158">
        <v>170359</v>
      </c>
      <c r="H3158">
        <v>34071.800000000003</v>
      </c>
      <c r="I3158">
        <v>34071.800000000003</v>
      </c>
      <c r="J3158">
        <v>0</v>
      </c>
      <c r="K3158">
        <v>0</v>
      </c>
    </row>
    <row r="3159" spans="1:11">
      <c r="A3159" s="74" t="s">
        <v>60</v>
      </c>
      <c r="B3159" t="s">
        <v>111</v>
      </c>
    </row>
    <row r="3160" spans="1:11">
      <c r="A3160" s="74" t="s">
        <v>60</v>
      </c>
      <c r="B3160" t="s">
        <v>111</v>
      </c>
      <c r="C3160" t="s">
        <v>52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</row>
    <row r="3161" spans="1:11">
      <c r="A3161" s="74" t="s">
        <v>60</v>
      </c>
      <c r="B3161" t="s">
        <v>111</v>
      </c>
      <c r="C3161" t="s">
        <v>53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</row>
    <row r="3162" spans="1:11">
      <c r="A3162" s="74" t="s">
        <v>60</v>
      </c>
      <c r="B3162" t="s">
        <v>111</v>
      </c>
      <c r="C3162" t="s">
        <v>54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</row>
    <row r="3163" spans="1:11">
      <c r="A3163" s="74" t="s">
        <v>60</v>
      </c>
      <c r="B3163" t="s">
        <v>111</v>
      </c>
      <c r="C3163" t="s">
        <v>55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</row>
    <row r="3164" spans="1:11">
      <c r="A3164" s="74" t="s">
        <v>60</v>
      </c>
      <c r="B3164" t="s">
        <v>111</v>
      </c>
      <c r="C3164" t="s">
        <v>25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</row>
    <row r="3165" spans="1:11">
      <c r="A3165" s="74" t="s">
        <v>60</v>
      </c>
      <c r="B3165" t="s">
        <v>111</v>
      </c>
    </row>
    <row r="3166" spans="1:11">
      <c r="A3166" s="74" t="s">
        <v>60</v>
      </c>
      <c r="B3166" t="s">
        <v>111</v>
      </c>
      <c r="C3166" t="s">
        <v>56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</row>
    <row r="3167" spans="1:11">
      <c r="A3167" s="74" t="s">
        <v>60</v>
      </c>
      <c r="B3167" t="s">
        <v>111</v>
      </c>
      <c r="C3167" t="s">
        <v>57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</row>
    <row r="3168" spans="1:11">
      <c r="A3168" s="74" t="s">
        <v>60</v>
      </c>
      <c r="B3168" t="s">
        <v>111</v>
      </c>
      <c r="C3168" t="s">
        <v>58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</row>
    <row r="3169" spans="1:11">
      <c r="A3169" s="74" t="s">
        <v>60</v>
      </c>
      <c r="B3169" t="s">
        <v>112</v>
      </c>
      <c r="C3169" t="s">
        <v>18</v>
      </c>
      <c r="D3169">
        <v>1</v>
      </c>
      <c r="E3169">
        <v>1</v>
      </c>
      <c r="F3169">
        <v>119000</v>
      </c>
      <c r="G3169">
        <v>120000</v>
      </c>
      <c r="H3169">
        <v>119000</v>
      </c>
      <c r="I3169">
        <v>120000</v>
      </c>
      <c r="J3169">
        <v>1000</v>
      </c>
      <c r="K3169">
        <v>8.4033613445378148E-3</v>
      </c>
    </row>
    <row r="3170" spans="1:11">
      <c r="A3170" s="74" t="s">
        <v>60</v>
      </c>
      <c r="B3170" t="s">
        <v>112</v>
      </c>
      <c r="C3170" t="s">
        <v>19</v>
      </c>
      <c r="D3170">
        <v>13</v>
      </c>
      <c r="E3170">
        <v>13</v>
      </c>
      <c r="F3170">
        <v>1091599</v>
      </c>
      <c r="G3170">
        <v>1091599</v>
      </c>
      <c r="H3170">
        <v>83969.153846153844</v>
      </c>
      <c r="I3170">
        <v>83969.153846153844</v>
      </c>
      <c r="J3170">
        <v>0</v>
      </c>
      <c r="K3170">
        <v>0</v>
      </c>
    </row>
    <row r="3171" spans="1:11">
      <c r="A3171" s="74" t="s">
        <v>60</v>
      </c>
      <c r="B3171" t="s">
        <v>112</v>
      </c>
      <c r="C3171" t="s">
        <v>20</v>
      </c>
      <c r="D3171">
        <v>2</v>
      </c>
      <c r="E3171">
        <v>2</v>
      </c>
      <c r="F3171">
        <v>202840</v>
      </c>
      <c r="G3171">
        <v>202840</v>
      </c>
      <c r="H3171">
        <v>101420</v>
      </c>
      <c r="I3171">
        <v>101420</v>
      </c>
      <c r="J3171">
        <v>0</v>
      </c>
      <c r="K3171">
        <v>0</v>
      </c>
    </row>
    <row r="3172" spans="1:11">
      <c r="A3172" s="74" t="s">
        <v>60</v>
      </c>
      <c r="B3172" t="s">
        <v>112</v>
      </c>
      <c r="C3172" t="s">
        <v>21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</row>
    <row r="3173" spans="1:11">
      <c r="A3173" s="74" t="s">
        <v>60</v>
      </c>
      <c r="B3173" t="s">
        <v>112</v>
      </c>
      <c r="C3173" t="s">
        <v>22</v>
      </c>
      <c r="D3173">
        <v>1</v>
      </c>
      <c r="E3173">
        <v>1</v>
      </c>
      <c r="F3173">
        <v>85000</v>
      </c>
      <c r="G3173">
        <v>85000</v>
      </c>
      <c r="H3173">
        <v>85000</v>
      </c>
      <c r="I3173">
        <v>85000</v>
      </c>
      <c r="J3173">
        <v>0</v>
      </c>
      <c r="K3173">
        <v>0</v>
      </c>
    </row>
    <row r="3174" spans="1:11">
      <c r="A3174" s="74" t="s">
        <v>60</v>
      </c>
      <c r="B3174" t="s">
        <v>112</v>
      </c>
      <c r="C3174" t="s">
        <v>23</v>
      </c>
      <c r="D3174">
        <v>2</v>
      </c>
      <c r="E3174">
        <v>2</v>
      </c>
      <c r="F3174">
        <v>149920</v>
      </c>
      <c r="G3174">
        <v>149935</v>
      </c>
      <c r="H3174">
        <v>74960</v>
      </c>
      <c r="I3174">
        <v>74967.5</v>
      </c>
      <c r="J3174">
        <v>15</v>
      </c>
      <c r="K3174">
        <v>1.0005336179295624E-4</v>
      </c>
    </row>
    <row r="3175" spans="1:11">
      <c r="A3175" s="74" t="s">
        <v>60</v>
      </c>
      <c r="B3175" t="s">
        <v>112</v>
      </c>
      <c r="C3175" t="s">
        <v>24</v>
      </c>
      <c r="D3175">
        <v>1</v>
      </c>
      <c r="E3175">
        <v>1</v>
      </c>
      <c r="F3175">
        <v>73588</v>
      </c>
      <c r="G3175">
        <v>73588</v>
      </c>
      <c r="H3175">
        <v>73588</v>
      </c>
      <c r="I3175">
        <v>73588</v>
      </c>
      <c r="J3175">
        <v>0</v>
      </c>
      <c r="K3175">
        <v>0</v>
      </c>
    </row>
    <row r="3176" spans="1:11">
      <c r="A3176" s="74" t="s">
        <v>60</v>
      </c>
      <c r="B3176" t="s">
        <v>112</v>
      </c>
      <c r="C3176" t="s">
        <v>25</v>
      </c>
      <c r="D3176">
        <v>20</v>
      </c>
      <c r="E3176">
        <v>20</v>
      </c>
      <c r="F3176">
        <v>1721947</v>
      </c>
      <c r="G3176">
        <v>1722962</v>
      </c>
      <c r="H3176">
        <v>86097.35</v>
      </c>
      <c r="I3176">
        <v>86148.1</v>
      </c>
      <c r="J3176">
        <v>1015</v>
      </c>
      <c r="K3176">
        <v>5.8944903646860215E-4</v>
      </c>
    </row>
    <row r="3177" spans="1:11">
      <c r="A3177" s="74" t="s">
        <v>60</v>
      </c>
      <c r="B3177" t="s">
        <v>112</v>
      </c>
    </row>
    <row r="3178" spans="1:11">
      <c r="A3178" s="74" t="s">
        <v>60</v>
      </c>
      <c r="B3178" t="s">
        <v>112</v>
      </c>
      <c r="C3178" t="s">
        <v>26</v>
      </c>
      <c r="D3178">
        <v>8</v>
      </c>
      <c r="E3178">
        <v>8</v>
      </c>
      <c r="F3178">
        <v>139689</v>
      </c>
      <c r="G3178">
        <v>141999</v>
      </c>
      <c r="H3178">
        <v>17461.125</v>
      </c>
      <c r="I3178">
        <v>17749.875</v>
      </c>
      <c r="J3178">
        <v>2310</v>
      </c>
      <c r="K3178">
        <v>1.6536735175998109E-2</v>
      </c>
    </row>
    <row r="3179" spans="1:11">
      <c r="A3179" s="74" t="s">
        <v>60</v>
      </c>
      <c r="B3179" t="s">
        <v>112</v>
      </c>
      <c r="C3179" t="s">
        <v>27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</row>
    <row r="3180" spans="1:11">
      <c r="A3180" s="74" t="s">
        <v>60</v>
      </c>
      <c r="B3180" t="s">
        <v>112</v>
      </c>
      <c r="C3180" t="s">
        <v>25</v>
      </c>
      <c r="D3180">
        <v>8</v>
      </c>
      <c r="E3180">
        <v>8</v>
      </c>
      <c r="F3180">
        <v>139689</v>
      </c>
      <c r="G3180">
        <v>141999</v>
      </c>
      <c r="H3180">
        <v>17461.125</v>
      </c>
      <c r="I3180">
        <v>17749.875</v>
      </c>
      <c r="J3180">
        <v>2310</v>
      </c>
      <c r="K3180">
        <v>1.6536735175998109E-2</v>
      </c>
    </row>
    <row r="3181" spans="1:11">
      <c r="A3181" s="74" t="s">
        <v>60</v>
      </c>
      <c r="B3181" t="s">
        <v>112</v>
      </c>
    </row>
    <row r="3182" spans="1:11">
      <c r="A3182" s="74" t="s">
        <v>60</v>
      </c>
      <c r="B3182" t="s">
        <v>112</v>
      </c>
      <c r="C3182" t="s">
        <v>28</v>
      </c>
      <c r="D3182">
        <v>12</v>
      </c>
      <c r="E3182">
        <v>12</v>
      </c>
      <c r="F3182">
        <v>205034</v>
      </c>
      <c r="G3182">
        <v>207597</v>
      </c>
      <c r="H3182">
        <v>17086.166666666668</v>
      </c>
      <c r="I3182">
        <v>17299.75</v>
      </c>
      <c r="J3182">
        <v>2563</v>
      </c>
      <c r="K3182">
        <v>1.2500365792990431E-2</v>
      </c>
    </row>
    <row r="3183" spans="1:11">
      <c r="A3183" s="74" t="s">
        <v>60</v>
      </c>
      <c r="B3183" t="s">
        <v>112</v>
      </c>
      <c r="C3183" t="s">
        <v>29</v>
      </c>
      <c r="D3183">
        <v>50</v>
      </c>
      <c r="E3183">
        <v>50</v>
      </c>
      <c r="F3183">
        <v>769454</v>
      </c>
      <c r="G3183">
        <v>785729</v>
      </c>
      <c r="H3183">
        <v>15389.08</v>
      </c>
      <c r="I3183">
        <v>15714.58</v>
      </c>
      <c r="J3183">
        <v>16275</v>
      </c>
      <c r="K3183">
        <v>2.1151361874783937E-2</v>
      </c>
    </row>
    <row r="3184" spans="1:11">
      <c r="A3184" s="74" t="s">
        <v>60</v>
      </c>
      <c r="B3184" t="s">
        <v>112</v>
      </c>
      <c r="C3184" t="s">
        <v>30</v>
      </c>
      <c r="D3184">
        <v>15</v>
      </c>
      <c r="E3184">
        <v>15</v>
      </c>
      <c r="F3184">
        <v>235081</v>
      </c>
      <c r="G3184">
        <v>243216</v>
      </c>
      <c r="H3184">
        <v>15672.066666666668</v>
      </c>
      <c r="I3184">
        <v>16214.4</v>
      </c>
      <c r="J3184">
        <v>8135</v>
      </c>
      <c r="K3184">
        <v>3.4605093563495136E-2</v>
      </c>
    </row>
    <row r="3185" spans="1:11">
      <c r="A3185" s="74" t="s">
        <v>60</v>
      </c>
      <c r="B3185" t="s">
        <v>112</v>
      </c>
      <c r="C3185" t="s">
        <v>31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</row>
    <row r="3186" spans="1:11">
      <c r="A3186" s="74" t="s">
        <v>60</v>
      </c>
      <c r="B3186" t="s">
        <v>112</v>
      </c>
      <c r="C3186" t="s">
        <v>25</v>
      </c>
      <c r="D3186">
        <v>77</v>
      </c>
      <c r="E3186">
        <v>77</v>
      </c>
      <c r="F3186">
        <v>1209569</v>
      </c>
      <c r="G3186">
        <v>1236542</v>
      </c>
      <c r="H3186">
        <v>15708.688311688311</v>
      </c>
      <c r="I3186">
        <v>16058.987012987012</v>
      </c>
      <c r="J3186">
        <v>26973</v>
      </c>
      <c r="K3186">
        <v>2.2299678645864768E-2</v>
      </c>
    </row>
    <row r="3187" spans="1:11">
      <c r="A3187" s="74" t="s">
        <v>60</v>
      </c>
      <c r="B3187" t="s">
        <v>112</v>
      </c>
    </row>
    <row r="3188" spans="1:11">
      <c r="A3188" s="74" t="s">
        <v>60</v>
      </c>
      <c r="B3188" t="s">
        <v>112</v>
      </c>
      <c r="C3188" t="s">
        <v>32</v>
      </c>
      <c r="D3188">
        <v>9</v>
      </c>
      <c r="E3188">
        <v>9</v>
      </c>
      <c r="F3188">
        <v>480960</v>
      </c>
      <c r="G3188">
        <v>482860</v>
      </c>
      <c r="H3188">
        <v>53440</v>
      </c>
      <c r="I3188">
        <v>53651.111111111109</v>
      </c>
      <c r="J3188">
        <v>1900</v>
      </c>
      <c r="K3188">
        <v>3.9504324683965406E-3</v>
      </c>
    </row>
    <row r="3189" spans="1:11">
      <c r="A3189" s="74" t="s">
        <v>60</v>
      </c>
      <c r="B3189" t="s">
        <v>112</v>
      </c>
      <c r="C3189" t="s">
        <v>33</v>
      </c>
      <c r="D3189">
        <v>3</v>
      </c>
      <c r="E3189">
        <v>3</v>
      </c>
      <c r="F3189">
        <v>136351</v>
      </c>
      <c r="G3189">
        <v>137103</v>
      </c>
      <c r="H3189">
        <v>45450.333333333336</v>
      </c>
      <c r="I3189">
        <v>45701</v>
      </c>
      <c r="J3189">
        <v>752</v>
      </c>
      <c r="K3189">
        <v>5.5151777398038887E-3</v>
      </c>
    </row>
    <row r="3190" spans="1:11">
      <c r="A3190" s="74" t="s">
        <v>60</v>
      </c>
      <c r="B3190" t="s">
        <v>112</v>
      </c>
      <c r="C3190" t="s">
        <v>34</v>
      </c>
      <c r="D3190">
        <v>18</v>
      </c>
      <c r="E3190">
        <v>18</v>
      </c>
      <c r="F3190">
        <v>494576</v>
      </c>
      <c r="G3190">
        <v>503230</v>
      </c>
      <c r="H3190">
        <v>27476.444444444445</v>
      </c>
      <c r="I3190">
        <v>27957.222222222223</v>
      </c>
      <c r="J3190">
        <v>8654</v>
      </c>
      <c r="K3190">
        <v>1.7497816311345477E-2</v>
      </c>
    </row>
    <row r="3191" spans="1:11">
      <c r="A3191" s="74" t="s">
        <v>60</v>
      </c>
      <c r="B3191" t="s">
        <v>112</v>
      </c>
      <c r="C3191" t="s">
        <v>25</v>
      </c>
      <c r="D3191">
        <v>30</v>
      </c>
      <c r="E3191">
        <v>30</v>
      </c>
      <c r="F3191">
        <v>1111887</v>
      </c>
      <c r="G3191">
        <v>1123193</v>
      </c>
      <c r="H3191">
        <v>37062.9</v>
      </c>
      <c r="I3191">
        <v>37439.76666666667</v>
      </c>
      <c r="J3191">
        <v>11306</v>
      </c>
      <c r="K3191">
        <v>1.0168299476475576E-2</v>
      </c>
    </row>
    <row r="3192" spans="1:11">
      <c r="A3192" s="74" t="s">
        <v>60</v>
      </c>
      <c r="B3192" t="s">
        <v>112</v>
      </c>
    </row>
    <row r="3193" spans="1:11">
      <c r="A3193" s="74" t="s">
        <v>60</v>
      </c>
      <c r="B3193" t="s">
        <v>112</v>
      </c>
      <c r="C3193" t="s">
        <v>35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</row>
    <row r="3194" spans="1:11">
      <c r="A3194" s="74" t="s">
        <v>60</v>
      </c>
      <c r="B3194" t="s">
        <v>112</v>
      </c>
      <c r="C3194" t="s">
        <v>36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</row>
    <row r="3195" spans="1:11">
      <c r="A3195" s="74" t="s">
        <v>60</v>
      </c>
      <c r="B3195" t="s">
        <v>112</v>
      </c>
      <c r="C3195" t="s">
        <v>25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</row>
    <row r="3196" spans="1:11">
      <c r="A3196" s="74" t="s">
        <v>60</v>
      </c>
      <c r="B3196" t="s">
        <v>112</v>
      </c>
    </row>
    <row r="3197" spans="1:11">
      <c r="A3197" s="74" t="s">
        <v>60</v>
      </c>
      <c r="B3197" t="s">
        <v>112</v>
      </c>
      <c r="C3197" t="s">
        <v>37</v>
      </c>
      <c r="D3197">
        <v>4</v>
      </c>
      <c r="E3197">
        <v>4</v>
      </c>
      <c r="F3197">
        <v>159052</v>
      </c>
      <c r="G3197">
        <v>162227</v>
      </c>
      <c r="H3197">
        <v>39763</v>
      </c>
      <c r="I3197">
        <v>40556.75</v>
      </c>
      <c r="J3197">
        <v>3175</v>
      </c>
      <c r="K3197">
        <v>1.9962024998113826E-2</v>
      </c>
    </row>
    <row r="3198" spans="1:11">
      <c r="A3198" s="74" t="s">
        <v>60</v>
      </c>
      <c r="B3198" t="s">
        <v>112</v>
      </c>
      <c r="C3198" t="s">
        <v>38</v>
      </c>
      <c r="D3198">
        <v>1</v>
      </c>
      <c r="E3198">
        <v>1</v>
      </c>
      <c r="F3198">
        <v>52464</v>
      </c>
      <c r="G3198">
        <v>52464</v>
      </c>
      <c r="H3198">
        <v>52464</v>
      </c>
      <c r="I3198">
        <v>52464</v>
      </c>
      <c r="J3198">
        <v>0</v>
      </c>
      <c r="K3198">
        <v>0</v>
      </c>
    </row>
    <row r="3199" spans="1:11">
      <c r="A3199" s="74" t="s">
        <v>60</v>
      </c>
      <c r="B3199" t="s">
        <v>112</v>
      </c>
      <c r="C3199" t="s">
        <v>25</v>
      </c>
      <c r="D3199">
        <v>5</v>
      </c>
      <c r="E3199">
        <v>5</v>
      </c>
      <c r="F3199">
        <v>211516</v>
      </c>
      <c r="G3199">
        <v>214691</v>
      </c>
      <c r="H3199">
        <v>42303.199999999997</v>
      </c>
      <c r="I3199">
        <v>42938.2</v>
      </c>
      <c r="J3199">
        <v>3175</v>
      </c>
      <c r="K3199">
        <v>1.5010684770892036E-2</v>
      </c>
    </row>
    <row r="3200" spans="1:11">
      <c r="A3200" s="74" t="s">
        <v>60</v>
      </c>
      <c r="B3200" t="s">
        <v>112</v>
      </c>
    </row>
    <row r="3201" spans="1:11">
      <c r="A3201" s="74" t="s">
        <v>60</v>
      </c>
      <c r="B3201" t="s">
        <v>112</v>
      </c>
      <c r="C3201" t="s">
        <v>39</v>
      </c>
      <c r="D3201">
        <v>8</v>
      </c>
      <c r="E3201">
        <v>8</v>
      </c>
      <c r="F3201">
        <v>476716</v>
      </c>
      <c r="G3201">
        <v>482049</v>
      </c>
      <c r="H3201">
        <v>59589.5</v>
      </c>
      <c r="I3201">
        <v>60256.125</v>
      </c>
      <c r="J3201">
        <v>5333</v>
      </c>
      <c r="K3201">
        <v>1.1186954077480092E-2</v>
      </c>
    </row>
    <row r="3202" spans="1:11">
      <c r="A3202" s="74" t="s">
        <v>60</v>
      </c>
      <c r="B3202" t="s">
        <v>112</v>
      </c>
      <c r="C3202" t="s">
        <v>40</v>
      </c>
      <c r="D3202">
        <v>1</v>
      </c>
      <c r="E3202">
        <v>1</v>
      </c>
      <c r="F3202">
        <v>69228</v>
      </c>
      <c r="G3202">
        <v>69228</v>
      </c>
      <c r="H3202">
        <v>69228</v>
      </c>
      <c r="I3202">
        <v>69228</v>
      </c>
      <c r="J3202">
        <v>0</v>
      </c>
      <c r="K3202">
        <v>0</v>
      </c>
    </row>
    <row r="3203" spans="1:11">
      <c r="A3203" s="74" t="s">
        <v>60</v>
      </c>
      <c r="B3203" t="s">
        <v>112</v>
      </c>
      <c r="C3203" t="s">
        <v>41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</row>
    <row r="3204" spans="1:11">
      <c r="A3204" s="74" t="s">
        <v>60</v>
      </c>
      <c r="B3204" t="s">
        <v>112</v>
      </c>
      <c r="C3204" t="s">
        <v>42</v>
      </c>
      <c r="D3204">
        <v>1</v>
      </c>
      <c r="E3204">
        <v>1</v>
      </c>
      <c r="F3204">
        <v>46439</v>
      </c>
      <c r="G3204">
        <v>46452</v>
      </c>
      <c r="H3204">
        <v>46439</v>
      </c>
      <c r="I3204">
        <v>46452</v>
      </c>
      <c r="J3204">
        <v>13</v>
      </c>
      <c r="K3204">
        <v>2.7993712181571524E-4</v>
      </c>
    </row>
    <row r="3205" spans="1:11">
      <c r="A3205" s="74" t="s">
        <v>60</v>
      </c>
      <c r="B3205" t="s">
        <v>112</v>
      </c>
      <c r="C3205" t="s">
        <v>43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</row>
    <row r="3206" spans="1:11">
      <c r="A3206" s="74" t="s">
        <v>60</v>
      </c>
      <c r="B3206" t="s">
        <v>112</v>
      </c>
      <c r="C3206" t="s">
        <v>44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</row>
    <row r="3207" spans="1:11">
      <c r="A3207" s="74" t="s">
        <v>60</v>
      </c>
      <c r="B3207" t="s">
        <v>112</v>
      </c>
      <c r="C3207" t="s">
        <v>45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</row>
    <row r="3208" spans="1:11">
      <c r="A3208" s="74" t="s">
        <v>60</v>
      </c>
      <c r="B3208" t="s">
        <v>112</v>
      </c>
      <c r="C3208" t="s">
        <v>46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</row>
    <row r="3209" spans="1:11">
      <c r="A3209" s="74" t="s">
        <v>60</v>
      </c>
      <c r="B3209" t="s">
        <v>112</v>
      </c>
      <c r="C3209" t="s">
        <v>25</v>
      </c>
      <c r="D3209">
        <v>10</v>
      </c>
      <c r="E3209">
        <v>10</v>
      </c>
      <c r="F3209">
        <v>592383</v>
      </c>
      <c r="G3209">
        <v>597729</v>
      </c>
      <c r="H3209">
        <v>59238.3</v>
      </c>
      <c r="I3209">
        <v>59772.9</v>
      </c>
      <c r="J3209">
        <v>5346</v>
      </c>
      <c r="K3209">
        <v>9.0245668764971313E-3</v>
      </c>
    </row>
    <row r="3210" spans="1:11">
      <c r="A3210" s="74" t="s">
        <v>60</v>
      </c>
      <c r="B3210" t="s">
        <v>112</v>
      </c>
    </row>
    <row r="3211" spans="1:11">
      <c r="A3211" s="74" t="s">
        <v>60</v>
      </c>
      <c r="B3211" t="s">
        <v>112</v>
      </c>
      <c r="C3211" t="s">
        <v>47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</row>
    <row r="3212" spans="1:11">
      <c r="A3212" s="74" t="s">
        <v>60</v>
      </c>
      <c r="B3212" t="s">
        <v>112</v>
      </c>
      <c r="C3212" t="s">
        <v>48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</row>
    <row r="3213" spans="1:11">
      <c r="A3213" s="74" t="s">
        <v>60</v>
      </c>
      <c r="B3213" t="s">
        <v>112</v>
      </c>
      <c r="C3213" t="s">
        <v>25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</row>
    <row r="3214" spans="1:11">
      <c r="A3214" s="74" t="s">
        <v>60</v>
      </c>
      <c r="B3214" t="s">
        <v>112</v>
      </c>
    </row>
    <row r="3215" spans="1:11">
      <c r="A3215" s="74" t="s">
        <v>60</v>
      </c>
      <c r="B3215" t="s">
        <v>112</v>
      </c>
      <c r="C3215" t="s">
        <v>49</v>
      </c>
      <c r="D3215">
        <v>6</v>
      </c>
      <c r="E3215">
        <v>6</v>
      </c>
      <c r="F3215">
        <v>339913</v>
      </c>
      <c r="G3215">
        <v>342186</v>
      </c>
      <c r="H3215">
        <v>56652.166666666664</v>
      </c>
      <c r="I3215">
        <v>57031</v>
      </c>
      <c r="J3215">
        <v>2273</v>
      </c>
      <c r="K3215">
        <v>6.6870052042728584E-3</v>
      </c>
    </row>
    <row r="3216" spans="1:11">
      <c r="A3216" s="74" t="s">
        <v>60</v>
      </c>
      <c r="B3216" t="s">
        <v>112</v>
      </c>
      <c r="C3216" t="s">
        <v>25</v>
      </c>
      <c r="D3216">
        <v>6</v>
      </c>
      <c r="E3216">
        <v>6</v>
      </c>
      <c r="F3216">
        <v>339913</v>
      </c>
      <c r="G3216">
        <v>342186</v>
      </c>
      <c r="H3216">
        <v>56652.166666666664</v>
      </c>
      <c r="I3216">
        <v>57031</v>
      </c>
      <c r="J3216">
        <v>2273</v>
      </c>
      <c r="K3216">
        <v>6.6870052042728584E-3</v>
      </c>
    </row>
    <row r="3217" spans="1:11">
      <c r="A3217" s="74" t="s">
        <v>60</v>
      </c>
      <c r="B3217" t="s">
        <v>112</v>
      </c>
    </row>
    <row r="3218" spans="1:11">
      <c r="A3218" s="74" t="s">
        <v>60</v>
      </c>
      <c r="B3218" t="s">
        <v>112</v>
      </c>
      <c r="C3218" t="s">
        <v>50</v>
      </c>
      <c r="D3218">
        <v>9</v>
      </c>
      <c r="E3218">
        <v>9</v>
      </c>
      <c r="F3218">
        <v>440169</v>
      </c>
      <c r="G3218">
        <v>451364</v>
      </c>
      <c r="H3218">
        <v>48907.666666666664</v>
      </c>
      <c r="I3218">
        <v>50151.555555555555</v>
      </c>
      <c r="J3218">
        <v>11195</v>
      </c>
      <c r="K3218">
        <v>2.5433413075432391E-2</v>
      </c>
    </row>
    <row r="3219" spans="1:11">
      <c r="A3219" s="74" t="s">
        <v>60</v>
      </c>
      <c r="B3219" t="s">
        <v>112</v>
      </c>
      <c r="C3219" t="s">
        <v>51</v>
      </c>
      <c r="D3219">
        <v>30</v>
      </c>
      <c r="E3219">
        <v>30</v>
      </c>
      <c r="F3219">
        <v>666416</v>
      </c>
      <c r="G3219">
        <v>685823</v>
      </c>
      <c r="H3219">
        <v>22213.866666666665</v>
      </c>
      <c r="I3219">
        <v>22860.766666666666</v>
      </c>
      <c r="J3219">
        <v>19407</v>
      </c>
      <c r="K3219">
        <v>2.9121449665074069E-2</v>
      </c>
    </row>
    <row r="3220" spans="1:11">
      <c r="A3220" s="74" t="s">
        <v>60</v>
      </c>
      <c r="B3220" t="s">
        <v>112</v>
      </c>
      <c r="C3220" t="s">
        <v>25</v>
      </c>
      <c r="D3220">
        <v>39</v>
      </c>
      <c r="E3220">
        <v>39</v>
      </c>
      <c r="F3220">
        <v>1106585</v>
      </c>
      <c r="G3220">
        <v>1137187</v>
      </c>
      <c r="H3220">
        <v>28373.974358974359</v>
      </c>
      <c r="I3220">
        <v>29158.641025641027</v>
      </c>
      <c r="J3220">
        <v>30602</v>
      </c>
      <c r="K3220">
        <v>2.7654450403719551E-2</v>
      </c>
    </row>
    <row r="3221" spans="1:11">
      <c r="A3221" s="74" t="s">
        <v>60</v>
      </c>
      <c r="B3221" t="s">
        <v>112</v>
      </c>
    </row>
    <row r="3222" spans="1:11">
      <c r="A3222" s="74" t="s">
        <v>60</v>
      </c>
      <c r="B3222" t="s">
        <v>112</v>
      </c>
      <c r="C3222" t="s">
        <v>52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</row>
    <row r="3223" spans="1:11">
      <c r="A3223" s="74" t="s">
        <v>60</v>
      </c>
      <c r="B3223" t="s">
        <v>112</v>
      </c>
      <c r="C3223" t="s">
        <v>53</v>
      </c>
      <c r="D3223">
        <v>2</v>
      </c>
      <c r="E3223">
        <v>2</v>
      </c>
      <c r="F3223">
        <v>88355</v>
      </c>
      <c r="G3223">
        <v>89760</v>
      </c>
      <c r="H3223">
        <v>44177.5</v>
      </c>
      <c r="I3223">
        <v>44880</v>
      </c>
      <c r="J3223">
        <v>1405</v>
      </c>
      <c r="K3223">
        <v>1.5901759945673704E-2</v>
      </c>
    </row>
    <row r="3224" spans="1:11">
      <c r="A3224" s="74" t="s">
        <v>60</v>
      </c>
      <c r="B3224" t="s">
        <v>112</v>
      </c>
      <c r="C3224" t="s">
        <v>54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</row>
    <row r="3225" spans="1:11">
      <c r="A3225" s="74" t="s">
        <v>60</v>
      </c>
      <c r="B3225" t="s">
        <v>112</v>
      </c>
      <c r="C3225" t="s">
        <v>55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</row>
    <row r="3226" spans="1:11">
      <c r="A3226" s="74" t="s">
        <v>60</v>
      </c>
      <c r="B3226" t="s">
        <v>112</v>
      </c>
      <c r="C3226" t="s">
        <v>25</v>
      </c>
      <c r="D3226">
        <v>2</v>
      </c>
      <c r="E3226">
        <v>2</v>
      </c>
      <c r="F3226">
        <v>88355</v>
      </c>
      <c r="G3226">
        <v>89760</v>
      </c>
      <c r="H3226">
        <v>44177.5</v>
      </c>
      <c r="I3226">
        <v>44880</v>
      </c>
      <c r="J3226">
        <v>1405</v>
      </c>
      <c r="K3226">
        <v>1.5901759945673704E-2</v>
      </c>
    </row>
    <row r="3227" spans="1:11">
      <c r="A3227" s="74" t="s">
        <v>60</v>
      </c>
      <c r="B3227" t="s">
        <v>112</v>
      </c>
    </row>
    <row r="3228" spans="1:11">
      <c r="A3228" s="74" t="s">
        <v>60</v>
      </c>
      <c r="B3228" t="s">
        <v>112</v>
      </c>
      <c r="C3228" t="s">
        <v>56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</row>
    <row r="3229" spans="1:11">
      <c r="A3229" s="74" t="s">
        <v>60</v>
      </c>
      <c r="B3229" t="s">
        <v>112</v>
      </c>
      <c r="C3229" t="s">
        <v>57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</row>
    <row r="3230" spans="1:11">
      <c r="A3230" s="74" t="s">
        <v>60</v>
      </c>
      <c r="B3230" t="s">
        <v>112</v>
      </c>
      <c r="C3230" t="s">
        <v>58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</row>
    <row r="3231" spans="1:11">
      <c r="A3231" s="74" t="s">
        <v>60</v>
      </c>
      <c r="B3231" t="s">
        <v>113</v>
      </c>
      <c r="C3231" t="s">
        <v>18</v>
      </c>
      <c r="D3231">
        <v>1</v>
      </c>
      <c r="E3231">
        <v>1</v>
      </c>
      <c r="F3231">
        <v>108630</v>
      </c>
      <c r="G3231">
        <v>108630</v>
      </c>
      <c r="H3231">
        <v>108630</v>
      </c>
      <c r="I3231">
        <v>108630</v>
      </c>
      <c r="J3231">
        <v>0</v>
      </c>
      <c r="K3231">
        <v>0</v>
      </c>
    </row>
    <row r="3232" spans="1:11">
      <c r="A3232" s="74" t="s">
        <v>60</v>
      </c>
      <c r="B3232" t="s">
        <v>113</v>
      </c>
      <c r="C3232" t="s">
        <v>19</v>
      </c>
      <c r="D3232">
        <v>1</v>
      </c>
      <c r="E3232">
        <v>1</v>
      </c>
      <c r="F3232">
        <v>81600</v>
      </c>
      <c r="G3232">
        <v>81600</v>
      </c>
      <c r="H3232">
        <v>81600</v>
      </c>
      <c r="I3232">
        <v>81600</v>
      </c>
      <c r="J3232">
        <v>0</v>
      </c>
      <c r="K3232">
        <v>0</v>
      </c>
    </row>
    <row r="3233" spans="1:11">
      <c r="A3233" s="74" t="s">
        <v>60</v>
      </c>
      <c r="B3233" t="s">
        <v>113</v>
      </c>
      <c r="C3233" t="s">
        <v>20</v>
      </c>
      <c r="D3233">
        <v>1</v>
      </c>
      <c r="E3233">
        <v>1</v>
      </c>
      <c r="F3233">
        <v>32648</v>
      </c>
      <c r="G3233">
        <v>32648</v>
      </c>
      <c r="H3233">
        <v>32648</v>
      </c>
      <c r="I3233">
        <v>32648</v>
      </c>
      <c r="J3233">
        <v>0</v>
      </c>
      <c r="K3233">
        <v>0</v>
      </c>
    </row>
    <row r="3234" spans="1:11">
      <c r="A3234" s="74" t="s">
        <v>60</v>
      </c>
      <c r="B3234" t="s">
        <v>113</v>
      </c>
      <c r="C3234" t="s">
        <v>21</v>
      </c>
      <c r="D3234">
        <v>2</v>
      </c>
      <c r="E3234">
        <v>2</v>
      </c>
      <c r="F3234">
        <v>79320</v>
      </c>
      <c r="G3234">
        <v>79320</v>
      </c>
      <c r="H3234">
        <v>39660</v>
      </c>
      <c r="I3234">
        <v>39660</v>
      </c>
      <c r="J3234">
        <v>0</v>
      </c>
      <c r="K3234">
        <v>0</v>
      </c>
    </row>
    <row r="3235" spans="1:11">
      <c r="A3235" s="74" t="s">
        <v>60</v>
      </c>
      <c r="B3235" t="s">
        <v>113</v>
      </c>
      <c r="C3235" t="s">
        <v>22</v>
      </c>
      <c r="D3235">
        <v>1</v>
      </c>
      <c r="E3235">
        <v>1</v>
      </c>
      <c r="F3235">
        <v>81600</v>
      </c>
      <c r="G3235">
        <v>81600</v>
      </c>
      <c r="H3235">
        <v>81600</v>
      </c>
      <c r="I3235">
        <v>81600</v>
      </c>
      <c r="J3235">
        <v>0</v>
      </c>
      <c r="K3235">
        <v>0</v>
      </c>
    </row>
    <row r="3236" spans="1:11">
      <c r="A3236" s="74" t="s">
        <v>60</v>
      </c>
      <c r="B3236" t="s">
        <v>113</v>
      </c>
      <c r="C3236" t="s">
        <v>23</v>
      </c>
      <c r="D3236">
        <v>0.88</v>
      </c>
      <c r="E3236">
        <v>0.88</v>
      </c>
      <c r="F3236">
        <v>47124</v>
      </c>
      <c r="G3236">
        <v>47124</v>
      </c>
      <c r="H3236">
        <v>53550</v>
      </c>
      <c r="I3236">
        <v>53550</v>
      </c>
      <c r="J3236">
        <v>0</v>
      </c>
      <c r="K3236">
        <v>0</v>
      </c>
    </row>
    <row r="3237" spans="1:11">
      <c r="A3237" s="74" t="s">
        <v>60</v>
      </c>
      <c r="B3237" t="s">
        <v>113</v>
      </c>
      <c r="C3237" t="s">
        <v>24</v>
      </c>
      <c r="D3237">
        <v>1</v>
      </c>
      <c r="E3237">
        <v>1</v>
      </c>
      <c r="F3237">
        <v>42865</v>
      </c>
      <c r="G3237">
        <v>42865</v>
      </c>
      <c r="H3237">
        <v>42865</v>
      </c>
      <c r="I3237">
        <v>42865</v>
      </c>
      <c r="J3237">
        <v>0</v>
      </c>
      <c r="K3237">
        <v>0</v>
      </c>
    </row>
    <row r="3238" spans="1:11">
      <c r="A3238" s="74" t="s">
        <v>60</v>
      </c>
      <c r="B3238" t="s">
        <v>113</v>
      </c>
      <c r="C3238" t="s">
        <v>25</v>
      </c>
      <c r="D3238">
        <v>7.88</v>
      </c>
      <c r="E3238">
        <v>7.88</v>
      </c>
      <c r="F3238">
        <v>473787</v>
      </c>
      <c r="G3238">
        <v>473787</v>
      </c>
      <c r="H3238">
        <v>60125.253807106601</v>
      </c>
      <c r="I3238">
        <v>60125.253807106601</v>
      </c>
      <c r="J3238">
        <v>0</v>
      </c>
      <c r="K3238">
        <v>0</v>
      </c>
    </row>
    <row r="3239" spans="1:11">
      <c r="A3239" s="74" t="s">
        <v>60</v>
      </c>
      <c r="B3239" t="s">
        <v>113</v>
      </c>
    </row>
    <row r="3240" spans="1:11">
      <c r="A3240" s="74" t="s">
        <v>60</v>
      </c>
      <c r="B3240" t="s">
        <v>113</v>
      </c>
      <c r="C3240" t="s">
        <v>26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</row>
    <row r="3241" spans="1:11">
      <c r="A3241" s="74" t="s">
        <v>60</v>
      </c>
      <c r="B3241" t="s">
        <v>113</v>
      </c>
      <c r="C3241" t="s">
        <v>27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</row>
    <row r="3242" spans="1:11">
      <c r="A3242" s="74" t="s">
        <v>60</v>
      </c>
      <c r="B3242" t="s">
        <v>113</v>
      </c>
      <c r="C3242" t="s">
        <v>25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</row>
    <row r="3243" spans="1:11">
      <c r="A3243" s="74" t="s">
        <v>60</v>
      </c>
      <c r="B3243" t="s">
        <v>113</v>
      </c>
    </row>
    <row r="3244" spans="1:11">
      <c r="A3244" s="74" t="s">
        <v>60</v>
      </c>
      <c r="B3244" t="s">
        <v>113</v>
      </c>
      <c r="C3244" t="s">
        <v>28</v>
      </c>
      <c r="D3244">
        <v>2</v>
      </c>
      <c r="E3244">
        <v>2</v>
      </c>
      <c r="F3244">
        <v>62424</v>
      </c>
      <c r="G3244">
        <v>62424</v>
      </c>
      <c r="H3244">
        <v>31212</v>
      </c>
      <c r="I3244">
        <v>31212</v>
      </c>
      <c r="J3244">
        <v>0</v>
      </c>
      <c r="K3244">
        <v>0</v>
      </c>
    </row>
    <row r="3245" spans="1:11">
      <c r="A3245" s="74" t="s">
        <v>60</v>
      </c>
      <c r="B3245" t="s">
        <v>113</v>
      </c>
      <c r="C3245" t="s">
        <v>29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</row>
    <row r="3246" spans="1:11">
      <c r="A3246" s="74" t="s">
        <v>60</v>
      </c>
      <c r="B3246" t="s">
        <v>113</v>
      </c>
      <c r="C3246" t="s">
        <v>30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</row>
    <row r="3247" spans="1:11">
      <c r="A3247" s="74" t="s">
        <v>60</v>
      </c>
      <c r="B3247" t="s">
        <v>113</v>
      </c>
      <c r="C3247" t="s">
        <v>31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</row>
    <row r="3248" spans="1:11">
      <c r="A3248" s="74" t="s">
        <v>60</v>
      </c>
      <c r="B3248" t="s">
        <v>113</v>
      </c>
      <c r="C3248" t="s">
        <v>25</v>
      </c>
      <c r="D3248">
        <v>2</v>
      </c>
      <c r="E3248">
        <v>2</v>
      </c>
      <c r="F3248">
        <v>62424</v>
      </c>
      <c r="G3248">
        <v>62424</v>
      </c>
      <c r="H3248">
        <v>31212</v>
      </c>
      <c r="I3248">
        <v>31212</v>
      </c>
      <c r="J3248">
        <v>0</v>
      </c>
      <c r="K3248">
        <v>0</v>
      </c>
    </row>
    <row r="3249" spans="1:11">
      <c r="A3249" s="74" t="s">
        <v>60</v>
      </c>
      <c r="B3249" t="s">
        <v>113</v>
      </c>
    </row>
    <row r="3250" spans="1:11">
      <c r="A3250" s="74" t="s">
        <v>60</v>
      </c>
      <c r="B3250" t="s">
        <v>113</v>
      </c>
      <c r="C3250" t="s">
        <v>32</v>
      </c>
      <c r="D3250">
        <v>1</v>
      </c>
      <c r="E3250">
        <v>1</v>
      </c>
      <c r="F3250">
        <v>54138</v>
      </c>
      <c r="G3250">
        <v>54138</v>
      </c>
      <c r="H3250">
        <v>54138</v>
      </c>
      <c r="I3250">
        <v>54138</v>
      </c>
      <c r="J3250">
        <v>0</v>
      </c>
      <c r="K3250">
        <v>0</v>
      </c>
    </row>
    <row r="3251" spans="1:11">
      <c r="A3251" s="74" t="s">
        <v>60</v>
      </c>
      <c r="B3251" t="s">
        <v>113</v>
      </c>
      <c r="C3251" t="s">
        <v>33</v>
      </c>
      <c r="D3251">
        <v>1</v>
      </c>
      <c r="E3251">
        <v>1</v>
      </c>
      <c r="F3251">
        <v>69244</v>
      </c>
      <c r="G3251">
        <v>69244</v>
      </c>
      <c r="H3251">
        <v>69244</v>
      </c>
      <c r="I3251">
        <v>69244</v>
      </c>
      <c r="J3251">
        <v>0</v>
      </c>
      <c r="K3251">
        <v>0</v>
      </c>
    </row>
    <row r="3252" spans="1:11">
      <c r="A3252" s="74" t="s">
        <v>60</v>
      </c>
      <c r="B3252" t="s">
        <v>113</v>
      </c>
      <c r="C3252" t="s">
        <v>34</v>
      </c>
      <c r="D3252">
        <v>4</v>
      </c>
      <c r="E3252">
        <v>4</v>
      </c>
      <c r="F3252">
        <v>99188</v>
      </c>
      <c r="G3252">
        <v>99188</v>
      </c>
      <c r="H3252">
        <v>24797</v>
      </c>
      <c r="I3252">
        <v>24797</v>
      </c>
      <c r="J3252">
        <v>0</v>
      </c>
      <c r="K3252">
        <v>0</v>
      </c>
    </row>
    <row r="3253" spans="1:11">
      <c r="A3253" s="74" t="s">
        <v>60</v>
      </c>
      <c r="B3253" t="s">
        <v>113</v>
      </c>
      <c r="C3253" t="s">
        <v>25</v>
      </c>
      <c r="D3253">
        <v>6</v>
      </c>
      <c r="E3253">
        <v>6</v>
      </c>
      <c r="F3253">
        <v>222570</v>
      </c>
      <c r="G3253">
        <v>222570</v>
      </c>
      <c r="H3253">
        <v>37095</v>
      </c>
      <c r="I3253">
        <v>37095</v>
      </c>
      <c r="J3253">
        <v>0</v>
      </c>
      <c r="K3253">
        <v>0</v>
      </c>
    </row>
    <row r="3254" spans="1:11">
      <c r="A3254" s="74" t="s">
        <v>60</v>
      </c>
      <c r="B3254" t="s">
        <v>113</v>
      </c>
    </row>
    <row r="3255" spans="1:11">
      <c r="A3255" s="74" t="s">
        <v>60</v>
      </c>
      <c r="B3255" t="s">
        <v>113</v>
      </c>
      <c r="C3255" t="s">
        <v>35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</row>
    <row r="3256" spans="1:11">
      <c r="A3256" s="74" t="s">
        <v>60</v>
      </c>
      <c r="B3256" t="s">
        <v>113</v>
      </c>
      <c r="C3256" t="s">
        <v>36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</row>
    <row r="3257" spans="1:11">
      <c r="A3257" s="74" t="s">
        <v>60</v>
      </c>
      <c r="B3257" t="s">
        <v>113</v>
      </c>
      <c r="C3257" t="s">
        <v>25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</row>
    <row r="3258" spans="1:11">
      <c r="A3258" s="74" t="s">
        <v>60</v>
      </c>
      <c r="B3258" t="s">
        <v>113</v>
      </c>
    </row>
    <row r="3259" spans="1:11">
      <c r="A3259" s="74" t="s">
        <v>60</v>
      </c>
      <c r="B3259" t="s">
        <v>113</v>
      </c>
      <c r="C3259" t="s">
        <v>37</v>
      </c>
      <c r="D3259">
        <v>1</v>
      </c>
      <c r="E3259">
        <v>1</v>
      </c>
      <c r="F3259">
        <v>28800</v>
      </c>
      <c r="G3259">
        <v>28800</v>
      </c>
      <c r="H3259">
        <v>28800</v>
      </c>
      <c r="I3259">
        <v>28800</v>
      </c>
      <c r="J3259">
        <v>0</v>
      </c>
      <c r="K3259">
        <v>0</v>
      </c>
    </row>
    <row r="3260" spans="1:11">
      <c r="A3260" s="74" t="s">
        <v>60</v>
      </c>
      <c r="B3260" t="s">
        <v>113</v>
      </c>
      <c r="C3260" t="s">
        <v>38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</row>
    <row r="3261" spans="1:11">
      <c r="A3261" s="74" t="s">
        <v>60</v>
      </c>
      <c r="B3261" t="s">
        <v>113</v>
      </c>
      <c r="C3261" t="s">
        <v>25</v>
      </c>
      <c r="D3261">
        <v>1</v>
      </c>
      <c r="E3261">
        <v>1</v>
      </c>
      <c r="F3261">
        <v>28800</v>
      </c>
      <c r="G3261">
        <v>28800</v>
      </c>
      <c r="H3261">
        <v>28800</v>
      </c>
      <c r="I3261">
        <v>28800</v>
      </c>
      <c r="J3261">
        <v>0</v>
      </c>
      <c r="K3261">
        <v>0</v>
      </c>
    </row>
    <row r="3262" spans="1:11">
      <c r="A3262" s="74" t="s">
        <v>60</v>
      </c>
      <c r="B3262" t="s">
        <v>113</v>
      </c>
    </row>
    <row r="3263" spans="1:11">
      <c r="A3263" s="74" t="s">
        <v>60</v>
      </c>
      <c r="B3263" t="s">
        <v>113</v>
      </c>
      <c r="C3263" t="s">
        <v>39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</row>
    <row r="3264" spans="1:11">
      <c r="A3264" s="74" t="s">
        <v>60</v>
      </c>
      <c r="B3264" t="s">
        <v>113</v>
      </c>
      <c r="C3264" t="s">
        <v>40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</row>
    <row r="3265" spans="1:11">
      <c r="A3265" s="74" t="s">
        <v>60</v>
      </c>
      <c r="B3265" t="s">
        <v>113</v>
      </c>
      <c r="C3265" t="s">
        <v>41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</row>
    <row r="3266" spans="1:11">
      <c r="A3266" s="74" t="s">
        <v>60</v>
      </c>
      <c r="B3266" t="s">
        <v>113</v>
      </c>
      <c r="C3266" t="s">
        <v>42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</row>
    <row r="3267" spans="1:11">
      <c r="A3267" s="74" t="s">
        <v>60</v>
      </c>
      <c r="B3267" t="s">
        <v>113</v>
      </c>
      <c r="C3267" t="s">
        <v>43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</row>
    <row r="3268" spans="1:11">
      <c r="A3268" s="74" t="s">
        <v>60</v>
      </c>
      <c r="B3268" t="s">
        <v>113</v>
      </c>
      <c r="C3268" t="s">
        <v>44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</row>
    <row r="3269" spans="1:11">
      <c r="A3269" s="74" t="s">
        <v>60</v>
      </c>
      <c r="B3269" t="s">
        <v>113</v>
      </c>
      <c r="C3269" t="s">
        <v>45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</row>
    <row r="3270" spans="1:11">
      <c r="A3270" s="74" t="s">
        <v>60</v>
      </c>
      <c r="B3270" t="s">
        <v>113</v>
      </c>
      <c r="C3270" t="s">
        <v>46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</row>
    <row r="3271" spans="1:11">
      <c r="A3271" s="74" t="s">
        <v>60</v>
      </c>
      <c r="B3271" t="s">
        <v>113</v>
      </c>
      <c r="C3271" t="s">
        <v>25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</row>
    <row r="3272" spans="1:11">
      <c r="A3272" s="74" t="s">
        <v>60</v>
      </c>
      <c r="B3272" t="s">
        <v>113</v>
      </c>
    </row>
    <row r="3273" spans="1:11">
      <c r="A3273" s="74" t="s">
        <v>60</v>
      </c>
      <c r="B3273" t="s">
        <v>113</v>
      </c>
      <c r="C3273" t="s">
        <v>47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</row>
    <row r="3274" spans="1:11">
      <c r="A3274" s="74" t="s">
        <v>60</v>
      </c>
      <c r="B3274" t="s">
        <v>113</v>
      </c>
      <c r="C3274" t="s">
        <v>48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</row>
    <row r="3275" spans="1:11">
      <c r="A3275" s="74" t="s">
        <v>60</v>
      </c>
      <c r="B3275" t="s">
        <v>113</v>
      </c>
      <c r="C3275" t="s">
        <v>25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</row>
    <row r="3276" spans="1:11">
      <c r="A3276" s="74" t="s">
        <v>60</v>
      </c>
      <c r="B3276" t="s">
        <v>113</v>
      </c>
    </row>
    <row r="3277" spans="1:11">
      <c r="A3277" s="74" t="s">
        <v>60</v>
      </c>
      <c r="B3277" t="s">
        <v>113</v>
      </c>
      <c r="C3277" t="s">
        <v>49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</row>
    <row r="3278" spans="1:11">
      <c r="A3278" s="74" t="s">
        <v>60</v>
      </c>
      <c r="B3278" t="s">
        <v>113</v>
      </c>
      <c r="C3278" t="s">
        <v>25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</row>
    <row r="3279" spans="1:11">
      <c r="A3279" s="74" t="s">
        <v>60</v>
      </c>
      <c r="B3279" t="s">
        <v>113</v>
      </c>
    </row>
    <row r="3280" spans="1:11">
      <c r="A3280" s="74" t="s">
        <v>60</v>
      </c>
      <c r="B3280" t="s">
        <v>113</v>
      </c>
      <c r="C3280" t="s">
        <v>50</v>
      </c>
      <c r="D3280">
        <v>1</v>
      </c>
      <c r="E3280">
        <v>1</v>
      </c>
      <c r="F3280">
        <v>23560</v>
      </c>
      <c r="G3280">
        <v>23560</v>
      </c>
      <c r="H3280">
        <v>23560</v>
      </c>
      <c r="I3280">
        <v>23560</v>
      </c>
      <c r="J3280">
        <v>0</v>
      </c>
      <c r="K3280">
        <v>0</v>
      </c>
    </row>
    <row r="3281" spans="1:11">
      <c r="A3281" s="74" t="s">
        <v>60</v>
      </c>
      <c r="B3281" t="s">
        <v>113</v>
      </c>
      <c r="C3281" t="s">
        <v>51</v>
      </c>
      <c r="D3281">
        <v>6</v>
      </c>
      <c r="E3281">
        <v>6</v>
      </c>
      <c r="F3281">
        <v>110582</v>
      </c>
      <c r="G3281">
        <v>110582</v>
      </c>
      <c r="H3281">
        <v>18430.333333333332</v>
      </c>
      <c r="I3281">
        <v>18430.333333333332</v>
      </c>
      <c r="J3281">
        <v>0</v>
      </c>
      <c r="K3281">
        <v>0</v>
      </c>
    </row>
    <row r="3282" spans="1:11">
      <c r="A3282" s="74" t="s">
        <v>60</v>
      </c>
      <c r="B3282" t="s">
        <v>113</v>
      </c>
      <c r="C3282" t="s">
        <v>25</v>
      </c>
      <c r="D3282">
        <v>7</v>
      </c>
      <c r="E3282">
        <v>7</v>
      </c>
      <c r="F3282">
        <v>134142</v>
      </c>
      <c r="G3282">
        <v>134142</v>
      </c>
      <c r="H3282">
        <v>19163.142857142859</v>
      </c>
      <c r="I3282">
        <v>19163.142857142859</v>
      </c>
      <c r="J3282">
        <v>0</v>
      </c>
      <c r="K3282">
        <v>0</v>
      </c>
    </row>
    <row r="3283" spans="1:11">
      <c r="A3283" s="74" t="s">
        <v>60</v>
      </c>
      <c r="B3283" t="s">
        <v>113</v>
      </c>
    </row>
    <row r="3284" spans="1:11">
      <c r="A3284" s="74" t="s">
        <v>60</v>
      </c>
      <c r="B3284" t="s">
        <v>113</v>
      </c>
      <c r="C3284" t="s">
        <v>52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</row>
    <row r="3285" spans="1:11">
      <c r="A3285" s="74" t="s">
        <v>60</v>
      </c>
      <c r="B3285" t="s">
        <v>113</v>
      </c>
      <c r="C3285" t="s">
        <v>53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</row>
    <row r="3286" spans="1:11">
      <c r="A3286" s="74" t="s">
        <v>60</v>
      </c>
      <c r="B3286" t="s">
        <v>113</v>
      </c>
      <c r="C3286" t="s">
        <v>54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</row>
    <row r="3287" spans="1:11">
      <c r="A3287" s="74" t="s">
        <v>60</v>
      </c>
      <c r="B3287" t="s">
        <v>113</v>
      </c>
      <c r="C3287" t="s">
        <v>55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</row>
    <row r="3288" spans="1:11">
      <c r="A3288" s="74" t="s">
        <v>60</v>
      </c>
      <c r="B3288" t="s">
        <v>113</v>
      </c>
      <c r="C3288" t="s">
        <v>25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</row>
    <row r="3289" spans="1:11">
      <c r="A3289" s="74" t="s">
        <v>60</v>
      </c>
      <c r="B3289" t="s">
        <v>113</v>
      </c>
    </row>
    <row r="3290" spans="1:11">
      <c r="A3290" s="74" t="s">
        <v>60</v>
      </c>
      <c r="B3290" t="s">
        <v>113</v>
      </c>
      <c r="C3290" t="s">
        <v>56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</row>
    <row r="3291" spans="1:11">
      <c r="A3291" s="74" t="s">
        <v>60</v>
      </c>
      <c r="B3291" t="s">
        <v>113</v>
      </c>
      <c r="C3291" t="s">
        <v>57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</row>
    <row r="3292" spans="1:11">
      <c r="A3292" s="74" t="s">
        <v>60</v>
      </c>
      <c r="B3292" t="s">
        <v>113</v>
      </c>
      <c r="C3292" t="s">
        <v>58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</row>
    <row r="3293" spans="1:11">
      <c r="A3293" s="74" t="s">
        <v>60</v>
      </c>
      <c r="B3293" t="s">
        <v>114</v>
      </c>
      <c r="C3293" t="s">
        <v>18</v>
      </c>
      <c r="D3293">
        <v>1</v>
      </c>
      <c r="E3293">
        <v>1</v>
      </c>
      <c r="F3293">
        <v>88000</v>
      </c>
      <c r="G3293">
        <v>88000</v>
      </c>
      <c r="H3293">
        <v>88000</v>
      </c>
      <c r="I3293">
        <v>88000</v>
      </c>
      <c r="J3293">
        <v>0</v>
      </c>
      <c r="K3293">
        <v>0</v>
      </c>
    </row>
    <row r="3294" spans="1:11">
      <c r="A3294" s="74" t="s">
        <v>60</v>
      </c>
      <c r="B3294" t="s">
        <v>114</v>
      </c>
      <c r="C3294" t="s">
        <v>19</v>
      </c>
      <c r="D3294">
        <v>0.5</v>
      </c>
      <c r="E3294">
        <v>0.5</v>
      </c>
      <c r="F3294">
        <v>35000</v>
      </c>
      <c r="G3294">
        <v>35000</v>
      </c>
      <c r="H3294">
        <v>70000</v>
      </c>
      <c r="I3294">
        <v>70000</v>
      </c>
      <c r="J3294">
        <v>0</v>
      </c>
      <c r="K3294">
        <v>0</v>
      </c>
    </row>
    <row r="3295" spans="1:11">
      <c r="A3295" s="74" t="s">
        <v>60</v>
      </c>
      <c r="B3295" t="s">
        <v>114</v>
      </c>
      <c r="C3295" t="s">
        <v>20</v>
      </c>
      <c r="D3295">
        <v>1</v>
      </c>
      <c r="E3295">
        <v>1</v>
      </c>
      <c r="F3295">
        <v>36771</v>
      </c>
      <c r="G3295">
        <v>36771</v>
      </c>
      <c r="H3295">
        <v>36771</v>
      </c>
      <c r="I3295">
        <v>36771</v>
      </c>
      <c r="J3295">
        <v>0</v>
      </c>
      <c r="K3295">
        <v>0</v>
      </c>
    </row>
    <row r="3296" spans="1:11">
      <c r="A3296" s="74" t="s">
        <v>60</v>
      </c>
      <c r="B3296" t="s">
        <v>114</v>
      </c>
      <c r="C3296" t="s">
        <v>21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</row>
    <row r="3297" spans="1:11">
      <c r="A3297" s="74" t="s">
        <v>60</v>
      </c>
      <c r="B3297" t="s">
        <v>114</v>
      </c>
      <c r="C3297" t="s">
        <v>22</v>
      </c>
      <c r="D3297">
        <v>1</v>
      </c>
      <c r="E3297">
        <v>1</v>
      </c>
      <c r="F3297">
        <v>59928</v>
      </c>
      <c r="G3297">
        <v>59928</v>
      </c>
      <c r="H3297">
        <v>59928</v>
      </c>
      <c r="I3297">
        <v>59928</v>
      </c>
      <c r="J3297">
        <v>0</v>
      </c>
      <c r="K3297">
        <v>0</v>
      </c>
    </row>
    <row r="3298" spans="1:11">
      <c r="A3298" s="74" t="s">
        <v>60</v>
      </c>
      <c r="B3298" t="s">
        <v>114</v>
      </c>
      <c r="C3298" t="s">
        <v>23</v>
      </c>
      <c r="D3298">
        <v>0.5</v>
      </c>
      <c r="E3298">
        <v>0.5</v>
      </c>
      <c r="F3298">
        <v>35000</v>
      </c>
      <c r="G3298">
        <v>35000</v>
      </c>
      <c r="H3298">
        <v>70000</v>
      </c>
      <c r="I3298">
        <v>70000</v>
      </c>
      <c r="J3298">
        <v>0</v>
      </c>
      <c r="K3298">
        <v>0</v>
      </c>
    </row>
    <row r="3299" spans="1:11">
      <c r="A3299" s="74" t="s">
        <v>60</v>
      </c>
      <c r="B3299" t="s">
        <v>114</v>
      </c>
      <c r="C3299" t="s">
        <v>24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</row>
    <row r="3300" spans="1:11">
      <c r="A3300" s="74" t="s">
        <v>60</v>
      </c>
      <c r="B3300" t="s">
        <v>114</v>
      </c>
      <c r="C3300" t="s">
        <v>25</v>
      </c>
      <c r="D3300">
        <v>4</v>
      </c>
      <c r="E3300">
        <v>4</v>
      </c>
      <c r="F3300">
        <v>254699</v>
      </c>
      <c r="G3300">
        <v>254699</v>
      </c>
      <c r="H3300">
        <v>63674.75</v>
      </c>
      <c r="I3300">
        <v>63674.75</v>
      </c>
      <c r="J3300">
        <v>0</v>
      </c>
      <c r="K3300">
        <v>0</v>
      </c>
    </row>
    <row r="3301" spans="1:11">
      <c r="A3301" s="74" t="s">
        <v>60</v>
      </c>
      <c r="B3301" t="s">
        <v>114</v>
      </c>
    </row>
    <row r="3302" spans="1:11">
      <c r="A3302" s="74" t="s">
        <v>60</v>
      </c>
      <c r="B3302" t="s">
        <v>114</v>
      </c>
      <c r="C3302" t="s">
        <v>26</v>
      </c>
      <c r="D3302">
        <v>1</v>
      </c>
      <c r="E3302">
        <v>1</v>
      </c>
      <c r="F3302">
        <v>22279</v>
      </c>
      <c r="G3302">
        <v>22279</v>
      </c>
      <c r="H3302">
        <v>22279</v>
      </c>
      <c r="I3302">
        <v>22279</v>
      </c>
      <c r="J3302">
        <v>0</v>
      </c>
      <c r="K3302">
        <v>0</v>
      </c>
    </row>
    <row r="3303" spans="1:11">
      <c r="A3303" s="74" t="s">
        <v>60</v>
      </c>
      <c r="B3303" t="s">
        <v>114</v>
      </c>
      <c r="C3303" t="s">
        <v>27</v>
      </c>
      <c r="D3303">
        <v>1</v>
      </c>
      <c r="E3303">
        <v>1</v>
      </c>
      <c r="F3303">
        <v>18363</v>
      </c>
      <c r="G3303">
        <v>18363</v>
      </c>
      <c r="H3303">
        <v>18363</v>
      </c>
      <c r="I3303">
        <v>18363</v>
      </c>
      <c r="J3303">
        <v>0</v>
      </c>
      <c r="K3303">
        <v>0</v>
      </c>
    </row>
    <row r="3304" spans="1:11">
      <c r="A3304" s="74" t="s">
        <v>60</v>
      </c>
      <c r="B3304" t="s">
        <v>114</v>
      </c>
      <c r="C3304" t="s">
        <v>25</v>
      </c>
      <c r="D3304">
        <v>2</v>
      </c>
      <c r="E3304">
        <v>2</v>
      </c>
      <c r="F3304">
        <v>40642</v>
      </c>
      <c r="G3304">
        <v>40642</v>
      </c>
      <c r="H3304">
        <v>20321</v>
      </c>
      <c r="I3304">
        <v>20321</v>
      </c>
      <c r="J3304">
        <v>0</v>
      </c>
      <c r="K3304">
        <v>0</v>
      </c>
    </row>
    <row r="3305" spans="1:11">
      <c r="A3305" s="74" t="s">
        <v>60</v>
      </c>
      <c r="B3305" t="s">
        <v>114</v>
      </c>
    </row>
    <row r="3306" spans="1:11">
      <c r="A3306" s="74" t="s">
        <v>60</v>
      </c>
      <c r="B3306" t="s">
        <v>114</v>
      </c>
      <c r="C3306" t="s">
        <v>28</v>
      </c>
      <c r="D3306">
        <v>1</v>
      </c>
      <c r="E3306">
        <v>1</v>
      </c>
      <c r="F3306">
        <v>16362</v>
      </c>
      <c r="G3306">
        <v>16362</v>
      </c>
      <c r="H3306">
        <v>16362</v>
      </c>
      <c r="I3306">
        <v>16362</v>
      </c>
      <c r="J3306">
        <v>0</v>
      </c>
      <c r="K3306">
        <v>0</v>
      </c>
    </row>
    <row r="3307" spans="1:11">
      <c r="A3307" s="74" t="s">
        <v>60</v>
      </c>
      <c r="B3307" t="s">
        <v>114</v>
      </c>
      <c r="C3307" t="s">
        <v>29</v>
      </c>
      <c r="D3307">
        <v>1</v>
      </c>
      <c r="E3307">
        <v>1</v>
      </c>
      <c r="F3307">
        <v>18363</v>
      </c>
      <c r="G3307">
        <v>18363</v>
      </c>
      <c r="H3307">
        <v>18363</v>
      </c>
      <c r="I3307">
        <v>18363</v>
      </c>
      <c r="J3307">
        <v>0</v>
      </c>
      <c r="K3307">
        <v>0</v>
      </c>
    </row>
    <row r="3308" spans="1:11">
      <c r="A3308" s="74" t="s">
        <v>60</v>
      </c>
      <c r="B3308" t="s">
        <v>114</v>
      </c>
      <c r="C3308" t="s">
        <v>30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</row>
    <row r="3309" spans="1:11">
      <c r="A3309" s="74" t="s">
        <v>60</v>
      </c>
      <c r="B3309" t="s">
        <v>114</v>
      </c>
      <c r="C3309" t="s">
        <v>31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</row>
    <row r="3310" spans="1:11">
      <c r="A3310" s="74" t="s">
        <v>60</v>
      </c>
      <c r="B3310" t="s">
        <v>114</v>
      </c>
      <c r="C3310" t="s">
        <v>25</v>
      </c>
      <c r="D3310">
        <v>2</v>
      </c>
      <c r="E3310">
        <v>2</v>
      </c>
      <c r="F3310">
        <v>34725</v>
      </c>
      <c r="G3310">
        <v>34725</v>
      </c>
      <c r="H3310">
        <v>17362.5</v>
      </c>
      <c r="I3310">
        <v>17362.5</v>
      </c>
      <c r="J3310">
        <v>0</v>
      </c>
      <c r="K3310">
        <v>0</v>
      </c>
    </row>
    <row r="3311" spans="1:11">
      <c r="A3311" s="74" t="s">
        <v>60</v>
      </c>
      <c r="B3311" t="s">
        <v>114</v>
      </c>
    </row>
    <row r="3312" spans="1:11">
      <c r="A3312" s="74" t="s">
        <v>60</v>
      </c>
      <c r="B3312" t="s">
        <v>114</v>
      </c>
      <c r="C3312" t="s">
        <v>32</v>
      </c>
      <c r="D3312">
        <v>0.79</v>
      </c>
      <c r="E3312">
        <v>0.79</v>
      </c>
      <c r="F3312">
        <v>37506</v>
      </c>
      <c r="G3312">
        <v>37506</v>
      </c>
      <c r="H3312">
        <v>47475.949367088608</v>
      </c>
      <c r="I3312">
        <v>47475.949367088608</v>
      </c>
      <c r="J3312">
        <v>0</v>
      </c>
      <c r="K3312">
        <v>0</v>
      </c>
    </row>
    <row r="3313" spans="1:11">
      <c r="A3313" s="74" t="s">
        <v>60</v>
      </c>
      <c r="B3313" t="s">
        <v>114</v>
      </c>
      <c r="C3313" t="s">
        <v>33</v>
      </c>
      <c r="D3313">
        <v>1</v>
      </c>
      <c r="E3313">
        <v>1</v>
      </c>
      <c r="F3313">
        <v>39048</v>
      </c>
      <c r="G3313">
        <v>39048</v>
      </c>
      <c r="H3313">
        <v>39048</v>
      </c>
      <c r="I3313">
        <v>39048</v>
      </c>
      <c r="J3313">
        <v>0</v>
      </c>
      <c r="K3313">
        <v>0</v>
      </c>
    </row>
    <row r="3314" spans="1:11">
      <c r="A3314" s="74" t="s">
        <v>60</v>
      </c>
      <c r="B3314" t="s">
        <v>114</v>
      </c>
      <c r="C3314" t="s">
        <v>34</v>
      </c>
      <c r="D3314">
        <v>1</v>
      </c>
      <c r="E3314">
        <v>1</v>
      </c>
      <c r="F3314">
        <v>19652</v>
      </c>
      <c r="G3314">
        <v>19652</v>
      </c>
      <c r="H3314">
        <v>19652</v>
      </c>
      <c r="I3314">
        <v>19652</v>
      </c>
      <c r="J3314">
        <v>0</v>
      </c>
      <c r="K3314">
        <v>0</v>
      </c>
    </row>
    <row r="3315" spans="1:11">
      <c r="A3315" s="74" t="s">
        <v>60</v>
      </c>
      <c r="B3315" t="s">
        <v>114</v>
      </c>
      <c r="C3315" t="s">
        <v>25</v>
      </c>
      <c r="D3315">
        <v>2.79</v>
      </c>
      <c r="E3315">
        <v>2.79</v>
      </c>
      <c r="F3315">
        <v>96206</v>
      </c>
      <c r="G3315">
        <v>96206</v>
      </c>
      <c r="H3315">
        <v>34482.437275985663</v>
      </c>
      <c r="I3315">
        <v>34482.437275985663</v>
      </c>
      <c r="J3315">
        <v>0</v>
      </c>
      <c r="K3315">
        <v>0</v>
      </c>
    </row>
    <row r="3316" spans="1:11">
      <c r="A3316" s="74" t="s">
        <v>60</v>
      </c>
      <c r="B3316" t="s">
        <v>114</v>
      </c>
    </row>
    <row r="3317" spans="1:11">
      <c r="A3317" s="74" t="s">
        <v>60</v>
      </c>
      <c r="B3317" t="s">
        <v>114</v>
      </c>
      <c r="C3317" t="s">
        <v>35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</row>
    <row r="3318" spans="1:11">
      <c r="A3318" s="74" t="s">
        <v>60</v>
      </c>
      <c r="B3318" t="s">
        <v>114</v>
      </c>
      <c r="C3318" t="s">
        <v>36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</row>
    <row r="3319" spans="1:11">
      <c r="A3319" s="74" t="s">
        <v>60</v>
      </c>
      <c r="B3319" t="s">
        <v>114</v>
      </c>
      <c r="C3319" t="s">
        <v>25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</row>
    <row r="3320" spans="1:11">
      <c r="A3320" s="74" t="s">
        <v>60</v>
      </c>
      <c r="B3320" t="s">
        <v>114</v>
      </c>
    </row>
    <row r="3321" spans="1:11">
      <c r="A3321" s="74" t="s">
        <v>60</v>
      </c>
      <c r="B3321" t="s">
        <v>114</v>
      </c>
      <c r="C3321" t="s">
        <v>37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</row>
    <row r="3322" spans="1:11">
      <c r="A3322" s="74" t="s">
        <v>60</v>
      </c>
      <c r="B3322" t="s">
        <v>114</v>
      </c>
      <c r="C3322" t="s">
        <v>38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</row>
    <row r="3323" spans="1:11">
      <c r="A3323" s="74" t="s">
        <v>60</v>
      </c>
      <c r="B3323" t="s">
        <v>114</v>
      </c>
      <c r="C3323" t="s">
        <v>25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</row>
    <row r="3324" spans="1:11">
      <c r="A3324" s="74" t="s">
        <v>60</v>
      </c>
      <c r="B3324" t="s">
        <v>114</v>
      </c>
    </row>
    <row r="3325" spans="1:11">
      <c r="A3325" s="74" t="s">
        <v>60</v>
      </c>
      <c r="B3325" t="s">
        <v>114</v>
      </c>
      <c r="C3325" t="s">
        <v>39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</row>
    <row r="3326" spans="1:11">
      <c r="A3326" s="74" t="s">
        <v>60</v>
      </c>
      <c r="B3326" t="s">
        <v>114</v>
      </c>
      <c r="C3326" t="s">
        <v>40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</row>
    <row r="3327" spans="1:11">
      <c r="A3327" s="74" t="s">
        <v>60</v>
      </c>
      <c r="B3327" t="s">
        <v>114</v>
      </c>
      <c r="C3327" t="s">
        <v>41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</row>
    <row r="3328" spans="1:11">
      <c r="A3328" s="74" t="s">
        <v>60</v>
      </c>
      <c r="B3328" t="s">
        <v>114</v>
      </c>
      <c r="C3328" t="s">
        <v>42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</row>
    <row r="3329" spans="1:11">
      <c r="A3329" s="74" t="s">
        <v>60</v>
      </c>
      <c r="B3329" t="s">
        <v>114</v>
      </c>
      <c r="C3329" t="s">
        <v>43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</row>
    <row r="3330" spans="1:11">
      <c r="A3330" s="74" t="s">
        <v>60</v>
      </c>
      <c r="B3330" t="s">
        <v>114</v>
      </c>
      <c r="C3330" t="s">
        <v>44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</row>
    <row r="3331" spans="1:11">
      <c r="A3331" s="74" t="s">
        <v>60</v>
      </c>
      <c r="B3331" t="s">
        <v>114</v>
      </c>
      <c r="C3331" t="s">
        <v>45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</row>
    <row r="3332" spans="1:11">
      <c r="A3332" s="74" t="s">
        <v>60</v>
      </c>
      <c r="B3332" t="s">
        <v>114</v>
      </c>
      <c r="C3332" t="s">
        <v>46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</row>
    <row r="3333" spans="1:11">
      <c r="A3333" s="74" t="s">
        <v>60</v>
      </c>
      <c r="B3333" t="s">
        <v>114</v>
      </c>
      <c r="C3333" t="s">
        <v>25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</row>
    <row r="3334" spans="1:11">
      <c r="A3334" s="74" t="s">
        <v>60</v>
      </c>
      <c r="B3334" t="s">
        <v>114</v>
      </c>
    </row>
    <row r="3335" spans="1:11">
      <c r="A3335" s="74" t="s">
        <v>60</v>
      </c>
      <c r="B3335" t="s">
        <v>114</v>
      </c>
      <c r="C3335" t="s">
        <v>47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</row>
    <row r="3336" spans="1:11">
      <c r="A3336" s="74" t="s">
        <v>60</v>
      </c>
      <c r="B3336" t="s">
        <v>114</v>
      </c>
      <c r="C3336" t="s">
        <v>48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</row>
    <row r="3337" spans="1:11">
      <c r="A3337" s="74" t="s">
        <v>60</v>
      </c>
      <c r="B3337" t="s">
        <v>114</v>
      </c>
      <c r="C3337" t="s">
        <v>25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</row>
    <row r="3338" spans="1:11">
      <c r="A3338" s="74" t="s">
        <v>60</v>
      </c>
      <c r="B3338" t="s">
        <v>114</v>
      </c>
    </row>
    <row r="3339" spans="1:11">
      <c r="A3339" s="74" t="s">
        <v>60</v>
      </c>
      <c r="B3339" t="s">
        <v>114</v>
      </c>
      <c r="C3339" t="s">
        <v>49</v>
      </c>
      <c r="D3339">
        <v>0.25</v>
      </c>
      <c r="E3339">
        <v>0.25</v>
      </c>
      <c r="F3339">
        <v>11148</v>
      </c>
      <c r="G3339">
        <v>11148</v>
      </c>
      <c r="H3339">
        <v>44592</v>
      </c>
      <c r="I3339">
        <v>44592</v>
      </c>
      <c r="J3339">
        <v>0</v>
      </c>
      <c r="K3339">
        <v>0</v>
      </c>
    </row>
    <row r="3340" spans="1:11">
      <c r="A3340" s="74" t="s">
        <v>60</v>
      </c>
      <c r="B3340" t="s">
        <v>114</v>
      </c>
      <c r="C3340" t="s">
        <v>25</v>
      </c>
      <c r="D3340">
        <v>0.25</v>
      </c>
      <c r="E3340">
        <v>0.25</v>
      </c>
      <c r="F3340">
        <v>11148</v>
      </c>
      <c r="G3340">
        <v>11148</v>
      </c>
      <c r="H3340">
        <v>44592</v>
      </c>
      <c r="I3340">
        <v>44592</v>
      </c>
      <c r="J3340">
        <v>0</v>
      </c>
      <c r="K3340">
        <v>0</v>
      </c>
    </row>
    <row r="3341" spans="1:11">
      <c r="A3341" s="74" t="s">
        <v>60</v>
      </c>
      <c r="B3341" t="s">
        <v>114</v>
      </c>
    </row>
    <row r="3342" spans="1:11">
      <c r="A3342" s="74" t="s">
        <v>60</v>
      </c>
      <c r="B3342" t="s">
        <v>114</v>
      </c>
      <c r="C3342" t="s">
        <v>50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</row>
    <row r="3343" spans="1:11">
      <c r="A3343" s="74" t="s">
        <v>60</v>
      </c>
      <c r="B3343" t="s">
        <v>114</v>
      </c>
      <c r="C3343" t="s">
        <v>51</v>
      </c>
      <c r="D3343">
        <v>2</v>
      </c>
      <c r="E3343">
        <v>2</v>
      </c>
      <c r="F3343">
        <v>52973</v>
      </c>
      <c r="G3343">
        <v>52973</v>
      </c>
      <c r="H3343">
        <v>26486.5</v>
      </c>
      <c r="I3343">
        <v>26486.5</v>
      </c>
      <c r="J3343">
        <v>0</v>
      </c>
      <c r="K3343">
        <v>0</v>
      </c>
    </row>
    <row r="3344" spans="1:11">
      <c r="A3344" s="74" t="s">
        <v>60</v>
      </c>
      <c r="B3344" t="s">
        <v>114</v>
      </c>
      <c r="C3344" t="s">
        <v>25</v>
      </c>
      <c r="D3344">
        <v>2</v>
      </c>
      <c r="E3344">
        <v>2</v>
      </c>
      <c r="F3344">
        <v>52973</v>
      </c>
      <c r="G3344">
        <v>52973</v>
      </c>
      <c r="H3344">
        <v>26486.5</v>
      </c>
      <c r="I3344">
        <v>26486.5</v>
      </c>
      <c r="J3344">
        <v>0</v>
      </c>
      <c r="K3344">
        <v>0</v>
      </c>
    </row>
    <row r="3345" spans="1:11">
      <c r="A3345" s="74" t="s">
        <v>60</v>
      </c>
      <c r="B3345" t="s">
        <v>114</v>
      </c>
    </row>
    <row r="3346" spans="1:11">
      <c r="A3346" s="74" t="s">
        <v>60</v>
      </c>
      <c r="B3346" t="s">
        <v>114</v>
      </c>
      <c r="C3346" t="s">
        <v>52</v>
      </c>
      <c r="D3346">
        <v>1.5</v>
      </c>
      <c r="E3346">
        <v>1.5</v>
      </c>
      <c r="F3346">
        <v>21547</v>
      </c>
      <c r="G3346">
        <v>21547</v>
      </c>
      <c r="H3346">
        <v>14364.666666666666</v>
      </c>
      <c r="I3346">
        <v>14364.666666666666</v>
      </c>
      <c r="J3346">
        <v>0</v>
      </c>
      <c r="K3346">
        <v>0</v>
      </c>
    </row>
    <row r="3347" spans="1:11">
      <c r="A3347" s="74" t="s">
        <v>60</v>
      </c>
      <c r="B3347" t="s">
        <v>114</v>
      </c>
      <c r="C3347" t="s">
        <v>53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</row>
    <row r="3348" spans="1:11">
      <c r="A3348" s="74" t="s">
        <v>60</v>
      </c>
      <c r="B3348" t="s">
        <v>114</v>
      </c>
      <c r="C3348" t="s">
        <v>54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</row>
    <row r="3349" spans="1:11">
      <c r="A3349" s="74" t="s">
        <v>60</v>
      </c>
      <c r="B3349" t="s">
        <v>114</v>
      </c>
      <c r="C3349" t="s">
        <v>55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</row>
    <row r="3350" spans="1:11">
      <c r="A3350" s="74" t="s">
        <v>60</v>
      </c>
      <c r="B3350" t="s">
        <v>114</v>
      </c>
      <c r="C3350" t="s">
        <v>25</v>
      </c>
      <c r="D3350">
        <v>1.5</v>
      </c>
      <c r="E3350">
        <v>1.5</v>
      </c>
      <c r="F3350">
        <v>21547</v>
      </c>
      <c r="G3350">
        <v>21547</v>
      </c>
      <c r="H3350">
        <v>14364.666666666666</v>
      </c>
      <c r="I3350">
        <v>14364.666666666666</v>
      </c>
      <c r="J3350">
        <v>0</v>
      </c>
      <c r="K3350">
        <v>0</v>
      </c>
    </row>
    <row r="3351" spans="1:11">
      <c r="A3351" s="74" t="s">
        <v>60</v>
      </c>
      <c r="B3351" t="s">
        <v>114</v>
      </c>
    </row>
    <row r="3352" spans="1:11">
      <c r="A3352" s="74" t="s">
        <v>60</v>
      </c>
      <c r="B3352" t="s">
        <v>114</v>
      </c>
      <c r="C3352" t="s">
        <v>56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</row>
    <row r="3353" spans="1:11">
      <c r="A3353" s="74" t="s">
        <v>60</v>
      </c>
      <c r="B3353" t="s">
        <v>114</v>
      </c>
      <c r="C3353" t="s">
        <v>57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</row>
    <row r="3354" spans="1:11">
      <c r="A3354" s="74" t="s">
        <v>60</v>
      </c>
      <c r="B3354" t="s">
        <v>114</v>
      </c>
      <c r="C3354" t="s">
        <v>58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</row>
    <row r="3355" spans="1:11">
      <c r="A3355" s="74" t="s">
        <v>60</v>
      </c>
      <c r="B3355" t="s">
        <v>115</v>
      </c>
      <c r="C3355" t="s">
        <v>18</v>
      </c>
      <c r="D3355">
        <v>1</v>
      </c>
      <c r="E3355">
        <v>1</v>
      </c>
      <c r="F3355">
        <v>91550</v>
      </c>
      <c r="G3355">
        <v>91551</v>
      </c>
      <c r="H3355">
        <v>91550</v>
      </c>
      <c r="I3355">
        <v>91551</v>
      </c>
      <c r="J3355">
        <v>1</v>
      </c>
      <c r="K3355">
        <v>1.0922992900054615E-5</v>
      </c>
    </row>
    <row r="3356" spans="1:11">
      <c r="A3356" s="74" t="s">
        <v>60</v>
      </c>
      <c r="B3356" t="s">
        <v>115</v>
      </c>
      <c r="C3356" t="s">
        <v>19</v>
      </c>
      <c r="D3356">
        <v>1.86</v>
      </c>
      <c r="E3356">
        <v>1.86</v>
      </c>
      <c r="F3356">
        <v>146779</v>
      </c>
      <c r="G3356">
        <v>146781</v>
      </c>
      <c r="H3356">
        <v>78913.440860215051</v>
      </c>
      <c r="I3356">
        <v>78914.516129032258</v>
      </c>
      <c r="J3356">
        <v>2</v>
      </c>
      <c r="K3356">
        <v>1.3625927414684663E-5</v>
      </c>
    </row>
    <row r="3357" spans="1:11">
      <c r="A3357" s="74" t="s">
        <v>60</v>
      </c>
      <c r="B3357" t="s">
        <v>115</v>
      </c>
      <c r="C3357" t="s">
        <v>20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</row>
    <row r="3358" spans="1:11">
      <c r="A3358" s="74" t="s">
        <v>60</v>
      </c>
      <c r="B3358" t="s">
        <v>115</v>
      </c>
      <c r="C3358" t="s">
        <v>21</v>
      </c>
      <c r="D3358">
        <v>1</v>
      </c>
      <c r="E3358">
        <v>1</v>
      </c>
      <c r="F3358">
        <v>37316</v>
      </c>
      <c r="G3358">
        <v>37317</v>
      </c>
      <c r="H3358">
        <v>37316</v>
      </c>
      <c r="I3358">
        <v>37317</v>
      </c>
      <c r="J3358">
        <v>1</v>
      </c>
      <c r="K3358">
        <v>2.6798156286847464E-5</v>
      </c>
    </row>
    <row r="3359" spans="1:11">
      <c r="A3359" s="74" t="s">
        <v>60</v>
      </c>
      <c r="B3359" t="s">
        <v>115</v>
      </c>
      <c r="C3359" t="s">
        <v>22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</row>
    <row r="3360" spans="1:11">
      <c r="A3360" s="74" t="s">
        <v>60</v>
      </c>
      <c r="B3360" t="s">
        <v>115</v>
      </c>
      <c r="C3360" t="s">
        <v>23</v>
      </c>
      <c r="D3360">
        <v>1</v>
      </c>
      <c r="E3360">
        <v>1</v>
      </c>
      <c r="F3360">
        <v>25790</v>
      </c>
      <c r="G3360">
        <v>25791</v>
      </c>
      <c r="H3360">
        <v>25790</v>
      </c>
      <c r="I3360">
        <v>25791</v>
      </c>
      <c r="J3360">
        <v>1</v>
      </c>
      <c r="K3360">
        <v>3.8774718883288094E-5</v>
      </c>
    </row>
    <row r="3361" spans="1:11">
      <c r="A3361" s="74" t="s">
        <v>60</v>
      </c>
      <c r="B3361" t="s">
        <v>115</v>
      </c>
      <c r="C3361" t="s">
        <v>24</v>
      </c>
      <c r="D3361">
        <v>0.8</v>
      </c>
      <c r="E3361">
        <v>0.8</v>
      </c>
      <c r="F3361">
        <v>9910</v>
      </c>
      <c r="G3361">
        <v>11340</v>
      </c>
      <c r="H3361">
        <v>12387.5</v>
      </c>
      <c r="I3361">
        <v>14175</v>
      </c>
      <c r="J3361">
        <v>1430</v>
      </c>
      <c r="K3361">
        <v>0.1442986881937437</v>
      </c>
    </row>
    <row r="3362" spans="1:11">
      <c r="A3362" s="74" t="s">
        <v>60</v>
      </c>
      <c r="B3362" t="s">
        <v>115</v>
      </c>
      <c r="C3362" t="s">
        <v>25</v>
      </c>
      <c r="D3362">
        <v>5.66</v>
      </c>
      <c r="E3362">
        <v>5.66</v>
      </c>
      <c r="F3362">
        <v>311345</v>
      </c>
      <c r="G3362">
        <v>312780</v>
      </c>
      <c r="H3362">
        <v>55007.950530035334</v>
      </c>
      <c r="I3362">
        <v>55261.484098939931</v>
      </c>
      <c r="J3362">
        <v>1435</v>
      </c>
      <c r="K3362">
        <v>4.6090349933353677E-3</v>
      </c>
    </row>
    <row r="3363" spans="1:11">
      <c r="A3363" s="74" t="s">
        <v>60</v>
      </c>
      <c r="B3363" t="s">
        <v>115</v>
      </c>
    </row>
    <row r="3364" spans="1:11">
      <c r="A3364" s="74" t="s">
        <v>60</v>
      </c>
      <c r="B3364" t="s">
        <v>115</v>
      </c>
      <c r="C3364" t="s">
        <v>26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</row>
    <row r="3365" spans="1:11">
      <c r="A3365" s="74" t="s">
        <v>60</v>
      </c>
      <c r="B3365" t="s">
        <v>115</v>
      </c>
      <c r="C3365" t="s">
        <v>27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</row>
    <row r="3366" spans="1:11">
      <c r="A3366" s="74" t="s">
        <v>60</v>
      </c>
      <c r="B3366" t="s">
        <v>115</v>
      </c>
      <c r="C3366" t="s">
        <v>25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</row>
    <row r="3367" spans="1:11">
      <c r="A3367" s="74" t="s">
        <v>60</v>
      </c>
      <c r="B3367" t="s">
        <v>115</v>
      </c>
    </row>
    <row r="3368" spans="1:11">
      <c r="A3368" s="74" t="s">
        <v>60</v>
      </c>
      <c r="B3368" t="s">
        <v>115</v>
      </c>
      <c r="C3368" t="s">
        <v>28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</row>
    <row r="3369" spans="1:11">
      <c r="A3369" s="74" t="s">
        <v>60</v>
      </c>
      <c r="B3369" t="s">
        <v>115</v>
      </c>
      <c r="C3369" t="s">
        <v>29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</row>
    <row r="3370" spans="1:11">
      <c r="A3370" s="74" t="s">
        <v>60</v>
      </c>
      <c r="B3370" t="s">
        <v>115</v>
      </c>
      <c r="C3370" t="s">
        <v>30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</row>
    <row r="3371" spans="1:11">
      <c r="A3371" s="74" t="s">
        <v>60</v>
      </c>
      <c r="B3371" t="s">
        <v>115</v>
      </c>
      <c r="C3371" t="s">
        <v>31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</row>
    <row r="3372" spans="1:11">
      <c r="A3372" s="74" t="s">
        <v>60</v>
      </c>
      <c r="B3372" t="s">
        <v>115</v>
      </c>
      <c r="C3372" t="s">
        <v>25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</row>
    <row r="3373" spans="1:11">
      <c r="A3373" s="74" t="s">
        <v>60</v>
      </c>
      <c r="B3373" t="s">
        <v>115</v>
      </c>
    </row>
    <row r="3374" spans="1:11">
      <c r="A3374" s="74" t="s">
        <v>60</v>
      </c>
      <c r="B3374" t="s">
        <v>115</v>
      </c>
      <c r="C3374" t="s">
        <v>32</v>
      </c>
      <c r="D3374">
        <v>1</v>
      </c>
      <c r="E3374">
        <v>1</v>
      </c>
      <c r="F3374">
        <v>53411</v>
      </c>
      <c r="G3374">
        <v>53412</v>
      </c>
      <c r="H3374">
        <v>53411</v>
      </c>
      <c r="I3374">
        <v>53412</v>
      </c>
      <c r="J3374">
        <v>1</v>
      </c>
      <c r="K3374">
        <v>1.8722735017131301E-5</v>
      </c>
    </row>
    <row r="3375" spans="1:11">
      <c r="A3375" s="74" t="s">
        <v>60</v>
      </c>
      <c r="B3375" t="s">
        <v>115</v>
      </c>
      <c r="C3375" t="s">
        <v>33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</row>
    <row r="3376" spans="1:11">
      <c r="A3376" s="74" t="s">
        <v>60</v>
      </c>
      <c r="B3376" t="s">
        <v>115</v>
      </c>
      <c r="C3376" t="s">
        <v>34</v>
      </c>
      <c r="D3376">
        <v>2</v>
      </c>
      <c r="E3376">
        <v>2</v>
      </c>
      <c r="F3376">
        <v>40836</v>
      </c>
      <c r="G3376">
        <v>40838</v>
      </c>
      <c r="H3376">
        <v>20418</v>
      </c>
      <c r="I3376">
        <v>20419</v>
      </c>
      <c r="J3376">
        <v>2</v>
      </c>
      <c r="K3376">
        <v>4.8976393378391615E-5</v>
      </c>
    </row>
    <row r="3377" spans="1:11">
      <c r="A3377" s="74" t="s">
        <v>60</v>
      </c>
      <c r="B3377" t="s">
        <v>115</v>
      </c>
      <c r="C3377" t="s">
        <v>25</v>
      </c>
      <c r="D3377">
        <v>3</v>
      </c>
      <c r="E3377">
        <v>3</v>
      </c>
      <c r="F3377">
        <v>94247</v>
      </c>
      <c r="G3377">
        <v>94250</v>
      </c>
      <c r="H3377">
        <v>31415.666666666668</v>
      </c>
      <c r="I3377">
        <v>31416.666666666668</v>
      </c>
      <c r="J3377">
        <v>3</v>
      </c>
      <c r="K3377">
        <v>3.183125192313814E-5</v>
      </c>
    </row>
    <row r="3378" spans="1:11">
      <c r="A3378" s="74" t="s">
        <v>60</v>
      </c>
      <c r="B3378" t="s">
        <v>115</v>
      </c>
    </row>
    <row r="3379" spans="1:11">
      <c r="A3379" s="74" t="s">
        <v>60</v>
      </c>
      <c r="B3379" t="s">
        <v>115</v>
      </c>
      <c r="C3379" t="s">
        <v>35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</row>
    <row r="3380" spans="1:11">
      <c r="A3380" s="74" t="s">
        <v>60</v>
      </c>
      <c r="B3380" t="s">
        <v>115</v>
      </c>
      <c r="C3380" t="s">
        <v>36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</row>
    <row r="3381" spans="1:11">
      <c r="A3381" s="74" t="s">
        <v>60</v>
      </c>
      <c r="B3381" t="s">
        <v>115</v>
      </c>
      <c r="C3381" t="s">
        <v>25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</row>
    <row r="3382" spans="1:11">
      <c r="A3382" s="74" t="s">
        <v>60</v>
      </c>
      <c r="B3382" t="s">
        <v>115</v>
      </c>
    </row>
    <row r="3383" spans="1:11">
      <c r="A3383" s="74" t="s">
        <v>60</v>
      </c>
      <c r="B3383" t="s">
        <v>115</v>
      </c>
      <c r="C3383" t="s">
        <v>37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</row>
    <row r="3384" spans="1:11">
      <c r="A3384" s="74" t="s">
        <v>60</v>
      </c>
      <c r="B3384" t="s">
        <v>115</v>
      </c>
      <c r="C3384" t="s">
        <v>38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</row>
    <row r="3385" spans="1:11">
      <c r="A3385" s="74" t="s">
        <v>60</v>
      </c>
      <c r="B3385" t="s">
        <v>115</v>
      </c>
      <c r="C3385" t="s">
        <v>25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</row>
    <row r="3386" spans="1:11">
      <c r="A3386" s="74" t="s">
        <v>60</v>
      </c>
      <c r="B3386" t="s">
        <v>115</v>
      </c>
    </row>
    <row r="3387" spans="1:11">
      <c r="A3387" s="74" t="s">
        <v>60</v>
      </c>
      <c r="B3387" t="s">
        <v>115</v>
      </c>
      <c r="C3387" t="s">
        <v>39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</row>
    <row r="3388" spans="1:11">
      <c r="A3388" s="74" t="s">
        <v>60</v>
      </c>
      <c r="B3388" t="s">
        <v>115</v>
      </c>
      <c r="C3388" t="s">
        <v>40</v>
      </c>
      <c r="D3388">
        <v>0.8</v>
      </c>
      <c r="E3388">
        <v>0.8</v>
      </c>
      <c r="F3388">
        <v>43681</v>
      </c>
      <c r="G3388">
        <v>43682</v>
      </c>
      <c r="H3388">
        <v>54601.25</v>
      </c>
      <c r="I3388">
        <v>54602.5</v>
      </c>
      <c r="J3388">
        <v>1</v>
      </c>
      <c r="K3388">
        <v>2.2893248780934502E-5</v>
      </c>
    </row>
    <row r="3389" spans="1:11">
      <c r="A3389" s="74" t="s">
        <v>60</v>
      </c>
      <c r="B3389" t="s">
        <v>115</v>
      </c>
      <c r="C3389" t="s">
        <v>41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</row>
    <row r="3390" spans="1:11">
      <c r="A3390" s="74" t="s">
        <v>60</v>
      </c>
      <c r="B3390" t="s">
        <v>115</v>
      </c>
      <c r="C3390" t="s">
        <v>42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</row>
    <row r="3391" spans="1:11">
      <c r="A3391" s="74" t="s">
        <v>60</v>
      </c>
      <c r="B3391" t="s">
        <v>115</v>
      </c>
      <c r="C3391" t="s">
        <v>43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</row>
    <row r="3392" spans="1:11">
      <c r="A3392" s="74" t="s">
        <v>60</v>
      </c>
      <c r="B3392" t="s">
        <v>115</v>
      </c>
      <c r="C3392" t="s">
        <v>44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</row>
    <row r="3393" spans="1:11">
      <c r="A3393" s="74" t="s">
        <v>60</v>
      </c>
      <c r="B3393" t="s">
        <v>115</v>
      </c>
      <c r="C3393" t="s">
        <v>45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</row>
    <row r="3394" spans="1:11">
      <c r="A3394" s="74" t="s">
        <v>60</v>
      </c>
      <c r="B3394" t="s">
        <v>115</v>
      </c>
      <c r="C3394" t="s">
        <v>46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</row>
    <row r="3395" spans="1:11">
      <c r="A3395" s="74" t="s">
        <v>60</v>
      </c>
      <c r="B3395" t="s">
        <v>115</v>
      </c>
      <c r="C3395" t="s">
        <v>25</v>
      </c>
      <c r="D3395">
        <v>0.8</v>
      </c>
      <c r="E3395">
        <v>0.8</v>
      </c>
      <c r="F3395">
        <v>43681</v>
      </c>
      <c r="G3395">
        <v>43682</v>
      </c>
      <c r="H3395">
        <v>54601.25</v>
      </c>
      <c r="I3395">
        <v>54602.5</v>
      </c>
      <c r="J3395">
        <v>1</v>
      </c>
      <c r="K3395">
        <v>2.2893248780934502E-5</v>
      </c>
    </row>
    <row r="3396" spans="1:11">
      <c r="A3396" s="74" t="s">
        <v>60</v>
      </c>
      <c r="B3396" t="s">
        <v>115</v>
      </c>
    </row>
    <row r="3397" spans="1:11">
      <c r="A3397" s="74" t="s">
        <v>60</v>
      </c>
      <c r="B3397" t="s">
        <v>115</v>
      </c>
      <c r="C3397" t="s">
        <v>47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</row>
    <row r="3398" spans="1:11">
      <c r="A3398" s="74" t="s">
        <v>60</v>
      </c>
      <c r="B3398" t="s">
        <v>115</v>
      </c>
      <c r="C3398" t="s">
        <v>48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</row>
    <row r="3399" spans="1:11">
      <c r="A3399" s="74" t="s">
        <v>60</v>
      </c>
      <c r="B3399" t="s">
        <v>115</v>
      </c>
      <c r="C3399" t="s">
        <v>25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</row>
    <row r="3400" spans="1:11">
      <c r="A3400" s="74" t="s">
        <v>60</v>
      </c>
      <c r="B3400" t="s">
        <v>115</v>
      </c>
    </row>
    <row r="3401" spans="1:11">
      <c r="A3401" s="74" t="s">
        <v>60</v>
      </c>
      <c r="B3401" t="s">
        <v>115</v>
      </c>
      <c r="C3401" t="s">
        <v>49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</row>
    <row r="3402" spans="1:11">
      <c r="A3402" s="74" t="s">
        <v>60</v>
      </c>
      <c r="B3402" t="s">
        <v>115</v>
      </c>
      <c r="C3402" t="s">
        <v>25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</row>
    <row r="3403" spans="1:11">
      <c r="A3403" s="74" t="s">
        <v>60</v>
      </c>
      <c r="B3403" t="s">
        <v>115</v>
      </c>
    </row>
    <row r="3404" spans="1:11">
      <c r="A3404" s="74" t="s">
        <v>60</v>
      </c>
      <c r="B3404" t="s">
        <v>115</v>
      </c>
      <c r="C3404" t="s">
        <v>50</v>
      </c>
      <c r="D3404">
        <v>1.5</v>
      </c>
      <c r="E3404">
        <v>1.5</v>
      </c>
      <c r="F3404">
        <v>54323</v>
      </c>
      <c r="G3404">
        <v>54325</v>
      </c>
      <c r="H3404">
        <v>36215.333333333336</v>
      </c>
      <c r="I3404">
        <v>36216.666666666664</v>
      </c>
      <c r="J3404">
        <v>2</v>
      </c>
      <c r="K3404">
        <v>3.6816817922426966E-5</v>
      </c>
    </row>
    <row r="3405" spans="1:11">
      <c r="A3405" s="74" t="s">
        <v>60</v>
      </c>
      <c r="B3405" t="s">
        <v>115</v>
      </c>
      <c r="C3405" t="s">
        <v>51</v>
      </c>
      <c r="D3405">
        <v>2.5</v>
      </c>
      <c r="E3405">
        <v>2.5</v>
      </c>
      <c r="F3405">
        <v>49976</v>
      </c>
      <c r="G3405">
        <v>49979</v>
      </c>
      <c r="H3405">
        <v>19990.400000000001</v>
      </c>
      <c r="I3405">
        <v>19991.599999999999</v>
      </c>
      <c r="J3405">
        <v>3</v>
      </c>
      <c r="K3405">
        <v>6.0028813830638705E-5</v>
      </c>
    </row>
    <row r="3406" spans="1:11">
      <c r="A3406" s="74" t="s">
        <v>60</v>
      </c>
      <c r="B3406" t="s">
        <v>115</v>
      </c>
      <c r="C3406" t="s">
        <v>25</v>
      </c>
      <c r="D3406">
        <v>4</v>
      </c>
      <c r="E3406">
        <v>4</v>
      </c>
      <c r="F3406">
        <v>104299</v>
      </c>
      <c r="G3406">
        <v>104304</v>
      </c>
      <c r="H3406">
        <v>26074.75</v>
      </c>
      <c r="I3406">
        <v>26076</v>
      </c>
      <c r="J3406">
        <v>5</v>
      </c>
      <c r="K3406">
        <v>4.7939098169685234E-5</v>
      </c>
    </row>
    <row r="3407" spans="1:11">
      <c r="A3407" s="74" t="s">
        <v>60</v>
      </c>
      <c r="B3407" t="s">
        <v>115</v>
      </c>
    </row>
    <row r="3408" spans="1:11">
      <c r="A3408" s="74" t="s">
        <v>60</v>
      </c>
      <c r="B3408" t="s">
        <v>115</v>
      </c>
      <c r="C3408" t="s">
        <v>52</v>
      </c>
      <c r="D3408">
        <v>1</v>
      </c>
      <c r="E3408">
        <v>1</v>
      </c>
      <c r="F3408">
        <v>20202</v>
      </c>
      <c r="G3408">
        <v>20203</v>
      </c>
      <c r="H3408">
        <v>20202</v>
      </c>
      <c r="I3408">
        <v>20203</v>
      </c>
      <c r="J3408">
        <v>1</v>
      </c>
      <c r="K3408">
        <v>4.9500049500049503E-5</v>
      </c>
    </row>
    <row r="3409" spans="1:11">
      <c r="A3409" s="74" t="s">
        <v>60</v>
      </c>
      <c r="B3409" t="s">
        <v>115</v>
      </c>
      <c r="C3409" t="s">
        <v>53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</row>
    <row r="3410" spans="1:11">
      <c r="A3410" s="74" t="s">
        <v>60</v>
      </c>
      <c r="B3410" t="s">
        <v>115</v>
      </c>
      <c r="C3410" t="s">
        <v>54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</row>
    <row r="3411" spans="1:11">
      <c r="A3411" s="74" t="s">
        <v>60</v>
      </c>
      <c r="B3411" t="s">
        <v>115</v>
      </c>
      <c r="C3411" t="s">
        <v>55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</row>
    <row r="3412" spans="1:11">
      <c r="A3412" s="74" t="s">
        <v>60</v>
      </c>
      <c r="B3412" t="s">
        <v>115</v>
      </c>
      <c r="C3412" t="s">
        <v>25</v>
      </c>
      <c r="D3412">
        <v>1</v>
      </c>
      <c r="E3412">
        <v>1</v>
      </c>
      <c r="F3412">
        <v>20202</v>
      </c>
      <c r="G3412">
        <v>20203</v>
      </c>
      <c r="H3412">
        <v>20202</v>
      </c>
      <c r="I3412">
        <v>20203</v>
      </c>
      <c r="J3412">
        <v>1</v>
      </c>
      <c r="K3412">
        <v>4.9500049500049503E-5</v>
      </c>
    </row>
    <row r="3413" spans="1:11">
      <c r="A3413" s="74" t="s">
        <v>60</v>
      </c>
      <c r="B3413" t="s">
        <v>115</v>
      </c>
    </row>
    <row r="3414" spans="1:11">
      <c r="A3414" s="74" t="s">
        <v>60</v>
      </c>
      <c r="B3414" t="s">
        <v>115</v>
      </c>
      <c r="C3414" t="s">
        <v>56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</row>
    <row r="3415" spans="1:11">
      <c r="A3415" s="74" t="s">
        <v>60</v>
      </c>
      <c r="B3415" t="s">
        <v>115</v>
      </c>
      <c r="C3415" t="s">
        <v>57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</row>
    <row r="3416" spans="1:11">
      <c r="A3416" s="74" t="s">
        <v>60</v>
      </c>
      <c r="B3416" t="s">
        <v>115</v>
      </c>
      <c r="C3416" t="s">
        <v>58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</row>
    <row r="3417" spans="1:11">
      <c r="A3417" s="74" t="s">
        <v>60</v>
      </c>
      <c r="B3417" t="s">
        <v>116</v>
      </c>
      <c r="C3417" t="s">
        <v>18</v>
      </c>
      <c r="D3417">
        <v>1</v>
      </c>
      <c r="E3417">
        <v>1</v>
      </c>
      <c r="F3417">
        <v>103000</v>
      </c>
      <c r="G3417">
        <v>103000</v>
      </c>
      <c r="H3417">
        <v>103000</v>
      </c>
      <c r="I3417">
        <v>103000</v>
      </c>
      <c r="J3417">
        <v>0</v>
      </c>
      <c r="K3417">
        <v>0</v>
      </c>
    </row>
    <row r="3418" spans="1:11">
      <c r="A3418" s="74" t="s">
        <v>60</v>
      </c>
      <c r="B3418" t="s">
        <v>116</v>
      </c>
      <c r="C3418" t="s">
        <v>19</v>
      </c>
      <c r="D3418">
        <v>3</v>
      </c>
      <c r="E3418">
        <v>3</v>
      </c>
      <c r="F3418">
        <v>203450</v>
      </c>
      <c r="G3418">
        <v>203450</v>
      </c>
      <c r="H3418">
        <v>67816.666666666672</v>
      </c>
      <c r="I3418">
        <v>67816.666666666672</v>
      </c>
      <c r="J3418">
        <v>0</v>
      </c>
      <c r="K3418">
        <v>0</v>
      </c>
    </row>
    <row r="3419" spans="1:11">
      <c r="A3419" s="74" t="s">
        <v>60</v>
      </c>
      <c r="B3419" t="s">
        <v>116</v>
      </c>
      <c r="C3419" t="s">
        <v>20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</row>
    <row r="3420" spans="1:11">
      <c r="A3420" s="74" t="s">
        <v>60</v>
      </c>
      <c r="B3420" t="s">
        <v>116</v>
      </c>
      <c r="C3420" t="s">
        <v>21</v>
      </c>
      <c r="D3420">
        <v>1</v>
      </c>
      <c r="E3420">
        <v>1</v>
      </c>
      <c r="F3420">
        <v>50924</v>
      </c>
      <c r="G3420">
        <v>50924</v>
      </c>
      <c r="H3420">
        <v>50924</v>
      </c>
      <c r="I3420">
        <v>50924</v>
      </c>
      <c r="J3420">
        <v>0</v>
      </c>
      <c r="K3420">
        <v>0</v>
      </c>
    </row>
    <row r="3421" spans="1:11">
      <c r="A3421" s="74" t="s">
        <v>60</v>
      </c>
      <c r="B3421" t="s">
        <v>116</v>
      </c>
      <c r="C3421" t="s">
        <v>22</v>
      </c>
      <c r="D3421">
        <v>1</v>
      </c>
      <c r="E3421">
        <v>1</v>
      </c>
      <c r="F3421">
        <v>69003</v>
      </c>
      <c r="G3421">
        <v>69003</v>
      </c>
      <c r="H3421">
        <v>69003</v>
      </c>
      <c r="I3421">
        <v>69003</v>
      </c>
      <c r="J3421">
        <v>0</v>
      </c>
      <c r="K3421">
        <v>0</v>
      </c>
    </row>
    <row r="3422" spans="1:11">
      <c r="A3422" s="74" t="s">
        <v>60</v>
      </c>
      <c r="B3422" t="s">
        <v>116</v>
      </c>
      <c r="C3422" t="s">
        <v>23</v>
      </c>
      <c r="D3422">
        <v>2</v>
      </c>
      <c r="E3422">
        <v>2</v>
      </c>
      <c r="F3422">
        <v>106136</v>
      </c>
      <c r="G3422">
        <v>106136</v>
      </c>
      <c r="H3422">
        <v>53068</v>
      </c>
      <c r="I3422">
        <v>53068</v>
      </c>
      <c r="J3422">
        <v>0</v>
      </c>
      <c r="K3422">
        <v>0</v>
      </c>
    </row>
    <row r="3423" spans="1:11">
      <c r="A3423" s="74" t="s">
        <v>60</v>
      </c>
      <c r="B3423" t="s">
        <v>116</v>
      </c>
      <c r="C3423" t="s">
        <v>24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</row>
    <row r="3424" spans="1:11">
      <c r="A3424" s="74" t="s">
        <v>60</v>
      </c>
      <c r="B3424" t="s">
        <v>116</v>
      </c>
      <c r="C3424" t="s">
        <v>25</v>
      </c>
      <c r="D3424">
        <v>8</v>
      </c>
      <c r="E3424">
        <v>8</v>
      </c>
      <c r="F3424">
        <v>532513</v>
      </c>
      <c r="G3424">
        <v>532513</v>
      </c>
      <c r="H3424">
        <v>66564.125</v>
      </c>
      <c r="I3424">
        <v>66564.125</v>
      </c>
      <c r="J3424">
        <v>0</v>
      </c>
      <c r="K3424">
        <v>0</v>
      </c>
    </row>
    <row r="3425" spans="1:11">
      <c r="A3425" s="74" t="s">
        <v>60</v>
      </c>
      <c r="B3425" t="s">
        <v>116</v>
      </c>
    </row>
    <row r="3426" spans="1:11">
      <c r="A3426" s="74" t="s">
        <v>60</v>
      </c>
      <c r="B3426" t="s">
        <v>116</v>
      </c>
      <c r="C3426" t="s">
        <v>26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</row>
    <row r="3427" spans="1:11">
      <c r="A3427" s="74" t="s">
        <v>60</v>
      </c>
      <c r="B3427" t="s">
        <v>116</v>
      </c>
      <c r="C3427" t="s">
        <v>27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</row>
    <row r="3428" spans="1:11">
      <c r="A3428" s="74" t="s">
        <v>60</v>
      </c>
      <c r="B3428" t="s">
        <v>116</v>
      </c>
      <c r="C3428" t="s">
        <v>25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</row>
    <row r="3429" spans="1:11">
      <c r="A3429" s="74" t="s">
        <v>60</v>
      </c>
      <c r="B3429" t="s">
        <v>116</v>
      </c>
    </row>
    <row r="3430" spans="1:11">
      <c r="A3430" s="74" t="s">
        <v>60</v>
      </c>
      <c r="B3430" t="s">
        <v>116</v>
      </c>
      <c r="C3430" t="s">
        <v>28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</row>
    <row r="3431" spans="1:11">
      <c r="A3431" s="74" t="s">
        <v>60</v>
      </c>
      <c r="B3431" t="s">
        <v>116</v>
      </c>
      <c r="C3431" t="s">
        <v>29</v>
      </c>
      <c r="D3431">
        <v>2</v>
      </c>
      <c r="E3431">
        <v>2</v>
      </c>
      <c r="F3431">
        <v>38424</v>
      </c>
      <c r="G3431">
        <v>38424</v>
      </c>
      <c r="H3431">
        <v>19212</v>
      </c>
      <c r="I3431">
        <v>19212</v>
      </c>
      <c r="J3431">
        <v>0</v>
      </c>
      <c r="K3431">
        <v>0</v>
      </c>
    </row>
    <row r="3432" spans="1:11">
      <c r="A3432" s="74" t="s">
        <v>60</v>
      </c>
      <c r="B3432" t="s">
        <v>116</v>
      </c>
      <c r="C3432" t="s">
        <v>30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</row>
    <row r="3433" spans="1:11">
      <c r="A3433" s="74" t="s">
        <v>60</v>
      </c>
      <c r="B3433" t="s">
        <v>116</v>
      </c>
      <c r="C3433" t="s">
        <v>31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</row>
    <row r="3434" spans="1:11">
      <c r="A3434" s="74" t="s">
        <v>60</v>
      </c>
      <c r="B3434" t="s">
        <v>116</v>
      </c>
      <c r="C3434" t="s">
        <v>25</v>
      </c>
      <c r="D3434">
        <v>2</v>
      </c>
      <c r="E3434">
        <v>2</v>
      </c>
      <c r="F3434">
        <v>38424</v>
      </c>
      <c r="G3434">
        <v>38424</v>
      </c>
      <c r="H3434">
        <v>19212</v>
      </c>
      <c r="I3434">
        <v>19212</v>
      </c>
      <c r="J3434">
        <v>0</v>
      </c>
      <c r="K3434">
        <v>0</v>
      </c>
    </row>
    <row r="3435" spans="1:11">
      <c r="A3435" s="74" t="s">
        <v>60</v>
      </c>
      <c r="B3435" t="s">
        <v>116</v>
      </c>
    </row>
    <row r="3436" spans="1:11">
      <c r="A3436" s="74" t="s">
        <v>60</v>
      </c>
      <c r="B3436" t="s">
        <v>116</v>
      </c>
      <c r="C3436" t="s">
        <v>32</v>
      </c>
      <c r="D3436">
        <v>1</v>
      </c>
      <c r="E3436">
        <v>1</v>
      </c>
      <c r="F3436">
        <v>58200</v>
      </c>
      <c r="G3436">
        <v>58200</v>
      </c>
      <c r="H3436">
        <v>58200</v>
      </c>
      <c r="I3436">
        <v>58200</v>
      </c>
      <c r="J3436">
        <v>0</v>
      </c>
      <c r="K3436">
        <v>0</v>
      </c>
    </row>
    <row r="3437" spans="1:11">
      <c r="A3437" s="74" t="s">
        <v>60</v>
      </c>
      <c r="B3437" t="s">
        <v>116</v>
      </c>
      <c r="C3437" t="s">
        <v>33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</row>
    <row r="3438" spans="1:11">
      <c r="A3438" s="74" t="s">
        <v>60</v>
      </c>
      <c r="B3438" t="s">
        <v>116</v>
      </c>
      <c r="C3438" t="s">
        <v>34</v>
      </c>
      <c r="D3438">
        <v>6</v>
      </c>
      <c r="E3438">
        <v>6</v>
      </c>
      <c r="F3438">
        <v>147355.6</v>
      </c>
      <c r="G3438">
        <v>147355.6</v>
      </c>
      <c r="H3438">
        <v>24559.266666666666</v>
      </c>
      <c r="I3438">
        <v>24559.266666666666</v>
      </c>
      <c r="J3438">
        <v>0</v>
      </c>
      <c r="K3438">
        <v>0</v>
      </c>
    </row>
    <row r="3439" spans="1:11">
      <c r="A3439" s="74" t="s">
        <v>60</v>
      </c>
      <c r="B3439" t="s">
        <v>116</v>
      </c>
      <c r="C3439" t="s">
        <v>25</v>
      </c>
      <c r="D3439">
        <v>7</v>
      </c>
      <c r="E3439">
        <v>7</v>
      </c>
      <c r="F3439">
        <v>205555.6</v>
      </c>
      <c r="G3439">
        <v>205555.6</v>
      </c>
      <c r="H3439">
        <v>29365.085714285717</v>
      </c>
      <c r="I3439">
        <v>29365.085714285717</v>
      </c>
      <c r="J3439">
        <v>0</v>
      </c>
      <c r="K3439">
        <v>0</v>
      </c>
    </row>
    <row r="3440" spans="1:11">
      <c r="A3440" s="74" t="s">
        <v>60</v>
      </c>
      <c r="B3440" t="s">
        <v>116</v>
      </c>
    </row>
    <row r="3441" spans="1:11">
      <c r="A3441" s="74" t="s">
        <v>60</v>
      </c>
      <c r="B3441" t="s">
        <v>116</v>
      </c>
      <c r="C3441" t="s">
        <v>35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</row>
    <row r="3442" spans="1:11">
      <c r="A3442" s="74" t="s">
        <v>60</v>
      </c>
      <c r="B3442" t="s">
        <v>116</v>
      </c>
      <c r="C3442" t="s">
        <v>36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</row>
    <row r="3443" spans="1:11">
      <c r="A3443" s="74" t="s">
        <v>60</v>
      </c>
      <c r="B3443" t="s">
        <v>116</v>
      </c>
      <c r="C3443" t="s">
        <v>25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</row>
    <row r="3444" spans="1:11">
      <c r="A3444" s="74" t="s">
        <v>60</v>
      </c>
      <c r="B3444" t="s">
        <v>116</v>
      </c>
    </row>
    <row r="3445" spans="1:11">
      <c r="A3445" s="74" t="s">
        <v>60</v>
      </c>
      <c r="B3445" t="s">
        <v>116</v>
      </c>
      <c r="C3445" t="s">
        <v>37</v>
      </c>
      <c r="D3445">
        <v>1</v>
      </c>
      <c r="E3445">
        <v>1</v>
      </c>
      <c r="F3445">
        <v>52248</v>
      </c>
      <c r="G3445">
        <v>52248</v>
      </c>
      <c r="H3445">
        <v>52248</v>
      </c>
      <c r="I3445">
        <v>52248</v>
      </c>
      <c r="J3445">
        <v>0</v>
      </c>
      <c r="K3445">
        <v>0</v>
      </c>
    </row>
    <row r="3446" spans="1:11">
      <c r="A3446" s="74" t="s">
        <v>60</v>
      </c>
      <c r="B3446" t="s">
        <v>116</v>
      </c>
      <c r="C3446" t="s">
        <v>38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</row>
    <row r="3447" spans="1:11">
      <c r="A3447" s="74" t="s">
        <v>60</v>
      </c>
      <c r="B3447" t="s">
        <v>116</v>
      </c>
      <c r="C3447" t="s">
        <v>25</v>
      </c>
      <c r="D3447">
        <v>1</v>
      </c>
      <c r="E3447">
        <v>1</v>
      </c>
      <c r="F3447">
        <v>52248</v>
      </c>
      <c r="G3447">
        <v>52248</v>
      </c>
      <c r="H3447">
        <v>52248</v>
      </c>
      <c r="I3447">
        <v>52248</v>
      </c>
      <c r="J3447">
        <v>0</v>
      </c>
      <c r="K3447">
        <v>0</v>
      </c>
    </row>
    <row r="3448" spans="1:11">
      <c r="A3448" s="74" t="s">
        <v>60</v>
      </c>
      <c r="B3448" t="s">
        <v>116</v>
      </c>
    </row>
    <row r="3449" spans="1:11">
      <c r="A3449" s="74" t="s">
        <v>60</v>
      </c>
      <c r="B3449" t="s">
        <v>116</v>
      </c>
      <c r="C3449" t="s">
        <v>39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</row>
    <row r="3450" spans="1:11">
      <c r="A3450" s="74" t="s">
        <v>60</v>
      </c>
      <c r="B3450" t="s">
        <v>116</v>
      </c>
      <c r="C3450" t="s">
        <v>40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</row>
    <row r="3451" spans="1:11">
      <c r="A3451" s="74" t="s">
        <v>60</v>
      </c>
      <c r="B3451" t="s">
        <v>116</v>
      </c>
      <c r="C3451" t="s">
        <v>41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</row>
    <row r="3452" spans="1:11">
      <c r="A3452" s="74" t="s">
        <v>60</v>
      </c>
      <c r="B3452" t="s">
        <v>116</v>
      </c>
      <c r="C3452" t="s">
        <v>42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</row>
    <row r="3453" spans="1:11">
      <c r="A3453" s="74" t="s">
        <v>60</v>
      </c>
      <c r="B3453" t="s">
        <v>116</v>
      </c>
      <c r="C3453" t="s">
        <v>43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</row>
    <row r="3454" spans="1:11">
      <c r="A3454" s="74" t="s">
        <v>60</v>
      </c>
      <c r="B3454" t="s">
        <v>116</v>
      </c>
      <c r="C3454" t="s">
        <v>44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</row>
    <row r="3455" spans="1:11">
      <c r="A3455" s="74" t="s">
        <v>60</v>
      </c>
      <c r="B3455" t="s">
        <v>116</v>
      </c>
      <c r="C3455" t="s">
        <v>45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</row>
    <row r="3456" spans="1:11">
      <c r="A3456" s="74" t="s">
        <v>60</v>
      </c>
      <c r="B3456" t="s">
        <v>116</v>
      </c>
      <c r="C3456" t="s">
        <v>46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</row>
    <row r="3457" spans="1:11">
      <c r="A3457" s="74" t="s">
        <v>60</v>
      </c>
      <c r="B3457" t="s">
        <v>116</v>
      </c>
      <c r="C3457" t="s">
        <v>25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</row>
    <row r="3458" spans="1:11">
      <c r="A3458" s="74" t="s">
        <v>60</v>
      </c>
      <c r="B3458" t="s">
        <v>116</v>
      </c>
    </row>
    <row r="3459" spans="1:11">
      <c r="A3459" s="74" t="s">
        <v>60</v>
      </c>
      <c r="B3459" t="s">
        <v>116</v>
      </c>
      <c r="C3459" t="s">
        <v>47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</row>
    <row r="3460" spans="1:11">
      <c r="A3460" s="74" t="s">
        <v>60</v>
      </c>
      <c r="B3460" t="s">
        <v>116</v>
      </c>
      <c r="C3460" t="s">
        <v>48</v>
      </c>
      <c r="D3460">
        <v>1</v>
      </c>
      <c r="E3460">
        <v>1</v>
      </c>
      <c r="F3460">
        <v>22366</v>
      </c>
      <c r="G3460">
        <v>22366</v>
      </c>
      <c r="H3460">
        <v>22366</v>
      </c>
      <c r="I3460">
        <v>22366</v>
      </c>
      <c r="J3460">
        <v>0</v>
      </c>
      <c r="K3460">
        <v>0</v>
      </c>
    </row>
    <row r="3461" spans="1:11">
      <c r="A3461" s="74" t="s">
        <v>60</v>
      </c>
      <c r="B3461" t="s">
        <v>116</v>
      </c>
      <c r="C3461" t="s">
        <v>25</v>
      </c>
      <c r="D3461">
        <v>1</v>
      </c>
      <c r="E3461">
        <v>1</v>
      </c>
      <c r="F3461">
        <v>22366</v>
      </c>
      <c r="G3461">
        <v>22366</v>
      </c>
      <c r="H3461">
        <v>22366</v>
      </c>
      <c r="I3461">
        <v>22366</v>
      </c>
      <c r="J3461">
        <v>0</v>
      </c>
      <c r="K3461">
        <v>0</v>
      </c>
    </row>
    <row r="3462" spans="1:11">
      <c r="A3462" s="74" t="s">
        <v>60</v>
      </c>
      <c r="B3462" t="s">
        <v>116</v>
      </c>
    </row>
    <row r="3463" spans="1:11">
      <c r="A3463" s="74" t="s">
        <v>60</v>
      </c>
      <c r="B3463" t="s">
        <v>116</v>
      </c>
      <c r="C3463" t="s">
        <v>49</v>
      </c>
      <c r="D3463">
        <v>1</v>
      </c>
      <c r="E3463">
        <v>1</v>
      </c>
      <c r="F3463">
        <v>68058</v>
      </c>
      <c r="G3463">
        <v>68058</v>
      </c>
      <c r="H3463">
        <v>68058</v>
      </c>
      <c r="I3463">
        <v>68058</v>
      </c>
      <c r="J3463">
        <v>0</v>
      </c>
      <c r="K3463">
        <v>0</v>
      </c>
    </row>
    <row r="3464" spans="1:11">
      <c r="A3464" s="74" t="s">
        <v>60</v>
      </c>
      <c r="B3464" t="s">
        <v>116</v>
      </c>
      <c r="C3464" t="s">
        <v>25</v>
      </c>
      <c r="D3464">
        <v>1</v>
      </c>
      <c r="E3464">
        <v>1</v>
      </c>
      <c r="F3464">
        <v>68058</v>
      </c>
      <c r="G3464">
        <v>68058</v>
      </c>
      <c r="H3464">
        <v>68058</v>
      </c>
      <c r="I3464">
        <v>68058</v>
      </c>
      <c r="J3464">
        <v>0</v>
      </c>
      <c r="K3464">
        <v>0</v>
      </c>
    </row>
    <row r="3465" spans="1:11">
      <c r="A3465" s="74" t="s">
        <v>60</v>
      </c>
      <c r="B3465" t="s">
        <v>116</v>
      </c>
    </row>
    <row r="3466" spans="1:11">
      <c r="A3466" s="74" t="s">
        <v>60</v>
      </c>
      <c r="B3466" t="s">
        <v>116</v>
      </c>
      <c r="C3466" t="s">
        <v>50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</row>
    <row r="3467" spans="1:11">
      <c r="A3467" s="74" t="s">
        <v>60</v>
      </c>
      <c r="B3467" t="s">
        <v>116</v>
      </c>
      <c r="C3467" t="s">
        <v>51</v>
      </c>
      <c r="D3467">
        <v>6</v>
      </c>
      <c r="E3467">
        <v>6</v>
      </c>
      <c r="F3467">
        <v>169650.2</v>
      </c>
      <c r="G3467">
        <v>169650</v>
      </c>
      <c r="H3467">
        <v>28275.033333333336</v>
      </c>
      <c r="I3467">
        <v>28275</v>
      </c>
      <c r="J3467">
        <v>-0.20000000001164153</v>
      </c>
      <c r="K3467">
        <v>-1.1788963408922684E-6</v>
      </c>
    </row>
    <row r="3468" spans="1:11">
      <c r="A3468" s="74" t="s">
        <v>60</v>
      </c>
      <c r="B3468" t="s">
        <v>116</v>
      </c>
      <c r="C3468" t="s">
        <v>25</v>
      </c>
      <c r="D3468">
        <v>6</v>
      </c>
      <c r="E3468">
        <v>6</v>
      </c>
      <c r="F3468">
        <v>169650.2</v>
      </c>
      <c r="G3468">
        <v>169650</v>
      </c>
      <c r="H3468">
        <v>28275.033333333336</v>
      </c>
      <c r="I3468">
        <v>28275</v>
      </c>
      <c r="J3468">
        <v>-0.20000000001164153</v>
      </c>
      <c r="K3468">
        <v>-1.1788963408922684E-6</v>
      </c>
    </row>
    <row r="3469" spans="1:11">
      <c r="A3469" s="74" t="s">
        <v>60</v>
      </c>
      <c r="B3469" t="s">
        <v>116</v>
      </c>
    </row>
    <row r="3470" spans="1:11">
      <c r="A3470" s="74" t="s">
        <v>60</v>
      </c>
      <c r="B3470" t="s">
        <v>116</v>
      </c>
      <c r="C3470" t="s">
        <v>52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</row>
    <row r="3471" spans="1:11">
      <c r="A3471" s="74" t="s">
        <v>60</v>
      </c>
      <c r="B3471" t="s">
        <v>116</v>
      </c>
      <c r="C3471" t="s">
        <v>53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</row>
    <row r="3472" spans="1:11">
      <c r="A3472" s="74" t="s">
        <v>60</v>
      </c>
      <c r="B3472" t="s">
        <v>116</v>
      </c>
      <c r="C3472" t="s">
        <v>54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</row>
    <row r="3473" spans="1:11">
      <c r="A3473" s="74" t="s">
        <v>60</v>
      </c>
      <c r="B3473" t="s">
        <v>116</v>
      </c>
      <c r="C3473" t="s">
        <v>55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</row>
    <row r="3474" spans="1:11">
      <c r="A3474" s="74" t="s">
        <v>60</v>
      </c>
      <c r="B3474" t="s">
        <v>116</v>
      </c>
      <c r="C3474" t="s">
        <v>25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</row>
    <row r="3475" spans="1:11">
      <c r="A3475" s="74" t="s">
        <v>60</v>
      </c>
      <c r="B3475" t="s">
        <v>116</v>
      </c>
    </row>
    <row r="3476" spans="1:11">
      <c r="A3476" s="74" t="s">
        <v>60</v>
      </c>
      <c r="B3476" t="s">
        <v>116</v>
      </c>
      <c r="C3476" t="s">
        <v>56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</row>
    <row r="3477" spans="1:11">
      <c r="A3477" s="74" t="s">
        <v>60</v>
      </c>
      <c r="B3477" t="s">
        <v>116</v>
      </c>
      <c r="C3477" t="s">
        <v>57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</row>
    <row r="3478" spans="1:11">
      <c r="A3478" s="74" t="s">
        <v>60</v>
      </c>
      <c r="B3478" t="s">
        <v>116</v>
      </c>
      <c r="C3478" t="s">
        <v>58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</row>
    <row r="3479" spans="1:11">
      <c r="A3479" s="74" t="s">
        <v>60</v>
      </c>
      <c r="B3479" t="s">
        <v>117</v>
      </c>
      <c r="C3479" t="s">
        <v>18</v>
      </c>
      <c r="D3479">
        <v>1</v>
      </c>
      <c r="E3479">
        <v>1</v>
      </c>
      <c r="F3479">
        <v>100000</v>
      </c>
      <c r="G3479">
        <v>100000</v>
      </c>
      <c r="H3479">
        <v>100000</v>
      </c>
      <c r="I3479">
        <v>100000</v>
      </c>
      <c r="J3479">
        <v>0</v>
      </c>
      <c r="K3479">
        <v>0</v>
      </c>
    </row>
    <row r="3480" spans="1:11">
      <c r="A3480" s="74" t="s">
        <v>60</v>
      </c>
      <c r="B3480" t="s">
        <v>117</v>
      </c>
      <c r="C3480" t="s">
        <v>19</v>
      </c>
      <c r="D3480">
        <v>3</v>
      </c>
      <c r="E3480">
        <v>3</v>
      </c>
      <c r="F3480">
        <v>202500</v>
      </c>
      <c r="G3480">
        <v>202500</v>
      </c>
      <c r="H3480">
        <v>67500</v>
      </c>
      <c r="I3480">
        <v>67500</v>
      </c>
      <c r="J3480">
        <v>0</v>
      </c>
      <c r="K3480">
        <v>0</v>
      </c>
    </row>
    <row r="3481" spans="1:11">
      <c r="A3481" s="74" t="s">
        <v>60</v>
      </c>
      <c r="B3481" t="s">
        <v>117</v>
      </c>
      <c r="C3481" t="s">
        <v>20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</row>
    <row r="3482" spans="1:11">
      <c r="A3482" s="74" t="s">
        <v>60</v>
      </c>
      <c r="B3482" t="s">
        <v>117</v>
      </c>
      <c r="C3482" t="s">
        <v>21</v>
      </c>
      <c r="D3482">
        <v>1.5</v>
      </c>
      <c r="E3482">
        <v>1.5</v>
      </c>
      <c r="F3482">
        <v>49502</v>
      </c>
      <c r="G3482">
        <v>49504</v>
      </c>
      <c r="H3482">
        <v>33001.333333333336</v>
      </c>
      <c r="I3482">
        <v>33002.666666666664</v>
      </c>
      <c r="J3482">
        <v>2</v>
      </c>
      <c r="K3482">
        <v>4.0402407983515817E-5</v>
      </c>
    </row>
    <row r="3483" spans="1:11">
      <c r="A3483" s="74" t="s">
        <v>60</v>
      </c>
      <c r="B3483" t="s">
        <v>117</v>
      </c>
      <c r="C3483" t="s">
        <v>22</v>
      </c>
      <c r="D3483">
        <v>1</v>
      </c>
      <c r="E3483">
        <v>1</v>
      </c>
      <c r="F3483">
        <v>60000</v>
      </c>
      <c r="G3483">
        <v>60000</v>
      </c>
      <c r="H3483">
        <v>60000</v>
      </c>
      <c r="I3483">
        <v>60000</v>
      </c>
      <c r="J3483">
        <v>0</v>
      </c>
      <c r="K3483">
        <v>0</v>
      </c>
    </row>
    <row r="3484" spans="1:11">
      <c r="A3484" s="74" t="s">
        <v>60</v>
      </c>
      <c r="B3484" t="s">
        <v>117</v>
      </c>
      <c r="C3484" t="s">
        <v>23</v>
      </c>
      <c r="D3484">
        <v>0.6</v>
      </c>
      <c r="E3484">
        <v>0.6</v>
      </c>
      <c r="F3484">
        <v>32839.43</v>
      </c>
      <c r="G3484">
        <v>40000</v>
      </c>
      <c r="H3484">
        <v>54732.383333333339</v>
      </c>
      <c r="I3484">
        <v>66666.666666666672</v>
      </c>
      <c r="J3484">
        <v>7160.57</v>
      </c>
      <c r="K3484">
        <v>0.21804793810367595</v>
      </c>
    </row>
    <row r="3485" spans="1:11">
      <c r="A3485" s="74" t="s">
        <v>60</v>
      </c>
      <c r="B3485" t="s">
        <v>117</v>
      </c>
      <c r="C3485" t="s">
        <v>24</v>
      </c>
      <c r="D3485">
        <v>0.25</v>
      </c>
      <c r="E3485">
        <v>0.25</v>
      </c>
      <c r="F3485">
        <v>11277.87</v>
      </c>
      <c r="G3485">
        <v>11278.77</v>
      </c>
      <c r="H3485">
        <v>45111.48</v>
      </c>
      <c r="I3485">
        <v>45115.08</v>
      </c>
      <c r="J3485">
        <v>0.8999999999996362</v>
      </c>
      <c r="K3485">
        <v>7.9802303094435041E-5</v>
      </c>
    </row>
    <row r="3486" spans="1:11">
      <c r="A3486" s="74" t="s">
        <v>60</v>
      </c>
      <c r="B3486" t="s">
        <v>117</v>
      </c>
      <c r="C3486" t="s">
        <v>25</v>
      </c>
      <c r="D3486">
        <v>7.35</v>
      </c>
      <c r="E3486">
        <v>7.35</v>
      </c>
      <c r="F3486">
        <v>456119.3</v>
      </c>
      <c r="G3486">
        <v>463282.77</v>
      </c>
      <c r="H3486">
        <v>62057.047619047618</v>
      </c>
      <c r="I3486">
        <v>63031.669387755108</v>
      </c>
      <c r="J3486">
        <v>7163.4700000000303</v>
      </c>
      <c r="K3486">
        <v>1.5705255182142108E-2</v>
      </c>
    </row>
    <row r="3487" spans="1:11">
      <c r="A3487" s="74" t="s">
        <v>60</v>
      </c>
      <c r="B3487" t="s">
        <v>117</v>
      </c>
    </row>
    <row r="3488" spans="1:11">
      <c r="A3488" s="74" t="s">
        <v>60</v>
      </c>
      <c r="B3488" t="s">
        <v>117</v>
      </c>
      <c r="C3488" t="s">
        <v>26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</row>
    <row r="3489" spans="1:11">
      <c r="A3489" s="74" t="s">
        <v>60</v>
      </c>
      <c r="B3489" t="s">
        <v>117</v>
      </c>
      <c r="C3489" t="s">
        <v>27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</row>
    <row r="3490" spans="1:11">
      <c r="A3490" s="74" t="s">
        <v>60</v>
      </c>
      <c r="B3490" t="s">
        <v>117</v>
      </c>
      <c r="C3490" t="s">
        <v>25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</row>
    <row r="3491" spans="1:11">
      <c r="A3491" s="74" t="s">
        <v>60</v>
      </c>
      <c r="B3491" t="s">
        <v>117</v>
      </c>
    </row>
    <row r="3492" spans="1:11">
      <c r="A3492" s="74" t="s">
        <v>60</v>
      </c>
      <c r="B3492" t="s">
        <v>117</v>
      </c>
      <c r="C3492" t="s">
        <v>28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</row>
    <row r="3493" spans="1:11">
      <c r="A3493" s="74" t="s">
        <v>60</v>
      </c>
      <c r="B3493" t="s">
        <v>117</v>
      </c>
      <c r="C3493" t="s">
        <v>29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</row>
    <row r="3494" spans="1:11">
      <c r="A3494" s="74" t="s">
        <v>60</v>
      </c>
      <c r="B3494" t="s">
        <v>117</v>
      </c>
      <c r="C3494" t="s">
        <v>30</v>
      </c>
      <c r="D3494">
        <v>2</v>
      </c>
      <c r="E3494">
        <v>2</v>
      </c>
      <c r="F3494">
        <v>27511.68</v>
      </c>
      <c r="G3494">
        <v>27513.68</v>
      </c>
      <c r="H3494">
        <v>13755.84</v>
      </c>
      <c r="I3494">
        <v>13756.84</v>
      </c>
      <c r="J3494">
        <v>2</v>
      </c>
      <c r="K3494">
        <v>7.2696396585014079E-5</v>
      </c>
    </row>
    <row r="3495" spans="1:11">
      <c r="A3495" s="74" t="s">
        <v>60</v>
      </c>
      <c r="B3495" t="s">
        <v>117</v>
      </c>
      <c r="C3495" t="s">
        <v>31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</row>
    <row r="3496" spans="1:11">
      <c r="A3496" s="74" t="s">
        <v>60</v>
      </c>
      <c r="B3496" t="s">
        <v>117</v>
      </c>
      <c r="C3496" t="s">
        <v>25</v>
      </c>
      <c r="D3496">
        <v>2</v>
      </c>
      <c r="E3496">
        <v>2</v>
      </c>
      <c r="F3496">
        <v>27511.68</v>
      </c>
      <c r="G3496">
        <v>27513.68</v>
      </c>
      <c r="H3496">
        <v>13755.84</v>
      </c>
      <c r="I3496">
        <v>13756.84</v>
      </c>
      <c r="J3496">
        <v>2</v>
      </c>
      <c r="K3496">
        <v>7.2696396585014079E-5</v>
      </c>
    </row>
    <row r="3497" spans="1:11">
      <c r="A3497" s="74" t="s">
        <v>60</v>
      </c>
      <c r="B3497" t="s">
        <v>117</v>
      </c>
    </row>
    <row r="3498" spans="1:11">
      <c r="A3498" s="74" t="s">
        <v>60</v>
      </c>
      <c r="B3498" t="s">
        <v>117</v>
      </c>
      <c r="C3498" t="s">
        <v>32</v>
      </c>
      <c r="D3498">
        <v>2.5</v>
      </c>
      <c r="E3498">
        <v>2.5</v>
      </c>
      <c r="F3498">
        <v>117804</v>
      </c>
      <c r="G3498">
        <v>117806</v>
      </c>
      <c r="H3498">
        <v>47121.599999999999</v>
      </c>
      <c r="I3498">
        <v>47122.400000000001</v>
      </c>
      <c r="J3498">
        <v>2</v>
      </c>
      <c r="K3498">
        <v>1.6977352212148993E-5</v>
      </c>
    </row>
    <row r="3499" spans="1:11">
      <c r="A3499" s="74" t="s">
        <v>60</v>
      </c>
      <c r="B3499" t="s">
        <v>117</v>
      </c>
      <c r="C3499" t="s">
        <v>33</v>
      </c>
      <c r="D3499">
        <v>1</v>
      </c>
      <c r="E3499">
        <v>1</v>
      </c>
      <c r="F3499">
        <v>50001</v>
      </c>
      <c r="G3499">
        <v>50002</v>
      </c>
      <c r="H3499">
        <v>50001</v>
      </c>
      <c r="I3499">
        <v>50002</v>
      </c>
      <c r="J3499">
        <v>1</v>
      </c>
      <c r="K3499">
        <v>1.9999600007999841E-5</v>
      </c>
    </row>
    <row r="3500" spans="1:11">
      <c r="A3500" s="74" t="s">
        <v>60</v>
      </c>
      <c r="B3500" t="s">
        <v>117</v>
      </c>
      <c r="C3500" t="s">
        <v>34</v>
      </c>
      <c r="D3500">
        <v>3</v>
      </c>
      <c r="E3500">
        <v>3</v>
      </c>
      <c r="F3500">
        <v>84461</v>
      </c>
      <c r="G3500">
        <v>84464</v>
      </c>
      <c r="H3500">
        <v>28153.666666666668</v>
      </c>
      <c r="I3500">
        <v>28154.666666666668</v>
      </c>
      <c r="J3500">
        <v>3</v>
      </c>
      <c r="K3500">
        <v>3.5519352127017205E-5</v>
      </c>
    </row>
    <row r="3501" spans="1:11">
      <c r="A3501" s="74" t="s">
        <v>60</v>
      </c>
      <c r="B3501" t="s">
        <v>117</v>
      </c>
      <c r="C3501" t="s">
        <v>25</v>
      </c>
      <c r="D3501">
        <v>6.5</v>
      </c>
      <c r="E3501">
        <v>6.5</v>
      </c>
      <c r="F3501">
        <v>252266</v>
      </c>
      <c r="G3501">
        <v>252272</v>
      </c>
      <c r="H3501">
        <v>38810.153846153844</v>
      </c>
      <c r="I3501">
        <v>38811.076923076922</v>
      </c>
      <c r="J3501">
        <v>6</v>
      </c>
      <c r="K3501">
        <v>2.3784418034931383E-5</v>
      </c>
    </row>
    <row r="3502" spans="1:11">
      <c r="A3502" s="74" t="s">
        <v>60</v>
      </c>
      <c r="B3502" t="s">
        <v>117</v>
      </c>
    </row>
    <row r="3503" spans="1:11">
      <c r="A3503" s="74" t="s">
        <v>60</v>
      </c>
      <c r="B3503" t="s">
        <v>117</v>
      </c>
      <c r="C3503" t="s">
        <v>35</v>
      </c>
      <c r="D3503">
        <v>2</v>
      </c>
      <c r="E3503">
        <v>2</v>
      </c>
      <c r="F3503">
        <v>33766.46</v>
      </c>
      <c r="G3503">
        <v>33768.46</v>
      </c>
      <c r="H3503">
        <v>16883.23</v>
      </c>
      <c r="I3503">
        <v>16884.23</v>
      </c>
      <c r="J3503">
        <v>2</v>
      </c>
      <c r="K3503">
        <v>5.9230372387274236E-5</v>
      </c>
    </row>
    <row r="3504" spans="1:11">
      <c r="A3504" s="74" t="s">
        <v>60</v>
      </c>
      <c r="B3504" t="s">
        <v>117</v>
      </c>
      <c r="C3504" t="s">
        <v>36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</row>
    <row r="3505" spans="1:11">
      <c r="A3505" s="74" t="s">
        <v>60</v>
      </c>
      <c r="B3505" t="s">
        <v>117</v>
      </c>
      <c r="C3505" t="s">
        <v>25</v>
      </c>
      <c r="D3505">
        <v>2</v>
      </c>
      <c r="E3505">
        <v>2</v>
      </c>
      <c r="F3505">
        <v>33766.46</v>
      </c>
      <c r="G3505">
        <v>33768.46</v>
      </c>
      <c r="H3505">
        <v>16883.23</v>
      </c>
      <c r="I3505">
        <v>16884.23</v>
      </c>
      <c r="J3505">
        <v>2</v>
      </c>
      <c r="K3505">
        <v>5.9230372387274236E-5</v>
      </c>
    </row>
    <row r="3506" spans="1:11">
      <c r="A3506" s="74" t="s">
        <v>60</v>
      </c>
      <c r="B3506" t="s">
        <v>117</v>
      </c>
    </row>
    <row r="3507" spans="1:11">
      <c r="A3507" s="74" t="s">
        <v>60</v>
      </c>
      <c r="B3507" t="s">
        <v>117</v>
      </c>
      <c r="C3507" t="s">
        <v>37</v>
      </c>
      <c r="D3507">
        <v>1</v>
      </c>
      <c r="E3507">
        <v>1</v>
      </c>
      <c r="F3507">
        <v>35006</v>
      </c>
      <c r="G3507">
        <v>35007</v>
      </c>
      <c r="H3507">
        <v>35006</v>
      </c>
      <c r="I3507">
        <v>35007</v>
      </c>
      <c r="J3507">
        <v>1</v>
      </c>
      <c r="K3507">
        <v>2.8566531451751127E-5</v>
      </c>
    </row>
    <row r="3508" spans="1:11">
      <c r="A3508" s="74" t="s">
        <v>60</v>
      </c>
      <c r="B3508" t="s">
        <v>117</v>
      </c>
      <c r="C3508" t="s">
        <v>38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</row>
    <row r="3509" spans="1:11">
      <c r="A3509" s="74" t="s">
        <v>60</v>
      </c>
      <c r="B3509" t="s">
        <v>117</v>
      </c>
      <c r="C3509" t="s">
        <v>25</v>
      </c>
      <c r="D3509">
        <v>1</v>
      </c>
      <c r="E3509">
        <v>1</v>
      </c>
      <c r="F3509">
        <v>35006</v>
      </c>
      <c r="G3509">
        <v>35007</v>
      </c>
      <c r="H3509">
        <v>35006</v>
      </c>
      <c r="I3509">
        <v>35007</v>
      </c>
      <c r="J3509">
        <v>1</v>
      </c>
      <c r="K3509">
        <v>2.8566531451751127E-5</v>
      </c>
    </row>
    <row r="3510" spans="1:11">
      <c r="A3510" s="74" t="s">
        <v>60</v>
      </c>
      <c r="B3510" t="s">
        <v>117</v>
      </c>
    </row>
    <row r="3511" spans="1:11">
      <c r="A3511" s="74" t="s">
        <v>60</v>
      </c>
      <c r="B3511" t="s">
        <v>117</v>
      </c>
      <c r="C3511" t="s">
        <v>39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</row>
    <row r="3512" spans="1:11">
      <c r="A3512" s="74" t="s">
        <v>60</v>
      </c>
      <c r="B3512" t="s">
        <v>117</v>
      </c>
      <c r="C3512" t="s">
        <v>40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</row>
    <row r="3513" spans="1:11">
      <c r="A3513" s="74" t="s">
        <v>60</v>
      </c>
      <c r="B3513" t="s">
        <v>117</v>
      </c>
      <c r="C3513" t="s">
        <v>41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</row>
    <row r="3514" spans="1:11">
      <c r="A3514" s="74" t="s">
        <v>60</v>
      </c>
      <c r="B3514" t="s">
        <v>117</v>
      </c>
      <c r="C3514" t="s">
        <v>42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</row>
    <row r="3515" spans="1:11">
      <c r="A3515" s="74" t="s">
        <v>60</v>
      </c>
      <c r="B3515" t="s">
        <v>117</v>
      </c>
      <c r="C3515" t="s">
        <v>43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</row>
    <row r="3516" spans="1:11">
      <c r="A3516" s="74" t="s">
        <v>60</v>
      </c>
      <c r="B3516" t="s">
        <v>117</v>
      </c>
      <c r="C3516" t="s">
        <v>44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</row>
    <row r="3517" spans="1:11">
      <c r="A3517" s="74" t="s">
        <v>60</v>
      </c>
      <c r="B3517" t="s">
        <v>117</v>
      </c>
      <c r="C3517" t="s">
        <v>45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</row>
    <row r="3518" spans="1:11">
      <c r="A3518" s="74" t="s">
        <v>60</v>
      </c>
      <c r="B3518" t="s">
        <v>117</v>
      </c>
      <c r="C3518" t="s">
        <v>46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</row>
    <row r="3519" spans="1:11">
      <c r="A3519" s="74" t="s">
        <v>60</v>
      </c>
      <c r="B3519" t="s">
        <v>117</v>
      </c>
      <c r="C3519" t="s">
        <v>25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</row>
    <row r="3520" spans="1:11">
      <c r="A3520" s="74" t="s">
        <v>60</v>
      </c>
      <c r="B3520" t="s">
        <v>117</v>
      </c>
    </row>
    <row r="3521" spans="1:11">
      <c r="A3521" s="74" t="s">
        <v>60</v>
      </c>
      <c r="B3521" t="s">
        <v>117</v>
      </c>
      <c r="C3521" t="s">
        <v>47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</row>
    <row r="3522" spans="1:11">
      <c r="A3522" s="74" t="s">
        <v>60</v>
      </c>
      <c r="B3522" t="s">
        <v>117</v>
      </c>
      <c r="C3522" t="s">
        <v>48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</row>
    <row r="3523" spans="1:11">
      <c r="A3523" s="74" t="s">
        <v>60</v>
      </c>
      <c r="B3523" t="s">
        <v>117</v>
      </c>
      <c r="C3523" t="s">
        <v>25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</row>
    <row r="3524" spans="1:11">
      <c r="A3524" s="74" t="s">
        <v>60</v>
      </c>
      <c r="B3524" t="s">
        <v>117</v>
      </c>
    </row>
    <row r="3525" spans="1:11">
      <c r="A3525" s="74" t="s">
        <v>60</v>
      </c>
      <c r="B3525" t="s">
        <v>117</v>
      </c>
      <c r="C3525" t="s">
        <v>49</v>
      </c>
      <c r="D3525">
        <v>1</v>
      </c>
      <c r="E3525">
        <v>1</v>
      </c>
      <c r="F3525">
        <v>48000</v>
      </c>
      <c r="G3525">
        <v>48000</v>
      </c>
      <c r="H3525">
        <v>48000</v>
      </c>
      <c r="I3525">
        <v>48000</v>
      </c>
      <c r="J3525">
        <v>0</v>
      </c>
      <c r="K3525">
        <v>0</v>
      </c>
    </row>
    <row r="3526" spans="1:11">
      <c r="A3526" s="74" t="s">
        <v>60</v>
      </c>
      <c r="B3526" t="s">
        <v>117</v>
      </c>
      <c r="C3526" t="s">
        <v>25</v>
      </c>
      <c r="D3526">
        <v>1</v>
      </c>
      <c r="E3526">
        <v>1</v>
      </c>
      <c r="F3526">
        <v>48000</v>
      </c>
      <c r="G3526">
        <v>48000</v>
      </c>
      <c r="H3526">
        <v>48000</v>
      </c>
      <c r="I3526">
        <v>48000</v>
      </c>
      <c r="J3526">
        <v>0</v>
      </c>
      <c r="K3526">
        <v>0</v>
      </c>
    </row>
    <row r="3527" spans="1:11">
      <c r="A3527" s="74" t="s">
        <v>60</v>
      </c>
      <c r="B3527" t="s">
        <v>117</v>
      </c>
    </row>
    <row r="3528" spans="1:11">
      <c r="A3528" s="74" t="s">
        <v>60</v>
      </c>
      <c r="B3528" t="s">
        <v>117</v>
      </c>
      <c r="C3528" t="s">
        <v>50</v>
      </c>
      <c r="D3528">
        <v>1</v>
      </c>
      <c r="E3528">
        <v>1</v>
      </c>
      <c r="F3528">
        <v>30000</v>
      </c>
      <c r="G3528">
        <v>30000</v>
      </c>
      <c r="H3528">
        <v>30000</v>
      </c>
      <c r="I3528">
        <v>30000</v>
      </c>
      <c r="J3528">
        <v>0</v>
      </c>
      <c r="K3528">
        <v>0</v>
      </c>
    </row>
    <row r="3529" spans="1:11">
      <c r="A3529" s="74" t="s">
        <v>60</v>
      </c>
      <c r="B3529" t="s">
        <v>117</v>
      </c>
      <c r="C3529" t="s">
        <v>51</v>
      </c>
      <c r="D3529">
        <v>6</v>
      </c>
      <c r="E3529">
        <v>6</v>
      </c>
      <c r="F3529">
        <v>112154</v>
      </c>
      <c r="G3529">
        <v>118903</v>
      </c>
      <c r="H3529">
        <v>18692.333333333332</v>
      </c>
      <c r="I3529">
        <v>19817.166666666668</v>
      </c>
      <c r="J3529">
        <v>6749</v>
      </c>
      <c r="K3529">
        <v>6.0176186315245107E-2</v>
      </c>
    </row>
    <row r="3530" spans="1:11">
      <c r="A3530" s="74" t="s">
        <v>60</v>
      </c>
      <c r="B3530" t="s">
        <v>117</v>
      </c>
      <c r="C3530" t="s">
        <v>25</v>
      </c>
      <c r="D3530">
        <v>7</v>
      </c>
      <c r="E3530">
        <v>7</v>
      </c>
      <c r="F3530">
        <v>142154</v>
      </c>
      <c r="G3530">
        <v>148903</v>
      </c>
      <c r="H3530">
        <v>20307.714285714286</v>
      </c>
      <c r="I3530">
        <v>21271.857142857141</v>
      </c>
      <c r="J3530">
        <v>6749</v>
      </c>
      <c r="K3530">
        <v>4.7476680220043053E-2</v>
      </c>
    </row>
    <row r="3531" spans="1:11">
      <c r="A3531" s="74" t="s">
        <v>60</v>
      </c>
      <c r="B3531" t="s">
        <v>117</v>
      </c>
    </row>
    <row r="3532" spans="1:11">
      <c r="A3532" s="74" t="s">
        <v>60</v>
      </c>
      <c r="B3532" t="s">
        <v>117</v>
      </c>
      <c r="C3532" t="s">
        <v>52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</row>
    <row r="3533" spans="1:11">
      <c r="A3533" s="74" t="s">
        <v>60</v>
      </c>
      <c r="B3533" t="s">
        <v>117</v>
      </c>
      <c r="C3533" t="s">
        <v>53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</row>
    <row r="3534" spans="1:11">
      <c r="A3534" s="74" t="s">
        <v>60</v>
      </c>
      <c r="B3534" t="s">
        <v>117</v>
      </c>
      <c r="C3534" t="s">
        <v>54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</row>
    <row r="3535" spans="1:11">
      <c r="A3535" s="74" t="s">
        <v>60</v>
      </c>
      <c r="B3535" t="s">
        <v>117</v>
      </c>
      <c r="C3535" t="s">
        <v>55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</row>
    <row r="3536" spans="1:11">
      <c r="A3536" s="74" t="s">
        <v>60</v>
      </c>
      <c r="B3536" t="s">
        <v>117</v>
      </c>
      <c r="C3536" t="s">
        <v>25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</row>
    <row r="3537" spans="1:11">
      <c r="A3537" s="74" t="s">
        <v>60</v>
      </c>
      <c r="B3537" t="s">
        <v>117</v>
      </c>
    </row>
    <row r="3538" spans="1:11">
      <c r="A3538" s="74" t="s">
        <v>60</v>
      </c>
      <c r="B3538" t="s">
        <v>117</v>
      </c>
      <c r="C3538" t="s">
        <v>56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</row>
    <row r="3539" spans="1:11">
      <c r="A3539" s="74" t="s">
        <v>60</v>
      </c>
      <c r="B3539" t="s">
        <v>117</v>
      </c>
      <c r="C3539" t="s">
        <v>57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</row>
    <row r="3540" spans="1:11">
      <c r="A3540" s="74" t="s">
        <v>60</v>
      </c>
      <c r="B3540" t="s">
        <v>117</v>
      </c>
      <c r="C3540" t="s">
        <v>58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</row>
    <row r="3541" spans="1:11">
      <c r="A3541" s="74" t="s">
        <v>60</v>
      </c>
      <c r="B3541" t="s">
        <v>118</v>
      </c>
      <c r="C3541" t="s">
        <v>18</v>
      </c>
      <c r="D3541">
        <v>1</v>
      </c>
      <c r="E3541">
        <v>1</v>
      </c>
      <c r="F3541">
        <v>125000</v>
      </c>
      <c r="G3541">
        <v>125000</v>
      </c>
      <c r="H3541">
        <v>125000</v>
      </c>
      <c r="I3541">
        <v>125000</v>
      </c>
      <c r="J3541">
        <v>0</v>
      </c>
      <c r="K3541">
        <v>0</v>
      </c>
    </row>
    <row r="3542" spans="1:11">
      <c r="A3542" s="74" t="s">
        <v>60</v>
      </c>
      <c r="B3542" t="s">
        <v>118</v>
      </c>
      <c r="C3542" t="s">
        <v>19</v>
      </c>
      <c r="D3542">
        <v>8</v>
      </c>
      <c r="E3542">
        <v>8</v>
      </c>
      <c r="F3542">
        <v>556419.26</v>
      </c>
      <c r="G3542">
        <v>556419.26</v>
      </c>
      <c r="H3542">
        <v>69552.407500000001</v>
      </c>
      <c r="I3542">
        <v>69552.407500000001</v>
      </c>
      <c r="J3542">
        <v>0</v>
      </c>
      <c r="K3542">
        <v>0</v>
      </c>
    </row>
    <row r="3543" spans="1:11">
      <c r="A3543" s="74" t="s">
        <v>60</v>
      </c>
      <c r="B3543" t="s">
        <v>118</v>
      </c>
      <c r="C3543" t="s">
        <v>20</v>
      </c>
      <c r="D3543">
        <v>1.1200000000000001</v>
      </c>
      <c r="E3543">
        <v>1.1200000000000001</v>
      </c>
      <c r="F3543">
        <v>98972.38</v>
      </c>
      <c r="G3543">
        <v>98972.38</v>
      </c>
      <c r="H3543">
        <v>88368.19642857142</v>
      </c>
      <c r="I3543">
        <v>88368.19642857142</v>
      </c>
      <c r="J3543">
        <v>0</v>
      </c>
      <c r="K3543">
        <v>0</v>
      </c>
    </row>
    <row r="3544" spans="1:11">
      <c r="A3544" s="74" t="s">
        <v>60</v>
      </c>
      <c r="B3544" t="s">
        <v>118</v>
      </c>
      <c r="C3544" t="s">
        <v>21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</row>
    <row r="3545" spans="1:11">
      <c r="A3545" s="74" t="s">
        <v>60</v>
      </c>
      <c r="B3545" t="s">
        <v>118</v>
      </c>
      <c r="C3545" t="s">
        <v>22</v>
      </c>
      <c r="D3545">
        <v>0.8</v>
      </c>
      <c r="E3545">
        <v>0.8</v>
      </c>
      <c r="F3545">
        <v>61804</v>
      </c>
      <c r="G3545">
        <v>61804</v>
      </c>
      <c r="H3545">
        <v>77255</v>
      </c>
      <c r="I3545">
        <v>77255</v>
      </c>
      <c r="J3545">
        <v>0</v>
      </c>
      <c r="K3545">
        <v>0</v>
      </c>
    </row>
    <row r="3546" spans="1:11">
      <c r="A3546" s="74" t="s">
        <v>60</v>
      </c>
      <c r="B3546" t="s">
        <v>118</v>
      </c>
      <c r="C3546" t="s">
        <v>23</v>
      </c>
      <c r="D3546">
        <v>1.7032</v>
      </c>
      <c r="E3546">
        <v>1.7032</v>
      </c>
      <c r="F3546">
        <v>116619.34</v>
      </c>
      <c r="G3546">
        <v>116619.34</v>
      </c>
      <c r="H3546">
        <v>68470.725692813518</v>
      </c>
      <c r="I3546">
        <v>68470.725692813518</v>
      </c>
      <c r="J3546">
        <v>0</v>
      </c>
      <c r="K3546">
        <v>0</v>
      </c>
    </row>
    <row r="3547" spans="1:11">
      <c r="A3547" s="74" t="s">
        <v>60</v>
      </c>
      <c r="B3547" t="s">
        <v>118</v>
      </c>
      <c r="C3547" t="s">
        <v>24</v>
      </c>
      <c r="D3547">
        <v>1.0761000000000001</v>
      </c>
      <c r="E3547">
        <v>1.0761000000000001</v>
      </c>
      <c r="F3547">
        <v>62396.36</v>
      </c>
      <c r="G3547">
        <v>62396.36</v>
      </c>
      <c r="H3547">
        <v>57983.793327757638</v>
      </c>
      <c r="I3547">
        <v>57983.793327757638</v>
      </c>
      <c r="J3547">
        <v>0</v>
      </c>
      <c r="K3547">
        <v>0</v>
      </c>
    </row>
    <row r="3548" spans="1:11">
      <c r="A3548" s="74" t="s">
        <v>60</v>
      </c>
      <c r="B3548" t="s">
        <v>118</v>
      </c>
      <c r="C3548" t="s">
        <v>25</v>
      </c>
      <c r="D3548">
        <v>13.699300000000003</v>
      </c>
      <c r="E3548">
        <v>13.699300000000003</v>
      </c>
      <c r="F3548">
        <v>1021211.34</v>
      </c>
      <c r="G3548">
        <v>1021211.34</v>
      </c>
      <c r="H3548">
        <v>74544.78258013181</v>
      </c>
      <c r="I3548">
        <v>74544.78258013181</v>
      </c>
      <c r="J3548">
        <v>0</v>
      </c>
      <c r="K3548">
        <v>0</v>
      </c>
    </row>
    <row r="3549" spans="1:11">
      <c r="A3549" s="74" t="s">
        <v>60</v>
      </c>
      <c r="B3549" t="s">
        <v>118</v>
      </c>
    </row>
    <row r="3550" spans="1:11">
      <c r="A3550" s="74" t="s">
        <v>60</v>
      </c>
      <c r="B3550" t="s">
        <v>118</v>
      </c>
      <c r="C3550" t="s">
        <v>26</v>
      </c>
      <c r="D3550">
        <v>4.5332999999999997</v>
      </c>
      <c r="E3550">
        <v>4.5332999999999997</v>
      </c>
      <c r="F3550">
        <v>77664.08</v>
      </c>
      <c r="G3550">
        <v>77664.08</v>
      </c>
      <c r="H3550">
        <v>17131.908322855317</v>
      </c>
      <c r="I3550">
        <v>17131.908322855317</v>
      </c>
      <c r="J3550">
        <v>0</v>
      </c>
      <c r="K3550">
        <v>0</v>
      </c>
    </row>
    <row r="3551" spans="1:11">
      <c r="A3551" s="74" t="s">
        <v>60</v>
      </c>
      <c r="B3551" t="s">
        <v>118</v>
      </c>
      <c r="C3551" t="s">
        <v>27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</row>
    <row r="3552" spans="1:11">
      <c r="A3552" s="74" t="s">
        <v>60</v>
      </c>
      <c r="B3552" t="s">
        <v>118</v>
      </c>
      <c r="C3552" t="s">
        <v>25</v>
      </c>
      <c r="D3552">
        <v>4.5332999999999997</v>
      </c>
      <c r="E3552">
        <v>4.5332999999999997</v>
      </c>
      <c r="F3552">
        <v>77664.08</v>
      </c>
      <c r="G3552">
        <v>77664.08</v>
      </c>
      <c r="H3552">
        <v>17131.908322855317</v>
      </c>
      <c r="I3552">
        <v>17131.908322855317</v>
      </c>
      <c r="J3552">
        <v>0</v>
      </c>
      <c r="K3552">
        <v>0</v>
      </c>
    </row>
    <row r="3553" spans="1:11">
      <c r="A3553" s="74" t="s">
        <v>60</v>
      </c>
      <c r="B3553" t="s">
        <v>118</v>
      </c>
    </row>
    <row r="3554" spans="1:11">
      <c r="A3554" s="74" t="s">
        <v>60</v>
      </c>
      <c r="B3554" t="s">
        <v>118</v>
      </c>
      <c r="C3554" t="s">
        <v>28</v>
      </c>
      <c r="D3554">
        <v>8.5</v>
      </c>
      <c r="E3554">
        <v>8.5</v>
      </c>
      <c r="F3554">
        <v>119120.08</v>
      </c>
      <c r="G3554">
        <v>119120.08</v>
      </c>
      <c r="H3554">
        <v>14014.127058823529</v>
      </c>
      <c r="I3554">
        <v>14014.127058823529</v>
      </c>
      <c r="J3554">
        <v>0</v>
      </c>
      <c r="K3554">
        <v>0</v>
      </c>
    </row>
    <row r="3555" spans="1:11">
      <c r="A3555" s="74" t="s">
        <v>60</v>
      </c>
      <c r="B3555" t="s">
        <v>118</v>
      </c>
      <c r="C3555" t="s">
        <v>29</v>
      </c>
      <c r="D3555">
        <v>23.24</v>
      </c>
      <c r="E3555">
        <v>23.24</v>
      </c>
      <c r="F3555">
        <v>337466.7</v>
      </c>
      <c r="G3555">
        <v>337466.7</v>
      </c>
      <c r="H3555">
        <v>14520.94234079174</v>
      </c>
      <c r="I3555">
        <v>14520.94234079174</v>
      </c>
      <c r="J3555">
        <v>0</v>
      </c>
      <c r="K3555">
        <v>0</v>
      </c>
    </row>
    <row r="3556" spans="1:11">
      <c r="A3556" s="74" t="s">
        <v>60</v>
      </c>
      <c r="B3556" t="s">
        <v>118</v>
      </c>
      <c r="C3556" t="s">
        <v>30</v>
      </c>
      <c r="D3556">
        <v>4</v>
      </c>
      <c r="E3556">
        <v>4</v>
      </c>
      <c r="F3556">
        <v>56840.53</v>
      </c>
      <c r="G3556">
        <v>56840.53</v>
      </c>
      <c r="H3556">
        <v>14210.1325</v>
      </c>
      <c r="I3556">
        <v>14210.1325</v>
      </c>
      <c r="J3556">
        <v>0</v>
      </c>
      <c r="K3556">
        <v>0</v>
      </c>
    </row>
    <row r="3557" spans="1:11">
      <c r="A3557" s="74" t="s">
        <v>60</v>
      </c>
      <c r="B3557" t="s">
        <v>118</v>
      </c>
      <c r="C3557" t="s">
        <v>31</v>
      </c>
      <c r="D3557">
        <v>2.2134</v>
      </c>
      <c r="E3557">
        <v>2.2134</v>
      </c>
      <c r="F3557">
        <v>30247.63</v>
      </c>
      <c r="G3557">
        <v>30247.63</v>
      </c>
      <c r="H3557">
        <v>13665.686274509804</v>
      </c>
      <c r="I3557">
        <v>13665.686274509804</v>
      </c>
      <c r="J3557">
        <v>0</v>
      </c>
      <c r="K3557">
        <v>0</v>
      </c>
    </row>
    <row r="3558" spans="1:11">
      <c r="A3558" s="74" t="s">
        <v>60</v>
      </c>
      <c r="B3558" t="s">
        <v>118</v>
      </c>
      <c r="C3558" t="s">
        <v>25</v>
      </c>
      <c r="D3558">
        <v>37.953399999999995</v>
      </c>
      <c r="E3558">
        <v>37.953399999999995</v>
      </c>
      <c r="F3558">
        <v>543674.94000000006</v>
      </c>
      <c r="G3558">
        <v>543674.94000000006</v>
      </c>
      <c r="H3558">
        <v>14324.801994024254</v>
      </c>
      <c r="I3558">
        <v>14324.801994024254</v>
      </c>
      <c r="J3558">
        <v>0</v>
      </c>
      <c r="K3558">
        <v>0</v>
      </c>
    </row>
    <row r="3559" spans="1:11">
      <c r="A3559" s="74" t="s">
        <v>60</v>
      </c>
      <c r="B3559" t="s">
        <v>118</v>
      </c>
    </row>
    <row r="3560" spans="1:11">
      <c r="A3560" s="74" t="s">
        <v>60</v>
      </c>
      <c r="B3560" t="s">
        <v>118</v>
      </c>
      <c r="C3560" t="s">
        <v>32</v>
      </c>
      <c r="D3560">
        <v>8.8632000000000009</v>
      </c>
      <c r="E3560">
        <v>8.8632000000000009</v>
      </c>
      <c r="F3560">
        <v>437944.96</v>
      </c>
      <c r="G3560">
        <v>437944.96</v>
      </c>
      <c r="H3560">
        <v>49411.607545807383</v>
      </c>
      <c r="I3560">
        <v>49411.607545807383</v>
      </c>
      <c r="J3560">
        <v>0</v>
      </c>
      <c r="K3560">
        <v>0</v>
      </c>
    </row>
    <row r="3561" spans="1:11">
      <c r="A3561" s="74" t="s">
        <v>60</v>
      </c>
      <c r="B3561" t="s">
        <v>118</v>
      </c>
      <c r="C3561" t="s">
        <v>33</v>
      </c>
      <c r="D3561">
        <v>1</v>
      </c>
      <c r="E3561">
        <v>1</v>
      </c>
      <c r="F3561">
        <v>36268.300000000003</v>
      </c>
      <c r="G3561">
        <v>36268.300000000003</v>
      </c>
      <c r="H3561">
        <v>36268.300000000003</v>
      </c>
      <c r="I3561">
        <v>36268.300000000003</v>
      </c>
      <c r="J3561">
        <v>0</v>
      </c>
      <c r="K3561">
        <v>0</v>
      </c>
    </row>
    <row r="3562" spans="1:11">
      <c r="A3562" s="74" t="s">
        <v>60</v>
      </c>
      <c r="B3562" t="s">
        <v>118</v>
      </c>
      <c r="C3562" t="s">
        <v>34</v>
      </c>
      <c r="D3562">
        <v>18.25</v>
      </c>
      <c r="E3562">
        <v>18.25</v>
      </c>
      <c r="F3562">
        <v>503828.79</v>
      </c>
      <c r="G3562">
        <v>503828.79</v>
      </c>
      <c r="H3562">
        <v>27607.05698630137</v>
      </c>
      <c r="I3562">
        <v>27607.05698630137</v>
      </c>
      <c r="J3562">
        <v>0</v>
      </c>
      <c r="K3562">
        <v>0</v>
      </c>
    </row>
    <row r="3563" spans="1:11">
      <c r="A3563" s="74" t="s">
        <v>60</v>
      </c>
      <c r="B3563" t="s">
        <v>118</v>
      </c>
      <c r="C3563" t="s">
        <v>25</v>
      </c>
      <c r="D3563">
        <v>28.113199999999999</v>
      </c>
      <c r="E3563">
        <v>28.113199999999999</v>
      </c>
      <c r="F3563">
        <v>978042.05</v>
      </c>
      <c r="G3563">
        <v>978042.05</v>
      </c>
      <c r="H3563">
        <v>34789.424540785112</v>
      </c>
      <c r="I3563">
        <v>34789.424540785112</v>
      </c>
      <c r="J3563">
        <v>0</v>
      </c>
      <c r="K3563">
        <v>0</v>
      </c>
    </row>
    <row r="3564" spans="1:11">
      <c r="A3564" s="74" t="s">
        <v>60</v>
      </c>
      <c r="B3564" t="s">
        <v>118</v>
      </c>
    </row>
    <row r="3565" spans="1:11">
      <c r="A3565" s="74" t="s">
        <v>60</v>
      </c>
      <c r="B3565" t="s">
        <v>118</v>
      </c>
      <c r="C3565" t="s">
        <v>35</v>
      </c>
      <c r="D3565">
        <v>1</v>
      </c>
      <c r="E3565">
        <v>1</v>
      </c>
      <c r="F3565">
        <v>22850.77</v>
      </c>
      <c r="G3565">
        <v>22850.77</v>
      </c>
      <c r="H3565">
        <v>22850.77</v>
      </c>
      <c r="I3565">
        <v>22850.77</v>
      </c>
      <c r="J3565">
        <v>0</v>
      </c>
      <c r="K3565">
        <v>0</v>
      </c>
    </row>
    <row r="3566" spans="1:11">
      <c r="A3566" s="74" t="s">
        <v>60</v>
      </c>
      <c r="B3566" t="s">
        <v>118</v>
      </c>
      <c r="C3566" t="s">
        <v>36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</row>
    <row r="3567" spans="1:11">
      <c r="A3567" s="74" t="s">
        <v>60</v>
      </c>
      <c r="B3567" t="s">
        <v>118</v>
      </c>
      <c r="C3567" t="s">
        <v>25</v>
      </c>
      <c r="D3567">
        <v>1</v>
      </c>
      <c r="E3567">
        <v>1</v>
      </c>
      <c r="F3567">
        <v>22850.77</v>
      </c>
      <c r="G3567">
        <v>22850.77</v>
      </c>
      <c r="H3567">
        <v>22850.77</v>
      </c>
      <c r="I3567">
        <v>22850.77</v>
      </c>
      <c r="J3567">
        <v>0</v>
      </c>
      <c r="K3567">
        <v>0</v>
      </c>
    </row>
    <row r="3568" spans="1:11">
      <c r="A3568" s="74" t="s">
        <v>60</v>
      </c>
      <c r="B3568" t="s">
        <v>118</v>
      </c>
    </row>
    <row r="3569" spans="1:11">
      <c r="A3569" s="74" t="s">
        <v>60</v>
      </c>
      <c r="B3569" t="s">
        <v>118</v>
      </c>
      <c r="C3569" t="s">
        <v>37</v>
      </c>
      <c r="D3569">
        <v>3.9</v>
      </c>
      <c r="E3569">
        <v>3.9</v>
      </c>
      <c r="F3569">
        <v>148053.99</v>
      </c>
      <c r="G3569">
        <v>148053.99</v>
      </c>
      <c r="H3569">
        <v>37962.561538461538</v>
      </c>
      <c r="I3569">
        <v>37962.561538461538</v>
      </c>
      <c r="J3569">
        <v>0</v>
      </c>
      <c r="K3569">
        <v>0</v>
      </c>
    </row>
    <row r="3570" spans="1:11">
      <c r="A3570" s="74" t="s">
        <v>60</v>
      </c>
      <c r="B3570" t="s">
        <v>118</v>
      </c>
      <c r="C3570" t="s">
        <v>38</v>
      </c>
      <c r="D3570">
        <v>1.6</v>
      </c>
      <c r="E3570">
        <v>1.6</v>
      </c>
      <c r="F3570">
        <v>34104.800000000003</v>
      </c>
      <c r="G3570">
        <v>34104.800000000003</v>
      </c>
      <c r="H3570">
        <v>21315.5</v>
      </c>
      <c r="I3570">
        <v>21315.5</v>
      </c>
      <c r="J3570">
        <v>0</v>
      </c>
      <c r="K3570">
        <v>0</v>
      </c>
    </row>
    <row r="3571" spans="1:11">
      <c r="A3571" s="74" t="s">
        <v>60</v>
      </c>
      <c r="B3571" t="s">
        <v>118</v>
      </c>
      <c r="C3571" t="s">
        <v>25</v>
      </c>
      <c r="D3571">
        <v>5.5</v>
      </c>
      <c r="E3571">
        <v>5.5</v>
      </c>
      <c r="F3571">
        <v>182158.78999999998</v>
      </c>
      <c r="G3571">
        <v>182158.78999999998</v>
      </c>
      <c r="H3571">
        <v>33119.78</v>
      </c>
      <c r="I3571">
        <v>33119.78</v>
      </c>
      <c r="J3571">
        <v>0</v>
      </c>
      <c r="K3571">
        <v>0</v>
      </c>
    </row>
    <row r="3572" spans="1:11">
      <c r="A3572" s="74" t="s">
        <v>60</v>
      </c>
      <c r="B3572" t="s">
        <v>118</v>
      </c>
    </row>
    <row r="3573" spans="1:11">
      <c r="A3573" s="74" t="s">
        <v>60</v>
      </c>
      <c r="B3573" t="s">
        <v>118</v>
      </c>
      <c r="C3573" t="s">
        <v>39</v>
      </c>
      <c r="D3573">
        <v>0.25</v>
      </c>
      <c r="E3573">
        <v>0.25</v>
      </c>
      <c r="F3573">
        <v>17666.55</v>
      </c>
      <c r="G3573">
        <v>17666.650000000001</v>
      </c>
      <c r="H3573">
        <v>70666.2</v>
      </c>
      <c r="I3573">
        <v>70666.600000000006</v>
      </c>
      <c r="J3573">
        <v>0.10000000000218279</v>
      </c>
      <c r="K3573">
        <v>5.6604147387114517E-6</v>
      </c>
    </row>
    <row r="3574" spans="1:11">
      <c r="A3574" s="74" t="s">
        <v>60</v>
      </c>
      <c r="B3574" t="s">
        <v>118</v>
      </c>
      <c r="C3574" t="s">
        <v>40</v>
      </c>
      <c r="D3574">
        <v>5.0002000000000004</v>
      </c>
      <c r="E3574">
        <v>5.0002000000000004</v>
      </c>
      <c r="F3574">
        <v>271903.15999999997</v>
      </c>
      <c r="G3574">
        <v>271903.15999999997</v>
      </c>
      <c r="H3574">
        <v>54378.456861725521</v>
      </c>
      <c r="I3574">
        <v>54378.456861725521</v>
      </c>
      <c r="J3574">
        <v>0</v>
      </c>
      <c r="K3574">
        <v>0</v>
      </c>
    </row>
    <row r="3575" spans="1:11">
      <c r="A3575" s="74" t="s">
        <v>60</v>
      </c>
      <c r="B3575" t="s">
        <v>118</v>
      </c>
      <c r="C3575" t="s">
        <v>41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</row>
    <row r="3576" spans="1:11">
      <c r="A3576" s="74" t="s">
        <v>60</v>
      </c>
      <c r="B3576" t="s">
        <v>118</v>
      </c>
      <c r="C3576" t="s">
        <v>42</v>
      </c>
      <c r="D3576">
        <v>1</v>
      </c>
      <c r="E3576">
        <v>1</v>
      </c>
      <c r="F3576">
        <v>51198.152999999998</v>
      </c>
      <c r="G3576">
        <v>51198.15</v>
      </c>
      <c r="H3576">
        <v>51198.152999999998</v>
      </c>
      <c r="I3576">
        <v>51198.15</v>
      </c>
      <c r="J3576">
        <v>0</v>
      </c>
      <c r="K3576">
        <v>0</v>
      </c>
    </row>
    <row r="3577" spans="1:11">
      <c r="A3577" s="74" t="s">
        <v>60</v>
      </c>
      <c r="B3577" t="s">
        <v>118</v>
      </c>
      <c r="C3577" t="s">
        <v>43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</row>
    <row r="3578" spans="1:11">
      <c r="A3578" s="74" t="s">
        <v>60</v>
      </c>
      <c r="B3578" t="s">
        <v>118</v>
      </c>
      <c r="C3578" t="s">
        <v>44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</row>
    <row r="3579" spans="1:11">
      <c r="A3579" s="74" t="s">
        <v>60</v>
      </c>
      <c r="B3579" t="s">
        <v>118</v>
      </c>
      <c r="C3579" t="s">
        <v>45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</row>
    <row r="3580" spans="1:11">
      <c r="A3580" s="74" t="s">
        <v>60</v>
      </c>
      <c r="B3580" t="s">
        <v>118</v>
      </c>
      <c r="C3580" t="s">
        <v>46</v>
      </c>
      <c r="D3580">
        <v>1</v>
      </c>
      <c r="E3580">
        <v>1</v>
      </c>
      <c r="F3580">
        <v>55395.28</v>
      </c>
      <c r="G3580">
        <v>55395.28</v>
      </c>
      <c r="H3580">
        <v>55395.28</v>
      </c>
      <c r="I3580">
        <v>55395.28</v>
      </c>
      <c r="J3580">
        <v>0</v>
      </c>
      <c r="K3580">
        <v>0</v>
      </c>
    </row>
    <row r="3581" spans="1:11">
      <c r="A3581" s="74" t="s">
        <v>60</v>
      </c>
      <c r="B3581" t="s">
        <v>118</v>
      </c>
      <c r="C3581" t="s">
        <v>25</v>
      </c>
      <c r="D3581">
        <v>7.2502000000000004</v>
      </c>
      <c r="E3581">
        <v>7.2502000000000004</v>
      </c>
      <c r="F3581">
        <v>396163.14299999992</v>
      </c>
      <c r="G3581">
        <v>396163.24</v>
      </c>
      <c r="H3581">
        <v>54641.68478110947</v>
      </c>
      <c r="I3581">
        <v>54641.69816005075</v>
      </c>
      <c r="J3581">
        <v>9.7000000067055225E-2</v>
      </c>
      <c r="K3581">
        <v>2.4484862305087085E-7</v>
      </c>
    </row>
    <row r="3582" spans="1:11">
      <c r="A3582" s="74" t="s">
        <v>60</v>
      </c>
      <c r="B3582" t="s">
        <v>118</v>
      </c>
    </row>
    <row r="3583" spans="1:11">
      <c r="A3583" s="74" t="s">
        <v>60</v>
      </c>
      <c r="B3583" t="s">
        <v>118</v>
      </c>
      <c r="C3583" t="s">
        <v>47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</row>
    <row r="3584" spans="1:11">
      <c r="A3584" s="74" t="s">
        <v>60</v>
      </c>
      <c r="B3584" t="s">
        <v>118</v>
      </c>
      <c r="C3584" t="s">
        <v>48</v>
      </c>
      <c r="D3584">
        <v>3</v>
      </c>
      <c r="E3584">
        <v>3</v>
      </c>
      <c r="F3584">
        <v>76825.440000000002</v>
      </c>
      <c r="G3584">
        <v>76825.440000000002</v>
      </c>
      <c r="H3584">
        <v>25608.48</v>
      </c>
      <c r="I3584">
        <v>25608.48</v>
      </c>
      <c r="J3584">
        <v>0</v>
      </c>
      <c r="K3584">
        <v>0</v>
      </c>
    </row>
    <row r="3585" spans="1:11">
      <c r="A3585" s="74" t="s">
        <v>60</v>
      </c>
      <c r="B3585" t="s">
        <v>118</v>
      </c>
      <c r="C3585" t="s">
        <v>25</v>
      </c>
      <c r="D3585">
        <v>3</v>
      </c>
      <c r="E3585">
        <v>3</v>
      </c>
      <c r="F3585">
        <v>76825.440000000002</v>
      </c>
      <c r="G3585">
        <v>76825.440000000002</v>
      </c>
      <c r="H3585">
        <v>25608.48</v>
      </c>
      <c r="I3585">
        <v>25608.48</v>
      </c>
      <c r="J3585">
        <v>0</v>
      </c>
      <c r="K3585">
        <v>0</v>
      </c>
    </row>
    <row r="3586" spans="1:11">
      <c r="A3586" s="74" t="s">
        <v>60</v>
      </c>
      <c r="B3586" t="s">
        <v>118</v>
      </c>
    </row>
    <row r="3587" spans="1:11">
      <c r="A3587" s="74" t="s">
        <v>60</v>
      </c>
      <c r="B3587" t="s">
        <v>118</v>
      </c>
      <c r="C3587" t="s">
        <v>49</v>
      </c>
      <c r="D3587">
        <v>4</v>
      </c>
      <c r="E3587">
        <v>4</v>
      </c>
      <c r="F3587">
        <v>193709.65</v>
      </c>
      <c r="G3587">
        <v>193709.65</v>
      </c>
      <c r="H3587">
        <v>48427.412499999999</v>
      </c>
      <c r="I3587">
        <v>48427.412499999999</v>
      </c>
      <c r="J3587">
        <v>0</v>
      </c>
      <c r="K3587">
        <v>0</v>
      </c>
    </row>
    <row r="3588" spans="1:11">
      <c r="A3588" s="74" t="s">
        <v>60</v>
      </c>
      <c r="B3588" t="s">
        <v>118</v>
      </c>
      <c r="C3588" t="s">
        <v>25</v>
      </c>
      <c r="D3588">
        <v>4</v>
      </c>
      <c r="E3588">
        <v>4</v>
      </c>
      <c r="F3588">
        <v>193709.65</v>
      </c>
      <c r="G3588">
        <v>193709.65</v>
      </c>
      <c r="H3588">
        <v>48427.412499999999</v>
      </c>
      <c r="I3588">
        <v>48427.412499999999</v>
      </c>
      <c r="J3588">
        <v>0</v>
      </c>
      <c r="K3588">
        <v>0</v>
      </c>
    </row>
    <row r="3589" spans="1:11">
      <c r="A3589" s="74" t="s">
        <v>60</v>
      </c>
      <c r="B3589" t="s">
        <v>118</v>
      </c>
    </row>
    <row r="3590" spans="1:11">
      <c r="A3590" s="74" t="s">
        <v>60</v>
      </c>
      <c r="B3590" t="s">
        <v>118</v>
      </c>
      <c r="C3590" t="s">
        <v>50</v>
      </c>
      <c r="D3590">
        <v>7.13</v>
      </c>
      <c r="E3590">
        <v>7.13</v>
      </c>
      <c r="F3590">
        <v>211143.3</v>
      </c>
      <c r="G3590">
        <v>211143.3</v>
      </c>
      <c r="H3590">
        <v>29613.366058906031</v>
      </c>
      <c r="I3590">
        <v>29613.366058906031</v>
      </c>
      <c r="J3590">
        <v>0</v>
      </c>
      <c r="K3590">
        <v>0</v>
      </c>
    </row>
    <row r="3591" spans="1:11">
      <c r="A3591" s="74" t="s">
        <v>60</v>
      </c>
      <c r="B3591" t="s">
        <v>118</v>
      </c>
      <c r="C3591" t="s">
        <v>51</v>
      </c>
      <c r="D3591">
        <v>19</v>
      </c>
      <c r="E3591">
        <v>19</v>
      </c>
      <c r="F3591">
        <v>368539.43</v>
      </c>
      <c r="G3591">
        <v>368539.43</v>
      </c>
      <c r="H3591">
        <v>19396.812105263158</v>
      </c>
      <c r="I3591">
        <v>19396.812105263158</v>
      </c>
      <c r="J3591">
        <v>0</v>
      </c>
      <c r="K3591">
        <v>0</v>
      </c>
    </row>
    <row r="3592" spans="1:11">
      <c r="A3592" s="74" t="s">
        <v>60</v>
      </c>
      <c r="B3592" t="s">
        <v>118</v>
      </c>
      <c r="C3592" t="s">
        <v>25</v>
      </c>
      <c r="D3592">
        <v>26.13</v>
      </c>
      <c r="E3592">
        <v>26.13</v>
      </c>
      <c r="F3592">
        <v>579682.73</v>
      </c>
      <c r="G3592">
        <v>579682.73</v>
      </c>
      <c r="H3592">
        <v>22184.566781477228</v>
      </c>
      <c r="I3592">
        <v>22184.566781477228</v>
      </c>
      <c r="J3592">
        <v>0</v>
      </c>
      <c r="K3592">
        <v>0</v>
      </c>
    </row>
    <row r="3593" spans="1:11">
      <c r="A3593" s="74" t="s">
        <v>60</v>
      </c>
      <c r="B3593" t="s">
        <v>118</v>
      </c>
    </row>
    <row r="3594" spans="1:11">
      <c r="A3594" s="74" t="s">
        <v>60</v>
      </c>
      <c r="B3594" t="s">
        <v>118</v>
      </c>
      <c r="C3594" t="s">
        <v>52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</row>
    <row r="3595" spans="1:11">
      <c r="A3595" s="74" t="s">
        <v>60</v>
      </c>
      <c r="B3595" t="s">
        <v>118</v>
      </c>
      <c r="C3595" t="s">
        <v>53</v>
      </c>
      <c r="D3595">
        <v>0.2</v>
      </c>
      <c r="E3595">
        <v>0.2</v>
      </c>
      <c r="F3595">
        <v>24342.76</v>
      </c>
      <c r="G3595">
        <v>24342.76</v>
      </c>
      <c r="H3595">
        <v>121713.79999999999</v>
      </c>
      <c r="I3595">
        <v>121713.79999999999</v>
      </c>
      <c r="J3595">
        <v>0</v>
      </c>
      <c r="K3595">
        <v>0</v>
      </c>
    </row>
    <row r="3596" spans="1:11">
      <c r="A3596" s="74" t="s">
        <v>60</v>
      </c>
      <c r="B3596" t="s">
        <v>118</v>
      </c>
      <c r="C3596" t="s">
        <v>54</v>
      </c>
      <c r="D3596">
        <v>1</v>
      </c>
      <c r="E3596">
        <v>1</v>
      </c>
      <c r="F3596">
        <v>24660.44</v>
      </c>
      <c r="G3596">
        <v>24660.44</v>
      </c>
      <c r="H3596">
        <v>24660.44</v>
      </c>
      <c r="I3596">
        <v>24660.44</v>
      </c>
      <c r="J3596">
        <v>0</v>
      </c>
      <c r="K3596">
        <v>0</v>
      </c>
    </row>
    <row r="3597" spans="1:11">
      <c r="A3597" s="74" t="s">
        <v>60</v>
      </c>
      <c r="B3597" t="s">
        <v>118</v>
      </c>
      <c r="C3597" t="s">
        <v>55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</row>
    <row r="3598" spans="1:11">
      <c r="A3598" s="74" t="s">
        <v>60</v>
      </c>
      <c r="B3598" t="s">
        <v>118</v>
      </c>
      <c r="C3598" t="s">
        <v>25</v>
      </c>
      <c r="D3598">
        <v>1.2</v>
      </c>
      <c r="E3598">
        <v>1.2</v>
      </c>
      <c r="F3598">
        <v>49003.199999999997</v>
      </c>
      <c r="G3598">
        <v>49003.199999999997</v>
      </c>
      <c r="H3598">
        <v>40836</v>
      </c>
      <c r="I3598">
        <v>40836</v>
      </c>
      <c r="J3598">
        <v>0</v>
      </c>
      <c r="K3598">
        <v>0</v>
      </c>
    </row>
    <row r="3599" spans="1:11">
      <c r="A3599" s="74" t="s">
        <v>60</v>
      </c>
      <c r="B3599" t="s">
        <v>118</v>
      </c>
    </row>
    <row r="3600" spans="1:11">
      <c r="A3600" s="74" t="s">
        <v>60</v>
      </c>
      <c r="B3600" t="s">
        <v>118</v>
      </c>
      <c r="C3600" t="s">
        <v>56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</row>
    <row r="3601" spans="1:11">
      <c r="A3601" s="74" t="s">
        <v>60</v>
      </c>
      <c r="B3601" t="s">
        <v>118</v>
      </c>
      <c r="C3601" t="s">
        <v>57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</row>
    <row r="3602" spans="1:11">
      <c r="A3602" s="74" t="s">
        <v>60</v>
      </c>
      <c r="B3602" t="s">
        <v>118</v>
      </c>
      <c r="C3602" t="s">
        <v>58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</row>
    <row r="3603" spans="1:11">
      <c r="A3603" s="74" t="s">
        <v>60</v>
      </c>
      <c r="B3603" t="s">
        <v>119</v>
      </c>
      <c r="C3603" t="s">
        <v>18</v>
      </c>
      <c r="D3603">
        <v>1</v>
      </c>
      <c r="E3603">
        <v>1</v>
      </c>
      <c r="F3603">
        <v>97621</v>
      </c>
      <c r="G3603">
        <v>97621</v>
      </c>
      <c r="H3603">
        <v>97621</v>
      </c>
      <c r="I3603">
        <v>97621</v>
      </c>
      <c r="J3603">
        <v>0</v>
      </c>
      <c r="K3603">
        <v>0</v>
      </c>
    </row>
    <row r="3604" spans="1:11">
      <c r="A3604" s="74" t="s">
        <v>60</v>
      </c>
      <c r="B3604" t="s">
        <v>119</v>
      </c>
      <c r="C3604" t="s">
        <v>19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</row>
    <row r="3605" spans="1:11">
      <c r="A3605" s="74" t="s">
        <v>60</v>
      </c>
      <c r="B3605" t="s">
        <v>119</v>
      </c>
      <c r="C3605" t="s">
        <v>20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</row>
    <row r="3606" spans="1:11">
      <c r="A3606" s="74" t="s">
        <v>60</v>
      </c>
      <c r="B3606" t="s">
        <v>119</v>
      </c>
      <c r="C3606" t="s">
        <v>21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</row>
    <row r="3607" spans="1:11">
      <c r="A3607" s="74" t="s">
        <v>60</v>
      </c>
      <c r="B3607" t="s">
        <v>119</v>
      </c>
      <c r="C3607" t="s">
        <v>22</v>
      </c>
      <c r="D3607">
        <v>1</v>
      </c>
      <c r="E3607">
        <v>1</v>
      </c>
      <c r="F3607">
        <v>45669</v>
      </c>
      <c r="G3607">
        <v>45669</v>
      </c>
      <c r="H3607">
        <v>45669</v>
      </c>
      <c r="I3607">
        <v>45669</v>
      </c>
      <c r="J3607">
        <v>0</v>
      </c>
      <c r="K3607">
        <v>0</v>
      </c>
    </row>
    <row r="3608" spans="1:11">
      <c r="A3608" s="74" t="s">
        <v>60</v>
      </c>
      <c r="B3608" t="s">
        <v>119</v>
      </c>
      <c r="C3608" t="s">
        <v>23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</row>
    <row r="3609" spans="1:11">
      <c r="A3609" s="74" t="s">
        <v>60</v>
      </c>
      <c r="B3609" t="s">
        <v>119</v>
      </c>
      <c r="C3609" t="s">
        <v>24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</row>
    <row r="3610" spans="1:11">
      <c r="A3610" s="74" t="s">
        <v>60</v>
      </c>
      <c r="B3610" t="s">
        <v>119</v>
      </c>
      <c r="C3610" t="s">
        <v>25</v>
      </c>
      <c r="D3610">
        <v>2</v>
      </c>
      <c r="E3610">
        <v>2</v>
      </c>
      <c r="F3610">
        <v>143290</v>
      </c>
      <c r="G3610">
        <v>143290</v>
      </c>
      <c r="H3610">
        <v>71645</v>
      </c>
      <c r="I3610">
        <v>71645</v>
      </c>
      <c r="J3610">
        <v>0</v>
      </c>
      <c r="K3610">
        <v>0</v>
      </c>
    </row>
    <row r="3611" spans="1:11">
      <c r="A3611" s="74" t="s">
        <v>60</v>
      </c>
      <c r="B3611" t="s">
        <v>119</v>
      </c>
    </row>
    <row r="3612" spans="1:11">
      <c r="A3612" s="74" t="s">
        <v>60</v>
      </c>
      <c r="B3612" t="s">
        <v>119</v>
      </c>
      <c r="C3612" t="s">
        <v>26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</row>
    <row r="3613" spans="1:11">
      <c r="A3613" s="74" t="s">
        <v>60</v>
      </c>
      <c r="B3613" t="s">
        <v>119</v>
      </c>
      <c r="C3613" t="s">
        <v>27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</row>
    <row r="3614" spans="1:11">
      <c r="A3614" s="74" t="s">
        <v>60</v>
      </c>
      <c r="B3614" t="s">
        <v>119</v>
      </c>
      <c r="C3614" t="s">
        <v>25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</row>
    <row r="3615" spans="1:11">
      <c r="A3615" s="74" t="s">
        <v>60</v>
      </c>
      <c r="B3615" t="s">
        <v>119</v>
      </c>
    </row>
    <row r="3616" spans="1:11">
      <c r="A3616" s="74" t="s">
        <v>60</v>
      </c>
      <c r="B3616" t="s">
        <v>119</v>
      </c>
      <c r="C3616" t="s">
        <v>28</v>
      </c>
      <c r="D3616">
        <v>1</v>
      </c>
      <c r="E3616">
        <v>1</v>
      </c>
      <c r="F3616">
        <v>15923</v>
      </c>
      <c r="G3616">
        <v>15923</v>
      </c>
      <c r="H3616">
        <v>15923</v>
      </c>
      <c r="I3616">
        <v>15923</v>
      </c>
      <c r="J3616">
        <v>0</v>
      </c>
      <c r="K3616">
        <v>0</v>
      </c>
    </row>
    <row r="3617" spans="1:11">
      <c r="A3617" s="74" t="s">
        <v>60</v>
      </c>
      <c r="B3617" t="s">
        <v>119</v>
      </c>
      <c r="C3617" t="s">
        <v>29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</row>
    <row r="3618" spans="1:11">
      <c r="A3618" s="74" t="s">
        <v>60</v>
      </c>
      <c r="B3618" t="s">
        <v>119</v>
      </c>
      <c r="C3618" t="s">
        <v>30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</row>
    <row r="3619" spans="1:11">
      <c r="A3619" s="74" t="s">
        <v>60</v>
      </c>
      <c r="B3619" t="s">
        <v>119</v>
      </c>
      <c r="C3619" t="s">
        <v>31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</row>
    <row r="3620" spans="1:11">
      <c r="A3620" s="74" t="s">
        <v>60</v>
      </c>
      <c r="B3620" t="s">
        <v>119</v>
      </c>
      <c r="C3620" t="s">
        <v>25</v>
      </c>
      <c r="D3620">
        <v>1</v>
      </c>
      <c r="E3620">
        <v>1</v>
      </c>
      <c r="F3620">
        <v>15923</v>
      </c>
      <c r="G3620">
        <v>15923</v>
      </c>
      <c r="H3620">
        <v>15923</v>
      </c>
      <c r="I3620">
        <v>15923</v>
      </c>
      <c r="J3620">
        <v>0</v>
      </c>
      <c r="K3620">
        <v>0</v>
      </c>
    </row>
    <row r="3621" spans="1:11">
      <c r="A3621" s="74" t="s">
        <v>60</v>
      </c>
      <c r="B3621" t="s">
        <v>119</v>
      </c>
    </row>
    <row r="3622" spans="1:11">
      <c r="A3622" s="74" t="s">
        <v>60</v>
      </c>
      <c r="B3622" t="s">
        <v>119</v>
      </c>
      <c r="C3622" t="s">
        <v>32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</row>
    <row r="3623" spans="1:11">
      <c r="A3623" s="74" t="s">
        <v>60</v>
      </c>
      <c r="B3623" t="s">
        <v>119</v>
      </c>
      <c r="C3623" t="s">
        <v>33</v>
      </c>
      <c r="D3623">
        <v>0.12</v>
      </c>
      <c r="E3623">
        <v>0.12</v>
      </c>
      <c r="F3623">
        <v>5456</v>
      </c>
      <c r="G3623">
        <v>5456</v>
      </c>
      <c r="H3623">
        <v>45466.666666666672</v>
      </c>
      <c r="I3623">
        <v>45466.666666666672</v>
      </c>
      <c r="J3623">
        <v>0</v>
      </c>
      <c r="K3623">
        <v>0</v>
      </c>
    </row>
    <row r="3624" spans="1:11">
      <c r="A3624" s="74" t="s">
        <v>60</v>
      </c>
      <c r="B3624" t="s">
        <v>119</v>
      </c>
      <c r="C3624" t="s">
        <v>34</v>
      </c>
      <c r="D3624">
        <v>1</v>
      </c>
      <c r="E3624">
        <v>1</v>
      </c>
      <c r="F3624">
        <v>26279</v>
      </c>
      <c r="G3624">
        <v>26279</v>
      </c>
      <c r="H3624">
        <v>26279</v>
      </c>
      <c r="I3624">
        <v>26279</v>
      </c>
      <c r="J3624">
        <v>0</v>
      </c>
      <c r="K3624">
        <v>0</v>
      </c>
    </row>
    <row r="3625" spans="1:11">
      <c r="A3625" s="74" t="s">
        <v>60</v>
      </c>
      <c r="B3625" t="s">
        <v>119</v>
      </c>
      <c r="C3625" t="s">
        <v>25</v>
      </c>
      <c r="D3625">
        <v>1.1200000000000001</v>
      </c>
      <c r="E3625">
        <v>1.1200000000000001</v>
      </c>
      <c r="F3625">
        <v>31735</v>
      </c>
      <c r="G3625">
        <v>31735</v>
      </c>
      <c r="H3625">
        <v>28334.821428571428</v>
      </c>
      <c r="I3625">
        <v>28334.821428571428</v>
      </c>
      <c r="J3625">
        <v>0</v>
      </c>
      <c r="K3625">
        <v>0</v>
      </c>
    </row>
    <row r="3626" spans="1:11">
      <c r="A3626" s="74" t="s">
        <v>60</v>
      </c>
      <c r="B3626" t="s">
        <v>119</v>
      </c>
    </row>
    <row r="3627" spans="1:11">
      <c r="A3627" s="74" t="s">
        <v>60</v>
      </c>
      <c r="B3627" t="s">
        <v>119</v>
      </c>
      <c r="C3627" t="s">
        <v>35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</row>
    <row r="3628" spans="1:11">
      <c r="A3628" s="74" t="s">
        <v>60</v>
      </c>
      <c r="B3628" t="s">
        <v>119</v>
      </c>
      <c r="C3628" t="s">
        <v>36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</row>
    <row r="3629" spans="1:11">
      <c r="A3629" s="74" t="s">
        <v>60</v>
      </c>
      <c r="B3629" t="s">
        <v>119</v>
      </c>
      <c r="C3629" t="s">
        <v>25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</row>
    <row r="3630" spans="1:11">
      <c r="A3630" s="74" t="s">
        <v>60</v>
      </c>
      <c r="B3630" t="s">
        <v>119</v>
      </c>
    </row>
    <row r="3631" spans="1:11">
      <c r="A3631" s="74" t="s">
        <v>60</v>
      </c>
      <c r="B3631" t="s">
        <v>119</v>
      </c>
      <c r="C3631" t="s">
        <v>37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</row>
    <row r="3632" spans="1:11">
      <c r="A3632" s="74" t="s">
        <v>60</v>
      </c>
      <c r="B3632" t="s">
        <v>119</v>
      </c>
      <c r="C3632" t="s">
        <v>38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</row>
    <row r="3633" spans="1:11">
      <c r="A3633" s="74" t="s">
        <v>60</v>
      </c>
      <c r="B3633" t="s">
        <v>119</v>
      </c>
      <c r="C3633" t="s">
        <v>25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</row>
    <row r="3634" spans="1:11">
      <c r="A3634" s="74" t="s">
        <v>60</v>
      </c>
      <c r="B3634" t="s">
        <v>119</v>
      </c>
    </row>
    <row r="3635" spans="1:11">
      <c r="A3635" s="74" t="s">
        <v>60</v>
      </c>
      <c r="B3635" t="s">
        <v>119</v>
      </c>
      <c r="C3635" t="s">
        <v>39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</row>
    <row r="3636" spans="1:11">
      <c r="A3636" s="74" t="s">
        <v>60</v>
      </c>
      <c r="B3636" t="s">
        <v>119</v>
      </c>
      <c r="C3636" t="s">
        <v>40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</row>
    <row r="3637" spans="1:11">
      <c r="A3637" s="74" t="s">
        <v>60</v>
      </c>
      <c r="B3637" t="s">
        <v>119</v>
      </c>
      <c r="C3637" t="s">
        <v>41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</row>
    <row r="3638" spans="1:11">
      <c r="A3638" s="74" t="s">
        <v>60</v>
      </c>
      <c r="B3638" t="s">
        <v>119</v>
      </c>
      <c r="C3638" t="s">
        <v>42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</row>
    <row r="3639" spans="1:11">
      <c r="A3639" s="74" t="s">
        <v>60</v>
      </c>
      <c r="B3639" t="s">
        <v>119</v>
      </c>
      <c r="C3639" t="s">
        <v>43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</row>
    <row r="3640" spans="1:11">
      <c r="A3640" s="74" t="s">
        <v>60</v>
      </c>
      <c r="B3640" t="s">
        <v>119</v>
      </c>
      <c r="C3640" t="s">
        <v>44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</row>
    <row r="3641" spans="1:11">
      <c r="A3641" s="74" t="s">
        <v>60</v>
      </c>
      <c r="B3641" t="s">
        <v>119</v>
      </c>
      <c r="C3641" t="s">
        <v>45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</row>
    <row r="3642" spans="1:11">
      <c r="A3642" s="74" t="s">
        <v>60</v>
      </c>
      <c r="B3642" t="s">
        <v>119</v>
      </c>
      <c r="C3642" t="s">
        <v>46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</row>
    <row r="3643" spans="1:11">
      <c r="A3643" s="74" t="s">
        <v>60</v>
      </c>
      <c r="B3643" t="s">
        <v>119</v>
      </c>
      <c r="C3643" t="s">
        <v>25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</row>
    <row r="3644" spans="1:11">
      <c r="A3644" s="74" t="s">
        <v>60</v>
      </c>
      <c r="B3644" t="s">
        <v>119</v>
      </c>
    </row>
    <row r="3645" spans="1:11">
      <c r="A3645" s="74" t="s">
        <v>60</v>
      </c>
      <c r="B3645" t="s">
        <v>119</v>
      </c>
      <c r="C3645" t="s">
        <v>47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</row>
    <row r="3646" spans="1:11">
      <c r="A3646" s="74" t="s">
        <v>60</v>
      </c>
      <c r="B3646" t="s">
        <v>119</v>
      </c>
      <c r="C3646" t="s">
        <v>48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</row>
    <row r="3647" spans="1:11">
      <c r="A3647" s="74" t="s">
        <v>60</v>
      </c>
      <c r="B3647" t="s">
        <v>119</v>
      </c>
      <c r="C3647" t="s">
        <v>25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</row>
    <row r="3648" spans="1:11">
      <c r="A3648" s="74" t="s">
        <v>60</v>
      </c>
      <c r="B3648" t="s">
        <v>119</v>
      </c>
    </row>
    <row r="3649" spans="1:11">
      <c r="A3649" s="74" t="s">
        <v>60</v>
      </c>
      <c r="B3649" t="s">
        <v>119</v>
      </c>
      <c r="C3649" t="s">
        <v>49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</row>
    <row r="3650" spans="1:11">
      <c r="A3650" s="74" t="s">
        <v>60</v>
      </c>
      <c r="B3650" t="s">
        <v>119</v>
      </c>
      <c r="C3650" t="s">
        <v>25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</row>
    <row r="3651" spans="1:11">
      <c r="A3651" s="74" t="s">
        <v>60</v>
      </c>
      <c r="B3651" t="s">
        <v>119</v>
      </c>
    </row>
    <row r="3652" spans="1:11">
      <c r="A3652" s="74" t="s">
        <v>60</v>
      </c>
      <c r="B3652" t="s">
        <v>119</v>
      </c>
      <c r="C3652" t="s">
        <v>50</v>
      </c>
      <c r="D3652">
        <v>1</v>
      </c>
      <c r="E3652">
        <v>1</v>
      </c>
      <c r="F3652">
        <v>11829</v>
      </c>
      <c r="G3652">
        <v>11829</v>
      </c>
      <c r="H3652">
        <v>11829</v>
      </c>
      <c r="I3652">
        <v>11829</v>
      </c>
      <c r="J3652">
        <v>0</v>
      </c>
      <c r="K3652">
        <v>0</v>
      </c>
    </row>
    <row r="3653" spans="1:11">
      <c r="A3653" s="74" t="s">
        <v>60</v>
      </c>
      <c r="B3653" t="s">
        <v>119</v>
      </c>
      <c r="C3653" t="s">
        <v>51</v>
      </c>
      <c r="D3653">
        <v>0.5</v>
      </c>
      <c r="E3653">
        <v>0.5</v>
      </c>
      <c r="F3653">
        <v>29596</v>
      </c>
      <c r="G3653">
        <v>29596</v>
      </c>
      <c r="H3653">
        <v>59192</v>
      </c>
      <c r="I3653">
        <v>59192</v>
      </c>
      <c r="J3653">
        <v>0</v>
      </c>
      <c r="K3653">
        <v>0</v>
      </c>
    </row>
    <row r="3654" spans="1:11">
      <c r="A3654" s="74" t="s">
        <v>60</v>
      </c>
      <c r="B3654" t="s">
        <v>119</v>
      </c>
      <c r="C3654" t="s">
        <v>25</v>
      </c>
      <c r="D3654">
        <v>1.5</v>
      </c>
      <c r="E3654">
        <v>1.5</v>
      </c>
      <c r="F3654">
        <v>41425</v>
      </c>
      <c r="G3654">
        <v>41425</v>
      </c>
      <c r="H3654">
        <v>27616.666666666668</v>
      </c>
      <c r="I3654">
        <v>27616.666666666668</v>
      </c>
      <c r="J3654">
        <v>0</v>
      </c>
      <c r="K3654">
        <v>0</v>
      </c>
    </row>
    <row r="3655" spans="1:11">
      <c r="A3655" s="74" t="s">
        <v>60</v>
      </c>
      <c r="B3655" t="s">
        <v>119</v>
      </c>
    </row>
    <row r="3656" spans="1:11">
      <c r="A3656" s="74" t="s">
        <v>60</v>
      </c>
      <c r="B3656" t="s">
        <v>119</v>
      </c>
      <c r="C3656" t="s">
        <v>52</v>
      </c>
      <c r="D3656">
        <v>1</v>
      </c>
      <c r="E3656">
        <v>1</v>
      </c>
      <c r="F3656">
        <v>12978</v>
      </c>
      <c r="G3656">
        <v>12978</v>
      </c>
      <c r="H3656">
        <v>12978</v>
      </c>
      <c r="I3656">
        <v>12978</v>
      </c>
      <c r="J3656">
        <v>0</v>
      </c>
      <c r="K3656">
        <v>0</v>
      </c>
    </row>
    <row r="3657" spans="1:11">
      <c r="A3657" s="74" t="s">
        <v>60</v>
      </c>
      <c r="B3657" t="s">
        <v>119</v>
      </c>
      <c r="C3657" t="s">
        <v>53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</row>
    <row r="3658" spans="1:11">
      <c r="A3658" s="74" t="s">
        <v>60</v>
      </c>
      <c r="B3658" t="s">
        <v>119</v>
      </c>
      <c r="C3658" t="s">
        <v>54</v>
      </c>
      <c r="D3658">
        <v>1</v>
      </c>
      <c r="E3658">
        <v>1</v>
      </c>
      <c r="F3658">
        <v>9459</v>
      </c>
      <c r="G3658">
        <v>9459</v>
      </c>
      <c r="H3658">
        <v>9459</v>
      </c>
      <c r="I3658">
        <v>9459</v>
      </c>
      <c r="J3658">
        <v>0</v>
      </c>
      <c r="K3658">
        <v>0</v>
      </c>
    </row>
    <row r="3659" spans="1:11">
      <c r="A3659" s="74" t="s">
        <v>60</v>
      </c>
      <c r="B3659" t="s">
        <v>119</v>
      </c>
      <c r="C3659" t="s">
        <v>55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</row>
    <row r="3660" spans="1:11">
      <c r="A3660" s="74" t="s">
        <v>60</v>
      </c>
      <c r="B3660" t="s">
        <v>119</v>
      </c>
      <c r="C3660" t="s">
        <v>25</v>
      </c>
      <c r="D3660">
        <v>2</v>
      </c>
      <c r="E3660">
        <v>2</v>
      </c>
      <c r="F3660">
        <v>22437</v>
      </c>
      <c r="G3660">
        <v>22437</v>
      </c>
      <c r="H3660">
        <v>11218.5</v>
      </c>
      <c r="I3660">
        <v>11218.5</v>
      </c>
      <c r="J3660">
        <v>0</v>
      </c>
      <c r="K3660">
        <v>0</v>
      </c>
    </row>
    <row r="3661" spans="1:11">
      <c r="A3661" s="74" t="s">
        <v>60</v>
      </c>
      <c r="B3661" t="s">
        <v>119</v>
      </c>
    </row>
    <row r="3662" spans="1:11">
      <c r="A3662" s="74" t="s">
        <v>60</v>
      </c>
      <c r="B3662" t="s">
        <v>119</v>
      </c>
      <c r="C3662" t="s">
        <v>56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</row>
    <row r="3663" spans="1:11">
      <c r="A3663" s="74" t="s">
        <v>60</v>
      </c>
      <c r="B3663" t="s">
        <v>119</v>
      </c>
      <c r="C3663" t="s">
        <v>57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</row>
    <row r="3664" spans="1:11">
      <c r="A3664" s="74" t="s">
        <v>60</v>
      </c>
      <c r="B3664" t="s">
        <v>119</v>
      </c>
      <c r="C3664" t="s">
        <v>58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</row>
    <row r="3665" spans="1:11">
      <c r="A3665" s="74" t="s">
        <v>60</v>
      </c>
      <c r="B3665" t="s">
        <v>120</v>
      </c>
      <c r="C3665" t="s">
        <v>18</v>
      </c>
      <c r="D3665">
        <v>1</v>
      </c>
      <c r="E3665">
        <v>1</v>
      </c>
      <c r="F3665">
        <v>97336</v>
      </c>
      <c r="G3665">
        <v>97337</v>
      </c>
      <c r="H3665">
        <v>97336</v>
      </c>
      <c r="I3665">
        <v>97337</v>
      </c>
      <c r="J3665">
        <v>1</v>
      </c>
      <c r="K3665">
        <v>1.0273691131749815E-5</v>
      </c>
    </row>
    <row r="3666" spans="1:11">
      <c r="A3666" s="74" t="s">
        <v>60</v>
      </c>
      <c r="B3666" t="s">
        <v>120</v>
      </c>
      <c r="C3666" t="s">
        <v>19</v>
      </c>
      <c r="D3666">
        <v>2</v>
      </c>
      <c r="E3666">
        <v>2</v>
      </c>
      <c r="F3666">
        <v>145192</v>
      </c>
      <c r="G3666">
        <v>145194</v>
      </c>
      <c r="H3666">
        <v>72596</v>
      </c>
      <c r="I3666">
        <v>72597</v>
      </c>
      <c r="J3666">
        <v>2</v>
      </c>
      <c r="K3666">
        <v>1.3774863628850074E-5</v>
      </c>
    </row>
    <row r="3667" spans="1:11">
      <c r="A3667" s="74" t="s">
        <v>60</v>
      </c>
      <c r="B3667" t="s">
        <v>120</v>
      </c>
      <c r="C3667" t="s">
        <v>20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</row>
    <row r="3668" spans="1:11">
      <c r="A3668" s="74" t="s">
        <v>60</v>
      </c>
      <c r="B3668" t="s">
        <v>120</v>
      </c>
      <c r="C3668" t="s">
        <v>21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</row>
    <row r="3669" spans="1:11">
      <c r="A3669" s="74" t="s">
        <v>60</v>
      </c>
      <c r="B3669" t="s">
        <v>120</v>
      </c>
      <c r="C3669" t="s">
        <v>22</v>
      </c>
      <c r="D3669">
        <v>1</v>
      </c>
      <c r="E3669">
        <v>1</v>
      </c>
      <c r="F3669">
        <v>47306</v>
      </c>
      <c r="G3669">
        <v>47307</v>
      </c>
      <c r="H3669">
        <v>47306</v>
      </c>
      <c r="I3669">
        <v>47307</v>
      </c>
      <c r="J3669">
        <v>1</v>
      </c>
      <c r="K3669">
        <v>2.1138967572823742E-5</v>
      </c>
    </row>
    <row r="3670" spans="1:11">
      <c r="A3670" s="74" t="s">
        <v>60</v>
      </c>
      <c r="B3670" t="s">
        <v>120</v>
      </c>
      <c r="C3670" t="s">
        <v>23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</row>
    <row r="3671" spans="1:11">
      <c r="A3671" s="74" t="s">
        <v>60</v>
      </c>
      <c r="B3671" t="s">
        <v>120</v>
      </c>
      <c r="C3671" t="s">
        <v>24</v>
      </c>
      <c r="D3671">
        <v>1</v>
      </c>
      <c r="E3671">
        <v>1</v>
      </c>
      <c r="F3671">
        <v>54383</v>
      </c>
      <c r="G3671">
        <v>54384</v>
      </c>
      <c r="H3671">
        <v>54383</v>
      </c>
      <c r="I3671">
        <v>54384</v>
      </c>
      <c r="J3671">
        <v>1</v>
      </c>
      <c r="K3671">
        <v>1.8388099222183401E-5</v>
      </c>
    </row>
    <row r="3672" spans="1:11">
      <c r="A3672" s="74" t="s">
        <v>60</v>
      </c>
      <c r="B3672" t="s">
        <v>120</v>
      </c>
      <c r="C3672" t="s">
        <v>25</v>
      </c>
      <c r="D3672">
        <v>5</v>
      </c>
      <c r="E3672">
        <v>5</v>
      </c>
      <c r="F3672">
        <v>344217</v>
      </c>
      <c r="G3672">
        <v>344222</v>
      </c>
      <c r="H3672">
        <v>68843.399999999994</v>
      </c>
      <c r="I3672">
        <v>68844.399999999994</v>
      </c>
      <c r="J3672">
        <v>5</v>
      </c>
      <c r="K3672">
        <v>1.4525720693632214E-5</v>
      </c>
    </row>
    <row r="3673" spans="1:11">
      <c r="A3673" s="74" t="s">
        <v>60</v>
      </c>
      <c r="B3673" t="s">
        <v>120</v>
      </c>
    </row>
    <row r="3674" spans="1:11">
      <c r="A3674" s="74" t="s">
        <v>60</v>
      </c>
      <c r="B3674" t="s">
        <v>120</v>
      </c>
      <c r="C3674" t="s">
        <v>26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</row>
    <row r="3675" spans="1:11">
      <c r="A3675" s="74" t="s">
        <v>60</v>
      </c>
      <c r="B3675" t="s">
        <v>120</v>
      </c>
      <c r="C3675" t="s">
        <v>27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</row>
    <row r="3676" spans="1:11">
      <c r="A3676" s="74" t="s">
        <v>60</v>
      </c>
      <c r="B3676" t="s">
        <v>120</v>
      </c>
      <c r="C3676" t="s">
        <v>25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</row>
    <row r="3677" spans="1:11">
      <c r="A3677" s="74" t="s">
        <v>60</v>
      </c>
      <c r="B3677" t="s">
        <v>120</v>
      </c>
    </row>
    <row r="3678" spans="1:11">
      <c r="A3678" s="74" t="s">
        <v>60</v>
      </c>
      <c r="B3678" t="s">
        <v>120</v>
      </c>
      <c r="C3678" t="s">
        <v>28</v>
      </c>
      <c r="D3678">
        <v>2.9</v>
      </c>
      <c r="E3678">
        <v>2.9</v>
      </c>
      <c r="F3678">
        <v>59860</v>
      </c>
      <c r="G3678">
        <v>59864</v>
      </c>
      <c r="H3678">
        <v>20641.37931034483</v>
      </c>
      <c r="I3678">
        <v>20642.758620689656</v>
      </c>
      <c r="J3678">
        <v>4</v>
      </c>
      <c r="K3678">
        <v>6.6822586034079518E-5</v>
      </c>
    </row>
    <row r="3679" spans="1:11">
      <c r="A3679" s="74" t="s">
        <v>60</v>
      </c>
      <c r="B3679" t="s">
        <v>120</v>
      </c>
      <c r="C3679" t="s">
        <v>29</v>
      </c>
      <c r="D3679">
        <v>3</v>
      </c>
      <c r="E3679">
        <v>3</v>
      </c>
      <c r="F3679">
        <v>48388</v>
      </c>
      <c r="G3679">
        <v>48391</v>
      </c>
      <c r="H3679">
        <v>16129.333333333334</v>
      </c>
      <c r="I3679">
        <v>16130.333333333334</v>
      </c>
      <c r="J3679">
        <v>3</v>
      </c>
      <c r="K3679">
        <v>6.1998842688269816E-5</v>
      </c>
    </row>
    <row r="3680" spans="1:11">
      <c r="A3680" s="74" t="s">
        <v>60</v>
      </c>
      <c r="B3680" t="s">
        <v>120</v>
      </c>
      <c r="C3680" t="s">
        <v>30</v>
      </c>
      <c r="D3680">
        <v>0.5</v>
      </c>
      <c r="E3680">
        <v>0.5</v>
      </c>
      <c r="F3680">
        <v>7939</v>
      </c>
      <c r="G3680">
        <v>7939</v>
      </c>
      <c r="H3680">
        <v>15878</v>
      </c>
      <c r="I3680">
        <v>15878</v>
      </c>
      <c r="J3680">
        <v>0</v>
      </c>
      <c r="K3680">
        <v>0</v>
      </c>
    </row>
    <row r="3681" spans="1:11">
      <c r="A3681" s="74" t="s">
        <v>60</v>
      </c>
      <c r="B3681" t="s">
        <v>120</v>
      </c>
      <c r="C3681" t="s">
        <v>31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</row>
    <row r="3682" spans="1:11">
      <c r="A3682" s="74" t="s">
        <v>60</v>
      </c>
      <c r="B3682" t="s">
        <v>120</v>
      </c>
      <c r="C3682" t="s">
        <v>25</v>
      </c>
      <c r="D3682">
        <v>6.4</v>
      </c>
      <c r="E3682">
        <v>6.4</v>
      </c>
      <c r="F3682">
        <v>116187</v>
      </c>
      <c r="G3682">
        <v>116194</v>
      </c>
      <c r="H3682">
        <v>18154.21875</v>
      </c>
      <c r="I3682">
        <v>18155.3125</v>
      </c>
      <c r="J3682">
        <v>7</v>
      </c>
      <c r="K3682">
        <v>6.0247704132131821E-5</v>
      </c>
    </row>
    <row r="3683" spans="1:11">
      <c r="A3683" s="74" t="s">
        <v>60</v>
      </c>
      <c r="B3683" t="s">
        <v>120</v>
      </c>
    </row>
    <row r="3684" spans="1:11">
      <c r="A3684" s="74" t="s">
        <v>60</v>
      </c>
      <c r="B3684" t="s">
        <v>120</v>
      </c>
      <c r="C3684" t="s">
        <v>32</v>
      </c>
      <c r="D3684">
        <v>0.8</v>
      </c>
      <c r="E3684">
        <v>0.8</v>
      </c>
      <c r="F3684">
        <v>42658</v>
      </c>
      <c r="G3684">
        <v>42659</v>
      </c>
      <c r="H3684">
        <v>53322.5</v>
      </c>
      <c r="I3684">
        <v>53323.75</v>
      </c>
      <c r="J3684">
        <v>1</v>
      </c>
      <c r="K3684">
        <v>2.3442261709409725E-5</v>
      </c>
    </row>
    <row r="3685" spans="1:11">
      <c r="A3685" s="74" t="s">
        <v>60</v>
      </c>
      <c r="B3685" t="s">
        <v>120</v>
      </c>
      <c r="C3685" t="s">
        <v>33</v>
      </c>
      <c r="D3685">
        <v>1</v>
      </c>
      <c r="E3685">
        <v>1</v>
      </c>
      <c r="F3685">
        <v>55422</v>
      </c>
      <c r="G3685">
        <v>55423</v>
      </c>
      <c r="H3685">
        <v>55422</v>
      </c>
      <c r="I3685">
        <v>55423</v>
      </c>
      <c r="J3685">
        <v>1</v>
      </c>
      <c r="K3685">
        <v>1.8043376276568873E-5</v>
      </c>
    </row>
    <row r="3686" spans="1:11">
      <c r="A3686" s="74" t="s">
        <v>60</v>
      </c>
      <c r="B3686" t="s">
        <v>120</v>
      </c>
      <c r="C3686" t="s">
        <v>34</v>
      </c>
      <c r="D3686">
        <v>4.25</v>
      </c>
      <c r="E3686">
        <v>4.25</v>
      </c>
      <c r="F3686">
        <v>100859</v>
      </c>
      <c r="G3686">
        <v>100864</v>
      </c>
      <c r="H3686">
        <v>23731.529411764706</v>
      </c>
      <c r="I3686">
        <v>23732.705882352941</v>
      </c>
      <c r="J3686">
        <v>5</v>
      </c>
      <c r="K3686">
        <v>4.9574157982926657E-5</v>
      </c>
    </row>
    <row r="3687" spans="1:11">
      <c r="A3687" s="74" t="s">
        <v>60</v>
      </c>
      <c r="B3687" t="s">
        <v>120</v>
      </c>
      <c r="C3687" t="s">
        <v>25</v>
      </c>
      <c r="D3687">
        <v>6.05</v>
      </c>
      <c r="E3687">
        <v>6.05</v>
      </c>
      <c r="F3687">
        <v>198939</v>
      </c>
      <c r="G3687">
        <v>198946</v>
      </c>
      <c r="H3687">
        <v>32882.479338842975</v>
      </c>
      <c r="I3687">
        <v>32883.636363636368</v>
      </c>
      <c r="J3687">
        <v>7</v>
      </c>
      <c r="K3687">
        <v>3.5186665259200055E-5</v>
      </c>
    </row>
    <row r="3688" spans="1:11">
      <c r="A3688" s="74" t="s">
        <v>60</v>
      </c>
      <c r="B3688" t="s">
        <v>120</v>
      </c>
    </row>
    <row r="3689" spans="1:11">
      <c r="A3689" s="74" t="s">
        <v>60</v>
      </c>
      <c r="B3689" t="s">
        <v>120</v>
      </c>
      <c r="C3689" t="s">
        <v>35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</row>
    <row r="3690" spans="1:11">
      <c r="A3690" s="74" t="s">
        <v>60</v>
      </c>
      <c r="B3690" t="s">
        <v>120</v>
      </c>
      <c r="C3690" t="s">
        <v>36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</row>
    <row r="3691" spans="1:11">
      <c r="A3691" s="74" t="s">
        <v>60</v>
      </c>
      <c r="B3691" t="s">
        <v>120</v>
      </c>
      <c r="C3691" t="s">
        <v>25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</row>
    <row r="3692" spans="1:11">
      <c r="A3692" s="74" t="s">
        <v>60</v>
      </c>
      <c r="B3692" t="s">
        <v>120</v>
      </c>
    </row>
    <row r="3693" spans="1:11">
      <c r="A3693" s="74" t="s">
        <v>60</v>
      </c>
      <c r="B3693" t="s">
        <v>120</v>
      </c>
      <c r="C3693" t="s">
        <v>37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</row>
    <row r="3694" spans="1:11">
      <c r="A3694" s="74" t="s">
        <v>60</v>
      </c>
      <c r="B3694" t="s">
        <v>120</v>
      </c>
      <c r="C3694" t="s">
        <v>38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</row>
    <row r="3695" spans="1:11">
      <c r="A3695" s="74" t="s">
        <v>60</v>
      </c>
      <c r="B3695" t="s">
        <v>120</v>
      </c>
      <c r="C3695" t="s">
        <v>25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</row>
    <row r="3696" spans="1:11">
      <c r="A3696" s="74" t="s">
        <v>60</v>
      </c>
      <c r="B3696" t="s">
        <v>120</v>
      </c>
    </row>
    <row r="3697" spans="1:11">
      <c r="A3697" s="74" t="s">
        <v>60</v>
      </c>
      <c r="B3697" t="s">
        <v>120</v>
      </c>
      <c r="C3697" t="s">
        <v>39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</row>
    <row r="3698" spans="1:11">
      <c r="A3698" s="74" t="s">
        <v>60</v>
      </c>
      <c r="B3698" t="s">
        <v>120</v>
      </c>
      <c r="C3698" t="s">
        <v>40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</row>
    <row r="3699" spans="1:11">
      <c r="A3699" s="74" t="s">
        <v>60</v>
      </c>
      <c r="B3699" t="s">
        <v>120</v>
      </c>
      <c r="C3699" t="s">
        <v>41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</row>
    <row r="3700" spans="1:11">
      <c r="A3700" s="74" t="s">
        <v>60</v>
      </c>
      <c r="B3700" t="s">
        <v>120</v>
      </c>
      <c r="C3700" t="s">
        <v>42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</row>
    <row r="3701" spans="1:11">
      <c r="A3701" s="74" t="s">
        <v>60</v>
      </c>
      <c r="B3701" t="s">
        <v>120</v>
      </c>
      <c r="C3701" t="s">
        <v>43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</row>
    <row r="3702" spans="1:11">
      <c r="A3702" s="74" t="s">
        <v>60</v>
      </c>
      <c r="B3702" t="s">
        <v>120</v>
      </c>
      <c r="C3702" t="s">
        <v>44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</row>
    <row r="3703" spans="1:11">
      <c r="A3703" s="74" t="s">
        <v>60</v>
      </c>
      <c r="B3703" t="s">
        <v>120</v>
      </c>
      <c r="C3703" t="s">
        <v>45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</row>
    <row r="3704" spans="1:11">
      <c r="A3704" s="74" t="s">
        <v>60</v>
      </c>
      <c r="B3704" t="s">
        <v>120</v>
      </c>
      <c r="C3704" t="s">
        <v>46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</row>
    <row r="3705" spans="1:11">
      <c r="A3705" s="74" t="s">
        <v>60</v>
      </c>
      <c r="B3705" t="s">
        <v>120</v>
      </c>
      <c r="C3705" t="s">
        <v>25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</row>
    <row r="3706" spans="1:11">
      <c r="A3706" s="74" t="s">
        <v>60</v>
      </c>
      <c r="B3706" t="s">
        <v>120</v>
      </c>
    </row>
    <row r="3707" spans="1:11">
      <c r="A3707" s="74" t="s">
        <v>60</v>
      </c>
      <c r="B3707" t="s">
        <v>120</v>
      </c>
      <c r="C3707" t="s">
        <v>47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</row>
    <row r="3708" spans="1:11">
      <c r="A3708" s="74" t="s">
        <v>60</v>
      </c>
      <c r="B3708" t="s">
        <v>120</v>
      </c>
      <c r="C3708" t="s">
        <v>48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</row>
    <row r="3709" spans="1:11">
      <c r="A3709" s="74" t="s">
        <v>60</v>
      </c>
      <c r="B3709" t="s">
        <v>120</v>
      </c>
      <c r="C3709" t="s">
        <v>25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</row>
    <row r="3710" spans="1:11">
      <c r="A3710" s="74" t="s">
        <v>60</v>
      </c>
      <c r="B3710" t="s">
        <v>120</v>
      </c>
    </row>
    <row r="3711" spans="1:11">
      <c r="A3711" s="74" t="s">
        <v>60</v>
      </c>
      <c r="B3711" t="s">
        <v>120</v>
      </c>
      <c r="C3711" t="s">
        <v>49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</row>
    <row r="3712" spans="1:11">
      <c r="A3712" s="74" t="s">
        <v>60</v>
      </c>
      <c r="B3712" t="s">
        <v>120</v>
      </c>
      <c r="C3712" t="s">
        <v>25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</row>
    <row r="3713" spans="1:11">
      <c r="A3713" s="74" t="s">
        <v>60</v>
      </c>
      <c r="B3713" t="s">
        <v>120</v>
      </c>
    </row>
    <row r="3714" spans="1:11">
      <c r="A3714" s="74" t="s">
        <v>60</v>
      </c>
      <c r="B3714" t="s">
        <v>120</v>
      </c>
      <c r="C3714" t="s">
        <v>50</v>
      </c>
      <c r="D3714">
        <v>1</v>
      </c>
      <c r="E3714">
        <v>1</v>
      </c>
      <c r="F3714">
        <v>31316</v>
      </c>
      <c r="G3714">
        <v>31317</v>
      </c>
      <c r="H3714">
        <v>31316</v>
      </c>
      <c r="I3714">
        <v>31317</v>
      </c>
      <c r="J3714">
        <v>1</v>
      </c>
      <c r="K3714">
        <v>3.1932558436581942E-5</v>
      </c>
    </row>
    <row r="3715" spans="1:11">
      <c r="A3715" s="74" t="s">
        <v>60</v>
      </c>
      <c r="B3715" t="s">
        <v>120</v>
      </c>
      <c r="C3715" t="s">
        <v>51</v>
      </c>
      <c r="D3715">
        <v>4</v>
      </c>
      <c r="E3715">
        <v>4</v>
      </c>
      <c r="F3715">
        <v>84907</v>
      </c>
      <c r="G3715">
        <v>84911</v>
      </c>
      <c r="H3715">
        <v>21226.75</v>
      </c>
      <c r="I3715">
        <v>21227.75</v>
      </c>
      <c r="J3715">
        <v>4</v>
      </c>
      <c r="K3715">
        <v>4.7110367814196711E-5</v>
      </c>
    </row>
    <row r="3716" spans="1:11">
      <c r="A3716" s="74" t="s">
        <v>60</v>
      </c>
      <c r="B3716" t="s">
        <v>120</v>
      </c>
      <c r="C3716" t="s">
        <v>25</v>
      </c>
      <c r="D3716">
        <v>5</v>
      </c>
      <c r="E3716">
        <v>5</v>
      </c>
      <c r="F3716">
        <v>116223</v>
      </c>
      <c r="G3716">
        <v>116228</v>
      </c>
      <c r="H3716">
        <v>23244.6</v>
      </c>
      <c r="I3716">
        <v>23245.599999999999</v>
      </c>
      <c r="J3716">
        <v>5</v>
      </c>
      <c r="K3716">
        <v>4.3020744603047587E-5</v>
      </c>
    </row>
    <row r="3717" spans="1:11">
      <c r="A3717" s="74" t="s">
        <v>60</v>
      </c>
      <c r="B3717" t="s">
        <v>120</v>
      </c>
    </row>
    <row r="3718" spans="1:11">
      <c r="A3718" s="74" t="s">
        <v>60</v>
      </c>
      <c r="B3718" t="s">
        <v>120</v>
      </c>
      <c r="C3718" t="s">
        <v>52</v>
      </c>
      <c r="D3718">
        <v>2.39</v>
      </c>
      <c r="E3718">
        <v>2.39</v>
      </c>
      <c r="F3718">
        <v>34175</v>
      </c>
      <c r="G3718">
        <v>34178</v>
      </c>
      <c r="H3718">
        <v>14299.163179916317</v>
      </c>
      <c r="I3718">
        <v>14300.418410041841</v>
      </c>
      <c r="J3718">
        <v>3</v>
      </c>
      <c r="K3718">
        <v>8.7783467446964149E-5</v>
      </c>
    </row>
    <row r="3719" spans="1:11">
      <c r="A3719" s="74" t="s">
        <v>60</v>
      </c>
      <c r="B3719" t="s">
        <v>120</v>
      </c>
      <c r="C3719" t="s">
        <v>53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</row>
    <row r="3720" spans="1:11">
      <c r="A3720" s="74" t="s">
        <v>60</v>
      </c>
      <c r="B3720" t="s">
        <v>120</v>
      </c>
      <c r="C3720" t="s">
        <v>54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</row>
    <row r="3721" spans="1:11">
      <c r="A3721" s="74" t="s">
        <v>60</v>
      </c>
      <c r="B3721" t="s">
        <v>120</v>
      </c>
      <c r="C3721" t="s">
        <v>55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</row>
    <row r="3722" spans="1:11">
      <c r="A3722" s="74" t="s">
        <v>60</v>
      </c>
      <c r="B3722" t="s">
        <v>120</v>
      </c>
      <c r="C3722" t="s">
        <v>25</v>
      </c>
      <c r="D3722">
        <v>2.39</v>
      </c>
      <c r="E3722">
        <v>2.39</v>
      </c>
      <c r="F3722">
        <v>34175</v>
      </c>
      <c r="G3722">
        <v>34178</v>
      </c>
      <c r="H3722">
        <v>14299.163179916317</v>
      </c>
      <c r="I3722">
        <v>14300.418410041841</v>
      </c>
      <c r="J3722">
        <v>3</v>
      </c>
      <c r="K3722">
        <v>8.7783467446964149E-5</v>
      </c>
    </row>
    <row r="3723" spans="1:11">
      <c r="A3723" s="74" t="s">
        <v>60</v>
      </c>
      <c r="B3723" t="s">
        <v>120</v>
      </c>
    </row>
    <row r="3724" spans="1:11">
      <c r="A3724" s="74" t="s">
        <v>60</v>
      </c>
      <c r="B3724" t="s">
        <v>120</v>
      </c>
      <c r="C3724" t="s">
        <v>56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</row>
    <row r="3725" spans="1:11">
      <c r="A3725" s="74" t="s">
        <v>60</v>
      </c>
      <c r="B3725" t="s">
        <v>120</v>
      </c>
      <c r="C3725" t="s">
        <v>57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</row>
    <row r="3726" spans="1:11">
      <c r="A3726" s="74" t="s">
        <v>60</v>
      </c>
      <c r="B3726" t="s">
        <v>120</v>
      </c>
      <c r="C3726" t="s">
        <v>58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</row>
    <row r="3727" spans="1:11">
      <c r="A3727" s="74" t="s">
        <v>60</v>
      </c>
      <c r="B3727" t="s">
        <v>121</v>
      </c>
      <c r="C3727" t="s">
        <v>18</v>
      </c>
      <c r="D3727">
        <v>1</v>
      </c>
      <c r="E3727">
        <v>1</v>
      </c>
      <c r="F3727">
        <v>110561</v>
      </c>
      <c r="G3727">
        <v>110561</v>
      </c>
      <c r="H3727">
        <v>110561</v>
      </c>
      <c r="I3727">
        <v>110561</v>
      </c>
      <c r="J3727">
        <v>0</v>
      </c>
      <c r="K3727">
        <v>0</v>
      </c>
    </row>
    <row r="3728" spans="1:11">
      <c r="A3728" s="74" t="s">
        <v>60</v>
      </c>
      <c r="B3728" t="s">
        <v>121</v>
      </c>
      <c r="C3728" t="s">
        <v>19</v>
      </c>
      <c r="D3728">
        <v>3</v>
      </c>
      <c r="E3728">
        <v>3</v>
      </c>
      <c r="F3728">
        <v>220415</v>
      </c>
      <c r="G3728">
        <v>220415</v>
      </c>
      <c r="H3728">
        <v>73471.666666666672</v>
      </c>
      <c r="I3728">
        <v>73471.666666666672</v>
      </c>
      <c r="J3728">
        <v>0</v>
      </c>
      <c r="K3728">
        <v>0</v>
      </c>
    </row>
    <row r="3729" spans="1:11">
      <c r="A3729" s="74" t="s">
        <v>60</v>
      </c>
      <c r="B3729" t="s">
        <v>121</v>
      </c>
      <c r="C3729" t="s">
        <v>20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</row>
    <row r="3730" spans="1:11">
      <c r="A3730" s="74" t="s">
        <v>60</v>
      </c>
      <c r="B3730" t="s">
        <v>121</v>
      </c>
      <c r="C3730" t="s">
        <v>21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</row>
    <row r="3731" spans="1:11">
      <c r="A3731" s="74" t="s">
        <v>60</v>
      </c>
      <c r="B3731" t="s">
        <v>121</v>
      </c>
      <c r="C3731" t="s">
        <v>22</v>
      </c>
      <c r="D3731">
        <v>1</v>
      </c>
      <c r="E3731">
        <v>1</v>
      </c>
      <c r="F3731">
        <v>80082</v>
      </c>
      <c r="G3731">
        <v>80082</v>
      </c>
      <c r="H3731">
        <v>80082</v>
      </c>
      <c r="I3731">
        <v>80082</v>
      </c>
      <c r="J3731">
        <v>0</v>
      </c>
      <c r="K3731">
        <v>0</v>
      </c>
    </row>
    <row r="3732" spans="1:11">
      <c r="A3732" s="74" t="s">
        <v>60</v>
      </c>
      <c r="B3732" t="s">
        <v>121</v>
      </c>
      <c r="C3732" t="s">
        <v>23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</row>
    <row r="3733" spans="1:11">
      <c r="A3733" s="74" t="s">
        <v>60</v>
      </c>
      <c r="B3733" t="s">
        <v>121</v>
      </c>
      <c r="C3733" t="s">
        <v>24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</row>
    <row r="3734" spans="1:11">
      <c r="A3734" s="74" t="s">
        <v>60</v>
      </c>
      <c r="B3734" t="s">
        <v>121</v>
      </c>
      <c r="C3734" t="s">
        <v>25</v>
      </c>
      <c r="D3734">
        <v>5</v>
      </c>
      <c r="E3734">
        <v>5</v>
      </c>
      <c r="F3734">
        <v>411058</v>
      </c>
      <c r="G3734">
        <v>411058</v>
      </c>
      <c r="H3734">
        <v>82211.600000000006</v>
      </c>
      <c r="I3734">
        <v>82211.600000000006</v>
      </c>
      <c r="J3734">
        <v>0</v>
      </c>
      <c r="K3734">
        <v>0</v>
      </c>
    </row>
    <row r="3735" spans="1:11">
      <c r="A3735" s="74" t="s">
        <v>60</v>
      </c>
      <c r="B3735" t="s">
        <v>121</v>
      </c>
    </row>
    <row r="3736" spans="1:11">
      <c r="A3736" s="74" t="s">
        <v>60</v>
      </c>
      <c r="B3736" t="s">
        <v>121</v>
      </c>
      <c r="C3736" t="s">
        <v>26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</row>
    <row r="3737" spans="1:11">
      <c r="A3737" s="74" t="s">
        <v>60</v>
      </c>
      <c r="B3737" t="s">
        <v>121</v>
      </c>
      <c r="C3737" t="s">
        <v>27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</row>
    <row r="3738" spans="1:11">
      <c r="A3738" s="74" t="s">
        <v>60</v>
      </c>
      <c r="B3738" t="s">
        <v>121</v>
      </c>
      <c r="C3738" t="s">
        <v>25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</row>
    <row r="3739" spans="1:11">
      <c r="A3739" s="74" t="s">
        <v>60</v>
      </c>
      <c r="B3739" t="s">
        <v>121</v>
      </c>
    </row>
    <row r="3740" spans="1:11">
      <c r="A3740" s="74" t="s">
        <v>60</v>
      </c>
      <c r="B3740" t="s">
        <v>121</v>
      </c>
      <c r="C3740" t="s">
        <v>28</v>
      </c>
      <c r="D3740">
        <v>2</v>
      </c>
      <c r="E3740">
        <v>2</v>
      </c>
      <c r="F3740">
        <v>48712</v>
      </c>
      <c r="G3740">
        <v>48712</v>
      </c>
      <c r="H3740">
        <v>24356</v>
      </c>
      <c r="I3740">
        <v>24356</v>
      </c>
      <c r="J3740">
        <v>0</v>
      </c>
      <c r="K3740">
        <v>0</v>
      </c>
    </row>
    <row r="3741" spans="1:11">
      <c r="A3741" s="74" t="s">
        <v>60</v>
      </c>
      <c r="B3741" t="s">
        <v>121</v>
      </c>
      <c r="C3741" t="s">
        <v>29</v>
      </c>
      <c r="D3741">
        <v>3</v>
      </c>
      <c r="E3741">
        <v>3</v>
      </c>
      <c r="F3741">
        <v>58461</v>
      </c>
      <c r="G3741">
        <v>58461</v>
      </c>
      <c r="H3741">
        <v>19487</v>
      </c>
      <c r="I3741">
        <v>19487</v>
      </c>
      <c r="J3741">
        <v>0</v>
      </c>
      <c r="K3741">
        <v>0</v>
      </c>
    </row>
    <row r="3742" spans="1:11">
      <c r="A3742" s="74" t="s">
        <v>60</v>
      </c>
      <c r="B3742" t="s">
        <v>121</v>
      </c>
      <c r="C3742" t="s">
        <v>30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</row>
    <row r="3743" spans="1:11">
      <c r="A3743" s="74" t="s">
        <v>60</v>
      </c>
      <c r="B3743" t="s">
        <v>121</v>
      </c>
      <c r="C3743" t="s">
        <v>31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</row>
    <row r="3744" spans="1:11">
      <c r="A3744" s="74" t="s">
        <v>60</v>
      </c>
      <c r="B3744" t="s">
        <v>121</v>
      </c>
      <c r="C3744" t="s">
        <v>25</v>
      </c>
      <c r="D3744">
        <v>5</v>
      </c>
      <c r="E3744">
        <v>5</v>
      </c>
      <c r="F3744">
        <v>107173</v>
      </c>
      <c r="G3744">
        <v>107173</v>
      </c>
      <c r="H3744">
        <v>21434.6</v>
      </c>
      <c r="I3744">
        <v>21434.6</v>
      </c>
      <c r="J3744">
        <v>0</v>
      </c>
      <c r="K3744">
        <v>0</v>
      </c>
    </row>
    <row r="3745" spans="1:11">
      <c r="A3745" s="74" t="s">
        <v>60</v>
      </c>
      <c r="B3745" t="s">
        <v>121</v>
      </c>
    </row>
    <row r="3746" spans="1:11">
      <c r="A3746" s="74" t="s">
        <v>60</v>
      </c>
      <c r="B3746" t="s">
        <v>121</v>
      </c>
      <c r="C3746" t="s">
        <v>32</v>
      </c>
      <c r="D3746">
        <v>3.9</v>
      </c>
      <c r="E3746">
        <v>3.9</v>
      </c>
      <c r="F3746">
        <v>230959</v>
      </c>
      <c r="G3746">
        <v>230963</v>
      </c>
      <c r="H3746">
        <v>59220.256410256414</v>
      </c>
      <c r="I3746">
        <v>59221.282051282054</v>
      </c>
      <c r="J3746">
        <v>4</v>
      </c>
      <c r="K3746">
        <v>1.7319091267281206E-5</v>
      </c>
    </row>
    <row r="3747" spans="1:11">
      <c r="A3747" s="74" t="s">
        <v>60</v>
      </c>
      <c r="B3747" t="s">
        <v>121</v>
      </c>
      <c r="C3747" t="s">
        <v>33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</row>
    <row r="3748" spans="1:11">
      <c r="A3748" s="74" t="s">
        <v>60</v>
      </c>
      <c r="B3748" t="s">
        <v>121</v>
      </c>
      <c r="C3748" t="s">
        <v>34</v>
      </c>
      <c r="D3748">
        <v>5</v>
      </c>
      <c r="E3748">
        <v>5</v>
      </c>
      <c r="F3748">
        <v>169407</v>
      </c>
      <c r="G3748">
        <v>169407</v>
      </c>
      <c r="H3748">
        <v>33881.4</v>
      </c>
      <c r="I3748">
        <v>33881.4</v>
      </c>
      <c r="J3748">
        <v>0</v>
      </c>
      <c r="K3748">
        <v>0</v>
      </c>
    </row>
    <row r="3749" spans="1:11">
      <c r="A3749" s="74" t="s">
        <v>60</v>
      </c>
      <c r="B3749" t="s">
        <v>121</v>
      </c>
      <c r="C3749" t="s">
        <v>25</v>
      </c>
      <c r="D3749">
        <v>8.9</v>
      </c>
      <c r="E3749">
        <v>8.9</v>
      </c>
      <c r="F3749">
        <v>400366</v>
      </c>
      <c r="G3749">
        <v>400370</v>
      </c>
      <c r="H3749">
        <v>44984.943820224718</v>
      </c>
      <c r="I3749">
        <v>44985.393258426964</v>
      </c>
      <c r="J3749">
        <v>4</v>
      </c>
      <c r="K3749">
        <v>9.9908583645963939E-6</v>
      </c>
    </row>
    <row r="3750" spans="1:11">
      <c r="A3750" s="74" t="s">
        <v>60</v>
      </c>
      <c r="B3750" t="s">
        <v>121</v>
      </c>
    </row>
    <row r="3751" spans="1:11">
      <c r="A3751" s="74" t="s">
        <v>60</v>
      </c>
      <c r="B3751" t="s">
        <v>121</v>
      </c>
      <c r="C3751" t="s">
        <v>35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</row>
    <row r="3752" spans="1:11">
      <c r="A3752" s="74" t="s">
        <v>60</v>
      </c>
      <c r="B3752" t="s">
        <v>121</v>
      </c>
      <c r="C3752" t="s">
        <v>36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</row>
    <row r="3753" spans="1:11">
      <c r="A3753" s="74" t="s">
        <v>60</v>
      </c>
      <c r="B3753" t="s">
        <v>121</v>
      </c>
      <c r="C3753" t="s">
        <v>25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</row>
    <row r="3754" spans="1:11">
      <c r="A3754" s="74" t="s">
        <v>60</v>
      </c>
      <c r="B3754" t="s">
        <v>121</v>
      </c>
    </row>
    <row r="3755" spans="1:11">
      <c r="A3755" s="74" t="s">
        <v>60</v>
      </c>
      <c r="B3755" t="s">
        <v>121</v>
      </c>
      <c r="C3755" t="s">
        <v>37</v>
      </c>
      <c r="D3755">
        <v>1</v>
      </c>
      <c r="E3755">
        <v>1</v>
      </c>
      <c r="F3755">
        <v>39855</v>
      </c>
      <c r="G3755">
        <v>39855</v>
      </c>
      <c r="H3755">
        <v>39855</v>
      </c>
      <c r="I3755">
        <v>39855</v>
      </c>
      <c r="J3755">
        <v>0</v>
      </c>
      <c r="K3755">
        <v>0</v>
      </c>
    </row>
    <row r="3756" spans="1:11">
      <c r="A3756" s="74" t="s">
        <v>60</v>
      </c>
      <c r="B3756" t="s">
        <v>121</v>
      </c>
      <c r="C3756" t="s">
        <v>38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</row>
    <row r="3757" spans="1:11">
      <c r="A3757" s="74" t="s">
        <v>60</v>
      </c>
      <c r="B3757" t="s">
        <v>121</v>
      </c>
      <c r="C3757" t="s">
        <v>25</v>
      </c>
      <c r="D3757">
        <v>1</v>
      </c>
      <c r="E3757">
        <v>1</v>
      </c>
      <c r="F3757">
        <v>39855</v>
      </c>
      <c r="G3757">
        <v>39855</v>
      </c>
      <c r="H3757">
        <v>39855</v>
      </c>
      <c r="I3757">
        <v>39855</v>
      </c>
      <c r="J3757">
        <v>0</v>
      </c>
      <c r="K3757">
        <v>0</v>
      </c>
    </row>
    <row r="3758" spans="1:11">
      <c r="A3758" s="74" t="s">
        <v>60</v>
      </c>
      <c r="B3758" t="s">
        <v>121</v>
      </c>
    </row>
    <row r="3759" spans="1:11">
      <c r="A3759" s="74" t="s">
        <v>60</v>
      </c>
      <c r="B3759" t="s">
        <v>121</v>
      </c>
      <c r="C3759" t="s">
        <v>39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</row>
    <row r="3760" spans="1:11">
      <c r="A3760" s="74" t="s">
        <v>60</v>
      </c>
      <c r="B3760" t="s">
        <v>121</v>
      </c>
      <c r="C3760" t="s">
        <v>40</v>
      </c>
      <c r="D3760">
        <v>1</v>
      </c>
      <c r="E3760">
        <v>1</v>
      </c>
      <c r="F3760">
        <v>70700</v>
      </c>
      <c r="G3760">
        <v>70701</v>
      </c>
      <c r="H3760">
        <v>70700</v>
      </c>
      <c r="I3760">
        <v>70701</v>
      </c>
      <c r="J3760">
        <v>1</v>
      </c>
      <c r="K3760">
        <v>1.4144271570014144E-5</v>
      </c>
    </row>
    <row r="3761" spans="1:11">
      <c r="A3761" s="74" t="s">
        <v>60</v>
      </c>
      <c r="B3761" t="s">
        <v>121</v>
      </c>
      <c r="C3761" t="s">
        <v>41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</row>
    <row r="3762" spans="1:11">
      <c r="A3762" s="74" t="s">
        <v>60</v>
      </c>
      <c r="B3762" t="s">
        <v>121</v>
      </c>
      <c r="C3762" t="s">
        <v>42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</row>
    <row r="3763" spans="1:11">
      <c r="A3763" s="74" t="s">
        <v>60</v>
      </c>
      <c r="B3763" t="s">
        <v>121</v>
      </c>
      <c r="C3763" t="s">
        <v>43</v>
      </c>
      <c r="D3763">
        <v>0.8</v>
      </c>
      <c r="E3763">
        <v>0.8</v>
      </c>
      <c r="F3763">
        <v>45000</v>
      </c>
      <c r="G3763">
        <v>45001</v>
      </c>
      <c r="H3763">
        <v>56250</v>
      </c>
      <c r="I3763">
        <v>56251.25</v>
      </c>
      <c r="J3763">
        <v>1</v>
      </c>
      <c r="K3763">
        <v>2.2222222222222223E-5</v>
      </c>
    </row>
    <row r="3764" spans="1:11">
      <c r="A3764" s="74" t="s">
        <v>60</v>
      </c>
      <c r="B3764" t="s">
        <v>121</v>
      </c>
      <c r="C3764" t="s">
        <v>44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</row>
    <row r="3765" spans="1:11">
      <c r="A3765" s="74" t="s">
        <v>60</v>
      </c>
      <c r="B3765" t="s">
        <v>121</v>
      </c>
      <c r="C3765" t="s">
        <v>45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</row>
    <row r="3766" spans="1:11">
      <c r="A3766" s="74" t="s">
        <v>60</v>
      </c>
      <c r="B3766" t="s">
        <v>121</v>
      </c>
      <c r="C3766" t="s">
        <v>46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</row>
    <row r="3767" spans="1:11">
      <c r="A3767" s="74" t="s">
        <v>60</v>
      </c>
      <c r="B3767" t="s">
        <v>121</v>
      </c>
      <c r="C3767" t="s">
        <v>25</v>
      </c>
      <c r="D3767">
        <v>1.8</v>
      </c>
      <c r="E3767">
        <v>1.8</v>
      </c>
      <c r="F3767">
        <v>115700</v>
      </c>
      <c r="G3767">
        <v>115702</v>
      </c>
      <c r="H3767">
        <v>64277.777777777774</v>
      </c>
      <c r="I3767">
        <v>64278.888888888891</v>
      </c>
      <c r="J3767">
        <v>2</v>
      </c>
      <c r="K3767">
        <v>1.728608470181504E-5</v>
      </c>
    </row>
    <row r="3768" spans="1:11">
      <c r="A3768" s="74" t="s">
        <v>60</v>
      </c>
      <c r="B3768" t="s">
        <v>121</v>
      </c>
    </row>
    <row r="3769" spans="1:11">
      <c r="A3769" s="74" t="s">
        <v>60</v>
      </c>
      <c r="B3769" t="s">
        <v>121</v>
      </c>
      <c r="C3769" t="s">
        <v>47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</row>
    <row r="3770" spans="1:11">
      <c r="A3770" s="74" t="s">
        <v>60</v>
      </c>
      <c r="B3770" t="s">
        <v>121</v>
      </c>
      <c r="C3770" t="s">
        <v>48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</row>
    <row r="3771" spans="1:11">
      <c r="A3771" s="74" t="s">
        <v>60</v>
      </c>
      <c r="B3771" t="s">
        <v>121</v>
      </c>
      <c r="C3771" t="s">
        <v>25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</row>
    <row r="3772" spans="1:11">
      <c r="A3772" s="74" t="s">
        <v>60</v>
      </c>
      <c r="B3772" t="s">
        <v>121</v>
      </c>
    </row>
    <row r="3773" spans="1:11">
      <c r="A3773" s="74" t="s">
        <v>60</v>
      </c>
      <c r="B3773" t="s">
        <v>121</v>
      </c>
      <c r="C3773" t="s">
        <v>49</v>
      </c>
      <c r="D3773">
        <v>0.5</v>
      </c>
      <c r="E3773">
        <v>0.5</v>
      </c>
      <c r="F3773">
        <v>10314</v>
      </c>
      <c r="G3773">
        <v>10314</v>
      </c>
      <c r="H3773">
        <v>20628</v>
      </c>
      <c r="I3773">
        <v>20628</v>
      </c>
      <c r="J3773">
        <v>0</v>
      </c>
      <c r="K3773">
        <v>0</v>
      </c>
    </row>
    <row r="3774" spans="1:11">
      <c r="A3774" s="74" t="s">
        <v>60</v>
      </c>
      <c r="B3774" t="s">
        <v>121</v>
      </c>
      <c r="C3774" t="s">
        <v>25</v>
      </c>
      <c r="D3774">
        <v>0.5</v>
      </c>
      <c r="E3774">
        <v>0.5</v>
      </c>
      <c r="F3774">
        <v>10314</v>
      </c>
      <c r="G3774">
        <v>10314</v>
      </c>
      <c r="H3774">
        <v>20628</v>
      </c>
      <c r="I3774">
        <v>20628</v>
      </c>
      <c r="J3774">
        <v>0</v>
      </c>
      <c r="K3774">
        <v>0</v>
      </c>
    </row>
    <row r="3775" spans="1:11">
      <c r="A3775" s="74" t="s">
        <v>60</v>
      </c>
      <c r="B3775" t="s">
        <v>121</v>
      </c>
    </row>
    <row r="3776" spans="1:11">
      <c r="A3776" s="74" t="s">
        <v>60</v>
      </c>
      <c r="B3776" t="s">
        <v>121</v>
      </c>
      <c r="C3776" t="s">
        <v>50</v>
      </c>
      <c r="D3776">
        <v>3.5</v>
      </c>
      <c r="E3776">
        <v>3.5</v>
      </c>
      <c r="F3776">
        <v>99929</v>
      </c>
      <c r="G3776">
        <v>99929</v>
      </c>
      <c r="H3776">
        <v>28551.142857142859</v>
      </c>
      <c r="I3776">
        <v>28551.142857142859</v>
      </c>
      <c r="J3776">
        <v>0</v>
      </c>
      <c r="K3776">
        <v>0</v>
      </c>
    </row>
    <row r="3777" spans="1:11">
      <c r="A3777" s="74" t="s">
        <v>60</v>
      </c>
      <c r="B3777" t="s">
        <v>121</v>
      </c>
      <c r="C3777" t="s">
        <v>51</v>
      </c>
      <c r="D3777">
        <v>9</v>
      </c>
      <c r="E3777">
        <v>9</v>
      </c>
      <c r="F3777">
        <v>186245</v>
      </c>
      <c r="G3777">
        <v>186245</v>
      </c>
      <c r="H3777">
        <v>20693.888888888891</v>
      </c>
      <c r="I3777">
        <v>20693.888888888891</v>
      </c>
      <c r="J3777">
        <v>0</v>
      </c>
      <c r="K3777">
        <v>0</v>
      </c>
    </row>
    <row r="3778" spans="1:11">
      <c r="A3778" s="74" t="s">
        <v>60</v>
      </c>
      <c r="B3778" t="s">
        <v>121</v>
      </c>
      <c r="C3778" t="s">
        <v>25</v>
      </c>
      <c r="D3778">
        <v>12.5</v>
      </c>
      <c r="E3778">
        <v>12.5</v>
      </c>
      <c r="F3778">
        <v>286174</v>
      </c>
      <c r="G3778">
        <v>286174</v>
      </c>
      <c r="H3778">
        <v>22893.919999999998</v>
      </c>
      <c r="I3778">
        <v>22893.919999999998</v>
      </c>
      <c r="J3778">
        <v>0</v>
      </c>
      <c r="K3778">
        <v>0</v>
      </c>
    </row>
    <row r="3779" spans="1:11">
      <c r="A3779" s="74" t="s">
        <v>60</v>
      </c>
      <c r="B3779" t="s">
        <v>121</v>
      </c>
    </row>
    <row r="3780" spans="1:11">
      <c r="A3780" s="74" t="s">
        <v>60</v>
      </c>
      <c r="B3780" t="s">
        <v>121</v>
      </c>
      <c r="C3780" t="s">
        <v>52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</row>
    <row r="3781" spans="1:11">
      <c r="A3781" s="74" t="s">
        <v>60</v>
      </c>
      <c r="B3781" t="s">
        <v>121</v>
      </c>
      <c r="C3781" t="s">
        <v>53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</row>
    <row r="3782" spans="1:11">
      <c r="A3782" s="74" t="s">
        <v>60</v>
      </c>
      <c r="B3782" t="s">
        <v>121</v>
      </c>
      <c r="C3782" t="s">
        <v>54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</row>
    <row r="3783" spans="1:11">
      <c r="A3783" s="74" t="s">
        <v>60</v>
      </c>
      <c r="B3783" t="s">
        <v>121</v>
      </c>
      <c r="C3783" t="s">
        <v>55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</row>
    <row r="3784" spans="1:11">
      <c r="A3784" s="74" t="s">
        <v>60</v>
      </c>
      <c r="B3784" t="s">
        <v>121</v>
      </c>
      <c r="C3784" t="s">
        <v>25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</row>
    <row r="3785" spans="1:11">
      <c r="A3785" s="74" t="s">
        <v>60</v>
      </c>
      <c r="B3785" t="s">
        <v>121</v>
      </c>
    </row>
    <row r="3786" spans="1:11">
      <c r="A3786" s="74" t="s">
        <v>60</v>
      </c>
      <c r="B3786" t="s">
        <v>121</v>
      </c>
      <c r="C3786" t="s">
        <v>56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</row>
    <row r="3787" spans="1:11">
      <c r="A3787" s="74" t="s">
        <v>60</v>
      </c>
      <c r="B3787" t="s">
        <v>121</v>
      </c>
      <c r="C3787" t="s">
        <v>57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</row>
    <row r="3788" spans="1:11">
      <c r="A3788" s="74" t="s">
        <v>60</v>
      </c>
      <c r="B3788" t="s">
        <v>121</v>
      </c>
      <c r="C3788" t="s">
        <v>58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</row>
    <row r="3789" spans="1:11">
      <c r="A3789" s="74" t="s">
        <v>60</v>
      </c>
      <c r="B3789" t="s">
        <v>122</v>
      </c>
      <c r="C3789" t="s">
        <v>18</v>
      </c>
      <c r="D3789">
        <v>1</v>
      </c>
      <c r="E3789">
        <v>1</v>
      </c>
      <c r="F3789">
        <v>96000</v>
      </c>
      <c r="G3789">
        <v>96000</v>
      </c>
      <c r="H3789">
        <v>96000</v>
      </c>
      <c r="I3789">
        <v>96000</v>
      </c>
      <c r="J3789">
        <v>0</v>
      </c>
      <c r="K3789">
        <v>0</v>
      </c>
    </row>
    <row r="3790" spans="1:11">
      <c r="A3790" s="74" t="s">
        <v>60</v>
      </c>
      <c r="B3790" t="s">
        <v>122</v>
      </c>
      <c r="C3790" t="s">
        <v>19</v>
      </c>
      <c r="D3790">
        <v>2</v>
      </c>
      <c r="E3790">
        <v>2</v>
      </c>
      <c r="F3790">
        <v>149569</v>
      </c>
      <c r="G3790">
        <v>150562</v>
      </c>
      <c r="H3790">
        <v>74784.5</v>
      </c>
      <c r="I3790">
        <v>75281</v>
      </c>
      <c r="J3790">
        <v>993</v>
      </c>
      <c r="K3790">
        <v>6.6390762791754977E-3</v>
      </c>
    </row>
    <row r="3791" spans="1:11">
      <c r="A3791" s="74" t="s">
        <v>60</v>
      </c>
      <c r="B3791" t="s">
        <v>122</v>
      </c>
      <c r="C3791" t="s">
        <v>20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</row>
    <row r="3792" spans="1:11">
      <c r="A3792" s="74" t="s">
        <v>60</v>
      </c>
      <c r="B3792" t="s">
        <v>122</v>
      </c>
      <c r="C3792" t="s">
        <v>21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</row>
    <row r="3793" spans="1:11">
      <c r="A3793" s="74" t="s">
        <v>60</v>
      </c>
      <c r="B3793" t="s">
        <v>122</v>
      </c>
      <c r="C3793" t="s">
        <v>22</v>
      </c>
      <c r="D3793">
        <v>1</v>
      </c>
      <c r="E3793">
        <v>1</v>
      </c>
      <c r="F3793">
        <v>64500</v>
      </c>
      <c r="G3793">
        <v>69319</v>
      </c>
      <c r="H3793">
        <v>64500</v>
      </c>
      <c r="I3793">
        <v>69319</v>
      </c>
      <c r="J3793">
        <v>4819</v>
      </c>
      <c r="K3793">
        <v>7.4713178294573648E-2</v>
      </c>
    </row>
    <row r="3794" spans="1:11">
      <c r="A3794" s="74" t="s">
        <v>60</v>
      </c>
      <c r="B3794" t="s">
        <v>122</v>
      </c>
      <c r="C3794" t="s">
        <v>23</v>
      </c>
      <c r="D3794">
        <v>1</v>
      </c>
      <c r="E3794">
        <v>1</v>
      </c>
      <c r="F3794">
        <v>58108.41</v>
      </c>
      <c r="G3794">
        <v>58231</v>
      </c>
      <c r="H3794">
        <v>58108.41</v>
      </c>
      <c r="I3794">
        <v>58231</v>
      </c>
      <c r="J3794">
        <v>122.58999999999651</v>
      </c>
      <c r="K3794">
        <v>2.1096774115828758E-3</v>
      </c>
    </row>
    <row r="3795" spans="1:11">
      <c r="A3795" s="74" t="s">
        <v>60</v>
      </c>
      <c r="B3795" t="s">
        <v>122</v>
      </c>
      <c r="C3795" t="s">
        <v>24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</row>
    <row r="3796" spans="1:11">
      <c r="A3796" s="74" t="s">
        <v>60</v>
      </c>
      <c r="B3796" t="s">
        <v>122</v>
      </c>
      <c r="C3796" t="s">
        <v>25</v>
      </c>
      <c r="D3796">
        <v>5</v>
      </c>
      <c r="E3796">
        <v>5</v>
      </c>
      <c r="F3796">
        <v>368177.41000000003</v>
      </c>
      <c r="G3796">
        <v>374112</v>
      </c>
      <c r="H3796">
        <v>73635.482000000004</v>
      </c>
      <c r="I3796">
        <v>74822.399999999994</v>
      </c>
      <c r="J3796">
        <v>5934.5899999999674</v>
      </c>
      <c r="K3796">
        <v>1.6118832494367231E-2</v>
      </c>
    </row>
    <row r="3797" spans="1:11">
      <c r="A3797" s="74" t="s">
        <v>60</v>
      </c>
      <c r="B3797" t="s">
        <v>122</v>
      </c>
    </row>
    <row r="3798" spans="1:11">
      <c r="A3798" s="74" t="s">
        <v>60</v>
      </c>
      <c r="B3798" t="s">
        <v>122</v>
      </c>
      <c r="C3798" t="s">
        <v>26</v>
      </c>
      <c r="D3798">
        <v>0.78</v>
      </c>
      <c r="E3798">
        <v>0.78</v>
      </c>
      <c r="F3798">
        <v>9956.16</v>
      </c>
      <c r="G3798">
        <v>10216.530000000001</v>
      </c>
      <c r="H3798">
        <v>12764.307692307691</v>
      </c>
      <c r="I3798">
        <v>13098.115384615385</v>
      </c>
      <c r="J3798">
        <v>260.3700000000008</v>
      </c>
      <c r="K3798">
        <v>2.6151648828464068E-2</v>
      </c>
    </row>
    <row r="3799" spans="1:11">
      <c r="A3799" s="74" t="s">
        <v>60</v>
      </c>
      <c r="B3799" t="s">
        <v>122</v>
      </c>
      <c r="C3799" t="s">
        <v>27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</row>
    <row r="3800" spans="1:11">
      <c r="A3800" s="74" t="s">
        <v>60</v>
      </c>
      <c r="B3800" t="s">
        <v>122</v>
      </c>
      <c r="C3800" t="s">
        <v>25</v>
      </c>
      <c r="D3800">
        <v>0.78</v>
      </c>
      <c r="E3800">
        <v>0.78</v>
      </c>
      <c r="F3800">
        <v>9956.16</v>
      </c>
      <c r="G3800">
        <v>10216.530000000001</v>
      </c>
      <c r="H3800">
        <v>12764.307692307691</v>
      </c>
      <c r="I3800">
        <v>13098.115384615385</v>
      </c>
      <c r="J3800">
        <v>260.3700000000008</v>
      </c>
      <c r="K3800">
        <v>2.6151648828464068E-2</v>
      </c>
    </row>
    <row r="3801" spans="1:11">
      <c r="A3801" s="74" t="s">
        <v>60</v>
      </c>
      <c r="B3801" t="s">
        <v>122</v>
      </c>
    </row>
    <row r="3802" spans="1:11">
      <c r="A3802" s="74" t="s">
        <v>60</v>
      </c>
      <c r="B3802" t="s">
        <v>122</v>
      </c>
      <c r="C3802" t="s">
        <v>28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</row>
    <row r="3803" spans="1:11">
      <c r="A3803" s="74" t="s">
        <v>60</v>
      </c>
      <c r="B3803" t="s">
        <v>122</v>
      </c>
      <c r="C3803" t="s">
        <v>29</v>
      </c>
      <c r="D3803">
        <v>2.75</v>
      </c>
      <c r="E3803">
        <v>2.75</v>
      </c>
      <c r="F3803">
        <v>39042.42</v>
      </c>
      <c r="G3803">
        <v>40647.5</v>
      </c>
      <c r="H3803">
        <v>14197.243636363635</v>
      </c>
      <c r="I3803">
        <v>14780.90909090909</v>
      </c>
      <c r="J3803">
        <v>1605.0800000000017</v>
      </c>
      <c r="K3803">
        <v>4.111118112043264E-2</v>
      </c>
    </row>
    <row r="3804" spans="1:11">
      <c r="A3804" s="74" t="s">
        <v>60</v>
      </c>
      <c r="B3804" t="s">
        <v>122</v>
      </c>
      <c r="C3804" t="s">
        <v>30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</row>
    <row r="3805" spans="1:11">
      <c r="A3805" s="74" t="s">
        <v>60</v>
      </c>
      <c r="B3805" t="s">
        <v>122</v>
      </c>
      <c r="C3805" t="s">
        <v>31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</row>
    <row r="3806" spans="1:11">
      <c r="A3806" s="74" t="s">
        <v>60</v>
      </c>
      <c r="B3806" t="s">
        <v>122</v>
      </c>
      <c r="C3806" t="s">
        <v>25</v>
      </c>
      <c r="D3806">
        <v>2.75</v>
      </c>
      <c r="E3806">
        <v>2.75</v>
      </c>
      <c r="F3806">
        <v>39042.42</v>
      </c>
      <c r="G3806">
        <v>40647.5</v>
      </c>
      <c r="H3806">
        <v>14197.243636363635</v>
      </c>
      <c r="I3806">
        <v>14780.90909090909</v>
      </c>
      <c r="J3806">
        <v>1605.0800000000017</v>
      </c>
      <c r="K3806">
        <v>4.111118112043264E-2</v>
      </c>
    </row>
    <row r="3807" spans="1:11">
      <c r="A3807" s="74" t="s">
        <v>60</v>
      </c>
      <c r="B3807" t="s">
        <v>122</v>
      </c>
    </row>
    <row r="3808" spans="1:11">
      <c r="A3808" s="74" t="s">
        <v>60</v>
      </c>
      <c r="B3808" t="s">
        <v>122</v>
      </c>
      <c r="C3808" t="s">
        <v>32</v>
      </c>
      <c r="D3808">
        <v>3</v>
      </c>
      <c r="E3808">
        <v>3</v>
      </c>
      <c r="F3808">
        <v>121462</v>
      </c>
      <c r="G3808">
        <v>123211</v>
      </c>
      <c r="H3808">
        <v>40487.333333333336</v>
      </c>
      <c r="I3808">
        <v>41070.333333333336</v>
      </c>
      <c r="J3808">
        <v>1749</v>
      </c>
      <c r="K3808">
        <v>1.4399565296142003E-2</v>
      </c>
    </row>
    <row r="3809" spans="1:11">
      <c r="A3809" s="74" t="s">
        <v>60</v>
      </c>
      <c r="B3809" t="s">
        <v>122</v>
      </c>
      <c r="C3809" t="s">
        <v>33</v>
      </c>
      <c r="D3809">
        <v>1</v>
      </c>
      <c r="E3809">
        <v>1</v>
      </c>
      <c r="F3809">
        <v>48925</v>
      </c>
      <c r="G3809">
        <v>48925</v>
      </c>
      <c r="H3809">
        <v>48925</v>
      </c>
      <c r="I3809">
        <v>48925</v>
      </c>
      <c r="J3809">
        <v>0</v>
      </c>
      <c r="K3809">
        <v>0</v>
      </c>
    </row>
    <row r="3810" spans="1:11">
      <c r="A3810" s="74" t="s">
        <v>60</v>
      </c>
      <c r="B3810" t="s">
        <v>122</v>
      </c>
      <c r="C3810" t="s">
        <v>34</v>
      </c>
      <c r="D3810">
        <v>7</v>
      </c>
      <c r="E3810">
        <v>7</v>
      </c>
      <c r="F3810">
        <v>197756.36</v>
      </c>
      <c r="G3810">
        <v>220566.71999999997</v>
      </c>
      <c r="H3810">
        <v>28250.908571428568</v>
      </c>
      <c r="I3810">
        <v>31509.531428571423</v>
      </c>
      <c r="J3810">
        <v>22810.359999999986</v>
      </c>
      <c r="K3810">
        <v>0.11534577193876337</v>
      </c>
    </row>
    <row r="3811" spans="1:11">
      <c r="A3811" s="74" t="s">
        <v>60</v>
      </c>
      <c r="B3811" t="s">
        <v>122</v>
      </c>
      <c r="C3811" t="s">
        <v>25</v>
      </c>
      <c r="D3811">
        <v>11</v>
      </c>
      <c r="E3811">
        <v>11</v>
      </c>
      <c r="F3811">
        <v>368143.35999999999</v>
      </c>
      <c r="G3811">
        <v>392702.71999999997</v>
      </c>
      <c r="H3811">
        <v>33467.578181818179</v>
      </c>
      <c r="I3811">
        <v>35700.247272727269</v>
      </c>
      <c r="J3811">
        <v>24559.359999999986</v>
      </c>
      <c r="K3811">
        <v>6.6711402862189309E-2</v>
      </c>
    </row>
    <row r="3812" spans="1:11">
      <c r="A3812" s="74" t="s">
        <v>60</v>
      </c>
      <c r="B3812" t="s">
        <v>122</v>
      </c>
    </row>
    <row r="3813" spans="1:11">
      <c r="A3813" s="74" t="s">
        <v>60</v>
      </c>
      <c r="B3813" t="s">
        <v>122</v>
      </c>
      <c r="C3813" t="s">
        <v>35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</row>
    <row r="3814" spans="1:11">
      <c r="A3814" s="74" t="s">
        <v>60</v>
      </c>
      <c r="B3814" t="s">
        <v>122</v>
      </c>
      <c r="C3814" t="s">
        <v>36</v>
      </c>
      <c r="D3814">
        <v>0.1</v>
      </c>
      <c r="E3814">
        <v>0.1</v>
      </c>
      <c r="F3814">
        <v>3507</v>
      </c>
      <c r="G3814">
        <v>3559</v>
      </c>
      <c r="H3814">
        <v>35070</v>
      </c>
      <c r="I3814">
        <v>35590</v>
      </c>
      <c r="J3814">
        <v>52</v>
      </c>
      <c r="K3814">
        <v>1.4827487881380098E-2</v>
      </c>
    </row>
    <row r="3815" spans="1:11">
      <c r="A3815" s="74" t="s">
        <v>60</v>
      </c>
      <c r="B3815" t="s">
        <v>122</v>
      </c>
      <c r="C3815" t="s">
        <v>25</v>
      </c>
      <c r="D3815">
        <v>0.1</v>
      </c>
      <c r="E3815">
        <v>0.1</v>
      </c>
      <c r="F3815">
        <v>3507</v>
      </c>
      <c r="G3815">
        <v>3559</v>
      </c>
      <c r="H3815">
        <v>35070</v>
      </c>
      <c r="I3815">
        <v>35590</v>
      </c>
      <c r="J3815">
        <v>52</v>
      </c>
      <c r="K3815">
        <v>1.4827487881380098E-2</v>
      </c>
    </row>
    <row r="3816" spans="1:11">
      <c r="A3816" s="74" t="s">
        <v>60</v>
      </c>
      <c r="B3816" t="s">
        <v>122</v>
      </c>
    </row>
    <row r="3817" spans="1:11">
      <c r="A3817" s="74" t="s">
        <v>60</v>
      </c>
      <c r="B3817" t="s">
        <v>122</v>
      </c>
      <c r="C3817" t="s">
        <v>37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</row>
    <row r="3818" spans="1:11">
      <c r="A3818" s="74" t="s">
        <v>60</v>
      </c>
      <c r="B3818" t="s">
        <v>122</v>
      </c>
      <c r="C3818" t="s">
        <v>38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</row>
    <row r="3819" spans="1:11">
      <c r="A3819" s="74" t="s">
        <v>60</v>
      </c>
      <c r="B3819" t="s">
        <v>122</v>
      </c>
      <c r="C3819" t="s">
        <v>25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</row>
    <row r="3820" spans="1:11">
      <c r="A3820" s="74" t="s">
        <v>60</v>
      </c>
      <c r="B3820" t="s">
        <v>122</v>
      </c>
    </row>
    <row r="3821" spans="1:11">
      <c r="A3821" s="74" t="s">
        <v>60</v>
      </c>
      <c r="B3821" t="s">
        <v>122</v>
      </c>
      <c r="C3821" t="s">
        <v>39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</row>
    <row r="3822" spans="1:11">
      <c r="A3822" s="74" t="s">
        <v>60</v>
      </c>
      <c r="B3822" t="s">
        <v>122</v>
      </c>
      <c r="C3822" t="s">
        <v>40</v>
      </c>
      <c r="D3822">
        <v>1</v>
      </c>
      <c r="E3822">
        <v>1</v>
      </c>
      <c r="F3822">
        <v>53397.95</v>
      </c>
      <c r="G3822">
        <v>53437</v>
      </c>
      <c r="H3822">
        <v>53397.95</v>
      </c>
      <c r="I3822">
        <v>53437</v>
      </c>
      <c r="J3822">
        <v>39.05000000000291</v>
      </c>
      <c r="K3822">
        <v>7.3130148254760556E-4</v>
      </c>
    </row>
    <row r="3823" spans="1:11">
      <c r="A3823" s="74" t="s">
        <v>60</v>
      </c>
      <c r="B3823" t="s">
        <v>122</v>
      </c>
      <c r="C3823" t="s">
        <v>41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</row>
    <row r="3824" spans="1:11">
      <c r="A3824" s="74" t="s">
        <v>60</v>
      </c>
      <c r="B3824" t="s">
        <v>122</v>
      </c>
      <c r="C3824" t="s">
        <v>42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</row>
    <row r="3825" spans="1:11">
      <c r="A3825" s="74" t="s">
        <v>60</v>
      </c>
      <c r="B3825" t="s">
        <v>122</v>
      </c>
      <c r="C3825" t="s">
        <v>43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</row>
    <row r="3826" spans="1:11">
      <c r="A3826" s="74" t="s">
        <v>60</v>
      </c>
      <c r="B3826" t="s">
        <v>122</v>
      </c>
      <c r="C3826" t="s">
        <v>44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</row>
    <row r="3827" spans="1:11">
      <c r="A3827" s="74" t="s">
        <v>60</v>
      </c>
      <c r="B3827" t="s">
        <v>122</v>
      </c>
      <c r="C3827" t="s">
        <v>45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</row>
    <row r="3828" spans="1:11">
      <c r="A3828" s="74" t="s">
        <v>60</v>
      </c>
      <c r="B3828" t="s">
        <v>122</v>
      </c>
      <c r="C3828" t="s">
        <v>46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</row>
    <row r="3829" spans="1:11">
      <c r="A3829" s="74" t="s">
        <v>60</v>
      </c>
      <c r="B3829" t="s">
        <v>122</v>
      </c>
      <c r="C3829" t="s">
        <v>25</v>
      </c>
      <c r="D3829">
        <v>1</v>
      </c>
      <c r="E3829">
        <v>1</v>
      </c>
      <c r="F3829">
        <v>53397.95</v>
      </c>
      <c r="G3829">
        <v>53437</v>
      </c>
      <c r="H3829">
        <v>53397.95</v>
      </c>
      <c r="I3829">
        <v>53437</v>
      </c>
      <c r="J3829">
        <v>39.05000000000291</v>
      </c>
      <c r="K3829">
        <v>7.3130148254760556E-4</v>
      </c>
    </row>
    <row r="3830" spans="1:11">
      <c r="A3830" s="74" t="s">
        <v>60</v>
      </c>
      <c r="B3830" t="s">
        <v>122</v>
      </c>
    </row>
    <row r="3831" spans="1:11">
      <c r="A3831" s="74" t="s">
        <v>60</v>
      </c>
      <c r="B3831" t="s">
        <v>122</v>
      </c>
      <c r="C3831" t="s">
        <v>47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</row>
    <row r="3832" spans="1:11">
      <c r="A3832" s="74" t="s">
        <v>60</v>
      </c>
      <c r="B3832" t="s">
        <v>122</v>
      </c>
      <c r="C3832" t="s">
        <v>48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</row>
    <row r="3833" spans="1:11">
      <c r="A3833" s="74" t="s">
        <v>60</v>
      </c>
      <c r="B3833" t="s">
        <v>122</v>
      </c>
      <c r="C3833" t="s">
        <v>25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</row>
    <row r="3834" spans="1:11">
      <c r="A3834" s="74" t="s">
        <v>60</v>
      </c>
      <c r="B3834" t="s">
        <v>122</v>
      </c>
    </row>
    <row r="3835" spans="1:11">
      <c r="A3835" s="74" t="s">
        <v>60</v>
      </c>
      <c r="B3835" t="s">
        <v>122</v>
      </c>
      <c r="C3835" t="s">
        <v>49</v>
      </c>
      <c r="D3835">
        <v>1</v>
      </c>
      <c r="E3835">
        <v>1</v>
      </c>
      <c r="F3835">
        <v>57694.720000000001</v>
      </c>
      <c r="G3835">
        <v>62546</v>
      </c>
      <c r="H3835">
        <v>57694.720000000001</v>
      </c>
      <c r="I3835">
        <v>62546</v>
      </c>
      <c r="J3835">
        <v>4851.2799999999988</v>
      </c>
      <c r="K3835">
        <v>8.408533744509028E-2</v>
      </c>
    </row>
    <row r="3836" spans="1:11">
      <c r="A3836" s="74" t="s">
        <v>60</v>
      </c>
      <c r="B3836" t="s">
        <v>122</v>
      </c>
      <c r="C3836" t="s">
        <v>25</v>
      </c>
      <c r="D3836">
        <v>1</v>
      </c>
      <c r="E3836">
        <v>1</v>
      </c>
      <c r="F3836">
        <v>57694.720000000001</v>
      </c>
      <c r="G3836">
        <v>62546</v>
      </c>
      <c r="H3836">
        <v>57694.720000000001</v>
      </c>
      <c r="I3836">
        <v>62546</v>
      </c>
      <c r="J3836">
        <v>4851.2799999999988</v>
      </c>
      <c r="K3836">
        <v>8.408533744509028E-2</v>
      </c>
    </row>
    <row r="3837" spans="1:11">
      <c r="A3837" s="74" t="s">
        <v>60</v>
      </c>
      <c r="B3837" t="s">
        <v>122</v>
      </c>
    </row>
    <row r="3838" spans="1:11">
      <c r="A3838" s="74" t="s">
        <v>60</v>
      </c>
      <c r="B3838" t="s">
        <v>122</v>
      </c>
      <c r="C3838" t="s">
        <v>50</v>
      </c>
      <c r="D3838">
        <v>3</v>
      </c>
      <c r="E3838">
        <v>3</v>
      </c>
      <c r="F3838">
        <v>116464.96000000001</v>
      </c>
      <c r="G3838">
        <v>120060.24</v>
      </c>
      <c r="H3838">
        <v>38821.653333333335</v>
      </c>
      <c r="I3838">
        <v>40020.080000000002</v>
      </c>
      <c r="J3838">
        <v>3595.2799999999988</v>
      </c>
      <c r="K3838">
        <v>3.0870057397521095E-2</v>
      </c>
    </row>
    <row r="3839" spans="1:11">
      <c r="A3839" s="74" t="s">
        <v>60</v>
      </c>
      <c r="B3839" t="s">
        <v>122</v>
      </c>
      <c r="C3839" t="s">
        <v>51</v>
      </c>
      <c r="D3839">
        <v>5</v>
      </c>
      <c r="E3839">
        <v>5</v>
      </c>
      <c r="F3839">
        <v>128044.76</v>
      </c>
      <c r="G3839">
        <v>128910</v>
      </c>
      <c r="H3839">
        <v>25608.951999999997</v>
      </c>
      <c r="I3839">
        <v>25782</v>
      </c>
      <c r="J3839">
        <v>865.24000000000524</v>
      </c>
      <c r="K3839">
        <v>6.7573245480721375E-3</v>
      </c>
    </row>
    <row r="3840" spans="1:11">
      <c r="A3840" s="74" t="s">
        <v>60</v>
      </c>
      <c r="B3840" t="s">
        <v>122</v>
      </c>
      <c r="C3840" t="s">
        <v>25</v>
      </c>
      <c r="D3840">
        <v>8</v>
      </c>
      <c r="E3840">
        <v>8</v>
      </c>
      <c r="F3840">
        <v>244509.72</v>
      </c>
      <c r="G3840">
        <v>248970.23999999999</v>
      </c>
      <c r="H3840">
        <v>30563.715</v>
      </c>
      <c r="I3840">
        <v>31121.279999999999</v>
      </c>
      <c r="J3840">
        <v>4460.5199999999895</v>
      </c>
      <c r="K3840">
        <v>1.8242710351146732E-2</v>
      </c>
    </row>
    <row r="3841" spans="1:11">
      <c r="A3841" s="74" t="s">
        <v>60</v>
      </c>
      <c r="B3841" t="s">
        <v>122</v>
      </c>
    </row>
    <row r="3842" spans="1:11">
      <c r="A3842" s="74" t="s">
        <v>60</v>
      </c>
      <c r="B3842" t="s">
        <v>122</v>
      </c>
      <c r="C3842" t="s">
        <v>52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</row>
    <row r="3843" spans="1:11">
      <c r="A3843" s="74" t="s">
        <v>60</v>
      </c>
      <c r="B3843" t="s">
        <v>122</v>
      </c>
      <c r="C3843" t="s">
        <v>53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</row>
    <row r="3844" spans="1:11">
      <c r="A3844" s="74" t="s">
        <v>60</v>
      </c>
      <c r="B3844" t="s">
        <v>122</v>
      </c>
      <c r="C3844" t="s">
        <v>54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</row>
    <row r="3845" spans="1:11">
      <c r="A3845" s="74" t="s">
        <v>60</v>
      </c>
      <c r="B3845" t="s">
        <v>122</v>
      </c>
      <c r="C3845" t="s">
        <v>55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</row>
    <row r="3846" spans="1:11">
      <c r="A3846" s="74" t="s">
        <v>60</v>
      </c>
      <c r="B3846" t="s">
        <v>122</v>
      </c>
      <c r="C3846" t="s">
        <v>25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</row>
    <row r="3847" spans="1:11">
      <c r="A3847" s="74" t="s">
        <v>60</v>
      </c>
      <c r="B3847" t="s">
        <v>122</v>
      </c>
    </row>
    <row r="3848" spans="1:11">
      <c r="A3848" s="74" t="s">
        <v>60</v>
      </c>
      <c r="B3848" t="s">
        <v>122</v>
      </c>
      <c r="C3848" t="s">
        <v>56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</row>
    <row r="3849" spans="1:11">
      <c r="A3849" s="74" t="s">
        <v>60</v>
      </c>
      <c r="B3849" t="s">
        <v>122</v>
      </c>
      <c r="C3849" t="s">
        <v>57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</row>
    <row r="3850" spans="1:11">
      <c r="A3850" s="74" t="s">
        <v>60</v>
      </c>
      <c r="B3850" t="s">
        <v>122</v>
      </c>
      <c r="C3850" t="s">
        <v>58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</row>
    <row r="3851" spans="1:11">
      <c r="A3851" s="74" t="s">
        <v>60</v>
      </c>
      <c r="B3851" t="s">
        <v>123</v>
      </c>
      <c r="C3851" t="s">
        <v>18</v>
      </c>
      <c r="D3851">
        <v>1</v>
      </c>
      <c r="E3851">
        <v>1</v>
      </c>
      <c r="F3851">
        <v>113000</v>
      </c>
      <c r="G3851">
        <v>113000</v>
      </c>
      <c r="H3851">
        <v>113000</v>
      </c>
      <c r="I3851">
        <v>113000</v>
      </c>
      <c r="J3851">
        <v>0</v>
      </c>
      <c r="K3851">
        <v>0</v>
      </c>
    </row>
    <row r="3852" spans="1:11">
      <c r="A3852" s="74" t="s">
        <v>60</v>
      </c>
      <c r="B3852" t="s">
        <v>123</v>
      </c>
      <c r="C3852" t="s">
        <v>19</v>
      </c>
      <c r="D3852">
        <v>7.5</v>
      </c>
      <c r="E3852">
        <v>7.5</v>
      </c>
      <c r="F3852">
        <v>533842</v>
      </c>
      <c r="G3852">
        <v>533842</v>
      </c>
      <c r="H3852">
        <v>71178.933333333334</v>
      </c>
      <c r="I3852">
        <v>71178.933333333334</v>
      </c>
      <c r="J3852">
        <v>0</v>
      </c>
      <c r="K3852">
        <v>0</v>
      </c>
    </row>
    <row r="3853" spans="1:11">
      <c r="A3853" s="74" t="s">
        <v>60</v>
      </c>
      <c r="B3853" t="s">
        <v>123</v>
      </c>
      <c r="C3853" t="s">
        <v>20</v>
      </c>
      <c r="D3853">
        <v>3</v>
      </c>
      <c r="E3853">
        <v>3</v>
      </c>
      <c r="F3853">
        <v>207316</v>
      </c>
      <c r="G3853">
        <v>207316</v>
      </c>
      <c r="H3853">
        <v>69105.333333333328</v>
      </c>
      <c r="I3853">
        <v>69105.333333333328</v>
      </c>
      <c r="J3853">
        <v>0</v>
      </c>
      <c r="K3853">
        <v>0</v>
      </c>
    </row>
    <row r="3854" spans="1:11">
      <c r="A3854" s="74" t="s">
        <v>60</v>
      </c>
      <c r="B3854" t="s">
        <v>123</v>
      </c>
      <c r="C3854" t="s">
        <v>21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</row>
    <row r="3855" spans="1:11">
      <c r="A3855" s="74" t="s">
        <v>60</v>
      </c>
      <c r="B3855" t="s">
        <v>123</v>
      </c>
      <c r="C3855" t="s">
        <v>22</v>
      </c>
      <c r="D3855">
        <v>1</v>
      </c>
      <c r="E3855">
        <v>1</v>
      </c>
      <c r="F3855">
        <v>72000</v>
      </c>
      <c r="G3855">
        <v>72000</v>
      </c>
      <c r="H3855">
        <v>72000</v>
      </c>
      <c r="I3855">
        <v>72000</v>
      </c>
      <c r="J3855">
        <v>0</v>
      </c>
      <c r="K3855">
        <v>0</v>
      </c>
    </row>
    <row r="3856" spans="1:11">
      <c r="A3856" s="74" t="s">
        <v>60</v>
      </c>
      <c r="B3856" t="s">
        <v>123</v>
      </c>
      <c r="C3856" t="s">
        <v>23</v>
      </c>
      <c r="D3856">
        <v>3</v>
      </c>
      <c r="E3856">
        <v>3</v>
      </c>
      <c r="F3856">
        <v>221542</v>
      </c>
      <c r="G3856">
        <v>221542</v>
      </c>
      <c r="H3856">
        <v>73847.333333333328</v>
      </c>
      <c r="I3856">
        <v>73847.333333333328</v>
      </c>
      <c r="J3856">
        <v>0</v>
      </c>
      <c r="K3856">
        <v>0</v>
      </c>
    </row>
    <row r="3857" spans="1:11">
      <c r="A3857" s="74" t="s">
        <v>60</v>
      </c>
      <c r="B3857" t="s">
        <v>123</v>
      </c>
      <c r="C3857" t="s">
        <v>24</v>
      </c>
      <c r="D3857">
        <v>1</v>
      </c>
      <c r="E3857">
        <v>1</v>
      </c>
      <c r="F3857">
        <v>56000</v>
      </c>
      <c r="G3857">
        <v>56000</v>
      </c>
      <c r="H3857">
        <v>56000</v>
      </c>
      <c r="I3857">
        <v>56000</v>
      </c>
      <c r="J3857">
        <v>0</v>
      </c>
      <c r="K3857">
        <v>0</v>
      </c>
    </row>
    <row r="3858" spans="1:11">
      <c r="A3858" s="74" t="s">
        <v>60</v>
      </c>
      <c r="B3858" t="s">
        <v>123</v>
      </c>
      <c r="C3858" t="s">
        <v>25</v>
      </c>
      <c r="D3858">
        <v>16.5</v>
      </c>
      <c r="E3858">
        <v>16.5</v>
      </c>
      <c r="F3858">
        <v>1203700</v>
      </c>
      <c r="G3858">
        <v>1203700</v>
      </c>
      <c r="H3858">
        <v>72951.515151515152</v>
      </c>
      <c r="I3858">
        <v>72951.515151515152</v>
      </c>
      <c r="J3858">
        <v>0</v>
      </c>
      <c r="K3858">
        <v>0</v>
      </c>
    </row>
    <row r="3859" spans="1:11">
      <c r="A3859" s="74" t="s">
        <v>60</v>
      </c>
      <c r="B3859" t="s">
        <v>123</v>
      </c>
    </row>
    <row r="3860" spans="1:11">
      <c r="A3860" s="74" t="s">
        <v>60</v>
      </c>
      <c r="B3860" t="s">
        <v>123</v>
      </c>
      <c r="C3860" t="s">
        <v>26</v>
      </c>
      <c r="D3860">
        <v>4</v>
      </c>
      <c r="E3860">
        <v>4</v>
      </c>
      <c r="F3860">
        <v>75445</v>
      </c>
      <c r="G3860">
        <v>75445</v>
      </c>
      <c r="H3860">
        <v>18861.25</v>
      </c>
      <c r="I3860">
        <v>18861.25</v>
      </c>
      <c r="J3860">
        <v>0</v>
      </c>
      <c r="K3860">
        <v>0</v>
      </c>
    </row>
    <row r="3861" spans="1:11">
      <c r="A3861" s="74" t="s">
        <v>60</v>
      </c>
      <c r="B3861" t="s">
        <v>123</v>
      </c>
      <c r="C3861" t="s">
        <v>27</v>
      </c>
      <c r="D3861">
        <v>3</v>
      </c>
      <c r="E3861">
        <v>3</v>
      </c>
      <c r="F3861">
        <v>65136</v>
      </c>
      <c r="G3861">
        <v>65136</v>
      </c>
      <c r="H3861">
        <v>21712</v>
      </c>
      <c r="I3861">
        <v>21712</v>
      </c>
      <c r="J3861">
        <v>0</v>
      </c>
      <c r="K3861">
        <v>0</v>
      </c>
    </row>
    <row r="3862" spans="1:11">
      <c r="A3862" s="74" t="s">
        <v>60</v>
      </c>
      <c r="B3862" t="s">
        <v>123</v>
      </c>
      <c r="C3862" t="s">
        <v>25</v>
      </c>
      <c r="D3862">
        <v>7</v>
      </c>
      <c r="E3862">
        <v>7</v>
      </c>
      <c r="F3862">
        <v>140581</v>
      </c>
      <c r="G3862">
        <v>140581</v>
      </c>
      <c r="H3862">
        <v>20083</v>
      </c>
      <c r="I3862">
        <v>20083</v>
      </c>
      <c r="J3862">
        <v>0</v>
      </c>
      <c r="K3862">
        <v>0</v>
      </c>
    </row>
    <row r="3863" spans="1:11">
      <c r="A3863" s="74" t="s">
        <v>60</v>
      </c>
      <c r="B3863" t="s">
        <v>123</v>
      </c>
    </row>
    <row r="3864" spans="1:11">
      <c r="A3864" s="74" t="s">
        <v>60</v>
      </c>
      <c r="B3864" t="s">
        <v>123</v>
      </c>
      <c r="C3864" t="s">
        <v>28</v>
      </c>
      <c r="D3864">
        <v>7</v>
      </c>
      <c r="E3864">
        <v>7</v>
      </c>
      <c r="F3864">
        <v>117141</v>
      </c>
      <c r="G3864">
        <v>117141</v>
      </c>
      <c r="H3864">
        <v>16734.428571428572</v>
      </c>
      <c r="I3864">
        <v>16734.428571428572</v>
      </c>
      <c r="J3864">
        <v>0</v>
      </c>
      <c r="K3864">
        <v>0</v>
      </c>
    </row>
    <row r="3865" spans="1:11">
      <c r="A3865" s="74" t="s">
        <v>60</v>
      </c>
      <c r="B3865" t="s">
        <v>123</v>
      </c>
      <c r="C3865" t="s">
        <v>29</v>
      </c>
      <c r="D3865">
        <v>2.5</v>
      </c>
      <c r="E3865">
        <v>2.5</v>
      </c>
      <c r="F3865">
        <v>34500</v>
      </c>
      <c r="G3865">
        <v>34500</v>
      </c>
      <c r="H3865">
        <v>13800</v>
      </c>
      <c r="I3865">
        <v>13800</v>
      </c>
      <c r="J3865">
        <v>0</v>
      </c>
      <c r="K3865">
        <v>0</v>
      </c>
    </row>
    <row r="3866" spans="1:11">
      <c r="A3866" s="74" t="s">
        <v>60</v>
      </c>
      <c r="B3866" t="s">
        <v>123</v>
      </c>
      <c r="C3866" t="s">
        <v>30</v>
      </c>
      <c r="D3866">
        <v>5</v>
      </c>
      <c r="E3866">
        <v>5</v>
      </c>
      <c r="F3866">
        <v>91160</v>
      </c>
      <c r="G3866">
        <v>91160</v>
      </c>
      <c r="H3866">
        <v>18232</v>
      </c>
      <c r="I3866">
        <v>18232</v>
      </c>
      <c r="J3866">
        <v>0</v>
      </c>
      <c r="K3866">
        <v>0</v>
      </c>
    </row>
    <row r="3867" spans="1:11">
      <c r="A3867" s="74" t="s">
        <v>60</v>
      </c>
      <c r="B3867" t="s">
        <v>123</v>
      </c>
      <c r="C3867" t="s">
        <v>31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</row>
    <row r="3868" spans="1:11">
      <c r="A3868" s="74" t="s">
        <v>60</v>
      </c>
      <c r="B3868" t="s">
        <v>123</v>
      </c>
      <c r="C3868" t="s">
        <v>25</v>
      </c>
      <c r="D3868">
        <v>14.5</v>
      </c>
      <c r="E3868">
        <v>14.5</v>
      </c>
      <c r="F3868">
        <v>242801</v>
      </c>
      <c r="G3868">
        <v>242801</v>
      </c>
      <c r="H3868">
        <v>16744.896551724138</v>
      </c>
      <c r="I3868">
        <v>16744.896551724138</v>
      </c>
      <c r="J3868">
        <v>0</v>
      </c>
      <c r="K3868">
        <v>0</v>
      </c>
    </row>
    <row r="3869" spans="1:11">
      <c r="A3869" s="74" t="s">
        <v>60</v>
      </c>
      <c r="B3869" t="s">
        <v>123</v>
      </c>
    </row>
    <row r="3870" spans="1:11">
      <c r="A3870" s="74" t="s">
        <v>60</v>
      </c>
      <c r="B3870" t="s">
        <v>123</v>
      </c>
      <c r="C3870" t="s">
        <v>32</v>
      </c>
      <c r="D3870">
        <v>10</v>
      </c>
      <c r="E3870">
        <v>10</v>
      </c>
      <c r="F3870">
        <v>575122</v>
      </c>
      <c r="G3870">
        <v>575122</v>
      </c>
      <c r="H3870">
        <v>57512.2</v>
      </c>
      <c r="I3870">
        <v>57512.2</v>
      </c>
      <c r="J3870">
        <v>0</v>
      </c>
      <c r="K3870">
        <v>0</v>
      </c>
    </row>
    <row r="3871" spans="1:11">
      <c r="A3871" s="74" t="s">
        <v>60</v>
      </c>
      <c r="B3871" t="s">
        <v>123</v>
      </c>
      <c r="C3871" t="s">
        <v>33</v>
      </c>
      <c r="D3871">
        <v>1</v>
      </c>
      <c r="E3871">
        <v>1</v>
      </c>
      <c r="F3871">
        <v>60834</v>
      </c>
      <c r="G3871">
        <v>60834</v>
      </c>
      <c r="H3871">
        <v>60834</v>
      </c>
      <c r="I3871">
        <v>60834</v>
      </c>
      <c r="J3871">
        <v>0</v>
      </c>
      <c r="K3871">
        <v>0</v>
      </c>
    </row>
    <row r="3872" spans="1:11">
      <c r="A3872" s="74" t="s">
        <v>60</v>
      </c>
      <c r="B3872" t="s">
        <v>123</v>
      </c>
      <c r="C3872" t="s">
        <v>34</v>
      </c>
      <c r="D3872">
        <v>18</v>
      </c>
      <c r="E3872">
        <v>18</v>
      </c>
      <c r="F3872">
        <v>461408</v>
      </c>
      <c r="G3872">
        <v>461408</v>
      </c>
      <c r="H3872">
        <v>25633.777777777777</v>
      </c>
      <c r="I3872">
        <v>25633.777777777777</v>
      </c>
      <c r="J3872">
        <v>0</v>
      </c>
      <c r="K3872">
        <v>0</v>
      </c>
    </row>
    <row r="3873" spans="1:11">
      <c r="A3873" s="74" t="s">
        <v>60</v>
      </c>
      <c r="B3873" t="s">
        <v>123</v>
      </c>
      <c r="C3873" t="s">
        <v>25</v>
      </c>
      <c r="D3873">
        <v>29</v>
      </c>
      <c r="E3873">
        <v>29</v>
      </c>
      <c r="F3873">
        <v>1097364</v>
      </c>
      <c r="G3873">
        <v>1097364</v>
      </c>
      <c r="H3873">
        <v>37840.137931034486</v>
      </c>
      <c r="I3873">
        <v>37840.137931034486</v>
      </c>
      <c r="J3873">
        <v>0</v>
      </c>
      <c r="K3873">
        <v>0</v>
      </c>
    </row>
    <row r="3874" spans="1:11">
      <c r="A3874" s="74" t="s">
        <v>60</v>
      </c>
      <c r="B3874" t="s">
        <v>123</v>
      </c>
    </row>
    <row r="3875" spans="1:11">
      <c r="A3875" s="74" t="s">
        <v>60</v>
      </c>
      <c r="B3875" t="s">
        <v>123</v>
      </c>
      <c r="C3875" t="s">
        <v>35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</row>
    <row r="3876" spans="1:11">
      <c r="A3876" s="74" t="s">
        <v>60</v>
      </c>
      <c r="B3876" t="s">
        <v>123</v>
      </c>
      <c r="C3876" t="s">
        <v>36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</row>
    <row r="3877" spans="1:11">
      <c r="A3877" s="74" t="s">
        <v>60</v>
      </c>
      <c r="B3877" t="s">
        <v>123</v>
      </c>
      <c r="C3877" t="s">
        <v>25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</row>
    <row r="3878" spans="1:11">
      <c r="A3878" s="74" t="s">
        <v>60</v>
      </c>
      <c r="B3878" t="s">
        <v>123</v>
      </c>
    </row>
    <row r="3879" spans="1:11">
      <c r="A3879" s="74" t="s">
        <v>60</v>
      </c>
      <c r="B3879" t="s">
        <v>123</v>
      </c>
      <c r="C3879" t="s">
        <v>37</v>
      </c>
      <c r="D3879">
        <v>3</v>
      </c>
      <c r="E3879">
        <v>3</v>
      </c>
      <c r="F3879">
        <v>106987</v>
      </c>
      <c r="G3879">
        <v>106987</v>
      </c>
      <c r="H3879">
        <v>35662.333333333336</v>
      </c>
      <c r="I3879">
        <v>35662.333333333336</v>
      </c>
      <c r="J3879">
        <v>0</v>
      </c>
      <c r="K3879">
        <v>0</v>
      </c>
    </row>
    <row r="3880" spans="1:11">
      <c r="A3880" s="74" t="s">
        <v>60</v>
      </c>
      <c r="B3880" t="s">
        <v>123</v>
      </c>
      <c r="C3880" t="s">
        <v>38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</row>
    <row r="3881" spans="1:11">
      <c r="A3881" s="74" t="s">
        <v>60</v>
      </c>
      <c r="B3881" t="s">
        <v>123</v>
      </c>
      <c r="C3881" t="s">
        <v>25</v>
      </c>
      <c r="D3881">
        <v>3</v>
      </c>
      <c r="E3881">
        <v>3</v>
      </c>
      <c r="F3881">
        <v>106987</v>
      </c>
      <c r="G3881">
        <v>106987</v>
      </c>
      <c r="H3881">
        <v>35662.333333333336</v>
      </c>
      <c r="I3881">
        <v>35662.333333333336</v>
      </c>
      <c r="J3881">
        <v>0</v>
      </c>
      <c r="K3881">
        <v>0</v>
      </c>
    </row>
    <row r="3882" spans="1:11">
      <c r="A3882" s="74" t="s">
        <v>60</v>
      </c>
      <c r="B3882" t="s">
        <v>123</v>
      </c>
    </row>
    <row r="3883" spans="1:11">
      <c r="A3883" s="74" t="s">
        <v>60</v>
      </c>
      <c r="B3883" t="s">
        <v>123</v>
      </c>
      <c r="C3883" t="s">
        <v>39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</row>
    <row r="3884" spans="1:11">
      <c r="A3884" s="74" t="s">
        <v>60</v>
      </c>
      <c r="B3884" t="s">
        <v>123</v>
      </c>
      <c r="C3884" t="s">
        <v>40</v>
      </c>
      <c r="D3884">
        <v>3</v>
      </c>
      <c r="E3884">
        <v>3</v>
      </c>
      <c r="F3884">
        <v>204540</v>
      </c>
      <c r="G3884">
        <v>204540</v>
      </c>
      <c r="H3884">
        <v>68180</v>
      </c>
      <c r="I3884">
        <v>68180</v>
      </c>
      <c r="J3884">
        <v>0</v>
      </c>
      <c r="K3884">
        <v>0</v>
      </c>
    </row>
    <row r="3885" spans="1:11">
      <c r="A3885" s="74" t="s">
        <v>60</v>
      </c>
      <c r="B3885" t="s">
        <v>123</v>
      </c>
      <c r="C3885" t="s">
        <v>41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</row>
    <row r="3886" spans="1:11">
      <c r="A3886" s="74" t="s">
        <v>60</v>
      </c>
      <c r="B3886" t="s">
        <v>123</v>
      </c>
      <c r="C3886" t="s">
        <v>42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</row>
    <row r="3887" spans="1:11">
      <c r="A3887" s="74" t="s">
        <v>60</v>
      </c>
      <c r="B3887" t="s">
        <v>123</v>
      </c>
      <c r="C3887" t="s">
        <v>43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</row>
    <row r="3888" spans="1:11">
      <c r="A3888" s="74" t="s">
        <v>60</v>
      </c>
      <c r="B3888" t="s">
        <v>123</v>
      </c>
      <c r="C3888" t="s">
        <v>44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</row>
    <row r="3889" spans="1:11">
      <c r="A3889" s="74" t="s">
        <v>60</v>
      </c>
      <c r="B3889" t="s">
        <v>123</v>
      </c>
      <c r="C3889" t="s">
        <v>45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</row>
    <row r="3890" spans="1:11">
      <c r="A3890" s="74" t="s">
        <v>60</v>
      </c>
      <c r="B3890" t="s">
        <v>123</v>
      </c>
      <c r="C3890" t="s">
        <v>46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</row>
    <row r="3891" spans="1:11">
      <c r="A3891" s="74" t="s">
        <v>60</v>
      </c>
      <c r="B3891" t="s">
        <v>123</v>
      </c>
      <c r="C3891" t="s">
        <v>25</v>
      </c>
      <c r="D3891">
        <v>3</v>
      </c>
      <c r="E3891">
        <v>3</v>
      </c>
      <c r="F3891">
        <v>204540</v>
      </c>
      <c r="G3891">
        <v>204540</v>
      </c>
      <c r="H3891">
        <v>68180</v>
      </c>
      <c r="I3891">
        <v>68180</v>
      </c>
      <c r="J3891">
        <v>0</v>
      </c>
      <c r="K3891">
        <v>0</v>
      </c>
    </row>
    <row r="3892" spans="1:11">
      <c r="A3892" s="74" t="s">
        <v>60</v>
      </c>
      <c r="B3892" t="s">
        <v>123</v>
      </c>
    </row>
    <row r="3893" spans="1:11">
      <c r="A3893" s="74" t="s">
        <v>60</v>
      </c>
      <c r="B3893" t="s">
        <v>123</v>
      </c>
      <c r="C3893" t="s">
        <v>47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</row>
    <row r="3894" spans="1:11">
      <c r="A3894" s="74" t="s">
        <v>60</v>
      </c>
      <c r="B3894" t="s">
        <v>123</v>
      </c>
      <c r="C3894" t="s">
        <v>48</v>
      </c>
      <c r="D3894">
        <v>9.9</v>
      </c>
      <c r="E3894">
        <v>9.9</v>
      </c>
      <c r="F3894">
        <v>249692.48</v>
      </c>
      <c r="G3894">
        <v>249692.48</v>
      </c>
      <c r="H3894">
        <v>25221.462626262626</v>
      </c>
      <c r="I3894">
        <v>25221.462626262626</v>
      </c>
      <c r="J3894">
        <v>0</v>
      </c>
      <c r="K3894">
        <v>0</v>
      </c>
    </row>
    <row r="3895" spans="1:11">
      <c r="A3895" s="74" t="s">
        <v>60</v>
      </c>
      <c r="B3895" t="s">
        <v>123</v>
      </c>
      <c r="C3895" t="s">
        <v>25</v>
      </c>
      <c r="D3895">
        <v>9.9</v>
      </c>
      <c r="E3895">
        <v>9.9</v>
      </c>
      <c r="F3895">
        <v>249692.48</v>
      </c>
      <c r="G3895">
        <v>249692.48</v>
      </c>
      <c r="H3895">
        <v>25221.462626262626</v>
      </c>
      <c r="I3895">
        <v>25221.462626262626</v>
      </c>
      <c r="J3895">
        <v>0</v>
      </c>
      <c r="K3895">
        <v>0</v>
      </c>
    </row>
    <row r="3896" spans="1:11">
      <c r="A3896" s="74" t="s">
        <v>60</v>
      </c>
      <c r="B3896" t="s">
        <v>123</v>
      </c>
    </row>
    <row r="3897" spans="1:11">
      <c r="A3897" s="74" t="s">
        <v>60</v>
      </c>
      <c r="B3897" t="s">
        <v>123</v>
      </c>
      <c r="C3897" t="s">
        <v>49</v>
      </c>
      <c r="D3897">
        <v>3</v>
      </c>
      <c r="E3897">
        <v>3</v>
      </c>
      <c r="F3897">
        <v>126757</v>
      </c>
      <c r="G3897">
        <v>126757</v>
      </c>
      <c r="H3897">
        <v>42252.333333333336</v>
      </c>
      <c r="I3897">
        <v>42252.333333333336</v>
      </c>
      <c r="J3897">
        <v>0</v>
      </c>
      <c r="K3897">
        <v>0</v>
      </c>
    </row>
    <row r="3898" spans="1:11">
      <c r="A3898" s="74" t="s">
        <v>60</v>
      </c>
      <c r="B3898" t="s">
        <v>123</v>
      </c>
      <c r="C3898" t="s">
        <v>25</v>
      </c>
      <c r="D3898">
        <v>3</v>
      </c>
      <c r="E3898">
        <v>3</v>
      </c>
      <c r="F3898">
        <v>126757</v>
      </c>
      <c r="G3898">
        <v>126757</v>
      </c>
      <c r="H3898">
        <v>42252.333333333336</v>
      </c>
      <c r="I3898">
        <v>42252.333333333336</v>
      </c>
      <c r="J3898">
        <v>0</v>
      </c>
      <c r="K3898">
        <v>0</v>
      </c>
    </row>
    <row r="3899" spans="1:11">
      <c r="A3899" s="74" t="s">
        <v>60</v>
      </c>
      <c r="B3899" t="s">
        <v>123</v>
      </c>
    </row>
    <row r="3900" spans="1:11">
      <c r="A3900" s="74" t="s">
        <v>60</v>
      </c>
      <c r="B3900" t="s">
        <v>123</v>
      </c>
      <c r="C3900" t="s">
        <v>50</v>
      </c>
      <c r="D3900">
        <v>6.6</v>
      </c>
      <c r="E3900">
        <v>6.6</v>
      </c>
      <c r="F3900">
        <v>212872.52</v>
      </c>
      <c r="G3900">
        <v>212872.52</v>
      </c>
      <c r="H3900">
        <v>32253.412121212121</v>
      </c>
      <c r="I3900">
        <v>32253.412121212121</v>
      </c>
      <c r="J3900">
        <v>0</v>
      </c>
      <c r="K3900">
        <v>0</v>
      </c>
    </row>
    <row r="3901" spans="1:11">
      <c r="A3901" s="74" t="s">
        <v>60</v>
      </c>
      <c r="B3901" t="s">
        <v>123</v>
      </c>
      <c r="C3901" t="s">
        <v>51</v>
      </c>
      <c r="D3901">
        <v>11</v>
      </c>
      <c r="E3901">
        <v>11</v>
      </c>
      <c r="F3901">
        <v>198618</v>
      </c>
      <c r="G3901">
        <v>198618</v>
      </c>
      <c r="H3901">
        <v>18056.18181818182</v>
      </c>
      <c r="I3901">
        <v>18056.18181818182</v>
      </c>
      <c r="J3901">
        <v>0</v>
      </c>
      <c r="K3901">
        <v>0</v>
      </c>
    </row>
    <row r="3902" spans="1:11">
      <c r="A3902" s="74" t="s">
        <v>60</v>
      </c>
      <c r="B3902" t="s">
        <v>123</v>
      </c>
      <c r="C3902" t="s">
        <v>25</v>
      </c>
      <c r="D3902">
        <v>17.600000000000001</v>
      </c>
      <c r="E3902">
        <v>17.600000000000001</v>
      </c>
      <c r="F3902">
        <v>411490.52</v>
      </c>
      <c r="G3902">
        <v>411490.52</v>
      </c>
      <c r="H3902">
        <v>23380.143181818181</v>
      </c>
      <c r="I3902">
        <v>23380.143181818181</v>
      </c>
      <c r="J3902">
        <v>0</v>
      </c>
      <c r="K3902">
        <v>0</v>
      </c>
    </row>
    <row r="3903" spans="1:11">
      <c r="A3903" s="74" t="s">
        <v>60</v>
      </c>
      <c r="B3903" t="s">
        <v>123</v>
      </c>
    </row>
    <row r="3904" spans="1:11">
      <c r="A3904" s="74" t="s">
        <v>60</v>
      </c>
      <c r="B3904" t="s">
        <v>123</v>
      </c>
      <c r="C3904" t="s">
        <v>52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</row>
    <row r="3905" spans="1:11">
      <c r="A3905" s="74" t="s">
        <v>60</v>
      </c>
      <c r="B3905" t="s">
        <v>123</v>
      </c>
      <c r="C3905" t="s">
        <v>53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</row>
    <row r="3906" spans="1:11">
      <c r="A3906" s="74" t="s">
        <v>60</v>
      </c>
      <c r="B3906" t="s">
        <v>123</v>
      </c>
      <c r="C3906" t="s">
        <v>54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</row>
    <row r="3907" spans="1:11">
      <c r="A3907" s="74" t="s">
        <v>60</v>
      </c>
      <c r="B3907" t="s">
        <v>123</v>
      </c>
      <c r="C3907" t="s">
        <v>55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</row>
    <row r="3908" spans="1:11">
      <c r="A3908" s="74" t="s">
        <v>60</v>
      </c>
      <c r="B3908" t="s">
        <v>123</v>
      </c>
      <c r="C3908" t="s">
        <v>25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</row>
    <row r="3909" spans="1:11">
      <c r="A3909" s="74" t="s">
        <v>60</v>
      </c>
      <c r="B3909" t="s">
        <v>123</v>
      </c>
    </row>
    <row r="3910" spans="1:11">
      <c r="A3910" s="74" t="s">
        <v>60</v>
      </c>
      <c r="B3910" t="s">
        <v>123</v>
      </c>
      <c r="C3910" t="s">
        <v>56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</row>
    <row r="3911" spans="1:11">
      <c r="A3911" s="74" t="s">
        <v>60</v>
      </c>
      <c r="B3911" t="s">
        <v>123</v>
      </c>
      <c r="C3911" t="s">
        <v>57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</row>
    <row r="3912" spans="1:11">
      <c r="A3912" s="74" t="s">
        <v>60</v>
      </c>
      <c r="B3912" t="s">
        <v>123</v>
      </c>
      <c r="C3912" t="s">
        <v>58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</row>
    <row r="3913" spans="1:11">
      <c r="A3913" s="74" t="s">
        <v>60</v>
      </c>
      <c r="B3913" t="s">
        <v>124</v>
      </c>
      <c r="C3913" t="s">
        <v>18</v>
      </c>
      <c r="D3913">
        <v>1</v>
      </c>
      <c r="E3913">
        <v>1</v>
      </c>
      <c r="F3913">
        <v>111244</v>
      </c>
      <c r="G3913">
        <v>111524</v>
      </c>
      <c r="H3913">
        <v>111244</v>
      </c>
      <c r="I3913">
        <v>111524</v>
      </c>
      <c r="J3913">
        <v>280</v>
      </c>
      <c r="K3913">
        <v>2.5169896803423106E-3</v>
      </c>
    </row>
    <row r="3914" spans="1:11">
      <c r="A3914" s="74" t="s">
        <v>60</v>
      </c>
      <c r="B3914" t="s">
        <v>124</v>
      </c>
      <c r="C3914" t="s">
        <v>19</v>
      </c>
      <c r="D3914">
        <v>9</v>
      </c>
      <c r="E3914">
        <v>9</v>
      </c>
      <c r="F3914">
        <v>641107</v>
      </c>
      <c r="G3914">
        <v>648347</v>
      </c>
      <c r="H3914">
        <v>71234.111111111109</v>
      </c>
      <c r="I3914">
        <v>72038.555555555562</v>
      </c>
      <c r="J3914">
        <v>7240</v>
      </c>
      <c r="K3914">
        <v>1.1292966696666859E-2</v>
      </c>
    </row>
    <row r="3915" spans="1:11">
      <c r="A3915" s="74" t="s">
        <v>60</v>
      </c>
      <c r="B3915" t="s">
        <v>124</v>
      </c>
      <c r="C3915" t="s">
        <v>20</v>
      </c>
      <c r="D3915">
        <v>2</v>
      </c>
      <c r="E3915">
        <v>2</v>
      </c>
      <c r="F3915">
        <v>112689</v>
      </c>
      <c r="G3915">
        <v>113251</v>
      </c>
      <c r="H3915">
        <v>56344.5</v>
      </c>
      <c r="I3915">
        <v>56625.5</v>
      </c>
      <c r="J3915">
        <v>562</v>
      </c>
      <c r="K3915">
        <v>4.9871770980308636E-3</v>
      </c>
    </row>
    <row r="3916" spans="1:11">
      <c r="A3916" s="74" t="s">
        <v>60</v>
      </c>
      <c r="B3916" t="s">
        <v>124</v>
      </c>
      <c r="C3916" t="s">
        <v>21</v>
      </c>
      <c r="E3916">
        <v>0</v>
      </c>
      <c r="H3916">
        <v>0</v>
      </c>
      <c r="I3916">
        <v>0</v>
      </c>
      <c r="J3916">
        <v>0</v>
      </c>
      <c r="K3916">
        <v>0</v>
      </c>
    </row>
    <row r="3917" spans="1:11">
      <c r="A3917" s="74" t="s">
        <v>60</v>
      </c>
      <c r="B3917" t="s">
        <v>124</v>
      </c>
      <c r="C3917" t="s">
        <v>22</v>
      </c>
      <c r="D3917">
        <v>1</v>
      </c>
      <c r="E3917">
        <v>1</v>
      </c>
      <c r="F3917">
        <v>80302</v>
      </c>
      <c r="G3917">
        <v>80582</v>
      </c>
      <c r="H3917">
        <v>80302</v>
      </c>
      <c r="I3917">
        <v>80582</v>
      </c>
      <c r="J3917">
        <v>280</v>
      </c>
      <c r="K3917">
        <v>3.486837189609225E-3</v>
      </c>
    </row>
    <row r="3918" spans="1:11">
      <c r="A3918" s="74" t="s">
        <v>60</v>
      </c>
      <c r="B3918" t="s">
        <v>124</v>
      </c>
      <c r="C3918" t="s">
        <v>23</v>
      </c>
      <c r="D3918">
        <v>1</v>
      </c>
      <c r="E3918">
        <v>1</v>
      </c>
      <c r="F3918">
        <v>81802</v>
      </c>
      <c r="G3918">
        <v>82082</v>
      </c>
      <c r="H3918">
        <v>81802</v>
      </c>
      <c r="I3918">
        <v>82082</v>
      </c>
      <c r="J3918">
        <v>280</v>
      </c>
      <c r="K3918">
        <v>3.4228991956186889E-3</v>
      </c>
    </row>
    <row r="3919" spans="1:11">
      <c r="A3919" s="74" t="s">
        <v>60</v>
      </c>
      <c r="B3919" t="s">
        <v>124</v>
      </c>
      <c r="C3919" t="s">
        <v>24</v>
      </c>
      <c r="D3919">
        <v>1</v>
      </c>
      <c r="E3919">
        <v>1</v>
      </c>
      <c r="F3919">
        <v>44000</v>
      </c>
      <c r="G3919">
        <v>44280</v>
      </c>
      <c r="H3919">
        <v>44000</v>
      </c>
      <c r="I3919">
        <v>44280</v>
      </c>
      <c r="J3919">
        <v>280</v>
      </c>
      <c r="K3919">
        <v>6.3636363636363638E-3</v>
      </c>
    </row>
    <row r="3920" spans="1:11">
      <c r="A3920" s="74" t="s">
        <v>60</v>
      </c>
      <c r="B3920" t="s">
        <v>124</v>
      </c>
      <c r="C3920" t="s">
        <v>25</v>
      </c>
      <c r="D3920">
        <v>15</v>
      </c>
      <c r="E3920">
        <v>15</v>
      </c>
      <c r="F3920">
        <v>1071144</v>
      </c>
      <c r="G3920">
        <v>1080066</v>
      </c>
      <c r="H3920">
        <v>71409.600000000006</v>
      </c>
      <c r="I3920">
        <v>72004.399999999994</v>
      </c>
      <c r="J3920">
        <v>8922</v>
      </c>
      <c r="K3920">
        <v>8.3294122919047291E-3</v>
      </c>
    </row>
    <row r="3921" spans="1:11">
      <c r="A3921" s="74" t="s">
        <v>60</v>
      </c>
      <c r="B3921" t="s">
        <v>124</v>
      </c>
    </row>
    <row r="3922" spans="1:11">
      <c r="A3922" s="74" t="s">
        <v>60</v>
      </c>
      <c r="B3922" t="s">
        <v>124</v>
      </c>
      <c r="C3922" t="s">
        <v>26</v>
      </c>
      <c r="D3922">
        <v>6</v>
      </c>
      <c r="E3922">
        <v>6</v>
      </c>
      <c r="F3922">
        <v>106723</v>
      </c>
      <c r="G3922">
        <v>108485</v>
      </c>
      <c r="H3922">
        <v>17787.166666666668</v>
      </c>
      <c r="I3922">
        <v>18080.833333333332</v>
      </c>
      <c r="J3922">
        <v>1762</v>
      </c>
      <c r="K3922">
        <v>1.6510030640068216E-2</v>
      </c>
    </row>
    <row r="3923" spans="1:11">
      <c r="A3923" s="74" t="s">
        <v>60</v>
      </c>
      <c r="B3923" t="s">
        <v>124</v>
      </c>
      <c r="C3923" t="s">
        <v>27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</row>
    <row r="3924" spans="1:11">
      <c r="A3924" s="74" t="s">
        <v>60</v>
      </c>
      <c r="B3924" t="s">
        <v>124</v>
      </c>
      <c r="C3924" t="s">
        <v>25</v>
      </c>
      <c r="D3924">
        <v>6</v>
      </c>
      <c r="E3924">
        <v>6</v>
      </c>
      <c r="F3924">
        <v>106723</v>
      </c>
      <c r="G3924">
        <v>108485</v>
      </c>
      <c r="H3924">
        <v>17787.166666666668</v>
      </c>
      <c r="I3924">
        <v>18080.833333333332</v>
      </c>
      <c r="J3924">
        <v>1762</v>
      </c>
      <c r="K3924">
        <v>1.6510030640068216E-2</v>
      </c>
    </row>
    <row r="3925" spans="1:11">
      <c r="A3925" s="74" t="s">
        <v>60</v>
      </c>
      <c r="B3925" t="s">
        <v>124</v>
      </c>
    </row>
    <row r="3926" spans="1:11">
      <c r="A3926" s="74" t="s">
        <v>60</v>
      </c>
      <c r="B3926" t="s">
        <v>124</v>
      </c>
      <c r="C3926" t="s">
        <v>28</v>
      </c>
      <c r="D3926">
        <v>9</v>
      </c>
      <c r="E3926">
        <v>9</v>
      </c>
      <c r="F3926">
        <v>141864</v>
      </c>
      <c r="G3926">
        <v>144384</v>
      </c>
      <c r="H3926">
        <v>15762.666666666666</v>
      </c>
      <c r="I3926">
        <v>16042.666666666666</v>
      </c>
      <c r="J3926">
        <v>2520</v>
      </c>
      <c r="K3926">
        <v>1.7763491794958553E-2</v>
      </c>
    </row>
    <row r="3927" spans="1:11">
      <c r="A3927" s="74" t="s">
        <v>60</v>
      </c>
      <c r="B3927" t="s">
        <v>124</v>
      </c>
      <c r="C3927" t="s">
        <v>29</v>
      </c>
      <c r="D3927">
        <v>17</v>
      </c>
      <c r="E3927">
        <v>17</v>
      </c>
      <c r="F3927">
        <v>264808</v>
      </c>
      <c r="G3927">
        <v>269310</v>
      </c>
      <c r="H3927">
        <v>15576.941176470587</v>
      </c>
      <c r="I3927">
        <v>15841.764705882353</v>
      </c>
      <c r="J3927">
        <v>4502</v>
      </c>
      <c r="K3927">
        <v>1.7000996948732666E-2</v>
      </c>
    </row>
    <row r="3928" spans="1:11">
      <c r="A3928" s="74" t="s">
        <v>60</v>
      </c>
      <c r="B3928" t="s">
        <v>124</v>
      </c>
      <c r="C3928" t="s">
        <v>30</v>
      </c>
      <c r="D3928">
        <v>9</v>
      </c>
      <c r="E3928">
        <v>9</v>
      </c>
      <c r="F3928">
        <v>142074</v>
      </c>
      <c r="G3928">
        <v>144584</v>
      </c>
      <c r="H3928">
        <v>15786</v>
      </c>
      <c r="I3928">
        <v>16064.888888888889</v>
      </c>
      <c r="J3928">
        <v>2510</v>
      </c>
      <c r="K3928">
        <v>1.7666849669890339E-2</v>
      </c>
    </row>
    <row r="3929" spans="1:11">
      <c r="A3929" s="74" t="s">
        <v>60</v>
      </c>
      <c r="B3929" t="s">
        <v>124</v>
      </c>
      <c r="C3929" t="s">
        <v>31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</row>
    <row r="3930" spans="1:11">
      <c r="A3930" s="74" t="s">
        <v>60</v>
      </c>
      <c r="B3930" t="s">
        <v>124</v>
      </c>
      <c r="C3930" t="s">
        <v>25</v>
      </c>
      <c r="D3930">
        <v>35</v>
      </c>
      <c r="E3930">
        <v>35</v>
      </c>
      <c r="F3930">
        <v>548746</v>
      </c>
      <c r="G3930">
        <v>558278</v>
      </c>
      <c r="H3930">
        <v>15678.457142857143</v>
      </c>
      <c r="I3930">
        <v>15950.8</v>
      </c>
      <c r="J3930">
        <v>9532</v>
      </c>
      <c r="K3930">
        <v>1.7370513862515626E-2</v>
      </c>
    </row>
    <row r="3931" spans="1:11">
      <c r="A3931" s="74" t="s">
        <v>60</v>
      </c>
      <c r="B3931" t="s">
        <v>124</v>
      </c>
    </row>
    <row r="3932" spans="1:11">
      <c r="A3932" s="74" t="s">
        <v>60</v>
      </c>
      <c r="B3932" t="s">
        <v>124</v>
      </c>
      <c r="C3932" t="s">
        <v>32</v>
      </c>
      <c r="D3932">
        <v>10.6</v>
      </c>
      <c r="E3932">
        <v>10.6</v>
      </c>
      <c r="F3932">
        <v>588233</v>
      </c>
      <c r="G3932">
        <v>591201</v>
      </c>
      <c r="H3932">
        <v>55493.67924528302</v>
      </c>
      <c r="I3932">
        <v>55773.67924528302</v>
      </c>
      <c r="J3932">
        <v>2968</v>
      </c>
      <c r="K3932">
        <v>5.0456196779167439E-3</v>
      </c>
    </row>
    <row r="3933" spans="1:11">
      <c r="A3933" s="74" t="s">
        <v>60</v>
      </c>
      <c r="B3933" t="s">
        <v>124</v>
      </c>
      <c r="C3933" t="s">
        <v>33</v>
      </c>
      <c r="D3933">
        <v>3</v>
      </c>
      <c r="E3933">
        <v>3</v>
      </c>
      <c r="F3933">
        <v>141894</v>
      </c>
      <c r="G3933">
        <v>146456</v>
      </c>
      <c r="H3933">
        <v>47298</v>
      </c>
      <c r="I3933">
        <v>48818.666666666664</v>
      </c>
      <c r="J3933">
        <v>4562</v>
      </c>
      <c r="K3933">
        <v>3.2150760426797466E-2</v>
      </c>
    </row>
    <row r="3934" spans="1:11">
      <c r="A3934" s="74" t="s">
        <v>60</v>
      </c>
      <c r="B3934" t="s">
        <v>124</v>
      </c>
      <c r="C3934" t="s">
        <v>34</v>
      </c>
      <c r="D3934">
        <v>18.231999999999999</v>
      </c>
      <c r="E3934">
        <v>18.231999999999999</v>
      </c>
      <c r="F3934">
        <v>429314</v>
      </c>
      <c r="G3934">
        <v>433610.10999999993</v>
      </c>
      <c r="H3934">
        <v>23547.279508556385</v>
      </c>
      <c r="I3934">
        <v>23782.915204036854</v>
      </c>
      <c r="J3934">
        <v>4296.1099999999278</v>
      </c>
      <c r="K3934">
        <v>1.0006918013388634E-2</v>
      </c>
    </row>
    <row r="3935" spans="1:11">
      <c r="A3935" s="74" t="s">
        <v>60</v>
      </c>
      <c r="B3935" t="s">
        <v>124</v>
      </c>
      <c r="C3935" t="s">
        <v>25</v>
      </c>
      <c r="D3935">
        <v>31.832000000000001</v>
      </c>
      <c r="E3935">
        <v>31.832000000000001</v>
      </c>
      <c r="F3935">
        <v>1159441</v>
      </c>
      <c r="G3935">
        <v>1171267.1099999999</v>
      </c>
      <c r="H3935">
        <v>36423.755968836391</v>
      </c>
      <c r="I3935">
        <v>36795.272367428995</v>
      </c>
      <c r="J3935">
        <v>11826.10999999987</v>
      </c>
      <c r="K3935">
        <v>1.0199837680399322E-2</v>
      </c>
    </row>
    <row r="3936" spans="1:11">
      <c r="A3936" s="74" t="s">
        <v>60</v>
      </c>
      <c r="B3936" t="s">
        <v>124</v>
      </c>
    </row>
    <row r="3937" spans="1:11">
      <c r="A3937" s="74" t="s">
        <v>60</v>
      </c>
      <c r="B3937" t="s">
        <v>124</v>
      </c>
      <c r="C3937" t="s">
        <v>35</v>
      </c>
      <c r="D3937">
        <v>1</v>
      </c>
      <c r="E3937">
        <v>1</v>
      </c>
      <c r="F3937">
        <v>32987</v>
      </c>
      <c r="G3937">
        <v>33177</v>
      </c>
      <c r="H3937">
        <v>32987</v>
      </c>
      <c r="I3937">
        <v>33177</v>
      </c>
      <c r="J3937">
        <v>190</v>
      </c>
      <c r="K3937">
        <v>5.7598447873404672E-3</v>
      </c>
    </row>
    <row r="3938" spans="1:11">
      <c r="A3938" s="74" t="s">
        <v>60</v>
      </c>
      <c r="B3938" t="s">
        <v>124</v>
      </c>
      <c r="C3938" t="s">
        <v>36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</row>
    <row r="3939" spans="1:11">
      <c r="A3939" s="74" t="s">
        <v>60</v>
      </c>
      <c r="B3939" t="s">
        <v>124</v>
      </c>
      <c r="C3939" t="s">
        <v>25</v>
      </c>
      <c r="D3939">
        <v>1</v>
      </c>
      <c r="E3939">
        <v>1</v>
      </c>
      <c r="F3939">
        <v>32987</v>
      </c>
      <c r="G3939">
        <v>33177</v>
      </c>
      <c r="H3939">
        <v>32987</v>
      </c>
      <c r="I3939">
        <v>33177</v>
      </c>
      <c r="J3939">
        <v>190</v>
      </c>
      <c r="K3939">
        <v>5.7598447873404672E-3</v>
      </c>
    </row>
    <row r="3940" spans="1:11">
      <c r="A3940" s="74" t="s">
        <v>60</v>
      </c>
      <c r="B3940" t="s">
        <v>124</v>
      </c>
    </row>
    <row r="3941" spans="1:11">
      <c r="A3941" s="74" t="s">
        <v>60</v>
      </c>
      <c r="B3941" t="s">
        <v>124</v>
      </c>
      <c r="C3941" t="s">
        <v>37</v>
      </c>
      <c r="D3941">
        <v>4</v>
      </c>
      <c r="E3941">
        <v>4</v>
      </c>
      <c r="F3941">
        <v>125914</v>
      </c>
      <c r="G3941">
        <v>134995.85</v>
      </c>
      <c r="H3941">
        <v>31478.5</v>
      </c>
      <c r="I3941">
        <v>33748.962500000001</v>
      </c>
      <c r="J3941">
        <v>9081.8500000000058</v>
      </c>
      <c r="K3941">
        <v>7.2127404418889124E-2</v>
      </c>
    </row>
    <row r="3942" spans="1:11">
      <c r="A3942" s="74" t="s">
        <v>60</v>
      </c>
      <c r="B3942" t="s">
        <v>124</v>
      </c>
      <c r="C3942" t="s">
        <v>38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</row>
    <row r="3943" spans="1:11">
      <c r="A3943" s="74" t="s">
        <v>60</v>
      </c>
      <c r="B3943" t="s">
        <v>124</v>
      </c>
      <c r="C3943" t="s">
        <v>25</v>
      </c>
      <c r="D3943">
        <v>4</v>
      </c>
      <c r="E3943">
        <v>4</v>
      </c>
      <c r="F3943">
        <v>125914</v>
      </c>
      <c r="G3943">
        <v>134995.85</v>
      </c>
      <c r="H3943">
        <v>31478.5</v>
      </c>
      <c r="I3943">
        <v>33748.962500000001</v>
      </c>
      <c r="J3943">
        <v>9081.8500000000058</v>
      </c>
      <c r="K3943">
        <v>7.2127404418889124E-2</v>
      </c>
    </row>
    <row r="3944" spans="1:11">
      <c r="A3944" s="74" t="s">
        <v>60</v>
      </c>
      <c r="B3944" t="s">
        <v>124</v>
      </c>
    </row>
    <row r="3945" spans="1:11">
      <c r="A3945" s="74" t="s">
        <v>60</v>
      </c>
      <c r="B3945" t="s">
        <v>124</v>
      </c>
      <c r="C3945" t="s">
        <v>39</v>
      </c>
      <c r="D3945">
        <v>2</v>
      </c>
      <c r="E3945">
        <v>2</v>
      </c>
      <c r="F3945">
        <v>102128</v>
      </c>
      <c r="G3945">
        <v>102690</v>
      </c>
      <c r="H3945">
        <v>51064</v>
      </c>
      <c r="I3945">
        <v>51345</v>
      </c>
      <c r="J3945">
        <v>562</v>
      </c>
      <c r="K3945">
        <v>5.5028983236722548E-3</v>
      </c>
    </row>
    <row r="3946" spans="1:11">
      <c r="A3946" s="74" t="s">
        <v>60</v>
      </c>
      <c r="B3946" t="s">
        <v>124</v>
      </c>
      <c r="C3946" t="s">
        <v>40</v>
      </c>
      <c r="D3946">
        <v>9</v>
      </c>
      <c r="E3946">
        <v>9</v>
      </c>
      <c r="F3946">
        <v>436710</v>
      </c>
      <c r="G3946">
        <v>439238</v>
      </c>
      <c r="H3946">
        <v>48523.333333333336</v>
      </c>
      <c r="I3946">
        <v>48804.222222222219</v>
      </c>
      <c r="J3946">
        <v>2528</v>
      </c>
      <c r="K3946">
        <v>5.7887385221313918E-3</v>
      </c>
    </row>
    <row r="3947" spans="1:11">
      <c r="A3947" s="74" t="s">
        <v>60</v>
      </c>
      <c r="B3947" t="s">
        <v>124</v>
      </c>
      <c r="C3947" t="s">
        <v>41</v>
      </c>
      <c r="D3947">
        <v>0.6</v>
      </c>
      <c r="E3947">
        <v>0.6</v>
      </c>
      <c r="F3947">
        <v>27889.8</v>
      </c>
      <c r="G3947">
        <v>28058.400000000001</v>
      </c>
      <c r="H3947">
        <v>46483</v>
      </c>
      <c r="I3947">
        <v>46764.000000000007</v>
      </c>
      <c r="J3947">
        <v>168.60000000000218</v>
      </c>
      <c r="K3947">
        <v>6.0452208334230506E-3</v>
      </c>
    </row>
    <row r="3948" spans="1:11">
      <c r="A3948" s="74" t="s">
        <v>60</v>
      </c>
      <c r="B3948" t="s">
        <v>124</v>
      </c>
      <c r="C3948" t="s">
        <v>42</v>
      </c>
      <c r="D3948">
        <v>0.3</v>
      </c>
      <c r="E3948">
        <v>0.3</v>
      </c>
      <c r="F3948">
        <v>37465.800000000003</v>
      </c>
      <c r="G3948">
        <v>37634.400000000001</v>
      </c>
      <c r="H3948">
        <v>124886.00000000001</v>
      </c>
      <c r="I3948">
        <v>125448.00000000001</v>
      </c>
      <c r="J3948">
        <v>168.59999999999854</v>
      </c>
      <c r="K3948">
        <v>4.5001040949345416E-3</v>
      </c>
    </row>
    <row r="3949" spans="1:11">
      <c r="A3949" s="74" t="s">
        <v>60</v>
      </c>
      <c r="B3949" t="s">
        <v>124</v>
      </c>
      <c r="C3949" t="s">
        <v>43</v>
      </c>
      <c r="E3949">
        <v>0</v>
      </c>
      <c r="H3949">
        <v>0</v>
      </c>
      <c r="I3949">
        <v>0</v>
      </c>
      <c r="J3949">
        <v>0</v>
      </c>
      <c r="K3949">
        <v>0</v>
      </c>
    </row>
    <row r="3950" spans="1:11">
      <c r="A3950" s="74" t="s">
        <v>60</v>
      </c>
      <c r="B3950" t="s">
        <v>124</v>
      </c>
      <c r="C3950" t="s">
        <v>44</v>
      </c>
      <c r="E3950">
        <v>0</v>
      </c>
      <c r="H3950">
        <v>0</v>
      </c>
      <c r="I3950">
        <v>0</v>
      </c>
      <c r="J3950">
        <v>0</v>
      </c>
      <c r="K3950">
        <v>0</v>
      </c>
    </row>
    <row r="3951" spans="1:11">
      <c r="A3951" s="74" t="s">
        <v>60</v>
      </c>
      <c r="B3951" t="s">
        <v>124</v>
      </c>
      <c r="C3951" t="s">
        <v>45</v>
      </c>
      <c r="D3951">
        <v>2</v>
      </c>
      <c r="E3951">
        <v>2</v>
      </c>
      <c r="F3951">
        <v>89520</v>
      </c>
      <c r="G3951">
        <v>90082</v>
      </c>
      <c r="H3951">
        <v>44760</v>
      </c>
      <c r="I3951">
        <v>45041</v>
      </c>
      <c r="J3951">
        <v>562</v>
      </c>
      <c r="K3951">
        <v>6.2779267202859694E-3</v>
      </c>
    </row>
    <row r="3952" spans="1:11">
      <c r="A3952" s="74" t="s">
        <v>60</v>
      </c>
      <c r="B3952" t="s">
        <v>124</v>
      </c>
      <c r="C3952" t="s">
        <v>46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</row>
    <row r="3953" spans="1:11">
      <c r="A3953" s="74" t="s">
        <v>60</v>
      </c>
      <c r="B3953" t="s">
        <v>124</v>
      </c>
      <c r="C3953" t="s">
        <v>25</v>
      </c>
      <c r="D3953">
        <v>13.9</v>
      </c>
      <c r="E3953">
        <v>13.9</v>
      </c>
      <c r="F3953">
        <v>693713.60000000009</v>
      </c>
      <c r="G3953">
        <v>697702.8</v>
      </c>
      <c r="H3953">
        <v>49907.453237410075</v>
      </c>
      <c r="I3953">
        <v>50194.446043165466</v>
      </c>
      <c r="J3953">
        <v>3989.1999999999534</v>
      </c>
      <c r="K3953">
        <v>5.7504999181217618E-3</v>
      </c>
    </row>
    <row r="3954" spans="1:11">
      <c r="A3954" s="74" t="s">
        <v>60</v>
      </c>
      <c r="B3954" t="s">
        <v>124</v>
      </c>
    </row>
    <row r="3955" spans="1:11">
      <c r="A3955" s="74" t="s">
        <v>60</v>
      </c>
      <c r="B3955" t="s">
        <v>124</v>
      </c>
      <c r="C3955" t="s">
        <v>47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</row>
    <row r="3956" spans="1:11">
      <c r="A3956" s="74" t="s">
        <v>60</v>
      </c>
      <c r="B3956" t="s">
        <v>124</v>
      </c>
      <c r="C3956" t="s">
        <v>48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</row>
    <row r="3957" spans="1:11">
      <c r="A3957" s="74" t="s">
        <v>60</v>
      </c>
      <c r="B3957" t="s">
        <v>124</v>
      </c>
      <c r="C3957" t="s">
        <v>25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</row>
    <row r="3958" spans="1:11">
      <c r="A3958" s="74" t="s">
        <v>60</v>
      </c>
      <c r="B3958" t="s">
        <v>124</v>
      </c>
    </row>
    <row r="3959" spans="1:11">
      <c r="A3959" s="74" t="s">
        <v>60</v>
      </c>
      <c r="B3959" t="s">
        <v>124</v>
      </c>
      <c r="C3959" t="s">
        <v>49</v>
      </c>
      <c r="D3959">
        <v>4</v>
      </c>
      <c r="E3959">
        <v>4</v>
      </c>
      <c r="F3959">
        <v>133426</v>
      </c>
      <c r="G3959">
        <v>134611.80000000002</v>
      </c>
      <c r="H3959">
        <v>33356.5</v>
      </c>
      <c r="I3959">
        <v>33652.950000000004</v>
      </c>
      <c r="J3959">
        <v>1185.8000000000175</v>
      </c>
      <c r="K3959">
        <v>8.8873233102994727E-3</v>
      </c>
    </row>
    <row r="3960" spans="1:11">
      <c r="A3960" s="74" t="s">
        <v>60</v>
      </c>
      <c r="B3960" t="s">
        <v>124</v>
      </c>
      <c r="C3960" t="s">
        <v>25</v>
      </c>
      <c r="D3960">
        <v>4</v>
      </c>
      <c r="E3960">
        <v>4</v>
      </c>
      <c r="F3960">
        <v>133426</v>
      </c>
      <c r="G3960">
        <v>134611.80000000002</v>
      </c>
      <c r="H3960">
        <v>33356.5</v>
      </c>
      <c r="I3960">
        <v>33652.950000000004</v>
      </c>
      <c r="J3960">
        <v>1185.8000000000175</v>
      </c>
      <c r="K3960">
        <v>8.8873233102994727E-3</v>
      </c>
    </row>
    <row r="3961" spans="1:11">
      <c r="A3961" s="74" t="s">
        <v>60</v>
      </c>
      <c r="B3961" t="s">
        <v>124</v>
      </c>
    </row>
    <row r="3962" spans="1:11">
      <c r="A3962" s="74" t="s">
        <v>60</v>
      </c>
      <c r="B3962" t="s">
        <v>124</v>
      </c>
      <c r="C3962" t="s">
        <v>50</v>
      </c>
      <c r="D3962">
        <v>5</v>
      </c>
      <c r="E3962">
        <v>5</v>
      </c>
      <c r="F3962">
        <v>159285</v>
      </c>
      <c r="G3962">
        <v>160706.6</v>
      </c>
      <c r="H3962">
        <v>31857</v>
      </c>
      <c r="I3962">
        <v>32141.32</v>
      </c>
      <c r="J3962">
        <v>1421.6000000000058</v>
      </c>
      <c r="K3962">
        <v>8.9248830712245712E-3</v>
      </c>
    </row>
    <row r="3963" spans="1:11">
      <c r="A3963" s="74" t="s">
        <v>60</v>
      </c>
      <c r="B3963" t="s">
        <v>124</v>
      </c>
      <c r="C3963" t="s">
        <v>51</v>
      </c>
      <c r="D3963">
        <v>21</v>
      </c>
      <c r="E3963">
        <v>21</v>
      </c>
      <c r="F3963">
        <v>527020</v>
      </c>
      <c r="G3963">
        <v>533245.59999999986</v>
      </c>
      <c r="H3963">
        <v>25096.190476190477</v>
      </c>
      <c r="I3963">
        <v>25392.647619047613</v>
      </c>
      <c r="J3963">
        <v>6225.5999999998603</v>
      </c>
      <c r="K3963">
        <v>1.1812834427535692E-2</v>
      </c>
    </row>
    <row r="3964" spans="1:11">
      <c r="A3964" s="74" t="s">
        <v>60</v>
      </c>
      <c r="B3964" t="s">
        <v>124</v>
      </c>
      <c r="C3964" t="s">
        <v>25</v>
      </c>
      <c r="D3964">
        <v>26</v>
      </c>
      <c r="E3964">
        <v>26</v>
      </c>
      <c r="F3964">
        <v>686305</v>
      </c>
      <c r="G3964">
        <v>693952.19999999984</v>
      </c>
      <c r="H3964">
        <v>26396.346153846152</v>
      </c>
      <c r="I3964">
        <v>26690.469230769224</v>
      </c>
      <c r="J3964">
        <v>7647.199999999837</v>
      </c>
      <c r="K3964">
        <v>1.1142567808772831E-2</v>
      </c>
    </row>
    <row r="3965" spans="1:11">
      <c r="A3965" s="74" t="s">
        <v>60</v>
      </c>
      <c r="B3965" t="s">
        <v>124</v>
      </c>
    </row>
    <row r="3966" spans="1:11">
      <c r="A3966" s="74" t="s">
        <v>60</v>
      </c>
      <c r="B3966" t="s">
        <v>124</v>
      </c>
      <c r="C3966" t="s">
        <v>52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</row>
    <row r="3967" spans="1:11">
      <c r="A3967" s="74" t="s">
        <v>60</v>
      </c>
      <c r="B3967" t="s">
        <v>124</v>
      </c>
      <c r="C3967" t="s">
        <v>53</v>
      </c>
      <c r="D3967">
        <v>1</v>
      </c>
      <c r="E3967">
        <v>1</v>
      </c>
      <c r="F3967">
        <v>65021</v>
      </c>
      <c r="G3967">
        <v>65301</v>
      </c>
      <c r="H3967">
        <v>65021</v>
      </c>
      <c r="I3967">
        <v>65301</v>
      </c>
      <c r="J3967">
        <v>280</v>
      </c>
      <c r="K3967">
        <v>4.3063010412020732E-3</v>
      </c>
    </row>
    <row r="3968" spans="1:11">
      <c r="A3968" s="74" t="s">
        <v>60</v>
      </c>
      <c r="B3968" t="s">
        <v>124</v>
      </c>
      <c r="C3968" t="s">
        <v>54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</row>
    <row r="3969" spans="1:11">
      <c r="A3969" s="74" t="s">
        <v>60</v>
      </c>
      <c r="B3969" t="s">
        <v>124</v>
      </c>
      <c r="C3969" t="s">
        <v>55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</row>
    <row r="3970" spans="1:11">
      <c r="A3970" s="74" t="s">
        <v>60</v>
      </c>
      <c r="B3970" t="s">
        <v>124</v>
      </c>
      <c r="C3970" t="s">
        <v>25</v>
      </c>
      <c r="D3970">
        <v>1</v>
      </c>
      <c r="E3970">
        <v>1</v>
      </c>
      <c r="F3970">
        <v>65021</v>
      </c>
      <c r="G3970">
        <v>65301</v>
      </c>
      <c r="H3970">
        <v>65021</v>
      </c>
      <c r="I3970">
        <v>65301</v>
      </c>
      <c r="J3970">
        <v>280</v>
      </c>
      <c r="K3970">
        <v>4.3063010412020732E-3</v>
      </c>
    </row>
    <row r="3971" spans="1:11">
      <c r="A3971" s="74" t="s">
        <v>60</v>
      </c>
      <c r="B3971" t="s">
        <v>124</v>
      </c>
    </row>
    <row r="3972" spans="1:11">
      <c r="A3972" s="74" t="s">
        <v>60</v>
      </c>
      <c r="B3972" t="s">
        <v>124</v>
      </c>
      <c r="C3972" t="s">
        <v>56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</row>
    <row r="3973" spans="1:11">
      <c r="A3973" s="74" t="s">
        <v>60</v>
      </c>
      <c r="B3973" t="s">
        <v>124</v>
      </c>
      <c r="C3973" t="s">
        <v>57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</row>
    <row r="3974" spans="1:11">
      <c r="A3974" s="74" t="s">
        <v>60</v>
      </c>
      <c r="B3974" t="s">
        <v>124</v>
      </c>
      <c r="C3974" t="s">
        <v>58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</row>
    <row r="3975" spans="1:11">
      <c r="A3975" s="74" t="s">
        <v>60</v>
      </c>
      <c r="B3975" t="s">
        <v>125</v>
      </c>
      <c r="C3975" t="s">
        <v>18</v>
      </c>
      <c r="D3975">
        <v>0.87</v>
      </c>
      <c r="E3975">
        <v>0.87</v>
      </c>
      <c r="F3975">
        <v>89740</v>
      </c>
      <c r="G3975">
        <v>89740</v>
      </c>
      <c r="H3975">
        <v>103149.42528735632</v>
      </c>
      <c r="I3975">
        <v>103149.42528735632</v>
      </c>
      <c r="J3975">
        <v>0</v>
      </c>
      <c r="K3975">
        <v>0</v>
      </c>
    </row>
    <row r="3976" spans="1:11">
      <c r="A3976" s="74" t="s">
        <v>60</v>
      </c>
      <c r="B3976" t="s">
        <v>125</v>
      </c>
      <c r="C3976" t="s">
        <v>19</v>
      </c>
      <c r="D3976">
        <v>0.87</v>
      </c>
      <c r="E3976">
        <v>0.87</v>
      </c>
      <c r="F3976">
        <v>75603</v>
      </c>
      <c r="G3976">
        <v>75603</v>
      </c>
      <c r="H3976">
        <v>86900</v>
      </c>
      <c r="I3976">
        <v>86900</v>
      </c>
      <c r="J3976">
        <v>0</v>
      </c>
      <c r="K3976">
        <v>0</v>
      </c>
    </row>
    <row r="3977" spans="1:11">
      <c r="A3977" s="74" t="s">
        <v>60</v>
      </c>
      <c r="B3977" t="s">
        <v>125</v>
      </c>
      <c r="C3977" t="s">
        <v>20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</row>
    <row r="3978" spans="1:11">
      <c r="A3978" s="74" t="s">
        <v>60</v>
      </c>
      <c r="B3978" t="s">
        <v>125</v>
      </c>
      <c r="C3978" t="s">
        <v>21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</row>
    <row r="3979" spans="1:11">
      <c r="A3979" s="74" t="s">
        <v>60</v>
      </c>
      <c r="B3979" t="s">
        <v>125</v>
      </c>
      <c r="C3979" t="s">
        <v>22</v>
      </c>
      <c r="D3979">
        <v>1</v>
      </c>
      <c r="E3979">
        <v>1</v>
      </c>
      <c r="F3979">
        <v>41000</v>
      </c>
      <c r="G3979">
        <v>41000</v>
      </c>
      <c r="H3979">
        <v>41000</v>
      </c>
      <c r="I3979">
        <v>41000</v>
      </c>
      <c r="J3979">
        <v>0</v>
      </c>
      <c r="K3979">
        <v>0</v>
      </c>
    </row>
    <row r="3980" spans="1:11">
      <c r="A3980" s="74" t="s">
        <v>60</v>
      </c>
      <c r="B3980" t="s">
        <v>125</v>
      </c>
      <c r="C3980" t="s">
        <v>23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</row>
    <row r="3981" spans="1:11">
      <c r="A3981" s="74" t="s">
        <v>60</v>
      </c>
      <c r="B3981" t="s">
        <v>125</v>
      </c>
      <c r="C3981" t="s">
        <v>24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</row>
    <row r="3982" spans="1:11">
      <c r="A3982" s="74" t="s">
        <v>60</v>
      </c>
      <c r="B3982" t="s">
        <v>125</v>
      </c>
      <c r="C3982" t="s">
        <v>25</v>
      </c>
      <c r="D3982">
        <v>2.74</v>
      </c>
      <c r="E3982">
        <v>2.74</v>
      </c>
      <c r="F3982">
        <v>206343</v>
      </c>
      <c r="G3982">
        <v>206343</v>
      </c>
      <c r="H3982">
        <v>75307.664233576637</v>
      </c>
      <c r="I3982">
        <v>75307.664233576637</v>
      </c>
      <c r="J3982">
        <v>0</v>
      </c>
      <c r="K3982">
        <v>0</v>
      </c>
    </row>
    <row r="3983" spans="1:11">
      <c r="A3983" s="74" t="s">
        <v>60</v>
      </c>
      <c r="B3983" t="s">
        <v>125</v>
      </c>
    </row>
    <row r="3984" spans="1:11">
      <c r="A3984" s="74" t="s">
        <v>60</v>
      </c>
      <c r="B3984" t="s">
        <v>125</v>
      </c>
      <c r="C3984" t="s">
        <v>26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</row>
    <row r="3985" spans="1:11">
      <c r="A3985" s="74" t="s">
        <v>60</v>
      </c>
      <c r="B3985" t="s">
        <v>125</v>
      </c>
      <c r="C3985" t="s">
        <v>27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</row>
    <row r="3986" spans="1:11">
      <c r="A3986" s="74" t="s">
        <v>60</v>
      </c>
      <c r="B3986" t="s">
        <v>125</v>
      </c>
      <c r="C3986" t="s">
        <v>25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</row>
    <row r="3987" spans="1:11">
      <c r="A3987" s="74" t="s">
        <v>60</v>
      </c>
      <c r="B3987" t="s">
        <v>125</v>
      </c>
    </row>
    <row r="3988" spans="1:11">
      <c r="A3988" s="74" t="s">
        <v>60</v>
      </c>
      <c r="B3988" t="s">
        <v>125</v>
      </c>
      <c r="C3988" t="s">
        <v>28</v>
      </c>
      <c r="D3988">
        <v>4.6900000000000004</v>
      </c>
      <c r="E3988">
        <v>4.6900000000000004</v>
      </c>
      <c r="F3988">
        <v>64646.6</v>
      </c>
      <c r="G3988">
        <v>64650.6</v>
      </c>
      <c r="H3988">
        <v>13783.923240938166</v>
      </c>
      <c r="I3988">
        <v>13784.776119402984</v>
      </c>
      <c r="J3988">
        <v>4</v>
      </c>
      <c r="K3988">
        <v>6.1874870449490004E-5</v>
      </c>
    </row>
    <row r="3989" spans="1:11">
      <c r="A3989" s="74" t="s">
        <v>60</v>
      </c>
      <c r="B3989" t="s">
        <v>125</v>
      </c>
      <c r="C3989" t="s">
        <v>29</v>
      </c>
      <c r="D3989">
        <v>1.06</v>
      </c>
      <c r="E3989">
        <v>1.06</v>
      </c>
      <c r="F3989">
        <v>14193.4</v>
      </c>
      <c r="G3989">
        <v>14194.4</v>
      </c>
      <c r="H3989">
        <v>13389.999999999998</v>
      </c>
      <c r="I3989">
        <v>13390.943396226414</v>
      </c>
      <c r="J3989">
        <v>1</v>
      </c>
      <c r="K3989">
        <v>7.0455282032493973E-5</v>
      </c>
    </row>
    <row r="3990" spans="1:11">
      <c r="A3990" s="74" t="s">
        <v>60</v>
      </c>
      <c r="B3990" t="s">
        <v>125</v>
      </c>
      <c r="C3990" t="s">
        <v>30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</row>
    <row r="3991" spans="1:11">
      <c r="A3991" s="74" t="s">
        <v>60</v>
      </c>
      <c r="B3991" t="s">
        <v>125</v>
      </c>
      <c r="C3991" t="s">
        <v>31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</row>
    <row r="3992" spans="1:11">
      <c r="A3992" s="74" t="s">
        <v>60</v>
      </c>
      <c r="B3992" t="s">
        <v>125</v>
      </c>
      <c r="C3992" t="s">
        <v>25</v>
      </c>
      <c r="D3992">
        <v>5.75</v>
      </c>
      <c r="E3992">
        <v>5.75</v>
      </c>
      <c r="F3992">
        <v>78840</v>
      </c>
      <c r="G3992">
        <v>78845</v>
      </c>
      <c r="H3992">
        <v>13711.304347826086</v>
      </c>
      <c r="I3992">
        <v>13712.173913043478</v>
      </c>
      <c r="J3992">
        <v>5</v>
      </c>
      <c r="K3992">
        <v>6.3419583967529169E-5</v>
      </c>
    </row>
    <row r="3993" spans="1:11">
      <c r="A3993" s="74" t="s">
        <v>60</v>
      </c>
      <c r="B3993" t="s">
        <v>125</v>
      </c>
    </row>
    <row r="3994" spans="1:11">
      <c r="A3994" s="74" t="s">
        <v>60</v>
      </c>
      <c r="B3994" t="s">
        <v>125</v>
      </c>
      <c r="C3994" t="s">
        <v>32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</row>
    <row r="3995" spans="1:11">
      <c r="A3995" s="74" t="s">
        <v>60</v>
      </c>
      <c r="B3995" t="s">
        <v>125</v>
      </c>
      <c r="C3995" t="s">
        <v>33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</row>
    <row r="3996" spans="1:11">
      <c r="A3996" s="74" t="s">
        <v>60</v>
      </c>
      <c r="B3996" t="s">
        <v>125</v>
      </c>
      <c r="C3996" t="s">
        <v>34</v>
      </c>
      <c r="D3996">
        <v>1.7</v>
      </c>
      <c r="E3996">
        <v>1.7</v>
      </c>
      <c r="F3996">
        <v>40621</v>
      </c>
      <c r="G3996">
        <v>40622</v>
      </c>
      <c r="H3996">
        <v>23894.705882352941</v>
      </c>
      <c r="I3996">
        <v>23895.294117647059</v>
      </c>
      <c r="J3996">
        <v>1</v>
      </c>
      <c r="K3996">
        <v>2.4617808522685311E-5</v>
      </c>
    </row>
    <row r="3997" spans="1:11">
      <c r="A3997" s="74" t="s">
        <v>60</v>
      </c>
      <c r="B3997" t="s">
        <v>125</v>
      </c>
      <c r="C3997" t="s">
        <v>25</v>
      </c>
      <c r="D3997">
        <v>1.7</v>
      </c>
      <c r="E3997">
        <v>1.7</v>
      </c>
      <c r="F3997">
        <v>40621</v>
      </c>
      <c r="G3997">
        <v>40622</v>
      </c>
      <c r="H3997">
        <v>23894.705882352941</v>
      </c>
      <c r="I3997">
        <v>23895.294117647059</v>
      </c>
      <c r="J3997">
        <v>1</v>
      </c>
      <c r="K3997">
        <v>2.4617808522685311E-5</v>
      </c>
    </row>
    <row r="3998" spans="1:11">
      <c r="A3998" s="74" t="s">
        <v>60</v>
      </c>
      <c r="B3998" t="s">
        <v>125</v>
      </c>
    </row>
    <row r="3999" spans="1:11">
      <c r="A3999" s="74" t="s">
        <v>60</v>
      </c>
      <c r="B3999" t="s">
        <v>125</v>
      </c>
      <c r="C3999" t="s">
        <v>35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</row>
    <row r="4000" spans="1:11">
      <c r="A4000" s="74" t="s">
        <v>60</v>
      </c>
      <c r="B4000" t="s">
        <v>125</v>
      </c>
      <c r="C4000" t="s">
        <v>36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</row>
    <row r="4001" spans="1:11">
      <c r="A4001" s="74" t="s">
        <v>60</v>
      </c>
      <c r="B4001" t="s">
        <v>125</v>
      </c>
      <c r="C4001" t="s">
        <v>25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</row>
    <row r="4002" spans="1:11">
      <c r="A4002" s="74" t="s">
        <v>60</v>
      </c>
      <c r="B4002" t="s">
        <v>125</v>
      </c>
    </row>
    <row r="4003" spans="1:11">
      <c r="A4003" s="74" t="s">
        <v>60</v>
      </c>
      <c r="B4003" t="s">
        <v>125</v>
      </c>
      <c r="C4003" t="s">
        <v>37</v>
      </c>
      <c r="D4003">
        <v>0.8</v>
      </c>
      <c r="E4003">
        <v>0.8</v>
      </c>
      <c r="F4003">
        <v>30025</v>
      </c>
      <c r="G4003">
        <v>30025</v>
      </c>
      <c r="H4003">
        <v>37531.25</v>
      </c>
      <c r="I4003">
        <v>37531.25</v>
      </c>
      <c r="J4003">
        <v>0</v>
      </c>
      <c r="K4003">
        <v>0</v>
      </c>
    </row>
    <row r="4004" spans="1:11">
      <c r="A4004" s="74" t="s">
        <v>60</v>
      </c>
      <c r="B4004" t="s">
        <v>125</v>
      </c>
      <c r="C4004" t="s">
        <v>38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</row>
    <row r="4005" spans="1:11">
      <c r="A4005" s="74" t="s">
        <v>60</v>
      </c>
      <c r="B4005" t="s">
        <v>125</v>
      </c>
      <c r="C4005" t="s">
        <v>25</v>
      </c>
      <c r="D4005">
        <v>0.8</v>
      </c>
      <c r="E4005">
        <v>0.8</v>
      </c>
      <c r="F4005">
        <v>30025</v>
      </c>
      <c r="G4005">
        <v>30025</v>
      </c>
      <c r="H4005">
        <v>37531.25</v>
      </c>
      <c r="I4005">
        <v>37531.25</v>
      </c>
      <c r="J4005">
        <v>0</v>
      </c>
      <c r="K4005">
        <v>0</v>
      </c>
    </row>
    <row r="4006" spans="1:11">
      <c r="A4006" s="74" t="s">
        <v>60</v>
      </c>
      <c r="B4006" t="s">
        <v>125</v>
      </c>
    </row>
    <row r="4007" spans="1:11">
      <c r="A4007" s="74" t="s">
        <v>60</v>
      </c>
      <c r="B4007" t="s">
        <v>125</v>
      </c>
      <c r="C4007" t="s">
        <v>39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</row>
    <row r="4008" spans="1:11">
      <c r="A4008" s="74" t="s">
        <v>60</v>
      </c>
      <c r="B4008" t="s">
        <v>125</v>
      </c>
      <c r="C4008" t="s">
        <v>40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</row>
    <row r="4009" spans="1:11">
      <c r="A4009" s="74" t="s">
        <v>60</v>
      </c>
      <c r="B4009" t="s">
        <v>125</v>
      </c>
      <c r="C4009" t="s">
        <v>41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</row>
    <row r="4010" spans="1:11">
      <c r="A4010" s="74" t="s">
        <v>60</v>
      </c>
      <c r="B4010" t="s">
        <v>125</v>
      </c>
      <c r="C4010" t="s">
        <v>42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</row>
    <row r="4011" spans="1:11">
      <c r="A4011" s="74" t="s">
        <v>60</v>
      </c>
      <c r="B4011" t="s">
        <v>125</v>
      </c>
      <c r="C4011" t="s">
        <v>43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</row>
    <row r="4012" spans="1:11">
      <c r="A4012" s="74" t="s">
        <v>60</v>
      </c>
      <c r="B4012" t="s">
        <v>125</v>
      </c>
      <c r="C4012" t="s">
        <v>44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</row>
    <row r="4013" spans="1:11">
      <c r="A4013" s="74" t="s">
        <v>60</v>
      </c>
      <c r="B4013" t="s">
        <v>125</v>
      </c>
      <c r="C4013" t="s">
        <v>45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</row>
    <row r="4014" spans="1:11">
      <c r="A4014" s="74" t="s">
        <v>60</v>
      </c>
      <c r="B4014" t="s">
        <v>125</v>
      </c>
      <c r="C4014" t="s">
        <v>46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</row>
    <row r="4015" spans="1:11">
      <c r="A4015" s="74" t="s">
        <v>60</v>
      </c>
      <c r="B4015" t="s">
        <v>125</v>
      </c>
      <c r="C4015" t="s">
        <v>25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</row>
    <row r="4016" spans="1:11">
      <c r="A4016" s="74" t="s">
        <v>60</v>
      </c>
      <c r="B4016" t="s">
        <v>125</v>
      </c>
    </row>
    <row r="4017" spans="1:11">
      <c r="A4017" s="74" t="s">
        <v>60</v>
      </c>
      <c r="B4017" t="s">
        <v>125</v>
      </c>
      <c r="C4017" t="s">
        <v>47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</row>
    <row r="4018" spans="1:11">
      <c r="A4018" s="74" t="s">
        <v>60</v>
      </c>
      <c r="B4018" t="s">
        <v>125</v>
      </c>
      <c r="C4018" t="s">
        <v>48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</row>
    <row r="4019" spans="1:11">
      <c r="A4019" s="74" t="s">
        <v>60</v>
      </c>
      <c r="B4019" t="s">
        <v>125</v>
      </c>
      <c r="C4019" t="s">
        <v>25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</row>
    <row r="4020" spans="1:11">
      <c r="A4020" s="74" t="s">
        <v>60</v>
      </c>
      <c r="B4020" t="s">
        <v>125</v>
      </c>
    </row>
    <row r="4021" spans="1:11">
      <c r="A4021" s="74" t="s">
        <v>60</v>
      </c>
      <c r="B4021" t="s">
        <v>125</v>
      </c>
      <c r="C4021" t="s">
        <v>49</v>
      </c>
      <c r="D4021">
        <v>1</v>
      </c>
      <c r="E4021">
        <v>1</v>
      </c>
      <c r="F4021">
        <v>41612</v>
      </c>
      <c r="G4021">
        <v>41612</v>
      </c>
      <c r="H4021">
        <v>41612</v>
      </c>
      <c r="I4021">
        <v>41612</v>
      </c>
      <c r="J4021">
        <v>0</v>
      </c>
      <c r="K4021">
        <v>0</v>
      </c>
    </row>
    <row r="4022" spans="1:11">
      <c r="A4022" s="74" t="s">
        <v>60</v>
      </c>
      <c r="B4022" t="s">
        <v>125</v>
      </c>
      <c r="C4022" t="s">
        <v>25</v>
      </c>
      <c r="D4022">
        <v>1</v>
      </c>
      <c r="E4022">
        <v>1</v>
      </c>
      <c r="F4022">
        <v>41612</v>
      </c>
      <c r="G4022">
        <v>41612</v>
      </c>
      <c r="H4022">
        <v>41612</v>
      </c>
      <c r="I4022">
        <v>41612</v>
      </c>
      <c r="J4022">
        <v>0</v>
      </c>
      <c r="K4022">
        <v>0</v>
      </c>
    </row>
    <row r="4023" spans="1:11">
      <c r="A4023" s="74" t="s">
        <v>60</v>
      </c>
      <c r="B4023" t="s">
        <v>125</v>
      </c>
    </row>
    <row r="4024" spans="1:11">
      <c r="A4024" s="74" t="s">
        <v>60</v>
      </c>
      <c r="B4024" t="s">
        <v>125</v>
      </c>
      <c r="C4024" t="s">
        <v>50</v>
      </c>
      <c r="D4024">
        <v>1</v>
      </c>
      <c r="E4024">
        <v>1</v>
      </c>
      <c r="F4024">
        <v>36300</v>
      </c>
      <c r="G4024">
        <v>36300</v>
      </c>
      <c r="H4024">
        <v>36300</v>
      </c>
      <c r="I4024">
        <v>36300</v>
      </c>
      <c r="J4024">
        <v>0</v>
      </c>
      <c r="K4024">
        <v>0</v>
      </c>
    </row>
    <row r="4025" spans="1:11">
      <c r="A4025" s="74" t="s">
        <v>60</v>
      </c>
      <c r="B4025" t="s">
        <v>125</v>
      </c>
      <c r="C4025" t="s">
        <v>51</v>
      </c>
      <c r="D4025">
        <v>2.25</v>
      </c>
      <c r="E4025">
        <v>2.25</v>
      </c>
      <c r="F4025">
        <v>50155</v>
      </c>
      <c r="G4025">
        <v>50155</v>
      </c>
      <c r="H4025">
        <v>22291.111111111109</v>
      </c>
      <c r="I4025">
        <v>22291.111111111109</v>
      </c>
      <c r="J4025">
        <v>0</v>
      </c>
      <c r="K4025">
        <v>0</v>
      </c>
    </row>
    <row r="4026" spans="1:11">
      <c r="A4026" s="74" t="s">
        <v>60</v>
      </c>
      <c r="B4026" t="s">
        <v>125</v>
      </c>
      <c r="C4026" t="s">
        <v>25</v>
      </c>
      <c r="D4026">
        <v>3.25</v>
      </c>
      <c r="E4026">
        <v>3.25</v>
      </c>
      <c r="F4026">
        <v>86455</v>
      </c>
      <c r="G4026">
        <v>86455</v>
      </c>
      <c r="H4026">
        <v>26601.538461538461</v>
      </c>
      <c r="I4026">
        <v>26601.538461538461</v>
      </c>
      <c r="J4026">
        <v>0</v>
      </c>
      <c r="K4026">
        <v>0</v>
      </c>
    </row>
    <row r="4027" spans="1:11">
      <c r="A4027" s="74" t="s">
        <v>60</v>
      </c>
      <c r="B4027" t="s">
        <v>125</v>
      </c>
    </row>
    <row r="4028" spans="1:11">
      <c r="A4028" s="74" t="s">
        <v>60</v>
      </c>
      <c r="B4028" t="s">
        <v>125</v>
      </c>
      <c r="C4028" t="s">
        <v>52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</row>
    <row r="4029" spans="1:11">
      <c r="A4029" s="74" t="s">
        <v>60</v>
      </c>
      <c r="B4029" t="s">
        <v>125</v>
      </c>
      <c r="C4029" t="s">
        <v>53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</row>
    <row r="4030" spans="1:11">
      <c r="A4030" s="74" t="s">
        <v>60</v>
      </c>
      <c r="B4030" t="s">
        <v>125</v>
      </c>
      <c r="C4030" t="s">
        <v>54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</row>
    <row r="4031" spans="1:11">
      <c r="A4031" s="74" t="s">
        <v>60</v>
      </c>
      <c r="B4031" t="s">
        <v>125</v>
      </c>
      <c r="C4031" t="s">
        <v>55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</row>
    <row r="4032" spans="1:11">
      <c r="A4032" s="74" t="s">
        <v>60</v>
      </c>
      <c r="B4032" t="s">
        <v>125</v>
      </c>
      <c r="C4032" t="s">
        <v>25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</row>
    <row r="4033" spans="1:11">
      <c r="A4033" s="74" t="s">
        <v>60</v>
      </c>
      <c r="B4033" t="s">
        <v>125</v>
      </c>
    </row>
    <row r="4034" spans="1:11">
      <c r="A4034" s="74" t="s">
        <v>60</v>
      </c>
      <c r="B4034" t="s">
        <v>125</v>
      </c>
      <c r="C4034" t="s">
        <v>56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</row>
    <row r="4035" spans="1:11">
      <c r="A4035" s="74" t="s">
        <v>60</v>
      </c>
      <c r="B4035" t="s">
        <v>125</v>
      </c>
      <c r="C4035" t="s">
        <v>57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</row>
    <row r="4036" spans="1:11">
      <c r="A4036" s="74" t="s">
        <v>60</v>
      </c>
      <c r="B4036" t="s">
        <v>125</v>
      </c>
      <c r="C4036" t="s">
        <v>58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</row>
    <row r="4037" spans="1:11">
      <c r="A4037" s="74" t="s">
        <v>60</v>
      </c>
      <c r="B4037" t="s">
        <v>126</v>
      </c>
      <c r="C4037" t="s">
        <v>18</v>
      </c>
      <c r="D4037">
        <v>1</v>
      </c>
      <c r="E4037">
        <v>1</v>
      </c>
      <c r="F4037">
        <v>93001</v>
      </c>
      <c r="G4037">
        <v>93002</v>
      </c>
      <c r="H4037">
        <v>93001</v>
      </c>
      <c r="I4037">
        <v>93002</v>
      </c>
      <c r="J4037">
        <v>1</v>
      </c>
      <c r="K4037">
        <v>1.0752572552983301E-5</v>
      </c>
    </row>
    <row r="4038" spans="1:11">
      <c r="A4038" s="74" t="s">
        <v>60</v>
      </c>
      <c r="B4038" t="s">
        <v>126</v>
      </c>
      <c r="C4038" t="s">
        <v>19</v>
      </c>
      <c r="D4038">
        <v>2</v>
      </c>
      <c r="E4038">
        <v>2</v>
      </c>
      <c r="F4038">
        <v>145000</v>
      </c>
      <c r="G4038">
        <v>145002</v>
      </c>
      <c r="H4038">
        <v>72500</v>
      </c>
      <c r="I4038">
        <v>72501</v>
      </c>
      <c r="J4038">
        <v>2</v>
      </c>
      <c r="K4038">
        <v>1.3793103448275862E-5</v>
      </c>
    </row>
    <row r="4039" spans="1:11">
      <c r="A4039" s="74" t="s">
        <v>60</v>
      </c>
      <c r="B4039" t="s">
        <v>126</v>
      </c>
      <c r="C4039" t="s">
        <v>20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</row>
    <row r="4040" spans="1:11">
      <c r="A4040" s="74" t="s">
        <v>60</v>
      </c>
      <c r="B4040" t="s">
        <v>126</v>
      </c>
      <c r="C4040" t="s">
        <v>21</v>
      </c>
      <c r="D4040">
        <v>1</v>
      </c>
      <c r="E4040">
        <v>1</v>
      </c>
      <c r="F4040">
        <v>26765</v>
      </c>
      <c r="G4040">
        <v>26766</v>
      </c>
      <c r="H4040">
        <v>26765</v>
      </c>
      <c r="I4040">
        <v>26766</v>
      </c>
      <c r="J4040">
        <v>1</v>
      </c>
      <c r="K4040">
        <v>3.736222678871661E-5</v>
      </c>
    </row>
    <row r="4041" spans="1:11">
      <c r="A4041" s="74" t="s">
        <v>60</v>
      </c>
      <c r="B4041" t="s">
        <v>126</v>
      </c>
      <c r="C4041" t="s">
        <v>22</v>
      </c>
      <c r="D4041">
        <v>1</v>
      </c>
      <c r="E4041">
        <v>1</v>
      </c>
      <c r="F4041">
        <v>62595</v>
      </c>
      <c r="G4041">
        <v>62596</v>
      </c>
      <c r="H4041">
        <v>62595</v>
      </c>
      <c r="I4041">
        <v>62596</v>
      </c>
      <c r="J4041">
        <v>1</v>
      </c>
      <c r="K4041">
        <v>1.5975716910296348E-5</v>
      </c>
    </row>
    <row r="4042" spans="1:11">
      <c r="A4042" s="74" t="s">
        <v>60</v>
      </c>
      <c r="B4042" t="s">
        <v>126</v>
      </c>
      <c r="C4042" t="s">
        <v>23</v>
      </c>
      <c r="D4042">
        <v>0.5</v>
      </c>
      <c r="E4042">
        <v>0.5</v>
      </c>
      <c r="F4042">
        <v>26011</v>
      </c>
      <c r="G4042">
        <v>26012</v>
      </c>
      <c r="H4042">
        <v>52022</v>
      </c>
      <c r="I4042">
        <v>52024</v>
      </c>
      <c r="J4042">
        <v>1</v>
      </c>
      <c r="K4042">
        <v>3.8445273153665758E-5</v>
      </c>
    </row>
    <row r="4043" spans="1:11">
      <c r="A4043" s="74" t="s">
        <v>60</v>
      </c>
      <c r="B4043" t="s">
        <v>126</v>
      </c>
      <c r="C4043" t="s">
        <v>24</v>
      </c>
      <c r="D4043">
        <v>1</v>
      </c>
      <c r="E4043">
        <v>1</v>
      </c>
      <c r="F4043">
        <v>53374</v>
      </c>
      <c r="G4043">
        <v>53375</v>
      </c>
      <c r="H4043">
        <v>53374</v>
      </c>
      <c r="I4043">
        <v>53375</v>
      </c>
      <c r="J4043">
        <v>1</v>
      </c>
      <c r="K4043">
        <v>1.8735714018061228E-5</v>
      </c>
    </row>
    <row r="4044" spans="1:11">
      <c r="A4044" s="74" t="s">
        <v>60</v>
      </c>
      <c r="B4044" t="s">
        <v>126</v>
      </c>
      <c r="C4044" t="s">
        <v>25</v>
      </c>
      <c r="D4044">
        <v>6.5</v>
      </c>
      <c r="E4044">
        <v>6.5</v>
      </c>
      <c r="F4044">
        <v>406746</v>
      </c>
      <c r="G4044">
        <v>406753</v>
      </c>
      <c r="H4044">
        <v>62576.307692307695</v>
      </c>
      <c r="I4044">
        <v>62577.384615384617</v>
      </c>
      <c r="J4044">
        <v>7</v>
      </c>
      <c r="K4044">
        <v>1.7209757440761558E-5</v>
      </c>
    </row>
    <row r="4045" spans="1:11">
      <c r="A4045" s="74" t="s">
        <v>60</v>
      </c>
      <c r="B4045" t="s">
        <v>126</v>
      </c>
    </row>
    <row r="4046" spans="1:11">
      <c r="A4046" s="74" t="s">
        <v>60</v>
      </c>
      <c r="B4046" t="s">
        <v>126</v>
      </c>
      <c r="C4046" t="s">
        <v>26</v>
      </c>
      <c r="D4046">
        <v>1</v>
      </c>
      <c r="E4046">
        <v>1</v>
      </c>
      <c r="F4046">
        <v>26119</v>
      </c>
      <c r="G4046">
        <v>26120</v>
      </c>
      <c r="H4046">
        <v>26119</v>
      </c>
      <c r="I4046">
        <v>26120</v>
      </c>
      <c r="J4046">
        <v>1</v>
      </c>
      <c r="K4046">
        <v>3.8286304988705541E-5</v>
      </c>
    </row>
    <row r="4047" spans="1:11">
      <c r="A4047" s="74" t="s">
        <v>60</v>
      </c>
      <c r="B4047" t="s">
        <v>126</v>
      </c>
      <c r="C4047" t="s">
        <v>27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</row>
    <row r="4048" spans="1:11">
      <c r="A4048" s="74" t="s">
        <v>60</v>
      </c>
      <c r="B4048" t="s">
        <v>126</v>
      </c>
      <c r="C4048" t="s">
        <v>25</v>
      </c>
      <c r="D4048">
        <v>1</v>
      </c>
      <c r="E4048">
        <v>1</v>
      </c>
      <c r="F4048">
        <v>26119</v>
      </c>
      <c r="G4048">
        <v>26120</v>
      </c>
      <c r="H4048">
        <v>26119</v>
      </c>
      <c r="I4048">
        <v>26120</v>
      </c>
      <c r="J4048">
        <v>1</v>
      </c>
      <c r="K4048">
        <v>3.8286304988705541E-5</v>
      </c>
    </row>
    <row r="4049" spans="1:11">
      <c r="A4049" s="74" t="s">
        <v>60</v>
      </c>
      <c r="B4049" t="s">
        <v>126</v>
      </c>
    </row>
    <row r="4050" spans="1:11">
      <c r="A4050" s="74" t="s">
        <v>60</v>
      </c>
      <c r="B4050" t="s">
        <v>126</v>
      </c>
      <c r="C4050" t="s">
        <v>28</v>
      </c>
      <c r="D4050">
        <v>0.5</v>
      </c>
      <c r="E4050">
        <v>0.5</v>
      </c>
      <c r="F4050">
        <v>10952</v>
      </c>
      <c r="G4050">
        <v>10953</v>
      </c>
      <c r="H4050">
        <v>21904</v>
      </c>
      <c r="I4050">
        <v>21906</v>
      </c>
      <c r="J4050">
        <v>1</v>
      </c>
      <c r="K4050">
        <v>9.1307523739956174E-5</v>
      </c>
    </row>
    <row r="4051" spans="1:11">
      <c r="A4051" s="74" t="s">
        <v>60</v>
      </c>
      <c r="B4051" t="s">
        <v>126</v>
      </c>
      <c r="C4051" t="s">
        <v>29</v>
      </c>
      <c r="D4051">
        <v>2</v>
      </c>
      <c r="E4051">
        <v>2</v>
      </c>
      <c r="F4051">
        <v>41500</v>
      </c>
      <c r="G4051">
        <v>41502</v>
      </c>
      <c r="H4051">
        <v>20750</v>
      </c>
      <c r="I4051">
        <v>20751</v>
      </c>
      <c r="J4051">
        <v>2</v>
      </c>
      <c r="K4051">
        <v>4.8192771084337347E-5</v>
      </c>
    </row>
    <row r="4052" spans="1:11">
      <c r="A4052" s="74" t="s">
        <v>60</v>
      </c>
      <c r="B4052" t="s">
        <v>126</v>
      </c>
      <c r="C4052" t="s">
        <v>30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</row>
    <row r="4053" spans="1:11">
      <c r="A4053" s="74" t="s">
        <v>60</v>
      </c>
      <c r="B4053" t="s">
        <v>126</v>
      </c>
      <c r="C4053" t="s">
        <v>31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</row>
    <row r="4054" spans="1:11">
      <c r="A4054" s="74" t="s">
        <v>60</v>
      </c>
      <c r="B4054" t="s">
        <v>126</v>
      </c>
      <c r="C4054" t="s">
        <v>25</v>
      </c>
      <c r="D4054">
        <v>2.5</v>
      </c>
      <c r="E4054">
        <v>2.5</v>
      </c>
      <c r="F4054">
        <v>52452</v>
      </c>
      <c r="G4054">
        <v>52455</v>
      </c>
      <c r="H4054">
        <v>20980.799999999999</v>
      </c>
      <c r="I4054">
        <v>20982</v>
      </c>
      <c r="J4054">
        <v>3</v>
      </c>
      <c r="K4054">
        <v>5.7195149851292613E-5</v>
      </c>
    </row>
    <row r="4055" spans="1:11">
      <c r="A4055" s="74" t="s">
        <v>60</v>
      </c>
      <c r="B4055" t="s">
        <v>126</v>
      </c>
    </row>
    <row r="4056" spans="1:11">
      <c r="A4056" s="74" t="s">
        <v>60</v>
      </c>
      <c r="B4056" t="s">
        <v>126</v>
      </c>
      <c r="C4056" t="s">
        <v>32</v>
      </c>
      <c r="D4056">
        <v>2</v>
      </c>
      <c r="E4056">
        <v>2</v>
      </c>
      <c r="F4056">
        <v>119017</v>
      </c>
      <c r="G4056">
        <v>119019</v>
      </c>
      <c r="H4056">
        <v>59508.5</v>
      </c>
      <c r="I4056">
        <v>59509.5</v>
      </c>
      <c r="J4056">
        <v>2</v>
      </c>
      <c r="K4056">
        <v>1.6804322071636823E-5</v>
      </c>
    </row>
    <row r="4057" spans="1:11">
      <c r="A4057" s="74" t="s">
        <v>60</v>
      </c>
      <c r="B4057" t="s">
        <v>126</v>
      </c>
      <c r="C4057" t="s">
        <v>33</v>
      </c>
      <c r="D4057">
        <v>1</v>
      </c>
      <c r="E4057">
        <v>1</v>
      </c>
      <c r="F4057">
        <v>45454</v>
      </c>
      <c r="G4057">
        <v>45455</v>
      </c>
      <c r="H4057">
        <v>45454</v>
      </c>
      <c r="I4057">
        <v>45455</v>
      </c>
      <c r="J4057">
        <v>1</v>
      </c>
      <c r="K4057">
        <v>2.2000264003168037E-5</v>
      </c>
    </row>
    <row r="4058" spans="1:11">
      <c r="A4058" s="74" t="s">
        <v>60</v>
      </c>
      <c r="B4058" t="s">
        <v>126</v>
      </c>
      <c r="C4058" t="s">
        <v>34</v>
      </c>
      <c r="D4058">
        <v>6.1</v>
      </c>
      <c r="E4058">
        <v>6.1</v>
      </c>
      <c r="F4058">
        <v>143043</v>
      </c>
      <c r="G4058">
        <v>143050</v>
      </c>
      <c r="H4058">
        <v>23449.672131147541</v>
      </c>
      <c r="I4058">
        <v>23450.819672131151</v>
      </c>
      <c r="J4058">
        <v>7</v>
      </c>
      <c r="K4058">
        <v>4.8936333829687574E-5</v>
      </c>
    </row>
    <row r="4059" spans="1:11">
      <c r="A4059" s="74" t="s">
        <v>60</v>
      </c>
      <c r="B4059" t="s">
        <v>126</v>
      </c>
      <c r="C4059" t="s">
        <v>25</v>
      </c>
      <c r="D4059">
        <v>9.1</v>
      </c>
      <c r="E4059">
        <v>9.1</v>
      </c>
      <c r="F4059">
        <v>307514</v>
      </c>
      <c r="G4059">
        <v>307524</v>
      </c>
      <c r="H4059">
        <v>33792.747252747256</v>
      </c>
      <c r="I4059">
        <v>33793.846153846156</v>
      </c>
      <c r="J4059">
        <v>10</v>
      </c>
      <c r="K4059">
        <v>3.2518844670486546E-5</v>
      </c>
    </row>
    <row r="4060" spans="1:11">
      <c r="A4060" s="74" t="s">
        <v>60</v>
      </c>
      <c r="B4060" t="s">
        <v>126</v>
      </c>
    </row>
    <row r="4061" spans="1:11">
      <c r="A4061" s="74" t="s">
        <v>60</v>
      </c>
      <c r="B4061" t="s">
        <v>126</v>
      </c>
      <c r="C4061" t="s">
        <v>35</v>
      </c>
      <c r="D4061">
        <v>1</v>
      </c>
      <c r="E4061">
        <v>1</v>
      </c>
      <c r="F4061">
        <v>15986</v>
      </c>
      <c r="G4061">
        <v>15987</v>
      </c>
      <c r="H4061">
        <v>15986</v>
      </c>
      <c r="I4061">
        <v>15987</v>
      </c>
      <c r="J4061">
        <v>1</v>
      </c>
      <c r="K4061">
        <v>6.2554735393469289E-5</v>
      </c>
    </row>
    <row r="4062" spans="1:11">
      <c r="A4062" s="74" t="s">
        <v>60</v>
      </c>
      <c r="B4062" t="s">
        <v>126</v>
      </c>
      <c r="C4062" t="s">
        <v>36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</row>
    <row r="4063" spans="1:11">
      <c r="A4063" s="74" t="s">
        <v>60</v>
      </c>
      <c r="B4063" t="s">
        <v>126</v>
      </c>
      <c r="C4063" t="s">
        <v>25</v>
      </c>
      <c r="D4063">
        <v>1</v>
      </c>
      <c r="E4063">
        <v>1</v>
      </c>
      <c r="F4063">
        <v>15986</v>
      </c>
      <c r="G4063">
        <v>15987</v>
      </c>
      <c r="H4063">
        <v>15986</v>
      </c>
      <c r="I4063">
        <v>15987</v>
      </c>
      <c r="J4063">
        <v>1</v>
      </c>
      <c r="K4063">
        <v>6.2554735393469289E-5</v>
      </c>
    </row>
    <row r="4064" spans="1:11">
      <c r="A4064" s="74" t="s">
        <v>60</v>
      </c>
      <c r="B4064" t="s">
        <v>126</v>
      </c>
    </row>
    <row r="4065" spans="1:11">
      <c r="A4065" s="74" t="s">
        <v>60</v>
      </c>
      <c r="B4065" t="s">
        <v>126</v>
      </c>
      <c r="C4065" t="s">
        <v>37</v>
      </c>
      <c r="D4065">
        <v>2</v>
      </c>
      <c r="E4065">
        <v>2</v>
      </c>
      <c r="F4065">
        <v>64133</v>
      </c>
      <c r="G4065">
        <v>64135</v>
      </c>
      <c r="H4065">
        <v>32066.5</v>
      </c>
      <c r="I4065">
        <v>32067.5</v>
      </c>
      <c r="J4065">
        <v>2</v>
      </c>
      <c r="K4065">
        <v>3.1185193270235293E-5</v>
      </c>
    </row>
    <row r="4066" spans="1:11">
      <c r="A4066" s="74" t="s">
        <v>60</v>
      </c>
      <c r="B4066" t="s">
        <v>126</v>
      </c>
      <c r="C4066" t="s">
        <v>38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</row>
    <row r="4067" spans="1:11">
      <c r="A4067" s="74" t="s">
        <v>60</v>
      </c>
      <c r="B4067" t="s">
        <v>126</v>
      </c>
      <c r="C4067" t="s">
        <v>25</v>
      </c>
      <c r="D4067">
        <v>2</v>
      </c>
      <c r="E4067">
        <v>2</v>
      </c>
      <c r="F4067">
        <v>64133</v>
      </c>
      <c r="G4067">
        <v>64135</v>
      </c>
      <c r="H4067">
        <v>32066.5</v>
      </c>
      <c r="I4067">
        <v>32067.5</v>
      </c>
      <c r="J4067">
        <v>2</v>
      </c>
      <c r="K4067">
        <v>3.1185193270235293E-5</v>
      </c>
    </row>
    <row r="4068" spans="1:11">
      <c r="A4068" s="74" t="s">
        <v>60</v>
      </c>
      <c r="B4068" t="s">
        <v>126</v>
      </c>
    </row>
    <row r="4069" spans="1:11">
      <c r="A4069" s="74" t="s">
        <v>60</v>
      </c>
      <c r="B4069" t="s">
        <v>126</v>
      </c>
      <c r="C4069" t="s">
        <v>39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</row>
    <row r="4070" spans="1:11">
      <c r="A4070" s="74" t="s">
        <v>60</v>
      </c>
      <c r="B4070" t="s">
        <v>126</v>
      </c>
      <c r="C4070" t="s">
        <v>40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</row>
    <row r="4071" spans="1:11">
      <c r="A4071" s="74" t="s">
        <v>60</v>
      </c>
      <c r="B4071" t="s">
        <v>126</v>
      </c>
      <c r="C4071" t="s">
        <v>41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</row>
    <row r="4072" spans="1:11">
      <c r="A4072" s="74" t="s">
        <v>60</v>
      </c>
      <c r="B4072" t="s">
        <v>126</v>
      </c>
      <c r="C4072" t="s">
        <v>42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</row>
    <row r="4073" spans="1:11">
      <c r="A4073" s="74" t="s">
        <v>60</v>
      </c>
      <c r="B4073" t="s">
        <v>126</v>
      </c>
      <c r="C4073" t="s">
        <v>43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</row>
    <row r="4074" spans="1:11">
      <c r="A4074" s="74" t="s">
        <v>60</v>
      </c>
      <c r="B4074" t="s">
        <v>126</v>
      </c>
      <c r="C4074" t="s">
        <v>44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</row>
    <row r="4075" spans="1:11">
      <c r="A4075" s="74" t="s">
        <v>60</v>
      </c>
      <c r="B4075" t="s">
        <v>126</v>
      </c>
      <c r="C4075" t="s">
        <v>45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</row>
    <row r="4076" spans="1:11">
      <c r="A4076" s="74" t="s">
        <v>60</v>
      </c>
      <c r="B4076" t="s">
        <v>126</v>
      </c>
      <c r="C4076" t="s">
        <v>46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</row>
    <row r="4077" spans="1:11">
      <c r="A4077" s="74" t="s">
        <v>60</v>
      </c>
      <c r="B4077" t="s">
        <v>126</v>
      </c>
      <c r="C4077" t="s">
        <v>25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</row>
    <row r="4078" spans="1:11">
      <c r="A4078" s="74" t="s">
        <v>60</v>
      </c>
      <c r="B4078" t="s">
        <v>126</v>
      </c>
    </row>
    <row r="4079" spans="1:11">
      <c r="A4079" s="74" t="s">
        <v>60</v>
      </c>
      <c r="B4079" t="s">
        <v>126</v>
      </c>
      <c r="C4079" t="s">
        <v>47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</row>
    <row r="4080" spans="1:11">
      <c r="A4080" s="74" t="s">
        <v>60</v>
      </c>
      <c r="B4080" t="s">
        <v>126</v>
      </c>
      <c r="C4080" t="s">
        <v>48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</row>
    <row r="4081" spans="1:11">
      <c r="A4081" s="74" t="s">
        <v>60</v>
      </c>
      <c r="B4081" t="s">
        <v>126</v>
      </c>
      <c r="C4081" t="s">
        <v>25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</row>
    <row r="4082" spans="1:11">
      <c r="A4082" s="74" t="s">
        <v>60</v>
      </c>
      <c r="B4082" t="s">
        <v>126</v>
      </c>
    </row>
    <row r="4083" spans="1:11">
      <c r="A4083" s="74" t="s">
        <v>60</v>
      </c>
      <c r="B4083" t="s">
        <v>126</v>
      </c>
      <c r="C4083" t="s">
        <v>49</v>
      </c>
      <c r="D4083">
        <v>1</v>
      </c>
      <c r="E4083">
        <v>1</v>
      </c>
      <c r="F4083">
        <v>53557</v>
      </c>
      <c r="G4083">
        <v>53558</v>
      </c>
      <c r="H4083">
        <v>53557</v>
      </c>
      <c r="I4083">
        <v>53558</v>
      </c>
      <c r="J4083">
        <v>1</v>
      </c>
      <c r="K4083">
        <v>1.8671695576675317E-5</v>
      </c>
    </row>
    <row r="4084" spans="1:11">
      <c r="A4084" s="74" t="s">
        <v>60</v>
      </c>
      <c r="B4084" t="s">
        <v>126</v>
      </c>
      <c r="C4084" t="s">
        <v>25</v>
      </c>
      <c r="D4084">
        <v>1</v>
      </c>
      <c r="E4084">
        <v>1</v>
      </c>
      <c r="F4084">
        <v>53557</v>
      </c>
      <c r="G4084">
        <v>53558</v>
      </c>
      <c r="H4084">
        <v>53557</v>
      </c>
      <c r="I4084">
        <v>53558</v>
      </c>
      <c r="J4084">
        <v>1</v>
      </c>
      <c r="K4084">
        <v>1.8671695576675317E-5</v>
      </c>
    </row>
    <row r="4085" spans="1:11">
      <c r="A4085" s="74" t="s">
        <v>60</v>
      </c>
      <c r="B4085" t="s">
        <v>126</v>
      </c>
    </row>
    <row r="4086" spans="1:11">
      <c r="A4086" s="74" t="s">
        <v>60</v>
      </c>
      <c r="B4086" t="s">
        <v>126</v>
      </c>
      <c r="C4086" t="s">
        <v>50</v>
      </c>
      <c r="D4086">
        <v>1</v>
      </c>
      <c r="E4086">
        <v>1</v>
      </c>
      <c r="F4086">
        <v>39521</v>
      </c>
      <c r="G4086">
        <v>39522</v>
      </c>
      <c r="H4086">
        <v>39521</v>
      </c>
      <c r="I4086">
        <v>39522</v>
      </c>
      <c r="J4086">
        <v>1</v>
      </c>
      <c r="K4086">
        <v>2.5303003466511476E-5</v>
      </c>
    </row>
    <row r="4087" spans="1:11">
      <c r="A4087" s="74" t="s">
        <v>60</v>
      </c>
      <c r="B4087" t="s">
        <v>126</v>
      </c>
      <c r="C4087" t="s">
        <v>51</v>
      </c>
      <c r="D4087">
        <v>7.3</v>
      </c>
      <c r="E4087">
        <v>7.3</v>
      </c>
      <c r="F4087">
        <v>187828</v>
      </c>
      <c r="G4087">
        <v>187835</v>
      </c>
      <c r="H4087">
        <v>25729.863013698632</v>
      </c>
      <c r="I4087">
        <v>25730.821917808218</v>
      </c>
      <c r="J4087">
        <v>7</v>
      </c>
      <c r="K4087">
        <v>3.7268138935621955E-5</v>
      </c>
    </row>
    <row r="4088" spans="1:11">
      <c r="A4088" s="74" t="s">
        <v>60</v>
      </c>
      <c r="B4088" t="s">
        <v>126</v>
      </c>
      <c r="C4088" t="s">
        <v>25</v>
      </c>
      <c r="D4088">
        <v>8.3000000000000007</v>
      </c>
      <c r="E4088">
        <v>8.3000000000000007</v>
      </c>
      <c r="F4088">
        <v>227349</v>
      </c>
      <c r="G4088">
        <v>227357</v>
      </c>
      <c r="H4088">
        <v>27391.445783132527</v>
      </c>
      <c r="I4088">
        <v>27392.409638554214</v>
      </c>
      <c r="J4088">
        <v>8</v>
      </c>
      <c r="K4088">
        <v>3.5188190843153037E-5</v>
      </c>
    </row>
    <row r="4089" spans="1:11">
      <c r="A4089" s="74" t="s">
        <v>60</v>
      </c>
      <c r="B4089" t="s">
        <v>126</v>
      </c>
    </row>
    <row r="4090" spans="1:11">
      <c r="A4090" s="74" t="s">
        <v>60</v>
      </c>
      <c r="B4090" t="s">
        <v>126</v>
      </c>
      <c r="C4090" t="s">
        <v>52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</row>
    <row r="4091" spans="1:11">
      <c r="A4091" s="74" t="s">
        <v>60</v>
      </c>
      <c r="B4091" t="s">
        <v>126</v>
      </c>
      <c r="C4091" t="s">
        <v>53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</row>
    <row r="4092" spans="1:11">
      <c r="A4092" s="74" t="s">
        <v>60</v>
      </c>
      <c r="B4092" t="s">
        <v>126</v>
      </c>
      <c r="C4092" t="s">
        <v>54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</row>
    <row r="4093" spans="1:11">
      <c r="A4093" s="74" t="s">
        <v>60</v>
      </c>
      <c r="B4093" t="s">
        <v>126</v>
      </c>
      <c r="C4093" t="s">
        <v>55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</row>
    <row r="4094" spans="1:11">
      <c r="A4094" s="74" t="s">
        <v>60</v>
      </c>
      <c r="B4094" t="s">
        <v>126</v>
      </c>
      <c r="C4094" t="s">
        <v>25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</row>
    <row r="4095" spans="1:11">
      <c r="A4095" s="74" t="s">
        <v>60</v>
      </c>
      <c r="B4095" t="s">
        <v>126</v>
      </c>
    </row>
    <row r="4096" spans="1:11">
      <c r="A4096" s="74" t="s">
        <v>60</v>
      </c>
      <c r="B4096" t="s">
        <v>126</v>
      </c>
      <c r="C4096" t="s">
        <v>56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</row>
    <row r="4097" spans="1:11">
      <c r="A4097" s="74" t="s">
        <v>60</v>
      </c>
      <c r="B4097" t="s">
        <v>126</v>
      </c>
      <c r="C4097" t="s">
        <v>57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</row>
    <row r="4098" spans="1:11">
      <c r="A4098" s="74" t="s">
        <v>60</v>
      </c>
      <c r="B4098" t="s">
        <v>126</v>
      </c>
      <c r="C4098" t="s">
        <v>58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</row>
    <row r="4099" spans="1:11">
      <c r="A4099" s="74" t="s">
        <v>60</v>
      </c>
      <c r="B4099" t="s">
        <v>127</v>
      </c>
      <c r="C4099" t="s">
        <v>18</v>
      </c>
      <c r="D4099">
        <v>1</v>
      </c>
      <c r="E4099">
        <v>1</v>
      </c>
      <c r="F4099">
        <v>96000</v>
      </c>
      <c r="G4099">
        <v>96001</v>
      </c>
      <c r="H4099">
        <v>96000</v>
      </c>
      <c r="I4099">
        <v>96001</v>
      </c>
      <c r="J4099">
        <v>1</v>
      </c>
      <c r="K4099">
        <v>1.0416666666666666E-5</v>
      </c>
    </row>
    <row r="4100" spans="1:11">
      <c r="A4100" s="74" t="s">
        <v>60</v>
      </c>
      <c r="B4100" t="s">
        <v>127</v>
      </c>
      <c r="C4100" t="s">
        <v>19</v>
      </c>
      <c r="D4100">
        <v>3</v>
      </c>
      <c r="E4100">
        <v>3</v>
      </c>
      <c r="F4100">
        <v>217645</v>
      </c>
      <c r="G4100">
        <v>217648</v>
      </c>
      <c r="H4100">
        <v>72548.333333333328</v>
      </c>
      <c r="I4100">
        <v>72549.333333333328</v>
      </c>
      <c r="J4100">
        <v>3</v>
      </c>
      <c r="K4100">
        <v>1.3783914172161088E-5</v>
      </c>
    </row>
    <row r="4101" spans="1:11">
      <c r="A4101" s="74" t="s">
        <v>60</v>
      </c>
      <c r="B4101" t="s">
        <v>127</v>
      </c>
      <c r="C4101" t="s">
        <v>20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</row>
    <row r="4102" spans="1:11">
      <c r="A4102" s="74" t="s">
        <v>60</v>
      </c>
      <c r="B4102" t="s">
        <v>127</v>
      </c>
      <c r="C4102" t="s">
        <v>21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</row>
    <row r="4103" spans="1:11">
      <c r="A4103" s="74" t="s">
        <v>60</v>
      </c>
      <c r="B4103" t="s">
        <v>127</v>
      </c>
      <c r="C4103" t="s">
        <v>22</v>
      </c>
      <c r="D4103">
        <v>1</v>
      </c>
      <c r="E4103">
        <v>1</v>
      </c>
      <c r="F4103">
        <v>57940</v>
      </c>
      <c r="G4103">
        <v>57941</v>
      </c>
      <c r="H4103">
        <v>57940</v>
      </c>
      <c r="I4103">
        <v>57941</v>
      </c>
      <c r="J4103">
        <v>1</v>
      </c>
      <c r="K4103">
        <v>1.7259233690024161E-5</v>
      </c>
    </row>
    <row r="4104" spans="1:11">
      <c r="A4104" s="74" t="s">
        <v>60</v>
      </c>
      <c r="B4104" t="s">
        <v>127</v>
      </c>
      <c r="C4104" t="s">
        <v>23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</row>
    <row r="4105" spans="1:11">
      <c r="A4105" s="74" t="s">
        <v>60</v>
      </c>
      <c r="B4105" t="s">
        <v>127</v>
      </c>
      <c r="C4105" t="s">
        <v>24</v>
      </c>
      <c r="D4105">
        <v>0.14000000000000001</v>
      </c>
      <c r="E4105">
        <v>0.14000000000000001</v>
      </c>
      <c r="F4105">
        <v>7464</v>
      </c>
      <c r="G4105">
        <v>7465</v>
      </c>
      <c r="H4105">
        <v>53314.28571428571</v>
      </c>
      <c r="I4105">
        <v>53321.428571428565</v>
      </c>
      <c r="J4105">
        <v>1</v>
      </c>
      <c r="K4105">
        <v>1.3397642015005359E-4</v>
      </c>
    </row>
    <row r="4106" spans="1:11">
      <c r="A4106" s="74" t="s">
        <v>60</v>
      </c>
      <c r="B4106" t="s">
        <v>127</v>
      </c>
      <c r="C4106" t="s">
        <v>25</v>
      </c>
      <c r="D4106">
        <v>5.14</v>
      </c>
      <c r="E4106">
        <v>5.14</v>
      </c>
      <c r="F4106">
        <v>379049</v>
      </c>
      <c r="G4106">
        <v>379055</v>
      </c>
      <c r="H4106">
        <v>73744.941634241244</v>
      </c>
      <c r="I4106">
        <v>73746.108949416346</v>
      </c>
      <c r="J4106">
        <v>6</v>
      </c>
      <c r="K4106">
        <v>1.5829088059855059E-5</v>
      </c>
    </row>
    <row r="4107" spans="1:11">
      <c r="A4107" s="74" t="s">
        <v>60</v>
      </c>
      <c r="B4107" t="s">
        <v>127</v>
      </c>
    </row>
    <row r="4108" spans="1:11">
      <c r="A4108" s="74" t="s">
        <v>60</v>
      </c>
      <c r="B4108" t="s">
        <v>127</v>
      </c>
      <c r="C4108" t="s">
        <v>26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</row>
    <row r="4109" spans="1:11">
      <c r="A4109" s="74" t="s">
        <v>60</v>
      </c>
      <c r="B4109" t="s">
        <v>127</v>
      </c>
      <c r="C4109" t="s">
        <v>27</v>
      </c>
      <c r="D4109">
        <v>1</v>
      </c>
      <c r="E4109">
        <v>1</v>
      </c>
      <c r="F4109">
        <v>15215</v>
      </c>
      <c r="G4109">
        <v>15216</v>
      </c>
      <c r="H4109">
        <v>15215</v>
      </c>
      <c r="I4109">
        <v>15216</v>
      </c>
      <c r="J4109">
        <v>1</v>
      </c>
      <c r="K4109">
        <v>6.5724613867893525E-5</v>
      </c>
    </row>
    <row r="4110" spans="1:11">
      <c r="A4110" s="74" t="s">
        <v>60</v>
      </c>
      <c r="B4110" t="s">
        <v>127</v>
      </c>
      <c r="C4110" t="s">
        <v>25</v>
      </c>
      <c r="D4110">
        <v>1</v>
      </c>
      <c r="E4110">
        <v>1</v>
      </c>
      <c r="F4110">
        <v>15215</v>
      </c>
      <c r="G4110">
        <v>15216</v>
      </c>
      <c r="H4110">
        <v>15215</v>
      </c>
      <c r="I4110">
        <v>15216</v>
      </c>
      <c r="J4110">
        <v>1</v>
      </c>
      <c r="K4110">
        <v>6.5724613867893525E-5</v>
      </c>
    </row>
    <row r="4111" spans="1:11">
      <c r="A4111" s="74" t="s">
        <v>60</v>
      </c>
      <c r="B4111" t="s">
        <v>127</v>
      </c>
    </row>
    <row r="4112" spans="1:11">
      <c r="A4112" s="74" t="s">
        <v>60</v>
      </c>
      <c r="B4112" t="s">
        <v>127</v>
      </c>
      <c r="C4112" t="s">
        <v>28</v>
      </c>
      <c r="D4112">
        <v>0.51</v>
      </c>
      <c r="E4112">
        <v>0.51</v>
      </c>
      <c r="F4112">
        <v>9273</v>
      </c>
      <c r="G4112">
        <v>9274</v>
      </c>
      <c r="H4112">
        <v>18182.352941176472</v>
      </c>
      <c r="I4112">
        <v>18184.313725490196</v>
      </c>
      <c r="J4112">
        <v>1</v>
      </c>
      <c r="K4112">
        <v>1.0783996549121104E-4</v>
      </c>
    </row>
    <row r="4113" spans="1:11">
      <c r="A4113" s="74" t="s">
        <v>60</v>
      </c>
      <c r="B4113" t="s">
        <v>127</v>
      </c>
      <c r="C4113" t="s">
        <v>29</v>
      </c>
      <c r="D4113">
        <v>12.25</v>
      </c>
      <c r="E4113">
        <v>12.25</v>
      </c>
      <c r="F4113">
        <v>179064</v>
      </c>
      <c r="G4113">
        <v>179076</v>
      </c>
      <c r="H4113">
        <v>14617.469387755102</v>
      </c>
      <c r="I4113">
        <v>14618.448979591836</v>
      </c>
      <c r="J4113">
        <v>12</v>
      </c>
      <c r="K4113">
        <v>6.7015145422865571E-5</v>
      </c>
    </row>
    <row r="4114" spans="1:11">
      <c r="A4114" s="74" t="s">
        <v>60</v>
      </c>
      <c r="B4114" t="s">
        <v>127</v>
      </c>
      <c r="C4114" t="s">
        <v>30</v>
      </c>
      <c r="D4114">
        <v>3</v>
      </c>
      <c r="E4114">
        <v>3</v>
      </c>
      <c r="F4114">
        <v>41899</v>
      </c>
      <c r="G4114">
        <v>41902</v>
      </c>
      <c r="H4114">
        <v>13966.333333333334</v>
      </c>
      <c r="I4114">
        <v>13967.333333333334</v>
      </c>
      <c r="J4114">
        <v>3</v>
      </c>
      <c r="K4114">
        <v>7.1600754194610849E-5</v>
      </c>
    </row>
    <row r="4115" spans="1:11">
      <c r="A4115" s="74" t="s">
        <v>60</v>
      </c>
      <c r="B4115" t="s">
        <v>127</v>
      </c>
      <c r="C4115" t="s">
        <v>31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</row>
    <row r="4116" spans="1:11">
      <c r="A4116" s="74" t="s">
        <v>60</v>
      </c>
      <c r="B4116" t="s">
        <v>127</v>
      </c>
      <c r="C4116" t="s">
        <v>25</v>
      </c>
      <c r="D4116">
        <v>15.76</v>
      </c>
      <c r="E4116">
        <v>15.76</v>
      </c>
      <c r="F4116">
        <v>230236</v>
      </c>
      <c r="G4116">
        <v>230252</v>
      </c>
      <c r="H4116">
        <v>14608.883248730965</v>
      </c>
      <c r="I4116">
        <v>14609.898477157361</v>
      </c>
      <c r="J4116">
        <v>16</v>
      </c>
      <c r="K4116">
        <v>6.9493910596084017E-5</v>
      </c>
    </row>
    <row r="4117" spans="1:11">
      <c r="A4117" s="74" t="s">
        <v>60</v>
      </c>
      <c r="B4117" t="s">
        <v>127</v>
      </c>
    </row>
    <row r="4118" spans="1:11">
      <c r="A4118" s="74" t="s">
        <v>60</v>
      </c>
      <c r="B4118" t="s">
        <v>127</v>
      </c>
      <c r="C4118" t="s">
        <v>32</v>
      </c>
      <c r="D4118">
        <v>4.08</v>
      </c>
      <c r="E4118">
        <v>4.08</v>
      </c>
      <c r="F4118">
        <v>218118</v>
      </c>
      <c r="G4118">
        <v>218122</v>
      </c>
      <c r="H4118">
        <v>53460.294117647056</v>
      </c>
      <c r="I4118">
        <v>53461.274509803923</v>
      </c>
      <c r="J4118">
        <v>4</v>
      </c>
      <c r="K4118">
        <v>1.8338697402323512E-5</v>
      </c>
    </row>
    <row r="4119" spans="1:11">
      <c r="A4119" s="74" t="s">
        <v>60</v>
      </c>
      <c r="B4119" t="s">
        <v>127</v>
      </c>
      <c r="C4119" t="s">
        <v>33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</row>
    <row r="4120" spans="1:11">
      <c r="A4120" s="74" t="s">
        <v>60</v>
      </c>
      <c r="B4120" t="s">
        <v>127</v>
      </c>
      <c r="C4120" t="s">
        <v>34</v>
      </c>
      <c r="D4120">
        <v>6</v>
      </c>
      <c r="E4120">
        <v>6</v>
      </c>
      <c r="F4120">
        <v>122456</v>
      </c>
      <c r="G4120">
        <v>122462</v>
      </c>
      <c r="H4120">
        <v>20409.333333333332</v>
      </c>
      <c r="I4120">
        <v>20410.333333333332</v>
      </c>
      <c r="J4120">
        <v>6</v>
      </c>
      <c r="K4120">
        <v>4.899719082772588E-5</v>
      </c>
    </row>
    <row r="4121" spans="1:11">
      <c r="A4121" s="74" t="s">
        <v>60</v>
      </c>
      <c r="B4121" t="s">
        <v>127</v>
      </c>
      <c r="C4121" t="s">
        <v>25</v>
      </c>
      <c r="D4121">
        <v>10.08</v>
      </c>
      <c r="E4121">
        <v>10.08</v>
      </c>
      <c r="F4121">
        <v>340574</v>
      </c>
      <c r="G4121">
        <v>340584</v>
      </c>
      <c r="H4121">
        <v>33787.103174603173</v>
      </c>
      <c r="I4121">
        <v>33788.095238095237</v>
      </c>
      <c r="J4121">
        <v>10</v>
      </c>
      <c r="K4121">
        <v>2.9362194412961649E-5</v>
      </c>
    </row>
    <row r="4122" spans="1:11">
      <c r="A4122" s="74" t="s">
        <v>60</v>
      </c>
      <c r="B4122" t="s">
        <v>127</v>
      </c>
    </row>
    <row r="4123" spans="1:11">
      <c r="A4123" s="74" t="s">
        <v>60</v>
      </c>
      <c r="B4123" t="s">
        <v>127</v>
      </c>
      <c r="C4123" t="s">
        <v>35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</row>
    <row r="4124" spans="1:11">
      <c r="A4124" s="74" t="s">
        <v>60</v>
      </c>
      <c r="B4124" t="s">
        <v>127</v>
      </c>
      <c r="C4124" t="s">
        <v>36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</row>
    <row r="4125" spans="1:11">
      <c r="A4125" s="74" t="s">
        <v>60</v>
      </c>
      <c r="B4125" t="s">
        <v>127</v>
      </c>
      <c r="C4125" t="s">
        <v>25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</row>
    <row r="4126" spans="1:11">
      <c r="A4126" s="74" t="s">
        <v>60</v>
      </c>
      <c r="B4126" t="s">
        <v>127</v>
      </c>
    </row>
    <row r="4127" spans="1:11">
      <c r="A4127" s="74" t="s">
        <v>60</v>
      </c>
      <c r="B4127" t="s">
        <v>127</v>
      </c>
      <c r="C4127" t="s">
        <v>37</v>
      </c>
      <c r="D4127">
        <v>2</v>
      </c>
      <c r="E4127">
        <v>2</v>
      </c>
      <c r="F4127">
        <v>47729</v>
      </c>
      <c r="G4127">
        <v>47731</v>
      </c>
      <c r="H4127">
        <v>23864.5</v>
      </c>
      <c r="I4127">
        <v>23865.5</v>
      </c>
      <c r="J4127">
        <v>2</v>
      </c>
      <c r="K4127">
        <v>4.1903245406356723E-5</v>
      </c>
    </row>
    <row r="4128" spans="1:11">
      <c r="A4128" s="74" t="s">
        <v>60</v>
      </c>
      <c r="B4128" t="s">
        <v>127</v>
      </c>
      <c r="C4128" t="s">
        <v>38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</row>
    <row r="4129" spans="1:11">
      <c r="A4129" s="74" t="s">
        <v>60</v>
      </c>
      <c r="B4129" t="s">
        <v>127</v>
      </c>
      <c r="C4129" t="s">
        <v>25</v>
      </c>
      <c r="D4129">
        <v>2</v>
      </c>
      <c r="E4129">
        <v>2</v>
      </c>
      <c r="F4129">
        <v>47729</v>
      </c>
      <c r="G4129">
        <v>47731</v>
      </c>
      <c r="H4129">
        <v>23864.5</v>
      </c>
      <c r="I4129">
        <v>23865.5</v>
      </c>
      <c r="J4129">
        <v>2</v>
      </c>
      <c r="K4129">
        <v>4.1903245406356723E-5</v>
      </c>
    </row>
    <row r="4130" spans="1:11">
      <c r="A4130" s="74" t="s">
        <v>60</v>
      </c>
      <c r="B4130" t="s">
        <v>127</v>
      </c>
    </row>
    <row r="4131" spans="1:11">
      <c r="A4131" s="74" t="s">
        <v>60</v>
      </c>
      <c r="B4131" t="s">
        <v>127</v>
      </c>
      <c r="C4131" t="s">
        <v>39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</row>
    <row r="4132" spans="1:11">
      <c r="A4132" s="74" t="s">
        <v>60</v>
      </c>
      <c r="B4132" t="s">
        <v>127</v>
      </c>
      <c r="C4132" t="s">
        <v>40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</row>
    <row r="4133" spans="1:11">
      <c r="A4133" s="74" t="s">
        <v>60</v>
      </c>
      <c r="B4133" t="s">
        <v>127</v>
      </c>
      <c r="C4133" t="s">
        <v>41</v>
      </c>
      <c r="D4133">
        <v>1</v>
      </c>
      <c r="E4133">
        <v>1</v>
      </c>
      <c r="F4133">
        <v>56319</v>
      </c>
      <c r="G4133">
        <v>56320</v>
      </c>
      <c r="H4133">
        <v>56319</v>
      </c>
      <c r="I4133">
        <v>56320</v>
      </c>
      <c r="J4133">
        <v>1</v>
      </c>
      <c r="K4133">
        <v>1.7755997088016477E-5</v>
      </c>
    </row>
    <row r="4134" spans="1:11">
      <c r="A4134" s="74" t="s">
        <v>60</v>
      </c>
      <c r="B4134" t="s">
        <v>127</v>
      </c>
      <c r="C4134" t="s">
        <v>42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</row>
    <row r="4135" spans="1:11">
      <c r="A4135" s="74" t="s">
        <v>60</v>
      </c>
      <c r="B4135" t="s">
        <v>127</v>
      </c>
      <c r="C4135" t="s">
        <v>43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</row>
    <row r="4136" spans="1:11">
      <c r="A4136" s="74" t="s">
        <v>60</v>
      </c>
      <c r="B4136" t="s">
        <v>127</v>
      </c>
      <c r="C4136" t="s">
        <v>44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</row>
    <row r="4137" spans="1:11">
      <c r="A4137" s="74" t="s">
        <v>60</v>
      </c>
      <c r="B4137" t="s">
        <v>127</v>
      </c>
      <c r="C4137" t="s">
        <v>45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</row>
    <row r="4138" spans="1:11">
      <c r="A4138" s="74" t="s">
        <v>60</v>
      </c>
      <c r="B4138" t="s">
        <v>127</v>
      </c>
      <c r="C4138" t="s">
        <v>46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</row>
    <row r="4139" spans="1:11">
      <c r="A4139" s="74" t="s">
        <v>60</v>
      </c>
      <c r="B4139" t="s">
        <v>127</v>
      </c>
      <c r="C4139" t="s">
        <v>25</v>
      </c>
      <c r="D4139">
        <v>1</v>
      </c>
      <c r="E4139">
        <v>1</v>
      </c>
      <c r="F4139">
        <v>56319</v>
      </c>
      <c r="G4139">
        <v>56320</v>
      </c>
      <c r="H4139">
        <v>56319</v>
      </c>
      <c r="I4139">
        <v>56320</v>
      </c>
      <c r="J4139">
        <v>1</v>
      </c>
      <c r="K4139">
        <v>1.7755997088016477E-5</v>
      </c>
    </row>
    <row r="4140" spans="1:11">
      <c r="A4140" s="74" t="s">
        <v>60</v>
      </c>
      <c r="B4140" t="s">
        <v>127</v>
      </c>
    </row>
    <row r="4141" spans="1:11">
      <c r="A4141" s="74" t="s">
        <v>60</v>
      </c>
      <c r="B4141" t="s">
        <v>127</v>
      </c>
      <c r="C4141" t="s">
        <v>47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</row>
    <row r="4142" spans="1:11">
      <c r="A4142" s="74" t="s">
        <v>60</v>
      </c>
      <c r="B4142" t="s">
        <v>127</v>
      </c>
      <c r="C4142" t="s">
        <v>48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</row>
    <row r="4143" spans="1:11">
      <c r="A4143" s="74" t="s">
        <v>60</v>
      </c>
      <c r="B4143" t="s">
        <v>127</v>
      </c>
      <c r="C4143" t="s">
        <v>25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</row>
    <row r="4144" spans="1:11">
      <c r="A4144" s="74" t="s">
        <v>60</v>
      </c>
      <c r="B4144" t="s">
        <v>127</v>
      </c>
    </row>
    <row r="4145" spans="1:11">
      <c r="A4145" s="74" t="s">
        <v>60</v>
      </c>
      <c r="B4145" t="s">
        <v>127</v>
      </c>
      <c r="C4145" t="s">
        <v>49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</row>
    <row r="4146" spans="1:11">
      <c r="A4146" s="74" t="s">
        <v>60</v>
      </c>
      <c r="B4146" t="s">
        <v>127</v>
      </c>
      <c r="C4146" t="s">
        <v>25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</row>
    <row r="4147" spans="1:11">
      <c r="A4147" s="74" t="s">
        <v>60</v>
      </c>
      <c r="B4147" t="s">
        <v>127</v>
      </c>
    </row>
    <row r="4148" spans="1:11">
      <c r="A4148" s="74" t="s">
        <v>60</v>
      </c>
      <c r="B4148" t="s">
        <v>127</v>
      </c>
      <c r="C4148" t="s">
        <v>50</v>
      </c>
      <c r="D4148">
        <v>3</v>
      </c>
      <c r="E4148">
        <v>3</v>
      </c>
      <c r="F4148">
        <v>87290</v>
      </c>
      <c r="G4148">
        <v>87293</v>
      </c>
      <c r="H4148">
        <v>29096.666666666668</v>
      </c>
      <c r="I4148">
        <v>29097.666666666668</v>
      </c>
      <c r="J4148">
        <v>3</v>
      </c>
      <c r="K4148">
        <v>3.4368197960820256E-5</v>
      </c>
    </row>
    <row r="4149" spans="1:11">
      <c r="A4149" s="74" t="s">
        <v>60</v>
      </c>
      <c r="B4149" t="s">
        <v>127</v>
      </c>
      <c r="C4149" t="s">
        <v>51</v>
      </c>
      <c r="D4149">
        <v>7</v>
      </c>
      <c r="E4149">
        <v>7</v>
      </c>
      <c r="F4149">
        <v>141421</v>
      </c>
      <c r="G4149">
        <v>141428</v>
      </c>
      <c r="H4149">
        <v>20203</v>
      </c>
      <c r="I4149">
        <v>20204</v>
      </c>
      <c r="J4149">
        <v>7</v>
      </c>
      <c r="K4149">
        <v>4.9497599366430731E-5</v>
      </c>
    </row>
    <row r="4150" spans="1:11">
      <c r="A4150" s="74" t="s">
        <v>60</v>
      </c>
      <c r="B4150" t="s">
        <v>127</v>
      </c>
      <c r="C4150" t="s">
        <v>25</v>
      </c>
      <c r="D4150">
        <v>10</v>
      </c>
      <c r="E4150">
        <v>10</v>
      </c>
      <c r="F4150">
        <v>228711</v>
      </c>
      <c r="G4150">
        <v>228721</v>
      </c>
      <c r="H4150">
        <v>22871.1</v>
      </c>
      <c r="I4150">
        <v>22872.1</v>
      </c>
      <c r="J4150">
        <v>10</v>
      </c>
      <c r="K4150">
        <v>4.372330145904657E-5</v>
      </c>
    </row>
    <row r="4151" spans="1:11">
      <c r="A4151" s="74" t="s">
        <v>60</v>
      </c>
      <c r="B4151" t="s">
        <v>127</v>
      </c>
    </row>
    <row r="4152" spans="1:11">
      <c r="A4152" s="74" t="s">
        <v>60</v>
      </c>
      <c r="B4152" t="s">
        <v>127</v>
      </c>
      <c r="C4152" t="s">
        <v>52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</row>
    <row r="4153" spans="1:11">
      <c r="A4153" s="74" t="s">
        <v>60</v>
      </c>
      <c r="B4153" t="s">
        <v>127</v>
      </c>
      <c r="C4153" t="s">
        <v>53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</row>
    <row r="4154" spans="1:11">
      <c r="A4154" s="74" t="s">
        <v>60</v>
      </c>
      <c r="B4154" t="s">
        <v>127</v>
      </c>
      <c r="C4154" t="s">
        <v>54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</row>
    <row r="4155" spans="1:11">
      <c r="A4155" s="74" t="s">
        <v>60</v>
      </c>
      <c r="B4155" t="s">
        <v>127</v>
      </c>
      <c r="C4155" t="s">
        <v>55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</row>
    <row r="4156" spans="1:11">
      <c r="A4156" s="74" t="s">
        <v>60</v>
      </c>
      <c r="B4156" t="s">
        <v>127</v>
      </c>
      <c r="C4156" t="s">
        <v>25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</row>
    <row r="4157" spans="1:11">
      <c r="A4157" s="74" t="s">
        <v>60</v>
      </c>
      <c r="B4157" t="s">
        <v>127</v>
      </c>
    </row>
    <row r="4158" spans="1:11">
      <c r="A4158" s="74" t="s">
        <v>60</v>
      </c>
      <c r="B4158" t="s">
        <v>127</v>
      </c>
      <c r="C4158" t="s">
        <v>56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</row>
    <row r="4159" spans="1:11">
      <c r="A4159" s="74" t="s">
        <v>60</v>
      </c>
      <c r="B4159" t="s">
        <v>127</v>
      </c>
      <c r="C4159" t="s">
        <v>57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</row>
    <row r="4160" spans="1:11">
      <c r="A4160" s="74" t="s">
        <v>60</v>
      </c>
      <c r="B4160" t="s">
        <v>127</v>
      </c>
      <c r="C4160" t="s">
        <v>58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</row>
    <row r="4161" spans="1:11">
      <c r="A4161" s="74" t="s">
        <v>60</v>
      </c>
      <c r="B4161" t="s">
        <v>128</v>
      </c>
      <c r="C4161" t="s">
        <v>18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</row>
    <row r="4162" spans="1:11">
      <c r="A4162" s="74" t="s">
        <v>60</v>
      </c>
      <c r="B4162" t="s">
        <v>128</v>
      </c>
      <c r="C4162" t="s">
        <v>19</v>
      </c>
      <c r="D4162">
        <v>1</v>
      </c>
      <c r="E4162">
        <v>1</v>
      </c>
      <c r="F4162">
        <v>84888</v>
      </c>
      <c r="G4162">
        <v>84888</v>
      </c>
      <c r="H4162">
        <v>84888</v>
      </c>
      <c r="I4162">
        <v>84888</v>
      </c>
      <c r="J4162">
        <v>0</v>
      </c>
      <c r="K4162">
        <v>0</v>
      </c>
    </row>
    <row r="4163" spans="1:11">
      <c r="A4163" s="74" t="s">
        <v>60</v>
      </c>
      <c r="B4163" t="s">
        <v>128</v>
      </c>
      <c r="C4163" t="s">
        <v>20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</row>
    <row r="4164" spans="1:11">
      <c r="A4164" s="74" t="s">
        <v>60</v>
      </c>
      <c r="B4164" t="s">
        <v>128</v>
      </c>
      <c r="C4164" t="s">
        <v>21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</row>
    <row r="4165" spans="1:11">
      <c r="A4165" s="74" t="s">
        <v>60</v>
      </c>
      <c r="B4165" t="s">
        <v>128</v>
      </c>
      <c r="C4165" t="s">
        <v>22</v>
      </c>
      <c r="D4165">
        <v>1</v>
      </c>
      <c r="E4165">
        <v>1</v>
      </c>
      <c r="F4165">
        <v>58149</v>
      </c>
      <c r="G4165">
        <v>58149</v>
      </c>
      <c r="H4165">
        <v>58149</v>
      </c>
      <c r="I4165">
        <v>58149</v>
      </c>
      <c r="J4165">
        <v>0</v>
      </c>
      <c r="K4165">
        <v>0</v>
      </c>
    </row>
    <row r="4166" spans="1:11">
      <c r="A4166" s="74" t="s">
        <v>60</v>
      </c>
      <c r="B4166" t="s">
        <v>128</v>
      </c>
      <c r="C4166" t="s">
        <v>23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</row>
    <row r="4167" spans="1:11">
      <c r="A4167" s="74" t="s">
        <v>60</v>
      </c>
      <c r="B4167" t="s">
        <v>128</v>
      </c>
      <c r="C4167" t="s">
        <v>24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</row>
    <row r="4168" spans="1:11">
      <c r="A4168" s="74" t="s">
        <v>60</v>
      </c>
      <c r="B4168" t="s">
        <v>128</v>
      </c>
      <c r="C4168" t="s">
        <v>25</v>
      </c>
      <c r="D4168">
        <v>2</v>
      </c>
      <c r="E4168">
        <v>2</v>
      </c>
      <c r="F4168">
        <v>143037</v>
      </c>
      <c r="G4168">
        <v>143037</v>
      </c>
      <c r="H4168">
        <v>71518.5</v>
      </c>
      <c r="I4168">
        <v>71518.5</v>
      </c>
      <c r="J4168">
        <v>0</v>
      </c>
      <c r="K4168">
        <v>0</v>
      </c>
    </row>
    <row r="4169" spans="1:11">
      <c r="A4169" s="74" t="s">
        <v>60</v>
      </c>
      <c r="B4169" t="s">
        <v>128</v>
      </c>
    </row>
    <row r="4170" spans="1:11">
      <c r="A4170" s="74" t="s">
        <v>60</v>
      </c>
      <c r="B4170" t="s">
        <v>128</v>
      </c>
      <c r="C4170" t="s">
        <v>26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</row>
    <row r="4171" spans="1:11">
      <c r="A4171" s="74" t="s">
        <v>60</v>
      </c>
      <c r="B4171" t="s">
        <v>128</v>
      </c>
      <c r="C4171" t="s">
        <v>27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</row>
    <row r="4172" spans="1:11">
      <c r="A4172" s="74" t="s">
        <v>60</v>
      </c>
      <c r="B4172" t="s">
        <v>128</v>
      </c>
      <c r="C4172" t="s">
        <v>25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</row>
    <row r="4173" spans="1:11">
      <c r="A4173" s="74" t="s">
        <v>60</v>
      </c>
      <c r="B4173" t="s">
        <v>128</v>
      </c>
    </row>
    <row r="4174" spans="1:11">
      <c r="A4174" s="74" t="s">
        <v>60</v>
      </c>
      <c r="B4174" t="s">
        <v>128</v>
      </c>
      <c r="C4174" t="s">
        <v>28</v>
      </c>
      <c r="D4174">
        <v>0.7</v>
      </c>
      <c r="E4174">
        <v>0.7</v>
      </c>
      <c r="F4174">
        <v>10452.4</v>
      </c>
      <c r="G4174">
        <v>10452.4</v>
      </c>
      <c r="H4174">
        <v>14932</v>
      </c>
      <c r="I4174">
        <v>14932</v>
      </c>
      <c r="J4174">
        <v>0</v>
      </c>
      <c r="K4174">
        <v>0</v>
      </c>
    </row>
    <row r="4175" spans="1:11">
      <c r="A4175" s="74" t="s">
        <v>60</v>
      </c>
      <c r="B4175" t="s">
        <v>128</v>
      </c>
      <c r="C4175" t="s">
        <v>29</v>
      </c>
      <c r="D4175">
        <v>2</v>
      </c>
      <c r="E4175">
        <v>2</v>
      </c>
      <c r="F4175">
        <v>29864</v>
      </c>
      <c r="G4175">
        <v>29864</v>
      </c>
      <c r="H4175">
        <v>14932</v>
      </c>
      <c r="I4175">
        <v>14932</v>
      </c>
      <c r="J4175">
        <v>0</v>
      </c>
      <c r="K4175">
        <v>0</v>
      </c>
    </row>
    <row r="4176" spans="1:11">
      <c r="A4176" s="74" t="s">
        <v>60</v>
      </c>
      <c r="B4176" t="s">
        <v>128</v>
      </c>
      <c r="C4176" t="s">
        <v>30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</row>
    <row r="4177" spans="1:11">
      <c r="A4177" s="74" t="s">
        <v>60</v>
      </c>
      <c r="B4177" t="s">
        <v>128</v>
      </c>
      <c r="C4177" t="s">
        <v>31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</row>
    <row r="4178" spans="1:11">
      <c r="A4178" s="74" t="s">
        <v>60</v>
      </c>
      <c r="B4178" t="s">
        <v>128</v>
      </c>
      <c r="C4178" t="s">
        <v>25</v>
      </c>
      <c r="D4178">
        <v>2.7</v>
      </c>
      <c r="E4178">
        <v>2.7</v>
      </c>
      <c r="F4178">
        <v>40316.400000000001</v>
      </c>
      <c r="G4178">
        <v>40316.400000000001</v>
      </c>
      <c r="H4178">
        <v>14932</v>
      </c>
      <c r="I4178">
        <v>14932</v>
      </c>
      <c r="J4178">
        <v>0</v>
      </c>
      <c r="K4178">
        <v>0</v>
      </c>
    </row>
    <row r="4179" spans="1:11">
      <c r="A4179" s="74" t="s">
        <v>60</v>
      </c>
      <c r="B4179" t="s">
        <v>128</v>
      </c>
    </row>
    <row r="4180" spans="1:11">
      <c r="A4180" s="74" t="s">
        <v>60</v>
      </c>
      <c r="B4180" t="s">
        <v>128</v>
      </c>
      <c r="C4180" t="s">
        <v>32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</row>
    <row r="4181" spans="1:11">
      <c r="A4181" s="74" t="s">
        <v>60</v>
      </c>
      <c r="B4181" t="s">
        <v>128</v>
      </c>
      <c r="C4181" t="s">
        <v>33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</row>
    <row r="4182" spans="1:11">
      <c r="A4182" s="74" t="s">
        <v>60</v>
      </c>
      <c r="B4182" t="s">
        <v>128</v>
      </c>
      <c r="C4182" t="s">
        <v>34</v>
      </c>
      <c r="D4182">
        <v>2</v>
      </c>
      <c r="E4182">
        <v>2</v>
      </c>
      <c r="F4182">
        <v>47858</v>
      </c>
      <c r="G4182">
        <v>47858</v>
      </c>
      <c r="H4182">
        <v>23929</v>
      </c>
      <c r="I4182">
        <v>23929</v>
      </c>
      <c r="J4182">
        <v>0</v>
      </c>
      <c r="K4182">
        <v>0</v>
      </c>
    </row>
    <row r="4183" spans="1:11">
      <c r="A4183" s="74" t="s">
        <v>60</v>
      </c>
      <c r="B4183" t="s">
        <v>128</v>
      </c>
      <c r="C4183" t="s">
        <v>25</v>
      </c>
      <c r="D4183">
        <v>2</v>
      </c>
      <c r="E4183">
        <v>2</v>
      </c>
      <c r="F4183">
        <v>47858</v>
      </c>
      <c r="G4183">
        <v>47858</v>
      </c>
      <c r="H4183">
        <v>23929</v>
      </c>
      <c r="I4183">
        <v>23929</v>
      </c>
      <c r="J4183">
        <v>0</v>
      </c>
      <c r="K4183">
        <v>0</v>
      </c>
    </row>
    <row r="4184" spans="1:11">
      <c r="A4184" s="74" t="s">
        <v>60</v>
      </c>
      <c r="B4184" t="s">
        <v>128</v>
      </c>
    </row>
    <row r="4185" spans="1:11">
      <c r="A4185" s="74" t="s">
        <v>60</v>
      </c>
      <c r="B4185" t="s">
        <v>128</v>
      </c>
      <c r="C4185" t="s">
        <v>35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</row>
    <row r="4186" spans="1:11">
      <c r="A4186" s="74" t="s">
        <v>60</v>
      </c>
      <c r="B4186" t="s">
        <v>128</v>
      </c>
      <c r="C4186" t="s">
        <v>36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</row>
    <row r="4187" spans="1:11">
      <c r="A4187" s="74" t="s">
        <v>60</v>
      </c>
      <c r="B4187" t="s">
        <v>128</v>
      </c>
      <c r="C4187" t="s">
        <v>25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</row>
    <row r="4188" spans="1:11">
      <c r="A4188" s="74" t="s">
        <v>60</v>
      </c>
      <c r="B4188" t="s">
        <v>128</v>
      </c>
    </row>
    <row r="4189" spans="1:11">
      <c r="A4189" s="74" t="s">
        <v>60</v>
      </c>
      <c r="B4189" t="s">
        <v>128</v>
      </c>
      <c r="C4189" t="s">
        <v>37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</row>
    <row r="4190" spans="1:11">
      <c r="A4190" s="74" t="s">
        <v>60</v>
      </c>
      <c r="B4190" t="s">
        <v>128</v>
      </c>
      <c r="C4190" t="s">
        <v>38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</row>
    <row r="4191" spans="1:11">
      <c r="A4191" s="74" t="s">
        <v>60</v>
      </c>
      <c r="B4191" t="s">
        <v>128</v>
      </c>
      <c r="C4191" t="s">
        <v>25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</row>
    <row r="4192" spans="1:11">
      <c r="A4192" s="74" t="s">
        <v>60</v>
      </c>
      <c r="B4192" t="s">
        <v>128</v>
      </c>
    </row>
    <row r="4193" spans="1:11">
      <c r="A4193" s="74" t="s">
        <v>60</v>
      </c>
      <c r="B4193" t="s">
        <v>128</v>
      </c>
      <c r="C4193" t="s">
        <v>39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</row>
    <row r="4194" spans="1:11">
      <c r="A4194" s="74" t="s">
        <v>60</v>
      </c>
      <c r="B4194" t="s">
        <v>128</v>
      </c>
      <c r="C4194" t="s">
        <v>40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</row>
    <row r="4195" spans="1:11">
      <c r="A4195" s="74" t="s">
        <v>60</v>
      </c>
      <c r="B4195" t="s">
        <v>128</v>
      </c>
      <c r="C4195" t="s">
        <v>41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</row>
    <row r="4196" spans="1:11">
      <c r="A4196" s="74" t="s">
        <v>60</v>
      </c>
      <c r="B4196" t="s">
        <v>128</v>
      </c>
      <c r="C4196" t="s">
        <v>42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</row>
    <row r="4197" spans="1:11">
      <c r="A4197" s="74" t="s">
        <v>60</v>
      </c>
      <c r="B4197" t="s">
        <v>128</v>
      </c>
      <c r="C4197" t="s">
        <v>43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</row>
    <row r="4198" spans="1:11">
      <c r="A4198" s="74" t="s">
        <v>60</v>
      </c>
      <c r="B4198" t="s">
        <v>128</v>
      </c>
      <c r="C4198" t="s">
        <v>44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</row>
    <row r="4199" spans="1:11">
      <c r="A4199" s="74" t="s">
        <v>60</v>
      </c>
      <c r="B4199" t="s">
        <v>128</v>
      </c>
      <c r="C4199" t="s">
        <v>45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</row>
    <row r="4200" spans="1:11">
      <c r="A4200" s="74" t="s">
        <v>60</v>
      </c>
      <c r="B4200" t="s">
        <v>128</v>
      </c>
      <c r="C4200" t="s">
        <v>46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</row>
    <row r="4201" spans="1:11">
      <c r="A4201" s="74" t="s">
        <v>60</v>
      </c>
      <c r="B4201" t="s">
        <v>128</v>
      </c>
      <c r="C4201" t="s">
        <v>25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</row>
    <row r="4202" spans="1:11">
      <c r="A4202" s="74" t="s">
        <v>60</v>
      </c>
      <c r="B4202" t="s">
        <v>128</v>
      </c>
    </row>
    <row r="4203" spans="1:11">
      <c r="A4203" s="74" t="s">
        <v>60</v>
      </c>
      <c r="B4203" t="s">
        <v>128</v>
      </c>
      <c r="C4203" t="s">
        <v>47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</row>
    <row r="4204" spans="1:11">
      <c r="A4204" s="74" t="s">
        <v>60</v>
      </c>
      <c r="B4204" t="s">
        <v>128</v>
      </c>
      <c r="C4204" t="s">
        <v>48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</row>
    <row r="4205" spans="1:11">
      <c r="A4205" s="74" t="s">
        <v>60</v>
      </c>
      <c r="B4205" t="s">
        <v>128</v>
      </c>
      <c r="C4205" t="s">
        <v>25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</row>
    <row r="4206" spans="1:11">
      <c r="A4206" s="74" t="s">
        <v>60</v>
      </c>
      <c r="B4206" t="s">
        <v>128</v>
      </c>
    </row>
    <row r="4207" spans="1:11">
      <c r="A4207" s="74" t="s">
        <v>60</v>
      </c>
      <c r="B4207" t="s">
        <v>128</v>
      </c>
      <c r="C4207" t="s">
        <v>49</v>
      </c>
      <c r="D4207">
        <v>1</v>
      </c>
      <c r="E4207">
        <v>1</v>
      </c>
      <c r="F4207">
        <v>38491</v>
      </c>
      <c r="G4207">
        <v>38491</v>
      </c>
      <c r="H4207">
        <v>38491</v>
      </c>
      <c r="I4207">
        <v>38491</v>
      </c>
      <c r="J4207">
        <v>0</v>
      </c>
      <c r="K4207">
        <v>0</v>
      </c>
    </row>
    <row r="4208" spans="1:11">
      <c r="A4208" s="74" t="s">
        <v>60</v>
      </c>
      <c r="B4208" t="s">
        <v>128</v>
      </c>
      <c r="C4208" t="s">
        <v>25</v>
      </c>
      <c r="D4208">
        <v>1</v>
      </c>
      <c r="E4208">
        <v>1</v>
      </c>
      <c r="F4208">
        <v>38491</v>
      </c>
      <c r="G4208">
        <v>38491</v>
      </c>
      <c r="H4208">
        <v>38491</v>
      </c>
      <c r="I4208">
        <v>38491</v>
      </c>
      <c r="J4208">
        <v>0</v>
      </c>
      <c r="K4208">
        <v>0</v>
      </c>
    </row>
    <row r="4209" spans="1:11">
      <c r="A4209" s="74" t="s">
        <v>60</v>
      </c>
      <c r="B4209" t="s">
        <v>128</v>
      </c>
    </row>
    <row r="4210" spans="1:11">
      <c r="A4210" s="74" t="s">
        <v>60</v>
      </c>
      <c r="B4210" t="s">
        <v>128</v>
      </c>
      <c r="C4210" t="s">
        <v>50</v>
      </c>
      <c r="D4210">
        <v>2</v>
      </c>
      <c r="E4210">
        <v>2</v>
      </c>
      <c r="F4210">
        <v>50658</v>
      </c>
      <c r="G4210">
        <v>50658</v>
      </c>
      <c r="H4210">
        <v>25329</v>
      </c>
      <c r="I4210">
        <v>25329</v>
      </c>
      <c r="J4210">
        <v>0</v>
      </c>
      <c r="K4210">
        <v>0</v>
      </c>
    </row>
    <row r="4211" spans="1:11">
      <c r="A4211" s="74" t="s">
        <v>60</v>
      </c>
      <c r="B4211" t="s">
        <v>128</v>
      </c>
      <c r="C4211" t="s">
        <v>51</v>
      </c>
      <c r="D4211">
        <v>2</v>
      </c>
      <c r="E4211">
        <v>2</v>
      </c>
      <c r="F4211">
        <v>39016</v>
      </c>
      <c r="G4211">
        <v>39016</v>
      </c>
      <c r="H4211">
        <v>19508</v>
      </c>
      <c r="I4211">
        <v>19508</v>
      </c>
      <c r="J4211">
        <v>0</v>
      </c>
      <c r="K4211">
        <v>0</v>
      </c>
    </row>
    <row r="4212" spans="1:11">
      <c r="A4212" s="74" t="s">
        <v>60</v>
      </c>
      <c r="B4212" t="s">
        <v>128</v>
      </c>
      <c r="C4212" t="s">
        <v>25</v>
      </c>
      <c r="D4212">
        <v>4</v>
      </c>
      <c r="E4212">
        <v>4</v>
      </c>
      <c r="F4212">
        <v>89674</v>
      </c>
      <c r="G4212">
        <v>89674</v>
      </c>
      <c r="H4212">
        <v>22418.5</v>
      </c>
      <c r="I4212">
        <v>22418.5</v>
      </c>
      <c r="J4212">
        <v>0</v>
      </c>
      <c r="K4212">
        <v>0</v>
      </c>
    </row>
    <row r="4213" spans="1:11">
      <c r="A4213" s="74" t="s">
        <v>60</v>
      </c>
      <c r="B4213" t="s">
        <v>128</v>
      </c>
    </row>
    <row r="4214" spans="1:11">
      <c r="A4214" s="74" t="s">
        <v>60</v>
      </c>
      <c r="B4214" t="s">
        <v>128</v>
      </c>
      <c r="C4214" t="s">
        <v>52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</row>
    <row r="4215" spans="1:11">
      <c r="A4215" s="74" t="s">
        <v>60</v>
      </c>
      <c r="B4215" t="s">
        <v>128</v>
      </c>
      <c r="C4215" t="s">
        <v>53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</row>
    <row r="4216" spans="1:11">
      <c r="A4216" s="74" t="s">
        <v>60</v>
      </c>
      <c r="B4216" t="s">
        <v>128</v>
      </c>
      <c r="C4216" t="s">
        <v>54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</row>
    <row r="4217" spans="1:11">
      <c r="A4217" s="74" t="s">
        <v>60</v>
      </c>
      <c r="B4217" t="s">
        <v>128</v>
      </c>
      <c r="C4217" t="s">
        <v>55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</row>
    <row r="4218" spans="1:11">
      <c r="A4218" s="74" t="s">
        <v>60</v>
      </c>
      <c r="B4218" t="s">
        <v>128</v>
      </c>
      <c r="C4218" t="s">
        <v>25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</row>
    <row r="4219" spans="1:11">
      <c r="A4219" s="74" t="s">
        <v>60</v>
      </c>
      <c r="B4219" t="s">
        <v>128</v>
      </c>
    </row>
    <row r="4220" spans="1:11">
      <c r="A4220" s="74" t="s">
        <v>60</v>
      </c>
      <c r="B4220" t="s">
        <v>128</v>
      </c>
      <c r="C4220" t="s">
        <v>56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</row>
    <row r="4221" spans="1:11">
      <c r="A4221" s="74" t="s">
        <v>60</v>
      </c>
      <c r="B4221" t="s">
        <v>128</v>
      </c>
      <c r="C4221" t="s">
        <v>57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</row>
    <row r="4222" spans="1:11">
      <c r="A4222" s="74" t="s">
        <v>60</v>
      </c>
      <c r="B4222" t="s">
        <v>128</v>
      </c>
      <c r="C4222" t="s">
        <v>58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</row>
    <row r="4223" spans="1:11">
      <c r="A4223" s="74" t="s">
        <v>60</v>
      </c>
      <c r="B4223" t="s">
        <v>129</v>
      </c>
      <c r="C4223" t="s">
        <v>18</v>
      </c>
      <c r="D4223">
        <v>1</v>
      </c>
      <c r="E4223">
        <v>1</v>
      </c>
      <c r="F4223">
        <v>180000</v>
      </c>
      <c r="G4223">
        <v>180000</v>
      </c>
      <c r="H4223">
        <v>180000</v>
      </c>
      <c r="I4223">
        <v>180000</v>
      </c>
      <c r="J4223">
        <v>0</v>
      </c>
      <c r="K4223">
        <v>0</v>
      </c>
    </row>
    <row r="4224" spans="1:11">
      <c r="A4224" s="74" t="s">
        <v>60</v>
      </c>
      <c r="B4224" t="s">
        <v>129</v>
      </c>
      <c r="C4224" t="s">
        <v>19</v>
      </c>
      <c r="D4224">
        <v>47.35</v>
      </c>
      <c r="E4224">
        <v>47.35</v>
      </c>
      <c r="F4224">
        <v>3677647</v>
      </c>
      <c r="G4224">
        <v>3677647</v>
      </c>
      <c r="H4224">
        <v>77669.419218584997</v>
      </c>
      <c r="I4224">
        <v>77669.419218584997</v>
      </c>
      <c r="J4224">
        <v>0</v>
      </c>
      <c r="K4224">
        <v>0</v>
      </c>
    </row>
    <row r="4225" spans="1:11">
      <c r="A4225" s="74" t="s">
        <v>60</v>
      </c>
      <c r="B4225" t="s">
        <v>129</v>
      </c>
      <c r="C4225" t="s">
        <v>20</v>
      </c>
      <c r="D4225">
        <v>16</v>
      </c>
      <c r="E4225">
        <v>16</v>
      </c>
      <c r="F4225">
        <v>1565919</v>
      </c>
      <c r="G4225">
        <v>1565919</v>
      </c>
      <c r="H4225">
        <v>97869.9375</v>
      </c>
      <c r="I4225">
        <v>97869.9375</v>
      </c>
      <c r="J4225">
        <v>0</v>
      </c>
      <c r="K4225">
        <v>0</v>
      </c>
    </row>
    <row r="4226" spans="1:11">
      <c r="A4226" s="74" t="s">
        <v>60</v>
      </c>
      <c r="B4226" t="s">
        <v>129</v>
      </c>
      <c r="C4226" t="s">
        <v>21</v>
      </c>
      <c r="D4226">
        <v>13</v>
      </c>
      <c r="E4226">
        <v>13</v>
      </c>
      <c r="F4226">
        <v>1036636</v>
      </c>
      <c r="G4226">
        <v>1036636</v>
      </c>
      <c r="H4226">
        <v>79741.230769230766</v>
      </c>
      <c r="I4226">
        <v>79741.230769230766</v>
      </c>
      <c r="J4226">
        <v>0</v>
      </c>
      <c r="K4226">
        <v>0</v>
      </c>
    </row>
    <row r="4227" spans="1:11">
      <c r="A4227" s="74" t="s">
        <v>60</v>
      </c>
      <c r="B4227" t="s">
        <v>129</v>
      </c>
      <c r="C4227" t="s">
        <v>22</v>
      </c>
      <c r="D4227">
        <v>1</v>
      </c>
      <c r="E4227">
        <v>1</v>
      </c>
      <c r="F4227">
        <v>99883</v>
      </c>
      <c r="G4227">
        <v>99883</v>
      </c>
      <c r="H4227">
        <v>99883</v>
      </c>
      <c r="I4227">
        <v>99883</v>
      </c>
      <c r="J4227">
        <v>0</v>
      </c>
      <c r="K4227">
        <v>0</v>
      </c>
    </row>
    <row r="4228" spans="1:11">
      <c r="A4228" s="74" t="s">
        <v>60</v>
      </c>
      <c r="B4228" t="s">
        <v>129</v>
      </c>
      <c r="C4228" t="s">
        <v>23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</row>
    <row r="4229" spans="1:11">
      <c r="A4229" s="74" t="s">
        <v>60</v>
      </c>
      <c r="B4229" t="s">
        <v>129</v>
      </c>
      <c r="C4229" t="s">
        <v>24</v>
      </c>
      <c r="D4229">
        <v>15</v>
      </c>
      <c r="E4229">
        <v>15</v>
      </c>
      <c r="F4229">
        <v>737631</v>
      </c>
      <c r="G4229">
        <v>737631</v>
      </c>
      <c r="H4229">
        <v>49175.4</v>
      </c>
      <c r="I4229">
        <v>49175.4</v>
      </c>
      <c r="J4229">
        <v>0</v>
      </c>
      <c r="K4229">
        <v>0</v>
      </c>
    </row>
    <row r="4230" spans="1:11">
      <c r="A4230" s="74" t="s">
        <v>60</v>
      </c>
      <c r="B4230" t="s">
        <v>129</v>
      </c>
      <c r="C4230" t="s">
        <v>25</v>
      </c>
      <c r="D4230">
        <v>93.35</v>
      </c>
      <c r="E4230">
        <v>93.35</v>
      </c>
      <c r="F4230">
        <v>7297716</v>
      </c>
      <c r="G4230">
        <v>7297716</v>
      </c>
      <c r="H4230">
        <v>78175.854311730058</v>
      </c>
      <c r="I4230">
        <v>78175.854311730058</v>
      </c>
      <c r="J4230">
        <v>0</v>
      </c>
      <c r="K4230">
        <v>0</v>
      </c>
    </row>
    <row r="4231" spans="1:11">
      <c r="A4231" s="74" t="s">
        <v>60</v>
      </c>
      <c r="B4231" t="s">
        <v>129</v>
      </c>
    </row>
    <row r="4232" spans="1:11">
      <c r="A4232" s="74" t="s">
        <v>60</v>
      </c>
      <c r="B4232" t="s">
        <v>129</v>
      </c>
      <c r="C4232" t="s">
        <v>26</v>
      </c>
      <c r="D4232">
        <v>8</v>
      </c>
      <c r="E4232">
        <v>8</v>
      </c>
      <c r="F4232">
        <v>157560</v>
      </c>
      <c r="G4232">
        <v>157560</v>
      </c>
      <c r="H4232">
        <v>19695</v>
      </c>
      <c r="I4232">
        <v>19695</v>
      </c>
      <c r="J4232">
        <v>0</v>
      </c>
      <c r="K4232">
        <v>0</v>
      </c>
    </row>
    <row r="4233" spans="1:11">
      <c r="A4233" s="74" t="s">
        <v>60</v>
      </c>
      <c r="B4233" t="s">
        <v>129</v>
      </c>
      <c r="C4233" t="s">
        <v>27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</row>
    <row r="4234" spans="1:11">
      <c r="A4234" s="74" t="s">
        <v>60</v>
      </c>
      <c r="B4234" t="s">
        <v>129</v>
      </c>
      <c r="C4234" t="s">
        <v>25</v>
      </c>
      <c r="D4234">
        <v>8</v>
      </c>
      <c r="E4234">
        <v>8</v>
      </c>
      <c r="F4234">
        <v>157560</v>
      </c>
      <c r="G4234">
        <v>157560</v>
      </c>
      <c r="H4234">
        <v>19695</v>
      </c>
      <c r="I4234">
        <v>19695</v>
      </c>
      <c r="J4234">
        <v>0</v>
      </c>
      <c r="K4234">
        <v>0</v>
      </c>
    </row>
    <row r="4235" spans="1:11">
      <c r="A4235" s="74" t="s">
        <v>60</v>
      </c>
      <c r="B4235" t="s">
        <v>129</v>
      </c>
    </row>
    <row r="4236" spans="1:11">
      <c r="A4236" s="74" t="s">
        <v>60</v>
      </c>
      <c r="B4236" t="s">
        <v>129</v>
      </c>
      <c r="C4236" t="s">
        <v>28</v>
      </c>
      <c r="D4236">
        <v>39</v>
      </c>
      <c r="E4236">
        <v>39</v>
      </c>
      <c r="F4236">
        <v>614543</v>
      </c>
      <c r="G4236">
        <v>614543</v>
      </c>
      <c r="H4236">
        <v>15757.51282051282</v>
      </c>
      <c r="I4236">
        <v>15757.51282051282</v>
      </c>
      <c r="J4236">
        <v>0</v>
      </c>
      <c r="K4236">
        <v>0</v>
      </c>
    </row>
    <row r="4237" spans="1:11">
      <c r="A4237" s="74" t="s">
        <v>60</v>
      </c>
      <c r="B4237" t="s">
        <v>129</v>
      </c>
      <c r="C4237" t="s">
        <v>29</v>
      </c>
      <c r="D4237">
        <v>180.5</v>
      </c>
      <c r="E4237">
        <v>180.5</v>
      </c>
      <c r="F4237">
        <v>2793022</v>
      </c>
      <c r="G4237">
        <v>2793022</v>
      </c>
      <c r="H4237">
        <v>15473.806094182826</v>
      </c>
      <c r="I4237">
        <v>15473.806094182826</v>
      </c>
      <c r="J4237">
        <v>0</v>
      </c>
      <c r="K4237">
        <v>0</v>
      </c>
    </row>
    <row r="4238" spans="1:11">
      <c r="A4238" s="74" t="s">
        <v>60</v>
      </c>
      <c r="B4238" t="s">
        <v>129</v>
      </c>
      <c r="C4238" t="s">
        <v>30</v>
      </c>
      <c r="D4238">
        <v>48</v>
      </c>
      <c r="E4238">
        <v>48</v>
      </c>
      <c r="F4238">
        <v>738194</v>
      </c>
      <c r="G4238">
        <v>738194</v>
      </c>
      <c r="H4238">
        <v>15379.041666666666</v>
      </c>
      <c r="I4238">
        <v>15379.041666666666</v>
      </c>
      <c r="J4238">
        <v>0</v>
      </c>
      <c r="K4238">
        <v>0</v>
      </c>
    </row>
    <row r="4239" spans="1:11">
      <c r="A4239" s="74" t="s">
        <v>60</v>
      </c>
      <c r="B4239" t="s">
        <v>129</v>
      </c>
      <c r="C4239" t="s">
        <v>31</v>
      </c>
      <c r="D4239">
        <v>19</v>
      </c>
      <c r="E4239">
        <v>19</v>
      </c>
      <c r="F4239">
        <v>301088</v>
      </c>
      <c r="G4239">
        <v>301088</v>
      </c>
      <c r="H4239">
        <v>15846.736842105263</v>
      </c>
      <c r="I4239">
        <v>15846.736842105263</v>
      </c>
      <c r="J4239">
        <v>0</v>
      </c>
      <c r="K4239">
        <v>0</v>
      </c>
    </row>
    <row r="4240" spans="1:11">
      <c r="A4240" s="74" t="s">
        <v>60</v>
      </c>
      <c r="B4240" t="s">
        <v>129</v>
      </c>
      <c r="C4240" t="s">
        <v>25</v>
      </c>
      <c r="D4240">
        <v>286.5</v>
      </c>
      <c r="E4240">
        <v>286.5</v>
      </c>
      <c r="F4240">
        <v>4446847</v>
      </c>
      <c r="G4240">
        <v>4446847</v>
      </c>
      <c r="H4240">
        <v>15521.280977312392</v>
      </c>
      <c r="I4240">
        <v>15521.280977312392</v>
      </c>
      <c r="J4240">
        <v>0</v>
      </c>
      <c r="K4240">
        <v>0</v>
      </c>
    </row>
    <row r="4241" spans="1:11">
      <c r="A4241" s="74" t="s">
        <v>60</v>
      </c>
      <c r="B4241" t="s">
        <v>129</v>
      </c>
    </row>
    <row r="4242" spans="1:11">
      <c r="A4242" s="74" t="s">
        <v>60</v>
      </c>
      <c r="B4242" t="s">
        <v>129</v>
      </c>
      <c r="C4242" t="s">
        <v>32</v>
      </c>
      <c r="D4242">
        <v>59.5</v>
      </c>
      <c r="E4242">
        <v>59.5</v>
      </c>
      <c r="F4242">
        <v>2915848</v>
      </c>
      <c r="G4242">
        <v>2915848</v>
      </c>
      <c r="H4242">
        <v>49005.848739495799</v>
      </c>
      <c r="I4242">
        <v>49005.848739495799</v>
      </c>
      <c r="J4242">
        <v>0</v>
      </c>
      <c r="K4242">
        <v>0</v>
      </c>
    </row>
    <row r="4243" spans="1:11">
      <c r="A4243" s="74" t="s">
        <v>60</v>
      </c>
      <c r="B4243" t="s">
        <v>129</v>
      </c>
      <c r="C4243" t="s">
        <v>33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</row>
    <row r="4244" spans="1:11">
      <c r="A4244" s="74" t="s">
        <v>60</v>
      </c>
      <c r="B4244" t="s">
        <v>129</v>
      </c>
      <c r="C4244" t="s">
        <v>34</v>
      </c>
      <c r="D4244">
        <v>154.25</v>
      </c>
      <c r="E4244">
        <v>154.25</v>
      </c>
      <c r="F4244">
        <v>4839065.42</v>
      </c>
      <c r="G4244">
        <v>4839065.42</v>
      </c>
      <c r="H4244">
        <v>31371.574846029172</v>
      </c>
      <c r="I4244">
        <v>31371.574846029172</v>
      </c>
      <c r="J4244">
        <v>0</v>
      </c>
      <c r="K4244">
        <v>0</v>
      </c>
    </row>
    <row r="4245" spans="1:11">
      <c r="A4245" s="74" t="s">
        <v>60</v>
      </c>
      <c r="B4245" t="s">
        <v>129</v>
      </c>
      <c r="C4245" t="s">
        <v>25</v>
      </c>
      <c r="D4245">
        <v>213.75</v>
      </c>
      <c r="E4245">
        <v>213.75</v>
      </c>
      <c r="F4245">
        <v>7754913.4199999999</v>
      </c>
      <c r="G4245">
        <v>7754913.4199999999</v>
      </c>
      <c r="H4245">
        <v>36280.296701754385</v>
      </c>
      <c r="I4245">
        <v>36280.296701754385</v>
      </c>
      <c r="J4245">
        <v>0</v>
      </c>
      <c r="K4245">
        <v>0</v>
      </c>
    </row>
    <row r="4246" spans="1:11">
      <c r="A4246" s="74" t="s">
        <v>60</v>
      </c>
      <c r="B4246" t="s">
        <v>129</v>
      </c>
    </row>
    <row r="4247" spans="1:11">
      <c r="A4247" s="74" t="s">
        <v>60</v>
      </c>
      <c r="B4247" t="s">
        <v>129</v>
      </c>
      <c r="C4247" t="s">
        <v>35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</row>
    <row r="4248" spans="1:11">
      <c r="A4248" s="74" t="s">
        <v>60</v>
      </c>
      <c r="B4248" t="s">
        <v>129</v>
      </c>
      <c r="C4248" t="s">
        <v>36</v>
      </c>
      <c r="D4248">
        <v>24.89</v>
      </c>
      <c r="E4248">
        <v>24.89</v>
      </c>
      <c r="F4248">
        <v>568079</v>
      </c>
      <c r="G4248">
        <v>568079</v>
      </c>
      <c r="H4248">
        <v>22823.583768581761</v>
      </c>
      <c r="I4248">
        <v>22823.583768581761</v>
      </c>
      <c r="J4248">
        <v>0</v>
      </c>
      <c r="K4248">
        <v>0</v>
      </c>
    </row>
    <row r="4249" spans="1:11">
      <c r="A4249" s="74" t="s">
        <v>60</v>
      </c>
      <c r="B4249" t="s">
        <v>129</v>
      </c>
      <c r="C4249" t="s">
        <v>25</v>
      </c>
      <c r="D4249">
        <v>24.89</v>
      </c>
      <c r="E4249">
        <v>24.89</v>
      </c>
      <c r="F4249">
        <v>568079</v>
      </c>
      <c r="G4249">
        <v>568079</v>
      </c>
      <c r="H4249">
        <v>22823.583768581761</v>
      </c>
      <c r="I4249">
        <v>22823.583768581761</v>
      </c>
      <c r="J4249">
        <v>0</v>
      </c>
      <c r="K4249">
        <v>0</v>
      </c>
    </row>
    <row r="4250" spans="1:11">
      <c r="A4250" s="74" t="s">
        <v>60</v>
      </c>
      <c r="B4250" t="s">
        <v>129</v>
      </c>
    </row>
    <row r="4251" spans="1:11">
      <c r="A4251" s="74" t="s">
        <v>60</v>
      </c>
      <c r="B4251" t="s">
        <v>129</v>
      </c>
      <c r="C4251" t="s">
        <v>37</v>
      </c>
      <c r="D4251">
        <v>11</v>
      </c>
      <c r="E4251">
        <v>11</v>
      </c>
      <c r="F4251">
        <v>576728</v>
      </c>
      <c r="G4251">
        <v>576728</v>
      </c>
      <c r="H4251">
        <v>52429.818181818184</v>
      </c>
      <c r="I4251">
        <v>52429.818181818184</v>
      </c>
      <c r="J4251">
        <v>0</v>
      </c>
      <c r="K4251">
        <v>0</v>
      </c>
    </row>
    <row r="4252" spans="1:11">
      <c r="A4252" s="74" t="s">
        <v>60</v>
      </c>
      <c r="B4252" t="s">
        <v>129</v>
      </c>
      <c r="C4252" t="s">
        <v>38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</row>
    <row r="4253" spans="1:11">
      <c r="A4253" s="74" t="s">
        <v>60</v>
      </c>
      <c r="B4253" t="s">
        <v>129</v>
      </c>
      <c r="C4253" t="s">
        <v>25</v>
      </c>
      <c r="D4253">
        <v>11</v>
      </c>
      <c r="E4253">
        <v>11</v>
      </c>
      <c r="F4253">
        <v>576728</v>
      </c>
      <c r="G4253">
        <v>576728</v>
      </c>
      <c r="H4253">
        <v>52429.818181818184</v>
      </c>
      <c r="I4253">
        <v>52429.818181818184</v>
      </c>
      <c r="J4253">
        <v>0</v>
      </c>
      <c r="K4253">
        <v>0</v>
      </c>
    </row>
    <row r="4254" spans="1:11">
      <c r="A4254" s="74" t="s">
        <v>60</v>
      </c>
      <c r="B4254" t="s">
        <v>129</v>
      </c>
    </row>
    <row r="4255" spans="1:11">
      <c r="A4255" s="74" t="s">
        <v>60</v>
      </c>
      <c r="B4255" t="s">
        <v>129</v>
      </c>
      <c r="C4255" t="s">
        <v>39</v>
      </c>
      <c r="D4255">
        <v>12.77</v>
      </c>
      <c r="E4255">
        <v>12.77</v>
      </c>
      <c r="F4255">
        <v>655632</v>
      </c>
      <c r="G4255">
        <v>655632</v>
      </c>
      <c r="H4255">
        <v>51341.581832419739</v>
      </c>
      <c r="I4255">
        <v>51341.581832419739</v>
      </c>
      <c r="J4255">
        <v>0</v>
      </c>
      <c r="K4255">
        <v>0</v>
      </c>
    </row>
    <row r="4256" spans="1:11">
      <c r="A4256" s="74" t="s">
        <v>60</v>
      </c>
      <c r="B4256" t="s">
        <v>129</v>
      </c>
      <c r="C4256" t="s">
        <v>40</v>
      </c>
      <c r="D4256">
        <v>30</v>
      </c>
      <c r="E4256">
        <v>30</v>
      </c>
      <c r="F4256">
        <v>1532004</v>
      </c>
      <c r="G4256">
        <v>1532004</v>
      </c>
      <c r="H4256">
        <v>51066.8</v>
      </c>
      <c r="I4256">
        <v>51066.8</v>
      </c>
      <c r="J4256">
        <v>0</v>
      </c>
      <c r="K4256">
        <v>0</v>
      </c>
    </row>
    <row r="4257" spans="1:11">
      <c r="A4257" s="74" t="s">
        <v>60</v>
      </c>
      <c r="B4257" t="s">
        <v>129</v>
      </c>
      <c r="C4257" t="s">
        <v>41</v>
      </c>
      <c r="D4257">
        <v>7</v>
      </c>
      <c r="E4257">
        <v>7</v>
      </c>
      <c r="F4257">
        <v>339191</v>
      </c>
      <c r="G4257">
        <v>339191</v>
      </c>
      <c r="H4257">
        <v>48455.857142857145</v>
      </c>
      <c r="I4257">
        <v>48455.857142857145</v>
      </c>
      <c r="J4257">
        <v>0</v>
      </c>
      <c r="K4257">
        <v>0</v>
      </c>
    </row>
    <row r="4258" spans="1:11">
      <c r="A4258" s="74" t="s">
        <v>60</v>
      </c>
      <c r="B4258" t="s">
        <v>129</v>
      </c>
      <c r="C4258" t="s">
        <v>42</v>
      </c>
      <c r="D4258">
        <v>6.82</v>
      </c>
      <c r="E4258">
        <v>6.82</v>
      </c>
      <c r="F4258">
        <v>362176</v>
      </c>
      <c r="G4258">
        <v>362176</v>
      </c>
      <c r="H4258">
        <v>53104.985337243401</v>
      </c>
      <c r="I4258">
        <v>53104.985337243401</v>
      </c>
      <c r="J4258">
        <v>0</v>
      </c>
      <c r="K4258">
        <v>0</v>
      </c>
    </row>
    <row r="4259" spans="1:11">
      <c r="A4259" s="74" t="s">
        <v>60</v>
      </c>
      <c r="B4259" t="s">
        <v>129</v>
      </c>
      <c r="C4259" t="s">
        <v>43</v>
      </c>
      <c r="D4259">
        <v>8.33</v>
      </c>
      <c r="E4259">
        <v>8.33</v>
      </c>
      <c r="F4259">
        <v>417874</v>
      </c>
      <c r="G4259">
        <v>417874</v>
      </c>
      <c r="H4259">
        <v>50164.945978391355</v>
      </c>
      <c r="I4259">
        <v>50164.945978391355</v>
      </c>
      <c r="J4259">
        <v>0</v>
      </c>
      <c r="K4259">
        <v>0</v>
      </c>
    </row>
    <row r="4260" spans="1:11">
      <c r="A4260" s="74" t="s">
        <v>60</v>
      </c>
      <c r="B4260" t="s">
        <v>129</v>
      </c>
      <c r="C4260" t="s">
        <v>44</v>
      </c>
      <c r="D4260">
        <v>1</v>
      </c>
      <c r="E4260">
        <v>1</v>
      </c>
      <c r="F4260">
        <v>56281</v>
      </c>
      <c r="G4260">
        <v>56281</v>
      </c>
      <c r="H4260">
        <v>56281</v>
      </c>
      <c r="I4260">
        <v>56281</v>
      </c>
      <c r="J4260">
        <v>0</v>
      </c>
      <c r="K4260">
        <v>0</v>
      </c>
    </row>
    <row r="4261" spans="1:11">
      <c r="A4261" s="74" t="s">
        <v>60</v>
      </c>
      <c r="B4261" t="s">
        <v>129</v>
      </c>
      <c r="C4261" t="s">
        <v>45</v>
      </c>
      <c r="D4261">
        <v>3</v>
      </c>
      <c r="E4261">
        <v>3</v>
      </c>
      <c r="F4261">
        <v>120020</v>
      </c>
      <c r="G4261">
        <v>120020</v>
      </c>
      <c r="H4261">
        <v>40006.666666666664</v>
      </c>
      <c r="I4261">
        <v>40006.666666666664</v>
      </c>
      <c r="J4261">
        <v>0</v>
      </c>
      <c r="K4261">
        <v>0</v>
      </c>
    </row>
    <row r="4262" spans="1:11">
      <c r="A4262" s="74" t="s">
        <v>60</v>
      </c>
      <c r="B4262" t="s">
        <v>129</v>
      </c>
      <c r="C4262" t="s">
        <v>46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</row>
    <row r="4263" spans="1:11">
      <c r="A4263" s="74" t="s">
        <v>60</v>
      </c>
      <c r="B4263" t="s">
        <v>129</v>
      </c>
      <c r="C4263" t="s">
        <v>25</v>
      </c>
      <c r="D4263">
        <v>68.92</v>
      </c>
      <c r="E4263">
        <v>68.92</v>
      </c>
      <c r="F4263">
        <v>3483178</v>
      </c>
      <c r="G4263">
        <v>3483178</v>
      </c>
      <c r="H4263">
        <v>50539.43702843877</v>
      </c>
      <c r="I4263">
        <v>50539.43702843877</v>
      </c>
      <c r="J4263">
        <v>0</v>
      </c>
      <c r="K4263">
        <v>0</v>
      </c>
    </row>
    <row r="4264" spans="1:11">
      <c r="A4264" s="74" t="s">
        <v>60</v>
      </c>
      <c r="B4264" t="s">
        <v>129</v>
      </c>
    </row>
    <row r="4265" spans="1:11">
      <c r="A4265" s="74" t="s">
        <v>60</v>
      </c>
      <c r="B4265" t="s">
        <v>129</v>
      </c>
      <c r="C4265" t="s">
        <v>47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</row>
    <row r="4266" spans="1:11">
      <c r="A4266" s="74" t="s">
        <v>60</v>
      </c>
      <c r="B4266" t="s">
        <v>129</v>
      </c>
      <c r="C4266" t="s">
        <v>48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</row>
    <row r="4267" spans="1:11">
      <c r="A4267" s="74" t="s">
        <v>60</v>
      </c>
      <c r="B4267" t="s">
        <v>129</v>
      </c>
      <c r="C4267" t="s">
        <v>25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</row>
    <row r="4268" spans="1:11">
      <c r="A4268" s="74" t="s">
        <v>60</v>
      </c>
      <c r="B4268" t="s">
        <v>129</v>
      </c>
    </row>
    <row r="4269" spans="1:11">
      <c r="A4269" s="74" t="s">
        <v>60</v>
      </c>
      <c r="B4269" t="s">
        <v>129</v>
      </c>
      <c r="C4269" t="s">
        <v>49</v>
      </c>
      <c r="D4269">
        <v>1</v>
      </c>
      <c r="E4269">
        <v>1</v>
      </c>
      <c r="F4269">
        <v>54655</v>
      </c>
      <c r="G4269">
        <v>54655</v>
      </c>
      <c r="H4269">
        <v>54655</v>
      </c>
      <c r="I4269">
        <v>54655</v>
      </c>
      <c r="J4269">
        <v>0</v>
      </c>
      <c r="K4269">
        <v>0</v>
      </c>
    </row>
    <row r="4270" spans="1:11">
      <c r="A4270" s="74" t="s">
        <v>60</v>
      </c>
      <c r="B4270" t="s">
        <v>129</v>
      </c>
      <c r="C4270" t="s">
        <v>25</v>
      </c>
      <c r="D4270">
        <v>1</v>
      </c>
      <c r="E4270">
        <v>1</v>
      </c>
      <c r="F4270">
        <v>54655</v>
      </c>
      <c r="G4270">
        <v>54655</v>
      </c>
      <c r="H4270">
        <v>54655</v>
      </c>
      <c r="I4270">
        <v>54655</v>
      </c>
      <c r="J4270">
        <v>0</v>
      </c>
      <c r="K4270">
        <v>0</v>
      </c>
    </row>
    <row r="4271" spans="1:11">
      <c r="A4271" s="74" t="s">
        <v>60</v>
      </c>
      <c r="B4271" t="s">
        <v>129</v>
      </c>
    </row>
    <row r="4272" spans="1:11">
      <c r="A4272" s="74" t="s">
        <v>60</v>
      </c>
      <c r="B4272" t="s">
        <v>129</v>
      </c>
      <c r="C4272" t="s">
        <v>50</v>
      </c>
      <c r="D4272">
        <v>33</v>
      </c>
      <c r="E4272">
        <v>33</v>
      </c>
      <c r="F4272">
        <v>1401887</v>
      </c>
      <c r="G4272">
        <v>1401887</v>
      </c>
      <c r="H4272">
        <v>42481.42424242424</v>
      </c>
      <c r="I4272">
        <v>42481.42424242424</v>
      </c>
      <c r="J4272">
        <v>0</v>
      </c>
      <c r="K4272">
        <v>0</v>
      </c>
    </row>
    <row r="4273" spans="1:11">
      <c r="A4273" s="74" t="s">
        <v>60</v>
      </c>
      <c r="B4273" t="s">
        <v>129</v>
      </c>
      <c r="C4273" t="s">
        <v>51</v>
      </c>
      <c r="D4273">
        <v>89</v>
      </c>
      <c r="E4273">
        <v>89</v>
      </c>
      <c r="F4273">
        <v>2105276</v>
      </c>
      <c r="G4273">
        <v>2105276</v>
      </c>
      <c r="H4273">
        <v>23654.786516853932</v>
      </c>
      <c r="I4273">
        <v>23654.786516853932</v>
      </c>
      <c r="J4273">
        <v>0</v>
      </c>
      <c r="K4273">
        <v>0</v>
      </c>
    </row>
    <row r="4274" spans="1:11">
      <c r="A4274" s="74" t="s">
        <v>60</v>
      </c>
      <c r="B4274" t="s">
        <v>129</v>
      </c>
      <c r="C4274" t="s">
        <v>25</v>
      </c>
      <c r="D4274">
        <v>122</v>
      </c>
      <c r="E4274">
        <v>122</v>
      </c>
      <c r="F4274">
        <v>3507163</v>
      </c>
      <c r="G4274">
        <v>3507163</v>
      </c>
      <c r="H4274">
        <v>28747.237704918032</v>
      </c>
      <c r="I4274">
        <v>28747.237704918032</v>
      </c>
      <c r="J4274">
        <v>0</v>
      </c>
      <c r="K4274">
        <v>0</v>
      </c>
    </row>
    <row r="4275" spans="1:11">
      <c r="A4275" s="74" t="s">
        <v>60</v>
      </c>
      <c r="B4275" t="s">
        <v>129</v>
      </c>
    </row>
    <row r="4276" spans="1:11">
      <c r="A4276" s="74" t="s">
        <v>60</v>
      </c>
      <c r="B4276" t="s">
        <v>129</v>
      </c>
      <c r="C4276" t="s">
        <v>52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</row>
    <row r="4277" spans="1:11">
      <c r="A4277" s="74" t="s">
        <v>60</v>
      </c>
      <c r="B4277" t="s">
        <v>129</v>
      </c>
      <c r="C4277" t="s">
        <v>53</v>
      </c>
      <c r="D4277">
        <v>1</v>
      </c>
      <c r="E4277">
        <v>1</v>
      </c>
      <c r="F4277">
        <v>46577</v>
      </c>
      <c r="G4277">
        <v>46577</v>
      </c>
      <c r="H4277">
        <v>46577</v>
      </c>
      <c r="I4277">
        <v>46577</v>
      </c>
      <c r="J4277">
        <v>0</v>
      </c>
      <c r="K4277">
        <v>0</v>
      </c>
    </row>
    <row r="4278" spans="1:11">
      <c r="A4278" s="74" t="s">
        <v>60</v>
      </c>
      <c r="B4278" t="s">
        <v>129</v>
      </c>
      <c r="C4278" t="s">
        <v>54</v>
      </c>
      <c r="D4278">
        <v>1</v>
      </c>
      <c r="E4278">
        <v>1</v>
      </c>
      <c r="F4278">
        <v>10602</v>
      </c>
      <c r="G4278">
        <v>10602</v>
      </c>
      <c r="H4278">
        <v>10602</v>
      </c>
      <c r="I4278">
        <v>10602</v>
      </c>
      <c r="J4278">
        <v>0</v>
      </c>
      <c r="K4278">
        <v>0</v>
      </c>
    </row>
    <row r="4279" spans="1:11">
      <c r="A4279" s="74" t="s">
        <v>60</v>
      </c>
      <c r="B4279" t="s">
        <v>129</v>
      </c>
      <c r="C4279" t="s">
        <v>55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</row>
    <row r="4280" spans="1:11">
      <c r="A4280" s="74" t="s">
        <v>60</v>
      </c>
      <c r="B4280" t="s">
        <v>129</v>
      </c>
      <c r="C4280" t="s">
        <v>25</v>
      </c>
      <c r="D4280">
        <v>2</v>
      </c>
      <c r="E4280">
        <v>2</v>
      </c>
      <c r="F4280">
        <v>57179</v>
      </c>
      <c r="G4280">
        <v>57179</v>
      </c>
      <c r="H4280">
        <v>28589.5</v>
      </c>
      <c r="I4280">
        <v>28589.5</v>
      </c>
      <c r="J4280">
        <v>0</v>
      </c>
      <c r="K4280">
        <v>0</v>
      </c>
    </row>
    <row r="4281" spans="1:11">
      <c r="A4281" s="74" t="s">
        <v>60</v>
      </c>
      <c r="B4281" t="s">
        <v>129</v>
      </c>
    </row>
    <row r="4282" spans="1:11">
      <c r="A4282" s="74" t="s">
        <v>60</v>
      </c>
      <c r="B4282" t="s">
        <v>129</v>
      </c>
      <c r="C4282" t="s">
        <v>56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</row>
    <row r="4283" spans="1:11">
      <c r="A4283" s="74" t="s">
        <v>60</v>
      </c>
      <c r="B4283" t="s">
        <v>129</v>
      </c>
      <c r="C4283" t="s">
        <v>57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</row>
    <row r="4284" spans="1:11">
      <c r="A4284" s="74" t="s">
        <v>60</v>
      </c>
      <c r="B4284" t="s">
        <v>129</v>
      </c>
      <c r="C4284" t="s">
        <v>58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</row>
    <row r="4285" spans="1:11">
      <c r="A4285" s="74" t="s">
        <v>60</v>
      </c>
      <c r="B4285" t="s">
        <v>130</v>
      </c>
      <c r="C4285" t="s">
        <v>18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</row>
    <row r="4286" spans="1:11">
      <c r="A4286" s="74" t="s">
        <v>60</v>
      </c>
      <c r="B4286" t="s">
        <v>130</v>
      </c>
      <c r="C4286" t="s">
        <v>19</v>
      </c>
      <c r="D4286">
        <v>29</v>
      </c>
      <c r="E4286">
        <v>29</v>
      </c>
      <c r="F4286">
        <v>2166465</v>
      </c>
      <c r="G4286">
        <v>2166465</v>
      </c>
      <c r="H4286">
        <v>74705.68965517242</v>
      </c>
      <c r="I4286">
        <v>74705.68965517242</v>
      </c>
      <c r="J4286">
        <v>0</v>
      </c>
      <c r="K4286">
        <v>0</v>
      </c>
    </row>
    <row r="4287" spans="1:11">
      <c r="A4287" s="74" t="s">
        <v>60</v>
      </c>
      <c r="B4287" t="s">
        <v>130</v>
      </c>
      <c r="C4287" t="s">
        <v>20</v>
      </c>
      <c r="D4287">
        <v>3.3</v>
      </c>
      <c r="E4287">
        <v>3.3</v>
      </c>
      <c r="F4287">
        <v>324904</v>
      </c>
      <c r="G4287">
        <v>324904</v>
      </c>
      <c r="H4287">
        <v>98455.757575757583</v>
      </c>
      <c r="I4287">
        <v>98455.757575757583</v>
      </c>
      <c r="J4287">
        <v>0</v>
      </c>
      <c r="K4287">
        <v>0</v>
      </c>
    </row>
    <row r="4288" spans="1:11">
      <c r="A4288" s="74" t="s">
        <v>60</v>
      </c>
      <c r="B4288" t="s">
        <v>130</v>
      </c>
      <c r="C4288" t="s">
        <v>21</v>
      </c>
      <c r="D4288">
        <v>5</v>
      </c>
      <c r="E4288">
        <v>5</v>
      </c>
      <c r="F4288">
        <v>383433</v>
      </c>
      <c r="G4288">
        <v>383433</v>
      </c>
      <c r="H4288">
        <v>76686.600000000006</v>
      </c>
      <c r="I4288">
        <v>76686.600000000006</v>
      </c>
      <c r="J4288">
        <v>0</v>
      </c>
      <c r="K4288">
        <v>0</v>
      </c>
    </row>
    <row r="4289" spans="1:11">
      <c r="A4289" s="74" t="s">
        <v>60</v>
      </c>
      <c r="B4289" t="s">
        <v>130</v>
      </c>
      <c r="C4289" t="s">
        <v>22</v>
      </c>
      <c r="D4289">
        <v>1</v>
      </c>
      <c r="E4289">
        <v>1</v>
      </c>
      <c r="F4289">
        <v>104330</v>
      </c>
      <c r="G4289">
        <v>104330</v>
      </c>
      <c r="H4289">
        <v>104330</v>
      </c>
      <c r="I4289">
        <v>104330</v>
      </c>
      <c r="J4289">
        <v>0</v>
      </c>
      <c r="K4289">
        <v>0</v>
      </c>
    </row>
    <row r="4290" spans="1:11">
      <c r="A4290" s="74" t="s">
        <v>60</v>
      </c>
      <c r="B4290" t="s">
        <v>130</v>
      </c>
      <c r="C4290" t="s">
        <v>23</v>
      </c>
      <c r="D4290">
        <v>18</v>
      </c>
      <c r="E4290">
        <v>18</v>
      </c>
      <c r="F4290">
        <v>1038571</v>
      </c>
      <c r="G4290">
        <v>1038571</v>
      </c>
      <c r="H4290">
        <v>57698.388888888891</v>
      </c>
      <c r="I4290">
        <v>57698.388888888891</v>
      </c>
      <c r="J4290">
        <v>0</v>
      </c>
      <c r="K4290">
        <v>0</v>
      </c>
    </row>
    <row r="4291" spans="1:11">
      <c r="A4291" s="74" t="s">
        <v>60</v>
      </c>
      <c r="B4291" t="s">
        <v>130</v>
      </c>
      <c r="C4291" t="s">
        <v>24</v>
      </c>
      <c r="D4291">
        <v>6</v>
      </c>
      <c r="E4291">
        <v>6</v>
      </c>
      <c r="F4291">
        <v>311725</v>
      </c>
      <c r="G4291">
        <v>311725</v>
      </c>
      <c r="H4291">
        <v>51954.166666666664</v>
      </c>
      <c r="I4291">
        <v>51954.166666666664</v>
      </c>
      <c r="J4291">
        <v>0</v>
      </c>
      <c r="K4291">
        <v>0</v>
      </c>
    </row>
    <row r="4292" spans="1:11">
      <c r="A4292" s="74" t="s">
        <v>60</v>
      </c>
      <c r="B4292" t="s">
        <v>130</v>
      </c>
      <c r="C4292" t="s">
        <v>25</v>
      </c>
      <c r="D4292">
        <v>62.3</v>
      </c>
      <c r="E4292">
        <v>62.3</v>
      </c>
      <c r="F4292">
        <v>4329428</v>
      </c>
      <c r="G4292">
        <v>4329428</v>
      </c>
      <c r="H4292">
        <v>69493.226324237563</v>
      </c>
      <c r="I4292">
        <v>69493.226324237563</v>
      </c>
      <c r="J4292">
        <v>0</v>
      </c>
      <c r="K4292">
        <v>0</v>
      </c>
    </row>
    <row r="4293" spans="1:11">
      <c r="A4293" s="74" t="s">
        <v>60</v>
      </c>
      <c r="B4293" t="s">
        <v>130</v>
      </c>
    </row>
    <row r="4294" spans="1:11">
      <c r="A4294" s="74" t="s">
        <v>60</v>
      </c>
      <c r="B4294" t="s">
        <v>130</v>
      </c>
      <c r="C4294" t="s">
        <v>26</v>
      </c>
      <c r="D4294">
        <v>15</v>
      </c>
      <c r="E4294">
        <v>15</v>
      </c>
      <c r="F4294">
        <v>275962</v>
      </c>
      <c r="G4294">
        <v>275962</v>
      </c>
      <c r="H4294">
        <v>18397.466666666667</v>
      </c>
      <c r="I4294">
        <v>18397.466666666667</v>
      </c>
      <c r="J4294">
        <v>0</v>
      </c>
      <c r="K4294">
        <v>0</v>
      </c>
    </row>
    <row r="4295" spans="1:11">
      <c r="A4295" s="74" t="s">
        <v>60</v>
      </c>
      <c r="B4295" t="s">
        <v>130</v>
      </c>
      <c r="C4295" t="s">
        <v>27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</row>
    <row r="4296" spans="1:11">
      <c r="A4296" s="74" t="s">
        <v>60</v>
      </c>
      <c r="B4296" t="s">
        <v>130</v>
      </c>
      <c r="C4296" t="s">
        <v>25</v>
      </c>
      <c r="D4296">
        <v>15</v>
      </c>
      <c r="E4296">
        <v>15</v>
      </c>
      <c r="F4296">
        <v>275962</v>
      </c>
      <c r="G4296">
        <v>275962</v>
      </c>
      <c r="H4296">
        <v>18397.466666666667</v>
      </c>
      <c r="I4296">
        <v>18397.466666666667</v>
      </c>
      <c r="J4296">
        <v>0</v>
      </c>
      <c r="K4296">
        <v>0</v>
      </c>
    </row>
    <row r="4297" spans="1:11">
      <c r="A4297" s="74" t="s">
        <v>60</v>
      </c>
      <c r="B4297" t="s">
        <v>130</v>
      </c>
    </row>
    <row r="4298" spans="1:11">
      <c r="A4298" s="74" t="s">
        <v>60</v>
      </c>
      <c r="B4298" t="s">
        <v>130</v>
      </c>
      <c r="C4298" t="s">
        <v>28</v>
      </c>
      <c r="D4298">
        <v>24</v>
      </c>
      <c r="E4298">
        <v>24</v>
      </c>
      <c r="F4298">
        <v>371106</v>
      </c>
      <c r="G4298">
        <v>371106</v>
      </c>
      <c r="H4298">
        <v>15462.75</v>
      </c>
      <c r="I4298">
        <v>15462.75</v>
      </c>
      <c r="J4298">
        <v>0</v>
      </c>
      <c r="K4298">
        <v>0</v>
      </c>
    </row>
    <row r="4299" spans="1:11">
      <c r="A4299" s="74" t="s">
        <v>60</v>
      </c>
      <c r="B4299" t="s">
        <v>130</v>
      </c>
      <c r="C4299" t="s">
        <v>29</v>
      </c>
      <c r="D4299">
        <v>64.930000000000007</v>
      </c>
      <c r="E4299">
        <v>64.930000000000007</v>
      </c>
      <c r="F4299">
        <v>1020029</v>
      </c>
      <c r="G4299">
        <v>1020029</v>
      </c>
      <c r="H4299">
        <v>15709.671954412443</v>
      </c>
      <c r="I4299">
        <v>15709.671954412443</v>
      </c>
      <c r="J4299">
        <v>0</v>
      </c>
      <c r="K4299">
        <v>0</v>
      </c>
    </row>
    <row r="4300" spans="1:11">
      <c r="A4300" s="74" t="s">
        <v>60</v>
      </c>
      <c r="B4300" t="s">
        <v>130</v>
      </c>
      <c r="C4300" t="s">
        <v>30</v>
      </c>
      <c r="D4300">
        <v>34</v>
      </c>
      <c r="E4300">
        <v>34</v>
      </c>
      <c r="F4300">
        <v>530578</v>
      </c>
      <c r="G4300">
        <v>530578</v>
      </c>
      <c r="H4300">
        <v>15605.235294117647</v>
      </c>
      <c r="I4300">
        <v>15605.235294117647</v>
      </c>
      <c r="J4300">
        <v>0</v>
      </c>
      <c r="K4300">
        <v>0</v>
      </c>
    </row>
    <row r="4301" spans="1:11">
      <c r="A4301" s="74" t="s">
        <v>60</v>
      </c>
      <c r="B4301" t="s">
        <v>130</v>
      </c>
      <c r="C4301" t="s">
        <v>31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</row>
    <row r="4302" spans="1:11">
      <c r="A4302" s="74" t="s">
        <v>60</v>
      </c>
      <c r="B4302" t="s">
        <v>130</v>
      </c>
      <c r="C4302" t="s">
        <v>25</v>
      </c>
      <c r="D4302">
        <v>122.93</v>
      </c>
      <c r="E4302">
        <v>122.93</v>
      </c>
      <c r="F4302">
        <v>1921713</v>
      </c>
      <c r="G4302">
        <v>1921713</v>
      </c>
      <c r="H4302">
        <v>15632.579516798178</v>
      </c>
      <c r="I4302">
        <v>15632.579516798178</v>
      </c>
      <c r="J4302">
        <v>0</v>
      </c>
      <c r="K4302">
        <v>0</v>
      </c>
    </row>
    <row r="4303" spans="1:11">
      <c r="A4303" s="74" t="s">
        <v>60</v>
      </c>
      <c r="B4303" t="s">
        <v>130</v>
      </c>
    </row>
    <row r="4304" spans="1:11">
      <c r="A4304" s="74" t="s">
        <v>60</v>
      </c>
      <c r="B4304" t="s">
        <v>130</v>
      </c>
      <c r="C4304" t="s">
        <v>32</v>
      </c>
      <c r="D4304">
        <v>12</v>
      </c>
      <c r="E4304">
        <v>12</v>
      </c>
      <c r="F4304">
        <v>636549</v>
      </c>
      <c r="G4304">
        <v>636549</v>
      </c>
      <c r="H4304">
        <v>53045.75</v>
      </c>
      <c r="I4304">
        <v>53045.75</v>
      </c>
      <c r="J4304">
        <v>0</v>
      </c>
      <c r="K4304">
        <v>0</v>
      </c>
    </row>
    <row r="4305" spans="1:11">
      <c r="A4305" s="74" t="s">
        <v>60</v>
      </c>
      <c r="B4305" t="s">
        <v>130</v>
      </c>
      <c r="C4305" t="s">
        <v>33</v>
      </c>
      <c r="D4305">
        <v>9</v>
      </c>
      <c r="E4305">
        <v>9</v>
      </c>
      <c r="F4305">
        <v>361460</v>
      </c>
      <c r="G4305">
        <v>361460</v>
      </c>
      <c r="H4305">
        <v>40162.222222222219</v>
      </c>
      <c r="I4305">
        <v>40162.222222222219</v>
      </c>
      <c r="J4305">
        <v>0</v>
      </c>
      <c r="K4305">
        <v>0</v>
      </c>
    </row>
    <row r="4306" spans="1:11">
      <c r="A4306" s="74" t="s">
        <v>60</v>
      </c>
      <c r="B4306" t="s">
        <v>130</v>
      </c>
      <c r="C4306" t="s">
        <v>34</v>
      </c>
      <c r="D4306">
        <v>63</v>
      </c>
      <c r="E4306">
        <v>63</v>
      </c>
      <c r="F4306">
        <v>1625182</v>
      </c>
      <c r="G4306">
        <v>1671505</v>
      </c>
      <c r="H4306">
        <v>25796.539682539682</v>
      </c>
      <c r="I4306">
        <v>26531.825396825396</v>
      </c>
      <c r="J4306">
        <v>46323</v>
      </c>
      <c r="K4306">
        <v>2.850326917231424E-2</v>
      </c>
    </row>
    <row r="4307" spans="1:11">
      <c r="A4307" s="74" t="s">
        <v>60</v>
      </c>
      <c r="B4307" t="s">
        <v>130</v>
      </c>
      <c r="C4307" t="s">
        <v>25</v>
      </c>
      <c r="D4307">
        <v>84</v>
      </c>
      <c r="E4307">
        <v>84</v>
      </c>
      <c r="F4307">
        <v>2623191</v>
      </c>
      <c r="G4307">
        <v>2669514</v>
      </c>
      <c r="H4307">
        <v>31228.464285714286</v>
      </c>
      <c r="I4307">
        <v>31779.928571428572</v>
      </c>
      <c r="J4307">
        <v>46323</v>
      </c>
      <c r="K4307">
        <v>1.7659026734995659E-2</v>
      </c>
    </row>
    <row r="4308" spans="1:11">
      <c r="A4308" s="74" t="s">
        <v>60</v>
      </c>
      <c r="B4308" t="s">
        <v>130</v>
      </c>
    </row>
    <row r="4309" spans="1:11">
      <c r="A4309" s="74" t="s">
        <v>60</v>
      </c>
      <c r="B4309" t="s">
        <v>130</v>
      </c>
      <c r="C4309" t="s">
        <v>35</v>
      </c>
      <c r="D4309">
        <v>2</v>
      </c>
      <c r="E4309">
        <v>2</v>
      </c>
      <c r="F4309">
        <v>77215</v>
      </c>
      <c r="G4309">
        <v>77215</v>
      </c>
      <c r="H4309">
        <v>38607.5</v>
      </c>
      <c r="I4309">
        <v>38607.5</v>
      </c>
      <c r="J4309">
        <v>0</v>
      </c>
      <c r="K4309">
        <v>0</v>
      </c>
    </row>
    <row r="4310" spans="1:11">
      <c r="A4310" s="74" t="s">
        <v>60</v>
      </c>
      <c r="B4310" t="s">
        <v>130</v>
      </c>
      <c r="C4310" t="s">
        <v>36</v>
      </c>
      <c r="D4310">
        <v>12</v>
      </c>
      <c r="E4310">
        <v>12</v>
      </c>
      <c r="F4310">
        <v>351248</v>
      </c>
      <c r="G4310">
        <v>351248</v>
      </c>
      <c r="H4310">
        <v>29270.666666666668</v>
      </c>
      <c r="I4310">
        <v>29270.666666666668</v>
      </c>
      <c r="J4310">
        <v>0</v>
      </c>
      <c r="K4310">
        <v>0</v>
      </c>
    </row>
    <row r="4311" spans="1:11">
      <c r="A4311" s="74" t="s">
        <v>60</v>
      </c>
      <c r="B4311" t="s">
        <v>130</v>
      </c>
      <c r="C4311" t="s">
        <v>25</v>
      </c>
      <c r="D4311">
        <v>14</v>
      </c>
      <c r="E4311">
        <v>14</v>
      </c>
      <c r="F4311">
        <v>428463</v>
      </c>
      <c r="G4311">
        <v>428463</v>
      </c>
      <c r="H4311">
        <v>30604.5</v>
      </c>
      <c r="I4311">
        <v>30604.5</v>
      </c>
      <c r="J4311">
        <v>0</v>
      </c>
      <c r="K4311">
        <v>0</v>
      </c>
    </row>
    <row r="4312" spans="1:11">
      <c r="A4312" s="74" t="s">
        <v>60</v>
      </c>
      <c r="B4312" t="s">
        <v>130</v>
      </c>
    </row>
    <row r="4313" spans="1:11">
      <c r="A4313" s="74" t="s">
        <v>60</v>
      </c>
      <c r="B4313" t="s">
        <v>130</v>
      </c>
      <c r="C4313" t="s">
        <v>37</v>
      </c>
      <c r="D4313">
        <v>8</v>
      </c>
      <c r="E4313">
        <v>8</v>
      </c>
      <c r="F4313">
        <v>354452</v>
      </c>
      <c r="G4313">
        <v>356885</v>
      </c>
      <c r="H4313">
        <v>44306.5</v>
      </c>
      <c r="I4313">
        <v>44610.625</v>
      </c>
      <c r="J4313">
        <v>2433</v>
      </c>
      <c r="K4313">
        <v>6.8641170031485226E-3</v>
      </c>
    </row>
    <row r="4314" spans="1:11">
      <c r="A4314" s="74" t="s">
        <v>60</v>
      </c>
      <c r="B4314" t="s">
        <v>130</v>
      </c>
      <c r="C4314" t="s">
        <v>38</v>
      </c>
      <c r="D4314">
        <v>2</v>
      </c>
      <c r="E4314">
        <v>2</v>
      </c>
      <c r="F4314">
        <v>62814</v>
      </c>
      <c r="G4314">
        <v>62814</v>
      </c>
      <c r="H4314">
        <v>31407</v>
      </c>
      <c r="I4314">
        <v>31407</v>
      </c>
      <c r="J4314">
        <v>0</v>
      </c>
      <c r="K4314">
        <v>0</v>
      </c>
    </row>
    <row r="4315" spans="1:11">
      <c r="A4315" s="74" t="s">
        <v>60</v>
      </c>
      <c r="B4315" t="s">
        <v>130</v>
      </c>
      <c r="C4315" t="s">
        <v>25</v>
      </c>
      <c r="D4315">
        <v>10</v>
      </c>
      <c r="E4315">
        <v>10</v>
      </c>
      <c r="F4315">
        <v>417266</v>
      </c>
      <c r="G4315">
        <v>419699</v>
      </c>
      <c r="H4315">
        <v>41726.6</v>
      </c>
      <c r="I4315">
        <v>41969.9</v>
      </c>
      <c r="J4315">
        <v>2433</v>
      </c>
      <c r="K4315">
        <v>5.8308129586402916E-3</v>
      </c>
    </row>
    <row r="4316" spans="1:11">
      <c r="A4316" s="74" t="s">
        <v>60</v>
      </c>
      <c r="B4316" t="s">
        <v>130</v>
      </c>
    </row>
    <row r="4317" spans="1:11">
      <c r="A4317" s="74" t="s">
        <v>60</v>
      </c>
      <c r="B4317" t="s">
        <v>130</v>
      </c>
      <c r="C4317" t="s">
        <v>39</v>
      </c>
      <c r="D4317">
        <v>3</v>
      </c>
      <c r="E4317">
        <v>3</v>
      </c>
      <c r="F4317">
        <v>171444</v>
      </c>
      <c r="G4317">
        <v>171444</v>
      </c>
      <c r="H4317">
        <v>57148</v>
      </c>
      <c r="I4317">
        <v>57148</v>
      </c>
      <c r="J4317">
        <v>0</v>
      </c>
      <c r="K4317">
        <v>0</v>
      </c>
    </row>
    <row r="4318" spans="1:11">
      <c r="A4318" s="74" t="s">
        <v>60</v>
      </c>
      <c r="B4318" t="s">
        <v>130</v>
      </c>
      <c r="C4318" t="s">
        <v>40</v>
      </c>
      <c r="D4318">
        <v>12.5</v>
      </c>
      <c r="E4318">
        <v>12.5</v>
      </c>
      <c r="F4318">
        <v>714298</v>
      </c>
      <c r="G4318">
        <v>714298</v>
      </c>
      <c r="H4318">
        <v>57143.839999999997</v>
      </c>
      <c r="I4318">
        <v>57143.839999999997</v>
      </c>
      <c r="J4318">
        <v>0</v>
      </c>
      <c r="K4318">
        <v>0</v>
      </c>
    </row>
    <row r="4319" spans="1:11">
      <c r="A4319" s="74" t="s">
        <v>60</v>
      </c>
      <c r="B4319" t="s">
        <v>130</v>
      </c>
      <c r="C4319" t="s">
        <v>41</v>
      </c>
      <c r="D4319">
        <v>3</v>
      </c>
      <c r="E4319">
        <v>3</v>
      </c>
      <c r="F4319">
        <v>157080</v>
      </c>
      <c r="G4319">
        <v>157080</v>
      </c>
      <c r="H4319">
        <v>52360</v>
      </c>
      <c r="I4319">
        <v>52360</v>
      </c>
      <c r="J4319">
        <v>0</v>
      </c>
      <c r="K4319">
        <v>0</v>
      </c>
    </row>
    <row r="4320" spans="1:11">
      <c r="A4320" s="74" t="s">
        <v>60</v>
      </c>
      <c r="B4320" t="s">
        <v>130</v>
      </c>
      <c r="C4320" t="s">
        <v>42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</row>
    <row r="4321" spans="1:11">
      <c r="A4321" s="74" t="s">
        <v>60</v>
      </c>
      <c r="B4321" t="s">
        <v>130</v>
      </c>
      <c r="C4321" t="s">
        <v>43</v>
      </c>
      <c r="D4321">
        <v>2</v>
      </c>
      <c r="E4321">
        <v>2</v>
      </c>
      <c r="F4321">
        <v>153598</v>
      </c>
      <c r="G4321">
        <v>153598</v>
      </c>
      <c r="H4321">
        <v>76799</v>
      </c>
      <c r="I4321">
        <v>76799</v>
      </c>
      <c r="J4321">
        <v>0</v>
      </c>
      <c r="K4321">
        <v>0</v>
      </c>
    </row>
    <row r="4322" spans="1:11">
      <c r="A4322" s="74" t="s">
        <v>60</v>
      </c>
      <c r="B4322" t="s">
        <v>130</v>
      </c>
      <c r="C4322" t="s">
        <v>44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</row>
    <row r="4323" spans="1:11">
      <c r="A4323" s="74" t="s">
        <v>60</v>
      </c>
      <c r="B4323" t="s">
        <v>130</v>
      </c>
      <c r="C4323" t="s">
        <v>45</v>
      </c>
      <c r="D4323">
        <v>3</v>
      </c>
      <c r="E4323">
        <v>3</v>
      </c>
      <c r="F4323">
        <v>142028</v>
      </c>
      <c r="G4323">
        <v>142028</v>
      </c>
      <c r="H4323">
        <v>47342.666666666664</v>
      </c>
      <c r="I4323">
        <v>47342.666666666664</v>
      </c>
      <c r="J4323">
        <v>0</v>
      </c>
      <c r="K4323">
        <v>0</v>
      </c>
    </row>
    <row r="4324" spans="1:11">
      <c r="A4324" s="74" t="s">
        <v>60</v>
      </c>
      <c r="B4324" t="s">
        <v>130</v>
      </c>
      <c r="C4324" t="s">
        <v>46</v>
      </c>
      <c r="D4324">
        <v>13</v>
      </c>
      <c r="E4324">
        <v>13</v>
      </c>
      <c r="F4324">
        <v>717822</v>
      </c>
      <c r="G4324">
        <v>717822</v>
      </c>
      <c r="H4324">
        <v>55217.076923076922</v>
      </c>
      <c r="I4324">
        <v>55217.076923076922</v>
      </c>
      <c r="J4324">
        <v>0</v>
      </c>
      <c r="K4324">
        <v>0</v>
      </c>
    </row>
    <row r="4325" spans="1:11">
      <c r="A4325" s="74" t="s">
        <v>60</v>
      </c>
      <c r="B4325" t="s">
        <v>130</v>
      </c>
      <c r="C4325" t="s">
        <v>25</v>
      </c>
      <c r="D4325">
        <v>36.5</v>
      </c>
      <c r="E4325">
        <v>36.5</v>
      </c>
      <c r="F4325">
        <v>2056270</v>
      </c>
      <c r="G4325">
        <v>2056270</v>
      </c>
      <c r="H4325">
        <v>56336.164383561641</v>
      </c>
      <c r="I4325">
        <v>56336.164383561641</v>
      </c>
      <c r="J4325">
        <v>0</v>
      </c>
      <c r="K4325">
        <v>0</v>
      </c>
    </row>
    <row r="4326" spans="1:11">
      <c r="A4326" s="74" t="s">
        <v>60</v>
      </c>
      <c r="B4326" t="s">
        <v>130</v>
      </c>
    </row>
    <row r="4327" spans="1:11">
      <c r="A4327" s="74" t="s">
        <v>60</v>
      </c>
      <c r="B4327" t="s">
        <v>130</v>
      </c>
      <c r="C4327" t="s">
        <v>47</v>
      </c>
      <c r="D4327">
        <v>11</v>
      </c>
      <c r="E4327">
        <v>11</v>
      </c>
      <c r="F4327">
        <v>426578</v>
      </c>
      <c r="G4327">
        <v>426578</v>
      </c>
      <c r="H4327">
        <v>38779.818181818184</v>
      </c>
      <c r="I4327">
        <v>38779.818181818184</v>
      </c>
      <c r="J4327">
        <v>0</v>
      </c>
      <c r="K4327">
        <v>0</v>
      </c>
    </row>
    <row r="4328" spans="1:11">
      <c r="A4328" s="74" t="s">
        <v>60</v>
      </c>
      <c r="B4328" t="s">
        <v>130</v>
      </c>
      <c r="C4328" t="s">
        <v>48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</row>
    <row r="4329" spans="1:11">
      <c r="A4329" s="74" t="s">
        <v>60</v>
      </c>
      <c r="B4329" t="s">
        <v>130</v>
      </c>
      <c r="C4329" t="s">
        <v>25</v>
      </c>
      <c r="D4329">
        <v>11</v>
      </c>
      <c r="E4329">
        <v>11</v>
      </c>
      <c r="F4329">
        <v>426578</v>
      </c>
      <c r="G4329">
        <v>426578</v>
      </c>
      <c r="H4329">
        <v>38779.818181818184</v>
      </c>
      <c r="I4329">
        <v>38779.818181818184</v>
      </c>
      <c r="J4329">
        <v>0</v>
      </c>
      <c r="K4329">
        <v>0</v>
      </c>
    </row>
    <row r="4330" spans="1:11">
      <c r="A4330" s="74" t="s">
        <v>60</v>
      </c>
      <c r="B4330" t="s">
        <v>130</v>
      </c>
    </row>
    <row r="4331" spans="1:11">
      <c r="A4331" s="74" t="s">
        <v>60</v>
      </c>
      <c r="B4331" t="s">
        <v>130</v>
      </c>
      <c r="C4331" t="s">
        <v>49</v>
      </c>
      <c r="D4331">
        <v>12</v>
      </c>
      <c r="E4331">
        <v>12</v>
      </c>
      <c r="F4331">
        <v>615142</v>
      </c>
      <c r="G4331">
        <v>615142</v>
      </c>
      <c r="H4331">
        <v>51261.833333333336</v>
      </c>
      <c r="I4331">
        <v>51261.833333333336</v>
      </c>
      <c r="J4331">
        <v>0</v>
      </c>
      <c r="K4331">
        <v>0</v>
      </c>
    </row>
    <row r="4332" spans="1:11">
      <c r="A4332" s="74" t="s">
        <v>60</v>
      </c>
      <c r="B4332" t="s">
        <v>130</v>
      </c>
      <c r="C4332" t="s">
        <v>25</v>
      </c>
      <c r="D4332">
        <v>12</v>
      </c>
      <c r="E4332">
        <v>12</v>
      </c>
      <c r="F4332">
        <v>615142</v>
      </c>
      <c r="G4332">
        <v>615142</v>
      </c>
      <c r="H4332">
        <v>51261.833333333336</v>
      </c>
      <c r="I4332">
        <v>51261.833333333336</v>
      </c>
      <c r="J4332">
        <v>0</v>
      </c>
      <c r="K4332">
        <v>0</v>
      </c>
    </row>
    <row r="4333" spans="1:11">
      <c r="A4333" s="74" t="s">
        <v>60</v>
      </c>
      <c r="B4333" t="s">
        <v>130</v>
      </c>
    </row>
    <row r="4334" spans="1:11">
      <c r="A4334" s="74" t="s">
        <v>60</v>
      </c>
      <c r="B4334" t="s">
        <v>130</v>
      </c>
      <c r="C4334" t="s">
        <v>50</v>
      </c>
      <c r="D4334">
        <v>23</v>
      </c>
      <c r="E4334">
        <v>23</v>
      </c>
      <c r="F4334">
        <v>740775</v>
      </c>
      <c r="G4334">
        <v>740775</v>
      </c>
      <c r="H4334">
        <v>32207.608695652172</v>
      </c>
      <c r="I4334">
        <v>32207.608695652172</v>
      </c>
      <c r="J4334">
        <v>0</v>
      </c>
      <c r="K4334">
        <v>0</v>
      </c>
    </row>
    <row r="4335" spans="1:11">
      <c r="A4335" s="74" t="s">
        <v>60</v>
      </c>
      <c r="B4335" t="s">
        <v>130</v>
      </c>
      <c r="C4335" t="s">
        <v>51</v>
      </c>
      <c r="D4335">
        <v>57</v>
      </c>
      <c r="E4335">
        <v>57</v>
      </c>
      <c r="F4335">
        <v>1369247</v>
      </c>
      <c r="G4335">
        <v>1369247</v>
      </c>
      <c r="H4335">
        <v>24021.877192982458</v>
      </c>
      <c r="I4335">
        <v>24021.877192982458</v>
      </c>
      <c r="J4335">
        <v>0</v>
      </c>
      <c r="K4335">
        <v>0</v>
      </c>
    </row>
    <row r="4336" spans="1:11">
      <c r="A4336" s="74" t="s">
        <v>60</v>
      </c>
      <c r="B4336" t="s">
        <v>130</v>
      </c>
      <c r="C4336" t="s">
        <v>25</v>
      </c>
      <c r="D4336">
        <v>80</v>
      </c>
      <c r="E4336">
        <v>80</v>
      </c>
      <c r="F4336">
        <v>2110022</v>
      </c>
      <c r="G4336">
        <v>2110022</v>
      </c>
      <c r="H4336">
        <v>26375.275000000001</v>
      </c>
      <c r="I4336">
        <v>26375.275000000001</v>
      </c>
      <c r="J4336">
        <v>0</v>
      </c>
      <c r="K4336">
        <v>0</v>
      </c>
    </row>
    <row r="4337" spans="1:11">
      <c r="A4337" s="74" t="s">
        <v>60</v>
      </c>
      <c r="B4337" t="s">
        <v>130</v>
      </c>
    </row>
    <row r="4338" spans="1:11">
      <c r="A4338" s="74" t="s">
        <v>60</v>
      </c>
      <c r="B4338" t="s">
        <v>130</v>
      </c>
      <c r="C4338" t="s">
        <v>52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</row>
    <row r="4339" spans="1:11">
      <c r="A4339" s="74" t="s">
        <v>60</v>
      </c>
      <c r="B4339" t="s">
        <v>130</v>
      </c>
      <c r="C4339" t="s">
        <v>53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</row>
    <row r="4340" spans="1:11">
      <c r="A4340" s="74" t="s">
        <v>60</v>
      </c>
      <c r="B4340" t="s">
        <v>130</v>
      </c>
      <c r="C4340" t="s">
        <v>54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</row>
    <row r="4341" spans="1:11">
      <c r="A4341" s="74" t="s">
        <v>60</v>
      </c>
      <c r="B4341" t="s">
        <v>130</v>
      </c>
      <c r="C4341" t="s">
        <v>55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</row>
    <row r="4342" spans="1:11">
      <c r="A4342" s="74" t="s">
        <v>60</v>
      </c>
      <c r="B4342" t="s">
        <v>130</v>
      </c>
      <c r="C4342" t="s">
        <v>25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</row>
    <row r="4343" spans="1:11">
      <c r="A4343" s="74" t="s">
        <v>60</v>
      </c>
      <c r="B4343" t="s">
        <v>130</v>
      </c>
    </row>
    <row r="4344" spans="1:11">
      <c r="A4344" s="74" t="s">
        <v>60</v>
      </c>
      <c r="B4344" t="s">
        <v>130</v>
      </c>
      <c r="C4344" t="s">
        <v>56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</row>
    <row r="4345" spans="1:11">
      <c r="A4345" s="74" t="s">
        <v>60</v>
      </c>
      <c r="B4345" t="s">
        <v>130</v>
      </c>
      <c r="C4345" t="s">
        <v>57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</row>
    <row r="4346" spans="1:11">
      <c r="A4346" s="74" t="s">
        <v>60</v>
      </c>
      <c r="B4346" t="s">
        <v>130</v>
      </c>
      <c r="C4346" t="s">
        <v>58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</row>
    <row r="4347" spans="1:11">
      <c r="A4347" s="74" t="s">
        <v>60</v>
      </c>
      <c r="B4347" t="s">
        <v>131</v>
      </c>
      <c r="C4347" t="s">
        <v>18</v>
      </c>
      <c r="D4347">
        <v>1</v>
      </c>
      <c r="E4347">
        <v>1</v>
      </c>
      <c r="F4347">
        <v>85304.6</v>
      </c>
      <c r="G4347">
        <v>85305</v>
      </c>
      <c r="H4347">
        <v>85304.6</v>
      </c>
      <c r="I4347">
        <v>85305</v>
      </c>
      <c r="J4347">
        <v>0.39999999999417923</v>
      </c>
      <c r="K4347">
        <v>4.689078900717889E-6</v>
      </c>
    </row>
    <row r="4348" spans="1:11">
      <c r="A4348" s="74" t="s">
        <v>60</v>
      </c>
      <c r="B4348" t="s">
        <v>131</v>
      </c>
      <c r="C4348" t="s">
        <v>19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</row>
    <row r="4349" spans="1:11">
      <c r="A4349" s="74" t="s">
        <v>60</v>
      </c>
      <c r="B4349" t="s">
        <v>131</v>
      </c>
      <c r="C4349" t="s">
        <v>20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</row>
    <row r="4350" spans="1:11">
      <c r="A4350" s="74" t="s">
        <v>60</v>
      </c>
      <c r="B4350" t="s">
        <v>131</v>
      </c>
      <c r="C4350" t="s">
        <v>21</v>
      </c>
      <c r="D4350">
        <v>1</v>
      </c>
      <c r="E4350">
        <v>1</v>
      </c>
      <c r="F4350">
        <v>14775</v>
      </c>
      <c r="G4350">
        <v>14775</v>
      </c>
      <c r="H4350">
        <v>14775</v>
      </c>
      <c r="I4350">
        <v>14775</v>
      </c>
      <c r="J4350">
        <v>0</v>
      </c>
      <c r="K4350">
        <v>0</v>
      </c>
    </row>
    <row r="4351" spans="1:11">
      <c r="A4351" s="74" t="s">
        <v>60</v>
      </c>
      <c r="B4351" t="s">
        <v>131</v>
      </c>
      <c r="C4351" t="s">
        <v>22</v>
      </c>
      <c r="D4351">
        <v>1</v>
      </c>
      <c r="E4351">
        <v>1</v>
      </c>
      <c r="F4351">
        <v>36367</v>
      </c>
      <c r="G4351">
        <v>36367</v>
      </c>
      <c r="H4351">
        <v>36367</v>
      </c>
      <c r="I4351">
        <v>36367</v>
      </c>
      <c r="J4351">
        <v>0</v>
      </c>
      <c r="K4351">
        <v>0</v>
      </c>
    </row>
    <row r="4352" spans="1:11">
      <c r="A4352" s="74" t="s">
        <v>60</v>
      </c>
      <c r="B4352" t="s">
        <v>131</v>
      </c>
      <c r="C4352" t="s">
        <v>23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</row>
    <row r="4353" spans="1:11">
      <c r="A4353" s="74" t="s">
        <v>60</v>
      </c>
      <c r="B4353" t="s">
        <v>131</v>
      </c>
      <c r="C4353" t="s">
        <v>24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</row>
    <row r="4354" spans="1:11">
      <c r="A4354" s="74" t="s">
        <v>60</v>
      </c>
      <c r="B4354" t="s">
        <v>131</v>
      </c>
      <c r="C4354" t="s">
        <v>25</v>
      </c>
      <c r="D4354">
        <v>3</v>
      </c>
      <c r="E4354">
        <v>3</v>
      </c>
      <c r="F4354">
        <v>136446.6</v>
      </c>
      <c r="G4354">
        <v>136447</v>
      </c>
      <c r="H4354">
        <v>45482.200000000004</v>
      </c>
      <c r="I4354">
        <v>45482.333333333336</v>
      </c>
      <c r="J4354">
        <v>0.39999999999417923</v>
      </c>
      <c r="K4354">
        <v>2.9315497784054655E-6</v>
      </c>
    </row>
    <row r="4355" spans="1:11">
      <c r="A4355" s="74" t="s">
        <v>60</v>
      </c>
      <c r="B4355" t="s">
        <v>131</v>
      </c>
    </row>
    <row r="4356" spans="1:11">
      <c r="A4356" s="74" t="s">
        <v>60</v>
      </c>
      <c r="B4356" t="s">
        <v>131</v>
      </c>
      <c r="C4356" t="s">
        <v>26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</row>
    <row r="4357" spans="1:11">
      <c r="A4357" s="74" t="s">
        <v>60</v>
      </c>
      <c r="B4357" t="s">
        <v>131</v>
      </c>
      <c r="C4357" t="s">
        <v>27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</row>
    <row r="4358" spans="1:11">
      <c r="A4358" s="74" t="s">
        <v>60</v>
      </c>
      <c r="B4358" t="s">
        <v>131</v>
      </c>
      <c r="C4358" t="s">
        <v>25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</row>
    <row r="4359" spans="1:11">
      <c r="A4359" s="74" t="s">
        <v>60</v>
      </c>
      <c r="B4359" t="s">
        <v>131</v>
      </c>
    </row>
    <row r="4360" spans="1:11">
      <c r="A4360" s="74" t="s">
        <v>60</v>
      </c>
      <c r="B4360" t="s">
        <v>131</v>
      </c>
      <c r="C4360" t="s">
        <v>28</v>
      </c>
      <c r="D4360">
        <v>1</v>
      </c>
      <c r="E4360">
        <v>1</v>
      </c>
      <c r="F4360">
        <v>16676</v>
      </c>
      <c r="G4360">
        <v>16676</v>
      </c>
      <c r="H4360">
        <v>16676</v>
      </c>
      <c r="I4360">
        <v>16676</v>
      </c>
      <c r="J4360">
        <v>0</v>
      </c>
      <c r="K4360">
        <v>0</v>
      </c>
    </row>
    <row r="4361" spans="1:11">
      <c r="A4361" s="74" t="s">
        <v>60</v>
      </c>
      <c r="B4361" t="s">
        <v>131</v>
      </c>
      <c r="C4361" t="s">
        <v>29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</row>
    <row r="4362" spans="1:11">
      <c r="A4362" s="74" t="s">
        <v>60</v>
      </c>
      <c r="B4362" t="s">
        <v>131</v>
      </c>
      <c r="C4362" t="s">
        <v>30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</row>
    <row r="4363" spans="1:11">
      <c r="A4363" s="74" t="s">
        <v>60</v>
      </c>
      <c r="B4363" t="s">
        <v>131</v>
      </c>
      <c r="C4363" t="s">
        <v>31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</row>
    <row r="4364" spans="1:11">
      <c r="A4364" s="74" t="s">
        <v>60</v>
      </c>
      <c r="B4364" t="s">
        <v>131</v>
      </c>
      <c r="C4364" t="s">
        <v>25</v>
      </c>
      <c r="D4364">
        <v>1</v>
      </c>
      <c r="E4364">
        <v>1</v>
      </c>
      <c r="F4364">
        <v>16676</v>
      </c>
      <c r="G4364">
        <v>16676</v>
      </c>
      <c r="H4364">
        <v>16676</v>
      </c>
      <c r="I4364">
        <v>16676</v>
      </c>
      <c r="J4364">
        <v>0</v>
      </c>
      <c r="K4364">
        <v>0</v>
      </c>
    </row>
    <row r="4365" spans="1:11">
      <c r="A4365" s="74" t="s">
        <v>60</v>
      </c>
      <c r="B4365" t="s">
        <v>131</v>
      </c>
    </row>
    <row r="4366" spans="1:11">
      <c r="A4366" s="74" t="s">
        <v>60</v>
      </c>
      <c r="B4366" t="s">
        <v>131</v>
      </c>
      <c r="C4366" t="s">
        <v>32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</row>
    <row r="4367" spans="1:11">
      <c r="A4367" s="74" t="s">
        <v>60</v>
      </c>
      <c r="B4367" t="s">
        <v>131</v>
      </c>
      <c r="C4367" t="s">
        <v>33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</row>
    <row r="4368" spans="1:11">
      <c r="A4368" s="74" t="s">
        <v>60</v>
      </c>
      <c r="B4368" t="s">
        <v>131</v>
      </c>
      <c r="C4368" t="s">
        <v>34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</row>
    <row r="4369" spans="1:11">
      <c r="A4369" s="74" t="s">
        <v>60</v>
      </c>
      <c r="B4369" t="s">
        <v>131</v>
      </c>
      <c r="C4369" t="s">
        <v>25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</row>
    <row r="4370" spans="1:11">
      <c r="A4370" s="74" t="s">
        <v>60</v>
      </c>
      <c r="B4370" t="s">
        <v>131</v>
      </c>
    </row>
    <row r="4371" spans="1:11">
      <c r="A4371" s="74" t="s">
        <v>60</v>
      </c>
      <c r="B4371" t="s">
        <v>131</v>
      </c>
      <c r="C4371" t="s">
        <v>35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</row>
    <row r="4372" spans="1:11">
      <c r="A4372" s="74" t="s">
        <v>60</v>
      </c>
      <c r="B4372" t="s">
        <v>131</v>
      </c>
      <c r="C4372" t="s">
        <v>36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</row>
    <row r="4373" spans="1:11">
      <c r="A4373" s="74" t="s">
        <v>60</v>
      </c>
      <c r="B4373" t="s">
        <v>131</v>
      </c>
      <c r="C4373" t="s">
        <v>25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</row>
    <row r="4374" spans="1:11">
      <c r="A4374" s="74" t="s">
        <v>60</v>
      </c>
      <c r="B4374" t="s">
        <v>131</v>
      </c>
    </row>
    <row r="4375" spans="1:11">
      <c r="A4375" s="74" t="s">
        <v>60</v>
      </c>
      <c r="B4375" t="s">
        <v>131</v>
      </c>
      <c r="C4375" t="s">
        <v>37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</row>
    <row r="4376" spans="1:11">
      <c r="A4376" s="74" t="s">
        <v>60</v>
      </c>
      <c r="B4376" t="s">
        <v>131</v>
      </c>
      <c r="C4376" t="s">
        <v>38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</row>
    <row r="4377" spans="1:11">
      <c r="A4377" s="74" t="s">
        <v>60</v>
      </c>
      <c r="B4377" t="s">
        <v>131</v>
      </c>
      <c r="C4377" t="s">
        <v>25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</row>
    <row r="4378" spans="1:11">
      <c r="A4378" s="74" t="s">
        <v>60</v>
      </c>
      <c r="B4378" t="s">
        <v>131</v>
      </c>
    </row>
    <row r="4379" spans="1:11">
      <c r="A4379" s="74" t="s">
        <v>60</v>
      </c>
      <c r="B4379" t="s">
        <v>131</v>
      </c>
      <c r="C4379" t="s">
        <v>39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</row>
    <row r="4380" spans="1:11">
      <c r="A4380" s="74" t="s">
        <v>60</v>
      </c>
      <c r="B4380" t="s">
        <v>131</v>
      </c>
      <c r="C4380" t="s">
        <v>40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</row>
    <row r="4381" spans="1:11">
      <c r="A4381" s="74" t="s">
        <v>60</v>
      </c>
      <c r="B4381" t="s">
        <v>131</v>
      </c>
      <c r="C4381" t="s">
        <v>41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</row>
    <row r="4382" spans="1:11">
      <c r="A4382" s="74" t="s">
        <v>60</v>
      </c>
      <c r="B4382" t="s">
        <v>131</v>
      </c>
      <c r="C4382" t="s">
        <v>42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</row>
    <row r="4383" spans="1:11">
      <c r="A4383" s="74" t="s">
        <v>60</v>
      </c>
      <c r="B4383" t="s">
        <v>131</v>
      </c>
      <c r="C4383" t="s">
        <v>43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</row>
    <row r="4384" spans="1:11">
      <c r="A4384" s="74" t="s">
        <v>60</v>
      </c>
      <c r="B4384" t="s">
        <v>131</v>
      </c>
      <c r="C4384" t="s">
        <v>44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</row>
    <row r="4385" spans="1:11">
      <c r="A4385" s="74" t="s">
        <v>60</v>
      </c>
      <c r="B4385" t="s">
        <v>131</v>
      </c>
      <c r="C4385" t="s">
        <v>45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</row>
    <row r="4386" spans="1:11">
      <c r="A4386" s="74" t="s">
        <v>60</v>
      </c>
      <c r="B4386" t="s">
        <v>131</v>
      </c>
      <c r="C4386" t="s">
        <v>46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</row>
    <row r="4387" spans="1:11">
      <c r="A4387" s="74" t="s">
        <v>60</v>
      </c>
      <c r="B4387" t="s">
        <v>131</v>
      </c>
      <c r="C4387" t="s">
        <v>25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</row>
    <row r="4388" spans="1:11">
      <c r="A4388" s="74" t="s">
        <v>60</v>
      </c>
      <c r="B4388" t="s">
        <v>131</v>
      </c>
    </row>
    <row r="4389" spans="1:11">
      <c r="A4389" s="74" t="s">
        <v>60</v>
      </c>
      <c r="B4389" t="s">
        <v>131</v>
      </c>
      <c r="C4389" t="s">
        <v>47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</row>
    <row r="4390" spans="1:11">
      <c r="A4390" s="74" t="s">
        <v>60</v>
      </c>
      <c r="B4390" t="s">
        <v>131</v>
      </c>
      <c r="C4390" t="s">
        <v>48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</row>
    <row r="4391" spans="1:11">
      <c r="A4391" s="74" t="s">
        <v>60</v>
      </c>
      <c r="B4391" t="s">
        <v>131</v>
      </c>
      <c r="C4391" t="s">
        <v>25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</row>
    <row r="4392" spans="1:11">
      <c r="A4392" s="74" t="s">
        <v>60</v>
      </c>
      <c r="B4392" t="s">
        <v>131</v>
      </c>
    </row>
    <row r="4393" spans="1:11">
      <c r="A4393" s="74" t="s">
        <v>60</v>
      </c>
      <c r="B4393" t="s">
        <v>131</v>
      </c>
      <c r="C4393" t="s">
        <v>49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</row>
    <row r="4394" spans="1:11">
      <c r="A4394" s="74" t="s">
        <v>60</v>
      </c>
      <c r="B4394" t="s">
        <v>131</v>
      </c>
      <c r="C4394" t="s">
        <v>25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</row>
    <row r="4395" spans="1:11">
      <c r="A4395" s="74" t="s">
        <v>60</v>
      </c>
      <c r="B4395" t="s">
        <v>131</v>
      </c>
    </row>
    <row r="4396" spans="1:11">
      <c r="A4396" s="74" t="s">
        <v>60</v>
      </c>
      <c r="B4396" t="s">
        <v>131</v>
      </c>
      <c r="C4396" t="s">
        <v>50</v>
      </c>
      <c r="D4396">
        <v>0.5</v>
      </c>
      <c r="E4396">
        <v>0.5</v>
      </c>
      <c r="F4396">
        <v>14119</v>
      </c>
      <c r="G4396">
        <v>14119</v>
      </c>
      <c r="H4396">
        <v>28238</v>
      </c>
      <c r="I4396">
        <v>28238</v>
      </c>
      <c r="J4396">
        <v>0</v>
      </c>
      <c r="K4396">
        <v>0</v>
      </c>
    </row>
    <row r="4397" spans="1:11">
      <c r="A4397" s="74" t="s">
        <v>60</v>
      </c>
      <c r="B4397" t="s">
        <v>131</v>
      </c>
      <c r="C4397" t="s">
        <v>51</v>
      </c>
      <c r="D4397">
        <v>1.5</v>
      </c>
      <c r="E4397">
        <v>1.5</v>
      </c>
      <c r="F4397">
        <v>40863</v>
      </c>
      <c r="G4397">
        <v>40863</v>
      </c>
      <c r="H4397">
        <v>27242</v>
      </c>
      <c r="I4397">
        <v>27242</v>
      </c>
      <c r="J4397">
        <v>0</v>
      </c>
      <c r="K4397">
        <v>0</v>
      </c>
    </row>
    <row r="4398" spans="1:11">
      <c r="A4398" s="74" t="s">
        <v>60</v>
      </c>
      <c r="B4398" t="s">
        <v>131</v>
      </c>
      <c r="C4398" t="s">
        <v>25</v>
      </c>
      <c r="D4398">
        <v>2</v>
      </c>
      <c r="E4398">
        <v>2</v>
      </c>
      <c r="F4398">
        <v>54982</v>
      </c>
      <c r="G4398">
        <v>54982</v>
      </c>
      <c r="H4398">
        <v>27491</v>
      </c>
      <c r="I4398">
        <v>27491</v>
      </c>
      <c r="J4398">
        <v>0</v>
      </c>
      <c r="K4398">
        <v>0</v>
      </c>
    </row>
    <row r="4399" spans="1:11">
      <c r="A4399" s="74" t="s">
        <v>60</v>
      </c>
      <c r="B4399" t="s">
        <v>131</v>
      </c>
    </row>
    <row r="4400" spans="1:11">
      <c r="A4400" s="74" t="s">
        <v>60</v>
      </c>
      <c r="B4400" t="s">
        <v>131</v>
      </c>
      <c r="C4400" t="s">
        <v>52</v>
      </c>
      <c r="D4400">
        <v>1</v>
      </c>
      <c r="E4400">
        <v>1</v>
      </c>
      <c r="F4400">
        <v>17143</v>
      </c>
      <c r="G4400">
        <v>17143</v>
      </c>
      <c r="H4400">
        <v>17143</v>
      </c>
      <c r="I4400">
        <v>17143</v>
      </c>
      <c r="J4400">
        <v>0</v>
      </c>
      <c r="K4400">
        <v>0</v>
      </c>
    </row>
    <row r="4401" spans="1:11">
      <c r="A4401" s="74" t="s">
        <v>60</v>
      </c>
      <c r="B4401" t="s">
        <v>131</v>
      </c>
      <c r="C4401" t="s">
        <v>53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</row>
    <row r="4402" spans="1:11">
      <c r="A4402" s="74" t="s">
        <v>60</v>
      </c>
      <c r="B4402" t="s">
        <v>131</v>
      </c>
      <c r="C4402" t="s">
        <v>54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</row>
    <row r="4403" spans="1:11">
      <c r="A4403" s="74" t="s">
        <v>60</v>
      </c>
      <c r="B4403" t="s">
        <v>131</v>
      </c>
      <c r="C4403" t="s">
        <v>55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</row>
    <row r="4404" spans="1:11">
      <c r="A4404" s="74" t="s">
        <v>60</v>
      </c>
      <c r="B4404" t="s">
        <v>131</v>
      </c>
      <c r="C4404" t="s">
        <v>25</v>
      </c>
      <c r="D4404">
        <v>1</v>
      </c>
      <c r="E4404">
        <v>1</v>
      </c>
      <c r="F4404">
        <v>17143</v>
      </c>
      <c r="G4404">
        <v>17143</v>
      </c>
      <c r="H4404">
        <v>17143</v>
      </c>
      <c r="I4404">
        <v>17143</v>
      </c>
      <c r="J4404">
        <v>0</v>
      </c>
      <c r="K4404">
        <v>0</v>
      </c>
    </row>
    <row r="4405" spans="1:11">
      <c r="A4405" s="74" t="s">
        <v>60</v>
      </c>
      <c r="B4405" t="s">
        <v>131</v>
      </c>
    </row>
    <row r="4406" spans="1:11">
      <c r="A4406" s="74" t="s">
        <v>60</v>
      </c>
      <c r="B4406" t="s">
        <v>131</v>
      </c>
      <c r="C4406" t="s">
        <v>56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</row>
    <row r="4407" spans="1:11">
      <c r="A4407" s="74" t="s">
        <v>60</v>
      </c>
      <c r="B4407" t="s">
        <v>131</v>
      </c>
      <c r="C4407" t="s">
        <v>57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</row>
    <row r="4408" spans="1:11">
      <c r="A4408" s="74" t="s">
        <v>60</v>
      </c>
      <c r="B4408" t="s">
        <v>131</v>
      </c>
      <c r="C4408" t="s">
        <v>58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</row>
    <row r="4409" spans="1:11">
      <c r="A4409" s="74" t="s">
        <v>60</v>
      </c>
      <c r="B4409" t="s">
        <v>132</v>
      </c>
      <c r="C4409" t="s">
        <v>18</v>
      </c>
      <c r="D4409">
        <v>1</v>
      </c>
      <c r="E4409">
        <v>1</v>
      </c>
      <c r="F4409">
        <v>118965</v>
      </c>
      <c r="G4409">
        <v>118965</v>
      </c>
      <c r="H4409">
        <v>118965</v>
      </c>
      <c r="I4409">
        <v>118965</v>
      </c>
      <c r="J4409">
        <v>0</v>
      </c>
      <c r="K4409">
        <v>0</v>
      </c>
    </row>
    <row r="4410" spans="1:11">
      <c r="A4410" s="74" t="s">
        <v>60</v>
      </c>
      <c r="B4410" t="s">
        <v>132</v>
      </c>
      <c r="C4410" t="s">
        <v>19</v>
      </c>
      <c r="D4410">
        <v>4.62</v>
      </c>
      <c r="E4410">
        <v>4.62</v>
      </c>
      <c r="F4410">
        <v>481035</v>
      </c>
      <c r="G4410">
        <v>481035</v>
      </c>
      <c r="H4410">
        <v>104120.12987012987</v>
      </c>
      <c r="I4410">
        <v>104120.12987012987</v>
      </c>
      <c r="J4410">
        <v>0</v>
      </c>
      <c r="K4410">
        <v>0</v>
      </c>
    </row>
    <row r="4411" spans="1:11">
      <c r="A4411" s="74" t="s">
        <v>60</v>
      </c>
      <c r="B4411" t="s">
        <v>132</v>
      </c>
      <c r="C4411" t="s">
        <v>20</v>
      </c>
      <c r="D4411">
        <v>1.88</v>
      </c>
      <c r="E4411">
        <v>1.88</v>
      </c>
      <c r="F4411">
        <v>123451.5</v>
      </c>
      <c r="G4411">
        <v>123452</v>
      </c>
      <c r="H4411">
        <v>65665.691489361707</v>
      </c>
      <c r="I4411">
        <v>65665.957446808519</v>
      </c>
      <c r="J4411">
        <v>0.5</v>
      </c>
      <c r="K4411">
        <v>4.0501735499366146E-6</v>
      </c>
    </row>
    <row r="4412" spans="1:11">
      <c r="A4412" s="74" t="s">
        <v>60</v>
      </c>
      <c r="B4412" t="s">
        <v>132</v>
      </c>
      <c r="C4412" t="s">
        <v>21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</row>
    <row r="4413" spans="1:11">
      <c r="A4413" s="74" t="s">
        <v>60</v>
      </c>
      <c r="B4413" t="s">
        <v>132</v>
      </c>
      <c r="C4413" t="s">
        <v>22</v>
      </c>
      <c r="D4413">
        <v>1</v>
      </c>
      <c r="E4413">
        <v>1</v>
      </c>
      <c r="F4413">
        <v>85000</v>
      </c>
      <c r="G4413">
        <v>85000</v>
      </c>
      <c r="H4413">
        <v>85000</v>
      </c>
      <c r="I4413">
        <v>85000</v>
      </c>
      <c r="J4413">
        <v>0</v>
      </c>
      <c r="K4413">
        <v>0</v>
      </c>
    </row>
    <row r="4414" spans="1:11">
      <c r="A4414" s="74" t="s">
        <v>60</v>
      </c>
      <c r="B4414" t="s">
        <v>132</v>
      </c>
      <c r="C4414" t="s">
        <v>23</v>
      </c>
      <c r="D4414">
        <v>0.85</v>
      </c>
      <c r="E4414">
        <v>0.85</v>
      </c>
      <c r="F4414">
        <v>65366.5</v>
      </c>
      <c r="G4414">
        <v>65366.5</v>
      </c>
      <c r="H4414">
        <v>76901.76470588235</v>
      </c>
      <c r="I4414">
        <v>76901.76470588235</v>
      </c>
      <c r="J4414">
        <v>0</v>
      </c>
      <c r="K4414">
        <v>0</v>
      </c>
    </row>
    <row r="4415" spans="1:11">
      <c r="A4415" s="74" t="s">
        <v>60</v>
      </c>
      <c r="B4415" t="s">
        <v>132</v>
      </c>
      <c r="C4415" t="s">
        <v>24</v>
      </c>
      <c r="D4415">
        <v>1</v>
      </c>
      <c r="E4415">
        <v>1</v>
      </c>
      <c r="F4415">
        <v>46808</v>
      </c>
      <c r="G4415">
        <v>46808</v>
      </c>
      <c r="H4415">
        <v>46808</v>
      </c>
      <c r="I4415">
        <v>46808</v>
      </c>
      <c r="J4415">
        <v>0</v>
      </c>
      <c r="K4415">
        <v>0</v>
      </c>
    </row>
    <row r="4416" spans="1:11">
      <c r="A4416" s="74" t="s">
        <v>60</v>
      </c>
      <c r="B4416" t="s">
        <v>132</v>
      </c>
      <c r="C4416" t="s">
        <v>25</v>
      </c>
      <c r="D4416">
        <v>10.35</v>
      </c>
      <c r="E4416">
        <v>10.35</v>
      </c>
      <c r="F4416">
        <v>920626</v>
      </c>
      <c r="G4416">
        <v>920626.5</v>
      </c>
      <c r="H4416">
        <v>88949.371980676326</v>
      </c>
      <c r="I4416">
        <v>88949.420289855072</v>
      </c>
      <c r="J4416">
        <v>0.5</v>
      </c>
      <c r="K4416">
        <v>5.4310871081199096E-7</v>
      </c>
    </row>
    <row r="4417" spans="1:11">
      <c r="A4417" s="74" t="s">
        <v>60</v>
      </c>
      <c r="B4417" t="s">
        <v>132</v>
      </c>
    </row>
    <row r="4418" spans="1:11">
      <c r="A4418" s="74" t="s">
        <v>60</v>
      </c>
      <c r="B4418" t="s">
        <v>132</v>
      </c>
      <c r="C4418" t="s">
        <v>26</v>
      </c>
      <c r="D4418">
        <v>4</v>
      </c>
      <c r="E4418">
        <v>4</v>
      </c>
      <c r="F4418">
        <v>94526</v>
      </c>
      <c r="G4418">
        <v>94526</v>
      </c>
      <c r="H4418">
        <v>23631.5</v>
      </c>
      <c r="I4418">
        <v>23631.5</v>
      </c>
      <c r="J4418">
        <v>0</v>
      </c>
      <c r="K4418">
        <v>0</v>
      </c>
    </row>
    <row r="4419" spans="1:11">
      <c r="A4419" s="74" t="s">
        <v>60</v>
      </c>
      <c r="B4419" t="s">
        <v>132</v>
      </c>
      <c r="C4419" t="s">
        <v>27</v>
      </c>
      <c r="D4419">
        <v>0.75</v>
      </c>
      <c r="E4419">
        <v>0.75</v>
      </c>
      <c r="F4419">
        <v>10470.75</v>
      </c>
      <c r="G4419">
        <v>10470.75</v>
      </c>
      <c r="H4419">
        <v>13961</v>
      </c>
      <c r="I4419">
        <v>13961</v>
      </c>
      <c r="J4419">
        <v>0</v>
      </c>
      <c r="K4419">
        <v>0</v>
      </c>
    </row>
    <row r="4420" spans="1:11">
      <c r="A4420" s="74" t="s">
        <v>60</v>
      </c>
      <c r="B4420" t="s">
        <v>132</v>
      </c>
      <c r="C4420" t="s">
        <v>25</v>
      </c>
      <c r="D4420">
        <v>4.75</v>
      </c>
      <c r="E4420">
        <v>4.75</v>
      </c>
      <c r="F4420">
        <v>104996.75</v>
      </c>
      <c r="G4420">
        <v>104996.75</v>
      </c>
      <c r="H4420">
        <v>22104.57894736842</v>
      </c>
      <c r="I4420">
        <v>22104.57894736842</v>
      </c>
      <c r="J4420">
        <v>0</v>
      </c>
      <c r="K4420">
        <v>0</v>
      </c>
    </row>
    <row r="4421" spans="1:11">
      <c r="A4421" s="74" t="s">
        <v>60</v>
      </c>
      <c r="B4421" t="s">
        <v>132</v>
      </c>
    </row>
    <row r="4422" spans="1:11">
      <c r="A4422" s="74" t="s">
        <v>60</v>
      </c>
      <c r="B4422" t="s">
        <v>132</v>
      </c>
      <c r="C4422" t="s">
        <v>28</v>
      </c>
      <c r="D4422">
        <v>4</v>
      </c>
      <c r="E4422">
        <v>4</v>
      </c>
      <c r="F4422">
        <v>75512</v>
      </c>
      <c r="G4422">
        <v>75512</v>
      </c>
      <c r="H4422">
        <v>18878</v>
      </c>
      <c r="I4422">
        <v>18878</v>
      </c>
      <c r="J4422">
        <v>0</v>
      </c>
      <c r="K4422">
        <v>0</v>
      </c>
    </row>
    <row r="4423" spans="1:11">
      <c r="A4423" s="74" t="s">
        <v>60</v>
      </c>
      <c r="B4423" t="s">
        <v>132</v>
      </c>
      <c r="C4423" t="s">
        <v>29</v>
      </c>
      <c r="D4423">
        <v>8</v>
      </c>
      <c r="E4423">
        <v>8</v>
      </c>
      <c r="F4423">
        <v>120969</v>
      </c>
      <c r="G4423">
        <v>120969</v>
      </c>
      <c r="H4423">
        <v>15121.125</v>
      </c>
      <c r="I4423">
        <v>15121.125</v>
      </c>
      <c r="J4423">
        <v>0</v>
      </c>
      <c r="K4423">
        <v>0</v>
      </c>
    </row>
    <row r="4424" spans="1:11">
      <c r="A4424" s="74" t="s">
        <v>60</v>
      </c>
      <c r="B4424" t="s">
        <v>132</v>
      </c>
      <c r="C4424" t="s">
        <v>30</v>
      </c>
      <c r="D4424">
        <v>8</v>
      </c>
      <c r="E4424">
        <v>8</v>
      </c>
      <c r="F4424">
        <v>140055</v>
      </c>
      <c r="G4424">
        <v>140055</v>
      </c>
      <c r="H4424">
        <v>17506.875</v>
      </c>
      <c r="I4424">
        <v>17506.875</v>
      </c>
      <c r="J4424">
        <v>0</v>
      </c>
      <c r="K4424">
        <v>0</v>
      </c>
    </row>
    <row r="4425" spans="1:11">
      <c r="A4425" s="74" t="s">
        <v>60</v>
      </c>
      <c r="B4425" t="s">
        <v>132</v>
      </c>
      <c r="C4425" t="s">
        <v>31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</row>
    <row r="4426" spans="1:11">
      <c r="A4426" s="74" t="s">
        <v>60</v>
      </c>
      <c r="B4426" t="s">
        <v>132</v>
      </c>
      <c r="C4426" t="s">
        <v>25</v>
      </c>
      <c r="D4426">
        <v>20</v>
      </c>
      <c r="E4426">
        <v>20</v>
      </c>
      <c r="F4426">
        <v>336536</v>
      </c>
      <c r="G4426">
        <v>336536</v>
      </c>
      <c r="H4426">
        <v>16826.8</v>
      </c>
      <c r="I4426">
        <v>16826.8</v>
      </c>
      <c r="J4426">
        <v>0</v>
      </c>
      <c r="K4426">
        <v>0</v>
      </c>
    </row>
    <row r="4427" spans="1:11">
      <c r="A4427" s="74" t="s">
        <v>60</v>
      </c>
      <c r="B4427" t="s">
        <v>132</v>
      </c>
    </row>
    <row r="4428" spans="1:11">
      <c r="A4428" s="74" t="s">
        <v>60</v>
      </c>
      <c r="B4428" t="s">
        <v>132</v>
      </c>
      <c r="C4428" t="s">
        <v>32</v>
      </c>
      <c r="D4428">
        <v>4.47</v>
      </c>
      <c r="E4428">
        <v>4.47</v>
      </c>
      <c r="F4428">
        <v>238648.08</v>
      </c>
      <c r="G4428">
        <v>238648.08</v>
      </c>
      <c r="H4428">
        <v>53388.832214765098</v>
      </c>
      <c r="I4428">
        <v>53388.832214765098</v>
      </c>
      <c r="J4428">
        <v>0</v>
      </c>
      <c r="K4428">
        <v>0</v>
      </c>
    </row>
    <row r="4429" spans="1:11">
      <c r="A4429" s="74" t="s">
        <v>60</v>
      </c>
      <c r="B4429" t="s">
        <v>132</v>
      </c>
      <c r="C4429" t="s">
        <v>33</v>
      </c>
      <c r="D4429">
        <v>2</v>
      </c>
      <c r="E4429">
        <v>2</v>
      </c>
      <c r="F4429">
        <v>100756</v>
      </c>
      <c r="G4429">
        <v>100756</v>
      </c>
      <c r="H4429">
        <v>50378</v>
      </c>
      <c r="I4429">
        <v>50378</v>
      </c>
      <c r="J4429">
        <v>0</v>
      </c>
      <c r="K4429">
        <v>0</v>
      </c>
    </row>
    <row r="4430" spans="1:11">
      <c r="A4430" s="74" t="s">
        <v>60</v>
      </c>
      <c r="B4430" t="s">
        <v>132</v>
      </c>
      <c r="C4430" t="s">
        <v>34</v>
      </c>
      <c r="D4430">
        <v>9</v>
      </c>
      <c r="E4430">
        <v>9</v>
      </c>
      <c r="F4430">
        <v>221332</v>
      </c>
      <c r="G4430">
        <v>221332</v>
      </c>
      <c r="H4430">
        <v>24592.444444444445</v>
      </c>
      <c r="I4430">
        <v>24592.444444444445</v>
      </c>
      <c r="J4430">
        <v>0</v>
      </c>
      <c r="K4430">
        <v>0</v>
      </c>
    </row>
    <row r="4431" spans="1:11">
      <c r="A4431" s="74" t="s">
        <v>60</v>
      </c>
      <c r="B4431" t="s">
        <v>132</v>
      </c>
      <c r="C4431" t="s">
        <v>25</v>
      </c>
      <c r="D4431">
        <v>15.469999999999999</v>
      </c>
      <c r="E4431">
        <v>15.469999999999999</v>
      </c>
      <c r="F4431">
        <v>560736.07999999996</v>
      </c>
      <c r="G4431">
        <v>560736.07999999996</v>
      </c>
      <c r="H4431">
        <v>36246.67614738203</v>
      </c>
      <c r="I4431">
        <v>36246.67614738203</v>
      </c>
      <c r="J4431">
        <v>0</v>
      </c>
      <c r="K4431">
        <v>0</v>
      </c>
    </row>
    <row r="4432" spans="1:11">
      <c r="A4432" s="74" t="s">
        <v>60</v>
      </c>
      <c r="B4432" t="s">
        <v>132</v>
      </c>
    </row>
    <row r="4433" spans="1:11">
      <c r="A4433" s="74" t="s">
        <v>60</v>
      </c>
      <c r="B4433" t="s">
        <v>132</v>
      </c>
      <c r="C4433" t="s">
        <v>35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</row>
    <row r="4434" spans="1:11">
      <c r="A4434" s="74" t="s">
        <v>60</v>
      </c>
      <c r="B4434" t="s">
        <v>132</v>
      </c>
      <c r="C4434" t="s">
        <v>36</v>
      </c>
      <c r="D4434">
        <v>1</v>
      </c>
      <c r="E4434">
        <v>1</v>
      </c>
      <c r="F4434">
        <v>28862</v>
      </c>
      <c r="G4434">
        <v>28862</v>
      </c>
      <c r="H4434">
        <v>28862</v>
      </c>
      <c r="I4434">
        <v>28862</v>
      </c>
      <c r="J4434">
        <v>0</v>
      </c>
      <c r="K4434">
        <v>0</v>
      </c>
    </row>
    <row r="4435" spans="1:11">
      <c r="A4435" s="74" t="s">
        <v>60</v>
      </c>
      <c r="B4435" t="s">
        <v>132</v>
      </c>
      <c r="C4435" t="s">
        <v>25</v>
      </c>
      <c r="D4435">
        <v>1</v>
      </c>
      <c r="E4435">
        <v>1</v>
      </c>
      <c r="F4435">
        <v>28862</v>
      </c>
      <c r="G4435">
        <v>28862</v>
      </c>
      <c r="H4435">
        <v>28862</v>
      </c>
      <c r="I4435">
        <v>28862</v>
      </c>
      <c r="J4435">
        <v>0</v>
      </c>
      <c r="K4435">
        <v>0</v>
      </c>
    </row>
    <row r="4436" spans="1:11">
      <c r="A4436" s="74" t="s">
        <v>60</v>
      </c>
      <c r="B4436" t="s">
        <v>132</v>
      </c>
    </row>
    <row r="4437" spans="1:11">
      <c r="A4437" s="74" t="s">
        <v>60</v>
      </c>
      <c r="B4437" t="s">
        <v>132</v>
      </c>
      <c r="C4437" t="s">
        <v>37</v>
      </c>
      <c r="D4437">
        <v>5</v>
      </c>
      <c r="E4437">
        <v>5</v>
      </c>
      <c r="F4437">
        <v>197368</v>
      </c>
      <c r="G4437">
        <v>197368</v>
      </c>
      <c r="H4437">
        <v>39473.599999999999</v>
      </c>
      <c r="I4437">
        <v>39473.599999999999</v>
      </c>
      <c r="J4437">
        <v>0</v>
      </c>
      <c r="K4437">
        <v>0</v>
      </c>
    </row>
    <row r="4438" spans="1:11">
      <c r="A4438" s="74" t="s">
        <v>60</v>
      </c>
      <c r="B4438" t="s">
        <v>132</v>
      </c>
      <c r="C4438" t="s">
        <v>38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</row>
    <row r="4439" spans="1:11">
      <c r="A4439" s="74" t="s">
        <v>60</v>
      </c>
      <c r="B4439" t="s">
        <v>132</v>
      </c>
      <c r="C4439" t="s">
        <v>25</v>
      </c>
      <c r="D4439">
        <v>5</v>
      </c>
      <c r="E4439">
        <v>5</v>
      </c>
      <c r="F4439">
        <v>197368</v>
      </c>
      <c r="G4439">
        <v>197368</v>
      </c>
      <c r="H4439">
        <v>39473.599999999999</v>
      </c>
      <c r="I4439">
        <v>39473.599999999999</v>
      </c>
      <c r="J4439">
        <v>0</v>
      </c>
      <c r="K4439">
        <v>0</v>
      </c>
    </row>
    <row r="4440" spans="1:11">
      <c r="A4440" s="74" t="s">
        <v>60</v>
      </c>
      <c r="B4440" t="s">
        <v>132</v>
      </c>
    </row>
    <row r="4441" spans="1:11">
      <c r="A4441" s="74" t="s">
        <v>60</v>
      </c>
      <c r="B4441" t="s">
        <v>132</v>
      </c>
      <c r="C4441" t="s">
        <v>39</v>
      </c>
      <c r="D4441">
        <v>1</v>
      </c>
      <c r="E4441">
        <v>1</v>
      </c>
      <c r="F4441">
        <v>69301</v>
      </c>
      <c r="G4441">
        <v>69301</v>
      </c>
      <c r="H4441">
        <v>69301</v>
      </c>
      <c r="I4441">
        <v>69301</v>
      </c>
      <c r="J4441">
        <v>0</v>
      </c>
      <c r="K4441">
        <v>0</v>
      </c>
    </row>
    <row r="4442" spans="1:11">
      <c r="A4442" s="74" t="s">
        <v>60</v>
      </c>
      <c r="B4442" t="s">
        <v>132</v>
      </c>
      <c r="C4442" t="s">
        <v>40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</row>
    <row r="4443" spans="1:11">
      <c r="A4443" s="74" t="s">
        <v>60</v>
      </c>
      <c r="B4443" t="s">
        <v>132</v>
      </c>
      <c r="C4443" t="s">
        <v>41</v>
      </c>
      <c r="D4443">
        <v>1</v>
      </c>
      <c r="E4443">
        <v>1</v>
      </c>
      <c r="F4443">
        <v>51950</v>
      </c>
      <c r="G4443">
        <v>51950</v>
      </c>
      <c r="H4443">
        <v>51950</v>
      </c>
      <c r="I4443">
        <v>51950</v>
      </c>
      <c r="J4443">
        <v>0</v>
      </c>
      <c r="K4443">
        <v>0</v>
      </c>
    </row>
    <row r="4444" spans="1:11">
      <c r="A4444" s="74" t="s">
        <v>60</v>
      </c>
      <c r="B4444" t="s">
        <v>132</v>
      </c>
      <c r="C4444" t="s">
        <v>42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</row>
    <row r="4445" spans="1:11">
      <c r="A4445" s="74" t="s">
        <v>60</v>
      </c>
      <c r="B4445" t="s">
        <v>132</v>
      </c>
      <c r="C4445" t="s">
        <v>43</v>
      </c>
      <c r="D4445">
        <v>1</v>
      </c>
      <c r="E4445">
        <v>1</v>
      </c>
      <c r="F4445">
        <v>84000</v>
      </c>
      <c r="G4445">
        <v>84000</v>
      </c>
      <c r="H4445">
        <v>84000</v>
      </c>
      <c r="I4445">
        <v>84000</v>
      </c>
      <c r="J4445">
        <v>0</v>
      </c>
      <c r="K4445">
        <v>0</v>
      </c>
    </row>
    <row r="4446" spans="1:11">
      <c r="A4446" s="74" t="s">
        <v>60</v>
      </c>
      <c r="B4446" t="s">
        <v>132</v>
      </c>
      <c r="C4446" t="s">
        <v>44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</row>
    <row r="4447" spans="1:11">
      <c r="A4447" s="74" t="s">
        <v>60</v>
      </c>
      <c r="B4447" t="s">
        <v>132</v>
      </c>
      <c r="C4447" t="s">
        <v>45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</row>
    <row r="4448" spans="1:11">
      <c r="A4448" s="74" t="s">
        <v>60</v>
      </c>
      <c r="B4448" t="s">
        <v>132</v>
      </c>
      <c r="C4448" t="s">
        <v>46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</row>
    <row r="4449" spans="1:11">
      <c r="A4449" s="74" t="s">
        <v>60</v>
      </c>
      <c r="B4449" t="s">
        <v>132</v>
      </c>
      <c r="C4449" t="s">
        <v>25</v>
      </c>
      <c r="D4449">
        <v>3</v>
      </c>
      <c r="E4449">
        <v>3</v>
      </c>
      <c r="F4449">
        <v>205251</v>
      </c>
      <c r="G4449">
        <v>205251</v>
      </c>
      <c r="H4449">
        <v>68417</v>
      </c>
      <c r="I4449">
        <v>68417</v>
      </c>
      <c r="J4449">
        <v>0</v>
      </c>
      <c r="K4449">
        <v>0</v>
      </c>
    </row>
    <row r="4450" spans="1:11">
      <c r="A4450" s="74" t="s">
        <v>60</v>
      </c>
      <c r="B4450" t="s">
        <v>132</v>
      </c>
    </row>
    <row r="4451" spans="1:11">
      <c r="A4451" s="74" t="s">
        <v>60</v>
      </c>
      <c r="B4451" t="s">
        <v>132</v>
      </c>
      <c r="C4451" t="s">
        <v>47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</row>
    <row r="4452" spans="1:11">
      <c r="A4452" s="74" t="s">
        <v>60</v>
      </c>
      <c r="B4452" t="s">
        <v>132</v>
      </c>
      <c r="C4452" t="s">
        <v>48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</row>
    <row r="4453" spans="1:11">
      <c r="A4453" s="74" t="s">
        <v>60</v>
      </c>
      <c r="B4453" t="s">
        <v>132</v>
      </c>
      <c r="C4453" t="s">
        <v>25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</row>
    <row r="4454" spans="1:11">
      <c r="A4454" s="74" t="s">
        <v>60</v>
      </c>
      <c r="B4454" t="s">
        <v>132</v>
      </c>
    </row>
    <row r="4455" spans="1:11">
      <c r="A4455" s="74" t="s">
        <v>60</v>
      </c>
      <c r="B4455" t="s">
        <v>132</v>
      </c>
      <c r="C4455" t="s">
        <v>49</v>
      </c>
      <c r="D4455">
        <v>4.5</v>
      </c>
      <c r="E4455">
        <v>4.5</v>
      </c>
      <c r="F4455">
        <v>193347</v>
      </c>
      <c r="G4455">
        <v>193347</v>
      </c>
      <c r="H4455">
        <v>42966</v>
      </c>
      <c r="I4455">
        <v>42966</v>
      </c>
      <c r="J4455">
        <v>0</v>
      </c>
      <c r="K4455">
        <v>0</v>
      </c>
    </row>
    <row r="4456" spans="1:11">
      <c r="A4456" s="74" t="s">
        <v>60</v>
      </c>
      <c r="B4456" t="s">
        <v>132</v>
      </c>
      <c r="C4456" t="s">
        <v>25</v>
      </c>
      <c r="D4456">
        <v>4.5</v>
      </c>
      <c r="E4456">
        <v>4.5</v>
      </c>
      <c r="F4456">
        <v>193347</v>
      </c>
      <c r="G4456">
        <v>193347</v>
      </c>
      <c r="H4456">
        <v>42966</v>
      </c>
      <c r="I4456">
        <v>42966</v>
      </c>
      <c r="J4456">
        <v>0</v>
      </c>
      <c r="K4456">
        <v>0</v>
      </c>
    </row>
    <row r="4457" spans="1:11">
      <c r="A4457" s="74" t="s">
        <v>60</v>
      </c>
      <c r="B4457" t="s">
        <v>132</v>
      </c>
    </row>
    <row r="4458" spans="1:11">
      <c r="A4458" s="74" t="s">
        <v>60</v>
      </c>
      <c r="B4458" t="s">
        <v>132</v>
      </c>
      <c r="C4458" t="s">
        <v>50</v>
      </c>
      <c r="D4458">
        <v>4</v>
      </c>
      <c r="E4458">
        <v>4</v>
      </c>
      <c r="F4458">
        <v>125874</v>
      </c>
      <c r="G4458">
        <v>125874</v>
      </c>
      <c r="H4458">
        <v>31468.5</v>
      </c>
      <c r="I4458">
        <v>31468.5</v>
      </c>
      <c r="J4458">
        <v>0</v>
      </c>
      <c r="K4458">
        <v>0</v>
      </c>
    </row>
    <row r="4459" spans="1:11">
      <c r="A4459" s="74" t="s">
        <v>60</v>
      </c>
      <c r="B4459" t="s">
        <v>132</v>
      </c>
      <c r="C4459" t="s">
        <v>51</v>
      </c>
      <c r="D4459">
        <v>17.82</v>
      </c>
      <c r="E4459">
        <v>17.82</v>
      </c>
      <c r="F4459">
        <v>335809.84</v>
      </c>
      <c r="G4459">
        <v>335810</v>
      </c>
      <c r="H4459">
        <v>18844.547699214367</v>
      </c>
      <c r="I4459">
        <v>18844.55667789001</v>
      </c>
      <c r="J4459">
        <v>0.15999999997438863</v>
      </c>
      <c r="K4459">
        <v>4.7646012985917454E-7</v>
      </c>
    </row>
    <row r="4460" spans="1:11">
      <c r="A4460" s="74" t="s">
        <v>60</v>
      </c>
      <c r="B4460" t="s">
        <v>132</v>
      </c>
      <c r="C4460" t="s">
        <v>25</v>
      </c>
      <c r="D4460">
        <v>21.82</v>
      </c>
      <c r="E4460">
        <v>21.82</v>
      </c>
      <c r="F4460">
        <v>461683.84</v>
      </c>
      <c r="G4460">
        <v>461684</v>
      </c>
      <c r="H4460">
        <v>21158.746104491292</v>
      </c>
      <c r="I4460">
        <v>21158.753437213567</v>
      </c>
      <c r="J4460">
        <v>0.15999999997438863</v>
      </c>
      <c r="K4460">
        <v>3.4655750561767252E-7</v>
      </c>
    </row>
    <row r="4461" spans="1:11">
      <c r="A4461" s="74" t="s">
        <v>60</v>
      </c>
      <c r="B4461" t="s">
        <v>132</v>
      </c>
    </row>
    <row r="4462" spans="1:11">
      <c r="A4462" s="74" t="s">
        <v>60</v>
      </c>
      <c r="B4462" t="s">
        <v>132</v>
      </c>
      <c r="C4462" t="s">
        <v>52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</row>
    <row r="4463" spans="1:11">
      <c r="A4463" s="74" t="s">
        <v>60</v>
      </c>
      <c r="B4463" t="s">
        <v>132</v>
      </c>
      <c r="C4463" t="s">
        <v>53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</row>
    <row r="4464" spans="1:11">
      <c r="A4464" s="74" t="s">
        <v>60</v>
      </c>
      <c r="B4464" t="s">
        <v>132</v>
      </c>
      <c r="C4464" t="s">
        <v>54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</row>
    <row r="4465" spans="1:11">
      <c r="A4465" s="74" t="s">
        <v>60</v>
      </c>
      <c r="B4465" t="s">
        <v>132</v>
      </c>
      <c r="C4465" t="s">
        <v>55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</row>
    <row r="4466" spans="1:11">
      <c r="A4466" s="74" t="s">
        <v>60</v>
      </c>
      <c r="B4466" t="s">
        <v>132</v>
      </c>
      <c r="C4466" t="s">
        <v>25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</row>
    <row r="4467" spans="1:11">
      <c r="A4467" s="74" t="s">
        <v>60</v>
      </c>
      <c r="B4467" t="s">
        <v>132</v>
      </c>
    </row>
    <row r="4468" spans="1:11">
      <c r="A4468" s="74" t="s">
        <v>60</v>
      </c>
      <c r="B4468" t="s">
        <v>132</v>
      </c>
      <c r="C4468" t="s">
        <v>56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</row>
    <row r="4469" spans="1:11">
      <c r="A4469" s="74" t="s">
        <v>60</v>
      </c>
      <c r="B4469" t="s">
        <v>132</v>
      </c>
      <c r="C4469" t="s">
        <v>57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</row>
    <row r="4470" spans="1:11">
      <c r="A4470" s="74" t="s">
        <v>60</v>
      </c>
      <c r="B4470" t="s">
        <v>132</v>
      </c>
      <c r="C4470" t="s">
        <v>58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</row>
    <row r="4471" spans="1:11">
      <c r="A4471" s="74" t="s">
        <v>60</v>
      </c>
      <c r="B4471" t="s">
        <v>133</v>
      </c>
      <c r="C4471" t="s">
        <v>18</v>
      </c>
      <c r="D4471">
        <v>1</v>
      </c>
      <c r="E4471">
        <v>1</v>
      </c>
      <c r="F4471">
        <v>104837</v>
      </c>
      <c r="G4471">
        <v>105887</v>
      </c>
      <c r="H4471">
        <v>104837</v>
      </c>
      <c r="I4471">
        <v>105887</v>
      </c>
      <c r="J4471">
        <v>1050</v>
      </c>
      <c r="K4471">
        <v>1.0015547945858809E-2</v>
      </c>
    </row>
    <row r="4472" spans="1:11">
      <c r="A4472" s="74" t="s">
        <v>60</v>
      </c>
      <c r="B4472" t="s">
        <v>133</v>
      </c>
      <c r="C4472" t="s">
        <v>19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</row>
    <row r="4473" spans="1:11">
      <c r="A4473" s="74" t="s">
        <v>60</v>
      </c>
      <c r="B4473" t="s">
        <v>133</v>
      </c>
      <c r="C4473" t="s">
        <v>20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</row>
    <row r="4474" spans="1:11">
      <c r="A4474" s="74" t="s">
        <v>60</v>
      </c>
      <c r="B4474" t="s">
        <v>133</v>
      </c>
      <c r="C4474" t="s">
        <v>21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</row>
    <row r="4475" spans="1:11">
      <c r="A4475" s="74" t="s">
        <v>60</v>
      </c>
      <c r="B4475" t="s">
        <v>133</v>
      </c>
      <c r="C4475" t="s">
        <v>22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</row>
    <row r="4476" spans="1:11">
      <c r="A4476" s="74" t="s">
        <v>60</v>
      </c>
      <c r="B4476" t="s">
        <v>133</v>
      </c>
      <c r="C4476" t="s">
        <v>23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</row>
    <row r="4477" spans="1:11">
      <c r="A4477" s="74" t="s">
        <v>60</v>
      </c>
      <c r="B4477" t="s">
        <v>133</v>
      </c>
      <c r="C4477" t="s">
        <v>24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</row>
    <row r="4478" spans="1:11">
      <c r="A4478" s="74" t="s">
        <v>60</v>
      </c>
      <c r="B4478" t="s">
        <v>133</v>
      </c>
      <c r="C4478" t="s">
        <v>25</v>
      </c>
      <c r="D4478">
        <v>1</v>
      </c>
      <c r="E4478">
        <v>1</v>
      </c>
      <c r="F4478">
        <v>104837</v>
      </c>
      <c r="G4478">
        <v>105887</v>
      </c>
      <c r="H4478">
        <v>104837</v>
      </c>
      <c r="I4478">
        <v>105887</v>
      </c>
      <c r="J4478">
        <v>1050</v>
      </c>
      <c r="K4478">
        <v>1.0015547945858809E-2</v>
      </c>
    </row>
    <row r="4479" spans="1:11">
      <c r="A4479" s="74" t="s">
        <v>60</v>
      </c>
      <c r="B4479" t="s">
        <v>133</v>
      </c>
    </row>
    <row r="4480" spans="1:11">
      <c r="A4480" s="74" t="s">
        <v>60</v>
      </c>
      <c r="B4480" t="s">
        <v>133</v>
      </c>
      <c r="C4480" t="s">
        <v>26</v>
      </c>
      <c r="D4480">
        <v>1</v>
      </c>
      <c r="E4480">
        <v>1</v>
      </c>
      <c r="F4480">
        <v>16448</v>
      </c>
      <c r="G4480">
        <v>16749</v>
      </c>
      <c r="H4480">
        <v>16448</v>
      </c>
      <c r="I4480">
        <v>16749</v>
      </c>
      <c r="J4480">
        <v>301</v>
      </c>
      <c r="K4480">
        <v>1.8300097276264592E-2</v>
      </c>
    </row>
    <row r="4481" spans="1:11">
      <c r="A4481" s="74" t="s">
        <v>60</v>
      </c>
      <c r="B4481" t="s">
        <v>133</v>
      </c>
      <c r="C4481" t="s">
        <v>27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</row>
    <row r="4482" spans="1:11">
      <c r="A4482" s="74" t="s">
        <v>60</v>
      </c>
      <c r="B4482" t="s">
        <v>133</v>
      </c>
      <c r="C4482" t="s">
        <v>25</v>
      </c>
      <c r="D4482">
        <v>1</v>
      </c>
      <c r="E4482">
        <v>1</v>
      </c>
      <c r="F4482">
        <v>16448</v>
      </c>
      <c r="G4482">
        <v>16749</v>
      </c>
      <c r="H4482">
        <v>16448</v>
      </c>
      <c r="I4482">
        <v>16749</v>
      </c>
      <c r="J4482">
        <v>301</v>
      </c>
      <c r="K4482">
        <v>1.8300097276264592E-2</v>
      </c>
    </row>
    <row r="4483" spans="1:11">
      <c r="A4483" s="74" t="s">
        <v>60</v>
      </c>
      <c r="B4483" t="s">
        <v>133</v>
      </c>
    </row>
    <row r="4484" spans="1:11">
      <c r="A4484" s="74" t="s">
        <v>60</v>
      </c>
      <c r="B4484" t="s">
        <v>133</v>
      </c>
      <c r="C4484" t="s">
        <v>28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</row>
    <row r="4485" spans="1:11">
      <c r="A4485" s="74" t="s">
        <v>60</v>
      </c>
      <c r="B4485" t="s">
        <v>133</v>
      </c>
      <c r="C4485" t="s">
        <v>29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</row>
    <row r="4486" spans="1:11">
      <c r="A4486" s="74" t="s">
        <v>60</v>
      </c>
      <c r="B4486" t="s">
        <v>133</v>
      </c>
      <c r="C4486" t="s">
        <v>30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</row>
    <row r="4487" spans="1:11">
      <c r="A4487" s="74" t="s">
        <v>60</v>
      </c>
      <c r="B4487" t="s">
        <v>133</v>
      </c>
      <c r="C4487" t="s">
        <v>31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</row>
    <row r="4488" spans="1:11">
      <c r="A4488" s="74" t="s">
        <v>60</v>
      </c>
      <c r="B4488" t="s">
        <v>133</v>
      </c>
      <c r="C4488" t="s">
        <v>25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</row>
    <row r="4489" spans="1:11">
      <c r="A4489" s="74" t="s">
        <v>60</v>
      </c>
      <c r="B4489" t="s">
        <v>133</v>
      </c>
    </row>
    <row r="4490" spans="1:11">
      <c r="A4490" s="74" t="s">
        <v>60</v>
      </c>
      <c r="B4490" t="s">
        <v>133</v>
      </c>
      <c r="C4490" t="s">
        <v>32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</row>
    <row r="4491" spans="1:11">
      <c r="A4491" s="74" t="s">
        <v>60</v>
      </c>
      <c r="B4491" t="s">
        <v>133</v>
      </c>
      <c r="C4491" t="s">
        <v>33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</row>
    <row r="4492" spans="1:11">
      <c r="A4492" s="74" t="s">
        <v>60</v>
      </c>
      <c r="B4492" t="s">
        <v>133</v>
      </c>
      <c r="C4492" t="s">
        <v>34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</row>
    <row r="4493" spans="1:11">
      <c r="A4493" s="74" t="s">
        <v>60</v>
      </c>
      <c r="B4493" t="s">
        <v>133</v>
      </c>
      <c r="C4493" t="s">
        <v>25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</row>
    <row r="4494" spans="1:11">
      <c r="A4494" s="74" t="s">
        <v>60</v>
      </c>
      <c r="B4494" t="s">
        <v>133</v>
      </c>
    </row>
    <row r="4495" spans="1:11">
      <c r="A4495" s="74" t="s">
        <v>60</v>
      </c>
      <c r="B4495" t="s">
        <v>133</v>
      </c>
      <c r="C4495" t="s">
        <v>35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</row>
    <row r="4496" spans="1:11">
      <c r="A4496" s="74" t="s">
        <v>60</v>
      </c>
      <c r="B4496" t="s">
        <v>133</v>
      </c>
      <c r="C4496" t="s">
        <v>36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</row>
    <row r="4497" spans="1:11">
      <c r="A4497" s="74" t="s">
        <v>60</v>
      </c>
      <c r="B4497" t="s">
        <v>133</v>
      </c>
      <c r="C4497" t="s">
        <v>25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</row>
    <row r="4498" spans="1:11">
      <c r="A4498" s="74" t="s">
        <v>60</v>
      </c>
      <c r="B4498" t="s">
        <v>133</v>
      </c>
    </row>
    <row r="4499" spans="1:11">
      <c r="A4499" s="74" t="s">
        <v>60</v>
      </c>
      <c r="B4499" t="s">
        <v>133</v>
      </c>
      <c r="C4499" t="s">
        <v>37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</row>
    <row r="4500" spans="1:11">
      <c r="A4500" s="74" t="s">
        <v>60</v>
      </c>
      <c r="B4500" t="s">
        <v>133</v>
      </c>
      <c r="C4500" t="s">
        <v>38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</row>
    <row r="4501" spans="1:11">
      <c r="A4501" s="74" t="s">
        <v>60</v>
      </c>
      <c r="B4501" t="s">
        <v>133</v>
      </c>
      <c r="C4501" t="s">
        <v>25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</row>
    <row r="4502" spans="1:11">
      <c r="A4502" s="74" t="s">
        <v>60</v>
      </c>
      <c r="B4502" t="s">
        <v>133</v>
      </c>
    </row>
    <row r="4503" spans="1:11">
      <c r="A4503" s="74" t="s">
        <v>60</v>
      </c>
      <c r="B4503" t="s">
        <v>133</v>
      </c>
      <c r="C4503" t="s">
        <v>39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</row>
    <row r="4504" spans="1:11">
      <c r="A4504" s="74" t="s">
        <v>60</v>
      </c>
      <c r="B4504" t="s">
        <v>133</v>
      </c>
      <c r="C4504" t="s">
        <v>40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</row>
    <row r="4505" spans="1:11">
      <c r="A4505" s="74" t="s">
        <v>60</v>
      </c>
      <c r="B4505" t="s">
        <v>133</v>
      </c>
      <c r="C4505" t="s">
        <v>41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</row>
    <row r="4506" spans="1:11">
      <c r="A4506" s="74" t="s">
        <v>60</v>
      </c>
      <c r="B4506" t="s">
        <v>133</v>
      </c>
      <c r="C4506" t="s">
        <v>42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</row>
    <row r="4507" spans="1:11">
      <c r="A4507" s="74" t="s">
        <v>60</v>
      </c>
      <c r="B4507" t="s">
        <v>133</v>
      </c>
      <c r="C4507" t="s">
        <v>43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</row>
    <row r="4508" spans="1:11">
      <c r="A4508" s="74" t="s">
        <v>60</v>
      </c>
      <c r="B4508" t="s">
        <v>133</v>
      </c>
      <c r="C4508" t="s">
        <v>44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</row>
    <row r="4509" spans="1:11">
      <c r="A4509" s="74" t="s">
        <v>60</v>
      </c>
      <c r="B4509" t="s">
        <v>133</v>
      </c>
      <c r="C4509" t="s">
        <v>45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</row>
    <row r="4510" spans="1:11">
      <c r="A4510" s="74" t="s">
        <v>60</v>
      </c>
      <c r="B4510" t="s">
        <v>133</v>
      </c>
      <c r="C4510" t="s">
        <v>46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</row>
    <row r="4511" spans="1:11">
      <c r="A4511" s="74" t="s">
        <v>60</v>
      </c>
      <c r="B4511" t="s">
        <v>133</v>
      </c>
      <c r="C4511" t="s">
        <v>25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</row>
    <row r="4512" spans="1:11">
      <c r="A4512" s="74" t="s">
        <v>60</v>
      </c>
      <c r="B4512" t="s">
        <v>133</v>
      </c>
    </row>
    <row r="4513" spans="1:11">
      <c r="A4513" s="74" t="s">
        <v>60</v>
      </c>
      <c r="B4513" t="s">
        <v>133</v>
      </c>
      <c r="C4513" t="s">
        <v>47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</row>
    <row r="4514" spans="1:11">
      <c r="A4514" s="74" t="s">
        <v>60</v>
      </c>
      <c r="B4514" t="s">
        <v>133</v>
      </c>
      <c r="C4514" t="s">
        <v>48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</row>
    <row r="4515" spans="1:11">
      <c r="A4515" s="74" t="s">
        <v>60</v>
      </c>
      <c r="B4515" t="s">
        <v>133</v>
      </c>
      <c r="C4515" t="s">
        <v>25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</row>
    <row r="4516" spans="1:11">
      <c r="A4516" s="74" t="s">
        <v>60</v>
      </c>
      <c r="B4516" t="s">
        <v>133</v>
      </c>
    </row>
    <row r="4517" spans="1:11">
      <c r="A4517" s="74" t="s">
        <v>60</v>
      </c>
      <c r="B4517" t="s">
        <v>133</v>
      </c>
      <c r="C4517" t="s">
        <v>49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</row>
    <row r="4518" spans="1:11">
      <c r="A4518" s="74" t="s">
        <v>60</v>
      </c>
      <c r="B4518" t="s">
        <v>133</v>
      </c>
      <c r="C4518" t="s">
        <v>25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</row>
    <row r="4519" spans="1:11">
      <c r="A4519" s="74" t="s">
        <v>60</v>
      </c>
      <c r="B4519" t="s">
        <v>133</v>
      </c>
    </row>
    <row r="4520" spans="1:11">
      <c r="A4520" s="74" t="s">
        <v>60</v>
      </c>
      <c r="B4520" t="s">
        <v>133</v>
      </c>
      <c r="C4520" t="s">
        <v>50</v>
      </c>
      <c r="D4520">
        <v>1</v>
      </c>
      <c r="E4520">
        <v>1</v>
      </c>
      <c r="F4520">
        <v>30182</v>
      </c>
      <c r="G4520">
        <v>30484</v>
      </c>
      <c r="H4520">
        <v>30182</v>
      </c>
      <c r="I4520">
        <v>30484</v>
      </c>
      <c r="J4520">
        <v>302</v>
      </c>
      <c r="K4520">
        <v>1.0005963819495063E-2</v>
      </c>
    </row>
    <row r="4521" spans="1:11">
      <c r="A4521" s="74" t="s">
        <v>60</v>
      </c>
      <c r="B4521" t="s">
        <v>133</v>
      </c>
      <c r="C4521" t="s">
        <v>51</v>
      </c>
      <c r="D4521">
        <v>2</v>
      </c>
      <c r="E4521">
        <v>2</v>
      </c>
      <c r="F4521">
        <v>42200</v>
      </c>
      <c r="G4521">
        <v>42622</v>
      </c>
      <c r="H4521">
        <v>21100</v>
      </c>
      <c r="I4521">
        <v>21311</v>
      </c>
      <c r="J4521">
        <v>422</v>
      </c>
      <c r="K4521">
        <v>0.01</v>
      </c>
    </row>
    <row r="4522" spans="1:11">
      <c r="A4522" s="74" t="s">
        <v>60</v>
      </c>
      <c r="B4522" t="s">
        <v>133</v>
      </c>
      <c r="C4522" t="s">
        <v>25</v>
      </c>
      <c r="D4522">
        <v>3</v>
      </c>
      <c r="E4522">
        <v>3</v>
      </c>
      <c r="F4522">
        <v>72382</v>
      </c>
      <c r="G4522">
        <v>73106</v>
      </c>
      <c r="H4522">
        <v>24127.333333333332</v>
      </c>
      <c r="I4522">
        <v>24368.666666666668</v>
      </c>
      <c r="J4522">
        <v>724</v>
      </c>
      <c r="K4522">
        <v>1.0002486806112017E-2</v>
      </c>
    </row>
    <row r="4523" spans="1:11">
      <c r="A4523" s="74" t="s">
        <v>60</v>
      </c>
      <c r="B4523" t="s">
        <v>133</v>
      </c>
    </row>
    <row r="4524" spans="1:11">
      <c r="A4524" s="74" t="s">
        <v>60</v>
      </c>
      <c r="B4524" t="s">
        <v>133</v>
      </c>
      <c r="C4524" t="s">
        <v>52</v>
      </c>
      <c r="D4524">
        <v>1</v>
      </c>
      <c r="E4524">
        <v>1</v>
      </c>
      <c r="F4524">
        <v>12421</v>
      </c>
      <c r="G4524">
        <v>12545</v>
      </c>
      <c r="H4524">
        <v>12421</v>
      </c>
      <c r="I4524">
        <v>12545</v>
      </c>
      <c r="J4524">
        <v>124</v>
      </c>
      <c r="K4524">
        <v>9.9830931486997818E-3</v>
      </c>
    </row>
    <row r="4525" spans="1:11">
      <c r="A4525" s="74" t="s">
        <v>60</v>
      </c>
      <c r="B4525" t="s">
        <v>133</v>
      </c>
      <c r="C4525" t="s">
        <v>53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</row>
    <row r="4526" spans="1:11">
      <c r="A4526" s="74" t="s">
        <v>60</v>
      </c>
      <c r="B4526" t="s">
        <v>133</v>
      </c>
      <c r="C4526" t="s">
        <v>54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</row>
    <row r="4527" spans="1:11">
      <c r="A4527" s="74" t="s">
        <v>60</v>
      </c>
      <c r="B4527" t="s">
        <v>133</v>
      </c>
      <c r="C4527" t="s">
        <v>55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</row>
    <row r="4528" spans="1:11">
      <c r="A4528" s="74" t="s">
        <v>60</v>
      </c>
      <c r="B4528" t="s">
        <v>133</v>
      </c>
      <c r="C4528" t="s">
        <v>25</v>
      </c>
      <c r="D4528">
        <v>1</v>
      </c>
      <c r="E4528">
        <v>1</v>
      </c>
      <c r="F4528">
        <v>12421</v>
      </c>
      <c r="G4528">
        <v>12545</v>
      </c>
      <c r="H4528">
        <v>12421</v>
      </c>
      <c r="I4528">
        <v>12545</v>
      </c>
      <c r="J4528">
        <v>124</v>
      </c>
      <c r="K4528">
        <v>9.9830931486997818E-3</v>
      </c>
    </row>
    <row r="4529" spans="1:11">
      <c r="A4529" s="74" t="s">
        <v>60</v>
      </c>
      <c r="B4529" t="s">
        <v>133</v>
      </c>
    </row>
    <row r="4530" spans="1:11">
      <c r="A4530" s="74" t="s">
        <v>60</v>
      </c>
      <c r="B4530" t="s">
        <v>133</v>
      </c>
      <c r="C4530" t="s">
        <v>56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</row>
    <row r="4531" spans="1:11">
      <c r="A4531" s="74" t="s">
        <v>60</v>
      </c>
      <c r="B4531" t="s">
        <v>133</v>
      </c>
      <c r="C4531" t="s">
        <v>57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</row>
    <row r="4532" spans="1:11">
      <c r="A4532" s="74" t="s">
        <v>60</v>
      </c>
      <c r="B4532" t="s">
        <v>133</v>
      </c>
      <c r="C4532" t="s">
        <v>58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</row>
    <row r="4533" spans="1:11">
      <c r="A4533" s="74" t="s">
        <v>60</v>
      </c>
      <c r="B4533" t="s">
        <v>134</v>
      </c>
      <c r="C4533" t="s">
        <v>18</v>
      </c>
      <c r="D4533">
        <v>1</v>
      </c>
      <c r="E4533">
        <v>1</v>
      </c>
      <c r="F4533">
        <v>180000</v>
      </c>
      <c r="G4533">
        <v>180000</v>
      </c>
      <c r="H4533">
        <v>180000</v>
      </c>
      <c r="I4533">
        <v>180000</v>
      </c>
      <c r="J4533">
        <v>0</v>
      </c>
      <c r="K4533">
        <v>0</v>
      </c>
    </row>
    <row r="4534" spans="1:11">
      <c r="A4534" s="74" t="s">
        <v>60</v>
      </c>
      <c r="B4534" t="s">
        <v>134</v>
      </c>
      <c r="C4534" t="s">
        <v>19</v>
      </c>
      <c r="D4534">
        <v>48.29999999999999</v>
      </c>
      <c r="E4534">
        <v>48.29999999999999</v>
      </c>
      <c r="F4534">
        <v>3556216</v>
      </c>
      <c r="G4534">
        <v>3556216</v>
      </c>
      <c r="H4534">
        <v>73627.660455486563</v>
      </c>
      <c r="I4534">
        <v>73627.660455486563</v>
      </c>
      <c r="J4534">
        <v>0</v>
      </c>
      <c r="K4534">
        <v>0</v>
      </c>
    </row>
    <row r="4535" spans="1:11">
      <c r="A4535" s="74" t="s">
        <v>60</v>
      </c>
      <c r="B4535" t="s">
        <v>134</v>
      </c>
      <c r="C4535" t="s">
        <v>20</v>
      </c>
      <c r="D4535">
        <v>7.6000000000000005</v>
      </c>
      <c r="E4535">
        <v>7.6000000000000005</v>
      </c>
      <c r="F4535">
        <v>815740</v>
      </c>
      <c r="G4535">
        <v>815740</v>
      </c>
      <c r="H4535">
        <v>107334.21052631579</v>
      </c>
      <c r="I4535">
        <v>107334.21052631579</v>
      </c>
      <c r="J4535">
        <v>0</v>
      </c>
      <c r="K4535">
        <v>0</v>
      </c>
    </row>
    <row r="4536" spans="1:11">
      <c r="A4536" s="74" t="s">
        <v>60</v>
      </c>
      <c r="B4536" t="s">
        <v>134</v>
      </c>
      <c r="C4536" t="s">
        <v>21</v>
      </c>
      <c r="D4536">
        <v>6</v>
      </c>
      <c r="E4536">
        <v>6</v>
      </c>
      <c r="F4536">
        <v>483300</v>
      </c>
      <c r="G4536">
        <v>483300</v>
      </c>
      <c r="H4536">
        <v>80550</v>
      </c>
      <c r="I4536">
        <v>80550</v>
      </c>
      <c r="J4536">
        <v>0</v>
      </c>
      <c r="K4536">
        <v>0</v>
      </c>
    </row>
    <row r="4537" spans="1:11">
      <c r="A4537" s="74" t="s">
        <v>60</v>
      </c>
      <c r="B4537" t="s">
        <v>134</v>
      </c>
      <c r="C4537" t="s">
        <v>22</v>
      </c>
      <c r="D4537">
        <v>1</v>
      </c>
      <c r="E4537">
        <v>1</v>
      </c>
      <c r="F4537">
        <v>130000</v>
      </c>
      <c r="G4537">
        <v>130000</v>
      </c>
      <c r="H4537">
        <v>130000</v>
      </c>
      <c r="I4537">
        <v>130000</v>
      </c>
      <c r="J4537">
        <v>0</v>
      </c>
      <c r="K4537">
        <v>0</v>
      </c>
    </row>
    <row r="4538" spans="1:11">
      <c r="A4538" s="74" t="s">
        <v>60</v>
      </c>
      <c r="B4538" t="s">
        <v>134</v>
      </c>
      <c r="C4538" t="s">
        <v>23</v>
      </c>
      <c r="D4538">
        <v>66.28</v>
      </c>
      <c r="E4538">
        <v>66.28</v>
      </c>
      <c r="F4538">
        <v>4088219.87</v>
      </c>
      <c r="G4538">
        <v>4088219.87</v>
      </c>
      <c r="H4538">
        <v>61681.048129149065</v>
      </c>
      <c r="I4538">
        <v>61681.048129149065</v>
      </c>
      <c r="J4538">
        <v>0</v>
      </c>
      <c r="K4538">
        <v>0</v>
      </c>
    </row>
    <row r="4539" spans="1:11">
      <c r="A4539" s="74" t="s">
        <v>60</v>
      </c>
      <c r="B4539" t="s">
        <v>134</v>
      </c>
      <c r="C4539" t="s">
        <v>24</v>
      </c>
      <c r="D4539">
        <v>6</v>
      </c>
      <c r="E4539">
        <v>6</v>
      </c>
      <c r="F4539">
        <v>277988</v>
      </c>
      <c r="G4539">
        <v>277988</v>
      </c>
      <c r="H4539">
        <v>46331.333333333336</v>
      </c>
      <c r="I4539">
        <v>46331.333333333336</v>
      </c>
      <c r="J4539">
        <v>0</v>
      </c>
      <c r="K4539">
        <v>0</v>
      </c>
    </row>
    <row r="4540" spans="1:11">
      <c r="A4540" s="74" t="s">
        <v>60</v>
      </c>
      <c r="B4540" t="s">
        <v>134</v>
      </c>
      <c r="C4540" t="s">
        <v>25</v>
      </c>
      <c r="D4540">
        <v>136.18</v>
      </c>
      <c r="E4540">
        <v>136.18</v>
      </c>
      <c r="F4540">
        <v>9531463.870000001</v>
      </c>
      <c r="G4540">
        <v>9531463.870000001</v>
      </c>
      <c r="H4540">
        <v>69991.657144955214</v>
      </c>
      <c r="I4540">
        <v>69991.657144955214</v>
      </c>
      <c r="J4540">
        <v>0</v>
      </c>
      <c r="K4540">
        <v>0</v>
      </c>
    </row>
    <row r="4541" spans="1:11">
      <c r="A4541" s="74" t="s">
        <v>60</v>
      </c>
      <c r="B4541" t="s">
        <v>134</v>
      </c>
    </row>
    <row r="4542" spans="1:11">
      <c r="A4542" s="74" t="s">
        <v>60</v>
      </c>
      <c r="B4542" t="s">
        <v>134</v>
      </c>
      <c r="C4542" t="s">
        <v>26</v>
      </c>
      <c r="D4542">
        <v>14.7</v>
      </c>
      <c r="E4542">
        <v>14.7</v>
      </c>
      <c r="F4542">
        <v>262353.3</v>
      </c>
      <c r="G4542">
        <v>262353.3</v>
      </c>
      <c r="H4542">
        <v>17847.163265306124</v>
      </c>
      <c r="I4542">
        <v>17847.163265306124</v>
      </c>
      <c r="J4542">
        <v>0</v>
      </c>
      <c r="K4542">
        <v>0</v>
      </c>
    </row>
    <row r="4543" spans="1:11">
      <c r="A4543" s="74" t="s">
        <v>60</v>
      </c>
      <c r="B4543" t="s">
        <v>134</v>
      </c>
      <c r="C4543" t="s">
        <v>27</v>
      </c>
      <c r="D4543">
        <v>13</v>
      </c>
      <c r="E4543">
        <v>13</v>
      </c>
      <c r="F4543">
        <v>210181.62</v>
      </c>
      <c r="G4543">
        <v>210181.62</v>
      </c>
      <c r="H4543">
        <v>16167.816923076924</v>
      </c>
      <c r="I4543">
        <v>16167.816923076924</v>
      </c>
      <c r="J4543">
        <v>0</v>
      </c>
      <c r="K4543">
        <v>0</v>
      </c>
    </row>
    <row r="4544" spans="1:11">
      <c r="A4544" s="74" t="s">
        <v>60</v>
      </c>
      <c r="B4544" t="s">
        <v>134</v>
      </c>
      <c r="C4544" t="s">
        <v>25</v>
      </c>
      <c r="D4544">
        <v>27.7</v>
      </c>
      <c r="E4544">
        <v>27.7</v>
      </c>
      <c r="F4544">
        <v>472534.92</v>
      </c>
      <c r="G4544">
        <v>472534.92</v>
      </c>
      <c r="H4544">
        <v>17059.022382671479</v>
      </c>
      <c r="I4544">
        <v>17059.022382671479</v>
      </c>
      <c r="J4544">
        <v>0</v>
      </c>
      <c r="K4544">
        <v>0</v>
      </c>
    </row>
    <row r="4545" spans="1:11">
      <c r="A4545" s="74" t="s">
        <v>60</v>
      </c>
      <c r="B4545" t="s">
        <v>134</v>
      </c>
    </row>
    <row r="4546" spans="1:11">
      <c r="A4546" s="74" t="s">
        <v>60</v>
      </c>
      <c r="B4546" t="s">
        <v>134</v>
      </c>
      <c r="C4546" t="s">
        <v>28</v>
      </c>
      <c r="D4546">
        <v>27.349999999999998</v>
      </c>
      <c r="E4546">
        <v>27.349999999999998</v>
      </c>
      <c r="F4546">
        <v>487100.85</v>
      </c>
      <c r="G4546">
        <v>487100.85</v>
      </c>
      <c r="H4546">
        <v>17809.903107861061</v>
      </c>
      <c r="I4546">
        <v>17809.903107861061</v>
      </c>
      <c r="J4546">
        <v>0</v>
      </c>
      <c r="K4546">
        <v>0</v>
      </c>
    </row>
    <row r="4547" spans="1:11">
      <c r="A4547" s="74" t="s">
        <v>60</v>
      </c>
      <c r="B4547" t="s">
        <v>134</v>
      </c>
      <c r="C4547" t="s">
        <v>29</v>
      </c>
      <c r="D4547">
        <v>132.30000000000001</v>
      </c>
      <c r="E4547">
        <v>132.30000000000001</v>
      </c>
      <c r="F4547">
        <v>2648688.6</v>
      </c>
      <c r="G4547">
        <v>2648688.6</v>
      </c>
      <c r="H4547">
        <v>20020.321995464852</v>
      </c>
      <c r="I4547">
        <v>20020.321995464852</v>
      </c>
      <c r="J4547">
        <v>0</v>
      </c>
      <c r="K4547">
        <v>0</v>
      </c>
    </row>
    <row r="4548" spans="1:11">
      <c r="A4548" s="74" t="s">
        <v>60</v>
      </c>
      <c r="B4548" t="s">
        <v>134</v>
      </c>
      <c r="C4548" t="s">
        <v>30</v>
      </c>
      <c r="D4548">
        <v>45</v>
      </c>
      <c r="E4548">
        <v>45</v>
      </c>
      <c r="F4548">
        <v>727598</v>
      </c>
      <c r="G4548">
        <v>727598</v>
      </c>
      <c r="H4548">
        <v>16168.844444444445</v>
      </c>
      <c r="I4548">
        <v>16168.844444444445</v>
      </c>
      <c r="J4548">
        <v>0</v>
      </c>
      <c r="K4548">
        <v>0</v>
      </c>
    </row>
    <row r="4549" spans="1:11">
      <c r="A4549" s="74" t="s">
        <v>60</v>
      </c>
      <c r="B4549" t="s">
        <v>134</v>
      </c>
      <c r="C4549" t="s">
        <v>31</v>
      </c>
      <c r="D4549">
        <v>20.8</v>
      </c>
      <c r="E4549">
        <v>20.8</v>
      </c>
      <c r="F4549">
        <v>362783</v>
      </c>
      <c r="G4549">
        <v>362783</v>
      </c>
      <c r="H4549">
        <v>17441.490384615383</v>
      </c>
      <c r="I4549">
        <v>17441.490384615383</v>
      </c>
      <c r="J4549">
        <v>0</v>
      </c>
      <c r="K4549">
        <v>0</v>
      </c>
    </row>
    <row r="4550" spans="1:11">
      <c r="A4550" s="74" t="s">
        <v>60</v>
      </c>
      <c r="B4550" t="s">
        <v>134</v>
      </c>
      <c r="C4550" t="s">
        <v>25</v>
      </c>
      <c r="D4550">
        <v>225.45000000000002</v>
      </c>
      <c r="E4550">
        <v>225.45000000000002</v>
      </c>
      <c r="F4550">
        <v>4226170.45</v>
      </c>
      <c r="G4550">
        <v>4226170.45</v>
      </c>
      <c r="H4550">
        <v>18745.488800177423</v>
      </c>
      <c r="I4550">
        <v>18745.488800177423</v>
      </c>
      <c r="J4550">
        <v>0</v>
      </c>
      <c r="K4550">
        <v>0</v>
      </c>
    </row>
    <row r="4551" spans="1:11">
      <c r="A4551" s="74" t="s">
        <v>60</v>
      </c>
      <c r="B4551" t="s">
        <v>134</v>
      </c>
    </row>
    <row r="4552" spans="1:11">
      <c r="A4552" s="74" t="s">
        <v>60</v>
      </c>
      <c r="B4552" t="s">
        <v>134</v>
      </c>
      <c r="C4552" t="s">
        <v>32</v>
      </c>
      <c r="D4552">
        <v>45.34</v>
      </c>
      <c r="E4552">
        <v>45.34</v>
      </c>
      <c r="F4552">
        <v>2301566.64</v>
      </c>
      <c r="G4552">
        <v>2301566.64</v>
      </c>
      <c r="H4552">
        <v>50762.387295985885</v>
      </c>
      <c r="I4552">
        <v>50762.387295985885</v>
      </c>
      <c r="J4552">
        <v>0</v>
      </c>
      <c r="K4552">
        <v>0</v>
      </c>
    </row>
    <row r="4553" spans="1:11">
      <c r="A4553" s="74" t="s">
        <v>60</v>
      </c>
      <c r="B4553" t="s">
        <v>134</v>
      </c>
      <c r="C4553" t="s">
        <v>33</v>
      </c>
      <c r="D4553">
        <v>15.039999999999997</v>
      </c>
      <c r="E4553">
        <v>15.039999999999997</v>
      </c>
      <c r="F4553">
        <v>678264.83000000007</v>
      </c>
      <c r="G4553">
        <v>678264.83000000007</v>
      </c>
      <c r="H4553">
        <v>45097.395611702137</v>
      </c>
      <c r="I4553">
        <v>45097.395611702137</v>
      </c>
      <c r="J4553">
        <v>0</v>
      </c>
      <c r="K4553">
        <v>0</v>
      </c>
    </row>
    <row r="4554" spans="1:11">
      <c r="A4554" s="74" t="s">
        <v>60</v>
      </c>
      <c r="B4554" t="s">
        <v>134</v>
      </c>
      <c r="C4554" t="s">
        <v>34</v>
      </c>
      <c r="D4554">
        <v>97.05</v>
      </c>
      <c r="E4554">
        <v>97.05</v>
      </c>
      <c r="F4554">
        <v>2753829.09</v>
      </c>
      <c r="G4554">
        <v>2753829.09</v>
      </c>
      <c r="H4554">
        <v>28375.364142194743</v>
      </c>
      <c r="I4554">
        <v>28375.364142194743</v>
      </c>
      <c r="J4554">
        <v>0</v>
      </c>
      <c r="K4554">
        <v>0</v>
      </c>
    </row>
    <row r="4555" spans="1:11">
      <c r="A4555" s="74" t="s">
        <v>60</v>
      </c>
      <c r="B4555" t="s">
        <v>134</v>
      </c>
      <c r="C4555" t="s">
        <v>25</v>
      </c>
      <c r="D4555">
        <v>157.43</v>
      </c>
      <c r="E4555">
        <v>157.43</v>
      </c>
      <c r="F4555">
        <v>5733660.5600000005</v>
      </c>
      <c r="G4555">
        <v>5733660.5600000005</v>
      </c>
      <c r="H4555">
        <v>36420.380867687229</v>
      </c>
      <c r="I4555">
        <v>36420.380867687229</v>
      </c>
      <c r="J4555">
        <v>0</v>
      </c>
      <c r="K4555">
        <v>0</v>
      </c>
    </row>
    <row r="4556" spans="1:11">
      <c r="A4556" s="74" t="s">
        <v>60</v>
      </c>
      <c r="B4556" t="s">
        <v>134</v>
      </c>
    </row>
    <row r="4557" spans="1:11">
      <c r="A4557" s="74" t="s">
        <v>60</v>
      </c>
      <c r="B4557" t="s">
        <v>134</v>
      </c>
      <c r="C4557" t="s">
        <v>35</v>
      </c>
      <c r="D4557">
        <v>9.2999999999999989</v>
      </c>
      <c r="E4557">
        <v>9.2999999999999989</v>
      </c>
      <c r="F4557">
        <v>290224.45</v>
      </c>
      <c r="G4557">
        <v>290224.45</v>
      </c>
      <c r="H4557">
        <v>31206.930107526885</v>
      </c>
      <c r="I4557">
        <v>31206.930107526885</v>
      </c>
      <c r="J4557">
        <v>0</v>
      </c>
      <c r="K4557">
        <v>0</v>
      </c>
    </row>
    <row r="4558" spans="1:11">
      <c r="A4558" s="74" t="s">
        <v>60</v>
      </c>
      <c r="B4558" t="s">
        <v>134</v>
      </c>
      <c r="C4558" t="s">
        <v>36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</row>
    <row r="4559" spans="1:11">
      <c r="A4559" s="74" t="s">
        <v>60</v>
      </c>
      <c r="B4559" t="s">
        <v>134</v>
      </c>
      <c r="C4559" t="s">
        <v>25</v>
      </c>
      <c r="D4559">
        <v>9.2999999999999989</v>
      </c>
      <c r="E4559">
        <v>9.2999999999999989</v>
      </c>
      <c r="F4559">
        <v>290224.45</v>
      </c>
      <c r="G4559">
        <v>290224.45</v>
      </c>
      <c r="H4559">
        <v>31206.930107526885</v>
      </c>
      <c r="I4559">
        <v>31206.930107526885</v>
      </c>
      <c r="J4559">
        <v>0</v>
      </c>
      <c r="K4559">
        <v>0</v>
      </c>
    </row>
    <row r="4560" spans="1:11">
      <c r="A4560" s="74" t="s">
        <v>60</v>
      </c>
      <c r="B4560" t="s">
        <v>134</v>
      </c>
    </row>
    <row r="4561" spans="1:11">
      <c r="A4561" s="74" t="s">
        <v>60</v>
      </c>
      <c r="B4561" t="s">
        <v>134</v>
      </c>
      <c r="C4561" t="s">
        <v>37</v>
      </c>
      <c r="D4561">
        <v>62.05</v>
      </c>
      <c r="E4561">
        <v>62.05</v>
      </c>
      <c r="F4561">
        <v>3037681.08</v>
      </c>
      <c r="G4561">
        <v>3037681.08</v>
      </c>
      <c r="H4561">
        <v>48955.375987107174</v>
      </c>
      <c r="I4561">
        <v>48955.375987107174</v>
      </c>
      <c r="J4561">
        <v>0</v>
      </c>
      <c r="K4561">
        <v>0</v>
      </c>
    </row>
    <row r="4562" spans="1:11">
      <c r="A4562" s="74" t="s">
        <v>60</v>
      </c>
      <c r="B4562" t="s">
        <v>134</v>
      </c>
      <c r="C4562" t="s">
        <v>38</v>
      </c>
      <c r="D4562">
        <v>0.9375</v>
      </c>
      <c r="E4562">
        <v>0.9375</v>
      </c>
      <c r="F4562">
        <v>26774.06</v>
      </c>
      <c r="G4562">
        <v>26774.06</v>
      </c>
      <c r="H4562">
        <v>28558.997333333336</v>
      </c>
      <c r="I4562">
        <v>28558.997333333336</v>
      </c>
      <c r="J4562">
        <v>0</v>
      </c>
      <c r="K4562">
        <v>0</v>
      </c>
    </row>
    <row r="4563" spans="1:11">
      <c r="A4563" s="74" t="s">
        <v>60</v>
      </c>
      <c r="B4563" t="s">
        <v>134</v>
      </c>
      <c r="C4563" t="s">
        <v>25</v>
      </c>
      <c r="D4563">
        <v>62.987499999999997</v>
      </c>
      <c r="E4563">
        <v>62.987499999999997</v>
      </c>
      <c r="F4563">
        <v>3064455.14</v>
      </c>
      <c r="G4563">
        <v>3064455.14</v>
      </c>
      <c r="H4563">
        <v>48651.798213931339</v>
      </c>
      <c r="I4563">
        <v>48651.798213931339</v>
      </c>
      <c r="J4563">
        <v>0</v>
      </c>
      <c r="K4563">
        <v>0</v>
      </c>
    </row>
    <row r="4564" spans="1:11">
      <c r="A4564" s="74" t="s">
        <v>60</v>
      </c>
      <c r="B4564" t="s">
        <v>134</v>
      </c>
    </row>
    <row r="4565" spans="1:11">
      <c r="A4565" s="74" t="s">
        <v>60</v>
      </c>
      <c r="B4565" t="s">
        <v>134</v>
      </c>
      <c r="C4565" t="s">
        <v>39</v>
      </c>
      <c r="D4565">
        <v>5.5600000000000005</v>
      </c>
      <c r="E4565">
        <v>5.5600000000000005</v>
      </c>
      <c r="F4565">
        <v>368182.75</v>
      </c>
      <c r="G4565">
        <v>368182.75</v>
      </c>
      <c r="H4565">
        <v>66219.919064748188</v>
      </c>
      <c r="I4565">
        <v>66219.919064748188</v>
      </c>
      <c r="J4565">
        <v>0</v>
      </c>
      <c r="K4565">
        <v>0</v>
      </c>
    </row>
    <row r="4566" spans="1:11">
      <c r="A4566" s="74" t="s">
        <v>60</v>
      </c>
      <c r="B4566" t="s">
        <v>134</v>
      </c>
      <c r="C4566" t="s">
        <v>40</v>
      </c>
      <c r="D4566">
        <v>8.5970000000000013</v>
      </c>
      <c r="E4566">
        <v>8.5970000000000013</v>
      </c>
      <c r="F4566">
        <v>458237.33142857143</v>
      </c>
      <c r="G4566">
        <v>458237.33142857143</v>
      </c>
      <c r="H4566">
        <v>53302.004353678189</v>
      </c>
      <c r="I4566">
        <v>53302.004353678189</v>
      </c>
      <c r="J4566">
        <v>0</v>
      </c>
      <c r="K4566">
        <v>0</v>
      </c>
    </row>
    <row r="4567" spans="1:11">
      <c r="A4567" s="74" t="s">
        <v>60</v>
      </c>
      <c r="B4567" t="s">
        <v>134</v>
      </c>
      <c r="C4567" t="s">
        <v>41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</row>
    <row r="4568" spans="1:11">
      <c r="A4568" s="74" t="s">
        <v>60</v>
      </c>
      <c r="B4568" t="s">
        <v>134</v>
      </c>
      <c r="C4568" t="s">
        <v>42</v>
      </c>
      <c r="D4568">
        <v>2.6970000000000001</v>
      </c>
      <c r="E4568">
        <v>2.6970000000000001</v>
      </c>
      <c r="F4568">
        <v>134280.14600000001</v>
      </c>
      <c r="G4568">
        <v>134280.14600000001</v>
      </c>
      <c r="H4568">
        <v>49788.708194289953</v>
      </c>
      <c r="I4568">
        <v>49788.708194289953</v>
      </c>
      <c r="J4568">
        <v>0</v>
      </c>
      <c r="K4568">
        <v>0</v>
      </c>
    </row>
    <row r="4569" spans="1:11">
      <c r="A4569" s="74" t="s">
        <v>60</v>
      </c>
      <c r="B4569" t="s">
        <v>134</v>
      </c>
      <c r="C4569" t="s">
        <v>43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</row>
    <row r="4570" spans="1:11">
      <c r="A4570" s="74" t="s">
        <v>60</v>
      </c>
      <c r="B4570" t="s">
        <v>134</v>
      </c>
      <c r="C4570" t="s">
        <v>44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</row>
    <row r="4571" spans="1:11">
      <c r="A4571" s="74" t="s">
        <v>60</v>
      </c>
      <c r="B4571" t="s">
        <v>134</v>
      </c>
      <c r="C4571" t="s">
        <v>45</v>
      </c>
      <c r="D4571">
        <v>1.7</v>
      </c>
      <c r="E4571">
        <v>1.7</v>
      </c>
      <c r="F4571">
        <v>64709.5</v>
      </c>
      <c r="G4571">
        <v>64709.5</v>
      </c>
      <c r="H4571">
        <v>38064.411764705881</v>
      </c>
      <c r="I4571">
        <v>38064.411764705881</v>
      </c>
      <c r="J4571">
        <v>0</v>
      </c>
      <c r="K4571">
        <v>0</v>
      </c>
    </row>
    <row r="4572" spans="1:11">
      <c r="A4572" s="74" t="s">
        <v>60</v>
      </c>
      <c r="B4572" t="s">
        <v>134</v>
      </c>
      <c r="C4572" t="s">
        <v>46</v>
      </c>
      <c r="D4572">
        <v>2.14</v>
      </c>
      <c r="E4572">
        <v>2.14</v>
      </c>
      <c r="F4572">
        <v>122109.12</v>
      </c>
      <c r="G4572">
        <v>122109.12</v>
      </c>
      <c r="H4572">
        <v>57060.336448598122</v>
      </c>
      <c r="I4572">
        <v>57060.336448598122</v>
      </c>
      <c r="J4572">
        <v>0</v>
      </c>
      <c r="K4572">
        <v>0</v>
      </c>
    </row>
    <row r="4573" spans="1:11">
      <c r="A4573" s="74" t="s">
        <v>60</v>
      </c>
      <c r="B4573" t="s">
        <v>134</v>
      </c>
      <c r="C4573" t="s">
        <v>25</v>
      </c>
      <c r="D4573">
        <v>20.694000000000003</v>
      </c>
      <c r="E4573">
        <v>20.694000000000003</v>
      </c>
      <c r="F4573">
        <v>1147518.8474285714</v>
      </c>
      <c r="G4573">
        <v>1147518.8474285714</v>
      </c>
      <c r="H4573">
        <v>55451.766088169097</v>
      </c>
      <c r="I4573">
        <v>55451.766088169097</v>
      </c>
      <c r="J4573">
        <v>0</v>
      </c>
      <c r="K4573">
        <v>0</v>
      </c>
    </row>
    <row r="4574" spans="1:11">
      <c r="A4574" s="74" t="s">
        <v>60</v>
      </c>
      <c r="B4574" t="s">
        <v>134</v>
      </c>
    </row>
    <row r="4575" spans="1:11">
      <c r="A4575" s="74" t="s">
        <v>60</v>
      </c>
      <c r="B4575" t="s">
        <v>134</v>
      </c>
      <c r="C4575" t="s">
        <v>47</v>
      </c>
      <c r="D4575">
        <v>17.762399999999996</v>
      </c>
      <c r="E4575">
        <v>17.762399999999996</v>
      </c>
      <c r="F4575">
        <v>295385.79499999998</v>
      </c>
      <c r="G4575">
        <v>295385.79499999998</v>
      </c>
      <c r="H4575">
        <v>16629.835776696844</v>
      </c>
      <c r="I4575">
        <v>16629.835776696844</v>
      </c>
      <c r="J4575">
        <v>0</v>
      </c>
      <c r="K4575">
        <v>0</v>
      </c>
    </row>
    <row r="4576" spans="1:11">
      <c r="A4576" s="74" t="s">
        <v>60</v>
      </c>
      <c r="B4576" t="s">
        <v>134</v>
      </c>
      <c r="C4576" t="s">
        <v>48</v>
      </c>
      <c r="D4576">
        <v>1</v>
      </c>
      <c r="E4576">
        <v>1</v>
      </c>
      <c r="F4576">
        <v>77650</v>
      </c>
      <c r="G4576">
        <v>77650</v>
      </c>
      <c r="H4576">
        <v>77650</v>
      </c>
      <c r="I4576">
        <v>77650</v>
      </c>
      <c r="J4576">
        <v>0</v>
      </c>
      <c r="K4576">
        <v>0</v>
      </c>
    </row>
    <row r="4577" spans="1:11">
      <c r="A4577" s="74" t="s">
        <v>60</v>
      </c>
      <c r="B4577" t="s">
        <v>134</v>
      </c>
      <c r="C4577" t="s">
        <v>25</v>
      </c>
      <c r="D4577">
        <v>18.762399999999996</v>
      </c>
      <c r="E4577">
        <v>18.762399999999996</v>
      </c>
      <c r="F4577">
        <v>373035.79499999998</v>
      </c>
      <c r="G4577">
        <v>373035.79499999998</v>
      </c>
      <c r="H4577">
        <v>19882.093708693988</v>
      </c>
      <c r="I4577">
        <v>19882.093708693988</v>
      </c>
      <c r="J4577">
        <v>0</v>
      </c>
      <c r="K4577">
        <v>0</v>
      </c>
    </row>
    <row r="4578" spans="1:11">
      <c r="A4578" s="74" t="s">
        <v>60</v>
      </c>
      <c r="B4578" t="s">
        <v>134</v>
      </c>
    </row>
    <row r="4579" spans="1:11">
      <c r="A4579" s="74" t="s">
        <v>60</v>
      </c>
      <c r="B4579" t="s">
        <v>134</v>
      </c>
      <c r="C4579" t="s">
        <v>49</v>
      </c>
      <c r="D4579">
        <v>4</v>
      </c>
      <c r="E4579">
        <v>4</v>
      </c>
      <c r="F4579">
        <v>200077</v>
      </c>
      <c r="G4579">
        <v>200077</v>
      </c>
      <c r="H4579">
        <v>50019.25</v>
      </c>
      <c r="I4579">
        <v>50019.25</v>
      </c>
      <c r="J4579">
        <v>0</v>
      </c>
      <c r="K4579">
        <v>0</v>
      </c>
    </row>
    <row r="4580" spans="1:11">
      <c r="A4580" s="74" t="s">
        <v>60</v>
      </c>
      <c r="B4580" t="s">
        <v>134</v>
      </c>
      <c r="C4580" t="s">
        <v>25</v>
      </c>
      <c r="D4580">
        <v>4</v>
      </c>
      <c r="E4580">
        <v>4</v>
      </c>
      <c r="F4580">
        <v>200077</v>
      </c>
      <c r="G4580">
        <v>200077</v>
      </c>
      <c r="H4580">
        <v>50019.25</v>
      </c>
      <c r="I4580">
        <v>50019.25</v>
      </c>
      <c r="J4580">
        <v>0</v>
      </c>
      <c r="K4580">
        <v>0</v>
      </c>
    </row>
    <row r="4581" spans="1:11">
      <c r="A4581" s="74" t="s">
        <v>60</v>
      </c>
      <c r="B4581" t="s">
        <v>134</v>
      </c>
    </row>
    <row r="4582" spans="1:11">
      <c r="A4582" s="74" t="s">
        <v>60</v>
      </c>
      <c r="B4582" t="s">
        <v>134</v>
      </c>
      <c r="C4582" t="s">
        <v>50</v>
      </c>
      <c r="D4582">
        <v>6</v>
      </c>
      <c r="E4582">
        <v>6</v>
      </c>
      <c r="F4582">
        <v>194727.04000000001</v>
      </c>
      <c r="G4582">
        <v>194727.04000000001</v>
      </c>
      <c r="H4582">
        <v>32454.506666666668</v>
      </c>
      <c r="I4582">
        <v>32454.506666666668</v>
      </c>
      <c r="J4582">
        <v>0</v>
      </c>
      <c r="K4582">
        <v>0</v>
      </c>
    </row>
    <row r="4583" spans="1:11">
      <c r="A4583" s="74" t="s">
        <v>60</v>
      </c>
      <c r="B4583" t="s">
        <v>134</v>
      </c>
      <c r="C4583" t="s">
        <v>51</v>
      </c>
      <c r="D4583">
        <v>42</v>
      </c>
      <c r="E4583">
        <v>42</v>
      </c>
      <c r="F4583">
        <v>1028507</v>
      </c>
      <c r="G4583">
        <v>1028507</v>
      </c>
      <c r="H4583">
        <v>24488.261904761905</v>
      </c>
      <c r="I4583">
        <v>24488.261904761905</v>
      </c>
      <c r="J4583">
        <v>0</v>
      </c>
      <c r="K4583">
        <v>0</v>
      </c>
    </row>
    <row r="4584" spans="1:11">
      <c r="A4584" s="74" t="s">
        <v>60</v>
      </c>
      <c r="B4584" t="s">
        <v>134</v>
      </c>
      <c r="C4584" t="s">
        <v>25</v>
      </c>
      <c r="D4584">
        <v>48</v>
      </c>
      <c r="E4584">
        <v>48</v>
      </c>
      <c r="F4584">
        <v>1223234.04</v>
      </c>
      <c r="G4584">
        <v>1223234.04</v>
      </c>
      <c r="H4584">
        <v>25484.0425</v>
      </c>
      <c r="I4584">
        <v>25484.0425</v>
      </c>
      <c r="J4584">
        <v>0</v>
      </c>
      <c r="K4584">
        <v>0</v>
      </c>
    </row>
    <row r="4585" spans="1:11">
      <c r="A4585" s="74" t="s">
        <v>60</v>
      </c>
      <c r="B4585" t="s">
        <v>134</v>
      </c>
    </row>
    <row r="4586" spans="1:11">
      <c r="A4586" s="74" t="s">
        <v>60</v>
      </c>
      <c r="B4586" t="s">
        <v>134</v>
      </c>
      <c r="C4586" t="s">
        <v>52</v>
      </c>
      <c r="D4586">
        <v>89.149700000000081</v>
      </c>
      <c r="E4586">
        <v>89.149700000000081</v>
      </c>
      <c r="F4586">
        <v>1495937.4453999994</v>
      </c>
      <c r="G4586">
        <v>1495937.4453999994</v>
      </c>
      <c r="H4586">
        <v>16780.061462910118</v>
      </c>
      <c r="I4586">
        <v>16780.061462910118</v>
      </c>
      <c r="J4586">
        <v>0</v>
      </c>
      <c r="K4586">
        <v>0</v>
      </c>
    </row>
    <row r="4587" spans="1:11">
      <c r="A4587" s="74" t="s">
        <v>60</v>
      </c>
      <c r="B4587" t="s">
        <v>134</v>
      </c>
      <c r="C4587" t="s">
        <v>53</v>
      </c>
      <c r="D4587">
        <v>1</v>
      </c>
      <c r="E4587">
        <v>1</v>
      </c>
      <c r="F4587">
        <v>72000</v>
      </c>
      <c r="G4587">
        <v>72000</v>
      </c>
      <c r="H4587">
        <v>72000</v>
      </c>
      <c r="I4587">
        <v>72000</v>
      </c>
      <c r="J4587">
        <v>0</v>
      </c>
      <c r="K4587">
        <v>0</v>
      </c>
    </row>
    <row r="4588" spans="1:11">
      <c r="A4588" s="74" t="s">
        <v>60</v>
      </c>
      <c r="B4588" t="s">
        <v>134</v>
      </c>
      <c r="C4588" t="s">
        <v>54</v>
      </c>
      <c r="D4588">
        <v>43.119099999999996</v>
      </c>
      <c r="E4588">
        <v>43.119099999999996</v>
      </c>
      <c r="F4588">
        <v>888236.52</v>
      </c>
      <c r="G4588">
        <v>888236.52</v>
      </c>
      <c r="H4588">
        <v>20599.607134657264</v>
      </c>
      <c r="I4588">
        <v>20599.607134657264</v>
      </c>
      <c r="J4588">
        <v>0</v>
      </c>
      <c r="K4588">
        <v>0</v>
      </c>
    </row>
    <row r="4589" spans="1:11">
      <c r="A4589" s="74" t="s">
        <v>60</v>
      </c>
      <c r="B4589" t="s">
        <v>134</v>
      </c>
      <c r="C4589" t="s">
        <v>55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</row>
    <row r="4590" spans="1:11">
      <c r="A4590" s="74" t="s">
        <v>60</v>
      </c>
      <c r="B4590" t="s">
        <v>134</v>
      </c>
      <c r="C4590" t="s">
        <v>25</v>
      </c>
      <c r="D4590">
        <v>133.26880000000008</v>
      </c>
      <c r="E4590">
        <v>133.26880000000008</v>
      </c>
      <c r="F4590">
        <v>2456173.9653999992</v>
      </c>
      <c r="G4590">
        <v>2456173.9653999992</v>
      </c>
      <c r="H4590">
        <v>18430.224969385166</v>
      </c>
      <c r="I4590">
        <v>18430.224969385166</v>
      </c>
      <c r="J4590">
        <v>0</v>
      </c>
      <c r="K4590">
        <v>0</v>
      </c>
    </row>
    <row r="4591" spans="1:11">
      <c r="A4591" s="74" t="s">
        <v>60</v>
      </c>
      <c r="B4591" t="s">
        <v>134</v>
      </c>
    </row>
    <row r="4592" spans="1:11">
      <c r="A4592" s="74" t="s">
        <v>60</v>
      </c>
      <c r="B4592" t="s">
        <v>134</v>
      </c>
      <c r="C4592" t="s">
        <v>56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</row>
    <row r="4593" spans="1:11">
      <c r="A4593" s="74" t="s">
        <v>60</v>
      </c>
      <c r="B4593" t="s">
        <v>134</v>
      </c>
      <c r="C4593" t="s">
        <v>57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</row>
    <row r="4594" spans="1:11">
      <c r="A4594" s="74" t="s">
        <v>60</v>
      </c>
      <c r="B4594" t="s">
        <v>134</v>
      </c>
      <c r="C4594" t="s">
        <v>58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</row>
    <row r="4595" spans="1:11">
      <c r="A4595" s="74" t="s">
        <v>60</v>
      </c>
      <c r="B4595" t="s">
        <v>135</v>
      </c>
      <c r="C4595" t="s">
        <v>18</v>
      </c>
      <c r="D4595">
        <v>1</v>
      </c>
      <c r="E4595">
        <v>1</v>
      </c>
      <c r="F4595">
        <v>98001</v>
      </c>
      <c r="G4595">
        <v>102411</v>
      </c>
      <c r="H4595">
        <v>98001</v>
      </c>
      <c r="I4595">
        <v>102411</v>
      </c>
      <c r="J4595">
        <v>4410</v>
      </c>
      <c r="K4595">
        <v>4.4999540821012034E-2</v>
      </c>
    </row>
    <row r="4596" spans="1:11">
      <c r="A4596" s="74" t="s">
        <v>60</v>
      </c>
      <c r="B4596" t="s">
        <v>135</v>
      </c>
      <c r="C4596" t="s">
        <v>19</v>
      </c>
      <c r="D4596">
        <v>4</v>
      </c>
      <c r="E4596">
        <v>4</v>
      </c>
      <c r="F4596">
        <v>290502</v>
      </c>
      <c r="G4596">
        <v>300005</v>
      </c>
      <c r="H4596">
        <v>72625.5</v>
      </c>
      <c r="I4596">
        <v>75001.25</v>
      </c>
      <c r="J4596">
        <v>9503</v>
      </c>
      <c r="K4596">
        <v>3.271233932984971E-2</v>
      </c>
    </row>
    <row r="4597" spans="1:11">
      <c r="A4597" s="74" t="s">
        <v>60</v>
      </c>
      <c r="B4597" t="s">
        <v>135</v>
      </c>
      <c r="C4597" t="s">
        <v>20</v>
      </c>
      <c r="D4597">
        <v>1</v>
      </c>
      <c r="E4597">
        <v>1</v>
      </c>
      <c r="F4597">
        <v>47468</v>
      </c>
      <c r="G4597">
        <v>47469</v>
      </c>
      <c r="H4597">
        <v>47468</v>
      </c>
      <c r="I4597">
        <v>47469</v>
      </c>
      <c r="J4597">
        <v>1</v>
      </c>
      <c r="K4597">
        <v>2.1066823965618945E-5</v>
      </c>
    </row>
    <row r="4598" spans="1:11">
      <c r="A4598" s="74" t="s">
        <v>60</v>
      </c>
      <c r="B4598" t="s">
        <v>135</v>
      </c>
      <c r="C4598" t="s">
        <v>21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</row>
    <row r="4599" spans="1:11">
      <c r="A4599" s="74" t="s">
        <v>60</v>
      </c>
      <c r="B4599" t="s">
        <v>135</v>
      </c>
      <c r="C4599" t="s">
        <v>22</v>
      </c>
      <c r="D4599">
        <v>1</v>
      </c>
      <c r="E4599">
        <v>1</v>
      </c>
      <c r="F4599">
        <v>49000</v>
      </c>
      <c r="G4599">
        <v>50300</v>
      </c>
      <c r="H4599">
        <v>49000</v>
      </c>
      <c r="I4599">
        <v>50300</v>
      </c>
      <c r="J4599">
        <v>1300</v>
      </c>
      <c r="K4599">
        <v>2.6530612244897958E-2</v>
      </c>
    </row>
    <row r="4600" spans="1:11">
      <c r="A4600" s="74" t="s">
        <v>60</v>
      </c>
      <c r="B4600" t="s">
        <v>135</v>
      </c>
      <c r="C4600" t="s">
        <v>23</v>
      </c>
      <c r="D4600">
        <v>2</v>
      </c>
      <c r="E4600">
        <v>2</v>
      </c>
      <c r="F4600">
        <v>107000</v>
      </c>
      <c r="G4600">
        <v>107002</v>
      </c>
      <c r="H4600">
        <v>53500</v>
      </c>
      <c r="I4600">
        <v>53501</v>
      </c>
      <c r="J4600">
        <v>2</v>
      </c>
      <c r="K4600">
        <v>1.869158878504673E-5</v>
      </c>
    </row>
    <row r="4601" spans="1:11">
      <c r="A4601" s="74" t="s">
        <v>60</v>
      </c>
      <c r="B4601" t="s">
        <v>135</v>
      </c>
      <c r="C4601" t="s">
        <v>24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</row>
    <row r="4602" spans="1:11">
      <c r="A4602" s="74" t="s">
        <v>60</v>
      </c>
      <c r="B4602" t="s">
        <v>135</v>
      </c>
      <c r="C4602" t="s">
        <v>25</v>
      </c>
      <c r="D4602">
        <v>9</v>
      </c>
      <c r="E4602">
        <v>9</v>
      </c>
      <c r="F4602">
        <v>591971</v>
      </c>
      <c r="G4602">
        <v>607187</v>
      </c>
      <c r="H4602">
        <v>65774.555555555562</v>
      </c>
      <c r="I4602">
        <v>67465.222222222219</v>
      </c>
      <c r="J4602">
        <v>15216</v>
      </c>
      <c r="K4602">
        <v>2.5703961849482492E-2</v>
      </c>
    </row>
    <row r="4603" spans="1:11">
      <c r="A4603" s="74" t="s">
        <v>60</v>
      </c>
      <c r="B4603" t="s">
        <v>135</v>
      </c>
    </row>
    <row r="4604" spans="1:11">
      <c r="A4604" s="74" t="s">
        <v>60</v>
      </c>
      <c r="B4604" t="s">
        <v>135</v>
      </c>
      <c r="C4604" t="s">
        <v>26</v>
      </c>
      <c r="D4604">
        <v>2</v>
      </c>
      <c r="E4604">
        <v>2</v>
      </c>
      <c r="F4604">
        <v>28002</v>
      </c>
      <c r="G4604">
        <v>28004</v>
      </c>
      <c r="H4604">
        <v>14001</v>
      </c>
      <c r="I4604">
        <v>14002</v>
      </c>
      <c r="J4604">
        <v>2</v>
      </c>
      <c r="K4604">
        <v>7.1423469752160561E-5</v>
      </c>
    </row>
    <row r="4605" spans="1:11">
      <c r="A4605" s="74" t="s">
        <v>60</v>
      </c>
      <c r="B4605" t="s">
        <v>135</v>
      </c>
      <c r="C4605" t="s">
        <v>27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</row>
    <row r="4606" spans="1:11">
      <c r="A4606" s="74" t="s">
        <v>60</v>
      </c>
      <c r="B4606" t="s">
        <v>135</v>
      </c>
      <c r="C4606" t="s">
        <v>25</v>
      </c>
      <c r="D4606">
        <v>2</v>
      </c>
      <c r="E4606">
        <v>2</v>
      </c>
      <c r="F4606">
        <v>28002</v>
      </c>
      <c r="G4606">
        <v>28004</v>
      </c>
      <c r="H4606">
        <v>14001</v>
      </c>
      <c r="I4606">
        <v>14002</v>
      </c>
      <c r="J4606">
        <v>2</v>
      </c>
      <c r="K4606">
        <v>7.1423469752160561E-5</v>
      </c>
    </row>
    <row r="4607" spans="1:11">
      <c r="A4607" s="74" t="s">
        <v>60</v>
      </c>
      <c r="B4607" t="s">
        <v>135</v>
      </c>
    </row>
    <row r="4608" spans="1:11">
      <c r="A4608" s="74" t="s">
        <v>60</v>
      </c>
      <c r="B4608" t="s">
        <v>135</v>
      </c>
      <c r="C4608" t="s">
        <v>28</v>
      </c>
      <c r="D4608">
        <v>1</v>
      </c>
      <c r="E4608">
        <v>1</v>
      </c>
      <c r="F4608">
        <v>15497</v>
      </c>
      <c r="G4608">
        <v>15498</v>
      </c>
      <c r="H4608">
        <v>15497</v>
      </c>
      <c r="I4608">
        <v>15498</v>
      </c>
      <c r="J4608">
        <v>1</v>
      </c>
      <c r="K4608">
        <v>6.4528618442279148E-5</v>
      </c>
    </row>
    <row r="4609" spans="1:11">
      <c r="A4609" s="74" t="s">
        <v>60</v>
      </c>
      <c r="B4609" t="s">
        <v>135</v>
      </c>
      <c r="C4609" t="s">
        <v>29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</row>
    <row r="4610" spans="1:11">
      <c r="A4610" s="74" t="s">
        <v>60</v>
      </c>
      <c r="B4610" t="s">
        <v>135</v>
      </c>
      <c r="C4610" t="s">
        <v>30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</row>
    <row r="4611" spans="1:11">
      <c r="A4611" s="74" t="s">
        <v>60</v>
      </c>
      <c r="B4611" t="s">
        <v>135</v>
      </c>
      <c r="C4611" t="s">
        <v>31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</row>
    <row r="4612" spans="1:11">
      <c r="A4612" s="74" t="s">
        <v>60</v>
      </c>
      <c r="B4612" t="s">
        <v>135</v>
      </c>
      <c r="C4612" t="s">
        <v>25</v>
      </c>
      <c r="D4612">
        <v>1</v>
      </c>
      <c r="E4612">
        <v>1</v>
      </c>
      <c r="F4612">
        <v>15497</v>
      </c>
      <c r="G4612">
        <v>15498</v>
      </c>
      <c r="H4612">
        <v>15497</v>
      </c>
      <c r="I4612">
        <v>15498</v>
      </c>
      <c r="J4612">
        <v>1</v>
      </c>
      <c r="K4612">
        <v>6.4528618442279148E-5</v>
      </c>
    </row>
    <row r="4613" spans="1:11">
      <c r="A4613" s="74" t="s">
        <v>60</v>
      </c>
      <c r="B4613" t="s">
        <v>135</v>
      </c>
    </row>
    <row r="4614" spans="1:11">
      <c r="A4614" s="74" t="s">
        <v>60</v>
      </c>
      <c r="B4614" t="s">
        <v>135</v>
      </c>
      <c r="C4614" t="s">
        <v>32</v>
      </c>
      <c r="D4614">
        <v>2</v>
      </c>
      <c r="E4614">
        <v>2</v>
      </c>
      <c r="F4614">
        <v>112694</v>
      </c>
      <c r="G4614">
        <v>112696</v>
      </c>
      <c r="H4614">
        <v>56347</v>
      </c>
      <c r="I4614">
        <v>56348</v>
      </c>
      <c r="J4614">
        <v>2</v>
      </c>
      <c r="K4614">
        <v>1.7747173762578309E-5</v>
      </c>
    </row>
    <row r="4615" spans="1:11">
      <c r="A4615" s="74" t="s">
        <v>60</v>
      </c>
      <c r="B4615" t="s">
        <v>135</v>
      </c>
      <c r="C4615" t="s">
        <v>33</v>
      </c>
      <c r="D4615">
        <v>1</v>
      </c>
      <c r="E4615">
        <v>1</v>
      </c>
      <c r="F4615">
        <v>45001</v>
      </c>
      <c r="G4615">
        <v>45002</v>
      </c>
      <c r="H4615">
        <v>45001</v>
      </c>
      <c r="I4615">
        <v>45002</v>
      </c>
      <c r="J4615">
        <v>1</v>
      </c>
      <c r="K4615">
        <v>2.2221728406035422E-5</v>
      </c>
    </row>
    <row r="4616" spans="1:11">
      <c r="A4616" s="74" t="s">
        <v>60</v>
      </c>
      <c r="B4616" t="s">
        <v>135</v>
      </c>
      <c r="C4616" t="s">
        <v>34</v>
      </c>
      <c r="D4616">
        <v>11</v>
      </c>
      <c r="E4616">
        <v>11</v>
      </c>
      <c r="F4616">
        <v>253374</v>
      </c>
      <c r="G4616">
        <v>265943</v>
      </c>
      <c r="H4616">
        <v>23034</v>
      </c>
      <c r="I4616">
        <v>24176.636363636364</v>
      </c>
      <c r="J4616">
        <v>12569</v>
      </c>
      <c r="K4616">
        <v>4.9606510533835357E-2</v>
      </c>
    </row>
    <row r="4617" spans="1:11">
      <c r="A4617" s="74" t="s">
        <v>60</v>
      </c>
      <c r="B4617" t="s">
        <v>135</v>
      </c>
      <c r="C4617" t="s">
        <v>25</v>
      </c>
      <c r="D4617">
        <v>14</v>
      </c>
      <c r="E4617">
        <v>14</v>
      </c>
      <c r="F4617">
        <v>411069</v>
      </c>
      <c r="G4617">
        <v>423641</v>
      </c>
      <c r="H4617">
        <v>29362.071428571428</v>
      </c>
      <c r="I4617">
        <v>30260.071428571428</v>
      </c>
      <c r="J4617">
        <v>12572</v>
      </c>
      <c r="K4617">
        <v>3.0583673300589437E-2</v>
      </c>
    </row>
    <row r="4618" spans="1:11">
      <c r="A4618" s="74" t="s">
        <v>60</v>
      </c>
      <c r="B4618" t="s">
        <v>135</v>
      </c>
    </row>
    <row r="4619" spans="1:11">
      <c r="A4619" s="74" t="s">
        <v>60</v>
      </c>
      <c r="B4619" t="s">
        <v>135</v>
      </c>
      <c r="C4619" t="s">
        <v>35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</row>
    <row r="4620" spans="1:11">
      <c r="A4620" s="74" t="s">
        <v>60</v>
      </c>
      <c r="B4620" t="s">
        <v>135</v>
      </c>
      <c r="C4620" t="s">
        <v>36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</row>
    <row r="4621" spans="1:11">
      <c r="A4621" s="74" t="s">
        <v>60</v>
      </c>
      <c r="B4621" t="s">
        <v>135</v>
      </c>
      <c r="C4621" t="s">
        <v>25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</row>
    <row r="4622" spans="1:11">
      <c r="A4622" s="74" t="s">
        <v>60</v>
      </c>
      <c r="B4622" t="s">
        <v>135</v>
      </c>
    </row>
    <row r="4623" spans="1:11">
      <c r="A4623" s="74" t="s">
        <v>60</v>
      </c>
      <c r="B4623" t="s">
        <v>135</v>
      </c>
      <c r="C4623" t="s">
        <v>37</v>
      </c>
      <c r="D4623">
        <v>1</v>
      </c>
      <c r="E4623">
        <v>1</v>
      </c>
      <c r="F4623">
        <v>29500</v>
      </c>
      <c r="G4623">
        <v>29501</v>
      </c>
      <c r="H4623">
        <v>29500</v>
      </c>
      <c r="I4623">
        <v>29501</v>
      </c>
      <c r="J4623">
        <v>1</v>
      </c>
      <c r="K4623">
        <v>3.3898305084745762E-5</v>
      </c>
    </row>
    <row r="4624" spans="1:11">
      <c r="A4624" s="74" t="s">
        <v>60</v>
      </c>
      <c r="B4624" t="s">
        <v>135</v>
      </c>
      <c r="C4624" t="s">
        <v>38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</row>
    <row r="4625" spans="1:11">
      <c r="A4625" s="74" t="s">
        <v>60</v>
      </c>
      <c r="B4625" t="s">
        <v>135</v>
      </c>
      <c r="C4625" t="s">
        <v>25</v>
      </c>
      <c r="D4625">
        <v>1</v>
      </c>
      <c r="E4625">
        <v>1</v>
      </c>
      <c r="F4625">
        <v>29500</v>
      </c>
      <c r="G4625">
        <v>29501</v>
      </c>
      <c r="H4625">
        <v>29500</v>
      </c>
      <c r="I4625">
        <v>29501</v>
      </c>
      <c r="J4625">
        <v>1</v>
      </c>
      <c r="K4625">
        <v>3.3898305084745762E-5</v>
      </c>
    </row>
    <row r="4626" spans="1:11">
      <c r="A4626" s="74" t="s">
        <v>60</v>
      </c>
      <c r="B4626" t="s">
        <v>135</v>
      </c>
    </row>
    <row r="4627" spans="1:11">
      <c r="A4627" s="74" t="s">
        <v>60</v>
      </c>
      <c r="B4627" t="s">
        <v>135</v>
      </c>
      <c r="C4627" t="s">
        <v>39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</row>
    <row r="4628" spans="1:11">
      <c r="A4628" s="74" t="s">
        <v>60</v>
      </c>
      <c r="B4628" t="s">
        <v>135</v>
      </c>
      <c r="C4628" t="s">
        <v>40</v>
      </c>
      <c r="D4628">
        <v>1</v>
      </c>
      <c r="E4628">
        <v>1</v>
      </c>
      <c r="F4628">
        <v>59742</v>
      </c>
      <c r="G4628">
        <v>59743</v>
      </c>
      <c r="H4628">
        <v>59742</v>
      </c>
      <c r="I4628">
        <v>59743</v>
      </c>
      <c r="J4628">
        <v>1</v>
      </c>
      <c r="K4628">
        <v>1.6738642830839274E-5</v>
      </c>
    </row>
    <row r="4629" spans="1:11">
      <c r="A4629" s="74" t="s">
        <v>60</v>
      </c>
      <c r="B4629" t="s">
        <v>135</v>
      </c>
      <c r="C4629" t="s">
        <v>41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</row>
    <row r="4630" spans="1:11">
      <c r="A4630" s="74" t="s">
        <v>60</v>
      </c>
      <c r="B4630" t="s">
        <v>135</v>
      </c>
      <c r="C4630" t="s">
        <v>42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</row>
    <row r="4631" spans="1:11">
      <c r="A4631" s="74" t="s">
        <v>60</v>
      </c>
      <c r="B4631" t="s">
        <v>135</v>
      </c>
      <c r="C4631" t="s">
        <v>43</v>
      </c>
      <c r="D4631">
        <v>2</v>
      </c>
      <c r="E4631">
        <v>2</v>
      </c>
      <c r="F4631">
        <v>94278</v>
      </c>
      <c r="G4631">
        <v>94280</v>
      </c>
      <c r="H4631">
        <v>47139</v>
      </c>
      <c r="I4631">
        <v>47140</v>
      </c>
      <c r="J4631">
        <v>2</v>
      </c>
      <c r="K4631">
        <v>2.121385689132141E-5</v>
      </c>
    </row>
    <row r="4632" spans="1:11">
      <c r="A4632" s="74" t="s">
        <v>60</v>
      </c>
      <c r="B4632" t="s">
        <v>135</v>
      </c>
      <c r="C4632" t="s">
        <v>44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</row>
    <row r="4633" spans="1:11">
      <c r="A4633" s="74" t="s">
        <v>60</v>
      </c>
      <c r="B4633" t="s">
        <v>135</v>
      </c>
      <c r="C4633" t="s">
        <v>45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</row>
    <row r="4634" spans="1:11">
      <c r="A4634" s="74" t="s">
        <v>60</v>
      </c>
      <c r="B4634" t="s">
        <v>135</v>
      </c>
      <c r="C4634" t="s">
        <v>46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</row>
    <row r="4635" spans="1:11">
      <c r="A4635" s="74" t="s">
        <v>60</v>
      </c>
      <c r="B4635" t="s">
        <v>135</v>
      </c>
      <c r="C4635" t="s">
        <v>25</v>
      </c>
      <c r="D4635">
        <v>3</v>
      </c>
      <c r="E4635">
        <v>3</v>
      </c>
      <c r="F4635">
        <v>154020</v>
      </c>
      <c r="G4635">
        <v>154023</v>
      </c>
      <c r="H4635">
        <v>51340</v>
      </c>
      <c r="I4635">
        <v>51341</v>
      </c>
      <c r="J4635">
        <v>3</v>
      </c>
      <c r="K4635">
        <v>1.9477989871445266E-5</v>
      </c>
    </row>
    <row r="4636" spans="1:11">
      <c r="A4636" s="74" t="s">
        <v>60</v>
      </c>
      <c r="B4636" t="s">
        <v>135</v>
      </c>
    </row>
    <row r="4637" spans="1:11">
      <c r="A4637" s="74" t="s">
        <v>60</v>
      </c>
      <c r="B4637" t="s">
        <v>135</v>
      </c>
      <c r="C4637" t="s">
        <v>47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</row>
    <row r="4638" spans="1:11">
      <c r="A4638" s="74" t="s">
        <v>60</v>
      </c>
      <c r="B4638" t="s">
        <v>135</v>
      </c>
      <c r="C4638" t="s">
        <v>48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</row>
    <row r="4639" spans="1:11">
      <c r="A4639" s="74" t="s">
        <v>60</v>
      </c>
      <c r="B4639" t="s">
        <v>135</v>
      </c>
      <c r="C4639" t="s">
        <v>25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</row>
    <row r="4640" spans="1:11">
      <c r="A4640" s="74" t="s">
        <v>60</v>
      </c>
      <c r="B4640" t="s">
        <v>135</v>
      </c>
    </row>
    <row r="4641" spans="1:11">
      <c r="A4641" s="74" t="s">
        <v>60</v>
      </c>
      <c r="B4641" t="s">
        <v>135</v>
      </c>
      <c r="C4641" t="s">
        <v>49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</row>
    <row r="4642" spans="1:11">
      <c r="A4642" s="74" t="s">
        <v>60</v>
      </c>
      <c r="B4642" t="s">
        <v>135</v>
      </c>
      <c r="C4642" t="s">
        <v>25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</row>
    <row r="4643" spans="1:11">
      <c r="A4643" s="74" t="s">
        <v>60</v>
      </c>
      <c r="B4643" t="s">
        <v>135</v>
      </c>
    </row>
    <row r="4644" spans="1:11">
      <c r="A4644" s="74" t="s">
        <v>60</v>
      </c>
      <c r="B4644" t="s">
        <v>135</v>
      </c>
      <c r="C4644" t="s">
        <v>50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</row>
    <row r="4645" spans="1:11">
      <c r="A4645" s="74" t="s">
        <v>60</v>
      </c>
      <c r="B4645" t="s">
        <v>135</v>
      </c>
      <c r="C4645" t="s">
        <v>51</v>
      </c>
      <c r="D4645">
        <v>10.45</v>
      </c>
      <c r="E4645">
        <v>10.45</v>
      </c>
      <c r="F4645">
        <v>219356.76</v>
      </c>
      <c r="G4645">
        <v>241601</v>
      </c>
      <c r="H4645">
        <v>20991.077511961725</v>
      </c>
      <c r="I4645">
        <v>23119.712918660287</v>
      </c>
      <c r="J4645">
        <v>22244.239999999991</v>
      </c>
      <c r="K4645">
        <v>0.10140667650269812</v>
      </c>
    </row>
    <row r="4646" spans="1:11">
      <c r="A4646" s="74" t="s">
        <v>60</v>
      </c>
      <c r="B4646" t="s">
        <v>135</v>
      </c>
      <c r="C4646" t="s">
        <v>25</v>
      </c>
      <c r="D4646">
        <v>10.45</v>
      </c>
      <c r="E4646">
        <v>10.45</v>
      </c>
      <c r="F4646">
        <v>219356.76</v>
      </c>
      <c r="G4646">
        <v>241601</v>
      </c>
      <c r="H4646">
        <v>20991.077511961725</v>
      </c>
      <c r="I4646">
        <v>23119.712918660287</v>
      </c>
      <c r="J4646">
        <v>22244.239999999991</v>
      </c>
      <c r="K4646">
        <v>0.10140667650269812</v>
      </c>
    </row>
    <row r="4647" spans="1:11">
      <c r="A4647" s="74" t="s">
        <v>60</v>
      </c>
      <c r="B4647" t="s">
        <v>135</v>
      </c>
    </row>
    <row r="4648" spans="1:11">
      <c r="A4648" s="74" t="s">
        <v>60</v>
      </c>
      <c r="B4648" t="s">
        <v>135</v>
      </c>
      <c r="C4648" t="s">
        <v>52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</row>
    <row r="4649" spans="1:11">
      <c r="A4649" s="74" t="s">
        <v>60</v>
      </c>
      <c r="B4649" t="s">
        <v>135</v>
      </c>
      <c r="C4649" t="s">
        <v>53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</row>
    <row r="4650" spans="1:11">
      <c r="A4650" s="74" t="s">
        <v>60</v>
      </c>
      <c r="B4650" t="s">
        <v>135</v>
      </c>
      <c r="C4650" t="s">
        <v>54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</row>
    <row r="4651" spans="1:11">
      <c r="A4651" s="74" t="s">
        <v>60</v>
      </c>
      <c r="B4651" t="s">
        <v>135</v>
      </c>
      <c r="C4651" t="s">
        <v>55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</row>
    <row r="4652" spans="1:11">
      <c r="A4652" s="74" t="s">
        <v>60</v>
      </c>
      <c r="B4652" t="s">
        <v>135</v>
      </c>
      <c r="C4652" t="s">
        <v>25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</row>
    <row r="4653" spans="1:11">
      <c r="A4653" s="74" t="s">
        <v>60</v>
      </c>
      <c r="B4653" t="s">
        <v>135</v>
      </c>
    </row>
    <row r="4654" spans="1:11">
      <c r="A4654" s="74" t="s">
        <v>60</v>
      </c>
      <c r="B4654" t="s">
        <v>135</v>
      </c>
      <c r="C4654" t="s">
        <v>56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</row>
    <row r="4655" spans="1:11">
      <c r="A4655" s="74" t="s">
        <v>60</v>
      </c>
      <c r="B4655" t="s">
        <v>135</v>
      </c>
      <c r="C4655" t="s">
        <v>57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</row>
    <row r="4656" spans="1:11">
      <c r="A4656" s="74" t="s">
        <v>60</v>
      </c>
      <c r="B4656" t="s">
        <v>135</v>
      </c>
      <c r="C4656" t="s">
        <v>58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</row>
    <row r="4657" spans="1:11">
      <c r="A4657" s="74" t="s">
        <v>60</v>
      </c>
      <c r="B4657" t="s">
        <v>136</v>
      </c>
      <c r="C4657" t="s">
        <v>18</v>
      </c>
      <c r="D4657">
        <v>1</v>
      </c>
      <c r="E4657">
        <v>1</v>
      </c>
      <c r="F4657">
        <v>136000</v>
      </c>
      <c r="G4657">
        <v>136001</v>
      </c>
      <c r="H4657">
        <v>136000</v>
      </c>
      <c r="I4657">
        <v>136001</v>
      </c>
      <c r="J4657">
        <v>1</v>
      </c>
      <c r="K4657">
        <v>7.3529411764705884E-6</v>
      </c>
    </row>
    <row r="4658" spans="1:11">
      <c r="A4658" s="74" t="s">
        <v>60</v>
      </c>
      <c r="B4658" t="s">
        <v>136</v>
      </c>
      <c r="C4658" t="s">
        <v>19</v>
      </c>
      <c r="D4658">
        <v>9.5</v>
      </c>
      <c r="E4658">
        <v>9.5</v>
      </c>
      <c r="F4658">
        <v>803047</v>
      </c>
      <c r="G4658">
        <v>803057</v>
      </c>
      <c r="H4658">
        <v>84531.263157894733</v>
      </c>
      <c r="I4658">
        <v>84532.31578947368</v>
      </c>
      <c r="J4658">
        <v>10</v>
      </c>
      <c r="K4658">
        <v>1.2452571269178516E-5</v>
      </c>
    </row>
    <row r="4659" spans="1:11">
      <c r="A4659" s="74" t="s">
        <v>60</v>
      </c>
      <c r="B4659" t="s">
        <v>136</v>
      </c>
      <c r="C4659" t="s">
        <v>20</v>
      </c>
      <c r="D4659">
        <v>1.5</v>
      </c>
      <c r="E4659">
        <v>1.5</v>
      </c>
      <c r="F4659">
        <v>189094</v>
      </c>
      <c r="G4659">
        <v>189096</v>
      </c>
      <c r="H4659">
        <v>126062.66666666667</v>
      </c>
      <c r="I4659">
        <v>126064</v>
      </c>
      <c r="J4659">
        <v>2</v>
      </c>
      <c r="K4659">
        <v>1.0576750187737316E-5</v>
      </c>
    </row>
    <row r="4660" spans="1:11">
      <c r="A4660" s="74" t="s">
        <v>60</v>
      </c>
      <c r="B4660" t="s">
        <v>136</v>
      </c>
      <c r="C4660" t="s">
        <v>21</v>
      </c>
      <c r="D4660">
        <v>1</v>
      </c>
      <c r="E4660">
        <v>1</v>
      </c>
      <c r="F4660">
        <v>48898</v>
      </c>
      <c r="G4660">
        <v>48899</v>
      </c>
      <c r="H4660">
        <v>48898</v>
      </c>
      <c r="I4660">
        <v>48899</v>
      </c>
      <c r="J4660">
        <v>1</v>
      </c>
      <c r="K4660">
        <v>2.045073418135711E-5</v>
      </c>
    </row>
    <row r="4661" spans="1:11">
      <c r="A4661" s="74" t="s">
        <v>60</v>
      </c>
      <c r="B4661" t="s">
        <v>136</v>
      </c>
      <c r="C4661" t="s">
        <v>22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</row>
    <row r="4662" spans="1:11">
      <c r="A4662" s="74" t="s">
        <v>60</v>
      </c>
      <c r="B4662" t="s">
        <v>136</v>
      </c>
      <c r="C4662" t="s">
        <v>23</v>
      </c>
      <c r="D4662">
        <v>0.5</v>
      </c>
      <c r="E4662">
        <v>0.5</v>
      </c>
      <c r="F4662">
        <v>49434</v>
      </c>
      <c r="G4662">
        <v>49435</v>
      </c>
      <c r="H4662">
        <v>98868</v>
      </c>
      <c r="I4662">
        <v>98870</v>
      </c>
      <c r="J4662">
        <v>1</v>
      </c>
      <c r="K4662">
        <v>2.0228992191609014E-5</v>
      </c>
    </row>
    <row r="4663" spans="1:11">
      <c r="A4663" s="74" t="s">
        <v>60</v>
      </c>
      <c r="B4663" t="s">
        <v>136</v>
      </c>
      <c r="C4663" t="s">
        <v>24</v>
      </c>
      <c r="D4663">
        <v>1</v>
      </c>
      <c r="E4663">
        <v>1</v>
      </c>
      <c r="F4663">
        <v>48151</v>
      </c>
      <c r="G4663">
        <v>48152</v>
      </c>
      <c r="H4663">
        <v>48151</v>
      </c>
      <c r="I4663">
        <v>48152</v>
      </c>
      <c r="J4663">
        <v>1</v>
      </c>
      <c r="K4663">
        <v>2.0768000664576021E-5</v>
      </c>
    </row>
    <row r="4664" spans="1:11">
      <c r="A4664" s="74" t="s">
        <v>60</v>
      </c>
      <c r="B4664" t="s">
        <v>136</v>
      </c>
      <c r="C4664" t="s">
        <v>25</v>
      </c>
      <c r="D4664">
        <v>14.5</v>
      </c>
      <c r="E4664">
        <v>14.5</v>
      </c>
      <c r="F4664">
        <v>1274624</v>
      </c>
      <c r="G4664">
        <v>1274640</v>
      </c>
      <c r="H4664">
        <v>87905.103448275855</v>
      </c>
      <c r="I4664">
        <v>87906.206896551725</v>
      </c>
      <c r="J4664">
        <v>16</v>
      </c>
      <c r="K4664">
        <v>1.2552721430006025E-5</v>
      </c>
    </row>
    <row r="4665" spans="1:11">
      <c r="A4665" s="74" t="s">
        <v>60</v>
      </c>
      <c r="B4665" t="s">
        <v>136</v>
      </c>
    </row>
    <row r="4666" spans="1:11">
      <c r="A4666" s="74" t="s">
        <v>60</v>
      </c>
      <c r="B4666" t="s">
        <v>136</v>
      </c>
      <c r="C4666" t="s">
        <v>26</v>
      </c>
      <c r="D4666">
        <v>3</v>
      </c>
      <c r="E4666">
        <v>3</v>
      </c>
      <c r="F4666">
        <v>49604</v>
      </c>
      <c r="G4666">
        <v>49607</v>
      </c>
      <c r="H4666">
        <v>16534.666666666668</v>
      </c>
      <c r="I4666">
        <v>16535.666666666668</v>
      </c>
      <c r="J4666">
        <v>3</v>
      </c>
      <c r="K4666">
        <v>6.0478993629546005E-5</v>
      </c>
    </row>
    <row r="4667" spans="1:11">
      <c r="A4667" s="74" t="s">
        <v>60</v>
      </c>
      <c r="B4667" t="s">
        <v>136</v>
      </c>
      <c r="C4667" t="s">
        <v>27</v>
      </c>
      <c r="D4667">
        <v>1</v>
      </c>
      <c r="E4667">
        <v>1</v>
      </c>
      <c r="F4667">
        <v>18402</v>
      </c>
      <c r="G4667">
        <v>18403</v>
      </c>
      <c r="H4667">
        <v>18402</v>
      </c>
      <c r="I4667">
        <v>18403</v>
      </c>
      <c r="J4667">
        <v>1</v>
      </c>
      <c r="K4667">
        <v>5.4341919356591676E-5</v>
      </c>
    </row>
    <row r="4668" spans="1:11">
      <c r="A4668" s="74" t="s">
        <v>60</v>
      </c>
      <c r="B4668" t="s">
        <v>136</v>
      </c>
      <c r="C4668" t="s">
        <v>25</v>
      </c>
      <c r="D4668">
        <v>4</v>
      </c>
      <c r="E4668">
        <v>4</v>
      </c>
      <c r="F4668">
        <v>68006</v>
      </c>
      <c r="G4668">
        <v>68010</v>
      </c>
      <c r="H4668">
        <v>17001.5</v>
      </c>
      <c r="I4668">
        <v>17002.5</v>
      </c>
      <c r="J4668">
        <v>4</v>
      </c>
      <c r="K4668">
        <v>5.8818339558274271E-5</v>
      </c>
    </row>
    <row r="4669" spans="1:11">
      <c r="A4669" s="74" t="s">
        <v>60</v>
      </c>
      <c r="B4669" t="s">
        <v>136</v>
      </c>
    </row>
    <row r="4670" spans="1:11">
      <c r="A4670" s="74" t="s">
        <v>60</v>
      </c>
      <c r="B4670" t="s">
        <v>136</v>
      </c>
      <c r="C4670" t="s">
        <v>28</v>
      </c>
      <c r="D4670">
        <v>3.5</v>
      </c>
      <c r="E4670">
        <v>3.5</v>
      </c>
      <c r="F4670">
        <v>56955</v>
      </c>
      <c r="G4670">
        <v>56959</v>
      </c>
      <c r="H4670">
        <v>16272.857142857143</v>
      </c>
      <c r="I4670">
        <v>16274</v>
      </c>
      <c r="J4670">
        <v>4</v>
      </c>
      <c r="K4670">
        <v>7.0230884031252739E-5</v>
      </c>
    </row>
    <row r="4671" spans="1:11">
      <c r="A4671" s="74" t="s">
        <v>60</v>
      </c>
      <c r="B4671" t="s">
        <v>136</v>
      </c>
      <c r="C4671" t="s">
        <v>29</v>
      </c>
      <c r="D4671">
        <v>12.43</v>
      </c>
      <c r="E4671">
        <v>12.43</v>
      </c>
      <c r="F4671">
        <v>202116</v>
      </c>
      <c r="G4671">
        <v>202129</v>
      </c>
      <c r="H4671">
        <v>16260.337892196299</v>
      </c>
      <c r="I4671">
        <v>16261.383748994369</v>
      </c>
      <c r="J4671">
        <v>13</v>
      </c>
      <c r="K4671">
        <v>6.4319499693245459E-5</v>
      </c>
    </row>
    <row r="4672" spans="1:11">
      <c r="A4672" s="74" t="s">
        <v>60</v>
      </c>
      <c r="B4672" t="s">
        <v>136</v>
      </c>
      <c r="C4672" t="s">
        <v>30</v>
      </c>
      <c r="D4672">
        <v>6</v>
      </c>
      <c r="E4672">
        <v>6</v>
      </c>
      <c r="F4672">
        <v>101012</v>
      </c>
      <c r="G4672">
        <v>101018</v>
      </c>
      <c r="H4672">
        <v>16835.333333333332</v>
      </c>
      <c r="I4672">
        <v>16836.333333333332</v>
      </c>
      <c r="J4672">
        <v>6</v>
      </c>
      <c r="K4672">
        <v>5.9398883300993942E-5</v>
      </c>
    </row>
    <row r="4673" spans="1:11">
      <c r="A4673" s="74" t="s">
        <v>60</v>
      </c>
      <c r="B4673" t="s">
        <v>136</v>
      </c>
      <c r="C4673" t="s">
        <v>31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</row>
    <row r="4674" spans="1:11">
      <c r="A4674" s="74" t="s">
        <v>60</v>
      </c>
      <c r="B4674" t="s">
        <v>136</v>
      </c>
      <c r="C4674" t="s">
        <v>25</v>
      </c>
      <c r="D4674">
        <v>21.93</v>
      </c>
      <c r="E4674">
        <v>21.93</v>
      </c>
      <c r="F4674">
        <v>360083</v>
      </c>
      <c r="G4674">
        <v>360106</v>
      </c>
      <c r="H4674">
        <v>16419.653442772458</v>
      </c>
      <c r="I4674">
        <v>16420.702234382126</v>
      </c>
      <c r="J4674">
        <v>23</v>
      </c>
      <c r="K4674">
        <v>6.3874162345903585E-5</v>
      </c>
    </row>
    <row r="4675" spans="1:11">
      <c r="A4675" s="74" t="s">
        <v>60</v>
      </c>
      <c r="B4675" t="s">
        <v>136</v>
      </c>
    </row>
    <row r="4676" spans="1:11">
      <c r="A4676" s="74" t="s">
        <v>60</v>
      </c>
      <c r="B4676" t="s">
        <v>136</v>
      </c>
      <c r="C4676" t="s">
        <v>32</v>
      </c>
      <c r="D4676">
        <v>16</v>
      </c>
      <c r="E4676">
        <v>16</v>
      </c>
      <c r="F4676">
        <v>847363</v>
      </c>
      <c r="G4676">
        <v>847379</v>
      </c>
      <c r="H4676">
        <v>52960.1875</v>
      </c>
      <c r="I4676">
        <v>52961.1875</v>
      </c>
      <c r="J4676">
        <v>16</v>
      </c>
      <c r="K4676">
        <v>1.888210837622129E-5</v>
      </c>
    </row>
    <row r="4677" spans="1:11">
      <c r="A4677" s="74" t="s">
        <v>60</v>
      </c>
      <c r="B4677" t="s">
        <v>136</v>
      </c>
      <c r="C4677" t="s">
        <v>33</v>
      </c>
      <c r="D4677">
        <v>4</v>
      </c>
      <c r="E4677">
        <v>4</v>
      </c>
      <c r="F4677">
        <v>192616</v>
      </c>
      <c r="G4677">
        <v>192620</v>
      </c>
      <c r="H4677">
        <v>48154</v>
      </c>
      <c r="I4677">
        <v>48155</v>
      </c>
      <c r="J4677">
        <v>4</v>
      </c>
      <c r="K4677">
        <v>2.0766706815633177E-5</v>
      </c>
    </row>
    <row r="4678" spans="1:11">
      <c r="A4678" s="74" t="s">
        <v>60</v>
      </c>
      <c r="B4678" t="s">
        <v>136</v>
      </c>
      <c r="C4678" t="s">
        <v>34</v>
      </c>
      <c r="D4678">
        <v>16</v>
      </c>
      <c r="E4678">
        <v>16</v>
      </c>
      <c r="F4678">
        <v>398105</v>
      </c>
      <c r="G4678">
        <v>398121</v>
      </c>
      <c r="H4678">
        <v>24881.5625</v>
      </c>
      <c r="I4678">
        <v>24882.5625</v>
      </c>
      <c r="J4678">
        <v>16</v>
      </c>
      <c r="K4678">
        <v>4.01904020296153E-5</v>
      </c>
    </row>
    <row r="4679" spans="1:11">
      <c r="A4679" s="74" t="s">
        <v>60</v>
      </c>
      <c r="B4679" t="s">
        <v>136</v>
      </c>
      <c r="C4679" t="s">
        <v>25</v>
      </c>
      <c r="D4679">
        <v>36</v>
      </c>
      <c r="E4679">
        <v>36</v>
      </c>
      <c r="F4679">
        <v>1438084</v>
      </c>
      <c r="G4679">
        <v>1438120</v>
      </c>
      <c r="H4679">
        <v>39946.777777777781</v>
      </c>
      <c r="I4679">
        <v>39947.777777777781</v>
      </c>
      <c r="J4679">
        <v>36</v>
      </c>
      <c r="K4679">
        <v>2.5033308207309171E-5</v>
      </c>
    </row>
    <row r="4680" spans="1:11">
      <c r="A4680" s="74" t="s">
        <v>60</v>
      </c>
      <c r="B4680" t="s">
        <v>136</v>
      </c>
    </row>
    <row r="4681" spans="1:11">
      <c r="A4681" s="74" t="s">
        <v>60</v>
      </c>
      <c r="B4681" t="s">
        <v>136</v>
      </c>
      <c r="C4681" t="s">
        <v>35</v>
      </c>
      <c r="D4681">
        <v>1</v>
      </c>
      <c r="E4681">
        <v>1</v>
      </c>
      <c r="F4681">
        <v>35099</v>
      </c>
      <c r="G4681">
        <v>35100</v>
      </c>
      <c r="H4681">
        <v>35099</v>
      </c>
      <c r="I4681">
        <v>35100</v>
      </c>
      <c r="J4681">
        <v>1</v>
      </c>
      <c r="K4681">
        <v>2.8490840194877346E-5</v>
      </c>
    </row>
    <row r="4682" spans="1:11">
      <c r="A4682" s="74" t="s">
        <v>60</v>
      </c>
      <c r="B4682" t="s">
        <v>136</v>
      </c>
      <c r="C4682" t="s">
        <v>36</v>
      </c>
      <c r="D4682">
        <v>2</v>
      </c>
      <c r="E4682">
        <v>2</v>
      </c>
      <c r="F4682">
        <v>65999</v>
      </c>
      <c r="G4682">
        <v>66001</v>
      </c>
      <c r="H4682">
        <v>32999.5</v>
      </c>
      <c r="I4682">
        <v>33000.5</v>
      </c>
      <c r="J4682">
        <v>2</v>
      </c>
      <c r="K4682">
        <v>3.03034894468098E-5</v>
      </c>
    </row>
    <row r="4683" spans="1:11">
      <c r="A4683" s="74" t="s">
        <v>60</v>
      </c>
      <c r="B4683" t="s">
        <v>136</v>
      </c>
      <c r="C4683" t="s">
        <v>25</v>
      </c>
      <c r="D4683">
        <v>3</v>
      </c>
      <c r="E4683">
        <v>3</v>
      </c>
      <c r="F4683">
        <v>101098</v>
      </c>
      <c r="G4683">
        <v>101101</v>
      </c>
      <c r="H4683">
        <v>33699.333333333336</v>
      </c>
      <c r="I4683">
        <v>33700.333333333336</v>
      </c>
      <c r="J4683">
        <v>3</v>
      </c>
      <c r="K4683">
        <v>2.9674177530712774E-5</v>
      </c>
    </row>
    <row r="4684" spans="1:11">
      <c r="A4684" s="74" t="s">
        <v>60</v>
      </c>
      <c r="B4684" t="s">
        <v>136</v>
      </c>
    </row>
    <row r="4685" spans="1:11">
      <c r="A4685" s="74" t="s">
        <v>60</v>
      </c>
      <c r="B4685" t="s">
        <v>136</v>
      </c>
      <c r="C4685" t="s">
        <v>37</v>
      </c>
      <c r="D4685">
        <v>5</v>
      </c>
      <c r="E4685">
        <v>5</v>
      </c>
      <c r="F4685">
        <v>193641</v>
      </c>
      <c r="G4685">
        <v>193646</v>
      </c>
      <c r="H4685">
        <v>38728.199999999997</v>
      </c>
      <c r="I4685">
        <v>38729.199999999997</v>
      </c>
      <c r="J4685">
        <v>5</v>
      </c>
      <c r="K4685">
        <v>2.5820977995362551E-5</v>
      </c>
    </row>
    <row r="4686" spans="1:11">
      <c r="A4686" s="74" t="s">
        <v>60</v>
      </c>
      <c r="B4686" t="s">
        <v>136</v>
      </c>
      <c r="C4686" t="s">
        <v>38</v>
      </c>
      <c r="D4686">
        <v>1</v>
      </c>
      <c r="E4686">
        <v>1</v>
      </c>
      <c r="F4686">
        <v>23502</v>
      </c>
      <c r="G4686">
        <v>23503</v>
      </c>
      <c r="H4686">
        <v>23502</v>
      </c>
      <c r="I4686">
        <v>23503</v>
      </c>
      <c r="J4686">
        <v>1</v>
      </c>
      <c r="K4686">
        <v>4.254957024934048E-5</v>
      </c>
    </row>
    <row r="4687" spans="1:11">
      <c r="A4687" s="74" t="s">
        <v>60</v>
      </c>
      <c r="B4687" t="s">
        <v>136</v>
      </c>
      <c r="C4687" t="s">
        <v>25</v>
      </c>
      <c r="D4687">
        <v>6</v>
      </c>
      <c r="E4687">
        <v>6</v>
      </c>
      <c r="F4687">
        <v>217143</v>
      </c>
      <c r="G4687">
        <v>217149</v>
      </c>
      <c r="H4687">
        <v>36190.5</v>
      </c>
      <c r="I4687">
        <v>36191.5</v>
      </c>
      <c r="J4687">
        <v>6</v>
      </c>
      <c r="K4687">
        <v>2.7631560768710022E-5</v>
      </c>
    </row>
    <row r="4688" spans="1:11">
      <c r="A4688" s="74" t="s">
        <v>60</v>
      </c>
      <c r="B4688" t="s">
        <v>136</v>
      </c>
    </row>
    <row r="4689" spans="1:11">
      <c r="A4689" s="74" t="s">
        <v>60</v>
      </c>
      <c r="B4689" t="s">
        <v>136</v>
      </c>
      <c r="C4689" t="s">
        <v>39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</row>
    <row r="4690" spans="1:11">
      <c r="A4690" s="74" t="s">
        <v>60</v>
      </c>
      <c r="B4690" t="s">
        <v>136</v>
      </c>
      <c r="C4690" t="s">
        <v>40</v>
      </c>
      <c r="D4690">
        <v>4.9000000000000004</v>
      </c>
      <c r="E4690">
        <v>4.9000000000000004</v>
      </c>
      <c r="F4690">
        <v>345960</v>
      </c>
      <c r="G4690">
        <v>345965</v>
      </c>
      <c r="H4690">
        <v>70604.081632653062</v>
      </c>
      <c r="I4690">
        <v>70605.102040816317</v>
      </c>
      <c r="J4690">
        <v>5</v>
      </c>
      <c r="K4690">
        <v>1.4452537865649207E-5</v>
      </c>
    </row>
    <row r="4691" spans="1:11">
      <c r="A4691" s="74" t="s">
        <v>60</v>
      </c>
      <c r="B4691" t="s">
        <v>136</v>
      </c>
      <c r="C4691" t="s">
        <v>41</v>
      </c>
      <c r="D4691">
        <v>4</v>
      </c>
      <c r="E4691">
        <v>4</v>
      </c>
      <c r="F4691">
        <v>187609</v>
      </c>
      <c r="G4691">
        <v>187613</v>
      </c>
      <c r="H4691">
        <v>46902.25</v>
      </c>
      <c r="I4691">
        <v>46903.25</v>
      </c>
      <c r="J4691">
        <v>4</v>
      </c>
      <c r="K4691">
        <v>2.1320938760933642E-5</v>
      </c>
    </row>
    <row r="4692" spans="1:11">
      <c r="A4692" s="74" t="s">
        <v>60</v>
      </c>
      <c r="B4692" t="s">
        <v>136</v>
      </c>
      <c r="C4692" t="s">
        <v>42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</row>
    <row r="4693" spans="1:11">
      <c r="A4693" s="74" t="s">
        <v>60</v>
      </c>
      <c r="B4693" t="s">
        <v>136</v>
      </c>
      <c r="C4693" t="s">
        <v>43</v>
      </c>
      <c r="D4693">
        <v>4</v>
      </c>
      <c r="E4693">
        <v>4</v>
      </c>
      <c r="F4693">
        <v>333996</v>
      </c>
      <c r="G4693">
        <v>334000</v>
      </c>
      <c r="H4693">
        <v>83499</v>
      </c>
      <c r="I4693">
        <v>83500</v>
      </c>
      <c r="J4693">
        <v>4</v>
      </c>
      <c r="K4693">
        <v>1.1976191331632714E-5</v>
      </c>
    </row>
    <row r="4694" spans="1:11">
      <c r="A4694" s="74" t="s">
        <v>60</v>
      </c>
      <c r="B4694" t="s">
        <v>136</v>
      </c>
      <c r="C4694" t="s">
        <v>44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</row>
    <row r="4695" spans="1:11">
      <c r="A4695" s="74" t="s">
        <v>60</v>
      </c>
      <c r="B4695" t="s">
        <v>136</v>
      </c>
      <c r="C4695" t="s">
        <v>45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</row>
    <row r="4696" spans="1:11">
      <c r="A4696" s="74" t="s">
        <v>60</v>
      </c>
      <c r="B4696" t="s">
        <v>136</v>
      </c>
      <c r="C4696" t="s">
        <v>46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</row>
    <row r="4697" spans="1:11">
      <c r="A4697" s="74" t="s">
        <v>60</v>
      </c>
      <c r="B4697" t="s">
        <v>136</v>
      </c>
      <c r="C4697" t="s">
        <v>25</v>
      </c>
      <c r="D4697">
        <v>12.9</v>
      </c>
      <c r="E4697">
        <v>12.9</v>
      </c>
      <c r="F4697">
        <v>867565</v>
      </c>
      <c r="G4697">
        <v>867578</v>
      </c>
      <c r="H4697">
        <v>67253.100775193801</v>
      </c>
      <c r="I4697">
        <v>67254.108527131786</v>
      </c>
      <c r="J4697">
        <v>13</v>
      </c>
      <c r="K4697">
        <v>1.4984468022568914E-5</v>
      </c>
    </row>
    <row r="4698" spans="1:11">
      <c r="A4698" s="74" t="s">
        <v>60</v>
      </c>
      <c r="B4698" t="s">
        <v>136</v>
      </c>
    </row>
    <row r="4699" spans="1:11">
      <c r="A4699" s="74" t="s">
        <v>60</v>
      </c>
      <c r="B4699" t="s">
        <v>136</v>
      </c>
      <c r="C4699" t="s">
        <v>47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</row>
    <row r="4700" spans="1:11">
      <c r="A4700" s="74" t="s">
        <v>60</v>
      </c>
      <c r="B4700" t="s">
        <v>136</v>
      </c>
      <c r="C4700" t="s">
        <v>48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</row>
    <row r="4701" spans="1:11">
      <c r="A4701" s="74" t="s">
        <v>60</v>
      </c>
      <c r="B4701" t="s">
        <v>136</v>
      </c>
      <c r="C4701" t="s">
        <v>25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</row>
    <row r="4702" spans="1:11">
      <c r="A4702" s="74" t="s">
        <v>60</v>
      </c>
      <c r="B4702" t="s">
        <v>136</v>
      </c>
    </row>
    <row r="4703" spans="1:11">
      <c r="A4703" s="74" t="s">
        <v>60</v>
      </c>
      <c r="B4703" t="s">
        <v>136</v>
      </c>
      <c r="C4703" t="s">
        <v>49</v>
      </c>
      <c r="D4703">
        <v>5</v>
      </c>
      <c r="E4703">
        <v>5</v>
      </c>
      <c r="F4703">
        <v>288993</v>
      </c>
      <c r="G4703">
        <v>288998</v>
      </c>
      <c r="H4703">
        <v>57798.6</v>
      </c>
      <c r="I4703">
        <v>57799.6</v>
      </c>
      <c r="J4703">
        <v>5</v>
      </c>
      <c r="K4703">
        <v>1.7301457128719381E-5</v>
      </c>
    </row>
    <row r="4704" spans="1:11">
      <c r="A4704" s="74" t="s">
        <v>60</v>
      </c>
      <c r="B4704" t="s">
        <v>136</v>
      </c>
      <c r="C4704" t="s">
        <v>25</v>
      </c>
      <c r="D4704">
        <v>5</v>
      </c>
      <c r="E4704">
        <v>5</v>
      </c>
      <c r="F4704">
        <v>288993</v>
      </c>
      <c r="G4704">
        <v>288998</v>
      </c>
      <c r="H4704">
        <v>57798.6</v>
      </c>
      <c r="I4704">
        <v>57799.6</v>
      </c>
      <c r="J4704">
        <v>5</v>
      </c>
      <c r="K4704">
        <v>1.7301457128719381E-5</v>
      </c>
    </row>
    <row r="4705" spans="1:11">
      <c r="A4705" s="74" t="s">
        <v>60</v>
      </c>
      <c r="B4705" t="s">
        <v>136</v>
      </c>
    </row>
    <row r="4706" spans="1:11">
      <c r="A4706" s="74" t="s">
        <v>60</v>
      </c>
      <c r="B4706" t="s">
        <v>136</v>
      </c>
      <c r="C4706" t="s">
        <v>50</v>
      </c>
      <c r="D4706">
        <v>4</v>
      </c>
      <c r="E4706">
        <v>4</v>
      </c>
      <c r="F4706">
        <v>136856</v>
      </c>
      <c r="G4706">
        <v>136860</v>
      </c>
      <c r="H4706">
        <v>34214</v>
      </c>
      <c r="I4706">
        <v>34215</v>
      </c>
      <c r="J4706">
        <v>4</v>
      </c>
      <c r="K4706">
        <v>2.9227801484772315E-5</v>
      </c>
    </row>
    <row r="4707" spans="1:11">
      <c r="A4707" s="74" t="s">
        <v>60</v>
      </c>
      <c r="B4707" t="s">
        <v>136</v>
      </c>
      <c r="C4707" t="s">
        <v>51</v>
      </c>
      <c r="D4707">
        <v>21.8</v>
      </c>
      <c r="E4707">
        <v>21.8</v>
      </c>
      <c r="F4707">
        <v>481139</v>
      </c>
      <c r="G4707">
        <v>481163</v>
      </c>
      <c r="H4707">
        <v>22070.596330275228</v>
      </c>
      <c r="I4707">
        <v>22071.697247706423</v>
      </c>
      <c r="J4707">
        <v>24</v>
      </c>
      <c r="K4707">
        <v>4.9881635036860451E-5</v>
      </c>
    </row>
    <row r="4708" spans="1:11">
      <c r="A4708" s="74" t="s">
        <v>60</v>
      </c>
      <c r="B4708" t="s">
        <v>136</v>
      </c>
      <c r="C4708" t="s">
        <v>25</v>
      </c>
      <c r="D4708">
        <v>25.8</v>
      </c>
      <c r="E4708">
        <v>25.8</v>
      </c>
      <c r="F4708">
        <v>617995</v>
      </c>
      <c r="G4708">
        <v>618023</v>
      </c>
      <c r="H4708">
        <v>23953.294573643409</v>
      </c>
      <c r="I4708">
        <v>23954.37984496124</v>
      </c>
      <c r="J4708">
        <v>28</v>
      </c>
      <c r="K4708">
        <v>4.5307809933737325E-5</v>
      </c>
    </row>
    <row r="4709" spans="1:11">
      <c r="A4709" s="74" t="s">
        <v>60</v>
      </c>
      <c r="B4709" t="s">
        <v>136</v>
      </c>
    </row>
    <row r="4710" spans="1:11">
      <c r="A4710" s="74" t="s">
        <v>60</v>
      </c>
      <c r="B4710" t="s">
        <v>136</v>
      </c>
      <c r="C4710" t="s">
        <v>52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</row>
    <row r="4711" spans="1:11">
      <c r="A4711" s="74" t="s">
        <v>60</v>
      </c>
      <c r="B4711" t="s">
        <v>136</v>
      </c>
      <c r="C4711" t="s">
        <v>53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</row>
    <row r="4712" spans="1:11">
      <c r="A4712" s="74" t="s">
        <v>60</v>
      </c>
      <c r="B4712" t="s">
        <v>136</v>
      </c>
      <c r="C4712" t="s">
        <v>54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</row>
    <row r="4713" spans="1:11">
      <c r="A4713" s="74" t="s">
        <v>60</v>
      </c>
      <c r="B4713" t="s">
        <v>136</v>
      </c>
      <c r="C4713" t="s">
        <v>55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</row>
    <row r="4714" spans="1:11">
      <c r="A4714" s="74" t="s">
        <v>60</v>
      </c>
      <c r="B4714" t="s">
        <v>136</v>
      </c>
      <c r="C4714" t="s">
        <v>25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</row>
    <row r="4715" spans="1:11">
      <c r="A4715" s="74" t="s">
        <v>60</v>
      </c>
      <c r="B4715" t="s">
        <v>136</v>
      </c>
    </row>
    <row r="4716" spans="1:11">
      <c r="A4716" s="74" t="s">
        <v>60</v>
      </c>
      <c r="B4716" t="s">
        <v>136</v>
      </c>
      <c r="C4716" t="s">
        <v>56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</row>
    <row r="4717" spans="1:11">
      <c r="A4717" s="74" t="s">
        <v>60</v>
      </c>
      <c r="B4717" t="s">
        <v>136</v>
      </c>
      <c r="C4717" t="s">
        <v>57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</row>
    <row r="4718" spans="1:11">
      <c r="A4718" s="74" t="s">
        <v>60</v>
      </c>
      <c r="B4718" t="s">
        <v>136</v>
      </c>
      <c r="C4718" t="s">
        <v>58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</row>
    <row r="4719" spans="1:11">
      <c r="A4719" s="74" t="s">
        <v>60</v>
      </c>
      <c r="B4719" t="s">
        <v>137</v>
      </c>
      <c r="C4719" t="s">
        <v>18</v>
      </c>
      <c r="D4719">
        <v>1</v>
      </c>
      <c r="E4719">
        <v>1</v>
      </c>
      <c r="F4719">
        <v>115566</v>
      </c>
      <c r="G4719">
        <v>115566</v>
      </c>
      <c r="H4719">
        <v>115566</v>
      </c>
      <c r="I4719">
        <v>115566</v>
      </c>
      <c r="J4719">
        <v>0</v>
      </c>
      <c r="K4719">
        <v>0</v>
      </c>
    </row>
    <row r="4720" spans="1:11">
      <c r="A4720" s="74" t="s">
        <v>60</v>
      </c>
      <c r="B4720" t="s">
        <v>137</v>
      </c>
      <c r="C4720" t="s">
        <v>19</v>
      </c>
      <c r="D4720">
        <v>5</v>
      </c>
      <c r="E4720">
        <v>5</v>
      </c>
      <c r="F4720">
        <v>381629.26</v>
      </c>
      <c r="G4720">
        <v>381629.26</v>
      </c>
      <c r="H4720">
        <v>76325.851999999999</v>
      </c>
      <c r="I4720">
        <v>76325.851999999999</v>
      </c>
      <c r="J4720">
        <v>0</v>
      </c>
      <c r="K4720">
        <v>0</v>
      </c>
    </row>
    <row r="4721" spans="1:11">
      <c r="A4721" s="74" t="s">
        <v>60</v>
      </c>
      <c r="B4721" t="s">
        <v>137</v>
      </c>
      <c r="C4721" t="s">
        <v>20</v>
      </c>
      <c r="D4721">
        <v>4</v>
      </c>
      <c r="E4721">
        <v>4</v>
      </c>
      <c r="F4721">
        <v>274061.3</v>
      </c>
      <c r="G4721">
        <v>274061.3</v>
      </c>
      <c r="H4721">
        <v>68515.324999999997</v>
      </c>
      <c r="I4721">
        <v>68515.324999999997</v>
      </c>
      <c r="J4721">
        <v>0</v>
      </c>
      <c r="K4721">
        <v>0</v>
      </c>
    </row>
    <row r="4722" spans="1:11">
      <c r="A4722" s="74" t="s">
        <v>60</v>
      </c>
      <c r="B4722" t="s">
        <v>137</v>
      </c>
      <c r="C4722" t="s">
        <v>21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</row>
    <row r="4723" spans="1:11">
      <c r="A4723" s="74" t="s">
        <v>60</v>
      </c>
      <c r="B4723" t="s">
        <v>137</v>
      </c>
      <c r="C4723" t="s">
        <v>22</v>
      </c>
      <c r="D4723">
        <v>1</v>
      </c>
      <c r="E4723">
        <v>1</v>
      </c>
      <c r="F4723">
        <v>77029.990000000005</v>
      </c>
      <c r="G4723">
        <v>77029.990000000005</v>
      </c>
      <c r="H4723">
        <v>77029.990000000005</v>
      </c>
      <c r="I4723">
        <v>77029.990000000005</v>
      </c>
      <c r="J4723">
        <v>0</v>
      </c>
      <c r="K4723">
        <v>0</v>
      </c>
    </row>
    <row r="4724" spans="1:11">
      <c r="A4724" s="74" t="s">
        <v>60</v>
      </c>
      <c r="B4724" t="s">
        <v>137</v>
      </c>
      <c r="C4724" t="s">
        <v>23</v>
      </c>
      <c r="D4724">
        <v>2</v>
      </c>
      <c r="E4724">
        <v>2</v>
      </c>
      <c r="F4724">
        <v>105600</v>
      </c>
      <c r="G4724">
        <v>105600</v>
      </c>
      <c r="H4724">
        <v>52800</v>
      </c>
      <c r="I4724">
        <v>52800</v>
      </c>
      <c r="J4724">
        <v>0</v>
      </c>
      <c r="K4724">
        <v>0</v>
      </c>
    </row>
    <row r="4725" spans="1:11">
      <c r="A4725" s="74" t="s">
        <v>60</v>
      </c>
      <c r="B4725" t="s">
        <v>137</v>
      </c>
      <c r="C4725" t="s">
        <v>24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</row>
    <row r="4726" spans="1:11">
      <c r="A4726" s="74" t="s">
        <v>60</v>
      </c>
      <c r="B4726" t="s">
        <v>137</v>
      </c>
      <c r="C4726" t="s">
        <v>25</v>
      </c>
      <c r="D4726">
        <v>13</v>
      </c>
      <c r="E4726">
        <v>13</v>
      </c>
      <c r="F4726">
        <v>953886.55</v>
      </c>
      <c r="G4726">
        <v>953886.55</v>
      </c>
      <c r="H4726">
        <v>73375.88846153846</v>
      </c>
      <c r="I4726">
        <v>73375.88846153846</v>
      </c>
      <c r="J4726">
        <v>0</v>
      </c>
      <c r="K4726">
        <v>0</v>
      </c>
    </row>
    <row r="4727" spans="1:11">
      <c r="A4727" s="74" t="s">
        <v>60</v>
      </c>
      <c r="B4727" t="s">
        <v>137</v>
      </c>
    </row>
    <row r="4728" spans="1:11">
      <c r="A4728" s="74" t="s">
        <v>60</v>
      </c>
      <c r="B4728" t="s">
        <v>137</v>
      </c>
      <c r="C4728" t="s">
        <v>26</v>
      </c>
      <c r="D4728">
        <v>1</v>
      </c>
      <c r="E4728">
        <v>1</v>
      </c>
      <c r="F4728">
        <v>21029</v>
      </c>
      <c r="G4728">
        <v>21029</v>
      </c>
      <c r="H4728">
        <v>21029</v>
      </c>
      <c r="I4728">
        <v>21029</v>
      </c>
      <c r="J4728">
        <v>0</v>
      </c>
      <c r="K4728">
        <v>0</v>
      </c>
    </row>
    <row r="4729" spans="1:11">
      <c r="A4729" s="74" t="s">
        <v>60</v>
      </c>
      <c r="B4729" t="s">
        <v>137</v>
      </c>
      <c r="C4729" t="s">
        <v>27</v>
      </c>
      <c r="D4729">
        <v>1</v>
      </c>
      <c r="E4729">
        <v>1</v>
      </c>
      <c r="F4729">
        <v>17234</v>
      </c>
      <c r="G4729">
        <v>17234</v>
      </c>
      <c r="H4729">
        <v>17234</v>
      </c>
      <c r="I4729">
        <v>17234</v>
      </c>
      <c r="J4729">
        <v>0</v>
      </c>
      <c r="K4729">
        <v>0</v>
      </c>
    </row>
    <row r="4730" spans="1:11">
      <c r="A4730" s="74" t="s">
        <v>60</v>
      </c>
      <c r="B4730" t="s">
        <v>137</v>
      </c>
      <c r="C4730" t="s">
        <v>25</v>
      </c>
      <c r="D4730">
        <v>2</v>
      </c>
      <c r="E4730">
        <v>2</v>
      </c>
      <c r="F4730">
        <v>38263</v>
      </c>
      <c r="G4730">
        <v>38263</v>
      </c>
      <c r="H4730">
        <v>19131.5</v>
      </c>
      <c r="I4730">
        <v>19131.5</v>
      </c>
      <c r="J4730">
        <v>0</v>
      </c>
      <c r="K4730">
        <v>0</v>
      </c>
    </row>
    <row r="4731" spans="1:11">
      <c r="A4731" s="74" t="s">
        <v>60</v>
      </c>
      <c r="B4731" t="s">
        <v>137</v>
      </c>
    </row>
    <row r="4732" spans="1:11">
      <c r="A4732" s="74" t="s">
        <v>60</v>
      </c>
      <c r="B4732" t="s">
        <v>137</v>
      </c>
      <c r="C4732" t="s">
        <v>28</v>
      </c>
      <c r="D4732">
        <v>13</v>
      </c>
      <c r="E4732">
        <v>13</v>
      </c>
      <c r="F4732">
        <v>217308.47</v>
      </c>
      <c r="G4732">
        <v>217308.47</v>
      </c>
      <c r="H4732">
        <v>16716.036153846155</v>
      </c>
      <c r="I4732">
        <v>16716.036153846155</v>
      </c>
      <c r="J4732">
        <v>0</v>
      </c>
      <c r="K4732">
        <v>0</v>
      </c>
    </row>
    <row r="4733" spans="1:11">
      <c r="A4733" s="74" t="s">
        <v>60</v>
      </c>
      <c r="B4733" t="s">
        <v>137</v>
      </c>
      <c r="C4733" t="s">
        <v>29</v>
      </c>
      <c r="D4733">
        <v>6</v>
      </c>
      <c r="E4733">
        <v>6</v>
      </c>
      <c r="F4733">
        <v>94041.24</v>
      </c>
      <c r="G4733">
        <v>94041.24</v>
      </c>
      <c r="H4733">
        <v>15673.54</v>
      </c>
      <c r="I4733">
        <v>15673.54</v>
      </c>
      <c r="J4733">
        <v>0</v>
      </c>
      <c r="K4733">
        <v>0</v>
      </c>
    </row>
    <row r="4734" spans="1:11">
      <c r="A4734" s="74" t="s">
        <v>60</v>
      </c>
      <c r="B4734" t="s">
        <v>137</v>
      </c>
      <c r="C4734" t="s">
        <v>30</v>
      </c>
      <c r="D4734">
        <v>4</v>
      </c>
      <c r="E4734">
        <v>4</v>
      </c>
      <c r="F4734">
        <v>64244.9</v>
      </c>
      <c r="G4734">
        <v>64244.9</v>
      </c>
      <c r="H4734">
        <v>16061.225</v>
      </c>
      <c r="I4734">
        <v>16061.225</v>
      </c>
      <c r="J4734">
        <v>0</v>
      </c>
      <c r="K4734">
        <v>0</v>
      </c>
    </row>
    <row r="4735" spans="1:11">
      <c r="A4735" s="74" t="s">
        <v>60</v>
      </c>
      <c r="B4735" t="s">
        <v>137</v>
      </c>
      <c r="C4735" t="s">
        <v>31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</row>
    <row r="4736" spans="1:11">
      <c r="A4736" s="74" t="s">
        <v>60</v>
      </c>
      <c r="B4736" t="s">
        <v>137</v>
      </c>
      <c r="C4736" t="s">
        <v>25</v>
      </c>
      <c r="D4736">
        <v>23</v>
      </c>
      <c r="E4736">
        <v>23</v>
      </c>
      <c r="F4736">
        <v>375594.61000000004</v>
      </c>
      <c r="G4736">
        <v>375594.61000000004</v>
      </c>
      <c r="H4736">
        <v>16330.200434782611</v>
      </c>
      <c r="I4736">
        <v>16330.200434782611</v>
      </c>
      <c r="J4736">
        <v>0</v>
      </c>
      <c r="K4736">
        <v>0</v>
      </c>
    </row>
    <row r="4737" spans="1:11">
      <c r="A4737" s="74" t="s">
        <v>60</v>
      </c>
      <c r="B4737" t="s">
        <v>137</v>
      </c>
    </row>
    <row r="4738" spans="1:11">
      <c r="A4738" s="74" t="s">
        <v>60</v>
      </c>
      <c r="B4738" t="s">
        <v>137</v>
      </c>
      <c r="C4738" t="s">
        <v>32</v>
      </c>
      <c r="D4738">
        <v>1</v>
      </c>
      <c r="E4738">
        <v>1</v>
      </c>
      <c r="F4738">
        <v>46010</v>
      </c>
      <c r="G4738">
        <v>46010</v>
      </c>
      <c r="H4738">
        <v>46010</v>
      </c>
      <c r="I4738">
        <v>46010</v>
      </c>
      <c r="J4738">
        <v>0</v>
      </c>
      <c r="K4738">
        <v>0</v>
      </c>
    </row>
    <row r="4739" spans="1:11">
      <c r="A4739" s="74" t="s">
        <v>60</v>
      </c>
      <c r="B4739" t="s">
        <v>137</v>
      </c>
      <c r="C4739" t="s">
        <v>33</v>
      </c>
      <c r="D4739">
        <v>2</v>
      </c>
      <c r="E4739">
        <v>2</v>
      </c>
      <c r="F4739">
        <v>94904.13</v>
      </c>
      <c r="G4739">
        <v>94904.13</v>
      </c>
      <c r="H4739">
        <v>47452.065000000002</v>
      </c>
      <c r="I4739">
        <v>47452.065000000002</v>
      </c>
      <c r="J4739">
        <v>0</v>
      </c>
      <c r="K4739">
        <v>0</v>
      </c>
    </row>
    <row r="4740" spans="1:11">
      <c r="A4740" s="74" t="s">
        <v>60</v>
      </c>
      <c r="B4740" t="s">
        <v>137</v>
      </c>
      <c r="C4740" t="s">
        <v>34</v>
      </c>
      <c r="D4740">
        <v>12</v>
      </c>
      <c r="E4740">
        <v>12</v>
      </c>
      <c r="F4740">
        <v>327641.92000000004</v>
      </c>
      <c r="G4740">
        <v>327641.92000000004</v>
      </c>
      <c r="H4740">
        <v>27303.493333333336</v>
      </c>
      <c r="I4740">
        <v>27303.493333333336</v>
      </c>
      <c r="J4740">
        <v>0</v>
      </c>
      <c r="K4740">
        <v>0</v>
      </c>
    </row>
    <row r="4741" spans="1:11">
      <c r="A4741" s="74" t="s">
        <v>60</v>
      </c>
      <c r="B4741" t="s">
        <v>137</v>
      </c>
      <c r="C4741" t="s">
        <v>25</v>
      </c>
      <c r="D4741">
        <v>15</v>
      </c>
      <c r="E4741">
        <v>15</v>
      </c>
      <c r="F4741">
        <v>468556.05000000005</v>
      </c>
      <c r="G4741">
        <v>468556.05000000005</v>
      </c>
      <c r="H4741">
        <v>31237.070000000003</v>
      </c>
      <c r="I4741">
        <v>31237.070000000003</v>
      </c>
      <c r="J4741">
        <v>0</v>
      </c>
      <c r="K4741">
        <v>0</v>
      </c>
    </row>
    <row r="4742" spans="1:11">
      <c r="A4742" s="74" t="s">
        <v>60</v>
      </c>
      <c r="B4742" t="s">
        <v>137</v>
      </c>
    </row>
    <row r="4743" spans="1:11">
      <c r="A4743" s="74" t="s">
        <v>60</v>
      </c>
      <c r="B4743" t="s">
        <v>137</v>
      </c>
      <c r="C4743" t="s">
        <v>35</v>
      </c>
      <c r="D4743">
        <v>2</v>
      </c>
      <c r="E4743">
        <v>2</v>
      </c>
      <c r="F4743">
        <v>73000</v>
      </c>
      <c r="G4743">
        <v>73000</v>
      </c>
      <c r="H4743">
        <v>36500</v>
      </c>
      <c r="I4743">
        <v>36500</v>
      </c>
      <c r="J4743">
        <v>0</v>
      </c>
      <c r="K4743">
        <v>0</v>
      </c>
    </row>
    <row r="4744" spans="1:11">
      <c r="A4744" s="74" t="s">
        <v>60</v>
      </c>
      <c r="B4744" t="s">
        <v>137</v>
      </c>
      <c r="C4744" t="s">
        <v>36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</row>
    <row r="4745" spans="1:11">
      <c r="A4745" s="74" t="s">
        <v>60</v>
      </c>
      <c r="B4745" t="s">
        <v>137</v>
      </c>
      <c r="C4745" t="s">
        <v>25</v>
      </c>
      <c r="D4745">
        <v>2</v>
      </c>
      <c r="E4745">
        <v>2</v>
      </c>
      <c r="F4745">
        <v>73000</v>
      </c>
      <c r="G4745">
        <v>73000</v>
      </c>
      <c r="H4745">
        <v>36500</v>
      </c>
      <c r="I4745">
        <v>36500</v>
      </c>
      <c r="J4745">
        <v>0</v>
      </c>
      <c r="K4745">
        <v>0</v>
      </c>
    </row>
    <row r="4746" spans="1:11">
      <c r="A4746" s="74" t="s">
        <v>60</v>
      </c>
      <c r="B4746" t="s">
        <v>137</v>
      </c>
    </row>
    <row r="4747" spans="1:11">
      <c r="A4747" s="74" t="s">
        <v>60</v>
      </c>
      <c r="B4747" t="s">
        <v>137</v>
      </c>
      <c r="C4747" t="s">
        <v>37</v>
      </c>
      <c r="D4747">
        <v>2</v>
      </c>
      <c r="E4747">
        <v>2</v>
      </c>
      <c r="F4747">
        <v>71691.400999999998</v>
      </c>
      <c r="G4747">
        <v>71691.400999999998</v>
      </c>
      <c r="H4747">
        <v>35845.700499999999</v>
      </c>
      <c r="I4747">
        <v>35845.700499999999</v>
      </c>
      <c r="J4747">
        <v>0</v>
      </c>
      <c r="K4747">
        <v>0</v>
      </c>
    </row>
    <row r="4748" spans="1:11">
      <c r="A4748" s="74" t="s">
        <v>60</v>
      </c>
      <c r="B4748" t="s">
        <v>137</v>
      </c>
      <c r="C4748" t="s">
        <v>38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</row>
    <row r="4749" spans="1:11">
      <c r="A4749" s="74" t="s">
        <v>60</v>
      </c>
      <c r="B4749" t="s">
        <v>137</v>
      </c>
      <c r="C4749" t="s">
        <v>25</v>
      </c>
      <c r="D4749">
        <v>2</v>
      </c>
      <c r="E4749">
        <v>2</v>
      </c>
      <c r="F4749">
        <v>71691.400999999998</v>
      </c>
      <c r="G4749">
        <v>71691.400999999998</v>
      </c>
      <c r="H4749">
        <v>35845.700499999999</v>
      </c>
      <c r="I4749">
        <v>35845.700499999999</v>
      </c>
      <c r="J4749">
        <v>0</v>
      </c>
      <c r="K4749">
        <v>0</v>
      </c>
    </row>
    <row r="4750" spans="1:11">
      <c r="A4750" s="74" t="s">
        <v>60</v>
      </c>
      <c r="B4750" t="s">
        <v>137</v>
      </c>
    </row>
    <row r="4751" spans="1:11">
      <c r="A4751" s="74" t="s">
        <v>60</v>
      </c>
      <c r="B4751" t="s">
        <v>137</v>
      </c>
      <c r="C4751" t="s">
        <v>39</v>
      </c>
      <c r="D4751">
        <v>0.27</v>
      </c>
      <c r="E4751">
        <v>0.27</v>
      </c>
      <c r="F4751">
        <v>14995.53</v>
      </c>
      <c r="G4751">
        <v>14995.53</v>
      </c>
      <c r="H4751">
        <v>55539</v>
      </c>
      <c r="I4751">
        <v>55539</v>
      </c>
      <c r="J4751">
        <v>0</v>
      </c>
      <c r="K4751">
        <v>0</v>
      </c>
    </row>
    <row r="4752" spans="1:11">
      <c r="A4752" s="74" t="s">
        <v>60</v>
      </c>
      <c r="B4752" t="s">
        <v>137</v>
      </c>
      <c r="C4752" t="s">
        <v>40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</row>
    <row r="4753" spans="1:11">
      <c r="A4753" s="74" t="s">
        <v>60</v>
      </c>
      <c r="B4753" t="s">
        <v>137</v>
      </c>
      <c r="C4753" t="s">
        <v>41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</row>
    <row r="4754" spans="1:11">
      <c r="A4754" s="74" t="s">
        <v>60</v>
      </c>
      <c r="B4754" t="s">
        <v>137</v>
      </c>
      <c r="C4754" t="s">
        <v>42</v>
      </c>
      <c r="D4754">
        <v>0.7</v>
      </c>
      <c r="E4754">
        <v>0.7</v>
      </c>
      <c r="F4754">
        <v>37450</v>
      </c>
      <c r="G4754">
        <v>37450</v>
      </c>
      <c r="H4754">
        <v>53500</v>
      </c>
      <c r="I4754">
        <v>53500</v>
      </c>
      <c r="J4754">
        <v>0</v>
      </c>
      <c r="K4754">
        <v>0</v>
      </c>
    </row>
    <row r="4755" spans="1:11">
      <c r="A4755" s="74" t="s">
        <v>60</v>
      </c>
      <c r="B4755" t="s">
        <v>137</v>
      </c>
      <c r="C4755" t="s">
        <v>43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</row>
    <row r="4756" spans="1:11">
      <c r="A4756" s="74" t="s">
        <v>60</v>
      </c>
      <c r="B4756" t="s">
        <v>137</v>
      </c>
      <c r="C4756" t="s">
        <v>44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</row>
    <row r="4757" spans="1:11">
      <c r="A4757" s="74" t="s">
        <v>60</v>
      </c>
      <c r="B4757" t="s">
        <v>137</v>
      </c>
      <c r="C4757" t="s">
        <v>45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</row>
    <row r="4758" spans="1:11">
      <c r="A4758" s="74" t="s">
        <v>60</v>
      </c>
      <c r="B4758" t="s">
        <v>137</v>
      </c>
      <c r="C4758" t="s">
        <v>46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</row>
    <row r="4759" spans="1:11">
      <c r="A4759" s="74" t="s">
        <v>60</v>
      </c>
      <c r="B4759" t="s">
        <v>137</v>
      </c>
      <c r="C4759" t="s">
        <v>25</v>
      </c>
      <c r="D4759">
        <v>0.97</v>
      </c>
      <c r="E4759">
        <v>0.97</v>
      </c>
      <c r="F4759">
        <v>52445.53</v>
      </c>
      <c r="G4759">
        <v>52445.53</v>
      </c>
      <c r="H4759">
        <v>54067.556701030931</v>
      </c>
      <c r="I4759">
        <v>54067.556701030931</v>
      </c>
      <c r="J4759">
        <v>0</v>
      </c>
      <c r="K4759">
        <v>0</v>
      </c>
    </row>
    <row r="4760" spans="1:11">
      <c r="A4760" s="74" t="s">
        <v>60</v>
      </c>
      <c r="B4760" t="s">
        <v>137</v>
      </c>
    </row>
    <row r="4761" spans="1:11">
      <c r="A4761" s="74" t="s">
        <v>60</v>
      </c>
      <c r="B4761" t="s">
        <v>137</v>
      </c>
      <c r="C4761" t="s">
        <v>47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</row>
    <row r="4762" spans="1:11">
      <c r="A4762" s="74" t="s">
        <v>60</v>
      </c>
      <c r="B4762" t="s">
        <v>137</v>
      </c>
      <c r="C4762" t="s">
        <v>48</v>
      </c>
      <c r="D4762">
        <v>1</v>
      </c>
      <c r="E4762">
        <v>1</v>
      </c>
      <c r="F4762">
        <v>10860</v>
      </c>
      <c r="G4762">
        <v>10860</v>
      </c>
      <c r="H4762">
        <v>10860</v>
      </c>
      <c r="I4762">
        <v>10860</v>
      </c>
      <c r="J4762">
        <v>0</v>
      </c>
      <c r="K4762">
        <v>0</v>
      </c>
    </row>
    <row r="4763" spans="1:11">
      <c r="A4763" s="74" t="s">
        <v>60</v>
      </c>
      <c r="B4763" t="s">
        <v>137</v>
      </c>
      <c r="C4763" t="s">
        <v>25</v>
      </c>
      <c r="D4763">
        <v>1</v>
      </c>
      <c r="E4763">
        <v>1</v>
      </c>
      <c r="F4763">
        <v>10860</v>
      </c>
      <c r="G4763">
        <v>10860</v>
      </c>
      <c r="H4763">
        <v>10860</v>
      </c>
      <c r="I4763">
        <v>10860</v>
      </c>
      <c r="J4763">
        <v>0</v>
      </c>
      <c r="K4763">
        <v>0</v>
      </c>
    </row>
    <row r="4764" spans="1:11">
      <c r="A4764" s="74" t="s">
        <v>60</v>
      </c>
      <c r="B4764" t="s">
        <v>137</v>
      </c>
    </row>
    <row r="4765" spans="1:11">
      <c r="A4765" s="74" t="s">
        <v>60</v>
      </c>
      <c r="B4765" t="s">
        <v>137</v>
      </c>
      <c r="C4765" t="s">
        <v>49</v>
      </c>
      <c r="D4765">
        <v>3</v>
      </c>
      <c r="E4765">
        <v>3</v>
      </c>
      <c r="F4765">
        <v>150636.25</v>
      </c>
      <c r="G4765">
        <v>150636.25</v>
      </c>
      <c r="H4765">
        <v>50212.083333333336</v>
      </c>
      <c r="I4765">
        <v>50212.083333333336</v>
      </c>
      <c r="J4765">
        <v>0</v>
      </c>
      <c r="K4765">
        <v>0</v>
      </c>
    </row>
    <row r="4766" spans="1:11">
      <c r="A4766" s="74" t="s">
        <v>60</v>
      </c>
      <c r="B4766" t="s">
        <v>137</v>
      </c>
      <c r="C4766" t="s">
        <v>25</v>
      </c>
      <c r="D4766">
        <v>3</v>
      </c>
      <c r="E4766">
        <v>3</v>
      </c>
      <c r="F4766">
        <v>150636.25</v>
      </c>
      <c r="G4766">
        <v>150636.25</v>
      </c>
      <c r="H4766">
        <v>50212.083333333336</v>
      </c>
      <c r="I4766">
        <v>50212.083333333336</v>
      </c>
      <c r="J4766">
        <v>0</v>
      </c>
      <c r="K4766">
        <v>0</v>
      </c>
    </row>
    <row r="4767" spans="1:11">
      <c r="A4767" s="74" t="s">
        <v>60</v>
      </c>
      <c r="B4767" t="s">
        <v>137</v>
      </c>
    </row>
    <row r="4768" spans="1:11">
      <c r="A4768" s="74" t="s">
        <v>60</v>
      </c>
      <c r="B4768" t="s">
        <v>137</v>
      </c>
      <c r="C4768" t="s">
        <v>50</v>
      </c>
      <c r="D4768">
        <v>5</v>
      </c>
      <c r="E4768">
        <v>5</v>
      </c>
      <c r="F4768">
        <v>153541.29999999999</v>
      </c>
      <c r="G4768">
        <v>153541.29999999999</v>
      </c>
      <c r="H4768">
        <v>30708.26</v>
      </c>
      <c r="I4768">
        <v>30708.26</v>
      </c>
      <c r="J4768">
        <v>0</v>
      </c>
      <c r="K4768">
        <v>0</v>
      </c>
    </row>
    <row r="4769" spans="1:11">
      <c r="A4769" s="74" t="s">
        <v>60</v>
      </c>
      <c r="B4769" t="s">
        <v>137</v>
      </c>
      <c r="C4769" t="s">
        <v>51</v>
      </c>
      <c r="D4769">
        <v>16</v>
      </c>
      <c r="E4769">
        <v>16</v>
      </c>
      <c r="F4769">
        <v>315575.40000000002</v>
      </c>
      <c r="G4769">
        <v>315575.40000000002</v>
      </c>
      <c r="H4769">
        <v>19723.462500000001</v>
      </c>
      <c r="I4769">
        <v>19723.462500000001</v>
      </c>
      <c r="J4769">
        <v>0</v>
      </c>
      <c r="K4769">
        <v>0</v>
      </c>
    </row>
    <row r="4770" spans="1:11">
      <c r="A4770" s="74" t="s">
        <v>60</v>
      </c>
      <c r="B4770" t="s">
        <v>137</v>
      </c>
      <c r="C4770" t="s">
        <v>25</v>
      </c>
      <c r="D4770">
        <v>21</v>
      </c>
      <c r="E4770">
        <v>21</v>
      </c>
      <c r="F4770">
        <v>469116.7</v>
      </c>
      <c r="G4770">
        <v>469116.7</v>
      </c>
      <c r="H4770">
        <v>22338.890476190478</v>
      </c>
      <c r="I4770">
        <v>22338.890476190478</v>
      </c>
      <c r="J4770">
        <v>0</v>
      </c>
      <c r="K4770">
        <v>0</v>
      </c>
    </row>
    <row r="4771" spans="1:11">
      <c r="A4771" s="74" t="s">
        <v>60</v>
      </c>
      <c r="B4771" t="s">
        <v>137</v>
      </c>
    </row>
    <row r="4772" spans="1:11">
      <c r="A4772" s="74" t="s">
        <v>60</v>
      </c>
      <c r="B4772" t="s">
        <v>137</v>
      </c>
      <c r="C4772" t="s">
        <v>52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</row>
    <row r="4773" spans="1:11">
      <c r="A4773" s="74" t="s">
        <v>60</v>
      </c>
      <c r="B4773" t="s">
        <v>137</v>
      </c>
      <c r="C4773" t="s">
        <v>53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</row>
    <row r="4774" spans="1:11">
      <c r="A4774" s="74" t="s">
        <v>60</v>
      </c>
      <c r="B4774" t="s">
        <v>137</v>
      </c>
      <c r="C4774" t="s">
        <v>54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</row>
    <row r="4775" spans="1:11">
      <c r="A4775" s="74" t="s">
        <v>60</v>
      </c>
      <c r="B4775" t="s">
        <v>137</v>
      </c>
      <c r="C4775" t="s">
        <v>55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</row>
    <row r="4776" spans="1:11">
      <c r="A4776" s="74" t="s">
        <v>60</v>
      </c>
      <c r="B4776" t="s">
        <v>137</v>
      </c>
      <c r="C4776" t="s">
        <v>25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</row>
    <row r="4777" spans="1:11">
      <c r="A4777" s="74" t="s">
        <v>60</v>
      </c>
      <c r="B4777" t="s">
        <v>137</v>
      </c>
    </row>
    <row r="4778" spans="1:11">
      <c r="A4778" s="74" t="s">
        <v>60</v>
      </c>
      <c r="B4778" t="s">
        <v>137</v>
      </c>
      <c r="C4778" t="s">
        <v>56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</row>
    <row r="4779" spans="1:11">
      <c r="A4779" s="74" t="s">
        <v>60</v>
      </c>
      <c r="B4779" t="s">
        <v>137</v>
      </c>
      <c r="C4779" t="s">
        <v>57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</row>
    <row r="4780" spans="1:11">
      <c r="A4780" s="74" t="s">
        <v>60</v>
      </c>
      <c r="B4780" t="s">
        <v>137</v>
      </c>
      <c r="C4780" t="s">
        <v>58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</row>
    <row r="4781" spans="1:11">
      <c r="A4781" s="74" t="s">
        <v>60</v>
      </c>
      <c r="B4781" t="s">
        <v>138</v>
      </c>
      <c r="C4781" t="s">
        <v>18</v>
      </c>
      <c r="D4781">
        <v>1</v>
      </c>
      <c r="E4781">
        <v>1</v>
      </c>
      <c r="F4781">
        <v>92250</v>
      </c>
      <c r="G4781">
        <v>92250</v>
      </c>
      <c r="H4781">
        <v>92250</v>
      </c>
      <c r="I4781">
        <v>92250</v>
      </c>
      <c r="J4781">
        <v>0</v>
      </c>
      <c r="K4781">
        <v>0</v>
      </c>
    </row>
    <row r="4782" spans="1:11">
      <c r="A4782" s="74" t="s">
        <v>60</v>
      </c>
      <c r="B4782" t="s">
        <v>138</v>
      </c>
      <c r="C4782" t="s">
        <v>19</v>
      </c>
      <c r="D4782">
        <v>1.24</v>
      </c>
      <c r="E4782">
        <v>1.24</v>
      </c>
      <c r="F4782">
        <v>77388</v>
      </c>
      <c r="G4782">
        <v>77496</v>
      </c>
      <c r="H4782">
        <v>62409.677419354841</v>
      </c>
      <c r="I4782">
        <v>62496.774193548386</v>
      </c>
      <c r="J4782">
        <v>108</v>
      </c>
      <c r="K4782">
        <v>1.3955652039075825E-3</v>
      </c>
    </row>
    <row r="4783" spans="1:11">
      <c r="A4783" s="74" t="s">
        <v>60</v>
      </c>
      <c r="B4783" t="s">
        <v>138</v>
      </c>
      <c r="C4783" t="s">
        <v>20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</row>
    <row r="4784" spans="1:11">
      <c r="A4784" s="74" t="s">
        <v>60</v>
      </c>
      <c r="B4784" t="s">
        <v>138</v>
      </c>
      <c r="C4784" t="s">
        <v>21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</row>
    <row r="4785" spans="1:11">
      <c r="A4785" s="74" t="s">
        <v>60</v>
      </c>
      <c r="B4785" t="s">
        <v>138</v>
      </c>
      <c r="C4785" t="s">
        <v>22</v>
      </c>
      <c r="D4785">
        <v>1</v>
      </c>
      <c r="E4785">
        <v>1</v>
      </c>
      <c r="F4785">
        <v>36067</v>
      </c>
      <c r="G4785">
        <v>42000</v>
      </c>
      <c r="H4785">
        <v>36067</v>
      </c>
      <c r="I4785">
        <v>42000</v>
      </c>
      <c r="J4785">
        <v>5933</v>
      </c>
      <c r="K4785">
        <v>0.16449940388720991</v>
      </c>
    </row>
    <row r="4786" spans="1:11">
      <c r="A4786" s="74" t="s">
        <v>60</v>
      </c>
      <c r="B4786" t="s">
        <v>138</v>
      </c>
      <c r="C4786" t="s">
        <v>23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</row>
    <row r="4787" spans="1:11">
      <c r="A4787" s="74" t="s">
        <v>60</v>
      </c>
      <c r="B4787" t="s">
        <v>138</v>
      </c>
      <c r="C4787" t="s">
        <v>24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</row>
    <row r="4788" spans="1:11">
      <c r="A4788" s="74" t="s">
        <v>60</v>
      </c>
      <c r="B4788" t="s">
        <v>138</v>
      </c>
      <c r="C4788" t="s">
        <v>25</v>
      </c>
      <c r="D4788">
        <v>3.24</v>
      </c>
      <c r="E4788">
        <v>3.24</v>
      </c>
      <c r="F4788">
        <v>205705</v>
      </c>
      <c r="G4788">
        <v>211746</v>
      </c>
      <c r="H4788">
        <v>63489.197530864192</v>
      </c>
      <c r="I4788">
        <v>65353.703703703701</v>
      </c>
      <c r="J4788">
        <v>6041</v>
      </c>
      <c r="K4788">
        <v>2.9367297829415911E-2</v>
      </c>
    </row>
    <row r="4789" spans="1:11">
      <c r="A4789" s="74" t="s">
        <v>60</v>
      </c>
      <c r="B4789" t="s">
        <v>138</v>
      </c>
    </row>
    <row r="4790" spans="1:11">
      <c r="A4790" s="74" t="s">
        <v>60</v>
      </c>
      <c r="B4790" t="s">
        <v>138</v>
      </c>
      <c r="C4790" t="s">
        <v>26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</row>
    <row r="4791" spans="1:11">
      <c r="A4791" s="74" t="s">
        <v>60</v>
      </c>
      <c r="B4791" t="s">
        <v>138</v>
      </c>
      <c r="C4791" t="s">
        <v>27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</row>
    <row r="4792" spans="1:11">
      <c r="A4792" s="74" t="s">
        <v>60</v>
      </c>
      <c r="B4792" t="s">
        <v>138</v>
      </c>
      <c r="C4792" t="s">
        <v>25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</row>
    <row r="4793" spans="1:11">
      <c r="A4793" s="74" t="s">
        <v>60</v>
      </c>
      <c r="B4793" t="s">
        <v>138</v>
      </c>
    </row>
    <row r="4794" spans="1:11">
      <c r="A4794" s="74" t="s">
        <v>60</v>
      </c>
      <c r="B4794" t="s">
        <v>138</v>
      </c>
      <c r="C4794" t="s">
        <v>28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</row>
    <row r="4795" spans="1:11">
      <c r="A4795" s="74" t="s">
        <v>60</v>
      </c>
      <c r="B4795" t="s">
        <v>138</v>
      </c>
      <c r="C4795" t="s">
        <v>29</v>
      </c>
      <c r="D4795">
        <v>1.25</v>
      </c>
      <c r="E4795">
        <v>1.25</v>
      </c>
      <c r="F4795">
        <v>16845</v>
      </c>
      <c r="G4795">
        <v>17071</v>
      </c>
      <c r="H4795">
        <v>13476</v>
      </c>
      <c r="I4795">
        <v>13656.8</v>
      </c>
      <c r="J4795">
        <v>226</v>
      </c>
      <c r="K4795">
        <v>1.3416444048679133E-2</v>
      </c>
    </row>
    <row r="4796" spans="1:11">
      <c r="A4796" s="74" t="s">
        <v>60</v>
      </c>
      <c r="B4796" t="s">
        <v>138</v>
      </c>
      <c r="C4796" t="s">
        <v>30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</row>
    <row r="4797" spans="1:11">
      <c r="A4797" s="74" t="s">
        <v>60</v>
      </c>
      <c r="B4797" t="s">
        <v>138</v>
      </c>
      <c r="C4797" t="s">
        <v>31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</row>
    <row r="4798" spans="1:11">
      <c r="A4798" s="74" t="s">
        <v>60</v>
      </c>
      <c r="B4798" t="s">
        <v>138</v>
      </c>
      <c r="C4798" t="s">
        <v>25</v>
      </c>
      <c r="D4798">
        <v>1.25</v>
      </c>
      <c r="E4798">
        <v>1.25</v>
      </c>
      <c r="F4798">
        <v>16845</v>
      </c>
      <c r="G4798">
        <v>17071</v>
      </c>
      <c r="H4798">
        <v>13476</v>
      </c>
      <c r="I4798">
        <v>13656.8</v>
      </c>
      <c r="J4798">
        <v>226</v>
      </c>
      <c r="K4798">
        <v>1.3416444048679133E-2</v>
      </c>
    </row>
    <row r="4799" spans="1:11">
      <c r="A4799" s="74" t="s">
        <v>60</v>
      </c>
      <c r="B4799" t="s">
        <v>138</v>
      </c>
    </row>
    <row r="4800" spans="1:11">
      <c r="A4800" s="74" t="s">
        <v>60</v>
      </c>
      <c r="B4800" t="s">
        <v>138</v>
      </c>
      <c r="C4800" t="s">
        <v>32</v>
      </c>
      <c r="D4800">
        <v>0.76</v>
      </c>
      <c r="E4800">
        <v>0.76</v>
      </c>
      <c r="F4800">
        <v>54917</v>
      </c>
      <c r="G4800">
        <v>54917</v>
      </c>
      <c r="H4800">
        <v>72259.210526315786</v>
      </c>
      <c r="I4800">
        <v>72259.210526315786</v>
      </c>
      <c r="J4800">
        <v>0</v>
      </c>
      <c r="K4800">
        <v>0</v>
      </c>
    </row>
    <row r="4801" spans="1:11">
      <c r="A4801" s="74" t="s">
        <v>60</v>
      </c>
      <c r="B4801" t="s">
        <v>138</v>
      </c>
      <c r="C4801" t="s">
        <v>33</v>
      </c>
      <c r="D4801">
        <v>0.5</v>
      </c>
      <c r="E4801">
        <v>0.5</v>
      </c>
      <c r="F4801">
        <v>20000</v>
      </c>
      <c r="G4801">
        <v>20000</v>
      </c>
      <c r="H4801">
        <v>40000</v>
      </c>
      <c r="I4801">
        <v>40000</v>
      </c>
      <c r="J4801">
        <v>0</v>
      </c>
      <c r="K4801">
        <v>0</v>
      </c>
    </row>
    <row r="4802" spans="1:11">
      <c r="A4802" s="74" t="s">
        <v>60</v>
      </c>
      <c r="B4802" t="s">
        <v>138</v>
      </c>
      <c r="C4802" t="s">
        <v>34</v>
      </c>
      <c r="D4802">
        <v>2.75</v>
      </c>
      <c r="E4802">
        <v>3</v>
      </c>
      <c r="F4802">
        <v>73236</v>
      </c>
      <c r="G4802">
        <v>74486</v>
      </c>
      <c r="H4802">
        <v>26631.272727272728</v>
      </c>
      <c r="I4802">
        <v>24828.666666666668</v>
      </c>
      <c r="J4802">
        <v>1250</v>
      </c>
      <c r="K4802">
        <v>1.7068108580479545E-2</v>
      </c>
    </row>
    <row r="4803" spans="1:11">
      <c r="A4803" s="74" t="s">
        <v>60</v>
      </c>
      <c r="B4803" t="s">
        <v>138</v>
      </c>
      <c r="C4803" t="s">
        <v>25</v>
      </c>
      <c r="D4803">
        <v>4.01</v>
      </c>
      <c r="E4803">
        <v>4.26</v>
      </c>
      <c r="F4803">
        <v>148153</v>
      </c>
      <c r="G4803">
        <v>149403</v>
      </c>
      <c r="H4803">
        <v>36945.885286783043</v>
      </c>
      <c r="I4803">
        <v>35071.126760563384</v>
      </c>
      <c r="J4803">
        <v>1250</v>
      </c>
      <c r="K4803">
        <v>8.4372236809244494E-3</v>
      </c>
    </row>
    <row r="4804" spans="1:11">
      <c r="A4804" s="74" t="s">
        <v>60</v>
      </c>
      <c r="B4804" t="s">
        <v>138</v>
      </c>
    </row>
    <row r="4805" spans="1:11">
      <c r="A4805" s="74" t="s">
        <v>60</v>
      </c>
      <c r="B4805" t="s">
        <v>138</v>
      </c>
      <c r="C4805" t="s">
        <v>35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</row>
    <row r="4806" spans="1:11">
      <c r="A4806" s="74" t="s">
        <v>60</v>
      </c>
      <c r="B4806" t="s">
        <v>138</v>
      </c>
      <c r="C4806" t="s">
        <v>36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</row>
    <row r="4807" spans="1:11">
      <c r="A4807" s="74" t="s">
        <v>60</v>
      </c>
      <c r="B4807" t="s">
        <v>138</v>
      </c>
      <c r="C4807" t="s">
        <v>25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</row>
    <row r="4808" spans="1:11">
      <c r="A4808" s="74" t="s">
        <v>60</v>
      </c>
      <c r="B4808" t="s">
        <v>138</v>
      </c>
    </row>
    <row r="4809" spans="1:11">
      <c r="A4809" s="74" t="s">
        <v>60</v>
      </c>
      <c r="B4809" t="s">
        <v>138</v>
      </c>
      <c r="C4809" t="s">
        <v>37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</row>
    <row r="4810" spans="1:11">
      <c r="A4810" s="74" t="s">
        <v>60</v>
      </c>
      <c r="B4810" t="s">
        <v>138</v>
      </c>
      <c r="C4810" t="s">
        <v>38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</row>
    <row r="4811" spans="1:11">
      <c r="A4811" s="74" t="s">
        <v>60</v>
      </c>
      <c r="B4811" t="s">
        <v>138</v>
      </c>
      <c r="C4811" t="s">
        <v>25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</row>
    <row r="4812" spans="1:11">
      <c r="A4812" s="74" t="s">
        <v>60</v>
      </c>
      <c r="B4812" t="s">
        <v>138</v>
      </c>
    </row>
    <row r="4813" spans="1:11">
      <c r="A4813" s="74" t="s">
        <v>60</v>
      </c>
      <c r="B4813" t="s">
        <v>138</v>
      </c>
      <c r="C4813" t="s">
        <v>39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</row>
    <row r="4814" spans="1:11">
      <c r="A4814" s="74" t="s">
        <v>60</v>
      </c>
      <c r="B4814" t="s">
        <v>138</v>
      </c>
      <c r="C4814" t="s">
        <v>40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</row>
    <row r="4815" spans="1:11">
      <c r="A4815" s="74" t="s">
        <v>60</v>
      </c>
      <c r="B4815" t="s">
        <v>138</v>
      </c>
      <c r="C4815" t="s">
        <v>41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</row>
    <row r="4816" spans="1:11">
      <c r="A4816" s="74" t="s">
        <v>60</v>
      </c>
      <c r="B4816" t="s">
        <v>138</v>
      </c>
      <c r="C4816" t="s">
        <v>42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</row>
    <row r="4817" spans="1:11">
      <c r="A4817" s="74" t="s">
        <v>60</v>
      </c>
      <c r="B4817" t="s">
        <v>138</v>
      </c>
      <c r="C4817" t="s">
        <v>43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</row>
    <row r="4818" spans="1:11">
      <c r="A4818" s="74" t="s">
        <v>60</v>
      </c>
      <c r="B4818" t="s">
        <v>138</v>
      </c>
      <c r="C4818" t="s">
        <v>44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</row>
    <row r="4819" spans="1:11">
      <c r="A4819" s="74" t="s">
        <v>60</v>
      </c>
      <c r="B4819" t="s">
        <v>138</v>
      </c>
      <c r="C4819" t="s">
        <v>45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</row>
    <row r="4820" spans="1:11">
      <c r="A4820" s="74" t="s">
        <v>60</v>
      </c>
      <c r="B4820" t="s">
        <v>138</v>
      </c>
      <c r="C4820" t="s">
        <v>46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</row>
    <row r="4821" spans="1:11">
      <c r="A4821" s="74" t="s">
        <v>60</v>
      </c>
      <c r="B4821" t="s">
        <v>138</v>
      </c>
      <c r="C4821" t="s">
        <v>25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</row>
    <row r="4822" spans="1:11">
      <c r="A4822" s="74" t="s">
        <v>60</v>
      </c>
      <c r="B4822" t="s">
        <v>138</v>
      </c>
    </row>
    <row r="4823" spans="1:11">
      <c r="A4823" s="74" t="s">
        <v>60</v>
      </c>
      <c r="B4823" t="s">
        <v>138</v>
      </c>
      <c r="C4823" t="s">
        <v>47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</row>
    <row r="4824" spans="1:11">
      <c r="A4824" s="74" t="s">
        <v>60</v>
      </c>
      <c r="B4824" t="s">
        <v>138</v>
      </c>
      <c r="C4824" t="s">
        <v>48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</row>
    <row r="4825" spans="1:11">
      <c r="A4825" s="74" t="s">
        <v>60</v>
      </c>
      <c r="B4825" t="s">
        <v>138</v>
      </c>
      <c r="C4825" t="s">
        <v>25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</row>
    <row r="4826" spans="1:11">
      <c r="A4826" s="74" t="s">
        <v>60</v>
      </c>
      <c r="B4826" t="s">
        <v>138</v>
      </c>
    </row>
    <row r="4827" spans="1:11">
      <c r="A4827" s="74" t="s">
        <v>60</v>
      </c>
      <c r="B4827" t="s">
        <v>138</v>
      </c>
      <c r="C4827" t="s">
        <v>49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</row>
    <row r="4828" spans="1:11">
      <c r="A4828" s="74" t="s">
        <v>60</v>
      </c>
      <c r="B4828" t="s">
        <v>138</v>
      </c>
      <c r="C4828" t="s">
        <v>25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</row>
    <row r="4829" spans="1:11">
      <c r="A4829" s="74" t="s">
        <v>60</v>
      </c>
      <c r="B4829" t="s">
        <v>138</v>
      </c>
    </row>
    <row r="4830" spans="1:11">
      <c r="A4830" s="74" t="s">
        <v>60</v>
      </c>
      <c r="B4830" t="s">
        <v>138</v>
      </c>
      <c r="C4830" t="s">
        <v>50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</row>
    <row r="4831" spans="1:11">
      <c r="A4831" s="74" t="s">
        <v>60</v>
      </c>
      <c r="B4831" t="s">
        <v>138</v>
      </c>
      <c r="C4831" t="s">
        <v>51</v>
      </c>
      <c r="D4831">
        <v>4</v>
      </c>
      <c r="E4831">
        <v>4</v>
      </c>
      <c r="F4831">
        <v>88526</v>
      </c>
      <c r="G4831">
        <v>89911</v>
      </c>
      <c r="H4831">
        <v>22131.5</v>
      </c>
      <c r="I4831">
        <v>22477.75</v>
      </c>
      <c r="J4831">
        <v>1385</v>
      </c>
      <c r="K4831">
        <v>1.5645121207328919E-2</v>
      </c>
    </row>
    <row r="4832" spans="1:11">
      <c r="A4832" s="74" t="s">
        <v>60</v>
      </c>
      <c r="B4832" t="s">
        <v>138</v>
      </c>
      <c r="C4832" t="s">
        <v>25</v>
      </c>
      <c r="D4832">
        <v>4</v>
      </c>
      <c r="E4832">
        <v>4</v>
      </c>
      <c r="F4832">
        <v>88526</v>
      </c>
      <c r="G4832">
        <v>89911</v>
      </c>
      <c r="H4832">
        <v>22131.5</v>
      </c>
      <c r="I4832">
        <v>22477.75</v>
      </c>
      <c r="J4832">
        <v>1385</v>
      </c>
      <c r="K4832">
        <v>1.5645121207328919E-2</v>
      </c>
    </row>
    <row r="4833" spans="1:11">
      <c r="A4833" s="74" t="s">
        <v>60</v>
      </c>
      <c r="B4833" t="s">
        <v>138</v>
      </c>
    </row>
    <row r="4834" spans="1:11">
      <c r="A4834" s="74" t="s">
        <v>60</v>
      </c>
      <c r="B4834" t="s">
        <v>138</v>
      </c>
      <c r="C4834" t="s">
        <v>52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</row>
    <row r="4835" spans="1:11">
      <c r="A4835" s="74" t="s">
        <v>60</v>
      </c>
      <c r="B4835" t="s">
        <v>138</v>
      </c>
      <c r="C4835" t="s">
        <v>53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</row>
    <row r="4836" spans="1:11">
      <c r="A4836" s="74" t="s">
        <v>60</v>
      </c>
      <c r="B4836" t="s">
        <v>138</v>
      </c>
      <c r="C4836" t="s">
        <v>54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</row>
    <row r="4837" spans="1:11">
      <c r="A4837" s="74" t="s">
        <v>60</v>
      </c>
      <c r="B4837" t="s">
        <v>138</v>
      </c>
      <c r="C4837" t="s">
        <v>55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</row>
    <row r="4838" spans="1:11">
      <c r="A4838" s="74" t="s">
        <v>60</v>
      </c>
      <c r="B4838" t="s">
        <v>138</v>
      </c>
      <c r="C4838" t="s">
        <v>25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</row>
    <row r="4839" spans="1:11">
      <c r="A4839" s="74" t="s">
        <v>60</v>
      </c>
      <c r="B4839" t="s">
        <v>138</v>
      </c>
    </row>
    <row r="4840" spans="1:11">
      <c r="A4840" s="74" t="s">
        <v>60</v>
      </c>
      <c r="B4840" t="s">
        <v>138</v>
      </c>
      <c r="C4840" t="s">
        <v>56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</row>
    <row r="4841" spans="1:11">
      <c r="A4841" s="74" t="s">
        <v>60</v>
      </c>
      <c r="B4841" t="s">
        <v>138</v>
      </c>
      <c r="C4841" t="s">
        <v>57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</row>
    <row r="4842" spans="1:11">
      <c r="A4842" s="74" t="s">
        <v>60</v>
      </c>
      <c r="B4842" t="s">
        <v>138</v>
      </c>
      <c r="C4842" t="s">
        <v>58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</row>
    <row r="4843" spans="1:11">
      <c r="A4843" s="74" t="s">
        <v>60</v>
      </c>
      <c r="B4843" t="s">
        <v>139</v>
      </c>
      <c r="C4843" t="s">
        <v>18</v>
      </c>
      <c r="D4843">
        <v>1</v>
      </c>
      <c r="E4843">
        <v>1</v>
      </c>
      <c r="F4843">
        <v>122811</v>
      </c>
      <c r="G4843">
        <v>122811</v>
      </c>
      <c r="H4843">
        <v>122811</v>
      </c>
      <c r="I4843">
        <v>122811</v>
      </c>
      <c r="J4843">
        <v>0</v>
      </c>
      <c r="K4843">
        <v>0</v>
      </c>
    </row>
    <row r="4844" spans="1:11">
      <c r="A4844" s="74" t="s">
        <v>60</v>
      </c>
      <c r="B4844" t="s">
        <v>139</v>
      </c>
      <c r="C4844" t="s">
        <v>19</v>
      </c>
      <c r="D4844">
        <v>4</v>
      </c>
      <c r="E4844">
        <v>4</v>
      </c>
      <c r="F4844">
        <v>317882</v>
      </c>
      <c r="G4844">
        <v>317882</v>
      </c>
      <c r="H4844">
        <v>79470.5</v>
      </c>
      <c r="I4844">
        <v>79470.5</v>
      </c>
      <c r="J4844">
        <v>0</v>
      </c>
      <c r="K4844">
        <v>0</v>
      </c>
    </row>
    <row r="4845" spans="1:11">
      <c r="A4845" s="74" t="s">
        <v>60</v>
      </c>
      <c r="B4845" t="s">
        <v>139</v>
      </c>
      <c r="C4845" t="s">
        <v>20</v>
      </c>
      <c r="D4845">
        <v>1</v>
      </c>
      <c r="E4845">
        <v>1</v>
      </c>
      <c r="F4845">
        <v>94714</v>
      </c>
      <c r="G4845">
        <v>94714</v>
      </c>
      <c r="H4845">
        <v>94714</v>
      </c>
      <c r="I4845">
        <v>94714</v>
      </c>
      <c r="J4845">
        <v>0</v>
      </c>
      <c r="K4845">
        <v>0</v>
      </c>
    </row>
    <row r="4846" spans="1:11">
      <c r="A4846" s="74" t="s">
        <v>60</v>
      </c>
      <c r="B4846" t="s">
        <v>139</v>
      </c>
      <c r="C4846" t="s">
        <v>21</v>
      </c>
      <c r="D4846">
        <v>1</v>
      </c>
      <c r="E4846">
        <v>1</v>
      </c>
      <c r="F4846">
        <v>35710</v>
      </c>
      <c r="G4846">
        <v>35710</v>
      </c>
      <c r="H4846">
        <v>35710</v>
      </c>
      <c r="I4846">
        <v>35710</v>
      </c>
      <c r="J4846">
        <v>0</v>
      </c>
      <c r="K4846">
        <v>0</v>
      </c>
    </row>
    <row r="4847" spans="1:11">
      <c r="A4847" s="74" t="s">
        <v>60</v>
      </c>
      <c r="B4847" t="s">
        <v>139</v>
      </c>
      <c r="C4847" t="s">
        <v>22</v>
      </c>
      <c r="D4847">
        <v>1</v>
      </c>
      <c r="E4847">
        <v>1</v>
      </c>
      <c r="F4847">
        <v>68243</v>
      </c>
      <c r="G4847">
        <v>68243</v>
      </c>
      <c r="H4847">
        <v>68243</v>
      </c>
      <c r="I4847">
        <v>68243</v>
      </c>
      <c r="J4847">
        <v>0</v>
      </c>
      <c r="K4847">
        <v>0</v>
      </c>
    </row>
    <row r="4848" spans="1:11">
      <c r="A4848" s="74" t="s">
        <v>60</v>
      </c>
      <c r="B4848" t="s">
        <v>139</v>
      </c>
      <c r="C4848" t="s">
        <v>23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</row>
    <row r="4849" spans="1:11">
      <c r="A4849" s="74" t="s">
        <v>60</v>
      </c>
      <c r="B4849" t="s">
        <v>139</v>
      </c>
      <c r="C4849" t="s">
        <v>24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</row>
    <row r="4850" spans="1:11">
      <c r="A4850" s="74" t="s">
        <v>60</v>
      </c>
      <c r="B4850" t="s">
        <v>139</v>
      </c>
      <c r="C4850" t="s">
        <v>25</v>
      </c>
      <c r="D4850">
        <v>8</v>
      </c>
      <c r="E4850">
        <v>8</v>
      </c>
      <c r="F4850">
        <v>639360</v>
      </c>
      <c r="G4850">
        <v>639360</v>
      </c>
      <c r="H4850">
        <v>79920</v>
      </c>
      <c r="I4850">
        <v>79920</v>
      </c>
      <c r="J4850">
        <v>0</v>
      </c>
      <c r="K4850">
        <v>0</v>
      </c>
    </row>
    <row r="4851" spans="1:11">
      <c r="A4851" s="74" t="s">
        <v>60</v>
      </c>
      <c r="B4851" t="s">
        <v>139</v>
      </c>
    </row>
    <row r="4852" spans="1:11">
      <c r="A4852" s="74" t="s">
        <v>60</v>
      </c>
      <c r="B4852" t="s">
        <v>139</v>
      </c>
      <c r="C4852" t="s">
        <v>26</v>
      </c>
      <c r="D4852">
        <v>1</v>
      </c>
      <c r="E4852">
        <v>1</v>
      </c>
      <c r="F4852">
        <v>26190</v>
      </c>
      <c r="G4852">
        <v>26190</v>
      </c>
      <c r="H4852">
        <v>26190</v>
      </c>
      <c r="I4852">
        <v>26190</v>
      </c>
      <c r="J4852">
        <v>0</v>
      </c>
      <c r="K4852">
        <v>0</v>
      </c>
    </row>
    <row r="4853" spans="1:11">
      <c r="A4853" s="74" t="s">
        <v>60</v>
      </c>
      <c r="B4853" t="s">
        <v>139</v>
      </c>
      <c r="C4853" t="s">
        <v>27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</row>
    <row r="4854" spans="1:11">
      <c r="A4854" s="74" t="s">
        <v>60</v>
      </c>
      <c r="B4854" t="s">
        <v>139</v>
      </c>
      <c r="C4854" t="s">
        <v>25</v>
      </c>
      <c r="D4854">
        <v>1</v>
      </c>
      <c r="E4854">
        <v>1</v>
      </c>
      <c r="F4854">
        <v>26190</v>
      </c>
      <c r="G4854">
        <v>26190</v>
      </c>
      <c r="H4854">
        <v>26190</v>
      </c>
      <c r="I4854">
        <v>26190</v>
      </c>
      <c r="J4854">
        <v>0</v>
      </c>
      <c r="K4854">
        <v>0</v>
      </c>
    </row>
    <row r="4855" spans="1:11">
      <c r="A4855" s="74" t="s">
        <v>60</v>
      </c>
      <c r="B4855" t="s">
        <v>139</v>
      </c>
    </row>
    <row r="4856" spans="1:11">
      <c r="A4856" s="74" t="s">
        <v>60</v>
      </c>
      <c r="B4856" t="s">
        <v>139</v>
      </c>
      <c r="C4856" t="s">
        <v>28</v>
      </c>
      <c r="D4856">
        <v>5</v>
      </c>
      <c r="E4856">
        <v>5</v>
      </c>
      <c r="F4856">
        <v>109073</v>
      </c>
      <c r="G4856">
        <v>109073</v>
      </c>
      <c r="H4856">
        <v>21814.6</v>
      </c>
      <c r="I4856">
        <v>21814.6</v>
      </c>
      <c r="J4856">
        <v>0</v>
      </c>
      <c r="K4856">
        <v>0</v>
      </c>
    </row>
    <row r="4857" spans="1:11">
      <c r="A4857" s="74" t="s">
        <v>60</v>
      </c>
      <c r="B4857" t="s">
        <v>139</v>
      </c>
      <c r="C4857" t="s">
        <v>29</v>
      </c>
      <c r="D4857">
        <v>10</v>
      </c>
      <c r="E4857">
        <v>10</v>
      </c>
      <c r="F4857">
        <v>222895</v>
      </c>
      <c r="G4857">
        <v>222895</v>
      </c>
      <c r="H4857">
        <v>22289.5</v>
      </c>
      <c r="I4857">
        <v>22289.5</v>
      </c>
      <c r="J4857">
        <v>0</v>
      </c>
      <c r="K4857">
        <v>0</v>
      </c>
    </row>
    <row r="4858" spans="1:11">
      <c r="A4858" s="74" t="s">
        <v>60</v>
      </c>
      <c r="B4858" t="s">
        <v>139</v>
      </c>
      <c r="C4858" t="s">
        <v>30</v>
      </c>
      <c r="D4858">
        <v>2</v>
      </c>
      <c r="E4858">
        <v>2</v>
      </c>
      <c r="F4858">
        <v>42945</v>
      </c>
      <c r="G4858">
        <v>42945</v>
      </c>
      <c r="H4858">
        <v>21472.5</v>
      </c>
      <c r="I4858">
        <v>21472.5</v>
      </c>
      <c r="J4858">
        <v>0</v>
      </c>
      <c r="K4858">
        <v>0</v>
      </c>
    </row>
    <row r="4859" spans="1:11">
      <c r="A4859" s="74" t="s">
        <v>60</v>
      </c>
      <c r="B4859" t="s">
        <v>139</v>
      </c>
      <c r="C4859" t="s">
        <v>31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</row>
    <row r="4860" spans="1:11">
      <c r="A4860" s="74" t="s">
        <v>60</v>
      </c>
      <c r="B4860" t="s">
        <v>139</v>
      </c>
      <c r="C4860" t="s">
        <v>25</v>
      </c>
      <c r="D4860">
        <v>17</v>
      </c>
      <c r="E4860">
        <v>17</v>
      </c>
      <c r="F4860">
        <v>374913</v>
      </c>
      <c r="G4860">
        <v>374913</v>
      </c>
      <c r="H4860">
        <v>22053.705882352941</v>
      </c>
      <c r="I4860">
        <v>22053.705882352941</v>
      </c>
      <c r="J4860">
        <v>0</v>
      </c>
      <c r="K4860">
        <v>0</v>
      </c>
    </row>
    <row r="4861" spans="1:11">
      <c r="A4861" s="74" t="s">
        <v>60</v>
      </c>
      <c r="B4861" t="s">
        <v>139</v>
      </c>
    </row>
    <row r="4862" spans="1:11">
      <c r="A4862" s="74" t="s">
        <v>60</v>
      </c>
      <c r="B4862" t="s">
        <v>139</v>
      </c>
      <c r="C4862" t="s">
        <v>32</v>
      </c>
      <c r="D4862">
        <v>4</v>
      </c>
      <c r="E4862">
        <v>4</v>
      </c>
      <c r="F4862">
        <v>181702</v>
      </c>
      <c r="G4862">
        <v>181702</v>
      </c>
      <c r="H4862">
        <v>45425.5</v>
      </c>
      <c r="I4862">
        <v>45425.5</v>
      </c>
      <c r="J4862">
        <v>0</v>
      </c>
      <c r="K4862">
        <v>0</v>
      </c>
    </row>
    <row r="4863" spans="1:11">
      <c r="A4863" s="74" t="s">
        <v>60</v>
      </c>
      <c r="B4863" t="s">
        <v>139</v>
      </c>
      <c r="C4863" t="s">
        <v>33</v>
      </c>
      <c r="D4863">
        <v>2</v>
      </c>
      <c r="E4863">
        <v>2</v>
      </c>
      <c r="F4863">
        <v>77533</v>
      </c>
      <c r="G4863">
        <v>77533</v>
      </c>
      <c r="H4863">
        <v>38766.5</v>
      </c>
      <c r="I4863">
        <v>38766.5</v>
      </c>
      <c r="J4863">
        <v>0</v>
      </c>
      <c r="K4863">
        <v>0</v>
      </c>
    </row>
    <row r="4864" spans="1:11">
      <c r="A4864" s="74" t="s">
        <v>60</v>
      </c>
      <c r="B4864" t="s">
        <v>139</v>
      </c>
      <c r="C4864" t="s">
        <v>34</v>
      </c>
      <c r="D4864">
        <v>5</v>
      </c>
      <c r="E4864">
        <v>5</v>
      </c>
      <c r="F4864">
        <v>131573</v>
      </c>
      <c r="G4864">
        <v>131573</v>
      </c>
      <c r="H4864">
        <v>26314.6</v>
      </c>
      <c r="I4864">
        <v>26314.6</v>
      </c>
      <c r="J4864">
        <v>0</v>
      </c>
      <c r="K4864">
        <v>0</v>
      </c>
    </row>
    <row r="4865" spans="1:11">
      <c r="A4865" s="74" t="s">
        <v>60</v>
      </c>
      <c r="B4865" t="s">
        <v>139</v>
      </c>
      <c r="C4865" t="s">
        <v>25</v>
      </c>
      <c r="D4865">
        <v>11</v>
      </c>
      <c r="E4865">
        <v>11</v>
      </c>
      <c r="F4865">
        <v>390808</v>
      </c>
      <c r="G4865">
        <v>390808</v>
      </c>
      <c r="H4865">
        <v>35528</v>
      </c>
      <c r="I4865">
        <v>35528</v>
      </c>
      <c r="J4865">
        <v>0</v>
      </c>
      <c r="K4865">
        <v>0</v>
      </c>
    </row>
    <row r="4866" spans="1:11">
      <c r="A4866" s="74" t="s">
        <v>60</v>
      </c>
      <c r="B4866" t="s">
        <v>139</v>
      </c>
    </row>
    <row r="4867" spans="1:11">
      <c r="A4867" s="74" t="s">
        <v>60</v>
      </c>
      <c r="B4867" t="s">
        <v>139</v>
      </c>
      <c r="C4867" t="s">
        <v>35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</row>
    <row r="4868" spans="1:11">
      <c r="A4868" s="74" t="s">
        <v>60</v>
      </c>
      <c r="B4868" t="s">
        <v>139</v>
      </c>
      <c r="C4868" t="s">
        <v>36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</row>
    <row r="4869" spans="1:11">
      <c r="A4869" s="74" t="s">
        <v>60</v>
      </c>
      <c r="B4869" t="s">
        <v>139</v>
      </c>
      <c r="C4869" t="s">
        <v>25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</row>
    <row r="4870" spans="1:11">
      <c r="A4870" s="74" t="s">
        <v>60</v>
      </c>
      <c r="B4870" t="s">
        <v>139</v>
      </c>
    </row>
    <row r="4871" spans="1:11">
      <c r="A4871" s="74" t="s">
        <v>60</v>
      </c>
      <c r="B4871" t="s">
        <v>139</v>
      </c>
      <c r="C4871" t="s">
        <v>37</v>
      </c>
      <c r="D4871">
        <v>2</v>
      </c>
      <c r="E4871">
        <v>2</v>
      </c>
      <c r="F4871">
        <v>79802</v>
      </c>
      <c r="G4871">
        <v>79802</v>
      </c>
      <c r="H4871">
        <v>39901</v>
      </c>
      <c r="I4871">
        <v>39901</v>
      </c>
      <c r="J4871">
        <v>0</v>
      </c>
      <c r="K4871">
        <v>0</v>
      </c>
    </row>
    <row r="4872" spans="1:11">
      <c r="A4872" s="74" t="s">
        <v>60</v>
      </c>
      <c r="B4872" t="s">
        <v>139</v>
      </c>
      <c r="C4872" t="s">
        <v>38</v>
      </c>
      <c r="D4872">
        <v>1</v>
      </c>
      <c r="E4872">
        <v>1</v>
      </c>
      <c r="F4872">
        <v>24329</v>
      </c>
      <c r="G4872">
        <v>24329</v>
      </c>
      <c r="H4872">
        <v>24329</v>
      </c>
      <c r="I4872">
        <v>24329</v>
      </c>
      <c r="J4872">
        <v>0</v>
      </c>
      <c r="K4872">
        <v>0</v>
      </c>
    </row>
    <row r="4873" spans="1:11">
      <c r="A4873" s="74" t="s">
        <v>60</v>
      </c>
      <c r="B4873" t="s">
        <v>139</v>
      </c>
      <c r="C4873" t="s">
        <v>25</v>
      </c>
      <c r="D4873">
        <v>3</v>
      </c>
      <c r="E4873">
        <v>3</v>
      </c>
      <c r="F4873">
        <v>104131</v>
      </c>
      <c r="G4873">
        <v>104131</v>
      </c>
      <c r="H4873">
        <v>34710.333333333336</v>
      </c>
      <c r="I4873">
        <v>34710.333333333336</v>
      </c>
      <c r="J4873">
        <v>0</v>
      </c>
      <c r="K4873">
        <v>0</v>
      </c>
    </row>
    <row r="4874" spans="1:11">
      <c r="A4874" s="74" t="s">
        <v>60</v>
      </c>
      <c r="B4874" t="s">
        <v>139</v>
      </c>
    </row>
    <row r="4875" spans="1:11">
      <c r="A4875" s="74" t="s">
        <v>60</v>
      </c>
      <c r="B4875" t="s">
        <v>139</v>
      </c>
      <c r="C4875" t="s">
        <v>39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</row>
    <row r="4876" spans="1:11">
      <c r="A4876" s="74" t="s">
        <v>60</v>
      </c>
      <c r="B4876" t="s">
        <v>139</v>
      </c>
      <c r="C4876" t="s">
        <v>40</v>
      </c>
      <c r="D4876">
        <v>1</v>
      </c>
      <c r="E4876">
        <v>1</v>
      </c>
      <c r="F4876">
        <v>46672</v>
      </c>
      <c r="G4876">
        <v>46672</v>
      </c>
      <c r="H4876">
        <v>46672</v>
      </c>
      <c r="I4876">
        <v>46672</v>
      </c>
      <c r="J4876">
        <v>0</v>
      </c>
      <c r="K4876">
        <v>0</v>
      </c>
    </row>
    <row r="4877" spans="1:11">
      <c r="A4877" s="74" t="s">
        <v>60</v>
      </c>
      <c r="B4877" t="s">
        <v>139</v>
      </c>
      <c r="C4877" t="s">
        <v>41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</row>
    <row r="4878" spans="1:11">
      <c r="A4878" s="74" t="s">
        <v>60</v>
      </c>
      <c r="B4878" t="s">
        <v>139</v>
      </c>
      <c r="C4878" t="s">
        <v>42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</row>
    <row r="4879" spans="1:11">
      <c r="A4879" s="74" t="s">
        <v>60</v>
      </c>
      <c r="B4879" t="s">
        <v>139</v>
      </c>
      <c r="C4879" t="s">
        <v>43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</row>
    <row r="4880" spans="1:11">
      <c r="A4880" s="74" t="s">
        <v>60</v>
      </c>
      <c r="B4880" t="s">
        <v>139</v>
      </c>
      <c r="C4880" t="s">
        <v>44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</row>
    <row r="4881" spans="1:11">
      <c r="A4881" s="74" t="s">
        <v>60</v>
      </c>
      <c r="B4881" t="s">
        <v>139</v>
      </c>
      <c r="C4881" t="s">
        <v>45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</row>
    <row r="4882" spans="1:11">
      <c r="A4882" s="74" t="s">
        <v>60</v>
      </c>
      <c r="B4882" t="s">
        <v>139</v>
      </c>
      <c r="C4882" t="s">
        <v>46</v>
      </c>
      <c r="D4882">
        <v>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</row>
    <row r="4883" spans="1:11">
      <c r="A4883" s="74" t="s">
        <v>60</v>
      </c>
      <c r="B4883" t="s">
        <v>139</v>
      </c>
      <c r="C4883" t="s">
        <v>25</v>
      </c>
      <c r="D4883">
        <v>1</v>
      </c>
      <c r="E4883">
        <v>1</v>
      </c>
      <c r="F4883">
        <v>46672</v>
      </c>
      <c r="G4883">
        <v>46672</v>
      </c>
      <c r="H4883">
        <v>46672</v>
      </c>
      <c r="I4883">
        <v>46672</v>
      </c>
      <c r="J4883">
        <v>0</v>
      </c>
      <c r="K4883">
        <v>0</v>
      </c>
    </row>
    <row r="4884" spans="1:11">
      <c r="A4884" s="74" t="s">
        <v>60</v>
      </c>
      <c r="B4884" t="s">
        <v>139</v>
      </c>
    </row>
    <row r="4885" spans="1:11">
      <c r="A4885" s="74" t="s">
        <v>60</v>
      </c>
      <c r="B4885" t="s">
        <v>139</v>
      </c>
      <c r="C4885" t="s">
        <v>47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</row>
    <row r="4886" spans="1:11">
      <c r="A4886" s="74" t="s">
        <v>60</v>
      </c>
      <c r="B4886" t="s">
        <v>139</v>
      </c>
      <c r="C4886" t="s">
        <v>48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</row>
    <row r="4887" spans="1:11">
      <c r="A4887" s="74" t="s">
        <v>60</v>
      </c>
      <c r="B4887" t="s">
        <v>139</v>
      </c>
      <c r="C4887" t="s">
        <v>25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</row>
    <row r="4888" spans="1:11">
      <c r="A4888" s="74" t="s">
        <v>60</v>
      </c>
      <c r="B4888" t="s">
        <v>139</v>
      </c>
    </row>
    <row r="4889" spans="1:11">
      <c r="A4889" s="74" t="s">
        <v>60</v>
      </c>
      <c r="B4889" t="s">
        <v>139</v>
      </c>
      <c r="C4889" t="s">
        <v>49</v>
      </c>
      <c r="D4889">
        <v>3</v>
      </c>
      <c r="E4889">
        <v>3</v>
      </c>
      <c r="F4889">
        <v>174313</v>
      </c>
      <c r="G4889">
        <v>174313</v>
      </c>
      <c r="H4889">
        <v>58104.333333333336</v>
      </c>
      <c r="I4889">
        <v>58104.333333333336</v>
      </c>
      <c r="J4889">
        <v>0</v>
      </c>
      <c r="K4889">
        <v>0</v>
      </c>
    </row>
    <row r="4890" spans="1:11">
      <c r="A4890" s="74" t="s">
        <v>60</v>
      </c>
      <c r="B4890" t="s">
        <v>139</v>
      </c>
      <c r="C4890" t="s">
        <v>25</v>
      </c>
      <c r="D4890">
        <v>3</v>
      </c>
      <c r="E4890">
        <v>3</v>
      </c>
      <c r="F4890">
        <v>174313</v>
      </c>
      <c r="G4890">
        <v>174313</v>
      </c>
      <c r="H4890">
        <v>58104.333333333336</v>
      </c>
      <c r="I4890">
        <v>58104.333333333336</v>
      </c>
      <c r="J4890">
        <v>0</v>
      </c>
      <c r="K4890">
        <v>0</v>
      </c>
    </row>
    <row r="4891" spans="1:11">
      <c r="A4891" s="74" t="s">
        <v>60</v>
      </c>
      <c r="B4891" t="s">
        <v>139</v>
      </c>
    </row>
    <row r="4892" spans="1:11">
      <c r="A4892" s="74" t="s">
        <v>60</v>
      </c>
      <c r="B4892" t="s">
        <v>139</v>
      </c>
      <c r="C4892" t="s">
        <v>50</v>
      </c>
      <c r="D4892">
        <v>5.5</v>
      </c>
      <c r="E4892">
        <v>5.5</v>
      </c>
      <c r="F4892">
        <v>192192</v>
      </c>
      <c r="G4892">
        <v>192192</v>
      </c>
      <c r="H4892">
        <v>34944</v>
      </c>
      <c r="I4892">
        <v>34944</v>
      </c>
      <c r="J4892">
        <v>0</v>
      </c>
      <c r="K4892">
        <v>0</v>
      </c>
    </row>
    <row r="4893" spans="1:11">
      <c r="A4893" s="74" t="s">
        <v>60</v>
      </c>
      <c r="B4893" t="s">
        <v>139</v>
      </c>
      <c r="C4893" t="s">
        <v>51</v>
      </c>
      <c r="D4893">
        <v>8.5</v>
      </c>
      <c r="E4893">
        <v>8.5</v>
      </c>
      <c r="F4893">
        <v>246301</v>
      </c>
      <c r="G4893">
        <v>246301</v>
      </c>
      <c r="H4893">
        <v>28976.588235294119</v>
      </c>
      <c r="I4893">
        <v>28976.588235294119</v>
      </c>
      <c r="J4893">
        <v>0</v>
      </c>
      <c r="K4893">
        <v>0</v>
      </c>
    </row>
    <row r="4894" spans="1:11">
      <c r="A4894" s="74" t="s">
        <v>60</v>
      </c>
      <c r="B4894" t="s">
        <v>139</v>
      </c>
      <c r="C4894" t="s">
        <v>25</v>
      </c>
      <c r="D4894">
        <v>14</v>
      </c>
      <c r="E4894">
        <v>14</v>
      </c>
      <c r="F4894">
        <v>438493</v>
      </c>
      <c r="G4894">
        <v>438493</v>
      </c>
      <c r="H4894">
        <v>31320.928571428572</v>
      </c>
      <c r="I4894">
        <v>31320.928571428572</v>
      </c>
      <c r="J4894">
        <v>0</v>
      </c>
      <c r="K4894">
        <v>0</v>
      </c>
    </row>
    <row r="4895" spans="1:11">
      <c r="A4895" s="74" t="s">
        <v>60</v>
      </c>
      <c r="B4895" t="s">
        <v>139</v>
      </c>
    </row>
    <row r="4896" spans="1:11">
      <c r="A4896" s="74" t="s">
        <v>60</v>
      </c>
      <c r="B4896" t="s">
        <v>139</v>
      </c>
      <c r="C4896" t="s">
        <v>52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</row>
    <row r="4897" spans="1:11">
      <c r="A4897" s="74" t="s">
        <v>60</v>
      </c>
      <c r="B4897" t="s">
        <v>139</v>
      </c>
      <c r="C4897" t="s">
        <v>53</v>
      </c>
      <c r="D4897">
        <v>1</v>
      </c>
      <c r="E4897">
        <v>1</v>
      </c>
      <c r="F4897">
        <v>46183</v>
      </c>
      <c r="G4897">
        <v>46183</v>
      </c>
      <c r="H4897">
        <v>46183</v>
      </c>
      <c r="I4897">
        <v>46183</v>
      </c>
      <c r="J4897">
        <v>0</v>
      </c>
      <c r="K4897">
        <v>0</v>
      </c>
    </row>
    <row r="4898" spans="1:11">
      <c r="A4898" s="74" t="s">
        <v>60</v>
      </c>
      <c r="B4898" t="s">
        <v>139</v>
      </c>
      <c r="C4898" t="s">
        <v>54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</row>
    <row r="4899" spans="1:11">
      <c r="A4899" s="74" t="s">
        <v>60</v>
      </c>
      <c r="B4899" t="s">
        <v>139</v>
      </c>
      <c r="C4899" t="s">
        <v>55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</row>
    <row r="4900" spans="1:11">
      <c r="A4900" s="74" t="s">
        <v>60</v>
      </c>
      <c r="B4900" t="s">
        <v>139</v>
      </c>
      <c r="C4900" t="s">
        <v>25</v>
      </c>
      <c r="D4900">
        <v>1</v>
      </c>
      <c r="E4900">
        <v>1</v>
      </c>
      <c r="F4900">
        <v>46183</v>
      </c>
      <c r="G4900">
        <v>46183</v>
      </c>
      <c r="H4900">
        <v>46183</v>
      </c>
      <c r="I4900">
        <v>46183</v>
      </c>
      <c r="J4900">
        <v>0</v>
      </c>
      <c r="K4900">
        <v>0</v>
      </c>
    </row>
    <row r="4901" spans="1:11">
      <c r="A4901" s="74" t="s">
        <v>60</v>
      </c>
      <c r="B4901" t="s">
        <v>139</v>
      </c>
    </row>
    <row r="4902" spans="1:11">
      <c r="A4902" s="74" t="s">
        <v>60</v>
      </c>
      <c r="B4902" t="s">
        <v>139</v>
      </c>
      <c r="C4902" t="s">
        <v>56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</row>
    <row r="4903" spans="1:11">
      <c r="A4903" s="74" t="s">
        <v>60</v>
      </c>
      <c r="B4903" t="s">
        <v>139</v>
      </c>
      <c r="C4903" t="s">
        <v>57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</row>
    <row r="4904" spans="1:11">
      <c r="A4904" s="74" t="s">
        <v>60</v>
      </c>
      <c r="B4904" t="s">
        <v>139</v>
      </c>
      <c r="C4904" t="s">
        <v>58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</row>
    <row r="4905" spans="1:11">
      <c r="A4905" s="74" t="s">
        <v>60</v>
      </c>
      <c r="B4905" t="s">
        <v>140</v>
      </c>
      <c r="C4905" t="s">
        <v>18</v>
      </c>
      <c r="D4905">
        <v>1</v>
      </c>
      <c r="E4905">
        <v>1</v>
      </c>
      <c r="F4905">
        <v>128441</v>
      </c>
      <c r="G4905">
        <v>134863</v>
      </c>
      <c r="H4905">
        <v>128441</v>
      </c>
      <c r="I4905">
        <v>134863</v>
      </c>
      <c r="J4905">
        <v>6422</v>
      </c>
      <c r="K4905">
        <v>4.9999610716204325E-2</v>
      </c>
    </row>
    <row r="4906" spans="1:11">
      <c r="A4906" s="74" t="s">
        <v>60</v>
      </c>
      <c r="B4906" t="s">
        <v>140</v>
      </c>
      <c r="C4906" t="s">
        <v>19</v>
      </c>
      <c r="D4906">
        <v>6</v>
      </c>
      <c r="E4906">
        <v>6</v>
      </c>
      <c r="F4906">
        <v>435254</v>
      </c>
      <c r="G4906">
        <v>435260</v>
      </c>
      <c r="H4906">
        <v>72542.333333333328</v>
      </c>
      <c r="I4906">
        <v>72543.333333333328</v>
      </c>
      <c r="J4906">
        <v>6</v>
      </c>
      <c r="K4906">
        <v>1.378505424418845E-5</v>
      </c>
    </row>
    <row r="4907" spans="1:11">
      <c r="A4907" s="74" t="s">
        <v>60</v>
      </c>
      <c r="B4907" t="s">
        <v>140</v>
      </c>
      <c r="C4907" t="s">
        <v>20</v>
      </c>
      <c r="D4907">
        <v>6</v>
      </c>
      <c r="E4907">
        <v>6</v>
      </c>
      <c r="F4907">
        <v>435920</v>
      </c>
      <c r="G4907">
        <v>435926</v>
      </c>
      <c r="H4907">
        <v>72653.333333333328</v>
      </c>
      <c r="I4907">
        <v>72654.333333333328</v>
      </c>
      <c r="J4907">
        <v>6</v>
      </c>
      <c r="K4907">
        <v>1.3763993393283171E-5</v>
      </c>
    </row>
    <row r="4908" spans="1:11">
      <c r="A4908" s="74" t="s">
        <v>60</v>
      </c>
      <c r="B4908" t="s">
        <v>140</v>
      </c>
      <c r="C4908" t="s">
        <v>21</v>
      </c>
      <c r="D4908">
        <v>1</v>
      </c>
      <c r="E4908">
        <v>1</v>
      </c>
      <c r="F4908">
        <v>33138</v>
      </c>
      <c r="G4908">
        <v>33139</v>
      </c>
      <c r="H4908">
        <v>33138</v>
      </c>
      <c r="I4908">
        <v>33139</v>
      </c>
      <c r="J4908">
        <v>1</v>
      </c>
      <c r="K4908">
        <v>3.017683626048645E-5</v>
      </c>
    </row>
    <row r="4909" spans="1:11">
      <c r="A4909" s="74" t="s">
        <v>60</v>
      </c>
      <c r="B4909" t="s">
        <v>140</v>
      </c>
      <c r="C4909" t="s">
        <v>22</v>
      </c>
      <c r="D4909">
        <v>1</v>
      </c>
      <c r="E4909">
        <v>1</v>
      </c>
      <c r="F4909">
        <v>90900</v>
      </c>
      <c r="G4909">
        <v>90901</v>
      </c>
      <c r="H4909">
        <v>90900</v>
      </c>
      <c r="I4909">
        <v>90901</v>
      </c>
      <c r="J4909">
        <v>1</v>
      </c>
      <c r="K4909">
        <v>1.1001100110011001E-5</v>
      </c>
    </row>
    <row r="4910" spans="1:11">
      <c r="A4910" s="74" t="s">
        <v>60</v>
      </c>
      <c r="B4910" t="s">
        <v>140</v>
      </c>
      <c r="C4910" t="s">
        <v>23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</row>
    <row r="4911" spans="1:11">
      <c r="A4911" s="74" t="s">
        <v>60</v>
      </c>
      <c r="B4911" t="s">
        <v>140</v>
      </c>
      <c r="C4911" t="s">
        <v>24</v>
      </c>
      <c r="D4911">
        <v>2</v>
      </c>
      <c r="E4911">
        <v>2</v>
      </c>
      <c r="F4911">
        <v>78971</v>
      </c>
      <c r="G4911">
        <v>78973</v>
      </c>
      <c r="H4911">
        <v>39485.5</v>
      </c>
      <c r="I4911">
        <v>39486.5</v>
      </c>
      <c r="J4911">
        <v>2</v>
      </c>
      <c r="K4911">
        <v>2.5325752491420902E-5</v>
      </c>
    </row>
    <row r="4912" spans="1:11">
      <c r="A4912" s="74" t="s">
        <v>60</v>
      </c>
      <c r="B4912" t="s">
        <v>140</v>
      </c>
      <c r="C4912" t="s">
        <v>25</v>
      </c>
      <c r="D4912">
        <v>17</v>
      </c>
      <c r="E4912">
        <v>17</v>
      </c>
      <c r="F4912">
        <v>1202624</v>
      </c>
      <c r="G4912">
        <v>1209062</v>
      </c>
      <c r="H4912">
        <v>70742.588235294112</v>
      </c>
      <c r="I4912">
        <v>71121.294117647063</v>
      </c>
      <c r="J4912">
        <v>6438</v>
      </c>
      <c r="K4912">
        <v>5.3532941301686976E-3</v>
      </c>
    </row>
    <row r="4913" spans="1:11">
      <c r="A4913" s="74" t="s">
        <v>60</v>
      </c>
      <c r="B4913" t="s">
        <v>140</v>
      </c>
    </row>
    <row r="4914" spans="1:11">
      <c r="A4914" s="74" t="s">
        <v>60</v>
      </c>
      <c r="B4914" t="s">
        <v>140</v>
      </c>
      <c r="C4914" t="s">
        <v>26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</row>
    <row r="4915" spans="1:11">
      <c r="A4915" s="74" t="s">
        <v>60</v>
      </c>
      <c r="B4915" t="s">
        <v>140</v>
      </c>
      <c r="C4915" t="s">
        <v>27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</row>
    <row r="4916" spans="1:11">
      <c r="A4916" s="74" t="s">
        <v>60</v>
      </c>
      <c r="B4916" t="s">
        <v>140</v>
      </c>
      <c r="C4916" t="s">
        <v>25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</row>
    <row r="4917" spans="1:11">
      <c r="A4917" s="74" t="s">
        <v>60</v>
      </c>
      <c r="B4917" t="s">
        <v>140</v>
      </c>
    </row>
    <row r="4918" spans="1:11">
      <c r="A4918" s="74" t="s">
        <v>60</v>
      </c>
      <c r="B4918" t="s">
        <v>140</v>
      </c>
      <c r="C4918" t="s">
        <v>28</v>
      </c>
      <c r="D4918">
        <v>9</v>
      </c>
      <c r="E4918">
        <v>9</v>
      </c>
      <c r="F4918">
        <v>167609</v>
      </c>
      <c r="G4918">
        <v>167618</v>
      </c>
      <c r="H4918">
        <v>18623.222222222223</v>
      </c>
      <c r="I4918">
        <v>18624.222222222223</v>
      </c>
      <c r="J4918">
        <v>9</v>
      </c>
      <c r="K4918">
        <v>5.3696400551283048E-5</v>
      </c>
    </row>
    <row r="4919" spans="1:11">
      <c r="A4919" s="74" t="s">
        <v>60</v>
      </c>
      <c r="B4919" t="s">
        <v>140</v>
      </c>
      <c r="C4919" t="s">
        <v>29</v>
      </c>
      <c r="D4919">
        <v>26.5</v>
      </c>
      <c r="E4919">
        <v>26.5</v>
      </c>
      <c r="F4919">
        <v>445760</v>
      </c>
      <c r="G4919">
        <v>445787</v>
      </c>
      <c r="H4919">
        <v>16821.132075471698</v>
      </c>
      <c r="I4919">
        <v>16822.150943396227</v>
      </c>
      <c r="J4919">
        <v>27</v>
      </c>
      <c r="K4919">
        <v>6.057071069633884E-5</v>
      </c>
    </row>
    <row r="4920" spans="1:11">
      <c r="A4920" s="74" t="s">
        <v>60</v>
      </c>
      <c r="B4920" t="s">
        <v>140</v>
      </c>
      <c r="C4920" t="s">
        <v>30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</row>
    <row r="4921" spans="1:11">
      <c r="A4921" s="74" t="s">
        <v>60</v>
      </c>
      <c r="B4921" t="s">
        <v>140</v>
      </c>
      <c r="C4921" t="s">
        <v>31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</row>
    <row r="4922" spans="1:11">
      <c r="A4922" s="74" t="s">
        <v>60</v>
      </c>
      <c r="B4922" t="s">
        <v>140</v>
      </c>
      <c r="C4922" t="s">
        <v>25</v>
      </c>
      <c r="D4922">
        <v>35.5</v>
      </c>
      <c r="E4922">
        <v>35.5</v>
      </c>
      <c r="F4922">
        <v>613369</v>
      </c>
      <c r="G4922">
        <v>613405</v>
      </c>
      <c r="H4922">
        <v>17278</v>
      </c>
      <c r="I4922">
        <v>17279.014084507042</v>
      </c>
      <c r="J4922">
        <v>36</v>
      </c>
      <c r="K4922">
        <v>5.8692239092617984E-5</v>
      </c>
    </row>
    <row r="4923" spans="1:11">
      <c r="A4923" s="74" t="s">
        <v>60</v>
      </c>
      <c r="B4923" t="s">
        <v>140</v>
      </c>
    </row>
    <row r="4924" spans="1:11">
      <c r="A4924" s="74" t="s">
        <v>60</v>
      </c>
      <c r="B4924" t="s">
        <v>140</v>
      </c>
      <c r="C4924" t="s">
        <v>32</v>
      </c>
      <c r="D4924">
        <v>6</v>
      </c>
      <c r="E4924">
        <v>6</v>
      </c>
      <c r="F4924">
        <v>324933</v>
      </c>
      <c r="G4924">
        <v>324939</v>
      </c>
      <c r="H4924">
        <v>54155.5</v>
      </c>
      <c r="I4924">
        <v>54156.5</v>
      </c>
      <c r="J4924">
        <v>6</v>
      </c>
      <c r="K4924">
        <v>1.8465345163464468E-5</v>
      </c>
    </row>
    <row r="4925" spans="1:11">
      <c r="A4925" s="74" t="s">
        <v>60</v>
      </c>
      <c r="B4925" t="s">
        <v>140</v>
      </c>
      <c r="C4925" t="s">
        <v>33</v>
      </c>
      <c r="D4925">
        <v>3</v>
      </c>
      <c r="E4925">
        <v>3</v>
      </c>
      <c r="F4925">
        <v>124243</v>
      </c>
      <c r="G4925">
        <v>124246</v>
      </c>
      <c r="H4925">
        <v>41414.333333333336</v>
      </c>
      <c r="I4925">
        <v>41415.333333333336</v>
      </c>
      <c r="J4925">
        <v>3</v>
      </c>
      <c r="K4925">
        <v>2.414622956625323E-5</v>
      </c>
    </row>
    <row r="4926" spans="1:11">
      <c r="A4926" s="74" t="s">
        <v>60</v>
      </c>
      <c r="B4926" t="s">
        <v>140</v>
      </c>
      <c r="C4926" t="s">
        <v>34</v>
      </c>
      <c r="D4926">
        <v>14.5</v>
      </c>
      <c r="E4926">
        <v>14.5</v>
      </c>
      <c r="F4926">
        <v>420506</v>
      </c>
      <c r="G4926">
        <v>420521</v>
      </c>
      <c r="H4926">
        <v>29000.413793103449</v>
      </c>
      <c r="I4926">
        <v>29001.448275862069</v>
      </c>
      <c r="J4926">
        <v>15</v>
      </c>
      <c r="K4926">
        <v>3.5671310278569152E-5</v>
      </c>
    </row>
    <row r="4927" spans="1:11">
      <c r="A4927" s="74" t="s">
        <v>60</v>
      </c>
      <c r="B4927" t="s">
        <v>140</v>
      </c>
      <c r="C4927" t="s">
        <v>25</v>
      </c>
      <c r="D4927">
        <v>23.5</v>
      </c>
      <c r="E4927">
        <v>23.5</v>
      </c>
      <c r="F4927">
        <v>869682</v>
      </c>
      <c r="G4927">
        <v>869706</v>
      </c>
      <c r="H4927">
        <v>37007.744680851065</v>
      </c>
      <c r="I4927">
        <v>37008.765957446805</v>
      </c>
      <c r="J4927">
        <v>24</v>
      </c>
      <c r="K4927">
        <v>2.7596293817740277E-5</v>
      </c>
    </row>
    <row r="4928" spans="1:11">
      <c r="A4928" s="74" t="s">
        <v>60</v>
      </c>
      <c r="B4928" t="s">
        <v>140</v>
      </c>
    </row>
    <row r="4929" spans="1:11">
      <c r="A4929" s="74" t="s">
        <v>60</v>
      </c>
      <c r="B4929" t="s">
        <v>140</v>
      </c>
      <c r="C4929" t="s">
        <v>35</v>
      </c>
      <c r="D4929">
        <v>2</v>
      </c>
      <c r="E4929">
        <v>2</v>
      </c>
      <c r="F4929">
        <v>47733</v>
      </c>
      <c r="G4929">
        <v>47735</v>
      </c>
      <c r="H4929">
        <v>23866.5</v>
      </c>
      <c r="I4929">
        <v>23867.5</v>
      </c>
      <c r="J4929">
        <v>2</v>
      </c>
      <c r="K4929">
        <v>4.1899733936689499E-5</v>
      </c>
    </row>
    <row r="4930" spans="1:11">
      <c r="A4930" s="74" t="s">
        <v>60</v>
      </c>
      <c r="B4930" t="s">
        <v>140</v>
      </c>
      <c r="C4930" t="s">
        <v>36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</row>
    <row r="4931" spans="1:11">
      <c r="A4931" s="74" t="s">
        <v>60</v>
      </c>
      <c r="B4931" t="s">
        <v>140</v>
      </c>
      <c r="C4931" t="s">
        <v>25</v>
      </c>
      <c r="D4931">
        <v>2</v>
      </c>
      <c r="E4931">
        <v>2</v>
      </c>
      <c r="F4931">
        <v>47733</v>
      </c>
      <c r="G4931">
        <v>47735</v>
      </c>
      <c r="H4931">
        <v>23866.5</v>
      </c>
      <c r="I4931">
        <v>23867.5</v>
      </c>
      <c r="J4931">
        <v>2</v>
      </c>
      <c r="K4931">
        <v>4.1899733936689499E-5</v>
      </c>
    </row>
    <row r="4932" spans="1:11">
      <c r="A4932" s="74" t="s">
        <v>60</v>
      </c>
      <c r="B4932" t="s">
        <v>140</v>
      </c>
    </row>
    <row r="4933" spans="1:11">
      <c r="A4933" s="74" t="s">
        <v>60</v>
      </c>
      <c r="B4933" t="s">
        <v>140</v>
      </c>
      <c r="C4933" t="s">
        <v>37</v>
      </c>
      <c r="D4933">
        <v>4.3</v>
      </c>
      <c r="E4933">
        <v>4.3</v>
      </c>
      <c r="F4933">
        <v>148050</v>
      </c>
      <c r="G4933">
        <v>154918</v>
      </c>
      <c r="H4933">
        <v>34430.232558139534</v>
      </c>
      <c r="I4933">
        <v>36027.441860465115</v>
      </c>
      <c r="J4933">
        <v>6868</v>
      </c>
      <c r="K4933">
        <v>4.6389733198243834E-2</v>
      </c>
    </row>
    <row r="4934" spans="1:11">
      <c r="A4934" s="74" t="s">
        <v>60</v>
      </c>
      <c r="B4934" t="s">
        <v>140</v>
      </c>
      <c r="C4934" t="s">
        <v>38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</row>
    <row r="4935" spans="1:11">
      <c r="A4935" s="74" t="s">
        <v>60</v>
      </c>
      <c r="B4935" t="s">
        <v>140</v>
      </c>
      <c r="C4935" t="s">
        <v>25</v>
      </c>
      <c r="D4935">
        <v>4.3</v>
      </c>
      <c r="E4935">
        <v>4.3</v>
      </c>
      <c r="F4935">
        <v>148050</v>
      </c>
      <c r="G4935">
        <v>154918</v>
      </c>
      <c r="H4935">
        <v>34430.232558139534</v>
      </c>
      <c r="I4935">
        <v>36027.441860465115</v>
      </c>
      <c r="J4935">
        <v>6868</v>
      </c>
      <c r="K4935">
        <v>4.6389733198243834E-2</v>
      </c>
    </row>
    <row r="4936" spans="1:11">
      <c r="A4936" s="74" t="s">
        <v>60</v>
      </c>
      <c r="B4936" t="s">
        <v>140</v>
      </c>
    </row>
    <row r="4937" spans="1:11">
      <c r="A4937" s="74" t="s">
        <v>60</v>
      </c>
      <c r="B4937" t="s">
        <v>140</v>
      </c>
      <c r="C4937" t="s">
        <v>39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</row>
    <row r="4938" spans="1:11">
      <c r="A4938" s="74" t="s">
        <v>60</v>
      </c>
      <c r="B4938" t="s">
        <v>140</v>
      </c>
      <c r="C4938" t="s">
        <v>40</v>
      </c>
      <c r="D4938">
        <v>3.65</v>
      </c>
      <c r="E4938">
        <v>3.65</v>
      </c>
      <c r="F4938">
        <v>188029</v>
      </c>
      <c r="G4938">
        <v>188033</v>
      </c>
      <c r="H4938">
        <v>51514.794520547948</v>
      </c>
      <c r="I4938">
        <v>51515.890410958906</v>
      </c>
      <c r="J4938">
        <v>4</v>
      </c>
      <c r="K4938">
        <v>2.1273314222806057E-5</v>
      </c>
    </row>
    <row r="4939" spans="1:11">
      <c r="A4939" s="74" t="s">
        <v>60</v>
      </c>
      <c r="B4939" t="s">
        <v>140</v>
      </c>
      <c r="C4939" t="s">
        <v>41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</row>
    <row r="4940" spans="1:11">
      <c r="A4940" s="74" t="s">
        <v>60</v>
      </c>
      <c r="B4940" t="s">
        <v>140</v>
      </c>
      <c r="C4940" t="s">
        <v>42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</row>
    <row r="4941" spans="1:11">
      <c r="A4941" s="74" t="s">
        <v>60</v>
      </c>
      <c r="B4941" t="s">
        <v>140</v>
      </c>
      <c r="C4941" t="s">
        <v>43</v>
      </c>
      <c r="D4941">
        <v>3</v>
      </c>
      <c r="E4941">
        <v>3</v>
      </c>
      <c r="F4941">
        <v>163651</v>
      </c>
      <c r="G4941">
        <v>163654</v>
      </c>
      <c r="H4941">
        <v>54550.333333333336</v>
      </c>
      <c r="I4941">
        <v>54551.333333333336</v>
      </c>
      <c r="J4941">
        <v>3</v>
      </c>
      <c r="K4941">
        <v>1.8331693665177725E-5</v>
      </c>
    </row>
    <row r="4942" spans="1:11">
      <c r="A4942" s="74" t="s">
        <v>60</v>
      </c>
      <c r="B4942" t="s">
        <v>140</v>
      </c>
      <c r="C4942" t="s">
        <v>44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</row>
    <row r="4943" spans="1:11">
      <c r="A4943" s="74" t="s">
        <v>60</v>
      </c>
      <c r="B4943" t="s">
        <v>140</v>
      </c>
      <c r="C4943" t="s">
        <v>45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</row>
    <row r="4944" spans="1:11">
      <c r="A4944" s="74" t="s">
        <v>60</v>
      </c>
      <c r="B4944" t="s">
        <v>140</v>
      </c>
      <c r="C4944" t="s">
        <v>46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</row>
    <row r="4945" spans="1:11">
      <c r="A4945" s="74" t="s">
        <v>60</v>
      </c>
      <c r="B4945" t="s">
        <v>140</v>
      </c>
      <c r="C4945" t="s">
        <v>25</v>
      </c>
      <c r="D4945">
        <v>6.65</v>
      </c>
      <c r="E4945">
        <v>6.65</v>
      </c>
      <c r="F4945">
        <v>351680</v>
      </c>
      <c r="G4945">
        <v>351687</v>
      </c>
      <c r="H4945">
        <v>52884.210526315786</v>
      </c>
      <c r="I4945">
        <v>52885.263157894733</v>
      </c>
      <c r="J4945">
        <v>7</v>
      </c>
      <c r="K4945">
        <v>1.9904458598726114E-5</v>
      </c>
    </row>
    <row r="4946" spans="1:11">
      <c r="A4946" s="74" t="s">
        <v>60</v>
      </c>
      <c r="B4946" t="s">
        <v>140</v>
      </c>
    </row>
    <row r="4947" spans="1:11">
      <c r="A4947" s="74" t="s">
        <v>60</v>
      </c>
      <c r="B4947" t="s">
        <v>140</v>
      </c>
      <c r="C4947" t="s">
        <v>47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</row>
    <row r="4948" spans="1:11">
      <c r="A4948" s="74" t="s">
        <v>60</v>
      </c>
      <c r="B4948" t="s">
        <v>140</v>
      </c>
      <c r="C4948" t="s">
        <v>48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</row>
    <row r="4949" spans="1:11">
      <c r="A4949" s="74" t="s">
        <v>60</v>
      </c>
      <c r="B4949" t="s">
        <v>140</v>
      </c>
      <c r="C4949" t="s">
        <v>25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</row>
    <row r="4950" spans="1:11">
      <c r="A4950" s="74" t="s">
        <v>60</v>
      </c>
      <c r="B4950" t="s">
        <v>140</v>
      </c>
    </row>
    <row r="4951" spans="1:11">
      <c r="A4951" s="74" t="s">
        <v>60</v>
      </c>
      <c r="B4951" t="s">
        <v>140</v>
      </c>
      <c r="C4951" t="s">
        <v>49</v>
      </c>
      <c r="D4951">
        <v>1</v>
      </c>
      <c r="E4951">
        <v>1</v>
      </c>
      <c r="F4951">
        <v>39156</v>
      </c>
      <c r="G4951">
        <v>39157</v>
      </c>
      <c r="H4951">
        <v>39156</v>
      </c>
      <c r="I4951">
        <v>39157</v>
      </c>
      <c r="J4951">
        <v>1</v>
      </c>
      <c r="K4951">
        <v>2.5538870160384105E-5</v>
      </c>
    </row>
    <row r="4952" spans="1:11">
      <c r="A4952" s="74" t="s">
        <v>60</v>
      </c>
      <c r="B4952" t="s">
        <v>140</v>
      </c>
      <c r="C4952" t="s">
        <v>25</v>
      </c>
      <c r="D4952">
        <v>1</v>
      </c>
      <c r="E4952">
        <v>1</v>
      </c>
      <c r="F4952">
        <v>39156</v>
      </c>
      <c r="G4952">
        <v>39157</v>
      </c>
      <c r="H4952">
        <v>39156</v>
      </c>
      <c r="I4952">
        <v>39157</v>
      </c>
      <c r="J4952">
        <v>1</v>
      </c>
      <c r="K4952">
        <v>2.5538870160384105E-5</v>
      </c>
    </row>
    <row r="4953" spans="1:11">
      <c r="A4953" s="74" t="s">
        <v>60</v>
      </c>
      <c r="B4953" t="s">
        <v>140</v>
      </c>
    </row>
    <row r="4954" spans="1:11">
      <c r="A4954" s="74" t="s">
        <v>60</v>
      </c>
      <c r="B4954" t="s">
        <v>140</v>
      </c>
      <c r="C4954" t="s">
        <v>50</v>
      </c>
      <c r="D4954">
        <v>4</v>
      </c>
      <c r="E4954">
        <v>4</v>
      </c>
      <c r="F4954">
        <v>120187</v>
      </c>
      <c r="G4954">
        <v>120191</v>
      </c>
      <c r="H4954">
        <v>30046.75</v>
      </c>
      <c r="I4954">
        <v>30047.75</v>
      </c>
      <c r="J4954">
        <v>4</v>
      </c>
      <c r="K4954">
        <v>3.3281469709702382E-5</v>
      </c>
    </row>
    <row r="4955" spans="1:11">
      <c r="A4955" s="74" t="s">
        <v>60</v>
      </c>
      <c r="B4955" t="s">
        <v>140</v>
      </c>
      <c r="C4955" t="s">
        <v>51</v>
      </c>
      <c r="D4955">
        <v>18</v>
      </c>
      <c r="E4955">
        <v>18</v>
      </c>
      <c r="F4955">
        <v>444209</v>
      </c>
      <c r="G4955">
        <v>444227</v>
      </c>
      <c r="H4955">
        <v>24678.277777777777</v>
      </c>
      <c r="I4955">
        <v>24679.277777777777</v>
      </c>
      <c r="J4955">
        <v>18</v>
      </c>
      <c r="K4955">
        <v>4.052146624674421E-5</v>
      </c>
    </row>
    <row r="4956" spans="1:11">
      <c r="A4956" s="74" t="s">
        <v>60</v>
      </c>
      <c r="B4956" t="s">
        <v>140</v>
      </c>
      <c r="C4956" t="s">
        <v>25</v>
      </c>
      <c r="D4956">
        <v>22</v>
      </c>
      <c r="E4956">
        <v>22</v>
      </c>
      <c r="F4956">
        <v>564396</v>
      </c>
      <c r="G4956">
        <v>564418</v>
      </c>
      <c r="H4956">
        <v>25654.363636363636</v>
      </c>
      <c r="I4956">
        <v>25655.363636363636</v>
      </c>
      <c r="J4956">
        <v>22</v>
      </c>
      <c r="K4956">
        <v>3.8979723456580132E-5</v>
      </c>
    </row>
    <row r="4957" spans="1:11">
      <c r="A4957" s="74" t="s">
        <v>60</v>
      </c>
      <c r="B4957" t="s">
        <v>140</v>
      </c>
    </row>
    <row r="4958" spans="1:11">
      <c r="A4958" s="74" t="s">
        <v>60</v>
      </c>
      <c r="B4958" t="s">
        <v>140</v>
      </c>
      <c r="C4958" t="s">
        <v>52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</row>
    <row r="4959" spans="1:11">
      <c r="A4959" s="74" t="s">
        <v>60</v>
      </c>
      <c r="B4959" t="s">
        <v>140</v>
      </c>
      <c r="C4959" t="s">
        <v>53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</row>
    <row r="4960" spans="1:11">
      <c r="A4960" s="74" t="s">
        <v>60</v>
      </c>
      <c r="B4960" t="s">
        <v>140</v>
      </c>
      <c r="C4960" t="s">
        <v>54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</row>
    <row r="4961" spans="1:11">
      <c r="A4961" s="74" t="s">
        <v>60</v>
      </c>
      <c r="B4961" t="s">
        <v>140</v>
      </c>
      <c r="C4961" t="s">
        <v>55</v>
      </c>
      <c r="D4961">
        <v>1</v>
      </c>
      <c r="E4961">
        <v>1</v>
      </c>
      <c r="F4961">
        <v>19266</v>
      </c>
      <c r="G4961">
        <v>19267</v>
      </c>
      <c r="H4961">
        <v>19266</v>
      </c>
      <c r="I4961">
        <v>19267</v>
      </c>
      <c r="J4961">
        <v>1</v>
      </c>
      <c r="K4961">
        <v>5.1904910204505343E-5</v>
      </c>
    </row>
    <row r="4962" spans="1:11">
      <c r="A4962" s="74" t="s">
        <v>60</v>
      </c>
      <c r="B4962" t="s">
        <v>140</v>
      </c>
      <c r="C4962" t="s">
        <v>25</v>
      </c>
      <c r="D4962">
        <v>1</v>
      </c>
      <c r="E4962">
        <v>1</v>
      </c>
      <c r="F4962">
        <v>19266</v>
      </c>
      <c r="G4962">
        <v>19267</v>
      </c>
      <c r="H4962">
        <v>19266</v>
      </c>
      <c r="I4962">
        <v>19267</v>
      </c>
      <c r="J4962">
        <v>1</v>
      </c>
      <c r="K4962">
        <v>5.1904910204505343E-5</v>
      </c>
    </row>
    <row r="4963" spans="1:11">
      <c r="A4963" s="74" t="s">
        <v>60</v>
      </c>
      <c r="B4963" t="s">
        <v>140</v>
      </c>
    </row>
    <row r="4964" spans="1:11">
      <c r="A4964" s="74" t="s">
        <v>60</v>
      </c>
      <c r="B4964" t="s">
        <v>140</v>
      </c>
      <c r="C4964" t="s">
        <v>56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</row>
    <row r="4965" spans="1:11">
      <c r="A4965" s="74" t="s">
        <v>60</v>
      </c>
      <c r="B4965" t="s">
        <v>140</v>
      </c>
      <c r="C4965" t="s">
        <v>57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</row>
    <row r="4966" spans="1:11">
      <c r="A4966" s="74" t="s">
        <v>60</v>
      </c>
      <c r="B4966" t="s">
        <v>140</v>
      </c>
      <c r="C4966" t="s">
        <v>58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</row>
    <row r="4967" spans="1:11">
      <c r="A4967" s="74" t="s">
        <v>60</v>
      </c>
      <c r="B4967" t="s">
        <v>141</v>
      </c>
      <c r="C4967" t="s">
        <v>18</v>
      </c>
      <c r="D4967">
        <v>0.9</v>
      </c>
      <c r="E4967">
        <v>0.9</v>
      </c>
      <c r="F4967">
        <v>107772</v>
      </c>
      <c r="G4967">
        <v>107772</v>
      </c>
      <c r="H4967">
        <v>119746.66666666666</v>
      </c>
      <c r="I4967">
        <v>119746.66666666666</v>
      </c>
      <c r="J4967">
        <v>0</v>
      </c>
      <c r="K4967">
        <v>0</v>
      </c>
    </row>
    <row r="4968" spans="1:11">
      <c r="A4968" s="74" t="s">
        <v>60</v>
      </c>
      <c r="B4968" t="s">
        <v>141</v>
      </c>
      <c r="C4968" t="s">
        <v>19</v>
      </c>
      <c r="D4968">
        <v>0.96</v>
      </c>
      <c r="E4968">
        <v>0.96</v>
      </c>
      <c r="F4968">
        <v>97911</v>
      </c>
      <c r="G4968">
        <v>97911</v>
      </c>
      <c r="H4968">
        <v>101990.625</v>
      </c>
      <c r="I4968">
        <v>101990.625</v>
      </c>
      <c r="J4968">
        <v>0</v>
      </c>
      <c r="K4968">
        <v>0</v>
      </c>
    </row>
    <row r="4969" spans="1:11">
      <c r="A4969" s="74" t="s">
        <v>60</v>
      </c>
      <c r="B4969" t="s">
        <v>141</v>
      </c>
      <c r="C4969" t="s">
        <v>20</v>
      </c>
      <c r="D4969">
        <v>2.63</v>
      </c>
      <c r="E4969">
        <v>2.63</v>
      </c>
      <c r="F4969">
        <v>140515</v>
      </c>
      <c r="G4969">
        <v>142490</v>
      </c>
      <c r="H4969">
        <v>53427.756653992401</v>
      </c>
      <c r="I4969">
        <v>54178.707224334605</v>
      </c>
      <c r="J4969">
        <v>1975</v>
      </c>
      <c r="K4969">
        <v>1.4055438921111624E-2</v>
      </c>
    </row>
    <row r="4970" spans="1:11">
      <c r="A4970" s="74" t="s">
        <v>60</v>
      </c>
      <c r="B4970" t="s">
        <v>141</v>
      </c>
      <c r="C4970" t="s">
        <v>21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</row>
    <row r="4971" spans="1:11">
      <c r="A4971" s="74" t="s">
        <v>60</v>
      </c>
      <c r="B4971" t="s">
        <v>141</v>
      </c>
      <c r="C4971" t="s">
        <v>22</v>
      </c>
      <c r="D4971">
        <v>1</v>
      </c>
      <c r="E4971">
        <v>1</v>
      </c>
      <c r="F4971">
        <v>76340</v>
      </c>
      <c r="G4971">
        <v>77341</v>
      </c>
      <c r="H4971">
        <v>76340</v>
      </c>
      <c r="I4971">
        <v>77341</v>
      </c>
      <c r="J4971">
        <v>1001</v>
      </c>
      <c r="K4971">
        <v>1.3112391930835734E-2</v>
      </c>
    </row>
    <row r="4972" spans="1:11">
      <c r="A4972" s="74" t="s">
        <v>60</v>
      </c>
      <c r="B4972" t="s">
        <v>141</v>
      </c>
      <c r="C4972" t="s">
        <v>23</v>
      </c>
      <c r="D4972">
        <v>0.86</v>
      </c>
      <c r="E4972">
        <v>0.86</v>
      </c>
      <c r="F4972">
        <v>54476</v>
      </c>
      <c r="G4972">
        <v>54476</v>
      </c>
      <c r="H4972">
        <v>63344.186046511626</v>
      </c>
      <c r="I4972">
        <v>63344.186046511626</v>
      </c>
      <c r="J4972">
        <v>0</v>
      </c>
      <c r="K4972">
        <v>0</v>
      </c>
    </row>
    <row r="4973" spans="1:11">
      <c r="A4973" s="74" t="s">
        <v>60</v>
      </c>
      <c r="B4973" t="s">
        <v>141</v>
      </c>
      <c r="C4973" t="s">
        <v>24</v>
      </c>
      <c r="D4973">
        <v>0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</row>
    <row r="4974" spans="1:11">
      <c r="A4974" s="74" t="s">
        <v>60</v>
      </c>
      <c r="B4974" t="s">
        <v>141</v>
      </c>
      <c r="C4974" t="s">
        <v>25</v>
      </c>
      <c r="D4974">
        <v>6.3500000000000005</v>
      </c>
      <c r="E4974">
        <v>6.3500000000000005</v>
      </c>
      <c r="F4974">
        <v>477014</v>
      </c>
      <c r="G4974">
        <v>479990</v>
      </c>
      <c r="H4974">
        <v>75120.314960629912</v>
      </c>
      <c r="I4974">
        <v>75588.976377952757</v>
      </c>
      <c r="J4974">
        <v>2976</v>
      </c>
      <c r="K4974">
        <v>6.238810600946723E-3</v>
      </c>
    </row>
    <row r="4975" spans="1:11">
      <c r="A4975" s="74" t="s">
        <v>60</v>
      </c>
      <c r="B4975" t="s">
        <v>141</v>
      </c>
    </row>
    <row r="4976" spans="1:11">
      <c r="A4976" s="74" t="s">
        <v>60</v>
      </c>
      <c r="B4976" t="s">
        <v>141</v>
      </c>
      <c r="C4976" t="s">
        <v>26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</row>
    <row r="4977" spans="1:11">
      <c r="A4977" s="74" t="s">
        <v>60</v>
      </c>
      <c r="B4977" t="s">
        <v>141</v>
      </c>
      <c r="C4977" t="s">
        <v>27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</row>
    <row r="4978" spans="1:11">
      <c r="A4978" s="74" t="s">
        <v>60</v>
      </c>
      <c r="B4978" t="s">
        <v>141</v>
      </c>
      <c r="C4978" t="s">
        <v>25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</row>
    <row r="4979" spans="1:11">
      <c r="A4979" s="74" t="s">
        <v>60</v>
      </c>
      <c r="B4979" t="s">
        <v>141</v>
      </c>
    </row>
    <row r="4980" spans="1:11">
      <c r="A4980" s="74" t="s">
        <v>60</v>
      </c>
      <c r="B4980" t="s">
        <v>141</v>
      </c>
      <c r="C4980" t="s">
        <v>28</v>
      </c>
      <c r="D4980">
        <v>3</v>
      </c>
      <c r="E4980">
        <v>3</v>
      </c>
      <c r="F4980">
        <v>77609</v>
      </c>
      <c r="G4980">
        <v>78672</v>
      </c>
      <c r="H4980">
        <v>25869.666666666668</v>
      </c>
      <c r="I4980">
        <v>26224</v>
      </c>
      <c r="J4980">
        <v>1063</v>
      </c>
      <c r="K4980">
        <v>1.3696865054310711E-2</v>
      </c>
    </row>
    <row r="4981" spans="1:11">
      <c r="A4981" s="74" t="s">
        <v>60</v>
      </c>
      <c r="B4981" t="s">
        <v>141</v>
      </c>
      <c r="C4981" t="s">
        <v>29</v>
      </c>
      <c r="D4981">
        <v>2</v>
      </c>
      <c r="E4981">
        <v>2</v>
      </c>
      <c r="F4981">
        <v>47518</v>
      </c>
      <c r="G4981">
        <v>48201</v>
      </c>
      <c r="H4981">
        <v>23759</v>
      </c>
      <c r="I4981">
        <v>24100.5</v>
      </c>
      <c r="J4981">
        <v>683</v>
      </c>
      <c r="K4981">
        <v>1.4373500568205733E-2</v>
      </c>
    </row>
    <row r="4982" spans="1:11">
      <c r="A4982" s="74" t="s">
        <v>60</v>
      </c>
      <c r="B4982" t="s">
        <v>141</v>
      </c>
      <c r="C4982" t="s">
        <v>30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</row>
    <row r="4983" spans="1:11">
      <c r="A4983" s="74" t="s">
        <v>60</v>
      </c>
      <c r="B4983" t="s">
        <v>141</v>
      </c>
      <c r="C4983" t="s">
        <v>31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</row>
    <row r="4984" spans="1:11">
      <c r="A4984" s="74" t="s">
        <v>60</v>
      </c>
      <c r="B4984" t="s">
        <v>141</v>
      </c>
      <c r="C4984" t="s">
        <v>25</v>
      </c>
      <c r="D4984">
        <v>5</v>
      </c>
      <c r="E4984">
        <v>5</v>
      </c>
      <c r="F4984">
        <v>125127</v>
      </c>
      <c r="G4984">
        <v>126873</v>
      </c>
      <c r="H4984">
        <v>25025.4</v>
      </c>
      <c r="I4984">
        <v>25374.6</v>
      </c>
      <c r="J4984">
        <v>1746</v>
      </c>
      <c r="K4984">
        <v>1.3953822915917428E-2</v>
      </c>
    </row>
    <row r="4985" spans="1:11">
      <c r="A4985" s="74" t="s">
        <v>60</v>
      </c>
      <c r="B4985" t="s">
        <v>141</v>
      </c>
    </row>
    <row r="4986" spans="1:11">
      <c r="A4986" s="74" t="s">
        <v>60</v>
      </c>
      <c r="B4986" t="s">
        <v>141</v>
      </c>
      <c r="C4986" t="s">
        <v>32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</row>
    <row r="4987" spans="1:11">
      <c r="A4987" s="74" t="s">
        <v>60</v>
      </c>
      <c r="B4987" t="s">
        <v>141</v>
      </c>
      <c r="C4987" t="s">
        <v>33</v>
      </c>
      <c r="D4987">
        <v>1</v>
      </c>
      <c r="E4987">
        <v>1</v>
      </c>
      <c r="F4987">
        <v>41567</v>
      </c>
      <c r="G4987">
        <v>42275</v>
      </c>
      <c r="H4987">
        <v>41567</v>
      </c>
      <c r="I4987">
        <v>42275</v>
      </c>
      <c r="J4987">
        <v>708</v>
      </c>
      <c r="K4987">
        <v>1.7032742319628553E-2</v>
      </c>
    </row>
    <row r="4988" spans="1:11">
      <c r="A4988" s="74" t="s">
        <v>60</v>
      </c>
      <c r="B4988" t="s">
        <v>141</v>
      </c>
      <c r="C4988" t="s">
        <v>34</v>
      </c>
      <c r="D4988">
        <v>2</v>
      </c>
      <c r="E4988">
        <v>2</v>
      </c>
      <c r="F4988">
        <v>61578</v>
      </c>
      <c r="G4988">
        <v>62438</v>
      </c>
      <c r="H4988">
        <v>30789</v>
      </c>
      <c r="I4988">
        <v>31219</v>
      </c>
      <c r="J4988">
        <v>860</v>
      </c>
      <c r="K4988">
        <v>1.3966026827763163E-2</v>
      </c>
    </row>
    <row r="4989" spans="1:11">
      <c r="A4989" s="74" t="s">
        <v>60</v>
      </c>
      <c r="B4989" t="s">
        <v>141</v>
      </c>
      <c r="C4989" t="s">
        <v>25</v>
      </c>
      <c r="D4989">
        <v>3</v>
      </c>
      <c r="E4989">
        <v>3</v>
      </c>
      <c r="F4989">
        <v>103145</v>
      </c>
      <c r="G4989">
        <v>104713</v>
      </c>
      <c r="H4989">
        <v>34381.666666666664</v>
      </c>
      <c r="I4989">
        <v>34904.333333333336</v>
      </c>
      <c r="J4989">
        <v>1568</v>
      </c>
      <c r="K4989">
        <v>1.5201900237529691E-2</v>
      </c>
    </row>
    <row r="4990" spans="1:11">
      <c r="A4990" s="74" t="s">
        <v>60</v>
      </c>
      <c r="B4990" t="s">
        <v>141</v>
      </c>
    </row>
    <row r="4991" spans="1:11">
      <c r="A4991" s="74" t="s">
        <v>60</v>
      </c>
      <c r="B4991" t="s">
        <v>141</v>
      </c>
      <c r="C4991" t="s">
        <v>35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</row>
    <row r="4992" spans="1:11">
      <c r="A4992" s="74" t="s">
        <v>60</v>
      </c>
      <c r="B4992" t="s">
        <v>141</v>
      </c>
      <c r="C4992" t="s">
        <v>36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</row>
    <row r="4993" spans="1:11">
      <c r="A4993" s="74" t="s">
        <v>60</v>
      </c>
      <c r="B4993" t="s">
        <v>141</v>
      </c>
      <c r="C4993" t="s">
        <v>25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</row>
    <row r="4994" spans="1:11">
      <c r="A4994" s="74" t="s">
        <v>60</v>
      </c>
      <c r="B4994" t="s">
        <v>141</v>
      </c>
    </row>
    <row r="4995" spans="1:11">
      <c r="A4995" s="74" t="s">
        <v>60</v>
      </c>
      <c r="B4995" t="s">
        <v>141</v>
      </c>
      <c r="C4995" t="s">
        <v>37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</row>
    <row r="4996" spans="1:11">
      <c r="A4996" s="74" t="s">
        <v>60</v>
      </c>
      <c r="B4996" t="s">
        <v>141</v>
      </c>
      <c r="C4996" t="s">
        <v>38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</row>
    <row r="4997" spans="1:11">
      <c r="A4997" s="74" t="s">
        <v>60</v>
      </c>
      <c r="B4997" t="s">
        <v>141</v>
      </c>
      <c r="C4997" t="s">
        <v>25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</row>
    <row r="4998" spans="1:11">
      <c r="A4998" s="74" t="s">
        <v>60</v>
      </c>
      <c r="B4998" t="s">
        <v>141</v>
      </c>
    </row>
    <row r="4999" spans="1:11">
      <c r="A4999" s="74" t="s">
        <v>60</v>
      </c>
      <c r="B4999" t="s">
        <v>141</v>
      </c>
      <c r="C4999" t="s">
        <v>39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</row>
    <row r="5000" spans="1:11">
      <c r="A5000" s="74" t="s">
        <v>60</v>
      </c>
      <c r="B5000" t="s">
        <v>141</v>
      </c>
      <c r="C5000" t="s">
        <v>40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</row>
    <row r="5001" spans="1:11">
      <c r="A5001" s="74" t="s">
        <v>60</v>
      </c>
      <c r="B5001" t="s">
        <v>141</v>
      </c>
      <c r="C5001" t="s">
        <v>41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</row>
    <row r="5002" spans="1:11">
      <c r="A5002" s="74" t="s">
        <v>60</v>
      </c>
      <c r="B5002" t="s">
        <v>141</v>
      </c>
      <c r="C5002" t="s">
        <v>42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</row>
    <row r="5003" spans="1:11">
      <c r="A5003" s="74" t="s">
        <v>60</v>
      </c>
      <c r="B5003" t="s">
        <v>141</v>
      </c>
      <c r="C5003" t="s">
        <v>43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</row>
    <row r="5004" spans="1:11">
      <c r="A5004" s="74" t="s">
        <v>60</v>
      </c>
      <c r="B5004" t="s">
        <v>141</v>
      </c>
      <c r="C5004" t="s">
        <v>44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</row>
    <row r="5005" spans="1:11">
      <c r="A5005" s="74" t="s">
        <v>60</v>
      </c>
      <c r="B5005" t="s">
        <v>141</v>
      </c>
      <c r="C5005" t="s">
        <v>45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</row>
    <row r="5006" spans="1:11">
      <c r="A5006" s="74" t="s">
        <v>60</v>
      </c>
      <c r="B5006" t="s">
        <v>141</v>
      </c>
      <c r="C5006" t="s">
        <v>46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</row>
    <row r="5007" spans="1:11">
      <c r="A5007" s="74" t="s">
        <v>60</v>
      </c>
      <c r="B5007" t="s">
        <v>141</v>
      </c>
      <c r="C5007" t="s">
        <v>25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</row>
    <row r="5008" spans="1:11">
      <c r="A5008" s="74" t="s">
        <v>60</v>
      </c>
      <c r="B5008" t="s">
        <v>141</v>
      </c>
    </row>
    <row r="5009" spans="1:11">
      <c r="A5009" s="74" t="s">
        <v>60</v>
      </c>
      <c r="B5009" t="s">
        <v>141</v>
      </c>
      <c r="C5009" t="s">
        <v>47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</row>
    <row r="5010" spans="1:11">
      <c r="A5010" s="74" t="s">
        <v>60</v>
      </c>
      <c r="B5010" t="s">
        <v>141</v>
      </c>
      <c r="C5010" t="s">
        <v>48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</row>
    <row r="5011" spans="1:11">
      <c r="A5011" s="74" t="s">
        <v>60</v>
      </c>
      <c r="B5011" t="s">
        <v>141</v>
      </c>
      <c r="C5011" t="s">
        <v>25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</row>
    <row r="5012" spans="1:11">
      <c r="A5012" s="74" t="s">
        <v>60</v>
      </c>
      <c r="B5012" t="s">
        <v>141</v>
      </c>
    </row>
    <row r="5013" spans="1:11">
      <c r="A5013" s="74" t="s">
        <v>60</v>
      </c>
      <c r="B5013" t="s">
        <v>141</v>
      </c>
      <c r="C5013" t="s">
        <v>49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</row>
    <row r="5014" spans="1:11">
      <c r="A5014" s="74" t="s">
        <v>60</v>
      </c>
      <c r="B5014" t="s">
        <v>141</v>
      </c>
      <c r="C5014" t="s">
        <v>25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</row>
    <row r="5015" spans="1:11">
      <c r="A5015" s="74" t="s">
        <v>60</v>
      </c>
      <c r="B5015" t="s">
        <v>141</v>
      </c>
    </row>
    <row r="5016" spans="1:11">
      <c r="A5016" s="74" t="s">
        <v>60</v>
      </c>
      <c r="B5016" t="s">
        <v>141</v>
      </c>
      <c r="C5016" t="s">
        <v>50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</row>
    <row r="5017" spans="1:11">
      <c r="A5017" s="74" t="s">
        <v>60</v>
      </c>
      <c r="B5017" t="s">
        <v>141</v>
      </c>
      <c r="C5017" t="s">
        <v>51</v>
      </c>
      <c r="D5017">
        <v>3</v>
      </c>
      <c r="E5017">
        <v>3</v>
      </c>
      <c r="F5017">
        <v>89901</v>
      </c>
      <c r="G5017">
        <v>91943</v>
      </c>
      <c r="H5017">
        <v>29967</v>
      </c>
      <c r="I5017">
        <v>30647.666666666668</v>
      </c>
      <c r="J5017">
        <v>2042</v>
      </c>
      <c r="K5017">
        <v>2.2713874150454387E-2</v>
      </c>
    </row>
    <row r="5018" spans="1:11">
      <c r="A5018" s="74" t="s">
        <v>60</v>
      </c>
      <c r="B5018" t="s">
        <v>141</v>
      </c>
      <c r="C5018" t="s">
        <v>25</v>
      </c>
      <c r="D5018">
        <v>3</v>
      </c>
      <c r="E5018">
        <v>3</v>
      </c>
      <c r="F5018">
        <v>89901</v>
      </c>
      <c r="G5018">
        <v>91943</v>
      </c>
      <c r="H5018">
        <v>29967</v>
      </c>
      <c r="I5018">
        <v>30647.666666666668</v>
      </c>
      <c r="J5018">
        <v>2042</v>
      </c>
      <c r="K5018">
        <v>2.2713874150454387E-2</v>
      </c>
    </row>
    <row r="5019" spans="1:11">
      <c r="A5019" s="74" t="s">
        <v>60</v>
      </c>
      <c r="B5019" t="s">
        <v>141</v>
      </c>
    </row>
    <row r="5020" spans="1:11">
      <c r="A5020" s="74" t="s">
        <v>60</v>
      </c>
      <c r="B5020" t="s">
        <v>141</v>
      </c>
      <c r="C5020" t="s">
        <v>52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</row>
    <row r="5021" spans="1:11">
      <c r="A5021" s="74" t="s">
        <v>60</v>
      </c>
      <c r="B5021" t="s">
        <v>141</v>
      </c>
      <c r="C5021" t="s">
        <v>53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</row>
    <row r="5022" spans="1:11">
      <c r="A5022" s="74" t="s">
        <v>60</v>
      </c>
      <c r="B5022" t="s">
        <v>141</v>
      </c>
      <c r="C5022" t="s">
        <v>54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</row>
    <row r="5023" spans="1:11">
      <c r="A5023" s="74" t="s">
        <v>60</v>
      </c>
      <c r="B5023" t="s">
        <v>141</v>
      </c>
      <c r="C5023" t="s">
        <v>55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</row>
    <row r="5024" spans="1:11">
      <c r="A5024" s="74" t="s">
        <v>60</v>
      </c>
      <c r="B5024" t="s">
        <v>141</v>
      </c>
      <c r="C5024" t="s">
        <v>25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</row>
    <row r="5025" spans="1:11">
      <c r="A5025" s="74" t="s">
        <v>60</v>
      </c>
      <c r="B5025" t="s">
        <v>141</v>
      </c>
    </row>
    <row r="5026" spans="1:11">
      <c r="A5026" s="74" t="s">
        <v>60</v>
      </c>
      <c r="B5026" t="s">
        <v>141</v>
      </c>
      <c r="C5026" t="s">
        <v>56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</row>
    <row r="5027" spans="1:11">
      <c r="A5027" s="74" t="s">
        <v>60</v>
      </c>
      <c r="B5027" t="s">
        <v>141</v>
      </c>
      <c r="C5027" t="s">
        <v>57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</row>
    <row r="5028" spans="1:11">
      <c r="A5028" s="74" t="s">
        <v>60</v>
      </c>
      <c r="B5028" t="s">
        <v>141</v>
      </c>
      <c r="C5028" t="s">
        <v>58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</row>
    <row r="5029" spans="1:11">
      <c r="A5029" s="74" t="s">
        <v>60</v>
      </c>
      <c r="B5029" t="s">
        <v>142</v>
      </c>
      <c r="C5029" t="s">
        <v>18</v>
      </c>
      <c r="D5029">
        <v>1</v>
      </c>
      <c r="E5029">
        <v>1</v>
      </c>
      <c r="F5029">
        <v>110700</v>
      </c>
      <c r="G5029">
        <v>110700</v>
      </c>
      <c r="H5029">
        <v>110700</v>
      </c>
      <c r="I5029">
        <v>110700</v>
      </c>
      <c r="J5029">
        <v>0</v>
      </c>
      <c r="K5029">
        <v>0</v>
      </c>
    </row>
    <row r="5030" spans="1:11">
      <c r="A5030" s="74" t="s">
        <v>60</v>
      </c>
      <c r="B5030" t="s">
        <v>142</v>
      </c>
      <c r="C5030" t="s">
        <v>19</v>
      </c>
      <c r="D5030">
        <v>1.5</v>
      </c>
      <c r="E5030">
        <v>1.5</v>
      </c>
      <c r="F5030">
        <v>116750</v>
      </c>
      <c r="G5030">
        <v>123000</v>
      </c>
      <c r="H5030">
        <v>77833.333333333328</v>
      </c>
      <c r="I5030">
        <v>82000</v>
      </c>
      <c r="J5030">
        <v>6250</v>
      </c>
      <c r="K5030">
        <v>5.353319057815846E-2</v>
      </c>
    </row>
    <row r="5031" spans="1:11">
      <c r="A5031" s="74" t="s">
        <v>60</v>
      </c>
      <c r="B5031" t="s">
        <v>142</v>
      </c>
      <c r="C5031" t="s">
        <v>20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</row>
    <row r="5032" spans="1:11">
      <c r="A5032" s="74" t="s">
        <v>60</v>
      </c>
      <c r="B5032" t="s">
        <v>142</v>
      </c>
      <c r="C5032" t="s">
        <v>21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</row>
    <row r="5033" spans="1:11">
      <c r="A5033" s="74" t="s">
        <v>60</v>
      </c>
      <c r="B5033" t="s">
        <v>142</v>
      </c>
      <c r="C5033" t="s">
        <v>22</v>
      </c>
      <c r="D5033">
        <v>1</v>
      </c>
      <c r="E5033">
        <v>1</v>
      </c>
      <c r="F5033">
        <v>68713</v>
      </c>
      <c r="G5033">
        <v>73713</v>
      </c>
      <c r="H5033">
        <v>68713</v>
      </c>
      <c r="I5033">
        <v>73713</v>
      </c>
      <c r="J5033">
        <v>5000</v>
      </c>
      <c r="K5033">
        <v>7.2766434299186472E-2</v>
      </c>
    </row>
    <row r="5034" spans="1:11">
      <c r="A5034" s="74" t="s">
        <v>60</v>
      </c>
      <c r="B5034" t="s">
        <v>142</v>
      </c>
      <c r="C5034" t="s">
        <v>23</v>
      </c>
      <c r="D5034">
        <v>0.5</v>
      </c>
      <c r="E5034">
        <v>0.5</v>
      </c>
      <c r="F5034">
        <v>36750</v>
      </c>
      <c r="G5034">
        <v>38000</v>
      </c>
      <c r="H5034">
        <v>73500</v>
      </c>
      <c r="I5034">
        <v>76000</v>
      </c>
      <c r="J5034">
        <v>1250</v>
      </c>
      <c r="K5034">
        <v>3.4013605442176874E-2</v>
      </c>
    </row>
    <row r="5035" spans="1:11">
      <c r="A5035" s="74" t="s">
        <v>60</v>
      </c>
      <c r="B5035" t="s">
        <v>142</v>
      </c>
      <c r="C5035" t="s">
        <v>24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</row>
    <row r="5036" spans="1:11">
      <c r="A5036" s="74" t="s">
        <v>60</v>
      </c>
      <c r="B5036" t="s">
        <v>142</v>
      </c>
      <c r="C5036" t="s">
        <v>25</v>
      </c>
      <c r="D5036">
        <v>4</v>
      </c>
      <c r="E5036">
        <v>4</v>
      </c>
      <c r="F5036">
        <v>332913</v>
      </c>
      <c r="G5036">
        <v>345413</v>
      </c>
      <c r="H5036">
        <v>83228.25</v>
      </c>
      <c r="I5036">
        <v>86353.25</v>
      </c>
      <c r="J5036">
        <v>12500</v>
      </c>
      <c r="K5036">
        <v>3.7547347204825283E-2</v>
      </c>
    </row>
    <row r="5037" spans="1:11">
      <c r="A5037" s="74" t="s">
        <v>60</v>
      </c>
      <c r="B5037" t="s">
        <v>142</v>
      </c>
    </row>
    <row r="5038" spans="1:11">
      <c r="A5038" s="74" t="s">
        <v>60</v>
      </c>
      <c r="B5038" t="s">
        <v>142</v>
      </c>
      <c r="C5038" t="s">
        <v>26</v>
      </c>
      <c r="D5038">
        <v>1.06</v>
      </c>
      <c r="E5038">
        <v>1.06</v>
      </c>
      <c r="F5038">
        <v>18658</v>
      </c>
      <c r="G5038">
        <v>18658</v>
      </c>
      <c r="H5038">
        <v>17601.886792452828</v>
      </c>
      <c r="I5038">
        <v>17601.886792452828</v>
      </c>
      <c r="J5038">
        <v>0</v>
      </c>
      <c r="K5038">
        <v>0</v>
      </c>
    </row>
    <row r="5039" spans="1:11">
      <c r="A5039" s="74" t="s">
        <v>60</v>
      </c>
      <c r="B5039" t="s">
        <v>142</v>
      </c>
      <c r="C5039" t="s">
        <v>27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</row>
    <row r="5040" spans="1:11">
      <c r="A5040" s="74" t="s">
        <v>60</v>
      </c>
      <c r="B5040" t="s">
        <v>142</v>
      </c>
      <c r="C5040" t="s">
        <v>25</v>
      </c>
      <c r="D5040">
        <v>1.06</v>
      </c>
      <c r="E5040">
        <v>1.06</v>
      </c>
      <c r="F5040">
        <v>18658</v>
      </c>
      <c r="G5040">
        <v>18658</v>
      </c>
      <c r="H5040">
        <v>17601.886792452828</v>
      </c>
      <c r="I5040">
        <v>17601.886792452828</v>
      </c>
      <c r="J5040">
        <v>0</v>
      </c>
      <c r="K5040">
        <v>0</v>
      </c>
    </row>
    <row r="5041" spans="1:11">
      <c r="A5041" s="74" t="s">
        <v>60</v>
      </c>
      <c r="B5041" t="s">
        <v>142</v>
      </c>
    </row>
    <row r="5042" spans="1:11">
      <c r="A5042" s="74" t="s">
        <v>60</v>
      </c>
      <c r="B5042" t="s">
        <v>142</v>
      </c>
      <c r="C5042" t="s">
        <v>28</v>
      </c>
      <c r="D5042">
        <v>0.75</v>
      </c>
      <c r="E5042">
        <v>0.75</v>
      </c>
      <c r="F5042">
        <v>12656.5</v>
      </c>
      <c r="G5042">
        <v>12656.5</v>
      </c>
      <c r="H5042">
        <v>16875.333333333332</v>
      </c>
      <c r="I5042">
        <v>16875.333333333332</v>
      </c>
      <c r="J5042">
        <v>0</v>
      </c>
      <c r="K5042">
        <v>0</v>
      </c>
    </row>
    <row r="5043" spans="1:11">
      <c r="A5043" s="74" t="s">
        <v>60</v>
      </c>
      <c r="B5043" t="s">
        <v>142</v>
      </c>
      <c r="C5043" t="s">
        <v>29</v>
      </c>
      <c r="D5043">
        <v>0.19</v>
      </c>
      <c r="E5043">
        <v>0.19</v>
      </c>
      <c r="F5043">
        <v>3678</v>
      </c>
      <c r="G5043">
        <v>3678</v>
      </c>
      <c r="H5043">
        <v>19357.894736842107</v>
      </c>
      <c r="I5043">
        <v>19357.894736842107</v>
      </c>
      <c r="J5043">
        <v>0</v>
      </c>
      <c r="K5043">
        <v>0</v>
      </c>
    </row>
    <row r="5044" spans="1:11">
      <c r="A5044" s="74" t="s">
        <v>60</v>
      </c>
      <c r="B5044" t="s">
        <v>142</v>
      </c>
      <c r="C5044" t="s">
        <v>30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</row>
    <row r="5045" spans="1:11">
      <c r="A5045" s="74" t="s">
        <v>60</v>
      </c>
      <c r="B5045" t="s">
        <v>142</v>
      </c>
      <c r="C5045" t="s">
        <v>31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</row>
    <row r="5046" spans="1:11">
      <c r="A5046" s="74" t="s">
        <v>60</v>
      </c>
      <c r="B5046" t="s">
        <v>142</v>
      </c>
      <c r="C5046" t="s">
        <v>25</v>
      </c>
      <c r="D5046">
        <v>0.94</v>
      </c>
      <c r="E5046">
        <v>0.94</v>
      </c>
      <c r="F5046">
        <v>16334.5</v>
      </c>
      <c r="G5046">
        <v>16334.5</v>
      </c>
      <c r="H5046">
        <v>17377.127659574468</v>
      </c>
      <c r="I5046">
        <v>17377.127659574468</v>
      </c>
      <c r="J5046">
        <v>0</v>
      </c>
      <c r="K5046">
        <v>0</v>
      </c>
    </row>
    <row r="5047" spans="1:11">
      <c r="A5047" s="74" t="s">
        <v>60</v>
      </c>
      <c r="B5047" t="s">
        <v>142</v>
      </c>
    </row>
    <row r="5048" spans="1:11">
      <c r="A5048" s="74" t="s">
        <v>60</v>
      </c>
      <c r="B5048" t="s">
        <v>142</v>
      </c>
      <c r="C5048" t="s">
        <v>32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</row>
    <row r="5049" spans="1:11">
      <c r="A5049" s="74" t="s">
        <v>60</v>
      </c>
      <c r="B5049" t="s">
        <v>142</v>
      </c>
      <c r="C5049" t="s">
        <v>33</v>
      </c>
      <c r="D5049">
        <v>1</v>
      </c>
      <c r="E5049">
        <v>1</v>
      </c>
      <c r="F5049">
        <v>68719</v>
      </c>
      <c r="G5049">
        <v>68719</v>
      </c>
      <c r="H5049">
        <v>68719</v>
      </c>
      <c r="I5049">
        <v>68719</v>
      </c>
      <c r="J5049">
        <v>0</v>
      </c>
      <c r="K5049">
        <v>0</v>
      </c>
    </row>
    <row r="5050" spans="1:11">
      <c r="A5050" s="74" t="s">
        <v>60</v>
      </c>
      <c r="B5050" t="s">
        <v>142</v>
      </c>
      <c r="C5050" t="s">
        <v>34</v>
      </c>
      <c r="D5050">
        <v>3</v>
      </c>
      <c r="E5050">
        <v>3</v>
      </c>
      <c r="F5050">
        <v>78143</v>
      </c>
      <c r="G5050">
        <v>85216</v>
      </c>
      <c r="H5050">
        <v>26047.666666666668</v>
      </c>
      <c r="I5050">
        <v>28405.333333333332</v>
      </c>
      <c r="J5050">
        <v>7073</v>
      </c>
      <c r="K5050">
        <v>9.0513545679075547E-2</v>
      </c>
    </row>
    <row r="5051" spans="1:11">
      <c r="A5051" s="74" t="s">
        <v>60</v>
      </c>
      <c r="B5051" t="s">
        <v>142</v>
      </c>
      <c r="C5051" t="s">
        <v>25</v>
      </c>
      <c r="D5051">
        <v>4</v>
      </c>
      <c r="E5051">
        <v>4</v>
      </c>
      <c r="F5051">
        <v>146862</v>
      </c>
      <c r="G5051">
        <v>153935</v>
      </c>
      <c r="H5051">
        <v>36715.5</v>
      </c>
      <c r="I5051">
        <v>38483.75</v>
      </c>
      <c r="J5051">
        <v>7073</v>
      </c>
      <c r="K5051">
        <v>4.8160858493007039E-2</v>
      </c>
    </row>
    <row r="5052" spans="1:11">
      <c r="A5052" s="74" t="s">
        <v>60</v>
      </c>
      <c r="B5052" t="s">
        <v>142</v>
      </c>
    </row>
    <row r="5053" spans="1:11">
      <c r="A5053" s="74" t="s">
        <v>60</v>
      </c>
      <c r="B5053" t="s">
        <v>142</v>
      </c>
      <c r="C5053" t="s">
        <v>35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</row>
    <row r="5054" spans="1:11">
      <c r="A5054" s="74" t="s">
        <v>60</v>
      </c>
      <c r="B5054" t="s">
        <v>142</v>
      </c>
      <c r="C5054" t="s">
        <v>36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</row>
    <row r="5055" spans="1:11">
      <c r="A5055" s="74" t="s">
        <v>60</v>
      </c>
      <c r="B5055" t="s">
        <v>142</v>
      </c>
      <c r="C5055" t="s">
        <v>25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</row>
    <row r="5056" spans="1:11">
      <c r="A5056" s="74" t="s">
        <v>60</v>
      </c>
      <c r="B5056" t="s">
        <v>142</v>
      </c>
    </row>
    <row r="5057" spans="1:11">
      <c r="A5057" s="74" t="s">
        <v>60</v>
      </c>
      <c r="B5057" t="s">
        <v>142</v>
      </c>
      <c r="C5057" t="s">
        <v>37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</row>
    <row r="5058" spans="1:11">
      <c r="A5058" s="74" t="s">
        <v>60</v>
      </c>
      <c r="B5058" t="s">
        <v>142</v>
      </c>
      <c r="C5058" t="s">
        <v>38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</row>
    <row r="5059" spans="1:11">
      <c r="A5059" s="74" t="s">
        <v>60</v>
      </c>
      <c r="B5059" t="s">
        <v>142</v>
      </c>
      <c r="C5059" t="s">
        <v>25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</row>
    <row r="5060" spans="1:11">
      <c r="A5060" s="74" t="s">
        <v>60</v>
      </c>
      <c r="B5060" t="s">
        <v>142</v>
      </c>
    </row>
    <row r="5061" spans="1:11">
      <c r="A5061" s="74" t="s">
        <v>60</v>
      </c>
      <c r="B5061" t="s">
        <v>142</v>
      </c>
      <c r="C5061" t="s">
        <v>39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</row>
    <row r="5062" spans="1:11">
      <c r="A5062" s="74" t="s">
        <v>60</v>
      </c>
      <c r="B5062" t="s">
        <v>142</v>
      </c>
      <c r="C5062" t="s">
        <v>40</v>
      </c>
      <c r="D5062">
        <v>0.77</v>
      </c>
      <c r="E5062">
        <v>0.77</v>
      </c>
      <c r="F5062">
        <v>45456</v>
      </c>
      <c r="G5062">
        <v>45456</v>
      </c>
      <c r="H5062">
        <v>59033.766233766233</v>
      </c>
      <c r="I5062">
        <v>59033.766233766233</v>
      </c>
      <c r="J5062">
        <v>0</v>
      </c>
      <c r="K5062">
        <v>0</v>
      </c>
    </row>
    <row r="5063" spans="1:11">
      <c r="A5063" s="74" t="s">
        <v>60</v>
      </c>
      <c r="B5063" t="s">
        <v>142</v>
      </c>
      <c r="C5063" t="s">
        <v>41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</row>
    <row r="5064" spans="1:11">
      <c r="A5064" s="74" t="s">
        <v>60</v>
      </c>
      <c r="B5064" t="s">
        <v>142</v>
      </c>
      <c r="C5064" t="s">
        <v>42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</row>
    <row r="5065" spans="1:11">
      <c r="A5065" s="74" t="s">
        <v>60</v>
      </c>
      <c r="B5065" t="s">
        <v>142</v>
      </c>
      <c r="C5065" t="s">
        <v>43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</row>
    <row r="5066" spans="1:11">
      <c r="A5066" s="74" t="s">
        <v>60</v>
      </c>
      <c r="B5066" t="s">
        <v>142</v>
      </c>
      <c r="C5066" t="s">
        <v>44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</row>
    <row r="5067" spans="1:11">
      <c r="A5067" s="74" t="s">
        <v>60</v>
      </c>
      <c r="B5067" t="s">
        <v>142</v>
      </c>
      <c r="C5067" t="s">
        <v>45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</row>
    <row r="5068" spans="1:11">
      <c r="A5068" s="74" t="s">
        <v>60</v>
      </c>
      <c r="B5068" t="s">
        <v>142</v>
      </c>
      <c r="C5068" t="s">
        <v>46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</row>
    <row r="5069" spans="1:11">
      <c r="A5069" s="74" t="s">
        <v>60</v>
      </c>
      <c r="B5069" t="s">
        <v>142</v>
      </c>
      <c r="C5069" t="s">
        <v>25</v>
      </c>
      <c r="D5069">
        <v>0.77</v>
      </c>
      <c r="E5069">
        <v>0.77</v>
      </c>
      <c r="F5069">
        <v>45456</v>
      </c>
      <c r="G5069">
        <v>45456</v>
      </c>
      <c r="H5069">
        <v>59033.766233766233</v>
      </c>
      <c r="I5069">
        <v>59033.766233766233</v>
      </c>
      <c r="J5069">
        <v>0</v>
      </c>
      <c r="K5069">
        <v>0</v>
      </c>
    </row>
    <row r="5070" spans="1:11">
      <c r="A5070" s="74" t="s">
        <v>60</v>
      </c>
      <c r="B5070" t="s">
        <v>142</v>
      </c>
    </row>
    <row r="5071" spans="1:11">
      <c r="A5071" s="74" t="s">
        <v>60</v>
      </c>
      <c r="B5071" t="s">
        <v>142</v>
      </c>
      <c r="C5071" t="s">
        <v>47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</row>
    <row r="5072" spans="1:11">
      <c r="A5072" s="74" t="s">
        <v>60</v>
      </c>
      <c r="B5072" t="s">
        <v>142</v>
      </c>
      <c r="C5072" t="s">
        <v>48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</row>
    <row r="5073" spans="1:11">
      <c r="A5073" s="74" t="s">
        <v>60</v>
      </c>
      <c r="B5073" t="s">
        <v>142</v>
      </c>
      <c r="C5073" t="s">
        <v>25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</row>
    <row r="5074" spans="1:11">
      <c r="A5074" s="74" t="s">
        <v>60</v>
      </c>
      <c r="B5074" t="s">
        <v>142</v>
      </c>
    </row>
    <row r="5075" spans="1:11">
      <c r="A5075" s="74" t="s">
        <v>60</v>
      </c>
      <c r="B5075" t="s">
        <v>142</v>
      </c>
      <c r="C5075" t="s">
        <v>49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</row>
    <row r="5076" spans="1:11">
      <c r="A5076" s="74" t="s">
        <v>60</v>
      </c>
      <c r="B5076" t="s">
        <v>142</v>
      </c>
      <c r="C5076" t="s">
        <v>25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</row>
    <row r="5077" spans="1:11">
      <c r="A5077" s="74" t="s">
        <v>60</v>
      </c>
      <c r="B5077" t="s">
        <v>142</v>
      </c>
    </row>
    <row r="5078" spans="1:11">
      <c r="A5078" s="74" t="s">
        <v>60</v>
      </c>
      <c r="B5078" t="s">
        <v>142</v>
      </c>
      <c r="C5078" t="s">
        <v>50</v>
      </c>
      <c r="D5078">
        <v>1</v>
      </c>
      <c r="E5078">
        <v>1</v>
      </c>
      <c r="F5078">
        <v>52250</v>
      </c>
      <c r="G5078">
        <v>52250</v>
      </c>
      <c r="H5078">
        <v>52250</v>
      </c>
      <c r="I5078">
        <v>52250</v>
      </c>
      <c r="J5078">
        <v>0</v>
      </c>
      <c r="K5078">
        <v>0</v>
      </c>
    </row>
    <row r="5079" spans="1:11">
      <c r="A5079" s="74" t="s">
        <v>60</v>
      </c>
      <c r="B5079" t="s">
        <v>142</v>
      </c>
      <c r="C5079" t="s">
        <v>51</v>
      </c>
      <c r="D5079">
        <v>6</v>
      </c>
      <c r="E5079">
        <v>6</v>
      </c>
      <c r="F5079">
        <v>136011.78</v>
      </c>
      <c r="G5079">
        <v>136011.78</v>
      </c>
      <c r="H5079">
        <v>22668.63</v>
      </c>
      <c r="I5079">
        <v>22668.63</v>
      </c>
      <c r="J5079">
        <v>0</v>
      </c>
      <c r="K5079">
        <v>0</v>
      </c>
    </row>
    <row r="5080" spans="1:11">
      <c r="A5080" s="74" t="s">
        <v>60</v>
      </c>
      <c r="B5080" t="s">
        <v>142</v>
      </c>
      <c r="C5080" t="s">
        <v>25</v>
      </c>
      <c r="D5080">
        <v>7</v>
      </c>
      <c r="E5080">
        <v>7</v>
      </c>
      <c r="F5080">
        <v>188261.78</v>
      </c>
      <c r="G5080">
        <v>188261.78</v>
      </c>
      <c r="H5080">
        <v>26894.54</v>
      </c>
      <c r="I5080">
        <v>26894.54</v>
      </c>
      <c r="J5080">
        <v>0</v>
      </c>
      <c r="K5080">
        <v>0</v>
      </c>
    </row>
    <row r="5081" spans="1:11">
      <c r="A5081" s="74" t="s">
        <v>60</v>
      </c>
      <c r="B5081" t="s">
        <v>142</v>
      </c>
    </row>
    <row r="5082" spans="1:11">
      <c r="A5082" s="74" t="s">
        <v>60</v>
      </c>
      <c r="B5082" t="s">
        <v>142</v>
      </c>
      <c r="C5082" t="s">
        <v>52</v>
      </c>
      <c r="D5082">
        <v>1</v>
      </c>
      <c r="E5082">
        <v>1</v>
      </c>
      <c r="F5082">
        <v>19999</v>
      </c>
      <c r="G5082">
        <v>19999</v>
      </c>
      <c r="H5082">
        <v>19999</v>
      </c>
      <c r="I5082">
        <v>19999</v>
      </c>
      <c r="J5082">
        <v>0</v>
      </c>
      <c r="K5082">
        <v>0</v>
      </c>
    </row>
    <row r="5083" spans="1:11">
      <c r="A5083" s="74" t="s">
        <v>60</v>
      </c>
      <c r="B5083" t="s">
        <v>142</v>
      </c>
      <c r="C5083" t="s">
        <v>53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</row>
    <row r="5084" spans="1:11">
      <c r="A5084" s="74" t="s">
        <v>60</v>
      </c>
      <c r="B5084" t="s">
        <v>142</v>
      </c>
      <c r="C5084" t="s">
        <v>54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</row>
    <row r="5085" spans="1:11">
      <c r="A5085" s="74" t="s">
        <v>60</v>
      </c>
      <c r="B5085" t="s">
        <v>142</v>
      </c>
      <c r="C5085" t="s">
        <v>55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</row>
    <row r="5086" spans="1:11">
      <c r="A5086" s="74" t="s">
        <v>60</v>
      </c>
      <c r="B5086" t="s">
        <v>142</v>
      </c>
      <c r="C5086" t="s">
        <v>25</v>
      </c>
      <c r="D5086">
        <v>1</v>
      </c>
      <c r="E5086">
        <v>1</v>
      </c>
      <c r="F5086">
        <v>19999</v>
      </c>
      <c r="G5086">
        <v>19999</v>
      </c>
      <c r="H5086">
        <v>19999</v>
      </c>
      <c r="I5086">
        <v>19999</v>
      </c>
      <c r="J5086">
        <v>0</v>
      </c>
      <c r="K5086">
        <v>0</v>
      </c>
    </row>
    <row r="5087" spans="1:11">
      <c r="A5087" s="74" t="s">
        <v>60</v>
      </c>
      <c r="B5087" t="s">
        <v>142</v>
      </c>
    </row>
    <row r="5088" spans="1:11">
      <c r="A5088" s="74" t="s">
        <v>60</v>
      </c>
      <c r="B5088" t="s">
        <v>142</v>
      </c>
      <c r="C5088" t="s">
        <v>56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</row>
    <row r="5089" spans="1:11">
      <c r="A5089" s="74" t="s">
        <v>60</v>
      </c>
      <c r="B5089" t="s">
        <v>142</v>
      </c>
      <c r="C5089" t="s">
        <v>57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</row>
    <row r="5090" spans="1:11">
      <c r="A5090" s="74" t="s">
        <v>60</v>
      </c>
      <c r="B5090" t="s">
        <v>142</v>
      </c>
      <c r="C5090" t="s">
        <v>58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</row>
    <row r="5091" spans="1:11">
      <c r="A5091" s="74" t="s">
        <v>60</v>
      </c>
      <c r="B5091" t="s">
        <v>143</v>
      </c>
      <c r="C5091" t="s">
        <v>18</v>
      </c>
      <c r="D5091">
        <v>1</v>
      </c>
      <c r="E5091">
        <v>1</v>
      </c>
      <c r="F5091">
        <v>109200</v>
      </c>
      <c r="G5091">
        <v>109200</v>
      </c>
      <c r="H5091">
        <v>109200</v>
      </c>
      <c r="I5091">
        <v>109200</v>
      </c>
      <c r="J5091">
        <v>0</v>
      </c>
      <c r="K5091">
        <v>0</v>
      </c>
    </row>
    <row r="5092" spans="1:11">
      <c r="A5092" s="74" t="s">
        <v>60</v>
      </c>
      <c r="B5092" t="s">
        <v>143</v>
      </c>
      <c r="C5092" t="s">
        <v>19</v>
      </c>
      <c r="D5092">
        <v>4</v>
      </c>
      <c r="E5092">
        <v>4</v>
      </c>
      <c r="F5092">
        <v>284950</v>
      </c>
      <c r="G5092">
        <v>287800</v>
      </c>
      <c r="H5092">
        <v>71237.5</v>
      </c>
      <c r="I5092">
        <v>71950</v>
      </c>
      <c r="J5092">
        <v>2850</v>
      </c>
      <c r="K5092">
        <v>1.0001754693805931E-2</v>
      </c>
    </row>
    <row r="5093" spans="1:11">
      <c r="A5093" s="74" t="s">
        <v>60</v>
      </c>
      <c r="B5093" t="s">
        <v>143</v>
      </c>
      <c r="C5093" t="s">
        <v>20</v>
      </c>
      <c r="D5093">
        <v>1</v>
      </c>
      <c r="E5093">
        <v>1</v>
      </c>
      <c r="F5093">
        <v>89310</v>
      </c>
      <c r="G5093">
        <v>90203</v>
      </c>
      <c r="H5093">
        <v>89310</v>
      </c>
      <c r="I5093">
        <v>90203</v>
      </c>
      <c r="J5093">
        <v>893</v>
      </c>
      <c r="K5093">
        <v>9.9988803045571607E-3</v>
      </c>
    </row>
    <row r="5094" spans="1:11">
      <c r="A5094" s="74" t="s">
        <v>60</v>
      </c>
      <c r="B5094" t="s">
        <v>143</v>
      </c>
      <c r="C5094" t="s">
        <v>21</v>
      </c>
      <c r="D5094">
        <v>1</v>
      </c>
      <c r="E5094">
        <v>1</v>
      </c>
      <c r="F5094">
        <v>32076</v>
      </c>
      <c r="G5094">
        <v>50000</v>
      </c>
      <c r="H5094">
        <v>32076</v>
      </c>
      <c r="I5094">
        <v>50000</v>
      </c>
      <c r="J5094">
        <v>17924</v>
      </c>
      <c r="K5094">
        <v>0.55879785509415136</v>
      </c>
    </row>
    <row r="5095" spans="1:11">
      <c r="A5095" s="74" t="s">
        <v>60</v>
      </c>
      <c r="B5095" t="s">
        <v>143</v>
      </c>
      <c r="C5095" t="s">
        <v>22</v>
      </c>
      <c r="D5095">
        <v>1</v>
      </c>
      <c r="E5095">
        <v>1</v>
      </c>
      <c r="F5095">
        <v>70000</v>
      </c>
      <c r="G5095">
        <v>70700</v>
      </c>
      <c r="H5095">
        <v>70000</v>
      </c>
      <c r="I5095">
        <v>70700</v>
      </c>
      <c r="J5095">
        <v>700</v>
      </c>
      <c r="K5095">
        <v>0.01</v>
      </c>
    </row>
    <row r="5096" spans="1:11">
      <c r="A5096" s="74" t="s">
        <v>60</v>
      </c>
      <c r="B5096" t="s">
        <v>143</v>
      </c>
      <c r="C5096" t="s">
        <v>23</v>
      </c>
      <c r="D5096">
        <v>1</v>
      </c>
      <c r="E5096">
        <v>1</v>
      </c>
      <c r="F5096">
        <v>50500</v>
      </c>
      <c r="G5096">
        <v>51005</v>
      </c>
      <c r="H5096">
        <v>50500</v>
      </c>
      <c r="I5096">
        <v>51005</v>
      </c>
      <c r="J5096">
        <v>505</v>
      </c>
      <c r="K5096">
        <v>0.01</v>
      </c>
    </row>
    <row r="5097" spans="1:11">
      <c r="A5097" s="74" t="s">
        <v>60</v>
      </c>
      <c r="B5097" t="s">
        <v>143</v>
      </c>
      <c r="C5097" t="s">
        <v>24</v>
      </c>
      <c r="D5097">
        <v>1</v>
      </c>
      <c r="E5097">
        <v>1</v>
      </c>
      <c r="F5097">
        <v>55159</v>
      </c>
      <c r="G5097">
        <v>55711</v>
      </c>
      <c r="H5097">
        <v>55159</v>
      </c>
      <c r="I5097">
        <v>55711</v>
      </c>
      <c r="J5097">
        <v>552</v>
      </c>
      <c r="K5097">
        <v>1.0007433057162023E-2</v>
      </c>
    </row>
    <row r="5098" spans="1:11">
      <c r="A5098" s="74" t="s">
        <v>60</v>
      </c>
      <c r="B5098" t="s">
        <v>143</v>
      </c>
      <c r="C5098" t="s">
        <v>25</v>
      </c>
      <c r="D5098">
        <v>10</v>
      </c>
      <c r="E5098">
        <v>10</v>
      </c>
      <c r="F5098">
        <v>691195</v>
      </c>
      <c r="G5098">
        <v>714619</v>
      </c>
      <c r="H5098">
        <v>69119.5</v>
      </c>
      <c r="I5098">
        <v>71461.899999999994</v>
      </c>
      <c r="J5098">
        <v>23424</v>
      </c>
      <c r="K5098">
        <v>3.3889134035981164E-2</v>
      </c>
    </row>
    <row r="5099" spans="1:11">
      <c r="A5099" s="74" t="s">
        <v>60</v>
      </c>
      <c r="B5099" t="s">
        <v>143</v>
      </c>
    </row>
    <row r="5100" spans="1:11">
      <c r="A5100" s="74" t="s">
        <v>60</v>
      </c>
      <c r="B5100" t="s">
        <v>143</v>
      </c>
      <c r="C5100" t="s">
        <v>26</v>
      </c>
      <c r="D5100">
        <v>1</v>
      </c>
      <c r="E5100">
        <v>1</v>
      </c>
      <c r="F5100">
        <v>18395</v>
      </c>
      <c r="G5100">
        <v>18579</v>
      </c>
      <c r="H5100">
        <v>18395</v>
      </c>
      <c r="I5100">
        <v>18579</v>
      </c>
      <c r="J5100">
        <v>184</v>
      </c>
      <c r="K5100">
        <v>1.000271812992661E-2</v>
      </c>
    </row>
    <row r="5101" spans="1:11">
      <c r="A5101" s="74" t="s">
        <v>60</v>
      </c>
      <c r="B5101" t="s">
        <v>143</v>
      </c>
      <c r="C5101" t="s">
        <v>27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</row>
    <row r="5102" spans="1:11">
      <c r="A5102" s="74" t="s">
        <v>60</v>
      </c>
      <c r="B5102" t="s">
        <v>143</v>
      </c>
      <c r="C5102" t="s">
        <v>25</v>
      </c>
      <c r="D5102">
        <v>1</v>
      </c>
      <c r="E5102">
        <v>1</v>
      </c>
      <c r="F5102">
        <v>18395</v>
      </c>
      <c r="G5102">
        <v>18579</v>
      </c>
      <c r="H5102">
        <v>18395</v>
      </c>
      <c r="I5102">
        <v>18579</v>
      </c>
      <c r="J5102">
        <v>184</v>
      </c>
      <c r="K5102">
        <v>1.000271812992661E-2</v>
      </c>
    </row>
    <row r="5103" spans="1:11">
      <c r="A5103" s="74" t="s">
        <v>60</v>
      </c>
      <c r="B5103" t="s">
        <v>143</v>
      </c>
    </row>
    <row r="5104" spans="1:11">
      <c r="A5104" s="74" t="s">
        <v>60</v>
      </c>
      <c r="B5104" t="s">
        <v>143</v>
      </c>
      <c r="C5104" t="s">
        <v>28</v>
      </c>
      <c r="D5104">
        <v>2.5</v>
      </c>
      <c r="E5104">
        <v>2.5</v>
      </c>
      <c r="F5104">
        <v>47006.5</v>
      </c>
      <c r="G5104">
        <v>47476</v>
      </c>
      <c r="H5104">
        <v>18802.599999999999</v>
      </c>
      <c r="I5104">
        <v>18990.400000000001</v>
      </c>
      <c r="J5104">
        <v>469.5</v>
      </c>
      <c r="K5104">
        <v>9.9879803856913404E-3</v>
      </c>
    </row>
    <row r="5105" spans="1:11">
      <c r="A5105" s="74" t="s">
        <v>60</v>
      </c>
      <c r="B5105" t="s">
        <v>143</v>
      </c>
      <c r="C5105" t="s">
        <v>29</v>
      </c>
      <c r="D5105">
        <v>6.5</v>
      </c>
      <c r="E5105">
        <v>6.5</v>
      </c>
      <c r="F5105">
        <v>105554.5</v>
      </c>
      <c r="G5105">
        <v>106610</v>
      </c>
      <c r="H5105">
        <v>16239.153846153846</v>
      </c>
      <c r="I5105">
        <v>16401.538461538461</v>
      </c>
      <c r="J5105">
        <v>1055.5</v>
      </c>
      <c r="K5105">
        <v>9.9995736799473253E-3</v>
      </c>
    </row>
    <row r="5106" spans="1:11">
      <c r="A5106" s="74" t="s">
        <v>60</v>
      </c>
      <c r="B5106" t="s">
        <v>143</v>
      </c>
      <c r="C5106" t="s">
        <v>30</v>
      </c>
      <c r="D5106">
        <v>3</v>
      </c>
      <c r="E5106">
        <v>3</v>
      </c>
      <c r="F5106">
        <v>54594</v>
      </c>
      <c r="G5106">
        <v>55139</v>
      </c>
      <c r="H5106">
        <v>18198</v>
      </c>
      <c r="I5106">
        <v>18379.666666666668</v>
      </c>
      <c r="J5106">
        <v>545</v>
      </c>
      <c r="K5106">
        <v>9.9827819906949476E-3</v>
      </c>
    </row>
    <row r="5107" spans="1:11">
      <c r="A5107" s="74" t="s">
        <v>60</v>
      </c>
      <c r="B5107" t="s">
        <v>143</v>
      </c>
      <c r="C5107" t="s">
        <v>31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</row>
    <row r="5108" spans="1:11">
      <c r="A5108" s="74" t="s">
        <v>60</v>
      </c>
      <c r="B5108" t="s">
        <v>143</v>
      </c>
      <c r="C5108" t="s">
        <v>25</v>
      </c>
      <c r="D5108">
        <v>12</v>
      </c>
      <c r="E5108">
        <v>12</v>
      </c>
      <c r="F5108">
        <v>207155</v>
      </c>
      <c r="G5108">
        <v>209225</v>
      </c>
      <c r="H5108">
        <v>17262.916666666668</v>
      </c>
      <c r="I5108">
        <v>17435.416666666668</v>
      </c>
      <c r="J5108">
        <v>2070</v>
      </c>
      <c r="K5108">
        <v>9.9925176799980694E-3</v>
      </c>
    </row>
    <row r="5109" spans="1:11">
      <c r="A5109" s="74" t="s">
        <v>60</v>
      </c>
      <c r="B5109" t="s">
        <v>143</v>
      </c>
    </row>
    <row r="5110" spans="1:11">
      <c r="A5110" s="74" t="s">
        <v>60</v>
      </c>
      <c r="B5110" t="s">
        <v>143</v>
      </c>
      <c r="C5110" t="s">
        <v>32</v>
      </c>
      <c r="D5110">
        <v>2</v>
      </c>
      <c r="E5110">
        <v>2</v>
      </c>
      <c r="F5110">
        <v>105032</v>
      </c>
      <c r="G5110">
        <v>106082</v>
      </c>
      <c r="H5110">
        <v>52516</v>
      </c>
      <c r="I5110">
        <v>53041</v>
      </c>
      <c r="J5110">
        <v>1050</v>
      </c>
      <c r="K5110">
        <v>9.9969533094675916E-3</v>
      </c>
    </row>
    <row r="5111" spans="1:11">
      <c r="A5111" s="74" t="s">
        <v>60</v>
      </c>
      <c r="B5111" t="s">
        <v>143</v>
      </c>
      <c r="C5111" t="s">
        <v>33</v>
      </c>
      <c r="D5111">
        <v>1</v>
      </c>
      <c r="E5111">
        <v>1</v>
      </c>
      <c r="F5111">
        <v>51198</v>
      </c>
      <c r="G5111">
        <v>51710</v>
      </c>
      <c r="H5111">
        <v>51198</v>
      </c>
      <c r="I5111">
        <v>51710</v>
      </c>
      <c r="J5111">
        <v>512</v>
      </c>
      <c r="K5111">
        <v>1.0000390640259385E-2</v>
      </c>
    </row>
    <row r="5112" spans="1:11">
      <c r="A5112" s="74" t="s">
        <v>60</v>
      </c>
      <c r="B5112" t="s">
        <v>143</v>
      </c>
      <c r="C5112" t="s">
        <v>34</v>
      </c>
      <c r="D5112">
        <v>5</v>
      </c>
      <c r="E5112">
        <v>5</v>
      </c>
      <c r="F5112">
        <v>125298</v>
      </c>
      <c r="G5112">
        <v>126552</v>
      </c>
      <c r="H5112">
        <v>25059.599999999999</v>
      </c>
      <c r="I5112">
        <v>25310.400000000001</v>
      </c>
      <c r="J5112">
        <v>1254</v>
      </c>
      <c r="K5112">
        <v>1.0008140592826701E-2</v>
      </c>
    </row>
    <row r="5113" spans="1:11">
      <c r="A5113" s="74" t="s">
        <v>60</v>
      </c>
      <c r="B5113" t="s">
        <v>143</v>
      </c>
      <c r="C5113" t="s">
        <v>25</v>
      </c>
      <c r="D5113">
        <v>8</v>
      </c>
      <c r="E5113">
        <v>8</v>
      </c>
      <c r="F5113">
        <v>281528</v>
      </c>
      <c r="G5113">
        <v>284344</v>
      </c>
      <c r="H5113">
        <v>35191</v>
      </c>
      <c r="I5113">
        <v>35543</v>
      </c>
      <c r="J5113">
        <v>2816</v>
      </c>
      <c r="K5113">
        <v>1.000255747208093E-2</v>
      </c>
    </row>
    <row r="5114" spans="1:11">
      <c r="A5114" s="74" t="s">
        <v>60</v>
      </c>
      <c r="B5114" t="s">
        <v>143</v>
      </c>
    </row>
    <row r="5115" spans="1:11">
      <c r="A5115" s="74" t="s">
        <v>60</v>
      </c>
      <c r="B5115" t="s">
        <v>143</v>
      </c>
      <c r="C5115" t="s">
        <v>35</v>
      </c>
      <c r="D5115">
        <v>1</v>
      </c>
      <c r="E5115">
        <v>1</v>
      </c>
      <c r="F5115">
        <v>12000</v>
      </c>
      <c r="G5115">
        <v>12120</v>
      </c>
      <c r="H5115">
        <v>12000</v>
      </c>
      <c r="I5115">
        <v>12120</v>
      </c>
      <c r="J5115">
        <v>120</v>
      </c>
      <c r="K5115">
        <v>0.01</v>
      </c>
    </row>
    <row r="5116" spans="1:11">
      <c r="A5116" s="74" t="s">
        <v>60</v>
      </c>
      <c r="B5116" t="s">
        <v>143</v>
      </c>
      <c r="C5116" t="s">
        <v>36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</row>
    <row r="5117" spans="1:11">
      <c r="A5117" s="74" t="s">
        <v>60</v>
      </c>
      <c r="B5117" t="s">
        <v>143</v>
      </c>
      <c r="C5117" t="s">
        <v>25</v>
      </c>
      <c r="D5117">
        <v>1</v>
      </c>
      <c r="E5117">
        <v>1</v>
      </c>
      <c r="F5117">
        <v>12000</v>
      </c>
      <c r="G5117">
        <v>12120</v>
      </c>
      <c r="H5117">
        <v>12000</v>
      </c>
      <c r="I5117">
        <v>12120</v>
      </c>
      <c r="J5117">
        <v>120</v>
      </c>
      <c r="K5117">
        <v>0.01</v>
      </c>
    </row>
    <row r="5118" spans="1:11">
      <c r="A5118" s="74" t="s">
        <v>60</v>
      </c>
      <c r="B5118" t="s">
        <v>143</v>
      </c>
    </row>
    <row r="5119" spans="1:11">
      <c r="A5119" s="74" t="s">
        <v>60</v>
      </c>
      <c r="B5119" t="s">
        <v>143</v>
      </c>
      <c r="C5119" t="s">
        <v>37</v>
      </c>
      <c r="D5119">
        <v>2</v>
      </c>
      <c r="E5119">
        <v>2</v>
      </c>
      <c r="F5119">
        <v>72320</v>
      </c>
      <c r="G5119">
        <v>100000</v>
      </c>
      <c r="H5119">
        <v>36160</v>
      </c>
      <c r="I5119">
        <v>50000</v>
      </c>
      <c r="J5119">
        <v>27680</v>
      </c>
      <c r="K5119">
        <v>0.38274336283185839</v>
      </c>
    </row>
    <row r="5120" spans="1:11">
      <c r="A5120" s="74" t="s">
        <v>60</v>
      </c>
      <c r="B5120" t="s">
        <v>143</v>
      </c>
      <c r="C5120" t="s">
        <v>38</v>
      </c>
      <c r="D5120">
        <v>1</v>
      </c>
      <c r="E5120">
        <v>1</v>
      </c>
      <c r="F5120">
        <v>30620</v>
      </c>
      <c r="G5120">
        <v>33000</v>
      </c>
      <c r="H5120">
        <v>30620</v>
      </c>
      <c r="I5120">
        <v>33000</v>
      </c>
      <c r="J5120">
        <v>2380</v>
      </c>
      <c r="K5120">
        <v>7.7726975832789022E-2</v>
      </c>
    </row>
    <row r="5121" spans="1:11">
      <c r="A5121" s="74" t="s">
        <v>60</v>
      </c>
      <c r="B5121" t="s">
        <v>143</v>
      </c>
      <c r="C5121" t="s">
        <v>25</v>
      </c>
      <c r="D5121">
        <v>3</v>
      </c>
      <c r="E5121">
        <v>3</v>
      </c>
      <c r="F5121">
        <v>102940</v>
      </c>
      <c r="G5121">
        <v>133000</v>
      </c>
      <c r="H5121">
        <v>34313.333333333336</v>
      </c>
      <c r="I5121">
        <v>44333.333333333336</v>
      </c>
      <c r="J5121">
        <v>30060</v>
      </c>
      <c r="K5121">
        <v>0.29201476588303865</v>
      </c>
    </row>
    <row r="5122" spans="1:11">
      <c r="A5122" s="74" t="s">
        <v>60</v>
      </c>
      <c r="B5122" t="s">
        <v>143</v>
      </c>
    </row>
    <row r="5123" spans="1:11">
      <c r="A5123" s="74" t="s">
        <v>60</v>
      </c>
      <c r="B5123" t="s">
        <v>143</v>
      </c>
      <c r="C5123" t="s">
        <v>39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</row>
    <row r="5124" spans="1:11">
      <c r="A5124" s="74" t="s">
        <v>60</v>
      </c>
      <c r="B5124" t="s">
        <v>143</v>
      </c>
      <c r="C5124" t="s">
        <v>40</v>
      </c>
      <c r="D5124">
        <v>2</v>
      </c>
      <c r="E5124">
        <v>2</v>
      </c>
      <c r="F5124">
        <v>117308</v>
      </c>
      <c r="G5124">
        <v>118481</v>
      </c>
      <c r="H5124">
        <v>58654</v>
      </c>
      <c r="I5124">
        <v>59240.5</v>
      </c>
      <c r="J5124">
        <v>1173</v>
      </c>
      <c r="K5124">
        <v>9.9993180345756463E-3</v>
      </c>
    </row>
    <row r="5125" spans="1:11">
      <c r="A5125" s="74" t="s">
        <v>60</v>
      </c>
      <c r="B5125" t="s">
        <v>143</v>
      </c>
      <c r="C5125" t="s">
        <v>41</v>
      </c>
      <c r="D5125">
        <v>1</v>
      </c>
      <c r="E5125">
        <v>1</v>
      </c>
      <c r="F5125">
        <v>43977</v>
      </c>
      <c r="G5125">
        <v>44417</v>
      </c>
      <c r="H5125">
        <v>43977</v>
      </c>
      <c r="I5125">
        <v>44417</v>
      </c>
      <c r="J5125">
        <v>440</v>
      </c>
      <c r="K5125">
        <v>1.0005230006594356E-2</v>
      </c>
    </row>
    <row r="5126" spans="1:11">
      <c r="A5126" s="74" t="s">
        <v>60</v>
      </c>
      <c r="B5126" t="s">
        <v>143</v>
      </c>
      <c r="C5126" t="s">
        <v>42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</row>
    <row r="5127" spans="1:11">
      <c r="A5127" s="74" t="s">
        <v>60</v>
      </c>
      <c r="B5127" t="s">
        <v>143</v>
      </c>
      <c r="C5127" t="s">
        <v>43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</row>
    <row r="5128" spans="1:11">
      <c r="A5128" s="74" t="s">
        <v>60</v>
      </c>
      <c r="B5128" t="s">
        <v>143</v>
      </c>
      <c r="C5128" t="s">
        <v>44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</row>
    <row r="5129" spans="1:11">
      <c r="A5129" s="74" t="s">
        <v>60</v>
      </c>
      <c r="B5129" t="s">
        <v>143</v>
      </c>
      <c r="C5129" t="s">
        <v>45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</row>
    <row r="5130" spans="1:11">
      <c r="A5130" s="74" t="s">
        <v>60</v>
      </c>
      <c r="B5130" t="s">
        <v>143</v>
      </c>
      <c r="C5130" t="s">
        <v>46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</row>
    <row r="5131" spans="1:11">
      <c r="A5131" s="74" t="s">
        <v>60</v>
      </c>
      <c r="B5131" t="s">
        <v>143</v>
      </c>
      <c r="C5131" t="s">
        <v>25</v>
      </c>
      <c r="D5131">
        <v>3</v>
      </c>
      <c r="E5131">
        <v>3</v>
      </c>
      <c r="F5131">
        <v>161285</v>
      </c>
      <c r="G5131">
        <v>162898</v>
      </c>
      <c r="H5131">
        <v>53761.666666666664</v>
      </c>
      <c r="I5131">
        <v>54299.333333333336</v>
      </c>
      <c r="J5131">
        <v>1613</v>
      </c>
      <c r="K5131">
        <v>1.0000930030691012E-2</v>
      </c>
    </row>
    <row r="5132" spans="1:11">
      <c r="A5132" s="74" t="s">
        <v>60</v>
      </c>
      <c r="B5132" t="s">
        <v>143</v>
      </c>
    </row>
    <row r="5133" spans="1:11">
      <c r="A5133" s="74" t="s">
        <v>60</v>
      </c>
      <c r="B5133" t="s">
        <v>143</v>
      </c>
      <c r="C5133" t="s">
        <v>47</v>
      </c>
      <c r="D5133">
        <v>1</v>
      </c>
      <c r="E5133">
        <v>1</v>
      </c>
      <c r="F5133">
        <v>9880</v>
      </c>
      <c r="G5133">
        <v>9979</v>
      </c>
      <c r="H5133">
        <v>9880</v>
      </c>
      <c r="I5133">
        <v>9979</v>
      </c>
      <c r="J5133">
        <v>99</v>
      </c>
      <c r="K5133">
        <v>1.0020242914979757E-2</v>
      </c>
    </row>
    <row r="5134" spans="1:11">
      <c r="A5134" s="74" t="s">
        <v>60</v>
      </c>
      <c r="B5134" t="s">
        <v>143</v>
      </c>
      <c r="C5134" t="s">
        <v>48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</row>
    <row r="5135" spans="1:11">
      <c r="A5135" s="74" t="s">
        <v>60</v>
      </c>
      <c r="B5135" t="s">
        <v>143</v>
      </c>
      <c r="C5135" t="s">
        <v>25</v>
      </c>
      <c r="D5135">
        <v>1</v>
      </c>
      <c r="E5135">
        <v>1</v>
      </c>
      <c r="F5135">
        <v>9880</v>
      </c>
      <c r="G5135">
        <v>9979</v>
      </c>
      <c r="H5135">
        <v>9880</v>
      </c>
      <c r="I5135">
        <v>9979</v>
      </c>
      <c r="J5135">
        <v>99</v>
      </c>
      <c r="K5135">
        <v>1.0020242914979757E-2</v>
      </c>
    </row>
    <row r="5136" spans="1:11">
      <c r="A5136" s="74" t="s">
        <v>60</v>
      </c>
      <c r="B5136" t="s">
        <v>143</v>
      </c>
    </row>
    <row r="5137" spans="1:11">
      <c r="A5137" s="74" t="s">
        <v>60</v>
      </c>
      <c r="B5137" t="s">
        <v>143</v>
      </c>
      <c r="C5137" t="s">
        <v>49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</row>
    <row r="5138" spans="1:11">
      <c r="A5138" s="74" t="s">
        <v>60</v>
      </c>
      <c r="B5138" t="s">
        <v>143</v>
      </c>
      <c r="C5138" t="s">
        <v>25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</row>
    <row r="5139" spans="1:11">
      <c r="A5139" s="74" t="s">
        <v>60</v>
      </c>
      <c r="B5139" t="s">
        <v>143</v>
      </c>
    </row>
    <row r="5140" spans="1:11">
      <c r="A5140" s="74" t="s">
        <v>60</v>
      </c>
      <c r="B5140" t="s">
        <v>143</v>
      </c>
      <c r="C5140" t="s">
        <v>50</v>
      </c>
      <c r="D5140">
        <v>4</v>
      </c>
      <c r="E5140">
        <v>4</v>
      </c>
      <c r="F5140">
        <v>119781</v>
      </c>
      <c r="G5140">
        <v>120979</v>
      </c>
      <c r="H5140">
        <v>29945.25</v>
      </c>
      <c r="I5140">
        <v>30244.75</v>
      </c>
      <c r="J5140">
        <v>1198</v>
      </c>
      <c r="K5140">
        <v>1.0001586228199797E-2</v>
      </c>
    </row>
    <row r="5141" spans="1:11">
      <c r="A5141" s="74" t="s">
        <v>60</v>
      </c>
      <c r="B5141" t="s">
        <v>143</v>
      </c>
      <c r="C5141" t="s">
        <v>51</v>
      </c>
      <c r="D5141">
        <v>12</v>
      </c>
      <c r="E5141">
        <v>12</v>
      </c>
      <c r="F5141">
        <v>285053</v>
      </c>
      <c r="G5141">
        <v>287904</v>
      </c>
      <c r="H5141">
        <v>23754.416666666668</v>
      </c>
      <c r="I5141">
        <v>23992</v>
      </c>
      <c r="J5141">
        <v>2851</v>
      </c>
      <c r="K5141">
        <v>1.0001648816185061E-2</v>
      </c>
    </row>
    <row r="5142" spans="1:11">
      <c r="A5142" s="74" t="s">
        <v>60</v>
      </c>
      <c r="B5142" t="s">
        <v>143</v>
      </c>
      <c r="C5142" t="s">
        <v>25</v>
      </c>
      <c r="D5142">
        <v>16</v>
      </c>
      <c r="E5142">
        <v>16</v>
      </c>
      <c r="F5142">
        <v>404834</v>
      </c>
      <c r="G5142">
        <v>408883</v>
      </c>
      <c r="H5142">
        <v>25302.125</v>
      </c>
      <c r="I5142">
        <v>25555.1875</v>
      </c>
      <c r="J5142">
        <v>4049</v>
      </c>
      <c r="K5142">
        <v>1.0001630297850476E-2</v>
      </c>
    </row>
    <row r="5143" spans="1:11">
      <c r="A5143" s="74" t="s">
        <v>60</v>
      </c>
      <c r="B5143" t="s">
        <v>143</v>
      </c>
    </row>
    <row r="5144" spans="1:11">
      <c r="A5144" s="74" t="s">
        <v>60</v>
      </c>
      <c r="B5144" t="s">
        <v>143</v>
      </c>
      <c r="C5144" t="s">
        <v>52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</row>
    <row r="5145" spans="1:11">
      <c r="A5145" s="74" t="s">
        <v>60</v>
      </c>
      <c r="B5145" t="s">
        <v>143</v>
      </c>
      <c r="C5145" t="s">
        <v>53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</row>
    <row r="5146" spans="1:11">
      <c r="A5146" s="74" t="s">
        <v>60</v>
      </c>
      <c r="B5146" t="s">
        <v>143</v>
      </c>
      <c r="C5146" t="s">
        <v>54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</row>
    <row r="5147" spans="1:11">
      <c r="A5147" s="74" t="s">
        <v>60</v>
      </c>
      <c r="B5147" t="s">
        <v>143</v>
      </c>
      <c r="C5147" t="s">
        <v>55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</row>
    <row r="5148" spans="1:11">
      <c r="A5148" s="74" t="s">
        <v>60</v>
      </c>
      <c r="B5148" t="s">
        <v>143</v>
      </c>
      <c r="C5148" t="s">
        <v>25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</row>
    <row r="5149" spans="1:11">
      <c r="A5149" s="74" t="s">
        <v>60</v>
      </c>
      <c r="B5149" t="s">
        <v>143</v>
      </c>
    </row>
    <row r="5150" spans="1:11">
      <c r="A5150" s="74" t="s">
        <v>60</v>
      </c>
      <c r="B5150" t="s">
        <v>143</v>
      </c>
      <c r="C5150" t="s">
        <v>56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</row>
    <row r="5151" spans="1:11">
      <c r="A5151" s="74" t="s">
        <v>60</v>
      </c>
      <c r="B5151" t="s">
        <v>143</v>
      </c>
      <c r="C5151" t="s">
        <v>57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</row>
    <row r="5152" spans="1:11">
      <c r="A5152" s="74" t="s">
        <v>60</v>
      </c>
      <c r="B5152" t="s">
        <v>143</v>
      </c>
      <c r="C5152" t="s">
        <v>58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</row>
    <row r="5153" spans="1:11">
      <c r="A5153" s="74" t="s">
        <v>60</v>
      </c>
      <c r="B5153" t="s">
        <v>144</v>
      </c>
      <c r="C5153" t="s">
        <v>18</v>
      </c>
      <c r="D5153">
        <v>1</v>
      </c>
      <c r="E5153">
        <v>1</v>
      </c>
      <c r="F5153">
        <v>132879</v>
      </c>
      <c r="G5153">
        <v>132879</v>
      </c>
      <c r="H5153">
        <v>132879</v>
      </c>
      <c r="I5153">
        <v>132879</v>
      </c>
      <c r="J5153">
        <v>0</v>
      </c>
      <c r="K5153">
        <v>0</v>
      </c>
    </row>
    <row r="5154" spans="1:11">
      <c r="A5154" s="74" t="s">
        <v>60</v>
      </c>
      <c r="B5154" t="s">
        <v>144</v>
      </c>
      <c r="C5154" t="s">
        <v>19</v>
      </c>
      <c r="D5154">
        <v>4</v>
      </c>
      <c r="E5154">
        <v>4</v>
      </c>
      <c r="F5154">
        <v>332884</v>
      </c>
      <c r="G5154">
        <v>332884</v>
      </c>
      <c r="H5154">
        <v>83221</v>
      </c>
      <c r="I5154">
        <v>83221</v>
      </c>
      <c r="J5154">
        <v>0</v>
      </c>
      <c r="K5154">
        <v>0</v>
      </c>
    </row>
    <row r="5155" spans="1:11">
      <c r="A5155" s="74" t="s">
        <v>60</v>
      </c>
      <c r="B5155" t="s">
        <v>144</v>
      </c>
      <c r="C5155" t="s">
        <v>20</v>
      </c>
      <c r="D5155">
        <v>1</v>
      </c>
      <c r="E5155">
        <v>1</v>
      </c>
      <c r="F5155">
        <v>50980</v>
      </c>
      <c r="G5155">
        <v>50980</v>
      </c>
      <c r="H5155">
        <v>50980</v>
      </c>
      <c r="I5155">
        <v>50980</v>
      </c>
      <c r="J5155">
        <v>0</v>
      </c>
      <c r="K5155">
        <v>0</v>
      </c>
    </row>
    <row r="5156" spans="1:11">
      <c r="A5156" s="74" t="s">
        <v>60</v>
      </c>
      <c r="B5156" t="s">
        <v>144</v>
      </c>
      <c r="C5156" t="s">
        <v>21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</row>
    <row r="5157" spans="1:11">
      <c r="A5157" s="74" t="s">
        <v>60</v>
      </c>
      <c r="B5157" t="s">
        <v>144</v>
      </c>
      <c r="C5157" t="s">
        <v>22</v>
      </c>
      <c r="D5157">
        <v>1</v>
      </c>
      <c r="E5157">
        <v>1</v>
      </c>
      <c r="F5157">
        <v>83483</v>
      </c>
      <c r="G5157">
        <v>83483</v>
      </c>
      <c r="H5157">
        <v>83483</v>
      </c>
      <c r="I5157">
        <v>83483</v>
      </c>
      <c r="J5157">
        <v>0</v>
      </c>
      <c r="K5157">
        <v>0</v>
      </c>
    </row>
    <row r="5158" spans="1:11">
      <c r="A5158" s="74" t="s">
        <v>60</v>
      </c>
      <c r="B5158" t="s">
        <v>144</v>
      </c>
      <c r="C5158" t="s">
        <v>23</v>
      </c>
      <c r="D5158">
        <v>1</v>
      </c>
      <c r="E5158">
        <v>1</v>
      </c>
      <c r="F5158">
        <v>66780</v>
      </c>
      <c r="G5158">
        <v>66780</v>
      </c>
      <c r="H5158">
        <v>66780</v>
      </c>
      <c r="I5158">
        <v>66780</v>
      </c>
      <c r="J5158">
        <v>0</v>
      </c>
      <c r="K5158">
        <v>0</v>
      </c>
    </row>
    <row r="5159" spans="1:11">
      <c r="A5159" s="74" t="s">
        <v>60</v>
      </c>
      <c r="B5159" t="s">
        <v>144</v>
      </c>
      <c r="C5159" t="s">
        <v>24</v>
      </c>
      <c r="D5159">
        <v>3</v>
      </c>
      <c r="E5159">
        <v>3</v>
      </c>
      <c r="F5159">
        <v>169726</v>
      </c>
      <c r="G5159">
        <v>169729</v>
      </c>
      <c r="H5159">
        <v>56575.333333333336</v>
      </c>
      <c r="I5159">
        <v>56576.333333333336</v>
      </c>
      <c r="J5159">
        <v>3</v>
      </c>
      <c r="K5159">
        <v>1.7675547647384607E-5</v>
      </c>
    </row>
    <row r="5160" spans="1:11">
      <c r="A5160" s="74" t="s">
        <v>60</v>
      </c>
      <c r="B5160" t="s">
        <v>144</v>
      </c>
      <c r="C5160" t="s">
        <v>25</v>
      </c>
      <c r="D5160">
        <v>11</v>
      </c>
      <c r="E5160">
        <v>11</v>
      </c>
      <c r="F5160">
        <v>836732</v>
      </c>
      <c r="G5160">
        <v>836735</v>
      </c>
      <c r="H5160">
        <v>76066.545454545456</v>
      </c>
      <c r="I5160">
        <v>76066.818181818177</v>
      </c>
      <c r="J5160">
        <v>3</v>
      </c>
      <c r="K5160">
        <v>3.5853773968247896E-6</v>
      </c>
    </row>
    <row r="5161" spans="1:11">
      <c r="A5161" s="74" t="s">
        <v>60</v>
      </c>
      <c r="B5161" t="s">
        <v>144</v>
      </c>
    </row>
    <row r="5162" spans="1:11">
      <c r="A5162" s="74" t="s">
        <v>60</v>
      </c>
      <c r="B5162" t="s">
        <v>144</v>
      </c>
      <c r="C5162" t="s">
        <v>26</v>
      </c>
      <c r="D5162">
        <v>0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</row>
    <row r="5163" spans="1:11">
      <c r="A5163" s="74" t="s">
        <v>60</v>
      </c>
      <c r="B5163" t="s">
        <v>144</v>
      </c>
      <c r="C5163" t="s">
        <v>27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</row>
    <row r="5164" spans="1:11">
      <c r="A5164" s="74" t="s">
        <v>60</v>
      </c>
      <c r="B5164" t="s">
        <v>144</v>
      </c>
      <c r="C5164" t="s">
        <v>25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</row>
    <row r="5165" spans="1:11">
      <c r="A5165" s="74" t="s">
        <v>60</v>
      </c>
      <c r="B5165" t="s">
        <v>144</v>
      </c>
    </row>
    <row r="5166" spans="1:11">
      <c r="A5166" s="74" t="s">
        <v>60</v>
      </c>
      <c r="B5166" t="s">
        <v>144</v>
      </c>
      <c r="C5166" t="s">
        <v>28</v>
      </c>
      <c r="D5166">
        <v>5</v>
      </c>
      <c r="E5166">
        <v>5</v>
      </c>
      <c r="F5166">
        <v>98253</v>
      </c>
      <c r="G5166">
        <v>98253</v>
      </c>
      <c r="H5166">
        <v>19650.599999999999</v>
      </c>
      <c r="I5166">
        <v>19650.599999999999</v>
      </c>
      <c r="J5166">
        <v>0</v>
      </c>
      <c r="K5166">
        <v>0</v>
      </c>
    </row>
    <row r="5167" spans="1:11">
      <c r="A5167" s="74" t="s">
        <v>60</v>
      </c>
      <c r="B5167" t="s">
        <v>144</v>
      </c>
      <c r="C5167" t="s">
        <v>29</v>
      </c>
      <c r="D5167">
        <v>1</v>
      </c>
      <c r="E5167">
        <v>1</v>
      </c>
      <c r="F5167">
        <v>17892</v>
      </c>
      <c r="G5167">
        <v>17892</v>
      </c>
      <c r="H5167">
        <v>17892</v>
      </c>
      <c r="I5167">
        <v>17892</v>
      </c>
      <c r="J5167">
        <v>0</v>
      </c>
      <c r="K5167">
        <v>0</v>
      </c>
    </row>
    <row r="5168" spans="1:11">
      <c r="A5168" s="74" t="s">
        <v>60</v>
      </c>
      <c r="B5168" t="s">
        <v>144</v>
      </c>
      <c r="C5168" t="s">
        <v>30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</row>
    <row r="5169" spans="1:11">
      <c r="A5169" s="74" t="s">
        <v>60</v>
      </c>
      <c r="B5169" t="s">
        <v>144</v>
      </c>
      <c r="C5169" t="s">
        <v>31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</row>
    <row r="5170" spans="1:11">
      <c r="A5170" s="74" t="s">
        <v>60</v>
      </c>
      <c r="B5170" t="s">
        <v>144</v>
      </c>
      <c r="C5170" t="s">
        <v>25</v>
      </c>
      <c r="D5170">
        <v>6</v>
      </c>
      <c r="E5170">
        <v>6</v>
      </c>
      <c r="F5170">
        <v>116145</v>
      </c>
      <c r="G5170">
        <v>116145</v>
      </c>
      <c r="H5170">
        <v>19357.5</v>
      </c>
      <c r="I5170">
        <v>19357.5</v>
      </c>
      <c r="J5170">
        <v>0</v>
      </c>
      <c r="K5170">
        <v>0</v>
      </c>
    </row>
    <row r="5171" spans="1:11">
      <c r="A5171" s="74" t="s">
        <v>60</v>
      </c>
      <c r="B5171" t="s">
        <v>144</v>
      </c>
    </row>
    <row r="5172" spans="1:11">
      <c r="A5172" s="74" t="s">
        <v>60</v>
      </c>
      <c r="B5172" t="s">
        <v>144</v>
      </c>
      <c r="C5172" t="s">
        <v>32</v>
      </c>
      <c r="D5172">
        <v>3</v>
      </c>
      <c r="E5172">
        <v>3</v>
      </c>
      <c r="F5172">
        <v>185116</v>
      </c>
      <c r="G5172">
        <v>185119</v>
      </c>
      <c r="H5172">
        <v>61705.333333333336</v>
      </c>
      <c r="I5172">
        <v>61706.333333333336</v>
      </c>
      <c r="J5172">
        <v>3</v>
      </c>
      <c r="K5172">
        <v>1.6206054581991833E-5</v>
      </c>
    </row>
    <row r="5173" spans="1:11">
      <c r="A5173" s="74" t="s">
        <v>60</v>
      </c>
      <c r="B5173" t="s">
        <v>144</v>
      </c>
      <c r="C5173" t="s">
        <v>33</v>
      </c>
      <c r="D5173">
        <v>1</v>
      </c>
      <c r="E5173">
        <v>1</v>
      </c>
      <c r="F5173">
        <v>48478</v>
      </c>
      <c r="G5173">
        <v>48478</v>
      </c>
      <c r="H5173">
        <v>48478</v>
      </c>
      <c r="I5173">
        <v>48478</v>
      </c>
      <c r="J5173">
        <v>0</v>
      </c>
      <c r="K5173">
        <v>0</v>
      </c>
    </row>
    <row r="5174" spans="1:11">
      <c r="A5174" s="74" t="s">
        <v>60</v>
      </c>
      <c r="B5174" t="s">
        <v>144</v>
      </c>
      <c r="C5174" t="s">
        <v>34</v>
      </c>
      <c r="D5174">
        <v>6.5</v>
      </c>
      <c r="E5174">
        <v>6.5</v>
      </c>
      <c r="F5174">
        <v>156649</v>
      </c>
      <c r="G5174">
        <v>156649</v>
      </c>
      <c r="H5174">
        <v>24099.846153846152</v>
      </c>
      <c r="I5174">
        <v>24099.846153846152</v>
      </c>
      <c r="J5174">
        <v>0</v>
      </c>
      <c r="K5174">
        <v>0</v>
      </c>
    </row>
    <row r="5175" spans="1:11">
      <c r="A5175" s="74" t="s">
        <v>60</v>
      </c>
      <c r="B5175" t="s">
        <v>144</v>
      </c>
      <c r="C5175" t="s">
        <v>25</v>
      </c>
      <c r="D5175">
        <v>10.5</v>
      </c>
      <c r="E5175">
        <v>10.5</v>
      </c>
      <c r="F5175">
        <v>390243</v>
      </c>
      <c r="G5175">
        <v>390246</v>
      </c>
      <c r="H5175">
        <v>37166</v>
      </c>
      <c r="I5175">
        <v>37166.285714285717</v>
      </c>
      <c r="J5175">
        <v>3</v>
      </c>
      <c r="K5175">
        <v>7.6875177773848605E-6</v>
      </c>
    </row>
    <row r="5176" spans="1:11">
      <c r="A5176" s="74" t="s">
        <v>60</v>
      </c>
      <c r="B5176" t="s">
        <v>144</v>
      </c>
    </row>
    <row r="5177" spans="1:11">
      <c r="A5177" s="74" t="s">
        <v>60</v>
      </c>
      <c r="B5177" t="s">
        <v>144</v>
      </c>
      <c r="C5177" t="s">
        <v>35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</row>
    <row r="5178" spans="1:11">
      <c r="A5178" s="74" t="s">
        <v>60</v>
      </c>
      <c r="B5178" t="s">
        <v>144</v>
      </c>
      <c r="C5178" t="s">
        <v>36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</row>
    <row r="5179" spans="1:11">
      <c r="A5179" s="74" t="s">
        <v>60</v>
      </c>
      <c r="B5179" t="s">
        <v>144</v>
      </c>
      <c r="C5179" t="s">
        <v>25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</row>
    <row r="5180" spans="1:11">
      <c r="A5180" s="74" t="s">
        <v>60</v>
      </c>
      <c r="B5180" t="s">
        <v>144</v>
      </c>
    </row>
    <row r="5181" spans="1:11">
      <c r="A5181" s="74" t="s">
        <v>60</v>
      </c>
      <c r="B5181" t="s">
        <v>144</v>
      </c>
      <c r="C5181" t="s">
        <v>37</v>
      </c>
      <c r="D5181">
        <v>2.5</v>
      </c>
      <c r="E5181">
        <v>2.5</v>
      </c>
      <c r="F5181">
        <v>83593</v>
      </c>
      <c r="G5181">
        <v>83593</v>
      </c>
      <c r="H5181">
        <v>33437.199999999997</v>
      </c>
      <c r="I5181">
        <v>33437.199999999997</v>
      </c>
      <c r="J5181">
        <v>0</v>
      </c>
      <c r="K5181">
        <v>0</v>
      </c>
    </row>
    <row r="5182" spans="1:11">
      <c r="A5182" s="74" t="s">
        <v>60</v>
      </c>
      <c r="B5182" t="s">
        <v>144</v>
      </c>
      <c r="C5182" t="s">
        <v>38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</row>
    <row r="5183" spans="1:11">
      <c r="A5183" s="74" t="s">
        <v>60</v>
      </c>
      <c r="B5183" t="s">
        <v>144</v>
      </c>
      <c r="C5183" t="s">
        <v>25</v>
      </c>
      <c r="D5183">
        <v>2.5</v>
      </c>
      <c r="E5183">
        <v>2.5</v>
      </c>
      <c r="F5183">
        <v>83593</v>
      </c>
      <c r="G5183">
        <v>83593</v>
      </c>
      <c r="H5183">
        <v>33437.199999999997</v>
      </c>
      <c r="I5183">
        <v>33437.199999999997</v>
      </c>
      <c r="J5183">
        <v>0</v>
      </c>
      <c r="K5183">
        <v>0</v>
      </c>
    </row>
    <row r="5184" spans="1:11">
      <c r="A5184" s="74" t="s">
        <v>60</v>
      </c>
      <c r="B5184" t="s">
        <v>144</v>
      </c>
    </row>
    <row r="5185" spans="1:11">
      <c r="A5185" s="74" t="s">
        <v>60</v>
      </c>
      <c r="B5185" t="s">
        <v>144</v>
      </c>
      <c r="C5185" t="s">
        <v>39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</row>
    <row r="5186" spans="1:11">
      <c r="A5186" s="74" t="s">
        <v>60</v>
      </c>
      <c r="B5186" t="s">
        <v>144</v>
      </c>
      <c r="C5186" t="s">
        <v>40</v>
      </c>
      <c r="D5186">
        <v>1</v>
      </c>
      <c r="E5186">
        <v>1</v>
      </c>
      <c r="F5186">
        <v>59634</v>
      </c>
      <c r="G5186">
        <v>59635</v>
      </c>
      <c r="H5186">
        <v>59634</v>
      </c>
      <c r="I5186">
        <v>59635</v>
      </c>
      <c r="J5186">
        <v>1</v>
      </c>
      <c r="K5186">
        <v>1.67689573062347E-5</v>
      </c>
    </row>
    <row r="5187" spans="1:11">
      <c r="A5187" s="74" t="s">
        <v>60</v>
      </c>
      <c r="B5187" t="s">
        <v>144</v>
      </c>
      <c r="C5187" t="s">
        <v>41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</row>
    <row r="5188" spans="1:11">
      <c r="A5188" s="74" t="s">
        <v>60</v>
      </c>
      <c r="B5188" t="s">
        <v>144</v>
      </c>
      <c r="C5188" t="s">
        <v>42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</row>
    <row r="5189" spans="1:11">
      <c r="A5189" s="74" t="s">
        <v>60</v>
      </c>
      <c r="B5189" t="s">
        <v>144</v>
      </c>
      <c r="C5189" t="s">
        <v>43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</row>
    <row r="5190" spans="1:11">
      <c r="A5190" s="74" t="s">
        <v>60</v>
      </c>
      <c r="B5190" t="s">
        <v>144</v>
      </c>
      <c r="C5190" t="s">
        <v>44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</row>
    <row r="5191" spans="1:11">
      <c r="A5191" s="74" t="s">
        <v>60</v>
      </c>
      <c r="B5191" t="s">
        <v>144</v>
      </c>
      <c r="C5191" t="s">
        <v>45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</row>
    <row r="5192" spans="1:11">
      <c r="A5192" s="74" t="s">
        <v>60</v>
      </c>
      <c r="B5192" t="s">
        <v>144</v>
      </c>
      <c r="C5192" t="s">
        <v>46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</row>
    <row r="5193" spans="1:11">
      <c r="A5193" s="74" t="s">
        <v>60</v>
      </c>
      <c r="B5193" t="s">
        <v>144</v>
      </c>
      <c r="C5193" t="s">
        <v>25</v>
      </c>
      <c r="D5193">
        <v>1</v>
      </c>
      <c r="E5193">
        <v>1</v>
      </c>
      <c r="F5193">
        <v>59634</v>
      </c>
      <c r="G5193">
        <v>59635</v>
      </c>
      <c r="H5193">
        <v>59634</v>
      </c>
      <c r="I5193">
        <v>59635</v>
      </c>
      <c r="J5193">
        <v>1</v>
      </c>
      <c r="K5193">
        <v>1.67689573062347E-5</v>
      </c>
    </row>
    <row r="5194" spans="1:11">
      <c r="A5194" s="74" t="s">
        <v>60</v>
      </c>
      <c r="B5194" t="s">
        <v>144</v>
      </c>
    </row>
    <row r="5195" spans="1:11">
      <c r="A5195" s="74" t="s">
        <v>60</v>
      </c>
      <c r="B5195" t="s">
        <v>144</v>
      </c>
      <c r="C5195" t="s">
        <v>47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</row>
    <row r="5196" spans="1:11">
      <c r="A5196" s="74" t="s">
        <v>60</v>
      </c>
      <c r="B5196" t="s">
        <v>144</v>
      </c>
      <c r="C5196" t="s">
        <v>48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</row>
    <row r="5197" spans="1:11">
      <c r="A5197" s="74" t="s">
        <v>60</v>
      </c>
      <c r="B5197" t="s">
        <v>144</v>
      </c>
      <c r="C5197" t="s">
        <v>25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</row>
    <row r="5198" spans="1:11">
      <c r="A5198" s="74" t="s">
        <v>60</v>
      </c>
      <c r="B5198" t="s">
        <v>144</v>
      </c>
    </row>
    <row r="5199" spans="1:11">
      <c r="A5199" s="74" t="s">
        <v>60</v>
      </c>
      <c r="B5199" t="s">
        <v>144</v>
      </c>
      <c r="C5199" t="s">
        <v>49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</row>
    <row r="5200" spans="1:11">
      <c r="A5200" s="74" t="s">
        <v>60</v>
      </c>
      <c r="B5200" t="s">
        <v>144</v>
      </c>
      <c r="C5200" t="s">
        <v>25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</row>
    <row r="5201" spans="1:11">
      <c r="A5201" s="74" t="s">
        <v>60</v>
      </c>
      <c r="B5201" t="s">
        <v>144</v>
      </c>
    </row>
    <row r="5202" spans="1:11">
      <c r="A5202" s="74" t="s">
        <v>60</v>
      </c>
      <c r="B5202" t="s">
        <v>144</v>
      </c>
      <c r="C5202" t="s">
        <v>50</v>
      </c>
      <c r="D5202">
        <v>4</v>
      </c>
      <c r="E5202">
        <v>4</v>
      </c>
      <c r="F5202">
        <v>100130</v>
      </c>
      <c r="G5202">
        <v>100130</v>
      </c>
      <c r="H5202">
        <v>25032.5</v>
      </c>
      <c r="I5202">
        <v>25032.5</v>
      </c>
      <c r="J5202">
        <v>0</v>
      </c>
      <c r="K5202">
        <v>0</v>
      </c>
    </row>
    <row r="5203" spans="1:11">
      <c r="A5203" s="74" t="s">
        <v>60</v>
      </c>
      <c r="B5203" t="s">
        <v>144</v>
      </c>
      <c r="C5203" t="s">
        <v>51</v>
      </c>
      <c r="D5203">
        <v>12</v>
      </c>
      <c r="E5203">
        <v>12</v>
      </c>
      <c r="F5203">
        <v>256961</v>
      </c>
      <c r="G5203">
        <v>256961</v>
      </c>
      <c r="H5203">
        <v>21413.416666666668</v>
      </c>
      <c r="I5203">
        <v>21413.416666666668</v>
      </c>
      <c r="J5203">
        <v>0</v>
      </c>
      <c r="K5203">
        <v>0</v>
      </c>
    </row>
    <row r="5204" spans="1:11">
      <c r="A5204" s="74" t="s">
        <v>60</v>
      </c>
      <c r="B5204" t="s">
        <v>144</v>
      </c>
      <c r="C5204" t="s">
        <v>25</v>
      </c>
      <c r="D5204">
        <v>16</v>
      </c>
      <c r="E5204">
        <v>16</v>
      </c>
      <c r="F5204">
        <v>357091</v>
      </c>
      <c r="G5204">
        <v>357091</v>
      </c>
      <c r="H5204">
        <v>22318.1875</v>
      </c>
      <c r="I5204">
        <v>22318.1875</v>
      </c>
      <c r="J5204">
        <v>0</v>
      </c>
      <c r="K5204">
        <v>0</v>
      </c>
    </row>
    <row r="5205" spans="1:11">
      <c r="A5205" s="74" t="s">
        <v>60</v>
      </c>
      <c r="B5205" t="s">
        <v>144</v>
      </c>
    </row>
    <row r="5206" spans="1:11">
      <c r="A5206" s="74" t="s">
        <v>60</v>
      </c>
      <c r="B5206" t="s">
        <v>144</v>
      </c>
      <c r="C5206" t="s">
        <v>52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</row>
    <row r="5207" spans="1:11">
      <c r="A5207" s="74" t="s">
        <v>60</v>
      </c>
      <c r="B5207" t="s">
        <v>144</v>
      </c>
      <c r="C5207" t="s">
        <v>53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</row>
    <row r="5208" spans="1:11">
      <c r="A5208" s="74" t="s">
        <v>60</v>
      </c>
      <c r="B5208" t="s">
        <v>144</v>
      </c>
      <c r="C5208" t="s">
        <v>54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</row>
    <row r="5209" spans="1:11">
      <c r="A5209" s="74" t="s">
        <v>60</v>
      </c>
      <c r="B5209" t="s">
        <v>144</v>
      </c>
      <c r="C5209" t="s">
        <v>55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</row>
    <row r="5210" spans="1:11">
      <c r="A5210" s="74" t="s">
        <v>60</v>
      </c>
      <c r="B5210" t="s">
        <v>144</v>
      </c>
      <c r="C5210" t="s">
        <v>25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</row>
    <row r="5211" spans="1:11">
      <c r="A5211" s="74" t="s">
        <v>60</v>
      </c>
      <c r="B5211" t="s">
        <v>144</v>
      </c>
    </row>
    <row r="5212" spans="1:11">
      <c r="A5212" s="74" t="s">
        <v>60</v>
      </c>
      <c r="B5212" t="s">
        <v>144</v>
      </c>
      <c r="C5212" t="s">
        <v>56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</row>
    <row r="5213" spans="1:11">
      <c r="A5213" s="74" t="s">
        <v>60</v>
      </c>
      <c r="B5213" t="s">
        <v>144</v>
      </c>
      <c r="C5213" t="s">
        <v>57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</row>
    <row r="5214" spans="1:11">
      <c r="A5214" s="74" t="s">
        <v>60</v>
      </c>
      <c r="B5214" t="s">
        <v>144</v>
      </c>
      <c r="C5214" t="s">
        <v>58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</row>
    <row r="5215" spans="1:11">
      <c r="A5215" s="74" t="s">
        <v>60</v>
      </c>
      <c r="B5215" t="s">
        <v>145</v>
      </c>
      <c r="C5215" t="s">
        <v>18</v>
      </c>
      <c r="D5215">
        <v>1</v>
      </c>
      <c r="E5215">
        <v>1</v>
      </c>
      <c r="F5215">
        <v>93000</v>
      </c>
      <c r="G5215">
        <v>93001</v>
      </c>
      <c r="H5215">
        <v>93000</v>
      </c>
      <c r="I5215">
        <v>93001</v>
      </c>
      <c r="J5215">
        <v>1</v>
      </c>
      <c r="K5215">
        <v>1.075268817204301E-5</v>
      </c>
    </row>
    <row r="5216" spans="1:11">
      <c r="A5216" s="74" t="s">
        <v>60</v>
      </c>
      <c r="B5216" t="s">
        <v>145</v>
      </c>
      <c r="C5216" t="s">
        <v>19</v>
      </c>
      <c r="D5216">
        <v>1</v>
      </c>
      <c r="E5216">
        <v>1</v>
      </c>
      <c r="F5216">
        <v>70000</v>
      </c>
      <c r="G5216">
        <v>70001</v>
      </c>
      <c r="H5216">
        <v>70000</v>
      </c>
      <c r="I5216">
        <v>70001</v>
      </c>
      <c r="J5216">
        <v>1</v>
      </c>
      <c r="K5216">
        <v>1.4285714285714285E-5</v>
      </c>
    </row>
    <row r="5217" spans="1:11">
      <c r="A5217" s="74" t="s">
        <v>60</v>
      </c>
      <c r="B5217" t="s">
        <v>145</v>
      </c>
      <c r="C5217" t="s">
        <v>20</v>
      </c>
      <c r="D5217">
        <v>1</v>
      </c>
      <c r="E5217">
        <v>1</v>
      </c>
      <c r="F5217">
        <v>62350</v>
      </c>
      <c r="G5217">
        <v>62351</v>
      </c>
      <c r="H5217">
        <v>62350</v>
      </c>
      <c r="I5217">
        <v>62351</v>
      </c>
      <c r="J5217">
        <v>1</v>
      </c>
      <c r="K5217">
        <v>1.603849238171612E-5</v>
      </c>
    </row>
    <row r="5218" spans="1:11">
      <c r="A5218" s="74" t="s">
        <v>60</v>
      </c>
      <c r="B5218" t="s">
        <v>145</v>
      </c>
      <c r="C5218" t="s">
        <v>21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</row>
    <row r="5219" spans="1:11">
      <c r="A5219" s="74" t="s">
        <v>60</v>
      </c>
      <c r="B5219" t="s">
        <v>145</v>
      </c>
      <c r="C5219" t="s">
        <v>22</v>
      </c>
      <c r="D5219">
        <v>0.42</v>
      </c>
      <c r="E5219">
        <v>0.42</v>
      </c>
      <c r="F5219">
        <v>21483</v>
      </c>
      <c r="G5219">
        <v>21484</v>
      </c>
      <c r="H5219">
        <v>51150</v>
      </c>
      <c r="I5219">
        <v>51152.380952380954</v>
      </c>
      <c r="J5219">
        <v>1</v>
      </c>
      <c r="K5219">
        <v>4.6548433645207839E-5</v>
      </c>
    </row>
    <row r="5220" spans="1:11">
      <c r="A5220" s="74" t="s">
        <v>60</v>
      </c>
      <c r="B5220" t="s">
        <v>145</v>
      </c>
      <c r="C5220" t="s">
        <v>23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</row>
    <row r="5221" spans="1:11">
      <c r="A5221" s="74" t="s">
        <v>60</v>
      </c>
      <c r="B5221" t="s">
        <v>145</v>
      </c>
      <c r="C5221" t="s">
        <v>24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</row>
    <row r="5222" spans="1:11">
      <c r="A5222" s="74" t="s">
        <v>60</v>
      </c>
      <c r="B5222" t="s">
        <v>145</v>
      </c>
      <c r="C5222" t="s">
        <v>25</v>
      </c>
      <c r="D5222">
        <v>3.42</v>
      </c>
      <c r="E5222">
        <v>3.42</v>
      </c>
      <c r="F5222">
        <v>246833</v>
      </c>
      <c r="G5222">
        <v>246837</v>
      </c>
      <c r="H5222">
        <v>72173.391812865491</v>
      </c>
      <c r="I5222">
        <v>72174.561403508778</v>
      </c>
      <c r="J5222">
        <v>4</v>
      </c>
      <c r="K5222">
        <v>1.6205288595933282E-5</v>
      </c>
    </row>
    <row r="5223" spans="1:11">
      <c r="A5223" s="74" t="s">
        <v>60</v>
      </c>
      <c r="B5223" t="s">
        <v>145</v>
      </c>
    </row>
    <row r="5224" spans="1:11">
      <c r="A5224" s="74" t="s">
        <v>60</v>
      </c>
      <c r="B5224" t="s">
        <v>145</v>
      </c>
      <c r="C5224" t="s">
        <v>26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</row>
    <row r="5225" spans="1:11">
      <c r="A5225" s="74" t="s">
        <v>60</v>
      </c>
      <c r="B5225" t="s">
        <v>145</v>
      </c>
      <c r="C5225" t="s">
        <v>27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</row>
    <row r="5226" spans="1:11">
      <c r="A5226" s="74" t="s">
        <v>60</v>
      </c>
      <c r="B5226" t="s">
        <v>145</v>
      </c>
      <c r="C5226" t="s">
        <v>25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</row>
    <row r="5227" spans="1:11">
      <c r="A5227" s="74" t="s">
        <v>60</v>
      </c>
      <c r="B5227" t="s">
        <v>145</v>
      </c>
    </row>
    <row r="5228" spans="1:11">
      <c r="A5228" s="74" t="s">
        <v>60</v>
      </c>
      <c r="B5228" t="s">
        <v>145</v>
      </c>
      <c r="C5228" t="s">
        <v>28</v>
      </c>
      <c r="D5228">
        <v>3</v>
      </c>
      <c r="E5228">
        <v>3</v>
      </c>
      <c r="F5228">
        <v>63849</v>
      </c>
      <c r="G5228">
        <v>63852</v>
      </c>
      <c r="H5228">
        <v>21283</v>
      </c>
      <c r="I5228">
        <v>21284</v>
      </c>
      <c r="J5228">
        <v>3</v>
      </c>
      <c r="K5228">
        <v>4.6985857256965655E-5</v>
      </c>
    </row>
    <row r="5229" spans="1:11">
      <c r="A5229" s="74" t="s">
        <v>60</v>
      </c>
      <c r="B5229" t="s">
        <v>145</v>
      </c>
      <c r="C5229" t="s">
        <v>29</v>
      </c>
      <c r="D5229">
        <v>1</v>
      </c>
      <c r="E5229">
        <v>1</v>
      </c>
      <c r="F5229">
        <v>21417</v>
      </c>
      <c r="G5229">
        <v>21418</v>
      </c>
      <c r="H5229">
        <v>21417</v>
      </c>
      <c r="I5229">
        <v>21418</v>
      </c>
      <c r="J5229">
        <v>1</v>
      </c>
      <c r="K5229">
        <v>4.6691880282018954E-5</v>
      </c>
    </row>
    <row r="5230" spans="1:11">
      <c r="A5230" s="74" t="s">
        <v>60</v>
      </c>
      <c r="B5230" t="s">
        <v>145</v>
      </c>
      <c r="C5230" t="s">
        <v>30</v>
      </c>
      <c r="D5230">
        <v>1</v>
      </c>
      <c r="E5230">
        <v>1</v>
      </c>
      <c r="F5230">
        <v>21722</v>
      </c>
      <c r="G5230">
        <v>21723</v>
      </c>
      <c r="H5230">
        <v>21722</v>
      </c>
      <c r="I5230">
        <v>21723</v>
      </c>
      <c r="J5230">
        <v>1</v>
      </c>
      <c r="K5230">
        <v>4.6036276585949732E-5</v>
      </c>
    </row>
    <row r="5231" spans="1:11">
      <c r="A5231" s="74" t="s">
        <v>60</v>
      </c>
      <c r="B5231" t="s">
        <v>145</v>
      </c>
      <c r="C5231" t="s">
        <v>31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</row>
    <row r="5232" spans="1:11">
      <c r="A5232" s="74" t="s">
        <v>60</v>
      </c>
      <c r="B5232" t="s">
        <v>145</v>
      </c>
      <c r="C5232" t="s">
        <v>25</v>
      </c>
      <c r="D5232">
        <v>5</v>
      </c>
      <c r="E5232">
        <v>5</v>
      </c>
      <c r="F5232">
        <v>106988</v>
      </c>
      <c r="G5232">
        <v>106993</v>
      </c>
      <c r="H5232">
        <v>21397.599999999999</v>
      </c>
      <c r="I5232">
        <v>21398.6</v>
      </c>
      <c r="J5232">
        <v>5</v>
      </c>
      <c r="K5232">
        <v>4.6734213182786857E-5</v>
      </c>
    </row>
    <row r="5233" spans="1:11">
      <c r="A5233" s="74" t="s">
        <v>60</v>
      </c>
      <c r="B5233" t="s">
        <v>145</v>
      </c>
    </row>
    <row r="5234" spans="1:11">
      <c r="A5234" s="74" t="s">
        <v>60</v>
      </c>
      <c r="B5234" t="s">
        <v>145</v>
      </c>
      <c r="C5234" t="s">
        <v>32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</row>
    <row r="5235" spans="1:11">
      <c r="A5235" s="74" t="s">
        <v>60</v>
      </c>
      <c r="B5235" t="s">
        <v>145</v>
      </c>
      <c r="C5235" t="s">
        <v>33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</row>
    <row r="5236" spans="1:11">
      <c r="A5236" s="74" t="s">
        <v>60</v>
      </c>
      <c r="B5236" t="s">
        <v>145</v>
      </c>
      <c r="C5236" t="s">
        <v>34</v>
      </c>
      <c r="D5236">
        <v>1</v>
      </c>
      <c r="E5236">
        <v>1</v>
      </c>
      <c r="F5236">
        <v>26617</v>
      </c>
      <c r="G5236">
        <v>26618</v>
      </c>
      <c r="H5236">
        <v>26617</v>
      </c>
      <c r="I5236">
        <v>26618</v>
      </c>
      <c r="J5236">
        <v>1</v>
      </c>
      <c r="K5236">
        <v>3.7569974076717885E-5</v>
      </c>
    </row>
    <row r="5237" spans="1:11">
      <c r="A5237" s="74" t="s">
        <v>60</v>
      </c>
      <c r="B5237" t="s">
        <v>145</v>
      </c>
      <c r="C5237" t="s">
        <v>25</v>
      </c>
      <c r="D5237">
        <v>1</v>
      </c>
      <c r="E5237">
        <v>1</v>
      </c>
      <c r="F5237">
        <v>26617</v>
      </c>
      <c r="G5237">
        <v>26618</v>
      </c>
      <c r="H5237">
        <v>26617</v>
      </c>
      <c r="I5237">
        <v>26618</v>
      </c>
      <c r="J5237">
        <v>1</v>
      </c>
      <c r="K5237">
        <v>3.7569974076717885E-5</v>
      </c>
    </row>
    <row r="5238" spans="1:11">
      <c r="A5238" s="74" t="s">
        <v>60</v>
      </c>
      <c r="B5238" t="s">
        <v>145</v>
      </c>
    </row>
    <row r="5239" spans="1:11">
      <c r="A5239" s="74" t="s">
        <v>60</v>
      </c>
      <c r="B5239" t="s">
        <v>145</v>
      </c>
      <c r="C5239" t="s">
        <v>35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</row>
    <row r="5240" spans="1:11">
      <c r="A5240" s="74" t="s">
        <v>60</v>
      </c>
      <c r="B5240" t="s">
        <v>145</v>
      </c>
      <c r="C5240" t="s">
        <v>36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</row>
    <row r="5241" spans="1:11">
      <c r="A5241" s="74" t="s">
        <v>60</v>
      </c>
      <c r="B5241" t="s">
        <v>145</v>
      </c>
      <c r="C5241" t="s">
        <v>25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</row>
    <row r="5242" spans="1:11">
      <c r="A5242" s="74" t="s">
        <v>60</v>
      </c>
      <c r="B5242" t="s">
        <v>145</v>
      </c>
    </row>
    <row r="5243" spans="1:11">
      <c r="A5243" s="74" t="s">
        <v>60</v>
      </c>
      <c r="B5243" t="s">
        <v>145</v>
      </c>
      <c r="C5243" t="s">
        <v>37</v>
      </c>
      <c r="D5243">
        <v>1</v>
      </c>
      <c r="E5243">
        <v>1</v>
      </c>
      <c r="F5243">
        <v>33016</v>
      </c>
      <c r="G5243">
        <v>33017</v>
      </c>
      <c r="H5243">
        <v>33016</v>
      </c>
      <c r="I5243">
        <v>33017</v>
      </c>
      <c r="J5243">
        <v>1</v>
      </c>
      <c r="K5243">
        <v>3.0288345044826751E-5</v>
      </c>
    </row>
    <row r="5244" spans="1:11">
      <c r="A5244" s="74" t="s">
        <v>60</v>
      </c>
      <c r="B5244" t="s">
        <v>145</v>
      </c>
      <c r="C5244" t="s">
        <v>38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</row>
    <row r="5245" spans="1:11">
      <c r="A5245" s="74" t="s">
        <v>60</v>
      </c>
      <c r="B5245" t="s">
        <v>145</v>
      </c>
      <c r="C5245" t="s">
        <v>25</v>
      </c>
      <c r="D5245">
        <v>1</v>
      </c>
      <c r="E5245">
        <v>1</v>
      </c>
      <c r="F5245">
        <v>33016</v>
      </c>
      <c r="G5245">
        <v>33017</v>
      </c>
      <c r="H5245">
        <v>33016</v>
      </c>
      <c r="I5245">
        <v>33017</v>
      </c>
      <c r="J5245">
        <v>1</v>
      </c>
      <c r="K5245">
        <v>3.0288345044826751E-5</v>
      </c>
    </row>
    <row r="5246" spans="1:11">
      <c r="A5246" s="74" t="s">
        <v>60</v>
      </c>
      <c r="B5246" t="s">
        <v>145</v>
      </c>
    </row>
    <row r="5247" spans="1:11">
      <c r="A5247" s="74" t="s">
        <v>60</v>
      </c>
      <c r="B5247" t="s">
        <v>145</v>
      </c>
      <c r="C5247" t="s">
        <v>39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</row>
    <row r="5248" spans="1:11">
      <c r="A5248" s="74" t="s">
        <v>60</v>
      </c>
      <c r="B5248" t="s">
        <v>145</v>
      </c>
      <c r="C5248" t="s">
        <v>40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</row>
    <row r="5249" spans="1:11">
      <c r="A5249" s="74" t="s">
        <v>60</v>
      </c>
      <c r="B5249" t="s">
        <v>145</v>
      </c>
      <c r="C5249" t="s">
        <v>41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</row>
    <row r="5250" spans="1:11">
      <c r="A5250" s="74" t="s">
        <v>60</v>
      </c>
      <c r="B5250" t="s">
        <v>145</v>
      </c>
      <c r="C5250" t="s">
        <v>42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</row>
    <row r="5251" spans="1:11">
      <c r="A5251" s="74" t="s">
        <v>60</v>
      </c>
      <c r="B5251" t="s">
        <v>145</v>
      </c>
      <c r="C5251" t="s">
        <v>43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</row>
    <row r="5252" spans="1:11">
      <c r="A5252" s="74" t="s">
        <v>60</v>
      </c>
      <c r="B5252" t="s">
        <v>145</v>
      </c>
      <c r="C5252" t="s">
        <v>44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</row>
    <row r="5253" spans="1:11">
      <c r="A5253" s="74" t="s">
        <v>60</v>
      </c>
      <c r="B5253" t="s">
        <v>145</v>
      </c>
      <c r="C5253" t="s">
        <v>45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</row>
    <row r="5254" spans="1:11">
      <c r="A5254" s="74" t="s">
        <v>60</v>
      </c>
      <c r="B5254" t="s">
        <v>145</v>
      </c>
      <c r="C5254" t="s">
        <v>46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</row>
    <row r="5255" spans="1:11">
      <c r="A5255" s="74" t="s">
        <v>60</v>
      </c>
      <c r="B5255" t="s">
        <v>145</v>
      </c>
      <c r="C5255" t="s">
        <v>25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</row>
    <row r="5256" spans="1:11">
      <c r="A5256" s="74" t="s">
        <v>60</v>
      </c>
      <c r="B5256" t="s">
        <v>145</v>
      </c>
    </row>
    <row r="5257" spans="1:11">
      <c r="A5257" s="74" t="s">
        <v>60</v>
      </c>
      <c r="B5257" t="s">
        <v>145</v>
      </c>
      <c r="C5257" t="s">
        <v>47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</row>
    <row r="5258" spans="1:11">
      <c r="A5258" s="74" t="s">
        <v>60</v>
      </c>
      <c r="B5258" t="s">
        <v>145</v>
      </c>
      <c r="C5258" t="s">
        <v>48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</row>
    <row r="5259" spans="1:11">
      <c r="A5259" s="74" t="s">
        <v>60</v>
      </c>
      <c r="B5259" t="s">
        <v>145</v>
      </c>
      <c r="C5259" t="s">
        <v>25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</row>
    <row r="5260" spans="1:11">
      <c r="A5260" s="74" t="s">
        <v>60</v>
      </c>
      <c r="B5260" t="s">
        <v>145</v>
      </c>
    </row>
    <row r="5261" spans="1:11">
      <c r="A5261" s="74" t="s">
        <v>60</v>
      </c>
      <c r="B5261" t="s">
        <v>145</v>
      </c>
      <c r="C5261" t="s">
        <v>49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</row>
    <row r="5262" spans="1:11">
      <c r="A5262" s="74" t="s">
        <v>60</v>
      </c>
      <c r="B5262" t="s">
        <v>145</v>
      </c>
      <c r="C5262" t="s">
        <v>25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</row>
    <row r="5263" spans="1:11">
      <c r="A5263" s="74" t="s">
        <v>60</v>
      </c>
      <c r="B5263" t="s">
        <v>145</v>
      </c>
    </row>
    <row r="5264" spans="1:11">
      <c r="A5264" s="74" t="s">
        <v>60</v>
      </c>
      <c r="B5264" t="s">
        <v>145</v>
      </c>
      <c r="C5264" t="s">
        <v>50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</row>
    <row r="5265" spans="1:11">
      <c r="A5265" s="74" t="s">
        <v>60</v>
      </c>
      <c r="B5265" t="s">
        <v>145</v>
      </c>
      <c r="C5265" t="s">
        <v>51</v>
      </c>
      <c r="D5265">
        <v>1.75</v>
      </c>
      <c r="E5265">
        <v>1.75</v>
      </c>
      <c r="F5265">
        <v>35938</v>
      </c>
      <c r="G5265">
        <v>35940</v>
      </c>
      <c r="H5265">
        <v>20536</v>
      </c>
      <c r="I5265">
        <v>20537.142857142859</v>
      </c>
      <c r="J5265">
        <v>2</v>
      </c>
      <c r="K5265">
        <v>5.5651399632700765E-5</v>
      </c>
    </row>
    <row r="5266" spans="1:11">
      <c r="A5266" s="74" t="s">
        <v>60</v>
      </c>
      <c r="B5266" t="s">
        <v>145</v>
      </c>
      <c r="C5266" t="s">
        <v>25</v>
      </c>
      <c r="D5266">
        <v>1.75</v>
      </c>
      <c r="E5266">
        <v>1.75</v>
      </c>
      <c r="F5266">
        <v>35938</v>
      </c>
      <c r="G5266">
        <v>35940</v>
      </c>
      <c r="H5266">
        <v>20536</v>
      </c>
      <c r="I5266">
        <v>20537.142857142859</v>
      </c>
      <c r="J5266">
        <v>2</v>
      </c>
      <c r="K5266">
        <v>5.5651399632700765E-5</v>
      </c>
    </row>
    <row r="5267" spans="1:11">
      <c r="A5267" s="74" t="s">
        <v>60</v>
      </c>
      <c r="B5267" t="s">
        <v>145</v>
      </c>
    </row>
    <row r="5268" spans="1:11">
      <c r="A5268" s="74" t="s">
        <v>60</v>
      </c>
      <c r="B5268" t="s">
        <v>145</v>
      </c>
      <c r="C5268" t="s">
        <v>52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</row>
    <row r="5269" spans="1:11">
      <c r="A5269" s="74" t="s">
        <v>60</v>
      </c>
      <c r="B5269" t="s">
        <v>145</v>
      </c>
      <c r="C5269" t="s">
        <v>53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</row>
    <row r="5270" spans="1:11">
      <c r="A5270" s="74" t="s">
        <v>60</v>
      </c>
      <c r="B5270" t="s">
        <v>145</v>
      </c>
      <c r="C5270" t="s">
        <v>54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</row>
    <row r="5271" spans="1:11">
      <c r="A5271" s="74" t="s">
        <v>60</v>
      </c>
      <c r="B5271" t="s">
        <v>145</v>
      </c>
      <c r="C5271" t="s">
        <v>55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</row>
    <row r="5272" spans="1:11">
      <c r="A5272" s="74" t="s">
        <v>60</v>
      </c>
      <c r="B5272" t="s">
        <v>145</v>
      </c>
      <c r="C5272" t="s">
        <v>25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</row>
    <row r="5273" spans="1:11">
      <c r="A5273" s="74" t="s">
        <v>60</v>
      </c>
      <c r="B5273" t="s">
        <v>145</v>
      </c>
    </row>
    <row r="5274" spans="1:11">
      <c r="A5274" s="74" t="s">
        <v>60</v>
      </c>
      <c r="B5274" t="s">
        <v>145</v>
      </c>
      <c r="C5274" t="s">
        <v>56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</row>
    <row r="5275" spans="1:11">
      <c r="A5275" s="74" t="s">
        <v>60</v>
      </c>
      <c r="B5275" t="s">
        <v>145</v>
      </c>
      <c r="C5275" t="s">
        <v>57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</row>
    <row r="5276" spans="1:11">
      <c r="A5276" s="74" t="s">
        <v>60</v>
      </c>
      <c r="B5276" t="s">
        <v>145</v>
      </c>
      <c r="C5276" t="s">
        <v>58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</row>
    <row r="5277" spans="1:11">
      <c r="A5277" s="74" t="s">
        <v>60</v>
      </c>
      <c r="B5277" t="s">
        <v>146</v>
      </c>
      <c r="C5277" t="s">
        <v>18</v>
      </c>
      <c r="D5277">
        <v>0.75</v>
      </c>
      <c r="E5277">
        <v>0.75</v>
      </c>
      <c r="F5277">
        <v>63750.75</v>
      </c>
      <c r="G5277">
        <v>63751.5</v>
      </c>
      <c r="H5277">
        <v>85001</v>
      </c>
      <c r="I5277">
        <v>85002</v>
      </c>
      <c r="J5277">
        <v>0.75</v>
      </c>
      <c r="K5277">
        <v>1.1764567475676756E-5</v>
      </c>
    </row>
    <row r="5278" spans="1:11">
      <c r="A5278" s="74" t="s">
        <v>60</v>
      </c>
      <c r="B5278" t="s">
        <v>146</v>
      </c>
      <c r="C5278" t="s">
        <v>19</v>
      </c>
      <c r="D5278">
        <v>0.25</v>
      </c>
      <c r="E5278">
        <v>0.25</v>
      </c>
      <c r="F5278">
        <v>21250.25</v>
      </c>
      <c r="G5278">
        <v>21250.5</v>
      </c>
      <c r="H5278">
        <v>85001</v>
      </c>
      <c r="I5278">
        <v>85002</v>
      </c>
      <c r="J5278">
        <v>0.25</v>
      </c>
      <c r="K5278">
        <v>1.1764567475676756E-5</v>
      </c>
    </row>
    <row r="5279" spans="1:11">
      <c r="A5279" s="74" t="s">
        <v>60</v>
      </c>
      <c r="B5279" t="s">
        <v>146</v>
      </c>
      <c r="C5279" t="s">
        <v>20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</row>
    <row r="5280" spans="1:11">
      <c r="A5280" s="74" t="s">
        <v>60</v>
      </c>
      <c r="B5280" t="s">
        <v>146</v>
      </c>
      <c r="C5280" t="s">
        <v>21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</row>
    <row r="5281" spans="1:11">
      <c r="A5281" s="74" t="s">
        <v>60</v>
      </c>
      <c r="B5281" t="s">
        <v>146</v>
      </c>
      <c r="C5281" t="s">
        <v>22</v>
      </c>
      <c r="D5281">
        <v>1</v>
      </c>
      <c r="E5281">
        <v>1</v>
      </c>
      <c r="F5281">
        <v>34360</v>
      </c>
      <c r="G5281">
        <v>34361</v>
      </c>
      <c r="H5281">
        <v>34360</v>
      </c>
      <c r="I5281">
        <v>34361</v>
      </c>
      <c r="J5281">
        <v>1</v>
      </c>
      <c r="K5281">
        <v>2.910360884749709E-5</v>
      </c>
    </row>
    <row r="5282" spans="1:11">
      <c r="A5282" s="74" t="s">
        <v>60</v>
      </c>
      <c r="B5282" t="s">
        <v>146</v>
      </c>
      <c r="C5282" t="s">
        <v>23</v>
      </c>
      <c r="D5282">
        <v>0.5</v>
      </c>
      <c r="E5282">
        <v>0.5</v>
      </c>
      <c r="F5282">
        <v>17501</v>
      </c>
      <c r="G5282">
        <v>17501.5</v>
      </c>
      <c r="H5282">
        <v>35002</v>
      </c>
      <c r="I5282">
        <v>35003</v>
      </c>
      <c r="J5282">
        <v>0.5</v>
      </c>
      <c r="K5282">
        <v>2.8569796011656476E-5</v>
      </c>
    </row>
    <row r="5283" spans="1:11">
      <c r="A5283" s="74" t="s">
        <v>60</v>
      </c>
      <c r="B5283" t="s">
        <v>146</v>
      </c>
      <c r="C5283" t="s">
        <v>24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</row>
    <row r="5284" spans="1:11">
      <c r="A5284" s="74" t="s">
        <v>60</v>
      </c>
      <c r="B5284" t="s">
        <v>146</v>
      </c>
      <c r="C5284" t="s">
        <v>25</v>
      </c>
      <c r="D5284">
        <v>2.5</v>
      </c>
      <c r="E5284">
        <v>2.5</v>
      </c>
      <c r="F5284">
        <v>136862</v>
      </c>
      <c r="G5284">
        <v>136864.5</v>
      </c>
      <c r="H5284">
        <v>54744.800000000003</v>
      </c>
      <c r="I5284">
        <v>54745.8</v>
      </c>
      <c r="J5284">
        <v>2.5</v>
      </c>
      <c r="K5284">
        <v>1.826657509023688E-5</v>
      </c>
    </row>
    <row r="5285" spans="1:11">
      <c r="A5285" s="74" t="s">
        <v>60</v>
      </c>
      <c r="B5285" t="s">
        <v>146</v>
      </c>
    </row>
    <row r="5286" spans="1:11">
      <c r="A5286" s="74" t="s">
        <v>60</v>
      </c>
      <c r="B5286" t="s">
        <v>146</v>
      </c>
      <c r="C5286" t="s">
        <v>26</v>
      </c>
      <c r="D5286">
        <v>0.13</v>
      </c>
      <c r="E5286">
        <v>0.13</v>
      </c>
      <c r="F5286">
        <v>1992.77</v>
      </c>
      <c r="G5286">
        <v>1992.9</v>
      </c>
      <c r="H5286">
        <v>15329</v>
      </c>
      <c r="I5286">
        <v>15330</v>
      </c>
      <c r="J5286">
        <v>0.13000000000010914</v>
      </c>
      <c r="K5286">
        <v>6.5235827516526814E-5</v>
      </c>
    </row>
    <row r="5287" spans="1:11">
      <c r="A5287" s="74" t="s">
        <v>60</v>
      </c>
      <c r="B5287" t="s">
        <v>146</v>
      </c>
      <c r="C5287" t="s">
        <v>27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</row>
    <row r="5288" spans="1:11">
      <c r="A5288" s="74" t="s">
        <v>60</v>
      </c>
      <c r="B5288" t="s">
        <v>146</v>
      </c>
      <c r="C5288" t="s">
        <v>25</v>
      </c>
      <c r="D5288">
        <v>0.13</v>
      </c>
      <c r="E5288">
        <v>0.13</v>
      </c>
      <c r="F5288">
        <v>1992.77</v>
      </c>
      <c r="G5288">
        <v>1992.9</v>
      </c>
      <c r="H5288">
        <v>15329</v>
      </c>
      <c r="I5288">
        <v>15330</v>
      </c>
      <c r="J5288">
        <v>0.13000000000010914</v>
      </c>
      <c r="K5288">
        <v>6.5235827516526814E-5</v>
      </c>
    </row>
    <row r="5289" spans="1:11">
      <c r="A5289" s="74" t="s">
        <v>60</v>
      </c>
      <c r="B5289" t="s">
        <v>146</v>
      </c>
    </row>
    <row r="5290" spans="1:11">
      <c r="A5290" s="74" t="s">
        <v>60</v>
      </c>
      <c r="B5290" t="s">
        <v>146</v>
      </c>
      <c r="C5290" t="s">
        <v>28</v>
      </c>
      <c r="D5290">
        <v>1.2</v>
      </c>
      <c r="E5290">
        <v>1.2</v>
      </c>
      <c r="F5290">
        <v>18392.8</v>
      </c>
      <c r="G5290">
        <v>18394</v>
      </c>
      <c r="H5290">
        <v>15327.333333333334</v>
      </c>
      <c r="I5290">
        <v>15328.333333333334</v>
      </c>
      <c r="J5290">
        <v>1.2000000000007276</v>
      </c>
      <c r="K5290">
        <v>6.524292114309554E-5</v>
      </c>
    </row>
    <row r="5291" spans="1:11">
      <c r="A5291" s="74" t="s">
        <v>60</v>
      </c>
      <c r="B5291" t="s">
        <v>146</v>
      </c>
      <c r="C5291" t="s">
        <v>29</v>
      </c>
      <c r="D5291">
        <v>0.55000000000000004</v>
      </c>
      <c r="E5291">
        <v>0.55000000000000004</v>
      </c>
      <c r="F5291">
        <v>8430.9500000000007</v>
      </c>
      <c r="G5291">
        <v>8431.5</v>
      </c>
      <c r="H5291">
        <v>15329</v>
      </c>
      <c r="I5291">
        <v>15329.999999999998</v>
      </c>
      <c r="J5291">
        <v>0.5499999999992724</v>
      </c>
      <c r="K5291">
        <v>6.5235827516385746E-5</v>
      </c>
    </row>
    <row r="5292" spans="1:11">
      <c r="A5292" s="74" t="s">
        <v>60</v>
      </c>
      <c r="B5292" t="s">
        <v>146</v>
      </c>
      <c r="C5292" t="s">
        <v>30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</row>
    <row r="5293" spans="1:11">
      <c r="A5293" s="74" t="s">
        <v>60</v>
      </c>
      <c r="B5293" t="s">
        <v>146</v>
      </c>
      <c r="C5293" t="s">
        <v>31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</row>
    <row r="5294" spans="1:11">
      <c r="A5294" s="74" t="s">
        <v>60</v>
      </c>
      <c r="B5294" t="s">
        <v>146</v>
      </c>
      <c r="C5294" t="s">
        <v>25</v>
      </c>
      <c r="D5294">
        <v>1.75</v>
      </c>
      <c r="E5294">
        <v>1.75</v>
      </c>
      <c r="F5294">
        <v>26823.75</v>
      </c>
      <c r="G5294">
        <v>26825.5</v>
      </c>
      <c r="H5294">
        <v>15327.857142857143</v>
      </c>
      <c r="I5294">
        <v>15328.857142857143</v>
      </c>
      <c r="J5294">
        <v>1.75</v>
      </c>
      <c r="K5294">
        <v>6.5240691551330448E-5</v>
      </c>
    </row>
    <row r="5295" spans="1:11">
      <c r="A5295" s="74" t="s">
        <v>60</v>
      </c>
      <c r="B5295" t="s">
        <v>146</v>
      </c>
    </row>
    <row r="5296" spans="1:11">
      <c r="A5296" s="74" t="s">
        <v>60</v>
      </c>
      <c r="B5296" t="s">
        <v>146</v>
      </c>
      <c r="C5296" t="s">
        <v>32</v>
      </c>
      <c r="D5296">
        <v>1</v>
      </c>
      <c r="E5296">
        <v>1</v>
      </c>
      <c r="F5296">
        <v>51266</v>
      </c>
      <c r="G5296">
        <v>51267</v>
      </c>
      <c r="H5296">
        <v>51266</v>
      </c>
      <c r="I5296">
        <v>51267</v>
      </c>
      <c r="J5296">
        <v>1</v>
      </c>
      <c r="K5296">
        <v>1.950610541099364E-5</v>
      </c>
    </row>
    <row r="5297" spans="1:11">
      <c r="A5297" s="74" t="s">
        <v>60</v>
      </c>
      <c r="B5297" t="s">
        <v>146</v>
      </c>
      <c r="C5297" t="s">
        <v>33</v>
      </c>
      <c r="D5297">
        <v>0.28849999999999998</v>
      </c>
      <c r="E5297">
        <v>0.28849999999999998</v>
      </c>
      <c r="F5297">
        <v>12690.54</v>
      </c>
      <c r="G5297">
        <v>12691.54</v>
      </c>
      <c r="H5297">
        <v>43988.006932409022</v>
      </c>
      <c r="I5297">
        <v>43991.473136915083</v>
      </c>
      <c r="J5297">
        <v>1</v>
      </c>
      <c r="K5297">
        <v>7.8798853319086493E-5</v>
      </c>
    </row>
    <row r="5298" spans="1:11">
      <c r="A5298" s="74" t="s">
        <v>60</v>
      </c>
      <c r="B5298" t="s">
        <v>146</v>
      </c>
      <c r="C5298" t="s">
        <v>34</v>
      </c>
      <c r="D5298">
        <v>2.5</v>
      </c>
      <c r="E5298">
        <v>2.5</v>
      </c>
      <c r="F5298">
        <v>74942</v>
      </c>
      <c r="G5298">
        <v>74944.5</v>
      </c>
      <c r="H5298">
        <v>29976.799999999999</v>
      </c>
      <c r="I5298">
        <v>29977.8</v>
      </c>
      <c r="J5298">
        <v>2.5</v>
      </c>
      <c r="K5298">
        <v>3.3359131061354115E-5</v>
      </c>
    </row>
    <row r="5299" spans="1:11">
      <c r="A5299" s="74" t="s">
        <v>60</v>
      </c>
      <c r="B5299" t="s">
        <v>146</v>
      </c>
      <c r="C5299" t="s">
        <v>25</v>
      </c>
      <c r="D5299">
        <v>3.7885</v>
      </c>
      <c r="E5299">
        <v>3.7885</v>
      </c>
      <c r="F5299">
        <v>138898.54</v>
      </c>
      <c r="G5299">
        <v>138903.04000000001</v>
      </c>
      <c r="H5299">
        <v>36663.201794905639</v>
      </c>
      <c r="I5299">
        <v>36664.389600105584</v>
      </c>
      <c r="J5299">
        <v>4.5</v>
      </c>
      <c r="K5299">
        <v>3.2397748745235187E-5</v>
      </c>
    </row>
    <row r="5300" spans="1:11">
      <c r="A5300" s="74" t="s">
        <v>60</v>
      </c>
      <c r="B5300" t="s">
        <v>146</v>
      </c>
    </row>
    <row r="5301" spans="1:11">
      <c r="A5301" s="74" t="s">
        <v>60</v>
      </c>
      <c r="B5301" t="s">
        <v>146</v>
      </c>
      <c r="C5301" t="s">
        <v>35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</row>
    <row r="5302" spans="1:11">
      <c r="A5302" s="74" t="s">
        <v>60</v>
      </c>
      <c r="B5302" t="s">
        <v>146</v>
      </c>
      <c r="C5302" t="s">
        <v>36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</row>
    <row r="5303" spans="1:11">
      <c r="A5303" s="74" t="s">
        <v>60</v>
      </c>
      <c r="B5303" t="s">
        <v>146</v>
      </c>
      <c r="C5303" t="s">
        <v>25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</row>
    <row r="5304" spans="1:11">
      <c r="A5304" s="74" t="s">
        <v>60</v>
      </c>
      <c r="B5304" t="s">
        <v>146</v>
      </c>
    </row>
    <row r="5305" spans="1:11">
      <c r="A5305" s="74" t="s">
        <v>60</v>
      </c>
      <c r="B5305" t="s">
        <v>146</v>
      </c>
      <c r="C5305" t="s">
        <v>37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</row>
    <row r="5306" spans="1:11">
      <c r="A5306" s="74" t="s">
        <v>60</v>
      </c>
      <c r="B5306" t="s">
        <v>146</v>
      </c>
      <c r="C5306" t="s">
        <v>38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</row>
    <row r="5307" spans="1:11">
      <c r="A5307" s="74" t="s">
        <v>60</v>
      </c>
      <c r="B5307" t="s">
        <v>146</v>
      </c>
      <c r="C5307" t="s">
        <v>25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</row>
    <row r="5308" spans="1:11">
      <c r="A5308" s="74" t="s">
        <v>60</v>
      </c>
      <c r="B5308" t="s">
        <v>146</v>
      </c>
    </row>
    <row r="5309" spans="1:11">
      <c r="A5309" s="74" t="s">
        <v>60</v>
      </c>
      <c r="B5309" t="s">
        <v>146</v>
      </c>
      <c r="C5309" t="s">
        <v>39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</row>
    <row r="5310" spans="1:11">
      <c r="A5310" s="74" t="s">
        <v>60</v>
      </c>
      <c r="B5310" t="s">
        <v>146</v>
      </c>
      <c r="C5310" t="s">
        <v>40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</row>
    <row r="5311" spans="1:11">
      <c r="A5311" s="74" t="s">
        <v>60</v>
      </c>
      <c r="B5311" t="s">
        <v>146</v>
      </c>
      <c r="C5311" t="s">
        <v>41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</row>
    <row r="5312" spans="1:11">
      <c r="A5312" s="74" t="s">
        <v>60</v>
      </c>
      <c r="B5312" t="s">
        <v>146</v>
      </c>
      <c r="C5312" t="s">
        <v>42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</row>
    <row r="5313" spans="1:11">
      <c r="A5313" s="74" t="s">
        <v>60</v>
      </c>
      <c r="B5313" t="s">
        <v>146</v>
      </c>
      <c r="C5313" t="s">
        <v>43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</row>
    <row r="5314" spans="1:11">
      <c r="A5314" s="74" t="s">
        <v>60</v>
      </c>
      <c r="B5314" t="s">
        <v>146</v>
      </c>
      <c r="C5314" t="s">
        <v>44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</row>
    <row r="5315" spans="1:11">
      <c r="A5315" s="74" t="s">
        <v>60</v>
      </c>
      <c r="B5315" t="s">
        <v>146</v>
      </c>
      <c r="C5315" t="s">
        <v>45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</row>
    <row r="5316" spans="1:11">
      <c r="A5316" s="74" t="s">
        <v>60</v>
      </c>
      <c r="B5316" t="s">
        <v>146</v>
      </c>
      <c r="C5316" t="s">
        <v>46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</row>
    <row r="5317" spans="1:11">
      <c r="A5317" s="74" t="s">
        <v>60</v>
      </c>
      <c r="B5317" t="s">
        <v>146</v>
      </c>
      <c r="C5317" t="s">
        <v>25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</row>
    <row r="5318" spans="1:11">
      <c r="A5318" s="74" t="s">
        <v>60</v>
      </c>
      <c r="B5318" t="s">
        <v>146</v>
      </c>
    </row>
    <row r="5319" spans="1:11">
      <c r="A5319" s="74" t="s">
        <v>60</v>
      </c>
      <c r="B5319" t="s">
        <v>146</v>
      </c>
      <c r="C5319" t="s">
        <v>47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</row>
    <row r="5320" spans="1:11">
      <c r="A5320" s="74" t="s">
        <v>60</v>
      </c>
      <c r="B5320" t="s">
        <v>146</v>
      </c>
      <c r="C5320" t="s">
        <v>48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</row>
    <row r="5321" spans="1:11">
      <c r="A5321" s="74" t="s">
        <v>60</v>
      </c>
      <c r="B5321" t="s">
        <v>146</v>
      </c>
      <c r="C5321" t="s">
        <v>25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</row>
    <row r="5322" spans="1:11">
      <c r="A5322" s="74" t="s">
        <v>60</v>
      </c>
      <c r="B5322" t="s">
        <v>146</v>
      </c>
    </row>
    <row r="5323" spans="1:11">
      <c r="A5323" s="74" t="s">
        <v>60</v>
      </c>
      <c r="B5323" t="s">
        <v>146</v>
      </c>
      <c r="C5323" t="s">
        <v>49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</row>
    <row r="5324" spans="1:11">
      <c r="A5324" s="74" t="s">
        <v>60</v>
      </c>
      <c r="B5324" t="s">
        <v>146</v>
      </c>
      <c r="C5324" t="s">
        <v>25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</row>
    <row r="5325" spans="1:11">
      <c r="A5325" s="74" t="s">
        <v>60</v>
      </c>
      <c r="B5325" t="s">
        <v>146</v>
      </c>
    </row>
    <row r="5326" spans="1:11">
      <c r="A5326" s="74" t="s">
        <v>60</v>
      </c>
      <c r="B5326" t="s">
        <v>146</v>
      </c>
      <c r="C5326" t="s">
        <v>50</v>
      </c>
      <c r="D5326">
        <v>1</v>
      </c>
      <c r="E5326">
        <v>1</v>
      </c>
      <c r="F5326">
        <v>30993</v>
      </c>
      <c r="G5326">
        <v>30994</v>
      </c>
      <c r="H5326">
        <v>30993</v>
      </c>
      <c r="I5326">
        <v>30994</v>
      </c>
      <c r="J5326">
        <v>1</v>
      </c>
      <c r="K5326">
        <v>3.2265350240376859E-5</v>
      </c>
    </row>
    <row r="5327" spans="1:11">
      <c r="A5327" s="74" t="s">
        <v>60</v>
      </c>
      <c r="B5327" t="s">
        <v>146</v>
      </c>
      <c r="C5327" t="s">
        <v>51</v>
      </c>
      <c r="D5327">
        <v>1</v>
      </c>
      <c r="E5327">
        <v>1</v>
      </c>
      <c r="F5327">
        <v>30993</v>
      </c>
      <c r="G5327">
        <v>30994</v>
      </c>
      <c r="H5327">
        <v>30993</v>
      </c>
      <c r="I5327">
        <v>30994</v>
      </c>
      <c r="J5327">
        <v>1</v>
      </c>
      <c r="K5327">
        <v>3.2265350240376859E-5</v>
      </c>
    </row>
    <row r="5328" spans="1:11">
      <c r="A5328" s="74" t="s">
        <v>60</v>
      </c>
      <c r="B5328" t="s">
        <v>146</v>
      </c>
      <c r="C5328" t="s">
        <v>25</v>
      </c>
      <c r="D5328">
        <v>2</v>
      </c>
      <c r="E5328">
        <v>2</v>
      </c>
      <c r="F5328">
        <v>61986</v>
      </c>
      <c r="G5328">
        <v>61988</v>
      </c>
      <c r="H5328">
        <v>30993</v>
      </c>
      <c r="I5328">
        <v>30994</v>
      </c>
      <c r="J5328">
        <v>2</v>
      </c>
      <c r="K5328">
        <v>3.2265350240376859E-5</v>
      </c>
    </row>
    <row r="5329" spans="1:11">
      <c r="A5329" s="74" t="s">
        <v>60</v>
      </c>
      <c r="B5329" t="s">
        <v>146</v>
      </c>
    </row>
    <row r="5330" spans="1:11">
      <c r="A5330" s="74" t="s">
        <v>60</v>
      </c>
      <c r="B5330" t="s">
        <v>146</v>
      </c>
      <c r="C5330" t="s">
        <v>52</v>
      </c>
      <c r="D5330">
        <v>1.5</v>
      </c>
      <c r="E5330">
        <v>1.5</v>
      </c>
      <c r="F5330">
        <v>29061</v>
      </c>
      <c r="G5330">
        <v>29063</v>
      </c>
      <c r="H5330">
        <v>19374</v>
      </c>
      <c r="I5330">
        <v>19375.333333333332</v>
      </c>
      <c r="J5330">
        <v>2</v>
      </c>
      <c r="K5330">
        <v>6.8820756340112171E-5</v>
      </c>
    </row>
    <row r="5331" spans="1:11">
      <c r="A5331" s="74" t="s">
        <v>60</v>
      </c>
      <c r="B5331" t="s">
        <v>146</v>
      </c>
      <c r="C5331" t="s">
        <v>53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</row>
    <row r="5332" spans="1:11">
      <c r="A5332" s="74" t="s">
        <v>60</v>
      </c>
      <c r="B5332" t="s">
        <v>146</v>
      </c>
      <c r="C5332" t="s">
        <v>54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</row>
    <row r="5333" spans="1:11">
      <c r="A5333" s="74" t="s">
        <v>60</v>
      </c>
      <c r="B5333" t="s">
        <v>146</v>
      </c>
      <c r="C5333" t="s">
        <v>55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</row>
    <row r="5334" spans="1:11">
      <c r="A5334" s="74" t="s">
        <v>60</v>
      </c>
      <c r="B5334" t="s">
        <v>146</v>
      </c>
      <c r="C5334" t="s">
        <v>25</v>
      </c>
      <c r="D5334">
        <v>1.5</v>
      </c>
      <c r="E5334">
        <v>1.5</v>
      </c>
      <c r="F5334">
        <v>29061</v>
      </c>
      <c r="G5334">
        <v>29063</v>
      </c>
      <c r="H5334">
        <v>19374</v>
      </c>
      <c r="I5334">
        <v>19375.333333333332</v>
      </c>
      <c r="J5334">
        <v>2</v>
      </c>
      <c r="K5334">
        <v>6.8820756340112171E-5</v>
      </c>
    </row>
    <row r="5335" spans="1:11">
      <c r="A5335" s="74" t="s">
        <v>60</v>
      </c>
      <c r="B5335" t="s">
        <v>146</v>
      </c>
    </row>
    <row r="5336" spans="1:11">
      <c r="A5336" s="74" t="s">
        <v>60</v>
      </c>
      <c r="B5336" t="s">
        <v>146</v>
      </c>
      <c r="C5336" t="s">
        <v>56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</row>
    <row r="5337" spans="1:11">
      <c r="A5337" s="74" t="s">
        <v>60</v>
      </c>
      <c r="B5337" t="s">
        <v>146</v>
      </c>
      <c r="C5337" t="s">
        <v>57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</row>
    <row r="5338" spans="1:11">
      <c r="A5338" s="74" t="s">
        <v>60</v>
      </c>
      <c r="B5338" t="s">
        <v>146</v>
      </c>
      <c r="C5338" t="s">
        <v>58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</row>
    <row r="5339" spans="1:11">
      <c r="A5339" s="74" t="s">
        <v>60</v>
      </c>
      <c r="B5339" t="s">
        <v>147</v>
      </c>
      <c r="C5339" t="s">
        <v>18</v>
      </c>
      <c r="D5339">
        <v>1</v>
      </c>
      <c r="E5339">
        <v>1</v>
      </c>
      <c r="F5339">
        <v>110000</v>
      </c>
      <c r="G5339">
        <v>110000</v>
      </c>
      <c r="H5339">
        <v>110000</v>
      </c>
      <c r="I5339">
        <v>110000</v>
      </c>
      <c r="J5339">
        <v>0</v>
      </c>
      <c r="K5339">
        <v>0</v>
      </c>
    </row>
    <row r="5340" spans="1:11">
      <c r="A5340" s="74" t="s">
        <v>60</v>
      </c>
      <c r="B5340" t="s">
        <v>147</v>
      </c>
      <c r="C5340" t="s">
        <v>19</v>
      </c>
      <c r="D5340">
        <v>5</v>
      </c>
      <c r="E5340">
        <v>5</v>
      </c>
      <c r="F5340">
        <v>334995</v>
      </c>
      <c r="G5340">
        <v>335000</v>
      </c>
      <c r="H5340">
        <v>66999</v>
      </c>
      <c r="I5340">
        <v>67000</v>
      </c>
      <c r="J5340">
        <v>5</v>
      </c>
      <c r="K5340">
        <v>1.4925595904416485E-5</v>
      </c>
    </row>
    <row r="5341" spans="1:11">
      <c r="A5341" s="74" t="s">
        <v>60</v>
      </c>
      <c r="B5341" t="s">
        <v>147</v>
      </c>
      <c r="C5341" t="s">
        <v>20</v>
      </c>
      <c r="D5341">
        <v>3</v>
      </c>
      <c r="E5341">
        <v>3</v>
      </c>
      <c r="F5341">
        <v>199061</v>
      </c>
      <c r="G5341">
        <v>199064</v>
      </c>
      <c r="H5341">
        <v>66353.666666666672</v>
      </c>
      <c r="I5341">
        <v>66354.666666666672</v>
      </c>
      <c r="J5341">
        <v>3</v>
      </c>
      <c r="K5341">
        <v>1.5070757205077841E-5</v>
      </c>
    </row>
    <row r="5342" spans="1:11">
      <c r="A5342" s="74" t="s">
        <v>60</v>
      </c>
      <c r="B5342" t="s">
        <v>147</v>
      </c>
      <c r="C5342" t="s">
        <v>21</v>
      </c>
      <c r="D5342">
        <v>2</v>
      </c>
      <c r="E5342">
        <v>2</v>
      </c>
      <c r="F5342">
        <v>120622</v>
      </c>
      <c r="G5342">
        <v>120624</v>
      </c>
      <c r="H5342">
        <v>60311</v>
      </c>
      <c r="I5342">
        <v>60312</v>
      </c>
      <c r="J5342">
        <v>2</v>
      </c>
      <c r="K5342">
        <v>1.6580723251148215E-5</v>
      </c>
    </row>
    <row r="5343" spans="1:11">
      <c r="A5343" s="74" t="s">
        <v>60</v>
      </c>
      <c r="B5343" t="s">
        <v>147</v>
      </c>
      <c r="C5343" t="s">
        <v>22</v>
      </c>
      <c r="D5343">
        <v>1</v>
      </c>
      <c r="E5343">
        <v>1</v>
      </c>
      <c r="F5343">
        <v>78399</v>
      </c>
      <c r="G5343">
        <v>78400</v>
      </c>
      <c r="H5343">
        <v>78399</v>
      </c>
      <c r="I5343">
        <v>78400</v>
      </c>
      <c r="J5343">
        <v>1</v>
      </c>
      <c r="K5343">
        <v>1.2755264735519585E-5</v>
      </c>
    </row>
    <row r="5344" spans="1:11">
      <c r="A5344" s="74" t="s">
        <v>60</v>
      </c>
      <c r="B5344" t="s">
        <v>147</v>
      </c>
      <c r="C5344" t="s">
        <v>23</v>
      </c>
      <c r="D5344">
        <v>4</v>
      </c>
      <c r="E5344">
        <v>4</v>
      </c>
      <c r="F5344">
        <v>229650</v>
      </c>
      <c r="G5344">
        <v>229654</v>
      </c>
      <c r="H5344">
        <v>57412.5</v>
      </c>
      <c r="I5344">
        <v>57413.5</v>
      </c>
      <c r="J5344">
        <v>4</v>
      </c>
      <c r="K5344">
        <v>1.7417809710428914E-5</v>
      </c>
    </row>
    <row r="5345" spans="1:11">
      <c r="A5345" s="74" t="s">
        <v>60</v>
      </c>
      <c r="B5345" t="s">
        <v>147</v>
      </c>
      <c r="C5345" t="s">
        <v>24</v>
      </c>
      <c r="D5345">
        <v>1</v>
      </c>
      <c r="E5345">
        <v>1</v>
      </c>
      <c r="F5345">
        <v>48820</v>
      </c>
      <c r="G5345">
        <v>48821</v>
      </c>
      <c r="H5345">
        <v>48820</v>
      </c>
      <c r="I5345">
        <v>48821</v>
      </c>
      <c r="J5345">
        <v>1</v>
      </c>
      <c r="K5345">
        <v>2.0483408439164275E-5</v>
      </c>
    </row>
    <row r="5346" spans="1:11">
      <c r="A5346" s="74" t="s">
        <v>60</v>
      </c>
      <c r="B5346" t="s">
        <v>147</v>
      </c>
      <c r="C5346" t="s">
        <v>25</v>
      </c>
      <c r="D5346">
        <v>17</v>
      </c>
      <c r="E5346">
        <v>17</v>
      </c>
      <c r="F5346">
        <v>1121547</v>
      </c>
      <c r="G5346">
        <v>1121563</v>
      </c>
      <c r="H5346">
        <v>65973.352941176476</v>
      </c>
      <c r="I5346">
        <v>65974.294117647063</v>
      </c>
      <c r="J5346">
        <v>16</v>
      </c>
      <c r="K5346">
        <v>1.4266009360285391E-5</v>
      </c>
    </row>
    <row r="5347" spans="1:11">
      <c r="A5347" s="74" t="s">
        <v>60</v>
      </c>
      <c r="B5347" t="s">
        <v>147</v>
      </c>
    </row>
    <row r="5348" spans="1:11">
      <c r="A5348" s="74" t="s">
        <v>60</v>
      </c>
      <c r="B5348" t="s">
        <v>147</v>
      </c>
      <c r="C5348" t="s">
        <v>26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</row>
    <row r="5349" spans="1:11">
      <c r="A5349" s="74" t="s">
        <v>60</v>
      </c>
      <c r="B5349" t="s">
        <v>147</v>
      </c>
      <c r="C5349" t="s">
        <v>27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</row>
    <row r="5350" spans="1:11">
      <c r="A5350" s="74" t="s">
        <v>60</v>
      </c>
      <c r="B5350" t="s">
        <v>147</v>
      </c>
      <c r="C5350" t="s">
        <v>25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</row>
    <row r="5351" spans="1:11">
      <c r="A5351" s="74" t="s">
        <v>60</v>
      </c>
      <c r="B5351" t="s">
        <v>147</v>
      </c>
    </row>
    <row r="5352" spans="1:11">
      <c r="A5352" s="74" t="s">
        <v>60</v>
      </c>
      <c r="B5352" t="s">
        <v>147</v>
      </c>
      <c r="C5352" t="s">
        <v>28</v>
      </c>
      <c r="D5352">
        <v>3</v>
      </c>
      <c r="E5352">
        <v>3</v>
      </c>
      <c r="F5352">
        <v>48470</v>
      </c>
      <c r="G5352">
        <v>48473</v>
      </c>
      <c r="H5352">
        <v>16156.666666666666</v>
      </c>
      <c r="I5352">
        <v>16157.666666666666</v>
      </c>
      <c r="J5352">
        <v>3</v>
      </c>
      <c r="K5352">
        <v>6.1893955023726021E-5</v>
      </c>
    </row>
    <row r="5353" spans="1:11">
      <c r="A5353" s="74" t="s">
        <v>60</v>
      </c>
      <c r="B5353" t="s">
        <v>147</v>
      </c>
      <c r="C5353" t="s">
        <v>29</v>
      </c>
      <c r="D5353">
        <v>5</v>
      </c>
      <c r="E5353">
        <v>5</v>
      </c>
      <c r="F5353">
        <v>112350</v>
      </c>
      <c r="G5353">
        <v>112355</v>
      </c>
      <c r="H5353">
        <v>22470</v>
      </c>
      <c r="I5353">
        <v>22471</v>
      </c>
      <c r="J5353">
        <v>5</v>
      </c>
      <c r="K5353">
        <v>4.4503782821539834E-5</v>
      </c>
    </row>
    <row r="5354" spans="1:11">
      <c r="A5354" s="74" t="s">
        <v>60</v>
      </c>
      <c r="B5354" t="s">
        <v>147</v>
      </c>
      <c r="C5354" t="s">
        <v>30</v>
      </c>
      <c r="D5354">
        <v>1</v>
      </c>
      <c r="E5354">
        <v>1</v>
      </c>
      <c r="F5354">
        <v>18636</v>
      </c>
      <c r="G5354">
        <v>18637</v>
      </c>
      <c r="H5354">
        <v>18636</v>
      </c>
      <c r="I5354">
        <v>18637</v>
      </c>
      <c r="J5354">
        <v>1</v>
      </c>
      <c r="K5354">
        <v>5.365958360163125E-5</v>
      </c>
    </row>
    <row r="5355" spans="1:11">
      <c r="A5355" s="74" t="s">
        <v>60</v>
      </c>
      <c r="B5355" t="s">
        <v>147</v>
      </c>
      <c r="C5355" t="s">
        <v>31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</row>
    <row r="5356" spans="1:11">
      <c r="A5356" s="74" t="s">
        <v>60</v>
      </c>
      <c r="B5356" t="s">
        <v>147</v>
      </c>
      <c r="C5356" t="s">
        <v>25</v>
      </c>
      <c r="D5356">
        <v>9</v>
      </c>
      <c r="E5356">
        <v>9</v>
      </c>
      <c r="F5356">
        <v>179456</v>
      </c>
      <c r="G5356">
        <v>179465</v>
      </c>
      <c r="H5356">
        <v>19939.555555555555</v>
      </c>
      <c r="I5356">
        <v>19940.555555555555</v>
      </c>
      <c r="J5356">
        <v>9</v>
      </c>
      <c r="K5356">
        <v>5.015156918687589E-5</v>
      </c>
    </row>
    <row r="5357" spans="1:11">
      <c r="A5357" s="74" t="s">
        <v>60</v>
      </c>
      <c r="B5357" t="s">
        <v>147</v>
      </c>
    </row>
    <row r="5358" spans="1:11">
      <c r="A5358" s="74" t="s">
        <v>60</v>
      </c>
      <c r="B5358" t="s">
        <v>147</v>
      </c>
      <c r="C5358" t="s">
        <v>32</v>
      </c>
      <c r="D5358">
        <v>8</v>
      </c>
      <c r="E5358">
        <v>8</v>
      </c>
      <c r="F5358">
        <v>428023</v>
      </c>
      <c r="G5358">
        <v>428031</v>
      </c>
      <c r="H5358">
        <v>53502.875</v>
      </c>
      <c r="I5358">
        <v>53503.875</v>
      </c>
      <c r="J5358">
        <v>8</v>
      </c>
      <c r="K5358">
        <v>1.8690584384484013E-5</v>
      </c>
    </row>
    <row r="5359" spans="1:11">
      <c r="A5359" s="74" t="s">
        <v>60</v>
      </c>
      <c r="B5359" t="s">
        <v>147</v>
      </c>
      <c r="C5359" t="s">
        <v>33</v>
      </c>
      <c r="D5359">
        <v>1</v>
      </c>
      <c r="E5359">
        <v>1</v>
      </c>
      <c r="F5359">
        <v>49554</v>
      </c>
      <c r="G5359">
        <v>49555</v>
      </c>
      <c r="H5359">
        <v>49554</v>
      </c>
      <c r="I5359">
        <v>49555</v>
      </c>
      <c r="J5359">
        <v>1</v>
      </c>
      <c r="K5359">
        <v>2.0180005650401581E-5</v>
      </c>
    </row>
    <row r="5360" spans="1:11">
      <c r="A5360" s="74" t="s">
        <v>60</v>
      </c>
      <c r="B5360" t="s">
        <v>147</v>
      </c>
      <c r="C5360" t="s">
        <v>34</v>
      </c>
      <c r="D5360">
        <v>11</v>
      </c>
      <c r="E5360">
        <v>11</v>
      </c>
      <c r="F5360">
        <v>235237</v>
      </c>
      <c r="G5360">
        <v>235248</v>
      </c>
      <c r="H5360">
        <v>21385.18181818182</v>
      </c>
      <c r="I5360">
        <v>21386.18181818182</v>
      </c>
      <c r="J5360">
        <v>11</v>
      </c>
      <c r="K5360">
        <v>4.6761351318032454E-5</v>
      </c>
    </row>
    <row r="5361" spans="1:11">
      <c r="A5361" s="74" t="s">
        <v>60</v>
      </c>
      <c r="B5361" t="s">
        <v>147</v>
      </c>
      <c r="C5361" t="s">
        <v>25</v>
      </c>
      <c r="D5361">
        <v>20</v>
      </c>
      <c r="E5361">
        <v>20</v>
      </c>
      <c r="F5361">
        <v>712814</v>
      </c>
      <c r="G5361">
        <v>712834</v>
      </c>
      <c r="H5361">
        <v>35640.699999999997</v>
      </c>
      <c r="I5361">
        <v>35641.699999999997</v>
      </c>
      <c r="J5361">
        <v>20</v>
      </c>
      <c r="K5361">
        <v>2.8057810312367602E-5</v>
      </c>
    </row>
    <row r="5362" spans="1:11">
      <c r="A5362" s="74" t="s">
        <v>60</v>
      </c>
      <c r="B5362" t="s">
        <v>147</v>
      </c>
    </row>
    <row r="5363" spans="1:11">
      <c r="A5363" s="74" t="s">
        <v>60</v>
      </c>
      <c r="B5363" t="s">
        <v>147</v>
      </c>
      <c r="C5363" t="s">
        <v>35</v>
      </c>
      <c r="D5363">
        <v>2</v>
      </c>
      <c r="E5363">
        <v>2</v>
      </c>
      <c r="F5363">
        <v>95103</v>
      </c>
      <c r="G5363">
        <v>95105</v>
      </c>
      <c r="H5363">
        <v>47551.5</v>
      </c>
      <c r="I5363">
        <v>47552.5</v>
      </c>
      <c r="J5363">
        <v>2</v>
      </c>
      <c r="K5363">
        <v>2.1029830815011092E-5</v>
      </c>
    </row>
    <row r="5364" spans="1:11">
      <c r="A5364" s="74" t="s">
        <v>60</v>
      </c>
      <c r="B5364" t="s">
        <v>147</v>
      </c>
      <c r="C5364" t="s">
        <v>36</v>
      </c>
      <c r="D5364">
        <v>5</v>
      </c>
      <c r="E5364">
        <v>5</v>
      </c>
      <c r="F5364">
        <v>84854</v>
      </c>
      <c r="G5364">
        <v>84859</v>
      </c>
      <c r="H5364">
        <v>16970.8</v>
      </c>
      <c r="I5364">
        <v>16971.8</v>
      </c>
      <c r="J5364">
        <v>5</v>
      </c>
      <c r="K5364">
        <v>5.8924741320385605E-5</v>
      </c>
    </row>
    <row r="5365" spans="1:11">
      <c r="A5365" s="74" t="s">
        <v>60</v>
      </c>
      <c r="B5365" t="s">
        <v>147</v>
      </c>
      <c r="C5365" t="s">
        <v>25</v>
      </c>
      <c r="D5365">
        <v>7</v>
      </c>
      <c r="E5365">
        <v>7</v>
      </c>
      <c r="F5365">
        <v>179957</v>
      </c>
      <c r="G5365">
        <v>179964</v>
      </c>
      <c r="H5365">
        <v>25708.142857142859</v>
      </c>
      <c r="I5365">
        <v>25709.142857142859</v>
      </c>
      <c r="J5365">
        <v>7</v>
      </c>
      <c r="K5365">
        <v>3.8898181232183245E-5</v>
      </c>
    </row>
    <row r="5366" spans="1:11">
      <c r="A5366" s="74" t="s">
        <v>60</v>
      </c>
      <c r="B5366" t="s">
        <v>147</v>
      </c>
    </row>
    <row r="5367" spans="1:11">
      <c r="A5367" s="74" t="s">
        <v>60</v>
      </c>
      <c r="B5367" t="s">
        <v>147</v>
      </c>
      <c r="C5367" t="s">
        <v>37</v>
      </c>
      <c r="D5367">
        <v>1</v>
      </c>
      <c r="E5367">
        <v>1</v>
      </c>
      <c r="F5367">
        <v>42334</v>
      </c>
      <c r="G5367">
        <v>42335</v>
      </c>
      <c r="H5367">
        <v>42334</v>
      </c>
      <c r="I5367">
        <v>42335</v>
      </c>
      <c r="J5367">
        <v>1</v>
      </c>
      <c r="K5367">
        <v>2.3621675249208673E-5</v>
      </c>
    </row>
    <row r="5368" spans="1:11">
      <c r="A5368" s="74" t="s">
        <v>60</v>
      </c>
      <c r="B5368" t="s">
        <v>147</v>
      </c>
      <c r="C5368" t="s">
        <v>38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</row>
    <row r="5369" spans="1:11">
      <c r="A5369" s="74" t="s">
        <v>60</v>
      </c>
      <c r="B5369" t="s">
        <v>147</v>
      </c>
      <c r="C5369" t="s">
        <v>25</v>
      </c>
      <c r="D5369">
        <v>1</v>
      </c>
      <c r="E5369">
        <v>1</v>
      </c>
      <c r="F5369">
        <v>42334</v>
      </c>
      <c r="G5369">
        <v>42335</v>
      </c>
      <c r="H5369">
        <v>42334</v>
      </c>
      <c r="I5369">
        <v>42335</v>
      </c>
      <c r="J5369">
        <v>1</v>
      </c>
      <c r="K5369">
        <v>2.3621675249208673E-5</v>
      </c>
    </row>
    <row r="5370" spans="1:11">
      <c r="A5370" s="74" t="s">
        <v>60</v>
      </c>
      <c r="B5370" t="s">
        <v>147</v>
      </c>
    </row>
    <row r="5371" spans="1:11">
      <c r="A5371" s="74" t="s">
        <v>60</v>
      </c>
      <c r="B5371" t="s">
        <v>147</v>
      </c>
      <c r="C5371" t="s">
        <v>39</v>
      </c>
      <c r="D5371">
        <v>1</v>
      </c>
      <c r="E5371">
        <v>1</v>
      </c>
      <c r="F5371">
        <v>47999</v>
      </c>
      <c r="G5371">
        <v>48000</v>
      </c>
      <c r="H5371">
        <v>47999</v>
      </c>
      <c r="I5371">
        <v>48000</v>
      </c>
      <c r="J5371">
        <v>1</v>
      </c>
      <c r="K5371">
        <v>2.0833767370153544E-5</v>
      </c>
    </row>
    <row r="5372" spans="1:11">
      <c r="A5372" s="74" t="s">
        <v>60</v>
      </c>
      <c r="B5372" t="s">
        <v>147</v>
      </c>
      <c r="C5372" t="s">
        <v>40</v>
      </c>
      <c r="D5372">
        <v>1</v>
      </c>
      <c r="E5372">
        <v>1</v>
      </c>
      <c r="F5372">
        <v>54151</v>
      </c>
      <c r="G5372">
        <v>54152</v>
      </c>
      <c r="H5372">
        <v>54151</v>
      </c>
      <c r="I5372">
        <v>54152</v>
      </c>
      <c r="J5372">
        <v>1</v>
      </c>
      <c r="K5372">
        <v>1.8466879651345311E-5</v>
      </c>
    </row>
    <row r="5373" spans="1:11">
      <c r="A5373" s="74" t="s">
        <v>60</v>
      </c>
      <c r="B5373" t="s">
        <v>147</v>
      </c>
      <c r="C5373" t="s">
        <v>41</v>
      </c>
      <c r="D5373">
        <v>1</v>
      </c>
      <c r="E5373">
        <v>1</v>
      </c>
      <c r="F5373">
        <v>54042</v>
      </c>
      <c r="G5373">
        <v>54043</v>
      </c>
      <c r="H5373">
        <v>54042</v>
      </c>
      <c r="I5373">
        <v>54043</v>
      </c>
      <c r="J5373">
        <v>1</v>
      </c>
      <c r="K5373">
        <v>1.8504126420191702E-5</v>
      </c>
    </row>
    <row r="5374" spans="1:11">
      <c r="A5374" s="74" t="s">
        <v>60</v>
      </c>
      <c r="B5374" t="s">
        <v>147</v>
      </c>
      <c r="C5374" t="s">
        <v>42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</row>
    <row r="5375" spans="1:11">
      <c r="A5375" s="74" t="s">
        <v>60</v>
      </c>
      <c r="B5375" t="s">
        <v>147</v>
      </c>
      <c r="C5375" t="s">
        <v>43</v>
      </c>
      <c r="D5375">
        <v>1</v>
      </c>
      <c r="E5375">
        <v>1</v>
      </c>
      <c r="F5375">
        <v>58804</v>
      </c>
      <c r="G5375">
        <v>58805</v>
      </c>
      <c r="H5375">
        <v>58804</v>
      </c>
      <c r="I5375">
        <v>58805</v>
      </c>
      <c r="J5375">
        <v>1</v>
      </c>
      <c r="K5375">
        <v>1.7005645874430311E-5</v>
      </c>
    </row>
    <row r="5376" spans="1:11">
      <c r="A5376" s="74" t="s">
        <v>60</v>
      </c>
      <c r="B5376" t="s">
        <v>147</v>
      </c>
      <c r="C5376" t="s">
        <v>44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</row>
    <row r="5377" spans="1:11">
      <c r="A5377" s="74" t="s">
        <v>60</v>
      </c>
      <c r="B5377" t="s">
        <v>147</v>
      </c>
      <c r="C5377" t="s">
        <v>45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</row>
    <row r="5378" spans="1:11">
      <c r="A5378" s="74" t="s">
        <v>60</v>
      </c>
      <c r="B5378" t="s">
        <v>147</v>
      </c>
      <c r="C5378" t="s">
        <v>46</v>
      </c>
      <c r="D5378">
        <v>1</v>
      </c>
      <c r="E5378">
        <v>1</v>
      </c>
      <c r="F5378">
        <v>53933</v>
      </c>
      <c r="G5378">
        <v>53934</v>
      </c>
      <c r="H5378">
        <v>53933</v>
      </c>
      <c r="I5378">
        <v>53934</v>
      </c>
      <c r="J5378">
        <v>1</v>
      </c>
      <c r="K5378">
        <v>1.8541523742421151E-5</v>
      </c>
    </row>
    <row r="5379" spans="1:11">
      <c r="A5379" s="74" t="s">
        <v>60</v>
      </c>
      <c r="B5379" t="s">
        <v>147</v>
      </c>
      <c r="C5379" t="s">
        <v>25</v>
      </c>
      <c r="D5379">
        <v>5</v>
      </c>
      <c r="E5379">
        <v>5</v>
      </c>
      <c r="F5379">
        <v>268929</v>
      </c>
      <c r="G5379">
        <v>268934</v>
      </c>
      <c r="H5379">
        <v>53785.8</v>
      </c>
      <c r="I5379">
        <v>53786.8</v>
      </c>
      <c r="J5379">
        <v>5</v>
      </c>
      <c r="K5379">
        <v>1.8592267847647522E-5</v>
      </c>
    </row>
    <row r="5380" spans="1:11">
      <c r="A5380" s="74" t="s">
        <v>60</v>
      </c>
      <c r="B5380" t="s">
        <v>147</v>
      </c>
    </row>
    <row r="5381" spans="1:11">
      <c r="A5381" s="74" t="s">
        <v>60</v>
      </c>
      <c r="B5381" t="s">
        <v>147</v>
      </c>
      <c r="C5381" t="s">
        <v>47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</row>
    <row r="5382" spans="1:11">
      <c r="A5382" s="74" t="s">
        <v>60</v>
      </c>
      <c r="B5382" t="s">
        <v>147</v>
      </c>
      <c r="C5382" t="s">
        <v>48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</row>
    <row r="5383" spans="1:11">
      <c r="A5383" s="74" t="s">
        <v>60</v>
      </c>
      <c r="B5383" t="s">
        <v>147</v>
      </c>
      <c r="C5383" t="s">
        <v>25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</row>
    <row r="5384" spans="1:11">
      <c r="A5384" s="74" t="s">
        <v>60</v>
      </c>
      <c r="B5384" t="s">
        <v>147</v>
      </c>
    </row>
    <row r="5385" spans="1:11">
      <c r="A5385" s="74" t="s">
        <v>60</v>
      </c>
      <c r="B5385" t="s">
        <v>147</v>
      </c>
      <c r="C5385" t="s">
        <v>49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</row>
    <row r="5386" spans="1:11">
      <c r="A5386" s="74" t="s">
        <v>60</v>
      </c>
      <c r="B5386" t="s">
        <v>147</v>
      </c>
      <c r="C5386" t="s">
        <v>25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</row>
    <row r="5387" spans="1:11">
      <c r="A5387" s="74" t="s">
        <v>60</v>
      </c>
      <c r="B5387" t="s">
        <v>147</v>
      </c>
    </row>
    <row r="5388" spans="1:11">
      <c r="A5388" s="74" t="s">
        <v>60</v>
      </c>
      <c r="B5388" t="s">
        <v>147</v>
      </c>
      <c r="C5388" t="s">
        <v>50</v>
      </c>
      <c r="D5388">
        <v>7</v>
      </c>
      <c r="E5388">
        <v>7</v>
      </c>
      <c r="F5388">
        <v>192727</v>
      </c>
      <c r="G5388">
        <v>192734</v>
      </c>
      <c r="H5388">
        <v>27532.428571428572</v>
      </c>
      <c r="I5388">
        <v>27533.428571428572</v>
      </c>
      <c r="J5388">
        <v>7</v>
      </c>
      <c r="K5388">
        <v>3.6320806114348278E-5</v>
      </c>
    </row>
    <row r="5389" spans="1:11">
      <c r="A5389" s="74" t="s">
        <v>60</v>
      </c>
      <c r="B5389" t="s">
        <v>147</v>
      </c>
      <c r="C5389" t="s">
        <v>51</v>
      </c>
      <c r="D5389">
        <v>14</v>
      </c>
      <c r="E5389">
        <v>14</v>
      </c>
      <c r="F5389">
        <v>275370</v>
      </c>
      <c r="G5389">
        <v>275384</v>
      </c>
      <c r="H5389">
        <v>19669.285714285714</v>
      </c>
      <c r="I5389">
        <v>19670.285714285714</v>
      </c>
      <c r="J5389">
        <v>14</v>
      </c>
      <c r="K5389">
        <v>5.0840687075571047E-5</v>
      </c>
    </row>
    <row r="5390" spans="1:11">
      <c r="A5390" s="74" t="s">
        <v>60</v>
      </c>
      <c r="B5390" t="s">
        <v>147</v>
      </c>
      <c r="C5390" t="s">
        <v>25</v>
      </c>
      <c r="D5390">
        <v>21</v>
      </c>
      <c r="E5390">
        <v>21</v>
      </c>
      <c r="F5390">
        <v>468097</v>
      </c>
      <c r="G5390">
        <v>468118</v>
      </c>
      <c r="H5390">
        <v>22290.333333333332</v>
      </c>
      <c r="I5390">
        <v>22291.333333333332</v>
      </c>
      <c r="J5390">
        <v>21</v>
      </c>
      <c r="K5390">
        <v>4.4862496448385695E-5</v>
      </c>
    </row>
    <row r="5391" spans="1:11">
      <c r="A5391" s="74" t="s">
        <v>60</v>
      </c>
      <c r="B5391" t="s">
        <v>147</v>
      </c>
    </row>
    <row r="5392" spans="1:11">
      <c r="A5392" s="74" t="s">
        <v>60</v>
      </c>
      <c r="B5392" t="s">
        <v>147</v>
      </c>
      <c r="C5392" t="s">
        <v>52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</row>
    <row r="5393" spans="1:13">
      <c r="A5393" s="74" t="s">
        <v>60</v>
      </c>
      <c r="B5393" t="s">
        <v>147</v>
      </c>
      <c r="C5393" t="s">
        <v>53</v>
      </c>
      <c r="D5393">
        <v>2</v>
      </c>
      <c r="E5393">
        <v>2</v>
      </c>
      <c r="F5393">
        <v>65473.760000000002</v>
      </c>
      <c r="G5393">
        <v>65475.76</v>
      </c>
      <c r="H5393">
        <v>32736.880000000001</v>
      </c>
      <c r="I5393">
        <v>32737.88</v>
      </c>
      <c r="J5393">
        <v>2</v>
      </c>
      <c r="K5393">
        <v>3.0546588434817245E-5</v>
      </c>
    </row>
    <row r="5394" spans="1:13">
      <c r="A5394" s="74" t="s">
        <v>60</v>
      </c>
      <c r="B5394" t="s">
        <v>147</v>
      </c>
      <c r="C5394" t="s">
        <v>54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</row>
    <row r="5395" spans="1:13">
      <c r="A5395" s="74" t="s">
        <v>60</v>
      </c>
      <c r="B5395" t="s">
        <v>147</v>
      </c>
      <c r="C5395" t="s">
        <v>55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</row>
    <row r="5396" spans="1:13">
      <c r="A5396" s="74" t="s">
        <v>60</v>
      </c>
      <c r="B5396" t="s">
        <v>147</v>
      </c>
      <c r="C5396" t="s">
        <v>25</v>
      </c>
      <c r="D5396">
        <v>2</v>
      </c>
      <c r="E5396">
        <v>2</v>
      </c>
      <c r="F5396">
        <v>65473.760000000002</v>
      </c>
      <c r="G5396">
        <v>65475.76</v>
      </c>
      <c r="H5396">
        <v>32736.880000000001</v>
      </c>
      <c r="I5396">
        <v>32737.88</v>
      </c>
      <c r="J5396">
        <v>2</v>
      </c>
      <c r="K5396">
        <v>3.0546588434817245E-5</v>
      </c>
    </row>
    <row r="5397" spans="1:13">
      <c r="A5397" s="74" t="s">
        <v>60</v>
      </c>
      <c r="B5397" t="s">
        <v>147</v>
      </c>
    </row>
    <row r="5398" spans="1:13">
      <c r="A5398" s="74" t="s">
        <v>60</v>
      </c>
      <c r="B5398" t="s">
        <v>147</v>
      </c>
      <c r="C5398" t="s">
        <v>56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</row>
    <row r="5399" spans="1:13">
      <c r="A5399" s="74" t="s">
        <v>60</v>
      </c>
      <c r="B5399" t="s">
        <v>147</v>
      </c>
      <c r="C5399" t="s">
        <v>57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</row>
    <row r="5400" spans="1:13">
      <c r="A5400" s="74" t="s">
        <v>60</v>
      </c>
      <c r="B5400" t="s">
        <v>147</v>
      </c>
      <c r="C5400" t="s">
        <v>58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</row>
    <row r="5401" spans="1:13">
      <c r="A5401" s="74" t="s">
        <v>60</v>
      </c>
      <c r="B5401" t="s">
        <v>148</v>
      </c>
      <c r="C5401" t="s">
        <v>18</v>
      </c>
      <c r="D5401">
        <v>1</v>
      </c>
      <c r="E5401">
        <v>1</v>
      </c>
      <c r="F5401">
        <v>115000</v>
      </c>
      <c r="G5401">
        <v>115000</v>
      </c>
      <c r="H5401">
        <v>115000</v>
      </c>
      <c r="I5401">
        <v>115000</v>
      </c>
      <c r="J5401">
        <v>0</v>
      </c>
      <c r="K5401">
        <v>0</v>
      </c>
    </row>
    <row r="5402" spans="1:13">
      <c r="A5402" s="74" t="s">
        <v>60</v>
      </c>
      <c r="B5402" t="s">
        <v>148</v>
      </c>
      <c r="C5402" t="s">
        <v>19</v>
      </c>
      <c r="D5402">
        <v>5</v>
      </c>
      <c r="E5402">
        <v>5</v>
      </c>
      <c r="F5402">
        <v>395806.82</v>
      </c>
      <c r="G5402">
        <v>400312</v>
      </c>
      <c r="H5402">
        <v>79161.364000000001</v>
      </c>
      <c r="I5402">
        <v>80062.399999999994</v>
      </c>
      <c r="J5402">
        <v>4505.179999999993</v>
      </c>
      <c r="K5402">
        <v>1.138226976483122E-2</v>
      </c>
    </row>
    <row r="5403" spans="1:13">
      <c r="A5403" s="74" t="s">
        <v>60</v>
      </c>
      <c r="B5403" t="s">
        <v>148</v>
      </c>
      <c r="C5403" t="s">
        <v>20</v>
      </c>
      <c r="D5403">
        <v>3</v>
      </c>
      <c r="E5403">
        <v>3</v>
      </c>
      <c r="F5403">
        <v>297357</v>
      </c>
      <c r="G5403">
        <v>298140</v>
      </c>
      <c r="H5403">
        <v>99119</v>
      </c>
      <c r="I5403">
        <v>99380</v>
      </c>
      <c r="J5403">
        <v>783</v>
      </c>
      <c r="K5403">
        <v>2.6331984785964344E-3</v>
      </c>
      <c r="M5403" s="490">
        <f>F5403/D5403</f>
        <v>99119</v>
      </c>
    </row>
    <row r="5404" spans="1:13">
      <c r="A5404" s="74" t="s">
        <v>60</v>
      </c>
      <c r="B5404" t="s">
        <v>148</v>
      </c>
      <c r="C5404" t="s">
        <v>21</v>
      </c>
      <c r="D5404">
        <v>2</v>
      </c>
      <c r="E5404">
        <v>2</v>
      </c>
      <c r="F5404">
        <v>96048</v>
      </c>
      <c r="G5404">
        <v>96570</v>
      </c>
      <c r="H5404">
        <v>48024</v>
      </c>
      <c r="I5404">
        <v>48285</v>
      </c>
      <c r="J5404">
        <v>522</v>
      </c>
      <c r="K5404">
        <v>5.434782608695652E-3</v>
      </c>
    </row>
    <row r="5405" spans="1:13">
      <c r="A5405" s="74" t="s">
        <v>60</v>
      </c>
      <c r="B5405" t="s">
        <v>148</v>
      </c>
      <c r="C5405" t="s">
        <v>22</v>
      </c>
      <c r="D5405">
        <v>1</v>
      </c>
      <c r="E5405">
        <v>1</v>
      </c>
      <c r="F5405">
        <v>105483</v>
      </c>
      <c r="G5405">
        <v>105483</v>
      </c>
      <c r="H5405">
        <v>105483</v>
      </c>
      <c r="I5405">
        <v>105483</v>
      </c>
      <c r="J5405">
        <v>0</v>
      </c>
      <c r="K5405">
        <v>0</v>
      </c>
    </row>
    <row r="5406" spans="1:13">
      <c r="A5406" s="74" t="s">
        <v>60</v>
      </c>
      <c r="B5406" t="s">
        <v>148</v>
      </c>
      <c r="C5406" t="s">
        <v>23</v>
      </c>
      <c r="D5406">
        <v>1</v>
      </c>
      <c r="E5406">
        <v>1</v>
      </c>
      <c r="F5406">
        <v>71775</v>
      </c>
      <c r="G5406">
        <v>72558</v>
      </c>
      <c r="H5406">
        <v>71775</v>
      </c>
      <c r="I5406">
        <v>72558</v>
      </c>
      <c r="J5406">
        <v>783</v>
      </c>
      <c r="K5406">
        <v>1.090909090909091E-2</v>
      </c>
    </row>
    <row r="5407" spans="1:13">
      <c r="A5407" s="74" t="s">
        <v>60</v>
      </c>
      <c r="B5407" t="s">
        <v>148</v>
      </c>
      <c r="C5407" t="s">
        <v>24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</row>
    <row r="5408" spans="1:13">
      <c r="A5408" s="74" t="s">
        <v>60</v>
      </c>
      <c r="B5408" t="s">
        <v>148</v>
      </c>
      <c r="C5408" t="s">
        <v>25</v>
      </c>
      <c r="D5408">
        <v>13</v>
      </c>
      <c r="E5408">
        <v>13</v>
      </c>
      <c r="F5408">
        <v>1081469.82</v>
      </c>
      <c r="G5408">
        <v>1088063</v>
      </c>
      <c r="H5408">
        <v>83189.986153846156</v>
      </c>
      <c r="I5408">
        <v>83697.153846153844</v>
      </c>
      <c r="J5408">
        <v>6593.1799999999348</v>
      </c>
      <c r="K5408">
        <v>6.096499299444098E-3</v>
      </c>
    </row>
    <row r="5409" spans="1:13">
      <c r="A5409" s="74" t="s">
        <v>60</v>
      </c>
      <c r="B5409" t="s">
        <v>148</v>
      </c>
    </row>
    <row r="5410" spans="1:13">
      <c r="A5410" s="74" t="s">
        <v>60</v>
      </c>
      <c r="B5410" t="s">
        <v>148</v>
      </c>
      <c r="C5410" t="s">
        <v>26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</row>
    <row r="5411" spans="1:13">
      <c r="A5411" s="74" t="s">
        <v>60</v>
      </c>
      <c r="B5411" t="s">
        <v>148</v>
      </c>
      <c r="C5411" t="s">
        <v>27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</row>
    <row r="5412" spans="1:13">
      <c r="A5412" s="74" t="s">
        <v>60</v>
      </c>
      <c r="B5412" t="s">
        <v>148</v>
      </c>
      <c r="C5412" t="s">
        <v>25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</row>
    <row r="5413" spans="1:13">
      <c r="A5413" s="74" t="s">
        <v>60</v>
      </c>
      <c r="B5413" t="s">
        <v>148</v>
      </c>
    </row>
    <row r="5414" spans="1:13">
      <c r="A5414" s="74" t="s">
        <v>60</v>
      </c>
      <c r="B5414" t="s">
        <v>148</v>
      </c>
      <c r="C5414" t="s">
        <v>28</v>
      </c>
      <c r="D5414">
        <v>20</v>
      </c>
      <c r="E5414">
        <v>20</v>
      </c>
      <c r="F5414">
        <v>478368.38</v>
      </c>
      <c r="G5414">
        <v>491114</v>
      </c>
      <c r="H5414">
        <v>23918.419000000002</v>
      </c>
      <c r="I5414">
        <v>24555.7</v>
      </c>
      <c r="J5414">
        <v>12745.619999999995</v>
      </c>
      <c r="K5414">
        <v>2.6643943314146296E-2</v>
      </c>
    </row>
    <row r="5415" spans="1:13">
      <c r="A5415" s="74" t="s">
        <v>60</v>
      </c>
      <c r="B5415" t="s">
        <v>148</v>
      </c>
      <c r="C5415" t="s">
        <v>29</v>
      </c>
      <c r="D5415">
        <v>3</v>
      </c>
      <c r="E5415">
        <v>3</v>
      </c>
      <c r="F5415">
        <v>75403</v>
      </c>
      <c r="G5415">
        <v>76943</v>
      </c>
      <c r="H5415">
        <v>25134.333333333332</v>
      </c>
      <c r="I5415">
        <v>25647.666666666668</v>
      </c>
      <c r="J5415">
        <v>1540</v>
      </c>
      <c r="K5415">
        <v>2.0423590573319363E-2</v>
      </c>
    </row>
    <row r="5416" spans="1:13">
      <c r="A5416" s="74" t="s">
        <v>60</v>
      </c>
      <c r="B5416" t="s">
        <v>148</v>
      </c>
      <c r="C5416" t="s">
        <v>30</v>
      </c>
      <c r="D5416">
        <v>2</v>
      </c>
      <c r="E5416">
        <v>2</v>
      </c>
      <c r="F5416">
        <v>49454</v>
      </c>
      <c r="G5416">
        <v>50198</v>
      </c>
      <c r="H5416">
        <v>24727</v>
      </c>
      <c r="I5416">
        <v>25099</v>
      </c>
      <c r="J5416">
        <v>744</v>
      </c>
      <c r="K5416">
        <v>1.5044283576657096E-2</v>
      </c>
    </row>
    <row r="5417" spans="1:13">
      <c r="A5417" s="74" t="s">
        <v>60</v>
      </c>
      <c r="B5417" t="s">
        <v>148</v>
      </c>
      <c r="C5417" t="s">
        <v>31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</row>
    <row r="5418" spans="1:13">
      <c r="A5418" s="74" t="s">
        <v>60</v>
      </c>
      <c r="B5418" t="s">
        <v>148</v>
      </c>
      <c r="C5418" t="s">
        <v>25</v>
      </c>
      <c r="D5418">
        <v>25</v>
      </c>
      <c r="E5418">
        <v>25</v>
      </c>
      <c r="F5418">
        <v>603225.38</v>
      </c>
      <c r="G5418">
        <v>618255</v>
      </c>
      <c r="H5418">
        <v>24129.015200000002</v>
      </c>
      <c r="I5418">
        <v>24730.2</v>
      </c>
      <c r="J5418">
        <v>15029.619999999995</v>
      </c>
      <c r="K5418">
        <v>2.4915430448234778E-2</v>
      </c>
    </row>
    <row r="5419" spans="1:13">
      <c r="A5419" s="74" t="s">
        <v>60</v>
      </c>
      <c r="B5419" t="s">
        <v>148</v>
      </c>
    </row>
    <row r="5420" spans="1:13">
      <c r="A5420" s="74" t="s">
        <v>60</v>
      </c>
      <c r="B5420" t="s">
        <v>148</v>
      </c>
      <c r="C5420" t="s">
        <v>32</v>
      </c>
      <c r="D5420">
        <v>5</v>
      </c>
      <c r="E5420">
        <v>5</v>
      </c>
      <c r="F5420">
        <v>313018</v>
      </c>
      <c r="G5420">
        <v>322191</v>
      </c>
      <c r="H5420">
        <v>62603.6</v>
      </c>
      <c r="I5420">
        <v>64438.2</v>
      </c>
      <c r="J5420">
        <v>9173</v>
      </c>
      <c r="K5420">
        <v>2.9305023992230478E-2</v>
      </c>
    </row>
    <row r="5421" spans="1:13">
      <c r="A5421" s="74" t="s">
        <v>60</v>
      </c>
      <c r="B5421" t="s">
        <v>148</v>
      </c>
      <c r="C5421" t="s">
        <v>33</v>
      </c>
      <c r="D5421">
        <v>1</v>
      </c>
      <c r="E5421">
        <v>1</v>
      </c>
      <c r="F5421">
        <v>52448</v>
      </c>
      <c r="G5421">
        <v>52979</v>
      </c>
      <c r="H5421">
        <v>52448</v>
      </c>
      <c r="I5421">
        <v>52979</v>
      </c>
      <c r="J5421">
        <v>531</v>
      </c>
      <c r="K5421">
        <v>1.012431360585723E-2</v>
      </c>
    </row>
    <row r="5422" spans="1:13">
      <c r="A5422" s="74" t="s">
        <v>60</v>
      </c>
      <c r="B5422" t="s">
        <v>148</v>
      </c>
      <c r="C5422" t="s">
        <v>34</v>
      </c>
      <c r="D5422">
        <v>7</v>
      </c>
      <c r="E5422">
        <v>7</v>
      </c>
      <c r="F5422">
        <v>226474</v>
      </c>
      <c r="G5422">
        <v>233589</v>
      </c>
      <c r="H5422">
        <v>32353.428571428572</v>
      </c>
      <c r="I5422">
        <v>33369.857142857145</v>
      </c>
      <c r="J5422">
        <v>7115</v>
      </c>
      <c r="K5422">
        <v>3.1416409830709043E-2</v>
      </c>
      <c r="M5422" s="490">
        <f>F5422/D5422</f>
        <v>32353.428571428572</v>
      </c>
    </row>
    <row r="5423" spans="1:13">
      <c r="A5423" s="74" t="s">
        <v>60</v>
      </c>
      <c r="B5423" t="s">
        <v>148</v>
      </c>
      <c r="C5423" t="s">
        <v>25</v>
      </c>
      <c r="D5423">
        <v>13</v>
      </c>
      <c r="E5423">
        <v>13</v>
      </c>
      <c r="F5423">
        <v>591940</v>
      </c>
      <c r="G5423">
        <v>608759</v>
      </c>
      <c r="H5423">
        <v>45533.846153846156</v>
      </c>
      <c r="I5423">
        <v>46827.615384615383</v>
      </c>
      <c r="J5423">
        <v>16819</v>
      </c>
      <c r="K5423">
        <v>2.8413352704666012E-2</v>
      </c>
    </row>
    <row r="5424" spans="1:13">
      <c r="A5424" s="74" t="s">
        <v>60</v>
      </c>
      <c r="B5424" t="s">
        <v>148</v>
      </c>
    </row>
    <row r="5425" spans="1:11">
      <c r="A5425" s="74" t="s">
        <v>60</v>
      </c>
      <c r="B5425" t="s">
        <v>148</v>
      </c>
      <c r="C5425" t="s">
        <v>35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</row>
    <row r="5426" spans="1:11">
      <c r="A5426" s="74" t="s">
        <v>60</v>
      </c>
      <c r="B5426" t="s">
        <v>148</v>
      </c>
      <c r="C5426" t="s">
        <v>36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</row>
    <row r="5427" spans="1:11">
      <c r="A5427" s="74" t="s">
        <v>60</v>
      </c>
      <c r="B5427" t="s">
        <v>148</v>
      </c>
      <c r="C5427" t="s">
        <v>25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</row>
    <row r="5428" spans="1:11">
      <c r="A5428" s="74" t="s">
        <v>60</v>
      </c>
      <c r="B5428" t="s">
        <v>148</v>
      </c>
    </row>
    <row r="5429" spans="1:11">
      <c r="A5429" s="74" t="s">
        <v>60</v>
      </c>
      <c r="B5429" t="s">
        <v>148</v>
      </c>
      <c r="C5429" t="s">
        <v>37</v>
      </c>
      <c r="D5429">
        <v>2</v>
      </c>
      <c r="E5429">
        <v>2</v>
      </c>
      <c r="F5429">
        <v>93688.56</v>
      </c>
      <c r="G5429">
        <v>94754</v>
      </c>
      <c r="H5429">
        <v>46844.28</v>
      </c>
      <c r="I5429">
        <v>47377</v>
      </c>
      <c r="J5429">
        <v>1065.4400000000023</v>
      </c>
      <c r="K5429">
        <v>1.1372146183055886E-2</v>
      </c>
    </row>
    <row r="5430" spans="1:11">
      <c r="A5430" s="74" t="s">
        <v>60</v>
      </c>
      <c r="B5430" t="s">
        <v>148</v>
      </c>
      <c r="C5430" t="s">
        <v>38</v>
      </c>
      <c r="D5430">
        <v>2</v>
      </c>
      <c r="E5430">
        <v>2</v>
      </c>
      <c r="F5430">
        <v>72912.960000000006</v>
      </c>
      <c r="G5430">
        <v>75321</v>
      </c>
      <c r="H5430">
        <v>36456.480000000003</v>
      </c>
      <c r="I5430">
        <v>37660.5</v>
      </c>
      <c r="J5430">
        <v>2408.0399999999936</v>
      </c>
      <c r="K5430">
        <v>3.3026227436110035E-2</v>
      </c>
    </row>
    <row r="5431" spans="1:11">
      <c r="A5431" s="74" t="s">
        <v>60</v>
      </c>
      <c r="B5431" t="s">
        <v>148</v>
      </c>
      <c r="C5431" t="s">
        <v>25</v>
      </c>
      <c r="D5431">
        <v>4</v>
      </c>
      <c r="E5431">
        <v>4</v>
      </c>
      <c r="F5431">
        <v>166601.52000000002</v>
      </c>
      <c r="G5431">
        <v>170075</v>
      </c>
      <c r="H5431">
        <v>41650.380000000005</v>
      </c>
      <c r="I5431">
        <v>42518.75</v>
      </c>
      <c r="J5431">
        <v>3473.4799999999814</v>
      </c>
      <c r="K5431">
        <v>2.0849029468638588E-2</v>
      </c>
    </row>
    <row r="5432" spans="1:11">
      <c r="A5432" s="74" t="s">
        <v>60</v>
      </c>
      <c r="B5432" t="s">
        <v>148</v>
      </c>
    </row>
    <row r="5433" spans="1:11">
      <c r="A5433" s="74" t="s">
        <v>60</v>
      </c>
      <c r="B5433" t="s">
        <v>148</v>
      </c>
      <c r="C5433" t="s">
        <v>39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</row>
    <row r="5434" spans="1:11">
      <c r="A5434" s="74" t="s">
        <v>60</v>
      </c>
      <c r="B5434" t="s">
        <v>148</v>
      </c>
      <c r="C5434" t="s">
        <v>40</v>
      </c>
      <c r="D5434">
        <v>2</v>
      </c>
      <c r="E5434">
        <v>2</v>
      </c>
      <c r="F5434">
        <v>143159</v>
      </c>
      <c r="G5434">
        <v>144533</v>
      </c>
      <c r="H5434">
        <v>71579.5</v>
      </c>
      <c r="I5434">
        <v>72266.5</v>
      </c>
      <c r="J5434">
        <v>1374</v>
      </c>
      <c r="K5434">
        <v>9.5977200176028052E-3</v>
      </c>
    </row>
    <row r="5435" spans="1:11">
      <c r="A5435" s="74" t="s">
        <v>60</v>
      </c>
      <c r="B5435" t="s">
        <v>148</v>
      </c>
      <c r="C5435" t="s">
        <v>41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</row>
    <row r="5436" spans="1:11">
      <c r="A5436" s="74" t="s">
        <v>60</v>
      </c>
      <c r="B5436" t="s">
        <v>148</v>
      </c>
      <c r="C5436" t="s">
        <v>42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</row>
    <row r="5437" spans="1:11">
      <c r="A5437" s="74" t="s">
        <v>60</v>
      </c>
      <c r="B5437" t="s">
        <v>148</v>
      </c>
      <c r="C5437" t="s">
        <v>43</v>
      </c>
      <c r="D5437">
        <v>1</v>
      </c>
      <c r="E5437">
        <v>1</v>
      </c>
      <c r="F5437">
        <v>67648</v>
      </c>
      <c r="G5437">
        <v>67648</v>
      </c>
      <c r="H5437">
        <v>67648</v>
      </c>
      <c r="I5437">
        <v>67648</v>
      </c>
      <c r="J5437">
        <v>0</v>
      </c>
      <c r="K5437">
        <v>0</v>
      </c>
    </row>
    <row r="5438" spans="1:11">
      <c r="A5438" s="74" t="s">
        <v>60</v>
      </c>
      <c r="B5438" t="s">
        <v>148</v>
      </c>
      <c r="C5438" t="s">
        <v>44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</row>
    <row r="5439" spans="1:11">
      <c r="A5439" s="74" t="s">
        <v>60</v>
      </c>
      <c r="B5439" t="s">
        <v>148</v>
      </c>
      <c r="C5439" t="s">
        <v>45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</row>
    <row r="5440" spans="1:11">
      <c r="A5440" s="74" t="s">
        <v>60</v>
      </c>
      <c r="B5440" t="s">
        <v>148</v>
      </c>
      <c r="C5440" t="s">
        <v>46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</row>
    <row r="5441" spans="1:13">
      <c r="A5441" s="74" t="s">
        <v>60</v>
      </c>
      <c r="B5441" t="s">
        <v>148</v>
      </c>
      <c r="C5441" t="s">
        <v>25</v>
      </c>
      <c r="D5441">
        <v>3</v>
      </c>
      <c r="E5441">
        <v>3</v>
      </c>
      <c r="F5441">
        <v>210807</v>
      </c>
      <c r="G5441">
        <v>212181</v>
      </c>
      <c r="H5441">
        <v>70269</v>
      </c>
      <c r="I5441">
        <v>70727</v>
      </c>
      <c r="J5441">
        <v>1374</v>
      </c>
      <c r="K5441">
        <v>6.5178101296446515E-3</v>
      </c>
      <c r="M5441" s="490">
        <f>F5441/D5441</f>
        <v>70269</v>
      </c>
    </row>
    <row r="5442" spans="1:13">
      <c r="A5442" s="74" t="s">
        <v>60</v>
      </c>
      <c r="B5442" t="s">
        <v>148</v>
      </c>
    </row>
    <row r="5443" spans="1:13">
      <c r="A5443" s="74" t="s">
        <v>60</v>
      </c>
      <c r="B5443" t="s">
        <v>148</v>
      </c>
      <c r="C5443" t="s">
        <v>47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</row>
    <row r="5444" spans="1:13">
      <c r="A5444" s="74" t="s">
        <v>60</v>
      </c>
      <c r="B5444" t="s">
        <v>148</v>
      </c>
      <c r="C5444" t="s">
        <v>48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</row>
    <row r="5445" spans="1:13">
      <c r="A5445" s="74" t="s">
        <v>60</v>
      </c>
      <c r="B5445" t="s">
        <v>148</v>
      </c>
      <c r="C5445" t="s">
        <v>25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</row>
    <row r="5446" spans="1:13">
      <c r="A5446" s="74" t="s">
        <v>60</v>
      </c>
      <c r="B5446" t="s">
        <v>148</v>
      </c>
    </row>
    <row r="5447" spans="1:13">
      <c r="A5447" s="74" t="s">
        <v>60</v>
      </c>
      <c r="B5447" t="s">
        <v>148</v>
      </c>
      <c r="C5447" t="s">
        <v>49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</row>
    <row r="5448" spans="1:13">
      <c r="A5448" s="74" t="s">
        <v>60</v>
      </c>
      <c r="B5448" t="s">
        <v>148</v>
      </c>
      <c r="C5448" t="s">
        <v>25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</row>
    <row r="5449" spans="1:13">
      <c r="A5449" s="74" t="s">
        <v>60</v>
      </c>
      <c r="B5449" t="s">
        <v>148</v>
      </c>
    </row>
    <row r="5450" spans="1:13">
      <c r="A5450" s="74" t="s">
        <v>60</v>
      </c>
      <c r="B5450" t="s">
        <v>148</v>
      </c>
      <c r="C5450" t="s">
        <v>50</v>
      </c>
      <c r="D5450">
        <v>4</v>
      </c>
      <c r="E5450">
        <v>4</v>
      </c>
      <c r="F5450">
        <v>106582.79000000001</v>
      </c>
      <c r="G5450">
        <v>125701</v>
      </c>
      <c r="H5450">
        <v>26645.697500000002</v>
      </c>
      <c r="I5450">
        <v>31425.25</v>
      </c>
      <c r="J5450">
        <v>19118.209999999992</v>
      </c>
      <c r="K5450">
        <v>0.17937426858501257</v>
      </c>
    </row>
    <row r="5451" spans="1:13">
      <c r="A5451" s="74" t="s">
        <v>60</v>
      </c>
      <c r="B5451" t="s">
        <v>148</v>
      </c>
      <c r="C5451" t="s">
        <v>51</v>
      </c>
      <c r="D5451">
        <v>15.5</v>
      </c>
      <c r="E5451">
        <v>15.5</v>
      </c>
      <c r="F5451">
        <v>362625.18</v>
      </c>
      <c r="G5451">
        <v>412268</v>
      </c>
      <c r="H5451">
        <v>23395.172903225804</v>
      </c>
      <c r="I5451">
        <v>26597.935483870966</v>
      </c>
      <c r="J5451">
        <v>49642.820000000007</v>
      </c>
      <c r="K5451">
        <v>0.1368984360104282</v>
      </c>
    </row>
    <row r="5452" spans="1:13">
      <c r="A5452" s="74" t="s">
        <v>60</v>
      </c>
      <c r="B5452" t="s">
        <v>148</v>
      </c>
      <c r="C5452" t="s">
        <v>25</v>
      </c>
      <c r="D5452">
        <v>19.5</v>
      </c>
      <c r="E5452">
        <v>19.5</v>
      </c>
      <c r="F5452">
        <v>469207.97</v>
      </c>
      <c r="G5452">
        <v>537969</v>
      </c>
      <c r="H5452">
        <v>24061.947179487179</v>
      </c>
      <c r="I5452">
        <v>27588.153846153848</v>
      </c>
      <c r="J5452">
        <v>68761.030000000028</v>
      </c>
      <c r="K5452">
        <v>0.14654702050350943</v>
      </c>
    </row>
    <row r="5453" spans="1:13">
      <c r="A5453" s="74" t="s">
        <v>60</v>
      </c>
      <c r="B5453" t="s">
        <v>148</v>
      </c>
    </row>
    <row r="5454" spans="1:13">
      <c r="A5454" s="74" t="s">
        <v>60</v>
      </c>
      <c r="B5454" t="s">
        <v>148</v>
      </c>
      <c r="C5454" t="s">
        <v>52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</row>
    <row r="5455" spans="1:13">
      <c r="A5455" s="74" t="s">
        <v>60</v>
      </c>
      <c r="B5455" t="s">
        <v>148</v>
      </c>
      <c r="C5455" t="s">
        <v>53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</row>
    <row r="5456" spans="1:13">
      <c r="A5456" s="74" t="s">
        <v>60</v>
      </c>
      <c r="B5456" t="s">
        <v>148</v>
      </c>
      <c r="C5456" t="s">
        <v>54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</row>
    <row r="5457" spans="1:11">
      <c r="A5457" s="74" t="s">
        <v>60</v>
      </c>
      <c r="B5457" t="s">
        <v>148</v>
      </c>
      <c r="C5457" t="s">
        <v>55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</row>
    <row r="5458" spans="1:11">
      <c r="A5458" s="74" t="s">
        <v>60</v>
      </c>
      <c r="B5458" t="s">
        <v>148</v>
      </c>
      <c r="C5458" t="s">
        <v>25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</row>
    <row r="5459" spans="1:11">
      <c r="A5459" s="74" t="s">
        <v>60</v>
      </c>
      <c r="B5459" t="s">
        <v>148</v>
      </c>
    </row>
    <row r="5460" spans="1:11">
      <c r="A5460" s="74" t="s">
        <v>60</v>
      </c>
      <c r="B5460" t="s">
        <v>148</v>
      </c>
      <c r="C5460" t="s">
        <v>56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</row>
    <row r="5461" spans="1:11">
      <c r="A5461" s="74" t="s">
        <v>60</v>
      </c>
      <c r="B5461" t="s">
        <v>148</v>
      </c>
      <c r="C5461" t="s">
        <v>57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</row>
    <row r="5462" spans="1:11">
      <c r="A5462" s="74" t="s">
        <v>60</v>
      </c>
      <c r="B5462" t="s">
        <v>148</v>
      </c>
      <c r="C5462" t="s">
        <v>58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</row>
    <row r="5463" spans="1:11">
      <c r="A5463" s="74" t="s">
        <v>61</v>
      </c>
      <c r="B5463" t="s">
        <v>149</v>
      </c>
      <c r="C5463" t="s">
        <v>18</v>
      </c>
      <c r="D5463">
        <v>1</v>
      </c>
      <c r="E5463">
        <v>1</v>
      </c>
      <c r="F5463">
        <v>106451</v>
      </c>
      <c r="G5463">
        <v>107516</v>
      </c>
      <c r="H5463">
        <v>106451</v>
      </c>
      <c r="I5463">
        <v>107516</v>
      </c>
      <c r="J5463">
        <v>1065</v>
      </c>
      <c r="K5463">
        <v>1.0004603056805478E-2</v>
      </c>
    </row>
    <row r="5464" spans="1:11">
      <c r="A5464" s="74" t="s">
        <v>61</v>
      </c>
      <c r="B5464" t="s">
        <v>149</v>
      </c>
      <c r="C5464" t="s">
        <v>19</v>
      </c>
      <c r="D5464">
        <v>1.5</v>
      </c>
      <c r="E5464">
        <v>1.5</v>
      </c>
      <c r="F5464">
        <v>146149</v>
      </c>
      <c r="G5464">
        <v>147609</v>
      </c>
      <c r="H5464">
        <v>97432.666666666672</v>
      </c>
      <c r="I5464">
        <v>98406</v>
      </c>
      <c r="J5464">
        <v>1460</v>
      </c>
      <c r="K5464">
        <v>9.9898049251106753E-3</v>
      </c>
    </row>
    <row r="5465" spans="1:11">
      <c r="A5465" s="74" t="s">
        <v>61</v>
      </c>
      <c r="B5465" t="s">
        <v>149</v>
      </c>
      <c r="C5465" t="s">
        <v>20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</row>
    <row r="5466" spans="1:11">
      <c r="A5466" s="74" t="s">
        <v>61</v>
      </c>
      <c r="B5466" t="s">
        <v>149</v>
      </c>
      <c r="C5466" t="s">
        <v>21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</row>
    <row r="5467" spans="1:11">
      <c r="A5467" s="74" t="s">
        <v>61</v>
      </c>
      <c r="B5467" t="s">
        <v>149</v>
      </c>
      <c r="C5467" t="s">
        <v>22</v>
      </c>
      <c r="D5467">
        <v>1</v>
      </c>
      <c r="E5467">
        <v>1</v>
      </c>
      <c r="F5467">
        <v>95733</v>
      </c>
      <c r="G5467">
        <v>96690</v>
      </c>
      <c r="H5467">
        <v>95733</v>
      </c>
      <c r="I5467">
        <v>96690</v>
      </c>
      <c r="J5467">
        <v>957</v>
      </c>
      <c r="K5467">
        <v>9.9965529127886942E-3</v>
      </c>
    </row>
    <row r="5468" spans="1:11">
      <c r="A5468" s="74" t="s">
        <v>61</v>
      </c>
      <c r="B5468" t="s">
        <v>149</v>
      </c>
      <c r="C5468" t="s">
        <v>23</v>
      </c>
      <c r="D5468">
        <v>1.5</v>
      </c>
      <c r="E5468">
        <v>1.5</v>
      </c>
      <c r="F5468">
        <v>145185</v>
      </c>
      <c r="G5468">
        <v>146637</v>
      </c>
      <c r="H5468">
        <v>96790</v>
      </c>
      <c r="I5468">
        <v>97758</v>
      </c>
      <c r="J5468">
        <v>1452</v>
      </c>
      <c r="K5468">
        <v>1.0001033164583117E-2</v>
      </c>
    </row>
    <row r="5469" spans="1:11">
      <c r="A5469" s="74" t="s">
        <v>61</v>
      </c>
      <c r="B5469" t="s">
        <v>149</v>
      </c>
      <c r="C5469" t="s">
        <v>24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</row>
    <row r="5470" spans="1:11">
      <c r="A5470" s="74" t="s">
        <v>61</v>
      </c>
      <c r="B5470" t="s">
        <v>149</v>
      </c>
      <c r="C5470" t="s">
        <v>25</v>
      </c>
      <c r="D5470">
        <v>5</v>
      </c>
      <c r="E5470">
        <v>5</v>
      </c>
      <c r="F5470">
        <v>493518</v>
      </c>
      <c r="G5470">
        <v>498452</v>
      </c>
      <c r="H5470">
        <v>98703.6</v>
      </c>
      <c r="I5470">
        <v>99690.4</v>
      </c>
      <c r="J5470">
        <v>4934</v>
      </c>
      <c r="K5470">
        <v>9.9976090031164006E-3</v>
      </c>
    </row>
    <row r="5471" spans="1:11">
      <c r="A5471" s="74" t="s">
        <v>61</v>
      </c>
      <c r="B5471" t="s">
        <v>149</v>
      </c>
    </row>
    <row r="5472" spans="1:11">
      <c r="A5472" s="74" t="s">
        <v>61</v>
      </c>
      <c r="B5472" t="s">
        <v>149</v>
      </c>
      <c r="C5472" t="s">
        <v>26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</row>
    <row r="5473" spans="1:11">
      <c r="A5473" s="74" t="s">
        <v>61</v>
      </c>
      <c r="B5473" t="s">
        <v>149</v>
      </c>
      <c r="C5473" t="s">
        <v>27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</row>
    <row r="5474" spans="1:11">
      <c r="A5474" s="74" t="s">
        <v>61</v>
      </c>
      <c r="B5474" t="s">
        <v>149</v>
      </c>
      <c r="C5474" t="s">
        <v>25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</row>
    <row r="5475" spans="1:11">
      <c r="A5475" s="74" t="s">
        <v>61</v>
      </c>
      <c r="B5475" t="s">
        <v>149</v>
      </c>
    </row>
    <row r="5476" spans="1:11">
      <c r="A5476" s="74" t="s">
        <v>61</v>
      </c>
      <c r="B5476" t="s">
        <v>149</v>
      </c>
      <c r="C5476" t="s">
        <v>28</v>
      </c>
      <c r="D5476">
        <v>1</v>
      </c>
      <c r="E5476">
        <v>1</v>
      </c>
      <c r="F5476">
        <v>39963</v>
      </c>
      <c r="G5476">
        <v>40363</v>
      </c>
      <c r="H5476">
        <v>39963</v>
      </c>
      <c r="I5476">
        <v>40363</v>
      </c>
      <c r="J5476">
        <v>400</v>
      </c>
      <c r="K5476">
        <v>1.0009258564171859E-2</v>
      </c>
    </row>
    <row r="5477" spans="1:11">
      <c r="A5477" s="74" t="s">
        <v>61</v>
      </c>
      <c r="B5477" t="s">
        <v>149</v>
      </c>
      <c r="C5477" t="s">
        <v>29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</row>
    <row r="5478" spans="1:11">
      <c r="A5478" s="74" t="s">
        <v>61</v>
      </c>
      <c r="B5478" t="s">
        <v>149</v>
      </c>
      <c r="C5478" t="s">
        <v>30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</row>
    <row r="5479" spans="1:11">
      <c r="A5479" s="74" t="s">
        <v>61</v>
      </c>
      <c r="B5479" t="s">
        <v>149</v>
      </c>
      <c r="C5479" t="s">
        <v>31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</row>
    <row r="5480" spans="1:11">
      <c r="A5480" s="74" t="s">
        <v>61</v>
      </c>
      <c r="B5480" t="s">
        <v>149</v>
      </c>
      <c r="C5480" t="s">
        <v>25</v>
      </c>
      <c r="D5480">
        <v>1</v>
      </c>
      <c r="E5480">
        <v>1</v>
      </c>
      <c r="F5480">
        <v>39963</v>
      </c>
      <c r="G5480">
        <v>40363</v>
      </c>
      <c r="H5480">
        <v>39963</v>
      </c>
      <c r="I5480">
        <v>40363</v>
      </c>
      <c r="J5480">
        <v>400</v>
      </c>
      <c r="K5480">
        <v>1.0009258564171859E-2</v>
      </c>
    </row>
    <row r="5481" spans="1:11">
      <c r="A5481" s="74" t="s">
        <v>61</v>
      </c>
      <c r="B5481" t="s">
        <v>149</v>
      </c>
    </row>
    <row r="5482" spans="1:11">
      <c r="A5482" s="74" t="s">
        <v>61</v>
      </c>
      <c r="B5482" t="s">
        <v>149</v>
      </c>
      <c r="C5482" t="s">
        <v>32</v>
      </c>
      <c r="D5482">
        <v>1</v>
      </c>
      <c r="E5482">
        <v>1</v>
      </c>
      <c r="F5482">
        <v>57980</v>
      </c>
      <c r="G5482">
        <v>58560</v>
      </c>
      <c r="H5482">
        <v>57980</v>
      </c>
      <c r="I5482">
        <v>58560</v>
      </c>
      <c r="J5482">
        <v>580</v>
      </c>
      <c r="K5482">
        <v>1.0003449465332874E-2</v>
      </c>
    </row>
    <row r="5483" spans="1:11">
      <c r="A5483" s="74" t="s">
        <v>61</v>
      </c>
      <c r="B5483" t="s">
        <v>149</v>
      </c>
      <c r="C5483" t="s">
        <v>33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</row>
    <row r="5484" spans="1:11">
      <c r="A5484" s="74" t="s">
        <v>61</v>
      </c>
      <c r="B5484" t="s">
        <v>149</v>
      </c>
      <c r="C5484" t="s">
        <v>34</v>
      </c>
      <c r="D5484">
        <v>2</v>
      </c>
      <c r="E5484">
        <v>2</v>
      </c>
      <c r="F5484">
        <v>85744</v>
      </c>
      <c r="G5484">
        <v>86602</v>
      </c>
      <c r="H5484">
        <v>42872</v>
      </c>
      <c r="I5484">
        <v>43301</v>
      </c>
      <c r="J5484">
        <v>858</v>
      </c>
      <c r="K5484">
        <v>1.0006531069229333E-2</v>
      </c>
    </row>
    <row r="5485" spans="1:11">
      <c r="A5485" s="74" t="s">
        <v>61</v>
      </c>
      <c r="B5485" t="s">
        <v>149</v>
      </c>
      <c r="C5485" t="s">
        <v>25</v>
      </c>
      <c r="D5485">
        <v>3</v>
      </c>
      <c r="E5485">
        <v>3</v>
      </c>
      <c r="F5485">
        <v>143724</v>
      </c>
      <c r="G5485">
        <v>145162</v>
      </c>
      <c r="H5485">
        <v>47908</v>
      </c>
      <c r="I5485">
        <v>48387.333333333336</v>
      </c>
      <c r="J5485">
        <v>1438</v>
      </c>
      <c r="K5485">
        <v>1.0005287912944255E-2</v>
      </c>
    </row>
    <row r="5486" spans="1:11">
      <c r="A5486" s="74" t="s">
        <v>61</v>
      </c>
      <c r="B5486" t="s">
        <v>149</v>
      </c>
    </row>
    <row r="5487" spans="1:11">
      <c r="A5487" s="74" t="s">
        <v>61</v>
      </c>
      <c r="B5487" t="s">
        <v>149</v>
      </c>
      <c r="C5487" t="s">
        <v>35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</row>
    <row r="5488" spans="1:11">
      <c r="A5488" s="74" t="s">
        <v>61</v>
      </c>
      <c r="B5488" t="s">
        <v>149</v>
      </c>
      <c r="C5488" t="s">
        <v>36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</row>
    <row r="5489" spans="1:11">
      <c r="A5489" s="74" t="s">
        <v>61</v>
      </c>
      <c r="B5489" t="s">
        <v>149</v>
      </c>
      <c r="C5489" t="s">
        <v>25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</row>
    <row r="5490" spans="1:11">
      <c r="A5490" s="74" t="s">
        <v>61</v>
      </c>
      <c r="B5490" t="s">
        <v>149</v>
      </c>
    </row>
    <row r="5491" spans="1:11">
      <c r="A5491" s="74" t="s">
        <v>61</v>
      </c>
      <c r="B5491" t="s">
        <v>149</v>
      </c>
      <c r="C5491" t="s">
        <v>37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</row>
    <row r="5492" spans="1:11">
      <c r="A5492" s="74" t="s">
        <v>61</v>
      </c>
      <c r="B5492" t="s">
        <v>149</v>
      </c>
      <c r="C5492" t="s">
        <v>38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</row>
    <row r="5493" spans="1:11">
      <c r="A5493" s="74" t="s">
        <v>61</v>
      </c>
      <c r="B5493" t="s">
        <v>149</v>
      </c>
      <c r="C5493" t="s">
        <v>25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</row>
    <row r="5494" spans="1:11">
      <c r="A5494" s="74" t="s">
        <v>61</v>
      </c>
      <c r="B5494" t="s">
        <v>149</v>
      </c>
    </row>
    <row r="5495" spans="1:11">
      <c r="A5495" s="74" t="s">
        <v>61</v>
      </c>
      <c r="B5495" t="s">
        <v>149</v>
      </c>
      <c r="C5495" t="s">
        <v>39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</row>
    <row r="5496" spans="1:11">
      <c r="A5496" s="74" t="s">
        <v>61</v>
      </c>
      <c r="B5496" t="s">
        <v>149</v>
      </c>
      <c r="C5496" t="s">
        <v>40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</row>
    <row r="5497" spans="1:11">
      <c r="A5497" s="74" t="s">
        <v>61</v>
      </c>
      <c r="B5497" t="s">
        <v>149</v>
      </c>
      <c r="C5497" t="s">
        <v>41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</row>
    <row r="5498" spans="1:11">
      <c r="A5498" s="74" t="s">
        <v>61</v>
      </c>
      <c r="B5498" t="s">
        <v>149</v>
      </c>
      <c r="C5498" t="s">
        <v>42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</row>
    <row r="5499" spans="1:11">
      <c r="A5499" s="74" t="s">
        <v>61</v>
      </c>
      <c r="B5499" t="s">
        <v>149</v>
      </c>
      <c r="C5499" t="s">
        <v>43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</row>
    <row r="5500" spans="1:11">
      <c r="A5500" s="74" t="s">
        <v>61</v>
      </c>
      <c r="B5500" t="s">
        <v>149</v>
      </c>
      <c r="C5500" t="s">
        <v>44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</row>
    <row r="5501" spans="1:11">
      <c r="A5501" s="74" t="s">
        <v>61</v>
      </c>
      <c r="B5501" t="s">
        <v>149</v>
      </c>
      <c r="C5501" t="s">
        <v>45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</row>
    <row r="5502" spans="1:11">
      <c r="A5502" s="74" t="s">
        <v>61</v>
      </c>
      <c r="B5502" t="s">
        <v>149</v>
      </c>
      <c r="C5502" t="s">
        <v>46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</row>
    <row r="5503" spans="1:11">
      <c r="A5503" s="74" t="s">
        <v>61</v>
      </c>
      <c r="B5503" t="s">
        <v>149</v>
      </c>
      <c r="C5503" t="s">
        <v>25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</row>
    <row r="5504" spans="1:11">
      <c r="A5504" s="74" t="s">
        <v>61</v>
      </c>
      <c r="B5504" t="s">
        <v>149</v>
      </c>
    </row>
    <row r="5505" spans="1:11">
      <c r="A5505" s="74" t="s">
        <v>61</v>
      </c>
      <c r="B5505" t="s">
        <v>149</v>
      </c>
      <c r="C5505" t="s">
        <v>47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</row>
    <row r="5506" spans="1:11">
      <c r="A5506" s="74" t="s">
        <v>61</v>
      </c>
      <c r="B5506" t="s">
        <v>149</v>
      </c>
      <c r="C5506" t="s">
        <v>48</v>
      </c>
      <c r="D5506">
        <v>1</v>
      </c>
      <c r="E5506">
        <v>1</v>
      </c>
      <c r="F5506">
        <v>30178</v>
      </c>
      <c r="G5506">
        <v>30479</v>
      </c>
      <c r="H5506">
        <v>30178</v>
      </c>
      <c r="I5506">
        <v>30479</v>
      </c>
      <c r="J5506">
        <v>301</v>
      </c>
      <c r="K5506">
        <v>9.9741533567499503E-3</v>
      </c>
    </row>
    <row r="5507" spans="1:11">
      <c r="A5507" s="74" t="s">
        <v>61</v>
      </c>
      <c r="B5507" t="s">
        <v>149</v>
      </c>
      <c r="C5507" t="s">
        <v>25</v>
      </c>
      <c r="D5507">
        <v>1</v>
      </c>
      <c r="E5507">
        <v>1</v>
      </c>
      <c r="F5507">
        <v>30178</v>
      </c>
      <c r="G5507">
        <v>30479</v>
      </c>
      <c r="H5507">
        <v>30178</v>
      </c>
      <c r="I5507">
        <v>30479</v>
      </c>
      <c r="J5507">
        <v>301</v>
      </c>
      <c r="K5507">
        <v>9.9741533567499503E-3</v>
      </c>
    </row>
    <row r="5508" spans="1:11">
      <c r="A5508" s="74" t="s">
        <v>61</v>
      </c>
      <c r="B5508" t="s">
        <v>149</v>
      </c>
    </row>
    <row r="5509" spans="1:11">
      <c r="A5509" s="74" t="s">
        <v>61</v>
      </c>
      <c r="B5509" t="s">
        <v>149</v>
      </c>
      <c r="C5509" t="s">
        <v>49</v>
      </c>
      <c r="D5509">
        <v>1</v>
      </c>
      <c r="E5509">
        <v>1</v>
      </c>
      <c r="F5509">
        <v>50500</v>
      </c>
      <c r="G5509">
        <v>51005</v>
      </c>
      <c r="H5509">
        <v>50500</v>
      </c>
      <c r="I5509">
        <v>51005</v>
      </c>
      <c r="J5509">
        <v>505</v>
      </c>
      <c r="K5509">
        <v>0.01</v>
      </c>
    </row>
    <row r="5510" spans="1:11">
      <c r="A5510" s="74" t="s">
        <v>61</v>
      </c>
      <c r="B5510" t="s">
        <v>149</v>
      </c>
      <c r="C5510" t="s">
        <v>25</v>
      </c>
      <c r="D5510">
        <v>1</v>
      </c>
      <c r="E5510">
        <v>1</v>
      </c>
      <c r="F5510">
        <v>50500</v>
      </c>
      <c r="G5510">
        <v>51005</v>
      </c>
      <c r="H5510">
        <v>50500</v>
      </c>
      <c r="I5510">
        <v>51005</v>
      </c>
      <c r="J5510">
        <v>505</v>
      </c>
      <c r="K5510">
        <v>0.01</v>
      </c>
    </row>
    <row r="5511" spans="1:11">
      <c r="A5511" s="74" t="s">
        <v>61</v>
      </c>
      <c r="B5511" t="s">
        <v>149</v>
      </c>
    </row>
    <row r="5512" spans="1:11">
      <c r="A5512" s="74" t="s">
        <v>61</v>
      </c>
      <c r="B5512" t="s">
        <v>149</v>
      </c>
      <c r="C5512" t="s">
        <v>50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</row>
    <row r="5513" spans="1:11">
      <c r="A5513" s="74" t="s">
        <v>61</v>
      </c>
      <c r="B5513" t="s">
        <v>149</v>
      </c>
      <c r="C5513" t="s">
        <v>51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</row>
    <row r="5514" spans="1:11">
      <c r="A5514" s="74" t="s">
        <v>61</v>
      </c>
      <c r="B5514" t="s">
        <v>149</v>
      </c>
      <c r="C5514" t="s">
        <v>25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</row>
    <row r="5515" spans="1:11">
      <c r="A5515" s="74" t="s">
        <v>61</v>
      </c>
      <c r="B5515" t="s">
        <v>149</v>
      </c>
    </row>
    <row r="5516" spans="1:11">
      <c r="A5516" s="74" t="s">
        <v>61</v>
      </c>
      <c r="B5516" t="s">
        <v>149</v>
      </c>
      <c r="C5516" t="s">
        <v>52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</row>
    <row r="5517" spans="1:11">
      <c r="A5517" s="74" t="s">
        <v>61</v>
      </c>
      <c r="B5517" t="s">
        <v>149</v>
      </c>
      <c r="C5517" t="s">
        <v>53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</row>
    <row r="5518" spans="1:11">
      <c r="A5518" s="74" t="s">
        <v>61</v>
      </c>
      <c r="B5518" t="s">
        <v>149</v>
      </c>
      <c r="C5518" t="s">
        <v>54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</row>
    <row r="5519" spans="1:11">
      <c r="A5519" s="74" t="s">
        <v>61</v>
      </c>
      <c r="B5519" t="s">
        <v>149</v>
      </c>
      <c r="C5519" t="s">
        <v>55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</row>
    <row r="5520" spans="1:11">
      <c r="A5520" s="74" t="s">
        <v>61</v>
      </c>
      <c r="B5520" t="s">
        <v>149</v>
      </c>
      <c r="C5520" t="s">
        <v>25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</row>
    <row r="5521" spans="1:11">
      <c r="A5521" s="74" t="s">
        <v>61</v>
      </c>
      <c r="B5521" t="s">
        <v>149</v>
      </c>
    </row>
    <row r="5522" spans="1:11">
      <c r="A5522" s="74" t="s">
        <v>61</v>
      </c>
      <c r="B5522" t="s">
        <v>149</v>
      </c>
      <c r="C5522" t="s">
        <v>56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</row>
    <row r="5523" spans="1:11">
      <c r="A5523" s="74" t="s">
        <v>61</v>
      </c>
      <c r="B5523" t="s">
        <v>149</v>
      </c>
      <c r="C5523" t="s">
        <v>57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</row>
    <row r="5524" spans="1:11">
      <c r="A5524" s="74" t="s">
        <v>61</v>
      </c>
      <c r="B5524" t="s">
        <v>149</v>
      </c>
      <c r="C5524" t="s">
        <v>58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</row>
    <row r="5525" spans="1:11">
      <c r="A5525" s="74" t="s">
        <v>134</v>
      </c>
      <c r="B5525" t="s">
        <v>150</v>
      </c>
      <c r="C5525" t="s">
        <v>18</v>
      </c>
      <c r="D5525">
        <v>1</v>
      </c>
      <c r="E5525">
        <v>1</v>
      </c>
      <c r="F5525">
        <v>100000</v>
      </c>
      <c r="G5525">
        <v>100000</v>
      </c>
      <c r="H5525">
        <v>100000</v>
      </c>
      <c r="I5525">
        <v>100000</v>
      </c>
      <c r="J5525">
        <v>0</v>
      </c>
      <c r="K5525">
        <v>0</v>
      </c>
    </row>
    <row r="5526" spans="1:11">
      <c r="A5526" s="74" t="s">
        <v>134</v>
      </c>
      <c r="B5526" t="s">
        <v>150</v>
      </c>
      <c r="C5526" t="s">
        <v>19</v>
      </c>
      <c r="D5526">
        <v>1</v>
      </c>
      <c r="E5526">
        <v>1</v>
      </c>
      <c r="F5526">
        <v>78036</v>
      </c>
      <c r="G5526">
        <v>78036</v>
      </c>
      <c r="H5526">
        <v>78036</v>
      </c>
      <c r="I5526">
        <v>78036</v>
      </c>
      <c r="J5526">
        <v>0</v>
      </c>
      <c r="K5526">
        <v>0</v>
      </c>
    </row>
    <row r="5527" spans="1:11">
      <c r="A5527" s="74" t="s">
        <v>134</v>
      </c>
      <c r="B5527" t="s">
        <v>150</v>
      </c>
      <c r="C5527" t="s">
        <v>20</v>
      </c>
      <c r="D5527">
        <v>1</v>
      </c>
      <c r="E5527">
        <v>1</v>
      </c>
      <c r="F5527">
        <v>34330</v>
      </c>
      <c r="G5527">
        <v>34330</v>
      </c>
      <c r="H5527">
        <v>34330</v>
      </c>
      <c r="I5527">
        <v>34330</v>
      </c>
      <c r="J5527">
        <v>0</v>
      </c>
      <c r="K5527">
        <v>0</v>
      </c>
    </row>
    <row r="5528" spans="1:11">
      <c r="A5528" s="74" t="s">
        <v>134</v>
      </c>
      <c r="B5528" t="s">
        <v>150</v>
      </c>
      <c r="C5528" t="s">
        <v>21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</row>
    <row r="5529" spans="1:11">
      <c r="A5529" s="74" t="s">
        <v>134</v>
      </c>
      <c r="B5529" t="s">
        <v>150</v>
      </c>
      <c r="C5529" t="s">
        <v>22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</row>
    <row r="5530" spans="1:11">
      <c r="A5530" s="74" t="s">
        <v>134</v>
      </c>
      <c r="B5530" t="s">
        <v>150</v>
      </c>
      <c r="C5530" t="s">
        <v>23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</row>
    <row r="5531" spans="1:11">
      <c r="A5531" s="74" t="s">
        <v>134</v>
      </c>
      <c r="B5531" t="s">
        <v>150</v>
      </c>
      <c r="C5531" t="s">
        <v>24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</row>
    <row r="5532" spans="1:11">
      <c r="A5532" s="74" t="s">
        <v>134</v>
      </c>
      <c r="B5532" t="s">
        <v>150</v>
      </c>
      <c r="C5532" t="s">
        <v>25</v>
      </c>
      <c r="D5532">
        <v>3</v>
      </c>
      <c r="E5532">
        <v>3</v>
      </c>
      <c r="F5532">
        <v>212366</v>
      </c>
      <c r="G5532">
        <v>212366</v>
      </c>
      <c r="H5532">
        <v>70788.666666666672</v>
      </c>
      <c r="I5532">
        <v>70788.666666666672</v>
      </c>
      <c r="J5532">
        <v>0</v>
      </c>
      <c r="K5532">
        <v>0</v>
      </c>
    </row>
    <row r="5533" spans="1:11">
      <c r="A5533" s="74" t="s">
        <v>134</v>
      </c>
      <c r="B5533" t="s">
        <v>150</v>
      </c>
    </row>
    <row r="5534" spans="1:11">
      <c r="A5534" s="74" t="s">
        <v>134</v>
      </c>
      <c r="B5534" t="s">
        <v>150</v>
      </c>
      <c r="C5534" t="s">
        <v>26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</row>
    <row r="5535" spans="1:11">
      <c r="A5535" s="74" t="s">
        <v>134</v>
      </c>
      <c r="B5535" t="s">
        <v>150</v>
      </c>
      <c r="C5535" t="s">
        <v>27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</row>
    <row r="5536" spans="1:11">
      <c r="A5536" s="74" t="s">
        <v>134</v>
      </c>
      <c r="B5536" t="s">
        <v>150</v>
      </c>
      <c r="C5536" t="s">
        <v>25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</row>
    <row r="5537" spans="1:11">
      <c r="A5537" s="74" t="s">
        <v>134</v>
      </c>
      <c r="B5537" t="s">
        <v>150</v>
      </c>
    </row>
    <row r="5538" spans="1:11">
      <c r="A5538" s="74" t="s">
        <v>134</v>
      </c>
      <c r="B5538" t="s">
        <v>150</v>
      </c>
      <c r="C5538" t="s">
        <v>28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</row>
    <row r="5539" spans="1:11">
      <c r="A5539" s="74" t="s">
        <v>134</v>
      </c>
      <c r="B5539" t="s">
        <v>150</v>
      </c>
      <c r="C5539" t="s">
        <v>29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</row>
    <row r="5540" spans="1:11">
      <c r="A5540" s="74" t="s">
        <v>134</v>
      </c>
      <c r="B5540" t="s">
        <v>150</v>
      </c>
      <c r="C5540" t="s">
        <v>30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</row>
    <row r="5541" spans="1:11">
      <c r="A5541" s="74" t="s">
        <v>134</v>
      </c>
      <c r="B5541" t="s">
        <v>150</v>
      </c>
      <c r="C5541" t="s">
        <v>31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</row>
    <row r="5542" spans="1:11">
      <c r="A5542" s="74" t="s">
        <v>134</v>
      </c>
      <c r="B5542" t="s">
        <v>150</v>
      </c>
      <c r="C5542" t="s">
        <v>25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</row>
    <row r="5543" spans="1:11">
      <c r="A5543" s="74" t="s">
        <v>134</v>
      </c>
      <c r="B5543" t="s">
        <v>150</v>
      </c>
    </row>
    <row r="5544" spans="1:11">
      <c r="A5544" s="74" t="s">
        <v>134</v>
      </c>
      <c r="B5544" t="s">
        <v>150</v>
      </c>
      <c r="C5544" t="s">
        <v>32</v>
      </c>
      <c r="D5544">
        <v>2</v>
      </c>
      <c r="E5544">
        <v>2</v>
      </c>
      <c r="F5544">
        <v>114509</v>
      </c>
      <c r="G5544">
        <v>114509</v>
      </c>
      <c r="H5544">
        <v>57254.5</v>
      </c>
      <c r="I5544">
        <v>57254.5</v>
      </c>
      <c r="J5544">
        <v>0</v>
      </c>
      <c r="K5544">
        <v>0</v>
      </c>
    </row>
    <row r="5545" spans="1:11">
      <c r="A5545" s="74" t="s">
        <v>134</v>
      </c>
      <c r="B5545" t="s">
        <v>150</v>
      </c>
      <c r="C5545" t="s">
        <v>33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</row>
    <row r="5546" spans="1:11">
      <c r="A5546" s="74" t="s">
        <v>134</v>
      </c>
      <c r="B5546" t="s">
        <v>150</v>
      </c>
      <c r="C5546" t="s">
        <v>34</v>
      </c>
      <c r="D5546">
        <v>1</v>
      </c>
      <c r="E5546">
        <v>1</v>
      </c>
      <c r="F5546">
        <v>20281</v>
      </c>
      <c r="G5546">
        <v>20281</v>
      </c>
      <c r="H5546">
        <v>20281</v>
      </c>
      <c r="I5546">
        <v>20281</v>
      </c>
      <c r="J5546">
        <v>0</v>
      </c>
      <c r="K5546">
        <v>0</v>
      </c>
    </row>
    <row r="5547" spans="1:11">
      <c r="A5547" s="74" t="s">
        <v>134</v>
      </c>
      <c r="B5547" t="s">
        <v>150</v>
      </c>
      <c r="C5547" t="s">
        <v>25</v>
      </c>
      <c r="D5547">
        <v>3</v>
      </c>
      <c r="E5547">
        <v>3</v>
      </c>
      <c r="F5547">
        <v>134790</v>
      </c>
      <c r="G5547">
        <v>134790</v>
      </c>
      <c r="H5547">
        <v>44930</v>
      </c>
      <c r="I5547">
        <v>44930</v>
      </c>
      <c r="J5547">
        <v>0</v>
      </c>
      <c r="K5547">
        <v>0</v>
      </c>
    </row>
    <row r="5548" spans="1:11">
      <c r="A5548" s="74" t="s">
        <v>134</v>
      </c>
      <c r="B5548" t="s">
        <v>150</v>
      </c>
    </row>
    <row r="5549" spans="1:11">
      <c r="A5549" s="74" t="s">
        <v>134</v>
      </c>
      <c r="B5549" t="s">
        <v>150</v>
      </c>
      <c r="C5549" t="s">
        <v>35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</row>
    <row r="5550" spans="1:11">
      <c r="A5550" s="74" t="s">
        <v>134</v>
      </c>
      <c r="B5550" t="s">
        <v>150</v>
      </c>
      <c r="C5550" t="s">
        <v>36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</row>
    <row r="5551" spans="1:11">
      <c r="A5551" s="74" t="s">
        <v>134</v>
      </c>
      <c r="B5551" t="s">
        <v>150</v>
      </c>
      <c r="C5551" t="s">
        <v>25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</row>
    <row r="5552" spans="1:11">
      <c r="A5552" s="74" t="s">
        <v>134</v>
      </c>
      <c r="B5552" t="s">
        <v>150</v>
      </c>
    </row>
    <row r="5553" spans="1:11">
      <c r="A5553" s="74" t="s">
        <v>134</v>
      </c>
      <c r="B5553" t="s">
        <v>150</v>
      </c>
      <c r="C5553" t="s">
        <v>37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</row>
    <row r="5554" spans="1:11">
      <c r="A5554" s="74" t="s">
        <v>134</v>
      </c>
      <c r="B5554" t="s">
        <v>150</v>
      </c>
      <c r="C5554" t="s">
        <v>38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</row>
    <row r="5555" spans="1:11">
      <c r="A5555" s="74" t="s">
        <v>134</v>
      </c>
      <c r="B5555" t="s">
        <v>150</v>
      </c>
      <c r="C5555" t="s">
        <v>25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</row>
    <row r="5556" spans="1:11">
      <c r="A5556" s="74" t="s">
        <v>134</v>
      </c>
      <c r="B5556" t="s">
        <v>150</v>
      </c>
    </row>
    <row r="5557" spans="1:11">
      <c r="A5557" s="74" t="s">
        <v>134</v>
      </c>
      <c r="B5557" t="s">
        <v>150</v>
      </c>
      <c r="C5557" t="s">
        <v>39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</row>
    <row r="5558" spans="1:11">
      <c r="A5558" s="74" t="s">
        <v>134</v>
      </c>
      <c r="B5558" t="s">
        <v>150</v>
      </c>
      <c r="C5558" t="s">
        <v>40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</row>
    <row r="5559" spans="1:11">
      <c r="A5559" s="74" t="s">
        <v>134</v>
      </c>
      <c r="B5559" t="s">
        <v>150</v>
      </c>
      <c r="C5559" t="s">
        <v>41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</row>
    <row r="5560" spans="1:11">
      <c r="A5560" s="74" t="s">
        <v>134</v>
      </c>
      <c r="B5560" t="s">
        <v>150</v>
      </c>
      <c r="C5560" t="s">
        <v>42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</row>
    <row r="5561" spans="1:11">
      <c r="A5561" s="74" t="s">
        <v>134</v>
      </c>
      <c r="B5561" t="s">
        <v>150</v>
      </c>
      <c r="C5561" t="s">
        <v>43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</row>
    <row r="5562" spans="1:11">
      <c r="A5562" s="74" t="s">
        <v>134</v>
      </c>
      <c r="B5562" t="s">
        <v>150</v>
      </c>
      <c r="C5562" t="s">
        <v>44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</row>
    <row r="5563" spans="1:11">
      <c r="A5563" s="74" t="s">
        <v>134</v>
      </c>
      <c r="B5563" t="s">
        <v>150</v>
      </c>
      <c r="C5563" t="s">
        <v>45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</row>
    <row r="5564" spans="1:11">
      <c r="A5564" s="74" t="s">
        <v>134</v>
      </c>
      <c r="B5564" t="s">
        <v>150</v>
      </c>
      <c r="C5564" t="s">
        <v>46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</row>
    <row r="5565" spans="1:11">
      <c r="A5565" s="74" t="s">
        <v>134</v>
      </c>
      <c r="B5565" t="s">
        <v>150</v>
      </c>
      <c r="C5565" t="s">
        <v>25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</row>
    <row r="5566" spans="1:11">
      <c r="A5566" s="74" t="s">
        <v>134</v>
      </c>
      <c r="B5566" t="s">
        <v>150</v>
      </c>
    </row>
    <row r="5567" spans="1:11">
      <c r="A5567" s="74" t="s">
        <v>134</v>
      </c>
      <c r="B5567" t="s">
        <v>150</v>
      </c>
      <c r="C5567" t="s">
        <v>47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</row>
    <row r="5568" spans="1:11">
      <c r="A5568" s="74" t="s">
        <v>134</v>
      </c>
      <c r="B5568" t="s">
        <v>150</v>
      </c>
      <c r="C5568" t="s">
        <v>48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</row>
    <row r="5569" spans="1:11">
      <c r="A5569" s="74" t="s">
        <v>134</v>
      </c>
      <c r="B5569" t="s">
        <v>150</v>
      </c>
      <c r="C5569" t="s">
        <v>25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</row>
    <row r="5570" spans="1:11">
      <c r="A5570" s="74" t="s">
        <v>134</v>
      </c>
      <c r="B5570" t="s">
        <v>150</v>
      </c>
    </row>
    <row r="5571" spans="1:11">
      <c r="A5571" s="74" t="s">
        <v>134</v>
      </c>
      <c r="B5571" t="s">
        <v>150</v>
      </c>
      <c r="C5571" t="s">
        <v>49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</row>
    <row r="5572" spans="1:11">
      <c r="A5572" s="74" t="s">
        <v>134</v>
      </c>
      <c r="B5572" t="s">
        <v>150</v>
      </c>
      <c r="C5572" t="s">
        <v>25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</row>
    <row r="5573" spans="1:11">
      <c r="A5573" s="74" t="s">
        <v>134</v>
      </c>
      <c r="B5573" t="s">
        <v>150</v>
      </c>
    </row>
    <row r="5574" spans="1:11">
      <c r="A5574" s="74" t="s">
        <v>134</v>
      </c>
      <c r="B5574" t="s">
        <v>150</v>
      </c>
      <c r="C5574" t="s">
        <v>50</v>
      </c>
      <c r="D5574">
        <v>1</v>
      </c>
      <c r="E5574">
        <v>1</v>
      </c>
      <c r="F5574">
        <v>27664</v>
      </c>
      <c r="G5574">
        <v>27664</v>
      </c>
      <c r="H5574">
        <v>27664</v>
      </c>
      <c r="I5574">
        <v>27664</v>
      </c>
      <c r="J5574">
        <v>0</v>
      </c>
      <c r="K5574">
        <v>0</v>
      </c>
    </row>
    <row r="5575" spans="1:11">
      <c r="A5575" s="74" t="s">
        <v>134</v>
      </c>
      <c r="B5575" t="s">
        <v>150</v>
      </c>
      <c r="C5575" t="s">
        <v>51</v>
      </c>
      <c r="D5575">
        <v>0.5</v>
      </c>
      <c r="E5575">
        <v>0.5</v>
      </c>
      <c r="F5575">
        <v>11648</v>
      </c>
      <c r="G5575">
        <v>11648</v>
      </c>
      <c r="H5575">
        <v>23296</v>
      </c>
      <c r="I5575">
        <v>23296</v>
      </c>
      <c r="J5575">
        <v>0</v>
      </c>
      <c r="K5575">
        <v>0</v>
      </c>
    </row>
    <row r="5576" spans="1:11">
      <c r="A5576" s="74" t="s">
        <v>134</v>
      </c>
      <c r="B5576" t="s">
        <v>150</v>
      </c>
      <c r="C5576" t="s">
        <v>25</v>
      </c>
      <c r="D5576">
        <v>1.5</v>
      </c>
      <c r="E5576">
        <v>1.5</v>
      </c>
      <c r="F5576">
        <v>39312</v>
      </c>
      <c r="G5576">
        <v>39312</v>
      </c>
      <c r="H5576">
        <v>26208</v>
      </c>
      <c r="I5576">
        <v>26208</v>
      </c>
      <c r="J5576">
        <v>0</v>
      </c>
      <c r="K5576">
        <v>0</v>
      </c>
    </row>
    <row r="5577" spans="1:11">
      <c r="A5577" s="74" t="s">
        <v>134</v>
      </c>
      <c r="B5577" t="s">
        <v>150</v>
      </c>
    </row>
    <row r="5578" spans="1:11">
      <c r="A5578" s="74" t="s">
        <v>134</v>
      </c>
      <c r="B5578" t="s">
        <v>150</v>
      </c>
      <c r="C5578" t="s">
        <v>52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</row>
    <row r="5579" spans="1:11">
      <c r="A5579" s="74" t="s">
        <v>134</v>
      </c>
      <c r="B5579" t="s">
        <v>150</v>
      </c>
      <c r="C5579" t="s">
        <v>53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</row>
    <row r="5580" spans="1:11">
      <c r="A5580" s="74" t="s">
        <v>134</v>
      </c>
      <c r="B5580" t="s">
        <v>150</v>
      </c>
      <c r="C5580" t="s">
        <v>54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</row>
    <row r="5581" spans="1:11">
      <c r="A5581" s="74" t="s">
        <v>134</v>
      </c>
      <c r="B5581" t="s">
        <v>150</v>
      </c>
      <c r="C5581" t="s">
        <v>55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</row>
    <row r="5582" spans="1:11">
      <c r="A5582" s="74" t="s">
        <v>134</v>
      </c>
      <c r="B5582" t="s">
        <v>150</v>
      </c>
      <c r="C5582" t="s">
        <v>25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</row>
    <row r="5583" spans="1:11">
      <c r="A5583" s="74" t="s">
        <v>134</v>
      </c>
      <c r="B5583" t="s">
        <v>150</v>
      </c>
    </row>
    <row r="5584" spans="1:11">
      <c r="A5584" s="74" t="s">
        <v>134</v>
      </c>
      <c r="B5584" t="s">
        <v>150</v>
      </c>
      <c r="C5584" t="s">
        <v>56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</row>
    <row r="5585" spans="1:11">
      <c r="A5585" s="74" t="s">
        <v>134</v>
      </c>
      <c r="B5585" t="s">
        <v>150</v>
      </c>
      <c r="C5585" t="s">
        <v>57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</row>
    <row r="5586" spans="1:11">
      <c r="A5586" s="74" t="s">
        <v>134</v>
      </c>
      <c r="B5586" t="s">
        <v>150</v>
      </c>
      <c r="C5586" t="s">
        <v>58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</row>
    <row r="5587" spans="1:11">
      <c r="A5587" s="74" t="s">
        <v>152</v>
      </c>
      <c r="B5587" t="s">
        <v>151</v>
      </c>
      <c r="C5587" t="s">
        <v>18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</row>
    <row r="5588" spans="1:11">
      <c r="A5588" s="74" t="s">
        <v>152</v>
      </c>
      <c r="B5588" t="s">
        <v>151</v>
      </c>
      <c r="C5588" t="s">
        <v>19</v>
      </c>
      <c r="D5588">
        <v>1</v>
      </c>
      <c r="E5588">
        <v>1</v>
      </c>
      <c r="F5588">
        <v>94490</v>
      </c>
      <c r="G5588">
        <v>94912</v>
      </c>
      <c r="H5588">
        <v>94490</v>
      </c>
      <c r="I5588">
        <v>94912</v>
      </c>
      <c r="J5588">
        <v>422</v>
      </c>
      <c r="K5588">
        <v>4.4660810667795535E-3</v>
      </c>
    </row>
    <row r="5589" spans="1:11">
      <c r="A5589" s="74" t="s">
        <v>152</v>
      </c>
      <c r="B5589" t="s">
        <v>151</v>
      </c>
      <c r="C5589" t="s">
        <v>20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</row>
    <row r="5590" spans="1:11">
      <c r="A5590" s="74" t="s">
        <v>152</v>
      </c>
      <c r="B5590" t="s">
        <v>151</v>
      </c>
      <c r="C5590" t="s">
        <v>21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</row>
    <row r="5591" spans="1:11">
      <c r="A5591" s="74" t="s">
        <v>152</v>
      </c>
      <c r="B5591" t="s">
        <v>151</v>
      </c>
      <c r="C5591" t="s">
        <v>22</v>
      </c>
      <c r="D5591">
        <v>1</v>
      </c>
      <c r="E5591">
        <v>1</v>
      </c>
      <c r="F5591">
        <v>86502</v>
      </c>
      <c r="G5591">
        <v>86934</v>
      </c>
      <c r="H5591">
        <v>86502</v>
      </c>
      <c r="I5591">
        <v>86934</v>
      </c>
      <c r="J5591">
        <v>432</v>
      </c>
      <c r="K5591">
        <v>4.9941041825622527E-3</v>
      </c>
    </row>
    <row r="5592" spans="1:11">
      <c r="A5592" s="74" t="s">
        <v>152</v>
      </c>
      <c r="B5592" t="s">
        <v>151</v>
      </c>
      <c r="C5592" t="s">
        <v>23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</row>
    <row r="5593" spans="1:11">
      <c r="A5593" s="74" t="s">
        <v>152</v>
      </c>
      <c r="B5593" t="s">
        <v>151</v>
      </c>
      <c r="C5593" t="s">
        <v>24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</row>
    <row r="5594" spans="1:11">
      <c r="A5594" s="74" t="s">
        <v>152</v>
      </c>
      <c r="B5594" t="s">
        <v>151</v>
      </c>
      <c r="C5594" t="s">
        <v>25</v>
      </c>
      <c r="D5594">
        <v>2</v>
      </c>
      <c r="E5594">
        <v>2</v>
      </c>
      <c r="F5594">
        <v>180992</v>
      </c>
      <c r="G5594">
        <v>181846</v>
      </c>
      <c r="H5594">
        <v>90496</v>
      </c>
      <c r="I5594">
        <v>90923</v>
      </c>
      <c r="J5594">
        <v>854</v>
      </c>
      <c r="K5594">
        <v>4.7184405940594058E-3</v>
      </c>
    </row>
    <row r="5595" spans="1:11">
      <c r="A5595" s="74" t="s">
        <v>152</v>
      </c>
      <c r="B5595" t="s">
        <v>151</v>
      </c>
    </row>
    <row r="5596" spans="1:11">
      <c r="A5596" s="74" t="s">
        <v>152</v>
      </c>
      <c r="B5596" t="s">
        <v>151</v>
      </c>
      <c r="C5596" t="s">
        <v>26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</row>
    <row r="5597" spans="1:11">
      <c r="A5597" s="74" t="s">
        <v>152</v>
      </c>
      <c r="B5597" t="s">
        <v>151</v>
      </c>
      <c r="C5597" t="s">
        <v>27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</row>
    <row r="5598" spans="1:11">
      <c r="A5598" s="74" t="s">
        <v>152</v>
      </c>
      <c r="B5598" t="s">
        <v>151</v>
      </c>
      <c r="C5598" t="s">
        <v>25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</row>
    <row r="5599" spans="1:11">
      <c r="A5599" s="74" t="s">
        <v>152</v>
      </c>
      <c r="B5599" t="s">
        <v>151</v>
      </c>
    </row>
    <row r="5600" spans="1:11">
      <c r="A5600" s="74" t="s">
        <v>152</v>
      </c>
      <c r="B5600" t="s">
        <v>151</v>
      </c>
      <c r="C5600" t="s">
        <v>28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</row>
    <row r="5601" spans="1:11">
      <c r="A5601" s="74" t="s">
        <v>152</v>
      </c>
      <c r="B5601" t="s">
        <v>151</v>
      </c>
      <c r="C5601" t="s">
        <v>29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</row>
    <row r="5602" spans="1:11">
      <c r="A5602" s="74" t="s">
        <v>152</v>
      </c>
      <c r="B5602" t="s">
        <v>151</v>
      </c>
      <c r="C5602" t="s">
        <v>30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</row>
    <row r="5603" spans="1:11">
      <c r="A5603" s="74" t="s">
        <v>152</v>
      </c>
      <c r="B5603" t="s">
        <v>151</v>
      </c>
      <c r="C5603" t="s">
        <v>31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</row>
    <row r="5604" spans="1:11">
      <c r="A5604" s="74" t="s">
        <v>152</v>
      </c>
      <c r="B5604" t="s">
        <v>151</v>
      </c>
      <c r="C5604" t="s">
        <v>25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</row>
    <row r="5605" spans="1:11">
      <c r="A5605" s="74" t="s">
        <v>152</v>
      </c>
      <c r="B5605" t="s">
        <v>151</v>
      </c>
    </row>
    <row r="5606" spans="1:11">
      <c r="A5606" s="74" t="s">
        <v>152</v>
      </c>
      <c r="B5606" t="s">
        <v>151</v>
      </c>
      <c r="C5606" t="s">
        <v>32</v>
      </c>
      <c r="D5606">
        <v>2</v>
      </c>
      <c r="E5606">
        <v>2</v>
      </c>
      <c r="F5606">
        <v>102733</v>
      </c>
      <c r="G5606">
        <v>103244</v>
      </c>
      <c r="H5606">
        <v>51366.5</v>
      </c>
      <c r="I5606">
        <v>51622</v>
      </c>
      <c r="J5606">
        <v>511</v>
      </c>
      <c r="K5606">
        <v>4.9740589683937974E-3</v>
      </c>
    </row>
    <row r="5607" spans="1:11">
      <c r="A5607" s="74" t="s">
        <v>152</v>
      </c>
      <c r="B5607" t="s">
        <v>151</v>
      </c>
      <c r="C5607" t="s">
        <v>33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</row>
    <row r="5608" spans="1:11">
      <c r="A5608" s="74" t="s">
        <v>152</v>
      </c>
      <c r="B5608" t="s">
        <v>151</v>
      </c>
      <c r="C5608" t="s">
        <v>34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</row>
    <row r="5609" spans="1:11">
      <c r="A5609" s="74" t="s">
        <v>152</v>
      </c>
      <c r="B5609" t="s">
        <v>151</v>
      </c>
      <c r="C5609" t="s">
        <v>25</v>
      </c>
      <c r="D5609">
        <v>2</v>
      </c>
      <c r="E5609">
        <v>2</v>
      </c>
      <c r="F5609">
        <v>102733</v>
      </c>
      <c r="G5609">
        <v>103244</v>
      </c>
      <c r="H5609">
        <v>51366.5</v>
      </c>
      <c r="I5609">
        <v>51622</v>
      </c>
      <c r="J5609">
        <v>511</v>
      </c>
      <c r="K5609">
        <v>4.9740589683937974E-3</v>
      </c>
    </row>
    <row r="5610" spans="1:11">
      <c r="A5610" s="74" t="s">
        <v>152</v>
      </c>
      <c r="B5610" t="s">
        <v>151</v>
      </c>
    </row>
    <row r="5611" spans="1:11">
      <c r="A5611" s="74" t="s">
        <v>152</v>
      </c>
      <c r="B5611" t="s">
        <v>151</v>
      </c>
      <c r="C5611" t="s">
        <v>35</v>
      </c>
      <c r="D5611">
        <v>1</v>
      </c>
      <c r="E5611">
        <v>1</v>
      </c>
      <c r="F5611">
        <v>32841</v>
      </c>
      <c r="G5611">
        <v>33001</v>
      </c>
      <c r="H5611">
        <v>32841</v>
      </c>
      <c r="I5611">
        <v>33001</v>
      </c>
      <c r="J5611">
        <v>160</v>
      </c>
      <c r="K5611">
        <v>4.87195883194787E-3</v>
      </c>
    </row>
    <row r="5612" spans="1:11">
      <c r="A5612" s="74" t="s">
        <v>152</v>
      </c>
      <c r="B5612" t="s">
        <v>151</v>
      </c>
      <c r="C5612" t="s">
        <v>36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</row>
    <row r="5613" spans="1:11">
      <c r="A5613" s="74" t="s">
        <v>152</v>
      </c>
      <c r="B5613" t="s">
        <v>151</v>
      </c>
      <c r="C5613" t="s">
        <v>25</v>
      </c>
      <c r="D5613">
        <v>1</v>
      </c>
      <c r="E5613">
        <v>1</v>
      </c>
      <c r="F5613">
        <v>32841</v>
      </c>
      <c r="G5613">
        <v>33001</v>
      </c>
      <c r="H5613">
        <v>32841</v>
      </c>
      <c r="I5613">
        <v>33001</v>
      </c>
      <c r="J5613">
        <v>160</v>
      </c>
      <c r="K5613">
        <v>4.87195883194787E-3</v>
      </c>
    </row>
    <row r="5614" spans="1:11">
      <c r="A5614" s="74" t="s">
        <v>152</v>
      </c>
      <c r="B5614" t="s">
        <v>151</v>
      </c>
    </row>
    <row r="5615" spans="1:11">
      <c r="A5615" s="74" t="s">
        <v>152</v>
      </c>
      <c r="B5615" t="s">
        <v>151</v>
      </c>
      <c r="C5615" t="s">
        <v>37</v>
      </c>
      <c r="D5615">
        <v>1</v>
      </c>
      <c r="E5615">
        <v>1</v>
      </c>
      <c r="F5615">
        <v>47122</v>
      </c>
      <c r="G5615">
        <v>47354</v>
      </c>
      <c r="H5615">
        <v>47122</v>
      </c>
      <c r="I5615">
        <v>47354</v>
      </c>
      <c r="J5615">
        <v>232</v>
      </c>
      <c r="K5615">
        <v>4.923390348457196E-3</v>
      </c>
    </row>
    <row r="5616" spans="1:11">
      <c r="A5616" s="74" t="s">
        <v>152</v>
      </c>
      <c r="B5616" t="s">
        <v>151</v>
      </c>
      <c r="C5616" t="s">
        <v>38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</row>
    <row r="5617" spans="1:11">
      <c r="A5617" s="74" t="s">
        <v>152</v>
      </c>
      <c r="B5617" t="s">
        <v>151</v>
      </c>
      <c r="C5617" t="s">
        <v>25</v>
      </c>
      <c r="D5617">
        <v>1</v>
      </c>
      <c r="E5617">
        <v>1</v>
      </c>
      <c r="F5617">
        <v>47122</v>
      </c>
      <c r="G5617">
        <v>47354</v>
      </c>
      <c r="H5617">
        <v>47122</v>
      </c>
      <c r="I5617">
        <v>47354</v>
      </c>
      <c r="J5617">
        <v>232</v>
      </c>
      <c r="K5617">
        <v>4.923390348457196E-3</v>
      </c>
    </row>
    <row r="5618" spans="1:11">
      <c r="A5618" s="74" t="s">
        <v>152</v>
      </c>
      <c r="B5618" t="s">
        <v>151</v>
      </c>
    </row>
    <row r="5619" spans="1:11">
      <c r="A5619" s="74" t="s">
        <v>152</v>
      </c>
      <c r="B5619" t="s">
        <v>151</v>
      </c>
      <c r="C5619" t="s">
        <v>39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</row>
    <row r="5620" spans="1:11">
      <c r="A5620" s="74" t="s">
        <v>152</v>
      </c>
      <c r="B5620" t="s">
        <v>151</v>
      </c>
      <c r="C5620" t="s">
        <v>40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</row>
    <row r="5621" spans="1:11">
      <c r="A5621" s="74" t="s">
        <v>152</v>
      </c>
      <c r="B5621" t="s">
        <v>151</v>
      </c>
      <c r="C5621" t="s">
        <v>41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</row>
    <row r="5622" spans="1:11">
      <c r="A5622" s="74" t="s">
        <v>152</v>
      </c>
      <c r="B5622" t="s">
        <v>151</v>
      </c>
      <c r="C5622" t="s">
        <v>42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</row>
    <row r="5623" spans="1:11">
      <c r="A5623" s="74" t="s">
        <v>152</v>
      </c>
      <c r="B5623" t="s">
        <v>151</v>
      </c>
      <c r="C5623" t="s">
        <v>43</v>
      </c>
      <c r="D5623">
        <v>0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</row>
    <row r="5624" spans="1:11">
      <c r="A5624" s="74" t="s">
        <v>152</v>
      </c>
      <c r="B5624" t="s">
        <v>151</v>
      </c>
      <c r="C5624" t="s">
        <v>44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</row>
    <row r="5625" spans="1:11">
      <c r="A5625" s="74" t="s">
        <v>152</v>
      </c>
      <c r="B5625" t="s">
        <v>151</v>
      </c>
      <c r="C5625" t="s">
        <v>45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</row>
    <row r="5626" spans="1:11">
      <c r="A5626" s="74" t="s">
        <v>152</v>
      </c>
      <c r="B5626" t="s">
        <v>151</v>
      </c>
      <c r="C5626" t="s">
        <v>46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</row>
    <row r="5627" spans="1:11">
      <c r="A5627" s="74" t="s">
        <v>152</v>
      </c>
      <c r="B5627" t="s">
        <v>151</v>
      </c>
      <c r="C5627" t="s">
        <v>25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</row>
    <row r="5628" spans="1:11">
      <c r="A5628" s="74" t="s">
        <v>152</v>
      </c>
      <c r="B5628" t="s">
        <v>151</v>
      </c>
    </row>
    <row r="5629" spans="1:11">
      <c r="A5629" s="74" t="s">
        <v>152</v>
      </c>
      <c r="B5629" t="s">
        <v>151</v>
      </c>
      <c r="C5629" t="s">
        <v>47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</row>
    <row r="5630" spans="1:11">
      <c r="A5630" s="74" t="s">
        <v>152</v>
      </c>
      <c r="B5630" t="s">
        <v>151</v>
      </c>
      <c r="C5630" t="s">
        <v>48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</row>
    <row r="5631" spans="1:11">
      <c r="A5631" s="74" t="s">
        <v>152</v>
      </c>
      <c r="B5631" t="s">
        <v>151</v>
      </c>
      <c r="C5631" t="s">
        <v>25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</row>
    <row r="5632" spans="1:11">
      <c r="A5632" s="74" t="s">
        <v>152</v>
      </c>
      <c r="B5632" t="s">
        <v>151</v>
      </c>
    </row>
    <row r="5633" spans="1:11">
      <c r="A5633" s="74" t="s">
        <v>152</v>
      </c>
      <c r="B5633" t="s">
        <v>151</v>
      </c>
      <c r="C5633" t="s">
        <v>49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</row>
    <row r="5634" spans="1:11">
      <c r="A5634" s="74" t="s">
        <v>152</v>
      </c>
      <c r="B5634" t="s">
        <v>151</v>
      </c>
      <c r="C5634" t="s">
        <v>25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</row>
    <row r="5635" spans="1:11">
      <c r="A5635" s="74" t="s">
        <v>152</v>
      </c>
      <c r="B5635" t="s">
        <v>151</v>
      </c>
    </row>
    <row r="5636" spans="1:11">
      <c r="A5636" s="74" t="s">
        <v>152</v>
      </c>
      <c r="B5636" t="s">
        <v>151</v>
      </c>
      <c r="C5636" t="s">
        <v>50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</row>
    <row r="5637" spans="1:11">
      <c r="A5637" s="74" t="s">
        <v>152</v>
      </c>
      <c r="B5637" t="s">
        <v>151</v>
      </c>
      <c r="C5637" t="s">
        <v>51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</row>
    <row r="5638" spans="1:11">
      <c r="A5638" s="74" t="s">
        <v>152</v>
      </c>
      <c r="B5638" t="s">
        <v>151</v>
      </c>
      <c r="C5638" t="s">
        <v>25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</row>
    <row r="5639" spans="1:11">
      <c r="A5639" s="74" t="s">
        <v>152</v>
      </c>
      <c r="B5639" t="s">
        <v>151</v>
      </c>
    </row>
    <row r="5640" spans="1:11">
      <c r="A5640" s="74" t="s">
        <v>152</v>
      </c>
      <c r="B5640" t="s">
        <v>151</v>
      </c>
      <c r="C5640" t="s">
        <v>52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</row>
    <row r="5641" spans="1:11">
      <c r="A5641" s="74" t="s">
        <v>152</v>
      </c>
      <c r="B5641" t="s">
        <v>151</v>
      </c>
      <c r="C5641" t="s">
        <v>53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</row>
    <row r="5642" spans="1:11">
      <c r="A5642" s="74" t="s">
        <v>152</v>
      </c>
      <c r="B5642" t="s">
        <v>151</v>
      </c>
      <c r="C5642" t="s">
        <v>54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</row>
    <row r="5643" spans="1:11">
      <c r="A5643" s="74" t="s">
        <v>152</v>
      </c>
      <c r="B5643" t="s">
        <v>151</v>
      </c>
      <c r="C5643" t="s">
        <v>55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</row>
    <row r="5644" spans="1:11">
      <c r="A5644" s="74" t="s">
        <v>152</v>
      </c>
      <c r="B5644" t="s">
        <v>151</v>
      </c>
      <c r="C5644" t="s">
        <v>25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</row>
    <row r="5645" spans="1:11">
      <c r="A5645" s="74" t="s">
        <v>152</v>
      </c>
      <c r="B5645" t="s">
        <v>151</v>
      </c>
    </row>
    <row r="5646" spans="1:11">
      <c r="A5646" s="74" t="s">
        <v>152</v>
      </c>
      <c r="B5646" t="s">
        <v>151</v>
      </c>
      <c r="C5646" t="s">
        <v>56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</row>
    <row r="5647" spans="1:11">
      <c r="A5647" s="74" t="s">
        <v>152</v>
      </c>
      <c r="B5647" t="s">
        <v>151</v>
      </c>
      <c r="C5647" t="s">
        <v>57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</row>
    <row r="5648" spans="1:11">
      <c r="A5648" s="74" t="s">
        <v>152</v>
      </c>
      <c r="B5648" t="s">
        <v>151</v>
      </c>
      <c r="C5648" t="s">
        <v>58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</row>
    <row r="5649" spans="1:11">
      <c r="A5649" s="74" t="s">
        <v>152</v>
      </c>
      <c r="B5649" t="s">
        <v>153</v>
      </c>
      <c r="C5649" t="s">
        <v>18</v>
      </c>
      <c r="D5649">
        <v>1</v>
      </c>
      <c r="E5649">
        <v>1</v>
      </c>
      <c r="F5649">
        <v>92100</v>
      </c>
      <c r="G5649">
        <v>93100</v>
      </c>
      <c r="H5649">
        <v>92100</v>
      </c>
      <c r="I5649">
        <v>93100</v>
      </c>
      <c r="J5649">
        <v>1000</v>
      </c>
      <c r="K5649">
        <v>1.0857763300760043E-2</v>
      </c>
    </row>
    <row r="5650" spans="1:11">
      <c r="A5650" s="74" t="s">
        <v>152</v>
      </c>
      <c r="B5650" t="s">
        <v>153</v>
      </c>
      <c r="C5650" t="s">
        <v>19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</row>
    <row r="5651" spans="1:11">
      <c r="A5651" s="74" t="s">
        <v>152</v>
      </c>
      <c r="B5651" t="s">
        <v>153</v>
      </c>
      <c r="C5651" t="s">
        <v>20</v>
      </c>
      <c r="D5651">
        <v>2</v>
      </c>
      <c r="E5651">
        <v>2</v>
      </c>
      <c r="F5651">
        <v>132200</v>
      </c>
      <c r="G5651">
        <v>134200</v>
      </c>
      <c r="H5651">
        <v>66100</v>
      </c>
      <c r="I5651">
        <v>67100</v>
      </c>
      <c r="J5651">
        <v>2000</v>
      </c>
      <c r="K5651">
        <v>1.5128593040847202E-2</v>
      </c>
    </row>
    <row r="5652" spans="1:11">
      <c r="A5652" s="74" t="s">
        <v>152</v>
      </c>
      <c r="B5652" t="s">
        <v>153</v>
      </c>
      <c r="C5652" t="s">
        <v>21</v>
      </c>
      <c r="D5652">
        <v>1</v>
      </c>
      <c r="E5652">
        <v>1</v>
      </c>
      <c r="F5652">
        <v>30000</v>
      </c>
      <c r="G5652">
        <v>31000</v>
      </c>
      <c r="H5652">
        <v>30000</v>
      </c>
      <c r="I5652">
        <v>31000</v>
      </c>
      <c r="J5652">
        <v>1000</v>
      </c>
      <c r="K5652">
        <v>3.3333333333333333E-2</v>
      </c>
    </row>
    <row r="5653" spans="1:11">
      <c r="A5653" s="74" t="s">
        <v>152</v>
      </c>
      <c r="B5653" t="s">
        <v>153</v>
      </c>
      <c r="C5653" t="s">
        <v>22</v>
      </c>
      <c r="D5653">
        <v>1</v>
      </c>
      <c r="E5653">
        <v>1</v>
      </c>
      <c r="F5653">
        <v>80100</v>
      </c>
      <c r="G5653">
        <v>81100</v>
      </c>
      <c r="H5653">
        <v>80100</v>
      </c>
      <c r="I5653">
        <v>81100</v>
      </c>
      <c r="J5653">
        <v>1000</v>
      </c>
      <c r="K5653">
        <v>1.2484394506866416E-2</v>
      </c>
    </row>
    <row r="5654" spans="1:11">
      <c r="A5654" s="74" t="s">
        <v>152</v>
      </c>
      <c r="B5654" t="s">
        <v>153</v>
      </c>
      <c r="C5654" t="s">
        <v>23</v>
      </c>
      <c r="D5654">
        <v>1</v>
      </c>
      <c r="E5654">
        <v>1</v>
      </c>
      <c r="F5654">
        <v>56000</v>
      </c>
      <c r="G5654">
        <v>57000</v>
      </c>
      <c r="H5654">
        <v>56000</v>
      </c>
      <c r="I5654">
        <v>57000</v>
      </c>
      <c r="J5654">
        <v>1000</v>
      </c>
      <c r="K5654">
        <v>1.7857142857142856E-2</v>
      </c>
    </row>
    <row r="5655" spans="1:11">
      <c r="A5655" s="74" t="s">
        <v>152</v>
      </c>
      <c r="B5655" t="s">
        <v>153</v>
      </c>
      <c r="C5655" t="s">
        <v>24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</row>
    <row r="5656" spans="1:11">
      <c r="A5656" s="74" t="s">
        <v>152</v>
      </c>
      <c r="B5656" t="s">
        <v>153</v>
      </c>
      <c r="C5656" t="s">
        <v>25</v>
      </c>
      <c r="D5656">
        <v>6</v>
      </c>
      <c r="E5656">
        <v>6</v>
      </c>
      <c r="F5656">
        <v>390400</v>
      </c>
      <c r="G5656">
        <v>396400</v>
      </c>
      <c r="H5656">
        <v>65066.666666666664</v>
      </c>
      <c r="I5656">
        <v>66066.666666666672</v>
      </c>
      <c r="J5656">
        <v>6000</v>
      </c>
      <c r="K5656">
        <v>1.5368852459016393E-2</v>
      </c>
    </row>
    <row r="5657" spans="1:11">
      <c r="A5657" s="74" t="s">
        <v>152</v>
      </c>
      <c r="B5657" t="s">
        <v>153</v>
      </c>
    </row>
    <row r="5658" spans="1:11">
      <c r="A5658" s="74" t="s">
        <v>152</v>
      </c>
      <c r="B5658" t="s">
        <v>153</v>
      </c>
      <c r="C5658" t="s">
        <v>26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</row>
    <row r="5659" spans="1:11">
      <c r="A5659" s="74" t="s">
        <v>152</v>
      </c>
      <c r="B5659" t="s">
        <v>153</v>
      </c>
      <c r="C5659" t="s">
        <v>27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</row>
    <row r="5660" spans="1:11">
      <c r="A5660" s="74" t="s">
        <v>152</v>
      </c>
      <c r="B5660" t="s">
        <v>153</v>
      </c>
      <c r="C5660" t="s">
        <v>25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</row>
    <row r="5661" spans="1:11">
      <c r="A5661" s="74" t="s">
        <v>152</v>
      </c>
      <c r="B5661" t="s">
        <v>153</v>
      </c>
    </row>
    <row r="5662" spans="1:11">
      <c r="A5662" s="74" t="s">
        <v>152</v>
      </c>
      <c r="B5662" t="s">
        <v>153</v>
      </c>
      <c r="C5662" t="s">
        <v>28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</row>
    <row r="5663" spans="1:11">
      <c r="A5663" s="74" t="s">
        <v>152</v>
      </c>
      <c r="B5663" t="s">
        <v>153</v>
      </c>
      <c r="C5663" t="s">
        <v>29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</row>
    <row r="5664" spans="1:11">
      <c r="A5664" s="74" t="s">
        <v>152</v>
      </c>
      <c r="B5664" t="s">
        <v>153</v>
      </c>
      <c r="C5664" t="s">
        <v>30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</row>
    <row r="5665" spans="1:11">
      <c r="A5665" s="74" t="s">
        <v>152</v>
      </c>
      <c r="B5665" t="s">
        <v>153</v>
      </c>
      <c r="C5665" t="s">
        <v>31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</row>
    <row r="5666" spans="1:11">
      <c r="A5666" s="74" t="s">
        <v>152</v>
      </c>
      <c r="B5666" t="s">
        <v>153</v>
      </c>
      <c r="C5666" t="s">
        <v>25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</row>
    <row r="5667" spans="1:11">
      <c r="A5667" s="74" t="s">
        <v>152</v>
      </c>
      <c r="B5667" t="s">
        <v>153</v>
      </c>
    </row>
    <row r="5668" spans="1:11">
      <c r="A5668" s="74" t="s">
        <v>152</v>
      </c>
      <c r="B5668" t="s">
        <v>153</v>
      </c>
      <c r="C5668" t="s">
        <v>32</v>
      </c>
      <c r="D5668">
        <v>2</v>
      </c>
      <c r="E5668">
        <v>2</v>
      </c>
      <c r="F5668">
        <v>109725</v>
      </c>
      <c r="G5668">
        <v>111725</v>
      </c>
      <c r="H5668">
        <v>54862.5</v>
      </c>
      <c r="I5668">
        <v>55862.5</v>
      </c>
      <c r="J5668">
        <v>2000</v>
      </c>
      <c r="K5668">
        <v>1.822738664843928E-2</v>
      </c>
    </row>
    <row r="5669" spans="1:11">
      <c r="A5669" s="74" t="s">
        <v>152</v>
      </c>
      <c r="B5669" t="s">
        <v>153</v>
      </c>
      <c r="C5669" t="s">
        <v>33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</row>
    <row r="5670" spans="1:11">
      <c r="A5670" s="74" t="s">
        <v>152</v>
      </c>
      <c r="B5670" t="s">
        <v>153</v>
      </c>
      <c r="C5670" t="s">
        <v>34</v>
      </c>
      <c r="D5670">
        <v>4</v>
      </c>
      <c r="E5670">
        <v>4</v>
      </c>
      <c r="F5670">
        <v>156834</v>
      </c>
      <c r="G5670">
        <v>162634</v>
      </c>
      <c r="H5670">
        <v>39208.5</v>
      </c>
      <c r="I5670">
        <v>40658.5</v>
      </c>
      <c r="J5670">
        <v>5800</v>
      </c>
      <c r="K5670">
        <v>3.6981776910618873E-2</v>
      </c>
    </row>
    <row r="5671" spans="1:11">
      <c r="A5671" s="74" t="s">
        <v>152</v>
      </c>
      <c r="B5671" t="s">
        <v>153</v>
      </c>
      <c r="C5671" t="s">
        <v>25</v>
      </c>
      <c r="D5671">
        <v>6</v>
      </c>
      <c r="E5671">
        <v>6</v>
      </c>
      <c r="F5671">
        <v>266559</v>
      </c>
      <c r="G5671">
        <v>274359</v>
      </c>
      <c r="H5671">
        <v>44426.5</v>
      </c>
      <c r="I5671">
        <v>45726.5</v>
      </c>
      <c r="J5671">
        <v>7800</v>
      </c>
      <c r="K5671">
        <v>2.926181445758725E-2</v>
      </c>
    </row>
    <row r="5672" spans="1:11">
      <c r="A5672" s="74" t="s">
        <v>152</v>
      </c>
      <c r="B5672" t="s">
        <v>153</v>
      </c>
    </row>
    <row r="5673" spans="1:11">
      <c r="A5673" s="74" t="s">
        <v>152</v>
      </c>
      <c r="B5673" t="s">
        <v>153</v>
      </c>
      <c r="C5673" t="s">
        <v>35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</row>
    <row r="5674" spans="1:11">
      <c r="A5674" s="74" t="s">
        <v>152</v>
      </c>
      <c r="B5674" t="s">
        <v>153</v>
      </c>
      <c r="C5674" t="s">
        <v>36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</row>
    <row r="5675" spans="1:11">
      <c r="A5675" s="74" t="s">
        <v>152</v>
      </c>
      <c r="B5675" t="s">
        <v>153</v>
      </c>
      <c r="C5675" t="s">
        <v>25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</row>
    <row r="5676" spans="1:11">
      <c r="A5676" s="74" t="s">
        <v>152</v>
      </c>
      <c r="B5676" t="s">
        <v>153</v>
      </c>
    </row>
    <row r="5677" spans="1:11">
      <c r="A5677" s="74" t="s">
        <v>152</v>
      </c>
      <c r="B5677" t="s">
        <v>153</v>
      </c>
      <c r="C5677" t="s">
        <v>37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</row>
    <row r="5678" spans="1:11">
      <c r="A5678" s="74" t="s">
        <v>152</v>
      </c>
      <c r="B5678" t="s">
        <v>153</v>
      </c>
      <c r="C5678" t="s">
        <v>38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</row>
    <row r="5679" spans="1:11">
      <c r="A5679" s="74" t="s">
        <v>152</v>
      </c>
      <c r="B5679" t="s">
        <v>153</v>
      </c>
      <c r="C5679" t="s">
        <v>25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</row>
    <row r="5680" spans="1:11">
      <c r="A5680" s="74" t="s">
        <v>152</v>
      </c>
      <c r="B5680" t="s">
        <v>153</v>
      </c>
    </row>
    <row r="5681" spans="1:11">
      <c r="A5681" s="74" t="s">
        <v>152</v>
      </c>
      <c r="B5681" t="s">
        <v>153</v>
      </c>
      <c r="C5681" t="s">
        <v>39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</row>
    <row r="5682" spans="1:11">
      <c r="A5682" s="74" t="s">
        <v>152</v>
      </c>
      <c r="B5682" t="s">
        <v>153</v>
      </c>
      <c r="C5682" t="s">
        <v>40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</row>
    <row r="5683" spans="1:11">
      <c r="A5683" s="74" t="s">
        <v>152</v>
      </c>
      <c r="B5683" t="s">
        <v>153</v>
      </c>
      <c r="C5683" t="s">
        <v>41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</row>
    <row r="5684" spans="1:11">
      <c r="A5684" s="74" t="s">
        <v>152</v>
      </c>
      <c r="B5684" t="s">
        <v>153</v>
      </c>
      <c r="C5684" t="s">
        <v>42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</row>
    <row r="5685" spans="1:11">
      <c r="A5685" s="74" t="s">
        <v>152</v>
      </c>
      <c r="B5685" t="s">
        <v>153</v>
      </c>
      <c r="C5685" t="s">
        <v>43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</row>
    <row r="5686" spans="1:11">
      <c r="A5686" s="74" t="s">
        <v>152</v>
      </c>
      <c r="B5686" t="s">
        <v>153</v>
      </c>
      <c r="C5686" t="s">
        <v>44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</row>
    <row r="5687" spans="1:11">
      <c r="A5687" s="74" t="s">
        <v>152</v>
      </c>
      <c r="B5687" t="s">
        <v>153</v>
      </c>
      <c r="C5687" t="s">
        <v>45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</row>
    <row r="5688" spans="1:11">
      <c r="A5688" s="74" t="s">
        <v>152</v>
      </c>
      <c r="B5688" t="s">
        <v>153</v>
      </c>
      <c r="C5688" t="s">
        <v>46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</row>
    <row r="5689" spans="1:11">
      <c r="A5689" s="74" t="s">
        <v>152</v>
      </c>
      <c r="B5689" t="s">
        <v>153</v>
      </c>
      <c r="C5689" t="s">
        <v>25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</row>
    <row r="5690" spans="1:11">
      <c r="A5690" s="74" t="s">
        <v>152</v>
      </c>
      <c r="B5690" t="s">
        <v>153</v>
      </c>
    </row>
    <row r="5691" spans="1:11">
      <c r="A5691" s="74" t="s">
        <v>152</v>
      </c>
      <c r="B5691" t="s">
        <v>153</v>
      </c>
      <c r="C5691" t="s">
        <v>47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</row>
    <row r="5692" spans="1:11">
      <c r="A5692" s="74" t="s">
        <v>152</v>
      </c>
      <c r="B5692" t="s">
        <v>153</v>
      </c>
      <c r="C5692" t="s">
        <v>48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</row>
    <row r="5693" spans="1:11">
      <c r="A5693" s="74" t="s">
        <v>152</v>
      </c>
      <c r="B5693" t="s">
        <v>153</v>
      </c>
      <c r="C5693" t="s">
        <v>25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</row>
    <row r="5694" spans="1:11">
      <c r="A5694" s="74" t="s">
        <v>152</v>
      </c>
      <c r="B5694" t="s">
        <v>153</v>
      </c>
    </row>
    <row r="5695" spans="1:11">
      <c r="A5695" s="74" t="s">
        <v>152</v>
      </c>
      <c r="B5695" t="s">
        <v>153</v>
      </c>
      <c r="C5695" t="s">
        <v>49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</row>
    <row r="5696" spans="1:11">
      <c r="A5696" s="74" t="s">
        <v>152</v>
      </c>
      <c r="B5696" t="s">
        <v>153</v>
      </c>
      <c r="C5696" t="s">
        <v>25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</row>
    <row r="5697" spans="1:11">
      <c r="A5697" s="74" t="s">
        <v>152</v>
      </c>
      <c r="B5697" t="s">
        <v>153</v>
      </c>
    </row>
    <row r="5698" spans="1:11">
      <c r="A5698" s="74" t="s">
        <v>152</v>
      </c>
      <c r="B5698" t="s">
        <v>153</v>
      </c>
      <c r="C5698" t="s">
        <v>50</v>
      </c>
      <c r="D5698">
        <v>1</v>
      </c>
      <c r="E5698">
        <v>1</v>
      </c>
      <c r="F5698">
        <v>30000</v>
      </c>
      <c r="G5698">
        <v>31000</v>
      </c>
      <c r="H5698">
        <v>30000</v>
      </c>
      <c r="I5698">
        <v>31000</v>
      </c>
      <c r="J5698">
        <v>1000</v>
      </c>
      <c r="K5698">
        <v>3.3333333333333333E-2</v>
      </c>
    </row>
    <row r="5699" spans="1:11">
      <c r="A5699" s="74" t="s">
        <v>152</v>
      </c>
      <c r="B5699" t="s">
        <v>153</v>
      </c>
      <c r="C5699" t="s">
        <v>51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</row>
    <row r="5700" spans="1:11">
      <c r="A5700" s="74" t="s">
        <v>152</v>
      </c>
      <c r="B5700" t="s">
        <v>153</v>
      </c>
      <c r="C5700" t="s">
        <v>25</v>
      </c>
      <c r="D5700">
        <v>1</v>
      </c>
      <c r="E5700">
        <v>1</v>
      </c>
      <c r="F5700">
        <v>30000</v>
      </c>
      <c r="G5700">
        <v>31000</v>
      </c>
      <c r="H5700">
        <v>30000</v>
      </c>
      <c r="I5700">
        <v>31000</v>
      </c>
      <c r="J5700">
        <v>1000</v>
      </c>
      <c r="K5700">
        <v>3.3333333333333333E-2</v>
      </c>
    </row>
    <row r="5701" spans="1:11">
      <c r="A5701" s="74" t="s">
        <v>152</v>
      </c>
      <c r="B5701" t="s">
        <v>153</v>
      </c>
    </row>
    <row r="5702" spans="1:11">
      <c r="A5702" s="74" t="s">
        <v>152</v>
      </c>
      <c r="B5702" t="s">
        <v>153</v>
      </c>
      <c r="C5702" t="s">
        <v>52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</row>
    <row r="5703" spans="1:11">
      <c r="A5703" s="74" t="s">
        <v>152</v>
      </c>
      <c r="B5703" t="s">
        <v>153</v>
      </c>
      <c r="C5703" t="s">
        <v>53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</row>
    <row r="5704" spans="1:11">
      <c r="A5704" s="74" t="s">
        <v>152</v>
      </c>
      <c r="B5704" t="s">
        <v>153</v>
      </c>
      <c r="C5704" t="s">
        <v>54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</row>
    <row r="5705" spans="1:11">
      <c r="A5705" s="74" t="s">
        <v>152</v>
      </c>
      <c r="B5705" t="s">
        <v>153</v>
      </c>
      <c r="C5705" t="s">
        <v>55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</row>
    <row r="5706" spans="1:11">
      <c r="A5706" s="74" t="s">
        <v>152</v>
      </c>
      <c r="B5706" t="s">
        <v>153</v>
      </c>
      <c r="C5706" t="s">
        <v>25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</row>
    <row r="5707" spans="1:11">
      <c r="A5707" s="74" t="s">
        <v>152</v>
      </c>
      <c r="B5707" t="s">
        <v>153</v>
      </c>
    </row>
    <row r="5708" spans="1:11">
      <c r="A5708" s="74" t="s">
        <v>152</v>
      </c>
      <c r="B5708" t="s">
        <v>153</v>
      </c>
      <c r="C5708" t="s">
        <v>56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</row>
    <row r="5709" spans="1:11">
      <c r="A5709" s="74" t="s">
        <v>152</v>
      </c>
      <c r="B5709" t="s">
        <v>153</v>
      </c>
      <c r="C5709" t="s">
        <v>57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</row>
    <row r="5710" spans="1:11">
      <c r="A5710" s="74" t="s">
        <v>152</v>
      </c>
      <c r="B5710" t="s">
        <v>153</v>
      </c>
      <c r="C5710" t="s">
        <v>58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</row>
    <row r="5711" spans="1:11">
      <c r="A5711" s="74" t="s">
        <v>140</v>
      </c>
      <c r="B5711" t="s">
        <v>154</v>
      </c>
      <c r="C5711" t="s">
        <v>18</v>
      </c>
      <c r="D5711">
        <v>1</v>
      </c>
      <c r="E5711">
        <v>1</v>
      </c>
      <c r="F5711">
        <v>70000</v>
      </c>
      <c r="G5711">
        <v>70001</v>
      </c>
      <c r="H5711">
        <v>70000</v>
      </c>
      <c r="I5711">
        <v>70001</v>
      </c>
      <c r="J5711">
        <v>1</v>
      </c>
      <c r="K5711">
        <v>1.4285714285714285E-5</v>
      </c>
    </row>
    <row r="5712" spans="1:11">
      <c r="A5712" s="74" t="s">
        <v>140</v>
      </c>
      <c r="B5712" t="s">
        <v>154</v>
      </c>
      <c r="C5712" t="s">
        <v>19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</row>
    <row r="5713" spans="1:11">
      <c r="A5713" s="74" t="s">
        <v>140</v>
      </c>
      <c r="B5713" t="s">
        <v>154</v>
      </c>
      <c r="C5713" t="s">
        <v>20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</row>
    <row r="5714" spans="1:11">
      <c r="A5714" s="74" t="s">
        <v>140</v>
      </c>
      <c r="B5714" t="s">
        <v>154</v>
      </c>
      <c r="C5714" t="s">
        <v>21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</row>
    <row r="5715" spans="1:11">
      <c r="A5715" s="74" t="s">
        <v>140</v>
      </c>
      <c r="B5715" t="s">
        <v>154</v>
      </c>
      <c r="C5715" t="s">
        <v>22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</row>
    <row r="5716" spans="1:11">
      <c r="A5716" s="74" t="s">
        <v>140</v>
      </c>
      <c r="B5716" t="s">
        <v>154</v>
      </c>
      <c r="C5716" t="s">
        <v>23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</row>
    <row r="5717" spans="1:11">
      <c r="A5717" s="74" t="s">
        <v>140</v>
      </c>
      <c r="B5717" t="s">
        <v>154</v>
      </c>
      <c r="C5717" t="s">
        <v>24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</row>
    <row r="5718" spans="1:11">
      <c r="A5718" s="74" t="s">
        <v>140</v>
      </c>
      <c r="B5718" t="s">
        <v>154</v>
      </c>
      <c r="C5718" t="s">
        <v>25</v>
      </c>
      <c r="D5718">
        <v>1</v>
      </c>
      <c r="E5718">
        <v>1</v>
      </c>
      <c r="F5718">
        <v>70000</v>
      </c>
      <c r="G5718">
        <v>70001</v>
      </c>
      <c r="H5718">
        <v>70000</v>
      </c>
      <c r="I5718">
        <v>70001</v>
      </c>
      <c r="J5718">
        <v>1</v>
      </c>
      <c r="K5718">
        <v>1.4285714285714285E-5</v>
      </c>
    </row>
    <row r="5719" spans="1:11">
      <c r="A5719" s="74" t="s">
        <v>140</v>
      </c>
      <c r="B5719" t="s">
        <v>154</v>
      </c>
    </row>
    <row r="5720" spans="1:11">
      <c r="A5720" s="74" t="s">
        <v>140</v>
      </c>
      <c r="B5720" t="s">
        <v>154</v>
      </c>
      <c r="C5720" t="s">
        <v>26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</row>
    <row r="5721" spans="1:11">
      <c r="A5721" s="74" t="s">
        <v>140</v>
      </c>
      <c r="B5721" t="s">
        <v>154</v>
      </c>
      <c r="C5721" t="s">
        <v>27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</row>
    <row r="5722" spans="1:11">
      <c r="A5722" s="74" t="s">
        <v>140</v>
      </c>
      <c r="B5722" t="s">
        <v>154</v>
      </c>
      <c r="C5722" t="s">
        <v>25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</row>
    <row r="5723" spans="1:11">
      <c r="A5723" s="74" t="s">
        <v>140</v>
      </c>
      <c r="B5723" t="s">
        <v>154</v>
      </c>
    </row>
    <row r="5724" spans="1:11">
      <c r="A5724" s="74" t="s">
        <v>140</v>
      </c>
      <c r="B5724" t="s">
        <v>154</v>
      </c>
      <c r="C5724" t="s">
        <v>28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</row>
    <row r="5725" spans="1:11">
      <c r="A5725" s="74" t="s">
        <v>140</v>
      </c>
      <c r="B5725" t="s">
        <v>154</v>
      </c>
      <c r="C5725" t="s">
        <v>29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</row>
    <row r="5726" spans="1:11">
      <c r="A5726" s="74" t="s">
        <v>140</v>
      </c>
      <c r="B5726" t="s">
        <v>154</v>
      </c>
      <c r="C5726" t="s">
        <v>30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</row>
    <row r="5727" spans="1:11">
      <c r="A5727" s="74" t="s">
        <v>140</v>
      </c>
      <c r="B5727" t="s">
        <v>154</v>
      </c>
      <c r="C5727" t="s">
        <v>31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</row>
    <row r="5728" spans="1:11">
      <c r="A5728" s="74" t="s">
        <v>140</v>
      </c>
      <c r="B5728" t="s">
        <v>154</v>
      </c>
      <c r="C5728" t="s">
        <v>25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</row>
    <row r="5729" spans="1:11">
      <c r="A5729" s="74" t="s">
        <v>140</v>
      </c>
      <c r="B5729" t="s">
        <v>154</v>
      </c>
    </row>
    <row r="5730" spans="1:11">
      <c r="A5730" s="74" t="s">
        <v>140</v>
      </c>
      <c r="B5730" t="s">
        <v>154</v>
      </c>
      <c r="C5730" t="s">
        <v>32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</row>
    <row r="5731" spans="1:11">
      <c r="A5731" s="74" t="s">
        <v>140</v>
      </c>
      <c r="B5731" t="s">
        <v>154</v>
      </c>
      <c r="C5731" t="s">
        <v>33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</row>
    <row r="5732" spans="1:11">
      <c r="A5732" s="74" t="s">
        <v>140</v>
      </c>
      <c r="B5732" t="s">
        <v>154</v>
      </c>
      <c r="C5732" t="s">
        <v>34</v>
      </c>
      <c r="D5732">
        <v>1.75</v>
      </c>
      <c r="E5732">
        <v>1.75</v>
      </c>
      <c r="F5732">
        <v>51277</v>
      </c>
      <c r="G5732">
        <v>51278.5</v>
      </c>
      <c r="H5732">
        <v>29301.142857142859</v>
      </c>
      <c r="I5732">
        <v>29302</v>
      </c>
      <c r="J5732">
        <v>1.5</v>
      </c>
      <c r="K5732">
        <v>2.9252881408818769E-5</v>
      </c>
    </row>
    <row r="5733" spans="1:11">
      <c r="A5733" s="74" t="s">
        <v>140</v>
      </c>
      <c r="B5733" t="s">
        <v>154</v>
      </c>
      <c r="C5733" t="s">
        <v>25</v>
      </c>
      <c r="D5733">
        <v>1.75</v>
      </c>
      <c r="E5733">
        <v>1.75</v>
      </c>
      <c r="F5733">
        <v>51277</v>
      </c>
      <c r="G5733">
        <v>51278.5</v>
      </c>
      <c r="H5733">
        <v>29301.142857142859</v>
      </c>
      <c r="I5733">
        <v>29302</v>
      </c>
      <c r="J5733">
        <v>1.5</v>
      </c>
      <c r="K5733">
        <v>2.9252881408818769E-5</v>
      </c>
    </row>
    <row r="5734" spans="1:11">
      <c r="A5734" s="74" t="s">
        <v>140</v>
      </c>
      <c r="B5734" t="s">
        <v>154</v>
      </c>
    </row>
    <row r="5735" spans="1:11">
      <c r="A5735" s="74" t="s">
        <v>140</v>
      </c>
      <c r="B5735" t="s">
        <v>154</v>
      </c>
      <c r="C5735" t="s">
        <v>35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</row>
    <row r="5736" spans="1:11">
      <c r="A5736" s="74" t="s">
        <v>140</v>
      </c>
      <c r="B5736" t="s">
        <v>154</v>
      </c>
      <c r="C5736" t="s">
        <v>36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</row>
    <row r="5737" spans="1:11">
      <c r="A5737" s="74" t="s">
        <v>140</v>
      </c>
      <c r="B5737" t="s">
        <v>154</v>
      </c>
      <c r="C5737" t="s">
        <v>25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</row>
    <row r="5738" spans="1:11">
      <c r="A5738" s="74" t="s">
        <v>140</v>
      </c>
      <c r="B5738" t="s">
        <v>154</v>
      </c>
    </row>
    <row r="5739" spans="1:11">
      <c r="A5739" s="74" t="s">
        <v>140</v>
      </c>
      <c r="B5739" t="s">
        <v>154</v>
      </c>
      <c r="C5739" t="s">
        <v>37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</row>
    <row r="5740" spans="1:11">
      <c r="A5740" s="74" t="s">
        <v>140</v>
      </c>
      <c r="B5740" t="s">
        <v>154</v>
      </c>
      <c r="C5740" t="s">
        <v>38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</row>
    <row r="5741" spans="1:11">
      <c r="A5741" s="74" t="s">
        <v>140</v>
      </c>
      <c r="B5741" t="s">
        <v>154</v>
      </c>
      <c r="C5741" t="s">
        <v>25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</row>
    <row r="5742" spans="1:11">
      <c r="A5742" s="74" t="s">
        <v>140</v>
      </c>
      <c r="B5742" t="s">
        <v>154</v>
      </c>
    </row>
    <row r="5743" spans="1:11">
      <c r="A5743" s="74" t="s">
        <v>140</v>
      </c>
      <c r="B5743" t="s">
        <v>154</v>
      </c>
      <c r="C5743" t="s">
        <v>39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</row>
    <row r="5744" spans="1:11">
      <c r="A5744" s="74" t="s">
        <v>140</v>
      </c>
      <c r="B5744" t="s">
        <v>154</v>
      </c>
      <c r="C5744" t="s">
        <v>40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</row>
    <row r="5745" spans="1:11">
      <c r="A5745" s="74" t="s">
        <v>140</v>
      </c>
      <c r="B5745" t="s">
        <v>154</v>
      </c>
      <c r="C5745" t="s">
        <v>41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</row>
    <row r="5746" spans="1:11">
      <c r="A5746" s="74" t="s">
        <v>140</v>
      </c>
      <c r="B5746" t="s">
        <v>154</v>
      </c>
      <c r="C5746" t="s">
        <v>42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</row>
    <row r="5747" spans="1:11">
      <c r="A5747" s="74" t="s">
        <v>140</v>
      </c>
      <c r="B5747" t="s">
        <v>154</v>
      </c>
      <c r="C5747" t="s">
        <v>43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</row>
    <row r="5748" spans="1:11">
      <c r="A5748" s="74" t="s">
        <v>140</v>
      </c>
      <c r="B5748" t="s">
        <v>154</v>
      </c>
      <c r="C5748" t="s">
        <v>44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</row>
    <row r="5749" spans="1:11">
      <c r="A5749" s="74" t="s">
        <v>140</v>
      </c>
      <c r="B5749" t="s">
        <v>154</v>
      </c>
      <c r="C5749" t="s">
        <v>45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</row>
    <row r="5750" spans="1:11">
      <c r="A5750" s="74" t="s">
        <v>140</v>
      </c>
      <c r="B5750" t="s">
        <v>154</v>
      </c>
      <c r="C5750" t="s">
        <v>46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</row>
    <row r="5751" spans="1:11">
      <c r="A5751" s="74" t="s">
        <v>140</v>
      </c>
      <c r="B5751" t="s">
        <v>154</v>
      </c>
      <c r="C5751" t="s">
        <v>25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</row>
    <row r="5752" spans="1:11">
      <c r="A5752" s="74" t="s">
        <v>140</v>
      </c>
      <c r="B5752" t="s">
        <v>154</v>
      </c>
    </row>
    <row r="5753" spans="1:11">
      <c r="A5753" s="74" t="s">
        <v>140</v>
      </c>
      <c r="B5753" t="s">
        <v>154</v>
      </c>
      <c r="C5753" t="s">
        <v>47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</row>
    <row r="5754" spans="1:11">
      <c r="A5754" s="74" t="s">
        <v>140</v>
      </c>
      <c r="B5754" t="s">
        <v>154</v>
      </c>
      <c r="C5754" t="s">
        <v>48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</row>
    <row r="5755" spans="1:11">
      <c r="A5755" s="74" t="s">
        <v>140</v>
      </c>
      <c r="B5755" t="s">
        <v>154</v>
      </c>
      <c r="C5755" t="s">
        <v>25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</row>
    <row r="5756" spans="1:11">
      <c r="A5756" s="74" t="s">
        <v>140</v>
      </c>
      <c r="B5756" t="s">
        <v>154</v>
      </c>
    </row>
    <row r="5757" spans="1:11">
      <c r="A5757" s="74" t="s">
        <v>140</v>
      </c>
      <c r="B5757" t="s">
        <v>154</v>
      </c>
      <c r="C5757" t="s">
        <v>49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</row>
    <row r="5758" spans="1:11">
      <c r="A5758" s="74" t="s">
        <v>140</v>
      </c>
      <c r="B5758" t="s">
        <v>154</v>
      </c>
      <c r="C5758" t="s">
        <v>25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</row>
    <row r="5759" spans="1:11">
      <c r="A5759" s="74" t="s">
        <v>140</v>
      </c>
      <c r="B5759" t="s">
        <v>154</v>
      </c>
    </row>
    <row r="5760" spans="1:11">
      <c r="A5760" s="74" t="s">
        <v>140</v>
      </c>
      <c r="B5760" t="s">
        <v>154</v>
      </c>
      <c r="C5760" t="s">
        <v>50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</row>
    <row r="5761" spans="1:11">
      <c r="A5761" s="74" t="s">
        <v>140</v>
      </c>
      <c r="B5761" t="s">
        <v>154</v>
      </c>
      <c r="C5761" t="s">
        <v>51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</row>
    <row r="5762" spans="1:11">
      <c r="A5762" s="74" t="s">
        <v>140</v>
      </c>
      <c r="B5762" t="s">
        <v>154</v>
      </c>
      <c r="C5762" t="s">
        <v>25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</row>
    <row r="5763" spans="1:11">
      <c r="A5763" s="74" t="s">
        <v>140</v>
      </c>
      <c r="B5763" t="s">
        <v>154</v>
      </c>
    </row>
    <row r="5764" spans="1:11">
      <c r="A5764" s="74" t="s">
        <v>140</v>
      </c>
      <c r="B5764" t="s">
        <v>154</v>
      </c>
      <c r="C5764" t="s">
        <v>52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</row>
    <row r="5765" spans="1:11">
      <c r="A5765" s="74" t="s">
        <v>140</v>
      </c>
      <c r="B5765" t="s">
        <v>154</v>
      </c>
      <c r="C5765" t="s">
        <v>53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</row>
    <row r="5766" spans="1:11">
      <c r="A5766" s="74" t="s">
        <v>140</v>
      </c>
      <c r="B5766" t="s">
        <v>154</v>
      </c>
      <c r="C5766" t="s">
        <v>54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</row>
    <row r="5767" spans="1:11">
      <c r="A5767" s="74" t="s">
        <v>140</v>
      </c>
      <c r="B5767" t="s">
        <v>154</v>
      </c>
      <c r="C5767" t="s">
        <v>55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</row>
    <row r="5768" spans="1:11">
      <c r="A5768" s="74" t="s">
        <v>140</v>
      </c>
      <c r="B5768" t="s">
        <v>154</v>
      </c>
      <c r="C5768" t="s">
        <v>25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</row>
    <row r="5769" spans="1:11">
      <c r="A5769" s="74" t="s">
        <v>140</v>
      </c>
      <c r="B5769" t="s">
        <v>154</v>
      </c>
    </row>
    <row r="5770" spans="1:11">
      <c r="A5770" s="74" t="s">
        <v>140</v>
      </c>
      <c r="B5770" t="s">
        <v>154</v>
      </c>
      <c r="C5770" t="s">
        <v>56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</row>
    <row r="5771" spans="1:11">
      <c r="A5771" s="74" t="s">
        <v>140</v>
      </c>
      <c r="B5771" t="s">
        <v>154</v>
      </c>
      <c r="C5771" t="s">
        <v>57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</row>
    <row r="5772" spans="1:11">
      <c r="A5772" s="74" t="s">
        <v>140</v>
      </c>
      <c r="B5772" t="s">
        <v>154</v>
      </c>
      <c r="C5772" t="s">
        <v>58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</row>
    <row r="5773" spans="1:11">
      <c r="A5773" s="74" t="s">
        <v>152</v>
      </c>
      <c r="B5773" t="s">
        <v>155</v>
      </c>
      <c r="C5773" t="s">
        <v>18</v>
      </c>
      <c r="D5773">
        <v>1</v>
      </c>
      <c r="E5773">
        <v>1</v>
      </c>
      <c r="F5773">
        <v>128750</v>
      </c>
      <c r="G5773">
        <v>128750</v>
      </c>
      <c r="H5773">
        <v>128750</v>
      </c>
      <c r="I5773">
        <v>128750</v>
      </c>
      <c r="J5773">
        <v>0</v>
      </c>
      <c r="K5773">
        <v>0</v>
      </c>
    </row>
    <row r="5774" spans="1:11">
      <c r="A5774" s="74" t="s">
        <v>152</v>
      </c>
      <c r="B5774" t="s">
        <v>155</v>
      </c>
      <c r="C5774" t="s">
        <v>19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</row>
    <row r="5775" spans="1:11">
      <c r="A5775" s="74" t="s">
        <v>152</v>
      </c>
      <c r="B5775" t="s">
        <v>155</v>
      </c>
      <c r="C5775" t="s">
        <v>20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</row>
    <row r="5776" spans="1:11">
      <c r="A5776" s="74" t="s">
        <v>152</v>
      </c>
      <c r="B5776" t="s">
        <v>155</v>
      </c>
      <c r="C5776" t="s">
        <v>21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</row>
    <row r="5777" spans="1:11">
      <c r="A5777" s="74" t="s">
        <v>152</v>
      </c>
      <c r="B5777" t="s">
        <v>155</v>
      </c>
      <c r="C5777" t="s">
        <v>22</v>
      </c>
      <c r="D5777">
        <v>0.75</v>
      </c>
      <c r="E5777">
        <v>0.75</v>
      </c>
      <c r="F5777">
        <v>72843</v>
      </c>
      <c r="G5777">
        <v>72843</v>
      </c>
      <c r="H5777">
        <v>97124</v>
      </c>
      <c r="I5777">
        <v>97124</v>
      </c>
      <c r="J5777">
        <v>0</v>
      </c>
      <c r="K5777">
        <v>0</v>
      </c>
    </row>
    <row r="5778" spans="1:11">
      <c r="A5778" s="74" t="s">
        <v>152</v>
      </c>
      <c r="B5778" t="s">
        <v>155</v>
      </c>
      <c r="C5778" t="s">
        <v>23</v>
      </c>
      <c r="D5778">
        <v>0.68</v>
      </c>
      <c r="E5778">
        <v>0.68</v>
      </c>
      <c r="F5778">
        <v>62760</v>
      </c>
      <c r="G5778">
        <v>62760</v>
      </c>
      <c r="H5778">
        <v>92294.117647058811</v>
      </c>
      <c r="I5778">
        <v>92294.117647058811</v>
      </c>
      <c r="J5778">
        <v>0</v>
      </c>
      <c r="K5778">
        <v>0</v>
      </c>
    </row>
    <row r="5779" spans="1:11">
      <c r="A5779" s="74" t="s">
        <v>152</v>
      </c>
      <c r="B5779" t="s">
        <v>155</v>
      </c>
      <c r="C5779" t="s">
        <v>24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</row>
    <row r="5780" spans="1:11">
      <c r="A5780" s="74" t="s">
        <v>152</v>
      </c>
      <c r="B5780" t="s">
        <v>155</v>
      </c>
      <c r="C5780" t="s">
        <v>25</v>
      </c>
      <c r="D5780">
        <v>2.4300000000000002</v>
      </c>
      <c r="E5780">
        <v>2.4300000000000002</v>
      </c>
      <c r="F5780">
        <v>264353</v>
      </c>
      <c r="G5780">
        <v>264353</v>
      </c>
      <c r="H5780">
        <v>108787.24279835391</v>
      </c>
      <c r="I5780">
        <v>108787.24279835391</v>
      </c>
      <c r="J5780">
        <v>0</v>
      </c>
      <c r="K5780">
        <v>0</v>
      </c>
    </row>
    <row r="5781" spans="1:11">
      <c r="A5781" s="74" t="s">
        <v>152</v>
      </c>
      <c r="B5781" t="s">
        <v>155</v>
      </c>
    </row>
    <row r="5782" spans="1:11">
      <c r="A5782" s="74" t="s">
        <v>152</v>
      </c>
      <c r="B5782" t="s">
        <v>155</v>
      </c>
      <c r="C5782" t="s">
        <v>26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</row>
    <row r="5783" spans="1:11">
      <c r="A5783" s="74" t="s">
        <v>152</v>
      </c>
      <c r="B5783" t="s">
        <v>155</v>
      </c>
      <c r="C5783" t="s">
        <v>27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</row>
    <row r="5784" spans="1:11">
      <c r="A5784" s="74" t="s">
        <v>152</v>
      </c>
      <c r="B5784" t="s">
        <v>155</v>
      </c>
      <c r="C5784" t="s">
        <v>25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</row>
    <row r="5785" spans="1:11">
      <c r="A5785" s="74" t="s">
        <v>152</v>
      </c>
      <c r="B5785" t="s">
        <v>155</v>
      </c>
    </row>
    <row r="5786" spans="1:11">
      <c r="A5786" s="74" t="s">
        <v>152</v>
      </c>
      <c r="B5786" t="s">
        <v>155</v>
      </c>
      <c r="C5786" t="s">
        <v>28</v>
      </c>
      <c r="D5786">
        <v>1</v>
      </c>
      <c r="E5786">
        <v>1</v>
      </c>
      <c r="F5786">
        <v>36347</v>
      </c>
      <c r="G5786">
        <v>36347</v>
      </c>
      <c r="H5786">
        <v>36347</v>
      </c>
      <c r="I5786">
        <v>36347</v>
      </c>
      <c r="J5786">
        <v>0</v>
      </c>
      <c r="K5786">
        <v>0</v>
      </c>
    </row>
    <row r="5787" spans="1:11">
      <c r="A5787" s="74" t="s">
        <v>152</v>
      </c>
      <c r="B5787" t="s">
        <v>155</v>
      </c>
      <c r="C5787" t="s">
        <v>29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</row>
    <row r="5788" spans="1:11">
      <c r="A5788" s="74" t="s">
        <v>152</v>
      </c>
      <c r="B5788" t="s">
        <v>155</v>
      </c>
      <c r="C5788" t="s">
        <v>30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</row>
    <row r="5789" spans="1:11">
      <c r="A5789" s="74" t="s">
        <v>152</v>
      </c>
      <c r="B5789" t="s">
        <v>155</v>
      </c>
      <c r="C5789" t="s">
        <v>31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</row>
    <row r="5790" spans="1:11">
      <c r="A5790" s="74" t="s">
        <v>152</v>
      </c>
      <c r="B5790" t="s">
        <v>155</v>
      </c>
      <c r="C5790" t="s">
        <v>25</v>
      </c>
      <c r="D5790">
        <v>1</v>
      </c>
      <c r="E5790">
        <v>1</v>
      </c>
      <c r="F5790">
        <v>36347</v>
      </c>
      <c r="G5790">
        <v>36347</v>
      </c>
      <c r="H5790">
        <v>36347</v>
      </c>
      <c r="I5790">
        <v>36347</v>
      </c>
      <c r="J5790">
        <v>0</v>
      </c>
      <c r="K5790">
        <v>0</v>
      </c>
    </row>
    <row r="5791" spans="1:11">
      <c r="A5791" s="74" t="s">
        <v>152</v>
      </c>
      <c r="B5791" t="s">
        <v>155</v>
      </c>
    </row>
    <row r="5792" spans="1:11">
      <c r="A5792" s="74" t="s">
        <v>152</v>
      </c>
      <c r="B5792" t="s">
        <v>155</v>
      </c>
      <c r="C5792" t="s">
        <v>32</v>
      </c>
      <c r="D5792">
        <v>1</v>
      </c>
      <c r="E5792">
        <v>1</v>
      </c>
      <c r="F5792">
        <v>57175</v>
      </c>
      <c r="G5792">
        <v>57175</v>
      </c>
      <c r="H5792">
        <v>57175</v>
      </c>
      <c r="I5792">
        <v>57175</v>
      </c>
      <c r="J5792">
        <v>0</v>
      </c>
      <c r="K5792">
        <v>0</v>
      </c>
    </row>
    <row r="5793" spans="1:11">
      <c r="A5793" s="74" t="s">
        <v>152</v>
      </c>
      <c r="B5793" t="s">
        <v>155</v>
      </c>
      <c r="C5793" t="s">
        <v>33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</row>
    <row r="5794" spans="1:11">
      <c r="A5794" s="74" t="s">
        <v>152</v>
      </c>
      <c r="B5794" t="s">
        <v>155</v>
      </c>
      <c r="C5794" t="s">
        <v>34</v>
      </c>
      <c r="D5794">
        <v>1</v>
      </c>
      <c r="E5794">
        <v>1</v>
      </c>
      <c r="F5794">
        <v>45251</v>
      </c>
      <c r="G5794">
        <v>45251</v>
      </c>
      <c r="H5794">
        <v>45251</v>
      </c>
      <c r="I5794">
        <v>45251</v>
      </c>
      <c r="J5794">
        <v>0</v>
      </c>
      <c r="K5794">
        <v>0</v>
      </c>
    </row>
    <row r="5795" spans="1:11">
      <c r="A5795" s="74" t="s">
        <v>152</v>
      </c>
      <c r="B5795" t="s">
        <v>155</v>
      </c>
      <c r="C5795" t="s">
        <v>25</v>
      </c>
      <c r="D5795">
        <v>2</v>
      </c>
      <c r="E5795">
        <v>2</v>
      </c>
      <c r="F5795">
        <v>102426</v>
      </c>
      <c r="G5795">
        <v>102426</v>
      </c>
      <c r="H5795">
        <v>51213</v>
      </c>
      <c r="I5795">
        <v>51213</v>
      </c>
      <c r="J5795">
        <v>0</v>
      </c>
      <c r="K5795">
        <v>0</v>
      </c>
    </row>
    <row r="5796" spans="1:11">
      <c r="A5796" s="74" t="s">
        <v>152</v>
      </c>
      <c r="B5796" t="s">
        <v>155</v>
      </c>
    </row>
    <row r="5797" spans="1:11">
      <c r="A5797" s="74" t="s">
        <v>152</v>
      </c>
      <c r="B5797" t="s">
        <v>155</v>
      </c>
      <c r="C5797" t="s">
        <v>35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</row>
    <row r="5798" spans="1:11">
      <c r="A5798" s="74" t="s">
        <v>152</v>
      </c>
      <c r="B5798" t="s">
        <v>155</v>
      </c>
      <c r="C5798" t="s">
        <v>36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</row>
    <row r="5799" spans="1:11">
      <c r="A5799" s="74" t="s">
        <v>152</v>
      </c>
      <c r="B5799" t="s">
        <v>155</v>
      </c>
      <c r="C5799" t="s">
        <v>25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</row>
    <row r="5800" spans="1:11">
      <c r="A5800" s="74" t="s">
        <v>152</v>
      </c>
      <c r="B5800" t="s">
        <v>155</v>
      </c>
    </row>
    <row r="5801" spans="1:11">
      <c r="A5801" s="74" t="s">
        <v>152</v>
      </c>
      <c r="B5801" t="s">
        <v>155</v>
      </c>
      <c r="C5801" t="s">
        <v>37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</row>
    <row r="5802" spans="1:11">
      <c r="A5802" s="74" t="s">
        <v>152</v>
      </c>
      <c r="B5802" t="s">
        <v>155</v>
      </c>
      <c r="C5802" t="s">
        <v>38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</row>
    <row r="5803" spans="1:11">
      <c r="A5803" s="74" t="s">
        <v>152</v>
      </c>
      <c r="B5803" t="s">
        <v>155</v>
      </c>
      <c r="C5803" t="s">
        <v>25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</row>
    <row r="5804" spans="1:11">
      <c r="A5804" s="74" t="s">
        <v>152</v>
      </c>
      <c r="B5804" t="s">
        <v>155</v>
      </c>
    </row>
    <row r="5805" spans="1:11">
      <c r="A5805" s="74" t="s">
        <v>152</v>
      </c>
      <c r="B5805" t="s">
        <v>155</v>
      </c>
      <c r="C5805" t="s">
        <v>39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</row>
    <row r="5806" spans="1:11">
      <c r="A5806" s="74" t="s">
        <v>152</v>
      </c>
      <c r="B5806" t="s">
        <v>155</v>
      </c>
      <c r="C5806" t="s">
        <v>40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</row>
    <row r="5807" spans="1:11">
      <c r="A5807" s="74" t="s">
        <v>152</v>
      </c>
      <c r="B5807" t="s">
        <v>155</v>
      </c>
      <c r="C5807" t="s">
        <v>41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</row>
    <row r="5808" spans="1:11">
      <c r="A5808" s="74" t="s">
        <v>152</v>
      </c>
      <c r="B5808" t="s">
        <v>155</v>
      </c>
      <c r="C5808" t="s">
        <v>42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</row>
    <row r="5809" spans="1:11">
      <c r="A5809" s="74" t="s">
        <v>152</v>
      </c>
      <c r="B5809" t="s">
        <v>155</v>
      </c>
      <c r="C5809" t="s">
        <v>43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</row>
    <row r="5810" spans="1:11">
      <c r="A5810" s="74" t="s">
        <v>152</v>
      </c>
      <c r="B5810" t="s">
        <v>155</v>
      </c>
      <c r="C5810" t="s">
        <v>44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</row>
    <row r="5811" spans="1:11">
      <c r="A5811" s="74" t="s">
        <v>152</v>
      </c>
      <c r="B5811" t="s">
        <v>155</v>
      </c>
      <c r="C5811" t="s">
        <v>45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</row>
    <row r="5812" spans="1:11">
      <c r="A5812" s="74" t="s">
        <v>152</v>
      </c>
      <c r="B5812" t="s">
        <v>155</v>
      </c>
      <c r="C5812" t="s">
        <v>46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</row>
    <row r="5813" spans="1:11">
      <c r="A5813" s="74" t="s">
        <v>152</v>
      </c>
      <c r="B5813" t="s">
        <v>155</v>
      </c>
      <c r="C5813" t="s">
        <v>25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</row>
    <row r="5814" spans="1:11">
      <c r="A5814" s="74" t="s">
        <v>152</v>
      </c>
      <c r="B5814" t="s">
        <v>155</v>
      </c>
    </row>
    <row r="5815" spans="1:11">
      <c r="A5815" s="74" t="s">
        <v>152</v>
      </c>
      <c r="B5815" t="s">
        <v>155</v>
      </c>
      <c r="C5815" t="s">
        <v>47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</row>
    <row r="5816" spans="1:11">
      <c r="A5816" s="74" t="s">
        <v>152</v>
      </c>
      <c r="B5816" t="s">
        <v>155</v>
      </c>
      <c r="C5816" t="s">
        <v>48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</row>
    <row r="5817" spans="1:11">
      <c r="A5817" s="74" t="s">
        <v>152</v>
      </c>
      <c r="B5817" t="s">
        <v>155</v>
      </c>
      <c r="C5817" t="s">
        <v>25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</row>
    <row r="5818" spans="1:11">
      <c r="A5818" s="74" t="s">
        <v>152</v>
      </c>
      <c r="B5818" t="s">
        <v>155</v>
      </c>
    </row>
    <row r="5819" spans="1:11">
      <c r="A5819" s="74" t="s">
        <v>152</v>
      </c>
      <c r="B5819" t="s">
        <v>155</v>
      </c>
      <c r="C5819" t="s">
        <v>49</v>
      </c>
      <c r="D5819">
        <v>3.8</v>
      </c>
      <c r="E5819">
        <v>3.8</v>
      </c>
      <c r="F5819">
        <v>158183</v>
      </c>
      <c r="G5819">
        <v>158183</v>
      </c>
      <c r="H5819">
        <v>41627.105263157893</v>
      </c>
      <c r="I5819">
        <v>41627.105263157893</v>
      </c>
      <c r="J5819">
        <v>0</v>
      </c>
      <c r="K5819">
        <v>0</v>
      </c>
    </row>
    <row r="5820" spans="1:11">
      <c r="A5820" s="74" t="s">
        <v>152</v>
      </c>
      <c r="B5820" t="s">
        <v>155</v>
      </c>
      <c r="C5820" t="s">
        <v>25</v>
      </c>
      <c r="D5820">
        <v>3.8</v>
      </c>
      <c r="E5820">
        <v>3.8</v>
      </c>
      <c r="F5820">
        <v>158183</v>
      </c>
      <c r="G5820">
        <v>158183</v>
      </c>
      <c r="H5820">
        <v>41627.105263157893</v>
      </c>
      <c r="I5820">
        <v>41627.105263157893</v>
      </c>
      <c r="J5820">
        <v>0</v>
      </c>
      <c r="K5820">
        <v>0</v>
      </c>
    </row>
    <row r="5821" spans="1:11">
      <c r="A5821" s="74" t="s">
        <v>152</v>
      </c>
      <c r="B5821" t="s">
        <v>155</v>
      </c>
    </row>
    <row r="5822" spans="1:11">
      <c r="A5822" s="74" t="s">
        <v>152</v>
      </c>
      <c r="B5822" t="s">
        <v>155</v>
      </c>
      <c r="C5822" t="s">
        <v>50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</row>
    <row r="5823" spans="1:11">
      <c r="A5823" s="74" t="s">
        <v>152</v>
      </c>
      <c r="B5823" t="s">
        <v>155</v>
      </c>
      <c r="C5823" t="s">
        <v>51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</row>
    <row r="5824" spans="1:11">
      <c r="A5824" s="74" t="s">
        <v>152</v>
      </c>
      <c r="B5824" t="s">
        <v>155</v>
      </c>
      <c r="C5824" t="s">
        <v>25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</row>
    <row r="5825" spans="1:11">
      <c r="A5825" s="74" t="s">
        <v>152</v>
      </c>
      <c r="B5825" t="s">
        <v>155</v>
      </c>
    </row>
    <row r="5826" spans="1:11">
      <c r="A5826" s="74" t="s">
        <v>152</v>
      </c>
      <c r="B5826" t="s">
        <v>155</v>
      </c>
      <c r="C5826" t="s">
        <v>52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</row>
    <row r="5827" spans="1:11">
      <c r="A5827" s="74" t="s">
        <v>152</v>
      </c>
      <c r="B5827" t="s">
        <v>155</v>
      </c>
      <c r="C5827" t="s">
        <v>53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</row>
    <row r="5828" spans="1:11">
      <c r="A5828" s="74" t="s">
        <v>152</v>
      </c>
      <c r="B5828" t="s">
        <v>155</v>
      </c>
      <c r="C5828" t="s">
        <v>54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</row>
    <row r="5829" spans="1:11">
      <c r="A5829" s="74" t="s">
        <v>152</v>
      </c>
      <c r="B5829" t="s">
        <v>155</v>
      </c>
      <c r="C5829" t="s">
        <v>55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</row>
    <row r="5830" spans="1:11">
      <c r="A5830" s="74" t="s">
        <v>152</v>
      </c>
      <c r="B5830" t="s">
        <v>155</v>
      </c>
      <c r="C5830" t="s">
        <v>25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</row>
    <row r="5831" spans="1:11">
      <c r="A5831" s="74" t="s">
        <v>152</v>
      </c>
      <c r="B5831" t="s">
        <v>155</v>
      </c>
    </row>
    <row r="5832" spans="1:11">
      <c r="A5832" s="74" t="s">
        <v>152</v>
      </c>
      <c r="B5832" t="s">
        <v>155</v>
      </c>
      <c r="C5832" t="s">
        <v>56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</row>
    <row r="5833" spans="1:11">
      <c r="A5833" s="74" t="s">
        <v>152</v>
      </c>
      <c r="B5833" t="s">
        <v>155</v>
      </c>
      <c r="C5833" t="s">
        <v>57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</row>
    <row r="5834" spans="1:11">
      <c r="A5834" s="74" t="s">
        <v>152</v>
      </c>
      <c r="B5834" t="s">
        <v>155</v>
      </c>
      <c r="C5834" t="s">
        <v>58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</row>
    <row r="5835" spans="1:11">
      <c r="A5835" s="74" t="s">
        <v>152</v>
      </c>
      <c r="B5835" t="s">
        <v>156</v>
      </c>
      <c r="C5835" t="s">
        <v>18</v>
      </c>
      <c r="D5835">
        <v>1</v>
      </c>
      <c r="E5835">
        <v>1</v>
      </c>
      <c r="F5835">
        <v>101764</v>
      </c>
      <c r="G5835">
        <v>101764</v>
      </c>
      <c r="H5835">
        <v>101764</v>
      </c>
      <c r="I5835">
        <v>101764</v>
      </c>
      <c r="J5835">
        <v>0</v>
      </c>
      <c r="K5835">
        <v>0</v>
      </c>
    </row>
    <row r="5836" spans="1:11">
      <c r="A5836" s="74" t="s">
        <v>152</v>
      </c>
      <c r="B5836" t="s">
        <v>156</v>
      </c>
      <c r="C5836" t="s">
        <v>19</v>
      </c>
      <c r="D5836">
        <v>1</v>
      </c>
      <c r="E5836">
        <v>1</v>
      </c>
      <c r="F5836">
        <v>75000</v>
      </c>
      <c r="G5836">
        <v>75000</v>
      </c>
      <c r="H5836">
        <v>75000</v>
      </c>
      <c r="I5836">
        <v>75000</v>
      </c>
      <c r="J5836">
        <v>0</v>
      </c>
      <c r="K5836">
        <v>0</v>
      </c>
    </row>
    <row r="5837" spans="1:11">
      <c r="A5837" s="74" t="s">
        <v>152</v>
      </c>
      <c r="B5837" t="s">
        <v>156</v>
      </c>
      <c r="C5837" t="s">
        <v>20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</row>
    <row r="5838" spans="1:11">
      <c r="A5838" s="74" t="s">
        <v>152</v>
      </c>
      <c r="B5838" t="s">
        <v>156</v>
      </c>
      <c r="C5838" t="s">
        <v>21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</row>
    <row r="5839" spans="1:11">
      <c r="A5839" s="74" t="s">
        <v>152</v>
      </c>
      <c r="B5839" t="s">
        <v>156</v>
      </c>
      <c r="C5839" t="s">
        <v>22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</row>
    <row r="5840" spans="1:11">
      <c r="A5840" s="74" t="s">
        <v>152</v>
      </c>
      <c r="B5840" t="s">
        <v>156</v>
      </c>
      <c r="C5840" t="s">
        <v>23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</row>
    <row r="5841" spans="1:11">
      <c r="A5841" s="74" t="s">
        <v>152</v>
      </c>
      <c r="B5841" t="s">
        <v>156</v>
      </c>
      <c r="C5841" t="s">
        <v>24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</row>
    <row r="5842" spans="1:11">
      <c r="A5842" s="74" t="s">
        <v>152</v>
      </c>
      <c r="B5842" t="s">
        <v>156</v>
      </c>
      <c r="C5842" t="s">
        <v>25</v>
      </c>
      <c r="D5842">
        <v>2</v>
      </c>
      <c r="E5842">
        <v>2</v>
      </c>
      <c r="F5842">
        <v>176764</v>
      </c>
      <c r="G5842">
        <v>176764</v>
      </c>
      <c r="H5842">
        <v>88382</v>
      </c>
      <c r="I5842">
        <v>88382</v>
      </c>
      <c r="J5842">
        <v>0</v>
      </c>
      <c r="K5842">
        <v>0</v>
      </c>
    </row>
    <row r="5843" spans="1:11">
      <c r="A5843" s="74" t="s">
        <v>152</v>
      </c>
      <c r="B5843" t="s">
        <v>156</v>
      </c>
    </row>
    <row r="5844" spans="1:11">
      <c r="A5844" s="74" t="s">
        <v>152</v>
      </c>
      <c r="B5844" t="s">
        <v>156</v>
      </c>
      <c r="C5844" t="s">
        <v>26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</row>
    <row r="5845" spans="1:11">
      <c r="A5845" s="74" t="s">
        <v>152</v>
      </c>
      <c r="B5845" t="s">
        <v>156</v>
      </c>
      <c r="C5845" t="s">
        <v>27</v>
      </c>
      <c r="D5845">
        <v>1</v>
      </c>
      <c r="E5845">
        <v>1</v>
      </c>
      <c r="F5845">
        <v>19000</v>
      </c>
      <c r="G5845">
        <v>20800</v>
      </c>
      <c r="H5845">
        <v>19000</v>
      </c>
      <c r="I5845">
        <v>20800</v>
      </c>
      <c r="J5845">
        <v>1800</v>
      </c>
      <c r="K5845">
        <v>9.4736842105263161E-2</v>
      </c>
    </row>
    <row r="5846" spans="1:11">
      <c r="A5846" s="74" t="s">
        <v>152</v>
      </c>
      <c r="B5846" t="s">
        <v>156</v>
      </c>
      <c r="C5846" t="s">
        <v>25</v>
      </c>
      <c r="D5846">
        <v>1</v>
      </c>
      <c r="E5846">
        <v>1</v>
      </c>
      <c r="F5846">
        <v>19000</v>
      </c>
      <c r="G5846">
        <v>20800</v>
      </c>
      <c r="H5846">
        <v>19000</v>
      </c>
      <c r="I5846">
        <v>20800</v>
      </c>
      <c r="J5846">
        <v>1800</v>
      </c>
      <c r="K5846">
        <v>9.4736842105263161E-2</v>
      </c>
    </row>
    <row r="5847" spans="1:11">
      <c r="A5847" s="74" t="s">
        <v>152</v>
      </c>
      <c r="B5847" t="s">
        <v>156</v>
      </c>
    </row>
    <row r="5848" spans="1:11">
      <c r="A5848" s="74" t="s">
        <v>152</v>
      </c>
      <c r="B5848" t="s">
        <v>156</v>
      </c>
      <c r="C5848" t="s">
        <v>28</v>
      </c>
      <c r="D5848">
        <v>1</v>
      </c>
      <c r="E5848">
        <v>1</v>
      </c>
      <c r="F5848">
        <v>14800</v>
      </c>
      <c r="G5848">
        <v>15000</v>
      </c>
      <c r="H5848">
        <v>14800</v>
      </c>
      <c r="I5848">
        <v>15000</v>
      </c>
      <c r="J5848">
        <v>200</v>
      </c>
      <c r="K5848">
        <v>1.3513513513513514E-2</v>
      </c>
    </row>
    <row r="5849" spans="1:11">
      <c r="A5849" s="74" t="s">
        <v>152</v>
      </c>
      <c r="B5849" t="s">
        <v>156</v>
      </c>
      <c r="C5849" t="s">
        <v>29</v>
      </c>
      <c r="D5849">
        <v>2</v>
      </c>
      <c r="E5849">
        <v>2</v>
      </c>
      <c r="F5849">
        <v>34600</v>
      </c>
      <c r="G5849">
        <v>35000</v>
      </c>
      <c r="H5849">
        <v>17300</v>
      </c>
      <c r="I5849">
        <v>17500</v>
      </c>
      <c r="J5849">
        <v>400</v>
      </c>
      <c r="K5849">
        <v>1.1560693641618497E-2</v>
      </c>
    </row>
    <row r="5850" spans="1:11">
      <c r="A5850" s="74" t="s">
        <v>152</v>
      </c>
      <c r="B5850" t="s">
        <v>156</v>
      </c>
      <c r="C5850" t="s">
        <v>30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</row>
    <row r="5851" spans="1:11">
      <c r="A5851" s="74" t="s">
        <v>152</v>
      </c>
      <c r="B5851" t="s">
        <v>156</v>
      </c>
      <c r="C5851" t="s">
        <v>31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</row>
    <row r="5852" spans="1:11">
      <c r="A5852" s="74" t="s">
        <v>152</v>
      </c>
      <c r="B5852" t="s">
        <v>156</v>
      </c>
      <c r="C5852" t="s">
        <v>25</v>
      </c>
      <c r="D5852">
        <v>3</v>
      </c>
      <c r="E5852">
        <v>3</v>
      </c>
      <c r="F5852">
        <v>49400</v>
      </c>
      <c r="G5852">
        <v>50000</v>
      </c>
      <c r="H5852">
        <v>16466.666666666668</v>
      </c>
      <c r="I5852">
        <v>16666.666666666668</v>
      </c>
      <c r="J5852">
        <v>600</v>
      </c>
      <c r="K5852">
        <v>1.2145748987854251E-2</v>
      </c>
    </row>
    <row r="5853" spans="1:11">
      <c r="A5853" s="74" t="s">
        <v>152</v>
      </c>
      <c r="B5853" t="s">
        <v>156</v>
      </c>
    </row>
    <row r="5854" spans="1:11">
      <c r="A5854" s="74" t="s">
        <v>152</v>
      </c>
      <c r="B5854" t="s">
        <v>156</v>
      </c>
      <c r="C5854" t="s">
        <v>32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</row>
    <row r="5855" spans="1:11">
      <c r="A5855" s="74" t="s">
        <v>152</v>
      </c>
      <c r="B5855" t="s">
        <v>156</v>
      </c>
      <c r="C5855" t="s">
        <v>33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</row>
    <row r="5856" spans="1:11">
      <c r="A5856" s="74" t="s">
        <v>152</v>
      </c>
      <c r="B5856" t="s">
        <v>156</v>
      </c>
      <c r="C5856" t="s">
        <v>34</v>
      </c>
      <c r="D5856">
        <v>1</v>
      </c>
      <c r="E5856">
        <v>1</v>
      </c>
      <c r="F5856">
        <v>21050</v>
      </c>
      <c r="G5856">
        <v>24840</v>
      </c>
      <c r="H5856">
        <v>21050</v>
      </c>
      <c r="I5856">
        <v>24840</v>
      </c>
      <c r="J5856">
        <v>3790</v>
      </c>
      <c r="K5856">
        <v>0.18004750593824229</v>
      </c>
    </row>
    <row r="5857" spans="1:11">
      <c r="A5857" s="74" t="s">
        <v>152</v>
      </c>
      <c r="B5857" t="s">
        <v>156</v>
      </c>
      <c r="C5857" t="s">
        <v>25</v>
      </c>
      <c r="D5857">
        <v>1</v>
      </c>
      <c r="E5857">
        <v>1</v>
      </c>
      <c r="F5857">
        <v>21050</v>
      </c>
      <c r="G5857">
        <v>24840</v>
      </c>
      <c r="H5857">
        <v>21050</v>
      </c>
      <c r="I5857">
        <v>24840</v>
      </c>
      <c r="J5857">
        <v>3790</v>
      </c>
      <c r="K5857">
        <v>0.18004750593824229</v>
      </c>
    </row>
    <row r="5858" spans="1:11">
      <c r="A5858" s="74" t="s">
        <v>152</v>
      </c>
      <c r="B5858" t="s">
        <v>156</v>
      </c>
    </row>
    <row r="5859" spans="1:11">
      <c r="A5859" s="74" t="s">
        <v>152</v>
      </c>
      <c r="B5859" t="s">
        <v>156</v>
      </c>
      <c r="C5859" t="s">
        <v>35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</row>
    <row r="5860" spans="1:11">
      <c r="A5860" s="74" t="s">
        <v>152</v>
      </c>
      <c r="B5860" t="s">
        <v>156</v>
      </c>
      <c r="C5860" t="s">
        <v>36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</row>
    <row r="5861" spans="1:11">
      <c r="A5861" s="74" t="s">
        <v>152</v>
      </c>
      <c r="B5861" t="s">
        <v>156</v>
      </c>
      <c r="C5861" t="s">
        <v>25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</row>
    <row r="5862" spans="1:11">
      <c r="A5862" s="74" t="s">
        <v>152</v>
      </c>
      <c r="B5862" t="s">
        <v>156</v>
      </c>
    </row>
    <row r="5863" spans="1:11">
      <c r="A5863" s="74" t="s">
        <v>152</v>
      </c>
      <c r="B5863" t="s">
        <v>156</v>
      </c>
      <c r="C5863" t="s">
        <v>37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</row>
    <row r="5864" spans="1:11">
      <c r="A5864" s="74" t="s">
        <v>152</v>
      </c>
      <c r="B5864" t="s">
        <v>156</v>
      </c>
      <c r="C5864" t="s">
        <v>38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</row>
    <row r="5865" spans="1:11">
      <c r="A5865" s="74" t="s">
        <v>152</v>
      </c>
      <c r="B5865" t="s">
        <v>156</v>
      </c>
      <c r="C5865" t="s">
        <v>25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</row>
    <row r="5866" spans="1:11">
      <c r="A5866" s="74" t="s">
        <v>152</v>
      </c>
      <c r="B5866" t="s">
        <v>156</v>
      </c>
    </row>
    <row r="5867" spans="1:11">
      <c r="A5867" s="74" t="s">
        <v>152</v>
      </c>
      <c r="B5867" t="s">
        <v>156</v>
      </c>
      <c r="C5867" t="s">
        <v>39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</row>
    <row r="5868" spans="1:11">
      <c r="A5868" s="74" t="s">
        <v>152</v>
      </c>
      <c r="B5868" t="s">
        <v>156</v>
      </c>
      <c r="C5868" t="s">
        <v>40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</row>
    <row r="5869" spans="1:11">
      <c r="A5869" s="74" t="s">
        <v>152</v>
      </c>
      <c r="B5869" t="s">
        <v>156</v>
      </c>
      <c r="C5869" t="s">
        <v>41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</row>
    <row r="5870" spans="1:11">
      <c r="A5870" s="74" t="s">
        <v>152</v>
      </c>
      <c r="B5870" t="s">
        <v>156</v>
      </c>
      <c r="C5870" t="s">
        <v>42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</row>
    <row r="5871" spans="1:11">
      <c r="A5871" s="74" t="s">
        <v>152</v>
      </c>
      <c r="B5871" t="s">
        <v>156</v>
      </c>
      <c r="C5871" t="s">
        <v>43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</row>
    <row r="5872" spans="1:11">
      <c r="A5872" s="74" t="s">
        <v>152</v>
      </c>
      <c r="B5872" t="s">
        <v>156</v>
      </c>
      <c r="C5872" t="s">
        <v>44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</row>
    <row r="5873" spans="1:11">
      <c r="A5873" s="74" t="s">
        <v>152</v>
      </c>
      <c r="B5873" t="s">
        <v>156</v>
      </c>
      <c r="C5873" t="s">
        <v>45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</row>
    <row r="5874" spans="1:11">
      <c r="A5874" s="74" t="s">
        <v>152</v>
      </c>
      <c r="B5874" t="s">
        <v>156</v>
      </c>
      <c r="C5874" t="s">
        <v>46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</row>
    <row r="5875" spans="1:11">
      <c r="A5875" s="74" t="s">
        <v>152</v>
      </c>
      <c r="B5875" t="s">
        <v>156</v>
      </c>
      <c r="C5875" t="s">
        <v>25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</row>
    <row r="5876" spans="1:11">
      <c r="A5876" s="74" t="s">
        <v>152</v>
      </c>
      <c r="B5876" t="s">
        <v>156</v>
      </c>
    </row>
    <row r="5877" spans="1:11">
      <c r="A5877" s="74" t="s">
        <v>152</v>
      </c>
      <c r="B5877" t="s">
        <v>156</v>
      </c>
      <c r="C5877" t="s">
        <v>47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</row>
    <row r="5878" spans="1:11">
      <c r="A5878" s="74" t="s">
        <v>152</v>
      </c>
      <c r="B5878" t="s">
        <v>156</v>
      </c>
      <c r="C5878" t="s">
        <v>48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</row>
    <row r="5879" spans="1:11">
      <c r="A5879" s="74" t="s">
        <v>152</v>
      </c>
      <c r="B5879" t="s">
        <v>156</v>
      </c>
      <c r="C5879" t="s">
        <v>25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</row>
    <row r="5880" spans="1:11">
      <c r="A5880" s="74" t="s">
        <v>152</v>
      </c>
      <c r="B5880" t="s">
        <v>156</v>
      </c>
    </row>
    <row r="5881" spans="1:11">
      <c r="A5881" s="74" t="s">
        <v>152</v>
      </c>
      <c r="B5881" t="s">
        <v>156</v>
      </c>
      <c r="C5881" t="s">
        <v>49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</row>
    <row r="5882" spans="1:11">
      <c r="A5882" s="74" t="s">
        <v>152</v>
      </c>
      <c r="B5882" t="s">
        <v>156</v>
      </c>
      <c r="C5882" t="s">
        <v>25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</row>
    <row r="5883" spans="1:11">
      <c r="A5883" s="74" t="s">
        <v>152</v>
      </c>
      <c r="B5883" t="s">
        <v>156</v>
      </c>
    </row>
    <row r="5884" spans="1:11">
      <c r="A5884" s="74" t="s">
        <v>152</v>
      </c>
      <c r="B5884" t="s">
        <v>156</v>
      </c>
      <c r="C5884" t="s">
        <v>50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</row>
    <row r="5885" spans="1:11">
      <c r="A5885" s="74" t="s">
        <v>152</v>
      </c>
      <c r="B5885" t="s">
        <v>156</v>
      </c>
      <c r="C5885" t="s">
        <v>51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</row>
    <row r="5886" spans="1:11">
      <c r="A5886" s="74" t="s">
        <v>152</v>
      </c>
      <c r="B5886" t="s">
        <v>156</v>
      </c>
      <c r="C5886" t="s">
        <v>25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</row>
    <row r="5887" spans="1:11">
      <c r="A5887" s="74" t="s">
        <v>152</v>
      </c>
      <c r="B5887" t="s">
        <v>156</v>
      </c>
    </row>
    <row r="5888" spans="1:11">
      <c r="A5888" s="74" t="s">
        <v>152</v>
      </c>
      <c r="B5888" t="s">
        <v>156</v>
      </c>
      <c r="C5888" t="s">
        <v>52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</row>
    <row r="5889" spans="1:11">
      <c r="A5889" s="74" t="s">
        <v>152</v>
      </c>
      <c r="B5889" t="s">
        <v>156</v>
      </c>
      <c r="C5889" t="s">
        <v>53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</row>
    <row r="5890" spans="1:11">
      <c r="A5890" s="74" t="s">
        <v>152</v>
      </c>
      <c r="B5890" t="s">
        <v>156</v>
      </c>
      <c r="C5890" t="s">
        <v>54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</row>
    <row r="5891" spans="1:11">
      <c r="A5891" s="74" t="s">
        <v>152</v>
      </c>
      <c r="B5891" t="s">
        <v>156</v>
      </c>
      <c r="C5891" t="s">
        <v>55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</row>
    <row r="5892" spans="1:11">
      <c r="A5892" s="74" t="s">
        <v>152</v>
      </c>
      <c r="B5892" t="s">
        <v>156</v>
      </c>
      <c r="C5892" t="s">
        <v>25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</row>
    <row r="5893" spans="1:11">
      <c r="A5893" s="74" t="s">
        <v>152</v>
      </c>
      <c r="B5893" t="s">
        <v>156</v>
      </c>
    </row>
    <row r="5894" spans="1:11">
      <c r="A5894" s="74" t="s">
        <v>152</v>
      </c>
      <c r="B5894" t="s">
        <v>156</v>
      </c>
      <c r="C5894" t="s">
        <v>56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</row>
    <row r="5895" spans="1:11">
      <c r="A5895" s="74" t="s">
        <v>152</v>
      </c>
      <c r="B5895" t="s">
        <v>156</v>
      </c>
      <c r="C5895" t="s">
        <v>57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</row>
    <row r="5896" spans="1:11">
      <c r="A5896" s="74" t="s">
        <v>152</v>
      </c>
      <c r="B5896" t="s">
        <v>156</v>
      </c>
      <c r="C5896" t="s">
        <v>58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</row>
    <row r="5897" spans="1:11">
      <c r="A5897" s="74" t="s">
        <v>61</v>
      </c>
      <c r="B5897" t="s">
        <v>157</v>
      </c>
      <c r="C5897" t="s">
        <v>18</v>
      </c>
      <c r="D5897">
        <v>1</v>
      </c>
      <c r="E5897">
        <v>1</v>
      </c>
      <c r="F5897">
        <v>85721</v>
      </c>
      <c r="G5897">
        <v>95000</v>
      </c>
      <c r="H5897">
        <v>85721</v>
      </c>
      <c r="I5897">
        <v>95000</v>
      </c>
      <c r="J5897">
        <v>9279</v>
      </c>
      <c r="K5897">
        <v>0.10824652068921267</v>
      </c>
    </row>
    <row r="5898" spans="1:11">
      <c r="A5898" s="74" t="s">
        <v>61</v>
      </c>
      <c r="B5898" t="s">
        <v>157</v>
      </c>
      <c r="C5898" t="s">
        <v>19</v>
      </c>
      <c r="D5898">
        <v>0.5</v>
      </c>
      <c r="E5898">
        <v>0.5</v>
      </c>
      <c r="F5898">
        <v>33500</v>
      </c>
      <c r="G5898">
        <v>33500</v>
      </c>
      <c r="H5898">
        <v>67000</v>
      </c>
      <c r="I5898">
        <v>67000</v>
      </c>
      <c r="J5898">
        <v>0</v>
      </c>
      <c r="K5898">
        <v>0</v>
      </c>
    </row>
    <row r="5899" spans="1:11">
      <c r="A5899" s="74" t="s">
        <v>61</v>
      </c>
      <c r="B5899" t="s">
        <v>157</v>
      </c>
      <c r="C5899" t="s">
        <v>20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</row>
    <row r="5900" spans="1:11">
      <c r="A5900" s="74" t="s">
        <v>61</v>
      </c>
      <c r="B5900" t="s">
        <v>157</v>
      </c>
      <c r="C5900" t="s">
        <v>21</v>
      </c>
      <c r="D5900">
        <v>0.7</v>
      </c>
      <c r="E5900">
        <v>0.7</v>
      </c>
      <c r="F5900">
        <v>21000</v>
      </c>
      <c r="G5900">
        <v>21000</v>
      </c>
      <c r="H5900">
        <v>30000.000000000004</v>
      </c>
      <c r="I5900">
        <v>30000.000000000004</v>
      </c>
      <c r="J5900">
        <v>0</v>
      </c>
      <c r="K5900">
        <v>0</v>
      </c>
    </row>
    <row r="5901" spans="1:11">
      <c r="A5901" s="74" t="s">
        <v>61</v>
      </c>
      <c r="B5901" t="s">
        <v>157</v>
      </c>
      <c r="C5901" t="s">
        <v>22</v>
      </c>
      <c r="D5901">
        <v>0.86</v>
      </c>
      <c r="E5901">
        <v>0.86</v>
      </c>
      <c r="F5901">
        <v>54820</v>
      </c>
      <c r="G5901">
        <v>60410</v>
      </c>
      <c r="H5901">
        <v>63744.186046511626</v>
      </c>
      <c r="I5901">
        <v>70244.186046511633</v>
      </c>
      <c r="J5901">
        <v>5590</v>
      </c>
      <c r="K5901">
        <v>0.10197008391098139</v>
      </c>
    </row>
    <row r="5902" spans="1:11">
      <c r="A5902" s="74" t="s">
        <v>61</v>
      </c>
      <c r="B5902" t="s">
        <v>157</v>
      </c>
      <c r="C5902" t="s">
        <v>23</v>
      </c>
      <c r="D5902">
        <v>0.5</v>
      </c>
      <c r="E5902">
        <v>0.5</v>
      </c>
      <c r="F5902">
        <v>35181</v>
      </c>
      <c r="G5902">
        <v>35181</v>
      </c>
      <c r="H5902">
        <v>70362</v>
      </c>
      <c r="I5902">
        <v>70362</v>
      </c>
      <c r="J5902">
        <v>0</v>
      </c>
      <c r="K5902">
        <v>0</v>
      </c>
    </row>
    <row r="5903" spans="1:11">
      <c r="A5903" s="74" t="s">
        <v>61</v>
      </c>
      <c r="B5903" t="s">
        <v>157</v>
      </c>
      <c r="C5903" t="s">
        <v>24</v>
      </c>
      <c r="D5903">
        <v>0.2</v>
      </c>
      <c r="E5903">
        <v>0.2</v>
      </c>
      <c r="F5903">
        <v>11033</v>
      </c>
      <c r="G5903">
        <v>11033</v>
      </c>
      <c r="H5903">
        <v>55165</v>
      </c>
      <c r="I5903">
        <v>55165</v>
      </c>
      <c r="J5903">
        <v>0</v>
      </c>
      <c r="K5903">
        <v>0</v>
      </c>
    </row>
    <row r="5904" spans="1:11">
      <c r="A5904" s="74" t="s">
        <v>61</v>
      </c>
      <c r="B5904" t="s">
        <v>157</v>
      </c>
      <c r="C5904" t="s">
        <v>25</v>
      </c>
      <c r="D5904">
        <v>3.7600000000000002</v>
      </c>
      <c r="E5904">
        <v>3.7600000000000002</v>
      </c>
      <c r="F5904">
        <v>241255</v>
      </c>
      <c r="G5904">
        <v>256124</v>
      </c>
      <c r="H5904">
        <v>64163.563829787228</v>
      </c>
      <c r="I5904">
        <v>68118.085106382976</v>
      </c>
      <c r="J5904">
        <v>14869</v>
      </c>
      <c r="K5904">
        <v>6.1631883277030529E-2</v>
      </c>
    </row>
    <row r="5905" spans="1:11">
      <c r="A5905" s="74" t="s">
        <v>61</v>
      </c>
      <c r="B5905" t="s">
        <v>157</v>
      </c>
    </row>
    <row r="5906" spans="1:11">
      <c r="A5906" s="74" t="s">
        <v>61</v>
      </c>
      <c r="B5906" t="s">
        <v>157</v>
      </c>
      <c r="C5906" t="s">
        <v>26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</row>
    <row r="5907" spans="1:11">
      <c r="A5907" s="74" t="s">
        <v>61</v>
      </c>
      <c r="B5907" t="s">
        <v>157</v>
      </c>
      <c r="C5907" t="s">
        <v>27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</row>
    <row r="5908" spans="1:11">
      <c r="A5908" s="74" t="s">
        <v>61</v>
      </c>
      <c r="B5908" t="s">
        <v>157</v>
      </c>
      <c r="C5908" t="s">
        <v>25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</row>
    <row r="5909" spans="1:11">
      <c r="A5909" s="74" t="s">
        <v>61</v>
      </c>
      <c r="B5909" t="s">
        <v>157</v>
      </c>
    </row>
    <row r="5910" spans="1:11">
      <c r="A5910" s="74" t="s">
        <v>61</v>
      </c>
      <c r="B5910" t="s">
        <v>157</v>
      </c>
      <c r="C5910" t="s">
        <v>28</v>
      </c>
      <c r="D5910">
        <v>1</v>
      </c>
      <c r="E5910">
        <v>1</v>
      </c>
      <c r="F5910">
        <v>25937</v>
      </c>
      <c r="G5910">
        <v>25937</v>
      </c>
      <c r="H5910">
        <v>25937</v>
      </c>
      <c r="I5910">
        <v>25937</v>
      </c>
      <c r="J5910">
        <v>0</v>
      </c>
      <c r="K5910">
        <v>0</v>
      </c>
    </row>
    <row r="5911" spans="1:11">
      <c r="A5911" s="74" t="s">
        <v>61</v>
      </c>
      <c r="B5911" t="s">
        <v>157</v>
      </c>
      <c r="C5911" t="s">
        <v>29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</row>
    <row r="5912" spans="1:11">
      <c r="A5912" s="74" t="s">
        <v>61</v>
      </c>
      <c r="B5912" t="s">
        <v>157</v>
      </c>
      <c r="C5912" t="s">
        <v>30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</row>
    <row r="5913" spans="1:11">
      <c r="A5913" s="74" t="s">
        <v>61</v>
      </c>
      <c r="B5913" t="s">
        <v>157</v>
      </c>
      <c r="C5913" t="s">
        <v>31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</row>
    <row r="5914" spans="1:11">
      <c r="A5914" s="74" t="s">
        <v>61</v>
      </c>
      <c r="B5914" t="s">
        <v>157</v>
      </c>
      <c r="C5914" t="s">
        <v>25</v>
      </c>
      <c r="D5914">
        <v>1</v>
      </c>
      <c r="E5914">
        <v>1</v>
      </c>
      <c r="F5914">
        <v>25937</v>
      </c>
      <c r="G5914">
        <v>25937</v>
      </c>
      <c r="H5914">
        <v>25937</v>
      </c>
      <c r="I5914">
        <v>25937</v>
      </c>
      <c r="J5914">
        <v>0</v>
      </c>
      <c r="K5914">
        <v>0</v>
      </c>
    </row>
    <row r="5915" spans="1:11">
      <c r="A5915" s="74" t="s">
        <v>61</v>
      </c>
      <c r="B5915" t="s">
        <v>157</v>
      </c>
    </row>
    <row r="5916" spans="1:11">
      <c r="A5916" s="74" t="s">
        <v>61</v>
      </c>
      <c r="B5916" t="s">
        <v>157</v>
      </c>
      <c r="C5916" t="s">
        <v>32</v>
      </c>
      <c r="D5916">
        <v>1</v>
      </c>
      <c r="E5916">
        <v>1</v>
      </c>
      <c r="F5916">
        <v>35638</v>
      </c>
      <c r="G5916">
        <v>42400</v>
      </c>
      <c r="H5916">
        <v>35638</v>
      </c>
      <c r="I5916">
        <v>42400</v>
      </c>
      <c r="J5916">
        <v>6762</v>
      </c>
      <c r="K5916">
        <v>0.18974128738986476</v>
      </c>
    </row>
    <row r="5917" spans="1:11">
      <c r="A5917" s="74" t="s">
        <v>61</v>
      </c>
      <c r="B5917" t="s">
        <v>157</v>
      </c>
      <c r="C5917" t="s">
        <v>33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</row>
    <row r="5918" spans="1:11">
      <c r="A5918" s="74" t="s">
        <v>61</v>
      </c>
      <c r="B5918" t="s">
        <v>157</v>
      </c>
      <c r="C5918" t="s">
        <v>34</v>
      </c>
      <c r="D5918">
        <v>1.33</v>
      </c>
      <c r="E5918">
        <v>1.33</v>
      </c>
      <c r="F5918">
        <v>52654</v>
      </c>
      <c r="G5918">
        <v>52654</v>
      </c>
      <c r="H5918">
        <v>39589.473684210527</v>
      </c>
      <c r="I5918">
        <v>39589.473684210527</v>
      </c>
      <c r="J5918">
        <v>0</v>
      </c>
      <c r="K5918">
        <v>0</v>
      </c>
    </row>
    <row r="5919" spans="1:11">
      <c r="A5919" s="74" t="s">
        <v>61</v>
      </c>
      <c r="B5919" t="s">
        <v>157</v>
      </c>
      <c r="C5919" t="s">
        <v>25</v>
      </c>
      <c r="D5919">
        <v>2.33</v>
      </c>
      <c r="E5919">
        <v>2.33</v>
      </c>
      <c r="F5919">
        <v>88292</v>
      </c>
      <c r="G5919">
        <v>95054</v>
      </c>
      <c r="H5919">
        <v>37893.562231759657</v>
      </c>
      <c r="I5919">
        <v>40795.708154506436</v>
      </c>
      <c r="J5919">
        <v>6762</v>
      </c>
      <c r="K5919">
        <v>7.6586780229239343E-2</v>
      </c>
    </row>
    <row r="5920" spans="1:11">
      <c r="A5920" s="74" t="s">
        <v>61</v>
      </c>
      <c r="B5920" t="s">
        <v>157</v>
      </c>
    </row>
    <row r="5921" spans="1:11">
      <c r="A5921" s="74" t="s">
        <v>61</v>
      </c>
      <c r="B5921" t="s">
        <v>157</v>
      </c>
      <c r="C5921" t="s">
        <v>35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</row>
    <row r="5922" spans="1:11">
      <c r="A5922" s="74" t="s">
        <v>61</v>
      </c>
      <c r="B5922" t="s">
        <v>157</v>
      </c>
      <c r="C5922" t="s">
        <v>36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</row>
    <row r="5923" spans="1:11">
      <c r="A5923" s="74" t="s">
        <v>61</v>
      </c>
      <c r="B5923" t="s">
        <v>157</v>
      </c>
      <c r="C5923" t="s">
        <v>25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</row>
    <row r="5924" spans="1:11">
      <c r="A5924" s="74" t="s">
        <v>61</v>
      </c>
      <c r="B5924" t="s">
        <v>157</v>
      </c>
    </row>
    <row r="5925" spans="1:11">
      <c r="A5925" s="74" t="s">
        <v>61</v>
      </c>
      <c r="B5925" t="s">
        <v>157</v>
      </c>
      <c r="C5925" t="s">
        <v>37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</row>
    <row r="5926" spans="1:11">
      <c r="A5926" s="74" t="s">
        <v>61</v>
      </c>
      <c r="B5926" t="s">
        <v>157</v>
      </c>
      <c r="C5926" t="s">
        <v>38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</row>
    <row r="5927" spans="1:11">
      <c r="A5927" s="74" t="s">
        <v>61</v>
      </c>
      <c r="B5927" t="s">
        <v>157</v>
      </c>
      <c r="C5927" t="s">
        <v>25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</row>
    <row r="5928" spans="1:11">
      <c r="A5928" s="74" t="s">
        <v>61</v>
      </c>
      <c r="B5928" t="s">
        <v>157</v>
      </c>
    </row>
    <row r="5929" spans="1:11">
      <c r="A5929" s="74" t="s">
        <v>61</v>
      </c>
      <c r="B5929" t="s">
        <v>157</v>
      </c>
      <c r="C5929" t="s">
        <v>39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</row>
    <row r="5930" spans="1:11">
      <c r="A5930" s="74" t="s">
        <v>61</v>
      </c>
      <c r="B5930" t="s">
        <v>157</v>
      </c>
      <c r="C5930" t="s">
        <v>40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</row>
    <row r="5931" spans="1:11">
      <c r="A5931" s="74" t="s">
        <v>61</v>
      </c>
      <c r="B5931" t="s">
        <v>157</v>
      </c>
      <c r="C5931" t="s">
        <v>41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</row>
    <row r="5932" spans="1:11">
      <c r="A5932" s="74" t="s">
        <v>61</v>
      </c>
      <c r="B5932" t="s">
        <v>157</v>
      </c>
      <c r="C5932" t="s">
        <v>42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</row>
    <row r="5933" spans="1:11">
      <c r="A5933" s="74" t="s">
        <v>61</v>
      </c>
      <c r="B5933" t="s">
        <v>157</v>
      </c>
      <c r="C5933" t="s">
        <v>43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</row>
    <row r="5934" spans="1:11">
      <c r="A5934" s="74" t="s">
        <v>61</v>
      </c>
      <c r="B5934" t="s">
        <v>157</v>
      </c>
      <c r="C5934" t="s">
        <v>44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</row>
    <row r="5935" spans="1:11">
      <c r="A5935" s="74" t="s">
        <v>61</v>
      </c>
      <c r="B5935" t="s">
        <v>157</v>
      </c>
      <c r="C5935" t="s">
        <v>45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</row>
    <row r="5936" spans="1:11">
      <c r="A5936" s="74" t="s">
        <v>61</v>
      </c>
      <c r="B5936" t="s">
        <v>157</v>
      </c>
      <c r="C5936" t="s">
        <v>46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</row>
    <row r="5937" spans="1:11">
      <c r="A5937" s="74" t="s">
        <v>61</v>
      </c>
      <c r="B5937" t="s">
        <v>157</v>
      </c>
      <c r="C5937" t="s">
        <v>25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</row>
    <row r="5938" spans="1:11">
      <c r="A5938" s="74" t="s">
        <v>61</v>
      </c>
      <c r="B5938" t="s">
        <v>157</v>
      </c>
    </row>
    <row r="5939" spans="1:11">
      <c r="A5939" s="74" t="s">
        <v>61</v>
      </c>
      <c r="B5939" t="s">
        <v>157</v>
      </c>
      <c r="C5939" t="s">
        <v>47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</row>
    <row r="5940" spans="1:11">
      <c r="A5940" s="74" t="s">
        <v>61</v>
      </c>
      <c r="B5940" t="s">
        <v>157</v>
      </c>
      <c r="C5940" t="s">
        <v>48</v>
      </c>
      <c r="D5940">
        <v>0.72</v>
      </c>
      <c r="E5940">
        <v>0.72</v>
      </c>
      <c r="F5940">
        <v>13408</v>
      </c>
      <c r="G5940">
        <v>13408</v>
      </c>
      <c r="H5940">
        <v>18622.222222222223</v>
      </c>
      <c r="I5940">
        <v>18622.222222222223</v>
      </c>
      <c r="J5940">
        <v>0</v>
      </c>
      <c r="K5940">
        <v>0</v>
      </c>
    </row>
    <row r="5941" spans="1:11">
      <c r="A5941" s="74" t="s">
        <v>61</v>
      </c>
      <c r="B5941" t="s">
        <v>157</v>
      </c>
      <c r="C5941" t="s">
        <v>25</v>
      </c>
      <c r="D5941">
        <v>0.72</v>
      </c>
      <c r="E5941">
        <v>0.72</v>
      </c>
      <c r="F5941">
        <v>13408</v>
      </c>
      <c r="G5941">
        <v>13408</v>
      </c>
      <c r="H5941">
        <v>18622.222222222223</v>
      </c>
      <c r="I5941">
        <v>18622.222222222223</v>
      </c>
      <c r="J5941">
        <v>0</v>
      </c>
      <c r="K5941">
        <v>0</v>
      </c>
    </row>
    <row r="5942" spans="1:11">
      <c r="A5942" s="74" t="s">
        <v>61</v>
      </c>
      <c r="B5942" t="s">
        <v>157</v>
      </c>
    </row>
    <row r="5943" spans="1:11">
      <c r="A5943" s="74" t="s">
        <v>61</v>
      </c>
      <c r="B5943" t="s">
        <v>157</v>
      </c>
      <c r="C5943" t="s">
        <v>49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</row>
    <row r="5944" spans="1:11">
      <c r="A5944" s="74" t="s">
        <v>61</v>
      </c>
      <c r="B5944" t="s">
        <v>157</v>
      </c>
      <c r="C5944" t="s">
        <v>25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</row>
    <row r="5945" spans="1:11">
      <c r="A5945" s="74" t="s">
        <v>61</v>
      </c>
      <c r="B5945" t="s">
        <v>157</v>
      </c>
    </row>
    <row r="5946" spans="1:11">
      <c r="A5946" s="74" t="s">
        <v>61</v>
      </c>
      <c r="B5946" t="s">
        <v>157</v>
      </c>
      <c r="C5946" t="s">
        <v>50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</row>
    <row r="5947" spans="1:11">
      <c r="A5947" s="74" t="s">
        <v>61</v>
      </c>
      <c r="B5947" t="s">
        <v>157</v>
      </c>
      <c r="C5947" t="s">
        <v>51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</row>
    <row r="5948" spans="1:11">
      <c r="A5948" s="74" t="s">
        <v>61</v>
      </c>
      <c r="B5948" t="s">
        <v>157</v>
      </c>
      <c r="C5948" t="s">
        <v>25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</row>
    <row r="5949" spans="1:11">
      <c r="A5949" s="74" t="s">
        <v>61</v>
      </c>
      <c r="B5949" t="s">
        <v>157</v>
      </c>
    </row>
    <row r="5950" spans="1:11">
      <c r="A5950" s="74" t="s">
        <v>61</v>
      </c>
      <c r="B5950" t="s">
        <v>157</v>
      </c>
      <c r="C5950" t="s">
        <v>52</v>
      </c>
      <c r="D5950">
        <v>0.3</v>
      </c>
      <c r="E5950">
        <v>0.3</v>
      </c>
      <c r="F5950">
        <v>5677</v>
      </c>
      <c r="G5950">
        <v>5677</v>
      </c>
      <c r="H5950">
        <v>18923.333333333336</v>
      </c>
      <c r="I5950">
        <v>18923.333333333336</v>
      </c>
      <c r="J5950">
        <v>0</v>
      </c>
      <c r="K5950">
        <v>0</v>
      </c>
    </row>
    <row r="5951" spans="1:11">
      <c r="A5951" s="74" t="s">
        <v>61</v>
      </c>
      <c r="B5951" t="s">
        <v>157</v>
      </c>
      <c r="C5951" t="s">
        <v>53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</row>
    <row r="5952" spans="1:11">
      <c r="A5952" s="74" t="s">
        <v>61</v>
      </c>
      <c r="B5952" t="s">
        <v>157</v>
      </c>
      <c r="C5952" t="s">
        <v>54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</row>
    <row r="5953" spans="1:11">
      <c r="A5953" s="74" t="s">
        <v>61</v>
      </c>
      <c r="B5953" t="s">
        <v>157</v>
      </c>
      <c r="C5953" t="s">
        <v>55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</row>
    <row r="5954" spans="1:11">
      <c r="A5954" s="74" t="s">
        <v>61</v>
      </c>
      <c r="B5954" t="s">
        <v>157</v>
      </c>
      <c r="C5954" t="s">
        <v>25</v>
      </c>
      <c r="D5954">
        <v>0.3</v>
      </c>
      <c r="E5954">
        <v>0.3</v>
      </c>
      <c r="F5954">
        <v>5677</v>
      </c>
      <c r="G5954">
        <v>5677</v>
      </c>
      <c r="H5954">
        <v>18923.333333333336</v>
      </c>
      <c r="I5954">
        <v>18923.333333333336</v>
      </c>
      <c r="J5954">
        <v>0</v>
      </c>
      <c r="K5954">
        <v>0</v>
      </c>
    </row>
    <row r="5955" spans="1:11">
      <c r="A5955" s="74" t="s">
        <v>61</v>
      </c>
      <c r="B5955" t="s">
        <v>157</v>
      </c>
    </row>
    <row r="5956" spans="1:11">
      <c r="A5956" s="74" t="s">
        <v>61</v>
      </c>
      <c r="B5956" t="s">
        <v>157</v>
      </c>
      <c r="C5956" t="s">
        <v>56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</row>
    <row r="5957" spans="1:11">
      <c r="A5957" s="74" t="s">
        <v>61</v>
      </c>
      <c r="B5957" t="s">
        <v>157</v>
      </c>
      <c r="C5957" t="s">
        <v>57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</row>
    <row r="5958" spans="1:11">
      <c r="A5958" s="74" t="s">
        <v>61</v>
      </c>
      <c r="B5958" t="s">
        <v>157</v>
      </c>
      <c r="C5958" t="s">
        <v>58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</row>
    <row r="5959" spans="1:11">
      <c r="A5959" s="74" t="s">
        <v>152</v>
      </c>
      <c r="B5959" t="s">
        <v>158</v>
      </c>
      <c r="C5959" t="s">
        <v>18</v>
      </c>
      <c r="D5959">
        <v>1</v>
      </c>
      <c r="E5959">
        <v>1</v>
      </c>
      <c r="F5959">
        <v>93295</v>
      </c>
      <c r="G5959">
        <v>94228</v>
      </c>
      <c r="H5959">
        <v>93295</v>
      </c>
      <c r="I5959">
        <v>94228</v>
      </c>
      <c r="J5959">
        <v>933</v>
      </c>
      <c r="K5959">
        <v>1.0000535934401629E-2</v>
      </c>
    </row>
    <row r="5960" spans="1:11">
      <c r="A5960" s="74" t="s">
        <v>152</v>
      </c>
      <c r="B5960" t="s">
        <v>158</v>
      </c>
      <c r="C5960" t="s">
        <v>19</v>
      </c>
      <c r="D5960">
        <v>0.92500000000000004</v>
      </c>
      <c r="E5960">
        <v>0.92500000000000004</v>
      </c>
      <c r="F5960">
        <v>65290.2</v>
      </c>
      <c r="G5960">
        <v>65943.100000000006</v>
      </c>
      <c r="H5960">
        <v>70584</v>
      </c>
      <c r="I5960">
        <v>71289.83783783784</v>
      </c>
      <c r="J5960">
        <v>652.90000000000873</v>
      </c>
      <c r="K5960">
        <v>9.9999693675315547E-3</v>
      </c>
    </row>
    <row r="5961" spans="1:11">
      <c r="A5961" s="74" t="s">
        <v>152</v>
      </c>
      <c r="B5961" t="s">
        <v>158</v>
      </c>
      <c r="C5961" t="s">
        <v>20</v>
      </c>
      <c r="D5961">
        <v>0.15</v>
      </c>
      <c r="E5961">
        <v>0.15</v>
      </c>
      <c r="F5961">
        <v>9758.74</v>
      </c>
      <c r="G5961">
        <v>9856.33</v>
      </c>
      <c r="H5961">
        <v>65058.26666666667</v>
      </c>
      <c r="I5961">
        <v>65708.866666666669</v>
      </c>
      <c r="J5961">
        <v>97.590000000000146</v>
      </c>
      <c r="K5961">
        <v>1.0000266427838035E-2</v>
      </c>
    </row>
    <row r="5962" spans="1:11">
      <c r="A5962" s="74" t="s">
        <v>152</v>
      </c>
      <c r="B5962" t="s">
        <v>158</v>
      </c>
      <c r="C5962" t="s">
        <v>21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</row>
    <row r="5963" spans="1:11">
      <c r="A5963" s="74" t="s">
        <v>152</v>
      </c>
      <c r="B5963" t="s">
        <v>158</v>
      </c>
      <c r="C5963" t="s">
        <v>22</v>
      </c>
      <c r="D5963">
        <v>1</v>
      </c>
      <c r="E5963">
        <v>1</v>
      </c>
      <c r="F5963">
        <v>70000</v>
      </c>
      <c r="G5963">
        <v>70700</v>
      </c>
      <c r="H5963">
        <v>70000</v>
      </c>
      <c r="I5963">
        <v>70700</v>
      </c>
      <c r="J5963">
        <v>700</v>
      </c>
      <c r="K5963">
        <v>0.01</v>
      </c>
    </row>
    <row r="5964" spans="1:11">
      <c r="A5964" s="74" t="s">
        <v>152</v>
      </c>
      <c r="B5964" t="s">
        <v>158</v>
      </c>
      <c r="C5964" t="s">
        <v>23</v>
      </c>
      <c r="D5964">
        <v>0.16499999999999998</v>
      </c>
      <c r="E5964">
        <v>0.16499999999999998</v>
      </c>
      <c r="F5964">
        <v>11709.89</v>
      </c>
      <c r="G5964">
        <v>11826.99</v>
      </c>
      <c r="H5964">
        <v>70969.030303030304</v>
      </c>
      <c r="I5964">
        <v>71678.727272727279</v>
      </c>
      <c r="J5964">
        <v>117.10000000000036</v>
      </c>
      <c r="K5964">
        <v>1.00000939376886E-2</v>
      </c>
    </row>
    <row r="5965" spans="1:11">
      <c r="A5965" s="74" t="s">
        <v>152</v>
      </c>
      <c r="B5965" t="s">
        <v>158</v>
      </c>
      <c r="C5965" t="s">
        <v>24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</row>
    <row r="5966" spans="1:11">
      <c r="A5966" s="74" t="s">
        <v>152</v>
      </c>
      <c r="B5966" t="s">
        <v>158</v>
      </c>
      <c r="C5966" t="s">
        <v>25</v>
      </c>
      <c r="D5966">
        <v>3.24</v>
      </c>
      <c r="E5966">
        <v>3.24</v>
      </c>
      <c r="F5966">
        <v>250053.83000000002</v>
      </c>
      <c r="G5966">
        <v>252554.41999999998</v>
      </c>
      <c r="H5966">
        <v>77177.108024691363</v>
      </c>
      <c r="I5966">
        <v>77948.895061728384</v>
      </c>
      <c r="J5966">
        <v>2500.5899999999674</v>
      </c>
      <c r="K5966">
        <v>1.0000206755481279E-2</v>
      </c>
    </row>
    <row r="5967" spans="1:11">
      <c r="A5967" s="74" t="s">
        <v>152</v>
      </c>
      <c r="B5967" t="s">
        <v>158</v>
      </c>
    </row>
    <row r="5968" spans="1:11">
      <c r="A5968" s="74" t="s">
        <v>152</v>
      </c>
      <c r="B5968" t="s">
        <v>158</v>
      </c>
      <c r="C5968" t="s">
        <v>26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</row>
    <row r="5969" spans="1:11">
      <c r="A5969" s="74" t="s">
        <v>152</v>
      </c>
      <c r="B5969" t="s">
        <v>158</v>
      </c>
      <c r="C5969" t="s">
        <v>27</v>
      </c>
      <c r="D5969">
        <v>1</v>
      </c>
      <c r="E5969">
        <v>1</v>
      </c>
      <c r="F5969">
        <v>22932.77</v>
      </c>
      <c r="G5969">
        <v>23162.1</v>
      </c>
      <c r="H5969">
        <v>22932.77</v>
      </c>
      <c r="I5969">
        <v>23162.1</v>
      </c>
      <c r="J5969">
        <v>229.32999999999811</v>
      </c>
      <c r="K5969">
        <v>1.0000100293161188E-2</v>
      </c>
    </row>
    <row r="5970" spans="1:11">
      <c r="A5970" s="74" t="s">
        <v>152</v>
      </c>
      <c r="B5970" t="s">
        <v>158</v>
      </c>
      <c r="C5970" t="s">
        <v>25</v>
      </c>
      <c r="D5970">
        <v>1</v>
      </c>
      <c r="E5970">
        <v>1</v>
      </c>
      <c r="F5970">
        <v>22932.77</v>
      </c>
      <c r="G5970">
        <v>23162.1</v>
      </c>
      <c r="H5970">
        <v>22932.77</v>
      </c>
      <c r="I5970">
        <v>23162.1</v>
      </c>
      <c r="J5970">
        <v>229.32999999999811</v>
      </c>
      <c r="K5970">
        <v>1.0000100293161188E-2</v>
      </c>
    </row>
    <row r="5971" spans="1:11">
      <c r="A5971" s="74" t="s">
        <v>152</v>
      </c>
      <c r="B5971" t="s">
        <v>158</v>
      </c>
    </row>
    <row r="5972" spans="1:11">
      <c r="A5972" s="74" t="s">
        <v>152</v>
      </c>
      <c r="B5972" t="s">
        <v>158</v>
      </c>
      <c r="C5972" t="s">
        <v>28</v>
      </c>
      <c r="D5972">
        <v>9.43</v>
      </c>
      <c r="E5972">
        <v>9.43</v>
      </c>
      <c r="F5972">
        <v>176835.5</v>
      </c>
      <c r="G5972">
        <v>177217.06</v>
      </c>
      <c r="H5972">
        <v>18752.439024390245</v>
      </c>
      <c r="I5972">
        <v>18792.901378579005</v>
      </c>
      <c r="J5972">
        <v>381.55999999999767</v>
      </c>
      <c r="K5972">
        <v>2.1577115454758668E-3</v>
      </c>
    </row>
    <row r="5973" spans="1:11">
      <c r="A5973" s="74" t="s">
        <v>152</v>
      </c>
      <c r="B5973" t="s">
        <v>158</v>
      </c>
      <c r="C5973" t="s">
        <v>29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</row>
    <row r="5974" spans="1:11">
      <c r="A5974" s="74" t="s">
        <v>152</v>
      </c>
      <c r="B5974" t="s">
        <v>158</v>
      </c>
      <c r="C5974" t="s">
        <v>30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</row>
    <row r="5975" spans="1:11">
      <c r="A5975" s="74" t="s">
        <v>152</v>
      </c>
      <c r="B5975" t="s">
        <v>158</v>
      </c>
      <c r="C5975" t="s">
        <v>31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</row>
    <row r="5976" spans="1:11">
      <c r="A5976" s="74" t="s">
        <v>152</v>
      </c>
      <c r="B5976" t="s">
        <v>158</v>
      </c>
      <c r="C5976" t="s">
        <v>25</v>
      </c>
      <c r="D5976">
        <v>9.43</v>
      </c>
      <c r="E5976">
        <v>9.43</v>
      </c>
      <c r="F5976">
        <v>176835.5</v>
      </c>
      <c r="G5976">
        <v>177217.06</v>
      </c>
      <c r="H5976">
        <v>18752.439024390245</v>
      </c>
      <c r="I5976">
        <v>18792.901378579005</v>
      </c>
      <c r="J5976">
        <v>381.55999999999767</v>
      </c>
      <c r="K5976">
        <v>2.1577115454758668E-3</v>
      </c>
    </row>
    <row r="5977" spans="1:11">
      <c r="A5977" s="74" t="s">
        <v>152</v>
      </c>
      <c r="B5977" t="s">
        <v>158</v>
      </c>
    </row>
    <row r="5978" spans="1:11">
      <c r="A5978" s="74" t="s">
        <v>152</v>
      </c>
      <c r="B5978" t="s">
        <v>158</v>
      </c>
      <c r="C5978" t="s">
        <v>32</v>
      </c>
      <c r="D5978">
        <v>0.81</v>
      </c>
      <c r="E5978">
        <v>0.81</v>
      </c>
      <c r="F5978">
        <v>57744.77</v>
      </c>
      <c r="G5978">
        <v>58332.22</v>
      </c>
      <c r="H5978">
        <v>71289.839506172837</v>
      </c>
      <c r="I5978">
        <v>72015.08641975309</v>
      </c>
      <c r="J5978">
        <v>587.45000000000437</v>
      </c>
      <c r="K5978">
        <v>1.0173215686892586E-2</v>
      </c>
    </row>
    <row r="5979" spans="1:11">
      <c r="A5979" s="74" t="s">
        <v>152</v>
      </c>
      <c r="B5979" t="s">
        <v>158</v>
      </c>
      <c r="C5979" t="s">
        <v>33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</row>
    <row r="5980" spans="1:11">
      <c r="A5980" s="74" t="s">
        <v>152</v>
      </c>
      <c r="B5980" t="s">
        <v>158</v>
      </c>
      <c r="C5980" t="s">
        <v>34</v>
      </c>
      <c r="D5980">
        <v>2.95</v>
      </c>
      <c r="E5980">
        <v>2.95</v>
      </c>
      <c r="F5980">
        <v>80254.23</v>
      </c>
      <c r="G5980">
        <v>83708.88</v>
      </c>
      <c r="H5980">
        <v>27204.823728813557</v>
      </c>
      <c r="I5980">
        <v>28375.891525423729</v>
      </c>
      <c r="J5980">
        <v>3454.6500000000087</v>
      </c>
      <c r="K5980">
        <v>4.3046329146762839E-2</v>
      </c>
    </row>
    <row r="5981" spans="1:11">
      <c r="A5981" s="74" t="s">
        <v>152</v>
      </c>
      <c r="B5981" t="s">
        <v>158</v>
      </c>
      <c r="C5981" t="s">
        <v>25</v>
      </c>
      <c r="D5981">
        <v>3.7600000000000002</v>
      </c>
      <c r="E5981">
        <v>3.7600000000000002</v>
      </c>
      <c r="F5981">
        <v>137999</v>
      </c>
      <c r="G5981">
        <v>142041.1</v>
      </c>
      <c r="H5981">
        <v>36701.861702127659</v>
      </c>
      <c r="I5981">
        <v>37776.888297872341</v>
      </c>
      <c r="J5981">
        <v>4042.1000000000058</v>
      </c>
      <c r="K5981">
        <v>2.9290791962260639E-2</v>
      </c>
    </row>
    <row r="5982" spans="1:11">
      <c r="A5982" s="74" t="s">
        <v>152</v>
      </c>
      <c r="B5982" t="s">
        <v>158</v>
      </c>
    </row>
    <row r="5983" spans="1:11">
      <c r="A5983" s="74" t="s">
        <v>152</v>
      </c>
      <c r="B5983" t="s">
        <v>158</v>
      </c>
      <c r="C5983" t="s">
        <v>35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</row>
    <row r="5984" spans="1:11">
      <c r="A5984" s="74" t="s">
        <v>152</v>
      </c>
      <c r="B5984" t="s">
        <v>158</v>
      </c>
      <c r="C5984" t="s">
        <v>36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</row>
    <row r="5985" spans="1:11">
      <c r="A5985" s="74" t="s">
        <v>152</v>
      </c>
      <c r="B5985" t="s">
        <v>158</v>
      </c>
      <c r="C5985" t="s">
        <v>25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</row>
    <row r="5986" spans="1:11">
      <c r="A5986" s="74" t="s">
        <v>152</v>
      </c>
      <c r="B5986" t="s">
        <v>158</v>
      </c>
    </row>
    <row r="5987" spans="1:11">
      <c r="A5987" s="74" t="s">
        <v>152</v>
      </c>
      <c r="B5987" t="s">
        <v>158</v>
      </c>
      <c r="C5987" t="s">
        <v>37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</row>
    <row r="5988" spans="1:11">
      <c r="A5988" s="74" t="s">
        <v>152</v>
      </c>
      <c r="B5988" t="s">
        <v>158</v>
      </c>
      <c r="C5988" t="s">
        <v>38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</row>
    <row r="5989" spans="1:11">
      <c r="A5989" s="74" t="s">
        <v>152</v>
      </c>
      <c r="B5989" t="s">
        <v>158</v>
      </c>
      <c r="C5989" t="s">
        <v>25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</row>
    <row r="5990" spans="1:11">
      <c r="A5990" s="74" t="s">
        <v>152</v>
      </c>
      <c r="B5990" t="s">
        <v>158</v>
      </c>
    </row>
    <row r="5991" spans="1:11">
      <c r="A5991" s="74" t="s">
        <v>152</v>
      </c>
      <c r="B5991" t="s">
        <v>158</v>
      </c>
      <c r="C5991" t="s">
        <v>39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</row>
    <row r="5992" spans="1:11">
      <c r="A5992" s="74" t="s">
        <v>152</v>
      </c>
      <c r="B5992" t="s">
        <v>158</v>
      </c>
      <c r="C5992" t="s">
        <v>40</v>
      </c>
      <c r="D5992">
        <v>1.87</v>
      </c>
      <c r="E5992">
        <v>1.87</v>
      </c>
      <c r="F5992">
        <v>119542.64</v>
      </c>
      <c r="G5992">
        <v>120203.62</v>
      </c>
      <c r="H5992">
        <v>63926.545454545449</v>
      </c>
      <c r="I5992">
        <v>64280.010695187157</v>
      </c>
      <c r="J5992">
        <v>660.97999999999593</v>
      </c>
      <c r="K5992">
        <v>5.5292404450829925E-3</v>
      </c>
    </row>
    <row r="5993" spans="1:11">
      <c r="A5993" s="74" t="s">
        <v>152</v>
      </c>
      <c r="B5993" t="s">
        <v>158</v>
      </c>
      <c r="C5993" t="s">
        <v>41</v>
      </c>
      <c r="D5993">
        <v>1.4</v>
      </c>
      <c r="E5993">
        <v>1.4</v>
      </c>
      <c r="F5993">
        <v>74323</v>
      </c>
      <c r="G5993">
        <v>74649</v>
      </c>
      <c r="H5993">
        <v>53087.857142857145</v>
      </c>
      <c r="I5993">
        <v>53320.71428571429</v>
      </c>
      <c r="J5993">
        <v>326</v>
      </c>
      <c r="K5993">
        <v>4.3862599733595249E-3</v>
      </c>
    </row>
    <row r="5994" spans="1:11">
      <c r="A5994" s="74" t="s">
        <v>152</v>
      </c>
      <c r="B5994" t="s">
        <v>158</v>
      </c>
      <c r="C5994" t="s">
        <v>42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</row>
    <row r="5995" spans="1:11">
      <c r="A5995" s="74" t="s">
        <v>152</v>
      </c>
      <c r="B5995" t="s">
        <v>158</v>
      </c>
      <c r="C5995" t="s">
        <v>43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</row>
    <row r="5996" spans="1:11">
      <c r="A5996" s="74" t="s">
        <v>152</v>
      </c>
      <c r="B5996" t="s">
        <v>158</v>
      </c>
      <c r="C5996" t="s">
        <v>44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</row>
    <row r="5997" spans="1:11">
      <c r="A5997" s="74" t="s">
        <v>152</v>
      </c>
      <c r="B5997" t="s">
        <v>158</v>
      </c>
      <c r="C5997" t="s">
        <v>45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</row>
    <row r="5998" spans="1:11">
      <c r="A5998" s="74" t="s">
        <v>152</v>
      </c>
      <c r="B5998" t="s">
        <v>158</v>
      </c>
      <c r="C5998" t="s">
        <v>46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</row>
    <row r="5999" spans="1:11">
      <c r="A5999" s="74" t="s">
        <v>152</v>
      </c>
      <c r="B5999" t="s">
        <v>158</v>
      </c>
      <c r="C5999" t="s">
        <v>25</v>
      </c>
      <c r="D5999">
        <v>3.27</v>
      </c>
      <c r="E5999">
        <v>3.27</v>
      </c>
      <c r="F5999">
        <v>193865.64</v>
      </c>
      <c r="G5999">
        <v>194852.62</v>
      </c>
      <c r="H5999">
        <v>59286.128440366978</v>
      </c>
      <c r="I5999">
        <v>59587.957186544343</v>
      </c>
      <c r="J5999">
        <v>986.97999999998137</v>
      </c>
      <c r="K5999">
        <v>5.0910517201500031E-3</v>
      </c>
    </row>
    <row r="6000" spans="1:11">
      <c r="A6000" s="74" t="s">
        <v>152</v>
      </c>
      <c r="B6000" t="s">
        <v>158</v>
      </c>
    </row>
    <row r="6001" spans="1:11">
      <c r="A6001" s="74" t="s">
        <v>152</v>
      </c>
      <c r="B6001" t="s">
        <v>158</v>
      </c>
      <c r="C6001" t="s">
        <v>47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</row>
    <row r="6002" spans="1:11">
      <c r="A6002" s="74" t="s">
        <v>152</v>
      </c>
      <c r="B6002" t="s">
        <v>158</v>
      </c>
      <c r="C6002" t="s">
        <v>48</v>
      </c>
      <c r="D6002">
        <v>0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</row>
    <row r="6003" spans="1:11">
      <c r="A6003" s="74" t="s">
        <v>152</v>
      </c>
      <c r="B6003" t="s">
        <v>158</v>
      </c>
      <c r="C6003" t="s">
        <v>25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</row>
    <row r="6004" spans="1:11">
      <c r="A6004" s="74" t="s">
        <v>152</v>
      </c>
      <c r="B6004" t="s">
        <v>158</v>
      </c>
    </row>
    <row r="6005" spans="1:11">
      <c r="A6005" s="74" t="s">
        <v>152</v>
      </c>
      <c r="B6005" t="s">
        <v>158</v>
      </c>
      <c r="C6005" t="s">
        <v>49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</row>
    <row r="6006" spans="1:11">
      <c r="A6006" s="74" t="s">
        <v>152</v>
      </c>
      <c r="B6006" t="s">
        <v>158</v>
      </c>
      <c r="C6006" t="s">
        <v>25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</row>
    <row r="6007" spans="1:11">
      <c r="A6007" s="74" t="s">
        <v>152</v>
      </c>
      <c r="B6007" t="s">
        <v>158</v>
      </c>
    </row>
    <row r="6008" spans="1:11">
      <c r="A6008" s="74" t="s">
        <v>152</v>
      </c>
      <c r="B6008" t="s">
        <v>158</v>
      </c>
      <c r="C6008" t="s">
        <v>50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</row>
    <row r="6009" spans="1:11">
      <c r="A6009" s="74" t="s">
        <v>152</v>
      </c>
      <c r="B6009" t="s">
        <v>158</v>
      </c>
      <c r="C6009" t="s">
        <v>51</v>
      </c>
      <c r="D6009">
        <v>0.59</v>
      </c>
      <c r="E6009">
        <v>0.59</v>
      </c>
      <c r="F6009">
        <v>8413.4</v>
      </c>
      <c r="G6009">
        <v>8413.4</v>
      </c>
      <c r="H6009">
        <v>14260</v>
      </c>
      <c r="I6009">
        <v>14260</v>
      </c>
      <c r="J6009">
        <v>0</v>
      </c>
      <c r="K6009">
        <v>0</v>
      </c>
    </row>
    <row r="6010" spans="1:11">
      <c r="A6010" s="74" t="s">
        <v>152</v>
      </c>
      <c r="B6010" t="s">
        <v>158</v>
      </c>
      <c r="C6010" t="s">
        <v>25</v>
      </c>
      <c r="D6010">
        <v>0.59</v>
      </c>
      <c r="E6010">
        <v>0.59</v>
      </c>
      <c r="F6010">
        <v>8413.4</v>
      </c>
      <c r="G6010">
        <v>8413.4</v>
      </c>
      <c r="H6010">
        <v>14260</v>
      </c>
      <c r="I6010">
        <v>14260</v>
      </c>
      <c r="J6010">
        <v>0</v>
      </c>
      <c r="K6010">
        <v>0</v>
      </c>
    </row>
    <row r="6011" spans="1:11">
      <c r="A6011" s="74" t="s">
        <v>152</v>
      </c>
      <c r="B6011" t="s">
        <v>158</v>
      </c>
    </row>
    <row r="6012" spans="1:11">
      <c r="A6012" s="74" t="s">
        <v>152</v>
      </c>
      <c r="B6012" t="s">
        <v>158</v>
      </c>
      <c r="C6012" t="s">
        <v>52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</row>
    <row r="6013" spans="1:11">
      <c r="A6013" s="74" t="s">
        <v>152</v>
      </c>
      <c r="B6013" t="s">
        <v>158</v>
      </c>
      <c r="C6013" t="s">
        <v>53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</row>
    <row r="6014" spans="1:11">
      <c r="A6014" s="74" t="s">
        <v>152</v>
      </c>
      <c r="B6014" t="s">
        <v>158</v>
      </c>
      <c r="C6014" t="s">
        <v>54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</row>
    <row r="6015" spans="1:11">
      <c r="A6015" s="74" t="s">
        <v>152</v>
      </c>
      <c r="B6015" t="s">
        <v>158</v>
      </c>
      <c r="C6015" t="s">
        <v>55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</row>
    <row r="6016" spans="1:11">
      <c r="A6016" s="74" t="s">
        <v>152</v>
      </c>
      <c r="B6016" t="s">
        <v>158</v>
      </c>
      <c r="C6016" t="s">
        <v>25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</row>
    <row r="6017" spans="1:11">
      <c r="A6017" s="74" t="s">
        <v>152</v>
      </c>
      <c r="B6017" t="s">
        <v>158</v>
      </c>
    </row>
    <row r="6018" spans="1:11">
      <c r="A6018" s="74" t="s">
        <v>152</v>
      </c>
      <c r="B6018" t="s">
        <v>158</v>
      </c>
      <c r="C6018" t="s">
        <v>56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</row>
    <row r="6019" spans="1:11">
      <c r="A6019" s="74" t="s">
        <v>152</v>
      </c>
      <c r="B6019" t="s">
        <v>158</v>
      </c>
      <c r="C6019" t="s">
        <v>57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</row>
    <row r="6020" spans="1:11">
      <c r="A6020" s="74" t="s">
        <v>152</v>
      </c>
      <c r="B6020" t="s">
        <v>158</v>
      </c>
      <c r="C6020" t="s">
        <v>58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</row>
    <row r="6021" spans="1:11">
      <c r="A6021" s="74" t="s">
        <v>152</v>
      </c>
      <c r="B6021" t="s">
        <v>159</v>
      </c>
      <c r="C6021" t="s">
        <v>18</v>
      </c>
      <c r="D6021">
        <v>1</v>
      </c>
      <c r="E6021">
        <v>1</v>
      </c>
      <c r="F6021">
        <v>85000</v>
      </c>
      <c r="G6021">
        <v>85000</v>
      </c>
      <c r="H6021">
        <v>85000</v>
      </c>
      <c r="I6021">
        <v>85000</v>
      </c>
      <c r="J6021">
        <v>0</v>
      </c>
      <c r="K6021">
        <v>0</v>
      </c>
    </row>
    <row r="6022" spans="1:11">
      <c r="A6022" s="74" t="s">
        <v>152</v>
      </c>
      <c r="B6022" t="s">
        <v>159</v>
      </c>
      <c r="C6022" t="s">
        <v>19</v>
      </c>
      <c r="D6022">
        <v>0.75</v>
      </c>
      <c r="E6022">
        <v>0.75</v>
      </c>
      <c r="F6022">
        <v>52500</v>
      </c>
      <c r="G6022">
        <v>52500</v>
      </c>
      <c r="H6022">
        <v>70000</v>
      </c>
      <c r="I6022">
        <v>70000</v>
      </c>
      <c r="J6022">
        <v>0</v>
      </c>
      <c r="K6022">
        <v>0</v>
      </c>
    </row>
    <row r="6023" spans="1:11">
      <c r="A6023" s="74" t="s">
        <v>152</v>
      </c>
      <c r="B6023" t="s">
        <v>159</v>
      </c>
      <c r="C6023" t="s">
        <v>20</v>
      </c>
      <c r="D6023">
        <v>0.5</v>
      </c>
      <c r="E6023">
        <v>0.5</v>
      </c>
      <c r="F6023">
        <v>26522.5</v>
      </c>
      <c r="G6023">
        <v>26522.5</v>
      </c>
      <c r="H6023">
        <v>53045</v>
      </c>
      <c r="I6023">
        <v>53045</v>
      </c>
      <c r="J6023">
        <v>0</v>
      </c>
      <c r="K6023">
        <v>0</v>
      </c>
    </row>
    <row r="6024" spans="1:11">
      <c r="A6024" s="74" t="s">
        <v>152</v>
      </c>
      <c r="B6024" t="s">
        <v>159</v>
      </c>
      <c r="C6024" t="s">
        <v>21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</row>
    <row r="6025" spans="1:11">
      <c r="A6025" s="74" t="s">
        <v>152</v>
      </c>
      <c r="B6025" t="s">
        <v>159</v>
      </c>
      <c r="C6025" t="s">
        <v>22</v>
      </c>
      <c r="D6025">
        <v>0.8</v>
      </c>
      <c r="E6025">
        <v>0.8</v>
      </c>
      <c r="F6025">
        <v>54706</v>
      </c>
      <c r="G6025">
        <v>54706</v>
      </c>
      <c r="H6025">
        <v>68382.5</v>
      </c>
      <c r="I6025">
        <v>68382.5</v>
      </c>
      <c r="J6025">
        <v>0</v>
      </c>
      <c r="K6025">
        <v>0</v>
      </c>
    </row>
    <row r="6026" spans="1:11">
      <c r="A6026" s="74" t="s">
        <v>152</v>
      </c>
      <c r="B6026" t="s">
        <v>159</v>
      </c>
      <c r="C6026" t="s">
        <v>23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</row>
    <row r="6027" spans="1:11">
      <c r="A6027" s="74" t="s">
        <v>152</v>
      </c>
      <c r="B6027" t="s">
        <v>159</v>
      </c>
      <c r="C6027" t="s">
        <v>24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</row>
    <row r="6028" spans="1:11">
      <c r="A6028" s="74" t="s">
        <v>152</v>
      </c>
      <c r="B6028" t="s">
        <v>159</v>
      </c>
      <c r="C6028" t="s">
        <v>25</v>
      </c>
      <c r="D6028">
        <v>3.05</v>
      </c>
      <c r="E6028">
        <v>3.05</v>
      </c>
      <c r="F6028">
        <v>218728.5</v>
      </c>
      <c r="G6028">
        <v>218728.5</v>
      </c>
      <c r="H6028">
        <v>71714.262295081979</v>
      </c>
      <c r="I6028">
        <v>71714.262295081979</v>
      </c>
      <c r="J6028">
        <v>0</v>
      </c>
      <c r="K6028">
        <v>0</v>
      </c>
    </row>
    <row r="6029" spans="1:11">
      <c r="A6029" s="74" t="s">
        <v>152</v>
      </c>
      <c r="B6029" t="s">
        <v>159</v>
      </c>
    </row>
    <row r="6030" spans="1:11">
      <c r="A6030" s="74" t="s">
        <v>152</v>
      </c>
      <c r="B6030" t="s">
        <v>159</v>
      </c>
      <c r="C6030" t="s">
        <v>26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</row>
    <row r="6031" spans="1:11">
      <c r="A6031" s="74" t="s">
        <v>152</v>
      </c>
      <c r="B6031" t="s">
        <v>159</v>
      </c>
      <c r="C6031" t="s">
        <v>27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</row>
    <row r="6032" spans="1:11">
      <c r="A6032" s="74" t="s">
        <v>152</v>
      </c>
      <c r="B6032" t="s">
        <v>159</v>
      </c>
      <c r="C6032" t="s">
        <v>25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</row>
    <row r="6033" spans="1:11">
      <c r="A6033" s="74" t="s">
        <v>152</v>
      </c>
      <c r="B6033" t="s">
        <v>159</v>
      </c>
    </row>
    <row r="6034" spans="1:11">
      <c r="A6034" s="74" t="s">
        <v>152</v>
      </c>
      <c r="B6034" t="s">
        <v>159</v>
      </c>
      <c r="C6034" t="s">
        <v>28</v>
      </c>
      <c r="D6034">
        <v>2.81</v>
      </c>
      <c r="E6034">
        <v>2.81</v>
      </c>
      <c r="F6034">
        <v>51176</v>
      </c>
      <c r="G6034">
        <v>51176</v>
      </c>
      <c r="H6034">
        <v>18212.099644128113</v>
      </c>
      <c r="I6034">
        <v>18212.099644128113</v>
      </c>
      <c r="J6034">
        <v>0</v>
      </c>
      <c r="K6034">
        <v>0</v>
      </c>
    </row>
    <row r="6035" spans="1:11">
      <c r="A6035" s="74" t="s">
        <v>152</v>
      </c>
      <c r="B6035" t="s">
        <v>159</v>
      </c>
      <c r="C6035" t="s">
        <v>29</v>
      </c>
      <c r="D6035">
        <v>1</v>
      </c>
      <c r="E6035">
        <v>1</v>
      </c>
      <c r="F6035">
        <v>21100</v>
      </c>
      <c r="G6035">
        <v>21100</v>
      </c>
      <c r="H6035">
        <v>21100</v>
      </c>
      <c r="I6035">
        <v>21100</v>
      </c>
      <c r="J6035">
        <v>0</v>
      </c>
      <c r="K6035">
        <v>0</v>
      </c>
    </row>
    <row r="6036" spans="1:11">
      <c r="A6036" s="74" t="s">
        <v>152</v>
      </c>
      <c r="B6036" t="s">
        <v>159</v>
      </c>
      <c r="C6036" t="s">
        <v>30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</row>
    <row r="6037" spans="1:11">
      <c r="A6037" s="74" t="s">
        <v>152</v>
      </c>
      <c r="B6037" t="s">
        <v>159</v>
      </c>
      <c r="C6037" t="s">
        <v>31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</row>
    <row r="6038" spans="1:11">
      <c r="A6038" s="74" t="s">
        <v>152</v>
      </c>
      <c r="B6038" t="s">
        <v>159</v>
      </c>
      <c r="C6038" t="s">
        <v>25</v>
      </c>
      <c r="D6038">
        <v>3.81</v>
      </c>
      <c r="E6038">
        <v>3.81</v>
      </c>
      <c r="F6038">
        <v>72276</v>
      </c>
      <c r="G6038">
        <v>72276</v>
      </c>
      <c r="H6038">
        <v>18970.078740157482</v>
      </c>
      <c r="I6038">
        <v>18970.078740157482</v>
      </c>
      <c r="J6038">
        <v>0</v>
      </c>
      <c r="K6038">
        <v>0</v>
      </c>
    </row>
    <row r="6039" spans="1:11">
      <c r="A6039" s="74" t="s">
        <v>152</v>
      </c>
      <c r="B6039" t="s">
        <v>159</v>
      </c>
    </row>
    <row r="6040" spans="1:11">
      <c r="A6040" s="74" t="s">
        <v>152</v>
      </c>
      <c r="B6040" t="s">
        <v>159</v>
      </c>
      <c r="C6040" t="s">
        <v>32</v>
      </c>
      <c r="D6040">
        <v>1</v>
      </c>
      <c r="E6040">
        <v>1</v>
      </c>
      <c r="F6040">
        <v>66957</v>
      </c>
      <c r="G6040">
        <v>66957</v>
      </c>
      <c r="H6040">
        <v>66957</v>
      </c>
      <c r="I6040">
        <v>66957</v>
      </c>
      <c r="J6040">
        <v>0</v>
      </c>
      <c r="K6040">
        <v>0</v>
      </c>
    </row>
    <row r="6041" spans="1:11">
      <c r="A6041" s="74" t="s">
        <v>152</v>
      </c>
      <c r="B6041" t="s">
        <v>159</v>
      </c>
      <c r="C6041" t="s">
        <v>33</v>
      </c>
      <c r="D6041">
        <v>0.17</v>
      </c>
      <c r="E6041">
        <v>0.17</v>
      </c>
      <c r="F6041">
        <v>10244.5</v>
      </c>
      <c r="G6041">
        <v>10244.5</v>
      </c>
      <c r="H6041">
        <v>60261.76470588235</v>
      </c>
      <c r="I6041">
        <v>60261.76470588235</v>
      </c>
      <c r="J6041">
        <v>0</v>
      </c>
      <c r="K6041">
        <v>0</v>
      </c>
    </row>
    <row r="6042" spans="1:11">
      <c r="A6042" s="74" t="s">
        <v>152</v>
      </c>
      <c r="B6042" t="s">
        <v>159</v>
      </c>
      <c r="C6042" t="s">
        <v>34</v>
      </c>
      <c r="D6042">
        <v>2.69</v>
      </c>
      <c r="E6042">
        <v>2.69</v>
      </c>
      <c r="F6042">
        <v>108023</v>
      </c>
      <c r="G6042">
        <v>108023</v>
      </c>
      <c r="H6042">
        <v>40157.249070631973</v>
      </c>
      <c r="I6042">
        <v>40157.249070631973</v>
      </c>
      <c r="J6042">
        <v>0</v>
      </c>
      <c r="K6042">
        <v>0</v>
      </c>
    </row>
    <row r="6043" spans="1:11">
      <c r="A6043" s="74" t="s">
        <v>152</v>
      </c>
      <c r="B6043" t="s">
        <v>159</v>
      </c>
      <c r="C6043" t="s">
        <v>25</v>
      </c>
      <c r="D6043">
        <v>3.86</v>
      </c>
      <c r="E6043">
        <v>3.86</v>
      </c>
      <c r="F6043">
        <v>185224.5</v>
      </c>
      <c r="G6043">
        <v>185224.5</v>
      </c>
      <c r="H6043">
        <v>47985.621761658032</v>
      </c>
      <c r="I6043">
        <v>47985.621761658032</v>
      </c>
      <c r="J6043">
        <v>0</v>
      </c>
      <c r="K6043">
        <v>0</v>
      </c>
    </row>
    <row r="6044" spans="1:11">
      <c r="A6044" s="74" t="s">
        <v>152</v>
      </c>
      <c r="B6044" t="s">
        <v>159</v>
      </c>
    </row>
    <row r="6045" spans="1:11">
      <c r="A6045" s="74" t="s">
        <v>152</v>
      </c>
      <c r="B6045" t="s">
        <v>159</v>
      </c>
      <c r="C6045" t="s">
        <v>35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</row>
    <row r="6046" spans="1:11">
      <c r="A6046" s="74" t="s">
        <v>152</v>
      </c>
      <c r="B6046" t="s">
        <v>159</v>
      </c>
      <c r="C6046" t="s">
        <v>36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</row>
    <row r="6047" spans="1:11">
      <c r="A6047" s="74" t="s">
        <v>152</v>
      </c>
      <c r="B6047" t="s">
        <v>159</v>
      </c>
      <c r="C6047" t="s">
        <v>25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</row>
    <row r="6048" spans="1:11">
      <c r="A6048" s="74" t="s">
        <v>152</v>
      </c>
      <c r="B6048" t="s">
        <v>159</v>
      </c>
    </row>
    <row r="6049" spans="1:11">
      <c r="A6049" s="74" t="s">
        <v>152</v>
      </c>
      <c r="B6049" t="s">
        <v>159</v>
      </c>
      <c r="C6049" t="s">
        <v>37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</row>
    <row r="6050" spans="1:11">
      <c r="A6050" s="74" t="s">
        <v>152</v>
      </c>
      <c r="B6050" t="s">
        <v>159</v>
      </c>
      <c r="C6050" t="s">
        <v>38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</row>
    <row r="6051" spans="1:11">
      <c r="A6051" s="74" t="s">
        <v>152</v>
      </c>
      <c r="B6051" t="s">
        <v>159</v>
      </c>
      <c r="C6051" t="s">
        <v>25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</row>
    <row r="6052" spans="1:11">
      <c r="A6052" s="74" t="s">
        <v>152</v>
      </c>
      <c r="B6052" t="s">
        <v>159</v>
      </c>
    </row>
    <row r="6053" spans="1:11">
      <c r="A6053" s="74" t="s">
        <v>152</v>
      </c>
      <c r="B6053" t="s">
        <v>159</v>
      </c>
      <c r="C6053" t="s">
        <v>39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</row>
    <row r="6054" spans="1:11">
      <c r="A6054" s="74" t="s">
        <v>152</v>
      </c>
      <c r="B6054" t="s">
        <v>159</v>
      </c>
      <c r="C6054" t="s">
        <v>40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</row>
    <row r="6055" spans="1:11">
      <c r="A6055" s="74" t="s">
        <v>152</v>
      </c>
      <c r="B6055" t="s">
        <v>159</v>
      </c>
      <c r="C6055" t="s">
        <v>41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</row>
    <row r="6056" spans="1:11">
      <c r="A6056" s="74" t="s">
        <v>152</v>
      </c>
      <c r="B6056" t="s">
        <v>159</v>
      </c>
      <c r="C6056" t="s">
        <v>42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</row>
    <row r="6057" spans="1:11">
      <c r="A6057" s="74" t="s">
        <v>152</v>
      </c>
      <c r="B6057" t="s">
        <v>159</v>
      </c>
      <c r="C6057" t="s">
        <v>43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</row>
    <row r="6058" spans="1:11">
      <c r="A6058" s="74" t="s">
        <v>152</v>
      </c>
      <c r="B6058" t="s">
        <v>159</v>
      </c>
      <c r="C6058" t="s">
        <v>44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</row>
    <row r="6059" spans="1:11">
      <c r="A6059" s="74" t="s">
        <v>152</v>
      </c>
      <c r="B6059" t="s">
        <v>159</v>
      </c>
      <c r="C6059" t="s">
        <v>45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</row>
    <row r="6060" spans="1:11">
      <c r="A6060" s="74" t="s">
        <v>152</v>
      </c>
      <c r="B6060" t="s">
        <v>159</v>
      </c>
      <c r="C6060" t="s">
        <v>46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</row>
    <row r="6061" spans="1:11">
      <c r="A6061" s="74" t="s">
        <v>152</v>
      </c>
      <c r="B6061" t="s">
        <v>159</v>
      </c>
      <c r="C6061" t="s">
        <v>25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</row>
    <row r="6062" spans="1:11">
      <c r="A6062" s="74" t="s">
        <v>152</v>
      </c>
      <c r="B6062" t="s">
        <v>159</v>
      </c>
    </row>
    <row r="6063" spans="1:11">
      <c r="A6063" s="74" t="s">
        <v>152</v>
      </c>
      <c r="B6063" t="s">
        <v>159</v>
      </c>
      <c r="C6063" t="s">
        <v>47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</row>
    <row r="6064" spans="1:11">
      <c r="A6064" s="74" t="s">
        <v>152</v>
      </c>
      <c r="B6064" t="s">
        <v>159</v>
      </c>
      <c r="C6064" t="s">
        <v>48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</row>
    <row r="6065" spans="1:11">
      <c r="A6065" s="74" t="s">
        <v>152</v>
      </c>
      <c r="B6065" t="s">
        <v>159</v>
      </c>
      <c r="C6065" t="s">
        <v>25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</row>
    <row r="6066" spans="1:11">
      <c r="A6066" s="74" t="s">
        <v>152</v>
      </c>
      <c r="B6066" t="s">
        <v>159</v>
      </c>
    </row>
    <row r="6067" spans="1:11">
      <c r="A6067" s="74" t="s">
        <v>152</v>
      </c>
      <c r="B6067" t="s">
        <v>159</v>
      </c>
      <c r="C6067" t="s">
        <v>49</v>
      </c>
      <c r="D6067">
        <v>0.5</v>
      </c>
      <c r="E6067">
        <v>0.5</v>
      </c>
      <c r="F6067">
        <v>35000</v>
      </c>
      <c r="G6067">
        <v>35000</v>
      </c>
      <c r="H6067">
        <v>70000</v>
      </c>
      <c r="I6067">
        <v>70000</v>
      </c>
      <c r="J6067">
        <v>0</v>
      </c>
      <c r="K6067">
        <v>0</v>
      </c>
    </row>
    <row r="6068" spans="1:11">
      <c r="A6068" s="74" t="s">
        <v>152</v>
      </c>
      <c r="B6068" t="s">
        <v>159</v>
      </c>
      <c r="C6068" t="s">
        <v>25</v>
      </c>
      <c r="D6068">
        <v>0.5</v>
      </c>
      <c r="E6068">
        <v>0.5</v>
      </c>
      <c r="F6068">
        <v>35000</v>
      </c>
      <c r="G6068">
        <v>35000</v>
      </c>
      <c r="H6068">
        <v>70000</v>
      </c>
      <c r="I6068">
        <v>70000</v>
      </c>
      <c r="J6068">
        <v>0</v>
      </c>
      <c r="K6068">
        <v>0</v>
      </c>
    </row>
    <row r="6069" spans="1:11">
      <c r="A6069" s="74" t="s">
        <v>152</v>
      </c>
      <c r="B6069" t="s">
        <v>159</v>
      </c>
    </row>
    <row r="6070" spans="1:11">
      <c r="A6070" s="74" t="s">
        <v>152</v>
      </c>
      <c r="B6070" t="s">
        <v>159</v>
      </c>
      <c r="C6070" t="s">
        <v>50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</row>
    <row r="6071" spans="1:11">
      <c r="A6071" s="74" t="s">
        <v>152</v>
      </c>
      <c r="B6071" t="s">
        <v>159</v>
      </c>
      <c r="C6071" t="s">
        <v>51</v>
      </c>
      <c r="D6071">
        <v>0.77</v>
      </c>
      <c r="E6071">
        <v>0.77</v>
      </c>
      <c r="F6071">
        <v>19089</v>
      </c>
      <c r="G6071">
        <v>19490</v>
      </c>
      <c r="H6071">
        <v>24790.909090909092</v>
      </c>
      <c r="I6071">
        <v>25311.688311688311</v>
      </c>
      <c r="J6071">
        <v>401</v>
      </c>
      <c r="K6071">
        <v>2.1006862591021008E-2</v>
      </c>
    </row>
    <row r="6072" spans="1:11">
      <c r="A6072" s="74" t="s">
        <v>152</v>
      </c>
      <c r="B6072" t="s">
        <v>159</v>
      </c>
      <c r="C6072" t="s">
        <v>25</v>
      </c>
      <c r="D6072">
        <v>0.77</v>
      </c>
      <c r="E6072">
        <v>0.77</v>
      </c>
      <c r="F6072">
        <v>19089</v>
      </c>
      <c r="G6072">
        <v>19490</v>
      </c>
      <c r="H6072">
        <v>24790.909090909092</v>
      </c>
      <c r="I6072">
        <v>25311.688311688311</v>
      </c>
      <c r="J6072">
        <v>401</v>
      </c>
      <c r="K6072">
        <v>2.1006862591021008E-2</v>
      </c>
    </row>
    <row r="6073" spans="1:11">
      <c r="A6073" s="74" t="s">
        <v>152</v>
      </c>
      <c r="B6073" t="s">
        <v>159</v>
      </c>
    </row>
    <row r="6074" spans="1:11">
      <c r="A6074" s="74" t="s">
        <v>152</v>
      </c>
      <c r="B6074" t="s">
        <v>159</v>
      </c>
      <c r="C6074" t="s">
        <v>52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</row>
    <row r="6075" spans="1:11">
      <c r="A6075" s="74" t="s">
        <v>152</v>
      </c>
      <c r="B6075" t="s">
        <v>159</v>
      </c>
      <c r="C6075" t="s">
        <v>53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</row>
    <row r="6076" spans="1:11">
      <c r="A6076" s="74" t="s">
        <v>152</v>
      </c>
      <c r="B6076" t="s">
        <v>159</v>
      </c>
      <c r="C6076" t="s">
        <v>54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</row>
    <row r="6077" spans="1:11">
      <c r="A6077" s="74" t="s">
        <v>152</v>
      </c>
      <c r="B6077" t="s">
        <v>159</v>
      </c>
      <c r="C6077" t="s">
        <v>55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</row>
    <row r="6078" spans="1:11">
      <c r="A6078" s="74" t="s">
        <v>152</v>
      </c>
      <c r="B6078" t="s">
        <v>159</v>
      </c>
      <c r="C6078" t="s">
        <v>25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</row>
    <row r="6079" spans="1:11">
      <c r="A6079" s="74" t="s">
        <v>152</v>
      </c>
      <c r="B6079" t="s">
        <v>159</v>
      </c>
    </row>
    <row r="6080" spans="1:11">
      <c r="A6080" s="74" t="s">
        <v>152</v>
      </c>
      <c r="B6080" t="s">
        <v>159</v>
      </c>
      <c r="C6080" t="s">
        <v>56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</row>
    <row r="6081" spans="1:11">
      <c r="A6081" s="74" t="s">
        <v>152</v>
      </c>
      <c r="B6081" t="s">
        <v>159</v>
      </c>
      <c r="C6081" t="s">
        <v>57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</row>
    <row r="6082" spans="1:11">
      <c r="A6082" s="74" t="s">
        <v>152</v>
      </c>
      <c r="B6082" t="s">
        <v>159</v>
      </c>
      <c r="C6082" t="s">
        <v>58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</row>
    <row r="6083" spans="1:11">
      <c r="A6083" s="74" t="s">
        <v>61</v>
      </c>
      <c r="B6083" t="s">
        <v>160</v>
      </c>
      <c r="C6083" t="s">
        <v>18</v>
      </c>
      <c r="D6083">
        <v>1</v>
      </c>
      <c r="E6083">
        <v>1</v>
      </c>
      <c r="F6083">
        <v>80000</v>
      </c>
      <c r="G6083">
        <v>80800</v>
      </c>
      <c r="H6083">
        <v>80000</v>
      </c>
      <c r="I6083">
        <v>80800</v>
      </c>
      <c r="J6083">
        <v>800</v>
      </c>
      <c r="K6083">
        <v>0.01</v>
      </c>
    </row>
    <row r="6084" spans="1:11">
      <c r="A6084" s="74" t="s">
        <v>61</v>
      </c>
      <c r="B6084" t="s">
        <v>160</v>
      </c>
      <c r="C6084" t="s">
        <v>19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</row>
    <row r="6085" spans="1:11">
      <c r="A6085" s="74" t="s">
        <v>61</v>
      </c>
      <c r="B6085" t="s">
        <v>160</v>
      </c>
      <c r="C6085" t="s">
        <v>20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</row>
    <row r="6086" spans="1:11">
      <c r="A6086" s="74" t="s">
        <v>61</v>
      </c>
      <c r="B6086" t="s">
        <v>160</v>
      </c>
      <c r="C6086" t="s">
        <v>21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</row>
    <row r="6087" spans="1:11">
      <c r="A6087" s="74" t="s">
        <v>61</v>
      </c>
      <c r="B6087" t="s">
        <v>160</v>
      </c>
      <c r="C6087" t="s">
        <v>22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</row>
    <row r="6088" spans="1:11">
      <c r="A6088" s="74" t="s">
        <v>61</v>
      </c>
      <c r="B6088" t="s">
        <v>160</v>
      </c>
      <c r="C6088" t="s">
        <v>23</v>
      </c>
      <c r="D6088">
        <v>1</v>
      </c>
      <c r="E6088">
        <v>1</v>
      </c>
      <c r="F6088">
        <v>57905</v>
      </c>
      <c r="G6088">
        <v>57906</v>
      </c>
      <c r="H6088">
        <v>57905</v>
      </c>
      <c r="I6088">
        <v>57906</v>
      </c>
      <c r="J6088">
        <v>1</v>
      </c>
      <c r="K6088">
        <v>1.7269665831966151E-5</v>
      </c>
    </row>
    <row r="6089" spans="1:11">
      <c r="A6089" s="74" t="s">
        <v>61</v>
      </c>
      <c r="B6089" t="s">
        <v>160</v>
      </c>
      <c r="C6089" t="s">
        <v>24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</row>
    <row r="6090" spans="1:11">
      <c r="A6090" s="74" t="s">
        <v>61</v>
      </c>
      <c r="B6090" t="s">
        <v>160</v>
      </c>
      <c r="C6090" t="s">
        <v>25</v>
      </c>
      <c r="D6090">
        <v>2</v>
      </c>
      <c r="E6090">
        <v>2</v>
      </c>
      <c r="F6090">
        <v>137905</v>
      </c>
      <c r="G6090">
        <v>138706</v>
      </c>
      <c r="H6090">
        <v>68952.5</v>
      </c>
      <c r="I6090">
        <v>69353</v>
      </c>
      <c r="J6090">
        <v>801</v>
      </c>
      <c r="K6090">
        <v>5.8083463253689131E-3</v>
      </c>
    </row>
    <row r="6091" spans="1:11">
      <c r="A6091" s="74" t="s">
        <v>61</v>
      </c>
      <c r="B6091" t="s">
        <v>160</v>
      </c>
    </row>
    <row r="6092" spans="1:11">
      <c r="A6092" s="74" t="s">
        <v>61</v>
      </c>
      <c r="B6092" t="s">
        <v>160</v>
      </c>
      <c r="C6092" t="s">
        <v>26</v>
      </c>
      <c r="D6092">
        <v>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</row>
    <row r="6093" spans="1:11">
      <c r="A6093" s="74" t="s">
        <v>61</v>
      </c>
      <c r="B6093" t="s">
        <v>160</v>
      </c>
      <c r="C6093" t="s">
        <v>27</v>
      </c>
      <c r="D6093">
        <v>1</v>
      </c>
      <c r="E6093">
        <v>1</v>
      </c>
      <c r="F6093">
        <v>17852</v>
      </c>
      <c r="G6093">
        <v>20000</v>
      </c>
      <c r="H6093">
        <v>17852</v>
      </c>
      <c r="I6093">
        <v>20000</v>
      </c>
      <c r="J6093">
        <v>2148</v>
      </c>
      <c r="K6093">
        <v>0.12032265292404212</v>
      </c>
    </row>
    <row r="6094" spans="1:11">
      <c r="A6094" s="74" t="s">
        <v>61</v>
      </c>
      <c r="B6094" t="s">
        <v>160</v>
      </c>
      <c r="C6094" t="s">
        <v>25</v>
      </c>
      <c r="D6094">
        <v>1</v>
      </c>
      <c r="E6094">
        <v>1</v>
      </c>
      <c r="F6094">
        <v>17852</v>
      </c>
      <c r="G6094">
        <v>20000</v>
      </c>
      <c r="H6094">
        <v>17852</v>
      </c>
      <c r="I6094">
        <v>20000</v>
      </c>
      <c r="J6094">
        <v>2148</v>
      </c>
      <c r="K6094">
        <v>0.12032265292404212</v>
      </c>
    </row>
    <row r="6095" spans="1:11">
      <c r="A6095" s="74" t="s">
        <v>61</v>
      </c>
      <c r="B6095" t="s">
        <v>160</v>
      </c>
    </row>
    <row r="6096" spans="1:11">
      <c r="A6096" s="74" t="s">
        <v>61</v>
      </c>
      <c r="B6096" t="s">
        <v>160</v>
      </c>
      <c r="C6096" t="s">
        <v>28</v>
      </c>
      <c r="D6096">
        <v>7</v>
      </c>
      <c r="E6096">
        <v>7</v>
      </c>
      <c r="F6096">
        <v>129632.87</v>
      </c>
      <c r="G6096">
        <v>130330.69</v>
      </c>
      <c r="H6096">
        <v>18518.981428571427</v>
      </c>
      <c r="I6096">
        <v>18618.670000000002</v>
      </c>
      <c r="J6096">
        <v>697.82000000000698</v>
      </c>
      <c r="K6096">
        <v>5.3830482963156409E-3</v>
      </c>
    </row>
    <row r="6097" spans="1:11">
      <c r="A6097" s="74" t="s">
        <v>61</v>
      </c>
      <c r="B6097" t="s">
        <v>160</v>
      </c>
      <c r="C6097" t="s">
        <v>29</v>
      </c>
      <c r="D6097">
        <v>5.1100000000000003</v>
      </c>
      <c r="E6097">
        <v>5.1100000000000003</v>
      </c>
      <c r="F6097">
        <v>97832.82</v>
      </c>
      <c r="G6097">
        <v>98068.33</v>
      </c>
      <c r="H6097">
        <v>19145.365949119376</v>
      </c>
      <c r="I6097">
        <v>19191.454011741684</v>
      </c>
      <c r="J6097">
        <v>235.50999999999476</v>
      </c>
      <c r="K6097">
        <v>2.4072698711945003E-3</v>
      </c>
    </row>
    <row r="6098" spans="1:11">
      <c r="A6098" s="74" t="s">
        <v>61</v>
      </c>
      <c r="B6098" t="s">
        <v>160</v>
      </c>
      <c r="C6098" t="s">
        <v>30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</row>
    <row r="6099" spans="1:11">
      <c r="A6099" s="74" t="s">
        <v>61</v>
      </c>
      <c r="B6099" t="s">
        <v>160</v>
      </c>
      <c r="C6099" t="s">
        <v>31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</row>
    <row r="6100" spans="1:11">
      <c r="A6100" s="74" t="s">
        <v>61</v>
      </c>
      <c r="B6100" t="s">
        <v>160</v>
      </c>
      <c r="C6100" t="s">
        <v>25</v>
      </c>
      <c r="D6100">
        <v>12.11</v>
      </c>
      <c r="E6100">
        <v>12.11</v>
      </c>
      <c r="F6100">
        <v>227465.69</v>
      </c>
      <c r="G6100">
        <v>228399.02000000002</v>
      </c>
      <c r="H6100">
        <v>18783.293971924031</v>
      </c>
      <c r="I6100">
        <v>18860.364987613546</v>
      </c>
      <c r="J6100">
        <v>933.3300000000163</v>
      </c>
      <c r="K6100">
        <v>4.1031682624312104E-3</v>
      </c>
    </row>
    <row r="6101" spans="1:11">
      <c r="A6101" s="74" t="s">
        <v>61</v>
      </c>
      <c r="B6101" t="s">
        <v>160</v>
      </c>
    </row>
    <row r="6102" spans="1:11">
      <c r="A6102" s="74" t="s">
        <v>61</v>
      </c>
      <c r="B6102" t="s">
        <v>160</v>
      </c>
      <c r="C6102" t="s">
        <v>32</v>
      </c>
      <c r="D6102">
        <v>0.88</v>
      </c>
      <c r="E6102">
        <v>0.88</v>
      </c>
      <c r="F6102">
        <v>44109.78</v>
      </c>
      <c r="G6102">
        <v>44550.81</v>
      </c>
      <c r="H6102">
        <v>50124.75</v>
      </c>
      <c r="I6102">
        <v>50625.920454545449</v>
      </c>
      <c r="J6102">
        <v>441.02999999999884</v>
      </c>
      <c r="K6102">
        <v>9.9984629259089221E-3</v>
      </c>
    </row>
    <row r="6103" spans="1:11">
      <c r="A6103" s="74" t="s">
        <v>61</v>
      </c>
      <c r="B6103" t="s">
        <v>160</v>
      </c>
      <c r="C6103" t="s">
        <v>33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</row>
    <row r="6104" spans="1:11">
      <c r="A6104" s="74" t="s">
        <v>61</v>
      </c>
      <c r="B6104" t="s">
        <v>160</v>
      </c>
      <c r="C6104" t="s">
        <v>34</v>
      </c>
      <c r="D6104">
        <v>1</v>
      </c>
      <c r="E6104">
        <v>1</v>
      </c>
      <c r="F6104">
        <v>25371</v>
      </c>
      <c r="G6104">
        <v>25372</v>
      </c>
      <c r="H6104">
        <v>25371</v>
      </c>
      <c r="I6104">
        <v>25372</v>
      </c>
      <c r="J6104">
        <v>1</v>
      </c>
      <c r="K6104">
        <v>3.9415080209688224E-5</v>
      </c>
    </row>
    <row r="6105" spans="1:11">
      <c r="A6105" s="74" t="s">
        <v>61</v>
      </c>
      <c r="B6105" t="s">
        <v>160</v>
      </c>
      <c r="C6105" t="s">
        <v>25</v>
      </c>
      <c r="D6105">
        <v>1.88</v>
      </c>
      <c r="E6105">
        <v>1.88</v>
      </c>
      <c r="F6105">
        <v>69480.78</v>
      </c>
      <c r="G6105">
        <v>69922.81</v>
      </c>
      <c r="H6105">
        <v>36957.861702127659</v>
      </c>
      <c r="I6105">
        <v>37192.984042553195</v>
      </c>
      <c r="J6105">
        <v>442.02999999999884</v>
      </c>
      <c r="K6105">
        <v>6.3619032486393915E-3</v>
      </c>
    </row>
    <row r="6106" spans="1:11">
      <c r="A6106" s="74" t="s">
        <v>61</v>
      </c>
      <c r="B6106" t="s">
        <v>160</v>
      </c>
    </row>
    <row r="6107" spans="1:11">
      <c r="A6107" s="74" t="s">
        <v>61</v>
      </c>
      <c r="B6107" t="s">
        <v>160</v>
      </c>
      <c r="C6107" t="s">
        <v>35</v>
      </c>
      <c r="D6107">
        <v>1</v>
      </c>
      <c r="E6107">
        <v>1</v>
      </c>
      <c r="F6107">
        <v>58000</v>
      </c>
      <c r="G6107">
        <v>58580</v>
      </c>
      <c r="H6107">
        <v>58000</v>
      </c>
      <c r="I6107">
        <v>58580</v>
      </c>
      <c r="J6107">
        <v>580</v>
      </c>
      <c r="K6107">
        <v>0.01</v>
      </c>
    </row>
    <row r="6108" spans="1:11">
      <c r="A6108" s="74" t="s">
        <v>61</v>
      </c>
      <c r="B6108" t="s">
        <v>160</v>
      </c>
      <c r="C6108" t="s">
        <v>36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</row>
    <row r="6109" spans="1:11">
      <c r="A6109" s="74" t="s">
        <v>61</v>
      </c>
      <c r="B6109" t="s">
        <v>160</v>
      </c>
      <c r="C6109" t="s">
        <v>25</v>
      </c>
      <c r="D6109">
        <v>1</v>
      </c>
      <c r="E6109">
        <v>1</v>
      </c>
      <c r="F6109">
        <v>58000</v>
      </c>
      <c r="G6109">
        <v>58580</v>
      </c>
      <c r="H6109">
        <v>58000</v>
      </c>
      <c r="I6109">
        <v>58580</v>
      </c>
      <c r="J6109">
        <v>580</v>
      </c>
      <c r="K6109">
        <v>0.01</v>
      </c>
    </row>
    <row r="6110" spans="1:11">
      <c r="A6110" s="74" t="s">
        <v>61</v>
      </c>
      <c r="B6110" t="s">
        <v>160</v>
      </c>
    </row>
    <row r="6111" spans="1:11">
      <c r="A6111" s="74" t="s">
        <v>61</v>
      </c>
      <c r="B6111" t="s">
        <v>160</v>
      </c>
      <c r="C6111" t="s">
        <v>37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</row>
    <row r="6112" spans="1:11">
      <c r="A6112" s="74" t="s">
        <v>61</v>
      </c>
      <c r="B6112" t="s">
        <v>160</v>
      </c>
      <c r="C6112" t="s">
        <v>38</v>
      </c>
      <c r="D6112">
        <v>0</v>
      </c>
      <c r="E6112"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</row>
    <row r="6113" spans="1:11">
      <c r="A6113" s="74" t="s">
        <v>61</v>
      </c>
      <c r="B6113" t="s">
        <v>160</v>
      </c>
      <c r="C6113" t="s">
        <v>25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</row>
    <row r="6114" spans="1:11">
      <c r="A6114" s="74" t="s">
        <v>61</v>
      </c>
      <c r="B6114" t="s">
        <v>160</v>
      </c>
    </row>
    <row r="6115" spans="1:11">
      <c r="A6115" s="74" t="s">
        <v>61</v>
      </c>
      <c r="B6115" t="s">
        <v>160</v>
      </c>
      <c r="C6115" t="s">
        <v>39</v>
      </c>
      <c r="D6115">
        <v>0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</row>
    <row r="6116" spans="1:11">
      <c r="A6116" s="74" t="s">
        <v>61</v>
      </c>
      <c r="B6116" t="s">
        <v>160</v>
      </c>
      <c r="C6116" t="s">
        <v>40</v>
      </c>
      <c r="D6116">
        <v>0.66</v>
      </c>
      <c r="E6116">
        <v>0.66</v>
      </c>
      <c r="F6116">
        <v>38895.75</v>
      </c>
      <c r="G6116">
        <v>39000</v>
      </c>
      <c r="H6116">
        <v>58932.954545454544</v>
      </c>
      <c r="I6116">
        <v>59090.909090909088</v>
      </c>
      <c r="J6116">
        <v>104.25</v>
      </c>
      <c r="K6116">
        <v>2.6802414145504329E-3</v>
      </c>
    </row>
    <row r="6117" spans="1:11">
      <c r="A6117" s="74" t="s">
        <v>61</v>
      </c>
      <c r="B6117" t="s">
        <v>160</v>
      </c>
      <c r="C6117" t="s">
        <v>41</v>
      </c>
      <c r="D6117">
        <v>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</row>
    <row r="6118" spans="1:11">
      <c r="A6118" s="74" t="s">
        <v>61</v>
      </c>
      <c r="B6118" t="s">
        <v>160</v>
      </c>
      <c r="C6118" t="s">
        <v>42</v>
      </c>
      <c r="D6118">
        <v>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</row>
    <row r="6119" spans="1:11">
      <c r="A6119" s="74" t="s">
        <v>61</v>
      </c>
      <c r="B6119" t="s">
        <v>160</v>
      </c>
      <c r="C6119" t="s">
        <v>43</v>
      </c>
      <c r="D6119">
        <v>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</row>
    <row r="6120" spans="1:11">
      <c r="A6120" s="74" t="s">
        <v>61</v>
      </c>
      <c r="B6120" t="s">
        <v>160</v>
      </c>
      <c r="C6120" t="s">
        <v>44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</row>
    <row r="6121" spans="1:11">
      <c r="A6121" s="74" t="s">
        <v>61</v>
      </c>
      <c r="B6121" t="s">
        <v>160</v>
      </c>
      <c r="C6121" t="s">
        <v>45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</row>
    <row r="6122" spans="1:11">
      <c r="A6122" s="74" t="s">
        <v>61</v>
      </c>
      <c r="B6122" t="s">
        <v>160</v>
      </c>
      <c r="C6122" t="s">
        <v>46</v>
      </c>
      <c r="D6122">
        <v>0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</row>
    <row r="6123" spans="1:11">
      <c r="A6123" s="74" t="s">
        <v>61</v>
      </c>
      <c r="B6123" t="s">
        <v>160</v>
      </c>
      <c r="C6123" t="s">
        <v>25</v>
      </c>
      <c r="D6123">
        <v>0.66</v>
      </c>
      <c r="E6123">
        <v>0.66</v>
      </c>
      <c r="F6123">
        <v>38895.75</v>
      </c>
      <c r="G6123">
        <v>39000</v>
      </c>
      <c r="H6123">
        <v>58932.954545454544</v>
      </c>
      <c r="I6123">
        <v>59090.909090909088</v>
      </c>
      <c r="J6123">
        <v>104.25</v>
      </c>
      <c r="K6123">
        <v>2.6802414145504329E-3</v>
      </c>
    </row>
    <row r="6124" spans="1:11">
      <c r="A6124" s="74" t="s">
        <v>61</v>
      </c>
      <c r="B6124" t="s">
        <v>160</v>
      </c>
    </row>
    <row r="6125" spans="1:11">
      <c r="A6125" s="74" t="s">
        <v>61</v>
      </c>
      <c r="B6125" t="s">
        <v>160</v>
      </c>
      <c r="C6125" t="s">
        <v>47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</row>
    <row r="6126" spans="1:11">
      <c r="A6126" s="74" t="s">
        <v>61</v>
      </c>
      <c r="B6126" t="s">
        <v>160</v>
      </c>
      <c r="C6126" t="s">
        <v>48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</row>
    <row r="6127" spans="1:11">
      <c r="A6127" s="74" t="s">
        <v>61</v>
      </c>
      <c r="B6127" t="s">
        <v>160</v>
      </c>
      <c r="C6127" t="s">
        <v>25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</row>
    <row r="6128" spans="1:11">
      <c r="A6128" s="74" t="s">
        <v>61</v>
      </c>
      <c r="B6128" t="s">
        <v>160</v>
      </c>
    </row>
    <row r="6129" spans="1:11">
      <c r="A6129" s="74" t="s">
        <v>61</v>
      </c>
      <c r="B6129" t="s">
        <v>160</v>
      </c>
      <c r="C6129" t="s">
        <v>49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</row>
    <row r="6130" spans="1:11">
      <c r="A6130" s="74" t="s">
        <v>61</v>
      </c>
      <c r="B6130" t="s">
        <v>160</v>
      </c>
      <c r="C6130" t="s">
        <v>25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</row>
    <row r="6131" spans="1:11">
      <c r="A6131" s="74" t="s">
        <v>61</v>
      </c>
      <c r="B6131" t="s">
        <v>160</v>
      </c>
    </row>
    <row r="6132" spans="1:11">
      <c r="A6132" s="74" t="s">
        <v>61</v>
      </c>
      <c r="B6132" t="s">
        <v>160</v>
      </c>
      <c r="C6132" t="s">
        <v>50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</row>
    <row r="6133" spans="1:11">
      <c r="A6133" s="74" t="s">
        <v>61</v>
      </c>
      <c r="B6133" t="s">
        <v>160</v>
      </c>
      <c r="C6133" t="s">
        <v>51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</row>
    <row r="6134" spans="1:11">
      <c r="A6134" s="74" t="s">
        <v>61</v>
      </c>
      <c r="B6134" t="s">
        <v>160</v>
      </c>
      <c r="C6134" t="s">
        <v>25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</row>
    <row r="6135" spans="1:11">
      <c r="A6135" s="74" t="s">
        <v>61</v>
      </c>
      <c r="B6135" t="s">
        <v>160</v>
      </c>
    </row>
    <row r="6136" spans="1:11">
      <c r="A6136" s="74" t="s">
        <v>61</v>
      </c>
      <c r="B6136" t="s">
        <v>160</v>
      </c>
      <c r="C6136" t="s">
        <v>52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</row>
    <row r="6137" spans="1:11">
      <c r="A6137" s="74" t="s">
        <v>61</v>
      </c>
      <c r="B6137" t="s">
        <v>160</v>
      </c>
      <c r="C6137" t="s">
        <v>53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</row>
    <row r="6138" spans="1:11">
      <c r="A6138" s="74" t="s">
        <v>61</v>
      </c>
      <c r="B6138" t="s">
        <v>160</v>
      </c>
      <c r="C6138" t="s">
        <v>54</v>
      </c>
      <c r="D6138">
        <v>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</row>
    <row r="6139" spans="1:11">
      <c r="A6139" s="74" t="s">
        <v>61</v>
      </c>
      <c r="B6139" t="s">
        <v>160</v>
      </c>
      <c r="C6139" t="s">
        <v>55</v>
      </c>
      <c r="D6139">
        <v>0</v>
      </c>
      <c r="E6139"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</row>
    <row r="6140" spans="1:11">
      <c r="A6140" s="74" t="s">
        <v>61</v>
      </c>
      <c r="B6140" t="s">
        <v>160</v>
      </c>
      <c r="C6140" t="s">
        <v>25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</row>
    <row r="6141" spans="1:11">
      <c r="A6141" s="74" t="s">
        <v>61</v>
      </c>
      <c r="B6141" t="s">
        <v>160</v>
      </c>
    </row>
    <row r="6142" spans="1:11">
      <c r="A6142" s="74" t="s">
        <v>61</v>
      </c>
      <c r="B6142" t="s">
        <v>160</v>
      </c>
      <c r="C6142" t="s">
        <v>56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</row>
    <row r="6143" spans="1:11">
      <c r="A6143" s="74" t="s">
        <v>61</v>
      </c>
      <c r="B6143" t="s">
        <v>160</v>
      </c>
      <c r="C6143" t="s">
        <v>57</v>
      </c>
      <c r="D6143">
        <v>0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</row>
    <row r="6144" spans="1:11">
      <c r="A6144" s="74" t="s">
        <v>61</v>
      </c>
      <c r="B6144" t="s">
        <v>160</v>
      </c>
      <c r="C6144" t="s">
        <v>58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</row>
    <row r="6145" spans="1:11">
      <c r="A6145" s="74" t="s">
        <v>152</v>
      </c>
      <c r="B6145" t="s">
        <v>161</v>
      </c>
      <c r="C6145" t="s">
        <v>18</v>
      </c>
      <c r="D6145">
        <v>1</v>
      </c>
      <c r="E6145">
        <v>1</v>
      </c>
      <c r="F6145">
        <v>92000</v>
      </c>
      <c r="G6145">
        <v>97000</v>
      </c>
      <c r="H6145">
        <v>92000</v>
      </c>
      <c r="I6145">
        <v>97000</v>
      </c>
      <c r="J6145">
        <v>5000</v>
      </c>
      <c r="K6145">
        <v>5.434782608695652E-2</v>
      </c>
    </row>
    <row r="6146" spans="1:11">
      <c r="A6146" s="74" t="s">
        <v>152</v>
      </c>
      <c r="B6146" t="s">
        <v>161</v>
      </c>
      <c r="C6146" t="s">
        <v>19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</row>
    <row r="6147" spans="1:11">
      <c r="A6147" s="74" t="s">
        <v>152</v>
      </c>
      <c r="B6147" t="s">
        <v>161</v>
      </c>
      <c r="C6147" t="s">
        <v>20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</row>
    <row r="6148" spans="1:11">
      <c r="A6148" s="74" t="s">
        <v>152</v>
      </c>
      <c r="B6148" t="s">
        <v>161</v>
      </c>
      <c r="C6148" t="s">
        <v>21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</row>
    <row r="6149" spans="1:11">
      <c r="A6149" s="74" t="s">
        <v>152</v>
      </c>
      <c r="B6149" t="s">
        <v>161</v>
      </c>
      <c r="C6149" t="s">
        <v>22</v>
      </c>
      <c r="D6149">
        <v>1</v>
      </c>
      <c r="E6149">
        <v>1</v>
      </c>
      <c r="F6149">
        <v>52015</v>
      </c>
      <c r="G6149">
        <v>52015</v>
      </c>
      <c r="H6149">
        <v>52015</v>
      </c>
      <c r="I6149">
        <v>52015</v>
      </c>
      <c r="J6149">
        <v>0</v>
      </c>
      <c r="K6149">
        <v>0</v>
      </c>
    </row>
    <row r="6150" spans="1:11">
      <c r="A6150" s="74" t="s">
        <v>152</v>
      </c>
      <c r="B6150" t="s">
        <v>161</v>
      </c>
      <c r="C6150" t="s">
        <v>23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</row>
    <row r="6151" spans="1:11">
      <c r="A6151" s="74" t="s">
        <v>152</v>
      </c>
      <c r="B6151" t="s">
        <v>161</v>
      </c>
      <c r="C6151" t="s">
        <v>24</v>
      </c>
      <c r="D6151">
        <v>0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</row>
    <row r="6152" spans="1:11">
      <c r="A6152" s="74" t="s">
        <v>152</v>
      </c>
      <c r="B6152" t="s">
        <v>161</v>
      </c>
      <c r="C6152" t="s">
        <v>25</v>
      </c>
      <c r="D6152">
        <v>2</v>
      </c>
      <c r="E6152">
        <v>2</v>
      </c>
      <c r="F6152">
        <v>144015</v>
      </c>
      <c r="G6152">
        <v>149015</v>
      </c>
      <c r="H6152">
        <v>72007.5</v>
      </c>
      <c r="I6152">
        <v>74507.5</v>
      </c>
      <c r="J6152">
        <v>5000</v>
      </c>
      <c r="K6152">
        <v>3.4718605700795054E-2</v>
      </c>
    </row>
    <row r="6153" spans="1:11">
      <c r="A6153" s="74" t="s">
        <v>152</v>
      </c>
      <c r="B6153" t="s">
        <v>161</v>
      </c>
    </row>
    <row r="6154" spans="1:11">
      <c r="A6154" s="74" t="s">
        <v>152</v>
      </c>
      <c r="B6154" t="s">
        <v>161</v>
      </c>
      <c r="C6154" t="s">
        <v>26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</row>
    <row r="6155" spans="1:11">
      <c r="A6155" s="74" t="s">
        <v>152</v>
      </c>
      <c r="B6155" t="s">
        <v>161</v>
      </c>
      <c r="C6155" t="s">
        <v>27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</row>
    <row r="6156" spans="1:11">
      <c r="A6156" s="74" t="s">
        <v>152</v>
      </c>
      <c r="B6156" t="s">
        <v>161</v>
      </c>
      <c r="C6156" t="s">
        <v>25</v>
      </c>
      <c r="D6156">
        <v>0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</row>
    <row r="6157" spans="1:11">
      <c r="A6157" s="74" t="s">
        <v>152</v>
      </c>
      <c r="B6157" t="s">
        <v>161</v>
      </c>
    </row>
    <row r="6158" spans="1:11">
      <c r="A6158" s="74" t="s">
        <v>152</v>
      </c>
      <c r="B6158" t="s">
        <v>161</v>
      </c>
      <c r="C6158" t="s">
        <v>28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</row>
    <row r="6159" spans="1:11">
      <c r="A6159" s="74" t="s">
        <v>152</v>
      </c>
      <c r="B6159" t="s">
        <v>161</v>
      </c>
      <c r="C6159" t="s">
        <v>29</v>
      </c>
      <c r="D6159">
        <v>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</row>
    <row r="6160" spans="1:11">
      <c r="A6160" s="74" t="s">
        <v>152</v>
      </c>
      <c r="B6160" t="s">
        <v>161</v>
      </c>
      <c r="C6160" t="s">
        <v>30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</row>
    <row r="6161" spans="1:11">
      <c r="A6161" s="74" t="s">
        <v>152</v>
      </c>
      <c r="B6161" t="s">
        <v>161</v>
      </c>
      <c r="C6161" t="s">
        <v>31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</row>
    <row r="6162" spans="1:11">
      <c r="A6162" s="74" t="s">
        <v>152</v>
      </c>
      <c r="B6162" t="s">
        <v>161</v>
      </c>
      <c r="C6162" t="s">
        <v>25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</row>
    <row r="6163" spans="1:11">
      <c r="A6163" s="74" t="s">
        <v>152</v>
      </c>
      <c r="B6163" t="s">
        <v>161</v>
      </c>
    </row>
    <row r="6164" spans="1:11">
      <c r="A6164" s="74" t="s">
        <v>152</v>
      </c>
      <c r="B6164" t="s">
        <v>161</v>
      </c>
      <c r="C6164" t="s">
        <v>32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</row>
    <row r="6165" spans="1:11">
      <c r="A6165" s="74" t="s">
        <v>152</v>
      </c>
      <c r="B6165" t="s">
        <v>161</v>
      </c>
      <c r="C6165" t="s">
        <v>33</v>
      </c>
      <c r="D6165">
        <v>0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</row>
    <row r="6166" spans="1:11">
      <c r="A6166" s="74" t="s">
        <v>152</v>
      </c>
      <c r="B6166" t="s">
        <v>161</v>
      </c>
      <c r="C6166" t="s">
        <v>34</v>
      </c>
      <c r="D6166">
        <v>2</v>
      </c>
      <c r="E6166">
        <v>2</v>
      </c>
      <c r="F6166">
        <v>52750</v>
      </c>
      <c r="G6166">
        <v>52750</v>
      </c>
      <c r="H6166">
        <v>26375</v>
      </c>
      <c r="I6166">
        <v>26375</v>
      </c>
      <c r="J6166">
        <v>0</v>
      </c>
      <c r="K6166">
        <v>0</v>
      </c>
    </row>
    <row r="6167" spans="1:11">
      <c r="A6167" s="74" t="s">
        <v>152</v>
      </c>
      <c r="B6167" t="s">
        <v>161</v>
      </c>
      <c r="C6167" t="s">
        <v>25</v>
      </c>
      <c r="D6167">
        <v>2</v>
      </c>
      <c r="E6167">
        <v>2</v>
      </c>
      <c r="F6167">
        <v>52750</v>
      </c>
      <c r="G6167">
        <v>52750</v>
      </c>
      <c r="H6167">
        <v>26375</v>
      </c>
      <c r="I6167">
        <v>26375</v>
      </c>
      <c r="J6167">
        <v>0</v>
      </c>
      <c r="K6167">
        <v>0</v>
      </c>
    </row>
    <row r="6168" spans="1:11">
      <c r="A6168" s="74" t="s">
        <v>152</v>
      </c>
      <c r="B6168" t="s">
        <v>161</v>
      </c>
    </row>
    <row r="6169" spans="1:11">
      <c r="A6169" s="74" t="s">
        <v>152</v>
      </c>
      <c r="B6169" t="s">
        <v>161</v>
      </c>
      <c r="C6169" t="s">
        <v>35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</row>
    <row r="6170" spans="1:11">
      <c r="A6170" s="74" t="s">
        <v>152</v>
      </c>
      <c r="B6170" t="s">
        <v>161</v>
      </c>
      <c r="C6170" t="s">
        <v>36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</row>
    <row r="6171" spans="1:11">
      <c r="A6171" s="74" t="s">
        <v>152</v>
      </c>
      <c r="B6171" t="s">
        <v>161</v>
      </c>
      <c r="C6171" t="s">
        <v>25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</row>
    <row r="6172" spans="1:11">
      <c r="A6172" s="74" t="s">
        <v>152</v>
      </c>
      <c r="B6172" t="s">
        <v>161</v>
      </c>
    </row>
    <row r="6173" spans="1:11">
      <c r="A6173" s="74" t="s">
        <v>152</v>
      </c>
      <c r="B6173" t="s">
        <v>161</v>
      </c>
      <c r="C6173" t="s">
        <v>37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</row>
    <row r="6174" spans="1:11">
      <c r="A6174" s="74" t="s">
        <v>152</v>
      </c>
      <c r="B6174" t="s">
        <v>161</v>
      </c>
      <c r="C6174" t="s">
        <v>38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</row>
    <row r="6175" spans="1:11">
      <c r="A6175" s="74" t="s">
        <v>152</v>
      </c>
      <c r="B6175" t="s">
        <v>161</v>
      </c>
      <c r="C6175" t="s">
        <v>25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</row>
    <row r="6176" spans="1:11">
      <c r="A6176" s="74" t="s">
        <v>152</v>
      </c>
      <c r="B6176" t="s">
        <v>161</v>
      </c>
    </row>
    <row r="6177" spans="1:11">
      <c r="A6177" s="74" t="s">
        <v>152</v>
      </c>
      <c r="B6177" t="s">
        <v>161</v>
      </c>
      <c r="C6177" t="s">
        <v>39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</row>
    <row r="6178" spans="1:11">
      <c r="A6178" s="74" t="s">
        <v>152</v>
      </c>
      <c r="B6178" t="s">
        <v>161</v>
      </c>
      <c r="C6178" t="s">
        <v>40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</row>
    <row r="6179" spans="1:11">
      <c r="A6179" s="74" t="s">
        <v>152</v>
      </c>
      <c r="B6179" t="s">
        <v>161</v>
      </c>
      <c r="C6179" t="s">
        <v>41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</row>
    <row r="6180" spans="1:11">
      <c r="A6180" s="74" t="s">
        <v>152</v>
      </c>
      <c r="B6180" t="s">
        <v>161</v>
      </c>
      <c r="C6180" t="s">
        <v>42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</row>
    <row r="6181" spans="1:11">
      <c r="A6181" s="74" t="s">
        <v>152</v>
      </c>
      <c r="B6181" t="s">
        <v>161</v>
      </c>
      <c r="C6181" t="s">
        <v>43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</row>
    <row r="6182" spans="1:11">
      <c r="A6182" s="74" t="s">
        <v>152</v>
      </c>
      <c r="B6182" t="s">
        <v>161</v>
      </c>
      <c r="C6182" t="s">
        <v>44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</row>
    <row r="6183" spans="1:11">
      <c r="A6183" s="74" t="s">
        <v>152</v>
      </c>
      <c r="B6183" t="s">
        <v>161</v>
      </c>
      <c r="C6183" t="s">
        <v>45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</row>
    <row r="6184" spans="1:11">
      <c r="A6184" s="74" t="s">
        <v>152</v>
      </c>
      <c r="B6184" t="s">
        <v>161</v>
      </c>
      <c r="C6184" t="s">
        <v>46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</row>
    <row r="6185" spans="1:11">
      <c r="A6185" s="74" t="s">
        <v>152</v>
      </c>
      <c r="B6185" t="s">
        <v>161</v>
      </c>
      <c r="C6185" t="s">
        <v>25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</row>
    <row r="6186" spans="1:11">
      <c r="A6186" s="74" t="s">
        <v>152</v>
      </c>
      <c r="B6186" t="s">
        <v>161</v>
      </c>
    </row>
    <row r="6187" spans="1:11">
      <c r="A6187" s="74" t="s">
        <v>152</v>
      </c>
      <c r="B6187" t="s">
        <v>161</v>
      </c>
      <c r="C6187" t="s">
        <v>47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</row>
    <row r="6188" spans="1:11">
      <c r="A6188" s="74" t="s">
        <v>152</v>
      </c>
      <c r="B6188" t="s">
        <v>161</v>
      </c>
      <c r="C6188" t="s">
        <v>48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</row>
    <row r="6189" spans="1:11">
      <c r="A6189" s="74" t="s">
        <v>152</v>
      </c>
      <c r="B6189" t="s">
        <v>161</v>
      </c>
      <c r="C6189" t="s">
        <v>25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</row>
    <row r="6190" spans="1:11">
      <c r="A6190" s="74" t="s">
        <v>152</v>
      </c>
      <c r="B6190" t="s">
        <v>161</v>
      </c>
    </row>
    <row r="6191" spans="1:11">
      <c r="A6191" s="74" t="s">
        <v>152</v>
      </c>
      <c r="B6191" t="s">
        <v>161</v>
      </c>
      <c r="C6191" t="s">
        <v>49</v>
      </c>
      <c r="D6191">
        <v>1</v>
      </c>
      <c r="E6191">
        <v>1</v>
      </c>
      <c r="F6191">
        <v>42855</v>
      </c>
      <c r="G6191">
        <v>42855</v>
      </c>
      <c r="H6191">
        <v>42855</v>
      </c>
      <c r="I6191">
        <v>42855</v>
      </c>
      <c r="J6191">
        <v>0</v>
      </c>
      <c r="K6191">
        <v>0</v>
      </c>
    </row>
    <row r="6192" spans="1:11">
      <c r="A6192" s="74" t="s">
        <v>152</v>
      </c>
      <c r="B6192" t="s">
        <v>161</v>
      </c>
      <c r="C6192" t="s">
        <v>25</v>
      </c>
      <c r="D6192">
        <v>1</v>
      </c>
      <c r="E6192">
        <v>1</v>
      </c>
      <c r="F6192">
        <v>42855</v>
      </c>
      <c r="G6192">
        <v>42855</v>
      </c>
      <c r="H6192">
        <v>42855</v>
      </c>
      <c r="I6192">
        <v>42855</v>
      </c>
      <c r="J6192">
        <v>0</v>
      </c>
      <c r="K6192">
        <v>0</v>
      </c>
    </row>
    <row r="6193" spans="1:11">
      <c r="A6193" s="74" t="s">
        <v>152</v>
      </c>
      <c r="B6193" t="s">
        <v>161</v>
      </c>
    </row>
    <row r="6194" spans="1:11">
      <c r="A6194" s="74" t="s">
        <v>152</v>
      </c>
      <c r="B6194" t="s">
        <v>161</v>
      </c>
      <c r="C6194" t="s">
        <v>50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</row>
    <row r="6195" spans="1:11">
      <c r="A6195" s="74" t="s">
        <v>152</v>
      </c>
      <c r="B6195" t="s">
        <v>161</v>
      </c>
      <c r="C6195" t="s">
        <v>51</v>
      </c>
      <c r="D6195">
        <v>1</v>
      </c>
      <c r="E6195">
        <v>1</v>
      </c>
      <c r="F6195">
        <v>27122</v>
      </c>
      <c r="G6195">
        <v>27122</v>
      </c>
      <c r="H6195">
        <v>27122</v>
      </c>
      <c r="I6195">
        <v>27122</v>
      </c>
      <c r="J6195">
        <v>0</v>
      </c>
      <c r="K6195">
        <v>0</v>
      </c>
    </row>
    <row r="6196" spans="1:11">
      <c r="A6196" s="74" t="s">
        <v>152</v>
      </c>
      <c r="B6196" t="s">
        <v>161</v>
      </c>
      <c r="C6196" t="s">
        <v>25</v>
      </c>
      <c r="D6196">
        <v>1</v>
      </c>
      <c r="E6196">
        <v>1</v>
      </c>
      <c r="F6196">
        <v>27122</v>
      </c>
      <c r="G6196">
        <v>27122</v>
      </c>
      <c r="H6196">
        <v>27122</v>
      </c>
      <c r="I6196">
        <v>27122</v>
      </c>
      <c r="J6196">
        <v>0</v>
      </c>
      <c r="K6196">
        <v>0</v>
      </c>
    </row>
    <row r="6197" spans="1:11">
      <c r="A6197" s="74" t="s">
        <v>152</v>
      </c>
      <c r="B6197" t="s">
        <v>161</v>
      </c>
    </row>
    <row r="6198" spans="1:11">
      <c r="A6198" s="74" t="s">
        <v>152</v>
      </c>
      <c r="B6198" t="s">
        <v>161</v>
      </c>
      <c r="C6198" t="s">
        <v>52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</row>
    <row r="6199" spans="1:11">
      <c r="A6199" s="74" t="s">
        <v>152</v>
      </c>
      <c r="B6199" t="s">
        <v>161</v>
      </c>
      <c r="C6199" t="s">
        <v>53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</row>
    <row r="6200" spans="1:11">
      <c r="A6200" s="74" t="s">
        <v>152</v>
      </c>
      <c r="B6200" t="s">
        <v>161</v>
      </c>
      <c r="C6200" t="s">
        <v>54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</row>
    <row r="6201" spans="1:11">
      <c r="A6201" s="74" t="s">
        <v>152</v>
      </c>
      <c r="B6201" t="s">
        <v>161</v>
      </c>
      <c r="C6201" t="s">
        <v>55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</row>
    <row r="6202" spans="1:11">
      <c r="A6202" s="74" t="s">
        <v>152</v>
      </c>
      <c r="B6202" t="s">
        <v>161</v>
      </c>
      <c r="C6202" t="s">
        <v>25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</row>
    <row r="6203" spans="1:11">
      <c r="A6203" s="74" t="s">
        <v>152</v>
      </c>
      <c r="B6203" t="s">
        <v>161</v>
      </c>
    </row>
    <row r="6204" spans="1:11">
      <c r="A6204" s="74" t="s">
        <v>152</v>
      </c>
      <c r="B6204" t="s">
        <v>161</v>
      </c>
      <c r="C6204" t="s">
        <v>56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</row>
    <row r="6205" spans="1:11">
      <c r="A6205" s="74" t="s">
        <v>152</v>
      </c>
      <c r="B6205" t="s">
        <v>161</v>
      </c>
      <c r="C6205" t="s">
        <v>57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</row>
    <row r="6206" spans="1:11">
      <c r="A6206" s="74" t="s">
        <v>152</v>
      </c>
      <c r="B6206" t="s">
        <v>161</v>
      </c>
      <c r="C6206" t="s">
        <v>58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</row>
    <row r="6207" spans="1:11">
      <c r="A6207" s="74" t="s">
        <v>152</v>
      </c>
      <c r="B6207" t="s">
        <v>162</v>
      </c>
      <c r="C6207" t="s">
        <v>18</v>
      </c>
      <c r="D6207">
        <v>0.57999999999999996</v>
      </c>
      <c r="E6207">
        <v>0.57999999999999996</v>
      </c>
      <c r="F6207">
        <v>56000</v>
      </c>
      <c r="G6207">
        <v>56000</v>
      </c>
      <c r="H6207">
        <v>96551.724137931044</v>
      </c>
      <c r="I6207">
        <v>96551.724137931044</v>
      </c>
      <c r="J6207">
        <v>0</v>
      </c>
      <c r="K6207">
        <v>0</v>
      </c>
    </row>
    <row r="6208" spans="1:11">
      <c r="A6208" s="74" t="s">
        <v>152</v>
      </c>
      <c r="B6208" t="s">
        <v>162</v>
      </c>
      <c r="C6208" t="s">
        <v>19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</row>
    <row r="6209" spans="1:11">
      <c r="A6209" s="74" t="s">
        <v>152</v>
      </c>
      <c r="B6209" t="s">
        <v>162</v>
      </c>
      <c r="C6209" t="s">
        <v>20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</row>
    <row r="6210" spans="1:11">
      <c r="A6210" s="74" t="s">
        <v>152</v>
      </c>
      <c r="B6210" t="s">
        <v>162</v>
      </c>
      <c r="C6210" t="s">
        <v>21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</row>
    <row r="6211" spans="1:11">
      <c r="A6211" s="74" t="s">
        <v>152</v>
      </c>
      <c r="B6211" t="s">
        <v>162</v>
      </c>
      <c r="C6211" t="s">
        <v>22</v>
      </c>
      <c r="D6211">
        <v>1</v>
      </c>
      <c r="E6211">
        <v>1</v>
      </c>
      <c r="F6211">
        <v>73891</v>
      </c>
      <c r="G6211">
        <v>73891</v>
      </c>
      <c r="H6211">
        <v>73891</v>
      </c>
      <c r="I6211">
        <v>73891</v>
      </c>
      <c r="J6211">
        <v>0</v>
      </c>
      <c r="K6211">
        <v>0</v>
      </c>
    </row>
    <row r="6212" spans="1:11">
      <c r="A6212" s="74" t="s">
        <v>152</v>
      </c>
      <c r="B6212" t="s">
        <v>162</v>
      </c>
      <c r="C6212" t="s">
        <v>23</v>
      </c>
      <c r="D6212">
        <v>2.77</v>
      </c>
      <c r="E6212">
        <v>2.77</v>
      </c>
      <c r="F6212">
        <v>171824</v>
      </c>
      <c r="G6212">
        <v>171824</v>
      </c>
      <c r="H6212">
        <v>62030.324909747294</v>
      </c>
      <c r="I6212">
        <v>62030.324909747294</v>
      </c>
      <c r="J6212">
        <v>0</v>
      </c>
      <c r="K6212">
        <v>0</v>
      </c>
    </row>
    <row r="6213" spans="1:11">
      <c r="A6213" s="74" t="s">
        <v>152</v>
      </c>
      <c r="B6213" t="s">
        <v>162</v>
      </c>
      <c r="C6213" t="s">
        <v>24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</row>
    <row r="6214" spans="1:11">
      <c r="A6214" s="74" t="s">
        <v>152</v>
      </c>
      <c r="B6214" t="s">
        <v>162</v>
      </c>
      <c r="C6214" t="s">
        <v>25</v>
      </c>
      <c r="D6214">
        <v>4.3499999999999996</v>
      </c>
      <c r="E6214">
        <v>4.3499999999999996</v>
      </c>
      <c r="F6214">
        <v>301715</v>
      </c>
      <c r="G6214">
        <v>301715</v>
      </c>
      <c r="H6214">
        <v>69359.770114942541</v>
      </c>
      <c r="I6214">
        <v>69359.770114942541</v>
      </c>
      <c r="J6214">
        <v>0</v>
      </c>
      <c r="K6214">
        <v>0</v>
      </c>
    </row>
    <row r="6215" spans="1:11">
      <c r="A6215" s="74" t="s">
        <v>152</v>
      </c>
      <c r="B6215" t="s">
        <v>162</v>
      </c>
    </row>
    <row r="6216" spans="1:11">
      <c r="A6216" s="74" t="s">
        <v>152</v>
      </c>
      <c r="B6216" t="s">
        <v>162</v>
      </c>
      <c r="C6216" t="s">
        <v>26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</row>
    <row r="6217" spans="1:11">
      <c r="A6217" s="74" t="s">
        <v>152</v>
      </c>
      <c r="B6217" t="s">
        <v>162</v>
      </c>
      <c r="C6217" t="s">
        <v>27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</row>
    <row r="6218" spans="1:11">
      <c r="A6218" s="74" t="s">
        <v>152</v>
      </c>
      <c r="B6218" t="s">
        <v>162</v>
      </c>
      <c r="C6218" t="s">
        <v>25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</row>
    <row r="6219" spans="1:11">
      <c r="A6219" s="74" t="s">
        <v>152</v>
      </c>
      <c r="B6219" t="s">
        <v>162</v>
      </c>
    </row>
    <row r="6220" spans="1:11">
      <c r="A6220" s="74" t="s">
        <v>152</v>
      </c>
      <c r="B6220" t="s">
        <v>162</v>
      </c>
      <c r="C6220" t="s">
        <v>28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</row>
    <row r="6221" spans="1:11">
      <c r="A6221" s="74" t="s">
        <v>152</v>
      </c>
      <c r="B6221" t="s">
        <v>162</v>
      </c>
      <c r="C6221" t="s">
        <v>29</v>
      </c>
      <c r="D6221">
        <v>1</v>
      </c>
      <c r="E6221">
        <v>1</v>
      </c>
      <c r="F6221">
        <v>20598</v>
      </c>
      <c r="G6221">
        <v>20598</v>
      </c>
      <c r="H6221">
        <v>20598</v>
      </c>
      <c r="I6221">
        <v>20598</v>
      </c>
      <c r="J6221">
        <v>0</v>
      </c>
      <c r="K6221">
        <v>0</v>
      </c>
    </row>
    <row r="6222" spans="1:11">
      <c r="A6222" s="74" t="s">
        <v>152</v>
      </c>
      <c r="B6222" t="s">
        <v>162</v>
      </c>
      <c r="C6222" t="s">
        <v>30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</row>
    <row r="6223" spans="1:11">
      <c r="A6223" s="74" t="s">
        <v>152</v>
      </c>
      <c r="B6223" t="s">
        <v>162</v>
      </c>
      <c r="C6223" t="s">
        <v>31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</row>
    <row r="6224" spans="1:11">
      <c r="A6224" s="74" t="s">
        <v>152</v>
      </c>
      <c r="B6224" t="s">
        <v>162</v>
      </c>
      <c r="C6224" t="s">
        <v>25</v>
      </c>
      <c r="D6224">
        <v>1</v>
      </c>
      <c r="E6224">
        <v>1</v>
      </c>
      <c r="F6224">
        <v>20598</v>
      </c>
      <c r="G6224">
        <v>20598</v>
      </c>
      <c r="H6224">
        <v>20598</v>
      </c>
      <c r="I6224">
        <v>20598</v>
      </c>
      <c r="J6224">
        <v>0</v>
      </c>
      <c r="K6224">
        <v>0</v>
      </c>
    </row>
    <row r="6225" spans="1:11">
      <c r="A6225" s="74" t="s">
        <v>152</v>
      </c>
      <c r="B6225" t="s">
        <v>162</v>
      </c>
    </row>
    <row r="6226" spans="1:11">
      <c r="A6226" s="74" t="s">
        <v>152</v>
      </c>
      <c r="B6226" t="s">
        <v>162</v>
      </c>
      <c r="C6226" t="s">
        <v>32</v>
      </c>
      <c r="D6226">
        <v>2</v>
      </c>
      <c r="E6226">
        <v>2</v>
      </c>
      <c r="F6226">
        <v>109688</v>
      </c>
      <c r="G6226">
        <v>111060</v>
      </c>
      <c r="H6226">
        <v>54844</v>
      </c>
      <c r="I6226">
        <v>55530</v>
      </c>
      <c r="J6226">
        <v>1372</v>
      </c>
      <c r="K6226">
        <v>1.2508205090803005E-2</v>
      </c>
    </row>
    <row r="6227" spans="1:11">
      <c r="A6227" s="74" t="s">
        <v>152</v>
      </c>
      <c r="B6227" t="s">
        <v>162</v>
      </c>
      <c r="C6227" t="s">
        <v>33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</row>
    <row r="6228" spans="1:11">
      <c r="A6228" s="74" t="s">
        <v>152</v>
      </c>
      <c r="B6228" t="s">
        <v>162</v>
      </c>
      <c r="C6228" t="s">
        <v>34</v>
      </c>
      <c r="D6228">
        <v>2.21</v>
      </c>
      <c r="E6228">
        <v>2.21</v>
      </c>
      <c r="F6228">
        <v>85247</v>
      </c>
      <c r="G6228">
        <v>85247</v>
      </c>
      <c r="H6228">
        <v>38573.303167420818</v>
      </c>
      <c r="I6228">
        <v>38573.303167420818</v>
      </c>
      <c r="J6228">
        <v>0</v>
      </c>
      <c r="K6228">
        <v>0</v>
      </c>
    </row>
    <row r="6229" spans="1:11">
      <c r="A6229" s="74" t="s">
        <v>152</v>
      </c>
      <c r="B6229" t="s">
        <v>162</v>
      </c>
      <c r="C6229" t="s">
        <v>25</v>
      </c>
      <c r="D6229">
        <v>4.21</v>
      </c>
      <c r="E6229">
        <v>4.21</v>
      </c>
      <c r="F6229">
        <v>194935</v>
      </c>
      <c r="G6229">
        <v>196307</v>
      </c>
      <c r="H6229">
        <v>46302.850356294541</v>
      </c>
      <c r="I6229">
        <v>46628.741092636577</v>
      </c>
      <c r="J6229">
        <v>1372</v>
      </c>
      <c r="K6229">
        <v>7.0382435170697928E-3</v>
      </c>
    </row>
    <row r="6230" spans="1:11">
      <c r="A6230" s="74" t="s">
        <v>152</v>
      </c>
      <c r="B6230" t="s">
        <v>162</v>
      </c>
    </row>
    <row r="6231" spans="1:11">
      <c r="A6231" s="74" t="s">
        <v>152</v>
      </c>
      <c r="B6231" t="s">
        <v>162</v>
      </c>
      <c r="C6231" t="s">
        <v>35</v>
      </c>
      <c r="D6231">
        <v>1</v>
      </c>
      <c r="E6231">
        <v>1</v>
      </c>
      <c r="F6231">
        <v>77250</v>
      </c>
      <c r="G6231">
        <v>77250</v>
      </c>
      <c r="H6231">
        <v>77250</v>
      </c>
      <c r="I6231">
        <v>77250</v>
      </c>
      <c r="J6231">
        <v>0</v>
      </c>
      <c r="K6231">
        <v>0</v>
      </c>
    </row>
    <row r="6232" spans="1:11">
      <c r="A6232" s="74" t="s">
        <v>152</v>
      </c>
      <c r="B6232" t="s">
        <v>162</v>
      </c>
      <c r="C6232" t="s">
        <v>36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</row>
    <row r="6233" spans="1:11">
      <c r="A6233" s="74" t="s">
        <v>152</v>
      </c>
      <c r="B6233" t="s">
        <v>162</v>
      </c>
      <c r="C6233" t="s">
        <v>25</v>
      </c>
      <c r="D6233">
        <v>1</v>
      </c>
      <c r="E6233">
        <v>1</v>
      </c>
      <c r="F6233">
        <v>77250</v>
      </c>
      <c r="G6233">
        <v>77250</v>
      </c>
      <c r="H6233">
        <v>77250</v>
      </c>
      <c r="I6233">
        <v>77250</v>
      </c>
      <c r="J6233">
        <v>0</v>
      </c>
      <c r="K6233">
        <v>0</v>
      </c>
    </row>
    <row r="6234" spans="1:11">
      <c r="A6234" s="74" t="s">
        <v>152</v>
      </c>
      <c r="B6234" t="s">
        <v>162</v>
      </c>
    </row>
    <row r="6235" spans="1:11">
      <c r="A6235" s="74" t="s">
        <v>152</v>
      </c>
      <c r="B6235" t="s">
        <v>162</v>
      </c>
      <c r="C6235" t="s">
        <v>37</v>
      </c>
      <c r="D6235">
        <v>0.39</v>
      </c>
      <c r="E6235">
        <v>0.39</v>
      </c>
      <c r="F6235">
        <v>11935</v>
      </c>
      <c r="G6235">
        <v>11935</v>
      </c>
      <c r="H6235">
        <v>30602.564102564102</v>
      </c>
      <c r="I6235">
        <v>30602.564102564102</v>
      </c>
      <c r="J6235">
        <v>0</v>
      </c>
      <c r="K6235">
        <v>0</v>
      </c>
    </row>
    <row r="6236" spans="1:11">
      <c r="A6236" s="74" t="s">
        <v>152</v>
      </c>
      <c r="B6236" t="s">
        <v>162</v>
      </c>
      <c r="C6236" t="s">
        <v>38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</row>
    <row r="6237" spans="1:11">
      <c r="A6237" s="74" t="s">
        <v>152</v>
      </c>
      <c r="B6237" t="s">
        <v>162</v>
      </c>
      <c r="C6237" t="s">
        <v>25</v>
      </c>
      <c r="D6237">
        <v>0.39</v>
      </c>
      <c r="E6237">
        <v>0.39</v>
      </c>
      <c r="F6237">
        <v>11935</v>
      </c>
      <c r="G6237">
        <v>11935</v>
      </c>
      <c r="H6237">
        <v>30602.564102564102</v>
      </c>
      <c r="I6237">
        <v>30602.564102564102</v>
      </c>
      <c r="J6237">
        <v>0</v>
      </c>
      <c r="K6237">
        <v>0</v>
      </c>
    </row>
    <row r="6238" spans="1:11">
      <c r="A6238" s="74" t="s">
        <v>152</v>
      </c>
      <c r="B6238" t="s">
        <v>162</v>
      </c>
    </row>
    <row r="6239" spans="1:11">
      <c r="A6239" s="74" t="s">
        <v>152</v>
      </c>
      <c r="B6239" t="s">
        <v>162</v>
      </c>
      <c r="C6239" t="s">
        <v>39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</row>
    <row r="6240" spans="1:11">
      <c r="A6240" s="74" t="s">
        <v>152</v>
      </c>
      <c r="B6240" t="s">
        <v>162</v>
      </c>
      <c r="C6240" t="s">
        <v>40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</row>
    <row r="6241" spans="1:11">
      <c r="A6241" s="74" t="s">
        <v>152</v>
      </c>
      <c r="B6241" t="s">
        <v>162</v>
      </c>
      <c r="C6241" t="s">
        <v>41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</row>
    <row r="6242" spans="1:11">
      <c r="A6242" s="74" t="s">
        <v>152</v>
      </c>
      <c r="B6242" t="s">
        <v>162</v>
      </c>
      <c r="C6242" t="s">
        <v>42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</row>
    <row r="6243" spans="1:11">
      <c r="A6243" s="74" t="s">
        <v>152</v>
      </c>
      <c r="B6243" t="s">
        <v>162</v>
      </c>
      <c r="C6243" t="s">
        <v>43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</row>
    <row r="6244" spans="1:11">
      <c r="A6244" s="74" t="s">
        <v>152</v>
      </c>
      <c r="B6244" t="s">
        <v>162</v>
      </c>
      <c r="C6244" t="s">
        <v>44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</row>
    <row r="6245" spans="1:11">
      <c r="A6245" s="74" t="s">
        <v>152</v>
      </c>
      <c r="B6245" t="s">
        <v>162</v>
      </c>
      <c r="C6245" t="s">
        <v>45</v>
      </c>
      <c r="D6245">
        <v>1</v>
      </c>
      <c r="E6245">
        <v>1</v>
      </c>
      <c r="F6245">
        <v>60256</v>
      </c>
      <c r="G6245">
        <v>61009</v>
      </c>
      <c r="H6245">
        <v>60256</v>
      </c>
      <c r="I6245">
        <v>61009</v>
      </c>
      <c r="J6245">
        <v>753</v>
      </c>
      <c r="K6245">
        <v>1.2496680828465214E-2</v>
      </c>
    </row>
    <row r="6246" spans="1:11">
      <c r="A6246" s="74" t="s">
        <v>152</v>
      </c>
      <c r="B6246" t="s">
        <v>162</v>
      </c>
      <c r="C6246" t="s">
        <v>46</v>
      </c>
      <c r="D6246">
        <v>2</v>
      </c>
      <c r="E6246">
        <v>2</v>
      </c>
      <c r="F6246">
        <v>127723</v>
      </c>
      <c r="G6246">
        <v>129319</v>
      </c>
      <c r="H6246">
        <v>63861.5</v>
      </c>
      <c r="I6246">
        <v>64659.5</v>
      </c>
      <c r="J6246">
        <v>1596</v>
      </c>
      <c r="K6246">
        <v>1.2495791674169884E-2</v>
      </c>
    </row>
    <row r="6247" spans="1:11">
      <c r="A6247" s="74" t="s">
        <v>152</v>
      </c>
      <c r="B6247" t="s">
        <v>162</v>
      </c>
      <c r="C6247" t="s">
        <v>25</v>
      </c>
      <c r="D6247">
        <v>3</v>
      </c>
      <c r="E6247">
        <v>3</v>
      </c>
      <c r="F6247">
        <v>187979</v>
      </c>
      <c r="G6247">
        <v>190328</v>
      </c>
      <c r="H6247">
        <v>62659.666666666664</v>
      </c>
      <c r="I6247">
        <v>63442.666666666664</v>
      </c>
      <c r="J6247">
        <v>2349</v>
      </c>
      <c r="K6247">
        <v>1.2496076689417435E-2</v>
      </c>
    </row>
    <row r="6248" spans="1:11">
      <c r="A6248" s="74" t="s">
        <v>152</v>
      </c>
      <c r="B6248" t="s">
        <v>162</v>
      </c>
    </row>
    <row r="6249" spans="1:11">
      <c r="A6249" s="74" t="s">
        <v>152</v>
      </c>
      <c r="B6249" t="s">
        <v>162</v>
      </c>
      <c r="C6249" t="s">
        <v>47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</row>
    <row r="6250" spans="1:11">
      <c r="A6250" s="74" t="s">
        <v>152</v>
      </c>
      <c r="B6250" t="s">
        <v>162</v>
      </c>
      <c r="C6250" t="s">
        <v>48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</row>
    <row r="6251" spans="1:11">
      <c r="A6251" s="74" t="s">
        <v>152</v>
      </c>
      <c r="B6251" t="s">
        <v>162</v>
      </c>
      <c r="C6251" t="s">
        <v>25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</row>
    <row r="6252" spans="1:11">
      <c r="A6252" s="74" t="s">
        <v>152</v>
      </c>
      <c r="B6252" t="s">
        <v>162</v>
      </c>
    </row>
    <row r="6253" spans="1:11">
      <c r="A6253" s="74" t="s">
        <v>152</v>
      </c>
      <c r="B6253" t="s">
        <v>162</v>
      </c>
      <c r="C6253" t="s">
        <v>49</v>
      </c>
      <c r="D6253">
        <v>1</v>
      </c>
      <c r="E6253">
        <v>1</v>
      </c>
      <c r="F6253">
        <v>62000</v>
      </c>
      <c r="G6253">
        <v>62000</v>
      </c>
      <c r="H6253">
        <v>62000</v>
      </c>
      <c r="I6253">
        <v>62000</v>
      </c>
      <c r="J6253">
        <v>0</v>
      </c>
      <c r="K6253">
        <v>0</v>
      </c>
    </row>
    <row r="6254" spans="1:11">
      <c r="A6254" s="74" t="s">
        <v>152</v>
      </c>
      <c r="B6254" t="s">
        <v>162</v>
      </c>
      <c r="C6254" t="s">
        <v>25</v>
      </c>
      <c r="D6254">
        <v>1</v>
      </c>
      <c r="E6254">
        <v>1</v>
      </c>
      <c r="F6254">
        <v>62000</v>
      </c>
      <c r="G6254">
        <v>62000</v>
      </c>
      <c r="H6254">
        <v>62000</v>
      </c>
      <c r="I6254">
        <v>62000</v>
      </c>
      <c r="J6254">
        <v>0</v>
      </c>
      <c r="K6254">
        <v>0</v>
      </c>
    </row>
    <row r="6255" spans="1:11">
      <c r="A6255" s="74" t="s">
        <v>152</v>
      </c>
      <c r="B6255" t="s">
        <v>162</v>
      </c>
    </row>
    <row r="6256" spans="1:11">
      <c r="A6256" s="74" t="s">
        <v>152</v>
      </c>
      <c r="B6256" t="s">
        <v>162</v>
      </c>
      <c r="C6256" t="s">
        <v>50</v>
      </c>
      <c r="D6256">
        <v>1.24</v>
      </c>
      <c r="E6256">
        <v>1.24</v>
      </c>
      <c r="F6256">
        <v>59810</v>
      </c>
      <c r="G6256">
        <v>59810</v>
      </c>
      <c r="H6256">
        <v>48233.870967741939</v>
      </c>
      <c r="I6256">
        <v>48233.870967741939</v>
      </c>
      <c r="J6256">
        <v>0</v>
      </c>
      <c r="K6256">
        <v>0</v>
      </c>
    </row>
    <row r="6257" spans="1:11">
      <c r="A6257" s="74" t="s">
        <v>152</v>
      </c>
      <c r="B6257" t="s">
        <v>162</v>
      </c>
      <c r="C6257" t="s">
        <v>51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</row>
    <row r="6258" spans="1:11">
      <c r="A6258" s="74" t="s">
        <v>152</v>
      </c>
      <c r="B6258" t="s">
        <v>162</v>
      </c>
      <c r="C6258" t="s">
        <v>25</v>
      </c>
      <c r="D6258">
        <v>1.24</v>
      </c>
      <c r="E6258">
        <v>1.24</v>
      </c>
      <c r="F6258">
        <v>59810</v>
      </c>
      <c r="G6258">
        <v>59810</v>
      </c>
      <c r="H6258">
        <v>48233.870967741939</v>
      </c>
      <c r="I6258">
        <v>48233.870967741939</v>
      </c>
      <c r="J6258">
        <v>0</v>
      </c>
      <c r="K6258">
        <v>0</v>
      </c>
    </row>
    <row r="6259" spans="1:11">
      <c r="A6259" s="74" t="s">
        <v>152</v>
      </c>
      <c r="B6259" t="s">
        <v>162</v>
      </c>
    </row>
    <row r="6260" spans="1:11">
      <c r="A6260" s="74" t="s">
        <v>152</v>
      </c>
      <c r="B6260" t="s">
        <v>162</v>
      </c>
      <c r="C6260" t="s">
        <v>52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</row>
    <row r="6261" spans="1:11">
      <c r="A6261" s="74" t="s">
        <v>152</v>
      </c>
      <c r="B6261" t="s">
        <v>162</v>
      </c>
      <c r="C6261" t="s">
        <v>53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</row>
    <row r="6262" spans="1:11">
      <c r="A6262" s="74" t="s">
        <v>152</v>
      </c>
      <c r="B6262" t="s">
        <v>162</v>
      </c>
      <c r="C6262" t="s">
        <v>54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</row>
    <row r="6263" spans="1:11">
      <c r="A6263" s="74" t="s">
        <v>152</v>
      </c>
      <c r="B6263" t="s">
        <v>162</v>
      </c>
      <c r="C6263" t="s">
        <v>55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</row>
    <row r="6264" spans="1:11">
      <c r="A6264" s="74" t="s">
        <v>152</v>
      </c>
      <c r="B6264" t="s">
        <v>162</v>
      </c>
      <c r="C6264" t="s">
        <v>25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</row>
    <row r="6265" spans="1:11">
      <c r="A6265" s="74" t="s">
        <v>152</v>
      </c>
      <c r="B6265" t="s">
        <v>162</v>
      </c>
    </row>
    <row r="6266" spans="1:11">
      <c r="A6266" s="74" t="s">
        <v>152</v>
      </c>
      <c r="B6266" t="s">
        <v>162</v>
      </c>
      <c r="C6266" t="s">
        <v>56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</row>
    <row r="6267" spans="1:11">
      <c r="A6267" s="74" t="s">
        <v>152</v>
      </c>
      <c r="B6267" t="s">
        <v>162</v>
      </c>
      <c r="C6267" t="s">
        <v>57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</row>
    <row r="6268" spans="1:11">
      <c r="A6268" s="74" t="s">
        <v>152</v>
      </c>
      <c r="B6268" t="s">
        <v>162</v>
      </c>
      <c r="C6268" t="s">
        <v>58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</row>
    <row r="6269" spans="1:11">
      <c r="A6269" s="74" t="s">
        <v>152</v>
      </c>
      <c r="B6269" t="s">
        <v>163</v>
      </c>
      <c r="C6269" t="s">
        <v>18</v>
      </c>
      <c r="D6269">
        <v>1</v>
      </c>
      <c r="E6269">
        <v>1</v>
      </c>
      <c r="F6269">
        <v>100000</v>
      </c>
      <c r="G6269">
        <v>100000</v>
      </c>
      <c r="H6269">
        <v>100000</v>
      </c>
      <c r="I6269">
        <v>100000</v>
      </c>
      <c r="J6269">
        <v>0</v>
      </c>
      <c r="K6269">
        <v>0</v>
      </c>
    </row>
    <row r="6270" spans="1:11">
      <c r="A6270" s="74" t="s">
        <v>152</v>
      </c>
      <c r="B6270" t="s">
        <v>163</v>
      </c>
      <c r="C6270" t="s">
        <v>19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</row>
    <row r="6271" spans="1:11">
      <c r="A6271" s="74" t="s">
        <v>152</v>
      </c>
      <c r="B6271" t="s">
        <v>163</v>
      </c>
      <c r="C6271" t="s">
        <v>20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</row>
    <row r="6272" spans="1:11">
      <c r="A6272" s="74" t="s">
        <v>152</v>
      </c>
      <c r="B6272" t="s">
        <v>163</v>
      </c>
      <c r="C6272" t="s">
        <v>21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</row>
    <row r="6273" spans="1:11">
      <c r="A6273" s="74" t="s">
        <v>152</v>
      </c>
      <c r="B6273" t="s">
        <v>163</v>
      </c>
      <c r="C6273" t="s">
        <v>22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</row>
    <row r="6274" spans="1:11">
      <c r="A6274" s="74" t="s">
        <v>152</v>
      </c>
      <c r="B6274" t="s">
        <v>163</v>
      </c>
      <c r="C6274" t="s">
        <v>23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</row>
    <row r="6275" spans="1:11">
      <c r="A6275" s="74" t="s">
        <v>152</v>
      </c>
      <c r="B6275" t="s">
        <v>163</v>
      </c>
      <c r="C6275" t="s">
        <v>24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</row>
    <row r="6276" spans="1:11">
      <c r="A6276" s="74" t="s">
        <v>152</v>
      </c>
      <c r="B6276" t="s">
        <v>163</v>
      </c>
      <c r="C6276" t="s">
        <v>25</v>
      </c>
      <c r="D6276">
        <v>1</v>
      </c>
      <c r="E6276">
        <v>1</v>
      </c>
      <c r="F6276">
        <v>100000</v>
      </c>
      <c r="G6276">
        <v>100000</v>
      </c>
      <c r="H6276">
        <v>100000</v>
      </c>
      <c r="I6276">
        <v>100000</v>
      </c>
      <c r="J6276">
        <v>0</v>
      </c>
      <c r="K6276">
        <v>0</v>
      </c>
    </row>
    <row r="6277" spans="1:11">
      <c r="A6277" s="74" t="s">
        <v>152</v>
      </c>
      <c r="B6277" t="s">
        <v>163</v>
      </c>
    </row>
    <row r="6278" spans="1:11">
      <c r="A6278" s="74" t="s">
        <v>152</v>
      </c>
      <c r="B6278" t="s">
        <v>163</v>
      </c>
      <c r="C6278" t="s">
        <v>26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</row>
    <row r="6279" spans="1:11">
      <c r="A6279" s="74" t="s">
        <v>152</v>
      </c>
      <c r="B6279" t="s">
        <v>163</v>
      </c>
      <c r="C6279" t="s">
        <v>27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</row>
    <row r="6280" spans="1:11">
      <c r="A6280" s="74" t="s">
        <v>152</v>
      </c>
      <c r="B6280" t="s">
        <v>163</v>
      </c>
      <c r="C6280" t="s">
        <v>25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</row>
    <row r="6281" spans="1:11">
      <c r="A6281" s="74" t="s">
        <v>152</v>
      </c>
      <c r="B6281" t="s">
        <v>163</v>
      </c>
    </row>
    <row r="6282" spans="1:11">
      <c r="A6282" s="74" t="s">
        <v>152</v>
      </c>
      <c r="B6282" t="s">
        <v>163</v>
      </c>
      <c r="C6282" t="s">
        <v>28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</row>
    <row r="6283" spans="1:11">
      <c r="A6283" s="74" t="s">
        <v>152</v>
      </c>
      <c r="B6283" t="s">
        <v>163</v>
      </c>
      <c r="C6283" t="s">
        <v>29</v>
      </c>
      <c r="D6283">
        <v>0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</row>
    <row r="6284" spans="1:11">
      <c r="A6284" s="74" t="s">
        <v>152</v>
      </c>
      <c r="B6284" t="s">
        <v>163</v>
      </c>
      <c r="C6284" t="s">
        <v>30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</row>
    <row r="6285" spans="1:11">
      <c r="A6285" s="74" t="s">
        <v>152</v>
      </c>
      <c r="B6285" t="s">
        <v>163</v>
      </c>
      <c r="C6285" t="s">
        <v>31</v>
      </c>
      <c r="D6285">
        <v>0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</row>
    <row r="6286" spans="1:11">
      <c r="A6286" s="74" t="s">
        <v>152</v>
      </c>
      <c r="B6286" t="s">
        <v>163</v>
      </c>
      <c r="C6286" t="s">
        <v>25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</row>
    <row r="6287" spans="1:11">
      <c r="A6287" s="74" t="s">
        <v>152</v>
      </c>
      <c r="B6287" t="s">
        <v>163</v>
      </c>
    </row>
    <row r="6288" spans="1:11">
      <c r="A6288" s="74" t="s">
        <v>152</v>
      </c>
      <c r="B6288" t="s">
        <v>163</v>
      </c>
      <c r="C6288" t="s">
        <v>32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</row>
    <row r="6289" spans="1:11">
      <c r="A6289" s="74" t="s">
        <v>152</v>
      </c>
      <c r="B6289" t="s">
        <v>163</v>
      </c>
      <c r="C6289" t="s">
        <v>33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</row>
    <row r="6290" spans="1:11">
      <c r="A6290" s="74" t="s">
        <v>152</v>
      </c>
      <c r="B6290" t="s">
        <v>163</v>
      </c>
      <c r="C6290" t="s">
        <v>34</v>
      </c>
      <c r="D6290">
        <v>3</v>
      </c>
      <c r="E6290">
        <v>3</v>
      </c>
      <c r="F6290">
        <v>96036.2</v>
      </c>
      <c r="G6290">
        <v>96036</v>
      </c>
      <c r="H6290">
        <v>32012.066666666666</v>
      </c>
      <c r="I6290">
        <v>32012</v>
      </c>
      <c r="J6290">
        <v>-0.19999999999708962</v>
      </c>
      <c r="K6290">
        <v>-2.0825480391465886E-6</v>
      </c>
    </row>
    <row r="6291" spans="1:11">
      <c r="A6291" s="74" t="s">
        <v>152</v>
      </c>
      <c r="B6291" t="s">
        <v>163</v>
      </c>
      <c r="C6291" t="s">
        <v>25</v>
      </c>
      <c r="D6291">
        <v>3</v>
      </c>
      <c r="E6291">
        <v>3</v>
      </c>
      <c r="F6291">
        <v>96036.2</v>
      </c>
      <c r="G6291">
        <v>96036</v>
      </c>
      <c r="H6291">
        <v>32012.066666666666</v>
      </c>
      <c r="I6291">
        <v>32012</v>
      </c>
      <c r="J6291">
        <v>-0.19999999999708962</v>
      </c>
      <c r="K6291">
        <v>-2.0825480391465886E-6</v>
      </c>
    </row>
    <row r="6292" spans="1:11">
      <c r="A6292" s="74" t="s">
        <v>152</v>
      </c>
      <c r="B6292" t="s">
        <v>163</v>
      </c>
    </row>
    <row r="6293" spans="1:11">
      <c r="A6293" s="74" t="s">
        <v>152</v>
      </c>
      <c r="B6293" t="s">
        <v>163</v>
      </c>
      <c r="C6293" t="s">
        <v>35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</row>
    <row r="6294" spans="1:11">
      <c r="A6294" s="74" t="s">
        <v>152</v>
      </c>
      <c r="B6294" t="s">
        <v>163</v>
      </c>
      <c r="C6294" t="s">
        <v>36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</row>
    <row r="6295" spans="1:11">
      <c r="A6295" s="74" t="s">
        <v>152</v>
      </c>
      <c r="B6295" t="s">
        <v>163</v>
      </c>
      <c r="C6295" t="s">
        <v>25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</row>
    <row r="6296" spans="1:11">
      <c r="A6296" s="74" t="s">
        <v>152</v>
      </c>
      <c r="B6296" t="s">
        <v>163</v>
      </c>
    </row>
    <row r="6297" spans="1:11">
      <c r="A6297" s="74" t="s">
        <v>152</v>
      </c>
      <c r="B6297" t="s">
        <v>163</v>
      </c>
      <c r="C6297" t="s">
        <v>37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</row>
    <row r="6298" spans="1:11">
      <c r="A6298" s="74" t="s">
        <v>152</v>
      </c>
      <c r="B6298" t="s">
        <v>163</v>
      </c>
      <c r="C6298" t="s">
        <v>38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</row>
    <row r="6299" spans="1:11">
      <c r="A6299" s="74" t="s">
        <v>152</v>
      </c>
      <c r="B6299" t="s">
        <v>163</v>
      </c>
      <c r="C6299" t="s">
        <v>25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</row>
    <row r="6300" spans="1:11">
      <c r="A6300" s="74" t="s">
        <v>152</v>
      </c>
      <c r="B6300" t="s">
        <v>163</v>
      </c>
    </row>
    <row r="6301" spans="1:11">
      <c r="A6301" s="74" t="s">
        <v>152</v>
      </c>
      <c r="B6301" t="s">
        <v>163</v>
      </c>
      <c r="C6301" t="s">
        <v>39</v>
      </c>
      <c r="D6301">
        <v>0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</row>
    <row r="6302" spans="1:11">
      <c r="A6302" s="74" t="s">
        <v>152</v>
      </c>
      <c r="B6302" t="s">
        <v>163</v>
      </c>
      <c r="C6302" t="s">
        <v>40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</row>
    <row r="6303" spans="1:11">
      <c r="A6303" s="74" t="s">
        <v>152</v>
      </c>
      <c r="B6303" t="s">
        <v>163</v>
      </c>
      <c r="C6303" t="s">
        <v>41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</row>
    <row r="6304" spans="1:11">
      <c r="A6304" s="74" t="s">
        <v>152</v>
      </c>
      <c r="B6304" t="s">
        <v>163</v>
      </c>
      <c r="C6304" t="s">
        <v>42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</row>
    <row r="6305" spans="1:11">
      <c r="A6305" s="74" t="s">
        <v>152</v>
      </c>
      <c r="B6305" t="s">
        <v>163</v>
      </c>
      <c r="C6305" t="s">
        <v>43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</row>
    <row r="6306" spans="1:11">
      <c r="A6306" s="74" t="s">
        <v>152</v>
      </c>
      <c r="B6306" t="s">
        <v>163</v>
      </c>
      <c r="C6306" t="s">
        <v>44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</row>
    <row r="6307" spans="1:11">
      <c r="A6307" s="74" t="s">
        <v>152</v>
      </c>
      <c r="B6307" t="s">
        <v>163</v>
      </c>
      <c r="C6307" t="s">
        <v>45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</row>
    <row r="6308" spans="1:11">
      <c r="A6308" s="74" t="s">
        <v>152</v>
      </c>
      <c r="B6308" t="s">
        <v>163</v>
      </c>
      <c r="C6308" t="s">
        <v>46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</row>
    <row r="6309" spans="1:11">
      <c r="A6309" s="74" t="s">
        <v>152</v>
      </c>
      <c r="B6309" t="s">
        <v>163</v>
      </c>
      <c r="C6309" t="s">
        <v>25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</row>
    <row r="6310" spans="1:11">
      <c r="A6310" s="74" t="s">
        <v>152</v>
      </c>
      <c r="B6310" t="s">
        <v>163</v>
      </c>
    </row>
    <row r="6311" spans="1:11">
      <c r="A6311" s="74" t="s">
        <v>152</v>
      </c>
      <c r="B6311" t="s">
        <v>163</v>
      </c>
      <c r="C6311" t="s">
        <v>47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</row>
    <row r="6312" spans="1:11">
      <c r="A6312" s="74" t="s">
        <v>152</v>
      </c>
      <c r="B6312" t="s">
        <v>163</v>
      </c>
      <c r="C6312" t="s">
        <v>48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</row>
    <row r="6313" spans="1:11">
      <c r="A6313" s="74" t="s">
        <v>152</v>
      </c>
      <c r="B6313" t="s">
        <v>163</v>
      </c>
      <c r="C6313" t="s">
        <v>25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</row>
    <row r="6314" spans="1:11">
      <c r="A6314" s="74" t="s">
        <v>152</v>
      </c>
      <c r="B6314" t="s">
        <v>163</v>
      </c>
    </row>
    <row r="6315" spans="1:11">
      <c r="A6315" s="74" t="s">
        <v>152</v>
      </c>
      <c r="B6315" t="s">
        <v>163</v>
      </c>
      <c r="C6315" t="s">
        <v>49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</row>
    <row r="6316" spans="1:11">
      <c r="A6316" s="74" t="s">
        <v>152</v>
      </c>
      <c r="B6316" t="s">
        <v>163</v>
      </c>
      <c r="C6316" t="s">
        <v>25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</row>
    <row r="6317" spans="1:11">
      <c r="A6317" s="74" t="s">
        <v>152</v>
      </c>
      <c r="B6317" t="s">
        <v>163</v>
      </c>
    </row>
    <row r="6318" spans="1:11">
      <c r="A6318" s="74" t="s">
        <v>152</v>
      </c>
      <c r="B6318" t="s">
        <v>163</v>
      </c>
      <c r="C6318" t="s">
        <v>50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</row>
    <row r="6319" spans="1:11">
      <c r="A6319" s="74" t="s">
        <v>152</v>
      </c>
      <c r="B6319" t="s">
        <v>163</v>
      </c>
      <c r="C6319" t="s">
        <v>51</v>
      </c>
      <c r="D6319">
        <v>1</v>
      </c>
      <c r="E6319">
        <v>1</v>
      </c>
      <c r="F6319">
        <v>19238.599999999999</v>
      </c>
      <c r="G6319">
        <v>19239</v>
      </c>
      <c r="H6319">
        <v>19238.599999999999</v>
      </c>
      <c r="I6319">
        <v>19239</v>
      </c>
      <c r="J6319">
        <v>0.40000000000145519</v>
      </c>
      <c r="K6319">
        <v>2.0791533687558096E-5</v>
      </c>
    </row>
    <row r="6320" spans="1:11">
      <c r="A6320" s="74" t="s">
        <v>152</v>
      </c>
      <c r="B6320" t="s">
        <v>163</v>
      </c>
      <c r="C6320" t="s">
        <v>25</v>
      </c>
      <c r="D6320">
        <v>1</v>
      </c>
      <c r="E6320">
        <v>1</v>
      </c>
      <c r="F6320">
        <v>19238.599999999999</v>
      </c>
      <c r="G6320">
        <v>19239</v>
      </c>
      <c r="H6320">
        <v>19238.599999999999</v>
      </c>
      <c r="I6320">
        <v>19239</v>
      </c>
      <c r="J6320">
        <v>0.40000000000145519</v>
      </c>
      <c r="K6320">
        <v>2.0791533687558096E-5</v>
      </c>
    </row>
    <row r="6321" spans="1:11">
      <c r="A6321" s="74" t="s">
        <v>152</v>
      </c>
      <c r="B6321" t="s">
        <v>163</v>
      </c>
    </row>
    <row r="6322" spans="1:11">
      <c r="A6322" s="74" t="s">
        <v>152</v>
      </c>
      <c r="B6322" t="s">
        <v>163</v>
      </c>
      <c r="C6322" t="s">
        <v>52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</row>
    <row r="6323" spans="1:11">
      <c r="A6323" s="74" t="s">
        <v>152</v>
      </c>
      <c r="B6323" t="s">
        <v>163</v>
      </c>
      <c r="C6323" t="s">
        <v>53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</row>
    <row r="6324" spans="1:11">
      <c r="A6324" s="74" t="s">
        <v>152</v>
      </c>
      <c r="B6324" t="s">
        <v>163</v>
      </c>
      <c r="C6324" t="s">
        <v>54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</row>
    <row r="6325" spans="1:11">
      <c r="A6325" s="74" t="s">
        <v>152</v>
      </c>
      <c r="B6325" t="s">
        <v>163</v>
      </c>
      <c r="C6325" t="s">
        <v>55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</row>
    <row r="6326" spans="1:11">
      <c r="A6326" s="74" t="s">
        <v>152</v>
      </c>
      <c r="B6326" t="s">
        <v>163</v>
      </c>
      <c r="C6326" t="s">
        <v>25</v>
      </c>
      <c r="D6326">
        <v>0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</row>
    <row r="6327" spans="1:11">
      <c r="A6327" s="74" t="s">
        <v>152</v>
      </c>
      <c r="B6327" t="s">
        <v>163</v>
      </c>
    </row>
    <row r="6328" spans="1:11">
      <c r="A6328" s="74" t="s">
        <v>152</v>
      </c>
      <c r="B6328" t="s">
        <v>163</v>
      </c>
      <c r="C6328" t="s">
        <v>56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</row>
    <row r="6329" spans="1:11">
      <c r="A6329" s="74" t="s">
        <v>152</v>
      </c>
      <c r="B6329" t="s">
        <v>163</v>
      </c>
      <c r="C6329" t="s">
        <v>57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</row>
    <row r="6330" spans="1:11">
      <c r="A6330" s="74" t="s">
        <v>152</v>
      </c>
      <c r="B6330" t="s">
        <v>163</v>
      </c>
      <c r="C6330" t="s">
        <v>58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</row>
    <row r="6331" spans="1:11">
      <c r="A6331" s="74" t="s">
        <v>152</v>
      </c>
      <c r="B6331" t="s">
        <v>164</v>
      </c>
      <c r="C6331" t="s">
        <v>18</v>
      </c>
      <c r="D6331">
        <v>1</v>
      </c>
      <c r="E6331">
        <v>1</v>
      </c>
      <c r="F6331">
        <v>90000</v>
      </c>
      <c r="G6331">
        <v>90000</v>
      </c>
      <c r="H6331">
        <v>90000</v>
      </c>
      <c r="I6331">
        <v>90000</v>
      </c>
      <c r="J6331">
        <v>0</v>
      </c>
      <c r="K6331">
        <v>0</v>
      </c>
    </row>
    <row r="6332" spans="1:11">
      <c r="A6332" s="74" t="s">
        <v>152</v>
      </c>
      <c r="B6332" t="s">
        <v>164</v>
      </c>
      <c r="C6332" t="s">
        <v>19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</row>
    <row r="6333" spans="1:11">
      <c r="A6333" s="74" t="s">
        <v>152</v>
      </c>
      <c r="B6333" t="s">
        <v>164</v>
      </c>
      <c r="C6333" t="s">
        <v>20</v>
      </c>
      <c r="D6333">
        <v>0</v>
      </c>
      <c r="E6333"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</row>
    <row r="6334" spans="1:11">
      <c r="A6334" s="74" t="s">
        <v>152</v>
      </c>
      <c r="B6334" t="s">
        <v>164</v>
      </c>
      <c r="C6334" t="s">
        <v>21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</row>
    <row r="6335" spans="1:11">
      <c r="A6335" s="74" t="s">
        <v>152</v>
      </c>
      <c r="B6335" t="s">
        <v>164</v>
      </c>
      <c r="C6335" t="s">
        <v>22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</row>
    <row r="6336" spans="1:11">
      <c r="A6336" s="74" t="s">
        <v>152</v>
      </c>
      <c r="B6336" t="s">
        <v>164</v>
      </c>
      <c r="C6336" t="s">
        <v>23</v>
      </c>
      <c r="D6336">
        <v>1</v>
      </c>
      <c r="E6336">
        <v>1</v>
      </c>
      <c r="F6336">
        <v>75000</v>
      </c>
      <c r="G6336">
        <v>75000</v>
      </c>
      <c r="H6336">
        <v>75000</v>
      </c>
      <c r="I6336">
        <v>75000</v>
      </c>
      <c r="J6336">
        <v>0</v>
      </c>
      <c r="K6336">
        <v>0</v>
      </c>
    </row>
    <row r="6337" spans="1:11">
      <c r="A6337" s="74" t="s">
        <v>152</v>
      </c>
      <c r="B6337" t="s">
        <v>164</v>
      </c>
      <c r="C6337" t="s">
        <v>24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</row>
    <row r="6338" spans="1:11">
      <c r="A6338" s="74" t="s">
        <v>152</v>
      </c>
      <c r="B6338" t="s">
        <v>164</v>
      </c>
      <c r="C6338" t="s">
        <v>25</v>
      </c>
      <c r="D6338">
        <v>2</v>
      </c>
      <c r="E6338">
        <v>2</v>
      </c>
      <c r="F6338">
        <v>165000</v>
      </c>
      <c r="G6338">
        <v>165000</v>
      </c>
      <c r="H6338">
        <v>82500</v>
      </c>
      <c r="I6338">
        <v>82500</v>
      </c>
      <c r="J6338">
        <v>0</v>
      </c>
      <c r="K6338">
        <v>0</v>
      </c>
    </row>
    <row r="6339" spans="1:11">
      <c r="A6339" s="74" t="s">
        <v>152</v>
      </c>
      <c r="B6339" t="s">
        <v>164</v>
      </c>
    </row>
    <row r="6340" spans="1:11">
      <c r="A6340" s="74" t="s">
        <v>152</v>
      </c>
      <c r="B6340" t="s">
        <v>164</v>
      </c>
      <c r="C6340" t="s">
        <v>26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</row>
    <row r="6341" spans="1:11">
      <c r="A6341" s="74" t="s">
        <v>152</v>
      </c>
      <c r="B6341" t="s">
        <v>164</v>
      </c>
      <c r="C6341" t="s">
        <v>27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</row>
    <row r="6342" spans="1:11">
      <c r="A6342" s="74" t="s">
        <v>152</v>
      </c>
      <c r="B6342" t="s">
        <v>164</v>
      </c>
      <c r="C6342" t="s">
        <v>25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</row>
    <row r="6343" spans="1:11">
      <c r="A6343" s="74" t="s">
        <v>152</v>
      </c>
      <c r="B6343" t="s">
        <v>164</v>
      </c>
    </row>
    <row r="6344" spans="1:11">
      <c r="A6344" s="74" t="s">
        <v>152</v>
      </c>
      <c r="B6344" t="s">
        <v>164</v>
      </c>
      <c r="C6344" t="s">
        <v>28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</row>
    <row r="6345" spans="1:11">
      <c r="A6345" s="74" t="s">
        <v>152</v>
      </c>
      <c r="B6345" t="s">
        <v>164</v>
      </c>
      <c r="C6345" t="s">
        <v>29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</row>
    <row r="6346" spans="1:11">
      <c r="A6346" s="74" t="s">
        <v>152</v>
      </c>
      <c r="B6346" t="s">
        <v>164</v>
      </c>
      <c r="C6346" t="s">
        <v>30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</row>
    <row r="6347" spans="1:11">
      <c r="A6347" s="74" t="s">
        <v>152</v>
      </c>
      <c r="B6347" t="s">
        <v>164</v>
      </c>
      <c r="C6347" t="s">
        <v>31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</row>
    <row r="6348" spans="1:11">
      <c r="A6348" s="74" t="s">
        <v>152</v>
      </c>
      <c r="B6348" t="s">
        <v>164</v>
      </c>
      <c r="C6348" t="s">
        <v>25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</row>
    <row r="6349" spans="1:11">
      <c r="A6349" s="74" t="s">
        <v>152</v>
      </c>
      <c r="B6349" t="s">
        <v>164</v>
      </c>
    </row>
    <row r="6350" spans="1:11">
      <c r="A6350" s="74" t="s">
        <v>152</v>
      </c>
      <c r="B6350" t="s">
        <v>164</v>
      </c>
      <c r="C6350" t="s">
        <v>32</v>
      </c>
      <c r="D6350">
        <v>1</v>
      </c>
      <c r="E6350">
        <v>1</v>
      </c>
      <c r="F6350">
        <v>55512</v>
      </c>
      <c r="G6350">
        <v>55512</v>
      </c>
      <c r="H6350">
        <v>55512</v>
      </c>
      <c r="I6350">
        <v>55512</v>
      </c>
      <c r="J6350">
        <v>0</v>
      </c>
      <c r="K6350">
        <v>0</v>
      </c>
    </row>
    <row r="6351" spans="1:11">
      <c r="A6351" s="74" t="s">
        <v>152</v>
      </c>
      <c r="B6351" t="s">
        <v>164</v>
      </c>
      <c r="C6351" t="s">
        <v>33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</row>
    <row r="6352" spans="1:11">
      <c r="A6352" s="74" t="s">
        <v>152</v>
      </c>
      <c r="B6352" t="s">
        <v>164</v>
      </c>
      <c r="C6352" t="s">
        <v>34</v>
      </c>
      <c r="D6352">
        <v>2.5</v>
      </c>
      <c r="E6352">
        <v>2.5</v>
      </c>
      <c r="F6352">
        <v>62950</v>
      </c>
      <c r="G6352">
        <v>63075</v>
      </c>
      <c r="H6352">
        <v>25180</v>
      </c>
      <c r="I6352">
        <v>25230</v>
      </c>
      <c r="J6352">
        <v>125</v>
      </c>
      <c r="K6352">
        <v>1.9857029388403494E-3</v>
      </c>
    </row>
    <row r="6353" spans="1:11">
      <c r="A6353" s="74" t="s">
        <v>152</v>
      </c>
      <c r="B6353" t="s">
        <v>164</v>
      </c>
      <c r="C6353" t="s">
        <v>25</v>
      </c>
      <c r="D6353">
        <v>3.5</v>
      </c>
      <c r="E6353">
        <v>3.5</v>
      </c>
      <c r="F6353">
        <v>118462</v>
      </c>
      <c r="G6353">
        <v>118587</v>
      </c>
      <c r="H6353">
        <v>33846.285714285717</v>
      </c>
      <c r="I6353">
        <v>33882</v>
      </c>
      <c r="J6353">
        <v>125</v>
      </c>
      <c r="K6353">
        <v>1.055190694062231E-3</v>
      </c>
    </row>
    <row r="6354" spans="1:11">
      <c r="A6354" s="74" t="s">
        <v>152</v>
      </c>
      <c r="B6354" t="s">
        <v>164</v>
      </c>
    </row>
    <row r="6355" spans="1:11">
      <c r="A6355" s="74" t="s">
        <v>152</v>
      </c>
      <c r="B6355" t="s">
        <v>164</v>
      </c>
      <c r="C6355" t="s">
        <v>35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</row>
    <row r="6356" spans="1:11">
      <c r="A6356" s="74" t="s">
        <v>152</v>
      </c>
      <c r="B6356" t="s">
        <v>164</v>
      </c>
      <c r="C6356" t="s">
        <v>36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</row>
    <row r="6357" spans="1:11">
      <c r="A6357" s="74" t="s">
        <v>152</v>
      </c>
      <c r="B6357" t="s">
        <v>164</v>
      </c>
      <c r="C6357" t="s">
        <v>25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</row>
    <row r="6358" spans="1:11">
      <c r="A6358" s="74" t="s">
        <v>152</v>
      </c>
      <c r="B6358" t="s">
        <v>164</v>
      </c>
    </row>
    <row r="6359" spans="1:11">
      <c r="A6359" s="74" t="s">
        <v>152</v>
      </c>
      <c r="B6359" t="s">
        <v>164</v>
      </c>
      <c r="C6359" t="s">
        <v>37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</row>
    <row r="6360" spans="1:11">
      <c r="A6360" s="74" t="s">
        <v>152</v>
      </c>
      <c r="B6360" t="s">
        <v>164</v>
      </c>
      <c r="C6360" t="s">
        <v>38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</row>
    <row r="6361" spans="1:11">
      <c r="A6361" s="74" t="s">
        <v>152</v>
      </c>
      <c r="B6361" t="s">
        <v>164</v>
      </c>
      <c r="C6361" t="s">
        <v>25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</row>
    <row r="6362" spans="1:11">
      <c r="A6362" s="74" t="s">
        <v>152</v>
      </c>
      <c r="B6362" t="s">
        <v>164</v>
      </c>
    </row>
    <row r="6363" spans="1:11">
      <c r="A6363" s="74" t="s">
        <v>152</v>
      </c>
      <c r="B6363" t="s">
        <v>164</v>
      </c>
      <c r="C6363" t="s">
        <v>39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</row>
    <row r="6364" spans="1:11">
      <c r="A6364" s="74" t="s">
        <v>152</v>
      </c>
      <c r="B6364" t="s">
        <v>164</v>
      </c>
      <c r="C6364" t="s">
        <v>40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</row>
    <row r="6365" spans="1:11">
      <c r="A6365" s="74" t="s">
        <v>152</v>
      </c>
      <c r="B6365" t="s">
        <v>164</v>
      </c>
      <c r="C6365" t="s">
        <v>41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</row>
    <row r="6366" spans="1:11">
      <c r="A6366" s="74" t="s">
        <v>152</v>
      </c>
      <c r="B6366" t="s">
        <v>164</v>
      </c>
      <c r="C6366" t="s">
        <v>42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</row>
    <row r="6367" spans="1:11">
      <c r="A6367" s="74" t="s">
        <v>152</v>
      </c>
      <c r="B6367" t="s">
        <v>164</v>
      </c>
      <c r="C6367" t="s">
        <v>43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</row>
    <row r="6368" spans="1:11">
      <c r="A6368" s="74" t="s">
        <v>152</v>
      </c>
      <c r="B6368" t="s">
        <v>164</v>
      </c>
      <c r="C6368" t="s">
        <v>44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</row>
    <row r="6369" spans="1:11">
      <c r="A6369" s="74" t="s">
        <v>152</v>
      </c>
      <c r="B6369" t="s">
        <v>164</v>
      </c>
      <c r="C6369" t="s">
        <v>45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</row>
    <row r="6370" spans="1:11">
      <c r="A6370" s="74" t="s">
        <v>152</v>
      </c>
      <c r="B6370" t="s">
        <v>164</v>
      </c>
      <c r="C6370" t="s">
        <v>46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</row>
    <row r="6371" spans="1:11">
      <c r="A6371" s="74" t="s">
        <v>152</v>
      </c>
      <c r="B6371" t="s">
        <v>164</v>
      </c>
      <c r="C6371" t="s">
        <v>25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</row>
    <row r="6372" spans="1:11">
      <c r="A6372" s="74" t="s">
        <v>152</v>
      </c>
      <c r="B6372" t="s">
        <v>164</v>
      </c>
    </row>
    <row r="6373" spans="1:11">
      <c r="A6373" s="74" t="s">
        <v>152</v>
      </c>
      <c r="B6373" t="s">
        <v>164</v>
      </c>
      <c r="C6373" t="s">
        <v>47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</row>
    <row r="6374" spans="1:11">
      <c r="A6374" s="74" t="s">
        <v>152</v>
      </c>
      <c r="B6374" t="s">
        <v>164</v>
      </c>
      <c r="C6374" t="s">
        <v>48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</row>
    <row r="6375" spans="1:11">
      <c r="A6375" s="74" t="s">
        <v>152</v>
      </c>
      <c r="B6375" t="s">
        <v>164</v>
      </c>
      <c r="C6375" t="s">
        <v>25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</row>
    <row r="6376" spans="1:11">
      <c r="A6376" s="74" t="s">
        <v>152</v>
      </c>
      <c r="B6376" t="s">
        <v>164</v>
      </c>
    </row>
    <row r="6377" spans="1:11">
      <c r="A6377" s="74" t="s">
        <v>152</v>
      </c>
      <c r="B6377" t="s">
        <v>164</v>
      </c>
      <c r="C6377" t="s">
        <v>49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</row>
    <row r="6378" spans="1:11">
      <c r="A6378" s="74" t="s">
        <v>152</v>
      </c>
      <c r="B6378" t="s">
        <v>164</v>
      </c>
      <c r="C6378" t="s">
        <v>25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</row>
    <row r="6379" spans="1:11">
      <c r="A6379" s="74" t="s">
        <v>152</v>
      </c>
      <c r="B6379" t="s">
        <v>164</v>
      </c>
    </row>
    <row r="6380" spans="1:11">
      <c r="A6380" s="74" t="s">
        <v>152</v>
      </c>
      <c r="B6380" t="s">
        <v>164</v>
      </c>
      <c r="C6380" t="s">
        <v>50</v>
      </c>
      <c r="D6380">
        <v>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</row>
    <row r="6381" spans="1:11">
      <c r="A6381" s="74" t="s">
        <v>152</v>
      </c>
      <c r="B6381" t="s">
        <v>164</v>
      </c>
      <c r="C6381" t="s">
        <v>51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</row>
    <row r="6382" spans="1:11">
      <c r="A6382" s="74" t="s">
        <v>152</v>
      </c>
      <c r="B6382" t="s">
        <v>164</v>
      </c>
      <c r="C6382" t="s">
        <v>25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</row>
    <row r="6383" spans="1:11">
      <c r="A6383" s="74" t="s">
        <v>152</v>
      </c>
      <c r="B6383" t="s">
        <v>164</v>
      </c>
    </row>
    <row r="6384" spans="1:11">
      <c r="A6384" s="74" t="s">
        <v>152</v>
      </c>
      <c r="B6384" t="s">
        <v>164</v>
      </c>
      <c r="C6384" t="s">
        <v>52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</row>
    <row r="6385" spans="1:11">
      <c r="A6385" s="74" t="s">
        <v>152</v>
      </c>
      <c r="B6385" t="s">
        <v>164</v>
      </c>
      <c r="C6385" t="s">
        <v>53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</row>
    <row r="6386" spans="1:11">
      <c r="A6386" s="74" t="s">
        <v>152</v>
      </c>
      <c r="B6386" t="s">
        <v>164</v>
      </c>
      <c r="C6386" t="s">
        <v>54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</row>
    <row r="6387" spans="1:11">
      <c r="A6387" s="74" t="s">
        <v>152</v>
      </c>
      <c r="B6387" t="s">
        <v>164</v>
      </c>
      <c r="C6387" t="s">
        <v>55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</row>
    <row r="6388" spans="1:11">
      <c r="A6388" s="74" t="s">
        <v>152</v>
      </c>
      <c r="B6388" t="s">
        <v>164</v>
      </c>
      <c r="C6388" t="s">
        <v>25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</row>
    <row r="6389" spans="1:11">
      <c r="A6389" s="74" t="s">
        <v>152</v>
      </c>
      <c r="B6389" t="s">
        <v>164</v>
      </c>
    </row>
    <row r="6390" spans="1:11">
      <c r="A6390" s="74" t="s">
        <v>152</v>
      </c>
      <c r="B6390" t="s">
        <v>164</v>
      </c>
      <c r="C6390" t="s">
        <v>56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</row>
    <row r="6391" spans="1:11">
      <c r="A6391" s="74" t="s">
        <v>152</v>
      </c>
      <c r="B6391" t="s">
        <v>164</v>
      </c>
      <c r="C6391" t="s">
        <v>57</v>
      </c>
      <c r="D6391">
        <v>0</v>
      </c>
      <c r="E6391">
        <v>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</row>
    <row r="6392" spans="1:11">
      <c r="A6392" s="74" t="s">
        <v>152</v>
      </c>
      <c r="B6392" t="s">
        <v>164</v>
      </c>
      <c r="C6392" t="s">
        <v>58</v>
      </c>
      <c r="D6392">
        <v>0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</row>
    <row r="6393" spans="1:11">
      <c r="A6393" s="74" t="s">
        <v>152</v>
      </c>
      <c r="B6393" t="s">
        <v>165</v>
      </c>
      <c r="C6393" t="s">
        <v>18</v>
      </c>
      <c r="D6393">
        <v>0.4</v>
      </c>
      <c r="E6393">
        <v>0.4</v>
      </c>
      <c r="F6393">
        <v>37040</v>
      </c>
      <c r="G6393">
        <v>37040</v>
      </c>
      <c r="H6393">
        <v>92600</v>
      </c>
      <c r="I6393">
        <v>92600</v>
      </c>
      <c r="J6393">
        <v>0</v>
      </c>
      <c r="K6393">
        <v>0</v>
      </c>
    </row>
    <row r="6394" spans="1:11">
      <c r="A6394" s="74" t="s">
        <v>152</v>
      </c>
      <c r="B6394" t="s">
        <v>165</v>
      </c>
      <c r="C6394" t="s">
        <v>19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</row>
    <row r="6395" spans="1:11">
      <c r="A6395" s="74" t="s">
        <v>152</v>
      </c>
      <c r="B6395" t="s">
        <v>165</v>
      </c>
      <c r="C6395" t="s">
        <v>20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</row>
    <row r="6396" spans="1:11">
      <c r="A6396" s="74" t="s">
        <v>152</v>
      </c>
      <c r="B6396" t="s">
        <v>165</v>
      </c>
      <c r="C6396" t="s">
        <v>21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</row>
    <row r="6397" spans="1:11">
      <c r="A6397" s="74" t="s">
        <v>152</v>
      </c>
      <c r="B6397" t="s">
        <v>165</v>
      </c>
      <c r="C6397" t="s">
        <v>22</v>
      </c>
      <c r="D6397">
        <v>0</v>
      </c>
      <c r="E6397"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</row>
    <row r="6398" spans="1:11">
      <c r="A6398" s="74" t="s">
        <v>152</v>
      </c>
      <c r="B6398" t="s">
        <v>165</v>
      </c>
      <c r="C6398" t="s">
        <v>23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</row>
    <row r="6399" spans="1:11">
      <c r="A6399" s="74" t="s">
        <v>152</v>
      </c>
      <c r="B6399" t="s">
        <v>165</v>
      </c>
      <c r="C6399" t="s">
        <v>24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</row>
    <row r="6400" spans="1:11">
      <c r="A6400" s="74" t="s">
        <v>152</v>
      </c>
      <c r="B6400" t="s">
        <v>165</v>
      </c>
      <c r="C6400" t="s">
        <v>25</v>
      </c>
      <c r="D6400">
        <v>0.4</v>
      </c>
      <c r="E6400">
        <v>0.4</v>
      </c>
      <c r="F6400">
        <v>37040</v>
      </c>
      <c r="G6400">
        <v>37040</v>
      </c>
      <c r="H6400">
        <v>92600</v>
      </c>
      <c r="I6400">
        <v>92600</v>
      </c>
      <c r="J6400">
        <v>0</v>
      </c>
      <c r="K6400">
        <v>0</v>
      </c>
    </row>
    <row r="6401" spans="1:11">
      <c r="A6401" s="74" t="s">
        <v>152</v>
      </c>
      <c r="B6401" t="s">
        <v>165</v>
      </c>
    </row>
    <row r="6402" spans="1:11">
      <c r="A6402" s="74" t="s">
        <v>152</v>
      </c>
      <c r="B6402" t="s">
        <v>165</v>
      </c>
      <c r="C6402" t="s">
        <v>26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</row>
    <row r="6403" spans="1:11">
      <c r="A6403" s="74" t="s">
        <v>152</v>
      </c>
      <c r="B6403" t="s">
        <v>165</v>
      </c>
      <c r="C6403" t="s">
        <v>27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</row>
    <row r="6404" spans="1:11">
      <c r="A6404" s="74" t="s">
        <v>152</v>
      </c>
      <c r="B6404" t="s">
        <v>165</v>
      </c>
      <c r="C6404" t="s">
        <v>25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</row>
    <row r="6405" spans="1:11">
      <c r="A6405" s="74" t="s">
        <v>152</v>
      </c>
      <c r="B6405" t="s">
        <v>165</v>
      </c>
    </row>
    <row r="6406" spans="1:11">
      <c r="A6406" s="74" t="s">
        <v>152</v>
      </c>
      <c r="B6406" t="s">
        <v>165</v>
      </c>
      <c r="C6406" t="s">
        <v>28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</row>
    <row r="6407" spans="1:11">
      <c r="A6407" s="74" t="s">
        <v>152</v>
      </c>
      <c r="B6407" t="s">
        <v>165</v>
      </c>
      <c r="C6407" t="s">
        <v>29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</row>
    <row r="6408" spans="1:11">
      <c r="A6408" s="74" t="s">
        <v>152</v>
      </c>
      <c r="B6408" t="s">
        <v>165</v>
      </c>
      <c r="C6408" t="s">
        <v>30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</row>
    <row r="6409" spans="1:11">
      <c r="A6409" s="74" t="s">
        <v>152</v>
      </c>
      <c r="B6409" t="s">
        <v>165</v>
      </c>
      <c r="C6409" t="s">
        <v>31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</row>
    <row r="6410" spans="1:11">
      <c r="A6410" s="74" t="s">
        <v>152</v>
      </c>
      <c r="B6410" t="s">
        <v>165</v>
      </c>
      <c r="C6410" t="s">
        <v>25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</row>
    <row r="6411" spans="1:11">
      <c r="A6411" s="74" t="s">
        <v>152</v>
      </c>
      <c r="B6411" t="s">
        <v>165</v>
      </c>
    </row>
    <row r="6412" spans="1:11">
      <c r="A6412" s="74" t="s">
        <v>152</v>
      </c>
      <c r="B6412" t="s">
        <v>165</v>
      </c>
      <c r="C6412" t="s">
        <v>32</v>
      </c>
      <c r="D6412">
        <v>0.6</v>
      </c>
      <c r="E6412">
        <v>0.6</v>
      </c>
      <c r="F6412">
        <v>55561</v>
      </c>
      <c r="G6412">
        <v>55561</v>
      </c>
      <c r="H6412">
        <v>92601.666666666672</v>
      </c>
      <c r="I6412">
        <v>92601.666666666672</v>
      </c>
      <c r="J6412">
        <v>0</v>
      </c>
      <c r="K6412">
        <v>0</v>
      </c>
    </row>
    <row r="6413" spans="1:11">
      <c r="A6413" s="74" t="s">
        <v>152</v>
      </c>
      <c r="B6413" t="s">
        <v>165</v>
      </c>
      <c r="C6413" t="s">
        <v>33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</row>
    <row r="6414" spans="1:11">
      <c r="A6414" s="74" t="s">
        <v>152</v>
      </c>
      <c r="B6414" t="s">
        <v>165</v>
      </c>
      <c r="C6414" t="s">
        <v>34</v>
      </c>
      <c r="D6414">
        <v>1</v>
      </c>
      <c r="E6414">
        <v>1</v>
      </c>
      <c r="F6414">
        <v>40770</v>
      </c>
      <c r="G6414">
        <v>40770</v>
      </c>
      <c r="H6414">
        <v>40770</v>
      </c>
      <c r="I6414">
        <v>40770</v>
      </c>
      <c r="J6414">
        <v>0</v>
      </c>
      <c r="K6414">
        <v>0</v>
      </c>
    </row>
    <row r="6415" spans="1:11">
      <c r="A6415" s="74" t="s">
        <v>152</v>
      </c>
      <c r="B6415" t="s">
        <v>165</v>
      </c>
      <c r="C6415" t="s">
        <v>25</v>
      </c>
      <c r="D6415">
        <v>1.6</v>
      </c>
      <c r="E6415">
        <v>1.6</v>
      </c>
      <c r="F6415">
        <v>96331</v>
      </c>
      <c r="G6415">
        <v>96331</v>
      </c>
      <c r="H6415">
        <v>60206.875</v>
      </c>
      <c r="I6415">
        <v>60206.875</v>
      </c>
      <c r="J6415">
        <v>0</v>
      </c>
      <c r="K6415">
        <v>0</v>
      </c>
    </row>
    <row r="6416" spans="1:11">
      <c r="A6416" s="74" t="s">
        <v>152</v>
      </c>
      <c r="B6416" t="s">
        <v>165</v>
      </c>
    </row>
    <row r="6417" spans="1:11">
      <c r="A6417" s="74" t="s">
        <v>152</v>
      </c>
      <c r="B6417" t="s">
        <v>165</v>
      </c>
      <c r="C6417" t="s">
        <v>35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</row>
    <row r="6418" spans="1:11">
      <c r="A6418" s="74" t="s">
        <v>152</v>
      </c>
      <c r="B6418" t="s">
        <v>165</v>
      </c>
      <c r="C6418" t="s">
        <v>36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</row>
    <row r="6419" spans="1:11">
      <c r="A6419" s="74" t="s">
        <v>152</v>
      </c>
      <c r="B6419" t="s">
        <v>165</v>
      </c>
      <c r="C6419" t="s">
        <v>25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</row>
    <row r="6420" spans="1:11">
      <c r="A6420" s="74" t="s">
        <v>152</v>
      </c>
      <c r="B6420" t="s">
        <v>165</v>
      </c>
    </row>
    <row r="6421" spans="1:11">
      <c r="A6421" s="74" t="s">
        <v>152</v>
      </c>
      <c r="B6421" t="s">
        <v>165</v>
      </c>
      <c r="C6421" t="s">
        <v>37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</row>
    <row r="6422" spans="1:11">
      <c r="A6422" s="74" t="s">
        <v>152</v>
      </c>
      <c r="B6422" t="s">
        <v>165</v>
      </c>
      <c r="C6422" t="s">
        <v>38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</row>
    <row r="6423" spans="1:11">
      <c r="A6423" s="74" t="s">
        <v>152</v>
      </c>
      <c r="B6423" t="s">
        <v>165</v>
      </c>
      <c r="C6423" t="s">
        <v>25</v>
      </c>
      <c r="D6423">
        <v>0</v>
      </c>
      <c r="E6423"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</row>
    <row r="6424" spans="1:11">
      <c r="A6424" s="74" t="s">
        <v>152</v>
      </c>
      <c r="B6424" t="s">
        <v>165</v>
      </c>
    </row>
    <row r="6425" spans="1:11">
      <c r="A6425" s="74" t="s">
        <v>152</v>
      </c>
      <c r="B6425" t="s">
        <v>165</v>
      </c>
      <c r="C6425" t="s">
        <v>39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</row>
    <row r="6426" spans="1:11">
      <c r="A6426" s="74" t="s">
        <v>152</v>
      </c>
      <c r="B6426" t="s">
        <v>165</v>
      </c>
      <c r="C6426" t="s">
        <v>40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</row>
    <row r="6427" spans="1:11">
      <c r="A6427" s="74" t="s">
        <v>152</v>
      </c>
      <c r="B6427" t="s">
        <v>165</v>
      </c>
      <c r="C6427" t="s">
        <v>41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</row>
    <row r="6428" spans="1:11">
      <c r="A6428" s="74" t="s">
        <v>152</v>
      </c>
      <c r="B6428" t="s">
        <v>165</v>
      </c>
      <c r="C6428" t="s">
        <v>42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</row>
    <row r="6429" spans="1:11">
      <c r="A6429" s="74" t="s">
        <v>152</v>
      </c>
      <c r="B6429" t="s">
        <v>165</v>
      </c>
      <c r="C6429" t="s">
        <v>43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</row>
    <row r="6430" spans="1:11">
      <c r="A6430" s="74" t="s">
        <v>152</v>
      </c>
      <c r="B6430" t="s">
        <v>165</v>
      </c>
      <c r="C6430" t="s">
        <v>44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</row>
    <row r="6431" spans="1:11">
      <c r="A6431" s="74" t="s">
        <v>152</v>
      </c>
      <c r="B6431" t="s">
        <v>165</v>
      </c>
      <c r="C6431" t="s">
        <v>45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</row>
    <row r="6432" spans="1:11">
      <c r="A6432" s="74" t="s">
        <v>152</v>
      </c>
      <c r="B6432" t="s">
        <v>165</v>
      </c>
      <c r="C6432" t="s">
        <v>46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</row>
    <row r="6433" spans="1:11">
      <c r="A6433" s="74" t="s">
        <v>152</v>
      </c>
      <c r="B6433" t="s">
        <v>165</v>
      </c>
      <c r="C6433" t="s">
        <v>25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</row>
    <row r="6434" spans="1:11">
      <c r="A6434" s="74" t="s">
        <v>152</v>
      </c>
      <c r="B6434" t="s">
        <v>165</v>
      </c>
    </row>
    <row r="6435" spans="1:11">
      <c r="A6435" s="74" t="s">
        <v>152</v>
      </c>
      <c r="B6435" t="s">
        <v>165</v>
      </c>
      <c r="C6435" t="s">
        <v>47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</row>
    <row r="6436" spans="1:11">
      <c r="A6436" s="74" t="s">
        <v>152</v>
      </c>
      <c r="B6436" t="s">
        <v>165</v>
      </c>
      <c r="C6436" t="s">
        <v>48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</row>
    <row r="6437" spans="1:11">
      <c r="A6437" s="74" t="s">
        <v>152</v>
      </c>
      <c r="B6437" t="s">
        <v>165</v>
      </c>
      <c r="C6437" t="s">
        <v>25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</row>
    <row r="6438" spans="1:11">
      <c r="A6438" s="74" t="s">
        <v>152</v>
      </c>
      <c r="B6438" t="s">
        <v>165</v>
      </c>
    </row>
    <row r="6439" spans="1:11">
      <c r="A6439" s="74" t="s">
        <v>152</v>
      </c>
      <c r="B6439" t="s">
        <v>165</v>
      </c>
      <c r="C6439" t="s">
        <v>49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</row>
    <row r="6440" spans="1:11">
      <c r="A6440" s="74" t="s">
        <v>152</v>
      </c>
      <c r="B6440" t="s">
        <v>165</v>
      </c>
      <c r="C6440" t="s">
        <v>25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</row>
    <row r="6441" spans="1:11">
      <c r="A6441" s="74" t="s">
        <v>152</v>
      </c>
      <c r="B6441" t="s">
        <v>165</v>
      </c>
    </row>
    <row r="6442" spans="1:11">
      <c r="A6442" s="74" t="s">
        <v>152</v>
      </c>
      <c r="B6442" t="s">
        <v>165</v>
      </c>
      <c r="C6442" t="s">
        <v>50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</row>
    <row r="6443" spans="1:11">
      <c r="A6443" s="74" t="s">
        <v>152</v>
      </c>
      <c r="B6443" t="s">
        <v>165</v>
      </c>
      <c r="C6443" t="s">
        <v>51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</row>
    <row r="6444" spans="1:11">
      <c r="A6444" s="74" t="s">
        <v>152</v>
      </c>
      <c r="B6444" t="s">
        <v>165</v>
      </c>
      <c r="C6444" t="s">
        <v>25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</row>
    <row r="6445" spans="1:11">
      <c r="A6445" s="74" t="s">
        <v>152</v>
      </c>
      <c r="B6445" t="s">
        <v>165</v>
      </c>
    </row>
    <row r="6446" spans="1:11">
      <c r="A6446" s="74" t="s">
        <v>152</v>
      </c>
      <c r="B6446" t="s">
        <v>165</v>
      </c>
      <c r="C6446" t="s">
        <v>52</v>
      </c>
      <c r="D6446">
        <v>0.42</v>
      </c>
      <c r="E6446">
        <v>0.42</v>
      </c>
      <c r="F6446">
        <v>22601</v>
      </c>
      <c r="G6446">
        <v>22601</v>
      </c>
      <c r="H6446">
        <v>53811.904761904763</v>
      </c>
      <c r="I6446">
        <v>53811.904761904763</v>
      </c>
      <c r="J6446">
        <v>0</v>
      </c>
      <c r="K6446">
        <v>0</v>
      </c>
    </row>
    <row r="6447" spans="1:11">
      <c r="A6447" s="74" t="s">
        <v>152</v>
      </c>
      <c r="B6447" t="s">
        <v>165</v>
      </c>
      <c r="C6447" t="s">
        <v>53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</row>
    <row r="6448" spans="1:11">
      <c r="A6448" s="74" t="s">
        <v>152</v>
      </c>
      <c r="B6448" t="s">
        <v>165</v>
      </c>
      <c r="C6448" t="s">
        <v>54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</row>
    <row r="6449" spans="1:11">
      <c r="A6449" s="74" t="s">
        <v>152</v>
      </c>
      <c r="B6449" t="s">
        <v>165</v>
      </c>
      <c r="C6449" t="s">
        <v>55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</row>
    <row r="6450" spans="1:11">
      <c r="A6450" s="74" t="s">
        <v>152</v>
      </c>
      <c r="B6450" t="s">
        <v>165</v>
      </c>
      <c r="C6450" t="s">
        <v>25</v>
      </c>
      <c r="D6450">
        <v>0.42</v>
      </c>
      <c r="E6450">
        <v>0.42</v>
      </c>
      <c r="F6450">
        <v>22601</v>
      </c>
      <c r="G6450">
        <v>22601</v>
      </c>
      <c r="H6450">
        <v>53811.904761904763</v>
      </c>
      <c r="I6450">
        <v>53811.904761904763</v>
      </c>
      <c r="J6450">
        <v>0</v>
      </c>
      <c r="K6450">
        <v>0</v>
      </c>
    </row>
    <row r="6451" spans="1:11">
      <c r="A6451" s="74" t="s">
        <v>152</v>
      </c>
      <c r="B6451" t="s">
        <v>165</v>
      </c>
    </row>
    <row r="6452" spans="1:11">
      <c r="A6452" s="74" t="s">
        <v>152</v>
      </c>
      <c r="B6452" t="s">
        <v>165</v>
      </c>
      <c r="C6452" t="s">
        <v>56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</row>
    <row r="6453" spans="1:11">
      <c r="A6453" s="74" t="s">
        <v>152</v>
      </c>
      <c r="B6453" t="s">
        <v>165</v>
      </c>
      <c r="C6453" t="s">
        <v>57</v>
      </c>
      <c r="D6453">
        <v>0</v>
      </c>
      <c r="E6453"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</row>
    <row r="6454" spans="1:11">
      <c r="A6454" s="74" t="s">
        <v>152</v>
      </c>
      <c r="B6454" t="s">
        <v>165</v>
      </c>
      <c r="C6454" t="s">
        <v>58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</row>
    <row r="6455" spans="1:11">
      <c r="A6455" s="74" t="s">
        <v>152</v>
      </c>
      <c r="B6455" t="s">
        <v>682</v>
      </c>
      <c r="C6455" t="s">
        <v>18</v>
      </c>
      <c r="D6455">
        <v>1</v>
      </c>
      <c r="E6455">
        <v>1</v>
      </c>
      <c r="F6455">
        <v>88000</v>
      </c>
      <c r="G6455">
        <v>88000</v>
      </c>
      <c r="H6455">
        <v>88000</v>
      </c>
      <c r="I6455">
        <v>88000</v>
      </c>
      <c r="J6455">
        <v>0</v>
      </c>
      <c r="K6455">
        <v>0</v>
      </c>
    </row>
    <row r="6456" spans="1:11">
      <c r="A6456" s="74" t="s">
        <v>152</v>
      </c>
      <c r="B6456" t="s">
        <v>682</v>
      </c>
      <c r="C6456" t="s">
        <v>19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</row>
    <row r="6457" spans="1:11">
      <c r="A6457" s="74" t="s">
        <v>152</v>
      </c>
      <c r="B6457" t="s">
        <v>682</v>
      </c>
      <c r="C6457" t="s">
        <v>20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</row>
    <row r="6458" spans="1:11">
      <c r="A6458" s="74" t="s">
        <v>152</v>
      </c>
      <c r="B6458" t="s">
        <v>682</v>
      </c>
      <c r="C6458" t="s">
        <v>21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</row>
    <row r="6459" spans="1:11">
      <c r="A6459" s="74" t="s">
        <v>152</v>
      </c>
      <c r="B6459" t="s">
        <v>682</v>
      </c>
      <c r="C6459" t="s">
        <v>22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</row>
    <row r="6460" spans="1:11">
      <c r="A6460" s="74" t="s">
        <v>152</v>
      </c>
      <c r="B6460" t="s">
        <v>682</v>
      </c>
      <c r="C6460" t="s">
        <v>23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</row>
    <row r="6461" spans="1:11">
      <c r="A6461" s="74" t="s">
        <v>152</v>
      </c>
      <c r="B6461" t="s">
        <v>682</v>
      </c>
      <c r="C6461" t="s">
        <v>24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</row>
    <row r="6462" spans="1:11">
      <c r="A6462" s="74" t="s">
        <v>152</v>
      </c>
      <c r="B6462" t="s">
        <v>682</v>
      </c>
      <c r="C6462" t="s">
        <v>25</v>
      </c>
      <c r="D6462">
        <v>1</v>
      </c>
      <c r="E6462">
        <v>1</v>
      </c>
      <c r="F6462">
        <v>88000</v>
      </c>
      <c r="G6462">
        <v>88000</v>
      </c>
      <c r="H6462">
        <v>88000</v>
      </c>
      <c r="I6462">
        <v>88000</v>
      </c>
      <c r="J6462">
        <v>0</v>
      </c>
      <c r="K6462">
        <v>0</v>
      </c>
    </row>
    <row r="6463" spans="1:11">
      <c r="A6463" s="74" t="s">
        <v>152</v>
      </c>
      <c r="B6463" t="s">
        <v>682</v>
      </c>
    </row>
    <row r="6464" spans="1:11">
      <c r="A6464" s="74" t="s">
        <v>152</v>
      </c>
      <c r="B6464" t="s">
        <v>682</v>
      </c>
      <c r="C6464" t="s">
        <v>26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</row>
    <row r="6465" spans="1:11">
      <c r="A6465" s="74" t="s">
        <v>152</v>
      </c>
      <c r="B6465" t="s">
        <v>682</v>
      </c>
      <c r="C6465" t="s">
        <v>27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</row>
    <row r="6466" spans="1:11">
      <c r="A6466" s="74" t="s">
        <v>152</v>
      </c>
      <c r="B6466" t="s">
        <v>682</v>
      </c>
      <c r="C6466" t="s">
        <v>25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</row>
    <row r="6467" spans="1:11">
      <c r="A6467" s="74" t="s">
        <v>152</v>
      </c>
      <c r="B6467" t="s">
        <v>682</v>
      </c>
    </row>
    <row r="6468" spans="1:11">
      <c r="A6468" s="74" t="s">
        <v>152</v>
      </c>
      <c r="B6468" t="s">
        <v>682</v>
      </c>
      <c r="C6468" t="s">
        <v>28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</row>
    <row r="6469" spans="1:11">
      <c r="A6469" s="74" t="s">
        <v>152</v>
      </c>
      <c r="B6469" t="s">
        <v>682</v>
      </c>
      <c r="C6469" t="s">
        <v>29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</row>
    <row r="6470" spans="1:11">
      <c r="A6470" s="74" t="s">
        <v>152</v>
      </c>
      <c r="B6470" t="s">
        <v>682</v>
      </c>
      <c r="C6470" t="s">
        <v>30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</row>
    <row r="6471" spans="1:11">
      <c r="A6471" s="74" t="s">
        <v>152</v>
      </c>
      <c r="B6471" t="s">
        <v>682</v>
      </c>
      <c r="C6471" t="s">
        <v>31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</row>
    <row r="6472" spans="1:11">
      <c r="A6472" s="74" t="s">
        <v>152</v>
      </c>
      <c r="B6472" t="s">
        <v>682</v>
      </c>
      <c r="C6472" t="s">
        <v>25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</row>
    <row r="6473" spans="1:11">
      <c r="A6473" s="74" t="s">
        <v>152</v>
      </c>
      <c r="B6473" t="s">
        <v>682</v>
      </c>
    </row>
    <row r="6474" spans="1:11">
      <c r="A6474" s="74" t="s">
        <v>152</v>
      </c>
      <c r="B6474" t="s">
        <v>682</v>
      </c>
      <c r="C6474" t="s">
        <v>32</v>
      </c>
      <c r="D6474">
        <v>2</v>
      </c>
      <c r="E6474">
        <v>2</v>
      </c>
      <c r="F6474">
        <v>98148.56</v>
      </c>
      <c r="G6474">
        <v>115394</v>
      </c>
      <c r="H6474">
        <v>49074.28</v>
      </c>
      <c r="I6474">
        <v>57697</v>
      </c>
      <c r="J6474">
        <v>17245.440000000002</v>
      </c>
      <c r="K6474">
        <v>0.17570751929523981</v>
      </c>
    </row>
    <row r="6475" spans="1:11">
      <c r="A6475" s="74" t="s">
        <v>152</v>
      </c>
      <c r="B6475" t="s">
        <v>682</v>
      </c>
      <c r="C6475" t="s">
        <v>33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</row>
    <row r="6476" spans="1:11">
      <c r="A6476" s="74" t="s">
        <v>152</v>
      </c>
      <c r="B6476" t="s">
        <v>682</v>
      </c>
      <c r="C6476" t="s">
        <v>34</v>
      </c>
      <c r="D6476">
        <v>2</v>
      </c>
      <c r="E6476">
        <v>2</v>
      </c>
      <c r="F6476">
        <v>66676.17</v>
      </c>
      <c r="G6476">
        <v>67452.850000000006</v>
      </c>
      <c r="H6476">
        <v>33338.084999999999</v>
      </c>
      <c r="I6476">
        <v>33726.425000000003</v>
      </c>
      <c r="J6476">
        <v>776.68000000000757</v>
      </c>
      <c r="K6476">
        <v>1.1648539500694289E-2</v>
      </c>
    </row>
    <row r="6477" spans="1:11">
      <c r="A6477" s="74" t="s">
        <v>152</v>
      </c>
      <c r="B6477" t="s">
        <v>682</v>
      </c>
      <c r="C6477" t="s">
        <v>25</v>
      </c>
      <c r="D6477">
        <v>4</v>
      </c>
      <c r="E6477">
        <v>4</v>
      </c>
      <c r="F6477">
        <v>164824.72999999998</v>
      </c>
      <c r="G6477">
        <v>182846.85</v>
      </c>
      <c r="H6477">
        <v>41206.182499999995</v>
      </c>
      <c r="I6477">
        <v>45711.712500000001</v>
      </c>
      <c r="J6477">
        <v>18022.120000000024</v>
      </c>
      <c r="K6477">
        <v>0.10934111646959789</v>
      </c>
    </row>
    <row r="6478" spans="1:11">
      <c r="A6478" s="74" t="s">
        <v>152</v>
      </c>
      <c r="B6478" t="s">
        <v>682</v>
      </c>
    </row>
    <row r="6479" spans="1:11">
      <c r="A6479" s="74" t="s">
        <v>152</v>
      </c>
      <c r="B6479" t="s">
        <v>682</v>
      </c>
      <c r="C6479" t="s">
        <v>35</v>
      </c>
      <c r="D6479">
        <v>0.85</v>
      </c>
      <c r="E6479">
        <v>0.85</v>
      </c>
      <c r="F6479">
        <v>40063.910000000003</v>
      </c>
      <c r="G6479">
        <v>42500</v>
      </c>
      <c r="H6479">
        <v>47134.011764705887</v>
      </c>
      <c r="I6479">
        <v>50000</v>
      </c>
      <c r="J6479">
        <v>2436.0899999999965</v>
      </c>
      <c r="K6479">
        <v>6.0805098653626079E-2</v>
      </c>
    </row>
    <row r="6480" spans="1:11">
      <c r="A6480" s="74" t="s">
        <v>152</v>
      </c>
      <c r="B6480" t="s">
        <v>682</v>
      </c>
      <c r="C6480" t="s">
        <v>36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</row>
    <row r="6481" spans="1:11">
      <c r="A6481" s="74" t="s">
        <v>152</v>
      </c>
      <c r="B6481" t="s">
        <v>682</v>
      </c>
      <c r="C6481" t="s">
        <v>25</v>
      </c>
      <c r="D6481">
        <v>0.85</v>
      </c>
      <c r="E6481">
        <v>0.85</v>
      </c>
      <c r="F6481">
        <v>40063.910000000003</v>
      </c>
      <c r="G6481">
        <v>42500</v>
      </c>
      <c r="H6481">
        <v>47134.011764705887</v>
      </c>
      <c r="I6481">
        <v>50000</v>
      </c>
      <c r="J6481">
        <v>2436.0899999999965</v>
      </c>
      <c r="K6481">
        <v>6.0805098653626079E-2</v>
      </c>
    </row>
    <row r="6482" spans="1:11">
      <c r="A6482" s="74" t="s">
        <v>152</v>
      </c>
      <c r="B6482" t="s">
        <v>682</v>
      </c>
    </row>
    <row r="6483" spans="1:11">
      <c r="A6483" s="74" t="s">
        <v>152</v>
      </c>
      <c r="B6483" t="s">
        <v>682</v>
      </c>
      <c r="C6483" t="s">
        <v>37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</row>
    <row r="6484" spans="1:11">
      <c r="A6484" s="74" t="s">
        <v>152</v>
      </c>
      <c r="B6484" t="s">
        <v>682</v>
      </c>
      <c r="C6484" t="s">
        <v>38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</row>
    <row r="6485" spans="1:11">
      <c r="A6485" s="74" t="s">
        <v>152</v>
      </c>
      <c r="B6485" t="s">
        <v>682</v>
      </c>
      <c r="C6485" t="s">
        <v>25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</row>
    <row r="6486" spans="1:11">
      <c r="A6486" s="74" t="s">
        <v>152</v>
      </c>
      <c r="B6486" t="s">
        <v>682</v>
      </c>
    </row>
    <row r="6487" spans="1:11">
      <c r="A6487" s="74" t="s">
        <v>152</v>
      </c>
      <c r="B6487" t="s">
        <v>682</v>
      </c>
      <c r="C6487" t="s">
        <v>39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</row>
    <row r="6488" spans="1:11">
      <c r="A6488" s="74" t="s">
        <v>152</v>
      </c>
      <c r="B6488" t="s">
        <v>682</v>
      </c>
      <c r="C6488" t="s">
        <v>40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</row>
    <row r="6489" spans="1:11">
      <c r="A6489" s="74" t="s">
        <v>152</v>
      </c>
      <c r="B6489" t="s">
        <v>682</v>
      </c>
      <c r="C6489" t="s">
        <v>41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</row>
    <row r="6490" spans="1:11">
      <c r="A6490" s="74" t="s">
        <v>152</v>
      </c>
      <c r="B6490" t="s">
        <v>682</v>
      </c>
      <c r="C6490" t="s">
        <v>42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</row>
    <row r="6491" spans="1:11">
      <c r="A6491" s="74" t="s">
        <v>152</v>
      </c>
      <c r="B6491" t="s">
        <v>682</v>
      </c>
      <c r="C6491" t="s">
        <v>43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</row>
    <row r="6492" spans="1:11">
      <c r="A6492" s="74" t="s">
        <v>152</v>
      </c>
      <c r="B6492" t="s">
        <v>682</v>
      </c>
      <c r="C6492" t="s">
        <v>44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</row>
    <row r="6493" spans="1:11">
      <c r="A6493" s="74" t="s">
        <v>152</v>
      </c>
      <c r="B6493" t="s">
        <v>682</v>
      </c>
      <c r="C6493" t="s">
        <v>45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</row>
    <row r="6494" spans="1:11">
      <c r="A6494" s="74" t="s">
        <v>152</v>
      </c>
      <c r="B6494" t="s">
        <v>682</v>
      </c>
      <c r="C6494" t="s">
        <v>46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</row>
    <row r="6495" spans="1:11">
      <c r="A6495" s="74" t="s">
        <v>152</v>
      </c>
      <c r="B6495" t="s">
        <v>682</v>
      </c>
      <c r="C6495" t="s">
        <v>25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</row>
    <row r="6496" spans="1:11">
      <c r="A6496" s="74" t="s">
        <v>152</v>
      </c>
      <c r="B6496" t="s">
        <v>682</v>
      </c>
    </row>
    <row r="6497" spans="1:11">
      <c r="A6497" s="74" t="s">
        <v>152</v>
      </c>
      <c r="B6497" t="s">
        <v>682</v>
      </c>
      <c r="C6497" t="s">
        <v>47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</row>
    <row r="6498" spans="1:11">
      <c r="A6498" s="74" t="s">
        <v>152</v>
      </c>
      <c r="B6498" t="s">
        <v>682</v>
      </c>
      <c r="C6498" t="s">
        <v>48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</row>
    <row r="6499" spans="1:11">
      <c r="A6499" s="74" t="s">
        <v>152</v>
      </c>
      <c r="B6499" t="s">
        <v>682</v>
      </c>
      <c r="C6499" t="s">
        <v>25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</row>
    <row r="6500" spans="1:11">
      <c r="A6500" s="74" t="s">
        <v>152</v>
      </c>
      <c r="B6500" t="s">
        <v>682</v>
      </c>
    </row>
    <row r="6501" spans="1:11">
      <c r="A6501" s="74" t="s">
        <v>152</v>
      </c>
      <c r="B6501" t="s">
        <v>682</v>
      </c>
      <c r="C6501" t="s">
        <v>49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</row>
    <row r="6502" spans="1:11">
      <c r="A6502" s="74" t="s">
        <v>152</v>
      </c>
      <c r="B6502" t="s">
        <v>682</v>
      </c>
      <c r="C6502" t="s">
        <v>25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</row>
    <row r="6503" spans="1:11">
      <c r="A6503" s="74" t="s">
        <v>152</v>
      </c>
      <c r="B6503" t="s">
        <v>682</v>
      </c>
    </row>
    <row r="6504" spans="1:11">
      <c r="A6504" s="74" t="s">
        <v>152</v>
      </c>
      <c r="B6504" t="s">
        <v>682</v>
      </c>
      <c r="C6504" t="s">
        <v>50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</row>
    <row r="6505" spans="1:11">
      <c r="A6505" s="74" t="s">
        <v>152</v>
      </c>
      <c r="B6505" t="s">
        <v>682</v>
      </c>
      <c r="C6505" t="s">
        <v>51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</row>
    <row r="6506" spans="1:11">
      <c r="A6506" s="74" t="s">
        <v>152</v>
      </c>
      <c r="B6506" t="s">
        <v>682</v>
      </c>
      <c r="C6506" t="s">
        <v>25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</row>
    <row r="6507" spans="1:11">
      <c r="A6507" s="74" t="s">
        <v>152</v>
      </c>
      <c r="B6507" t="s">
        <v>682</v>
      </c>
    </row>
    <row r="6508" spans="1:11">
      <c r="A6508" s="74" t="s">
        <v>152</v>
      </c>
      <c r="B6508" t="s">
        <v>682</v>
      </c>
      <c r="C6508" t="s">
        <v>52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</row>
    <row r="6509" spans="1:11">
      <c r="A6509" s="74" t="s">
        <v>152</v>
      </c>
      <c r="B6509" t="s">
        <v>682</v>
      </c>
      <c r="C6509" t="s">
        <v>53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</row>
    <row r="6510" spans="1:11">
      <c r="A6510" s="74" t="s">
        <v>152</v>
      </c>
      <c r="B6510" t="s">
        <v>682</v>
      </c>
      <c r="C6510" t="s">
        <v>54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</row>
    <row r="6511" spans="1:11">
      <c r="A6511" s="74" t="s">
        <v>152</v>
      </c>
      <c r="B6511" t="s">
        <v>682</v>
      </c>
      <c r="C6511" t="s">
        <v>55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</row>
    <row r="6512" spans="1:11">
      <c r="A6512" s="74" t="s">
        <v>152</v>
      </c>
      <c r="B6512" t="s">
        <v>682</v>
      </c>
      <c r="C6512" t="s">
        <v>25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</row>
    <row r="6513" spans="1:11">
      <c r="A6513" s="74" t="s">
        <v>152</v>
      </c>
      <c r="B6513" t="s">
        <v>682</v>
      </c>
    </row>
    <row r="6514" spans="1:11">
      <c r="A6514" s="74" t="s">
        <v>152</v>
      </c>
      <c r="B6514" t="s">
        <v>682</v>
      </c>
      <c r="C6514" t="s">
        <v>56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</row>
    <row r="6515" spans="1:11">
      <c r="A6515" s="74" t="s">
        <v>152</v>
      </c>
      <c r="B6515" t="s">
        <v>682</v>
      </c>
      <c r="C6515" t="s">
        <v>57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</row>
    <row r="6516" spans="1:11">
      <c r="A6516" s="74" t="s">
        <v>152</v>
      </c>
      <c r="B6516" t="s">
        <v>682</v>
      </c>
      <c r="C6516" t="s">
        <v>58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</row>
    <row r="6517" spans="1:11">
      <c r="A6517" s="74" t="s">
        <v>61</v>
      </c>
      <c r="B6517" t="s">
        <v>166</v>
      </c>
      <c r="C6517" t="s">
        <v>18</v>
      </c>
      <c r="D6517">
        <v>1</v>
      </c>
      <c r="E6517">
        <v>1</v>
      </c>
      <c r="F6517">
        <v>84048</v>
      </c>
      <c r="G6517">
        <v>84048</v>
      </c>
      <c r="H6517">
        <v>84048</v>
      </c>
      <c r="I6517">
        <v>84048</v>
      </c>
      <c r="J6517">
        <v>0</v>
      </c>
      <c r="K6517">
        <v>0</v>
      </c>
    </row>
    <row r="6518" spans="1:11">
      <c r="A6518" s="74" t="s">
        <v>61</v>
      </c>
      <c r="B6518" t="s">
        <v>166</v>
      </c>
      <c r="C6518" t="s">
        <v>19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</row>
    <row r="6519" spans="1:11">
      <c r="A6519" s="74" t="s">
        <v>61</v>
      </c>
      <c r="B6519" t="s">
        <v>166</v>
      </c>
      <c r="C6519" t="s">
        <v>20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</row>
    <row r="6520" spans="1:11">
      <c r="A6520" s="74" t="s">
        <v>61</v>
      </c>
      <c r="B6520" t="s">
        <v>166</v>
      </c>
      <c r="C6520" t="s">
        <v>21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</row>
    <row r="6521" spans="1:11">
      <c r="A6521" s="74" t="s">
        <v>61</v>
      </c>
      <c r="B6521" t="s">
        <v>166</v>
      </c>
      <c r="C6521" t="s">
        <v>22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</row>
    <row r="6522" spans="1:11">
      <c r="A6522" s="74" t="s">
        <v>61</v>
      </c>
      <c r="B6522" t="s">
        <v>166</v>
      </c>
      <c r="C6522" t="s">
        <v>23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</row>
    <row r="6523" spans="1:11">
      <c r="A6523" s="74" t="s">
        <v>61</v>
      </c>
      <c r="B6523" t="s">
        <v>166</v>
      </c>
      <c r="C6523" t="s">
        <v>24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</row>
    <row r="6524" spans="1:11">
      <c r="A6524" s="74" t="s">
        <v>61</v>
      </c>
      <c r="B6524" t="s">
        <v>166</v>
      </c>
      <c r="C6524" t="s">
        <v>25</v>
      </c>
      <c r="D6524">
        <v>1</v>
      </c>
      <c r="E6524">
        <v>1</v>
      </c>
      <c r="F6524">
        <v>84048</v>
      </c>
      <c r="G6524">
        <v>84048</v>
      </c>
      <c r="H6524">
        <v>84048</v>
      </c>
      <c r="I6524">
        <v>84048</v>
      </c>
      <c r="J6524">
        <v>0</v>
      </c>
      <c r="K6524">
        <v>0</v>
      </c>
    </row>
    <row r="6525" spans="1:11">
      <c r="A6525" s="74" t="s">
        <v>61</v>
      </c>
      <c r="B6525" t="s">
        <v>166</v>
      </c>
    </row>
    <row r="6526" spans="1:11">
      <c r="A6526" s="74" t="s">
        <v>61</v>
      </c>
      <c r="B6526" t="s">
        <v>166</v>
      </c>
      <c r="C6526" t="s">
        <v>26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</row>
    <row r="6527" spans="1:11">
      <c r="A6527" s="74" t="s">
        <v>61</v>
      </c>
      <c r="B6527" t="s">
        <v>166</v>
      </c>
      <c r="C6527" t="s">
        <v>27</v>
      </c>
      <c r="D6527">
        <v>0.8</v>
      </c>
      <c r="E6527">
        <v>0.8</v>
      </c>
      <c r="F6527">
        <v>11840</v>
      </c>
      <c r="G6527">
        <v>12000</v>
      </c>
      <c r="H6527">
        <v>14800</v>
      </c>
      <c r="I6527">
        <v>15000</v>
      </c>
      <c r="J6527">
        <v>160</v>
      </c>
      <c r="K6527">
        <v>1.3513513513513514E-2</v>
      </c>
    </row>
    <row r="6528" spans="1:11">
      <c r="A6528" s="74" t="s">
        <v>61</v>
      </c>
      <c r="B6528" t="s">
        <v>166</v>
      </c>
      <c r="C6528" t="s">
        <v>25</v>
      </c>
      <c r="D6528">
        <v>0.8</v>
      </c>
      <c r="E6528">
        <v>0.8</v>
      </c>
      <c r="F6528">
        <v>11840</v>
      </c>
      <c r="G6528">
        <v>12000</v>
      </c>
      <c r="H6528">
        <v>14800</v>
      </c>
      <c r="I6528">
        <v>15000</v>
      </c>
      <c r="J6528">
        <v>160</v>
      </c>
      <c r="K6528">
        <v>1.3513513513513514E-2</v>
      </c>
    </row>
    <row r="6529" spans="1:11">
      <c r="A6529" s="74" t="s">
        <v>61</v>
      </c>
      <c r="B6529" t="s">
        <v>166</v>
      </c>
    </row>
    <row r="6530" spans="1:11">
      <c r="A6530" s="74" t="s">
        <v>61</v>
      </c>
      <c r="B6530" t="s">
        <v>166</v>
      </c>
      <c r="C6530" t="s">
        <v>28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</row>
    <row r="6531" spans="1:11">
      <c r="A6531" s="74" t="s">
        <v>61</v>
      </c>
      <c r="B6531" t="s">
        <v>166</v>
      </c>
      <c r="C6531" t="s">
        <v>29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</row>
    <row r="6532" spans="1:11">
      <c r="A6532" s="74" t="s">
        <v>61</v>
      </c>
      <c r="B6532" t="s">
        <v>166</v>
      </c>
      <c r="C6532" t="s">
        <v>30</v>
      </c>
      <c r="D6532">
        <v>2</v>
      </c>
      <c r="E6532">
        <v>2</v>
      </c>
      <c r="F6532">
        <v>31000</v>
      </c>
      <c r="G6532">
        <v>31400</v>
      </c>
      <c r="H6532">
        <v>15500</v>
      </c>
      <c r="I6532">
        <v>15700</v>
      </c>
      <c r="J6532">
        <v>400</v>
      </c>
      <c r="K6532">
        <v>1.2903225806451613E-2</v>
      </c>
    </row>
    <row r="6533" spans="1:11">
      <c r="A6533" s="74" t="s">
        <v>61</v>
      </c>
      <c r="B6533" t="s">
        <v>166</v>
      </c>
      <c r="C6533" t="s">
        <v>31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</row>
    <row r="6534" spans="1:11">
      <c r="A6534" s="74" t="s">
        <v>61</v>
      </c>
      <c r="B6534" t="s">
        <v>166</v>
      </c>
      <c r="C6534" t="s">
        <v>25</v>
      </c>
      <c r="D6534">
        <v>2</v>
      </c>
      <c r="E6534">
        <v>2</v>
      </c>
      <c r="F6534">
        <v>31000</v>
      </c>
      <c r="G6534">
        <v>31400</v>
      </c>
      <c r="H6534">
        <v>15500</v>
      </c>
      <c r="I6534">
        <v>15700</v>
      </c>
      <c r="J6534">
        <v>400</v>
      </c>
      <c r="K6534">
        <v>1.2903225806451613E-2</v>
      </c>
    </row>
    <row r="6535" spans="1:11">
      <c r="A6535" s="74" t="s">
        <v>61</v>
      </c>
      <c r="B6535" t="s">
        <v>166</v>
      </c>
    </row>
    <row r="6536" spans="1:11">
      <c r="A6536" s="74" t="s">
        <v>61</v>
      </c>
      <c r="B6536" t="s">
        <v>166</v>
      </c>
      <c r="C6536" t="s">
        <v>32</v>
      </c>
      <c r="D6536">
        <v>1</v>
      </c>
      <c r="E6536">
        <v>1</v>
      </c>
      <c r="F6536">
        <v>42236</v>
      </c>
      <c r="G6536">
        <v>52004</v>
      </c>
      <c r="H6536">
        <v>42236</v>
      </c>
      <c r="I6536">
        <v>52004</v>
      </c>
      <c r="J6536">
        <v>9768</v>
      </c>
      <c r="K6536">
        <v>0.23127190074817691</v>
      </c>
    </row>
    <row r="6537" spans="1:11">
      <c r="A6537" s="74" t="s">
        <v>61</v>
      </c>
      <c r="B6537" t="s">
        <v>166</v>
      </c>
      <c r="C6537" t="s">
        <v>33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</row>
    <row r="6538" spans="1:11">
      <c r="A6538" s="74" t="s">
        <v>61</v>
      </c>
      <c r="B6538" t="s">
        <v>166</v>
      </c>
      <c r="C6538" t="s">
        <v>34</v>
      </c>
      <c r="D6538">
        <v>2.2000000000000002</v>
      </c>
      <c r="E6538">
        <v>2.2000000000000002</v>
      </c>
      <c r="F6538">
        <v>43917</v>
      </c>
      <c r="G6538">
        <v>43917</v>
      </c>
      <c r="H6538">
        <v>19962.272727272724</v>
      </c>
      <c r="I6538">
        <v>19962.272727272724</v>
      </c>
      <c r="J6538">
        <v>0</v>
      </c>
      <c r="K6538">
        <v>0</v>
      </c>
    </row>
    <row r="6539" spans="1:11">
      <c r="A6539" s="74" t="s">
        <v>61</v>
      </c>
      <c r="B6539" t="s">
        <v>166</v>
      </c>
      <c r="C6539" t="s">
        <v>25</v>
      </c>
      <c r="D6539">
        <v>3.2</v>
      </c>
      <c r="E6539">
        <v>3.2</v>
      </c>
      <c r="F6539">
        <v>86153</v>
      </c>
      <c r="G6539">
        <v>95921</v>
      </c>
      <c r="H6539">
        <v>26922.8125</v>
      </c>
      <c r="I6539">
        <v>29975.3125</v>
      </c>
      <c r="J6539">
        <v>9768</v>
      </c>
      <c r="K6539">
        <v>0.11337968497904891</v>
      </c>
    </row>
    <row r="6540" spans="1:11">
      <c r="A6540" s="74" t="s">
        <v>61</v>
      </c>
      <c r="B6540" t="s">
        <v>166</v>
      </c>
    </row>
    <row r="6541" spans="1:11">
      <c r="A6541" s="74" t="s">
        <v>61</v>
      </c>
      <c r="B6541" t="s">
        <v>166</v>
      </c>
      <c r="C6541" t="s">
        <v>35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</row>
    <row r="6542" spans="1:11">
      <c r="A6542" s="74" t="s">
        <v>61</v>
      </c>
      <c r="B6542" t="s">
        <v>166</v>
      </c>
      <c r="C6542" t="s">
        <v>36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</row>
    <row r="6543" spans="1:11">
      <c r="A6543" s="74" t="s">
        <v>61</v>
      </c>
      <c r="B6543" t="s">
        <v>166</v>
      </c>
      <c r="C6543" t="s">
        <v>25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</row>
    <row r="6544" spans="1:11">
      <c r="A6544" s="74" t="s">
        <v>61</v>
      </c>
      <c r="B6544" t="s">
        <v>166</v>
      </c>
    </row>
    <row r="6545" spans="1:11">
      <c r="A6545" s="74" t="s">
        <v>61</v>
      </c>
      <c r="B6545" t="s">
        <v>166</v>
      </c>
      <c r="C6545" t="s">
        <v>37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</row>
    <row r="6546" spans="1:11">
      <c r="A6546" s="74" t="s">
        <v>61</v>
      </c>
      <c r="B6546" t="s">
        <v>166</v>
      </c>
      <c r="C6546" t="s">
        <v>38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</row>
    <row r="6547" spans="1:11">
      <c r="A6547" s="74" t="s">
        <v>61</v>
      </c>
      <c r="B6547" t="s">
        <v>166</v>
      </c>
      <c r="C6547" t="s">
        <v>25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</row>
    <row r="6548" spans="1:11">
      <c r="A6548" s="74" t="s">
        <v>61</v>
      </c>
      <c r="B6548" t="s">
        <v>166</v>
      </c>
    </row>
    <row r="6549" spans="1:11">
      <c r="A6549" s="74" t="s">
        <v>61</v>
      </c>
      <c r="B6549" t="s">
        <v>166</v>
      </c>
      <c r="C6549" t="s">
        <v>39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</row>
    <row r="6550" spans="1:11">
      <c r="A6550" s="74" t="s">
        <v>61</v>
      </c>
      <c r="B6550" t="s">
        <v>166</v>
      </c>
      <c r="C6550" t="s">
        <v>40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</row>
    <row r="6551" spans="1:11">
      <c r="A6551" s="74" t="s">
        <v>61</v>
      </c>
      <c r="B6551" t="s">
        <v>166</v>
      </c>
      <c r="C6551" t="s">
        <v>41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</row>
    <row r="6552" spans="1:11">
      <c r="A6552" s="74" t="s">
        <v>61</v>
      </c>
      <c r="B6552" t="s">
        <v>166</v>
      </c>
      <c r="C6552" t="s">
        <v>42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</row>
    <row r="6553" spans="1:11">
      <c r="A6553" s="74" t="s">
        <v>61</v>
      </c>
      <c r="B6553" t="s">
        <v>166</v>
      </c>
      <c r="C6553" t="s">
        <v>43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</row>
    <row r="6554" spans="1:11">
      <c r="A6554" s="74" t="s">
        <v>61</v>
      </c>
      <c r="B6554" t="s">
        <v>166</v>
      </c>
      <c r="C6554" t="s">
        <v>44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</row>
    <row r="6555" spans="1:11">
      <c r="A6555" s="74" t="s">
        <v>61</v>
      </c>
      <c r="B6555" t="s">
        <v>166</v>
      </c>
      <c r="C6555" t="s">
        <v>45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</row>
    <row r="6556" spans="1:11">
      <c r="A6556" s="74" t="s">
        <v>61</v>
      </c>
      <c r="B6556" t="s">
        <v>166</v>
      </c>
      <c r="C6556" t="s">
        <v>46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</row>
    <row r="6557" spans="1:11">
      <c r="A6557" s="74" t="s">
        <v>61</v>
      </c>
      <c r="B6557" t="s">
        <v>166</v>
      </c>
      <c r="C6557" t="s">
        <v>25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</row>
    <row r="6558" spans="1:11">
      <c r="A6558" s="74" t="s">
        <v>61</v>
      </c>
      <c r="B6558" t="s">
        <v>166</v>
      </c>
    </row>
    <row r="6559" spans="1:11">
      <c r="A6559" s="74" t="s">
        <v>61</v>
      </c>
      <c r="B6559" t="s">
        <v>166</v>
      </c>
      <c r="C6559" t="s">
        <v>47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</row>
    <row r="6560" spans="1:11">
      <c r="A6560" s="74" t="s">
        <v>61</v>
      </c>
      <c r="B6560" t="s">
        <v>166</v>
      </c>
      <c r="C6560" t="s">
        <v>48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</row>
    <row r="6561" spans="1:11">
      <c r="A6561" s="74" t="s">
        <v>61</v>
      </c>
      <c r="B6561" t="s">
        <v>166</v>
      </c>
      <c r="C6561" t="s">
        <v>25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</row>
    <row r="6562" spans="1:11">
      <c r="A6562" s="74" t="s">
        <v>61</v>
      </c>
      <c r="B6562" t="s">
        <v>166</v>
      </c>
    </row>
    <row r="6563" spans="1:11">
      <c r="A6563" s="74" t="s">
        <v>61</v>
      </c>
      <c r="B6563" t="s">
        <v>166</v>
      </c>
      <c r="C6563" t="s">
        <v>49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</row>
    <row r="6564" spans="1:11">
      <c r="A6564" s="74" t="s">
        <v>61</v>
      </c>
      <c r="B6564" t="s">
        <v>166</v>
      </c>
      <c r="C6564" t="s">
        <v>25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</row>
    <row r="6565" spans="1:11">
      <c r="A6565" s="74" t="s">
        <v>61</v>
      </c>
      <c r="B6565" t="s">
        <v>166</v>
      </c>
    </row>
    <row r="6566" spans="1:11">
      <c r="A6566" s="74" t="s">
        <v>61</v>
      </c>
      <c r="B6566" t="s">
        <v>166</v>
      </c>
      <c r="C6566" t="s">
        <v>50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</row>
    <row r="6567" spans="1:11">
      <c r="A6567" s="74" t="s">
        <v>61</v>
      </c>
      <c r="B6567" t="s">
        <v>166</v>
      </c>
      <c r="C6567" t="s">
        <v>51</v>
      </c>
      <c r="D6567">
        <v>1.4</v>
      </c>
      <c r="E6567">
        <v>1.4</v>
      </c>
      <c r="F6567">
        <v>28153</v>
      </c>
      <c r="G6567">
        <v>28153</v>
      </c>
      <c r="H6567">
        <v>20109.285714285714</v>
      </c>
      <c r="I6567">
        <v>20109.285714285714</v>
      </c>
      <c r="J6567">
        <v>0</v>
      </c>
      <c r="K6567">
        <v>0</v>
      </c>
    </row>
    <row r="6568" spans="1:11">
      <c r="A6568" s="74" t="s">
        <v>61</v>
      </c>
      <c r="B6568" t="s">
        <v>166</v>
      </c>
      <c r="C6568" t="s">
        <v>25</v>
      </c>
      <c r="D6568">
        <v>1.4</v>
      </c>
      <c r="E6568">
        <v>1.4</v>
      </c>
      <c r="F6568">
        <v>28153</v>
      </c>
      <c r="G6568">
        <v>28153</v>
      </c>
      <c r="H6568">
        <v>20109.285714285714</v>
      </c>
      <c r="I6568">
        <v>20109.285714285714</v>
      </c>
      <c r="J6568">
        <v>0</v>
      </c>
      <c r="K6568">
        <v>0</v>
      </c>
    </row>
    <row r="6569" spans="1:11">
      <c r="A6569" s="74" t="s">
        <v>61</v>
      </c>
      <c r="B6569" t="s">
        <v>166</v>
      </c>
    </row>
    <row r="6570" spans="1:11">
      <c r="A6570" s="74" t="s">
        <v>61</v>
      </c>
      <c r="B6570" t="s">
        <v>166</v>
      </c>
      <c r="C6570" t="s">
        <v>52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</row>
    <row r="6571" spans="1:11">
      <c r="A6571" s="74" t="s">
        <v>61</v>
      </c>
      <c r="B6571" t="s">
        <v>166</v>
      </c>
      <c r="C6571" t="s">
        <v>53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</row>
    <row r="6572" spans="1:11">
      <c r="A6572" s="74" t="s">
        <v>61</v>
      </c>
      <c r="B6572" t="s">
        <v>166</v>
      </c>
      <c r="C6572" t="s">
        <v>54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</row>
    <row r="6573" spans="1:11">
      <c r="A6573" s="74" t="s">
        <v>61</v>
      </c>
      <c r="B6573" t="s">
        <v>166</v>
      </c>
      <c r="C6573" t="s">
        <v>55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</row>
    <row r="6574" spans="1:11">
      <c r="A6574" s="74" t="s">
        <v>61</v>
      </c>
      <c r="B6574" t="s">
        <v>166</v>
      </c>
      <c r="C6574" t="s">
        <v>25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</row>
    <row r="6575" spans="1:11">
      <c r="A6575" s="74" t="s">
        <v>61</v>
      </c>
      <c r="B6575" t="s">
        <v>166</v>
      </c>
    </row>
    <row r="6576" spans="1:11">
      <c r="A6576" s="74" t="s">
        <v>61</v>
      </c>
      <c r="B6576" t="s">
        <v>166</v>
      </c>
      <c r="C6576" t="s">
        <v>56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</row>
    <row r="6577" spans="1:11">
      <c r="A6577" s="74" t="s">
        <v>61</v>
      </c>
      <c r="B6577" t="s">
        <v>166</v>
      </c>
      <c r="C6577" t="s">
        <v>57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</row>
    <row r="6578" spans="1:11">
      <c r="A6578" s="74" t="s">
        <v>61</v>
      </c>
      <c r="B6578" t="s">
        <v>166</v>
      </c>
      <c r="C6578" t="s">
        <v>58</v>
      </c>
      <c r="D6578">
        <v>0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</row>
    <row r="6579" spans="1:11">
      <c r="A6579" s="74" t="s">
        <v>152</v>
      </c>
      <c r="B6579" t="s">
        <v>167</v>
      </c>
      <c r="C6579" t="s">
        <v>18</v>
      </c>
      <c r="D6579">
        <v>1</v>
      </c>
      <c r="E6579">
        <v>1</v>
      </c>
      <c r="F6579">
        <v>90000</v>
      </c>
      <c r="G6579">
        <v>90000</v>
      </c>
      <c r="H6579">
        <v>90000</v>
      </c>
      <c r="I6579">
        <v>90000</v>
      </c>
      <c r="J6579">
        <v>0</v>
      </c>
      <c r="K6579">
        <v>0</v>
      </c>
    </row>
    <row r="6580" spans="1:11">
      <c r="A6580" s="74" t="s">
        <v>152</v>
      </c>
      <c r="B6580" t="s">
        <v>167</v>
      </c>
      <c r="C6580" t="s">
        <v>19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</row>
    <row r="6581" spans="1:11">
      <c r="A6581" s="74" t="s">
        <v>152</v>
      </c>
      <c r="B6581" t="s">
        <v>167</v>
      </c>
      <c r="C6581" t="s">
        <v>20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</row>
    <row r="6582" spans="1:11">
      <c r="A6582" s="74" t="s">
        <v>152</v>
      </c>
      <c r="B6582" t="s">
        <v>167</v>
      </c>
      <c r="C6582" t="s">
        <v>21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</row>
    <row r="6583" spans="1:11">
      <c r="A6583" s="74" t="s">
        <v>152</v>
      </c>
      <c r="B6583" t="s">
        <v>167</v>
      </c>
      <c r="C6583" t="s">
        <v>22</v>
      </c>
      <c r="D6583">
        <v>1</v>
      </c>
      <c r="E6583">
        <v>1</v>
      </c>
      <c r="F6583">
        <v>70000</v>
      </c>
      <c r="G6583">
        <v>70000</v>
      </c>
      <c r="H6583">
        <v>70000</v>
      </c>
      <c r="I6583">
        <v>70000</v>
      </c>
      <c r="J6583">
        <v>0</v>
      </c>
      <c r="K6583">
        <v>0</v>
      </c>
    </row>
    <row r="6584" spans="1:11">
      <c r="A6584" s="74" t="s">
        <v>152</v>
      </c>
      <c r="B6584" t="s">
        <v>167</v>
      </c>
      <c r="C6584" t="s">
        <v>23</v>
      </c>
      <c r="D6584">
        <v>1.9</v>
      </c>
      <c r="E6584">
        <v>1.9</v>
      </c>
      <c r="F6584">
        <v>126043</v>
      </c>
      <c r="G6584">
        <v>127138</v>
      </c>
      <c r="H6584">
        <v>66338.421052631587</v>
      </c>
      <c r="I6584">
        <v>66914.736842105267</v>
      </c>
      <c r="J6584">
        <v>1095</v>
      </c>
      <c r="K6584">
        <v>8.6875114048380313E-3</v>
      </c>
    </row>
    <row r="6585" spans="1:11">
      <c r="A6585" s="74" t="s">
        <v>152</v>
      </c>
      <c r="B6585" t="s">
        <v>167</v>
      </c>
      <c r="C6585" t="s">
        <v>24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</row>
    <row r="6586" spans="1:11">
      <c r="A6586" s="74" t="s">
        <v>152</v>
      </c>
      <c r="B6586" t="s">
        <v>167</v>
      </c>
      <c r="C6586" t="s">
        <v>25</v>
      </c>
      <c r="D6586">
        <v>3.9</v>
      </c>
      <c r="E6586">
        <v>3.9</v>
      </c>
      <c r="F6586">
        <v>286043</v>
      </c>
      <c r="G6586">
        <v>287138</v>
      </c>
      <c r="H6586">
        <v>73344.358974358969</v>
      </c>
      <c r="I6586">
        <v>73625.128205128203</v>
      </c>
      <c r="J6586">
        <v>1095</v>
      </c>
      <c r="K6586">
        <v>3.8280957758099307E-3</v>
      </c>
    </row>
    <row r="6587" spans="1:11">
      <c r="A6587" s="74" t="s">
        <v>152</v>
      </c>
      <c r="B6587" t="s">
        <v>167</v>
      </c>
    </row>
    <row r="6588" spans="1:11">
      <c r="A6588" s="74" t="s">
        <v>152</v>
      </c>
      <c r="B6588" t="s">
        <v>167</v>
      </c>
      <c r="C6588" t="s">
        <v>26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</row>
    <row r="6589" spans="1:11">
      <c r="A6589" s="74" t="s">
        <v>152</v>
      </c>
      <c r="B6589" t="s">
        <v>167</v>
      </c>
      <c r="C6589" t="s">
        <v>27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</row>
    <row r="6590" spans="1:11">
      <c r="A6590" s="74" t="s">
        <v>152</v>
      </c>
      <c r="B6590" t="s">
        <v>167</v>
      </c>
      <c r="C6590" t="s">
        <v>25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</row>
    <row r="6591" spans="1:11">
      <c r="A6591" s="74" t="s">
        <v>152</v>
      </c>
      <c r="B6591" t="s">
        <v>167</v>
      </c>
    </row>
    <row r="6592" spans="1:11">
      <c r="A6592" s="74" t="s">
        <v>152</v>
      </c>
      <c r="B6592" t="s">
        <v>167</v>
      </c>
      <c r="C6592" t="s">
        <v>28</v>
      </c>
      <c r="D6592">
        <v>4</v>
      </c>
      <c r="E6592">
        <v>4</v>
      </c>
      <c r="F6592">
        <v>80000</v>
      </c>
      <c r="G6592">
        <v>80800</v>
      </c>
      <c r="H6592">
        <v>20000</v>
      </c>
      <c r="I6592">
        <v>20200</v>
      </c>
      <c r="J6592">
        <v>800</v>
      </c>
      <c r="K6592">
        <v>0.01</v>
      </c>
    </row>
    <row r="6593" spans="1:11">
      <c r="A6593" s="74" t="s">
        <v>152</v>
      </c>
      <c r="B6593" t="s">
        <v>167</v>
      </c>
      <c r="C6593" t="s">
        <v>29</v>
      </c>
      <c r="D6593">
        <v>2</v>
      </c>
      <c r="E6593">
        <v>2</v>
      </c>
      <c r="F6593">
        <v>40000</v>
      </c>
      <c r="G6593">
        <v>40400</v>
      </c>
      <c r="H6593">
        <v>20000</v>
      </c>
      <c r="I6593">
        <v>20200</v>
      </c>
      <c r="J6593">
        <v>400</v>
      </c>
      <c r="K6593">
        <v>0.01</v>
      </c>
    </row>
    <row r="6594" spans="1:11">
      <c r="A6594" s="74" t="s">
        <v>152</v>
      </c>
      <c r="B6594" t="s">
        <v>167</v>
      </c>
      <c r="C6594" t="s">
        <v>30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</row>
    <row r="6595" spans="1:11">
      <c r="A6595" s="74" t="s">
        <v>152</v>
      </c>
      <c r="B6595" t="s">
        <v>167</v>
      </c>
      <c r="C6595" t="s">
        <v>31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</row>
    <row r="6596" spans="1:11">
      <c r="A6596" s="74" t="s">
        <v>152</v>
      </c>
      <c r="B6596" t="s">
        <v>167</v>
      </c>
      <c r="C6596" t="s">
        <v>25</v>
      </c>
      <c r="D6596">
        <v>6</v>
      </c>
      <c r="E6596">
        <v>6</v>
      </c>
      <c r="F6596">
        <v>120000</v>
      </c>
      <c r="G6596">
        <v>121200</v>
      </c>
      <c r="H6596">
        <v>20000</v>
      </c>
      <c r="I6596">
        <v>20200</v>
      </c>
      <c r="J6596">
        <v>1200</v>
      </c>
      <c r="K6596">
        <v>0.01</v>
      </c>
    </row>
    <row r="6597" spans="1:11">
      <c r="A6597" s="74" t="s">
        <v>152</v>
      </c>
      <c r="B6597" t="s">
        <v>167</v>
      </c>
    </row>
    <row r="6598" spans="1:11">
      <c r="A6598" s="74" t="s">
        <v>152</v>
      </c>
      <c r="B6598" t="s">
        <v>167</v>
      </c>
      <c r="C6598" t="s">
        <v>32</v>
      </c>
      <c r="D6598">
        <v>0</v>
      </c>
      <c r="E6598"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</row>
    <row r="6599" spans="1:11">
      <c r="A6599" s="74" t="s">
        <v>152</v>
      </c>
      <c r="B6599" t="s">
        <v>167</v>
      </c>
      <c r="C6599" t="s">
        <v>33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</row>
    <row r="6600" spans="1:11">
      <c r="A6600" s="74" t="s">
        <v>152</v>
      </c>
      <c r="B6600" t="s">
        <v>167</v>
      </c>
      <c r="C6600" t="s">
        <v>34</v>
      </c>
      <c r="D6600">
        <v>2</v>
      </c>
      <c r="E6600">
        <v>2</v>
      </c>
      <c r="F6600">
        <v>53600</v>
      </c>
      <c r="G6600">
        <v>53600</v>
      </c>
      <c r="H6600">
        <v>26800</v>
      </c>
      <c r="I6600">
        <v>26800</v>
      </c>
      <c r="J6600">
        <v>0</v>
      </c>
      <c r="K6600">
        <v>0</v>
      </c>
    </row>
    <row r="6601" spans="1:11">
      <c r="A6601" s="74" t="s">
        <v>152</v>
      </c>
      <c r="B6601" t="s">
        <v>167</v>
      </c>
      <c r="C6601" t="s">
        <v>25</v>
      </c>
      <c r="D6601">
        <v>2</v>
      </c>
      <c r="E6601">
        <v>2</v>
      </c>
      <c r="F6601">
        <v>53600</v>
      </c>
      <c r="G6601">
        <v>53600</v>
      </c>
      <c r="H6601">
        <v>26800</v>
      </c>
      <c r="I6601">
        <v>26800</v>
      </c>
      <c r="J6601">
        <v>0</v>
      </c>
      <c r="K6601">
        <v>0</v>
      </c>
    </row>
    <row r="6602" spans="1:11">
      <c r="A6602" s="74" t="s">
        <v>152</v>
      </c>
      <c r="B6602" t="s">
        <v>167</v>
      </c>
    </row>
    <row r="6603" spans="1:11">
      <c r="A6603" s="74" t="s">
        <v>152</v>
      </c>
      <c r="B6603" t="s">
        <v>167</v>
      </c>
      <c r="C6603" t="s">
        <v>35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</row>
    <row r="6604" spans="1:11">
      <c r="A6604" s="74" t="s">
        <v>152</v>
      </c>
      <c r="B6604" t="s">
        <v>167</v>
      </c>
      <c r="C6604" t="s">
        <v>36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</row>
    <row r="6605" spans="1:11">
      <c r="A6605" s="74" t="s">
        <v>152</v>
      </c>
      <c r="B6605" t="s">
        <v>167</v>
      </c>
      <c r="C6605" t="s">
        <v>25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</row>
    <row r="6606" spans="1:11">
      <c r="A6606" s="74" t="s">
        <v>152</v>
      </c>
      <c r="B6606" t="s">
        <v>167</v>
      </c>
    </row>
    <row r="6607" spans="1:11">
      <c r="A6607" s="74" t="s">
        <v>152</v>
      </c>
      <c r="B6607" t="s">
        <v>167</v>
      </c>
      <c r="C6607" t="s">
        <v>37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</row>
    <row r="6608" spans="1:11">
      <c r="A6608" s="74" t="s">
        <v>152</v>
      </c>
      <c r="B6608" t="s">
        <v>167</v>
      </c>
      <c r="C6608" t="s">
        <v>38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</row>
    <row r="6609" spans="1:11">
      <c r="A6609" s="74" t="s">
        <v>152</v>
      </c>
      <c r="B6609" t="s">
        <v>167</v>
      </c>
      <c r="C6609" t="s">
        <v>25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</row>
    <row r="6610" spans="1:11">
      <c r="A6610" s="74" t="s">
        <v>152</v>
      </c>
      <c r="B6610" t="s">
        <v>167</v>
      </c>
    </row>
    <row r="6611" spans="1:11">
      <c r="A6611" s="74" t="s">
        <v>152</v>
      </c>
      <c r="B6611" t="s">
        <v>167</v>
      </c>
      <c r="C6611" t="s">
        <v>39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</row>
    <row r="6612" spans="1:11">
      <c r="A6612" s="74" t="s">
        <v>152</v>
      </c>
      <c r="B6612" t="s">
        <v>167</v>
      </c>
      <c r="C6612" t="s">
        <v>40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</row>
    <row r="6613" spans="1:11">
      <c r="A6613" s="74" t="s">
        <v>152</v>
      </c>
      <c r="B6613" t="s">
        <v>167</v>
      </c>
      <c r="C6613" t="s">
        <v>41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</row>
    <row r="6614" spans="1:11">
      <c r="A6614" s="74" t="s">
        <v>152</v>
      </c>
      <c r="B6614" t="s">
        <v>167</v>
      </c>
      <c r="C6614" t="s">
        <v>42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</row>
    <row r="6615" spans="1:11">
      <c r="A6615" s="74" t="s">
        <v>152</v>
      </c>
      <c r="B6615" t="s">
        <v>167</v>
      </c>
      <c r="C6615" t="s">
        <v>43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</row>
    <row r="6616" spans="1:11">
      <c r="A6616" s="74" t="s">
        <v>152</v>
      </c>
      <c r="B6616" t="s">
        <v>167</v>
      </c>
      <c r="C6616" t="s">
        <v>44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</row>
    <row r="6617" spans="1:11">
      <c r="A6617" s="74" t="s">
        <v>152</v>
      </c>
      <c r="B6617" t="s">
        <v>167</v>
      </c>
      <c r="C6617" t="s">
        <v>45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</row>
    <row r="6618" spans="1:11">
      <c r="A6618" s="74" t="s">
        <v>152</v>
      </c>
      <c r="B6618" t="s">
        <v>167</v>
      </c>
      <c r="C6618" t="s">
        <v>46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</row>
    <row r="6619" spans="1:11">
      <c r="A6619" s="74" t="s">
        <v>152</v>
      </c>
      <c r="B6619" t="s">
        <v>167</v>
      </c>
      <c r="C6619" t="s">
        <v>25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</row>
    <row r="6620" spans="1:11">
      <c r="A6620" s="74" t="s">
        <v>152</v>
      </c>
      <c r="B6620" t="s">
        <v>167</v>
      </c>
    </row>
    <row r="6621" spans="1:11">
      <c r="A6621" s="74" t="s">
        <v>152</v>
      </c>
      <c r="B6621" t="s">
        <v>167</v>
      </c>
      <c r="C6621" t="s">
        <v>47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</row>
    <row r="6622" spans="1:11">
      <c r="A6622" s="74" t="s">
        <v>152</v>
      </c>
      <c r="B6622" t="s">
        <v>167</v>
      </c>
      <c r="C6622" t="s">
        <v>48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</row>
    <row r="6623" spans="1:11">
      <c r="A6623" s="74" t="s">
        <v>152</v>
      </c>
      <c r="B6623" t="s">
        <v>167</v>
      </c>
      <c r="C6623" t="s">
        <v>25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</row>
    <row r="6624" spans="1:11">
      <c r="A6624" s="74" t="s">
        <v>152</v>
      </c>
      <c r="B6624" t="s">
        <v>167</v>
      </c>
    </row>
    <row r="6625" spans="1:11">
      <c r="A6625" s="74" t="s">
        <v>152</v>
      </c>
      <c r="B6625" t="s">
        <v>167</v>
      </c>
      <c r="C6625" t="s">
        <v>49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</row>
    <row r="6626" spans="1:11">
      <c r="A6626" s="74" t="s">
        <v>152</v>
      </c>
      <c r="B6626" t="s">
        <v>167</v>
      </c>
      <c r="C6626" t="s">
        <v>25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</row>
    <row r="6627" spans="1:11">
      <c r="A6627" s="74" t="s">
        <v>152</v>
      </c>
      <c r="B6627" t="s">
        <v>167</v>
      </c>
    </row>
    <row r="6628" spans="1:11">
      <c r="A6628" s="74" t="s">
        <v>152</v>
      </c>
      <c r="B6628" t="s">
        <v>167</v>
      </c>
      <c r="C6628" t="s">
        <v>50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</row>
    <row r="6629" spans="1:11">
      <c r="A6629" s="74" t="s">
        <v>152</v>
      </c>
      <c r="B6629" t="s">
        <v>167</v>
      </c>
      <c r="C6629" t="s">
        <v>51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</row>
    <row r="6630" spans="1:11">
      <c r="A6630" s="74" t="s">
        <v>152</v>
      </c>
      <c r="B6630" t="s">
        <v>167</v>
      </c>
      <c r="C6630" t="s">
        <v>25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</row>
    <row r="6631" spans="1:11">
      <c r="A6631" s="74" t="s">
        <v>152</v>
      </c>
      <c r="B6631" t="s">
        <v>167</v>
      </c>
    </row>
    <row r="6632" spans="1:11">
      <c r="A6632" s="74" t="s">
        <v>152</v>
      </c>
      <c r="B6632" t="s">
        <v>167</v>
      </c>
      <c r="C6632" t="s">
        <v>52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</row>
    <row r="6633" spans="1:11">
      <c r="A6633" s="74" t="s">
        <v>152</v>
      </c>
      <c r="B6633" t="s">
        <v>167</v>
      </c>
      <c r="C6633" t="s">
        <v>53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</row>
    <row r="6634" spans="1:11">
      <c r="A6634" s="74" t="s">
        <v>152</v>
      </c>
      <c r="B6634" t="s">
        <v>167</v>
      </c>
      <c r="C6634" t="s">
        <v>54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</row>
    <row r="6635" spans="1:11">
      <c r="A6635" s="74" t="s">
        <v>152</v>
      </c>
      <c r="B6635" t="s">
        <v>167</v>
      </c>
      <c r="C6635" t="s">
        <v>55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</row>
    <row r="6636" spans="1:11">
      <c r="A6636" s="74" t="s">
        <v>152</v>
      </c>
      <c r="B6636" t="s">
        <v>167</v>
      </c>
      <c r="C6636" t="s">
        <v>25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</row>
    <row r="6637" spans="1:11">
      <c r="A6637" s="74" t="s">
        <v>152</v>
      </c>
      <c r="B6637" t="s">
        <v>167</v>
      </c>
    </row>
    <row r="6638" spans="1:11">
      <c r="A6638" s="74" t="s">
        <v>152</v>
      </c>
      <c r="B6638" t="s">
        <v>167</v>
      </c>
      <c r="C6638" t="s">
        <v>56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</row>
    <row r="6639" spans="1:11">
      <c r="A6639" s="74" t="s">
        <v>152</v>
      </c>
      <c r="B6639" t="s">
        <v>167</v>
      </c>
      <c r="C6639" t="s">
        <v>57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</row>
    <row r="6640" spans="1:11">
      <c r="A6640" s="74" t="s">
        <v>152</v>
      </c>
      <c r="B6640" t="s">
        <v>167</v>
      </c>
      <c r="C6640" t="s">
        <v>58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</row>
    <row r="6641" spans="1:11">
      <c r="A6641" s="74" t="s">
        <v>152</v>
      </c>
      <c r="B6641" t="s">
        <v>168</v>
      </c>
      <c r="C6641" t="s">
        <v>18</v>
      </c>
      <c r="D6641">
        <v>1</v>
      </c>
      <c r="E6641">
        <v>1</v>
      </c>
      <c r="F6641">
        <v>86823</v>
      </c>
      <c r="G6641">
        <v>95000</v>
      </c>
      <c r="H6641">
        <v>86823</v>
      </c>
      <c r="I6641">
        <v>95000</v>
      </c>
      <c r="J6641">
        <v>8177</v>
      </c>
      <c r="K6641">
        <v>9.4180113564378096E-2</v>
      </c>
    </row>
    <row r="6642" spans="1:11">
      <c r="A6642" s="74" t="s">
        <v>152</v>
      </c>
      <c r="B6642" t="s">
        <v>168</v>
      </c>
      <c r="C6642" t="s">
        <v>19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</row>
    <row r="6643" spans="1:11">
      <c r="A6643" s="74" t="s">
        <v>152</v>
      </c>
      <c r="B6643" t="s">
        <v>168</v>
      </c>
      <c r="C6643" t="s">
        <v>20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</row>
    <row r="6644" spans="1:11">
      <c r="A6644" s="74" t="s">
        <v>152</v>
      </c>
      <c r="B6644" t="s">
        <v>168</v>
      </c>
      <c r="C6644" t="s">
        <v>21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</row>
    <row r="6645" spans="1:11">
      <c r="A6645" s="74" t="s">
        <v>152</v>
      </c>
      <c r="B6645" t="s">
        <v>168</v>
      </c>
      <c r="C6645" t="s">
        <v>22</v>
      </c>
      <c r="D6645">
        <v>1</v>
      </c>
      <c r="E6645">
        <v>1</v>
      </c>
      <c r="F6645">
        <v>58000</v>
      </c>
      <c r="G6645">
        <v>60000</v>
      </c>
      <c r="H6645">
        <v>58000</v>
      </c>
      <c r="I6645">
        <v>60000</v>
      </c>
      <c r="J6645">
        <v>2000</v>
      </c>
      <c r="K6645">
        <v>3.4482758620689655E-2</v>
      </c>
    </row>
    <row r="6646" spans="1:11">
      <c r="A6646" s="74" t="s">
        <v>152</v>
      </c>
      <c r="B6646" t="s">
        <v>168</v>
      </c>
      <c r="C6646" t="s">
        <v>23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</row>
    <row r="6647" spans="1:11">
      <c r="A6647" s="74" t="s">
        <v>152</v>
      </c>
      <c r="B6647" t="s">
        <v>168</v>
      </c>
      <c r="C6647" t="s">
        <v>24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</row>
    <row r="6648" spans="1:11">
      <c r="A6648" s="74" t="s">
        <v>152</v>
      </c>
      <c r="B6648" t="s">
        <v>168</v>
      </c>
      <c r="C6648" t="s">
        <v>25</v>
      </c>
      <c r="D6648">
        <v>2</v>
      </c>
      <c r="E6648">
        <v>2</v>
      </c>
      <c r="F6648">
        <v>144823</v>
      </c>
      <c r="G6648">
        <v>155000</v>
      </c>
      <c r="H6648">
        <v>72411.5</v>
      </c>
      <c r="I6648">
        <v>77500</v>
      </c>
      <c r="J6648">
        <v>10177</v>
      </c>
      <c r="K6648">
        <v>7.027198718435608E-2</v>
      </c>
    </row>
    <row r="6649" spans="1:11">
      <c r="A6649" s="74" t="s">
        <v>152</v>
      </c>
      <c r="B6649" t="s">
        <v>168</v>
      </c>
    </row>
    <row r="6650" spans="1:11">
      <c r="A6650" s="74" t="s">
        <v>152</v>
      </c>
      <c r="B6650" t="s">
        <v>168</v>
      </c>
      <c r="C6650" t="s">
        <v>26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</row>
    <row r="6651" spans="1:11">
      <c r="A6651" s="74" t="s">
        <v>152</v>
      </c>
      <c r="B6651" t="s">
        <v>168</v>
      </c>
      <c r="C6651" t="s">
        <v>27</v>
      </c>
      <c r="D6651">
        <v>1</v>
      </c>
      <c r="E6651">
        <v>1</v>
      </c>
      <c r="F6651">
        <v>18617</v>
      </c>
      <c r="G6651">
        <v>18617</v>
      </c>
      <c r="H6651">
        <v>18617</v>
      </c>
      <c r="I6651">
        <v>18617</v>
      </c>
      <c r="J6651">
        <v>0</v>
      </c>
      <c r="K6651">
        <v>0</v>
      </c>
    </row>
    <row r="6652" spans="1:11">
      <c r="A6652" s="74" t="s">
        <v>152</v>
      </c>
      <c r="B6652" t="s">
        <v>168</v>
      </c>
      <c r="C6652" t="s">
        <v>25</v>
      </c>
      <c r="D6652">
        <v>1</v>
      </c>
      <c r="E6652">
        <v>1</v>
      </c>
      <c r="F6652">
        <v>18617</v>
      </c>
      <c r="G6652">
        <v>18617</v>
      </c>
      <c r="H6652">
        <v>18617</v>
      </c>
      <c r="I6652">
        <v>18617</v>
      </c>
      <c r="J6652">
        <v>0</v>
      </c>
      <c r="K6652">
        <v>0</v>
      </c>
    </row>
    <row r="6653" spans="1:11">
      <c r="A6653" s="74" t="s">
        <v>152</v>
      </c>
      <c r="B6653" t="s">
        <v>168</v>
      </c>
    </row>
    <row r="6654" spans="1:11">
      <c r="A6654" s="74" t="s">
        <v>152</v>
      </c>
      <c r="B6654" t="s">
        <v>168</v>
      </c>
      <c r="C6654" t="s">
        <v>28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</row>
    <row r="6655" spans="1:11">
      <c r="A6655" s="74" t="s">
        <v>152</v>
      </c>
      <c r="B6655" t="s">
        <v>168</v>
      </c>
      <c r="C6655" t="s">
        <v>29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</row>
    <row r="6656" spans="1:11">
      <c r="A6656" s="74" t="s">
        <v>152</v>
      </c>
      <c r="B6656" t="s">
        <v>168</v>
      </c>
      <c r="C6656" t="s">
        <v>30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</row>
    <row r="6657" spans="1:11">
      <c r="A6657" s="74" t="s">
        <v>152</v>
      </c>
      <c r="B6657" t="s">
        <v>168</v>
      </c>
      <c r="C6657" t="s">
        <v>31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</row>
    <row r="6658" spans="1:11">
      <c r="A6658" s="74" t="s">
        <v>152</v>
      </c>
      <c r="B6658" t="s">
        <v>168</v>
      </c>
      <c r="C6658" t="s">
        <v>25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</row>
    <row r="6659" spans="1:11">
      <c r="A6659" s="74" t="s">
        <v>152</v>
      </c>
      <c r="B6659" t="s">
        <v>168</v>
      </c>
    </row>
    <row r="6660" spans="1:11">
      <c r="A6660" s="74" t="s">
        <v>152</v>
      </c>
      <c r="B6660" t="s">
        <v>168</v>
      </c>
      <c r="C6660" t="s">
        <v>32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</row>
    <row r="6661" spans="1:11">
      <c r="A6661" s="74" t="s">
        <v>152</v>
      </c>
      <c r="B6661" t="s">
        <v>168</v>
      </c>
      <c r="C6661" t="s">
        <v>33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</row>
    <row r="6662" spans="1:11">
      <c r="A6662" s="74" t="s">
        <v>152</v>
      </c>
      <c r="B6662" t="s">
        <v>168</v>
      </c>
      <c r="C6662" t="s">
        <v>34</v>
      </c>
      <c r="D6662">
        <v>1.52</v>
      </c>
      <c r="E6662">
        <v>1.52</v>
      </c>
      <c r="F6662">
        <v>59258</v>
      </c>
      <c r="G6662">
        <v>59258</v>
      </c>
      <c r="H6662">
        <v>38985.526315789473</v>
      </c>
      <c r="I6662">
        <v>38985.526315789473</v>
      </c>
      <c r="J6662">
        <v>0</v>
      </c>
      <c r="K6662">
        <v>0</v>
      </c>
    </row>
    <row r="6663" spans="1:11">
      <c r="A6663" s="74" t="s">
        <v>152</v>
      </c>
      <c r="B6663" t="s">
        <v>168</v>
      </c>
      <c r="C6663" t="s">
        <v>25</v>
      </c>
      <c r="D6663">
        <v>1.52</v>
      </c>
      <c r="E6663">
        <v>1.52</v>
      </c>
      <c r="F6663">
        <v>59258</v>
      </c>
      <c r="G6663">
        <v>59258</v>
      </c>
      <c r="H6663">
        <v>38985.526315789473</v>
      </c>
      <c r="I6663">
        <v>38985.526315789473</v>
      </c>
      <c r="J6663">
        <v>0</v>
      </c>
      <c r="K6663">
        <v>0</v>
      </c>
    </row>
    <row r="6664" spans="1:11">
      <c r="A6664" s="74" t="s">
        <v>152</v>
      </c>
      <c r="B6664" t="s">
        <v>168</v>
      </c>
    </row>
    <row r="6665" spans="1:11">
      <c r="A6665" s="74" t="s">
        <v>152</v>
      </c>
      <c r="B6665" t="s">
        <v>168</v>
      </c>
      <c r="C6665" t="s">
        <v>35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</row>
    <row r="6666" spans="1:11">
      <c r="A6666" s="74" t="s">
        <v>152</v>
      </c>
      <c r="B6666" t="s">
        <v>168</v>
      </c>
      <c r="C6666" t="s">
        <v>36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</row>
    <row r="6667" spans="1:11">
      <c r="A6667" s="74" t="s">
        <v>152</v>
      </c>
      <c r="B6667" t="s">
        <v>168</v>
      </c>
      <c r="C6667" t="s">
        <v>25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</row>
    <row r="6668" spans="1:11">
      <c r="A6668" s="74" t="s">
        <v>152</v>
      </c>
      <c r="B6668" t="s">
        <v>168</v>
      </c>
    </row>
    <row r="6669" spans="1:11">
      <c r="A6669" s="74" t="s">
        <v>152</v>
      </c>
      <c r="B6669" t="s">
        <v>168</v>
      </c>
      <c r="C6669" t="s">
        <v>37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</row>
    <row r="6670" spans="1:11">
      <c r="A6670" s="74" t="s">
        <v>152</v>
      </c>
      <c r="B6670" t="s">
        <v>168</v>
      </c>
      <c r="C6670" t="s">
        <v>38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</row>
    <row r="6671" spans="1:11">
      <c r="A6671" s="74" t="s">
        <v>152</v>
      </c>
      <c r="B6671" t="s">
        <v>168</v>
      </c>
      <c r="C6671" t="s">
        <v>25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</row>
    <row r="6672" spans="1:11">
      <c r="A6672" s="74" t="s">
        <v>152</v>
      </c>
      <c r="B6672" t="s">
        <v>168</v>
      </c>
    </row>
    <row r="6673" spans="1:11">
      <c r="A6673" s="74" t="s">
        <v>152</v>
      </c>
      <c r="B6673" t="s">
        <v>168</v>
      </c>
      <c r="C6673" t="s">
        <v>39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</row>
    <row r="6674" spans="1:11">
      <c r="A6674" s="74" t="s">
        <v>152</v>
      </c>
      <c r="B6674" t="s">
        <v>168</v>
      </c>
      <c r="C6674" t="s">
        <v>40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</row>
    <row r="6675" spans="1:11">
      <c r="A6675" s="74" t="s">
        <v>152</v>
      </c>
      <c r="B6675" t="s">
        <v>168</v>
      </c>
      <c r="C6675" t="s">
        <v>41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</row>
    <row r="6676" spans="1:11">
      <c r="A6676" s="74" t="s">
        <v>152</v>
      </c>
      <c r="B6676" t="s">
        <v>168</v>
      </c>
      <c r="C6676" t="s">
        <v>42</v>
      </c>
      <c r="D6676">
        <v>0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</row>
    <row r="6677" spans="1:11">
      <c r="A6677" s="74" t="s">
        <v>152</v>
      </c>
      <c r="B6677" t="s">
        <v>168</v>
      </c>
      <c r="C6677" t="s">
        <v>43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</row>
    <row r="6678" spans="1:11">
      <c r="A6678" s="74" t="s">
        <v>152</v>
      </c>
      <c r="B6678" t="s">
        <v>168</v>
      </c>
      <c r="C6678" t="s">
        <v>44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</row>
    <row r="6679" spans="1:11">
      <c r="A6679" s="74" t="s">
        <v>152</v>
      </c>
      <c r="B6679" t="s">
        <v>168</v>
      </c>
      <c r="C6679" t="s">
        <v>45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</row>
    <row r="6680" spans="1:11">
      <c r="A6680" s="74" t="s">
        <v>152</v>
      </c>
      <c r="B6680" t="s">
        <v>168</v>
      </c>
      <c r="C6680" t="s">
        <v>46</v>
      </c>
      <c r="D6680">
        <v>0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</row>
    <row r="6681" spans="1:11">
      <c r="A6681" s="74" t="s">
        <v>152</v>
      </c>
      <c r="B6681" t="s">
        <v>168</v>
      </c>
      <c r="C6681" t="s">
        <v>25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</row>
    <row r="6682" spans="1:11">
      <c r="A6682" s="74" t="s">
        <v>152</v>
      </c>
      <c r="B6682" t="s">
        <v>168</v>
      </c>
    </row>
    <row r="6683" spans="1:11">
      <c r="A6683" s="74" t="s">
        <v>152</v>
      </c>
      <c r="B6683" t="s">
        <v>168</v>
      </c>
      <c r="C6683" t="s">
        <v>47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</row>
    <row r="6684" spans="1:11">
      <c r="A6684" s="74" t="s">
        <v>152</v>
      </c>
      <c r="B6684" t="s">
        <v>168</v>
      </c>
      <c r="C6684" t="s">
        <v>48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</row>
    <row r="6685" spans="1:11">
      <c r="A6685" s="74" t="s">
        <v>152</v>
      </c>
      <c r="B6685" t="s">
        <v>168</v>
      </c>
      <c r="C6685" t="s">
        <v>25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</row>
    <row r="6686" spans="1:11">
      <c r="A6686" s="74" t="s">
        <v>152</v>
      </c>
      <c r="B6686" t="s">
        <v>168</v>
      </c>
    </row>
    <row r="6687" spans="1:11">
      <c r="A6687" s="74" t="s">
        <v>152</v>
      </c>
      <c r="B6687" t="s">
        <v>168</v>
      </c>
      <c r="C6687" t="s">
        <v>49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</row>
    <row r="6688" spans="1:11">
      <c r="A6688" s="74" t="s">
        <v>152</v>
      </c>
      <c r="B6688" t="s">
        <v>168</v>
      </c>
      <c r="C6688" t="s">
        <v>25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</row>
    <row r="6689" spans="1:11">
      <c r="A6689" s="74" t="s">
        <v>152</v>
      </c>
      <c r="B6689" t="s">
        <v>168</v>
      </c>
    </row>
    <row r="6690" spans="1:11">
      <c r="A6690" s="74" t="s">
        <v>152</v>
      </c>
      <c r="B6690" t="s">
        <v>168</v>
      </c>
      <c r="C6690" t="s">
        <v>50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</row>
    <row r="6691" spans="1:11">
      <c r="A6691" s="74" t="s">
        <v>152</v>
      </c>
      <c r="B6691" t="s">
        <v>168</v>
      </c>
      <c r="C6691" t="s">
        <v>51</v>
      </c>
      <c r="D6691">
        <v>1</v>
      </c>
      <c r="E6691">
        <v>1</v>
      </c>
      <c r="F6691">
        <v>20176</v>
      </c>
      <c r="G6691">
        <v>20176</v>
      </c>
      <c r="H6691">
        <v>20176</v>
      </c>
      <c r="I6691">
        <v>20176</v>
      </c>
      <c r="J6691">
        <v>0</v>
      </c>
      <c r="K6691">
        <v>0</v>
      </c>
    </row>
    <row r="6692" spans="1:11">
      <c r="A6692" s="74" t="s">
        <v>152</v>
      </c>
      <c r="B6692" t="s">
        <v>168</v>
      </c>
      <c r="C6692" t="s">
        <v>25</v>
      </c>
      <c r="D6692">
        <v>1</v>
      </c>
      <c r="E6692">
        <v>1</v>
      </c>
      <c r="F6692">
        <v>20176</v>
      </c>
      <c r="G6692">
        <v>20176</v>
      </c>
      <c r="H6692">
        <v>20176</v>
      </c>
      <c r="I6692">
        <v>20176</v>
      </c>
      <c r="J6692">
        <v>0</v>
      </c>
      <c r="K6692">
        <v>0</v>
      </c>
    </row>
    <row r="6693" spans="1:11">
      <c r="A6693" s="74" t="s">
        <v>152</v>
      </c>
      <c r="B6693" t="s">
        <v>168</v>
      </c>
    </row>
    <row r="6694" spans="1:11">
      <c r="A6694" s="74" t="s">
        <v>152</v>
      </c>
      <c r="B6694" t="s">
        <v>168</v>
      </c>
      <c r="C6694" t="s">
        <v>52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</row>
    <row r="6695" spans="1:11">
      <c r="A6695" s="74" t="s">
        <v>152</v>
      </c>
      <c r="B6695" t="s">
        <v>168</v>
      </c>
      <c r="C6695" t="s">
        <v>53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</row>
    <row r="6696" spans="1:11">
      <c r="A6696" s="74" t="s">
        <v>152</v>
      </c>
      <c r="B6696" t="s">
        <v>168</v>
      </c>
      <c r="C6696" t="s">
        <v>54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</row>
    <row r="6697" spans="1:11">
      <c r="A6697" s="74" t="s">
        <v>152</v>
      </c>
      <c r="B6697" t="s">
        <v>168</v>
      </c>
      <c r="C6697" t="s">
        <v>55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</row>
    <row r="6698" spans="1:11">
      <c r="A6698" s="74" t="s">
        <v>152</v>
      </c>
      <c r="B6698" t="s">
        <v>168</v>
      </c>
      <c r="C6698" t="s">
        <v>25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</row>
    <row r="6699" spans="1:11">
      <c r="A6699" s="74" t="s">
        <v>152</v>
      </c>
      <c r="B6699" t="s">
        <v>168</v>
      </c>
    </row>
    <row r="6700" spans="1:11">
      <c r="A6700" s="74" t="s">
        <v>152</v>
      </c>
      <c r="B6700" t="s">
        <v>168</v>
      </c>
      <c r="C6700" t="s">
        <v>56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</row>
    <row r="6701" spans="1:11">
      <c r="A6701" s="74" t="s">
        <v>152</v>
      </c>
      <c r="B6701" t="s">
        <v>168</v>
      </c>
      <c r="C6701" t="s">
        <v>57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</row>
    <row r="6702" spans="1:11">
      <c r="A6702" s="74" t="s">
        <v>152</v>
      </c>
      <c r="B6702" t="s">
        <v>168</v>
      </c>
      <c r="C6702" t="s">
        <v>58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</row>
    <row r="6703" spans="1:11">
      <c r="A6703" s="74" t="s">
        <v>61</v>
      </c>
      <c r="B6703" t="s">
        <v>245</v>
      </c>
      <c r="C6703" t="s">
        <v>18</v>
      </c>
      <c r="D6703">
        <v>1</v>
      </c>
      <c r="E6703">
        <v>1</v>
      </c>
      <c r="F6703">
        <v>95000</v>
      </c>
      <c r="G6703">
        <v>95000</v>
      </c>
      <c r="H6703">
        <v>95000</v>
      </c>
      <c r="I6703">
        <v>95000</v>
      </c>
      <c r="J6703">
        <v>0</v>
      </c>
      <c r="K6703">
        <v>0</v>
      </c>
    </row>
    <row r="6704" spans="1:11">
      <c r="A6704" s="74" t="s">
        <v>61</v>
      </c>
      <c r="B6704" t="s">
        <v>245</v>
      </c>
      <c r="C6704" t="s">
        <v>19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</row>
    <row r="6705" spans="1:11">
      <c r="A6705" s="74" t="s">
        <v>61</v>
      </c>
      <c r="B6705" t="s">
        <v>245</v>
      </c>
      <c r="C6705" t="s">
        <v>20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</row>
    <row r="6706" spans="1:11">
      <c r="A6706" s="74" t="s">
        <v>61</v>
      </c>
      <c r="B6706" t="s">
        <v>245</v>
      </c>
      <c r="C6706" t="s">
        <v>21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</row>
    <row r="6707" spans="1:11">
      <c r="A6707" s="74" t="s">
        <v>61</v>
      </c>
      <c r="B6707" t="s">
        <v>245</v>
      </c>
      <c r="C6707" t="s">
        <v>22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</row>
    <row r="6708" spans="1:11">
      <c r="A6708" s="74" t="s">
        <v>61</v>
      </c>
      <c r="B6708" t="s">
        <v>245</v>
      </c>
      <c r="C6708" t="s">
        <v>23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</row>
    <row r="6709" spans="1:11">
      <c r="A6709" s="74" t="s">
        <v>61</v>
      </c>
      <c r="B6709" t="s">
        <v>245</v>
      </c>
      <c r="C6709" t="s">
        <v>24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</row>
    <row r="6710" spans="1:11">
      <c r="A6710" s="74" t="s">
        <v>61</v>
      </c>
      <c r="B6710" t="s">
        <v>245</v>
      </c>
      <c r="C6710" t="s">
        <v>25</v>
      </c>
      <c r="D6710">
        <v>1</v>
      </c>
      <c r="E6710">
        <v>1</v>
      </c>
      <c r="F6710">
        <v>95000</v>
      </c>
      <c r="G6710">
        <v>95000</v>
      </c>
      <c r="H6710">
        <v>95000</v>
      </c>
      <c r="I6710">
        <v>95000</v>
      </c>
      <c r="J6710">
        <v>0</v>
      </c>
      <c r="K6710">
        <v>0</v>
      </c>
    </row>
    <row r="6711" spans="1:11">
      <c r="A6711" s="74" t="s">
        <v>61</v>
      </c>
      <c r="B6711" t="s">
        <v>245</v>
      </c>
    </row>
    <row r="6712" spans="1:11">
      <c r="A6712" s="74" t="s">
        <v>61</v>
      </c>
      <c r="B6712" t="s">
        <v>245</v>
      </c>
      <c r="C6712" t="s">
        <v>26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</row>
    <row r="6713" spans="1:11">
      <c r="A6713" s="74" t="s">
        <v>61</v>
      </c>
      <c r="B6713" t="s">
        <v>245</v>
      </c>
      <c r="C6713" t="s">
        <v>27</v>
      </c>
      <c r="D6713">
        <v>1</v>
      </c>
      <c r="E6713">
        <v>1</v>
      </c>
      <c r="F6713">
        <v>28584</v>
      </c>
      <c r="G6713">
        <v>28584</v>
      </c>
      <c r="H6713">
        <v>28584</v>
      </c>
      <c r="I6713">
        <v>28584</v>
      </c>
      <c r="J6713">
        <v>0</v>
      </c>
      <c r="K6713">
        <v>0</v>
      </c>
    </row>
    <row r="6714" spans="1:11">
      <c r="A6714" s="74" t="s">
        <v>61</v>
      </c>
      <c r="B6714" t="s">
        <v>245</v>
      </c>
      <c r="C6714" t="s">
        <v>25</v>
      </c>
      <c r="D6714">
        <v>1</v>
      </c>
      <c r="E6714">
        <v>1</v>
      </c>
      <c r="F6714">
        <v>28584</v>
      </c>
      <c r="G6714">
        <v>28584</v>
      </c>
      <c r="H6714">
        <v>28584</v>
      </c>
      <c r="I6714">
        <v>28584</v>
      </c>
      <c r="J6714">
        <v>0</v>
      </c>
      <c r="K6714">
        <v>0</v>
      </c>
    </row>
    <row r="6715" spans="1:11">
      <c r="A6715" s="74" t="s">
        <v>61</v>
      </c>
      <c r="B6715" t="s">
        <v>245</v>
      </c>
    </row>
    <row r="6716" spans="1:11">
      <c r="A6716" s="74" t="s">
        <v>61</v>
      </c>
      <c r="B6716" t="s">
        <v>245</v>
      </c>
      <c r="C6716" t="s">
        <v>28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</row>
    <row r="6717" spans="1:11">
      <c r="A6717" s="74" t="s">
        <v>61</v>
      </c>
      <c r="B6717" t="s">
        <v>245</v>
      </c>
      <c r="C6717" t="s">
        <v>29</v>
      </c>
      <c r="D6717">
        <v>2.5</v>
      </c>
      <c r="E6717">
        <v>2.5</v>
      </c>
      <c r="F6717">
        <v>48980</v>
      </c>
      <c r="G6717">
        <v>48980</v>
      </c>
      <c r="H6717">
        <v>19592</v>
      </c>
      <c r="I6717">
        <v>19592</v>
      </c>
      <c r="J6717">
        <v>0</v>
      </c>
      <c r="K6717">
        <v>0</v>
      </c>
    </row>
    <row r="6718" spans="1:11">
      <c r="A6718" s="74" t="s">
        <v>61</v>
      </c>
      <c r="B6718" t="s">
        <v>245</v>
      </c>
      <c r="C6718" t="s">
        <v>30</v>
      </c>
      <c r="D6718">
        <v>1</v>
      </c>
      <c r="E6718">
        <v>1</v>
      </c>
      <c r="F6718">
        <v>18500</v>
      </c>
      <c r="G6718">
        <v>18500</v>
      </c>
      <c r="H6718">
        <v>18500</v>
      </c>
      <c r="I6718">
        <v>18500</v>
      </c>
      <c r="J6718">
        <v>0</v>
      </c>
      <c r="K6718">
        <v>0</v>
      </c>
    </row>
    <row r="6719" spans="1:11">
      <c r="A6719" s="74" t="s">
        <v>61</v>
      </c>
      <c r="B6719" t="s">
        <v>245</v>
      </c>
      <c r="C6719" t="s">
        <v>31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</row>
    <row r="6720" spans="1:11">
      <c r="A6720" s="74" t="s">
        <v>61</v>
      </c>
      <c r="B6720" t="s">
        <v>245</v>
      </c>
      <c r="C6720" t="s">
        <v>25</v>
      </c>
      <c r="D6720">
        <v>3.5</v>
      </c>
      <c r="E6720">
        <v>3.5</v>
      </c>
      <c r="F6720">
        <v>67480</v>
      </c>
      <c r="G6720">
        <v>67480</v>
      </c>
      <c r="H6720">
        <v>19280</v>
      </c>
      <c r="I6720">
        <v>19280</v>
      </c>
      <c r="J6720">
        <v>0</v>
      </c>
      <c r="K6720">
        <v>0</v>
      </c>
    </row>
    <row r="6721" spans="1:11">
      <c r="A6721" s="74" t="s">
        <v>61</v>
      </c>
      <c r="B6721" t="s">
        <v>245</v>
      </c>
    </row>
    <row r="6722" spans="1:11">
      <c r="A6722" s="74" t="s">
        <v>61</v>
      </c>
      <c r="B6722" t="s">
        <v>245</v>
      </c>
      <c r="C6722" t="s">
        <v>32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</row>
    <row r="6723" spans="1:11">
      <c r="A6723" s="74" t="s">
        <v>61</v>
      </c>
      <c r="B6723" t="s">
        <v>245</v>
      </c>
      <c r="C6723" t="s">
        <v>33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</row>
    <row r="6724" spans="1:11">
      <c r="A6724" s="74" t="s">
        <v>61</v>
      </c>
      <c r="B6724" t="s">
        <v>245</v>
      </c>
      <c r="C6724" t="s">
        <v>34</v>
      </c>
      <c r="D6724">
        <v>2.2999999999999998</v>
      </c>
      <c r="E6724">
        <v>2.2999999999999998</v>
      </c>
      <c r="F6724">
        <v>76400</v>
      </c>
      <c r="G6724">
        <v>76400</v>
      </c>
      <c r="H6724">
        <v>33217</v>
      </c>
      <c r="I6724">
        <v>33217</v>
      </c>
      <c r="J6724">
        <v>0</v>
      </c>
      <c r="K6724">
        <v>0</v>
      </c>
    </row>
    <row r="6725" spans="1:11">
      <c r="A6725" s="74" t="s">
        <v>61</v>
      </c>
      <c r="B6725" t="s">
        <v>245</v>
      </c>
      <c r="C6725" t="s">
        <v>25</v>
      </c>
      <c r="D6725">
        <v>2.2999999999999998</v>
      </c>
      <c r="E6725">
        <v>2.2999999999999998</v>
      </c>
      <c r="F6725">
        <v>76400</v>
      </c>
      <c r="G6725">
        <v>76400</v>
      </c>
      <c r="H6725">
        <v>33217</v>
      </c>
      <c r="I6725">
        <v>33217</v>
      </c>
      <c r="J6725">
        <v>0</v>
      </c>
      <c r="K6725">
        <v>0</v>
      </c>
    </row>
    <row r="6726" spans="1:11">
      <c r="A6726" s="74" t="s">
        <v>61</v>
      </c>
      <c r="B6726" t="s">
        <v>245</v>
      </c>
    </row>
    <row r="6727" spans="1:11">
      <c r="A6727" s="74" t="s">
        <v>61</v>
      </c>
      <c r="B6727" t="s">
        <v>245</v>
      </c>
      <c r="C6727" t="s">
        <v>35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</row>
    <row r="6728" spans="1:11">
      <c r="A6728" s="74" t="s">
        <v>61</v>
      </c>
      <c r="B6728" t="s">
        <v>245</v>
      </c>
      <c r="C6728" t="s">
        <v>36</v>
      </c>
      <c r="D6728">
        <v>0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</row>
    <row r="6729" spans="1:11">
      <c r="A6729" s="74" t="s">
        <v>61</v>
      </c>
      <c r="B6729" t="s">
        <v>245</v>
      </c>
      <c r="C6729" t="s">
        <v>25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</row>
    <row r="6730" spans="1:11">
      <c r="A6730" s="74" t="s">
        <v>61</v>
      </c>
      <c r="B6730" t="s">
        <v>245</v>
      </c>
    </row>
    <row r="6731" spans="1:11">
      <c r="A6731" s="74" t="s">
        <v>61</v>
      </c>
      <c r="B6731" t="s">
        <v>245</v>
      </c>
      <c r="C6731" t="s">
        <v>37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</row>
    <row r="6732" spans="1:11">
      <c r="A6732" s="74" t="s">
        <v>61</v>
      </c>
      <c r="B6732" t="s">
        <v>245</v>
      </c>
      <c r="C6732" t="s">
        <v>38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</row>
    <row r="6733" spans="1:11">
      <c r="A6733" s="74" t="s">
        <v>61</v>
      </c>
      <c r="B6733" t="s">
        <v>245</v>
      </c>
      <c r="C6733" t="s">
        <v>25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</row>
    <row r="6734" spans="1:11">
      <c r="A6734" s="74" t="s">
        <v>61</v>
      </c>
      <c r="B6734" t="s">
        <v>245</v>
      </c>
    </row>
    <row r="6735" spans="1:11">
      <c r="A6735" s="74" t="s">
        <v>61</v>
      </c>
      <c r="B6735" t="s">
        <v>245</v>
      </c>
      <c r="C6735" t="s">
        <v>39</v>
      </c>
      <c r="D6735">
        <v>0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</row>
    <row r="6736" spans="1:11">
      <c r="A6736" s="74" t="s">
        <v>61</v>
      </c>
      <c r="B6736" t="s">
        <v>245</v>
      </c>
      <c r="C6736" t="s">
        <v>40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</row>
    <row r="6737" spans="1:11">
      <c r="A6737" s="74" t="s">
        <v>61</v>
      </c>
      <c r="B6737" t="s">
        <v>245</v>
      </c>
      <c r="C6737" t="s">
        <v>41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</row>
    <row r="6738" spans="1:11">
      <c r="A6738" s="74" t="s">
        <v>61</v>
      </c>
      <c r="B6738" t="s">
        <v>245</v>
      </c>
      <c r="C6738" t="s">
        <v>42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</row>
    <row r="6739" spans="1:11">
      <c r="A6739" s="74" t="s">
        <v>61</v>
      </c>
      <c r="B6739" t="s">
        <v>245</v>
      </c>
      <c r="C6739" t="s">
        <v>43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</row>
    <row r="6740" spans="1:11">
      <c r="A6740" s="74" t="s">
        <v>61</v>
      </c>
      <c r="B6740" t="s">
        <v>245</v>
      </c>
      <c r="C6740" t="s">
        <v>44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</row>
    <row r="6741" spans="1:11">
      <c r="A6741" s="74" t="s">
        <v>61</v>
      </c>
      <c r="B6741" t="s">
        <v>245</v>
      </c>
      <c r="C6741" t="s">
        <v>45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</row>
    <row r="6742" spans="1:11">
      <c r="A6742" s="74" t="s">
        <v>61</v>
      </c>
      <c r="B6742" t="s">
        <v>245</v>
      </c>
      <c r="C6742" t="s">
        <v>46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</row>
    <row r="6743" spans="1:11">
      <c r="A6743" s="74" t="s">
        <v>61</v>
      </c>
      <c r="B6743" t="s">
        <v>245</v>
      </c>
      <c r="C6743" t="s">
        <v>25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</row>
    <row r="6744" spans="1:11">
      <c r="A6744" s="74" t="s">
        <v>61</v>
      </c>
      <c r="B6744" t="s">
        <v>245</v>
      </c>
    </row>
    <row r="6745" spans="1:11">
      <c r="A6745" s="74" t="s">
        <v>61</v>
      </c>
      <c r="B6745" t="s">
        <v>245</v>
      </c>
      <c r="C6745" t="s">
        <v>47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</row>
    <row r="6746" spans="1:11">
      <c r="A6746" s="74" t="s">
        <v>61</v>
      </c>
      <c r="B6746" t="s">
        <v>245</v>
      </c>
      <c r="C6746" t="s">
        <v>48</v>
      </c>
      <c r="D6746">
        <v>0.25</v>
      </c>
      <c r="E6746">
        <v>0.25</v>
      </c>
      <c r="F6746">
        <v>4100</v>
      </c>
      <c r="G6746">
        <v>4100</v>
      </c>
      <c r="H6746">
        <v>16400</v>
      </c>
      <c r="I6746">
        <v>16400</v>
      </c>
      <c r="J6746">
        <v>0</v>
      </c>
      <c r="K6746">
        <v>0</v>
      </c>
    </row>
    <row r="6747" spans="1:11">
      <c r="A6747" s="74" t="s">
        <v>61</v>
      </c>
      <c r="B6747" t="s">
        <v>245</v>
      </c>
      <c r="C6747" t="s">
        <v>25</v>
      </c>
      <c r="D6747">
        <v>0.25</v>
      </c>
      <c r="E6747">
        <v>0.25</v>
      </c>
      <c r="F6747">
        <v>4100</v>
      </c>
      <c r="G6747">
        <v>4100</v>
      </c>
      <c r="H6747">
        <v>16400</v>
      </c>
      <c r="I6747">
        <v>16400</v>
      </c>
      <c r="J6747">
        <v>0</v>
      </c>
      <c r="K6747">
        <v>0</v>
      </c>
    </row>
    <row r="6748" spans="1:11">
      <c r="A6748" s="74" t="s">
        <v>61</v>
      </c>
      <c r="B6748" t="s">
        <v>245</v>
      </c>
    </row>
    <row r="6749" spans="1:11">
      <c r="A6749" s="74" t="s">
        <v>61</v>
      </c>
      <c r="B6749" t="s">
        <v>245</v>
      </c>
      <c r="C6749" t="s">
        <v>49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</row>
    <row r="6750" spans="1:11">
      <c r="A6750" s="74" t="s">
        <v>61</v>
      </c>
      <c r="B6750" t="s">
        <v>245</v>
      </c>
      <c r="C6750" t="s">
        <v>25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</row>
    <row r="6751" spans="1:11">
      <c r="A6751" s="74" t="s">
        <v>61</v>
      </c>
      <c r="B6751" t="s">
        <v>245</v>
      </c>
    </row>
    <row r="6752" spans="1:11">
      <c r="A6752" s="74" t="s">
        <v>61</v>
      </c>
      <c r="B6752" t="s">
        <v>245</v>
      </c>
      <c r="C6752" t="s">
        <v>50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</row>
    <row r="6753" spans="1:11">
      <c r="A6753" s="74" t="s">
        <v>61</v>
      </c>
      <c r="B6753" t="s">
        <v>245</v>
      </c>
      <c r="C6753" t="s">
        <v>51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</row>
    <row r="6754" spans="1:11">
      <c r="A6754" s="74" t="s">
        <v>61</v>
      </c>
      <c r="B6754" t="s">
        <v>245</v>
      </c>
      <c r="C6754" t="s">
        <v>25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</row>
    <row r="6755" spans="1:11">
      <c r="A6755" s="74" t="s">
        <v>61</v>
      </c>
      <c r="B6755" t="s">
        <v>245</v>
      </c>
    </row>
    <row r="6756" spans="1:11">
      <c r="A6756" s="74" t="s">
        <v>61</v>
      </c>
      <c r="B6756" t="s">
        <v>245</v>
      </c>
      <c r="C6756" t="s">
        <v>52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</row>
    <row r="6757" spans="1:11">
      <c r="A6757" s="74" t="s">
        <v>61</v>
      </c>
      <c r="B6757" t="s">
        <v>245</v>
      </c>
      <c r="C6757" t="s">
        <v>53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</row>
    <row r="6758" spans="1:11">
      <c r="A6758" s="74" t="s">
        <v>61</v>
      </c>
      <c r="B6758" t="s">
        <v>245</v>
      </c>
      <c r="C6758" t="s">
        <v>54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</row>
    <row r="6759" spans="1:11">
      <c r="A6759" s="74" t="s">
        <v>61</v>
      </c>
      <c r="B6759" t="s">
        <v>245</v>
      </c>
      <c r="C6759" t="s">
        <v>55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</row>
    <row r="6760" spans="1:11">
      <c r="A6760" s="74" t="s">
        <v>61</v>
      </c>
      <c r="B6760" t="s">
        <v>245</v>
      </c>
      <c r="C6760" t="s">
        <v>25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</row>
    <row r="6761" spans="1:11">
      <c r="A6761" s="74" t="s">
        <v>61</v>
      </c>
      <c r="B6761" t="s">
        <v>245</v>
      </c>
    </row>
    <row r="6762" spans="1:11">
      <c r="A6762" s="74" t="s">
        <v>61</v>
      </c>
      <c r="B6762" t="s">
        <v>245</v>
      </c>
      <c r="C6762" t="s">
        <v>56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</row>
    <row r="6763" spans="1:11">
      <c r="A6763" s="74" t="s">
        <v>61</v>
      </c>
      <c r="B6763" t="s">
        <v>245</v>
      </c>
      <c r="C6763" t="s">
        <v>57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</row>
    <row r="6764" spans="1:11">
      <c r="A6764" s="74" t="s">
        <v>61</v>
      </c>
      <c r="B6764" t="s">
        <v>245</v>
      </c>
      <c r="C6764" t="s">
        <v>58</v>
      </c>
      <c r="D6764">
        <v>0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</row>
    <row r="6765" spans="1:11">
      <c r="A6765" s="74" t="s">
        <v>152</v>
      </c>
      <c r="B6765" t="s">
        <v>169</v>
      </c>
      <c r="C6765" t="s">
        <v>18</v>
      </c>
      <c r="D6765">
        <v>1</v>
      </c>
      <c r="E6765">
        <v>1</v>
      </c>
      <c r="F6765">
        <v>100000</v>
      </c>
      <c r="G6765">
        <v>100000</v>
      </c>
      <c r="H6765">
        <v>100000</v>
      </c>
      <c r="I6765">
        <v>100000</v>
      </c>
      <c r="J6765">
        <v>0</v>
      </c>
      <c r="K6765">
        <v>0</v>
      </c>
    </row>
    <row r="6766" spans="1:11">
      <c r="A6766" s="74" t="s">
        <v>152</v>
      </c>
      <c r="B6766" t="s">
        <v>169</v>
      </c>
      <c r="C6766" t="s">
        <v>19</v>
      </c>
      <c r="D6766">
        <v>1</v>
      </c>
      <c r="E6766">
        <v>1</v>
      </c>
      <c r="F6766">
        <v>79285</v>
      </c>
      <c r="G6766">
        <v>79285</v>
      </c>
      <c r="H6766">
        <v>79285</v>
      </c>
      <c r="I6766">
        <v>79285</v>
      </c>
      <c r="J6766">
        <v>0</v>
      </c>
      <c r="K6766">
        <v>0</v>
      </c>
    </row>
    <row r="6767" spans="1:11">
      <c r="A6767" s="74" t="s">
        <v>152</v>
      </c>
      <c r="B6767" t="s">
        <v>169</v>
      </c>
      <c r="C6767" t="s">
        <v>20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</row>
    <row r="6768" spans="1:11">
      <c r="A6768" s="74" t="s">
        <v>152</v>
      </c>
      <c r="B6768" t="s">
        <v>169</v>
      </c>
      <c r="C6768" t="s">
        <v>21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</row>
    <row r="6769" spans="1:11">
      <c r="A6769" s="74" t="s">
        <v>152</v>
      </c>
      <c r="B6769" t="s">
        <v>169</v>
      </c>
      <c r="C6769" t="s">
        <v>22</v>
      </c>
      <c r="D6769">
        <v>1</v>
      </c>
      <c r="E6769">
        <v>1</v>
      </c>
      <c r="F6769">
        <v>52015</v>
      </c>
      <c r="G6769">
        <v>52015</v>
      </c>
      <c r="H6769">
        <v>52015</v>
      </c>
      <c r="I6769">
        <v>52015</v>
      </c>
      <c r="J6769">
        <v>0</v>
      </c>
      <c r="K6769">
        <v>0</v>
      </c>
    </row>
    <row r="6770" spans="1:11">
      <c r="A6770" s="74" t="s">
        <v>152</v>
      </c>
      <c r="B6770" t="s">
        <v>169</v>
      </c>
      <c r="C6770" t="s">
        <v>23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</row>
    <row r="6771" spans="1:11">
      <c r="A6771" s="74" t="s">
        <v>152</v>
      </c>
      <c r="B6771" t="s">
        <v>169</v>
      </c>
      <c r="C6771" t="s">
        <v>24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</row>
    <row r="6772" spans="1:11">
      <c r="A6772" s="74" t="s">
        <v>152</v>
      </c>
      <c r="B6772" t="s">
        <v>169</v>
      </c>
      <c r="C6772" t="s">
        <v>25</v>
      </c>
      <c r="D6772">
        <v>3</v>
      </c>
      <c r="E6772">
        <v>3</v>
      </c>
      <c r="F6772">
        <v>231300</v>
      </c>
      <c r="G6772">
        <v>231300</v>
      </c>
      <c r="H6772">
        <v>77100</v>
      </c>
      <c r="I6772">
        <v>77100</v>
      </c>
      <c r="J6772">
        <v>0</v>
      </c>
      <c r="K6772">
        <v>0</v>
      </c>
    </row>
    <row r="6773" spans="1:11">
      <c r="A6773" s="74" t="s">
        <v>152</v>
      </c>
      <c r="B6773" t="s">
        <v>169</v>
      </c>
    </row>
    <row r="6774" spans="1:11">
      <c r="A6774" s="74" t="s">
        <v>152</v>
      </c>
      <c r="B6774" t="s">
        <v>169</v>
      </c>
      <c r="C6774" t="s">
        <v>26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</row>
    <row r="6775" spans="1:11">
      <c r="A6775" s="74" t="s">
        <v>152</v>
      </c>
      <c r="B6775" t="s">
        <v>169</v>
      </c>
      <c r="C6775" t="s">
        <v>27</v>
      </c>
      <c r="D6775">
        <v>1</v>
      </c>
      <c r="E6775">
        <v>1</v>
      </c>
      <c r="F6775">
        <v>25048</v>
      </c>
      <c r="G6775">
        <v>25048</v>
      </c>
      <c r="H6775">
        <v>25048</v>
      </c>
      <c r="I6775">
        <v>25048</v>
      </c>
      <c r="J6775">
        <v>0</v>
      </c>
      <c r="K6775">
        <v>0</v>
      </c>
    </row>
    <row r="6776" spans="1:11">
      <c r="A6776" s="74" t="s">
        <v>152</v>
      </c>
      <c r="B6776" t="s">
        <v>169</v>
      </c>
      <c r="C6776" t="s">
        <v>25</v>
      </c>
      <c r="D6776">
        <v>1</v>
      </c>
      <c r="E6776">
        <v>1</v>
      </c>
      <c r="F6776">
        <v>25048</v>
      </c>
      <c r="G6776">
        <v>25048</v>
      </c>
      <c r="H6776">
        <v>25048</v>
      </c>
      <c r="I6776">
        <v>25048</v>
      </c>
      <c r="J6776">
        <v>0</v>
      </c>
      <c r="K6776">
        <v>0</v>
      </c>
    </row>
    <row r="6777" spans="1:11">
      <c r="A6777" s="74" t="s">
        <v>152</v>
      </c>
      <c r="B6777" t="s">
        <v>169</v>
      </c>
    </row>
    <row r="6778" spans="1:11">
      <c r="A6778" s="74" t="s">
        <v>152</v>
      </c>
      <c r="B6778" t="s">
        <v>169</v>
      </c>
      <c r="C6778" t="s">
        <v>28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</row>
    <row r="6779" spans="1:11">
      <c r="A6779" s="74" t="s">
        <v>152</v>
      </c>
      <c r="B6779" t="s">
        <v>169</v>
      </c>
      <c r="C6779" t="s">
        <v>29</v>
      </c>
      <c r="D6779">
        <v>1</v>
      </c>
      <c r="E6779">
        <v>1</v>
      </c>
      <c r="F6779">
        <v>17623</v>
      </c>
      <c r="G6779">
        <v>17623</v>
      </c>
      <c r="H6779">
        <v>17623</v>
      </c>
      <c r="I6779">
        <v>17623</v>
      </c>
      <c r="J6779">
        <v>0</v>
      </c>
      <c r="K6779">
        <v>0</v>
      </c>
    </row>
    <row r="6780" spans="1:11">
      <c r="A6780" s="74" t="s">
        <v>152</v>
      </c>
      <c r="B6780" t="s">
        <v>169</v>
      </c>
      <c r="C6780" t="s">
        <v>30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</row>
    <row r="6781" spans="1:11">
      <c r="A6781" s="74" t="s">
        <v>152</v>
      </c>
      <c r="B6781" t="s">
        <v>169</v>
      </c>
      <c r="C6781" t="s">
        <v>31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</row>
    <row r="6782" spans="1:11">
      <c r="A6782" s="74" t="s">
        <v>152</v>
      </c>
      <c r="B6782" t="s">
        <v>169</v>
      </c>
      <c r="C6782" t="s">
        <v>25</v>
      </c>
      <c r="D6782">
        <v>1</v>
      </c>
      <c r="E6782">
        <v>1</v>
      </c>
      <c r="F6782">
        <v>17623</v>
      </c>
      <c r="G6782">
        <v>17623</v>
      </c>
      <c r="H6782">
        <v>17623</v>
      </c>
      <c r="I6782">
        <v>17623</v>
      </c>
      <c r="J6782">
        <v>0</v>
      </c>
      <c r="K6782">
        <v>0</v>
      </c>
    </row>
    <row r="6783" spans="1:11">
      <c r="A6783" s="74" t="s">
        <v>152</v>
      </c>
      <c r="B6783" t="s">
        <v>169</v>
      </c>
    </row>
    <row r="6784" spans="1:11">
      <c r="A6784" s="74" t="s">
        <v>152</v>
      </c>
      <c r="B6784" t="s">
        <v>169</v>
      </c>
      <c r="C6784" t="s">
        <v>32</v>
      </c>
      <c r="D6784">
        <v>3</v>
      </c>
      <c r="E6784">
        <v>3</v>
      </c>
      <c r="F6784">
        <v>148760</v>
      </c>
      <c r="G6784">
        <v>148760</v>
      </c>
      <c r="H6784">
        <v>49586.666666666664</v>
      </c>
      <c r="I6784">
        <v>49586.666666666664</v>
      </c>
      <c r="J6784">
        <v>0</v>
      </c>
      <c r="K6784">
        <v>0</v>
      </c>
    </row>
    <row r="6785" spans="1:11">
      <c r="A6785" s="74" t="s">
        <v>152</v>
      </c>
      <c r="B6785" t="s">
        <v>169</v>
      </c>
      <c r="C6785" t="s">
        <v>33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</row>
    <row r="6786" spans="1:11">
      <c r="A6786" s="74" t="s">
        <v>152</v>
      </c>
      <c r="B6786" t="s">
        <v>169</v>
      </c>
      <c r="C6786" t="s">
        <v>34</v>
      </c>
      <c r="D6786">
        <v>3</v>
      </c>
      <c r="E6786">
        <v>3</v>
      </c>
      <c r="F6786">
        <v>80300.149999999994</v>
      </c>
      <c r="G6786">
        <v>80300</v>
      </c>
      <c r="H6786">
        <v>26766.716666666664</v>
      </c>
      <c r="I6786">
        <v>26766.666666666668</v>
      </c>
      <c r="J6786">
        <v>-0.14999999999417923</v>
      </c>
      <c r="K6786">
        <v>-1.867991529208591E-6</v>
      </c>
    </row>
    <row r="6787" spans="1:11">
      <c r="A6787" s="74" t="s">
        <v>152</v>
      </c>
      <c r="B6787" t="s">
        <v>169</v>
      </c>
      <c r="C6787" t="s">
        <v>25</v>
      </c>
      <c r="D6787">
        <v>6</v>
      </c>
      <c r="E6787">
        <v>6</v>
      </c>
      <c r="F6787">
        <v>229060.15</v>
      </c>
      <c r="G6787">
        <v>229060</v>
      </c>
      <c r="H6787">
        <v>38176.691666666666</v>
      </c>
      <c r="I6787">
        <v>38176.666666666664</v>
      </c>
      <c r="J6787">
        <v>-0.14999999999417923</v>
      </c>
      <c r="K6787">
        <v>-6.5484982872044417E-7</v>
      </c>
    </row>
    <row r="6788" spans="1:11">
      <c r="A6788" s="74" t="s">
        <v>152</v>
      </c>
      <c r="B6788" t="s">
        <v>169</v>
      </c>
    </row>
    <row r="6789" spans="1:11">
      <c r="A6789" s="74" t="s">
        <v>152</v>
      </c>
      <c r="B6789" t="s">
        <v>169</v>
      </c>
      <c r="C6789" t="s">
        <v>35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</row>
    <row r="6790" spans="1:11">
      <c r="A6790" s="74" t="s">
        <v>152</v>
      </c>
      <c r="B6790" t="s">
        <v>169</v>
      </c>
      <c r="C6790" t="s">
        <v>36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</row>
    <row r="6791" spans="1:11">
      <c r="A6791" s="74" t="s">
        <v>152</v>
      </c>
      <c r="B6791" t="s">
        <v>169</v>
      </c>
      <c r="C6791" t="s">
        <v>25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</row>
    <row r="6792" spans="1:11">
      <c r="A6792" s="74" t="s">
        <v>152</v>
      </c>
      <c r="B6792" t="s">
        <v>169</v>
      </c>
    </row>
    <row r="6793" spans="1:11">
      <c r="A6793" s="74" t="s">
        <v>152</v>
      </c>
      <c r="B6793" t="s">
        <v>169</v>
      </c>
      <c r="C6793" t="s">
        <v>37</v>
      </c>
      <c r="D6793">
        <v>1</v>
      </c>
      <c r="E6793">
        <v>1</v>
      </c>
      <c r="F6793">
        <v>31310</v>
      </c>
      <c r="G6793">
        <v>31310</v>
      </c>
      <c r="H6793">
        <v>31310</v>
      </c>
      <c r="I6793">
        <v>31310</v>
      </c>
      <c r="J6793">
        <v>0</v>
      </c>
      <c r="K6793">
        <v>0</v>
      </c>
    </row>
    <row r="6794" spans="1:11">
      <c r="A6794" s="74" t="s">
        <v>152</v>
      </c>
      <c r="B6794" t="s">
        <v>169</v>
      </c>
      <c r="C6794" t="s">
        <v>38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</row>
    <row r="6795" spans="1:11">
      <c r="A6795" s="74" t="s">
        <v>152</v>
      </c>
      <c r="B6795" t="s">
        <v>169</v>
      </c>
      <c r="C6795" t="s">
        <v>25</v>
      </c>
      <c r="D6795">
        <v>1</v>
      </c>
      <c r="E6795">
        <v>1</v>
      </c>
      <c r="F6795">
        <v>31310</v>
      </c>
      <c r="G6795">
        <v>31310</v>
      </c>
      <c r="H6795">
        <v>31310</v>
      </c>
      <c r="I6795">
        <v>31310</v>
      </c>
      <c r="J6795">
        <v>0</v>
      </c>
      <c r="K6795">
        <v>0</v>
      </c>
    </row>
    <row r="6796" spans="1:11">
      <c r="A6796" s="74" t="s">
        <v>152</v>
      </c>
      <c r="B6796" t="s">
        <v>169</v>
      </c>
    </row>
    <row r="6797" spans="1:11">
      <c r="A6797" s="74" t="s">
        <v>152</v>
      </c>
      <c r="B6797" t="s">
        <v>169</v>
      </c>
      <c r="C6797" t="s">
        <v>39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</row>
    <row r="6798" spans="1:11">
      <c r="A6798" s="74" t="s">
        <v>152</v>
      </c>
      <c r="B6798" t="s">
        <v>169</v>
      </c>
      <c r="C6798" t="s">
        <v>40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</row>
    <row r="6799" spans="1:11">
      <c r="A6799" s="74" t="s">
        <v>152</v>
      </c>
      <c r="B6799" t="s">
        <v>169</v>
      </c>
      <c r="C6799" t="s">
        <v>41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</row>
    <row r="6800" spans="1:11">
      <c r="A6800" s="74" t="s">
        <v>152</v>
      </c>
      <c r="B6800" t="s">
        <v>169</v>
      </c>
      <c r="C6800" t="s">
        <v>42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</row>
    <row r="6801" spans="1:11">
      <c r="A6801" s="74" t="s">
        <v>152</v>
      </c>
      <c r="B6801" t="s">
        <v>169</v>
      </c>
      <c r="C6801" t="s">
        <v>43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</row>
    <row r="6802" spans="1:11">
      <c r="A6802" s="74" t="s">
        <v>152</v>
      </c>
      <c r="B6802" t="s">
        <v>169</v>
      </c>
      <c r="C6802" t="s">
        <v>44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</row>
    <row r="6803" spans="1:11">
      <c r="A6803" s="74" t="s">
        <v>152</v>
      </c>
      <c r="B6803" t="s">
        <v>169</v>
      </c>
      <c r="C6803" t="s">
        <v>45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</row>
    <row r="6804" spans="1:11">
      <c r="A6804" s="74" t="s">
        <v>152</v>
      </c>
      <c r="B6804" t="s">
        <v>169</v>
      </c>
      <c r="C6804" t="s">
        <v>46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</row>
    <row r="6805" spans="1:11">
      <c r="A6805" s="74" t="s">
        <v>152</v>
      </c>
      <c r="B6805" t="s">
        <v>169</v>
      </c>
      <c r="C6805" t="s">
        <v>25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</row>
    <row r="6806" spans="1:11">
      <c r="A6806" s="74" t="s">
        <v>152</v>
      </c>
      <c r="B6806" t="s">
        <v>169</v>
      </c>
    </row>
    <row r="6807" spans="1:11">
      <c r="A6807" s="74" t="s">
        <v>152</v>
      </c>
      <c r="B6807" t="s">
        <v>169</v>
      </c>
      <c r="C6807" t="s">
        <v>47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</row>
    <row r="6808" spans="1:11">
      <c r="A6808" s="74" t="s">
        <v>152</v>
      </c>
      <c r="B6808" t="s">
        <v>169</v>
      </c>
      <c r="C6808" t="s">
        <v>48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</row>
    <row r="6809" spans="1:11">
      <c r="A6809" s="74" t="s">
        <v>152</v>
      </c>
      <c r="B6809" t="s">
        <v>169</v>
      </c>
      <c r="C6809" t="s">
        <v>25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</row>
    <row r="6810" spans="1:11">
      <c r="A6810" s="74" t="s">
        <v>152</v>
      </c>
      <c r="B6810" t="s">
        <v>169</v>
      </c>
    </row>
    <row r="6811" spans="1:11">
      <c r="A6811" s="74" t="s">
        <v>152</v>
      </c>
      <c r="B6811" t="s">
        <v>169</v>
      </c>
      <c r="C6811" t="s">
        <v>49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</row>
    <row r="6812" spans="1:11">
      <c r="A6812" s="74" t="s">
        <v>152</v>
      </c>
      <c r="B6812" t="s">
        <v>169</v>
      </c>
      <c r="C6812" t="s">
        <v>25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</row>
    <row r="6813" spans="1:11">
      <c r="A6813" s="74" t="s">
        <v>152</v>
      </c>
      <c r="B6813" t="s">
        <v>169</v>
      </c>
    </row>
    <row r="6814" spans="1:11">
      <c r="A6814" s="74" t="s">
        <v>152</v>
      </c>
      <c r="B6814" t="s">
        <v>169</v>
      </c>
      <c r="C6814" t="s">
        <v>50</v>
      </c>
      <c r="D6814">
        <v>1</v>
      </c>
      <c r="E6814">
        <v>1</v>
      </c>
      <c r="F6814">
        <v>42420</v>
      </c>
      <c r="G6814">
        <v>42420</v>
      </c>
      <c r="H6814">
        <v>42420</v>
      </c>
      <c r="I6814">
        <v>42420</v>
      </c>
      <c r="J6814">
        <v>0</v>
      </c>
      <c r="K6814">
        <v>0</v>
      </c>
    </row>
    <row r="6815" spans="1:11">
      <c r="A6815" s="74" t="s">
        <v>152</v>
      </c>
      <c r="B6815" t="s">
        <v>169</v>
      </c>
      <c r="C6815" t="s">
        <v>51</v>
      </c>
      <c r="D6815">
        <v>1</v>
      </c>
      <c r="E6815">
        <v>1</v>
      </c>
      <c r="F6815">
        <v>29332</v>
      </c>
      <c r="G6815">
        <v>29332</v>
      </c>
      <c r="H6815">
        <v>29332</v>
      </c>
      <c r="I6815">
        <v>29332</v>
      </c>
      <c r="J6815">
        <v>0</v>
      </c>
      <c r="K6815">
        <v>0</v>
      </c>
    </row>
    <row r="6816" spans="1:11">
      <c r="A6816" s="74" t="s">
        <v>152</v>
      </c>
      <c r="B6816" t="s">
        <v>169</v>
      </c>
      <c r="C6816" t="s">
        <v>25</v>
      </c>
      <c r="D6816">
        <v>2</v>
      </c>
      <c r="E6816">
        <v>2</v>
      </c>
      <c r="F6816">
        <v>71752</v>
      </c>
      <c r="G6816">
        <v>71752</v>
      </c>
      <c r="H6816">
        <v>35876</v>
      </c>
      <c r="I6816">
        <v>35876</v>
      </c>
      <c r="J6816">
        <v>0</v>
      </c>
      <c r="K6816">
        <v>0</v>
      </c>
    </row>
    <row r="6817" spans="1:11">
      <c r="A6817" s="74" t="s">
        <v>152</v>
      </c>
      <c r="B6817" t="s">
        <v>169</v>
      </c>
    </row>
    <row r="6818" spans="1:11">
      <c r="A6818" s="74" t="s">
        <v>152</v>
      </c>
      <c r="B6818" t="s">
        <v>169</v>
      </c>
      <c r="C6818" t="s">
        <v>52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</row>
    <row r="6819" spans="1:11">
      <c r="A6819" s="74" t="s">
        <v>152</v>
      </c>
      <c r="B6819" t="s">
        <v>169</v>
      </c>
      <c r="C6819" t="s">
        <v>53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</row>
    <row r="6820" spans="1:11">
      <c r="A6820" s="74" t="s">
        <v>152</v>
      </c>
      <c r="B6820" t="s">
        <v>169</v>
      </c>
      <c r="C6820" t="s">
        <v>54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</row>
    <row r="6821" spans="1:11">
      <c r="A6821" s="74" t="s">
        <v>152</v>
      </c>
      <c r="B6821" t="s">
        <v>169</v>
      </c>
      <c r="C6821" t="s">
        <v>55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</row>
    <row r="6822" spans="1:11">
      <c r="A6822" s="74" t="s">
        <v>152</v>
      </c>
      <c r="B6822" t="s">
        <v>169</v>
      </c>
      <c r="C6822" t="s">
        <v>25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</row>
    <row r="6823" spans="1:11">
      <c r="A6823" s="74" t="s">
        <v>152</v>
      </c>
      <c r="B6823" t="s">
        <v>169</v>
      </c>
    </row>
    <row r="6824" spans="1:11">
      <c r="A6824" s="74" t="s">
        <v>152</v>
      </c>
      <c r="B6824" t="s">
        <v>169</v>
      </c>
      <c r="C6824" t="s">
        <v>56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</row>
    <row r="6825" spans="1:11">
      <c r="A6825" s="74" t="s">
        <v>152</v>
      </c>
      <c r="B6825" t="s">
        <v>169</v>
      </c>
      <c r="C6825" t="s">
        <v>57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</row>
    <row r="6826" spans="1:11">
      <c r="A6826" s="74" t="s">
        <v>152</v>
      </c>
      <c r="B6826" t="s">
        <v>169</v>
      </c>
      <c r="C6826" t="s">
        <v>58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</row>
    <row r="6827" spans="1:11">
      <c r="A6827" s="74" t="s">
        <v>137</v>
      </c>
      <c r="B6827" t="s">
        <v>170</v>
      </c>
      <c r="C6827" t="s">
        <v>18</v>
      </c>
      <c r="D6827">
        <v>1</v>
      </c>
      <c r="E6827">
        <v>1</v>
      </c>
      <c r="F6827">
        <v>72000</v>
      </c>
      <c r="G6827">
        <v>72000</v>
      </c>
      <c r="H6827">
        <v>72000</v>
      </c>
      <c r="I6827">
        <v>72000</v>
      </c>
      <c r="J6827">
        <v>0</v>
      </c>
      <c r="K6827">
        <v>0</v>
      </c>
    </row>
    <row r="6828" spans="1:11">
      <c r="A6828" s="74" t="s">
        <v>137</v>
      </c>
      <c r="B6828" t="s">
        <v>170</v>
      </c>
      <c r="C6828" t="s">
        <v>19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</row>
    <row r="6829" spans="1:11">
      <c r="A6829" s="74" t="s">
        <v>137</v>
      </c>
      <c r="B6829" t="s">
        <v>170</v>
      </c>
      <c r="C6829" t="s">
        <v>20</v>
      </c>
      <c r="D6829">
        <v>0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</row>
    <row r="6830" spans="1:11">
      <c r="A6830" s="74" t="s">
        <v>137</v>
      </c>
      <c r="B6830" t="s">
        <v>170</v>
      </c>
      <c r="C6830" t="s">
        <v>21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</row>
    <row r="6831" spans="1:11">
      <c r="A6831" s="74" t="s">
        <v>137</v>
      </c>
      <c r="B6831" t="s">
        <v>170</v>
      </c>
      <c r="C6831" t="s">
        <v>22</v>
      </c>
      <c r="D6831">
        <v>0.8</v>
      </c>
      <c r="E6831">
        <v>0.8</v>
      </c>
      <c r="F6831">
        <v>46000</v>
      </c>
      <c r="G6831">
        <v>46000</v>
      </c>
      <c r="H6831">
        <v>57500</v>
      </c>
      <c r="I6831">
        <v>57500</v>
      </c>
      <c r="J6831">
        <v>0</v>
      </c>
      <c r="K6831">
        <v>0</v>
      </c>
    </row>
    <row r="6832" spans="1:11">
      <c r="A6832" s="74" t="s">
        <v>137</v>
      </c>
      <c r="B6832" t="s">
        <v>170</v>
      </c>
      <c r="C6832" t="s">
        <v>23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</row>
    <row r="6833" spans="1:11">
      <c r="A6833" s="74" t="s">
        <v>137</v>
      </c>
      <c r="B6833" t="s">
        <v>170</v>
      </c>
      <c r="C6833" t="s">
        <v>24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</row>
    <row r="6834" spans="1:11">
      <c r="A6834" s="74" t="s">
        <v>137</v>
      </c>
      <c r="B6834" t="s">
        <v>170</v>
      </c>
      <c r="C6834" t="s">
        <v>25</v>
      </c>
      <c r="D6834">
        <v>1.8</v>
      </c>
      <c r="E6834">
        <v>1.8</v>
      </c>
      <c r="F6834">
        <v>118000</v>
      </c>
      <c r="G6834">
        <v>118000</v>
      </c>
      <c r="H6834">
        <v>65555.555555555547</v>
      </c>
      <c r="I6834">
        <v>65555.555555555547</v>
      </c>
      <c r="J6834">
        <v>0</v>
      </c>
      <c r="K6834">
        <v>0</v>
      </c>
    </row>
    <row r="6835" spans="1:11">
      <c r="A6835" s="74" t="s">
        <v>137</v>
      </c>
      <c r="B6835" t="s">
        <v>170</v>
      </c>
    </row>
    <row r="6836" spans="1:11">
      <c r="A6836" s="74" t="s">
        <v>137</v>
      </c>
      <c r="B6836" t="s">
        <v>170</v>
      </c>
      <c r="C6836" t="s">
        <v>26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</row>
    <row r="6837" spans="1:11">
      <c r="A6837" s="74" t="s">
        <v>137</v>
      </c>
      <c r="B6837" t="s">
        <v>170</v>
      </c>
      <c r="C6837" t="s">
        <v>27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</row>
    <row r="6838" spans="1:11">
      <c r="A6838" s="74" t="s">
        <v>137</v>
      </c>
      <c r="B6838" t="s">
        <v>170</v>
      </c>
      <c r="C6838" t="s">
        <v>25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</row>
    <row r="6839" spans="1:11">
      <c r="A6839" s="74" t="s">
        <v>137</v>
      </c>
      <c r="B6839" t="s">
        <v>170</v>
      </c>
    </row>
    <row r="6840" spans="1:11">
      <c r="A6840" s="74" t="s">
        <v>137</v>
      </c>
      <c r="B6840" t="s">
        <v>170</v>
      </c>
      <c r="C6840" t="s">
        <v>28</v>
      </c>
      <c r="D6840">
        <v>0.72</v>
      </c>
      <c r="E6840">
        <v>0.72</v>
      </c>
      <c r="F6840">
        <v>19027</v>
      </c>
      <c r="G6840">
        <v>19232</v>
      </c>
      <c r="H6840">
        <v>26426.388888888891</v>
      </c>
      <c r="I6840">
        <v>26711.111111111113</v>
      </c>
      <c r="J6840">
        <v>205</v>
      </c>
      <c r="K6840">
        <v>1.0774163031481579E-2</v>
      </c>
    </row>
    <row r="6841" spans="1:11">
      <c r="A6841" s="74" t="s">
        <v>137</v>
      </c>
      <c r="B6841" t="s">
        <v>170</v>
      </c>
      <c r="C6841" t="s">
        <v>29</v>
      </c>
      <c r="D6841">
        <v>0.5</v>
      </c>
      <c r="E6841">
        <v>0.5</v>
      </c>
      <c r="F6841">
        <v>10527</v>
      </c>
      <c r="G6841">
        <v>10633</v>
      </c>
      <c r="H6841">
        <v>21054</v>
      </c>
      <c r="I6841">
        <v>21266</v>
      </c>
      <c r="J6841">
        <v>106</v>
      </c>
      <c r="K6841">
        <v>1.0069345492542984E-2</v>
      </c>
    </row>
    <row r="6842" spans="1:11">
      <c r="A6842" s="74" t="s">
        <v>137</v>
      </c>
      <c r="B6842" t="s">
        <v>170</v>
      </c>
      <c r="C6842" t="s">
        <v>30</v>
      </c>
      <c r="D6842">
        <v>1</v>
      </c>
      <c r="E6842">
        <v>1</v>
      </c>
      <c r="F6842">
        <v>24031</v>
      </c>
      <c r="G6842">
        <v>24271</v>
      </c>
      <c r="H6842">
        <v>24031</v>
      </c>
      <c r="I6842">
        <v>24271</v>
      </c>
      <c r="J6842">
        <v>240</v>
      </c>
      <c r="K6842">
        <v>9.9870999958387077E-3</v>
      </c>
    </row>
    <row r="6843" spans="1:11">
      <c r="A6843" s="74" t="s">
        <v>137</v>
      </c>
      <c r="B6843" t="s">
        <v>170</v>
      </c>
      <c r="C6843" t="s">
        <v>31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</row>
    <row r="6844" spans="1:11">
      <c r="A6844" s="74" t="s">
        <v>137</v>
      </c>
      <c r="B6844" t="s">
        <v>170</v>
      </c>
      <c r="C6844" t="s">
        <v>25</v>
      </c>
      <c r="D6844">
        <v>2.2199999999999998</v>
      </c>
      <c r="E6844">
        <v>2.2199999999999998</v>
      </c>
      <c r="F6844">
        <v>53585</v>
      </c>
      <c r="G6844">
        <v>54136</v>
      </c>
      <c r="H6844">
        <v>24137.387387387389</v>
      </c>
      <c r="I6844">
        <v>24385.585585585588</v>
      </c>
      <c r="J6844">
        <v>551</v>
      </c>
      <c r="K6844">
        <v>1.0282728375478212E-2</v>
      </c>
    </row>
    <row r="6845" spans="1:11">
      <c r="A6845" s="74" t="s">
        <v>137</v>
      </c>
      <c r="B6845" t="s">
        <v>170</v>
      </c>
    </row>
    <row r="6846" spans="1:11">
      <c r="A6846" s="74" t="s">
        <v>137</v>
      </c>
      <c r="B6846" t="s">
        <v>170</v>
      </c>
      <c r="C6846" t="s">
        <v>32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</row>
    <row r="6847" spans="1:11">
      <c r="A6847" s="74" t="s">
        <v>137</v>
      </c>
      <c r="B6847" t="s">
        <v>170</v>
      </c>
      <c r="C6847" t="s">
        <v>33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</row>
    <row r="6848" spans="1:11">
      <c r="A6848" s="74" t="s">
        <v>137</v>
      </c>
      <c r="B6848" t="s">
        <v>170</v>
      </c>
      <c r="C6848" t="s">
        <v>34</v>
      </c>
      <c r="D6848">
        <v>0.75</v>
      </c>
      <c r="E6848">
        <v>0.75</v>
      </c>
      <c r="F6848">
        <v>32000</v>
      </c>
      <c r="G6848">
        <v>33000</v>
      </c>
      <c r="H6848">
        <v>42666.666666666664</v>
      </c>
      <c r="I6848">
        <v>44000</v>
      </c>
      <c r="J6848">
        <v>1000</v>
      </c>
      <c r="K6848">
        <v>3.125E-2</v>
      </c>
    </row>
    <row r="6849" spans="1:11">
      <c r="A6849" s="74" t="s">
        <v>137</v>
      </c>
      <c r="B6849" t="s">
        <v>170</v>
      </c>
      <c r="C6849" t="s">
        <v>25</v>
      </c>
      <c r="D6849">
        <v>0.75</v>
      </c>
      <c r="E6849">
        <v>0.75</v>
      </c>
      <c r="F6849">
        <v>32000</v>
      </c>
      <c r="G6849">
        <v>33000</v>
      </c>
      <c r="H6849">
        <v>42666.666666666664</v>
      </c>
      <c r="I6849">
        <v>44000</v>
      </c>
      <c r="J6849">
        <v>1000</v>
      </c>
      <c r="K6849">
        <v>3.125E-2</v>
      </c>
    </row>
    <row r="6850" spans="1:11">
      <c r="A6850" s="74" t="s">
        <v>137</v>
      </c>
      <c r="B6850" t="s">
        <v>170</v>
      </c>
    </row>
    <row r="6851" spans="1:11">
      <c r="A6851" s="74" t="s">
        <v>137</v>
      </c>
      <c r="B6851" t="s">
        <v>170</v>
      </c>
      <c r="C6851" t="s">
        <v>35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</row>
    <row r="6852" spans="1:11">
      <c r="A6852" s="74" t="s">
        <v>137</v>
      </c>
      <c r="B6852" t="s">
        <v>170</v>
      </c>
      <c r="C6852" t="s">
        <v>36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</row>
    <row r="6853" spans="1:11">
      <c r="A6853" s="74" t="s">
        <v>137</v>
      </c>
      <c r="B6853" t="s">
        <v>170</v>
      </c>
      <c r="C6853" t="s">
        <v>25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</row>
    <row r="6854" spans="1:11">
      <c r="A6854" s="74" t="s">
        <v>137</v>
      </c>
      <c r="B6854" t="s">
        <v>170</v>
      </c>
    </row>
    <row r="6855" spans="1:11">
      <c r="A6855" s="74" t="s">
        <v>137</v>
      </c>
      <c r="B6855" t="s">
        <v>170</v>
      </c>
      <c r="C6855" t="s">
        <v>37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</row>
    <row r="6856" spans="1:11">
      <c r="A6856" s="74" t="s">
        <v>137</v>
      </c>
      <c r="B6856" t="s">
        <v>170</v>
      </c>
      <c r="C6856" t="s">
        <v>38</v>
      </c>
      <c r="D6856">
        <v>0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</row>
    <row r="6857" spans="1:11">
      <c r="A6857" s="74" t="s">
        <v>137</v>
      </c>
      <c r="B6857" t="s">
        <v>170</v>
      </c>
      <c r="C6857" t="s">
        <v>25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</row>
    <row r="6858" spans="1:11">
      <c r="A6858" s="74" t="s">
        <v>137</v>
      </c>
      <c r="B6858" t="s">
        <v>170</v>
      </c>
    </row>
    <row r="6859" spans="1:11">
      <c r="A6859" s="74" t="s">
        <v>137</v>
      </c>
      <c r="B6859" t="s">
        <v>170</v>
      </c>
      <c r="C6859" t="s">
        <v>39</v>
      </c>
      <c r="D6859">
        <v>0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</row>
    <row r="6860" spans="1:11">
      <c r="A6860" s="74" t="s">
        <v>137</v>
      </c>
      <c r="B6860" t="s">
        <v>170</v>
      </c>
      <c r="C6860" t="s">
        <v>40</v>
      </c>
      <c r="D6860">
        <v>0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</row>
    <row r="6861" spans="1:11">
      <c r="A6861" s="74" t="s">
        <v>137</v>
      </c>
      <c r="B6861" t="s">
        <v>170</v>
      </c>
      <c r="C6861" t="s">
        <v>41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</row>
    <row r="6862" spans="1:11">
      <c r="A6862" s="74" t="s">
        <v>137</v>
      </c>
      <c r="B6862" t="s">
        <v>170</v>
      </c>
      <c r="C6862" t="s">
        <v>42</v>
      </c>
      <c r="D6862">
        <v>0.1</v>
      </c>
      <c r="E6862">
        <v>0.1</v>
      </c>
      <c r="F6862">
        <v>6600</v>
      </c>
      <c r="G6862">
        <v>6600</v>
      </c>
      <c r="H6862">
        <v>66000</v>
      </c>
      <c r="I6862">
        <v>66000</v>
      </c>
      <c r="J6862">
        <v>0</v>
      </c>
      <c r="K6862">
        <v>0</v>
      </c>
    </row>
    <row r="6863" spans="1:11">
      <c r="A6863" s="74" t="s">
        <v>137</v>
      </c>
      <c r="B6863" t="s">
        <v>170</v>
      </c>
      <c r="C6863" t="s">
        <v>43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</row>
    <row r="6864" spans="1:11">
      <c r="A6864" s="74" t="s">
        <v>137</v>
      </c>
      <c r="B6864" t="s">
        <v>170</v>
      </c>
      <c r="C6864" t="s">
        <v>44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</row>
    <row r="6865" spans="1:11">
      <c r="A6865" s="74" t="s">
        <v>137</v>
      </c>
      <c r="B6865" t="s">
        <v>170</v>
      </c>
      <c r="C6865" t="s">
        <v>45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</row>
    <row r="6866" spans="1:11">
      <c r="A6866" s="74" t="s">
        <v>137</v>
      </c>
      <c r="B6866" t="s">
        <v>170</v>
      </c>
      <c r="C6866" t="s">
        <v>46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</row>
    <row r="6867" spans="1:11">
      <c r="A6867" s="74" t="s">
        <v>137</v>
      </c>
      <c r="B6867" t="s">
        <v>170</v>
      </c>
      <c r="C6867" t="s">
        <v>25</v>
      </c>
      <c r="D6867">
        <v>0.1</v>
      </c>
      <c r="E6867">
        <v>0.1</v>
      </c>
      <c r="F6867">
        <v>6600</v>
      </c>
      <c r="G6867">
        <v>6600</v>
      </c>
      <c r="H6867">
        <v>66000</v>
      </c>
      <c r="I6867">
        <v>66000</v>
      </c>
      <c r="J6867">
        <v>0</v>
      </c>
      <c r="K6867">
        <v>0</v>
      </c>
    </row>
    <row r="6868" spans="1:11">
      <c r="A6868" s="74" t="s">
        <v>137</v>
      </c>
      <c r="B6868" t="s">
        <v>170</v>
      </c>
    </row>
    <row r="6869" spans="1:11">
      <c r="A6869" s="74" t="s">
        <v>137</v>
      </c>
      <c r="B6869" t="s">
        <v>170</v>
      </c>
      <c r="C6869" t="s">
        <v>47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</row>
    <row r="6870" spans="1:11">
      <c r="A6870" s="74" t="s">
        <v>137</v>
      </c>
      <c r="B6870" t="s">
        <v>170</v>
      </c>
      <c r="C6870" t="s">
        <v>48</v>
      </c>
      <c r="D6870">
        <v>0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</row>
    <row r="6871" spans="1:11">
      <c r="A6871" s="74" t="s">
        <v>137</v>
      </c>
      <c r="B6871" t="s">
        <v>170</v>
      </c>
      <c r="C6871" t="s">
        <v>25</v>
      </c>
      <c r="D6871">
        <v>0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</row>
    <row r="6872" spans="1:11">
      <c r="A6872" s="74" t="s">
        <v>137</v>
      </c>
      <c r="B6872" t="s">
        <v>170</v>
      </c>
    </row>
    <row r="6873" spans="1:11">
      <c r="A6873" s="74" t="s">
        <v>137</v>
      </c>
      <c r="B6873" t="s">
        <v>170</v>
      </c>
      <c r="C6873" t="s">
        <v>49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</row>
    <row r="6874" spans="1:11">
      <c r="A6874" s="74" t="s">
        <v>137</v>
      </c>
      <c r="B6874" t="s">
        <v>170</v>
      </c>
      <c r="C6874" t="s">
        <v>25</v>
      </c>
      <c r="D6874">
        <v>0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</row>
    <row r="6875" spans="1:11">
      <c r="A6875" s="74" t="s">
        <v>137</v>
      </c>
      <c r="B6875" t="s">
        <v>170</v>
      </c>
    </row>
    <row r="6876" spans="1:11">
      <c r="A6876" s="74" t="s">
        <v>137</v>
      </c>
      <c r="B6876" t="s">
        <v>170</v>
      </c>
      <c r="C6876" t="s">
        <v>50</v>
      </c>
      <c r="D6876">
        <v>0.63</v>
      </c>
      <c r="E6876">
        <v>0.63</v>
      </c>
      <c r="F6876">
        <v>12000</v>
      </c>
      <c r="G6876">
        <v>12000</v>
      </c>
      <c r="H6876">
        <v>19047.619047619046</v>
      </c>
      <c r="I6876">
        <v>19047.619047619046</v>
      </c>
      <c r="J6876">
        <v>0</v>
      </c>
      <c r="K6876">
        <v>0</v>
      </c>
    </row>
    <row r="6877" spans="1:11">
      <c r="A6877" s="74" t="s">
        <v>137</v>
      </c>
      <c r="B6877" t="s">
        <v>170</v>
      </c>
      <c r="C6877" t="s">
        <v>51</v>
      </c>
      <c r="D6877">
        <v>1</v>
      </c>
      <c r="E6877">
        <v>1</v>
      </c>
      <c r="F6877">
        <v>27890</v>
      </c>
      <c r="G6877">
        <v>28200</v>
      </c>
      <c r="H6877">
        <v>27890</v>
      </c>
      <c r="I6877">
        <v>28200</v>
      </c>
      <c r="J6877">
        <v>310</v>
      </c>
      <c r="K6877">
        <v>1.1115095016134816E-2</v>
      </c>
    </row>
    <row r="6878" spans="1:11">
      <c r="A6878" s="74" t="s">
        <v>137</v>
      </c>
      <c r="B6878" t="s">
        <v>170</v>
      </c>
      <c r="C6878" t="s">
        <v>25</v>
      </c>
      <c r="D6878">
        <v>1.63</v>
      </c>
      <c r="E6878">
        <v>1.63</v>
      </c>
      <c r="F6878">
        <v>39890</v>
      </c>
      <c r="G6878">
        <v>40200</v>
      </c>
      <c r="H6878">
        <v>24472.39263803681</v>
      </c>
      <c r="I6878">
        <v>24662.576687116565</v>
      </c>
      <c r="J6878">
        <v>310</v>
      </c>
      <c r="K6878">
        <v>7.7713712709952367E-3</v>
      </c>
    </row>
    <row r="6879" spans="1:11">
      <c r="A6879" s="74" t="s">
        <v>137</v>
      </c>
      <c r="B6879" t="s">
        <v>170</v>
      </c>
    </row>
    <row r="6880" spans="1:11">
      <c r="A6880" s="74" t="s">
        <v>137</v>
      </c>
      <c r="B6880" t="s">
        <v>170</v>
      </c>
      <c r="C6880" t="s">
        <v>52</v>
      </c>
      <c r="D6880">
        <v>0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</row>
    <row r="6881" spans="1:11">
      <c r="A6881" s="74" t="s">
        <v>137</v>
      </c>
      <c r="B6881" t="s">
        <v>170</v>
      </c>
      <c r="C6881" t="s">
        <v>53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</row>
    <row r="6882" spans="1:11">
      <c r="A6882" s="74" t="s">
        <v>137</v>
      </c>
      <c r="B6882" t="s">
        <v>170</v>
      </c>
      <c r="C6882" t="s">
        <v>54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</row>
    <row r="6883" spans="1:11">
      <c r="A6883" s="74" t="s">
        <v>137</v>
      </c>
      <c r="B6883" t="s">
        <v>170</v>
      </c>
      <c r="C6883" t="s">
        <v>55</v>
      </c>
      <c r="D6883">
        <v>0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</row>
    <row r="6884" spans="1:11">
      <c r="A6884" s="74" t="s">
        <v>137</v>
      </c>
      <c r="B6884" t="s">
        <v>170</v>
      </c>
      <c r="C6884" t="s">
        <v>25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</row>
    <row r="6885" spans="1:11">
      <c r="A6885" s="74" t="s">
        <v>137</v>
      </c>
      <c r="B6885" t="s">
        <v>170</v>
      </c>
    </row>
    <row r="6886" spans="1:11">
      <c r="A6886" s="74" t="s">
        <v>137</v>
      </c>
      <c r="B6886" t="s">
        <v>170</v>
      </c>
      <c r="C6886" t="s">
        <v>56</v>
      </c>
      <c r="D6886">
        <v>0</v>
      </c>
      <c r="E6886">
        <v>0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</row>
    <row r="6887" spans="1:11">
      <c r="A6887" s="74" t="s">
        <v>137</v>
      </c>
      <c r="B6887" t="s">
        <v>170</v>
      </c>
      <c r="C6887" t="s">
        <v>57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</row>
    <row r="6888" spans="1:11">
      <c r="A6888" s="74" t="s">
        <v>137</v>
      </c>
      <c r="B6888" t="s">
        <v>170</v>
      </c>
      <c r="C6888" t="s">
        <v>58</v>
      </c>
      <c r="D6888">
        <v>0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</row>
    <row r="6889" spans="1:11">
      <c r="A6889" s="74" t="s">
        <v>61</v>
      </c>
      <c r="B6889" t="s">
        <v>171</v>
      </c>
      <c r="C6889" t="s">
        <v>18</v>
      </c>
      <c r="D6889">
        <v>1</v>
      </c>
      <c r="E6889">
        <v>1</v>
      </c>
      <c r="F6889">
        <v>95921</v>
      </c>
      <c r="G6889">
        <v>95921</v>
      </c>
      <c r="H6889">
        <v>95921</v>
      </c>
      <c r="I6889">
        <v>95921</v>
      </c>
      <c r="J6889">
        <v>0</v>
      </c>
      <c r="K6889">
        <v>0</v>
      </c>
    </row>
    <row r="6890" spans="1:11">
      <c r="A6890" s="74" t="s">
        <v>61</v>
      </c>
      <c r="B6890" t="s">
        <v>171</v>
      </c>
      <c r="C6890" t="s">
        <v>19</v>
      </c>
      <c r="D6890">
        <v>2</v>
      </c>
      <c r="E6890">
        <v>2</v>
      </c>
      <c r="F6890">
        <v>149470</v>
      </c>
      <c r="G6890">
        <v>149470</v>
      </c>
      <c r="H6890">
        <v>74735</v>
      </c>
      <c r="I6890">
        <v>74735</v>
      </c>
      <c r="J6890">
        <v>0</v>
      </c>
      <c r="K6890">
        <v>0</v>
      </c>
    </row>
    <row r="6891" spans="1:11">
      <c r="A6891" s="74" t="s">
        <v>61</v>
      </c>
      <c r="B6891" t="s">
        <v>171</v>
      </c>
      <c r="C6891" t="s">
        <v>20</v>
      </c>
      <c r="D6891">
        <v>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</row>
    <row r="6892" spans="1:11">
      <c r="A6892" s="74" t="s">
        <v>61</v>
      </c>
      <c r="B6892" t="s">
        <v>171</v>
      </c>
      <c r="C6892" t="s">
        <v>21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</row>
    <row r="6893" spans="1:11">
      <c r="A6893" s="74" t="s">
        <v>61</v>
      </c>
      <c r="B6893" t="s">
        <v>171</v>
      </c>
      <c r="C6893" t="s">
        <v>22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</row>
    <row r="6894" spans="1:11">
      <c r="A6894" s="74" t="s">
        <v>61</v>
      </c>
      <c r="B6894" t="s">
        <v>171</v>
      </c>
      <c r="C6894" t="s">
        <v>23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</row>
    <row r="6895" spans="1:11">
      <c r="A6895" s="74" t="s">
        <v>61</v>
      </c>
      <c r="B6895" t="s">
        <v>171</v>
      </c>
      <c r="C6895" t="s">
        <v>24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</row>
    <row r="6896" spans="1:11">
      <c r="A6896" s="74" t="s">
        <v>61</v>
      </c>
      <c r="B6896" t="s">
        <v>171</v>
      </c>
      <c r="C6896" t="s">
        <v>25</v>
      </c>
      <c r="D6896">
        <v>3</v>
      </c>
      <c r="E6896">
        <v>3</v>
      </c>
      <c r="F6896">
        <v>245391</v>
      </c>
      <c r="G6896">
        <v>245391</v>
      </c>
      <c r="H6896">
        <v>81797</v>
      </c>
      <c r="I6896">
        <v>81797</v>
      </c>
      <c r="J6896">
        <v>0</v>
      </c>
      <c r="K6896">
        <v>0</v>
      </c>
    </row>
    <row r="6897" spans="1:11">
      <c r="A6897" s="74" t="s">
        <v>61</v>
      </c>
      <c r="B6897" t="s">
        <v>171</v>
      </c>
    </row>
    <row r="6898" spans="1:11">
      <c r="A6898" s="74" t="s">
        <v>61</v>
      </c>
      <c r="B6898" t="s">
        <v>171</v>
      </c>
      <c r="C6898" t="s">
        <v>26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</row>
    <row r="6899" spans="1:11">
      <c r="A6899" s="74" t="s">
        <v>61</v>
      </c>
      <c r="B6899" t="s">
        <v>171</v>
      </c>
      <c r="C6899" t="s">
        <v>27</v>
      </c>
      <c r="D6899">
        <v>0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</row>
    <row r="6900" spans="1:11">
      <c r="A6900" s="74" t="s">
        <v>61</v>
      </c>
      <c r="B6900" t="s">
        <v>171</v>
      </c>
      <c r="C6900" t="s">
        <v>25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</row>
    <row r="6901" spans="1:11">
      <c r="A6901" s="74" t="s">
        <v>61</v>
      </c>
      <c r="B6901" t="s">
        <v>171</v>
      </c>
    </row>
    <row r="6902" spans="1:11">
      <c r="A6902" s="74" t="s">
        <v>61</v>
      </c>
      <c r="B6902" t="s">
        <v>171</v>
      </c>
      <c r="C6902" t="s">
        <v>28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</row>
    <row r="6903" spans="1:11">
      <c r="A6903" s="74" t="s">
        <v>61</v>
      </c>
      <c r="B6903" t="s">
        <v>171</v>
      </c>
      <c r="C6903" t="s">
        <v>29</v>
      </c>
      <c r="D6903">
        <v>1</v>
      </c>
      <c r="E6903">
        <v>1</v>
      </c>
      <c r="F6903">
        <v>15913.42</v>
      </c>
      <c r="G6903">
        <v>15913.42</v>
      </c>
      <c r="H6903">
        <v>15913.42</v>
      </c>
      <c r="I6903">
        <v>15913.42</v>
      </c>
      <c r="J6903">
        <v>0</v>
      </c>
      <c r="K6903">
        <v>0</v>
      </c>
    </row>
    <row r="6904" spans="1:11">
      <c r="A6904" s="74" t="s">
        <v>61</v>
      </c>
      <c r="B6904" t="s">
        <v>171</v>
      </c>
      <c r="C6904" t="s">
        <v>30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</row>
    <row r="6905" spans="1:11">
      <c r="A6905" s="74" t="s">
        <v>61</v>
      </c>
      <c r="B6905" t="s">
        <v>171</v>
      </c>
      <c r="C6905" t="s">
        <v>31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</row>
    <row r="6906" spans="1:11">
      <c r="A6906" s="74" t="s">
        <v>61</v>
      </c>
      <c r="B6906" t="s">
        <v>171</v>
      </c>
      <c r="C6906" t="s">
        <v>25</v>
      </c>
      <c r="D6906">
        <v>1</v>
      </c>
      <c r="E6906">
        <v>1</v>
      </c>
      <c r="F6906">
        <v>15913.42</v>
      </c>
      <c r="G6906">
        <v>15913.42</v>
      </c>
      <c r="H6906">
        <v>15913.42</v>
      </c>
      <c r="I6906">
        <v>15913.42</v>
      </c>
      <c r="J6906">
        <v>0</v>
      </c>
      <c r="K6906">
        <v>0</v>
      </c>
    </row>
    <row r="6907" spans="1:11">
      <c r="A6907" s="74" t="s">
        <v>61</v>
      </c>
      <c r="B6907" t="s">
        <v>171</v>
      </c>
    </row>
    <row r="6908" spans="1:11">
      <c r="A6908" s="74" t="s">
        <v>61</v>
      </c>
      <c r="B6908" t="s">
        <v>171</v>
      </c>
      <c r="C6908" t="s">
        <v>32</v>
      </c>
      <c r="D6908">
        <v>1</v>
      </c>
      <c r="E6908">
        <v>1</v>
      </c>
      <c r="F6908">
        <v>54135</v>
      </c>
      <c r="G6908">
        <v>54136</v>
      </c>
      <c r="H6908">
        <v>54135</v>
      </c>
      <c r="I6908">
        <v>54136</v>
      </c>
      <c r="J6908">
        <v>1</v>
      </c>
      <c r="K6908">
        <v>1.8472337674332688E-5</v>
      </c>
    </row>
    <row r="6909" spans="1:11">
      <c r="A6909" s="74" t="s">
        <v>61</v>
      </c>
      <c r="B6909" t="s">
        <v>171</v>
      </c>
      <c r="C6909" t="s">
        <v>33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</row>
    <row r="6910" spans="1:11">
      <c r="A6910" s="74" t="s">
        <v>61</v>
      </c>
      <c r="B6910" t="s">
        <v>171</v>
      </c>
      <c r="C6910" t="s">
        <v>34</v>
      </c>
      <c r="D6910">
        <v>3</v>
      </c>
      <c r="E6910">
        <v>3</v>
      </c>
      <c r="F6910">
        <v>125355.72</v>
      </c>
      <c r="G6910">
        <v>125355.72</v>
      </c>
      <c r="H6910">
        <v>41785.24</v>
      </c>
      <c r="I6910">
        <v>41785.24</v>
      </c>
      <c r="J6910">
        <v>0</v>
      </c>
      <c r="K6910">
        <v>0</v>
      </c>
    </row>
    <row r="6911" spans="1:11">
      <c r="A6911" s="74" t="s">
        <v>61</v>
      </c>
      <c r="B6911" t="s">
        <v>171</v>
      </c>
      <c r="C6911" t="s">
        <v>25</v>
      </c>
      <c r="D6911">
        <v>4</v>
      </c>
      <c r="E6911">
        <v>4</v>
      </c>
      <c r="F6911">
        <v>179490.72</v>
      </c>
      <c r="G6911">
        <v>179491.72</v>
      </c>
      <c r="H6911">
        <v>44872.68</v>
      </c>
      <c r="I6911">
        <v>44872.93</v>
      </c>
      <c r="J6911">
        <v>1</v>
      </c>
      <c r="K6911">
        <v>5.5713186731882291E-6</v>
      </c>
    </row>
    <row r="6912" spans="1:11">
      <c r="A6912" s="74" t="s">
        <v>61</v>
      </c>
      <c r="B6912" t="s">
        <v>171</v>
      </c>
    </row>
    <row r="6913" spans="1:11">
      <c r="A6913" s="74" t="s">
        <v>61</v>
      </c>
      <c r="B6913" t="s">
        <v>171</v>
      </c>
      <c r="C6913" t="s">
        <v>35</v>
      </c>
      <c r="D6913">
        <v>0.5</v>
      </c>
      <c r="E6913">
        <v>0.5</v>
      </c>
      <c r="F6913">
        <v>10199.35</v>
      </c>
      <c r="G6913">
        <v>10199.35</v>
      </c>
      <c r="H6913">
        <v>20398.7</v>
      </c>
      <c r="I6913">
        <v>20398.7</v>
      </c>
      <c r="J6913">
        <v>0</v>
      </c>
      <c r="K6913">
        <v>0</v>
      </c>
    </row>
    <row r="6914" spans="1:11">
      <c r="A6914" s="74" t="s">
        <v>61</v>
      </c>
      <c r="B6914" t="s">
        <v>171</v>
      </c>
      <c r="C6914" t="s">
        <v>36</v>
      </c>
      <c r="D6914">
        <v>0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</row>
    <row r="6915" spans="1:11">
      <c r="A6915" s="74" t="s">
        <v>61</v>
      </c>
      <c r="B6915" t="s">
        <v>171</v>
      </c>
      <c r="C6915" t="s">
        <v>25</v>
      </c>
      <c r="D6915">
        <v>0.5</v>
      </c>
      <c r="E6915">
        <v>0.5</v>
      </c>
      <c r="F6915">
        <v>10199.35</v>
      </c>
      <c r="G6915">
        <v>10199.35</v>
      </c>
      <c r="H6915">
        <v>20398.7</v>
      </c>
      <c r="I6915">
        <v>20398.7</v>
      </c>
      <c r="J6915">
        <v>0</v>
      </c>
      <c r="K6915">
        <v>0</v>
      </c>
    </row>
    <row r="6916" spans="1:11">
      <c r="A6916" s="74" t="s">
        <v>61</v>
      </c>
      <c r="B6916" t="s">
        <v>171</v>
      </c>
    </row>
    <row r="6917" spans="1:11">
      <c r="A6917" s="74" t="s">
        <v>61</v>
      </c>
      <c r="B6917" t="s">
        <v>171</v>
      </c>
      <c r="C6917" t="s">
        <v>37</v>
      </c>
      <c r="D6917">
        <v>1</v>
      </c>
      <c r="E6917">
        <v>1</v>
      </c>
      <c r="F6917">
        <v>63491.59</v>
      </c>
      <c r="G6917">
        <v>63491.59</v>
      </c>
      <c r="H6917">
        <v>63491.59</v>
      </c>
      <c r="I6917">
        <v>63491.59</v>
      </c>
      <c r="J6917">
        <v>0</v>
      </c>
      <c r="K6917">
        <v>0</v>
      </c>
    </row>
    <row r="6918" spans="1:11">
      <c r="A6918" s="74" t="s">
        <v>61</v>
      </c>
      <c r="B6918" t="s">
        <v>171</v>
      </c>
      <c r="C6918" t="s">
        <v>38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</row>
    <row r="6919" spans="1:11">
      <c r="A6919" s="74" t="s">
        <v>61</v>
      </c>
      <c r="B6919" t="s">
        <v>171</v>
      </c>
      <c r="C6919" t="s">
        <v>25</v>
      </c>
      <c r="D6919">
        <v>1</v>
      </c>
      <c r="E6919">
        <v>1</v>
      </c>
      <c r="F6919">
        <v>63491.59</v>
      </c>
      <c r="G6919">
        <v>63491.59</v>
      </c>
      <c r="H6919">
        <v>63491.59</v>
      </c>
      <c r="I6919">
        <v>63491.59</v>
      </c>
      <c r="J6919">
        <v>0</v>
      </c>
      <c r="K6919">
        <v>0</v>
      </c>
    </row>
    <row r="6920" spans="1:11">
      <c r="A6920" s="74" t="s">
        <v>61</v>
      </c>
      <c r="B6920" t="s">
        <v>171</v>
      </c>
    </row>
    <row r="6921" spans="1:11">
      <c r="A6921" s="74" t="s">
        <v>61</v>
      </c>
      <c r="B6921" t="s">
        <v>171</v>
      </c>
      <c r="C6921" t="s">
        <v>39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</row>
    <row r="6922" spans="1:11">
      <c r="A6922" s="74" t="s">
        <v>61</v>
      </c>
      <c r="B6922" t="s">
        <v>171</v>
      </c>
      <c r="C6922" t="s">
        <v>40</v>
      </c>
      <c r="D6922">
        <v>0</v>
      </c>
      <c r="E6922">
        <v>0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</row>
    <row r="6923" spans="1:11">
      <c r="A6923" s="74" t="s">
        <v>61</v>
      </c>
      <c r="B6923" t="s">
        <v>171</v>
      </c>
      <c r="C6923" t="s">
        <v>41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</row>
    <row r="6924" spans="1:11">
      <c r="A6924" s="74" t="s">
        <v>61</v>
      </c>
      <c r="B6924" t="s">
        <v>171</v>
      </c>
      <c r="C6924" t="s">
        <v>42</v>
      </c>
      <c r="D6924">
        <v>0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</row>
    <row r="6925" spans="1:11">
      <c r="A6925" s="74" t="s">
        <v>61</v>
      </c>
      <c r="B6925" t="s">
        <v>171</v>
      </c>
      <c r="C6925" t="s">
        <v>43</v>
      </c>
      <c r="D6925">
        <v>0</v>
      </c>
      <c r="E6925">
        <v>0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</row>
    <row r="6926" spans="1:11">
      <c r="A6926" s="74" t="s">
        <v>61</v>
      </c>
      <c r="B6926" t="s">
        <v>171</v>
      </c>
      <c r="C6926" t="s">
        <v>44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</row>
    <row r="6927" spans="1:11">
      <c r="A6927" s="74" t="s">
        <v>61</v>
      </c>
      <c r="B6927" t="s">
        <v>171</v>
      </c>
      <c r="C6927" t="s">
        <v>45</v>
      </c>
      <c r="D6927">
        <v>0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</row>
    <row r="6928" spans="1:11">
      <c r="A6928" s="74" t="s">
        <v>61</v>
      </c>
      <c r="B6928" t="s">
        <v>171</v>
      </c>
      <c r="C6928" t="s">
        <v>46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</row>
    <row r="6929" spans="1:11">
      <c r="A6929" s="74" t="s">
        <v>61</v>
      </c>
      <c r="B6929" t="s">
        <v>171</v>
      </c>
      <c r="C6929" t="s">
        <v>25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</row>
    <row r="6930" spans="1:11">
      <c r="A6930" s="74" t="s">
        <v>61</v>
      </c>
      <c r="B6930" t="s">
        <v>171</v>
      </c>
    </row>
    <row r="6931" spans="1:11">
      <c r="A6931" s="74" t="s">
        <v>61</v>
      </c>
      <c r="B6931" t="s">
        <v>171</v>
      </c>
      <c r="C6931" t="s">
        <v>47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</row>
    <row r="6932" spans="1:11">
      <c r="A6932" s="74" t="s">
        <v>61</v>
      </c>
      <c r="B6932" t="s">
        <v>171</v>
      </c>
      <c r="C6932" t="s">
        <v>48</v>
      </c>
      <c r="D6932">
        <v>1</v>
      </c>
      <c r="E6932">
        <v>1</v>
      </c>
      <c r="F6932">
        <v>16637.55</v>
      </c>
      <c r="G6932">
        <v>16637.55</v>
      </c>
      <c r="H6932">
        <v>16637.55</v>
      </c>
      <c r="I6932">
        <v>16637.55</v>
      </c>
      <c r="J6932">
        <v>0</v>
      </c>
      <c r="K6932">
        <v>0</v>
      </c>
    </row>
    <row r="6933" spans="1:11">
      <c r="A6933" s="74" t="s">
        <v>61</v>
      </c>
      <c r="B6933" t="s">
        <v>171</v>
      </c>
      <c r="C6933" t="s">
        <v>25</v>
      </c>
      <c r="D6933">
        <v>1</v>
      </c>
      <c r="E6933">
        <v>1</v>
      </c>
      <c r="F6933">
        <v>16637.55</v>
      </c>
      <c r="G6933">
        <v>16637.55</v>
      </c>
      <c r="H6933">
        <v>16637.55</v>
      </c>
      <c r="I6933">
        <v>16637.55</v>
      </c>
      <c r="J6933">
        <v>0</v>
      </c>
      <c r="K6933">
        <v>0</v>
      </c>
    </row>
    <row r="6934" spans="1:11">
      <c r="A6934" s="74" t="s">
        <v>61</v>
      </c>
      <c r="B6934" t="s">
        <v>171</v>
      </c>
    </row>
    <row r="6935" spans="1:11">
      <c r="A6935" s="74" t="s">
        <v>61</v>
      </c>
      <c r="B6935" t="s">
        <v>171</v>
      </c>
      <c r="C6935" t="s">
        <v>49</v>
      </c>
      <c r="D6935">
        <v>0</v>
      </c>
      <c r="E6935"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</row>
    <row r="6936" spans="1:11">
      <c r="A6936" s="74" t="s">
        <v>61</v>
      </c>
      <c r="B6936" t="s">
        <v>171</v>
      </c>
      <c r="C6936" t="s">
        <v>25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</row>
    <row r="6937" spans="1:11">
      <c r="A6937" s="74" t="s">
        <v>61</v>
      </c>
      <c r="B6937" t="s">
        <v>171</v>
      </c>
    </row>
    <row r="6938" spans="1:11">
      <c r="A6938" s="74" t="s">
        <v>61</v>
      </c>
      <c r="B6938" t="s">
        <v>171</v>
      </c>
      <c r="C6938" t="s">
        <v>50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</row>
    <row r="6939" spans="1:11">
      <c r="A6939" s="74" t="s">
        <v>61</v>
      </c>
      <c r="B6939" t="s">
        <v>171</v>
      </c>
      <c r="C6939" t="s">
        <v>51</v>
      </c>
      <c r="D6939">
        <v>1</v>
      </c>
      <c r="E6939">
        <v>1</v>
      </c>
      <c r="F6939">
        <v>34787.72</v>
      </c>
      <c r="G6939">
        <v>34787.72</v>
      </c>
      <c r="H6939">
        <v>34787.72</v>
      </c>
      <c r="I6939">
        <v>34787.72</v>
      </c>
      <c r="J6939">
        <v>0</v>
      </c>
      <c r="K6939">
        <v>0</v>
      </c>
    </row>
    <row r="6940" spans="1:11">
      <c r="A6940" s="74" t="s">
        <v>61</v>
      </c>
      <c r="B6940" t="s">
        <v>171</v>
      </c>
      <c r="C6940" t="s">
        <v>25</v>
      </c>
      <c r="D6940">
        <v>1</v>
      </c>
      <c r="E6940">
        <v>1</v>
      </c>
      <c r="F6940">
        <v>34787.72</v>
      </c>
      <c r="G6940">
        <v>34787.72</v>
      </c>
      <c r="H6940">
        <v>34787.72</v>
      </c>
      <c r="I6940">
        <v>34787.72</v>
      </c>
      <c r="J6940">
        <v>0</v>
      </c>
      <c r="K6940">
        <v>0</v>
      </c>
    </row>
    <row r="6941" spans="1:11">
      <c r="A6941" s="74" t="s">
        <v>61</v>
      </c>
      <c r="B6941" t="s">
        <v>171</v>
      </c>
    </row>
    <row r="6942" spans="1:11">
      <c r="A6942" s="74" t="s">
        <v>61</v>
      </c>
      <c r="B6942" t="s">
        <v>171</v>
      </c>
      <c r="C6942" t="s">
        <v>52</v>
      </c>
      <c r="D6942">
        <v>0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</row>
    <row r="6943" spans="1:11">
      <c r="A6943" s="74" t="s">
        <v>61</v>
      </c>
      <c r="B6943" t="s">
        <v>171</v>
      </c>
      <c r="C6943" t="s">
        <v>53</v>
      </c>
      <c r="D6943">
        <v>0</v>
      </c>
      <c r="E6943"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</row>
    <row r="6944" spans="1:11">
      <c r="A6944" s="74" t="s">
        <v>61</v>
      </c>
      <c r="B6944" t="s">
        <v>171</v>
      </c>
      <c r="C6944" t="s">
        <v>54</v>
      </c>
      <c r="D6944">
        <v>0</v>
      </c>
      <c r="E6944">
        <v>0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</row>
    <row r="6945" spans="1:11">
      <c r="A6945" s="74" t="s">
        <v>61</v>
      </c>
      <c r="B6945" t="s">
        <v>171</v>
      </c>
      <c r="C6945" t="s">
        <v>55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</row>
    <row r="6946" spans="1:11">
      <c r="A6946" s="74" t="s">
        <v>61</v>
      </c>
      <c r="B6946" t="s">
        <v>171</v>
      </c>
      <c r="C6946" t="s">
        <v>25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</row>
    <row r="6947" spans="1:11">
      <c r="A6947" s="74" t="s">
        <v>61</v>
      </c>
      <c r="B6947" t="s">
        <v>171</v>
      </c>
    </row>
    <row r="6948" spans="1:11">
      <c r="A6948" s="74" t="s">
        <v>61</v>
      </c>
      <c r="B6948" t="s">
        <v>171</v>
      </c>
      <c r="C6948" t="s">
        <v>56</v>
      </c>
      <c r="D6948">
        <v>0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</row>
    <row r="6949" spans="1:11">
      <c r="A6949" s="74" t="s">
        <v>61</v>
      </c>
      <c r="B6949" t="s">
        <v>171</v>
      </c>
      <c r="C6949" t="s">
        <v>57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</row>
    <row r="6950" spans="1:11">
      <c r="A6950" s="74" t="s">
        <v>61</v>
      </c>
      <c r="B6950" t="s">
        <v>171</v>
      </c>
      <c r="C6950" t="s">
        <v>58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</row>
    <row r="6951" spans="1:11">
      <c r="A6951" s="74" t="s">
        <v>152</v>
      </c>
      <c r="B6951" t="s">
        <v>172</v>
      </c>
      <c r="C6951" t="s">
        <v>18</v>
      </c>
      <c r="D6951">
        <v>0.25</v>
      </c>
      <c r="E6951">
        <v>0.25</v>
      </c>
      <c r="F6951">
        <v>17500</v>
      </c>
      <c r="G6951">
        <v>17500</v>
      </c>
      <c r="H6951">
        <v>70000</v>
      </c>
      <c r="I6951">
        <v>70000</v>
      </c>
      <c r="J6951">
        <v>0</v>
      </c>
      <c r="K6951">
        <v>0</v>
      </c>
    </row>
    <row r="6952" spans="1:11">
      <c r="A6952" s="74" t="s">
        <v>152</v>
      </c>
      <c r="B6952" t="s">
        <v>172</v>
      </c>
      <c r="C6952" t="s">
        <v>19</v>
      </c>
      <c r="D6952">
        <v>0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</row>
    <row r="6953" spans="1:11">
      <c r="A6953" s="74" t="s">
        <v>152</v>
      </c>
      <c r="B6953" t="s">
        <v>172</v>
      </c>
      <c r="C6953" t="s">
        <v>20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</row>
    <row r="6954" spans="1:11">
      <c r="A6954" s="74" t="s">
        <v>152</v>
      </c>
      <c r="B6954" t="s">
        <v>172</v>
      </c>
      <c r="C6954" t="s">
        <v>21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</row>
    <row r="6955" spans="1:11">
      <c r="A6955" s="74" t="s">
        <v>152</v>
      </c>
      <c r="B6955" t="s">
        <v>172</v>
      </c>
      <c r="C6955" t="s">
        <v>22</v>
      </c>
      <c r="D6955">
        <v>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</row>
    <row r="6956" spans="1:11">
      <c r="A6956" s="74" t="s">
        <v>152</v>
      </c>
      <c r="B6956" t="s">
        <v>172</v>
      </c>
      <c r="C6956" t="s">
        <v>23</v>
      </c>
      <c r="D6956">
        <v>0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</row>
    <row r="6957" spans="1:11">
      <c r="A6957" s="74" t="s">
        <v>152</v>
      </c>
      <c r="B6957" t="s">
        <v>172</v>
      </c>
      <c r="C6957" t="s">
        <v>24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</row>
    <row r="6958" spans="1:11">
      <c r="A6958" s="74" t="s">
        <v>152</v>
      </c>
      <c r="B6958" t="s">
        <v>172</v>
      </c>
      <c r="C6958" t="s">
        <v>25</v>
      </c>
      <c r="D6958">
        <v>0.25</v>
      </c>
      <c r="E6958">
        <v>0.25</v>
      </c>
      <c r="F6958">
        <v>17500</v>
      </c>
      <c r="G6958">
        <v>17500</v>
      </c>
      <c r="H6958">
        <v>70000</v>
      </c>
      <c r="I6958">
        <v>70000</v>
      </c>
      <c r="J6958">
        <v>0</v>
      </c>
      <c r="K6958">
        <v>0</v>
      </c>
    </row>
    <row r="6959" spans="1:11">
      <c r="A6959" s="74" t="s">
        <v>152</v>
      </c>
      <c r="B6959" t="s">
        <v>172</v>
      </c>
    </row>
    <row r="6960" spans="1:11">
      <c r="A6960" s="74" t="s">
        <v>152</v>
      </c>
      <c r="B6960" t="s">
        <v>172</v>
      </c>
      <c r="C6960" t="s">
        <v>26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</row>
    <row r="6961" spans="1:11">
      <c r="A6961" s="74" t="s">
        <v>152</v>
      </c>
      <c r="B6961" t="s">
        <v>172</v>
      </c>
      <c r="C6961" t="s">
        <v>27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</row>
    <row r="6962" spans="1:11">
      <c r="A6962" s="74" t="s">
        <v>152</v>
      </c>
      <c r="B6962" t="s">
        <v>172</v>
      </c>
      <c r="C6962" t="s">
        <v>25</v>
      </c>
      <c r="D6962">
        <v>0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</row>
    <row r="6963" spans="1:11">
      <c r="A6963" s="74" t="s">
        <v>152</v>
      </c>
      <c r="B6963" t="s">
        <v>172</v>
      </c>
    </row>
    <row r="6964" spans="1:11">
      <c r="A6964" s="74" t="s">
        <v>152</v>
      </c>
      <c r="B6964" t="s">
        <v>172</v>
      </c>
      <c r="C6964" t="s">
        <v>28</v>
      </c>
      <c r="D6964">
        <v>0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</row>
    <row r="6965" spans="1:11">
      <c r="A6965" s="74" t="s">
        <v>152</v>
      </c>
      <c r="B6965" t="s">
        <v>172</v>
      </c>
      <c r="C6965" t="s">
        <v>29</v>
      </c>
      <c r="D6965">
        <v>0</v>
      </c>
      <c r="E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</row>
    <row r="6966" spans="1:11">
      <c r="A6966" s="74" t="s">
        <v>152</v>
      </c>
      <c r="B6966" t="s">
        <v>172</v>
      </c>
      <c r="C6966" t="s">
        <v>30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</row>
    <row r="6967" spans="1:11">
      <c r="A6967" s="74" t="s">
        <v>152</v>
      </c>
      <c r="B6967" t="s">
        <v>172</v>
      </c>
      <c r="C6967" t="s">
        <v>31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</row>
    <row r="6968" spans="1:11">
      <c r="A6968" s="74" t="s">
        <v>152</v>
      </c>
      <c r="B6968" t="s">
        <v>172</v>
      </c>
      <c r="C6968" t="s">
        <v>25</v>
      </c>
      <c r="D6968">
        <v>0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</row>
    <row r="6969" spans="1:11">
      <c r="A6969" s="74" t="s">
        <v>152</v>
      </c>
      <c r="B6969" t="s">
        <v>172</v>
      </c>
    </row>
    <row r="6970" spans="1:11">
      <c r="A6970" s="74" t="s">
        <v>152</v>
      </c>
      <c r="B6970" t="s">
        <v>172</v>
      </c>
      <c r="C6970" t="s">
        <v>32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</row>
    <row r="6971" spans="1:11">
      <c r="A6971" s="74" t="s">
        <v>152</v>
      </c>
      <c r="B6971" t="s">
        <v>172</v>
      </c>
      <c r="C6971" t="s">
        <v>33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</row>
    <row r="6972" spans="1:11">
      <c r="A6972" s="74" t="s">
        <v>152</v>
      </c>
      <c r="B6972" t="s">
        <v>172</v>
      </c>
      <c r="C6972" t="s">
        <v>34</v>
      </c>
      <c r="D6972">
        <v>0.75</v>
      </c>
      <c r="E6972">
        <v>0.75</v>
      </c>
      <c r="F6972">
        <v>18440.18</v>
      </c>
      <c r="G6972">
        <v>18477</v>
      </c>
      <c r="H6972">
        <v>24586.906666666666</v>
      </c>
      <c r="I6972">
        <v>24636</v>
      </c>
      <c r="J6972">
        <v>36.819999999999709</v>
      </c>
      <c r="K6972">
        <v>1.9967267130797913E-3</v>
      </c>
    </row>
    <row r="6973" spans="1:11">
      <c r="A6973" s="74" t="s">
        <v>152</v>
      </c>
      <c r="B6973" t="s">
        <v>172</v>
      </c>
      <c r="C6973" t="s">
        <v>25</v>
      </c>
      <c r="D6973">
        <v>0.75</v>
      </c>
      <c r="E6973">
        <v>0.75</v>
      </c>
      <c r="F6973">
        <v>18440.18</v>
      </c>
      <c r="G6973">
        <v>18477</v>
      </c>
      <c r="H6973">
        <v>24586.906666666666</v>
      </c>
      <c r="I6973">
        <v>24636</v>
      </c>
      <c r="J6973">
        <v>36.819999999999709</v>
      </c>
      <c r="K6973">
        <v>1.9967267130797913E-3</v>
      </c>
    </row>
    <row r="6974" spans="1:11">
      <c r="A6974" s="74" t="s">
        <v>152</v>
      </c>
      <c r="B6974" t="s">
        <v>172</v>
      </c>
    </row>
    <row r="6975" spans="1:11">
      <c r="A6975" s="74" t="s">
        <v>152</v>
      </c>
      <c r="B6975" t="s">
        <v>172</v>
      </c>
      <c r="C6975" t="s">
        <v>35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</row>
    <row r="6976" spans="1:11">
      <c r="A6976" s="74" t="s">
        <v>152</v>
      </c>
      <c r="B6976" t="s">
        <v>172</v>
      </c>
      <c r="C6976" t="s">
        <v>36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</row>
    <row r="6977" spans="1:11">
      <c r="A6977" s="74" t="s">
        <v>152</v>
      </c>
      <c r="B6977" t="s">
        <v>172</v>
      </c>
      <c r="C6977" t="s">
        <v>25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</row>
    <row r="6978" spans="1:11">
      <c r="A6978" s="74" t="s">
        <v>152</v>
      </c>
      <c r="B6978" t="s">
        <v>172</v>
      </c>
    </row>
    <row r="6979" spans="1:11">
      <c r="A6979" s="74" t="s">
        <v>152</v>
      </c>
      <c r="B6979" t="s">
        <v>172</v>
      </c>
      <c r="C6979" t="s">
        <v>37</v>
      </c>
      <c r="D6979">
        <v>0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</row>
    <row r="6980" spans="1:11">
      <c r="A6980" s="74" t="s">
        <v>152</v>
      </c>
      <c r="B6980" t="s">
        <v>172</v>
      </c>
      <c r="C6980" t="s">
        <v>38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</row>
    <row r="6981" spans="1:11">
      <c r="A6981" s="74" t="s">
        <v>152</v>
      </c>
      <c r="B6981" t="s">
        <v>172</v>
      </c>
      <c r="C6981" t="s">
        <v>25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</row>
    <row r="6982" spans="1:11">
      <c r="A6982" s="74" t="s">
        <v>152</v>
      </c>
      <c r="B6982" t="s">
        <v>172</v>
      </c>
    </row>
    <row r="6983" spans="1:11">
      <c r="A6983" s="74" t="s">
        <v>152</v>
      </c>
      <c r="B6983" t="s">
        <v>172</v>
      </c>
      <c r="C6983" t="s">
        <v>39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</row>
    <row r="6984" spans="1:11">
      <c r="A6984" s="74" t="s">
        <v>152</v>
      </c>
      <c r="B6984" t="s">
        <v>172</v>
      </c>
      <c r="C6984" t="s">
        <v>40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</row>
    <row r="6985" spans="1:11">
      <c r="A6985" s="74" t="s">
        <v>152</v>
      </c>
      <c r="B6985" t="s">
        <v>172</v>
      </c>
      <c r="C6985" t="s">
        <v>41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</row>
    <row r="6986" spans="1:11">
      <c r="A6986" s="74" t="s">
        <v>152</v>
      </c>
      <c r="B6986" t="s">
        <v>172</v>
      </c>
      <c r="C6986" t="s">
        <v>42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</row>
    <row r="6987" spans="1:11">
      <c r="A6987" s="74" t="s">
        <v>152</v>
      </c>
      <c r="B6987" t="s">
        <v>172</v>
      </c>
      <c r="C6987" t="s">
        <v>43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</row>
    <row r="6988" spans="1:11">
      <c r="A6988" s="74" t="s">
        <v>152</v>
      </c>
      <c r="B6988" t="s">
        <v>172</v>
      </c>
      <c r="C6988" t="s">
        <v>44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</row>
    <row r="6989" spans="1:11">
      <c r="A6989" s="74" t="s">
        <v>152</v>
      </c>
      <c r="B6989" t="s">
        <v>172</v>
      </c>
      <c r="C6989" t="s">
        <v>45</v>
      </c>
      <c r="D6989">
        <v>0</v>
      </c>
      <c r="E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</row>
    <row r="6990" spans="1:11">
      <c r="A6990" s="74" t="s">
        <v>152</v>
      </c>
      <c r="B6990" t="s">
        <v>172</v>
      </c>
      <c r="C6990" t="s">
        <v>46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</row>
    <row r="6991" spans="1:11">
      <c r="A6991" s="74" t="s">
        <v>152</v>
      </c>
      <c r="B6991" t="s">
        <v>172</v>
      </c>
      <c r="C6991" t="s">
        <v>25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</row>
    <row r="6992" spans="1:11">
      <c r="A6992" s="74" t="s">
        <v>152</v>
      </c>
      <c r="B6992" t="s">
        <v>172</v>
      </c>
    </row>
    <row r="6993" spans="1:11">
      <c r="A6993" s="74" t="s">
        <v>152</v>
      </c>
      <c r="B6993" t="s">
        <v>172</v>
      </c>
      <c r="C6993" t="s">
        <v>47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</row>
    <row r="6994" spans="1:11">
      <c r="A6994" s="74" t="s">
        <v>152</v>
      </c>
      <c r="B6994" t="s">
        <v>172</v>
      </c>
      <c r="C6994" t="s">
        <v>48</v>
      </c>
      <c r="D6994">
        <v>0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</row>
    <row r="6995" spans="1:11">
      <c r="A6995" s="74" t="s">
        <v>152</v>
      </c>
      <c r="B6995" t="s">
        <v>172</v>
      </c>
      <c r="C6995" t="s">
        <v>25</v>
      </c>
      <c r="D6995">
        <v>0</v>
      </c>
      <c r="E6995"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</row>
    <row r="6996" spans="1:11">
      <c r="A6996" s="74" t="s">
        <v>152</v>
      </c>
      <c r="B6996" t="s">
        <v>172</v>
      </c>
    </row>
    <row r="6997" spans="1:11">
      <c r="A6997" s="74" t="s">
        <v>152</v>
      </c>
      <c r="B6997" t="s">
        <v>172</v>
      </c>
      <c r="C6997" t="s">
        <v>49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</row>
    <row r="6998" spans="1:11">
      <c r="A6998" s="74" t="s">
        <v>152</v>
      </c>
      <c r="B6998" t="s">
        <v>172</v>
      </c>
      <c r="C6998" t="s">
        <v>25</v>
      </c>
      <c r="D6998">
        <v>0</v>
      </c>
      <c r="E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</row>
    <row r="6999" spans="1:11">
      <c r="A6999" s="74" t="s">
        <v>152</v>
      </c>
      <c r="B6999" t="s">
        <v>172</v>
      </c>
    </row>
    <row r="7000" spans="1:11">
      <c r="A7000" s="74" t="s">
        <v>152</v>
      </c>
      <c r="B7000" t="s">
        <v>172</v>
      </c>
      <c r="C7000" t="s">
        <v>50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</row>
    <row r="7001" spans="1:11">
      <c r="A7001" s="74" t="s">
        <v>152</v>
      </c>
      <c r="B7001" t="s">
        <v>172</v>
      </c>
      <c r="C7001" t="s">
        <v>51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</row>
    <row r="7002" spans="1:11">
      <c r="A7002" s="74" t="s">
        <v>152</v>
      </c>
      <c r="B7002" t="s">
        <v>172</v>
      </c>
      <c r="C7002" t="s">
        <v>25</v>
      </c>
      <c r="D7002">
        <v>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</row>
    <row r="7003" spans="1:11">
      <c r="A7003" s="74" t="s">
        <v>152</v>
      </c>
      <c r="B7003" t="s">
        <v>172</v>
      </c>
    </row>
    <row r="7004" spans="1:11">
      <c r="A7004" s="74" t="s">
        <v>152</v>
      </c>
      <c r="B7004" t="s">
        <v>172</v>
      </c>
      <c r="C7004" t="s">
        <v>52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</row>
    <row r="7005" spans="1:11">
      <c r="A7005" s="74" t="s">
        <v>152</v>
      </c>
      <c r="B7005" t="s">
        <v>172</v>
      </c>
      <c r="C7005" t="s">
        <v>53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  <c r="J7005">
        <v>0</v>
      </c>
      <c r="K7005">
        <v>0</v>
      </c>
    </row>
    <row r="7006" spans="1:11">
      <c r="A7006" s="74" t="s">
        <v>152</v>
      </c>
      <c r="B7006" t="s">
        <v>172</v>
      </c>
      <c r="C7006" t="s">
        <v>54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</row>
    <row r="7007" spans="1:11">
      <c r="A7007" s="74" t="s">
        <v>152</v>
      </c>
      <c r="B7007" t="s">
        <v>172</v>
      </c>
      <c r="C7007" t="s">
        <v>55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</row>
    <row r="7008" spans="1:11">
      <c r="A7008" s="74" t="s">
        <v>152</v>
      </c>
      <c r="B7008" t="s">
        <v>172</v>
      </c>
      <c r="C7008" t="s">
        <v>25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</row>
    <row r="7009" spans="1:11">
      <c r="A7009" s="74" t="s">
        <v>152</v>
      </c>
      <c r="B7009" t="s">
        <v>172</v>
      </c>
    </row>
    <row r="7010" spans="1:11">
      <c r="A7010" s="74" t="s">
        <v>152</v>
      </c>
      <c r="B7010" t="s">
        <v>172</v>
      </c>
      <c r="C7010" t="s">
        <v>56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</row>
    <row r="7011" spans="1:11">
      <c r="A7011" s="74" t="s">
        <v>152</v>
      </c>
      <c r="B7011" t="s">
        <v>172</v>
      </c>
      <c r="C7011" t="s">
        <v>57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</row>
    <row r="7012" spans="1:11">
      <c r="A7012" s="74" t="s">
        <v>152</v>
      </c>
      <c r="B7012" t="s">
        <v>172</v>
      </c>
      <c r="C7012" t="s">
        <v>58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</row>
    <row r="7013" spans="1:11">
      <c r="A7013" s="74" t="s">
        <v>79</v>
      </c>
      <c r="B7013" t="s">
        <v>173</v>
      </c>
      <c r="C7013" t="s">
        <v>18</v>
      </c>
      <c r="D7013">
        <v>1</v>
      </c>
      <c r="E7013">
        <v>1</v>
      </c>
      <c r="F7013">
        <v>98580</v>
      </c>
      <c r="G7013">
        <v>104691</v>
      </c>
      <c r="H7013">
        <v>98580</v>
      </c>
      <c r="I7013">
        <v>104691</v>
      </c>
      <c r="J7013">
        <v>6111</v>
      </c>
      <c r="K7013">
        <v>6.1990261716372487E-2</v>
      </c>
    </row>
    <row r="7014" spans="1:11">
      <c r="A7014" s="74" t="s">
        <v>79</v>
      </c>
      <c r="B7014" t="s">
        <v>173</v>
      </c>
      <c r="C7014" t="s">
        <v>19</v>
      </c>
      <c r="D7014">
        <v>1</v>
      </c>
      <c r="E7014">
        <v>1</v>
      </c>
      <c r="F7014">
        <v>74200</v>
      </c>
      <c r="G7014">
        <v>78800</v>
      </c>
      <c r="H7014">
        <v>74200</v>
      </c>
      <c r="I7014">
        <v>78800</v>
      </c>
      <c r="J7014">
        <v>4600</v>
      </c>
      <c r="K7014">
        <v>6.1994609164420483E-2</v>
      </c>
    </row>
    <row r="7015" spans="1:11">
      <c r="A7015" s="74" t="s">
        <v>79</v>
      </c>
      <c r="B7015" t="s">
        <v>173</v>
      </c>
      <c r="C7015" t="s">
        <v>20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</row>
    <row r="7016" spans="1:11">
      <c r="A7016" s="74" t="s">
        <v>79</v>
      </c>
      <c r="B7016" t="s">
        <v>173</v>
      </c>
      <c r="C7016" t="s">
        <v>21</v>
      </c>
      <c r="D7016">
        <v>1</v>
      </c>
      <c r="E7016">
        <v>1</v>
      </c>
      <c r="F7016">
        <v>34500</v>
      </c>
      <c r="G7016">
        <v>36650</v>
      </c>
      <c r="H7016">
        <v>34500</v>
      </c>
      <c r="I7016">
        <v>36650</v>
      </c>
      <c r="J7016">
        <v>2150</v>
      </c>
      <c r="K7016">
        <v>6.2318840579710148E-2</v>
      </c>
    </row>
    <row r="7017" spans="1:11">
      <c r="A7017" s="74" t="s">
        <v>79</v>
      </c>
      <c r="B7017" t="s">
        <v>173</v>
      </c>
      <c r="C7017" t="s">
        <v>22</v>
      </c>
      <c r="D7017">
        <v>1</v>
      </c>
      <c r="E7017">
        <v>1</v>
      </c>
      <c r="F7017">
        <v>77380</v>
      </c>
      <c r="G7017">
        <v>82180</v>
      </c>
      <c r="H7017">
        <v>77380</v>
      </c>
      <c r="I7017">
        <v>82180</v>
      </c>
      <c r="J7017">
        <v>4800</v>
      </c>
      <c r="K7017">
        <v>6.2031532695787026E-2</v>
      </c>
    </row>
    <row r="7018" spans="1:11">
      <c r="A7018" s="74" t="s">
        <v>79</v>
      </c>
      <c r="B7018" t="s">
        <v>173</v>
      </c>
      <c r="C7018" t="s">
        <v>23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</row>
    <row r="7019" spans="1:11">
      <c r="A7019" s="74" t="s">
        <v>79</v>
      </c>
      <c r="B7019" t="s">
        <v>173</v>
      </c>
      <c r="C7019" t="s">
        <v>24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</row>
    <row r="7020" spans="1:11">
      <c r="A7020" s="74" t="s">
        <v>79</v>
      </c>
      <c r="B7020" t="s">
        <v>173</v>
      </c>
      <c r="C7020" t="s">
        <v>25</v>
      </c>
      <c r="D7020">
        <v>4</v>
      </c>
      <c r="E7020">
        <v>4</v>
      </c>
      <c r="F7020">
        <v>284660</v>
      </c>
      <c r="G7020">
        <v>302321</v>
      </c>
      <c r="H7020">
        <v>71165</v>
      </c>
      <c r="I7020">
        <v>75580.25</v>
      </c>
      <c r="J7020">
        <v>17661</v>
      </c>
      <c r="K7020">
        <v>6.2042436591020864E-2</v>
      </c>
    </row>
    <row r="7021" spans="1:11">
      <c r="A7021" s="74" t="s">
        <v>79</v>
      </c>
      <c r="B7021" t="s">
        <v>173</v>
      </c>
    </row>
    <row r="7022" spans="1:11">
      <c r="A7022" s="74" t="s">
        <v>79</v>
      </c>
      <c r="B7022" t="s">
        <v>173</v>
      </c>
      <c r="C7022" t="s">
        <v>26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</row>
    <row r="7023" spans="1:11">
      <c r="A7023" s="74" t="s">
        <v>79</v>
      </c>
      <c r="B7023" t="s">
        <v>173</v>
      </c>
      <c r="C7023" t="s">
        <v>27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</row>
    <row r="7024" spans="1:11">
      <c r="A7024" s="74" t="s">
        <v>79</v>
      </c>
      <c r="B7024" t="s">
        <v>173</v>
      </c>
      <c r="C7024" t="s">
        <v>25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</row>
    <row r="7025" spans="1:11">
      <c r="A7025" s="74" t="s">
        <v>79</v>
      </c>
      <c r="B7025" t="s">
        <v>173</v>
      </c>
    </row>
    <row r="7026" spans="1:11">
      <c r="A7026" s="74" t="s">
        <v>79</v>
      </c>
      <c r="B7026" t="s">
        <v>173</v>
      </c>
      <c r="C7026" t="s">
        <v>28</v>
      </c>
      <c r="D7026">
        <v>2</v>
      </c>
      <c r="E7026">
        <v>2</v>
      </c>
      <c r="F7026">
        <v>53073</v>
      </c>
      <c r="G7026">
        <v>56360</v>
      </c>
      <c r="H7026">
        <v>26536.5</v>
      </c>
      <c r="I7026">
        <v>28180</v>
      </c>
      <c r="J7026">
        <v>3287</v>
      </c>
      <c r="K7026">
        <v>6.1933563205396343E-2</v>
      </c>
    </row>
    <row r="7027" spans="1:11">
      <c r="A7027" s="74" t="s">
        <v>79</v>
      </c>
      <c r="B7027" t="s">
        <v>173</v>
      </c>
      <c r="C7027" t="s">
        <v>29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</row>
    <row r="7028" spans="1:11">
      <c r="A7028" s="74" t="s">
        <v>79</v>
      </c>
      <c r="B7028" t="s">
        <v>173</v>
      </c>
      <c r="C7028" t="s">
        <v>30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</row>
    <row r="7029" spans="1:11">
      <c r="A7029" s="74" t="s">
        <v>79</v>
      </c>
      <c r="B7029" t="s">
        <v>173</v>
      </c>
      <c r="C7029" t="s">
        <v>31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</row>
    <row r="7030" spans="1:11">
      <c r="A7030" s="74" t="s">
        <v>79</v>
      </c>
      <c r="B7030" t="s">
        <v>173</v>
      </c>
      <c r="C7030" t="s">
        <v>25</v>
      </c>
      <c r="D7030">
        <v>2</v>
      </c>
      <c r="E7030">
        <v>2</v>
      </c>
      <c r="F7030">
        <v>53073</v>
      </c>
      <c r="G7030">
        <v>56360</v>
      </c>
      <c r="H7030">
        <v>26536.5</v>
      </c>
      <c r="I7030">
        <v>28180</v>
      </c>
      <c r="J7030">
        <v>3287</v>
      </c>
      <c r="K7030">
        <v>6.1933563205396343E-2</v>
      </c>
    </row>
    <row r="7031" spans="1:11">
      <c r="A7031" s="74" t="s">
        <v>79</v>
      </c>
      <c r="B7031" t="s">
        <v>173</v>
      </c>
    </row>
    <row r="7032" spans="1:11">
      <c r="A7032" s="74" t="s">
        <v>79</v>
      </c>
      <c r="B7032" t="s">
        <v>173</v>
      </c>
      <c r="C7032" t="s">
        <v>32</v>
      </c>
      <c r="D7032">
        <v>0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</row>
    <row r="7033" spans="1:11">
      <c r="A7033" s="74" t="s">
        <v>79</v>
      </c>
      <c r="B7033" t="s">
        <v>173</v>
      </c>
      <c r="C7033" t="s">
        <v>33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</row>
    <row r="7034" spans="1:11">
      <c r="A7034" s="74" t="s">
        <v>79</v>
      </c>
      <c r="B7034" t="s">
        <v>173</v>
      </c>
      <c r="C7034" t="s">
        <v>34</v>
      </c>
      <c r="D7034">
        <v>2</v>
      </c>
      <c r="E7034">
        <v>2</v>
      </c>
      <c r="F7034">
        <v>57290</v>
      </c>
      <c r="G7034">
        <v>60843</v>
      </c>
      <c r="H7034">
        <v>28645</v>
      </c>
      <c r="I7034">
        <v>30421.5</v>
      </c>
      <c r="J7034">
        <v>3553</v>
      </c>
      <c r="K7034">
        <v>6.2017804154302671E-2</v>
      </c>
    </row>
    <row r="7035" spans="1:11">
      <c r="A7035" s="74" t="s">
        <v>79</v>
      </c>
      <c r="B7035" t="s">
        <v>173</v>
      </c>
      <c r="C7035" t="s">
        <v>25</v>
      </c>
      <c r="D7035">
        <v>2</v>
      </c>
      <c r="E7035">
        <v>2</v>
      </c>
      <c r="F7035">
        <v>57290</v>
      </c>
      <c r="G7035">
        <v>60843</v>
      </c>
      <c r="H7035">
        <v>28645</v>
      </c>
      <c r="I7035">
        <v>30421.5</v>
      </c>
      <c r="J7035">
        <v>3553</v>
      </c>
      <c r="K7035">
        <v>6.2017804154302671E-2</v>
      </c>
    </row>
    <row r="7036" spans="1:11">
      <c r="A7036" s="74" t="s">
        <v>79</v>
      </c>
      <c r="B7036" t="s">
        <v>173</v>
      </c>
    </row>
    <row r="7037" spans="1:11">
      <c r="A7037" s="74" t="s">
        <v>79</v>
      </c>
      <c r="B7037" t="s">
        <v>173</v>
      </c>
      <c r="C7037" t="s">
        <v>35</v>
      </c>
      <c r="D7037">
        <v>1</v>
      </c>
      <c r="E7037">
        <v>1</v>
      </c>
      <c r="F7037">
        <v>40934</v>
      </c>
      <c r="G7037">
        <v>43475</v>
      </c>
      <c r="H7037">
        <v>40934</v>
      </c>
      <c r="I7037">
        <v>43475</v>
      </c>
      <c r="J7037">
        <v>2541</v>
      </c>
      <c r="K7037">
        <v>6.2075536229051646E-2</v>
      </c>
    </row>
    <row r="7038" spans="1:11">
      <c r="A7038" s="74" t="s">
        <v>79</v>
      </c>
      <c r="B7038" t="s">
        <v>173</v>
      </c>
      <c r="C7038" t="s">
        <v>36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</row>
    <row r="7039" spans="1:11">
      <c r="A7039" s="74" t="s">
        <v>79</v>
      </c>
      <c r="B7039" t="s">
        <v>173</v>
      </c>
      <c r="C7039" t="s">
        <v>25</v>
      </c>
      <c r="D7039">
        <v>1</v>
      </c>
      <c r="E7039">
        <v>1</v>
      </c>
      <c r="F7039">
        <v>40934</v>
      </c>
      <c r="G7039">
        <v>43475</v>
      </c>
      <c r="H7039">
        <v>40934</v>
      </c>
      <c r="I7039">
        <v>43475</v>
      </c>
      <c r="J7039">
        <v>2541</v>
      </c>
      <c r="K7039">
        <v>6.2075536229051646E-2</v>
      </c>
    </row>
    <row r="7040" spans="1:11">
      <c r="A7040" s="74" t="s">
        <v>79</v>
      </c>
      <c r="B7040" t="s">
        <v>173</v>
      </c>
    </row>
    <row r="7041" spans="1:11">
      <c r="A7041" s="74" t="s">
        <v>79</v>
      </c>
      <c r="B7041" t="s">
        <v>173</v>
      </c>
      <c r="C7041" t="s">
        <v>37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</row>
    <row r="7042" spans="1:11">
      <c r="A7042" s="74" t="s">
        <v>79</v>
      </c>
      <c r="B7042" t="s">
        <v>173</v>
      </c>
      <c r="C7042" t="s">
        <v>38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</row>
    <row r="7043" spans="1:11">
      <c r="A7043" s="74" t="s">
        <v>79</v>
      </c>
      <c r="B7043" t="s">
        <v>173</v>
      </c>
      <c r="C7043" t="s">
        <v>25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</row>
    <row r="7044" spans="1:11">
      <c r="A7044" s="74" t="s">
        <v>79</v>
      </c>
      <c r="B7044" t="s">
        <v>173</v>
      </c>
    </row>
    <row r="7045" spans="1:11">
      <c r="A7045" s="74" t="s">
        <v>79</v>
      </c>
      <c r="B7045" t="s">
        <v>173</v>
      </c>
      <c r="C7045" t="s">
        <v>39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</row>
    <row r="7046" spans="1:11">
      <c r="A7046" s="74" t="s">
        <v>79</v>
      </c>
      <c r="B7046" t="s">
        <v>173</v>
      </c>
      <c r="C7046" t="s">
        <v>40</v>
      </c>
      <c r="D7046">
        <v>0</v>
      </c>
      <c r="E7046"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</row>
    <row r="7047" spans="1:11">
      <c r="A7047" s="74" t="s">
        <v>79</v>
      </c>
      <c r="B7047" t="s">
        <v>173</v>
      </c>
      <c r="C7047" t="s">
        <v>41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</row>
    <row r="7048" spans="1:11">
      <c r="A7048" s="74" t="s">
        <v>79</v>
      </c>
      <c r="B7048" t="s">
        <v>173</v>
      </c>
      <c r="C7048" t="s">
        <v>42</v>
      </c>
      <c r="D7048">
        <v>0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</row>
    <row r="7049" spans="1:11">
      <c r="A7049" s="74" t="s">
        <v>79</v>
      </c>
      <c r="B7049" t="s">
        <v>173</v>
      </c>
      <c r="C7049" t="s">
        <v>43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</row>
    <row r="7050" spans="1:11">
      <c r="A7050" s="74" t="s">
        <v>79</v>
      </c>
      <c r="B7050" t="s">
        <v>173</v>
      </c>
      <c r="C7050" t="s">
        <v>44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</row>
    <row r="7051" spans="1:11">
      <c r="A7051" s="74" t="s">
        <v>79</v>
      </c>
      <c r="B7051" t="s">
        <v>173</v>
      </c>
      <c r="C7051" t="s">
        <v>45</v>
      </c>
      <c r="D7051">
        <v>0</v>
      </c>
      <c r="E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</row>
    <row r="7052" spans="1:11">
      <c r="A7052" s="74" t="s">
        <v>79</v>
      </c>
      <c r="B7052" t="s">
        <v>173</v>
      </c>
      <c r="C7052" t="s">
        <v>46</v>
      </c>
      <c r="D7052">
        <v>0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</row>
    <row r="7053" spans="1:11">
      <c r="A7053" s="74" t="s">
        <v>79</v>
      </c>
      <c r="B7053" t="s">
        <v>173</v>
      </c>
      <c r="C7053" t="s">
        <v>25</v>
      </c>
      <c r="D7053">
        <v>0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</row>
    <row r="7054" spans="1:11">
      <c r="A7054" s="74" t="s">
        <v>79</v>
      </c>
      <c r="B7054" t="s">
        <v>173</v>
      </c>
    </row>
    <row r="7055" spans="1:11">
      <c r="A7055" s="74" t="s">
        <v>79</v>
      </c>
      <c r="B7055" t="s">
        <v>173</v>
      </c>
      <c r="C7055" t="s">
        <v>47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</row>
    <row r="7056" spans="1:11">
      <c r="A7056" s="74" t="s">
        <v>79</v>
      </c>
      <c r="B7056" t="s">
        <v>173</v>
      </c>
      <c r="C7056" t="s">
        <v>48</v>
      </c>
      <c r="D7056">
        <v>0</v>
      </c>
      <c r="E7056"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</row>
    <row r="7057" spans="1:11">
      <c r="A7057" s="74" t="s">
        <v>79</v>
      </c>
      <c r="B7057" t="s">
        <v>173</v>
      </c>
      <c r="C7057" t="s">
        <v>25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</row>
    <row r="7058" spans="1:11">
      <c r="A7058" s="74" t="s">
        <v>79</v>
      </c>
      <c r="B7058" t="s">
        <v>173</v>
      </c>
    </row>
    <row r="7059" spans="1:11">
      <c r="A7059" s="74" t="s">
        <v>79</v>
      </c>
      <c r="B7059" t="s">
        <v>173</v>
      </c>
      <c r="C7059" t="s">
        <v>49</v>
      </c>
      <c r="D7059">
        <v>0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</row>
    <row r="7060" spans="1:11">
      <c r="A7060" s="74" t="s">
        <v>79</v>
      </c>
      <c r="B7060" t="s">
        <v>173</v>
      </c>
      <c r="C7060" t="s">
        <v>25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</row>
    <row r="7061" spans="1:11">
      <c r="A7061" s="74" t="s">
        <v>79</v>
      </c>
      <c r="B7061" t="s">
        <v>173</v>
      </c>
    </row>
    <row r="7062" spans="1:11">
      <c r="A7062" s="74" t="s">
        <v>79</v>
      </c>
      <c r="B7062" t="s">
        <v>173</v>
      </c>
      <c r="C7062" t="s">
        <v>50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</row>
    <row r="7063" spans="1:11">
      <c r="A7063" s="74" t="s">
        <v>79</v>
      </c>
      <c r="B7063" t="s">
        <v>173</v>
      </c>
      <c r="C7063" t="s">
        <v>51</v>
      </c>
      <c r="D7063">
        <v>1</v>
      </c>
      <c r="E7063">
        <v>1</v>
      </c>
      <c r="F7063">
        <v>30950</v>
      </c>
      <c r="G7063">
        <v>32875</v>
      </c>
      <c r="H7063">
        <v>30950</v>
      </c>
      <c r="I7063">
        <v>32875</v>
      </c>
      <c r="J7063">
        <v>1925</v>
      </c>
      <c r="K7063">
        <v>6.2197092084006464E-2</v>
      </c>
    </row>
    <row r="7064" spans="1:11">
      <c r="A7064" s="74" t="s">
        <v>79</v>
      </c>
      <c r="B7064" t="s">
        <v>173</v>
      </c>
      <c r="C7064" t="s">
        <v>25</v>
      </c>
      <c r="D7064">
        <v>1</v>
      </c>
      <c r="E7064">
        <v>1</v>
      </c>
      <c r="F7064">
        <v>30950</v>
      </c>
      <c r="G7064">
        <v>32875</v>
      </c>
      <c r="H7064">
        <v>30950</v>
      </c>
      <c r="I7064">
        <v>32875</v>
      </c>
      <c r="J7064">
        <v>1925</v>
      </c>
      <c r="K7064">
        <v>6.2197092084006464E-2</v>
      </c>
    </row>
    <row r="7065" spans="1:11">
      <c r="A7065" s="74" t="s">
        <v>79</v>
      </c>
      <c r="B7065" t="s">
        <v>173</v>
      </c>
    </row>
    <row r="7066" spans="1:11">
      <c r="A7066" s="74" t="s">
        <v>79</v>
      </c>
      <c r="B7066" t="s">
        <v>173</v>
      </c>
      <c r="C7066" t="s">
        <v>52</v>
      </c>
      <c r="D7066">
        <v>0</v>
      </c>
      <c r="E7066"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</row>
    <row r="7067" spans="1:11">
      <c r="A7067" s="74" t="s">
        <v>79</v>
      </c>
      <c r="B7067" t="s">
        <v>173</v>
      </c>
      <c r="C7067" t="s">
        <v>53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</row>
    <row r="7068" spans="1:11">
      <c r="A7068" s="74" t="s">
        <v>79</v>
      </c>
      <c r="B7068" t="s">
        <v>173</v>
      </c>
      <c r="C7068" t="s">
        <v>54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</row>
    <row r="7069" spans="1:11">
      <c r="A7069" s="74" t="s">
        <v>79</v>
      </c>
      <c r="B7069" t="s">
        <v>173</v>
      </c>
      <c r="C7069" t="s">
        <v>55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</row>
    <row r="7070" spans="1:11">
      <c r="A7070" s="74" t="s">
        <v>79</v>
      </c>
      <c r="B7070" t="s">
        <v>173</v>
      </c>
      <c r="C7070" t="s">
        <v>25</v>
      </c>
      <c r="D7070">
        <v>0</v>
      </c>
      <c r="E7070"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</row>
    <row r="7071" spans="1:11">
      <c r="A7071" s="74" t="s">
        <v>79</v>
      </c>
      <c r="B7071" t="s">
        <v>173</v>
      </c>
    </row>
    <row r="7072" spans="1:11">
      <c r="A7072" s="74" t="s">
        <v>79</v>
      </c>
      <c r="B7072" t="s">
        <v>173</v>
      </c>
      <c r="C7072" t="s">
        <v>56</v>
      </c>
      <c r="D7072">
        <v>0</v>
      </c>
      <c r="E7072">
        <v>0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</row>
    <row r="7073" spans="1:11">
      <c r="A7073" s="74" t="s">
        <v>79</v>
      </c>
      <c r="B7073" t="s">
        <v>173</v>
      </c>
      <c r="C7073" t="s">
        <v>57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</row>
    <row r="7074" spans="1:11">
      <c r="A7074" s="74" t="s">
        <v>79</v>
      </c>
      <c r="B7074" t="s">
        <v>173</v>
      </c>
      <c r="C7074" t="s">
        <v>58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</row>
    <row r="7075" spans="1:11">
      <c r="A7075" s="74" t="s">
        <v>152</v>
      </c>
      <c r="B7075" t="s">
        <v>174</v>
      </c>
      <c r="C7075" t="s">
        <v>18</v>
      </c>
      <c r="D7075">
        <v>1</v>
      </c>
      <c r="E7075">
        <v>1</v>
      </c>
      <c r="F7075">
        <v>70000</v>
      </c>
      <c r="G7075">
        <v>70000</v>
      </c>
      <c r="H7075">
        <v>70000</v>
      </c>
      <c r="I7075">
        <v>70000</v>
      </c>
      <c r="J7075">
        <v>0</v>
      </c>
      <c r="K7075">
        <v>0</v>
      </c>
    </row>
    <row r="7076" spans="1:11">
      <c r="A7076" s="74" t="s">
        <v>152</v>
      </c>
      <c r="B7076" t="s">
        <v>174</v>
      </c>
      <c r="C7076" t="s">
        <v>19</v>
      </c>
      <c r="D7076">
        <v>0</v>
      </c>
      <c r="E7076"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</row>
    <row r="7077" spans="1:11">
      <c r="A7077" s="74" t="s">
        <v>152</v>
      </c>
      <c r="B7077" t="s">
        <v>174</v>
      </c>
      <c r="C7077" t="s">
        <v>20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</row>
    <row r="7078" spans="1:11">
      <c r="A7078" s="74" t="s">
        <v>152</v>
      </c>
      <c r="B7078" t="s">
        <v>174</v>
      </c>
      <c r="C7078" t="s">
        <v>21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</row>
    <row r="7079" spans="1:11">
      <c r="A7079" s="74" t="s">
        <v>152</v>
      </c>
      <c r="B7079" t="s">
        <v>174</v>
      </c>
      <c r="C7079" t="s">
        <v>22</v>
      </c>
      <c r="D7079">
        <v>0.5</v>
      </c>
      <c r="E7079">
        <v>0.5</v>
      </c>
      <c r="F7079">
        <v>28000</v>
      </c>
      <c r="G7079">
        <v>32000</v>
      </c>
      <c r="H7079">
        <v>56000</v>
      </c>
      <c r="I7079">
        <v>64000</v>
      </c>
      <c r="J7079">
        <v>4000</v>
      </c>
      <c r="K7079">
        <v>0.14285714285714285</v>
      </c>
    </row>
    <row r="7080" spans="1:11">
      <c r="A7080" s="74" t="s">
        <v>152</v>
      </c>
      <c r="B7080" t="s">
        <v>174</v>
      </c>
      <c r="C7080" t="s">
        <v>23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</row>
    <row r="7081" spans="1:11">
      <c r="A7081" s="74" t="s">
        <v>152</v>
      </c>
      <c r="B7081" t="s">
        <v>174</v>
      </c>
      <c r="C7081" t="s">
        <v>24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</row>
    <row r="7082" spans="1:11">
      <c r="A7082" s="74" t="s">
        <v>152</v>
      </c>
      <c r="B7082" t="s">
        <v>174</v>
      </c>
      <c r="C7082" t="s">
        <v>25</v>
      </c>
      <c r="D7082">
        <v>1.5</v>
      </c>
      <c r="E7082">
        <v>1.5</v>
      </c>
      <c r="F7082">
        <v>98000</v>
      </c>
      <c r="G7082">
        <v>102000</v>
      </c>
      <c r="H7082">
        <v>65333.333333333336</v>
      </c>
      <c r="I7082">
        <v>68000</v>
      </c>
      <c r="J7082">
        <v>4000</v>
      </c>
      <c r="K7082">
        <v>4.0816326530612242E-2</v>
      </c>
    </row>
    <row r="7083" spans="1:11">
      <c r="A7083" s="74" t="s">
        <v>152</v>
      </c>
      <c r="B7083" t="s">
        <v>174</v>
      </c>
    </row>
    <row r="7084" spans="1:11">
      <c r="A7084" s="74" t="s">
        <v>152</v>
      </c>
      <c r="B7084" t="s">
        <v>174</v>
      </c>
      <c r="C7084" t="s">
        <v>26</v>
      </c>
      <c r="D7084">
        <v>0</v>
      </c>
      <c r="E7084">
        <v>0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</row>
    <row r="7085" spans="1:11">
      <c r="A7085" s="74" t="s">
        <v>152</v>
      </c>
      <c r="B7085" t="s">
        <v>174</v>
      </c>
      <c r="C7085" t="s">
        <v>27</v>
      </c>
      <c r="D7085">
        <v>0</v>
      </c>
      <c r="E7085"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</row>
    <row r="7086" spans="1:11">
      <c r="A7086" s="74" t="s">
        <v>152</v>
      </c>
      <c r="B7086" t="s">
        <v>174</v>
      </c>
      <c r="C7086" t="s">
        <v>25</v>
      </c>
      <c r="D7086">
        <v>0</v>
      </c>
      <c r="E7086"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</row>
    <row r="7087" spans="1:11">
      <c r="A7087" s="74" t="s">
        <v>152</v>
      </c>
      <c r="B7087" t="s">
        <v>174</v>
      </c>
    </row>
    <row r="7088" spans="1:11">
      <c r="A7088" s="74" t="s">
        <v>152</v>
      </c>
      <c r="B7088" t="s">
        <v>174</v>
      </c>
      <c r="C7088" t="s">
        <v>28</v>
      </c>
      <c r="D7088">
        <v>1</v>
      </c>
      <c r="E7088">
        <v>1</v>
      </c>
      <c r="F7088">
        <v>18000</v>
      </c>
      <c r="G7088">
        <v>18000</v>
      </c>
      <c r="H7088">
        <v>18000</v>
      </c>
      <c r="I7088">
        <v>18000</v>
      </c>
      <c r="J7088">
        <v>0</v>
      </c>
      <c r="K7088">
        <v>0</v>
      </c>
    </row>
    <row r="7089" spans="1:11">
      <c r="A7089" s="74" t="s">
        <v>152</v>
      </c>
      <c r="B7089" t="s">
        <v>174</v>
      </c>
      <c r="C7089" t="s">
        <v>29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</row>
    <row r="7090" spans="1:11">
      <c r="A7090" s="74" t="s">
        <v>152</v>
      </c>
      <c r="B7090" t="s">
        <v>174</v>
      </c>
      <c r="C7090" t="s">
        <v>30</v>
      </c>
      <c r="D7090">
        <v>1</v>
      </c>
      <c r="E7090">
        <v>1</v>
      </c>
      <c r="F7090">
        <v>18000</v>
      </c>
      <c r="G7090">
        <v>18000</v>
      </c>
      <c r="H7090">
        <v>18000</v>
      </c>
      <c r="I7090">
        <v>18000</v>
      </c>
      <c r="J7090">
        <v>0</v>
      </c>
      <c r="K7090">
        <v>0</v>
      </c>
    </row>
    <row r="7091" spans="1:11">
      <c r="A7091" s="74" t="s">
        <v>152</v>
      </c>
      <c r="B7091" t="s">
        <v>174</v>
      </c>
      <c r="C7091" t="s">
        <v>31</v>
      </c>
      <c r="D7091">
        <v>0</v>
      </c>
      <c r="E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</row>
    <row r="7092" spans="1:11">
      <c r="A7092" s="74" t="s">
        <v>152</v>
      </c>
      <c r="B7092" t="s">
        <v>174</v>
      </c>
      <c r="C7092" t="s">
        <v>25</v>
      </c>
      <c r="D7092">
        <v>2</v>
      </c>
      <c r="E7092">
        <v>2</v>
      </c>
      <c r="F7092">
        <v>36000</v>
      </c>
      <c r="G7092">
        <v>36000</v>
      </c>
      <c r="H7092">
        <v>18000</v>
      </c>
      <c r="I7092">
        <v>18000</v>
      </c>
      <c r="J7092">
        <v>0</v>
      </c>
      <c r="K7092">
        <v>0</v>
      </c>
    </row>
    <row r="7093" spans="1:11">
      <c r="A7093" s="74" t="s">
        <v>152</v>
      </c>
      <c r="B7093" t="s">
        <v>174</v>
      </c>
    </row>
    <row r="7094" spans="1:11">
      <c r="A7094" s="74" t="s">
        <v>152</v>
      </c>
      <c r="B7094" t="s">
        <v>174</v>
      </c>
      <c r="C7094" t="s">
        <v>32</v>
      </c>
      <c r="D7094">
        <v>0</v>
      </c>
      <c r="E7094"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</row>
    <row r="7095" spans="1:11">
      <c r="A7095" s="74" t="s">
        <v>152</v>
      </c>
      <c r="B7095" t="s">
        <v>174</v>
      </c>
      <c r="C7095" t="s">
        <v>33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</row>
    <row r="7096" spans="1:11">
      <c r="A7096" s="74" t="s">
        <v>152</v>
      </c>
      <c r="B7096" t="s">
        <v>174</v>
      </c>
      <c r="C7096" t="s">
        <v>34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</row>
    <row r="7097" spans="1:11">
      <c r="A7097" s="74" t="s">
        <v>152</v>
      </c>
      <c r="B7097" t="s">
        <v>174</v>
      </c>
      <c r="C7097" t="s">
        <v>25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</row>
    <row r="7098" spans="1:11">
      <c r="A7098" s="74" t="s">
        <v>152</v>
      </c>
      <c r="B7098" t="s">
        <v>174</v>
      </c>
    </row>
    <row r="7099" spans="1:11">
      <c r="A7099" s="74" t="s">
        <v>152</v>
      </c>
      <c r="B7099" t="s">
        <v>174</v>
      </c>
      <c r="C7099" t="s">
        <v>35</v>
      </c>
      <c r="D7099">
        <v>0</v>
      </c>
      <c r="E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</row>
    <row r="7100" spans="1:11">
      <c r="A7100" s="74" t="s">
        <v>152</v>
      </c>
      <c r="B7100" t="s">
        <v>174</v>
      </c>
      <c r="C7100" t="s">
        <v>36</v>
      </c>
      <c r="D7100">
        <v>0</v>
      </c>
      <c r="E7100"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</row>
    <row r="7101" spans="1:11">
      <c r="A7101" s="74" t="s">
        <v>152</v>
      </c>
      <c r="B7101" t="s">
        <v>174</v>
      </c>
      <c r="C7101" t="s">
        <v>25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</row>
    <row r="7102" spans="1:11">
      <c r="A7102" s="74" t="s">
        <v>152</v>
      </c>
      <c r="B7102" t="s">
        <v>174</v>
      </c>
    </row>
    <row r="7103" spans="1:11">
      <c r="A7103" s="74" t="s">
        <v>152</v>
      </c>
      <c r="B7103" t="s">
        <v>174</v>
      </c>
      <c r="C7103" t="s">
        <v>37</v>
      </c>
      <c r="D7103">
        <v>0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</row>
    <row r="7104" spans="1:11">
      <c r="A7104" s="74" t="s">
        <v>152</v>
      </c>
      <c r="B7104" t="s">
        <v>174</v>
      </c>
      <c r="C7104" t="s">
        <v>38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</row>
    <row r="7105" spans="1:11">
      <c r="A7105" s="74" t="s">
        <v>152</v>
      </c>
      <c r="B7105" t="s">
        <v>174</v>
      </c>
      <c r="C7105" t="s">
        <v>25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</row>
    <row r="7106" spans="1:11">
      <c r="A7106" s="74" t="s">
        <v>152</v>
      </c>
      <c r="B7106" t="s">
        <v>174</v>
      </c>
    </row>
    <row r="7107" spans="1:11">
      <c r="A7107" s="74" t="s">
        <v>152</v>
      </c>
      <c r="B7107" t="s">
        <v>174</v>
      </c>
      <c r="C7107" t="s">
        <v>39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</row>
    <row r="7108" spans="1:11">
      <c r="A7108" s="74" t="s">
        <v>152</v>
      </c>
      <c r="B7108" t="s">
        <v>174</v>
      </c>
      <c r="C7108" t="s">
        <v>40</v>
      </c>
      <c r="D7108">
        <v>0</v>
      </c>
      <c r="E7108">
        <v>0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</row>
    <row r="7109" spans="1:11">
      <c r="A7109" s="74" t="s">
        <v>152</v>
      </c>
      <c r="B7109" t="s">
        <v>174</v>
      </c>
      <c r="C7109" t="s">
        <v>41</v>
      </c>
      <c r="D7109">
        <v>0</v>
      </c>
      <c r="E7109"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</row>
    <row r="7110" spans="1:11">
      <c r="A7110" s="74" t="s">
        <v>152</v>
      </c>
      <c r="B7110" t="s">
        <v>174</v>
      </c>
      <c r="C7110" t="s">
        <v>42</v>
      </c>
      <c r="D7110">
        <v>0</v>
      </c>
      <c r="E7110">
        <v>0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</row>
    <row r="7111" spans="1:11">
      <c r="A7111" s="74" t="s">
        <v>152</v>
      </c>
      <c r="B7111" t="s">
        <v>174</v>
      </c>
      <c r="C7111" t="s">
        <v>43</v>
      </c>
      <c r="D7111">
        <v>0</v>
      </c>
      <c r="E7111">
        <v>0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</row>
    <row r="7112" spans="1:11">
      <c r="A7112" s="74" t="s">
        <v>152</v>
      </c>
      <c r="B7112" t="s">
        <v>174</v>
      </c>
      <c r="C7112" t="s">
        <v>44</v>
      </c>
      <c r="D7112">
        <v>0</v>
      </c>
      <c r="E7112">
        <v>0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</row>
    <row r="7113" spans="1:11">
      <c r="A7113" s="74" t="s">
        <v>152</v>
      </c>
      <c r="B7113" t="s">
        <v>174</v>
      </c>
      <c r="C7113" t="s">
        <v>45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</row>
    <row r="7114" spans="1:11">
      <c r="A7114" s="74" t="s">
        <v>152</v>
      </c>
      <c r="B7114" t="s">
        <v>174</v>
      </c>
      <c r="C7114" t="s">
        <v>46</v>
      </c>
      <c r="D7114">
        <v>0</v>
      </c>
      <c r="E7114"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</row>
    <row r="7115" spans="1:11">
      <c r="A7115" s="74" t="s">
        <v>152</v>
      </c>
      <c r="B7115" t="s">
        <v>174</v>
      </c>
      <c r="C7115" t="s">
        <v>25</v>
      </c>
      <c r="D7115">
        <v>0</v>
      </c>
      <c r="E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</row>
    <row r="7116" spans="1:11">
      <c r="A7116" s="74" t="s">
        <v>152</v>
      </c>
      <c r="B7116" t="s">
        <v>174</v>
      </c>
    </row>
    <row r="7117" spans="1:11">
      <c r="A7117" s="74" t="s">
        <v>152</v>
      </c>
      <c r="B7117" t="s">
        <v>174</v>
      </c>
      <c r="C7117" t="s">
        <v>47</v>
      </c>
      <c r="D7117">
        <v>0</v>
      </c>
      <c r="E7117"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</row>
    <row r="7118" spans="1:11">
      <c r="A7118" s="74" t="s">
        <v>152</v>
      </c>
      <c r="B7118" t="s">
        <v>174</v>
      </c>
      <c r="C7118" t="s">
        <v>48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</row>
    <row r="7119" spans="1:11">
      <c r="A7119" s="74" t="s">
        <v>152</v>
      </c>
      <c r="B7119" t="s">
        <v>174</v>
      </c>
      <c r="C7119" t="s">
        <v>25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</row>
    <row r="7120" spans="1:11">
      <c r="A7120" s="74" t="s">
        <v>152</v>
      </c>
      <c r="B7120" t="s">
        <v>174</v>
      </c>
    </row>
    <row r="7121" spans="1:11">
      <c r="A7121" s="74" t="s">
        <v>152</v>
      </c>
      <c r="B7121" t="s">
        <v>174</v>
      </c>
      <c r="C7121" t="s">
        <v>49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</row>
    <row r="7122" spans="1:11">
      <c r="A7122" s="74" t="s">
        <v>152</v>
      </c>
      <c r="B7122" t="s">
        <v>174</v>
      </c>
      <c r="C7122" t="s">
        <v>25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</row>
    <row r="7123" spans="1:11">
      <c r="A7123" s="74" t="s">
        <v>152</v>
      </c>
      <c r="B7123" t="s">
        <v>174</v>
      </c>
    </row>
    <row r="7124" spans="1:11">
      <c r="A7124" s="74" t="s">
        <v>152</v>
      </c>
      <c r="B7124" t="s">
        <v>174</v>
      </c>
      <c r="C7124" t="s">
        <v>50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</row>
    <row r="7125" spans="1:11">
      <c r="A7125" s="74" t="s">
        <v>152</v>
      </c>
      <c r="B7125" t="s">
        <v>174</v>
      </c>
      <c r="C7125" t="s">
        <v>51</v>
      </c>
      <c r="D7125">
        <v>0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</row>
    <row r="7126" spans="1:11">
      <c r="A7126" s="74" t="s">
        <v>152</v>
      </c>
      <c r="B7126" t="s">
        <v>174</v>
      </c>
      <c r="C7126" t="s">
        <v>25</v>
      </c>
      <c r="D7126">
        <v>0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</row>
    <row r="7127" spans="1:11">
      <c r="A7127" s="74" t="s">
        <v>152</v>
      </c>
      <c r="B7127" t="s">
        <v>174</v>
      </c>
    </row>
    <row r="7128" spans="1:11">
      <c r="A7128" s="74" t="s">
        <v>152</v>
      </c>
      <c r="B7128" t="s">
        <v>174</v>
      </c>
      <c r="C7128" t="s">
        <v>52</v>
      </c>
      <c r="D7128">
        <v>0.38</v>
      </c>
      <c r="E7128">
        <v>0.38</v>
      </c>
      <c r="F7128">
        <v>8463</v>
      </c>
      <c r="G7128">
        <v>8463</v>
      </c>
      <c r="H7128">
        <v>22271.052631578947</v>
      </c>
      <c r="I7128">
        <v>22271.052631578947</v>
      </c>
      <c r="J7128">
        <v>0</v>
      </c>
      <c r="K7128">
        <v>0</v>
      </c>
    </row>
    <row r="7129" spans="1:11">
      <c r="A7129" s="74" t="s">
        <v>152</v>
      </c>
      <c r="B7129" t="s">
        <v>174</v>
      </c>
      <c r="C7129" t="s">
        <v>53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</row>
    <row r="7130" spans="1:11">
      <c r="A7130" s="74" t="s">
        <v>152</v>
      </c>
      <c r="B7130" t="s">
        <v>174</v>
      </c>
      <c r="C7130" t="s">
        <v>54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</row>
    <row r="7131" spans="1:11">
      <c r="A7131" s="74" t="s">
        <v>152</v>
      </c>
      <c r="B7131" t="s">
        <v>174</v>
      </c>
      <c r="C7131" t="s">
        <v>55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</row>
    <row r="7132" spans="1:11">
      <c r="A7132" s="74" t="s">
        <v>152</v>
      </c>
      <c r="B7132" t="s">
        <v>174</v>
      </c>
      <c r="C7132" t="s">
        <v>25</v>
      </c>
      <c r="D7132">
        <v>0.38</v>
      </c>
      <c r="E7132">
        <v>0.38</v>
      </c>
      <c r="F7132">
        <v>8463</v>
      </c>
      <c r="G7132">
        <v>8463</v>
      </c>
      <c r="H7132">
        <v>22271.052631578947</v>
      </c>
      <c r="I7132">
        <v>22271.052631578947</v>
      </c>
      <c r="J7132">
        <v>0</v>
      </c>
      <c r="K7132">
        <v>0</v>
      </c>
    </row>
    <row r="7133" spans="1:11">
      <c r="A7133" s="74" t="s">
        <v>152</v>
      </c>
      <c r="B7133" t="s">
        <v>174</v>
      </c>
    </row>
    <row r="7134" spans="1:11">
      <c r="A7134" s="74" t="s">
        <v>152</v>
      </c>
      <c r="B7134" t="s">
        <v>174</v>
      </c>
      <c r="C7134" t="s">
        <v>56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</row>
    <row r="7135" spans="1:11">
      <c r="A7135" s="74" t="s">
        <v>152</v>
      </c>
      <c r="B7135" t="s">
        <v>174</v>
      </c>
      <c r="C7135" t="s">
        <v>57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</row>
    <row r="7136" spans="1:11">
      <c r="A7136" s="74" t="s">
        <v>152</v>
      </c>
      <c r="B7136" t="s">
        <v>174</v>
      </c>
      <c r="C7136" t="s">
        <v>58</v>
      </c>
      <c r="D7136">
        <v>0</v>
      </c>
      <c r="E7136">
        <v>0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</row>
    <row r="7137" spans="1:11">
      <c r="A7137" s="74" t="s">
        <v>61</v>
      </c>
      <c r="B7137" t="s">
        <v>175</v>
      </c>
      <c r="C7137" t="s">
        <v>18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</row>
    <row r="7138" spans="1:11">
      <c r="A7138" s="74" t="s">
        <v>61</v>
      </c>
      <c r="B7138" t="s">
        <v>175</v>
      </c>
      <c r="C7138" t="s">
        <v>19</v>
      </c>
      <c r="D7138">
        <v>1</v>
      </c>
      <c r="E7138">
        <v>1</v>
      </c>
      <c r="F7138">
        <v>96960</v>
      </c>
      <c r="G7138">
        <v>96961</v>
      </c>
      <c r="H7138">
        <v>96960</v>
      </c>
      <c r="I7138">
        <v>96961</v>
      </c>
      <c r="J7138">
        <v>1</v>
      </c>
      <c r="K7138">
        <v>1.0313531353135314E-5</v>
      </c>
    </row>
    <row r="7139" spans="1:11">
      <c r="A7139" s="74" t="s">
        <v>61</v>
      </c>
      <c r="B7139" t="s">
        <v>175</v>
      </c>
      <c r="C7139" t="s">
        <v>20</v>
      </c>
      <c r="D7139">
        <v>1</v>
      </c>
      <c r="E7139">
        <v>1</v>
      </c>
      <c r="F7139">
        <v>58580</v>
      </c>
      <c r="G7139">
        <v>60000</v>
      </c>
      <c r="H7139">
        <v>58580</v>
      </c>
      <c r="I7139">
        <v>60000</v>
      </c>
      <c r="J7139">
        <v>1420</v>
      </c>
      <c r="K7139">
        <v>2.4240355069989759E-2</v>
      </c>
    </row>
    <row r="7140" spans="1:11">
      <c r="A7140" s="74" t="s">
        <v>61</v>
      </c>
      <c r="B7140" t="s">
        <v>175</v>
      </c>
      <c r="C7140" t="s">
        <v>21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</row>
    <row r="7141" spans="1:11">
      <c r="A7141" s="74" t="s">
        <v>61</v>
      </c>
      <c r="B7141" t="s">
        <v>175</v>
      </c>
      <c r="C7141" t="s">
        <v>22</v>
      </c>
      <c r="D7141">
        <v>1</v>
      </c>
      <c r="E7141">
        <v>1</v>
      </c>
      <c r="F7141">
        <v>61610</v>
      </c>
      <c r="G7141">
        <v>61611</v>
      </c>
      <c r="H7141">
        <v>61610</v>
      </c>
      <c r="I7141">
        <v>61611</v>
      </c>
      <c r="J7141">
        <v>1</v>
      </c>
      <c r="K7141">
        <v>1.6231131309852295E-5</v>
      </c>
    </row>
    <row r="7142" spans="1:11">
      <c r="A7142" s="74" t="s">
        <v>61</v>
      </c>
      <c r="B7142" t="s">
        <v>175</v>
      </c>
      <c r="C7142" t="s">
        <v>23</v>
      </c>
      <c r="D7142">
        <v>1</v>
      </c>
      <c r="E7142">
        <v>1</v>
      </c>
      <c r="F7142">
        <v>74101</v>
      </c>
      <c r="G7142">
        <v>74102</v>
      </c>
      <c r="H7142">
        <v>74101</v>
      </c>
      <c r="I7142">
        <v>74102</v>
      </c>
      <c r="J7142">
        <v>1</v>
      </c>
      <c r="K7142">
        <v>1.3495094533137205E-5</v>
      </c>
    </row>
    <row r="7143" spans="1:11">
      <c r="A7143" s="74" t="s">
        <v>61</v>
      </c>
      <c r="B7143" t="s">
        <v>175</v>
      </c>
      <c r="C7143" t="s">
        <v>24</v>
      </c>
      <c r="D7143">
        <v>0.52</v>
      </c>
      <c r="E7143">
        <v>0.52</v>
      </c>
      <c r="F7143">
        <v>24845.599999999999</v>
      </c>
      <c r="G7143">
        <v>24846</v>
      </c>
      <c r="H7143">
        <v>47779.999999999993</v>
      </c>
      <c r="I7143">
        <v>47780.769230769227</v>
      </c>
      <c r="J7143">
        <v>0.40000000000145519</v>
      </c>
      <c r="K7143">
        <v>1.6099430080233731E-5</v>
      </c>
    </row>
    <row r="7144" spans="1:11">
      <c r="A7144" s="74" t="s">
        <v>61</v>
      </c>
      <c r="B7144" t="s">
        <v>175</v>
      </c>
      <c r="C7144" t="s">
        <v>25</v>
      </c>
      <c r="D7144">
        <v>4.5199999999999996</v>
      </c>
      <c r="E7144">
        <v>4.5199999999999996</v>
      </c>
      <c r="F7144">
        <v>316096.59999999998</v>
      </c>
      <c r="G7144">
        <v>317520</v>
      </c>
      <c r="H7144">
        <v>69932.876106194686</v>
      </c>
      <c r="I7144">
        <v>70247.787610619474</v>
      </c>
      <c r="J7144">
        <v>1423.4000000000233</v>
      </c>
      <c r="K7144">
        <v>4.5030538132963894E-3</v>
      </c>
    </row>
    <row r="7145" spans="1:11">
      <c r="A7145" s="74" t="s">
        <v>61</v>
      </c>
      <c r="B7145" t="s">
        <v>175</v>
      </c>
    </row>
    <row r="7146" spans="1:11">
      <c r="A7146" s="74" t="s">
        <v>61</v>
      </c>
      <c r="B7146" t="s">
        <v>175</v>
      </c>
      <c r="C7146" t="s">
        <v>26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</row>
    <row r="7147" spans="1:11">
      <c r="A7147" s="74" t="s">
        <v>61</v>
      </c>
      <c r="B7147" t="s">
        <v>175</v>
      </c>
      <c r="C7147" t="s">
        <v>27</v>
      </c>
      <c r="D7147">
        <v>0</v>
      </c>
      <c r="E7147"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</row>
    <row r="7148" spans="1:11">
      <c r="A7148" s="74" t="s">
        <v>61</v>
      </c>
      <c r="B7148" t="s">
        <v>175</v>
      </c>
      <c r="C7148" t="s">
        <v>25</v>
      </c>
      <c r="D7148">
        <v>0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</row>
    <row r="7149" spans="1:11">
      <c r="A7149" s="74" t="s">
        <v>61</v>
      </c>
      <c r="B7149" t="s">
        <v>175</v>
      </c>
    </row>
    <row r="7150" spans="1:11">
      <c r="A7150" s="74" t="s">
        <v>61</v>
      </c>
      <c r="B7150" t="s">
        <v>175</v>
      </c>
      <c r="C7150" t="s">
        <v>28</v>
      </c>
      <c r="D7150">
        <v>0</v>
      </c>
      <c r="E7150"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</row>
    <row r="7151" spans="1:11">
      <c r="A7151" s="74" t="s">
        <v>61</v>
      </c>
      <c r="B7151" t="s">
        <v>175</v>
      </c>
      <c r="C7151" t="s">
        <v>29</v>
      </c>
      <c r="D7151">
        <v>1.92</v>
      </c>
      <c r="E7151">
        <v>1.92</v>
      </c>
      <c r="F7151">
        <v>37552.480000000003</v>
      </c>
      <c r="G7151">
        <v>37553.480000000003</v>
      </c>
      <c r="H7151">
        <v>19558.583333333336</v>
      </c>
      <c r="I7151">
        <v>19559.104166666668</v>
      </c>
      <c r="J7151">
        <v>1</v>
      </c>
      <c r="K7151">
        <v>2.6629399709419987E-5</v>
      </c>
    </row>
    <row r="7152" spans="1:11">
      <c r="A7152" s="74" t="s">
        <v>61</v>
      </c>
      <c r="B7152" t="s">
        <v>175</v>
      </c>
      <c r="C7152" t="s">
        <v>30</v>
      </c>
      <c r="D7152">
        <v>0</v>
      </c>
      <c r="E7152">
        <v>0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</row>
    <row r="7153" spans="1:11">
      <c r="A7153" s="74" t="s">
        <v>61</v>
      </c>
      <c r="B7153" t="s">
        <v>175</v>
      </c>
      <c r="C7153" t="s">
        <v>31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</row>
    <row r="7154" spans="1:11">
      <c r="A7154" s="74" t="s">
        <v>61</v>
      </c>
      <c r="B7154" t="s">
        <v>175</v>
      </c>
      <c r="C7154" t="s">
        <v>25</v>
      </c>
      <c r="D7154">
        <v>1.92</v>
      </c>
      <c r="E7154">
        <v>1.92</v>
      </c>
      <c r="F7154">
        <v>37552.480000000003</v>
      </c>
      <c r="G7154">
        <v>37553.480000000003</v>
      </c>
      <c r="H7154">
        <v>19558.583333333336</v>
      </c>
      <c r="I7154">
        <v>19559.104166666668</v>
      </c>
      <c r="J7154">
        <v>1</v>
      </c>
      <c r="K7154">
        <v>2.6629399709419987E-5</v>
      </c>
    </row>
    <row r="7155" spans="1:11">
      <c r="A7155" s="74" t="s">
        <v>61</v>
      </c>
      <c r="B7155" t="s">
        <v>175</v>
      </c>
    </row>
    <row r="7156" spans="1:11">
      <c r="A7156" s="74" t="s">
        <v>61</v>
      </c>
      <c r="B7156" t="s">
        <v>175</v>
      </c>
      <c r="C7156" t="s">
        <v>32</v>
      </c>
      <c r="D7156">
        <v>1</v>
      </c>
      <c r="E7156">
        <v>1</v>
      </c>
      <c r="F7156">
        <v>54692</v>
      </c>
      <c r="G7156">
        <v>54693</v>
      </c>
      <c r="H7156">
        <v>54692</v>
      </c>
      <c r="I7156">
        <v>54693</v>
      </c>
      <c r="J7156">
        <v>1</v>
      </c>
      <c r="K7156">
        <v>1.8284209756454325E-5</v>
      </c>
    </row>
    <row r="7157" spans="1:11">
      <c r="A7157" s="74" t="s">
        <v>61</v>
      </c>
      <c r="B7157" t="s">
        <v>175</v>
      </c>
      <c r="C7157" t="s">
        <v>33</v>
      </c>
      <c r="D7157">
        <v>0</v>
      </c>
      <c r="E7157"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</row>
    <row r="7158" spans="1:11">
      <c r="A7158" s="74" t="s">
        <v>61</v>
      </c>
      <c r="B7158" t="s">
        <v>175</v>
      </c>
      <c r="C7158" t="s">
        <v>34</v>
      </c>
      <c r="D7158">
        <v>2</v>
      </c>
      <c r="E7158">
        <v>2</v>
      </c>
      <c r="F7158">
        <v>42765</v>
      </c>
      <c r="G7158">
        <v>45696</v>
      </c>
      <c r="H7158">
        <v>21382.5</v>
      </c>
      <c r="I7158">
        <v>22848</v>
      </c>
      <c r="J7158">
        <v>2931</v>
      </c>
      <c r="K7158">
        <v>6.8537355313924936E-2</v>
      </c>
    </row>
    <row r="7159" spans="1:11">
      <c r="A7159" s="74" t="s">
        <v>61</v>
      </c>
      <c r="B7159" t="s">
        <v>175</v>
      </c>
      <c r="C7159" t="s">
        <v>25</v>
      </c>
      <c r="D7159">
        <v>3</v>
      </c>
      <c r="E7159">
        <v>3</v>
      </c>
      <c r="F7159">
        <v>97457</v>
      </c>
      <c r="G7159">
        <v>100389</v>
      </c>
      <c r="H7159">
        <v>32485.666666666668</v>
      </c>
      <c r="I7159">
        <v>33463</v>
      </c>
      <c r="J7159">
        <v>2932</v>
      </c>
      <c r="K7159">
        <v>3.0085063156058571E-2</v>
      </c>
    </row>
    <row r="7160" spans="1:11">
      <c r="A7160" s="74" t="s">
        <v>61</v>
      </c>
      <c r="B7160" t="s">
        <v>175</v>
      </c>
    </row>
    <row r="7161" spans="1:11">
      <c r="A7161" s="74" t="s">
        <v>61</v>
      </c>
      <c r="B7161" t="s">
        <v>175</v>
      </c>
      <c r="C7161" t="s">
        <v>35</v>
      </c>
      <c r="D7161">
        <v>1</v>
      </c>
      <c r="E7161">
        <v>1</v>
      </c>
      <c r="F7161">
        <v>40401</v>
      </c>
      <c r="G7161">
        <v>45000</v>
      </c>
      <c r="H7161">
        <v>40401</v>
      </c>
      <c r="I7161">
        <v>45000</v>
      </c>
      <c r="J7161">
        <v>4599</v>
      </c>
      <c r="K7161">
        <v>0.1138338159946536</v>
      </c>
    </row>
    <row r="7162" spans="1:11">
      <c r="A7162" s="74" t="s">
        <v>61</v>
      </c>
      <c r="B7162" t="s">
        <v>175</v>
      </c>
      <c r="C7162" t="s">
        <v>36</v>
      </c>
      <c r="D7162">
        <v>0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</row>
    <row r="7163" spans="1:11">
      <c r="A7163" s="74" t="s">
        <v>61</v>
      </c>
      <c r="B7163" t="s">
        <v>175</v>
      </c>
      <c r="C7163" t="s">
        <v>25</v>
      </c>
      <c r="D7163">
        <v>1</v>
      </c>
      <c r="E7163">
        <v>1</v>
      </c>
      <c r="F7163">
        <v>40401</v>
      </c>
      <c r="G7163">
        <v>45000</v>
      </c>
      <c r="H7163">
        <v>40401</v>
      </c>
      <c r="I7163">
        <v>45000</v>
      </c>
      <c r="J7163">
        <v>4599</v>
      </c>
      <c r="K7163">
        <v>0.1138338159946536</v>
      </c>
    </row>
    <row r="7164" spans="1:11">
      <c r="A7164" s="74" t="s">
        <v>61</v>
      </c>
      <c r="B7164" t="s">
        <v>175</v>
      </c>
    </row>
    <row r="7165" spans="1:11">
      <c r="A7165" s="74" t="s">
        <v>61</v>
      </c>
      <c r="B7165" t="s">
        <v>175</v>
      </c>
      <c r="C7165" t="s">
        <v>37</v>
      </c>
      <c r="D7165">
        <v>1</v>
      </c>
      <c r="E7165">
        <v>1</v>
      </c>
      <c r="F7165">
        <v>35000</v>
      </c>
      <c r="G7165">
        <v>35001</v>
      </c>
      <c r="H7165">
        <v>35000</v>
      </c>
      <c r="I7165">
        <v>35001</v>
      </c>
      <c r="J7165">
        <v>1</v>
      </c>
      <c r="K7165">
        <v>2.8571428571428571E-5</v>
      </c>
    </row>
    <row r="7166" spans="1:11">
      <c r="A7166" s="74" t="s">
        <v>61</v>
      </c>
      <c r="B7166" t="s">
        <v>175</v>
      </c>
      <c r="C7166" t="s">
        <v>38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</row>
    <row r="7167" spans="1:11">
      <c r="A7167" s="74" t="s">
        <v>61</v>
      </c>
      <c r="B7167" t="s">
        <v>175</v>
      </c>
      <c r="C7167" t="s">
        <v>25</v>
      </c>
      <c r="D7167">
        <v>1</v>
      </c>
      <c r="E7167">
        <v>1</v>
      </c>
      <c r="F7167">
        <v>35000</v>
      </c>
      <c r="G7167">
        <v>35001</v>
      </c>
      <c r="H7167">
        <v>35000</v>
      </c>
      <c r="I7167">
        <v>35001</v>
      </c>
      <c r="J7167">
        <v>1</v>
      </c>
      <c r="K7167">
        <v>2.8571428571428571E-5</v>
      </c>
    </row>
    <row r="7168" spans="1:11">
      <c r="A7168" s="74" t="s">
        <v>61</v>
      </c>
      <c r="B7168" t="s">
        <v>175</v>
      </c>
    </row>
    <row r="7169" spans="1:11">
      <c r="A7169" s="74" t="s">
        <v>61</v>
      </c>
      <c r="B7169" t="s">
        <v>175</v>
      </c>
      <c r="C7169" t="s">
        <v>39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</row>
    <row r="7170" spans="1:11">
      <c r="A7170" s="74" t="s">
        <v>61</v>
      </c>
      <c r="B7170" t="s">
        <v>175</v>
      </c>
      <c r="C7170" t="s">
        <v>40</v>
      </c>
      <c r="D7170">
        <v>0</v>
      </c>
      <c r="E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</row>
    <row r="7171" spans="1:11">
      <c r="A7171" s="74" t="s">
        <v>61</v>
      </c>
      <c r="B7171" t="s">
        <v>175</v>
      </c>
      <c r="C7171" t="s">
        <v>41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</row>
    <row r="7172" spans="1:11">
      <c r="A7172" s="74" t="s">
        <v>61</v>
      </c>
      <c r="B7172" t="s">
        <v>175</v>
      </c>
      <c r="C7172" t="s">
        <v>42</v>
      </c>
      <c r="D7172">
        <v>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</row>
    <row r="7173" spans="1:11">
      <c r="A7173" s="74" t="s">
        <v>61</v>
      </c>
      <c r="B7173" t="s">
        <v>175</v>
      </c>
      <c r="C7173" t="s">
        <v>43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</row>
    <row r="7174" spans="1:11">
      <c r="A7174" s="74" t="s">
        <v>61</v>
      </c>
      <c r="B7174" t="s">
        <v>175</v>
      </c>
      <c r="C7174" t="s">
        <v>44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</row>
    <row r="7175" spans="1:11">
      <c r="A7175" s="74" t="s">
        <v>61</v>
      </c>
      <c r="B7175" t="s">
        <v>175</v>
      </c>
      <c r="C7175" t="s">
        <v>45</v>
      </c>
      <c r="D7175">
        <v>0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</row>
    <row r="7176" spans="1:11">
      <c r="A7176" s="74" t="s">
        <v>61</v>
      </c>
      <c r="B7176" t="s">
        <v>175</v>
      </c>
      <c r="C7176" t="s">
        <v>46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</row>
    <row r="7177" spans="1:11">
      <c r="A7177" s="74" t="s">
        <v>61</v>
      </c>
      <c r="B7177" t="s">
        <v>175</v>
      </c>
      <c r="C7177" t="s">
        <v>25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</row>
    <row r="7178" spans="1:11">
      <c r="A7178" s="74" t="s">
        <v>61</v>
      </c>
      <c r="B7178" t="s">
        <v>175</v>
      </c>
    </row>
    <row r="7179" spans="1:11">
      <c r="A7179" s="74" t="s">
        <v>61</v>
      </c>
      <c r="B7179" t="s">
        <v>175</v>
      </c>
      <c r="C7179" t="s">
        <v>47</v>
      </c>
      <c r="D7179">
        <v>0</v>
      </c>
      <c r="E7179"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0</v>
      </c>
    </row>
    <row r="7180" spans="1:11">
      <c r="A7180" s="74" t="s">
        <v>61</v>
      </c>
      <c r="B7180" t="s">
        <v>175</v>
      </c>
      <c r="C7180" t="s">
        <v>48</v>
      </c>
      <c r="D7180">
        <v>0</v>
      </c>
      <c r="E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</row>
    <row r="7181" spans="1:11">
      <c r="A7181" s="74" t="s">
        <v>61</v>
      </c>
      <c r="B7181" t="s">
        <v>175</v>
      </c>
      <c r="C7181" t="s">
        <v>25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</row>
    <row r="7182" spans="1:11">
      <c r="A7182" s="74" t="s">
        <v>61</v>
      </c>
      <c r="B7182" t="s">
        <v>175</v>
      </c>
    </row>
    <row r="7183" spans="1:11">
      <c r="A7183" s="74" t="s">
        <v>61</v>
      </c>
      <c r="B7183" t="s">
        <v>175</v>
      </c>
      <c r="C7183" t="s">
        <v>49</v>
      </c>
      <c r="D7183">
        <v>1</v>
      </c>
      <c r="E7183">
        <v>1</v>
      </c>
      <c r="F7183">
        <v>34653</v>
      </c>
      <c r="G7183">
        <v>34654</v>
      </c>
      <c r="H7183">
        <v>34653</v>
      </c>
      <c r="I7183">
        <v>34654</v>
      </c>
      <c r="J7183">
        <v>1</v>
      </c>
      <c r="K7183">
        <v>2.8857530372550716E-5</v>
      </c>
    </row>
    <row r="7184" spans="1:11">
      <c r="A7184" s="74" t="s">
        <v>61</v>
      </c>
      <c r="B7184" t="s">
        <v>175</v>
      </c>
      <c r="C7184" t="s">
        <v>25</v>
      </c>
      <c r="D7184">
        <v>1</v>
      </c>
      <c r="E7184">
        <v>1</v>
      </c>
      <c r="F7184">
        <v>34653</v>
      </c>
      <c r="G7184">
        <v>34654</v>
      </c>
      <c r="H7184">
        <v>34653</v>
      </c>
      <c r="I7184">
        <v>34654</v>
      </c>
      <c r="J7184">
        <v>1</v>
      </c>
      <c r="K7184">
        <v>2.8857530372550716E-5</v>
      </c>
    </row>
    <row r="7185" spans="1:11">
      <c r="A7185" s="74" t="s">
        <v>61</v>
      </c>
      <c r="B7185" t="s">
        <v>175</v>
      </c>
    </row>
    <row r="7186" spans="1:11">
      <c r="A7186" s="74" t="s">
        <v>61</v>
      </c>
      <c r="B7186" t="s">
        <v>175</v>
      </c>
      <c r="C7186" t="s">
        <v>50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</row>
    <row r="7187" spans="1:11">
      <c r="A7187" s="74" t="s">
        <v>61</v>
      </c>
      <c r="B7187" t="s">
        <v>175</v>
      </c>
      <c r="C7187" t="s">
        <v>51</v>
      </c>
      <c r="D7187">
        <v>2</v>
      </c>
      <c r="E7187">
        <v>2</v>
      </c>
      <c r="F7187">
        <v>49812.4</v>
      </c>
      <c r="G7187">
        <v>50889.599999999999</v>
      </c>
      <c r="H7187">
        <v>24906.2</v>
      </c>
      <c r="I7187">
        <v>25444.799999999999</v>
      </c>
      <c r="J7187">
        <v>1077.1999999999971</v>
      </c>
      <c r="K7187">
        <v>2.1625137515959823E-2</v>
      </c>
    </row>
    <row r="7188" spans="1:11">
      <c r="A7188" s="74" t="s">
        <v>61</v>
      </c>
      <c r="B7188" t="s">
        <v>175</v>
      </c>
      <c r="C7188" t="s">
        <v>25</v>
      </c>
      <c r="D7188">
        <v>2</v>
      </c>
      <c r="E7188">
        <v>2</v>
      </c>
      <c r="F7188">
        <v>49812.4</v>
      </c>
      <c r="G7188">
        <v>50889.599999999999</v>
      </c>
      <c r="H7188">
        <v>24906.2</v>
      </c>
      <c r="I7188">
        <v>25444.799999999999</v>
      </c>
      <c r="J7188">
        <v>1077.1999999999971</v>
      </c>
      <c r="K7188">
        <v>2.1625137515959823E-2</v>
      </c>
    </row>
    <row r="7189" spans="1:11">
      <c r="A7189" s="74" t="s">
        <v>61</v>
      </c>
      <c r="B7189" t="s">
        <v>175</v>
      </c>
    </row>
    <row r="7190" spans="1:11">
      <c r="A7190" s="74" t="s">
        <v>61</v>
      </c>
      <c r="B7190" t="s">
        <v>175</v>
      </c>
      <c r="C7190" t="s">
        <v>52</v>
      </c>
      <c r="D7190">
        <v>0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</row>
    <row r="7191" spans="1:11">
      <c r="A7191" s="74" t="s">
        <v>61</v>
      </c>
      <c r="B7191" t="s">
        <v>175</v>
      </c>
      <c r="C7191" t="s">
        <v>53</v>
      </c>
      <c r="D7191">
        <v>0.6</v>
      </c>
      <c r="E7191">
        <v>0.6</v>
      </c>
      <c r="F7191">
        <v>28874.400000000001</v>
      </c>
      <c r="G7191">
        <v>28875</v>
      </c>
      <c r="H7191">
        <v>48124.000000000007</v>
      </c>
      <c r="I7191">
        <v>48125</v>
      </c>
      <c r="J7191">
        <v>0.59999999999854481</v>
      </c>
      <c r="K7191">
        <v>2.0779652564158728E-5</v>
      </c>
    </row>
    <row r="7192" spans="1:11">
      <c r="A7192" s="74" t="s">
        <v>61</v>
      </c>
      <c r="B7192" t="s">
        <v>175</v>
      </c>
      <c r="C7192" t="s">
        <v>54</v>
      </c>
      <c r="D7192">
        <v>0</v>
      </c>
      <c r="E7192"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</row>
    <row r="7193" spans="1:11">
      <c r="A7193" s="74" t="s">
        <v>61</v>
      </c>
      <c r="B7193" t="s">
        <v>175</v>
      </c>
      <c r="C7193" t="s">
        <v>55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</row>
    <row r="7194" spans="1:11">
      <c r="A7194" s="74" t="s">
        <v>61</v>
      </c>
      <c r="B7194" t="s">
        <v>175</v>
      </c>
      <c r="C7194" t="s">
        <v>25</v>
      </c>
      <c r="D7194">
        <v>0.6</v>
      </c>
      <c r="E7194">
        <v>0.6</v>
      </c>
      <c r="F7194">
        <v>28874.400000000001</v>
      </c>
      <c r="G7194">
        <v>28875</v>
      </c>
      <c r="H7194">
        <v>48124.000000000007</v>
      </c>
      <c r="I7194">
        <v>48125</v>
      </c>
      <c r="J7194">
        <v>0.59999999999854481</v>
      </c>
      <c r="K7194">
        <v>2.0779652564158728E-5</v>
      </c>
    </row>
    <row r="7195" spans="1:11">
      <c r="A7195" s="74" t="s">
        <v>61</v>
      </c>
      <c r="B7195" t="s">
        <v>175</v>
      </c>
    </row>
    <row r="7196" spans="1:11">
      <c r="A7196" s="74" t="s">
        <v>61</v>
      </c>
      <c r="B7196" t="s">
        <v>175</v>
      </c>
      <c r="C7196" t="s">
        <v>56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</row>
    <row r="7197" spans="1:11">
      <c r="A7197" s="74" t="s">
        <v>61</v>
      </c>
      <c r="B7197" t="s">
        <v>175</v>
      </c>
      <c r="C7197" t="s">
        <v>57</v>
      </c>
      <c r="D7197">
        <v>0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</row>
    <row r="7198" spans="1:11">
      <c r="A7198" s="74" t="s">
        <v>61</v>
      </c>
      <c r="B7198" t="s">
        <v>175</v>
      </c>
      <c r="C7198" t="s">
        <v>58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</row>
    <row r="7199" spans="1:11">
      <c r="A7199" s="74" t="s">
        <v>61</v>
      </c>
      <c r="B7199" t="s">
        <v>176</v>
      </c>
      <c r="C7199" t="s">
        <v>18</v>
      </c>
      <c r="D7199">
        <v>1</v>
      </c>
      <c r="E7199">
        <v>1</v>
      </c>
      <c r="F7199">
        <v>106000</v>
      </c>
      <c r="G7199">
        <v>110500</v>
      </c>
      <c r="H7199">
        <v>106000</v>
      </c>
      <c r="I7199">
        <v>110500</v>
      </c>
      <c r="J7199">
        <v>4500</v>
      </c>
      <c r="K7199">
        <v>4.2452830188679243E-2</v>
      </c>
    </row>
    <row r="7200" spans="1:11">
      <c r="A7200" s="74" t="s">
        <v>61</v>
      </c>
      <c r="B7200" t="s">
        <v>176</v>
      </c>
      <c r="C7200" t="s">
        <v>19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</row>
    <row r="7201" spans="1:11">
      <c r="A7201" s="74" t="s">
        <v>61</v>
      </c>
      <c r="B7201" t="s">
        <v>176</v>
      </c>
      <c r="C7201" t="s">
        <v>20</v>
      </c>
      <c r="D7201">
        <v>1</v>
      </c>
      <c r="E7201">
        <v>1</v>
      </c>
      <c r="F7201">
        <v>56000</v>
      </c>
      <c r="G7201">
        <v>57000</v>
      </c>
      <c r="H7201">
        <v>56000</v>
      </c>
      <c r="I7201">
        <v>57000</v>
      </c>
      <c r="J7201">
        <v>1000</v>
      </c>
      <c r="K7201">
        <v>1.7857142857142856E-2</v>
      </c>
    </row>
    <row r="7202" spans="1:11">
      <c r="A7202" s="74" t="s">
        <v>61</v>
      </c>
      <c r="B7202" t="s">
        <v>176</v>
      </c>
      <c r="C7202" t="s">
        <v>21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</row>
    <row r="7203" spans="1:11">
      <c r="A7203" s="74" t="s">
        <v>61</v>
      </c>
      <c r="B7203" t="s">
        <v>176</v>
      </c>
      <c r="C7203" t="s">
        <v>22</v>
      </c>
      <c r="D7203">
        <v>0.75</v>
      </c>
      <c r="E7203">
        <v>0.75</v>
      </c>
      <c r="F7203">
        <v>60396</v>
      </c>
      <c r="G7203">
        <v>61000</v>
      </c>
      <c r="H7203">
        <v>80528</v>
      </c>
      <c r="I7203">
        <v>81333.333333333328</v>
      </c>
      <c r="J7203">
        <v>604</v>
      </c>
      <c r="K7203">
        <v>1.0000662295516259E-2</v>
      </c>
    </row>
    <row r="7204" spans="1:11">
      <c r="A7204" s="74" t="s">
        <v>61</v>
      </c>
      <c r="B7204" t="s">
        <v>176</v>
      </c>
      <c r="C7204" t="s">
        <v>23</v>
      </c>
      <c r="D7204">
        <v>0</v>
      </c>
      <c r="E7204">
        <v>0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</row>
    <row r="7205" spans="1:11">
      <c r="A7205" s="74" t="s">
        <v>61</v>
      </c>
      <c r="B7205" t="s">
        <v>176</v>
      </c>
      <c r="C7205" t="s">
        <v>24</v>
      </c>
      <c r="D7205">
        <v>0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</row>
    <row r="7206" spans="1:11">
      <c r="A7206" s="74" t="s">
        <v>61</v>
      </c>
      <c r="B7206" t="s">
        <v>176</v>
      </c>
      <c r="C7206" t="s">
        <v>25</v>
      </c>
      <c r="D7206">
        <v>2.75</v>
      </c>
      <c r="E7206">
        <v>2.75</v>
      </c>
      <c r="F7206">
        <v>222396</v>
      </c>
      <c r="G7206">
        <v>228500</v>
      </c>
      <c r="H7206">
        <v>80871.272727272721</v>
      </c>
      <c r="I7206">
        <v>83090.909090909088</v>
      </c>
      <c r="J7206">
        <v>6104</v>
      </c>
      <c r="K7206">
        <v>2.7446536808215974E-2</v>
      </c>
    </row>
    <row r="7207" spans="1:11">
      <c r="A7207" s="74" t="s">
        <v>61</v>
      </c>
      <c r="B7207" t="s">
        <v>176</v>
      </c>
    </row>
    <row r="7208" spans="1:11">
      <c r="A7208" s="74" t="s">
        <v>61</v>
      </c>
      <c r="B7208" t="s">
        <v>176</v>
      </c>
      <c r="C7208" t="s">
        <v>26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</row>
    <row r="7209" spans="1:11">
      <c r="A7209" s="74" t="s">
        <v>61</v>
      </c>
      <c r="B7209" t="s">
        <v>176</v>
      </c>
      <c r="C7209" t="s">
        <v>27</v>
      </c>
      <c r="D7209">
        <v>1</v>
      </c>
      <c r="E7209">
        <v>1</v>
      </c>
      <c r="F7209">
        <v>28808</v>
      </c>
      <c r="G7209">
        <v>30160</v>
      </c>
      <c r="H7209">
        <v>28808</v>
      </c>
      <c r="I7209">
        <v>30160</v>
      </c>
      <c r="J7209">
        <v>1352</v>
      </c>
      <c r="K7209">
        <v>4.6931407942238268E-2</v>
      </c>
    </row>
    <row r="7210" spans="1:11">
      <c r="A7210" s="74" t="s">
        <v>61</v>
      </c>
      <c r="B7210" t="s">
        <v>176</v>
      </c>
      <c r="C7210" t="s">
        <v>25</v>
      </c>
      <c r="D7210">
        <v>1</v>
      </c>
      <c r="E7210">
        <v>1</v>
      </c>
      <c r="F7210">
        <v>28808</v>
      </c>
      <c r="G7210">
        <v>30160</v>
      </c>
      <c r="H7210">
        <v>28808</v>
      </c>
      <c r="I7210">
        <v>30160</v>
      </c>
      <c r="J7210">
        <v>1352</v>
      </c>
      <c r="K7210">
        <v>4.6931407942238268E-2</v>
      </c>
    </row>
    <row r="7211" spans="1:11">
      <c r="A7211" s="74" t="s">
        <v>61</v>
      </c>
      <c r="B7211" t="s">
        <v>176</v>
      </c>
    </row>
    <row r="7212" spans="1:11">
      <c r="A7212" s="74" t="s">
        <v>61</v>
      </c>
      <c r="B7212" t="s">
        <v>176</v>
      </c>
      <c r="C7212" t="s">
        <v>28</v>
      </c>
      <c r="D7212">
        <v>4</v>
      </c>
      <c r="E7212">
        <v>4</v>
      </c>
      <c r="F7212">
        <v>89250</v>
      </c>
      <c r="G7212">
        <v>90250</v>
      </c>
      <c r="H7212">
        <v>22312.5</v>
      </c>
      <c r="I7212">
        <v>22562.5</v>
      </c>
      <c r="J7212">
        <v>1000</v>
      </c>
      <c r="K7212">
        <v>1.1204481792717087E-2</v>
      </c>
    </row>
    <row r="7213" spans="1:11">
      <c r="A7213" s="74" t="s">
        <v>61</v>
      </c>
      <c r="B7213" t="s">
        <v>176</v>
      </c>
      <c r="C7213" t="s">
        <v>29</v>
      </c>
      <c r="D7213">
        <v>1</v>
      </c>
      <c r="E7213">
        <v>1</v>
      </c>
      <c r="F7213">
        <v>21000</v>
      </c>
      <c r="G7213">
        <v>21250</v>
      </c>
      <c r="H7213">
        <v>21000</v>
      </c>
      <c r="I7213">
        <v>21250</v>
      </c>
      <c r="J7213">
        <v>250</v>
      </c>
      <c r="K7213">
        <v>1.1904761904761904E-2</v>
      </c>
    </row>
    <row r="7214" spans="1:11">
      <c r="A7214" s="74" t="s">
        <v>61</v>
      </c>
      <c r="B7214" t="s">
        <v>176</v>
      </c>
      <c r="C7214" t="s">
        <v>30</v>
      </c>
      <c r="D7214">
        <v>1</v>
      </c>
      <c r="E7214">
        <v>1</v>
      </c>
      <c r="F7214">
        <v>17750</v>
      </c>
      <c r="G7214">
        <v>18000</v>
      </c>
      <c r="H7214">
        <v>17750</v>
      </c>
      <c r="I7214">
        <v>18000</v>
      </c>
      <c r="J7214">
        <v>250</v>
      </c>
      <c r="K7214">
        <v>1.4084507042253521E-2</v>
      </c>
    </row>
    <row r="7215" spans="1:11">
      <c r="A7215" s="74" t="s">
        <v>61</v>
      </c>
      <c r="B7215" t="s">
        <v>176</v>
      </c>
      <c r="C7215" t="s">
        <v>31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</row>
    <row r="7216" spans="1:11">
      <c r="A7216" s="74" t="s">
        <v>61</v>
      </c>
      <c r="B7216" t="s">
        <v>176</v>
      </c>
      <c r="C7216" t="s">
        <v>25</v>
      </c>
      <c r="D7216">
        <v>6</v>
      </c>
      <c r="E7216">
        <v>6</v>
      </c>
      <c r="F7216">
        <v>128000</v>
      </c>
      <c r="G7216">
        <v>129500</v>
      </c>
      <c r="H7216">
        <v>21333.333333333332</v>
      </c>
      <c r="I7216">
        <v>21583.333333333332</v>
      </c>
      <c r="J7216">
        <v>1500</v>
      </c>
      <c r="K7216">
        <v>1.171875E-2</v>
      </c>
    </row>
    <row r="7217" spans="1:11">
      <c r="A7217" s="74" t="s">
        <v>61</v>
      </c>
      <c r="B7217" t="s">
        <v>176</v>
      </c>
    </row>
    <row r="7218" spans="1:11">
      <c r="A7218" s="74" t="s">
        <v>61</v>
      </c>
      <c r="B7218" t="s">
        <v>176</v>
      </c>
      <c r="C7218" t="s">
        <v>32</v>
      </c>
      <c r="D7218">
        <v>1</v>
      </c>
      <c r="E7218">
        <v>1</v>
      </c>
      <c r="F7218">
        <v>63000</v>
      </c>
      <c r="G7218">
        <v>64500</v>
      </c>
      <c r="H7218">
        <v>63000</v>
      </c>
      <c r="I7218">
        <v>64500</v>
      </c>
      <c r="J7218">
        <v>1500</v>
      </c>
      <c r="K7218">
        <v>2.3809523809523808E-2</v>
      </c>
    </row>
    <row r="7219" spans="1:11">
      <c r="A7219" s="74" t="s">
        <v>61</v>
      </c>
      <c r="B7219" t="s">
        <v>176</v>
      </c>
      <c r="C7219" t="s">
        <v>33</v>
      </c>
      <c r="D7219">
        <v>0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</row>
    <row r="7220" spans="1:11">
      <c r="A7220" s="74" t="s">
        <v>61</v>
      </c>
      <c r="B7220" t="s">
        <v>176</v>
      </c>
      <c r="C7220" t="s">
        <v>34</v>
      </c>
      <c r="D7220">
        <v>1</v>
      </c>
      <c r="E7220">
        <v>1</v>
      </c>
      <c r="F7220">
        <v>41500</v>
      </c>
      <c r="G7220">
        <v>42000</v>
      </c>
      <c r="H7220">
        <v>41500</v>
      </c>
      <c r="I7220">
        <v>42000</v>
      </c>
      <c r="J7220">
        <v>500</v>
      </c>
      <c r="K7220">
        <v>1.2048192771084338E-2</v>
      </c>
    </row>
    <row r="7221" spans="1:11">
      <c r="A7221" s="74" t="s">
        <v>61</v>
      </c>
      <c r="B7221" t="s">
        <v>176</v>
      </c>
      <c r="C7221" t="s">
        <v>25</v>
      </c>
      <c r="D7221">
        <v>2</v>
      </c>
      <c r="E7221">
        <v>2</v>
      </c>
      <c r="F7221">
        <v>104500</v>
      </c>
      <c r="G7221">
        <v>106500</v>
      </c>
      <c r="H7221">
        <v>52250</v>
      </c>
      <c r="I7221">
        <v>53250</v>
      </c>
      <c r="J7221">
        <v>2000</v>
      </c>
      <c r="K7221">
        <v>1.9138755980861243E-2</v>
      </c>
    </row>
    <row r="7222" spans="1:11">
      <c r="A7222" s="74" t="s">
        <v>61</v>
      </c>
      <c r="B7222" t="s">
        <v>176</v>
      </c>
    </row>
    <row r="7223" spans="1:11">
      <c r="A7223" s="74" t="s">
        <v>61</v>
      </c>
      <c r="B7223" t="s">
        <v>176</v>
      </c>
      <c r="C7223" t="s">
        <v>35</v>
      </c>
      <c r="D7223">
        <v>1</v>
      </c>
      <c r="E7223">
        <v>1</v>
      </c>
      <c r="F7223">
        <v>40000</v>
      </c>
      <c r="G7223">
        <v>40250</v>
      </c>
      <c r="H7223">
        <v>40000</v>
      </c>
      <c r="I7223">
        <v>40250</v>
      </c>
      <c r="J7223">
        <v>250</v>
      </c>
      <c r="K7223">
        <v>6.2500000000000003E-3</v>
      </c>
    </row>
    <row r="7224" spans="1:11">
      <c r="A7224" s="74" t="s">
        <v>61</v>
      </c>
      <c r="B7224" t="s">
        <v>176</v>
      </c>
      <c r="C7224" t="s">
        <v>36</v>
      </c>
      <c r="D7224">
        <v>0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</row>
    <row r="7225" spans="1:11">
      <c r="A7225" s="74" t="s">
        <v>61</v>
      </c>
      <c r="B7225" t="s">
        <v>176</v>
      </c>
      <c r="C7225" t="s">
        <v>25</v>
      </c>
      <c r="D7225">
        <v>1</v>
      </c>
      <c r="E7225">
        <v>1</v>
      </c>
      <c r="F7225">
        <v>40000</v>
      </c>
      <c r="G7225">
        <v>40250</v>
      </c>
      <c r="H7225">
        <v>40000</v>
      </c>
      <c r="I7225">
        <v>40250</v>
      </c>
      <c r="J7225">
        <v>250</v>
      </c>
      <c r="K7225">
        <v>6.2500000000000003E-3</v>
      </c>
    </row>
    <row r="7226" spans="1:11">
      <c r="A7226" s="74" t="s">
        <v>61</v>
      </c>
      <c r="B7226" t="s">
        <v>176</v>
      </c>
    </row>
    <row r="7227" spans="1:11">
      <c r="A7227" s="74" t="s">
        <v>61</v>
      </c>
      <c r="B7227" t="s">
        <v>176</v>
      </c>
      <c r="C7227" t="s">
        <v>37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</row>
    <row r="7228" spans="1:11">
      <c r="A7228" s="74" t="s">
        <v>61</v>
      </c>
      <c r="B7228" t="s">
        <v>176</v>
      </c>
      <c r="C7228" t="s">
        <v>38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</row>
    <row r="7229" spans="1:11">
      <c r="A7229" s="74" t="s">
        <v>61</v>
      </c>
      <c r="B7229" t="s">
        <v>176</v>
      </c>
      <c r="C7229" t="s">
        <v>25</v>
      </c>
      <c r="D7229">
        <v>0</v>
      </c>
      <c r="E7229">
        <v>0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</row>
    <row r="7230" spans="1:11">
      <c r="A7230" s="74" t="s">
        <v>61</v>
      </c>
      <c r="B7230" t="s">
        <v>176</v>
      </c>
    </row>
    <row r="7231" spans="1:11">
      <c r="A7231" s="74" t="s">
        <v>61</v>
      </c>
      <c r="B7231" t="s">
        <v>176</v>
      </c>
      <c r="C7231" t="s">
        <v>39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</row>
    <row r="7232" spans="1:11">
      <c r="A7232" s="74" t="s">
        <v>61</v>
      </c>
      <c r="B7232" t="s">
        <v>176</v>
      </c>
      <c r="C7232" t="s">
        <v>40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</row>
    <row r="7233" spans="1:11">
      <c r="A7233" s="74" t="s">
        <v>61</v>
      </c>
      <c r="B7233" t="s">
        <v>176</v>
      </c>
      <c r="C7233" t="s">
        <v>41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</row>
    <row r="7234" spans="1:11">
      <c r="A7234" s="74" t="s">
        <v>61</v>
      </c>
      <c r="B7234" t="s">
        <v>176</v>
      </c>
      <c r="C7234" t="s">
        <v>42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</row>
    <row r="7235" spans="1:11">
      <c r="A7235" s="74" t="s">
        <v>61</v>
      </c>
      <c r="B7235" t="s">
        <v>176</v>
      </c>
      <c r="C7235" t="s">
        <v>43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</row>
    <row r="7236" spans="1:11">
      <c r="A7236" s="74" t="s">
        <v>61</v>
      </c>
      <c r="B7236" t="s">
        <v>176</v>
      </c>
      <c r="C7236" t="s">
        <v>44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</row>
    <row r="7237" spans="1:11">
      <c r="A7237" s="74" t="s">
        <v>61</v>
      </c>
      <c r="B7237" t="s">
        <v>176</v>
      </c>
      <c r="C7237" t="s">
        <v>45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</row>
    <row r="7238" spans="1:11">
      <c r="A7238" s="74" t="s">
        <v>61</v>
      </c>
      <c r="B7238" t="s">
        <v>176</v>
      </c>
      <c r="C7238" t="s">
        <v>46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</row>
    <row r="7239" spans="1:11">
      <c r="A7239" s="74" t="s">
        <v>61</v>
      </c>
      <c r="B7239" t="s">
        <v>176</v>
      </c>
      <c r="C7239" t="s">
        <v>25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</row>
    <row r="7240" spans="1:11">
      <c r="A7240" s="74" t="s">
        <v>61</v>
      </c>
      <c r="B7240" t="s">
        <v>176</v>
      </c>
    </row>
    <row r="7241" spans="1:11">
      <c r="A7241" s="74" t="s">
        <v>61</v>
      </c>
      <c r="B7241" t="s">
        <v>176</v>
      </c>
      <c r="C7241" t="s">
        <v>47</v>
      </c>
      <c r="D7241">
        <v>1</v>
      </c>
      <c r="E7241">
        <v>1</v>
      </c>
      <c r="F7241">
        <v>29640</v>
      </c>
      <c r="G7241">
        <v>30160</v>
      </c>
      <c r="H7241">
        <v>29640</v>
      </c>
      <c r="I7241">
        <v>30160</v>
      </c>
      <c r="J7241">
        <v>520</v>
      </c>
      <c r="K7241">
        <v>1.7543859649122806E-2</v>
      </c>
    </row>
    <row r="7242" spans="1:11">
      <c r="A7242" s="74" t="s">
        <v>61</v>
      </c>
      <c r="B7242" t="s">
        <v>176</v>
      </c>
      <c r="C7242" t="s">
        <v>48</v>
      </c>
      <c r="D7242">
        <v>0</v>
      </c>
      <c r="E7242">
        <v>0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</row>
    <row r="7243" spans="1:11">
      <c r="A7243" s="74" t="s">
        <v>61</v>
      </c>
      <c r="B7243" t="s">
        <v>176</v>
      </c>
      <c r="C7243" t="s">
        <v>25</v>
      </c>
      <c r="D7243">
        <v>1</v>
      </c>
      <c r="E7243">
        <v>1</v>
      </c>
      <c r="F7243">
        <v>29640</v>
      </c>
      <c r="G7243">
        <v>30160</v>
      </c>
      <c r="H7243">
        <v>29640</v>
      </c>
      <c r="I7243">
        <v>30160</v>
      </c>
      <c r="J7243">
        <v>520</v>
      </c>
      <c r="K7243">
        <v>1.7543859649122806E-2</v>
      </c>
    </row>
    <row r="7244" spans="1:11">
      <c r="A7244" s="74" t="s">
        <v>61</v>
      </c>
      <c r="B7244" t="s">
        <v>176</v>
      </c>
    </row>
    <row r="7245" spans="1:11">
      <c r="A7245" s="74" t="s">
        <v>61</v>
      </c>
      <c r="B7245" t="s">
        <v>176</v>
      </c>
      <c r="C7245" t="s">
        <v>49</v>
      </c>
      <c r="D7245">
        <v>1</v>
      </c>
      <c r="E7245">
        <v>1</v>
      </c>
      <c r="F7245">
        <v>55000</v>
      </c>
      <c r="G7245">
        <v>56000</v>
      </c>
      <c r="H7245">
        <v>55000</v>
      </c>
      <c r="I7245">
        <v>56000</v>
      </c>
      <c r="J7245">
        <v>1000</v>
      </c>
      <c r="K7245">
        <v>1.8181818181818181E-2</v>
      </c>
    </row>
    <row r="7246" spans="1:11">
      <c r="A7246" s="74" t="s">
        <v>61</v>
      </c>
      <c r="B7246" t="s">
        <v>176</v>
      </c>
      <c r="C7246" t="s">
        <v>25</v>
      </c>
      <c r="D7246">
        <v>1</v>
      </c>
      <c r="E7246">
        <v>1</v>
      </c>
      <c r="F7246">
        <v>55000</v>
      </c>
      <c r="G7246">
        <v>56000</v>
      </c>
      <c r="H7246">
        <v>55000</v>
      </c>
      <c r="I7246">
        <v>56000</v>
      </c>
      <c r="J7246">
        <v>1000</v>
      </c>
      <c r="K7246">
        <v>1.8181818181818181E-2</v>
      </c>
    </row>
    <row r="7247" spans="1:11">
      <c r="A7247" s="74" t="s">
        <v>61</v>
      </c>
      <c r="B7247" t="s">
        <v>176</v>
      </c>
    </row>
    <row r="7248" spans="1:11">
      <c r="A7248" s="74" t="s">
        <v>61</v>
      </c>
      <c r="B7248" t="s">
        <v>176</v>
      </c>
      <c r="C7248" t="s">
        <v>50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0</v>
      </c>
      <c r="J7248">
        <v>0</v>
      </c>
      <c r="K7248">
        <v>0</v>
      </c>
    </row>
    <row r="7249" spans="1:11">
      <c r="A7249" s="74" t="s">
        <v>61</v>
      </c>
      <c r="B7249" t="s">
        <v>176</v>
      </c>
      <c r="C7249" t="s">
        <v>51</v>
      </c>
      <c r="D7249">
        <v>2</v>
      </c>
      <c r="E7249">
        <v>2</v>
      </c>
      <c r="F7249">
        <v>50960</v>
      </c>
      <c r="G7249">
        <v>52000</v>
      </c>
      <c r="H7249">
        <v>25480</v>
      </c>
      <c r="I7249">
        <v>26000</v>
      </c>
      <c r="J7249">
        <v>1040</v>
      </c>
      <c r="K7249">
        <v>2.0408163265306121E-2</v>
      </c>
    </row>
    <row r="7250" spans="1:11">
      <c r="A7250" s="74" t="s">
        <v>61</v>
      </c>
      <c r="B7250" t="s">
        <v>176</v>
      </c>
      <c r="C7250" t="s">
        <v>25</v>
      </c>
      <c r="D7250">
        <v>2</v>
      </c>
      <c r="E7250">
        <v>2</v>
      </c>
      <c r="F7250">
        <v>50960</v>
      </c>
      <c r="G7250">
        <v>52000</v>
      </c>
      <c r="H7250">
        <v>25480</v>
      </c>
      <c r="I7250">
        <v>26000</v>
      </c>
      <c r="J7250">
        <v>1040</v>
      </c>
      <c r="K7250">
        <v>2.0408163265306121E-2</v>
      </c>
    </row>
    <row r="7251" spans="1:11">
      <c r="A7251" s="74" t="s">
        <v>61</v>
      </c>
      <c r="B7251" t="s">
        <v>176</v>
      </c>
    </row>
    <row r="7252" spans="1:11">
      <c r="A7252" s="74" t="s">
        <v>61</v>
      </c>
      <c r="B7252" t="s">
        <v>176</v>
      </c>
      <c r="C7252" t="s">
        <v>52</v>
      </c>
      <c r="D7252">
        <v>0</v>
      </c>
      <c r="E7252"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</row>
    <row r="7253" spans="1:11">
      <c r="A7253" s="74" t="s">
        <v>61</v>
      </c>
      <c r="B7253" t="s">
        <v>176</v>
      </c>
      <c r="C7253" t="s">
        <v>53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</row>
    <row r="7254" spans="1:11">
      <c r="A7254" s="74" t="s">
        <v>61</v>
      </c>
      <c r="B7254" t="s">
        <v>176</v>
      </c>
      <c r="C7254" t="s">
        <v>54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</row>
    <row r="7255" spans="1:11">
      <c r="A7255" s="74" t="s">
        <v>61</v>
      </c>
      <c r="B7255" t="s">
        <v>176</v>
      </c>
      <c r="C7255" t="s">
        <v>55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</row>
    <row r="7256" spans="1:11">
      <c r="A7256" s="74" t="s">
        <v>61</v>
      </c>
      <c r="B7256" t="s">
        <v>176</v>
      </c>
      <c r="C7256" t="s">
        <v>25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</row>
    <row r="7257" spans="1:11">
      <c r="A7257" s="74" t="s">
        <v>61</v>
      </c>
      <c r="B7257" t="s">
        <v>176</v>
      </c>
    </row>
    <row r="7258" spans="1:11">
      <c r="A7258" s="74" t="s">
        <v>61</v>
      </c>
      <c r="B7258" t="s">
        <v>176</v>
      </c>
      <c r="C7258" t="s">
        <v>56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</row>
    <row r="7259" spans="1:11">
      <c r="A7259" s="74" t="s">
        <v>61</v>
      </c>
      <c r="B7259" t="s">
        <v>176</v>
      </c>
      <c r="C7259" t="s">
        <v>57</v>
      </c>
      <c r="D7259">
        <v>0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</row>
    <row r="7260" spans="1:11">
      <c r="A7260" s="74" t="s">
        <v>61</v>
      </c>
      <c r="B7260" t="s">
        <v>176</v>
      </c>
      <c r="C7260" t="s">
        <v>58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</row>
    <row r="7261" spans="1:11">
      <c r="A7261" s="74" t="s">
        <v>152</v>
      </c>
      <c r="B7261" t="s">
        <v>177</v>
      </c>
      <c r="C7261" t="s">
        <v>18</v>
      </c>
      <c r="D7261">
        <v>1</v>
      </c>
      <c r="E7261">
        <v>1</v>
      </c>
      <c r="F7261">
        <v>80001</v>
      </c>
      <c r="G7261">
        <v>80002</v>
      </c>
      <c r="H7261">
        <v>80001</v>
      </c>
      <c r="I7261">
        <v>80002</v>
      </c>
      <c r="J7261">
        <v>1</v>
      </c>
      <c r="K7261">
        <v>1.24998437519531E-5</v>
      </c>
    </row>
    <row r="7262" spans="1:11">
      <c r="A7262" s="74" t="s">
        <v>152</v>
      </c>
      <c r="B7262" t="s">
        <v>177</v>
      </c>
      <c r="C7262" t="s">
        <v>19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</row>
    <row r="7263" spans="1:11">
      <c r="A7263" s="74" t="s">
        <v>152</v>
      </c>
      <c r="B7263" t="s">
        <v>177</v>
      </c>
      <c r="C7263" t="s">
        <v>20</v>
      </c>
      <c r="D7263">
        <v>0</v>
      </c>
      <c r="E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</row>
    <row r="7264" spans="1:11">
      <c r="A7264" s="74" t="s">
        <v>152</v>
      </c>
      <c r="B7264" t="s">
        <v>177</v>
      </c>
      <c r="C7264" t="s">
        <v>21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</row>
    <row r="7265" spans="1:11">
      <c r="A7265" s="74" t="s">
        <v>152</v>
      </c>
      <c r="B7265" t="s">
        <v>177</v>
      </c>
      <c r="C7265" t="s">
        <v>22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</v>
      </c>
    </row>
    <row r="7266" spans="1:11">
      <c r="A7266" s="74" t="s">
        <v>152</v>
      </c>
      <c r="B7266" t="s">
        <v>177</v>
      </c>
      <c r="C7266" t="s">
        <v>23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</row>
    <row r="7267" spans="1:11">
      <c r="A7267" s="74" t="s">
        <v>152</v>
      </c>
      <c r="B7267" t="s">
        <v>177</v>
      </c>
      <c r="C7267" t="s">
        <v>24</v>
      </c>
      <c r="D7267">
        <v>0</v>
      </c>
      <c r="E7267">
        <v>0</v>
      </c>
      <c r="F7267">
        <v>0</v>
      </c>
      <c r="G7267">
        <v>0</v>
      </c>
      <c r="H7267">
        <v>0</v>
      </c>
      <c r="I7267">
        <v>0</v>
      </c>
      <c r="J7267">
        <v>0</v>
      </c>
      <c r="K7267">
        <v>0</v>
      </c>
    </row>
    <row r="7268" spans="1:11">
      <c r="A7268" s="74" t="s">
        <v>152</v>
      </c>
      <c r="B7268" t="s">
        <v>177</v>
      </c>
      <c r="C7268" t="s">
        <v>25</v>
      </c>
      <c r="D7268">
        <v>1</v>
      </c>
      <c r="E7268">
        <v>1</v>
      </c>
      <c r="F7268">
        <v>80001</v>
      </c>
      <c r="G7268">
        <v>80002</v>
      </c>
      <c r="H7268">
        <v>80001</v>
      </c>
      <c r="I7268">
        <v>80002</v>
      </c>
      <c r="J7268">
        <v>1</v>
      </c>
      <c r="K7268">
        <v>1.24998437519531E-5</v>
      </c>
    </row>
    <row r="7269" spans="1:11">
      <c r="A7269" s="74" t="s">
        <v>152</v>
      </c>
      <c r="B7269" t="s">
        <v>177</v>
      </c>
    </row>
    <row r="7270" spans="1:11">
      <c r="A7270" s="74" t="s">
        <v>152</v>
      </c>
      <c r="B7270" t="s">
        <v>177</v>
      </c>
      <c r="C7270" t="s">
        <v>26</v>
      </c>
      <c r="D7270">
        <v>0</v>
      </c>
      <c r="E7270">
        <v>0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0</v>
      </c>
    </row>
    <row r="7271" spans="1:11">
      <c r="A7271" s="74" t="s">
        <v>152</v>
      </c>
      <c r="B7271" t="s">
        <v>177</v>
      </c>
      <c r="C7271" t="s">
        <v>27</v>
      </c>
      <c r="D7271">
        <v>1</v>
      </c>
      <c r="E7271">
        <v>1</v>
      </c>
      <c r="F7271">
        <v>16482</v>
      </c>
      <c r="G7271">
        <v>16982</v>
      </c>
      <c r="H7271">
        <v>16482</v>
      </c>
      <c r="I7271">
        <v>16982</v>
      </c>
      <c r="J7271">
        <v>500</v>
      </c>
      <c r="K7271">
        <v>3.0336124256764956E-2</v>
      </c>
    </row>
    <row r="7272" spans="1:11">
      <c r="A7272" s="74" t="s">
        <v>152</v>
      </c>
      <c r="B7272" t="s">
        <v>177</v>
      </c>
      <c r="C7272" t="s">
        <v>25</v>
      </c>
      <c r="D7272">
        <v>1</v>
      </c>
      <c r="E7272">
        <v>1</v>
      </c>
      <c r="F7272">
        <v>16482</v>
      </c>
      <c r="G7272">
        <v>16982</v>
      </c>
      <c r="H7272">
        <v>16482</v>
      </c>
      <c r="I7272">
        <v>16982</v>
      </c>
      <c r="J7272">
        <v>500</v>
      </c>
      <c r="K7272">
        <v>3.0336124256764956E-2</v>
      </c>
    </row>
    <row r="7273" spans="1:11">
      <c r="A7273" s="74" t="s">
        <v>152</v>
      </c>
      <c r="B7273" t="s">
        <v>177</v>
      </c>
    </row>
    <row r="7274" spans="1:11">
      <c r="A7274" s="74" t="s">
        <v>152</v>
      </c>
      <c r="B7274" t="s">
        <v>177</v>
      </c>
      <c r="C7274" t="s">
        <v>28</v>
      </c>
      <c r="D7274">
        <v>2.8</v>
      </c>
      <c r="E7274">
        <v>2.8</v>
      </c>
      <c r="F7274">
        <v>53695</v>
      </c>
      <c r="G7274">
        <v>54178</v>
      </c>
      <c r="H7274">
        <v>19176.785714285714</v>
      </c>
      <c r="I7274">
        <v>19349.285714285714</v>
      </c>
      <c r="J7274">
        <v>483</v>
      </c>
      <c r="K7274">
        <v>8.9952509544650346E-3</v>
      </c>
    </row>
    <row r="7275" spans="1:11">
      <c r="A7275" s="74" t="s">
        <v>152</v>
      </c>
      <c r="B7275" t="s">
        <v>177</v>
      </c>
      <c r="C7275" t="s">
        <v>29</v>
      </c>
      <c r="D7275">
        <v>1</v>
      </c>
      <c r="E7275">
        <v>1</v>
      </c>
      <c r="F7275">
        <v>14000</v>
      </c>
      <c r="G7275">
        <v>14210</v>
      </c>
      <c r="H7275">
        <v>14000</v>
      </c>
      <c r="I7275">
        <v>14210</v>
      </c>
      <c r="J7275">
        <v>210</v>
      </c>
      <c r="K7275">
        <v>1.4999999999999999E-2</v>
      </c>
    </row>
    <row r="7276" spans="1:11">
      <c r="A7276" s="74" t="s">
        <v>152</v>
      </c>
      <c r="B7276" t="s">
        <v>177</v>
      </c>
      <c r="C7276" t="s">
        <v>30</v>
      </c>
      <c r="D7276">
        <v>1</v>
      </c>
      <c r="E7276">
        <v>1</v>
      </c>
      <c r="F7276">
        <v>17496.3</v>
      </c>
      <c r="G7276">
        <v>17751.3</v>
      </c>
      <c r="H7276">
        <v>17496.3</v>
      </c>
      <c r="I7276">
        <v>17751.3</v>
      </c>
      <c r="J7276">
        <v>255</v>
      </c>
      <c r="K7276">
        <v>1.4574510039265446E-2</v>
      </c>
    </row>
    <row r="7277" spans="1:11">
      <c r="A7277" s="74" t="s">
        <v>152</v>
      </c>
      <c r="B7277" t="s">
        <v>177</v>
      </c>
      <c r="C7277" t="s">
        <v>31</v>
      </c>
      <c r="D7277">
        <v>0</v>
      </c>
      <c r="E7277">
        <v>0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</row>
    <row r="7278" spans="1:11">
      <c r="A7278" s="74" t="s">
        <v>152</v>
      </c>
      <c r="B7278" t="s">
        <v>177</v>
      </c>
      <c r="C7278" t="s">
        <v>25</v>
      </c>
      <c r="D7278">
        <v>4.8</v>
      </c>
      <c r="E7278">
        <v>4.8</v>
      </c>
      <c r="F7278">
        <v>85191.3</v>
      </c>
      <c r="G7278">
        <v>86139.3</v>
      </c>
      <c r="H7278">
        <v>17748.1875</v>
      </c>
      <c r="I7278">
        <v>17945.6875</v>
      </c>
      <c r="J7278">
        <v>948</v>
      </c>
      <c r="K7278">
        <v>1.1127896862707811E-2</v>
      </c>
    </row>
    <row r="7279" spans="1:11">
      <c r="A7279" s="74" t="s">
        <v>152</v>
      </c>
      <c r="B7279" t="s">
        <v>177</v>
      </c>
    </row>
    <row r="7280" spans="1:11">
      <c r="A7280" s="74" t="s">
        <v>152</v>
      </c>
      <c r="B7280" t="s">
        <v>177</v>
      </c>
      <c r="C7280" t="s">
        <v>32</v>
      </c>
      <c r="D7280">
        <v>0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</row>
    <row r="7281" spans="1:11">
      <c r="A7281" s="74" t="s">
        <v>152</v>
      </c>
      <c r="B7281" t="s">
        <v>177</v>
      </c>
      <c r="C7281" t="s">
        <v>33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</row>
    <row r="7282" spans="1:11">
      <c r="A7282" s="74" t="s">
        <v>152</v>
      </c>
      <c r="B7282" t="s">
        <v>177</v>
      </c>
      <c r="C7282" t="s">
        <v>34</v>
      </c>
      <c r="D7282">
        <v>2</v>
      </c>
      <c r="E7282">
        <v>2</v>
      </c>
      <c r="F7282">
        <v>60000</v>
      </c>
      <c r="G7282">
        <v>62500</v>
      </c>
      <c r="H7282">
        <v>30000</v>
      </c>
      <c r="I7282">
        <v>31250</v>
      </c>
      <c r="J7282">
        <v>2500</v>
      </c>
      <c r="K7282">
        <v>4.1666666666666664E-2</v>
      </c>
    </row>
    <row r="7283" spans="1:11">
      <c r="A7283" s="74" t="s">
        <v>152</v>
      </c>
      <c r="B7283" t="s">
        <v>177</v>
      </c>
      <c r="C7283" t="s">
        <v>25</v>
      </c>
      <c r="D7283">
        <v>2</v>
      </c>
      <c r="E7283">
        <v>2</v>
      </c>
      <c r="F7283">
        <v>60000</v>
      </c>
      <c r="G7283">
        <v>62500</v>
      </c>
      <c r="H7283">
        <v>30000</v>
      </c>
      <c r="I7283">
        <v>31250</v>
      </c>
      <c r="J7283">
        <v>2500</v>
      </c>
      <c r="K7283">
        <v>4.1666666666666664E-2</v>
      </c>
    </row>
    <row r="7284" spans="1:11">
      <c r="A7284" s="74" t="s">
        <v>152</v>
      </c>
      <c r="B7284" t="s">
        <v>177</v>
      </c>
    </row>
    <row r="7285" spans="1:11">
      <c r="A7285" s="74" t="s">
        <v>152</v>
      </c>
      <c r="B7285" t="s">
        <v>177</v>
      </c>
      <c r="C7285" t="s">
        <v>35</v>
      </c>
      <c r="D7285">
        <v>0</v>
      </c>
      <c r="E7285">
        <v>0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0</v>
      </c>
    </row>
    <row r="7286" spans="1:11">
      <c r="A7286" s="74" t="s">
        <v>152</v>
      </c>
      <c r="B7286" t="s">
        <v>177</v>
      </c>
      <c r="C7286" t="s">
        <v>36</v>
      </c>
      <c r="D7286">
        <v>0.2</v>
      </c>
      <c r="E7286">
        <v>0.2</v>
      </c>
      <c r="F7286">
        <v>8000</v>
      </c>
      <c r="G7286">
        <v>8000</v>
      </c>
      <c r="H7286">
        <v>40000</v>
      </c>
      <c r="I7286">
        <v>40000</v>
      </c>
      <c r="J7286">
        <v>0</v>
      </c>
      <c r="K7286">
        <v>0</v>
      </c>
    </row>
    <row r="7287" spans="1:11">
      <c r="A7287" s="74" t="s">
        <v>152</v>
      </c>
      <c r="B7287" t="s">
        <v>177</v>
      </c>
      <c r="C7287" t="s">
        <v>25</v>
      </c>
      <c r="D7287">
        <v>0.2</v>
      </c>
      <c r="E7287">
        <v>0.2</v>
      </c>
      <c r="F7287">
        <v>8000</v>
      </c>
      <c r="G7287">
        <v>8000</v>
      </c>
      <c r="H7287">
        <v>40000</v>
      </c>
      <c r="I7287">
        <v>40000</v>
      </c>
      <c r="J7287">
        <v>0</v>
      </c>
      <c r="K7287">
        <v>0</v>
      </c>
    </row>
    <row r="7288" spans="1:11">
      <c r="A7288" s="74" t="s">
        <v>152</v>
      </c>
      <c r="B7288" t="s">
        <v>177</v>
      </c>
    </row>
    <row r="7289" spans="1:11">
      <c r="A7289" s="74" t="s">
        <v>152</v>
      </c>
      <c r="B7289" t="s">
        <v>177</v>
      </c>
      <c r="C7289" t="s">
        <v>37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</row>
    <row r="7290" spans="1:11">
      <c r="A7290" s="74" t="s">
        <v>152</v>
      </c>
      <c r="B7290" t="s">
        <v>177</v>
      </c>
      <c r="C7290" t="s">
        <v>38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</row>
    <row r="7291" spans="1:11">
      <c r="A7291" s="74" t="s">
        <v>152</v>
      </c>
      <c r="B7291" t="s">
        <v>177</v>
      </c>
      <c r="C7291" t="s">
        <v>25</v>
      </c>
      <c r="D7291">
        <v>0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</row>
    <row r="7292" spans="1:11">
      <c r="A7292" s="74" t="s">
        <v>152</v>
      </c>
      <c r="B7292" t="s">
        <v>177</v>
      </c>
    </row>
    <row r="7293" spans="1:11">
      <c r="A7293" s="74" t="s">
        <v>152</v>
      </c>
      <c r="B7293" t="s">
        <v>177</v>
      </c>
      <c r="C7293" t="s">
        <v>39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</row>
    <row r="7294" spans="1:11">
      <c r="A7294" s="74" t="s">
        <v>152</v>
      </c>
      <c r="B7294" t="s">
        <v>177</v>
      </c>
      <c r="C7294" t="s">
        <v>40</v>
      </c>
      <c r="D7294">
        <v>0</v>
      </c>
      <c r="E7294"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</row>
    <row r="7295" spans="1:11">
      <c r="A7295" s="74" t="s">
        <v>152</v>
      </c>
      <c r="B7295" t="s">
        <v>177</v>
      </c>
      <c r="C7295" t="s">
        <v>41</v>
      </c>
      <c r="D7295">
        <v>0</v>
      </c>
      <c r="E7295"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</row>
    <row r="7296" spans="1:11">
      <c r="A7296" s="74" t="s">
        <v>152</v>
      </c>
      <c r="B7296" t="s">
        <v>177</v>
      </c>
      <c r="C7296" t="s">
        <v>42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</row>
    <row r="7297" spans="1:11">
      <c r="A7297" s="74" t="s">
        <v>152</v>
      </c>
      <c r="B7297" t="s">
        <v>177</v>
      </c>
      <c r="C7297" t="s">
        <v>43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0</v>
      </c>
    </row>
    <row r="7298" spans="1:11">
      <c r="A7298" s="74" t="s">
        <v>152</v>
      </c>
      <c r="B7298" t="s">
        <v>177</v>
      </c>
      <c r="C7298" t="s">
        <v>44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</row>
    <row r="7299" spans="1:11">
      <c r="A7299" s="74" t="s">
        <v>152</v>
      </c>
      <c r="B7299" t="s">
        <v>177</v>
      </c>
      <c r="C7299" t="s">
        <v>45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</row>
    <row r="7300" spans="1:11">
      <c r="A7300" s="74" t="s">
        <v>152</v>
      </c>
      <c r="B7300" t="s">
        <v>177</v>
      </c>
      <c r="C7300" t="s">
        <v>46</v>
      </c>
      <c r="D7300">
        <v>0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</row>
    <row r="7301" spans="1:11">
      <c r="A7301" s="74" t="s">
        <v>152</v>
      </c>
      <c r="B7301" t="s">
        <v>177</v>
      </c>
      <c r="C7301" t="s">
        <v>25</v>
      </c>
      <c r="D7301">
        <v>0</v>
      </c>
      <c r="E7301">
        <v>0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</row>
    <row r="7302" spans="1:11">
      <c r="A7302" s="74" t="s">
        <v>152</v>
      </c>
      <c r="B7302" t="s">
        <v>177</v>
      </c>
    </row>
    <row r="7303" spans="1:11">
      <c r="A7303" s="74" t="s">
        <v>152</v>
      </c>
      <c r="B7303" t="s">
        <v>177</v>
      </c>
      <c r="C7303" t="s">
        <v>47</v>
      </c>
      <c r="D7303">
        <v>0</v>
      </c>
      <c r="E7303"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</row>
    <row r="7304" spans="1:11">
      <c r="A7304" s="74" t="s">
        <v>152</v>
      </c>
      <c r="B7304" t="s">
        <v>177</v>
      </c>
      <c r="C7304" t="s">
        <v>48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</row>
    <row r="7305" spans="1:11">
      <c r="A7305" s="74" t="s">
        <v>152</v>
      </c>
      <c r="B7305" t="s">
        <v>177</v>
      </c>
      <c r="C7305" t="s">
        <v>25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</row>
    <row r="7306" spans="1:11">
      <c r="A7306" s="74" t="s">
        <v>152</v>
      </c>
      <c r="B7306" t="s">
        <v>177</v>
      </c>
    </row>
    <row r="7307" spans="1:11">
      <c r="A7307" s="74" t="s">
        <v>152</v>
      </c>
      <c r="B7307" t="s">
        <v>177</v>
      </c>
      <c r="C7307" t="s">
        <v>49</v>
      </c>
      <c r="D7307">
        <v>0</v>
      </c>
      <c r="E7307"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</row>
    <row r="7308" spans="1:11">
      <c r="A7308" s="74" t="s">
        <v>152</v>
      </c>
      <c r="B7308" t="s">
        <v>177</v>
      </c>
      <c r="C7308" t="s">
        <v>25</v>
      </c>
      <c r="D7308">
        <v>0</v>
      </c>
      <c r="E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</row>
    <row r="7309" spans="1:11">
      <c r="A7309" s="74" t="s">
        <v>152</v>
      </c>
      <c r="B7309" t="s">
        <v>177</v>
      </c>
    </row>
    <row r="7310" spans="1:11">
      <c r="A7310" s="74" t="s">
        <v>152</v>
      </c>
      <c r="B7310" t="s">
        <v>177</v>
      </c>
      <c r="C7310" t="s">
        <v>50</v>
      </c>
      <c r="D7310">
        <v>1.5</v>
      </c>
      <c r="E7310">
        <v>1.5</v>
      </c>
      <c r="F7310">
        <v>40551</v>
      </c>
      <c r="G7310">
        <v>50500</v>
      </c>
      <c r="H7310">
        <v>27034</v>
      </c>
      <c r="I7310">
        <v>33666.666666666664</v>
      </c>
      <c r="J7310">
        <v>9949</v>
      </c>
      <c r="K7310">
        <v>0.24534536756183573</v>
      </c>
    </row>
    <row r="7311" spans="1:11">
      <c r="A7311" s="74" t="s">
        <v>152</v>
      </c>
      <c r="B7311" t="s">
        <v>177</v>
      </c>
      <c r="C7311" t="s">
        <v>51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</row>
    <row r="7312" spans="1:11">
      <c r="A7312" s="74" t="s">
        <v>152</v>
      </c>
      <c r="B7312" t="s">
        <v>177</v>
      </c>
      <c r="C7312" t="s">
        <v>25</v>
      </c>
      <c r="D7312">
        <v>1.5</v>
      </c>
      <c r="E7312">
        <v>1.5</v>
      </c>
      <c r="F7312">
        <v>40551</v>
      </c>
      <c r="G7312">
        <v>50500</v>
      </c>
      <c r="H7312">
        <v>27034</v>
      </c>
      <c r="I7312">
        <v>33666.666666666664</v>
      </c>
      <c r="J7312">
        <v>9949</v>
      </c>
      <c r="K7312">
        <v>0.24534536756183573</v>
      </c>
    </row>
    <row r="7313" spans="1:11">
      <c r="A7313" s="74" t="s">
        <v>152</v>
      </c>
      <c r="B7313" t="s">
        <v>177</v>
      </c>
    </row>
    <row r="7314" spans="1:11">
      <c r="A7314" s="74" t="s">
        <v>152</v>
      </c>
      <c r="B7314" t="s">
        <v>177</v>
      </c>
      <c r="C7314" t="s">
        <v>52</v>
      </c>
      <c r="D7314">
        <v>0</v>
      </c>
      <c r="E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</row>
    <row r="7315" spans="1:11">
      <c r="A7315" s="74" t="s">
        <v>152</v>
      </c>
      <c r="B7315" t="s">
        <v>177</v>
      </c>
      <c r="C7315" t="s">
        <v>53</v>
      </c>
      <c r="D7315">
        <v>0</v>
      </c>
      <c r="E7315"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</row>
    <row r="7316" spans="1:11">
      <c r="A7316" s="74" t="s">
        <v>152</v>
      </c>
      <c r="B7316" t="s">
        <v>177</v>
      </c>
      <c r="C7316" t="s">
        <v>54</v>
      </c>
      <c r="D7316">
        <v>0</v>
      </c>
      <c r="E7316">
        <v>0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0</v>
      </c>
    </row>
    <row r="7317" spans="1:11">
      <c r="A7317" s="74" t="s">
        <v>152</v>
      </c>
      <c r="B7317" t="s">
        <v>177</v>
      </c>
      <c r="C7317" t="s">
        <v>55</v>
      </c>
      <c r="D7317">
        <v>0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</row>
    <row r="7318" spans="1:11">
      <c r="A7318" s="74" t="s">
        <v>152</v>
      </c>
      <c r="B7318" t="s">
        <v>177</v>
      </c>
      <c r="C7318" t="s">
        <v>25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</row>
    <row r="7319" spans="1:11">
      <c r="A7319" s="74" t="s">
        <v>152</v>
      </c>
      <c r="B7319" t="s">
        <v>177</v>
      </c>
    </row>
    <row r="7320" spans="1:11">
      <c r="A7320" s="74" t="s">
        <v>152</v>
      </c>
      <c r="B7320" t="s">
        <v>177</v>
      </c>
      <c r="C7320" t="s">
        <v>56</v>
      </c>
      <c r="D7320">
        <v>0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</row>
    <row r="7321" spans="1:11">
      <c r="A7321" s="74" t="s">
        <v>152</v>
      </c>
      <c r="B7321" t="s">
        <v>177</v>
      </c>
      <c r="C7321" t="s">
        <v>57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</row>
    <row r="7322" spans="1:11">
      <c r="A7322" s="74" t="s">
        <v>152</v>
      </c>
      <c r="B7322" t="s">
        <v>177</v>
      </c>
      <c r="C7322" t="s">
        <v>58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</row>
    <row r="7323" spans="1:11">
      <c r="A7323" s="74" t="s">
        <v>152</v>
      </c>
      <c r="B7323" t="s">
        <v>178</v>
      </c>
      <c r="C7323" t="s">
        <v>18</v>
      </c>
      <c r="D7323">
        <v>1</v>
      </c>
      <c r="E7323">
        <v>1</v>
      </c>
      <c r="F7323">
        <v>80000</v>
      </c>
      <c r="G7323">
        <v>80000</v>
      </c>
      <c r="H7323">
        <v>80000</v>
      </c>
      <c r="I7323">
        <v>80000</v>
      </c>
      <c r="J7323">
        <v>0</v>
      </c>
      <c r="K7323">
        <v>0</v>
      </c>
    </row>
    <row r="7324" spans="1:11">
      <c r="A7324" s="74" t="s">
        <v>152</v>
      </c>
      <c r="B7324" t="s">
        <v>178</v>
      </c>
      <c r="C7324" t="s">
        <v>19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</row>
    <row r="7325" spans="1:11">
      <c r="A7325" s="74" t="s">
        <v>152</v>
      </c>
      <c r="B7325" t="s">
        <v>178</v>
      </c>
      <c r="C7325" t="s">
        <v>20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</row>
    <row r="7326" spans="1:11">
      <c r="A7326" s="74" t="s">
        <v>152</v>
      </c>
      <c r="B7326" t="s">
        <v>178</v>
      </c>
      <c r="C7326" t="s">
        <v>21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</row>
    <row r="7327" spans="1:11">
      <c r="A7327" s="74" t="s">
        <v>152</v>
      </c>
      <c r="B7327" t="s">
        <v>178</v>
      </c>
      <c r="C7327" t="s">
        <v>22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</row>
    <row r="7328" spans="1:11">
      <c r="A7328" s="74" t="s">
        <v>152</v>
      </c>
      <c r="B7328" t="s">
        <v>178</v>
      </c>
      <c r="C7328" t="s">
        <v>23</v>
      </c>
      <c r="D7328">
        <v>1</v>
      </c>
      <c r="E7328">
        <v>1</v>
      </c>
      <c r="F7328">
        <v>50000</v>
      </c>
      <c r="G7328">
        <v>50000</v>
      </c>
      <c r="H7328">
        <v>50000</v>
      </c>
      <c r="I7328">
        <v>50000</v>
      </c>
      <c r="J7328">
        <v>0</v>
      </c>
      <c r="K7328">
        <v>0</v>
      </c>
    </row>
    <row r="7329" spans="1:11">
      <c r="A7329" s="74" t="s">
        <v>152</v>
      </c>
      <c r="B7329" t="s">
        <v>178</v>
      </c>
      <c r="C7329" t="s">
        <v>24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</row>
    <row r="7330" spans="1:11">
      <c r="A7330" s="74" t="s">
        <v>152</v>
      </c>
      <c r="B7330" t="s">
        <v>178</v>
      </c>
      <c r="C7330" t="s">
        <v>25</v>
      </c>
      <c r="D7330">
        <v>2</v>
      </c>
      <c r="E7330">
        <v>2</v>
      </c>
      <c r="F7330">
        <v>130000</v>
      </c>
      <c r="G7330">
        <v>130000</v>
      </c>
      <c r="H7330">
        <v>65000</v>
      </c>
      <c r="I7330">
        <v>65000</v>
      </c>
      <c r="J7330">
        <v>0</v>
      </c>
      <c r="K7330">
        <v>0</v>
      </c>
    </row>
    <row r="7331" spans="1:11">
      <c r="A7331" s="74" t="s">
        <v>152</v>
      </c>
      <c r="B7331" t="s">
        <v>178</v>
      </c>
    </row>
    <row r="7332" spans="1:11">
      <c r="A7332" s="74" t="s">
        <v>152</v>
      </c>
      <c r="B7332" t="s">
        <v>178</v>
      </c>
      <c r="C7332" t="s">
        <v>26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</row>
    <row r="7333" spans="1:11">
      <c r="A7333" s="74" t="s">
        <v>152</v>
      </c>
      <c r="B7333" t="s">
        <v>178</v>
      </c>
      <c r="C7333" t="s">
        <v>27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</row>
    <row r="7334" spans="1:11">
      <c r="A7334" s="74" t="s">
        <v>152</v>
      </c>
      <c r="B7334" t="s">
        <v>178</v>
      </c>
      <c r="C7334" t="s">
        <v>25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</row>
    <row r="7335" spans="1:11">
      <c r="A7335" s="74" t="s">
        <v>152</v>
      </c>
      <c r="B7335" t="s">
        <v>178</v>
      </c>
    </row>
    <row r="7336" spans="1:11">
      <c r="A7336" s="74" t="s">
        <v>152</v>
      </c>
      <c r="B7336" t="s">
        <v>178</v>
      </c>
      <c r="C7336" t="s">
        <v>28</v>
      </c>
      <c r="D7336">
        <v>1</v>
      </c>
      <c r="E7336">
        <v>1</v>
      </c>
      <c r="F7336">
        <v>14872</v>
      </c>
      <c r="G7336">
        <v>14872</v>
      </c>
      <c r="H7336">
        <v>14872</v>
      </c>
      <c r="I7336">
        <v>14872</v>
      </c>
      <c r="J7336">
        <v>0</v>
      </c>
      <c r="K7336">
        <v>0</v>
      </c>
    </row>
    <row r="7337" spans="1:11">
      <c r="A7337" s="74" t="s">
        <v>152</v>
      </c>
      <c r="B7337" t="s">
        <v>178</v>
      </c>
      <c r="C7337" t="s">
        <v>29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</row>
    <row r="7338" spans="1:11">
      <c r="A7338" s="74" t="s">
        <v>152</v>
      </c>
      <c r="B7338" t="s">
        <v>178</v>
      </c>
      <c r="C7338" t="s">
        <v>30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</row>
    <row r="7339" spans="1:11">
      <c r="A7339" s="74" t="s">
        <v>152</v>
      </c>
      <c r="B7339" t="s">
        <v>178</v>
      </c>
      <c r="C7339" t="s">
        <v>31</v>
      </c>
      <c r="D7339">
        <v>0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</row>
    <row r="7340" spans="1:11">
      <c r="A7340" s="74" t="s">
        <v>152</v>
      </c>
      <c r="B7340" t="s">
        <v>178</v>
      </c>
      <c r="C7340" t="s">
        <v>25</v>
      </c>
      <c r="D7340">
        <v>1</v>
      </c>
      <c r="E7340">
        <v>1</v>
      </c>
      <c r="F7340">
        <v>14872</v>
      </c>
      <c r="G7340">
        <v>14872</v>
      </c>
      <c r="H7340">
        <v>14872</v>
      </c>
      <c r="I7340">
        <v>14872</v>
      </c>
      <c r="J7340">
        <v>0</v>
      </c>
      <c r="K7340">
        <v>0</v>
      </c>
    </row>
    <row r="7341" spans="1:11">
      <c r="A7341" s="74" t="s">
        <v>152</v>
      </c>
      <c r="B7341" t="s">
        <v>178</v>
      </c>
    </row>
    <row r="7342" spans="1:11">
      <c r="A7342" s="74" t="s">
        <v>152</v>
      </c>
      <c r="B7342" t="s">
        <v>178</v>
      </c>
      <c r="C7342" t="s">
        <v>32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</row>
    <row r="7343" spans="1:11">
      <c r="A7343" s="74" t="s">
        <v>152</v>
      </c>
      <c r="B7343" t="s">
        <v>178</v>
      </c>
      <c r="C7343" t="s">
        <v>33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</row>
    <row r="7344" spans="1:11">
      <c r="A7344" s="74" t="s">
        <v>152</v>
      </c>
      <c r="B7344" t="s">
        <v>178</v>
      </c>
      <c r="C7344" t="s">
        <v>34</v>
      </c>
      <c r="D7344">
        <v>1</v>
      </c>
      <c r="E7344">
        <v>1</v>
      </c>
      <c r="F7344">
        <v>40000</v>
      </c>
      <c r="G7344">
        <v>40000</v>
      </c>
      <c r="H7344">
        <v>40000</v>
      </c>
      <c r="I7344">
        <v>40000</v>
      </c>
      <c r="J7344">
        <v>0</v>
      </c>
      <c r="K7344">
        <v>0</v>
      </c>
    </row>
    <row r="7345" spans="1:11">
      <c r="A7345" s="74" t="s">
        <v>152</v>
      </c>
      <c r="B7345" t="s">
        <v>178</v>
      </c>
      <c r="C7345" t="s">
        <v>25</v>
      </c>
      <c r="D7345">
        <v>1</v>
      </c>
      <c r="E7345">
        <v>1</v>
      </c>
      <c r="F7345">
        <v>40000</v>
      </c>
      <c r="G7345">
        <v>40000</v>
      </c>
      <c r="H7345">
        <v>40000</v>
      </c>
      <c r="I7345">
        <v>40000</v>
      </c>
      <c r="J7345">
        <v>0</v>
      </c>
      <c r="K7345">
        <v>0</v>
      </c>
    </row>
    <row r="7346" spans="1:11">
      <c r="A7346" s="74" t="s">
        <v>152</v>
      </c>
      <c r="B7346" t="s">
        <v>178</v>
      </c>
    </row>
    <row r="7347" spans="1:11">
      <c r="A7347" s="74" t="s">
        <v>152</v>
      </c>
      <c r="B7347" t="s">
        <v>178</v>
      </c>
      <c r="C7347" t="s">
        <v>35</v>
      </c>
      <c r="D7347">
        <v>0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</row>
    <row r="7348" spans="1:11">
      <c r="A7348" s="74" t="s">
        <v>152</v>
      </c>
      <c r="B7348" t="s">
        <v>178</v>
      </c>
      <c r="C7348" t="s">
        <v>36</v>
      </c>
      <c r="D7348">
        <v>0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</row>
    <row r="7349" spans="1:11">
      <c r="A7349" s="74" t="s">
        <v>152</v>
      </c>
      <c r="B7349" t="s">
        <v>178</v>
      </c>
      <c r="C7349" t="s">
        <v>25</v>
      </c>
      <c r="D7349">
        <v>0</v>
      </c>
      <c r="E7349">
        <v>0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</row>
    <row r="7350" spans="1:11">
      <c r="A7350" s="74" t="s">
        <v>152</v>
      </c>
      <c r="B7350" t="s">
        <v>178</v>
      </c>
    </row>
    <row r="7351" spans="1:11">
      <c r="A7351" s="74" t="s">
        <v>152</v>
      </c>
      <c r="B7351" t="s">
        <v>178</v>
      </c>
      <c r="C7351" t="s">
        <v>37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</row>
    <row r="7352" spans="1:11">
      <c r="A7352" s="74" t="s">
        <v>152</v>
      </c>
      <c r="B7352" t="s">
        <v>178</v>
      </c>
      <c r="C7352" t="s">
        <v>38</v>
      </c>
      <c r="D7352">
        <v>0</v>
      </c>
      <c r="E7352"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</row>
    <row r="7353" spans="1:11">
      <c r="A7353" s="74" t="s">
        <v>152</v>
      </c>
      <c r="B7353" t="s">
        <v>178</v>
      </c>
      <c r="C7353" t="s">
        <v>25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</row>
    <row r="7354" spans="1:11">
      <c r="A7354" s="74" t="s">
        <v>152</v>
      </c>
      <c r="B7354" t="s">
        <v>178</v>
      </c>
    </row>
    <row r="7355" spans="1:11">
      <c r="A7355" s="74" t="s">
        <v>152</v>
      </c>
      <c r="B7355" t="s">
        <v>178</v>
      </c>
      <c r="C7355" t="s">
        <v>39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</row>
    <row r="7356" spans="1:11">
      <c r="A7356" s="74" t="s">
        <v>152</v>
      </c>
      <c r="B7356" t="s">
        <v>178</v>
      </c>
      <c r="C7356" t="s">
        <v>40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</row>
    <row r="7357" spans="1:11">
      <c r="A7357" s="74" t="s">
        <v>152</v>
      </c>
      <c r="B7357" t="s">
        <v>178</v>
      </c>
      <c r="C7357" t="s">
        <v>41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</row>
    <row r="7358" spans="1:11">
      <c r="A7358" s="74" t="s">
        <v>152</v>
      </c>
      <c r="B7358" t="s">
        <v>178</v>
      </c>
      <c r="C7358" t="s">
        <v>42</v>
      </c>
      <c r="D7358">
        <v>0</v>
      </c>
      <c r="E7358">
        <v>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</row>
    <row r="7359" spans="1:11">
      <c r="A7359" s="74" t="s">
        <v>152</v>
      </c>
      <c r="B7359" t="s">
        <v>178</v>
      </c>
      <c r="C7359" t="s">
        <v>43</v>
      </c>
      <c r="D7359">
        <v>0</v>
      </c>
      <c r="E7359"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</row>
    <row r="7360" spans="1:11">
      <c r="A7360" s="74" t="s">
        <v>152</v>
      </c>
      <c r="B7360" t="s">
        <v>178</v>
      </c>
      <c r="C7360" t="s">
        <v>44</v>
      </c>
      <c r="D7360">
        <v>0</v>
      </c>
      <c r="E7360"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</row>
    <row r="7361" spans="1:11">
      <c r="A7361" s="74" t="s">
        <v>152</v>
      </c>
      <c r="B7361" t="s">
        <v>178</v>
      </c>
      <c r="C7361" t="s">
        <v>45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</row>
    <row r="7362" spans="1:11">
      <c r="A7362" s="74" t="s">
        <v>152</v>
      </c>
      <c r="B7362" t="s">
        <v>178</v>
      </c>
      <c r="C7362" t="s">
        <v>46</v>
      </c>
      <c r="D7362">
        <v>0</v>
      </c>
      <c r="E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</row>
    <row r="7363" spans="1:11">
      <c r="A7363" s="74" t="s">
        <v>152</v>
      </c>
      <c r="B7363" t="s">
        <v>178</v>
      </c>
      <c r="C7363" t="s">
        <v>25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</row>
    <row r="7364" spans="1:11">
      <c r="A7364" s="74" t="s">
        <v>152</v>
      </c>
      <c r="B7364" t="s">
        <v>178</v>
      </c>
    </row>
    <row r="7365" spans="1:11">
      <c r="A7365" s="74" t="s">
        <v>152</v>
      </c>
      <c r="B7365" t="s">
        <v>178</v>
      </c>
      <c r="C7365" t="s">
        <v>47</v>
      </c>
      <c r="D7365">
        <v>0</v>
      </c>
      <c r="E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</row>
    <row r="7366" spans="1:11">
      <c r="A7366" s="74" t="s">
        <v>152</v>
      </c>
      <c r="B7366" t="s">
        <v>178</v>
      </c>
      <c r="C7366" t="s">
        <v>48</v>
      </c>
      <c r="D7366">
        <v>1</v>
      </c>
      <c r="E7366">
        <v>1</v>
      </c>
      <c r="F7366">
        <v>26523</v>
      </c>
      <c r="G7366">
        <v>26523</v>
      </c>
      <c r="H7366">
        <v>26523</v>
      </c>
      <c r="I7366">
        <v>26523</v>
      </c>
      <c r="J7366">
        <v>0</v>
      </c>
      <c r="K7366">
        <v>0</v>
      </c>
    </row>
    <row r="7367" spans="1:11">
      <c r="A7367" s="74" t="s">
        <v>152</v>
      </c>
      <c r="B7367" t="s">
        <v>178</v>
      </c>
      <c r="C7367" t="s">
        <v>25</v>
      </c>
      <c r="D7367">
        <v>1</v>
      </c>
      <c r="E7367">
        <v>1</v>
      </c>
      <c r="F7367">
        <v>26523</v>
      </c>
      <c r="G7367">
        <v>26523</v>
      </c>
      <c r="H7367">
        <v>26523</v>
      </c>
      <c r="I7367">
        <v>26523</v>
      </c>
      <c r="J7367">
        <v>0</v>
      </c>
      <c r="K7367">
        <v>0</v>
      </c>
    </row>
    <row r="7368" spans="1:11">
      <c r="A7368" s="74" t="s">
        <v>152</v>
      </c>
      <c r="B7368" t="s">
        <v>178</v>
      </c>
    </row>
    <row r="7369" spans="1:11">
      <c r="A7369" s="74" t="s">
        <v>152</v>
      </c>
      <c r="B7369" t="s">
        <v>178</v>
      </c>
      <c r="C7369" t="s">
        <v>49</v>
      </c>
      <c r="D7369">
        <v>1</v>
      </c>
      <c r="E7369">
        <v>1</v>
      </c>
      <c r="F7369">
        <v>52983</v>
      </c>
      <c r="G7369">
        <v>52983</v>
      </c>
      <c r="H7369">
        <v>52983</v>
      </c>
      <c r="I7369">
        <v>52983</v>
      </c>
      <c r="J7369">
        <v>0</v>
      </c>
      <c r="K7369">
        <v>0</v>
      </c>
    </row>
    <row r="7370" spans="1:11">
      <c r="A7370" s="74" t="s">
        <v>152</v>
      </c>
      <c r="B7370" t="s">
        <v>178</v>
      </c>
      <c r="C7370" t="s">
        <v>25</v>
      </c>
      <c r="D7370">
        <v>1</v>
      </c>
      <c r="E7370">
        <v>1</v>
      </c>
      <c r="F7370">
        <v>52983</v>
      </c>
      <c r="G7370">
        <v>52983</v>
      </c>
      <c r="H7370">
        <v>52983</v>
      </c>
      <c r="I7370">
        <v>52983</v>
      </c>
      <c r="J7370">
        <v>0</v>
      </c>
      <c r="K7370">
        <v>0</v>
      </c>
    </row>
    <row r="7371" spans="1:11">
      <c r="A7371" s="74" t="s">
        <v>152</v>
      </c>
      <c r="B7371" t="s">
        <v>178</v>
      </c>
    </row>
    <row r="7372" spans="1:11">
      <c r="A7372" s="74" t="s">
        <v>152</v>
      </c>
      <c r="B7372" t="s">
        <v>178</v>
      </c>
      <c r="C7372" t="s">
        <v>50</v>
      </c>
      <c r="D7372">
        <v>0</v>
      </c>
      <c r="E7372">
        <v>0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</row>
    <row r="7373" spans="1:11">
      <c r="A7373" s="74" t="s">
        <v>152</v>
      </c>
      <c r="B7373" t="s">
        <v>178</v>
      </c>
      <c r="C7373" t="s">
        <v>51</v>
      </c>
      <c r="D7373">
        <v>0</v>
      </c>
      <c r="E7373">
        <v>0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</row>
    <row r="7374" spans="1:11">
      <c r="A7374" s="74" t="s">
        <v>152</v>
      </c>
      <c r="B7374" t="s">
        <v>178</v>
      </c>
      <c r="C7374" t="s">
        <v>25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</row>
    <row r="7375" spans="1:11">
      <c r="A7375" s="74" t="s">
        <v>152</v>
      </c>
      <c r="B7375" t="s">
        <v>178</v>
      </c>
    </row>
    <row r="7376" spans="1:11">
      <c r="A7376" s="74" t="s">
        <v>152</v>
      </c>
      <c r="B7376" t="s">
        <v>178</v>
      </c>
      <c r="C7376" t="s">
        <v>52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</row>
    <row r="7377" spans="1:11">
      <c r="A7377" s="74" t="s">
        <v>152</v>
      </c>
      <c r="B7377" t="s">
        <v>178</v>
      </c>
      <c r="C7377" t="s">
        <v>53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</row>
    <row r="7378" spans="1:11">
      <c r="A7378" s="74" t="s">
        <v>152</v>
      </c>
      <c r="B7378" t="s">
        <v>178</v>
      </c>
      <c r="C7378" t="s">
        <v>54</v>
      </c>
      <c r="D7378">
        <v>0</v>
      </c>
      <c r="E7378">
        <v>0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</row>
    <row r="7379" spans="1:11">
      <c r="A7379" s="74" t="s">
        <v>152</v>
      </c>
      <c r="B7379" t="s">
        <v>178</v>
      </c>
      <c r="C7379" t="s">
        <v>55</v>
      </c>
      <c r="D7379">
        <v>0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</row>
    <row r="7380" spans="1:11">
      <c r="A7380" s="74" t="s">
        <v>152</v>
      </c>
      <c r="B7380" t="s">
        <v>178</v>
      </c>
      <c r="C7380" t="s">
        <v>25</v>
      </c>
      <c r="D7380">
        <v>0</v>
      </c>
      <c r="E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</row>
    <row r="7381" spans="1:11">
      <c r="A7381" s="74" t="s">
        <v>152</v>
      </c>
      <c r="B7381" t="s">
        <v>178</v>
      </c>
    </row>
    <row r="7382" spans="1:11">
      <c r="A7382" s="74" t="s">
        <v>152</v>
      </c>
      <c r="B7382" t="s">
        <v>178</v>
      </c>
      <c r="C7382" t="s">
        <v>56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</row>
    <row r="7383" spans="1:11">
      <c r="A7383" s="74" t="s">
        <v>152</v>
      </c>
      <c r="B7383" t="s">
        <v>178</v>
      </c>
      <c r="C7383" t="s">
        <v>57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</row>
    <row r="7384" spans="1:11">
      <c r="A7384" s="74" t="s">
        <v>152</v>
      </c>
      <c r="B7384" t="s">
        <v>178</v>
      </c>
      <c r="C7384" t="s">
        <v>58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</row>
    <row r="7385" spans="1:11">
      <c r="A7385" s="74" t="s">
        <v>152</v>
      </c>
      <c r="B7385" t="s">
        <v>179</v>
      </c>
      <c r="C7385" t="s">
        <v>18</v>
      </c>
      <c r="D7385">
        <v>1</v>
      </c>
      <c r="E7385">
        <v>1</v>
      </c>
      <c r="F7385">
        <v>93000</v>
      </c>
      <c r="G7385">
        <v>94000</v>
      </c>
      <c r="H7385">
        <v>93000</v>
      </c>
      <c r="I7385">
        <v>94000</v>
      </c>
      <c r="J7385">
        <v>1000</v>
      </c>
      <c r="K7385">
        <v>1.0752688172043012E-2</v>
      </c>
    </row>
    <row r="7386" spans="1:11">
      <c r="A7386" s="74" t="s">
        <v>152</v>
      </c>
      <c r="B7386" t="s">
        <v>179</v>
      </c>
      <c r="C7386" t="s">
        <v>19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</row>
    <row r="7387" spans="1:11">
      <c r="A7387" s="74" t="s">
        <v>152</v>
      </c>
      <c r="B7387" t="s">
        <v>179</v>
      </c>
      <c r="C7387" t="s">
        <v>20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</row>
    <row r="7388" spans="1:11">
      <c r="A7388" s="74" t="s">
        <v>152</v>
      </c>
      <c r="B7388" t="s">
        <v>179</v>
      </c>
      <c r="C7388" t="s">
        <v>21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</row>
    <row r="7389" spans="1:11">
      <c r="A7389" s="74" t="s">
        <v>152</v>
      </c>
      <c r="B7389" t="s">
        <v>179</v>
      </c>
      <c r="C7389" t="s">
        <v>22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</row>
    <row r="7390" spans="1:11">
      <c r="A7390" s="74" t="s">
        <v>152</v>
      </c>
      <c r="B7390" t="s">
        <v>179</v>
      </c>
      <c r="C7390" t="s">
        <v>23</v>
      </c>
      <c r="D7390">
        <v>1</v>
      </c>
      <c r="E7390">
        <v>1</v>
      </c>
      <c r="F7390">
        <v>56228</v>
      </c>
      <c r="G7390">
        <v>58534</v>
      </c>
      <c r="H7390">
        <v>56228</v>
      </c>
      <c r="I7390">
        <v>58534</v>
      </c>
      <c r="J7390">
        <v>2306</v>
      </c>
      <c r="K7390">
        <v>4.1011595646297215E-2</v>
      </c>
    </row>
    <row r="7391" spans="1:11">
      <c r="A7391" s="74" t="s">
        <v>152</v>
      </c>
      <c r="B7391" t="s">
        <v>179</v>
      </c>
      <c r="C7391" t="s">
        <v>24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</row>
    <row r="7392" spans="1:11">
      <c r="A7392" s="74" t="s">
        <v>152</v>
      </c>
      <c r="B7392" t="s">
        <v>179</v>
      </c>
      <c r="C7392" t="s">
        <v>25</v>
      </c>
      <c r="D7392">
        <v>2</v>
      </c>
      <c r="E7392">
        <v>2</v>
      </c>
      <c r="F7392">
        <v>149228</v>
      </c>
      <c r="G7392">
        <v>152534</v>
      </c>
      <c r="H7392">
        <v>74614</v>
      </c>
      <c r="I7392">
        <v>76267</v>
      </c>
      <c r="J7392">
        <v>3306</v>
      </c>
      <c r="K7392">
        <v>2.2154019352936448E-2</v>
      </c>
    </row>
    <row r="7393" spans="1:11">
      <c r="A7393" s="74" t="s">
        <v>152</v>
      </c>
      <c r="B7393" t="s">
        <v>179</v>
      </c>
    </row>
    <row r="7394" spans="1:11">
      <c r="A7394" s="74" t="s">
        <v>152</v>
      </c>
      <c r="B7394" t="s">
        <v>179</v>
      </c>
      <c r="C7394" t="s">
        <v>26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</row>
    <row r="7395" spans="1:11">
      <c r="A7395" s="74" t="s">
        <v>152</v>
      </c>
      <c r="B7395" t="s">
        <v>179</v>
      </c>
      <c r="C7395" t="s">
        <v>27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</row>
    <row r="7396" spans="1:11">
      <c r="A7396" s="74" t="s">
        <v>152</v>
      </c>
      <c r="B7396" t="s">
        <v>179</v>
      </c>
      <c r="C7396" t="s">
        <v>25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</row>
    <row r="7397" spans="1:11">
      <c r="A7397" s="74" t="s">
        <v>152</v>
      </c>
      <c r="B7397" t="s">
        <v>179</v>
      </c>
    </row>
    <row r="7398" spans="1:11">
      <c r="A7398" s="74" t="s">
        <v>152</v>
      </c>
      <c r="B7398" t="s">
        <v>179</v>
      </c>
      <c r="C7398" t="s">
        <v>28</v>
      </c>
      <c r="D7398">
        <v>0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</row>
    <row r="7399" spans="1:11">
      <c r="A7399" s="74" t="s">
        <v>152</v>
      </c>
      <c r="B7399" t="s">
        <v>179</v>
      </c>
      <c r="C7399" t="s">
        <v>29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</row>
    <row r="7400" spans="1:11">
      <c r="A7400" s="74" t="s">
        <v>152</v>
      </c>
      <c r="B7400" t="s">
        <v>179</v>
      </c>
      <c r="C7400" t="s">
        <v>30</v>
      </c>
      <c r="D7400">
        <v>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</row>
    <row r="7401" spans="1:11">
      <c r="A7401" s="74" t="s">
        <v>152</v>
      </c>
      <c r="B7401" t="s">
        <v>179</v>
      </c>
      <c r="C7401" t="s">
        <v>31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</row>
    <row r="7402" spans="1:11">
      <c r="A7402" s="74" t="s">
        <v>152</v>
      </c>
      <c r="B7402" t="s">
        <v>179</v>
      </c>
      <c r="C7402" t="s">
        <v>25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</row>
    <row r="7403" spans="1:11">
      <c r="A7403" s="74" t="s">
        <v>152</v>
      </c>
      <c r="B7403" t="s">
        <v>179</v>
      </c>
    </row>
    <row r="7404" spans="1:11">
      <c r="A7404" s="74" t="s">
        <v>152</v>
      </c>
      <c r="B7404" t="s">
        <v>179</v>
      </c>
      <c r="C7404" t="s">
        <v>32</v>
      </c>
      <c r="D7404">
        <v>1</v>
      </c>
      <c r="E7404">
        <v>1</v>
      </c>
      <c r="F7404">
        <v>60588</v>
      </c>
      <c r="G7404">
        <v>60891</v>
      </c>
      <c r="H7404">
        <v>60588</v>
      </c>
      <c r="I7404">
        <v>60891</v>
      </c>
      <c r="J7404">
        <v>303</v>
      </c>
      <c r="K7404">
        <v>5.0009902951079419E-3</v>
      </c>
    </row>
    <row r="7405" spans="1:11">
      <c r="A7405" s="74" t="s">
        <v>152</v>
      </c>
      <c r="B7405" t="s">
        <v>179</v>
      </c>
      <c r="C7405" t="s">
        <v>33</v>
      </c>
      <c r="D7405">
        <v>0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</row>
    <row r="7406" spans="1:11">
      <c r="A7406" s="74" t="s">
        <v>152</v>
      </c>
      <c r="B7406" t="s">
        <v>179</v>
      </c>
      <c r="C7406" t="s">
        <v>34</v>
      </c>
      <c r="D7406">
        <v>2</v>
      </c>
      <c r="E7406">
        <v>2</v>
      </c>
      <c r="F7406">
        <v>64916</v>
      </c>
      <c r="G7406">
        <v>65776</v>
      </c>
      <c r="H7406">
        <v>32458</v>
      </c>
      <c r="I7406">
        <v>32888</v>
      </c>
      <c r="J7406">
        <v>860</v>
      </c>
      <c r="K7406">
        <v>1.32478895803808E-2</v>
      </c>
    </row>
    <row r="7407" spans="1:11">
      <c r="A7407" s="74" t="s">
        <v>152</v>
      </c>
      <c r="B7407" t="s">
        <v>179</v>
      </c>
      <c r="C7407" t="s">
        <v>25</v>
      </c>
      <c r="D7407">
        <v>3</v>
      </c>
      <c r="E7407">
        <v>3</v>
      </c>
      <c r="F7407">
        <v>125504</v>
      </c>
      <c r="G7407">
        <v>126667</v>
      </c>
      <c r="H7407">
        <v>41834.666666666664</v>
      </c>
      <c r="I7407">
        <v>42222.333333333336</v>
      </c>
      <c r="J7407">
        <v>1163</v>
      </c>
      <c r="K7407">
        <v>9.2666369199388074E-3</v>
      </c>
    </row>
    <row r="7408" spans="1:11">
      <c r="A7408" s="74" t="s">
        <v>152</v>
      </c>
      <c r="B7408" t="s">
        <v>179</v>
      </c>
    </row>
    <row r="7409" spans="1:11">
      <c r="A7409" s="74" t="s">
        <v>152</v>
      </c>
      <c r="B7409" t="s">
        <v>179</v>
      </c>
      <c r="C7409" t="s">
        <v>35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</row>
    <row r="7410" spans="1:11">
      <c r="A7410" s="74" t="s">
        <v>152</v>
      </c>
      <c r="B7410" t="s">
        <v>179</v>
      </c>
      <c r="C7410" t="s">
        <v>36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</row>
    <row r="7411" spans="1:11">
      <c r="A7411" s="74" t="s">
        <v>152</v>
      </c>
      <c r="B7411" t="s">
        <v>179</v>
      </c>
      <c r="C7411" t="s">
        <v>25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</row>
    <row r="7412" spans="1:11">
      <c r="A7412" s="74" t="s">
        <v>152</v>
      </c>
      <c r="B7412" t="s">
        <v>179</v>
      </c>
    </row>
    <row r="7413" spans="1:11">
      <c r="A7413" s="74" t="s">
        <v>152</v>
      </c>
      <c r="B7413" t="s">
        <v>179</v>
      </c>
      <c r="C7413" t="s">
        <v>37</v>
      </c>
      <c r="D7413">
        <v>0</v>
      </c>
      <c r="E7413"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</row>
    <row r="7414" spans="1:11">
      <c r="A7414" s="74" t="s">
        <v>152</v>
      </c>
      <c r="B7414" t="s">
        <v>179</v>
      </c>
      <c r="C7414" t="s">
        <v>38</v>
      </c>
      <c r="D7414">
        <v>0</v>
      </c>
      <c r="E7414">
        <v>0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</row>
    <row r="7415" spans="1:11">
      <c r="A7415" s="74" t="s">
        <v>152</v>
      </c>
      <c r="B7415" t="s">
        <v>179</v>
      </c>
      <c r="C7415" t="s">
        <v>25</v>
      </c>
      <c r="D7415">
        <v>0</v>
      </c>
      <c r="E7415">
        <v>0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</row>
    <row r="7416" spans="1:11">
      <c r="A7416" s="74" t="s">
        <v>152</v>
      </c>
      <c r="B7416" t="s">
        <v>179</v>
      </c>
    </row>
    <row r="7417" spans="1:11">
      <c r="A7417" s="74" t="s">
        <v>152</v>
      </c>
      <c r="B7417" t="s">
        <v>179</v>
      </c>
      <c r="C7417" t="s">
        <v>39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0</v>
      </c>
    </row>
    <row r="7418" spans="1:11">
      <c r="A7418" s="74" t="s">
        <v>152</v>
      </c>
      <c r="B7418" t="s">
        <v>179</v>
      </c>
      <c r="C7418" t="s">
        <v>40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</row>
    <row r="7419" spans="1:11">
      <c r="A7419" s="74" t="s">
        <v>152</v>
      </c>
      <c r="B7419" t="s">
        <v>179</v>
      </c>
      <c r="C7419" t="s">
        <v>41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0</v>
      </c>
      <c r="J7419">
        <v>0</v>
      </c>
      <c r="K7419">
        <v>0</v>
      </c>
    </row>
    <row r="7420" spans="1:11">
      <c r="A7420" s="74" t="s">
        <v>152</v>
      </c>
      <c r="B7420" t="s">
        <v>179</v>
      </c>
      <c r="C7420" t="s">
        <v>42</v>
      </c>
      <c r="D7420">
        <v>0</v>
      </c>
      <c r="E7420"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</row>
    <row r="7421" spans="1:11">
      <c r="A7421" s="74" t="s">
        <v>152</v>
      </c>
      <c r="B7421" t="s">
        <v>179</v>
      </c>
      <c r="C7421" t="s">
        <v>43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</row>
    <row r="7422" spans="1:11">
      <c r="A7422" s="74" t="s">
        <v>152</v>
      </c>
      <c r="B7422" t="s">
        <v>179</v>
      </c>
      <c r="C7422" t="s">
        <v>44</v>
      </c>
      <c r="D7422">
        <v>0</v>
      </c>
      <c r="E7422">
        <v>0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</row>
    <row r="7423" spans="1:11">
      <c r="A7423" s="74" t="s">
        <v>152</v>
      </c>
      <c r="B7423" t="s">
        <v>179</v>
      </c>
      <c r="C7423" t="s">
        <v>45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</row>
    <row r="7424" spans="1:11">
      <c r="A7424" s="74" t="s">
        <v>152</v>
      </c>
      <c r="B7424" t="s">
        <v>179</v>
      </c>
      <c r="C7424" t="s">
        <v>46</v>
      </c>
      <c r="D7424">
        <v>0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</row>
    <row r="7425" spans="1:11">
      <c r="A7425" s="74" t="s">
        <v>152</v>
      </c>
      <c r="B7425" t="s">
        <v>179</v>
      </c>
      <c r="C7425" t="s">
        <v>25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</row>
    <row r="7426" spans="1:11">
      <c r="A7426" s="74" t="s">
        <v>152</v>
      </c>
      <c r="B7426" t="s">
        <v>179</v>
      </c>
    </row>
    <row r="7427" spans="1:11">
      <c r="A7427" s="74" t="s">
        <v>152</v>
      </c>
      <c r="B7427" t="s">
        <v>179</v>
      </c>
      <c r="C7427" t="s">
        <v>47</v>
      </c>
      <c r="D7427">
        <v>0</v>
      </c>
      <c r="E7427">
        <v>0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</row>
    <row r="7428" spans="1:11">
      <c r="A7428" s="74" t="s">
        <v>152</v>
      </c>
      <c r="B7428" t="s">
        <v>179</v>
      </c>
      <c r="C7428" t="s">
        <v>48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</row>
    <row r="7429" spans="1:11">
      <c r="A7429" s="74" t="s">
        <v>152</v>
      </c>
      <c r="B7429" t="s">
        <v>179</v>
      </c>
      <c r="C7429" t="s">
        <v>25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</row>
    <row r="7430" spans="1:11">
      <c r="A7430" s="74" t="s">
        <v>152</v>
      </c>
      <c r="B7430" t="s">
        <v>179</v>
      </c>
    </row>
    <row r="7431" spans="1:11">
      <c r="A7431" s="74" t="s">
        <v>152</v>
      </c>
      <c r="B7431" t="s">
        <v>179</v>
      </c>
      <c r="C7431" t="s">
        <v>49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</row>
    <row r="7432" spans="1:11">
      <c r="A7432" s="74" t="s">
        <v>152</v>
      </c>
      <c r="B7432" t="s">
        <v>179</v>
      </c>
      <c r="C7432" t="s">
        <v>25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</row>
    <row r="7433" spans="1:11">
      <c r="A7433" s="74" t="s">
        <v>152</v>
      </c>
      <c r="B7433" t="s">
        <v>179</v>
      </c>
    </row>
    <row r="7434" spans="1:11">
      <c r="A7434" s="74" t="s">
        <v>152</v>
      </c>
      <c r="B7434" t="s">
        <v>179</v>
      </c>
      <c r="C7434" t="s">
        <v>50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</row>
    <row r="7435" spans="1:11">
      <c r="A7435" s="74" t="s">
        <v>152</v>
      </c>
      <c r="B7435" t="s">
        <v>179</v>
      </c>
      <c r="C7435" t="s">
        <v>51</v>
      </c>
      <c r="D7435">
        <v>0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</row>
    <row r="7436" spans="1:11">
      <c r="A7436" s="74" t="s">
        <v>152</v>
      </c>
      <c r="B7436" t="s">
        <v>179</v>
      </c>
      <c r="C7436" t="s">
        <v>25</v>
      </c>
      <c r="D7436">
        <v>0</v>
      </c>
      <c r="E7436">
        <v>0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</row>
    <row r="7437" spans="1:11">
      <c r="A7437" s="74" t="s">
        <v>152</v>
      </c>
      <c r="B7437" t="s">
        <v>179</v>
      </c>
    </row>
    <row r="7438" spans="1:11">
      <c r="A7438" s="74" t="s">
        <v>152</v>
      </c>
      <c r="B7438" t="s">
        <v>179</v>
      </c>
      <c r="C7438" t="s">
        <v>52</v>
      </c>
      <c r="D7438">
        <v>0</v>
      </c>
      <c r="E7438"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</row>
    <row r="7439" spans="1:11">
      <c r="A7439" s="74" t="s">
        <v>152</v>
      </c>
      <c r="B7439" t="s">
        <v>179</v>
      </c>
      <c r="C7439" t="s">
        <v>53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</row>
    <row r="7440" spans="1:11">
      <c r="A7440" s="74" t="s">
        <v>152</v>
      </c>
      <c r="B7440" t="s">
        <v>179</v>
      </c>
      <c r="C7440" t="s">
        <v>54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</row>
    <row r="7441" spans="1:11">
      <c r="A7441" s="74" t="s">
        <v>152</v>
      </c>
      <c r="B7441" t="s">
        <v>179</v>
      </c>
      <c r="C7441" t="s">
        <v>55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</row>
    <row r="7442" spans="1:11">
      <c r="A7442" s="74" t="s">
        <v>152</v>
      </c>
      <c r="B7442" t="s">
        <v>179</v>
      </c>
      <c r="C7442" t="s">
        <v>25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</row>
    <row r="7443" spans="1:11">
      <c r="A7443" s="74" t="s">
        <v>152</v>
      </c>
      <c r="B7443" t="s">
        <v>179</v>
      </c>
    </row>
    <row r="7444" spans="1:11">
      <c r="A7444" s="74" t="s">
        <v>152</v>
      </c>
      <c r="B7444" t="s">
        <v>179</v>
      </c>
      <c r="C7444" t="s">
        <v>56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</row>
    <row r="7445" spans="1:11">
      <c r="A7445" s="74" t="s">
        <v>152</v>
      </c>
      <c r="B7445" t="s">
        <v>179</v>
      </c>
      <c r="C7445" t="s">
        <v>57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</row>
    <row r="7446" spans="1:11">
      <c r="A7446" s="74" t="s">
        <v>152</v>
      </c>
      <c r="B7446" t="s">
        <v>179</v>
      </c>
      <c r="C7446" t="s">
        <v>58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</row>
    <row r="7447" spans="1:11">
      <c r="A7447" s="74" t="s">
        <v>61</v>
      </c>
      <c r="B7447" t="s">
        <v>180</v>
      </c>
      <c r="C7447" t="s">
        <v>18</v>
      </c>
      <c r="D7447">
        <v>1</v>
      </c>
      <c r="E7447">
        <v>1</v>
      </c>
      <c r="F7447">
        <v>108452</v>
      </c>
      <c r="G7447">
        <v>108452</v>
      </c>
      <c r="H7447">
        <v>108452</v>
      </c>
      <c r="I7447">
        <v>108452</v>
      </c>
      <c r="J7447">
        <v>0</v>
      </c>
      <c r="K7447">
        <v>0</v>
      </c>
    </row>
    <row r="7448" spans="1:11">
      <c r="A7448" s="74" t="s">
        <v>61</v>
      </c>
      <c r="B7448" t="s">
        <v>180</v>
      </c>
      <c r="C7448" t="s">
        <v>19</v>
      </c>
      <c r="D7448">
        <v>0</v>
      </c>
      <c r="E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</row>
    <row r="7449" spans="1:11">
      <c r="A7449" s="74" t="s">
        <v>61</v>
      </c>
      <c r="B7449" t="s">
        <v>180</v>
      </c>
      <c r="C7449" t="s">
        <v>20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</row>
    <row r="7450" spans="1:11">
      <c r="A7450" s="74" t="s">
        <v>61</v>
      </c>
      <c r="B7450" t="s">
        <v>180</v>
      </c>
      <c r="C7450" t="s">
        <v>21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</row>
    <row r="7451" spans="1:11">
      <c r="A7451" s="74" t="s">
        <v>61</v>
      </c>
      <c r="B7451" t="s">
        <v>180</v>
      </c>
      <c r="C7451" t="s">
        <v>22</v>
      </c>
      <c r="D7451">
        <v>1</v>
      </c>
      <c r="E7451">
        <v>1</v>
      </c>
      <c r="F7451">
        <v>80000</v>
      </c>
      <c r="G7451">
        <v>85000</v>
      </c>
      <c r="H7451">
        <v>80000</v>
      </c>
      <c r="I7451">
        <v>85000</v>
      </c>
      <c r="J7451">
        <v>5000</v>
      </c>
      <c r="K7451">
        <v>6.25E-2</v>
      </c>
    </row>
    <row r="7452" spans="1:11">
      <c r="A7452" s="74" t="s">
        <v>61</v>
      </c>
      <c r="B7452" t="s">
        <v>180</v>
      </c>
      <c r="C7452" t="s">
        <v>23</v>
      </c>
      <c r="D7452">
        <v>1.78</v>
      </c>
      <c r="E7452">
        <v>1.78</v>
      </c>
      <c r="F7452">
        <v>98726</v>
      </c>
      <c r="G7452">
        <v>98743</v>
      </c>
      <c r="H7452">
        <v>55464.044943820227</v>
      </c>
      <c r="I7452">
        <v>55473.595505617974</v>
      </c>
      <c r="J7452">
        <v>17</v>
      </c>
      <c r="K7452">
        <v>1.7219374835403034E-4</v>
      </c>
    </row>
    <row r="7453" spans="1:11">
      <c r="A7453" s="74" t="s">
        <v>61</v>
      </c>
      <c r="B7453" t="s">
        <v>180</v>
      </c>
      <c r="C7453" t="s">
        <v>24</v>
      </c>
      <c r="D7453">
        <v>0</v>
      </c>
      <c r="E7453"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</row>
    <row r="7454" spans="1:11">
      <c r="A7454" s="74" t="s">
        <v>61</v>
      </c>
      <c r="B7454" t="s">
        <v>180</v>
      </c>
      <c r="C7454" t="s">
        <v>25</v>
      </c>
      <c r="D7454">
        <v>3.7800000000000002</v>
      </c>
      <c r="E7454">
        <v>3.7800000000000002</v>
      </c>
      <c r="F7454">
        <v>287178</v>
      </c>
      <c r="G7454">
        <v>292195</v>
      </c>
      <c r="H7454">
        <v>75973.015873015873</v>
      </c>
      <c r="I7454">
        <v>77300.264550264546</v>
      </c>
      <c r="J7454">
        <v>5017</v>
      </c>
      <c r="K7454">
        <v>1.7470001183934703E-2</v>
      </c>
    </row>
    <row r="7455" spans="1:11">
      <c r="A7455" s="74" t="s">
        <v>61</v>
      </c>
      <c r="B7455" t="s">
        <v>180</v>
      </c>
    </row>
    <row r="7456" spans="1:11">
      <c r="A7456" s="74" t="s">
        <v>61</v>
      </c>
      <c r="B7456" t="s">
        <v>180</v>
      </c>
      <c r="C7456" t="s">
        <v>26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</row>
    <row r="7457" spans="1:11">
      <c r="A7457" s="74" t="s">
        <v>61</v>
      </c>
      <c r="B7457" t="s">
        <v>180</v>
      </c>
      <c r="C7457" t="s">
        <v>27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</row>
    <row r="7458" spans="1:11">
      <c r="A7458" s="74" t="s">
        <v>61</v>
      </c>
      <c r="B7458" t="s">
        <v>180</v>
      </c>
      <c r="C7458" t="s">
        <v>25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0</v>
      </c>
    </row>
    <row r="7459" spans="1:11">
      <c r="A7459" s="74" t="s">
        <v>61</v>
      </c>
      <c r="B7459" t="s">
        <v>180</v>
      </c>
    </row>
    <row r="7460" spans="1:11">
      <c r="A7460" s="74" t="s">
        <v>61</v>
      </c>
      <c r="B7460" t="s">
        <v>180</v>
      </c>
      <c r="C7460" t="s">
        <v>28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</row>
    <row r="7461" spans="1:11">
      <c r="A7461" s="74" t="s">
        <v>61</v>
      </c>
      <c r="B7461" t="s">
        <v>180</v>
      </c>
      <c r="C7461" t="s">
        <v>29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</row>
    <row r="7462" spans="1:11">
      <c r="A7462" s="74" t="s">
        <v>61</v>
      </c>
      <c r="B7462" t="s">
        <v>180</v>
      </c>
      <c r="C7462" t="s">
        <v>30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</row>
    <row r="7463" spans="1:11">
      <c r="A7463" s="74" t="s">
        <v>61</v>
      </c>
      <c r="B7463" t="s">
        <v>180</v>
      </c>
      <c r="C7463" t="s">
        <v>31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0</v>
      </c>
    </row>
    <row r="7464" spans="1:11">
      <c r="A7464" s="74" t="s">
        <v>61</v>
      </c>
      <c r="B7464" t="s">
        <v>180</v>
      </c>
      <c r="C7464" t="s">
        <v>25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0</v>
      </c>
    </row>
    <row r="7465" spans="1:11">
      <c r="A7465" s="74" t="s">
        <v>61</v>
      </c>
      <c r="B7465" t="s">
        <v>180</v>
      </c>
    </row>
    <row r="7466" spans="1:11">
      <c r="A7466" s="74" t="s">
        <v>61</v>
      </c>
      <c r="B7466" t="s">
        <v>180</v>
      </c>
      <c r="C7466" t="s">
        <v>32</v>
      </c>
      <c r="D7466">
        <v>3</v>
      </c>
      <c r="E7466">
        <v>3</v>
      </c>
      <c r="F7466">
        <v>191940</v>
      </c>
      <c r="G7466">
        <v>192098</v>
      </c>
      <c r="H7466">
        <v>63980</v>
      </c>
      <c r="I7466">
        <v>64032.666666666664</v>
      </c>
      <c r="J7466">
        <v>158</v>
      </c>
      <c r="K7466">
        <v>8.2317390851307701E-4</v>
      </c>
    </row>
    <row r="7467" spans="1:11">
      <c r="A7467" s="74" t="s">
        <v>61</v>
      </c>
      <c r="B7467" t="s">
        <v>180</v>
      </c>
      <c r="C7467" t="s">
        <v>33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</row>
    <row r="7468" spans="1:11">
      <c r="A7468" s="74" t="s">
        <v>61</v>
      </c>
      <c r="B7468" t="s">
        <v>180</v>
      </c>
      <c r="C7468" t="s">
        <v>34</v>
      </c>
      <c r="D7468">
        <v>4</v>
      </c>
      <c r="E7468">
        <v>4</v>
      </c>
      <c r="F7468">
        <v>147116</v>
      </c>
      <c r="G7468">
        <v>155276</v>
      </c>
      <c r="H7468">
        <v>36779</v>
      </c>
      <c r="I7468">
        <v>38819</v>
      </c>
      <c r="J7468">
        <v>8160</v>
      </c>
      <c r="K7468">
        <v>5.5466434650208001E-2</v>
      </c>
    </row>
    <row r="7469" spans="1:11">
      <c r="A7469" s="74" t="s">
        <v>61</v>
      </c>
      <c r="B7469" t="s">
        <v>180</v>
      </c>
      <c r="C7469" t="s">
        <v>25</v>
      </c>
      <c r="D7469">
        <v>7</v>
      </c>
      <c r="E7469">
        <v>7</v>
      </c>
      <c r="F7469">
        <v>339056</v>
      </c>
      <c r="G7469">
        <v>347374</v>
      </c>
      <c r="H7469">
        <v>48436.571428571428</v>
      </c>
      <c r="I7469">
        <v>49624.857142857145</v>
      </c>
      <c r="J7469">
        <v>8318</v>
      </c>
      <c r="K7469">
        <v>2.4532820537020432E-2</v>
      </c>
    </row>
    <row r="7470" spans="1:11">
      <c r="A7470" s="74" t="s">
        <v>61</v>
      </c>
      <c r="B7470" t="s">
        <v>180</v>
      </c>
    </row>
    <row r="7471" spans="1:11">
      <c r="A7471" s="74" t="s">
        <v>61</v>
      </c>
      <c r="B7471" t="s">
        <v>180</v>
      </c>
      <c r="C7471" t="s">
        <v>35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</row>
    <row r="7472" spans="1:11">
      <c r="A7472" s="74" t="s">
        <v>61</v>
      </c>
      <c r="B7472" t="s">
        <v>180</v>
      </c>
      <c r="C7472" t="s">
        <v>36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</row>
    <row r="7473" spans="1:11">
      <c r="A7473" s="74" t="s">
        <v>61</v>
      </c>
      <c r="B7473" t="s">
        <v>180</v>
      </c>
      <c r="C7473" t="s">
        <v>25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</row>
    <row r="7474" spans="1:11">
      <c r="A7474" s="74" t="s">
        <v>61</v>
      </c>
      <c r="B7474" t="s">
        <v>180</v>
      </c>
    </row>
    <row r="7475" spans="1:11">
      <c r="A7475" s="74" t="s">
        <v>61</v>
      </c>
      <c r="B7475" t="s">
        <v>180</v>
      </c>
      <c r="C7475" t="s">
        <v>37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</row>
    <row r="7476" spans="1:11">
      <c r="A7476" s="74" t="s">
        <v>61</v>
      </c>
      <c r="B7476" t="s">
        <v>180</v>
      </c>
      <c r="C7476" t="s">
        <v>38</v>
      </c>
      <c r="D7476">
        <v>0</v>
      </c>
      <c r="E7476">
        <v>0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</row>
    <row r="7477" spans="1:11">
      <c r="A7477" s="74" t="s">
        <v>61</v>
      </c>
      <c r="B7477" t="s">
        <v>180</v>
      </c>
      <c r="C7477" t="s">
        <v>25</v>
      </c>
      <c r="D7477">
        <v>0</v>
      </c>
      <c r="E7477">
        <v>0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</row>
    <row r="7478" spans="1:11">
      <c r="A7478" s="74" t="s">
        <v>61</v>
      </c>
      <c r="B7478" t="s">
        <v>180</v>
      </c>
    </row>
    <row r="7479" spans="1:11">
      <c r="A7479" s="74" t="s">
        <v>61</v>
      </c>
      <c r="B7479" t="s">
        <v>180</v>
      </c>
      <c r="C7479" t="s">
        <v>39</v>
      </c>
      <c r="D7479">
        <v>0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</row>
    <row r="7480" spans="1:11">
      <c r="A7480" s="74" t="s">
        <v>61</v>
      </c>
      <c r="B7480" t="s">
        <v>180</v>
      </c>
      <c r="C7480" t="s">
        <v>40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</row>
    <row r="7481" spans="1:11">
      <c r="A7481" s="74" t="s">
        <v>61</v>
      </c>
      <c r="B7481" t="s">
        <v>180</v>
      </c>
      <c r="C7481" t="s">
        <v>41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</row>
    <row r="7482" spans="1:11">
      <c r="A7482" s="74" t="s">
        <v>61</v>
      </c>
      <c r="B7482" t="s">
        <v>180</v>
      </c>
      <c r="C7482" t="s">
        <v>42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</row>
    <row r="7483" spans="1:11">
      <c r="A7483" s="74" t="s">
        <v>61</v>
      </c>
      <c r="B7483" t="s">
        <v>180</v>
      </c>
      <c r="C7483" t="s">
        <v>43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</row>
    <row r="7484" spans="1:11">
      <c r="A7484" s="74" t="s">
        <v>61</v>
      </c>
      <c r="B7484" t="s">
        <v>180</v>
      </c>
      <c r="C7484" t="s">
        <v>44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</row>
    <row r="7485" spans="1:11">
      <c r="A7485" s="74" t="s">
        <v>61</v>
      </c>
      <c r="B7485" t="s">
        <v>180</v>
      </c>
      <c r="C7485" t="s">
        <v>45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</row>
    <row r="7486" spans="1:11">
      <c r="A7486" s="74" t="s">
        <v>61</v>
      </c>
      <c r="B7486" t="s">
        <v>180</v>
      </c>
      <c r="C7486" t="s">
        <v>46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</row>
    <row r="7487" spans="1:11">
      <c r="A7487" s="74" t="s">
        <v>61</v>
      </c>
      <c r="B7487" t="s">
        <v>180</v>
      </c>
      <c r="C7487" t="s">
        <v>25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</row>
    <row r="7488" spans="1:11">
      <c r="A7488" s="74" t="s">
        <v>61</v>
      </c>
      <c r="B7488" t="s">
        <v>180</v>
      </c>
    </row>
    <row r="7489" spans="1:11">
      <c r="A7489" s="74" t="s">
        <v>61</v>
      </c>
      <c r="B7489" t="s">
        <v>180</v>
      </c>
      <c r="C7489" t="s">
        <v>47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0</v>
      </c>
    </row>
    <row r="7490" spans="1:11">
      <c r="A7490" s="74" t="s">
        <v>61</v>
      </c>
      <c r="B7490" t="s">
        <v>180</v>
      </c>
      <c r="C7490" t="s">
        <v>48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</row>
    <row r="7491" spans="1:11">
      <c r="A7491" s="74" t="s">
        <v>61</v>
      </c>
      <c r="B7491" t="s">
        <v>180</v>
      </c>
      <c r="C7491" t="s">
        <v>25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</row>
    <row r="7492" spans="1:11">
      <c r="A7492" s="74" t="s">
        <v>61</v>
      </c>
      <c r="B7492" t="s">
        <v>180</v>
      </c>
    </row>
    <row r="7493" spans="1:11">
      <c r="A7493" s="74" t="s">
        <v>61</v>
      </c>
      <c r="B7493" t="s">
        <v>180</v>
      </c>
      <c r="C7493" t="s">
        <v>49</v>
      </c>
      <c r="D7493">
        <v>0</v>
      </c>
      <c r="E7493"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</row>
    <row r="7494" spans="1:11">
      <c r="A7494" s="74" t="s">
        <v>61</v>
      </c>
      <c r="B7494" t="s">
        <v>180</v>
      </c>
      <c r="C7494" t="s">
        <v>25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</row>
    <row r="7495" spans="1:11">
      <c r="A7495" s="74" t="s">
        <v>61</v>
      </c>
      <c r="B7495" t="s">
        <v>180</v>
      </c>
    </row>
    <row r="7496" spans="1:11">
      <c r="A7496" s="74" t="s">
        <v>61</v>
      </c>
      <c r="B7496" t="s">
        <v>180</v>
      </c>
      <c r="C7496" t="s">
        <v>50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</row>
    <row r="7497" spans="1:11">
      <c r="A7497" s="74" t="s">
        <v>61</v>
      </c>
      <c r="B7497" t="s">
        <v>180</v>
      </c>
      <c r="C7497" t="s">
        <v>51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</row>
    <row r="7498" spans="1:11">
      <c r="A7498" s="74" t="s">
        <v>61</v>
      </c>
      <c r="B7498" t="s">
        <v>180</v>
      </c>
      <c r="C7498" t="s">
        <v>25</v>
      </c>
      <c r="D7498">
        <v>0</v>
      </c>
      <c r="E7498">
        <v>0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</v>
      </c>
    </row>
    <row r="7499" spans="1:11">
      <c r="A7499" s="74" t="s">
        <v>61</v>
      </c>
      <c r="B7499" t="s">
        <v>180</v>
      </c>
    </row>
    <row r="7500" spans="1:11">
      <c r="A7500" s="74" t="s">
        <v>61</v>
      </c>
      <c r="B7500" t="s">
        <v>180</v>
      </c>
      <c r="C7500" t="s">
        <v>52</v>
      </c>
      <c r="D7500">
        <v>0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</row>
    <row r="7501" spans="1:11">
      <c r="A7501" s="74" t="s">
        <v>61</v>
      </c>
      <c r="B7501" t="s">
        <v>180</v>
      </c>
      <c r="C7501" t="s">
        <v>53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</row>
    <row r="7502" spans="1:11">
      <c r="A7502" s="74" t="s">
        <v>61</v>
      </c>
      <c r="B7502" t="s">
        <v>180</v>
      </c>
      <c r="C7502" t="s">
        <v>54</v>
      </c>
      <c r="D7502">
        <v>0</v>
      </c>
      <c r="E7502">
        <v>0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</row>
    <row r="7503" spans="1:11">
      <c r="A7503" s="74" t="s">
        <v>61</v>
      </c>
      <c r="B7503" t="s">
        <v>180</v>
      </c>
      <c r="C7503" t="s">
        <v>55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</row>
    <row r="7504" spans="1:11">
      <c r="A7504" s="74" t="s">
        <v>61</v>
      </c>
      <c r="B7504" t="s">
        <v>180</v>
      </c>
      <c r="C7504" t="s">
        <v>25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</row>
    <row r="7505" spans="1:11">
      <c r="A7505" s="74" t="s">
        <v>61</v>
      </c>
      <c r="B7505" t="s">
        <v>180</v>
      </c>
    </row>
    <row r="7506" spans="1:11">
      <c r="A7506" s="74" t="s">
        <v>61</v>
      </c>
      <c r="B7506" t="s">
        <v>180</v>
      </c>
      <c r="C7506" t="s">
        <v>56</v>
      </c>
      <c r="D7506">
        <v>0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</row>
    <row r="7507" spans="1:11">
      <c r="A7507" s="74" t="s">
        <v>61</v>
      </c>
      <c r="B7507" t="s">
        <v>180</v>
      </c>
      <c r="C7507" t="s">
        <v>57</v>
      </c>
      <c r="D7507">
        <v>0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</row>
    <row r="7508" spans="1:11">
      <c r="A7508" s="74" t="s">
        <v>61</v>
      </c>
      <c r="B7508" t="s">
        <v>180</v>
      </c>
      <c r="C7508" t="s">
        <v>58</v>
      </c>
      <c r="D7508">
        <v>0</v>
      </c>
      <c r="E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</row>
    <row r="7509" spans="1:11">
      <c r="A7509" s="74" t="s">
        <v>152</v>
      </c>
      <c r="B7509" t="s">
        <v>181</v>
      </c>
      <c r="C7509" t="s">
        <v>18</v>
      </c>
      <c r="D7509">
        <v>1</v>
      </c>
      <c r="E7509">
        <v>1</v>
      </c>
      <c r="F7509">
        <v>91809</v>
      </c>
      <c r="G7509">
        <v>91809</v>
      </c>
      <c r="H7509">
        <v>91809</v>
      </c>
      <c r="I7509">
        <v>91809</v>
      </c>
      <c r="J7509">
        <v>0</v>
      </c>
      <c r="K7509">
        <v>0</v>
      </c>
    </row>
    <row r="7510" spans="1:11">
      <c r="A7510" s="74" t="s">
        <v>152</v>
      </c>
      <c r="B7510" t="s">
        <v>181</v>
      </c>
      <c r="C7510" t="s">
        <v>19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0</v>
      </c>
    </row>
    <row r="7511" spans="1:11">
      <c r="A7511" s="74" t="s">
        <v>152</v>
      </c>
      <c r="B7511" t="s">
        <v>181</v>
      </c>
      <c r="C7511" t="s">
        <v>20</v>
      </c>
      <c r="D7511">
        <v>1</v>
      </c>
      <c r="E7511">
        <v>1</v>
      </c>
      <c r="F7511">
        <v>73500</v>
      </c>
      <c r="G7511">
        <v>73608</v>
      </c>
      <c r="H7511">
        <v>73500</v>
      </c>
      <c r="I7511">
        <v>73608</v>
      </c>
      <c r="J7511">
        <v>108</v>
      </c>
      <c r="K7511">
        <v>1.4693877551020407E-3</v>
      </c>
    </row>
    <row r="7512" spans="1:11">
      <c r="A7512" s="74" t="s">
        <v>152</v>
      </c>
      <c r="B7512" t="s">
        <v>181</v>
      </c>
      <c r="C7512" t="s">
        <v>21</v>
      </c>
      <c r="D7512">
        <v>1</v>
      </c>
      <c r="E7512">
        <v>1</v>
      </c>
      <c r="F7512">
        <v>60600</v>
      </c>
      <c r="G7512">
        <v>60690</v>
      </c>
      <c r="H7512">
        <v>60600</v>
      </c>
      <c r="I7512">
        <v>60690</v>
      </c>
      <c r="J7512">
        <v>90</v>
      </c>
      <c r="K7512">
        <v>1.4851485148514852E-3</v>
      </c>
    </row>
    <row r="7513" spans="1:11">
      <c r="A7513" s="74" t="s">
        <v>152</v>
      </c>
      <c r="B7513" t="s">
        <v>181</v>
      </c>
      <c r="C7513" t="s">
        <v>22</v>
      </c>
      <c r="D7513">
        <v>1</v>
      </c>
      <c r="E7513">
        <v>1</v>
      </c>
      <c r="F7513">
        <v>81572</v>
      </c>
      <c r="G7513">
        <v>81874</v>
      </c>
      <c r="H7513">
        <v>81572</v>
      </c>
      <c r="I7513">
        <v>81874</v>
      </c>
      <c r="J7513">
        <v>302</v>
      </c>
      <c r="K7513">
        <v>3.7022507723238366E-3</v>
      </c>
    </row>
    <row r="7514" spans="1:11">
      <c r="A7514" s="74" t="s">
        <v>152</v>
      </c>
      <c r="B7514" t="s">
        <v>181</v>
      </c>
      <c r="C7514" t="s">
        <v>23</v>
      </c>
      <c r="D7514">
        <v>3</v>
      </c>
      <c r="E7514">
        <v>3</v>
      </c>
      <c r="F7514">
        <v>209620</v>
      </c>
      <c r="G7514">
        <v>210066</v>
      </c>
      <c r="H7514">
        <v>69873.333333333328</v>
      </c>
      <c r="I7514">
        <v>70022</v>
      </c>
      <c r="J7514">
        <v>446</v>
      </c>
      <c r="K7514">
        <v>2.1276595744680851E-3</v>
      </c>
    </row>
    <row r="7515" spans="1:11">
      <c r="A7515" s="74" t="s">
        <v>152</v>
      </c>
      <c r="B7515" t="s">
        <v>181</v>
      </c>
      <c r="C7515" t="s">
        <v>24</v>
      </c>
      <c r="D7515">
        <v>0</v>
      </c>
      <c r="E7515">
        <v>0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0</v>
      </c>
    </row>
    <row r="7516" spans="1:11">
      <c r="A7516" s="74" t="s">
        <v>152</v>
      </c>
      <c r="B7516" t="s">
        <v>181</v>
      </c>
      <c r="C7516" t="s">
        <v>25</v>
      </c>
      <c r="D7516">
        <v>7</v>
      </c>
      <c r="E7516">
        <v>7</v>
      </c>
      <c r="F7516">
        <v>517101</v>
      </c>
      <c r="G7516">
        <v>518047</v>
      </c>
      <c r="H7516">
        <v>73871.571428571435</v>
      </c>
      <c r="I7516">
        <v>74006.71428571429</v>
      </c>
      <c r="J7516">
        <v>946</v>
      </c>
      <c r="K7516">
        <v>1.8294298405920699E-3</v>
      </c>
    </row>
    <row r="7517" spans="1:11">
      <c r="A7517" s="74" t="s">
        <v>152</v>
      </c>
      <c r="B7517" t="s">
        <v>181</v>
      </c>
    </row>
    <row r="7518" spans="1:11">
      <c r="A7518" s="74" t="s">
        <v>152</v>
      </c>
      <c r="B7518" t="s">
        <v>181</v>
      </c>
      <c r="C7518" t="s">
        <v>26</v>
      </c>
      <c r="D7518">
        <v>0</v>
      </c>
      <c r="E7518">
        <v>0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</row>
    <row r="7519" spans="1:11">
      <c r="A7519" s="74" t="s">
        <v>152</v>
      </c>
      <c r="B7519" t="s">
        <v>181</v>
      </c>
      <c r="C7519" t="s">
        <v>27</v>
      </c>
      <c r="D7519">
        <v>0</v>
      </c>
      <c r="E7519">
        <v>0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</row>
    <row r="7520" spans="1:11">
      <c r="A7520" s="74" t="s">
        <v>152</v>
      </c>
      <c r="B7520" t="s">
        <v>181</v>
      </c>
      <c r="C7520" t="s">
        <v>25</v>
      </c>
      <c r="D7520">
        <v>0</v>
      </c>
      <c r="E7520">
        <v>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</row>
    <row r="7521" spans="1:11">
      <c r="A7521" s="74" t="s">
        <v>152</v>
      </c>
      <c r="B7521" t="s">
        <v>181</v>
      </c>
    </row>
    <row r="7522" spans="1:11">
      <c r="A7522" s="74" t="s">
        <v>152</v>
      </c>
      <c r="B7522" t="s">
        <v>181</v>
      </c>
      <c r="C7522" t="s">
        <v>28</v>
      </c>
      <c r="D7522">
        <v>0</v>
      </c>
      <c r="E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</row>
    <row r="7523" spans="1:11">
      <c r="A7523" s="74" t="s">
        <v>152</v>
      </c>
      <c r="B7523" t="s">
        <v>181</v>
      </c>
      <c r="C7523" t="s">
        <v>29</v>
      </c>
      <c r="D7523">
        <v>0</v>
      </c>
      <c r="E7523">
        <v>0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</row>
    <row r="7524" spans="1:11">
      <c r="A7524" s="74" t="s">
        <v>152</v>
      </c>
      <c r="B7524" t="s">
        <v>181</v>
      </c>
      <c r="C7524" t="s">
        <v>30</v>
      </c>
      <c r="D7524">
        <v>0</v>
      </c>
      <c r="E7524">
        <v>0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</row>
    <row r="7525" spans="1:11">
      <c r="A7525" s="74" t="s">
        <v>152</v>
      </c>
      <c r="B7525" t="s">
        <v>181</v>
      </c>
      <c r="C7525" t="s">
        <v>31</v>
      </c>
      <c r="D7525">
        <v>0</v>
      </c>
      <c r="E7525"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</row>
    <row r="7526" spans="1:11">
      <c r="A7526" s="74" t="s">
        <v>152</v>
      </c>
      <c r="B7526" t="s">
        <v>181</v>
      </c>
      <c r="C7526" t="s">
        <v>25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</row>
    <row r="7527" spans="1:11">
      <c r="A7527" s="74" t="s">
        <v>152</v>
      </c>
      <c r="B7527" t="s">
        <v>181</v>
      </c>
    </row>
    <row r="7528" spans="1:11">
      <c r="A7528" s="74" t="s">
        <v>152</v>
      </c>
      <c r="B7528" t="s">
        <v>181</v>
      </c>
      <c r="C7528" t="s">
        <v>32</v>
      </c>
      <c r="D7528">
        <v>1</v>
      </c>
      <c r="E7528">
        <v>1</v>
      </c>
      <c r="F7528">
        <v>55622</v>
      </c>
      <c r="G7528">
        <v>55924</v>
      </c>
      <c r="H7528">
        <v>55622</v>
      </c>
      <c r="I7528">
        <v>55924</v>
      </c>
      <c r="J7528">
        <v>302</v>
      </c>
      <c r="K7528">
        <v>5.4295063104526989E-3</v>
      </c>
    </row>
    <row r="7529" spans="1:11">
      <c r="A7529" s="74" t="s">
        <v>152</v>
      </c>
      <c r="B7529" t="s">
        <v>181</v>
      </c>
      <c r="C7529" t="s">
        <v>33</v>
      </c>
      <c r="D7529">
        <v>0.5</v>
      </c>
      <c r="E7529">
        <v>0.5</v>
      </c>
      <c r="F7529">
        <v>26758</v>
      </c>
      <c r="G7529">
        <v>26866</v>
      </c>
      <c r="H7529">
        <v>53516</v>
      </c>
      <c r="I7529">
        <v>53732</v>
      </c>
      <c r="J7529">
        <v>108</v>
      </c>
      <c r="K7529">
        <v>4.0361760968682259E-3</v>
      </c>
    </row>
    <row r="7530" spans="1:11">
      <c r="A7530" s="74" t="s">
        <v>152</v>
      </c>
      <c r="B7530" t="s">
        <v>181</v>
      </c>
      <c r="C7530" t="s">
        <v>34</v>
      </c>
      <c r="D7530">
        <v>1</v>
      </c>
      <c r="E7530">
        <v>1</v>
      </c>
      <c r="F7530">
        <v>34845</v>
      </c>
      <c r="G7530">
        <v>34845</v>
      </c>
      <c r="H7530">
        <v>34845</v>
      </c>
      <c r="I7530">
        <v>34845</v>
      </c>
      <c r="J7530">
        <v>0</v>
      </c>
      <c r="K7530">
        <v>0</v>
      </c>
    </row>
    <row r="7531" spans="1:11">
      <c r="A7531" s="74" t="s">
        <v>152</v>
      </c>
      <c r="B7531" t="s">
        <v>181</v>
      </c>
      <c r="C7531" t="s">
        <v>25</v>
      </c>
      <c r="D7531">
        <v>2.5</v>
      </c>
      <c r="E7531">
        <v>2.5</v>
      </c>
      <c r="F7531">
        <v>117225</v>
      </c>
      <c r="G7531">
        <v>117635</v>
      </c>
      <c r="H7531">
        <v>46890</v>
      </c>
      <c r="I7531">
        <v>47054</v>
      </c>
      <c r="J7531">
        <v>410</v>
      </c>
      <c r="K7531">
        <v>3.4975474514821925E-3</v>
      </c>
    </row>
    <row r="7532" spans="1:11">
      <c r="A7532" s="74" t="s">
        <v>152</v>
      </c>
      <c r="B7532" t="s">
        <v>181</v>
      </c>
    </row>
    <row r="7533" spans="1:11">
      <c r="A7533" s="74" t="s">
        <v>152</v>
      </c>
      <c r="B7533" t="s">
        <v>181</v>
      </c>
      <c r="C7533" t="s">
        <v>35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0</v>
      </c>
    </row>
    <row r="7534" spans="1:11">
      <c r="A7534" s="74" t="s">
        <v>152</v>
      </c>
      <c r="B7534" t="s">
        <v>181</v>
      </c>
      <c r="C7534" t="s">
        <v>36</v>
      </c>
      <c r="D7534">
        <v>0</v>
      </c>
      <c r="E7534">
        <v>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</row>
    <row r="7535" spans="1:11">
      <c r="A7535" s="74" t="s">
        <v>152</v>
      </c>
      <c r="B7535" t="s">
        <v>181</v>
      </c>
      <c r="C7535" t="s">
        <v>25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</row>
    <row r="7536" spans="1:11">
      <c r="A7536" s="74" t="s">
        <v>152</v>
      </c>
      <c r="B7536" t="s">
        <v>181</v>
      </c>
    </row>
    <row r="7537" spans="1:11">
      <c r="A7537" s="74" t="s">
        <v>152</v>
      </c>
      <c r="B7537" t="s">
        <v>181</v>
      </c>
      <c r="C7537" t="s">
        <v>37</v>
      </c>
      <c r="D7537">
        <v>1</v>
      </c>
      <c r="E7537">
        <v>1</v>
      </c>
      <c r="F7537">
        <v>35535</v>
      </c>
      <c r="G7537">
        <v>35668</v>
      </c>
      <c r="H7537">
        <v>35535</v>
      </c>
      <c r="I7537">
        <v>35668</v>
      </c>
      <c r="J7537">
        <v>133</v>
      </c>
      <c r="K7537">
        <v>3.74278879977487E-3</v>
      </c>
    </row>
    <row r="7538" spans="1:11">
      <c r="A7538" s="74" t="s">
        <v>152</v>
      </c>
      <c r="B7538" t="s">
        <v>181</v>
      </c>
      <c r="C7538" t="s">
        <v>38</v>
      </c>
      <c r="D7538">
        <v>0</v>
      </c>
      <c r="E7538">
        <v>0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0</v>
      </c>
    </row>
    <row r="7539" spans="1:11">
      <c r="A7539" s="74" t="s">
        <v>152</v>
      </c>
      <c r="B7539" t="s">
        <v>181</v>
      </c>
      <c r="C7539" t="s">
        <v>25</v>
      </c>
      <c r="D7539">
        <v>1</v>
      </c>
      <c r="E7539">
        <v>1</v>
      </c>
      <c r="F7539">
        <v>35535</v>
      </c>
      <c r="G7539">
        <v>35668</v>
      </c>
      <c r="H7539">
        <v>35535</v>
      </c>
      <c r="I7539">
        <v>35668</v>
      </c>
      <c r="J7539">
        <v>133</v>
      </c>
      <c r="K7539">
        <v>3.74278879977487E-3</v>
      </c>
    </row>
    <row r="7540" spans="1:11">
      <c r="A7540" s="74" t="s">
        <v>152</v>
      </c>
      <c r="B7540" t="s">
        <v>181</v>
      </c>
    </row>
    <row r="7541" spans="1:11">
      <c r="A7541" s="74" t="s">
        <v>152</v>
      </c>
      <c r="B7541" t="s">
        <v>181</v>
      </c>
      <c r="C7541" t="s">
        <v>39</v>
      </c>
      <c r="D7541">
        <v>0</v>
      </c>
      <c r="E7541">
        <v>0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</row>
    <row r="7542" spans="1:11">
      <c r="A7542" s="74" t="s">
        <v>152</v>
      </c>
      <c r="B7542" t="s">
        <v>181</v>
      </c>
      <c r="C7542" t="s">
        <v>40</v>
      </c>
      <c r="D7542">
        <v>0</v>
      </c>
      <c r="E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</row>
    <row r="7543" spans="1:11">
      <c r="A7543" s="74" t="s">
        <v>152</v>
      </c>
      <c r="B7543" t="s">
        <v>181</v>
      </c>
      <c r="C7543" t="s">
        <v>41</v>
      </c>
      <c r="D7543">
        <v>0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</row>
    <row r="7544" spans="1:11">
      <c r="A7544" s="74" t="s">
        <v>152</v>
      </c>
      <c r="B7544" t="s">
        <v>181</v>
      </c>
      <c r="C7544" t="s">
        <v>42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</row>
    <row r="7545" spans="1:11">
      <c r="A7545" s="74" t="s">
        <v>152</v>
      </c>
      <c r="B7545" t="s">
        <v>181</v>
      </c>
      <c r="C7545" t="s">
        <v>43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0</v>
      </c>
    </row>
    <row r="7546" spans="1:11">
      <c r="A7546" s="74" t="s">
        <v>152</v>
      </c>
      <c r="B7546" t="s">
        <v>181</v>
      </c>
      <c r="C7546" t="s">
        <v>44</v>
      </c>
      <c r="D7546">
        <v>0</v>
      </c>
      <c r="E7546"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</row>
    <row r="7547" spans="1:11">
      <c r="A7547" s="74" t="s">
        <v>152</v>
      </c>
      <c r="B7547" t="s">
        <v>181</v>
      </c>
      <c r="C7547" t="s">
        <v>45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</row>
    <row r="7548" spans="1:11">
      <c r="A7548" s="74" t="s">
        <v>152</v>
      </c>
      <c r="B7548" t="s">
        <v>181</v>
      </c>
      <c r="C7548" t="s">
        <v>46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</row>
    <row r="7549" spans="1:11">
      <c r="A7549" s="74" t="s">
        <v>152</v>
      </c>
      <c r="B7549" t="s">
        <v>181</v>
      </c>
      <c r="C7549" t="s">
        <v>25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</row>
    <row r="7550" spans="1:11">
      <c r="A7550" s="74" t="s">
        <v>152</v>
      </c>
      <c r="B7550" t="s">
        <v>181</v>
      </c>
    </row>
    <row r="7551" spans="1:11">
      <c r="A7551" s="74" t="s">
        <v>152</v>
      </c>
      <c r="B7551" t="s">
        <v>181</v>
      </c>
      <c r="C7551" t="s">
        <v>47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</row>
    <row r="7552" spans="1:11">
      <c r="A7552" s="74" t="s">
        <v>152</v>
      </c>
      <c r="B7552" t="s">
        <v>181</v>
      </c>
      <c r="C7552" t="s">
        <v>48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</row>
    <row r="7553" spans="1:11">
      <c r="A7553" s="74" t="s">
        <v>152</v>
      </c>
      <c r="B7553" t="s">
        <v>181</v>
      </c>
      <c r="C7553" t="s">
        <v>25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</row>
    <row r="7554" spans="1:11">
      <c r="A7554" s="74" t="s">
        <v>152</v>
      </c>
      <c r="B7554" t="s">
        <v>181</v>
      </c>
    </row>
    <row r="7555" spans="1:11">
      <c r="A7555" s="74" t="s">
        <v>152</v>
      </c>
      <c r="B7555" t="s">
        <v>181</v>
      </c>
      <c r="C7555" t="s">
        <v>49</v>
      </c>
      <c r="D7555">
        <v>1</v>
      </c>
      <c r="E7555">
        <v>1</v>
      </c>
      <c r="F7555">
        <v>57855</v>
      </c>
      <c r="G7555">
        <v>57855</v>
      </c>
      <c r="H7555">
        <v>57855</v>
      </c>
      <c r="I7555">
        <v>57855</v>
      </c>
      <c r="J7555">
        <v>0</v>
      </c>
      <c r="K7555">
        <v>0</v>
      </c>
    </row>
    <row r="7556" spans="1:11">
      <c r="A7556" s="74" t="s">
        <v>152</v>
      </c>
      <c r="B7556" t="s">
        <v>181</v>
      </c>
      <c r="C7556" t="s">
        <v>25</v>
      </c>
      <c r="D7556">
        <v>1</v>
      </c>
      <c r="E7556">
        <v>1</v>
      </c>
      <c r="F7556">
        <v>57855</v>
      </c>
      <c r="G7556">
        <v>57855</v>
      </c>
      <c r="H7556">
        <v>57855</v>
      </c>
      <c r="I7556">
        <v>57855</v>
      </c>
      <c r="J7556">
        <v>0</v>
      </c>
      <c r="K7556">
        <v>0</v>
      </c>
    </row>
    <row r="7557" spans="1:11">
      <c r="A7557" s="74" t="s">
        <v>152</v>
      </c>
      <c r="B7557" t="s">
        <v>181</v>
      </c>
    </row>
    <row r="7558" spans="1:11">
      <c r="A7558" s="74" t="s">
        <v>152</v>
      </c>
      <c r="B7558" t="s">
        <v>181</v>
      </c>
      <c r="C7558" t="s">
        <v>50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</row>
    <row r="7559" spans="1:11">
      <c r="A7559" s="74" t="s">
        <v>152</v>
      </c>
      <c r="B7559" t="s">
        <v>181</v>
      </c>
      <c r="C7559" t="s">
        <v>51</v>
      </c>
      <c r="D7559">
        <v>0</v>
      </c>
      <c r="E7559">
        <v>0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</row>
    <row r="7560" spans="1:11">
      <c r="A7560" s="74" t="s">
        <v>152</v>
      </c>
      <c r="B7560" t="s">
        <v>181</v>
      </c>
      <c r="C7560" t="s">
        <v>25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</row>
    <row r="7561" spans="1:11">
      <c r="A7561" s="74" t="s">
        <v>152</v>
      </c>
      <c r="B7561" t="s">
        <v>181</v>
      </c>
    </row>
    <row r="7562" spans="1:11">
      <c r="A7562" s="74" t="s">
        <v>152</v>
      </c>
      <c r="B7562" t="s">
        <v>181</v>
      </c>
      <c r="C7562" t="s">
        <v>52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</row>
    <row r="7563" spans="1:11">
      <c r="A7563" s="74" t="s">
        <v>152</v>
      </c>
      <c r="B7563" t="s">
        <v>181</v>
      </c>
      <c r="C7563" t="s">
        <v>53</v>
      </c>
      <c r="D7563">
        <v>0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</row>
    <row r="7564" spans="1:11">
      <c r="A7564" s="74" t="s">
        <v>152</v>
      </c>
      <c r="B7564" t="s">
        <v>181</v>
      </c>
      <c r="C7564" t="s">
        <v>54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</row>
    <row r="7565" spans="1:11">
      <c r="A7565" s="74" t="s">
        <v>152</v>
      </c>
      <c r="B7565" t="s">
        <v>181</v>
      </c>
      <c r="C7565" t="s">
        <v>55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</row>
    <row r="7566" spans="1:11">
      <c r="A7566" s="74" t="s">
        <v>152</v>
      </c>
      <c r="B7566" t="s">
        <v>181</v>
      </c>
      <c r="C7566" t="s">
        <v>25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</row>
    <row r="7567" spans="1:11">
      <c r="A7567" s="74" t="s">
        <v>152</v>
      </c>
      <c r="B7567" t="s">
        <v>181</v>
      </c>
    </row>
    <row r="7568" spans="1:11">
      <c r="A7568" s="74" t="s">
        <v>152</v>
      </c>
      <c r="B7568" t="s">
        <v>181</v>
      </c>
      <c r="C7568" t="s">
        <v>56</v>
      </c>
      <c r="D7568">
        <v>0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</row>
    <row r="7569" spans="1:11">
      <c r="A7569" s="74" t="s">
        <v>152</v>
      </c>
      <c r="B7569" t="s">
        <v>181</v>
      </c>
      <c r="C7569" t="s">
        <v>57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</row>
    <row r="7570" spans="1:11">
      <c r="A7570" s="74" t="s">
        <v>152</v>
      </c>
      <c r="B7570" t="s">
        <v>181</v>
      </c>
      <c r="C7570" t="s">
        <v>58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</row>
    <row r="7571" spans="1:11">
      <c r="A7571" s="74" t="s">
        <v>152</v>
      </c>
      <c r="B7571" t="s">
        <v>182</v>
      </c>
      <c r="C7571" t="s">
        <v>18</v>
      </c>
      <c r="D7571">
        <v>1</v>
      </c>
      <c r="E7571">
        <v>1</v>
      </c>
      <c r="F7571">
        <v>91800</v>
      </c>
      <c r="G7571">
        <v>91800</v>
      </c>
      <c r="H7571">
        <v>91800</v>
      </c>
      <c r="I7571">
        <v>91800</v>
      </c>
      <c r="J7571">
        <v>0</v>
      </c>
      <c r="K7571">
        <v>0</v>
      </c>
    </row>
    <row r="7572" spans="1:11">
      <c r="A7572" s="74" t="s">
        <v>152</v>
      </c>
      <c r="B7572" t="s">
        <v>182</v>
      </c>
      <c r="C7572" t="s">
        <v>19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</row>
    <row r="7573" spans="1:11">
      <c r="A7573" s="74" t="s">
        <v>152</v>
      </c>
      <c r="B7573" t="s">
        <v>182</v>
      </c>
      <c r="C7573" t="s">
        <v>20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</row>
    <row r="7574" spans="1:11">
      <c r="A7574" s="74" t="s">
        <v>152</v>
      </c>
      <c r="B7574" t="s">
        <v>182</v>
      </c>
      <c r="C7574" t="s">
        <v>21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</row>
    <row r="7575" spans="1:11">
      <c r="A7575" s="74" t="s">
        <v>152</v>
      </c>
      <c r="B7575" t="s">
        <v>182</v>
      </c>
      <c r="C7575" t="s">
        <v>22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</row>
    <row r="7576" spans="1:11">
      <c r="A7576" s="74" t="s">
        <v>152</v>
      </c>
      <c r="B7576" t="s">
        <v>182</v>
      </c>
      <c r="C7576" t="s">
        <v>23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</row>
    <row r="7577" spans="1:11">
      <c r="A7577" s="74" t="s">
        <v>152</v>
      </c>
      <c r="B7577" t="s">
        <v>182</v>
      </c>
      <c r="C7577" t="s">
        <v>24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</row>
    <row r="7578" spans="1:11">
      <c r="A7578" s="74" t="s">
        <v>152</v>
      </c>
      <c r="B7578" t="s">
        <v>182</v>
      </c>
      <c r="C7578" t="s">
        <v>25</v>
      </c>
      <c r="D7578">
        <v>1</v>
      </c>
      <c r="E7578">
        <v>1</v>
      </c>
      <c r="F7578">
        <v>91800</v>
      </c>
      <c r="G7578">
        <v>91800</v>
      </c>
      <c r="H7578">
        <v>91800</v>
      </c>
      <c r="I7578">
        <v>91800</v>
      </c>
      <c r="J7578">
        <v>0</v>
      </c>
      <c r="K7578">
        <v>0</v>
      </c>
    </row>
    <row r="7579" spans="1:11">
      <c r="A7579" s="74" t="s">
        <v>152</v>
      </c>
      <c r="B7579" t="s">
        <v>182</v>
      </c>
    </row>
    <row r="7580" spans="1:11">
      <c r="A7580" s="74" t="s">
        <v>152</v>
      </c>
      <c r="B7580" t="s">
        <v>182</v>
      </c>
      <c r="C7580" t="s">
        <v>26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</row>
    <row r="7581" spans="1:11">
      <c r="A7581" s="74" t="s">
        <v>152</v>
      </c>
      <c r="B7581" t="s">
        <v>182</v>
      </c>
      <c r="C7581" t="s">
        <v>27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</row>
    <row r="7582" spans="1:11">
      <c r="A7582" s="74" t="s">
        <v>152</v>
      </c>
      <c r="B7582" t="s">
        <v>182</v>
      </c>
      <c r="C7582" t="s">
        <v>25</v>
      </c>
      <c r="D7582">
        <v>0</v>
      </c>
      <c r="E7582">
        <v>0</v>
      </c>
      <c r="F7582">
        <v>0</v>
      </c>
      <c r="G7582">
        <v>0</v>
      </c>
      <c r="H7582">
        <v>0</v>
      </c>
      <c r="I7582">
        <v>0</v>
      </c>
      <c r="J7582">
        <v>0</v>
      </c>
      <c r="K7582">
        <v>0</v>
      </c>
    </row>
    <row r="7583" spans="1:11">
      <c r="A7583" s="74" t="s">
        <v>152</v>
      </c>
      <c r="B7583" t="s">
        <v>182</v>
      </c>
    </row>
    <row r="7584" spans="1:11">
      <c r="A7584" s="74" t="s">
        <v>152</v>
      </c>
      <c r="B7584" t="s">
        <v>182</v>
      </c>
      <c r="C7584" t="s">
        <v>28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</row>
    <row r="7585" spans="1:11">
      <c r="A7585" s="74" t="s">
        <v>152</v>
      </c>
      <c r="B7585" t="s">
        <v>182</v>
      </c>
      <c r="C7585" t="s">
        <v>29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</row>
    <row r="7586" spans="1:11">
      <c r="A7586" s="74" t="s">
        <v>152</v>
      </c>
      <c r="B7586" t="s">
        <v>182</v>
      </c>
      <c r="C7586" t="s">
        <v>30</v>
      </c>
      <c r="D7586">
        <v>4</v>
      </c>
      <c r="E7586">
        <v>4</v>
      </c>
      <c r="F7586">
        <v>65952</v>
      </c>
      <c r="G7586">
        <v>65952</v>
      </c>
      <c r="H7586">
        <v>16488</v>
      </c>
      <c r="I7586">
        <v>16488</v>
      </c>
      <c r="J7586">
        <v>0</v>
      </c>
      <c r="K7586">
        <v>0</v>
      </c>
    </row>
    <row r="7587" spans="1:11">
      <c r="A7587" s="74" t="s">
        <v>152</v>
      </c>
      <c r="B7587" t="s">
        <v>182</v>
      </c>
      <c r="C7587" t="s">
        <v>31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</row>
    <row r="7588" spans="1:11">
      <c r="A7588" s="74" t="s">
        <v>152</v>
      </c>
      <c r="B7588" t="s">
        <v>182</v>
      </c>
      <c r="C7588" t="s">
        <v>25</v>
      </c>
      <c r="D7588">
        <v>4</v>
      </c>
      <c r="E7588">
        <v>4</v>
      </c>
      <c r="F7588">
        <v>65952</v>
      </c>
      <c r="G7588">
        <v>65952</v>
      </c>
      <c r="H7588">
        <v>16488</v>
      </c>
      <c r="I7588">
        <v>16488</v>
      </c>
      <c r="J7588">
        <v>0</v>
      </c>
      <c r="K7588">
        <v>0</v>
      </c>
    </row>
    <row r="7589" spans="1:11">
      <c r="A7589" s="74" t="s">
        <v>152</v>
      </c>
      <c r="B7589" t="s">
        <v>182</v>
      </c>
    </row>
    <row r="7590" spans="1:11">
      <c r="A7590" s="74" t="s">
        <v>152</v>
      </c>
      <c r="B7590" t="s">
        <v>182</v>
      </c>
      <c r="C7590" t="s">
        <v>32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</row>
    <row r="7591" spans="1:11">
      <c r="A7591" s="74" t="s">
        <v>152</v>
      </c>
      <c r="B7591" t="s">
        <v>182</v>
      </c>
      <c r="C7591" t="s">
        <v>33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</row>
    <row r="7592" spans="1:11">
      <c r="A7592" s="74" t="s">
        <v>152</v>
      </c>
      <c r="B7592" t="s">
        <v>182</v>
      </c>
      <c r="C7592" t="s">
        <v>34</v>
      </c>
      <c r="D7592">
        <v>2</v>
      </c>
      <c r="E7592">
        <v>2</v>
      </c>
      <c r="F7592">
        <v>73331</v>
      </c>
      <c r="G7592">
        <v>73331</v>
      </c>
      <c r="H7592">
        <v>36665.5</v>
      </c>
      <c r="I7592">
        <v>36665.5</v>
      </c>
      <c r="J7592">
        <v>0</v>
      </c>
      <c r="K7592">
        <v>0</v>
      </c>
    </row>
    <row r="7593" spans="1:11">
      <c r="A7593" s="74" t="s">
        <v>152</v>
      </c>
      <c r="B7593" t="s">
        <v>182</v>
      </c>
      <c r="C7593" t="s">
        <v>25</v>
      </c>
      <c r="D7593">
        <v>2</v>
      </c>
      <c r="E7593">
        <v>2</v>
      </c>
      <c r="F7593">
        <v>73331</v>
      </c>
      <c r="G7593">
        <v>73331</v>
      </c>
      <c r="H7593">
        <v>36665.5</v>
      </c>
      <c r="I7593">
        <v>36665.5</v>
      </c>
      <c r="J7593">
        <v>0</v>
      </c>
      <c r="K7593">
        <v>0</v>
      </c>
    </row>
    <row r="7594" spans="1:11">
      <c r="A7594" s="74" t="s">
        <v>152</v>
      </c>
      <c r="B7594" t="s">
        <v>182</v>
      </c>
    </row>
    <row r="7595" spans="1:11">
      <c r="A7595" s="74" t="s">
        <v>152</v>
      </c>
      <c r="B7595" t="s">
        <v>182</v>
      </c>
      <c r="C7595" t="s">
        <v>35</v>
      </c>
      <c r="D7595">
        <v>0</v>
      </c>
      <c r="E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</row>
    <row r="7596" spans="1:11">
      <c r="A7596" s="74" t="s">
        <v>152</v>
      </c>
      <c r="B7596" t="s">
        <v>182</v>
      </c>
      <c r="C7596" t="s">
        <v>36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</row>
    <row r="7597" spans="1:11">
      <c r="A7597" s="74" t="s">
        <v>152</v>
      </c>
      <c r="B7597" t="s">
        <v>182</v>
      </c>
      <c r="C7597" t="s">
        <v>25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</row>
    <row r="7598" spans="1:11">
      <c r="A7598" s="74" t="s">
        <v>152</v>
      </c>
      <c r="B7598" t="s">
        <v>182</v>
      </c>
    </row>
    <row r="7599" spans="1:11">
      <c r="A7599" s="74" t="s">
        <v>152</v>
      </c>
      <c r="B7599" t="s">
        <v>182</v>
      </c>
      <c r="C7599" t="s">
        <v>37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</row>
    <row r="7600" spans="1:11">
      <c r="A7600" s="74" t="s">
        <v>152</v>
      </c>
      <c r="B7600" t="s">
        <v>182</v>
      </c>
      <c r="C7600" t="s">
        <v>38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</row>
    <row r="7601" spans="1:11">
      <c r="A7601" s="74" t="s">
        <v>152</v>
      </c>
      <c r="B7601" t="s">
        <v>182</v>
      </c>
      <c r="C7601" t="s">
        <v>25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</row>
    <row r="7602" spans="1:11">
      <c r="A7602" s="74" t="s">
        <v>152</v>
      </c>
      <c r="B7602" t="s">
        <v>182</v>
      </c>
    </row>
    <row r="7603" spans="1:11">
      <c r="A7603" s="74" t="s">
        <v>152</v>
      </c>
      <c r="B7603" t="s">
        <v>182</v>
      </c>
      <c r="C7603" t="s">
        <v>39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</row>
    <row r="7604" spans="1:11">
      <c r="A7604" s="74" t="s">
        <v>152</v>
      </c>
      <c r="B7604" t="s">
        <v>182</v>
      </c>
      <c r="C7604" t="s">
        <v>40</v>
      </c>
      <c r="D7604">
        <v>0</v>
      </c>
      <c r="E7604">
        <v>0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0</v>
      </c>
    </row>
    <row r="7605" spans="1:11">
      <c r="A7605" s="74" t="s">
        <v>152</v>
      </c>
      <c r="B7605" t="s">
        <v>182</v>
      </c>
      <c r="C7605" t="s">
        <v>41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</row>
    <row r="7606" spans="1:11">
      <c r="A7606" s="74" t="s">
        <v>152</v>
      </c>
      <c r="B7606" t="s">
        <v>182</v>
      </c>
      <c r="C7606" t="s">
        <v>42</v>
      </c>
      <c r="D7606">
        <v>0</v>
      </c>
      <c r="E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</row>
    <row r="7607" spans="1:11">
      <c r="A7607" s="74" t="s">
        <v>152</v>
      </c>
      <c r="B7607" t="s">
        <v>182</v>
      </c>
      <c r="C7607" t="s">
        <v>43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0</v>
      </c>
    </row>
    <row r="7608" spans="1:11">
      <c r="A7608" s="74" t="s">
        <v>152</v>
      </c>
      <c r="B7608" t="s">
        <v>182</v>
      </c>
      <c r="C7608" t="s">
        <v>44</v>
      </c>
      <c r="D7608">
        <v>0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0</v>
      </c>
    </row>
    <row r="7609" spans="1:11">
      <c r="A7609" s="74" t="s">
        <v>152</v>
      </c>
      <c r="B7609" t="s">
        <v>182</v>
      </c>
      <c r="C7609" t="s">
        <v>45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</row>
    <row r="7610" spans="1:11">
      <c r="A7610" s="74" t="s">
        <v>152</v>
      </c>
      <c r="B7610" t="s">
        <v>182</v>
      </c>
      <c r="C7610" t="s">
        <v>46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0</v>
      </c>
    </row>
    <row r="7611" spans="1:11">
      <c r="A7611" s="74" t="s">
        <v>152</v>
      </c>
      <c r="B7611" t="s">
        <v>182</v>
      </c>
      <c r="C7611" t="s">
        <v>25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</row>
    <row r="7612" spans="1:11">
      <c r="A7612" s="74" t="s">
        <v>152</v>
      </c>
      <c r="B7612" t="s">
        <v>182</v>
      </c>
    </row>
    <row r="7613" spans="1:11">
      <c r="A7613" s="74" t="s">
        <v>152</v>
      </c>
      <c r="B7613" t="s">
        <v>182</v>
      </c>
      <c r="C7613" t="s">
        <v>47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</row>
    <row r="7614" spans="1:11">
      <c r="A7614" s="74" t="s">
        <v>152</v>
      </c>
      <c r="B7614" t="s">
        <v>182</v>
      </c>
      <c r="C7614" t="s">
        <v>48</v>
      </c>
      <c r="D7614">
        <v>0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</row>
    <row r="7615" spans="1:11">
      <c r="A7615" s="74" t="s">
        <v>152</v>
      </c>
      <c r="B7615" t="s">
        <v>182</v>
      </c>
      <c r="C7615" t="s">
        <v>25</v>
      </c>
      <c r="D7615">
        <v>0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</row>
    <row r="7616" spans="1:11">
      <c r="A7616" s="74" t="s">
        <v>152</v>
      </c>
      <c r="B7616" t="s">
        <v>182</v>
      </c>
    </row>
    <row r="7617" spans="1:11">
      <c r="A7617" s="74" t="s">
        <v>152</v>
      </c>
      <c r="B7617" t="s">
        <v>182</v>
      </c>
      <c r="C7617" t="s">
        <v>49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</row>
    <row r="7618" spans="1:11">
      <c r="A7618" s="74" t="s">
        <v>152</v>
      </c>
      <c r="B7618" t="s">
        <v>182</v>
      </c>
      <c r="C7618" t="s">
        <v>25</v>
      </c>
      <c r="D7618">
        <v>0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</row>
    <row r="7619" spans="1:11">
      <c r="A7619" s="74" t="s">
        <v>152</v>
      </c>
      <c r="B7619" t="s">
        <v>182</v>
      </c>
    </row>
    <row r="7620" spans="1:11">
      <c r="A7620" s="74" t="s">
        <v>152</v>
      </c>
      <c r="B7620" t="s">
        <v>182</v>
      </c>
      <c r="C7620" t="s">
        <v>50</v>
      </c>
      <c r="D7620">
        <v>0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</row>
    <row r="7621" spans="1:11">
      <c r="A7621" s="74" t="s">
        <v>152</v>
      </c>
      <c r="B7621" t="s">
        <v>182</v>
      </c>
      <c r="C7621" t="s">
        <v>51</v>
      </c>
      <c r="D7621">
        <v>0</v>
      </c>
      <c r="E7621"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</row>
    <row r="7622" spans="1:11">
      <c r="A7622" s="74" t="s">
        <v>152</v>
      </c>
      <c r="B7622" t="s">
        <v>182</v>
      </c>
      <c r="C7622" t="s">
        <v>25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</row>
    <row r="7623" spans="1:11">
      <c r="A7623" s="74" t="s">
        <v>152</v>
      </c>
      <c r="B7623" t="s">
        <v>182</v>
      </c>
    </row>
    <row r="7624" spans="1:11">
      <c r="A7624" s="74" t="s">
        <v>152</v>
      </c>
      <c r="B7624" t="s">
        <v>182</v>
      </c>
      <c r="C7624" t="s">
        <v>52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</row>
    <row r="7625" spans="1:11">
      <c r="A7625" s="74" t="s">
        <v>152</v>
      </c>
      <c r="B7625" t="s">
        <v>182</v>
      </c>
      <c r="C7625" t="s">
        <v>53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</row>
    <row r="7626" spans="1:11">
      <c r="A7626" s="74" t="s">
        <v>152</v>
      </c>
      <c r="B7626" t="s">
        <v>182</v>
      </c>
      <c r="C7626" t="s">
        <v>54</v>
      </c>
      <c r="D7626">
        <v>0</v>
      </c>
      <c r="E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</row>
    <row r="7627" spans="1:11">
      <c r="A7627" s="74" t="s">
        <v>152</v>
      </c>
      <c r="B7627" t="s">
        <v>182</v>
      </c>
      <c r="C7627" t="s">
        <v>55</v>
      </c>
      <c r="D7627">
        <v>0</v>
      </c>
      <c r="E7627"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</row>
    <row r="7628" spans="1:11">
      <c r="A7628" s="74" t="s">
        <v>152</v>
      </c>
      <c r="B7628" t="s">
        <v>182</v>
      </c>
      <c r="C7628" t="s">
        <v>25</v>
      </c>
      <c r="D7628">
        <v>0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0</v>
      </c>
    </row>
    <row r="7629" spans="1:11">
      <c r="A7629" s="74" t="s">
        <v>152</v>
      </c>
      <c r="B7629" t="s">
        <v>182</v>
      </c>
    </row>
    <row r="7630" spans="1:11">
      <c r="A7630" s="74" t="s">
        <v>152</v>
      </c>
      <c r="B7630" t="s">
        <v>182</v>
      </c>
      <c r="C7630" t="s">
        <v>56</v>
      </c>
      <c r="D7630">
        <v>0</v>
      </c>
      <c r="E7630">
        <v>0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</row>
    <row r="7631" spans="1:11">
      <c r="A7631" s="74" t="s">
        <v>152</v>
      </c>
      <c r="B7631" t="s">
        <v>182</v>
      </c>
      <c r="C7631" t="s">
        <v>57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</row>
    <row r="7632" spans="1:11">
      <c r="A7632" s="74" t="s">
        <v>152</v>
      </c>
      <c r="B7632" t="s">
        <v>182</v>
      </c>
      <c r="C7632" t="s">
        <v>58</v>
      </c>
      <c r="D7632">
        <v>0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</row>
    <row r="7633" spans="1:11">
      <c r="A7633" s="74" t="s">
        <v>61</v>
      </c>
      <c r="B7633" t="s">
        <v>183</v>
      </c>
      <c r="C7633" t="s">
        <v>18</v>
      </c>
      <c r="D7633">
        <v>1</v>
      </c>
      <c r="E7633">
        <v>1</v>
      </c>
      <c r="F7633">
        <v>83000</v>
      </c>
      <c r="G7633">
        <v>83000</v>
      </c>
      <c r="H7633">
        <v>83000</v>
      </c>
      <c r="I7633">
        <v>83000</v>
      </c>
      <c r="J7633">
        <v>0</v>
      </c>
      <c r="K7633">
        <v>0</v>
      </c>
    </row>
    <row r="7634" spans="1:11">
      <c r="A7634" s="74" t="s">
        <v>61</v>
      </c>
      <c r="B7634" t="s">
        <v>183</v>
      </c>
      <c r="C7634" t="s">
        <v>19</v>
      </c>
      <c r="D7634">
        <v>1</v>
      </c>
      <c r="E7634">
        <v>1</v>
      </c>
      <c r="F7634">
        <v>65000</v>
      </c>
      <c r="G7634">
        <v>65000</v>
      </c>
      <c r="H7634">
        <v>65000</v>
      </c>
      <c r="I7634">
        <v>65000</v>
      </c>
      <c r="J7634">
        <v>0</v>
      </c>
      <c r="K7634">
        <v>0</v>
      </c>
    </row>
    <row r="7635" spans="1:11">
      <c r="A7635" s="74" t="s">
        <v>61</v>
      </c>
      <c r="B7635" t="s">
        <v>183</v>
      </c>
      <c r="C7635" t="s">
        <v>20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</row>
    <row r="7636" spans="1:11">
      <c r="A7636" s="74" t="s">
        <v>61</v>
      </c>
      <c r="B7636" t="s">
        <v>183</v>
      </c>
      <c r="C7636" t="s">
        <v>21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</row>
    <row r="7637" spans="1:11">
      <c r="A7637" s="74" t="s">
        <v>61</v>
      </c>
      <c r="B7637" t="s">
        <v>183</v>
      </c>
      <c r="C7637" t="s">
        <v>22</v>
      </c>
      <c r="D7637">
        <v>0</v>
      </c>
      <c r="E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</row>
    <row r="7638" spans="1:11">
      <c r="A7638" s="74" t="s">
        <v>61</v>
      </c>
      <c r="B7638" t="s">
        <v>183</v>
      </c>
      <c r="C7638" t="s">
        <v>23</v>
      </c>
      <c r="D7638">
        <v>2</v>
      </c>
      <c r="E7638">
        <v>2</v>
      </c>
      <c r="F7638">
        <v>87699</v>
      </c>
      <c r="G7638">
        <v>92120</v>
      </c>
      <c r="H7638">
        <v>43849.5</v>
      </c>
      <c r="I7638">
        <v>46060</v>
      </c>
      <c r="J7638">
        <v>4421</v>
      </c>
      <c r="K7638">
        <v>5.0411065120468876E-2</v>
      </c>
    </row>
    <row r="7639" spans="1:11">
      <c r="A7639" s="74" t="s">
        <v>61</v>
      </c>
      <c r="B7639" t="s">
        <v>183</v>
      </c>
      <c r="C7639" t="s">
        <v>24</v>
      </c>
      <c r="D7639">
        <v>1</v>
      </c>
      <c r="E7639">
        <v>1</v>
      </c>
      <c r="F7639">
        <v>35683</v>
      </c>
      <c r="G7639">
        <v>35787</v>
      </c>
      <c r="H7639">
        <v>35683</v>
      </c>
      <c r="I7639">
        <v>35787</v>
      </c>
      <c r="J7639">
        <v>104</v>
      </c>
      <c r="K7639">
        <v>2.914553148558137E-3</v>
      </c>
    </row>
    <row r="7640" spans="1:11">
      <c r="A7640" s="74" t="s">
        <v>61</v>
      </c>
      <c r="B7640" t="s">
        <v>183</v>
      </c>
      <c r="C7640" t="s">
        <v>25</v>
      </c>
      <c r="D7640">
        <v>5</v>
      </c>
      <c r="E7640">
        <v>5</v>
      </c>
      <c r="F7640">
        <v>271382</v>
      </c>
      <c r="G7640">
        <v>275907</v>
      </c>
      <c r="H7640">
        <v>54276.4</v>
      </c>
      <c r="I7640">
        <v>55181.4</v>
      </c>
      <c r="J7640">
        <v>4525</v>
      </c>
      <c r="K7640">
        <v>1.6673913524109928E-2</v>
      </c>
    </row>
    <row r="7641" spans="1:11">
      <c r="A7641" s="74" t="s">
        <v>61</v>
      </c>
      <c r="B7641" t="s">
        <v>183</v>
      </c>
    </row>
    <row r="7642" spans="1:11">
      <c r="A7642" s="74" t="s">
        <v>61</v>
      </c>
      <c r="B7642" t="s">
        <v>183</v>
      </c>
      <c r="C7642" t="s">
        <v>26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</row>
    <row r="7643" spans="1:11">
      <c r="A7643" s="74" t="s">
        <v>61</v>
      </c>
      <c r="B7643" t="s">
        <v>183</v>
      </c>
      <c r="C7643" t="s">
        <v>27</v>
      </c>
      <c r="D7643">
        <v>0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</row>
    <row r="7644" spans="1:11">
      <c r="A7644" s="74" t="s">
        <v>61</v>
      </c>
      <c r="B7644" t="s">
        <v>183</v>
      </c>
      <c r="C7644" t="s">
        <v>25</v>
      </c>
      <c r="D7644">
        <v>0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</row>
    <row r="7645" spans="1:11">
      <c r="A7645" s="74" t="s">
        <v>61</v>
      </c>
      <c r="B7645" t="s">
        <v>183</v>
      </c>
    </row>
    <row r="7646" spans="1:11">
      <c r="A7646" s="74" t="s">
        <v>61</v>
      </c>
      <c r="B7646" t="s">
        <v>183</v>
      </c>
      <c r="C7646" t="s">
        <v>28</v>
      </c>
      <c r="D7646">
        <v>0</v>
      </c>
      <c r="E7646"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</row>
    <row r="7647" spans="1:11">
      <c r="A7647" s="74" t="s">
        <v>61</v>
      </c>
      <c r="B7647" t="s">
        <v>183</v>
      </c>
      <c r="C7647" t="s">
        <v>29</v>
      </c>
      <c r="D7647">
        <v>1</v>
      </c>
      <c r="E7647">
        <v>1</v>
      </c>
      <c r="F7647">
        <v>20496</v>
      </c>
      <c r="G7647">
        <v>20496</v>
      </c>
      <c r="H7647">
        <v>20496</v>
      </c>
      <c r="I7647">
        <v>20496</v>
      </c>
      <c r="J7647">
        <v>0</v>
      </c>
      <c r="K7647">
        <v>0</v>
      </c>
    </row>
    <row r="7648" spans="1:11">
      <c r="A7648" s="74" t="s">
        <v>61</v>
      </c>
      <c r="B7648" t="s">
        <v>183</v>
      </c>
      <c r="C7648" t="s">
        <v>30</v>
      </c>
      <c r="D7648">
        <v>0</v>
      </c>
      <c r="E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</row>
    <row r="7649" spans="1:11">
      <c r="A7649" s="74" t="s">
        <v>61</v>
      </c>
      <c r="B7649" t="s">
        <v>183</v>
      </c>
      <c r="C7649" t="s">
        <v>31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</row>
    <row r="7650" spans="1:11">
      <c r="A7650" s="74" t="s">
        <v>61</v>
      </c>
      <c r="B7650" t="s">
        <v>183</v>
      </c>
      <c r="C7650" t="s">
        <v>25</v>
      </c>
      <c r="D7650">
        <v>1</v>
      </c>
      <c r="E7650">
        <v>1</v>
      </c>
      <c r="F7650">
        <v>20496</v>
      </c>
      <c r="G7650">
        <v>20496</v>
      </c>
      <c r="H7650">
        <v>20496</v>
      </c>
      <c r="I7650">
        <v>20496</v>
      </c>
      <c r="J7650">
        <v>0</v>
      </c>
      <c r="K7650">
        <v>0</v>
      </c>
    </row>
    <row r="7651" spans="1:11">
      <c r="A7651" s="74" t="s">
        <v>61</v>
      </c>
      <c r="B7651" t="s">
        <v>183</v>
      </c>
    </row>
    <row r="7652" spans="1:11">
      <c r="A7652" s="74" t="s">
        <v>61</v>
      </c>
      <c r="B7652" t="s">
        <v>183</v>
      </c>
      <c r="C7652" t="s">
        <v>32</v>
      </c>
      <c r="D7652">
        <v>0</v>
      </c>
      <c r="E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0</v>
      </c>
    </row>
    <row r="7653" spans="1:11">
      <c r="A7653" s="74" t="s">
        <v>61</v>
      </c>
      <c r="B7653" t="s">
        <v>183</v>
      </c>
      <c r="C7653" t="s">
        <v>33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</row>
    <row r="7654" spans="1:11">
      <c r="A7654" s="74" t="s">
        <v>61</v>
      </c>
      <c r="B7654" t="s">
        <v>183</v>
      </c>
      <c r="C7654" t="s">
        <v>34</v>
      </c>
      <c r="D7654">
        <v>1</v>
      </c>
      <c r="E7654">
        <v>1</v>
      </c>
      <c r="F7654">
        <v>22880</v>
      </c>
      <c r="G7654">
        <v>22880</v>
      </c>
      <c r="H7654">
        <v>22880</v>
      </c>
      <c r="I7654">
        <v>22880</v>
      </c>
      <c r="J7654">
        <v>0</v>
      </c>
      <c r="K7654">
        <v>0</v>
      </c>
    </row>
    <row r="7655" spans="1:11">
      <c r="A7655" s="74" t="s">
        <v>61</v>
      </c>
      <c r="B7655" t="s">
        <v>183</v>
      </c>
      <c r="C7655" t="s">
        <v>25</v>
      </c>
      <c r="D7655">
        <v>1</v>
      </c>
      <c r="E7655">
        <v>1</v>
      </c>
      <c r="F7655">
        <v>22880</v>
      </c>
      <c r="G7655">
        <v>22880</v>
      </c>
      <c r="H7655">
        <v>22880</v>
      </c>
      <c r="I7655">
        <v>22880</v>
      </c>
      <c r="J7655">
        <v>0</v>
      </c>
      <c r="K7655">
        <v>0</v>
      </c>
    </row>
    <row r="7656" spans="1:11">
      <c r="A7656" s="74" t="s">
        <v>61</v>
      </c>
      <c r="B7656" t="s">
        <v>183</v>
      </c>
    </row>
    <row r="7657" spans="1:11">
      <c r="A7657" s="74" t="s">
        <v>61</v>
      </c>
      <c r="B7657" t="s">
        <v>183</v>
      </c>
      <c r="C7657" t="s">
        <v>35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</row>
    <row r="7658" spans="1:11">
      <c r="A7658" s="74" t="s">
        <v>61</v>
      </c>
      <c r="B7658" t="s">
        <v>183</v>
      </c>
      <c r="C7658" t="s">
        <v>36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</row>
    <row r="7659" spans="1:11">
      <c r="A7659" s="74" t="s">
        <v>61</v>
      </c>
      <c r="B7659" t="s">
        <v>183</v>
      </c>
      <c r="C7659" t="s">
        <v>25</v>
      </c>
      <c r="D7659">
        <v>0</v>
      </c>
      <c r="E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0</v>
      </c>
    </row>
    <row r="7660" spans="1:11">
      <c r="A7660" s="74" t="s">
        <v>61</v>
      </c>
      <c r="B7660" t="s">
        <v>183</v>
      </c>
    </row>
    <row r="7661" spans="1:11">
      <c r="A7661" s="74" t="s">
        <v>61</v>
      </c>
      <c r="B7661" t="s">
        <v>183</v>
      </c>
      <c r="C7661" t="s">
        <v>37</v>
      </c>
      <c r="D7661">
        <v>0</v>
      </c>
      <c r="E7661">
        <v>0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</row>
    <row r="7662" spans="1:11">
      <c r="A7662" s="74" t="s">
        <v>61</v>
      </c>
      <c r="B7662" t="s">
        <v>183</v>
      </c>
      <c r="C7662" t="s">
        <v>38</v>
      </c>
      <c r="D7662">
        <v>0</v>
      </c>
      <c r="E7662">
        <v>0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</row>
    <row r="7663" spans="1:11">
      <c r="A7663" s="74" t="s">
        <v>61</v>
      </c>
      <c r="B7663" t="s">
        <v>183</v>
      </c>
      <c r="C7663" t="s">
        <v>25</v>
      </c>
      <c r="D7663">
        <v>0</v>
      </c>
      <c r="E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</row>
    <row r="7664" spans="1:11">
      <c r="A7664" s="74" t="s">
        <v>61</v>
      </c>
      <c r="B7664" t="s">
        <v>183</v>
      </c>
    </row>
    <row r="7665" spans="1:11">
      <c r="A7665" s="74" t="s">
        <v>61</v>
      </c>
      <c r="B7665" t="s">
        <v>183</v>
      </c>
      <c r="C7665" t="s">
        <v>39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0</v>
      </c>
    </row>
    <row r="7666" spans="1:11">
      <c r="A7666" s="74" t="s">
        <v>61</v>
      </c>
      <c r="B7666" t="s">
        <v>183</v>
      </c>
      <c r="C7666" t="s">
        <v>40</v>
      </c>
      <c r="D7666">
        <v>0</v>
      </c>
      <c r="E7666"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</row>
    <row r="7667" spans="1:11">
      <c r="A7667" s="74" t="s">
        <v>61</v>
      </c>
      <c r="B7667" t="s">
        <v>183</v>
      </c>
      <c r="C7667" t="s">
        <v>41</v>
      </c>
      <c r="D7667">
        <v>0</v>
      </c>
      <c r="E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</row>
    <row r="7668" spans="1:11">
      <c r="A7668" s="74" t="s">
        <v>61</v>
      </c>
      <c r="B7668" t="s">
        <v>183</v>
      </c>
      <c r="C7668" t="s">
        <v>42</v>
      </c>
      <c r="D7668">
        <v>0</v>
      </c>
      <c r="E7668">
        <v>0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</row>
    <row r="7669" spans="1:11">
      <c r="A7669" s="74" t="s">
        <v>61</v>
      </c>
      <c r="B7669" t="s">
        <v>183</v>
      </c>
      <c r="C7669" t="s">
        <v>43</v>
      </c>
      <c r="D7669">
        <v>0</v>
      </c>
      <c r="E7669">
        <v>0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0</v>
      </c>
    </row>
    <row r="7670" spans="1:11">
      <c r="A7670" s="74" t="s">
        <v>61</v>
      </c>
      <c r="B7670" t="s">
        <v>183</v>
      </c>
      <c r="C7670" t="s">
        <v>44</v>
      </c>
      <c r="D7670">
        <v>0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</row>
    <row r="7671" spans="1:11">
      <c r="A7671" s="74" t="s">
        <v>61</v>
      </c>
      <c r="B7671" t="s">
        <v>183</v>
      </c>
      <c r="C7671" t="s">
        <v>45</v>
      </c>
      <c r="D7671">
        <v>0</v>
      </c>
      <c r="E7671">
        <v>0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</row>
    <row r="7672" spans="1:11">
      <c r="A7672" s="74" t="s">
        <v>61</v>
      </c>
      <c r="B7672" t="s">
        <v>183</v>
      </c>
      <c r="C7672" t="s">
        <v>46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</row>
    <row r="7673" spans="1:11">
      <c r="A7673" s="74" t="s">
        <v>61</v>
      </c>
      <c r="B7673" t="s">
        <v>183</v>
      </c>
      <c r="C7673" t="s">
        <v>25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</row>
    <row r="7674" spans="1:11">
      <c r="A7674" s="74" t="s">
        <v>61</v>
      </c>
      <c r="B7674" t="s">
        <v>183</v>
      </c>
    </row>
    <row r="7675" spans="1:11">
      <c r="A7675" s="74" t="s">
        <v>61</v>
      </c>
      <c r="B7675" t="s">
        <v>183</v>
      </c>
      <c r="C7675" t="s">
        <v>47</v>
      </c>
      <c r="D7675">
        <v>0</v>
      </c>
      <c r="E7675"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</row>
    <row r="7676" spans="1:11">
      <c r="A7676" s="74" t="s">
        <v>61</v>
      </c>
      <c r="B7676" t="s">
        <v>183</v>
      </c>
      <c r="C7676" t="s">
        <v>48</v>
      </c>
      <c r="D7676">
        <v>0</v>
      </c>
      <c r="E7676"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</row>
    <row r="7677" spans="1:11">
      <c r="A7677" s="74" t="s">
        <v>61</v>
      </c>
      <c r="B7677" t="s">
        <v>183</v>
      </c>
      <c r="C7677" t="s">
        <v>25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</row>
    <row r="7678" spans="1:11">
      <c r="A7678" s="74" t="s">
        <v>61</v>
      </c>
      <c r="B7678" t="s">
        <v>183</v>
      </c>
    </row>
    <row r="7679" spans="1:11">
      <c r="A7679" s="74" t="s">
        <v>61</v>
      </c>
      <c r="B7679" t="s">
        <v>183</v>
      </c>
      <c r="C7679" t="s">
        <v>49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</row>
    <row r="7680" spans="1:11">
      <c r="A7680" s="74" t="s">
        <v>61</v>
      </c>
      <c r="B7680" t="s">
        <v>183</v>
      </c>
      <c r="C7680" t="s">
        <v>25</v>
      </c>
      <c r="D7680">
        <v>0</v>
      </c>
      <c r="E7680"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</row>
    <row r="7681" spans="1:11">
      <c r="A7681" s="74" t="s">
        <v>61</v>
      </c>
      <c r="B7681" t="s">
        <v>183</v>
      </c>
    </row>
    <row r="7682" spans="1:11">
      <c r="A7682" s="74" t="s">
        <v>61</v>
      </c>
      <c r="B7682" t="s">
        <v>183</v>
      </c>
      <c r="C7682" t="s">
        <v>50</v>
      </c>
      <c r="D7682">
        <v>0</v>
      </c>
      <c r="E7682"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</row>
    <row r="7683" spans="1:11">
      <c r="A7683" s="74" t="s">
        <v>61</v>
      </c>
      <c r="B7683" t="s">
        <v>183</v>
      </c>
      <c r="C7683" t="s">
        <v>51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</row>
    <row r="7684" spans="1:11">
      <c r="A7684" s="74" t="s">
        <v>61</v>
      </c>
      <c r="B7684" t="s">
        <v>183</v>
      </c>
      <c r="C7684" t="s">
        <v>25</v>
      </c>
      <c r="D7684">
        <v>0</v>
      </c>
      <c r="E7684">
        <v>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</row>
    <row r="7685" spans="1:11">
      <c r="A7685" s="74" t="s">
        <v>61</v>
      </c>
      <c r="B7685" t="s">
        <v>183</v>
      </c>
    </row>
    <row r="7686" spans="1:11">
      <c r="A7686" s="74" t="s">
        <v>61</v>
      </c>
      <c r="B7686" t="s">
        <v>183</v>
      </c>
      <c r="C7686" t="s">
        <v>52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</row>
    <row r="7687" spans="1:11">
      <c r="A7687" s="74" t="s">
        <v>61</v>
      </c>
      <c r="B7687" t="s">
        <v>183</v>
      </c>
      <c r="C7687" t="s">
        <v>53</v>
      </c>
      <c r="D7687">
        <v>0</v>
      </c>
      <c r="E7687"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</row>
    <row r="7688" spans="1:11">
      <c r="A7688" s="74" t="s">
        <v>61</v>
      </c>
      <c r="B7688" t="s">
        <v>183</v>
      </c>
      <c r="C7688" t="s">
        <v>54</v>
      </c>
      <c r="D7688">
        <v>0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</row>
    <row r="7689" spans="1:11">
      <c r="A7689" s="74" t="s">
        <v>61</v>
      </c>
      <c r="B7689" t="s">
        <v>183</v>
      </c>
      <c r="C7689" t="s">
        <v>55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</row>
    <row r="7690" spans="1:11">
      <c r="A7690" s="74" t="s">
        <v>61</v>
      </c>
      <c r="B7690" t="s">
        <v>183</v>
      </c>
      <c r="C7690" t="s">
        <v>25</v>
      </c>
      <c r="D7690">
        <v>0</v>
      </c>
      <c r="E7690">
        <v>0</v>
      </c>
      <c r="F7690">
        <v>0</v>
      </c>
      <c r="G7690">
        <v>0</v>
      </c>
      <c r="H7690">
        <v>0</v>
      </c>
      <c r="I7690">
        <v>0</v>
      </c>
      <c r="J7690">
        <v>0</v>
      </c>
      <c r="K7690">
        <v>0</v>
      </c>
    </row>
    <row r="7691" spans="1:11">
      <c r="A7691" s="74" t="s">
        <v>61</v>
      </c>
      <c r="B7691" t="s">
        <v>183</v>
      </c>
    </row>
    <row r="7692" spans="1:11">
      <c r="A7692" s="74" t="s">
        <v>61</v>
      </c>
      <c r="B7692" t="s">
        <v>183</v>
      </c>
      <c r="C7692" t="s">
        <v>56</v>
      </c>
      <c r="D7692">
        <v>0</v>
      </c>
      <c r="E7692">
        <v>0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0</v>
      </c>
    </row>
    <row r="7693" spans="1:11">
      <c r="A7693" s="74" t="s">
        <v>61</v>
      </c>
      <c r="B7693" t="s">
        <v>183</v>
      </c>
      <c r="C7693" t="s">
        <v>57</v>
      </c>
      <c r="D7693">
        <v>0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</row>
    <row r="7694" spans="1:11">
      <c r="A7694" s="74" t="s">
        <v>61</v>
      </c>
      <c r="B7694" t="s">
        <v>183</v>
      </c>
      <c r="C7694" t="s">
        <v>58</v>
      </c>
      <c r="D7694">
        <v>0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</row>
    <row r="7695" spans="1:11">
      <c r="A7695" s="74" t="s">
        <v>152</v>
      </c>
      <c r="B7695" t="s">
        <v>184</v>
      </c>
      <c r="C7695" t="s">
        <v>18</v>
      </c>
      <c r="D7695">
        <v>1</v>
      </c>
      <c r="E7695">
        <v>1</v>
      </c>
      <c r="F7695">
        <v>85000</v>
      </c>
      <c r="G7695">
        <v>95000</v>
      </c>
      <c r="H7695">
        <v>85000</v>
      </c>
      <c r="I7695">
        <v>95000</v>
      </c>
      <c r="J7695">
        <v>10000</v>
      </c>
      <c r="K7695">
        <v>0.11764705882352941</v>
      </c>
    </row>
    <row r="7696" spans="1:11">
      <c r="A7696" s="74" t="s">
        <v>152</v>
      </c>
      <c r="B7696" t="s">
        <v>184</v>
      </c>
      <c r="C7696" t="s">
        <v>19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</row>
    <row r="7697" spans="1:11">
      <c r="A7697" s="74" t="s">
        <v>152</v>
      </c>
      <c r="B7697" t="s">
        <v>184</v>
      </c>
      <c r="C7697" t="s">
        <v>20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</row>
    <row r="7698" spans="1:11">
      <c r="A7698" s="74" t="s">
        <v>152</v>
      </c>
      <c r="B7698" t="s">
        <v>184</v>
      </c>
      <c r="C7698" t="s">
        <v>21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</row>
    <row r="7699" spans="1:11">
      <c r="A7699" s="74" t="s">
        <v>152</v>
      </c>
      <c r="B7699" t="s">
        <v>184</v>
      </c>
      <c r="C7699" t="s">
        <v>22</v>
      </c>
      <c r="D7699">
        <v>0</v>
      </c>
      <c r="E7699"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</row>
    <row r="7700" spans="1:11">
      <c r="A7700" s="74" t="s">
        <v>152</v>
      </c>
      <c r="B7700" t="s">
        <v>184</v>
      </c>
      <c r="C7700" t="s">
        <v>23</v>
      </c>
      <c r="D7700">
        <v>0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</row>
    <row r="7701" spans="1:11">
      <c r="A7701" s="74" t="s">
        <v>152</v>
      </c>
      <c r="B7701" t="s">
        <v>184</v>
      </c>
      <c r="C7701" t="s">
        <v>24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</row>
    <row r="7702" spans="1:11">
      <c r="A7702" s="74" t="s">
        <v>152</v>
      </c>
      <c r="B7702" t="s">
        <v>184</v>
      </c>
      <c r="C7702" t="s">
        <v>25</v>
      </c>
      <c r="D7702">
        <v>1</v>
      </c>
      <c r="E7702">
        <v>1</v>
      </c>
      <c r="F7702">
        <v>85000</v>
      </c>
      <c r="G7702">
        <v>95000</v>
      </c>
      <c r="H7702">
        <v>85000</v>
      </c>
      <c r="I7702">
        <v>95000</v>
      </c>
      <c r="J7702">
        <v>10000</v>
      </c>
      <c r="K7702">
        <v>0.11764705882352941</v>
      </c>
    </row>
    <row r="7703" spans="1:11">
      <c r="A7703" s="74" t="s">
        <v>152</v>
      </c>
      <c r="B7703" t="s">
        <v>184</v>
      </c>
    </row>
    <row r="7704" spans="1:11">
      <c r="A7704" s="74" t="s">
        <v>152</v>
      </c>
      <c r="B7704" t="s">
        <v>184</v>
      </c>
      <c r="C7704" t="s">
        <v>26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</row>
    <row r="7705" spans="1:11">
      <c r="A7705" s="74" t="s">
        <v>152</v>
      </c>
      <c r="B7705" t="s">
        <v>184</v>
      </c>
      <c r="C7705" t="s">
        <v>27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</row>
    <row r="7706" spans="1:11">
      <c r="A7706" s="74" t="s">
        <v>152</v>
      </c>
      <c r="B7706" t="s">
        <v>184</v>
      </c>
      <c r="C7706" t="s">
        <v>25</v>
      </c>
      <c r="D7706">
        <v>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</row>
    <row r="7707" spans="1:11">
      <c r="A7707" s="74" t="s">
        <v>152</v>
      </c>
      <c r="B7707" t="s">
        <v>184</v>
      </c>
    </row>
    <row r="7708" spans="1:11">
      <c r="A7708" s="74" t="s">
        <v>152</v>
      </c>
      <c r="B7708" t="s">
        <v>184</v>
      </c>
      <c r="C7708" t="s">
        <v>28</v>
      </c>
      <c r="D7708">
        <v>1</v>
      </c>
      <c r="E7708">
        <v>1</v>
      </c>
      <c r="F7708">
        <v>21014</v>
      </c>
      <c r="G7708">
        <v>21184</v>
      </c>
      <c r="H7708">
        <v>21014</v>
      </c>
      <c r="I7708">
        <v>21184</v>
      </c>
      <c r="J7708">
        <v>170</v>
      </c>
      <c r="K7708">
        <v>8.0898448653278759E-3</v>
      </c>
    </row>
    <row r="7709" spans="1:11">
      <c r="A7709" s="74" t="s">
        <v>152</v>
      </c>
      <c r="B7709" t="s">
        <v>184</v>
      </c>
      <c r="C7709" t="s">
        <v>29</v>
      </c>
      <c r="D7709">
        <v>1</v>
      </c>
      <c r="E7709">
        <v>1</v>
      </c>
      <c r="F7709">
        <v>17937</v>
      </c>
      <c r="G7709">
        <v>18074</v>
      </c>
      <c r="H7709">
        <v>17937</v>
      </c>
      <c r="I7709">
        <v>18074</v>
      </c>
      <c r="J7709">
        <v>137</v>
      </c>
      <c r="K7709">
        <v>7.6378435635836538E-3</v>
      </c>
    </row>
    <row r="7710" spans="1:11">
      <c r="A7710" s="74" t="s">
        <v>152</v>
      </c>
      <c r="B7710" t="s">
        <v>184</v>
      </c>
      <c r="C7710" t="s">
        <v>30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</row>
    <row r="7711" spans="1:11">
      <c r="A7711" s="74" t="s">
        <v>152</v>
      </c>
      <c r="B7711" t="s">
        <v>184</v>
      </c>
      <c r="C7711" t="s">
        <v>31</v>
      </c>
      <c r="D7711">
        <v>0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</row>
    <row r="7712" spans="1:11">
      <c r="A7712" s="74" t="s">
        <v>152</v>
      </c>
      <c r="B7712" t="s">
        <v>184</v>
      </c>
      <c r="C7712" t="s">
        <v>25</v>
      </c>
      <c r="D7712">
        <v>2</v>
      </c>
      <c r="E7712">
        <v>2</v>
      </c>
      <c r="F7712">
        <v>38951</v>
      </c>
      <c r="G7712">
        <v>39258</v>
      </c>
      <c r="H7712">
        <v>19475.5</v>
      </c>
      <c r="I7712">
        <v>19629</v>
      </c>
      <c r="J7712">
        <v>307</v>
      </c>
      <c r="K7712">
        <v>7.8816975173936488E-3</v>
      </c>
    </row>
    <row r="7713" spans="1:11">
      <c r="A7713" s="74" t="s">
        <v>152</v>
      </c>
      <c r="B7713" t="s">
        <v>184</v>
      </c>
    </row>
    <row r="7714" spans="1:11">
      <c r="A7714" s="74" t="s">
        <v>152</v>
      </c>
      <c r="B7714" t="s">
        <v>184</v>
      </c>
      <c r="C7714" t="s">
        <v>32</v>
      </c>
      <c r="D7714">
        <v>0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</row>
    <row r="7715" spans="1:11">
      <c r="A7715" s="74" t="s">
        <v>152</v>
      </c>
      <c r="B7715" t="s">
        <v>184</v>
      </c>
      <c r="C7715" t="s">
        <v>33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</row>
    <row r="7716" spans="1:11">
      <c r="A7716" s="74" t="s">
        <v>152</v>
      </c>
      <c r="B7716" t="s">
        <v>184</v>
      </c>
      <c r="C7716" t="s">
        <v>34</v>
      </c>
      <c r="D7716">
        <v>1</v>
      </c>
      <c r="E7716">
        <v>1</v>
      </c>
      <c r="F7716">
        <v>21336</v>
      </c>
      <c r="G7716">
        <v>21846</v>
      </c>
      <c r="H7716">
        <v>21336</v>
      </c>
      <c r="I7716">
        <v>21846</v>
      </c>
      <c r="J7716">
        <v>510</v>
      </c>
      <c r="K7716">
        <v>2.3903262092238472E-2</v>
      </c>
    </row>
    <row r="7717" spans="1:11">
      <c r="A7717" s="74" t="s">
        <v>152</v>
      </c>
      <c r="B7717" t="s">
        <v>184</v>
      </c>
      <c r="C7717" t="s">
        <v>25</v>
      </c>
      <c r="D7717">
        <v>1</v>
      </c>
      <c r="E7717">
        <v>1</v>
      </c>
      <c r="F7717">
        <v>21336</v>
      </c>
      <c r="G7717">
        <v>21846</v>
      </c>
      <c r="H7717">
        <v>21336</v>
      </c>
      <c r="I7717">
        <v>21846</v>
      </c>
      <c r="J7717">
        <v>510</v>
      </c>
      <c r="K7717">
        <v>2.3903262092238472E-2</v>
      </c>
    </row>
    <row r="7718" spans="1:11">
      <c r="A7718" s="74" t="s">
        <v>152</v>
      </c>
      <c r="B7718" t="s">
        <v>184</v>
      </c>
    </row>
    <row r="7719" spans="1:11">
      <c r="A7719" s="74" t="s">
        <v>152</v>
      </c>
      <c r="B7719" t="s">
        <v>184</v>
      </c>
      <c r="C7719" t="s">
        <v>35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</row>
    <row r="7720" spans="1:11">
      <c r="A7720" s="74" t="s">
        <v>152</v>
      </c>
      <c r="B7720" t="s">
        <v>184</v>
      </c>
      <c r="C7720" t="s">
        <v>36</v>
      </c>
      <c r="D7720">
        <v>0</v>
      </c>
      <c r="E7720">
        <v>0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</row>
    <row r="7721" spans="1:11">
      <c r="A7721" s="74" t="s">
        <v>152</v>
      </c>
      <c r="B7721" t="s">
        <v>184</v>
      </c>
      <c r="C7721" t="s">
        <v>25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</row>
    <row r="7722" spans="1:11">
      <c r="A7722" s="74" t="s">
        <v>152</v>
      </c>
      <c r="B7722" t="s">
        <v>184</v>
      </c>
    </row>
    <row r="7723" spans="1:11">
      <c r="A7723" s="74" t="s">
        <v>152</v>
      </c>
      <c r="B7723" t="s">
        <v>184</v>
      </c>
      <c r="C7723" t="s">
        <v>37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</row>
    <row r="7724" spans="1:11">
      <c r="A7724" s="74" t="s">
        <v>152</v>
      </c>
      <c r="B7724" t="s">
        <v>184</v>
      </c>
      <c r="C7724" t="s">
        <v>38</v>
      </c>
      <c r="D7724">
        <v>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</row>
    <row r="7725" spans="1:11">
      <c r="A7725" s="74" t="s">
        <v>152</v>
      </c>
      <c r="B7725" t="s">
        <v>184</v>
      </c>
      <c r="C7725" t="s">
        <v>25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</row>
    <row r="7726" spans="1:11">
      <c r="A7726" s="74" t="s">
        <v>152</v>
      </c>
      <c r="B7726" t="s">
        <v>184</v>
      </c>
    </row>
    <row r="7727" spans="1:11">
      <c r="A7727" s="74" t="s">
        <v>152</v>
      </c>
      <c r="B7727" t="s">
        <v>184</v>
      </c>
      <c r="C7727" t="s">
        <v>39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</row>
    <row r="7728" spans="1:11">
      <c r="A7728" s="74" t="s">
        <v>152</v>
      </c>
      <c r="B7728" t="s">
        <v>184</v>
      </c>
      <c r="C7728" t="s">
        <v>40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</row>
    <row r="7729" spans="1:11">
      <c r="A7729" s="74" t="s">
        <v>152</v>
      </c>
      <c r="B7729" t="s">
        <v>184</v>
      </c>
      <c r="C7729" t="s">
        <v>41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</row>
    <row r="7730" spans="1:11">
      <c r="A7730" s="74" t="s">
        <v>152</v>
      </c>
      <c r="B7730" t="s">
        <v>184</v>
      </c>
      <c r="C7730" t="s">
        <v>42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</row>
    <row r="7731" spans="1:11">
      <c r="A7731" s="74" t="s">
        <v>152</v>
      </c>
      <c r="B7731" t="s">
        <v>184</v>
      </c>
      <c r="C7731" t="s">
        <v>43</v>
      </c>
      <c r="D7731">
        <v>0</v>
      </c>
      <c r="E7731">
        <v>0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</row>
    <row r="7732" spans="1:11">
      <c r="A7732" s="74" t="s">
        <v>152</v>
      </c>
      <c r="B7732" t="s">
        <v>184</v>
      </c>
      <c r="C7732" t="s">
        <v>44</v>
      </c>
      <c r="D7732">
        <v>0</v>
      </c>
      <c r="E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</row>
    <row r="7733" spans="1:11">
      <c r="A7733" s="74" t="s">
        <v>152</v>
      </c>
      <c r="B7733" t="s">
        <v>184</v>
      </c>
      <c r="C7733" t="s">
        <v>45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</row>
    <row r="7734" spans="1:11">
      <c r="A7734" s="74" t="s">
        <v>152</v>
      </c>
      <c r="B7734" t="s">
        <v>184</v>
      </c>
      <c r="C7734" t="s">
        <v>46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</row>
    <row r="7735" spans="1:11">
      <c r="A7735" s="74" t="s">
        <v>152</v>
      </c>
      <c r="B7735" t="s">
        <v>184</v>
      </c>
      <c r="C7735" t="s">
        <v>25</v>
      </c>
      <c r="D7735">
        <v>0</v>
      </c>
      <c r="E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</row>
    <row r="7736" spans="1:11">
      <c r="A7736" s="74" t="s">
        <v>152</v>
      </c>
      <c r="B7736" t="s">
        <v>184</v>
      </c>
    </row>
    <row r="7737" spans="1:11">
      <c r="A7737" s="74" t="s">
        <v>152</v>
      </c>
      <c r="B7737" t="s">
        <v>184</v>
      </c>
      <c r="C7737" t="s">
        <v>47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</row>
    <row r="7738" spans="1:11">
      <c r="A7738" s="74" t="s">
        <v>152</v>
      </c>
      <c r="B7738" t="s">
        <v>184</v>
      </c>
      <c r="C7738" t="s">
        <v>48</v>
      </c>
      <c r="D7738">
        <v>0</v>
      </c>
      <c r="E7738"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</row>
    <row r="7739" spans="1:11">
      <c r="A7739" s="74" t="s">
        <v>152</v>
      </c>
      <c r="B7739" t="s">
        <v>184</v>
      </c>
      <c r="C7739" t="s">
        <v>25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</row>
    <row r="7740" spans="1:11">
      <c r="A7740" s="74" t="s">
        <v>152</v>
      </c>
      <c r="B7740" t="s">
        <v>184</v>
      </c>
    </row>
    <row r="7741" spans="1:11">
      <c r="A7741" s="74" t="s">
        <v>152</v>
      </c>
      <c r="B7741" t="s">
        <v>184</v>
      </c>
      <c r="C7741" t="s">
        <v>49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</row>
    <row r="7742" spans="1:11">
      <c r="A7742" s="74" t="s">
        <v>152</v>
      </c>
      <c r="B7742" t="s">
        <v>184</v>
      </c>
      <c r="C7742" t="s">
        <v>25</v>
      </c>
      <c r="D7742">
        <v>0</v>
      </c>
      <c r="E7742"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</row>
    <row r="7743" spans="1:11">
      <c r="A7743" s="74" t="s">
        <v>152</v>
      </c>
      <c r="B7743" t="s">
        <v>184</v>
      </c>
    </row>
    <row r="7744" spans="1:11">
      <c r="A7744" s="74" t="s">
        <v>152</v>
      </c>
      <c r="B7744" t="s">
        <v>184</v>
      </c>
      <c r="C7744" t="s">
        <v>50</v>
      </c>
      <c r="D7744">
        <v>0</v>
      </c>
      <c r="E7744"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</row>
    <row r="7745" spans="1:11">
      <c r="A7745" s="74" t="s">
        <v>152</v>
      </c>
      <c r="B7745" t="s">
        <v>184</v>
      </c>
      <c r="C7745" t="s">
        <v>51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</row>
    <row r="7746" spans="1:11">
      <c r="A7746" s="74" t="s">
        <v>152</v>
      </c>
      <c r="B7746" t="s">
        <v>184</v>
      </c>
      <c r="C7746" t="s">
        <v>25</v>
      </c>
      <c r="D7746">
        <v>0</v>
      </c>
      <c r="E7746"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</row>
    <row r="7747" spans="1:11">
      <c r="A7747" s="74" t="s">
        <v>152</v>
      </c>
      <c r="B7747" t="s">
        <v>184</v>
      </c>
    </row>
    <row r="7748" spans="1:11">
      <c r="A7748" s="74" t="s">
        <v>152</v>
      </c>
      <c r="B7748" t="s">
        <v>184</v>
      </c>
      <c r="C7748" t="s">
        <v>52</v>
      </c>
      <c r="D7748">
        <v>1</v>
      </c>
      <c r="E7748">
        <v>1</v>
      </c>
      <c r="F7748">
        <v>30000</v>
      </c>
      <c r="G7748">
        <v>32500</v>
      </c>
      <c r="H7748">
        <v>30000</v>
      </c>
      <c r="I7748">
        <v>32500</v>
      </c>
      <c r="J7748">
        <v>2500</v>
      </c>
      <c r="K7748">
        <v>8.3333333333333329E-2</v>
      </c>
    </row>
    <row r="7749" spans="1:11">
      <c r="A7749" s="74" t="s">
        <v>152</v>
      </c>
      <c r="B7749" t="s">
        <v>184</v>
      </c>
      <c r="C7749" t="s">
        <v>53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</row>
    <row r="7750" spans="1:11">
      <c r="A7750" s="74" t="s">
        <v>152</v>
      </c>
      <c r="B7750" t="s">
        <v>184</v>
      </c>
      <c r="C7750" t="s">
        <v>54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</row>
    <row r="7751" spans="1:11">
      <c r="A7751" s="74" t="s">
        <v>152</v>
      </c>
      <c r="B7751" t="s">
        <v>184</v>
      </c>
      <c r="C7751" t="s">
        <v>55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</row>
    <row r="7752" spans="1:11">
      <c r="A7752" s="74" t="s">
        <v>152</v>
      </c>
      <c r="B7752" t="s">
        <v>184</v>
      </c>
      <c r="C7752" t="s">
        <v>25</v>
      </c>
      <c r="D7752">
        <v>1</v>
      </c>
      <c r="E7752">
        <v>1</v>
      </c>
      <c r="F7752">
        <v>30000</v>
      </c>
      <c r="G7752">
        <v>32500</v>
      </c>
      <c r="H7752">
        <v>30000</v>
      </c>
      <c r="I7752">
        <v>32500</v>
      </c>
      <c r="J7752">
        <v>2500</v>
      </c>
      <c r="K7752">
        <v>8.3333333333333329E-2</v>
      </c>
    </row>
    <row r="7753" spans="1:11">
      <c r="A7753" s="74" t="s">
        <v>152</v>
      </c>
      <c r="B7753" t="s">
        <v>184</v>
      </c>
    </row>
    <row r="7754" spans="1:11">
      <c r="A7754" s="74" t="s">
        <v>152</v>
      </c>
      <c r="B7754" t="s">
        <v>184</v>
      </c>
      <c r="C7754" t="s">
        <v>56</v>
      </c>
      <c r="D7754">
        <v>0</v>
      </c>
      <c r="E7754">
        <v>0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</row>
    <row r="7755" spans="1:11">
      <c r="A7755" s="74" t="s">
        <v>152</v>
      </c>
      <c r="B7755" t="s">
        <v>184</v>
      </c>
      <c r="C7755" t="s">
        <v>57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</row>
    <row r="7756" spans="1:11">
      <c r="A7756" s="74" t="s">
        <v>152</v>
      </c>
      <c r="B7756" t="s">
        <v>184</v>
      </c>
      <c r="C7756" t="s">
        <v>58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</row>
    <row r="7757" spans="1:11">
      <c r="A7757" s="74" t="s">
        <v>68</v>
      </c>
      <c r="B7757" t="s">
        <v>185</v>
      </c>
      <c r="C7757" t="s">
        <v>18</v>
      </c>
      <c r="D7757">
        <v>1</v>
      </c>
      <c r="E7757">
        <v>1</v>
      </c>
      <c r="F7757">
        <v>90001</v>
      </c>
      <c r="G7757">
        <v>90501</v>
      </c>
      <c r="H7757">
        <v>90001</v>
      </c>
      <c r="I7757">
        <v>90501</v>
      </c>
      <c r="J7757">
        <v>500</v>
      </c>
      <c r="K7757">
        <v>5.5554938278463573E-3</v>
      </c>
    </row>
    <row r="7758" spans="1:11">
      <c r="A7758" s="74" t="s">
        <v>68</v>
      </c>
      <c r="B7758" t="s">
        <v>185</v>
      </c>
      <c r="C7758" t="s">
        <v>19</v>
      </c>
      <c r="D7758">
        <v>0</v>
      </c>
      <c r="E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</row>
    <row r="7759" spans="1:11">
      <c r="A7759" s="74" t="s">
        <v>68</v>
      </c>
      <c r="B7759" t="s">
        <v>185</v>
      </c>
      <c r="C7759" t="s">
        <v>20</v>
      </c>
      <c r="D7759">
        <v>0</v>
      </c>
      <c r="E7759"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</row>
    <row r="7760" spans="1:11">
      <c r="A7760" s="74" t="s">
        <v>68</v>
      </c>
      <c r="B7760" t="s">
        <v>185</v>
      </c>
      <c r="C7760" t="s">
        <v>21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</row>
    <row r="7761" spans="1:11">
      <c r="A7761" s="74" t="s">
        <v>68</v>
      </c>
      <c r="B7761" t="s">
        <v>185</v>
      </c>
      <c r="C7761" t="s">
        <v>22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</row>
    <row r="7762" spans="1:11">
      <c r="A7762" s="74" t="s">
        <v>68</v>
      </c>
      <c r="B7762" t="s">
        <v>185</v>
      </c>
      <c r="C7762" t="s">
        <v>23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</row>
    <row r="7763" spans="1:11">
      <c r="A7763" s="74" t="s">
        <v>68</v>
      </c>
      <c r="B7763" t="s">
        <v>185</v>
      </c>
      <c r="C7763" t="s">
        <v>24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</row>
    <row r="7764" spans="1:11">
      <c r="A7764" s="74" t="s">
        <v>68</v>
      </c>
      <c r="B7764" t="s">
        <v>185</v>
      </c>
      <c r="C7764" t="s">
        <v>25</v>
      </c>
      <c r="D7764">
        <v>1</v>
      </c>
      <c r="E7764">
        <v>1</v>
      </c>
      <c r="F7764">
        <v>90001</v>
      </c>
      <c r="G7764">
        <v>90501</v>
      </c>
      <c r="H7764">
        <v>90001</v>
      </c>
      <c r="I7764">
        <v>90501</v>
      </c>
      <c r="J7764">
        <v>500</v>
      </c>
      <c r="K7764">
        <v>5.5554938278463573E-3</v>
      </c>
    </row>
    <row r="7765" spans="1:11">
      <c r="A7765" s="74" t="s">
        <v>68</v>
      </c>
      <c r="B7765" t="s">
        <v>185</v>
      </c>
    </row>
    <row r="7766" spans="1:11">
      <c r="A7766" s="74" t="s">
        <v>68</v>
      </c>
      <c r="B7766" t="s">
        <v>185</v>
      </c>
      <c r="C7766" t="s">
        <v>26</v>
      </c>
      <c r="D7766">
        <v>0</v>
      </c>
      <c r="E7766">
        <v>0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</row>
    <row r="7767" spans="1:11">
      <c r="A7767" s="74" t="s">
        <v>68</v>
      </c>
      <c r="B7767" t="s">
        <v>185</v>
      </c>
      <c r="C7767" t="s">
        <v>27</v>
      </c>
      <c r="D7767">
        <v>0</v>
      </c>
      <c r="E7767"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</row>
    <row r="7768" spans="1:11">
      <c r="A7768" s="74" t="s">
        <v>68</v>
      </c>
      <c r="B7768" t="s">
        <v>185</v>
      </c>
      <c r="C7768" t="s">
        <v>25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</row>
    <row r="7769" spans="1:11">
      <c r="A7769" s="74" t="s">
        <v>68</v>
      </c>
      <c r="B7769" t="s">
        <v>185</v>
      </c>
    </row>
    <row r="7770" spans="1:11">
      <c r="A7770" s="74" t="s">
        <v>68</v>
      </c>
      <c r="B7770" t="s">
        <v>185</v>
      </c>
      <c r="C7770" t="s">
        <v>28</v>
      </c>
      <c r="D7770">
        <v>3</v>
      </c>
      <c r="E7770">
        <v>3</v>
      </c>
      <c r="F7770">
        <v>71341.440000000002</v>
      </c>
      <c r="G7770">
        <v>75000</v>
      </c>
      <c r="H7770">
        <v>23780.48</v>
      </c>
      <c r="I7770">
        <v>25000</v>
      </c>
      <c r="J7770">
        <v>3658.5599999999977</v>
      </c>
      <c r="K7770">
        <v>5.1282396318324909E-2</v>
      </c>
    </row>
    <row r="7771" spans="1:11">
      <c r="A7771" s="74" t="s">
        <v>68</v>
      </c>
      <c r="B7771" t="s">
        <v>185</v>
      </c>
      <c r="C7771" t="s">
        <v>29</v>
      </c>
      <c r="D7771">
        <v>0</v>
      </c>
      <c r="E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</row>
    <row r="7772" spans="1:11">
      <c r="A7772" s="74" t="s">
        <v>68</v>
      </c>
      <c r="B7772" t="s">
        <v>185</v>
      </c>
      <c r="C7772" t="s">
        <v>30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</row>
    <row r="7773" spans="1:11">
      <c r="A7773" s="74" t="s">
        <v>68</v>
      </c>
      <c r="B7773" t="s">
        <v>185</v>
      </c>
      <c r="C7773" t="s">
        <v>31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</row>
    <row r="7774" spans="1:11">
      <c r="A7774" s="74" t="s">
        <v>68</v>
      </c>
      <c r="B7774" t="s">
        <v>185</v>
      </c>
      <c r="C7774" t="s">
        <v>25</v>
      </c>
      <c r="D7774">
        <v>3</v>
      </c>
      <c r="E7774">
        <v>3</v>
      </c>
      <c r="F7774">
        <v>71341.440000000002</v>
      </c>
      <c r="G7774">
        <v>75000</v>
      </c>
      <c r="H7774">
        <v>23780.48</v>
      </c>
      <c r="I7774">
        <v>25000</v>
      </c>
      <c r="J7774">
        <v>3658.5599999999977</v>
      </c>
      <c r="K7774">
        <v>5.1282396318324909E-2</v>
      </c>
    </row>
    <row r="7775" spans="1:11">
      <c r="A7775" s="74" t="s">
        <v>68</v>
      </c>
      <c r="B7775" t="s">
        <v>185</v>
      </c>
    </row>
    <row r="7776" spans="1:11">
      <c r="A7776" s="74" t="s">
        <v>68</v>
      </c>
      <c r="B7776" t="s">
        <v>185</v>
      </c>
      <c r="C7776" t="s">
        <v>32</v>
      </c>
      <c r="D7776">
        <v>0</v>
      </c>
      <c r="E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</row>
    <row r="7777" spans="1:11">
      <c r="A7777" s="74" t="s">
        <v>68</v>
      </c>
      <c r="B7777" t="s">
        <v>185</v>
      </c>
      <c r="C7777" t="s">
        <v>33</v>
      </c>
      <c r="D7777">
        <v>0.47</v>
      </c>
      <c r="E7777">
        <v>0.47</v>
      </c>
      <c r="F7777">
        <v>25436.38</v>
      </c>
      <c r="G7777">
        <v>25671.38</v>
      </c>
      <c r="H7777">
        <v>54119.957446808519</v>
      </c>
      <c r="I7777">
        <v>54619.957446808519</v>
      </c>
      <c r="J7777">
        <v>235</v>
      </c>
      <c r="K7777">
        <v>9.2387360151090676E-3</v>
      </c>
    </row>
    <row r="7778" spans="1:11">
      <c r="A7778" s="74" t="s">
        <v>68</v>
      </c>
      <c r="B7778" t="s">
        <v>185</v>
      </c>
      <c r="C7778" t="s">
        <v>34</v>
      </c>
      <c r="D7778">
        <v>1</v>
      </c>
      <c r="E7778">
        <v>1</v>
      </c>
      <c r="F7778">
        <v>28814</v>
      </c>
      <c r="G7778">
        <v>29314</v>
      </c>
      <c r="H7778">
        <v>28814</v>
      </c>
      <c r="I7778">
        <v>29314</v>
      </c>
      <c r="J7778">
        <v>500</v>
      </c>
      <c r="K7778">
        <v>1.7352675782605676E-2</v>
      </c>
    </row>
    <row r="7779" spans="1:11">
      <c r="A7779" s="74" t="s">
        <v>68</v>
      </c>
      <c r="B7779" t="s">
        <v>185</v>
      </c>
      <c r="C7779" t="s">
        <v>25</v>
      </c>
      <c r="D7779">
        <v>1.47</v>
      </c>
      <c r="E7779">
        <v>1.47</v>
      </c>
      <c r="F7779">
        <v>54250.380000000005</v>
      </c>
      <c r="G7779">
        <v>54985.380000000005</v>
      </c>
      <c r="H7779">
        <v>36905.020408163269</v>
      </c>
      <c r="I7779">
        <v>37405.020408163269</v>
      </c>
      <c r="J7779">
        <v>735</v>
      </c>
      <c r="K7779">
        <v>1.3548292196294292E-2</v>
      </c>
    </row>
    <row r="7780" spans="1:11">
      <c r="A7780" s="74" t="s">
        <v>68</v>
      </c>
      <c r="B7780" t="s">
        <v>185</v>
      </c>
    </row>
    <row r="7781" spans="1:11">
      <c r="A7781" s="74" t="s">
        <v>68</v>
      </c>
      <c r="B7781" t="s">
        <v>185</v>
      </c>
      <c r="C7781" t="s">
        <v>35</v>
      </c>
      <c r="D7781">
        <v>0</v>
      </c>
      <c r="E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</row>
    <row r="7782" spans="1:11">
      <c r="A7782" s="74" t="s">
        <v>68</v>
      </c>
      <c r="B7782" t="s">
        <v>185</v>
      </c>
      <c r="C7782" t="s">
        <v>36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</row>
    <row r="7783" spans="1:11">
      <c r="A7783" s="74" t="s">
        <v>68</v>
      </c>
      <c r="B7783" t="s">
        <v>185</v>
      </c>
      <c r="C7783" t="s">
        <v>25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</row>
    <row r="7784" spans="1:11">
      <c r="A7784" s="74" t="s">
        <v>68</v>
      </c>
      <c r="B7784" t="s">
        <v>185</v>
      </c>
    </row>
    <row r="7785" spans="1:11">
      <c r="A7785" s="74" t="s">
        <v>68</v>
      </c>
      <c r="B7785" t="s">
        <v>185</v>
      </c>
      <c r="C7785" t="s">
        <v>37</v>
      </c>
      <c r="D7785">
        <v>1</v>
      </c>
      <c r="E7785">
        <v>1</v>
      </c>
      <c r="F7785">
        <v>46520</v>
      </c>
      <c r="G7785">
        <v>47020</v>
      </c>
      <c r="H7785">
        <v>46520</v>
      </c>
      <c r="I7785">
        <v>47020</v>
      </c>
      <c r="J7785">
        <v>500</v>
      </c>
      <c r="K7785">
        <v>1.0748065348237317E-2</v>
      </c>
    </row>
    <row r="7786" spans="1:11">
      <c r="A7786" s="74" t="s">
        <v>68</v>
      </c>
      <c r="B7786" t="s">
        <v>185</v>
      </c>
      <c r="C7786" t="s">
        <v>38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</row>
    <row r="7787" spans="1:11">
      <c r="A7787" s="74" t="s">
        <v>68</v>
      </c>
      <c r="B7787" t="s">
        <v>185</v>
      </c>
      <c r="C7787" t="s">
        <v>25</v>
      </c>
      <c r="D7787">
        <v>1</v>
      </c>
      <c r="E7787">
        <v>1</v>
      </c>
      <c r="F7787">
        <v>46520</v>
      </c>
      <c r="G7787">
        <v>47020</v>
      </c>
      <c r="H7787">
        <v>46520</v>
      </c>
      <c r="I7787">
        <v>47020</v>
      </c>
      <c r="J7787">
        <v>500</v>
      </c>
      <c r="K7787">
        <v>1.0748065348237317E-2</v>
      </c>
    </row>
    <row r="7788" spans="1:11">
      <c r="A7788" s="74" t="s">
        <v>68</v>
      </c>
      <c r="B7788" t="s">
        <v>185</v>
      </c>
    </row>
    <row r="7789" spans="1:11">
      <c r="A7789" s="74" t="s">
        <v>68</v>
      </c>
      <c r="B7789" t="s">
        <v>185</v>
      </c>
      <c r="C7789" t="s">
        <v>39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</row>
    <row r="7790" spans="1:11">
      <c r="A7790" s="74" t="s">
        <v>68</v>
      </c>
      <c r="B7790" t="s">
        <v>185</v>
      </c>
      <c r="C7790" t="s">
        <v>40</v>
      </c>
      <c r="D7790">
        <v>0</v>
      </c>
      <c r="E7790">
        <v>0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</row>
    <row r="7791" spans="1:11">
      <c r="A7791" s="74" t="s">
        <v>68</v>
      </c>
      <c r="B7791" t="s">
        <v>185</v>
      </c>
      <c r="C7791" t="s">
        <v>41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</row>
    <row r="7792" spans="1:11">
      <c r="A7792" s="74" t="s">
        <v>68</v>
      </c>
      <c r="B7792" t="s">
        <v>185</v>
      </c>
      <c r="C7792" t="s">
        <v>42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</row>
    <row r="7793" spans="1:11">
      <c r="A7793" s="74" t="s">
        <v>68</v>
      </c>
      <c r="B7793" t="s">
        <v>185</v>
      </c>
      <c r="C7793" t="s">
        <v>43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</row>
    <row r="7794" spans="1:11">
      <c r="A7794" s="74" t="s">
        <v>68</v>
      </c>
      <c r="B7794" t="s">
        <v>185</v>
      </c>
      <c r="C7794" t="s">
        <v>44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</row>
    <row r="7795" spans="1:11">
      <c r="A7795" s="74" t="s">
        <v>68</v>
      </c>
      <c r="B7795" t="s">
        <v>185</v>
      </c>
      <c r="C7795" t="s">
        <v>45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</row>
    <row r="7796" spans="1:11">
      <c r="A7796" s="74" t="s">
        <v>68</v>
      </c>
      <c r="B7796" t="s">
        <v>185</v>
      </c>
      <c r="C7796" t="s">
        <v>46</v>
      </c>
      <c r="D7796">
        <v>0</v>
      </c>
      <c r="E7796">
        <v>0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</row>
    <row r="7797" spans="1:11">
      <c r="A7797" s="74" t="s">
        <v>68</v>
      </c>
      <c r="B7797" t="s">
        <v>185</v>
      </c>
      <c r="C7797" t="s">
        <v>25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</row>
    <row r="7798" spans="1:11">
      <c r="A7798" s="74" t="s">
        <v>68</v>
      </c>
      <c r="B7798" t="s">
        <v>185</v>
      </c>
    </row>
    <row r="7799" spans="1:11">
      <c r="A7799" s="74" t="s">
        <v>68</v>
      </c>
      <c r="B7799" t="s">
        <v>185</v>
      </c>
      <c r="C7799" t="s">
        <v>47</v>
      </c>
      <c r="D7799">
        <v>0</v>
      </c>
      <c r="E7799">
        <v>0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</row>
    <row r="7800" spans="1:11">
      <c r="A7800" s="74" t="s">
        <v>68</v>
      </c>
      <c r="B7800" t="s">
        <v>185</v>
      </c>
      <c r="C7800" t="s">
        <v>48</v>
      </c>
      <c r="D7800">
        <v>0</v>
      </c>
      <c r="E7800">
        <v>0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</row>
    <row r="7801" spans="1:11">
      <c r="A7801" s="74" t="s">
        <v>68</v>
      </c>
      <c r="B7801" t="s">
        <v>185</v>
      </c>
      <c r="C7801" t="s">
        <v>25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</row>
    <row r="7802" spans="1:11">
      <c r="A7802" s="74" t="s">
        <v>68</v>
      </c>
      <c r="B7802" t="s">
        <v>185</v>
      </c>
    </row>
    <row r="7803" spans="1:11">
      <c r="A7803" s="74" t="s">
        <v>68</v>
      </c>
      <c r="B7803" t="s">
        <v>185</v>
      </c>
      <c r="C7803" t="s">
        <v>49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</row>
    <row r="7804" spans="1:11">
      <c r="A7804" s="74" t="s">
        <v>68</v>
      </c>
      <c r="B7804" t="s">
        <v>185</v>
      </c>
      <c r="C7804" t="s">
        <v>25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</row>
    <row r="7805" spans="1:11">
      <c r="A7805" s="74" t="s">
        <v>68</v>
      </c>
      <c r="B7805" t="s">
        <v>185</v>
      </c>
    </row>
    <row r="7806" spans="1:11">
      <c r="A7806" s="74" t="s">
        <v>68</v>
      </c>
      <c r="B7806" t="s">
        <v>185</v>
      </c>
      <c r="C7806" t="s">
        <v>50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</row>
    <row r="7807" spans="1:11">
      <c r="A7807" s="74" t="s">
        <v>68</v>
      </c>
      <c r="B7807" t="s">
        <v>185</v>
      </c>
      <c r="C7807" t="s">
        <v>51</v>
      </c>
      <c r="D7807">
        <v>1</v>
      </c>
      <c r="E7807">
        <v>1</v>
      </c>
      <c r="F7807">
        <v>34764</v>
      </c>
      <c r="G7807">
        <v>35264</v>
      </c>
      <c r="H7807">
        <v>34764</v>
      </c>
      <c r="I7807">
        <v>35264</v>
      </c>
      <c r="J7807">
        <v>500</v>
      </c>
      <c r="K7807">
        <v>1.4382694741686802E-2</v>
      </c>
    </row>
    <row r="7808" spans="1:11">
      <c r="A7808" s="74" t="s">
        <v>68</v>
      </c>
      <c r="B7808" t="s">
        <v>185</v>
      </c>
      <c r="C7808" t="s">
        <v>25</v>
      </c>
      <c r="D7808">
        <v>1</v>
      </c>
      <c r="E7808">
        <v>1</v>
      </c>
      <c r="F7808">
        <v>34764</v>
      </c>
      <c r="G7808">
        <v>35264</v>
      </c>
      <c r="H7808">
        <v>34764</v>
      </c>
      <c r="I7808">
        <v>35264</v>
      </c>
      <c r="J7808">
        <v>500</v>
      </c>
      <c r="K7808">
        <v>1.4382694741686802E-2</v>
      </c>
    </row>
    <row r="7809" spans="1:11">
      <c r="A7809" s="74" t="s">
        <v>68</v>
      </c>
      <c r="B7809" t="s">
        <v>185</v>
      </c>
    </row>
    <row r="7810" spans="1:11">
      <c r="A7810" s="74" t="s">
        <v>68</v>
      </c>
      <c r="B7810" t="s">
        <v>185</v>
      </c>
      <c r="C7810" t="s">
        <v>52</v>
      </c>
      <c r="D7810">
        <v>0.67</v>
      </c>
      <c r="E7810">
        <v>0.67</v>
      </c>
      <c r="F7810">
        <v>22590</v>
      </c>
      <c r="G7810">
        <v>23090</v>
      </c>
      <c r="H7810">
        <v>33716.417910447759</v>
      </c>
      <c r="I7810">
        <v>34462.686567164179</v>
      </c>
      <c r="J7810">
        <v>500</v>
      </c>
      <c r="K7810">
        <v>2.2133687472332891E-2</v>
      </c>
    </row>
    <row r="7811" spans="1:11">
      <c r="A7811" s="74" t="s">
        <v>68</v>
      </c>
      <c r="B7811" t="s">
        <v>185</v>
      </c>
      <c r="C7811" t="s">
        <v>53</v>
      </c>
      <c r="D7811">
        <v>0</v>
      </c>
      <c r="E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</row>
    <row r="7812" spans="1:11">
      <c r="A7812" s="74" t="s">
        <v>68</v>
      </c>
      <c r="B7812" t="s">
        <v>185</v>
      </c>
      <c r="C7812" t="s">
        <v>54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</row>
    <row r="7813" spans="1:11">
      <c r="A7813" s="74" t="s">
        <v>68</v>
      </c>
      <c r="B7813" t="s">
        <v>185</v>
      </c>
      <c r="C7813" t="s">
        <v>55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</row>
    <row r="7814" spans="1:11">
      <c r="A7814" s="74" t="s">
        <v>68</v>
      </c>
      <c r="B7814" t="s">
        <v>185</v>
      </c>
      <c r="C7814" t="s">
        <v>25</v>
      </c>
      <c r="D7814">
        <v>0.67</v>
      </c>
      <c r="E7814">
        <v>0.67</v>
      </c>
      <c r="F7814">
        <v>22590</v>
      </c>
      <c r="G7814">
        <v>23090</v>
      </c>
      <c r="H7814">
        <v>33716.417910447759</v>
      </c>
      <c r="I7814">
        <v>34462.686567164179</v>
      </c>
      <c r="J7814">
        <v>500</v>
      </c>
      <c r="K7814">
        <v>2.2133687472332891E-2</v>
      </c>
    </row>
    <row r="7815" spans="1:11">
      <c r="A7815" s="74" t="s">
        <v>68</v>
      </c>
      <c r="B7815" t="s">
        <v>185</v>
      </c>
    </row>
    <row r="7816" spans="1:11">
      <c r="A7816" s="74" t="s">
        <v>68</v>
      </c>
      <c r="B7816" t="s">
        <v>185</v>
      </c>
      <c r="C7816" t="s">
        <v>56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</row>
    <row r="7817" spans="1:11">
      <c r="A7817" s="74" t="s">
        <v>68</v>
      </c>
      <c r="B7817" t="s">
        <v>185</v>
      </c>
      <c r="C7817" t="s">
        <v>57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</row>
    <row r="7818" spans="1:11">
      <c r="A7818" s="74" t="s">
        <v>68</v>
      </c>
      <c r="B7818" t="s">
        <v>185</v>
      </c>
      <c r="C7818" t="s">
        <v>58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</row>
    <row r="7819" spans="1:11">
      <c r="A7819" s="74" t="s">
        <v>61</v>
      </c>
      <c r="B7819" t="s">
        <v>186</v>
      </c>
      <c r="C7819" t="s">
        <v>18</v>
      </c>
      <c r="D7819">
        <v>1</v>
      </c>
      <c r="E7819">
        <v>1</v>
      </c>
      <c r="F7819">
        <v>104109</v>
      </c>
      <c r="G7819">
        <v>104109</v>
      </c>
      <c r="H7819">
        <v>104109</v>
      </c>
      <c r="I7819">
        <v>104109</v>
      </c>
      <c r="J7819">
        <v>0</v>
      </c>
      <c r="K7819">
        <v>0</v>
      </c>
    </row>
    <row r="7820" spans="1:11">
      <c r="A7820" s="74" t="s">
        <v>61</v>
      </c>
      <c r="B7820" t="s">
        <v>186</v>
      </c>
      <c r="C7820" t="s">
        <v>19</v>
      </c>
      <c r="D7820">
        <v>0</v>
      </c>
      <c r="E7820">
        <v>0</v>
      </c>
      <c r="H7820">
        <v>0</v>
      </c>
      <c r="I7820">
        <v>0</v>
      </c>
      <c r="J7820">
        <v>0</v>
      </c>
      <c r="K7820">
        <v>0</v>
      </c>
    </row>
    <row r="7821" spans="1:11">
      <c r="A7821" s="74" t="s">
        <v>61</v>
      </c>
      <c r="B7821" t="s">
        <v>186</v>
      </c>
      <c r="C7821" t="s">
        <v>20</v>
      </c>
      <c r="D7821">
        <v>0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0</v>
      </c>
    </row>
    <row r="7822" spans="1:11">
      <c r="A7822" s="74" t="s">
        <v>61</v>
      </c>
      <c r="B7822" t="s">
        <v>186</v>
      </c>
      <c r="C7822" t="s">
        <v>21</v>
      </c>
      <c r="D7822">
        <v>0</v>
      </c>
      <c r="E7822"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0</v>
      </c>
    </row>
    <row r="7823" spans="1:11">
      <c r="A7823" s="74" t="s">
        <v>61</v>
      </c>
      <c r="B7823" t="s">
        <v>186</v>
      </c>
      <c r="C7823" t="s">
        <v>22</v>
      </c>
      <c r="D7823">
        <v>1</v>
      </c>
      <c r="E7823">
        <v>1</v>
      </c>
      <c r="F7823">
        <v>80000</v>
      </c>
      <c r="G7823">
        <v>80000</v>
      </c>
      <c r="H7823">
        <v>80000</v>
      </c>
      <c r="I7823">
        <v>80000</v>
      </c>
      <c r="J7823">
        <v>0</v>
      </c>
      <c r="K7823">
        <v>0</v>
      </c>
    </row>
    <row r="7824" spans="1:11">
      <c r="A7824" s="74" t="s">
        <v>61</v>
      </c>
      <c r="B7824" t="s">
        <v>186</v>
      </c>
      <c r="C7824" t="s">
        <v>23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</row>
    <row r="7825" spans="1:11">
      <c r="A7825" s="74" t="s">
        <v>61</v>
      </c>
      <c r="B7825" t="s">
        <v>186</v>
      </c>
      <c r="C7825" t="s">
        <v>24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0</v>
      </c>
    </row>
    <row r="7826" spans="1:11">
      <c r="A7826" s="74" t="s">
        <v>61</v>
      </c>
      <c r="B7826" t="s">
        <v>186</v>
      </c>
      <c r="C7826" t="s">
        <v>25</v>
      </c>
      <c r="D7826">
        <v>2</v>
      </c>
      <c r="E7826">
        <v>2</v>
      </c>
      <c r="F7826">
        <v>184109</v>
      </c>
      <c r="G7826">
        <v>184109</v>
      </c>
      <c r="H7826">
        <v>92054.5</v>
      </c>
      <c r="I7826">
        <v>92054.5</v>
      </c>
      <c r="J7826">
        <v>0</v>
      </c>
      <c r="K7826">
        <v>0</v>
      </c>
    </row>
    <row r="7827" spans="1:11">
      <c r="A7827" s="74" t="s">
        <v>61</v>
      </c>
      <c r="B7827" t="s">
        <v>186</v>
      </c>
    </row>
    <row r="7828" spans="1:11">
      <c r="A7828" s="74" t="s">
        <v>61</v>
      </c>
      <c r="B7828" t="s">
        <v>186</v>
      </c>
      <c r="C7828" t="s">
        <v>26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</row>
    <row r="7829" spans="1:11">
      <c r="A7829" s="74" t="s">
        <v>61</v>
      </c>
      <c r="B7829" t="s">
        <v>186</v>
      </c>
      <c r="C7829" t="s">
        <v>27</v>
      </c>
      <c r="D7829">
        <v>1</v>
      </c>
      <c r="E7829">
        <v>1</v>
      </c>
      <c r="F7829">
        <v>25000</v>
      </c>
      <c r="G7829">
        <v>25000</v>
      </c>
      <c r="H7829">
        <v>25000</v>
      </c>
      <c r="I7829">
        <v>25000</v>
      </c>
      <c r="J7829">
        <v>0</v>
      </c>
      <c r="K7829">
        <v>0</v>
      </c>
    </row>
    <row r="7830" spans="1:11">
      <c r="A7830" s="74" t="s">
        <v>61</v>
      </c>
      <c r="B7830" t="s">
        <v>186</v>
      </c>
      <c r="C7830" t="s">
        <v>25</v>
      </c>
      <c r="D7830">
        <v>1</v>
      </c>
      <c r="E7830">
        <v>1</v>
      </c>
      <c r="F7830">
        <v>25000</v>
      </c>
      <c r="G7830">
        <v>25000</v>
      </c>
      <c r="H7830">
        <v>25000</v>
      </c>
      <c r="I7830">
        <v>25000</v>
      </c>
      <c r="J7830">
        <v>0</v>
      </c>
      <c r="K7830">
        <v>0</v>
      </c>
    </row>
    <row r="7831" spans="1:11">
      <c r="A7831" s="74" t="s">
        <v>61</v>
      </c>
      <c r="B7831" t="s">
        <v>186</v>
      </c>
    </row>
    <row r="7832" spans="1:11">
      <c r="A7832" s="74" t="s">
        <v>61</v>
      </c>
      <c r="B7832" t="s">
        <v>186</v>
      </c>
      <c r="C7832" t="s">
        <v>28</v>
      </c>
      <c r="D7832">
        <v>12</v>
      </c>
      <c r="E7832">
        <v>12</v>
      </c>
      <c r="F7832">
        <v>285468</v>
      </c>
      <c r="G7832">
        <v>285468</v>
      </c>
      <c r="H7832">
        <v>23789</v>
      </c>
      <c r="I7832">
        <v>23789</v>
      </c>
      <c r="J7832">
        <v>0</v>
      </c>
      <c r="K7832">
        <v>0</v>
      </c>
    </row>
    <row r="7833" spans="1:11">
      <c r="A7833" s="74" t="s">
        <v>61</v>
      </c>
      <c r="B7833" t="s">
        <v>186</v>
      </c>
      <c r="C7833" t="s">
        <v>29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</row>
    <row r="7834" spans="1:11">
      <c r="A7834" s="74" t="s">
        <v>61</v>
      </c>
      <c r="B7834" t="s">
        <v>186</v>
      </c>
      <c r="C7834" t="s">
        <v>30</v>
      </c>
      <c r="D7834">
        <v>0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</row>
    <row r="7835" spans="1:11">
      <c r="A7835" s="74" t="s">
        <v>61</v>
      </c>
      <c r="B7835" t="s">
        <v>186</v>
      </c>
      <c r="C7835" t="s">
        <v>31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</row>
    <row r="7836" spans="1:11">
      <c r="A7836" s="74" t="s">
        <v>61</v>
      </c>
      <c r="B7836" t="s">
        <v>186</v>
      </c>
      <c r="C7836" t="s">
        <v>25</v>
      </c>
      <c r="D7836">
        <v>12</v>
      </c>
      <c r="E7836">
        <v>12</v>
      </c>
      <c r="F7836">
        <v>285468</v>
      </c>
      <c r="G7836">
        <v>285468</v>
      </c>
      <c r="H7836">
        <v>23789</v>
      </c>
      <c r="I7836">
        <v>23789</v>
      </c>
      <c r="J7836">
        <v>0</v>
      </c>
      <c r="K7836">
        <v>0</v>
      </c>
    </row>
    <row r="7837" spans="1:11">
      <c r="A7837" s="74" t="s">
        <v>61</v>
      </c>
      <c r="B7837" t="s">
        <v>186</v>
      </c>
    </row>
    <row r="7838" spans="1:11">
      <c r="A7838" s="74" t="s">
        <v>61</v>
      </c>
      <c r="B7838" t="s">
        <v>186</v>
      </c>
      <c r="C7838" t="s">
        <v>32</v>
      </c>
      <c r="D7838">
        <v>3.3</v>
      </c>
      <c r="E7838">
        <v>3.3</v>
      </c>
      <c r="F7838">
        <v>175469</v>
      </c>
      <c r="G7838">
        <v>175469</v>
      </c>
      <c r="H7838">
        <v>53172.424242424247</v>
      </c>
      <c r="I7838">
        <v>53172.424242424247</v>
      </c>
      <c r="J7838">
        <v>0</v>
      </c>
      <c r="K7838">
        <v>0</v>
      </c>
    </row>
    <row r="7839" spans="1:11">
      <c r="A7839" s="74" t="s">
        <v>61</v>
      </c>
      <c r="B7839" t="s">
        <v>186</v>
      </c>
      <c r="C7839" t="s">
        <v>33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</row>
    <row r="7840" spans="1:11">
      <c r="A7840" s="74" t="s">
        <v>61</v>
      </c>
      <c r="B7840" t="s">
        <v>186</v>
      </c>
      <c r="C7840" t="s">
        <v>34</v>
      </c>
      <c r="D7840">
        <v>2</v>
      </c>
      <c r="E7840">
        <v>2</v>
      </c>
      <c r="F7840">
        <v>70000</v>
      </c>
      <c r="G7840">
        <v>70000</v>
      </c>
      <c r="H7840">
        <v>35000</v>
      </c>
      <c r="I7840">
        <v>35000</v>
      </c>
      <c r="J7840">
        <v>0</v>
      </c>
      <c r="K7840">
        <v>0</v>
      </c>
    </row>
    <row r="7841" spans="1:11">
      <c r="A7841" s="74" t="s">
        <v>61</v>
      </c>
      <c r="B7841" t="s">
        <v>186</v>
      </c>
      <c r="C7841" t="s">
        <v>25</v>
      </c>
      <c r="D7841">
        <v>5.3</v>
      </c>
      <c r="E7841">
        <v>5.3</v>
      </c>
      <c r="F7841">
        <v>245469</v>
      </c>
      <c r="G7841">
        <v>245469</v>
      </c>
      <c r="H7841">
        <v>46314.905660377357</v>
      </c>
      <c r="I7841">
        <v>46314.905660377357</v>
      </c>
      <c r="J7841">
        <v>0</v>
      </c>
      <c r="K7841">
        <v>0</v>
      </c>
    </row>
    <row r="7842" spans="1:11">
      <c r="A7842" s="74" t="s">
        <v>61</v>
      </c>
      <c r="B7842" t="s">
        <v>186</v>
      </c>
    </row>
    <row r="7843" spans="1:11">
      <c r="A7843" s="74" t="s">
        <v>61</v>
      </c>
      <c r="B7843" t="s">
        <v>186</v>
      </c>
      <c r="C7843" t="s">
        <v>35</v>
      </c>
      <c r="D7843">
        <v>3</v>
      </c>
      <c r="E7843">
        <v>3</v>
      </c>
      <c r="F7843">
        <v>86300</v>
      </c>
      <c r="G7843">
        <v>86300</v>
      </c>
      <c r="H7843">
        <v>28766.666666666668</v>
      </c>
      <c r="I7843">
        <v>28766.666666666668</v>
      </c>
      <c r="J7843">
        <v>0</v>
      </c>
      <c r="K7843">
        <v>0</v>
      </c>
    </row>
    <row r="7844" spans="1:11">
      <c r="A7844" s="74" t="s">
        <v>61</v>
      </c>
      <c r="B7844" t="s">
        <v>186</v>
      </c>
      <c r="C7844" t="s">
        <v>36</v>
      </c>
      <c r="D7844">
        <v>0</v>
      </c>
      <c r="E7844"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</row>
    <row r="7845" spans="1:11">
      <c r="A7845" s="74" t="s">
        <v>61</v>
      </c>
      <c r="B7845" t="s">
        <v>186</v>
      </c>
      <c r="C7845" t="s">
        <v>25</v>
      </c>
      <c r="D7845">
        <v>3</v>
      </c>
      <c r="E7845">
        <v>3</v>
      </c>
      <c r="F7845">
        <v>86300</v>
      </c>
      <c r="G7845">
        <v>86300</v>
      </c>
      <c r="H7845">
        <v>28766.666666666668</v>
      </c>
      <c r="I7845">
        <v>28766.666666666668</v>
      </c>
      <c r="J7845">
        <v>0</v>
      </c>
      <c r="K7845">
        <v>0</v>
      </c>
    </row>
    <row r="7846" spans="1:11">
      <c r="A7846" s="74" t="s">
        <v>61</v>
      </c>
      <c r="B7846" t="s">
        <v>186</v>
      </c>
    </row>
    <row r="7847" spans="1:11">
      <c r="A7847" s="74" t="s">
        <v>61</v>
      </c>
      <c r="B7847" t="s">
        <v>186</v>
      </c>
      <c r="C7847" t="s">
        <v>37</v>
      </c>
      <c r="D7847">
        <v>0</v>
      </c>
      <c r="E7847">
        <v>0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</row>
    <row r="7848" spans="1:11">
      <c r="A7848" s="74" t="s">
        <v>61</v>
      </c>
      <c r="B7848" t="s">
        <v>186</v>
      </c>
      <c r="C7848" t="s">
        <v>38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</row>
    <row r="7849" spans="1:11">
      <c r="A7849" s="74" t="s">
        <v>61</v>
      </c>
      <c r="B7849" t="s">
        <v>186</v>
      </c>
      <c r="C7849" t="s">
        <v>25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</row>
    <row r="7850" spans="1:11">
      <c r="A7850" s="74" t="s">
        <v>61</v>
      </c>
      <c r="B7850" t="s">
        <v>186</v>
      </c>
    </row>
    <row r="7851" spans="1:11">
      <c r="A7851" s="74" t="s">
        <v>61</v>
      </c>
      <c r="B7851" t="s">
        <v>186</v>
      </c>
      <c r="C7851" t="s">
        <v>39</v>
      </c>
      <c r="D7851">
        <v>0</v>
      </c>
      <c r="E7851">
        <v>0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</row>
    <row r="7852" spans="1:11">
      <c r="A7852" s="74" t="s">
        <v>61</v>
      </c>
      <c r="B7852" t="s">
        <v>186</v>
      </c>
      <c r="C7852" t="s">
        <v>40</v>
      </c>
      <c r="D7852">
        <v>1</v>
      </c>
      <c r="E7852">
        <v>1</v>
      </c>
      <c r="F7852">
        <v>66521</v>
      </c>
      <c r="G7852">
        <v>66521</v>
      </c>
      <c r="H7852">
        <v>66521</v>
      </c>
      <c r="I7852">
        <v>66521</v>
      </c>
      <c r="J7852">
        <v>0</v>
      </c>
      <c r="K7852">
        <v>0</v>
      </c>
    </row>
    <row r="7853" spans="1:11">
      <c r="A7853" s="74" t="s">
        <v>61</v>
      </c>
      <c r="B7853" t="s">
        <v>186</v>
      </c>
      <c r="C7853" t="s">
        <v>41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0</v>
      </c>
    </row>
    <row r="7854" spans="1:11">
      <c r="A7854" s="74" t="s">
        <v>61</v>
      </c>
      <c r="B7854" t="s">
        <v>186</v>
      </c>
      <c r="C7854" t="s">
        <v>42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</row>
    <row r="7855" spans="1:11">
      <c r="A7855" s="74" t="s">
        <v>61</v>
      </c>
      <c r="B7855" t="s">
        <v>186</v>
      </c>
      <c r="C7855" t="s">
        <v>43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</row>
    <row r="7856" spans="1:11">
      <c r="A7856" s="74" t="s">
        <v>61</v>
      </c>
      <c r="B7856" t="s">
        <v>186</v>
      </c>
      <c r="C7856" t="s">
        <v>44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</row>
    <row r="7857" spans="1:11">
      <c r="A7857" s="74" t="s">
        <v>61</v>
      </c>
      <c r="B7857" t="s">
        <v>186</v>
      </c>
      <c r="C7857" t="s">
        <v>45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</row>
    <row r="7858" spans="1:11">
      <c r="A7858" s="74" t="s">
        <v>61</v>
      </c>
      <c r="B7858" t="s">
        <v>186</v>
      </c>
      <c r="C7858" t="s">
        <v>46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</row>
    <row r="7859" spans="1:11">
      <c r="A7859" s="74" t="s">
        <v>61</v>
      </c>
      <c r="B7859" t="s">
        <v>186</v>
      </c>
      <c r="C7859" t="s">
        <v>25</v>
      </c>
      <c r="D7859">
        <v>1</v>
      </c>
      <c r="E7859">
        <v>1</v>
      </c>
      <c r="F7859">
        <v>66521</v>
      </c>
      <c r="G7859">
        <v>66521</v>
      </c>
      <c r="H7859">
        <v>66521</v>
      </c>
      <c r="I7859">
        <v>66521</v>
      </c>
      <c r="J7859">
        <v>0</v>
      </c>
      <c r="K7859">
        <v>0</v>
      </c>
    </row>
    <row r="7860" spans="1:11">
      <c r="A7860" s="74" t="s">
        <v>61</v>
      </c>
      <c r="B7860" t="s">
        <v>186</v>
      </c>
    </row>
    <row r="7861" spans="1:11">
      <c r="A7861" s="74" t="s">
        <v>61</v>
      </c>
      <c r="B7861" t="s">
        <v>186</v>
      </c>
      <c r="C7861" t="s">
        <v>47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</row>
    <row r="7862" spans="1:11">
      <c r="A7862" s="74" t="s">
        <v>61</v>
      </c>
      <c r="B7862" t="s">
        <v>186</v>
      </c>
      <c r="C7862" t="s">
        <v>48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</row>
    <row r="7863" spans="1:11">
      <c r="A7863" s="74" t="s">
        <v>61</v>
      </c>
      <c r="B7863" t="s">
        <v>186</v>
      </c>
      <c r="C7863" t="s">
        <v>25</v>
      </c>
      <c r="D7863">
        <v>0</v>
      </c>
      <c r="E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</row>
    <row r="7864" spans="1:11">
      <c r="A7864" s="74" t="s">
        <v>61</v>
      </c>
      <c r="B7864" t="s">
        <v>186</v>
      </c>
    </row>
    <row r="7865" spans="1:11">
      <c r="A7865" s="74" t="s">
        <v>61</v>
      </c>
      <c r="B7865" t="s">
        <v>186</v>
      </c>
      <c r="C7865" t="s">
        <v>49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0</v>
      </c>
    </row>
    <row r="7866" spans="1:11">
      <c r="A7866" s="74" t="s">
        <v>61</v>
      </c>
      <c r="B7866" t="s">
        <v>186</v>
      </c>
      <c r="C7866" t="s">
        <v>25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</row>
    <row r="7867" spans="1:11">
      <c r="A7867" s="74" t="s">
        <v>61</v>
      </c>
      <c r="B7867" t="s">
        <v>186</v>
      </c>
    </row>
    <row r="7868" spans="1:11">
      <c r="A7868" s="74" t="s">
        <v>61</v>
      </c>
      <c r="B7868" t="s">
        <v>186</v>
      </c>
      <c r="C7868" t="s">
        <v>50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</row>
    <row r="7869" spans="1:11">
      <c r="A7869" s="74" t="s">
        <v>61</v>
      </c>
      <c r="B7869" t="s">
        <v>186</v>
      </c>
      <c r="C7869" t="s">
        <v>51</v>
      </c>
      <c r="D7869">
        <v>1</v>
      </c>
      <c r="E7869">
        <v>1</v>
      </c>
      <c r="F7869">
        <v>42648</v>
      </c>
      <c r="G7869">
        <v>42648</v>
      </c>
      <c r="H7869">
        <v>42648</v>
      </c>
      <c r="I7869">
        <v>42648</v>
      </c>
      <c r="J7869">
        <v>0</v>
      </c>
      <c r="K7869">
        <v>0</v>
      </c>
    </row>
    <row r="7870" spans="1:11">
      <c r="A7870" s="74" t="s">
        <v>61</v>
      </c>
      <c r="B7870" t="s">
        <v>186</v>
      </c>
      <c r="C7870" t="s">
        <v>25</v>
      </c>
      <c r="D7870">
        <v>1</v>
      </c>
      <c r="E7870">
        <v>1</v>
      </c>
      <c r="F7870">
        <v>42648</v>
      </c>
      <c r="G7870">
        <v>42648</v>
      </c>
      <c r="H7870">
        <v>42648</v>
      </c>
      <c r="I7870">
        <v>42648</v>
      </c>
      <c r="J7870">
        <v>0</v>
      </c>
      <c r="K7870">
        <v>0</v>
      </c>
    </row>
    <row r="7871" spans="1:11">
      <c r="A7871" s="74" t="s">
        <v>61</v>
      </c>
      <c r="B7871" t="s">
        <v>186</v>
      </c>
    </row>
    <row r="7872" spans="1:11">
      <c r="A7872" s="74" t="s">
        <v>61</v>
      </c>
      <c r="B7872" t="s">
        <v>186</v>
      </c>
      <c r="C7872" t="s">
        <v>52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</row>
    <row r="7873" spans="1:11">
      <c r="A7873" s="74" t="s">
        <v>61</v>
      </c>
      <c r="B7873" t="s">
        <v>186</v>
      </c>
      <c r="C7873" t="s">
        <v>53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</row>
    <row r="7874" spans="1:11">
      <c r="A7874" s="74" t="s">
        <v>61</v>
      </c>
      <c r="B7874" t="s">
        <v>186</v>
      </c>
      <c r="C7874" t="s">
        <v>54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</row>
    <row r="7875" spans="1:11">
      <c r="A7875" s="74" t="s">
        <v>61</v>
      </c>
      <c r="B7875" t="s">
        <v>186</v>
      </c>
      <c r="C7875" t="s">
        <v>55</v>
      </c>
      <c r="D7875">
        <v>0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</row>
    <row r="7876" spans="1:11">
      <c r="A7876" s="74" t="s">
        <v>61</v>
      </c>
      <c r="B7876" t="s">
        <v>186</v>
      </c>
      <c r="C7876" t="s">
        <v>25</v>
      </c>
      <c r="D7876">
        <v>0</v>
      </c>
      <c r="E7876">
        <v>0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</row>
    <row r="7877" spans="1:11">
      <c r="A7877" s="74" t="s">
        <v>61</v>
      </c>
      <c r="B7877" t="s">
        <v>186</v>
      </c>
    </row>
    <row r="7878" spans="1:11">
      <c r="A7878" s="74" t="s">
        <v>61</v>
      </c>
      <c r="B7878" t="s">
        <v>186</v>
      </c>
      <c r="C7878" t="s">
        <v>56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</row>
    <row r="7879" spans="1:11">
      <c r="A7879" s="74" t="s">
        <v>61</v>
      </c>
      <c r="B7879" t="s">
        <v>186</v>
      </c>
      <c r="C7879" t="s">
        <v>57</v>
      </c>
      <c r="D7879">
        <v>0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</row>
    <row r="7880" spans="1:11">
      <c r="A7880" s="74" t="s">
        <v>61</v>
      </c>
      <c r="B7880" t="s">
        <v>186</v>
      </c>
      <c r="C7880" t="s">
        <v>58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</row>
    <row r="7881" spans="1:11">
      <c r="A7881" s="74" t="s">
        <v>152</v>
      </c>
      <c r="B7881" t="s">
        <v>187</v>
      </c>
      <c r="C7881" t="s">
        <v>18</v>
      </c>
      <c r="D7881">
        <v>1</v>
      </c>
      <c r="E7881">
        <v>1</v>
      </c>
      <c r="F7881">
        <v>85000</v>
      </c>
      <c r="G7881">
        <v>85000</v>
      </c>
      <c r="H7881">
        <v>85000</v>
      </c>
      <c r="I7881">
        <v>85000</v>
      </c>
      <c r="J7881">
        <v>0</v>
      </c>
      <c r="K7881">
        <v>0</v>
      </c>
    </row>
    <row r="7882" spans="1:11">
      <c r="A7882" s="74" t="s">
        <v>152</v>
      </c>
      <c r="B7882" t="s">
        <v>187</v>
      </c>
      <c r="C7882" t="s">
        <v>19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</row>
    <row r="7883" spans="1:11">
      <c r="A7883" s="74" t="s">
        <v>152</v>
      </c>
      <c r="B7883" t="s">
        <v>187</v>
      </c>
      <c r="C7883" t="s">
        <v>20</v>
      </c>
      <c r="D7883">
        <v>1</v>
      </c>
      <c r="E7883">
        <v>1</v>
      </c>
      <c r="F7883">
        <v>20000</v>
      </c>
      <c r="G7883">
        <v>20000</v>
      </c>
      <c r="H7883">
        <v>20000</v>
      </c>
      <c r="I7883">
        <v>20000</v>
      </c>
      <c r="J7883">
        <v>0</v>
      </c>
      <c r="K7883">
        <v>0</v>
      </c>
    </row>
    <row r="7884" spans="1:11">
      <c r="A7884" s="74" t="s">
        <v>152</v>
      </c>
      <c r="B7884" t="s">
        <v>187</v>
      </c>
      <c r="C7884" t="s">
        <v>21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</row>
    <row r="7885" spans="1:11">
      <c r="A7885" s="74" t="s">
        <v>152</v>
      </c>
      <c r="B7885" t="s">
        <v>187</v>
      </c>
      <c r="C7885" t="s">
        <v>22</v>
      </c>
      <c r="D7885">
        <v>0.5</v>
      </c>
      <c r="E7885">
        <v>0.5</v>
      </c>
      <c r="F7885">
        <v>40000</v>
      </c>
      <c r="G7885">
        <v>40000</v>
      </c>
      <c r="H7885">
        <v>80000</v>
      </c>
      <c r="I7885">
        <v>80000</v>
      </c>
      <c r="J7885">
        <v>0</v>
      </c>
      <c r="K7885">
        <v>0</v>
      </c>
    </row>
    <row r="7886" spans="1:11">
      <c r="A7886" s="74" t="s">
        <v>152</v>
      </c>
      <c r="B7886" t="s">
        <v>187</v>
      </c>
      <c r="C7886" t="s">
        <v>23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</row>
    <row r="7887" spans="1:11">
      <c r="A7887" s="74" t="s">
        <v>152</v>
      </c>
      <c r="B7887" t="s">
        <v>187</v>
      </c>
      <c r="C7887" t="s">
        <v>24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</row>
    <row r="7888" spans="1:11">
      <c r="A7888" s="74" t="s">
        <v>152</v>
      </c>
      <c r="B7888" t="s">
        <v>187</v>
      </c>
      <c r="C7888" t="s">
        <v>25</v>
      </c>
      <c r="D7888">
        <v>2.5</v>
      </c>
      <c r="E7888">
        <v>2.5</v>
      </c>
      <c r="F7888">
        <v>145000</v>
      </c>
      <c r="G7888">
        <v>145000</v>
      </c>
      <c r="H7888">
        <v>58000</v>
      </c>
      <c r="I7888">
        <v>58000</v>
      </c>
      <c r="J7888">
        <v>0</v>
      </c>
      <c r="K7888">
        <v>0</v>
      </c>
    </row>
    <row r="7889" spans="1:11">
      <c r="A7889" s="74" t="s">
        <v>152</v>
      </c>
      <c r="B7889" t="s">
        <v>187</v>
      </c>
    </row>
    <row r="7890" spans="1:11">
      <c r="A7890" s="74" t="s">
        <v>152</v>
      </c>
      <c r="B7890" t="s">
        <v>187</v>
      </c>
      <c r="C7890" t="s">
        <v>26</v>
      </c>
      <c r="D7890">
        <v>0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</row>
    <row r="7891" spans="1:11">
      <c r="A7891" s="74" t="s">
        <v>152</v>
      </c>
      <c r="B7891" t="s">
        <v>187</v>
      </c>
      <c r="C7891" t="s">
        <v>27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</row>
    <row r="7892" spans="1:11">
      <c r="A7892" s="74" t="s">
        <v>152</v>
      </c>
      <c r="B7892" t="s">
        <v>187</v>
      </c>
      <c r="C7892" t="s">
        <v>25</v>
      </c>
      <c r="D7892">
        <v>0</v>
      </c>
      <c r="E7892">
        <v>0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</row>
    <row r="7893" spans="1:11">
      <c r="A7893" s="74" t="s">
        <v>152</v>
      </c>
      <c r="B7893" t="s">
        <v>187</v>
      </c>
    </row>
    <row r="7894" spans="1:11">
      <c r="A7894" s="74" t="s">
        <v>152</v>
      </c>
      <c r="B7894" t="s">
        <v>187</v>
      </c>
      <c r="C7894" t="s">
        <v>28</v>
      </c>
      <c r="D7894">
        <v>3</v>
      </c>
      <c r="E7894">
        <v>3</v>
      </c>
      <c r="F7894">
        <v>88738</v>
      </c>
      <c r="G7894">
        <v>88738</v>
      </c>
      <c r="H7894">
        <v>29579.333333333332</v>
      </c>
      <c r="I7894">
        <v>29579.333333333332</v>
      </c>
      <c r="J7894">
        <v>0</v>
      </c>
      <c r="K7894">
        <v>0</v>
      </c>
    </row>
    <row r="7895" spans="1:11">
      <c r="A7895" s="74" t="s">
        <v>152</v>
      </c>
      <c r="B7895" t="s">
        <v>187</v>
      </c>
      <c r="C7895" t="s">
        <v>29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</row>
    <row r="7896" spans="1:11">
      <c r="A7896" s="74" t="s">
        <v>152</v>
      </c>
      <c r="B7896" t="s">
        <v>187</v>
      </c>
      <c r="C7896" t="s">
        <v>30</v>
      </c>
      <c r="D7896">
        <v>0</v>
      </c>
      <c r="E7896">
        <v>0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</row>
    <row r="7897" spans="1:11">
      <c r="A7897" s="74" t="s">
        <v>152</v>
      </c>
      <c r="B7897" t="s">
        <v>187</v>
      </c>
      <c r="C7897" t="s">
        <v>31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</row>
    <row r="7898" spans="1:11">
      <c r="A7898" s="74" t="s">
        <v>152</v>
      </c>
      <c r="B7898" t="s">
        <v>187</v>
      </c>
      <c r="C7898" t="s">
        <v>25</v>
      </c>
      <c r="D7898">
        <v>3</v>
      </c>
      <c r="E7898">
        <v>3</v>
      </c>
      <c r="F7898">
        <v>88738</v>
      </c>
      <c r="G7898">
        <v>88738</v>
      </c>
      <c r="H7898">
        <v>29579.333333333332</v>
      </c>
      <c r="I7898">
        <v>29579.333333333332</v>
      </c>
      <c r="J7898">
        <v>0</v>
      </c>
      <c r="K7898">
        <v>0</v>
      </c>
    </row>
    <row r="7899" spans="1:11">
      <c r="A7899" s="74" t="s">
        <v>152</v>
      </c>
      <c r="B7899" t="s">
        <v>187</v>
      </c>
    </row>
    <row r="7900" spans="1:11">
      <c r="A7900" s="74" t="s">
        <v>152</v>
      </c>
      <c r="B7900" t="s">
        <v>187</v>
      </c>
      <c r="C7900" t="s">
        <v>32</v>
      </c>
      <c r="D7900">
        <v>1</v>
      </c>
      <c r="E7900">
        <v>1</v>
      </c>
      <c r="F7900">
        <v>62000</v>
      </c>
      <c r="G7900">
        <v>62000</v>
      </c>
      <c r="H7900">
        <v>62000</v>
      </c>
      <c r="I7900">
        <v>62000</v>
      </c>
      <c r="J7900">
        <v>0</v>
      </c>
      <c r="K7900">
        <v>0</v>
      </c>
    </row>
    <row r="7901" spans="1:11">
      <c r="A7901" s="74" t="s">
        <v>152</v>
      </c>
      <c r="B7901" t="s">
        <v>187</v>
      </c>
      <c r="C7901" t="s">
        <v>33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</row>
    <row r="7902" spans="1:11">
      <c r="A7902" s="74" t="s">
        <v>152</v>
      </c>
      <c r="B7902" t="s">
        <v>187</v>
      </c>
      <c r="C7902" t="s">
        <v>34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</row>
    <row r="7903" spans="1:11">
      <c r="A7903" s="74" t="s">
        <v>152</v>
      </c>
      <c r="B7903" t="s">
        <v>187</v>
      </c>
      <c r="C7903" t="s">
        <v>25</v>
      </c>
      <c r="D7903">
        <v>1</v>
      </c>
      <c r="E7903">
        <v>1</v>
      </c>
      <c r="F7903">
        <v>62000</v>
      </c>
      <c r="G7903">
        <v>62000</v>
      </c>
      <c r="H7903">
        <v>62000</v>
      </c>
      <c r="I7903">
        <v>62000</v>
      </c>
      <c r="J7903">
        <v>0</v>
      </c>
      <c r="K7903">
        <v>0</v>
      </c>
    </row>
    <row r="7904" spans="1:11">
      <c r="A7904" s="74" t="s">
        <v>152</v>
      </c>
      <c r="B7904" t="s">
        <v>187</v>
      </c>
    </row>
    <row r="7905" spans="1:11">
      <c r="A7905" s="74" t="s">
        <v>152</v>
      </c>
      <c r="B7905" t="s">
        <v>187</v>
      </c>
      <c r="C7905" t="s">
        <v>35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</row>
    <row r="7906" spans="1:11">
      <c r="A7906" s="74" t="s">
        <v>152</v>
      </c>
      <c r="B7906" t="s">
        <v>187</v>
      </c>
      <c r="C7906" t="s">
        <v>36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</row>
    <row r="7907" spans="1:11">
      <c r="A7907" s="74" t="s">
        <v>152</v>
      </c>
      <c r="B7907" t="s">
        <v>187</v>
      </c>
      <c r="C7907" t="s">
        <v>25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</row>
    <row r="7908" spans="1:11">
      <c r="A7908" s="74" t="s">
        <v>152</v>
      </c>
      <c r="B7908" t="s">
        <v>187</v>
      </c>
    </row>
    <row r="7909" spans="1:11">
      <c r="A7909" s="74" t="s">
        <v>152</v>
      </c>
      <c r="B7909" t="s">
        <v>187</v>
      </c>
      <c r="C7909" t="s">
        <v>37</v>
      </c>
      <c r="D7909">
        <v>1</v>
      </c>
      <c r="E7909">
        <v>1</v>
      </c>
      <c r="F7909">
        <v>37000</v>
      </c>
      <c r="G7909">
        <v>37000</v>
      </c>
      <c r="H7909">
        <v>37000</v>
      </c>
      <c r="I7909">
        <v>37000</v>
      </c>
      <c r="J7909">
        <v>0</v>
      </c>
      <c r="K7909">
        <v>0</v>
      </c>
    </row>
    <row r="7910" spans="1:11">
      <c r="A7910" s="74" t="s">
        <v>152</v>
      </c>
      <c r="B7910" t="s">
        <v>187</v>
      </c>
      <c r="C7910" t="s">
        <v>38</v>
      </c>
      <c r="D7910">
        <v>0</v>
      </c>
      <c r="E7910">
        <v>0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</row>
    <row r="7911" spans="1:11">
      <c r="A7911" s="74" t="s">
        <v>152</v>
      </c>
      <c r="B7911" t="s">
        <v>187</v>
      </c>
      <c r="C7911" t="s">
        <v>25</v>
      </c>
      <c r="D7911">
        <v>1</v>
      </c>
      <c r="E7911">
        <v>1</v>
      </c>
      <c r="F7911">
        <v>37000</v>
      </c>
      <c r="G7911">
        <v>37000</v>
      </c>
      <c r="H7911">
        <v>37000</v>
      </c>
      <c r="I7911">
        <v>37000</v>
      </c>
      <c r="J7911">
        <v>0</v>
      </c>
      <c r="K7911">
        <v>0</v>
      </c>
    </row>
    <row r="7912" spans="1:11">
      <c r="A7912" s="74" t="s">
        <v>152</v>
      </c>
      <c r="B7912" t="s">
        <v>187</v>
      </c>
    </row>
    <row r="7913" spans="1:11">
      <c r="A7913" s="74" t="s">
        <v>152</v>
      </c>
      <c r="B7913" t="s">
        <v>187</v>
      </c>
      <c r="C7913" t="s">
        <v>39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</row>
    <row r="7914" spans="1:11">
      <c r="A7914" s="74" t="s">
        <v>152</v>
      </c>
      <c r="B7914" t="s">
        <v>187</v>
      </c>
      <c r="C7914" t="s">
        <v>40</v>
      </c>
      <c r="D7914">
        <v>0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0</v>
      </c>
    </row>
    <row r="7915" spans="1:11">
      <c r="A7915" s="74" t="s">
        <v>152</v>
      </c>
      <c r="B7915" t="s">
        <v>187</v>
      </c>
      <c r="C7915" t="s">
        <v>41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</row>
    <row r="7916" spans="1:11">
      <c r="A7916" s="74" t="s">
        <v>152</v>
      </c>
      <c r="B7916" t="s">
        <v>187</v>
      </c>
      <c r="C7916" t="s">
        <v>42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</row>
    <row r="7917" spans="1:11">
      <c r="A7917" s="74" t="s">
        <v>152</v>
      </c>
      <c r="B7917" t="s">
        <v>187</v>
      </c>
      <c r="C7917" t="s">
        <v>43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0</v>
      </c>
    </row>
    <row r="7918" spans="1:11">
      <c r="A7918" s="74" t="s">
        <v>152</v>
      </c>
      <c r="B7918" t="s">
        <v>187</v>
      </c>
      <c r="C7918" t="s">
        <v>44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</row>
    <row r="7919" spans="1:11">
      <c r="A7919" s="74" t="s">
        <v>152</v>
      </c>
      <c r="B7919" t="s">
        <v>187</v>
      </c>
      <c r="C7919" t="s">
        <v>45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</row>
    <row r="7920" spans="1:11">
      <c r="A7920" s="74" t="s">
        <v>152</v>
      </c>
      <c r="B7920" t="s">
        <v>187</v>
      </c>
      <c r="C7920" t="s">
        <v>46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</row>
    <row r="7921" spans="1:11">
      <c r="A7921" s="74" t="s">
        <v>152</v>
      </c>
      <c r="B7921" t="s">
        <v>187</v>
      </c>
      <c r="C7921" t="s">
        <v>25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</row>
    <row r="7922" spans="1:11">
      <c r="A7922" s="74" t="s">
        <v>152</v>
      </c>
      <c r="B7922" t="s">
        <v>187</v>
      </c>
    </row>
    <row r="7923" spans="1:11">
      <c r="A7923" s="74" t="s">
        <v>152</v>
      </c>
      <c r="B7923" t="s">
        <v>187</v>
      </c>
      <c r="C7923" t="s">
        <v>47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0</v>
      </c>
    </row>
    <row r="7924" spans="1:11">
      <c r="A7924" s="74" t="s">
        <v>152</v>
      </c>
      <c r="B7924" t="s">
        <v>187</v>
      </c>
      <c r="C7924" t="s">
        <v>48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</row>
    <row r="7925" spans="1:11">
      <c r="A7925" s="74" t="s">
        <v>152</v>
      </c>
      <c r="B7925" t="s">
        <v>187</v>
      </c>
      <c r="C7925" t="s">
        <v>25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</row>
    <row r="7926" spans="1:11">
      <c r="A7926" s="74" t="s">
        <v>152</v>
      </c>
      <c r="B7926" t="s">
        <v>187</v>
      </c>
    </row>
    <row r="7927" spans="1:11">
      <c r="A7927" s="74" t="s">
        <v>152</v>
      </c>
      <c r="B7927" t="s">
        <v>187</v>
      </c>
      <c r="C7927" t="s">
        <v>49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</row>
    <row r="7928" spans="1:11">
      <c r="A7928" s="74" t="s">
        <v>152</v>
      </c>
      <c r="B7928" t="s">
        <v>187</v>
      </c>
      <c r="C7928" t="s">
        <v>25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</row>
    <row r="7929" spans="1:11">
      <c r="A7929" s="74" t="s">
        <v>152</v>
      </c>
      <c r="B7929" t="s">
        <v>187</v>
      </c>
    </row>
    <row r="7930" spans="1:11">
      <c r="A7930" s="74" t="s">
        <v>152</v>
      </c>
      <c r="B7930" t="s">
        <v>187</v>
      </c>
      <c r="C7930" t="s">
        <v>50</v>
      </c>
      <c r="D7930">
        <v>0</v>
      </c>
      <c r="E7930">
        <v>0</v>
      </c>
      <c r="F7930">
        <v>0</v>
      </c>
      <c r="G7930">
        <v>0</v>
      </c>
      <c r="H7930">
        <v>0</v>
      </c>
      <c r="I7930">
        <v>0</v>
      </c>
      <c r="J7930">
        <v>0</v>
      </c>
      <c r="K7930">
        <v>0</v>
      </c>
    </row>
    <row r="7931" spans="1:11">
      <c r="A7931" s="74" t="s">
        <v>152</v>
      </c>
      <c r="B7931" t="s">
        <v>187</v>
      </c>
      <c r="C7931" t="s">
        <v>51</v>
      </c>
      <c r="D7931">
        <v>1</v>
      </c>
      <c r="E7931">
        <v>1</v>
      </c>
      <c r="F7931">
        <v>14000</v>
      </c>
      <c r="G7931">
        <v>14000</v>
      </c>
      <c r="H7931">
        <v>14000</v>
      </c>
      <c r="I7931">
        <v>14000</v>
      </c>
      <c r="J7931">
        <v>0</v>
      </c>
      <c r="K7931">
        <v>0</v>
      </c>
    </row>
    <row r="7932" spans="1:11">
      <c r="A7932" s="74" t="s">
        <v>152</v>
      </c>
      <c r="B7932" t="s">
        <v>187</v>
      </c>
      <c r="C7932" t="s">
        <v>25</v>
      </c>
      <c r="D7932">
        <v>1</v>
      </c>
      <c r="E7932">
        <v>1</v>
      </c>
      <c r="F7932">
        <v>14000</v>
      </c>
      <c r="G7932">
        <v>14000</v>
      </c>
      <c r="H7932">
        <v>14000</v>
      </c>
      <c r="I7932">
        <v>14000</v>
      </c>
      <c r="J7932">
        <v>0</v>
      </c>
      <c r="K7932">
        <v>0</v>
      </c>
    </row>
    <row r="7933" spans="1:11">
      <c r="A7933" s="74" t="s">
        <v>152</v>
      </c>
      <c r="B7933" t="s">
        <v>187</v>
      </c>
    </row>
    <row r="7934" spans="1:11">
      <c r="A7934" s="74" t="s">
        <v>152</v>
      </c>
      <c r="B7934" t="s">
        <v>187</v>
      </c>
      <c r="C7934" t="s">
        <v>52</v>
      </c>
      <c r="D7934">
        <v>1</v>
      </c>
      <c r="E7934">
        <v>1</v>
      </c>
      <c r="F7934">
        <v>14000</v>
      </c>
      <c r="G7934">
        <v>14000</v>
      </c>
      <c r="H7934">
        <v>14000</v>
      </c>
      <c r="I7934">
        <v>14000</v>
      </c>
      <c r="J7934">
        <v>0</v>
      </c>
      <c r="K7934">
        <v>0</v>
      </c>
    </row>
    <row r="7935" spans="1:11">
      <c r="A7935" s="74" t="s">
        <v>152</v>
      </c>
      <c r="B7935" t="s">
        <v>187</v>
      </c>
      <c r="C7935" t="s">
        <v>53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</row>
    <row r="7936" spans="1:11">
      <c r="A7936" s="74" t="s">
        <v>152</v>
      </c>
      <c r="B7936" t="s">
        <v>187</v>
      </c>
      <c r="C7936" t="s">
        <v>54</v>
      </c>
      <c r="D7936">
        <v>0</v>
      </c>
      <c r="E7936"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</row>
    <row r="7937" spans="1:11">
      <c r="A7937" s="74" t="s">
        <v>152</v>
      </c>
      <c r="B7937" t="s">
        <v>187</v>
      </c>
      <c r="C7937" t="s">
        <v>55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</row>
    <row r="7938" spans="1:11">
      <c r="A7938" s="74" t="s">
        <v>152</v>
      </c>
      <c r="B7938" t="s">
        <v>187</v>
      </c>
      <c r="C7938" t="s">
        <v>25</v>
      </c>
      <c r="D7938">
        <v>1</v>
      </c>
      <c r="E7938">
        <v>1</v>
      </c>
      <c r="F7938">
        <v>14000</v>
      </c>
      <c r="G7938">
        <v>14000</v>
      </c>
      <c r="H7938">
        <v>14000</v>
      </c>
      <c r="I7938">
        <v>14000</v>
      </c>
      <c r="J7938">
        <v>0</v>
      </c>
      <c r="K7938">
        <v>0</v>
      </c>
    </row>
    <row r="7939" spans="1:11">
      <c r="A7939" s="74" t="s">
        <v>152</v>
      </c>
      <c r="B7939" t="s">
        <v>187</v>
      </c>
    </row>
    <row r="7940" spans="1:11">
      <c r="A7940" s="74" t="s">
        <v>152</v>
      </c>
      <c r="B7940" t="s">
        <v>187</v>
      </c>
      <c r="C7940" t="s">
        <v>56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0</v>
      </c>
      <c r="J7940">
        <v>0</v>
      </c>
      <c r="K7940">
        <v>0</v>
      </c>
    </row>
    <row r="7941" spans="1:11">
      <c r="A7941" s="74" t="s">
        <v>152</v>
      </c>
      <c r="B7941" t="s">
        <v>187</v>
      </c>
      <c r="C7941" t="s">
        <v>57</v>
      </c>
      <c r="D7941">
        <v>0</v>
      </c>
      <c r="E7941">
        <v>0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</row>
    <row r="7942" spans="1:11">
      <c r="A7942" s="74" t="s">
        <v>152</v>
      </c>
      <c r="B7942" t="s">
        <v>187</v>
      </c>
      <c r="C7942" t="s">
        <v>58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</row>
    <row r="7943" spans="1:11">
      <c r="A7943" s="74" t="s">
        <v>152</v>
      </c>
      <c r="B7943" t="s">
        <v>188</v>
      </c>
      <c r="C7943" t="s">
        <v>18</v>
      </c>
      <c r="D7943">
        <v>1</v>
      </c>
      <c r="E7943">
        <v>1</v>
      </c>
      <c r="F7943">
        <v>100320</v>
      </c>
      <c r="G7943">
        <v>100320</v>
      </c>
      <c r="H7943">
        <v>100320</v>
      </c>
      <c r="I7943">
        <v>100320</v>
      </c>
      <c r="J7943">
        <v>0</v>
      </c>
      <c r="K7943">
        <v>0</v>
      </c>
    </row>
    <row r="7944" spans="1:11">
      <c r="A7944" s="74" t="s">
        <v>152</v>
      </c>
      <c r="B7944" t="s">
        <v>188</v>
      </c>
      <c r="C7944" t="s">
        <v>19</v>
      </c>
      <c r="D7944">
        <v>0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</row>
    <row r="7945" spans="1:11">
      <c r="A7945" s="74" t="s">
        <v>152</v>
      </c>
      <c r="B7945" t="s">
        <v>188</v>
      </c>
      <c r="C7945" t="s">
        <v>20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</row>
    <row r="7946" spans="1:11">
      <c r="A7946" s="74" t="s">
        <v>152</v>
      </c>
      <c r="B7946" t="s">
        <v>188</v>
      </c>
      <c r="C7946" t="s">
        <v>21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</row>
    <row r="7947" spans="1:11">
      <c r="A7947" s="74" t="s">
        <v>152</v>
      </c>
      <c r="B7947" t="s">
        <v>188</v>
      </c>
      <c r="C7947" t="s">
        <v>22</v>
      </c>
      <c r="D7947">
        <v>0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</row>
    <row r="7948" spans="1:11">
      <c r="A7948" s="74" t="s">
        <v>152</v>
      </c>
      <c r="B7948" t="s">
        <v>188</v>
      </c>
      <c r="C7948" t="s">
        <v>23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</row>
    <row r="7949" spans="1:11">
      <c r="A7949" s="74" t="s">
        <v>152</v>
      </c>
      <c r="B7949" t="s">
        <v>188</v>
      </c>
      <c r="C7949" t="s">
        <v>24</v>
      </c>
      <c r="D7949">
        <v>0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</row>
    <row r="7950" spans="1:11">
      <c r="A7950" s="74" t="s">
        <v>152</v>
      </c>
      <c r="B7950" t="s">
        <v>188</v>
      </c>
      <c r="C7950" t="s">
        <v>25</v>
      </c>
      <c r="D7950">
        <v>1</v>
      </c>
      <c r="E7950">
        <v>1</v>
      </c>
      <c r="F7950">
        <v>100320</v>
      </c>
      <c r="G7950">
        <v>100320</v>
      </c>
      <c r="H7950">
        <v>100320</v>
      </c>
      <c r="I7950">
        <v>100320</v>
      </c>
      <c r="J7950">
        <v>0</v>
      </c>
      <c r="K7950">
        <v>0</v>
      </c>
    </row>
    <row r="7951" spans="1:11">
      <c r="A7951" s="74" t="s">
        <v>152</v>
      </c>
      <c r="B7951" t="s">
        <v>188</v>
      </c>
    </row>
    <row r="7952" spans="1:11">
      <c r="A7952" s="74" t="s">
        <v>152</v>
      </c>
      <c r="B7952" t="s">
        <v>188</v>
      </c>
      <c r="C7952" t="s">
        <v>26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</row>
    <row r="7953" spans="1:11">
      <c r="A7953" s="74" t="s">
        <v>152</v>
      </c>
      <c r="B7953" t="s">
        <v>188</v>
      </c>
      <c r="C7953" t="s">
        <v>27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</row>
    <row r="7954" spans="1:11">
      <c r="A7954" s="74" t="s">
        <v>152</v>
      </c>
      <c r="B7954" t="s">
        <v>188</v>
      </c>
      <c r="C7954" t="s">
        <v>25</v>
      </c>
      <c r="D7954">
        <v>0</v>
      </c>
      <c r="E7954">
        <v>0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</row>
    <row r="7955" spans="1:11">
      <c r="A7955" s="74" t="s">
        <v>152</v>
      </c>
      <c r="B7955" t="s">
        <v>188</v>
      </c>
    </row>
    <row r="7956" spans="1:11">
      <c r="A7956" s="74" t="s">
        <v>152</v>
      </c>
      <c r="B7956" t="s">
        <v>188</v>
      </c>
      <c r="C7956" t="s">
        <v>28</v>
      </c>
      <c r="D7956">
        <v>5</v>
      </c>
      <c r="E7956">
        <v>5</v>
      </c>
      <c r="F7956">
        <v>94100</v>
      </c>
      <c r="G7956">
        <v>94600</v>
      </c>
      <c r="H7956">
        <v>18820</v>
      </c>
      <c r="I7956">
        <v>18920</v>
      </c>
      <c r="J7956">
        <v>500</v>
      </c>
      <c r="K7956">
        <v>5.3134962805526037E-3</v>
      </c>
    </row>
    <row r="7957" spans="1:11">
      <c r="A7957" s="74" t="s">
        <v>152</v>
      </c>
      <c r="B7957" t="s">
        <v>188</v>
      </c>
      <c r="C7957" t="s">
        <v>29</v>
      </c>
      <c r="D7957">
        <v>0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</row>
    <row r="7958" spans="1:11">
      <c r="A7958" s="74" t="s">
        <v>152</v>
      </c>
      <c r="B7958" t="s">
        <v>188</v>
      </c>
      <c r="C7958" t="s">
        <v>30</v>
      </c>
      <c r="D7958">
        <v>0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</row>
    <row r="7959" spans="1:11">
      <c r="A7959" s="74" t="s">
        <v>152</v>
      </c>
      <c r="B7959" t="s">
        <v>188</v>
      </c>
      <c r="C7959" t="s">
        <v>31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</row>
    <row r="7960" spans="1:11">
      <c r="A7960" s="74" t="s">
        <v>152</v>
      </c>
      <c r="B7960" t="s">
        <v>188</v>
      </c>
      <c r="C7960" t="s">
        <v>25</v>
      </c>
      <c r="D7960">
        <v>5</v>
      </c>
      <c r="E7960">
        <v>5</v>
      </c>
      <c r="F7960">
        <v>94100</v>
      </c>
      <c r="G7960">
        <v>94600</v>
      </c>
      <c r="H7960">
        <v>18820</v>
      </c>
      <c r="I7960">
        <v>18920</v>
      </c>
      <c r="J7960">
        <v>500</v>
      </c>
      <c r="K7960">
        <v>5.3134962805526037E-3</v>
      </c>
    </row>
    <row r="7961" spans="1:11">
      <c r="A7961" s="74" t="s">
        <v>152</v>
      </c>
      <c r="B7961" t="s">
        <v>188</v>
      </c>
    </row>
    <row r="7962" spans="1:11">
      <c r="A7962" s="74" t="s">
        <v>152</v>
      </c>
      <c r="B7962" t="s">
        <v>188</v>
      </c>
      <c r="C7962" t="s">
        <v>32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</row>
    <row r="7963" spans="1:11">
      <c r="A7963" s="74" t="s">
        <v>152</v>
      </c>
      <c r="B7963" t="s">
        <v>188</v>
      </c>
      <c r="C7963" t="s">
        <v>33</v>
      </c>
      <c r="D7963">
        <v>0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</row>
    <row r="7964" spans="1:11">
      <c r="A7964" s="74" t="s">
        <v>152</v>
      </c>
      <c r="B7964" t="s">
        <v>188</v>
      </c>
      <c r="C7964" t="s">
        <v>34</v>
      </c>
      <c r="D7964">
        <v>1</v>
      </c>
      <c r="E7964">
        <v>1</v>
      </c>
      <c r="F7964">
        <v>36666.629999999997</v>
      </c>
      <c r="G7964">
        <v>36666.629999999997</v>
      </c>
      <c r="H7964">
        <v>36666.629999999997</v>
      </c>
      <c r="I7964">
        <v>36666.629999999997</v>
      </c>
      <c r="J7964">
        <v>0</v>
      </c>
      <c r="K7964">
        <v>0</v>
      </c>
    </row>
    <row r="7965" spans="1:11">
      <c r="A7965" s="74" t="s">
        <v>152</v>
      </c>
      <c r="B7965" t="s">
        <v>188</v>
      </c>
      <c r="C7965" t="s">
        <v>25</v>
      </c>
      <c r="D7965">
        <v>1</v>
      </c>
      <c r="E7965">
        <v>1</v>
      </c>
      <c r="F7965">
        <v>36666.629999999997</v>
      </c>
      <c r="G7965">
        <v>36666.629999999997</v>
      </c>
      <c r="H7965">
        <v>36666.629999999997</v>
      </c>
      <c r="I7965">
        <v>36666.629999999997</v>
      </c>
      <c r="J7965">
        <v>0</v>
      </c>
      <c r="K7965">
        <v>0</v>
      </c>
    </row>
    <row r="7966" spans="1:11">
      <c r="A7966" s="74" t="s">
        <v>152</v>
      </c>
      <c r="B7966" t="s">
        <v>188</v>
      </c>
    </row>
    <row r="7967" spans="1:11">
      <c r="A7967" s="74" t="s">
        <v>152</v>
      </c>
      <c r="B7967" t="s">
        <v>188</v>
      </c>
      <c r="C7967" t="s">
        <v>35</v>
      </c>
      <c r="D7967">
        <v>0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</row>
    <row r="7968" spans="1:11">
      <c r="A7968" s="74" t="s">
        <v>152</v>
      </c>
      <c r="B7968" t="s">
        <v>188</v>
      </c>
      <c r="C7968" t="s">
        <v>36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</row>
    <row r="7969" spans="1:11">
      <c r="A7969" s="74" t="s">
        <v>152</v>
      </c>
      <c r="B7969" t="s">
        <v>188</v>
      </c>
      <c r="C7969" t="s">
        <v>25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</row>
    <row r="7970" spans="1:11">
      <c r="A7970" s="74" t="s">
        <v>152</v>
      </c>
      <c r="B7970" t="s">
        <v>188</v>
      </c>
    </row>
    <row r="7971" spans="1:11">
      <c r="A7971" s="74" t="s">
        <v>152</v>
      </c>
      <c r="B7971" t="s">
        <v>188</v>
      </c>
      <c r="C7971" t="s">
        <v>37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</row>
    <row r="7972" spans="1:11">
      <c r="A7972" s="74" t="s">
        <v>152</v>
      </c>
      <c r="B7972" t="s">
        <v>188</v>
      </c>
      <c r="C7972" t="s">
        <v>38</v>
      </c>
      <c r="D7972">
        <v>0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</row>
    <row r="7973" spans="1:11">
      <c r="A7973" s="74" t="s">
        <v>152</v>
      </c>
      <c r="B7973" t="s">
        <v>188</v>
      </c>
      <c r="C7973" t="s">
        <v>25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</row>
    <row r="7974" spans="1:11">
      <c r="A7974" s="74" t="s">
        <v>152</v>
      </c>
      <c r="B7974" t="s">
        <v>188</v>
      </c>
    </row>
    <row r="7975" spans="1:11">
      <c r="A7975" s="74" t="s">
        <v>152</v>
      </c>
      <c r="B7975" t="s">
        <v>188</v>
      </c>
      <c r="C7975" t="s">
        <v>39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</row>
    <row r="7976" spans="1:11">
      <c r="A7976" s="74" t="s">
        <v>152</v>
      </c>
      <c r="B7976" t="s">
        <v>188</v>
      </c>
      <c r="C7976" t="s">
        <v>40</v>
      </c>
      <c r="D7976">
        <v>0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</row>
    <row r="7977" spans="1:11">
      <c r="A7977" s="74" t="s">
        <v>152</v>
      </c>
      <c r="B7977" t="s">
        <v>188</v>
      </c>
      <c r="C7977" t="s">
        <v>41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</row>
    <row r="7978" spans="1:11">
      <c r="A7978" s="74" t="s">
        <v>152</v>
      </c>
      <c r="B7978" t="s">
        <v>188</v>
      </c>
      <c r="C7978" t="s">
        <v>42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</row>
    <row r="7979" spans="1:11">
      <c r="A7979" s="74" t="s">
        <v>152</v>
      </c>
      <c r="B7979" t="s">
        <v>188</v>
      </c>
      <c r="C7979" t="s">
        <v>43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</row>
    <row r="7980" spans="1:11">
      <c r="A7980" s="74" t="s">
        <v>152</v>
      </c>
      <c r="B7980" t="s">
        <v>188</v>
      </c>
      <c r="C7980" t="s">
        <v>44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</row>
    <row r="7981" spans="1:11">
      <c r="A7981" s="74" t="s">
        <v>152</v>
      </c>
      <c r="B7981" t="s">
        <v>188</v>
      </c>
      <c r="C7981" t="s">
        <v>45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</row>
    <row r="7982" spans="1:11">
      <c r="A7982" s="74" t="s">
        <v>152</v>
      </c>
      <c r="B7982" t="s">
        <v>188</v>
      </c>
      <c r="C7982" t="s">
        <v>46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</row>
    <row r="7983" spans="1:11">
      <c r="A7983" s="74" t="s">
        <v>152</v>
      </c>
      <c r="B7983" t="s">
        <v>188</v>
      </c>
      <c r="C7983" t="s">
        <v>25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</row>
    <row r="7984" spans="1:11">
      <c r="A7984" s="74" t="s">
        <v>152</v>
      </c>
      <c r="B7984" t="s">
        <v>188</v>
      </c>
    </row>
    <row r="7985" spans="1:11">
      <c r="A7985" s="74" t="s">
        <v>152</v>
      </c>
      <c r="B7985" t="s">
        <v>188</v>
      </c>
      <c r="C7985" t="s">
        <v>47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</row>
    <row r="7986" spans="1:11">
      <c r="A7986" s="74" t="s">
        <v>152</v>
      </c>
      <c r="B7986" t="s">
        <v>188</v>
      </c>
      <c r="C7986" t="s">
        <v>48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</row>
    <row r="7987" spans="1:11">
      <c r="A7987" s="74" t="s">
        <v>152</v>
      </c>
      <c r="B7987" t="s">
        <v>188</v>
      </c>
      <c r="C7987" t="s">
        <v>25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</row>
    <row r="7988" spans="1:11">
      <c r="A7988" s="74" t="s">
        <v>152</v>
      </c>
      <c r="B7988" t="s">
        <v>188</v>
      </c>
    </row>
    <row r="7989" spans="1:11">
      <c r="A7989" s="74" t="s">
        <v>152</v>
      </c>
      <c r="B7989" t="s">
        <v>188</v>
      </c>
      <c r="C7989" t="s">
        <v>49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</row>
    <row r="7990" spans="1:11">
      <c r="A7990" s="74" t="s">
        <v>152</v>
      </c>
      <c r="B7990" t="s">
        <v>188</v>
      </c>
      <c r="C7990" t="s">
        <v>25</v>
      </c>
      <c r="D7990">
        <v>0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</row>
    <row r="7991" spans="1:11">
      <c r="A7991" s="74" t="s">
        <v>152</v>
      </c>
      <c r="B7991" t="s">
        <v>188</v>
      </c>
    </row>
    <row r="7992" spans="1:11">
      <c r="A7992" s="74" t="s">
        <v>152</v>
      </c>
      <c r="B7992" t="s">
        <v>188</v>
      </c>
      <c r="C7992" t="s">
        <v>50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</row>
    <row r="7993" spans="1:11">
      <c r="A7993" s="74" t="s">
        <v>152</v>
      </c>
      <c r="B7993" t="s">
        <v>188</v>
      </c>
      <c r="C7993" t="s">
        <v>51</v>
      </c>
      <c r="D7993">
        <v>1</v>
      </c>
      <c r="E7993">
        <v>1</v>
      </c>
      <c r="F7993">
        <v>15120</v>
      </c>
      <c r="G7993">
        <v>15120</v>
      </c>
      <c r="H7993">
        <v>15120</v>
      </c>
      <c r="I7993">
        <v>15120</v>
      </c>
      <c r="J7993">
        <v>0</v>
      </c>
      <c r="K7993">
        <v>0</v>
      </c>
    </row>
    <row r="7994" spans="1:11">
      <c r="A7994" s="74" t="s">
        <v>152</v>
      </c>
      <c r="B7994" t="s">
        <v>188</v>
      </c>
      <c r="C7994" t="s">
        <v>25</v>
      </c>
      <c r="D7994">
        <v>1</v>
      </c>
      <c r="E7994">
        <v>1</v>
      </c>
      <c r="F7994">
        <v>15120</v>
      </c>
      <c r="G7994">
        <v>15120</v>
      </c>
      <c r="H7994">
        <v>15120</v>
      </c>
      <c r="I7994">
        <v>15120</v>
      </c>
      <c r="J7994">
        <v>0</v>
      </c>
      <c r="K7994">
        <v>0</v>
      </c>
    </row>
    <row r="7995" spans="1:11">
      <c r="A7995" s="74" t="s">
        <v>152</v>
      </c>
      <c r="B7995" t="s">
        <v>188</v>
      </c>
    </row>
    <row r="7996" spans="1:11">
      <c r="A7996" s="74" t="s">
        <v>152</v>
      </c>
      <c r="B7996" t="s">
        <v>188</v>
      </c>
      <c r="C7996" t="s">
        <v>52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</row>
    <row r="7997" spans="1:11">
      <c r="A7997" s="74" t="s">
        <v>152</v>
      </c>
      <c r="B7997" t="s">
        <v>188</v>
      </c>
      <c r="C7997" t="s">
        <v>53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</row>
    <row r="7998" spans="1:11">
      <c r="A7998" s="74" t="s">
        <v>152</v>
      </c>
      <c r="B7998" t="s">
        <v>188</v>
      </c>
      <c r="C7998" t="s">
        <v>54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</row>
    <row r="7999" spans="1:11">
      <c r="A7999" s="74" t="s">
        <v>152</v>
      </c>
      <c r="B7999" t="s">
        <v>188</v>
      </c>
      <c r="C7999" t="s">
        <v>55</v>
      </c>
      <c r="D7999">
        <v>0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</row>
    <row r="8000" spans="1:11">
      <c r="A8000" s="74" t="s">
        <v>152</v>
      </c>
      <c r="B8000" t="s">
        <v>188</v>
      </c>
      <c r="C8000" t="s">
        <v>25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</row>
    <row r="8001" spans="1:11">
      <c r="A8001" s="74" t="s">
        <v>152</v>
      </c>
      <c r="B8001" t="s">
        <v>188</v>
      </c>
    </row>
    <row r="8002" spans="1:11">
      <c r="A8002" s="74" t="s">
        <v>152</v>
      </c>
      <c r="B8002" t="s">
        <v>188</v>
      </c>
      <c r="C8002" t="s">
        <v>56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</row>
    <row r="8003" spans="1:11">
      <c r="A8003" s="74" t="s">
        <v>152</v>
      </c>
      <c r="B8003" t="s">
        <v>188</v>
      </c>
      <c r="C8003" t="s">
        <v>57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</row>
    <row r="8004" spans="1:11">
      <c r="A8004" s="74" t="s">
        <v>152</v>
      </c>
      <c r="B8004" t="s">
        <v>188</v>
      </c>
      <c r="C8004" t="s">
        <v>58</v>
      </c>
      <c r="D8004">
        <v>0</v>
      </c>
      <c r="E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</row>
    <row r="8005" spans="1:11">
      <c r="A8005" s="74" t="s">
        <v>152</v>
      </c>
      <c r="B8005" t="s">
        <v>189</v>
      </c>
      <c r="C8005" t="s">
        <v>18</v>
      </c>
      <c r="D8005">
        <v>1</v>
      </c>
      <c r="E8005">
        <v>1</v>
      </c>
      <c r="F8005">
        <v>78322</v>
      </c>
      <c r="G8005">
        <v>78322</v>
      </c>
      <c r="H8005">
        <v>78322</v>
      </c>
      <c r="I8005">
        <v>78322</v>
      </c>
      <c r="J8005">
        <v>0</v>
      </c>
      <c r="K8005">
        <v>0</v>
      </c>
    </row>
    <row r="8006" spans="1:11">
      <c r="A8006" s="74" t="s">
        <v>152</v>
      </c>
      <c r="B8006" t="s">
        <v>189</v>
      </c>
      <c r="C8006" t="s">
        <v>19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</row>
    <row r="8007" spans="1:11">
      <c r="A8007" s="74" t="s">
        <v>152</v>
      </c>
      <c r="B8007" t="s">
        <v>189</v>
      </c>
      <c r="C8007" t="s">
        <v>20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</row>
    <row r="8008" spans="1:11">
      <c r="A8008" s="74" t="s">
        <v>152</v>
      </c>
      <c r="B8008" t="s">
        <v>189</v>
      </c>
      <c r="C8008" t="s">
        <v>21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</row>
    <row r="8009" spans="1:11">
      <c r="A8009" s="74" t="s">
        <v>152</v>
      </c>
      <c r="B8009" t="s">
        <v>189</v>
      </c>
      <c r="C8009" t="s">
        <v>22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</row>
    <row r="8010" spans="1:11">
      <c r="A8010" s="74" t="s">
        <v>152</v>
      </c>
      <c r="B8010" t="s">
        <v>189</v>
      </c>
      <c r="C8010" t="s">
        <v>23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</row>
    <row r="8011" spans="1:11">
      <c r="A8011" s="74" t="s">
        <v>152</v>
      </c>
      <c r="B8011" t="s">
        <v>189</v>
      </c>
      <c r="C8011" t="s">
        <v>24</v>
      </c>
      <c r="D8011">
        <v>0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</row>
    <row r="8012" spans="1:11">
      <c r="A8012" s="74" t="s">
        <v>152</v>
      </c>
      <c r="B8012" t="s">
        <v>189</v>
      </c>
      <c r="C8012" t="s">
        <v>25</v>
      </c>
      <c r="D8012">
        <v>1</v>
      </c>
      <c r="E8012">
        <v>1</v>
      </c>
      <c r="F8012">
        <v>78322</v>
      </c>
      <c r="G8012">
        <v>78322</v>
      </c>
      <c r="H8012">
        <v>78322</v>
      </c>
      <c r="I8012">
        <v>78322</v>
      </c>
      <c r="J8012">
        <v>0</v>
      </c>
      <c r="K8012">
        <v>0</v>
      </c>
    </row>
    <row r="8013" spans="1:11">
      <c r="A8013" s="74" t="s">
        <v>152</v>
      </c>
      <c r="B8013" t="s">
        <v>189</v>
      </c>
    </row>
    <row r="8014" spans="1:11">
      <c r="A8014" s="74" t="s">
        <v>152</v>
      </c>
      <c r="B8014" t="s">
        <v>189</v>
      </c>
      <c r="C8014" t="s">
        <v>26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</row>
    <row r="8015" spans="1:11">
      <c r="A8015" s="74" t="s">
        <v>152</v>
      </c>
      <c r="B8015" t="s">
        <v>189</v>
      </c>
      <c r="C8015" t="s">
        <v>27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</row>
    <row r="8016" spans="1:11">
      <c r="A8016" s="74" t="s">
        <v>152</v>
      </c>
      <c r="B8016" t="s">
        <v>189</v>
      </c>
      <c r="C8016" t="s">
        <v>25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</row>
    <row r="8017" spans="1:11">
      <c r="A8017" s="74" t="s">
        <v>152</v>
      </c>
      <c r="B8017" t="s">
        <v>189</v>
      </c>
    </row>
    <row r="8018" spans="1:11">
      <c r="A8018" s="74" t="s">
        <v>152</v>
      </c>
      <c r="B8018" t="s">
        <v>189</v>
      </c>
      <c r="C8018" t="s">
        <v>28</v>
      </c>
      <c r="D8018">
        <v>1.4</v>
      </c>
      <c r="E8018">
        <v>1.4</v>
      </c>
      <c r="F8018">
        <v>26932</v>
      </c>
      <c r="G8018">
        <v>26932</v>
      </c>
      <c r="H8018">
        <v>19237.142857142859</v>
      </c>
      <c r="I8018">
        <v>19237.142857142859</v>
      </c>
      <c r="J8018">
        <v>0</v>
      </c>
      <c r="K8018">
        <v>0</v>
      </c>
    </row>
    <row r="8019" spans="1:11">
      <c r="A8019" s="74" t="s">
        <v>152</v>
      </c>
      <c r="B8019" t="s">
        <v>189</v>
      </c>
      <c r="C8019" t="s">
        <v>29</v>
      </c>
      <c r="D8019">
        <v>0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</row>
    <row r="8020" spans="1:11">
      <c r="A8020" s="74" t="s">
        <v>152</v>
      </c>
      <c r="B8020" t="s">
        <v>189</v>
      </c>
      <c r="C8020" t="s">
        <v>30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</row>
    <row r="8021" spans="1:11">
      <c r="A8021" s="74" t="s">
        <v>152</v>
      </c>
      <c r="B8021" t="s">
        <v>189</v>
      </c>
      <c r="C8021" t="s">
        <v>31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</row>
    <row r="8022" spans="1:11">
      <c r="A8022" s="74" t="s">
        <v>152</v>
      </c>
      <c r="B8022" t="s">
        <v>189</v>
      </c>
      <c r="C8022" t="s">
        <v>25</v>
      </c>
      <c r="D8022">
        <v>1.4</v>
      </c>
      <c r="E8022">
        <v>1.4</v>
      </c>
      <c r="F8022">
        <v>26932</v>
      </c>
      <c r="G8022">
        <v>26932</v>
      </c>
      <c r="H8022">
        <v>19237.142857142859</v>
      </c>
      <c r="I8022">
        <v>19237.142857142859</v>
      </c>
      <c r="J8022">
        <v>0</v>
      </c>
      <c r="K8022">
        <v>0</v>
      </c>
    </row>
    <row r="8023" spans="1:11">
      <c r="A8023" s="74" t="s">
        <v>152</v>
      </c>
      <c r="B8023" t="s">
        <v>189</v>
      </c>
    </row>
    <row r="8024" spans="1:11">
      <c r="A8024" s="74" t="s">
        <v>152</v>
      </c>
      <c r="B8024" t="s">
        <v>189</v>
      </c>
      <c r="C8024" t="s">
        <v>32</v>
      </c>
      <c r="D8024">
        <v>0</v>
      </c>
      <c r="E8024">
        <v>0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</row>
    <row r="8025" spans="1:11">
      <c r="A8025" s="74" t="s">
        <v>152</v>
      </c>
      <c r="B8025" t="s">
        <v>189</v>
      </c>
      <c r="C8025" t="s">
        <v>33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</row>
    <row r="8026" spans="1:11">
      <c r="A8026" s="74" t="s">
        <v>152</v>
      </c>
      <c r="B8026" t="s">
        <v>189</v>
      </c>
      <c r="C8026" t="s">
        <v>34</v>
      </c>
      <c r="D8026">
        <v>1</v>
      </c>
      <c r="E8026">
        <v>1</v>
      </c>
      <c r="F8026">
        <v>29870</v>
      </c>
      <c r="G8026">
        <v>29870</v>
      </c>
      <c r="H8026">
        <v>29870</v>
      </c>
      <c r="I8026">
        <v>29870</v>
      </c>
      <c r="J8026">
        <v>0</v>
      </c>
      <c r="K8026">
        <v>0</v>
      </c>
    </row>
    <row r="8027" spans="1:11">
      <c r="A8027" s="74" t="s">
        <v>152</v>
      </c>
      <c r="B8027" t="s">
        <v>189</v>
      </c>
      <c r="C8027" t="s">
        <v>25</v>
      </c>
      <c r="D8027">
        <v>1</v>
      </c>
      <c r="E8027">
        <v>1</v>
      </c>
      <c r="F8027">
        <v>29870</v>
      </c>
      <c r="G8027">
        <v>29870</v>
      </c>
      <c r="H8027">
        <v>29870</v>
      </c>
      <c r="I8027">
        <v>29870</v>
      </c>
      <c r="J8027">
        <v>0</v>
      </c>
      <c r="K8027">
        <v>0</v>
      </c>
    </row>
    <row r="8028" spans="1:11">
      <c r="A8028" s="74" t="s">
        <v>152</v>
      </c>
      <c r="B8028" t="s">
        <v>189</v>
      </c>
    </row>
    <row r="8029" spans="1:11">
      <c r="A8029" s="74" t="s">
        <v>152</v>
      </c>
      <c r="B8029" t="s">
        <v>189</v>
      </c>
      <c r="C8029" t="s">
        <v>35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</row>
    <row r="8030" spans="1:11">
      <c r="A8030" s="74" t="s">
        <v>152</v>
      </c>
      <c r="B8030" t="s">
        <v>189</v>
      </c>
      <c r="C8030" t="s">
        <v>36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</row>
    <row r="8031" spans="1:11">
      <c r="A8031" s="74" t="s">
        <v>152</v>
      </c>
      <c r="B8031" t="s">
        <v>189</v>
      </c>
      <c r="C8031" t="s">
        <v>25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</row>
    <row r="8032" spans="1:11">
      <c r="A8032" s="74" t="s">
        <v>152</v>
      </c>
      <c r="B8032" t="s">
        <v>189</v>
      </c>
    </row>
    <row r="8033" spans="1:11">
      <c r="A8033" s="74" t="s">
        <v>152</v>
      </c>
      <c r="B8033" t="s">
        <v>189</v>
      </c>
      <c r="C8033" t="s">
        <v>37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</row>
    <row r="8034" spans="1:11">
      <c r="A8034" s="74" t="s">
        <v>152</v>
      </c>
      <c r="B8034" t="s">
        <v>189</v>
      </c>
      <c r="C8034" t="s">
        <v>38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</row>
    <row r="8035" spans="1:11">
      <c r="A8035" s="74" t="s">
        <v>152</v>
      </c>
      <c r="B8035" t="s">
        <v>189</v>
      </c>
      <c r="C8035" t="s">
        <v>25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</row>
    <row r="8036" spans="1:11">
      <c r="A8036" s="74" t="s">
        <v>152</v>
      </c>
      <c r="B8036" t="s">
        <v>189</v>
      </c>
    </row>
    <row r="8037" spans="1:11">
      <c r="A8037" s="74" t="s">
        <v>152</v>
      </c>
      <c r="B8037" t="s">
        <v>189</v>
      </c>
      <c r="C8037" t="s">
        <v>39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</row>
    <row r="8038" spans="1:11">
      <c r="A8038" s="74" t="s">
        <v>152</v>
      </c>
      <c r="B8038" t="s">
        <v>189</v>
      </c>
      <c r="C8038" t="s">
        <v>40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</row>
    <row r="8039" spans="1:11">
      <c r="A8039" s="74" t="s">
        <v>152</v>
      </c>
      <c r="B8039" t="s">
        <v>189</v>
      </c>
      <c r="C8039" t="s">
        <v>41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</row>
    <row r="8040" spans="1:11">
      <c r="A8040" s="74" t="s">
        <v>152</v>
      </c>
      <c r="B8040" t="s">
        <v>189</v>
      </c>
      <c r="C8040" t="s">
        <v>42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</row>
    <row r="8041" spans="1:11">
      <c r="A8041" s="74" t="s">
        <v>152</v>
      </c>
      <c r="B8041" t="s">
        <v>189</v>
      </c>
      <c r="C8041" t="s">
        <v>43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</row>
    <row r="8042" spans="1:11">
      <c r="A8042" s="74" t="s">
        <v>152</v>
      </c>
      <c r="B8042" t="s">
        <v>189</v>
      </c>
      <c r="C8042" t="s">
        <v>44</v>
      </c>
      <c r="D8042">
        <v>0</v>
      </c>
      <c r="E8042"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</row>
    <row r="8043" spans="1:11">
      <c r="A8043" s="74" t="s">
        <v>152</v>
      </c>
      <c r="B8043" t="s">
        <v>189</v>
      </c>
      <c r="C8043" t="s">
        <v>45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</row>
    <row r="8044" spans="1:11">
      <c r="A8044" s="74" t="s">
        <v>152</v>
      </c>
      <c r="B8044" t="s">
        <v>189</v>
      </c>
      <c r="C8044" t="s">
        <v>46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</row>
    <row r="8045" spans="1:11">
      <c r="A8045" s="74" t="s">
        <v>152</v>
      </c>
      <c r="B8045" t="s">
        <v>189</v>
      </c>
      <c r="C8045" t="s">
        <v>25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</row>
    <row r="8046" spans="1:11">
      <c r="A8046" s="74" t="s">
        <v>152</v>
      </c>
      <c r="B8046" t="s">
        <v>189</v>
      </c>
    </row>
    <row r="8047" spans="1:11">
      <c r="A8047" s="74" t="s">
        <v>152</v>
      </c>
      <c r="B8047" t="s">
        <v>189</v>
      </c>
      <c r="C8047" t="s">
        <v>47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</row>
    <row r="8048" spans="1:11">
      <c r="A8048" s="74" t="s">
        <v>152</v>
      </c>
      <c r="B8048" t="s">
        <v>189</v>
      </c>
      <c r="C8048" t="s">
        <v>48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</row>
    <row r="8049" spans="1:11">
      <c r="A8049" s="74" t="s">
        <v>152</v>
      </c>
      <c r="B8049" t="s">
        <v>189</v>
      </c>
      <c r="C8049" t="s">
        <v>25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</row>
    <row r="8050" spans="1:11">
      <c r="A8050" s="74" t="s">
        <v>152</v>
      </c>
      <c r="B8050" t="s">
        <v>189</v>
      </c>
    </row>
    <row r="8051" spans="1:11">
      <c r="A8051" s="74" t="s">
        <v>152</v>
      </c>
      <c r="B8051" t="s">
        <v>189</v>
      </c>
      <c r="C8051" t="s">
        <v>49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</row>
    <row r="8052" spans="1:11">
      <c r="A8052" s="74" t="s">
        <v>152</v>
      </c>
      <c r="B8052" t="s">
        <v>189</v>
      </c>
      <c r="C8052" t="s">
        <v>25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</row>
    <row r="8053" spans="1:11">
      <c r="A8053" s="74" t="s">
        <v>152</v>
      </c>
      <c r="B8053" t="s">
        <v>189</v>
      </c>
    </row>
    <row r="8054" spans="1:11">
      <c r="A8054" s="74" t="s">
        <v>152</v>
      </c>
      <c r="B8054" t="s">
        <v>189</v>
      </c>
      <c r="C8054" t="s">
        <v>50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</row>
    <row r="8055" spans="1:11">
      <c r="A8055" s="74" t="s">
        <v>152</v>
      </c>
      <c r="B8055" t="s">
        <v>189</v>
      </c>
      <c r="C8055" t="s">
        <v>51</v>
      </c>
      <c r="D8055">
        <v>1</v>
      </c>
      <c r="E8055">
        <v>1</v>
      </c>
      <c r="F8055">
        <v>17510</v>
      </c>
      <c r="G8055">
        <v>17510</v>
      </c>
      <c r="H8055">
        <v>17510</v>
      </c>
      <c r="I8055">
        <v>17510</v>
      </c>
      <c r="J8055">
        <v>0</v>
      </c>
      <c r="K8055">
        <v>0</v>
      </c>
    </row>
    <row r="8056" spans="1:11">
      <c r="A8056" s="74" t="s">
        <v>152</v>
      </c>
      <c r="B8056" t="s">
        <v>189</v>
      </c>
      <c r="C8056" t="s">
        <v>25</v>
      </c>
      <c r="D8056">
        <v>1</v>
      </c>
      <c r="E8056">
        <v>1</v>
      </c>
      <c r="F8056">
        <v>17510</v>
      </c>
      <c r="G8056">
        <v>17510</v>
      </c>
      <c r="H8056">
        <v>17510</v>
      </c>
      <c r="I8056">
        <v>17510</v>
      </c>
      <c r="J8056">
        <v>0</v>
      </c>
      <c r="K8056">
        <v>0</v>
      </c>
    </row>
    <row r="8057" spans="1:11">
      <c r="A8057" s="74" t="s">
        <v>152</v>
      </c>
      <c r="B8057" t="s">
        <v>189</v>
      </c>
    </row>
    <row r="8058" spans="1:11">
      <c r="A8058" s="74" t="s">
        <v>152</v>
      </c>
      <c r="B8058" t="s">
        <v>189</v>
      </c>
      <c r="C8058" t="s">
        <v>52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</row>
    <row r="8059" spans="1:11">
      <c r="A8059" s="74" t="s">
        <v>152</v>
      </c>
      <c r="B8059" t="s">
        <v>189</v>
      </c>
      <c r="C8059" t="s">
        <v>53</v>
      </c>
      <c r="D8059">
        <v>0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</row>
    <row r="8060" spans="1:11">
      <c r="A8060" s="74" t="s">
        <v>152</v>
      </c>
      <c r="B8060" t="s">
        <v>189</v>
      </c>
      <c r="C8060" t="s">
        <v>54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</row>
    <row r="8061" spans="1:11">
      <c r="A8061" s="74" t="s">
        <v>152</v>
      </c>
      <c r="B8061" t="s">
        <v>189</v>
      </c>
      <c r="C8061" t="s">
        <v>55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</row>
    <row r="8062" spans="1:11">
      <c r="A8062" s="74" t="s">
        <v>152</v>
      </c>
      <c r="B8062" t="s">
        <v>189</v>
      </c>
      <c r="C8062" t="s">
        <v>25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</row>
    <row r="8063" spans="1:11">
      <c r="A8063" s="74" t="s">
        <v>152</v>
      </c>
      <c r="B8063" t="s">
        <v>189</v>
      </c>
    </row>
    <row r="8064" spans="1:11">
      <c r="A8064" s="74" t="s">
        <v>152</v>
      </c>
      <c r="B8064" t="s">
        <v>189</v>
      </c>
      <c r="C8064" t="s">
        <v>56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</row>
    <row r="8065" spans="1:11">
      <c r="A8065" s="74" t="s">
        <v>152</v>
      </c>
      <c r="B8065" t="s">
        <v>189</v>
      </c>
      <c r="C8065" t="s">
        <v>57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</row>
    <row r="8066" spans="1:11">
      <c r="A8066" s="74" t="s">
        <v>152</v>
      </c>
      <c r="B8066" t="s">
        <v>189</v>
      </c>
      <c r="C8066" t="s">
        <v>58</v>
      </c>
      <c r="D8066">
        <v>0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</row>
    <row r="8067" spans="1:11">
      <c r="A8067" s="74" t="s">
        <v>152</v>
      </c>
      <c r="B8067" t="s">
        <v>190</v>
      </c>
      <c r="C8067" t="s">
        <v>18</v>
      </c>
      <c r="D8067">
        <v>1</v>
      </c>
      <c r="E8067">
        <v>1</v>
      </c>
      <c r="F8067">
        <v>75000</v>
      </c>
      <c r="G8067">
        <v>78000</v>
      </c>
      <c r="H8067">
        <v>75000</v>
      </c>
      <c r="I8067">
        <v>78000</v>
      </c>
      <c r="J8067">
        <v>3000</v>
      </c>
      <c r="K8067">
        <v>0.04</v>
      </c>
    </row>
    <row r="8068" spans="1:11">
      <c r="A8068" s="74" t="s">
        <v>152</v>
      </c>
      <c r="B8068" t="s">
        <v>190</v>
      </c>
      <c r="C8068" t="s">
        <v>19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</row>
    <row r="8069" spans="1:11">
      <c r="A8069" s="74" t="s">
        <v>152</v>
      </c>
      <c r="B8069" t="s">
        <v>190</v>
      </c>
      <c r="C8069" t="s">
        <v>20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</row>
    <row r="8070" spans="1:11">
      <c r="A8070" s="74" t="s">
        <v>152</v>
      </c>
      <c r="B8070" t="s">
        <v>190</v>
      </c>
      <c r="C8070" t="s">
        <v>21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</row>
    <row r="8071" spans="1:11">
      <c r="A8071" s="74" t="s">
        <v>152</v>
      </c>
      <c r="B8071" t="s">
        <v>190</v>
      </c>
      <c r="C8071" t="s">
        <v>22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</row>
    <row r="8072" spans="1:11">
      <c r="A8072" s="74" t="s">
        <v>152</v>
      </c>
      <c r="B8072" t="s">
        <v>190</v>
      </c>
      <c r="C8072" t="s">
        <v>23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</row>
    <row r="8073" spans="1:11">
      <c r="A8073" s="74" t="s">
        <v>152</v>
      </c>
      <c r="B8073" t="s">
        <v>190</v>
      </c>
      <c r="C8073" t="s">
        <v>24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</row>
    <row r="8074" spans="1:11">
      <c r="A8074" s="74" t="s">
        <v>152</v>
      </c>
      <c r="B8074" t="s">
        <v>190</v>
      </c>
      <c r="C8074" t="s">
        <v>25</v>
      </c>
      <c r="D8074">
        <v>1</v>
      </c>
      <c r="E8074">
        <v>1</v>
      </c>
      <c r="F8074">
        <v>75000</v>
      </c>
      <c r="G8074">
        <v>78000</v>
      </c>
      <c r="H8074">
        <v>75000</v>
      </c>
      <c r="I8074">
        <v>78000</v>
      </c>
      <c r="J8074">
        <v>3000</v>
      </c>
      <c r="K8074">
        <v>0.04</v>
      </c>
    </row>
    <row r="8075" spans="1:11">
      <c r="A8075" s="74" t="s">
        <v>152</v>
      </c>
      <c r="B8075" t="s">
        <v>190</v>
      </c>
    </row>
    <row r="8076" spans="1:11">
      <c r="A8076" s="74" t="s">
        <v>152</v>
      </c>
      <c r="B8076" t="s">
        <v>190</v>
      </c>
      <c r="C8076" t="s">
        <v>26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</row>
    <row r="8077" spans="1:11">
      <c r="A8077" s="74" t="s">
        <v>152</v>
      </c>
      <c r="B8077" t="s">
        <v>190</v>
      </c>
      <c r="C8077" t="s">
        <v>27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</row>
    <row r="8078" spans="1:11">
      <c r="A8078" s="74" t="s">
        <v>152</v>
      </c>
      <c r="B8078" t="s">
        <v>190</v>
      </c>
      <c r="C8078" t="s">
        <v>25</v>
      </c>
      <c r="D8078">
        <v>0</v>
      </c>
      <c r="E8078"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</row>
    <row r="8079" spans="1:11">
      <c r="A8079" s="74" t="s">
        <v>152</v>
      </c>
      <c r="B8079" t="s">
        <v>190</v>
      </c>
    </row>
    <row r="8080" spans="1:11">
      <c r="A8080" s="74" t="s">
        <v>152</v>
      </c>
      <c r="B8080" t="s">
        <v>190</v>
      </c>
      <c r="C8080" t="s">
        <v>28</v>
      </c>
      <c r="D8080">
        <v>2</v>
      </c>
      <c r="E8080">
        <v>2</v>
      </c>
      <c r="F8080">
        <v>46480</v>
      </c>
      <c r="G8080">
        <v>46880</v>
      </c>
      <c r="H8080">
        <v>23240</v>
      </c>
      <c r="I8080">
        <v>23440</v>
      </c>
      <c r="J8080">
        <v>400</v>
      </c>
      <c r="K8080">
        <v>8.6058519793459545E-3</v>
      </c>
    </row>
    <row r="8081" spans="1:11">
      <c r="A8081" s="74" t="s">
        <v>152</v>
      </c>
      <c r="B8081" t="s">
        <v>190</v>
      </c>
      <c r="C8081" t="s">
        <v>29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</row>
    <row r="8082" spans="1:11">
      <c r="A8082" s="74" t="s">
        <v>152</v>
      </c>
      <c r="B8082" t="s">
        <v>190</v>
      </c>
      <c r="C8082" t="s">
        <v>30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</row>
    <row r="8083" spans="1:11">
      <c r="A8083" s="74" t="s">
        <v>152</v>
      </c>
      <c r="B8083" t="s">
        <v>190</v>
      </c>
      <c r="C8083" t="s">
        <v>31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</row>
    <row r="8084" spans="1:11">
      <c r="A8084" s="74" t="s">
        <v>152</v>
      </c>
      <c r="B8084" t="s">
        <v>190</v>
      </c>
      <c r="C8084" t="s">
        <v>25</v>
      </c>
      <c r="D8084">
        <v>2</v>
      </c>
      <c r="E8084">
        <v>2</v>
      </c>
      <c r="F8084">
        <v>46480</v>
      </c>
      <c r="G8084">
        <v>46880</v>
      </c>
      <c r="H8084">
        <v>23240</v>
      </c>
      <c r="I8084">
        <v>23440</v>
      </c>
      <c r="J8084">
        <v>400</v>
      </c>
      <c r="K8084">
        <v>8.6058519793459545E-3</v>
      </c>
    </row>
    <row r="8085" spans="1:11">
      <c r="A8085" s="74" t="s">
        <v>152</v>
      </c>
      <c r="B8085" t="s">
        <v>190</v>
      </c>
    </row>
    <row r="8086" spans="1:11">
      <c r="A8086" s="74" t="s">
        <v>152</v>
      </c>
      <c r="B8086" t="s">
        <v>190</v>
      </c>
      <c r="C8086" t="s">
        <v>32</v>
      </c>
      <c r="D8086">
        <v>0</v>
      </c>
      <c r="E8086"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</row>
    <row r="8087" spans="1:11">
      <c r="A8087" s="74" t="s">
        <v>152</v>
      </c>
      <c r="B8087" t="s">
        <v>190</v>
      </c>
      <c r="C8087" t="s">
        <v>33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</row>
    <row r="8088" spans="1:11">
      <c r="A8088" s="74" t="s">
        <v>152</v>
      </c>
      <c r="B8088" t="s">
        <v>190</v>
      </c>
      <c r="C8088" t="s">
        <v>34</v>
      </c>
      <c r="D8088">
        <v>1</v>
      </c>
      <c r="E8088">
        <v>1</v>
      </c>
      <c r="F8088">
        <v>35200</v>
      </c>
      <c r="G8088">
        <v>35400</v>
      </c>
      <c r="H8088">
        <v>35200</v>
      </c>
      <c r="I8088">
        <v>35400</v>
      </c>
      <c r="J8088">
        <v>200</v>
      </c>
      <c r="K8088">
        <v>5.681818181818182E-3</v>
      </c>
    </row>
    <row r="8089" spans="1:11">
      <c r="A8089" s="74" t="s">
        <v>152</v>
      </c>
      <c r="B8089" t="s">
        <v>190</v>
      </c>
      <c r="C8089" t="s">
        <v>25</v>
      </c>
      <c r="D8089">
        <v>1</v>
      </c>
      <c r="E8089">
        <v>1</v>
      </c>
      <c r="F8089">
        <v>35200</v>
      </c>
      <c r="G8089">
        <v>35400</v>
      </c>
      <c r="H8089">
        <v>35200</v>
      </c>
      <c r="I8089">
        <v>35400</v>
      </c>
      <c r="J8089">
        <v>200</v>
      </c>
      <c r="K8089">
        <v>5.681818181818182E-3</v>
      </c>
    </row>
    <row r="8090" spans="1:11">
      <c r="A8090" s="74" t="s">
        <v>152</v>
      </c>
      <c r="B8090" t="s">
        <v>190</v>
      </c>
    </row>
    <row r="8091" spans="1:11">
      <c r="A8091" s="74" t="s">
        <v>152</v>
      </c>
      <c r="B8091" t="s">
        <v>190</v>
      </c>
      <c r="C8091" t="s">
        <v>35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</row>
    <row r="8092" spans="1:11">
      <c r="A8092" s="74" t="s">
        <v>152</v>
      </c>
      <c r="B8092" t="s">
        <v>190</v>
      </c>
      <c r="C8092" t="s">
        <v>36</v>
      </c>
      <c r="D8092">
        <v>0</v>
      </c>
      <c r="E8092">
        <v>0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</row>
    <row r="8093" spans="1:11">
      <c r="A8093" s="74" t="s">
        <v>152</v>
      </c>
      <c r="B8093" t="s">
        <v>190</v>
      </c>
      <c r="C8093" t="s">
        <v>25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</row>
    <row r="8094" spans="1:11">
      <c r="A8094" s="74" t="s">
        <v>152</v>
      </c>
      <c r="B8094" t="s">
        <v>190</v>
      </c>
    </row>
    <row r="8095" spans="1:11">
      <c r="A8095" s="74" t="s">
        <v>152</v>
      </c>
      <c r="B8095" t="s">
        <v>190</v>
      </c>
      <c r="C8095" t="s">
        <v>37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</row>
    <row r="8096" spans="1:11">
      <c r="A8096" s="74" t="s">
        <v>152</v>
      </c>
      <c r="B8096" t="s">
        <v>190</v>
      </c>
      <c r="C8096" t="s">
        <v>38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</row>
    <row r="8097" spans="1:11">
      <c r="A8097" s="74" t="s">
        <v>152</v>
      </c>
      <c r="B8097" t="s">
        <v>190</v>
      </c>
      <c r="C8097" t="s">
        <v>25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</row>
    <row r="8098" spans="1:11">
      <c r="A8098" s="74" t="s">
        <v>152</v>
      </c>
      <c r="B8098" t="s">
        <v>190</v>
      </c>
    </row>
    <row r="8099" spans="1:11">
      <c r="A8099" s="74" t="s">
        <v>152</v>
      </c>
      <c r="B8099" t="s">
        <v>190</v>
      </c>
      <c r="C8099" t="s">
        <v>39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</row>
    <row r="8100" spans="1:11">
      <c r="A8100" s="74" t="s">
        <v>152</v>
      </c>
      <c r="B8100" t="s">
        <v>190</v>
      </c>
      <c r="C8100" t="s">
        <v>40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</row>
    <row r="8101" spans="1:11">
      <c r="A8101" s="74" t="s">
        <v>152</v>
      </c>
      <c r="B8101" t="s">
        <v>190</v>
      </c>
      <c r="C8101" t="s">
        <v>41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</row>
    <row r="8102" spans="1:11">
      <c r="A8102" s="74" t="s">
        <v>152</v>
      </c>
      <c r="B8102" t="s">
        <v>190</v>
      </c>
      <c r="C8102" t="s">
        <v>42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</row>
    <row r="8103" spans="1:11">
      <c r="A8103" s="74" t="s">
        <v>152</v>
      </c>
      <c r="B8103" t="s">
        <v>190</v>
      </c>
      <c r="C8103" t="s">
        <v>43</v>
      </c>
      <c r="D8103">
        <v>0</v>
      </c>
      <c r="E8103"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</row>
    <row r="8104" spans="1:11">
      <c r="A8104" s="74" t="s">
        <v>152</v>
      </c>
      <c r="B8104" t="s">
        <v>190</v>
      </c>
      <c r="C8104" t="s">
        <v>44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</row>
    <row r="8105" spans="1:11">
      <c r="A8105" s="74" t="s">
        <v>152</v>
      </c>
      <c r="B8105" t="s">
        <v>190</v>
      </c>
      <c r="C8105" t="s">
        <v>45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</row>
    <row r="8106" spans="1:11">
      <c r="A8106" s="74" t="s">
        <v>152</v>
      </c>
      <c r="B8106" t="s">
        <v>190</v>
      </c>
      <c r="C8106" t="s">
        <v>46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</row>
    <row r="8107" spans="1:11">
      <c r="A8107" s="74" t="s">
        <v>152</v>
      </c>
      <c r="B8107" t="s">
        <v>190</v>
      </c>
      <c r="C8107" t="s">
        <v>25</v>
      </c>
      <c r="D8107">
        <v>0</v>
      </c>
      <c r="E8107"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</row>
    <row r="8108" spans="1:11">
      <c r="A8108" s="74" t="s">
        <v>152</v>
      </c>
      <c r="B8108" t="s">
        <v>190</v>
      </c>
    </row>
    <row r="8109" spans="1:11">
      <c r="A8109" s="74" t="s">
        <v>152</v>
      </c>
      <c r="B8109" t="s">
        <v>190</v>
      </c>
      <c r="C8109" t="s">
        <v>47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</row>
    <row r="8110" spans="1:11">
      <c r="A8110" s="74" t="s">
        <v>152</v>
      </c>
      <c r="B8110" t="s">
        <v>190</v>
      </c>
      <c r="C8110" t="s">
        <v>48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</row>
    <row r="8111" spans="1:11">
      <c r="A8111" s="74" t="s">
        <v>152</v>
      </c>
      <c r="B8111" t="s">
        <v>190</v>
      </c>
      <c r="C8111" t="s">
        <v>25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</row>
    <row r="8112" spans="1:11">
      <c r="A8112" s="74" t="s">
        <v>152</v>
      </c>
      <c r="B8112" t="s">
        <v>190</v>
      </c>
    </row>
    <row r="8113" spans="1:11">
      <c r="A8113" s="74" t="s">
        <v>152</v>
      </c>
      <c r="B8113" t="s">
        <v>190</v>
      </c>
      <c r="C8113" t="s">
        <v>49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</row>
    <row r="8114" spans="1:11">
      <c r="A8114" s="74" t="s">
        <v>152</v>
      </c>
      <c r="B8114" t="s">
        <v>190</v>
      </c>
      <c r="C8114" t="s">
        <v>25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</row>
    <row r="8115" spans="1:11">
      <c r="A8115" s="74" t="s">
        <v>152</v>
      </c>
      <c r="B8115" t="s">
        <v>190</v>
      </c>
    </row>
    <row r="8116" spans="1:11">
      <c r="A8116" s="74" t="s">
        <v>152</v>
      </c>
      <c r="B8116" t="s">
        <v>190</v>
      </c>
      <c r="C8116" t="s">
        <v>50</v>
      </c>
      <c r="D8116">
        <v>0</v>
      </c>
      <c r="E8116">
        <v>0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</row>
    <row r="8117" spans="1:11">
      <c r="A8117" s="74" t="s">
        <v>152</v>
      </c>
      <c r="B8117" t="s">
        <v>190</v>
      </c>
      <c r="C8117" t="s">
        <v>51</v>
      </c>
      <c r="D8117">
        <v>0</v>
      </c>
      <c r="E8117"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</row>
    <row r="8118" spans="1:11">
      <c r="A8118" s="74" t="s">
        <v>152</v>
      </c>
      <c r="B8118" t="s">
        <v>190</v>
      </c>
      <c r="C8118" t="s">
        <v>25</v>
      </c>
      <c r="D8118">
        <v>0</v>
      </c>
      <c r="E8118"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</row>
    <row r="8119" spans="1:11">
      <c r="A8119" s="74" t="s">
        <v>152</v>
      </c>
      <c r="B8119" t="s">
        <v>190</v>
      </c>
    </row>
    <row r="8120" spans="1:11">
      <c r="A8120" s="74" t="s">
        <v>152</v>
      </c>
      <c r="B8120" t="s">
        <v>190</v>
      </c>
      <c r="C8120" t="s">
        <v>52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</row>
    <row r="8121" spans="1:11">
      <c r="A8121" s="74" t="s">
        <v>152</v>
      </c>
      <c r="B8121" t="s">
        <v>190</v>
      </c>
      <c r="C8121" t="s">
        <v>53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</row>
    <row r="8122" spans="1:11">
      <c r="A8122" s="74" t="s">
        <v>152</v>
      </c>
      <c r="B8122" t="s">
        <v>190</v>
      </c>
      <c r="C8122" t="s">
        <v>54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</row>
    <row r="8123" spans="1:11">
      <c r="A8123" s="74" t="s">
        <v>152</v>
      </c>
      <c r="B8123" t="s">
        <v>190</v>
      </c>
      <c r="C8123" t="s">
        <v>55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</row>
    <row r="8124" spans="1:11">
      <c r="A8124" s="74" t="s">
        <v>152</v>
      </c>
      <c r="B8124" t="s">
        <v>190</v>
      </c>
      <c r="C8124" t="s">
        <v>25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</row>
    <row r="8125" spans="1:11">
      <c r="A8125" s="74" t="s">
        <v>152</v>
      </c>
      <c r="B8125" t="s">
        <v>190</v>
      </c>
    </row>
    <row r="8126" spans="1:11">
      <c r="A8126" s="74" t="s">
        <v>152</v>
      </c>
      <c r="B8126" t="s">
        <v>190</v>
      </c>
      <c r="C8126" t="s">
        <v>56</v>
      </c>
      <c r="D8126">
        <v>0</v>
      </c>
      <c r="E8126"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</row>
    <row r="8127" spans="1:11">
      <c r="A8127" s="74" t="s">
        <v>152</v>
      </c>
      <c r="B8127" t="s">
        <v>190</v>
      </c>
      <c r="C8127" t="s">
        <v>57</v>
      </c>
      <c r="D8127">
        <v>0</v>
      </c>
      <c r="E8127">
        <v>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</row>
    <row r="8128" spans="1:11">
      <c r="A8128" s="74" t="s">
        <v>152</v>
      </c>
      <c r="B8128" t="s">
        <v>190</v>
      </c>
      <c r="C8128" t="s">
        <v>58</v>
      </c>
      <c r="D8128">
        <v>0</v>
      </c>
      <c r="E8128">
        <v>0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</row>
    <row r="8129" spans="1:11">
      <c r="A8129" s="74" t="s">
        <v>152</v>
      </c>
      <c r="B8129" t="s">
        <v>191</v>
      </c>
      <c r="C8129" t="s">
        <v>18</v>
      </c>
      <c r="D8129">
        <v>1</v>
      </c>
      <c r="E8129">
        <v>1</v>
      </c>
      <c r="F8129">
        <v>85000</v>
      </c>
      <c r="G8129">
        <v>85000</v>
      </c>
      <c r="H8129">
        <v>85000</v>
      </c>
      <c r="I8129">
        <v>85000</v>
      </c>
      <c r="J8129">
        <v>0</v>
      </c>
      <c r="K8129">
        <v>0</v>
      </c>
    </row>
    <row r="8130" spans="1:11">
      <c r="A8130" s="74" t="s">
        <v>152</v>
      </c>
      <c r="B8130" t="s">
        <v>191</v>
      </c>
      <c r="C8130" t="s">
        <v>19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</row>
    <row r="8131" spans="1:11">
      <c r="A8131" s="74" t="s">
        <v>152</v>
      </c>
      <c r="B8131" t="s">
        <v>191</v>
      </c>
      <c r="C8131" t="s">
        <v>20</v>
      </c>
      <c r="D8131">
        <v>0</v>
      </c>
      <c r="E8131">
        <v>0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</row>
    <row r="8132" spans="1:11">
      <c r="A8132" s="74" t="s">
        <v>152</v>
      </c>
      <c r="B8132" t="s">
        <v>191</v>
      </c>
      <c r="C8132" t="s">
        <v>21</v>
      </c>
      <c r="D8132">
        <v>0</v>
      </c>
      <c r="E8132">
        <v>0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0</v>
      </c>
    </row>
    <row r="8133" spans="1:11">
      <c r="A8133" s="74" t="s">
        <v>152</v>
      </c>
      <c r="B8133" t="s">
        <v>191</v>
      </c>
      <c r="C8133" t="s">
        <v>22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</row>
    <row r="8134" spans="1:11">
      <c r="A8134" s="74" t="s">
        <v>152</v>
      </c>
      <c r="B8134" t="s">
        <v>191</v>
      </c>
      <c r="C8134" t="s">
        <v>23</v>
      </c>
      <c r="D8134">
        <v>0</v>
      </c>
      <c r="E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</row>
    <row r="8135" spans="1:11">
      <c r="A8135" s="74" t="s">
        <v>152</v>
      </c>
      <c r="B8135" t="s">
        <v>191</v>
      </c>
      <c r="C8135" t="s">
        <v>24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</row>
    <row r="8136" spans="1:11">
      <c r="A8136" s="74" t="s">
        <v>152</v>
      </c>
      <c r="B8136" t="s">
        <v>191</v>
      </c>
      <c r="C8136" t="s">
        <v>25</v>
      </c>
      <c r="D8136">
        <v>1</v>
      </c>
      <c r="E8136">
        <v>1</v>
      </c>
      <c r="F8136">
        <v>85000</v>
      </c>
      <c r="G8136">
        <v>85000</v>
      </c>
      <c r="H8136">
        <v>85000</v>
      </c>
      <c r="I8136">
        <v>85000</v>
      </c>
      <c r="J8136">
        <v>0</v>
      </c>
      <c r="K8136">
        <v>0</v>
      </c>
    </row>
    <row r="8137" spans="1:11">
      <c r="A8137" s="74" t="s">
        <v>152</v>
      </c>
      <c r="B8137" t="s">
        <v>191</v>
      </c>
    </row>
    <row r="8138" spans="1:11">
      <c r="A8138" s="74" t="s">
        <v>152</v>
      </c>
      <c r="B8138" t="s">
        <v>191</v>
      </c>
      <c r="C8138" t="s">
        <v>26</v>
      </c>
      <c r="D8138">
        <v>0</v>
      </c>
      <c r="E8138">
        <v>0</v>
      </c>
      <c r="F8138">
        <v>0</v>
      </c>
      <c r="G8138">
        <v>0</v>
      </c>
      <c r="H8138">
        <v>0</v>
      </c>
      <c r="I8138">
        <v>0</v>
      </c>
      <c r="J8138">
        <v>0</v>
      </c>
      <c r="K8138">
        <v>0</v>
      </c>
    </row>
    <row r="8139" spans="1:11">
      <c r="A8139" s="74" t="s">
        <v>152</v>
      </c>
      <c r="B8139" t="s">
        <v>191</v>
      </c>
      <c r="C8139" t="s">
        <v>27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</row>
    <row r="8140" spans="1:11">
      <c r="A8140" s="74" t="s">
        <v>152</v>
      </c>
      <c r="B8140" t="s">
        <v>191</v>
      </c>
      <c r="C8140" t="s">
        <v>25</v>
      </c>
      <c r="D8140">
        <v>0</v>
      </c>
      <c r="E8140"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</row>
    <row r="8141" spans="1:11">
      <c r="A8141" s="74" t="s">
        <v>152</v>
      </c>
      <c r="B8141" t="s">
        <v>191</v>
      </c>
    </row>
    <row r="8142" spans="1:11">
      <c r="A8142" s="74" t="s">
        <v>152</v>
      </c>
      <c r="B8142" t="s">
        <v>191</v>
      </c>
      <c r="C8142" t="s">
        <v>28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</row>
    <row r="8143" spans="1:11">
      <c r="A8143" s="74" t="s">
        <v>152</v>
      </c>
      <c r="B8143" t="s">
        <v>191</v>
      </c>
      <c r="C8143" t="s">
        <v>29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</row>
    <row r="8144" spans="1:11">
      <c r="A8144" s="74" t="s">
        <v>152</v>
      </c>
      <c r="B8144" t="s">
        <v>191</v>
      </c>
      <c r="C8144" t="s">
        <v>30</v>
      </c>
      <c r="D8144">
        <v>0</v>
      </c>
      <c r="E8144">
        <v>0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</row>
    <row r="8145" spans="1:11">
      <c r="A8145" s="74" t="s">
        <v>152</v>
      </c>
      <c r="B8145" t="s">
        <v>191</v>
      </c>
      <c r="C8145" t="s">
        <v>31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</row>
    <row r="8146" spans="1:11">
      <c r="A8146" s="74" t="s">
        <v>152</v>
      </c>
      <c r="B8146" t="s">
        <v>191</v>
      </c>
      <c r="C8146" t="s">
        <v>25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</row>
    <row r="8147" spans="1:11">
      <c r="A8147" s="74" t="s">
        <v>152</v>
      </c>
      <c r="B8147" t="s">
        <v>191</v>
      </c>
    </row>
    <row r="8148" spans="1:11">
      <c r="A8148" s="74" t="s">
        <v>152</v>
      </c>
      <c r="B8148" t="s">
        <v>191</v>
      </c>
      <c r="C8148" t="s">
        <v>32</v>
      </c>
      <c r="D8148">
        <v>1</v>
      </c>
      <c r="E8148">
        <v>1</v>
      </c>
      <c r="F8148">
        <v>64439.96</v>
      </c>
      <c r="G8148">
        <v>65245.46</v>
      </c>
      <c r="H8148">
        <v>64439.96</v>
      </c>
      <c r="I8148">
        <v>65245.46</v>
      </c>
      <c r="J8148">
        <v>805.5</v>
      </c>
      <c r="K8148">
        <v>1.250000775916062E-2</v>
      </c>
    </row>
    <row r="8149" spans="1:11">
      <c r="A8149" s="74" t="s">
        <v>152</v>
      </c>
      <c r="B8149" t="s">
        <v>191</v>
      </c>
      <c r="C8149" t="s">
        <v>33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</row>
    <row r="8150" spans="1:11">
      <c r="A8150" s="74" t="s">
        <v>152</v>
      </c>
      <c r="B8150" t="s">
        <v>191</v>
      </c>
      <c r="C8150" t="s">
        <v>34</v>
      </c>
      <c r="D8150">
        <v>3</v>
      </c>
      <c r="E8150">
        <v>3</v>
      </c>
      <c r="F8150">
        <v>65806</v>
      </c>
      <c r="G8150">
        <v>65806</v>
      </c>
      <c r="H8150">
        <v>21935.333333333332</v>
      </c>
      <c r="I8150">
        <v>21935.333333333332</v>
      </c>
      <c r="J8150">
        <v>0</v>
      </c>
      <c r="K8150">
        <v>0</v>
      </c>
    </row>
    <row r="8151" spans="1:11">
      <c r="A8151" s="74" t="s">
        <v>152</v>
      </c>
      <c r="B8151" t="s">
        <v>191</v>
      </c>
      <c r="C8151" t="s">
        <v>25</v>
      </c>
      <c r="D8151">
        <v>4</v>
      </c>
      <c r="E8151">
        <v>4</v>
      </c>
      <c r="F8151">
        <v>130245.95999999999</v>
      </c>
      <c r="G8151">
        <v>131051.45999999999</v>
      </c>
      <c r="H8151">
        <v>32561.489999999998</v>
      </c>
      <c r="I8151">
        <v>32762.864999999998</v>
      </c>
      <c r="J8151">
        <v>805.5</v>
      </c>
      <c r="K8151">
        <v>6.184452861340191E-3</v>
      </c>
    </row>
    <row r="8152" spans="1:11">
      <c r="A8152" s="74" t="s">
        <v>152</v>
      </c>
      <c r="B8152" t="s">
        <v>191</v>
      </c>
    </row>
    <row r="8153" spans="1:11">
      <c r="A8153" s="74" t="s">
        <v>152</v>
      </c>
      <c r="B8153" t="s">
        <v>191</v>
      </c>
      <c r="C8153" t="s">
        <v>35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</row>
    <row r="8154" spans="1:11">
      <c r="A8154" s="74" t="s">
        <v>152</v>
      </c>
      <c r="B8154" t="s">
        <v>191</v>
      </c>
      <c r="C8154" t="s">
        <v>36</v>
      </c>
      <c r="D8154">
        <v>0</v>
      </c>
      <c r="E8154">
        <v>0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</row>
    <row r="8155" spans="1:11">
      <c r="A8155" s="74" t="s">
        <v>152</v>
      </c>
      <c r="B8155" t="s">
        <v>191</v>
      </c>
      <c r="C8155" t="s">
        <v>25</v>
      </c>
      <c r="D8155">
        <v>0</v>
      </c>
      <c r="E8155"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</row>
    <row r="8156" spans="1:11">
      <c r="A8156" s="74" t="s">
        <v>152</v>
      </c>
      <c r="B8156" t="s">
        <v>191</v>
      </c>
    </row>
    <row r="8157" spans="1:11">
      <c r="A8157" s="74" t="s">
        <v>152</v>
      </c>
      <c r="B8157" t="s">
        <v>191</v>
      </c>
      <c r="C8157" t="s">
        <v>37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</row>
    <row r="8158" spans="1:11">
      <c r="A8158" s="74" t="s">
        <v>152</v>
      </c>
      <c r="B8158" t="s">
        <v>191</v>
      </c>
      <c r="C8158" t="s">
        <v>38</v>
      </c>
      <c r="D8158">
        <v>0</v>
      </c>
      <c r="E8158">
        <v>0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</row>
    <row r="8159" spans="1:11">
      <c r="A8159" s="74" t="s">
        <v>152</v>
      </c>
      <c r="B8159" t="s">
        <v>191</v>
      </c>
      <c r="C8159" t="s">
        <v>25</v>
      </c>
      <c r="D8159">
        <v>0</v>
      </c>
      <c r="E8159">
        <v>0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</row>
    <row r="8160" spans="1:11">
      <c r="A8160" s="74" t="s">
        <v>152</v>
      </c>
      <c r="B8160" t="s">
        <v>191</v>
      </c>
    </row>
    <row r="8161" spans="1:11">
      <c r="A8161" s="74" t="s">
        <v>152</v>
      </c>
      <c r="B8161" t="s">
        <v>191</v>
      </c>
      <c r="C8161" t="s">
        <v>39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</row>
    <row r="8162" spans="1:11">
      <c r="A8162" s="74" t="s">
        <v>152</v>
      </c>
      <c r="B8162" t="s">
        <v>191</v>
      </c>
      <c r="C8162" t="s">
        <v>40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</row>
    <row r="8163" spans="1:11">
      <c r="A8163" s="74" t="s">
        <v>152</v>
      </c>
      <c r="B8163" t="s">
        <v>191</v>
      </c>
      <c r="C8163" t="s">
        <v>41</v>
      </c>
      <c r="D8163">
        <v>0</v>
      </c>
      <c r="E8163"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</row>
    <row r="8164" spans="1:11">
      <c r="A8164" s="74" t="s">
        <v>152</v>
      </c>
      <c r="B8164" t="s">
        <v>191</v>
      </c>
      <c r="C8164" t="s">
        <v>42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</row>
    <row r="8165" spans="1:11">
      <c r="A8165" s="74" t="s">
        <v>152</v>
      </c>
      <c r="B8165" t="s">
        <v>191</v>
      </c>
      <c r="C8165" t="s">
        <v>43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</row>
    <row r="8166" spans="1:11">
      <c r="A8166" s="74" t="s">
        <v>152</v>
      </c>
      <c r="B8166" t="s">
        <v>191</v>
      </c>
      <c r="C8166" t="s">
        <v>44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</row>
    <row r="8167" spans="1:11">
      <c r="A8167" s="74" t="s">
        <v>152</v>
      </c>
      <c r="B8167" t="s">
        <v>191</v>
      </c>
      <c r="C8167" t="s">
        <v>45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</row>
    <row r="8168" spans="1:11">
      <c r="A8168" s="74" t="s">
        <v>152</v>
      </c>
      <c r="B8168" t="s">
        <v>191</v>
      </c>
      <c r="C8168" t="s">
        <v>46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</row>
    <row r="8169" spans="1:11">
      <c r="A8169" s="74" t="s">
        <v>152</v>
      </c>
      <c r="B8169" t="s">
        <v>191</v>
      </c>
      <c r="C8169" t="s">
        <v>25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</row>
    <row r="8170" spans="1:11">
      <c r="A8170" s="74" t="s">
        <v>152</v>
      </c>
      <c r="B8170" t="s">
        <v>191</v>
      </c>
    </row>
    <row r="8171" spans="1:11">
      <c r="A8171" s="74" t="s">
        <v>152</v>
      </c>
      <c r="B8171" t="s">
        <v>191</v>
      </c>
      <c r="C8171" t="s">
        <v>47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</row>
    <row r="8172" spans="1:11">
      <c r="A8172" s="74" t="s">
        <v>152</v>
      </c>
      <c r="B8172" t="s">
        <v>191</v>
      </c>
      <c r="C8172" t="s">
        <v>48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</row>
    <row r="8173" spans="1:11">
      <c r="A8173" s="74" t="s">
        <v>152</v>
      </c>
      <c r="B8173" t="s">
        <v>191</v>
      </c>
      <c r="C8173" t="s">
        <v>25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</row>
    <row r="8174" spans="1:11">
      <c r="A8174" s="74" t="s">
        <v>152</v>
      </c>
      <c r="B8174" t="s">
        <v>191</v>
      </c>
    </row>
    <row r="8175" spans="1:11">
      <c r="A8175" s="74" t="s">
        <v>152</v>
      </c>
      <c r="B8175" t="s">
        <v>191</v>
      </c>
      <c r="C8175" t="s">
        <v>49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</row>
    <row r="8176" spans="1:11">
      <c r="A8176" s="74" t="s">
        <v>152</v>
      </c>
      <c r="B8176" t="s">
        <v>191</v>
      </c>
      <c r="C8176" t="s">
        <v>25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</row>
    <row r="8177" spans="1:11">
      <c r="A8177" s="74" t="s">
        <v>152</v>
      </c>
      <c r="B8177" t="s">
        <v>191</v>
      </c>
    </row>
    <row r="8178" spans="1:11">
      <c r="A8178" s="74" t="s">
        <v>152</v>
      </c>
      <c r="B8178" t="s">
        <v>191</v>
      </c>
      <c r="C8178" t="s">
        <v>50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</row>
    <row r="8179" spans="1:11">
      <c r="A8179" s="74" t="s">
        <v>152</v>
      </c>
      <c r="B8179" t="s">
        <v>191</v>
      </c>
      <c r="C8179" t="s">
        <v>51</v>
      </c>
      <c r="D8179">
        <v>2</v>
      </c>
      <c r="E8179">
        <v>2</v>
      </c>
      <c r="F8179">
        <v>27945</v>
      </c>
      <c r="G8179">
        <v>27945</v>
      </c>
      <c r="H8179">
        <v>13972.5</v>
      </c>
      <c r="I8179">
        <v>13972.5</v>
      </c>
      <c r="J8179">
        <v>0</v>
      </c>
      <c r="K8179">
        <v>0</v>
      </c>
    </row>
    <row r="8180" spans="1:11">
      <c r="A8180" s="74" t="s">
        <v>152</v>
      </c>
      <c r="B8180" t="s">
        <v>191</v>
      </c>
      <c r="C8180" t="s">
        <v>25</v>
      </c>
      <c r="D8180">
        <v>2</v>
      </c>
      <c r="E8180">
        <v>2</v>
      </c>
      <c r="F8180">
        <v>27945</v>
      </c>
      <c r="G8180">
        <v>27945</v>
      </c>
      <c r="H8180">
        <v>13972.5</v>
      </c>
      <c r="I8180">
        <v>13972.5</v>
      </c>
      <c r="J8180">
        <v>0</v>
      </c>
      <c r="K8180">
        <v>0</v>
      </c>
    </row>
    <row r="8181" spans="1:11">
      <c r="A8181" s="74" t="s">
        <v>152</v>
      </c>
      <c r="B8181" t="s">
        <v>191</v>
      </c>
    </row>
    <row r="8182" spans="1:11">
      <c r="A8182" s="74" t="s">
        <v>152</v>
      </c>
      <c r="B8182" t="s">
        <v>191</v>
      </c>
      <c r="C8182" t="s">
        <v>52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</row>
    <row r="8183" spans="1:11">
      <c r="A8183" s="74" t="s">
        <v>152</v>
      </c>
      <c r="B8183" t="s">
        <v>191</v>
      </c>
      <c r="C8183" t="s">
        <v>53</v>
      </c>
      <c r="D8183">
        <v>0</v>
      </c>
      <c r="E8183">
        <v>0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</row>
    <row r="8184" spans="1:11">
      <c r="A8184" s="74" t="s">
        <v>152</v>
      </c>
      <c r="B8184" t="s">
        <v>191</v>
      </c>
      <c r="C8184" t="s">
        <v>54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</row>
    <row r="8185" spans="1:11">
      <c r="A8185" s="74" t="s">
        <v>152</v>
      </c>
      <c r="B8185" t="s">
        <v>191</v>
      </c>
      <c r="C8185" t="s">
        <v>55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</row>
    <row r="8186" spans="1:11">
      <c r="A8186" s="74" t="s">
        <v>152</v>
      </c>
      <c r="B8186" t="s">
        <v>191</v>
      </c>
      <c r="C8186" t="s">
        <v>25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</row>
    <row r="8187" spans="1:11">
      <c r="A8187" s="74" t="s">
        <v>152</v>
      </c>
      <c r="B8187" t="s">
        <v>191</v>
      </c>
    </row>
    <row r="8188" spans="1:11">
      <c r="A8188" s="74" t="s">
        <v>152</v>
      </c>
      <c r="B8188" t="s">
        <v>191</v>
      </c>
      <c r="C8188" t="s">
        <v>56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</row>
    <row r="8189" spans="1:11">
      <c r="A8189" s="74" t="s">
        <v>152</v>
      </c>
      <c r="B8189" t="s">
        <v>191</v>
      </c>
      <c r="C8189" t="s">
        <v>57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</row>
    <row r="8190" spans="1:11">
      <c r="A8190" s="74" t="s">
        <v>152</v>
      </c>
      <c r="B8190" t="s">
        <v>191</v>
      </c>
      <c r="C8190" t="s">
        <v>58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</row>
    <row r="8191" spans="1:11">
      <c r="A8191" s="74" t="s">
        <v>102</v>
      </c>
      <c r="B8191" t="s">
        <v>192</v>
      </c>
      <c r="C8191" t="s">
        <v>18</v>
      </c>
      <c r="D8191">
        <v>0.02</v>
      </c>
      <c r="E8191">
        <v>0.02</v>
      </c>
      <c r="F8191">
        <v>1538</v>
      </c>
      <c r="G8191">
        <v>1540</v>
      </c>
      <c r="H8191">
        <v>76900</v>
      </c>
      <c r="I8191">
        <v>77000</v>
      </c>
      <c r="J8191">
        <v>2</v>
      </c>
      <c r="K8191">
        <v>1.3003901170351106E-3</v>
      </c>
    </row>
    <row r="8192" spans="1:11">
      <c r="A8192" s="74" t="s">
        <v>102</v>
      </c>
      <c r="B8192" t="s">
        <v>192</v>
      </c>
      <c r="C8192" t="s">
        <v>19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</row>
    <row r="8193" spans="1:11">
      <c r="A8193" s="74" t="s">
        <v>102</v>
      </c>
      <c r="B8193" t="s">
        <v>192</v>
      </c>
      <c r="C8193" t="s">
        <v>20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</row>
    <row r="8194" spans="1:11">
      <c r="A8194" s="74" t="s">
        <v>102</v>
      </c>
      <c r="B8194" t="s">
        <v>192</v>
      </c>
      <c r="C8194" t="s">
        <v>21</v>
      </c>
      <c r="D8194">
        <v>0</v>
      </c>
      <c r="E8194">
        <v>0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</row>
    <row r="8195" spans="1:11">
      <c r="A8195" s="74" t="s">
        <v>102</v>
      </c>
      <c r="B8195" t="s">
        <v>192</v>
      </c>
      <c r="C8195" t="s">
        <v>22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</row>
    <row r="8196" spans="1:11">
      <c r="A8196" s="74" t="s">
        <v>102</v>
      </c>
      <c r="B8196" t="s">
        <v>192</v>
      </c>
      <c r="C8196" t="s">
        <v>23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</row>
    <row r="8197" spans="1:11">
      <c r="A8197" s="74" t="s">
        <v>102</v>
      </c>
      <c r="B8197" t="s">
        <v>192</v>
      </c>
      <c r="C8197" t="s">
        <v>24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</row>
    <row r="8198" spans="1:11">
      <c r="A8198" s="74" t="s">
        <v>102</v>
      </c>
      <c r="B8198" t="s">
        <v>192</v>
      </c>
      <c r="C8198" t="s">
        <v>25</v>
      </c>
      <c r="D8198">
        <v>0.02</v>
      </c>
      <c r="E8198">
        <v>0.02</v>
      </c>
      <c r="F8198">
        <v>1538</v>
      </c>
      <c r="G8198">
        <v>1540</v>
      </c>
      <c r="H8198">
        <v>76900</v>
      </c>
      <c r="I8198">
        <v>77000</v>
      </c>
      <c r="J8198">
        <v>2</v>
      </c>
      <c r="K8198">
        <v>1.3003901170351106E-3</v>
      </c>
    </row>
    <row r="8199" spans="1:11">
      <c r="A8199" s="74" t="s">
        <v>102</v>
      </c>
      <c r="B8199" t="s">
        <v>192</v>
      </c>
    </row>
    <row r="8200" spans="1:11">
      <c r="A8200" s="74" t="s">
        <v>102</v>
      </c>
      <c r="B8200" t="s">
        <v>192</v>
      </c>
      <c r="C8200" t="s">
        <v>26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</row>
    <row r="8201" spans="1:11">
      <c r="A8201" s="74" t="s">
        <v>102</v>
      </c>
      <c r="B8201" t="s">
        <v>192</v>
      </c>
      <c r="C8201" t="s">
        <v>27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</row>
    <row r="8202" spans="1:11">
      <c r="A8202" s="74" t="s">
        <v>102</v>
      </c>
      <c r="B8202" t="s">
        <v>192</v>
      </c>
      <c r="C8202" t="s">
        <v>25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</row>
    <row r="8203" spans="1:11">
      <c r="A8203" s="74" t="s">
        <v>102</v>
      </c>
      <c r="B8203" t="s">
        <v>192</v>
      </c>
    </row>
    <row r="8204" spans="1:11">
      <c r="A8204" s="74" t="s">
        <v>102</v>
      </c>
      <c r="B8204" t="s">
        <v>192</v>
      </c>
      <c r="C8204" t="s">
        <v>28</v>
      </c>
      <c r="D8204">
        <v>1</v>
      </c>
      <c r="E8204">
        <v>1</v>
      </c>
      <c r="F8204">
        <v>21500</v>
      </c>
      <c r="G8204">
        <v>21510</v>
      </c>
      <c r="H8204">
        <v>21500</v>
      </c>
      <c r="I8204">
        <v>21510</v>
      </c>
      <c r="J8204">
        <v>10</v>
      </c>
      <c r="K8204">
        <v>4.6511627906976747E-4</v>
      </c>
    </row>
    <row r="8205" spans="1:11">
      <c r="A8205" s="74" t="s">
        <v>102</v>
      </c>
      <c r="B8205" t="s">
        <v>192</v>
      </c>
      <c r="C8205" t="s">
        <v>29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</row>
    <row r="8206" spans="1:11">
      <c r="A8206" s="74" t="s">
        <v>102</v>
      </c>
      <c r="B8206" t="s">
        <v>192</v>
      </c>
      <c r="C8206" t="s">
        <v>30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</row>
    <row r="8207" spans="1:11">
      <c r="A8207" s="74" t="s">
        <v>102</v>
      </c>
      <c r="B8207" t="s">
        <v>192</v>
      </c>
      <c r="C8207" t="s">
        <v>31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</row>
    <row r="8208" spans="1:11">
      <c r="A8208" s="74" t="s">
        <v>102</v>
      </c>
      <c r="B8208" t="s">
        <v>192</v>
      </c>
      <c r="C8208" t="s">
        <v>25</v>
      </c>
      <c r="D8208">
        <v>1</v>
      </c>
      <c r="E8208">
        <v>1</v>
      </c>
      <c r="F8208">
        <v>21500</v>
      </c>
      <c r="G8208">
        <v>21510</v>
      </c>
      <c r="H8208">
        <v>21500</v>
      </c>
      <c r="I8208">
        <v>21510</v>
      </c>
      <c r="J8208">
        <v>10</v>
      </c>
      <c r="K8208">
        <v>4.6511627906976747E-4</v>
      </c>
    </row>
    <row r="8209" spans="1:11">
      <c r="A8209" s="74" t="s">
        <v>102</v>
      </c>
      <c r="B8209" t="s">
        <v>192</v>
      </c>
    </row>
    <row r="8210" spans="1:11">
      <c r="A8210" s="74" t="s">
        <v>102</v>
      </c>
      <c r="B8210" t="s">
        <v>192</v>
      </c>
      <c r="C8210" t="s">
        <v>32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</row>
    <row r="8211" spans="1:11">
      <c r="A8211" s="74" t="s">
        <v>102</v>
      </c>
      <c r="B8211" t="s">
        <v>192</v>
      </c>
      <c r="C8211" t="s">
        <v>33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</row>
    <row r="8212" spans="1:11">
      <c r="A8212" s="74" t="s">
        <v>102</v>
      </c>
      <c r="B8212" t="s">
        <v>192</v>
      </c>
      <c r="C8212" t="s">
        <v>34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</row>
    <row r="8213" spans="1:11">
      <c r="A8213" s="74" t="s">
        <v>102</v>
      </c>
      <c r="B8213" t="s">
        <v>192</v>
      </c>
      <c r="C8213" t="s">
        <v>25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</row>
    <row r="8214" spans="1:11">
      <c r="A8214" s="74" t="s">
        <v>102</v>
      </c>
      <c r="B8214" t="s">
        <v>192</v>
      </c>
    </row>
    <row r="8215" spans="1:11">
      <c r="A8215" s="74" t="s">
        <v>102</v>
      </c>
      <c r="B8215" t="s">
        <v>192</v>
      </c>
      <c r="C8215" t="s">
        <v>35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</row>
    <row r="8216" spans="1:11">
      <c r="A8216" s="74" t="s">
        <v>102</v>
      </c>
      <c r="B8216" t="s">
        <v>192</v>
      </c>
      <c r="C8216" t="s">
        <v>36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</row>
    <row r="8217" spans="1:11">
      <c r="A8217" s="74" t="s">
        <v>102</v>
      </c>
      <c r="B8217" t="s">
        <v>192</v>
      </c>
      <c r="C8217" t="s">
        <v>25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</row>
    <row r="8218" spans="1:11">
      <c r="A8218" s="74" t="s">
        <v>102</v>
      </c>
      <c r="B8218" t="s">
        <v>192</v>
      </c>
    </row>
    <row r="8219" spans="1:11">
      <c r="A8219" s="74" t="s">
        <v>102</v>
      </c>
      <c r="B8219" t="s">
        <v>192</v>
      </c>
      <c r="C8219" t="s">
        <v>37</v>
      </c>
      <c r="D8219">
        <v>0.8</v>
      </c>
      <c r="E8219">
        <v>0.8</v>
      </c>
      <c r="F8219">
        <v>11400</v>
      </c>
      <c r="G8219">
        <v>11409</v>
      </c>
      <c r="H8219">
        <v>14250</v>
      </c>
      <c r="I8219">
        <v>14261.25</v>
      </c>
      <c r="J8219">
        <v>9</v>
      </c>
      <c r="K8219">
        <v>7.894736842105263E-4</v>
      </c>
    </row>
    <row r="8220" spans="1:11">
      <c r="A8220" s="74" t="s">
        <v>102</v>
      </c>
      <c r="B8220" t="s">
        <v>192</v>
      </c>
      <c r="C8220" t="s">
        <v>38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</row>
    <row r="8221" spans="1:11">
      <c r="A8221" s="74" t="s">
        <v>102</v>
      </c>
      <c r="B8221" t="s">
        <v>192</v>
      </c>
      <c r="C8221" t="s">
        <v>25</v>
      </c>
      <c r="D8221">
        <v>0.8</v>
      </c>
      <c r="E8221">
        <v>0.8</v>
      </c>
      <c r="F8221">
        <v>11400</v>
      </c>
      <c r="G8221">
        <v>11409</v>
      </c>
      <c r="H8221">
        <v>14250</v>
      </c>
      <c r="I8221">
        <v>14261.25</v>
      </c>
      <c r="J8221">
        <v>9</v>
      </c>
      <c r="K8221">
        <v>7.894736842105263E-4</v>
      </c>
    </row>
    <row r="8222" spans="1:11">
      <c r="A8222" s="74" t="s">
        <v>102</v>
      </c>
      <c r="B8222" t="s">
        <v>192</v>
      </c>
    </row>
    <row r="8223" spans="1:11">
      <c r="A8223" s="74" t="s">
        <v>102</v>
      </c>
      <c r="B8223" t="s">
        <v>192</v>
      </c>
      <c r="C8223" t="s">
        <v>39</v>
      </c>
      <c r="D8223">
        <v>0.03</v>
      </c>
      <c r="E8223">
        <v>0.03</v>
      </c>
      <c r="F8223">
        <v>1656</v>
      </c>
      <c r="G8223">
        <v>1656</v>
      </c>
      <c r="H8223">
        <v>55200</v>
      </c>
      <c r="I8223">
        <v>55200</v>
      </c>
      <c r="J8223">
        <v>0</v>
      </c>
      <c r="K8223">
        <v>0</v>
      </c>
    </row>
    <row r="8224" spans="1:11">
      <c r="A8224" s="74" t="s">
        <v>102</v>
      </c>
      <c r="B8224" t="s">
        <v>192</v>
      </c>
      <c r="C8224" t="s">
        <v>40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</row>
    <row r="8225" spans="1:11">
      <c r="A8225" s="74" t="s">
        <v>102</v>
      </c>
      <c r="B8225" t="s">
        <v>192</v>
      </c>
      <c r="C8225" t="s">
        <v>41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</row>
    <row r="8226" spans="1:11">
      <c r="A8226" s="74" t="s">
        <v>102</v>
      </c>
      <c r="B8226" t="s">
        <v>192</v>
      </c>
      <c r="C8226" t="s">
        <v>42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</row>
    <row r="8227" spans="1:11">
      <c r="A8227" s="74" t="s">
        <v>102</v>
      </c>
      <c r="B8227" t="s">
        <v>192</v>
      </c>
      <c r="C8227" t="s">
        <v>43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</row>
    <row r="8228" spans="1:11">
      <c r="A8228" s="74" t="s">
        <v>102</v>
      </c>
      <c r="B8228" t="s">
        <v>192</v>
      </c>
      <c r="C8228" t="s">
        <v>44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</row>
    <row r="8229" spans="1:11">
      <c r="A8229" s="74" t="s">
        <v>102</v>
      </c>
      <c r="B8229" t="s">
        <v>192</v>
      </c>
      <c r="C8229" t="s">
        <v>45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</row>
    <row r="8230" spans="1:11">
      <c r="A8230" s="74" t="s">
        <v>102</v>
      </c>
      <c r="B8230" t="s">
        <v>192</v>
      </c>
      <c r="C8230" t="s">
        <v>46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</row>
    <row r="8231" spans="1:11">
      <c r="A8231" s="74" t="s">
        <v>102</v>
      </c>
      <c r="B8231" t="s">
        <v>192</v>
      </c>
      <c r="C8231" t="s">
        <v>25</v>
      </c>
      <c r="D8231">
        <v>0.03</v>
      </c>
      <c r="E8231">
        <v>0.03</v>
      </c>
      <c r="F8231">
        <v>1656</v>
      </c>
      <c r="G8231">
        <v>1656</v>
      </c>
      <c r="H8231">
        <v>55200</v>
      </c>
      <c r="I8231">
        <v>55200</v>
      </c>
      <c r="J8231">
        <v>0</v>
      </c>
      <c r="K8231">
        <v>0</v>
      </c>
    </row>
    <row r="8232" spans="1:11">
      <c r="A8232" s="74" t="s">
        <v>102</v>
      </c>
      <c r="B8232" t="s">
        <v>192</v>
      </c>
    </row>
    <row r="8233" spans="1:11">
      <c r="A8233" s="74" t="s">
        <v>102</v>
      </c>
      <c r="B8233" t="s">
        <v>192</v>
      </c>
      <c r="C8233" t="s">
        <v>47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</row>
    <row r="8234" spans="1:11">
      <c r="A8234" s="74" t="s">
        <v>102</v>
      </c>
      <c r="B8234" t="s">
        <v>192</v>
      </c>
      <c r="C8234" t="s">
        <v>48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</row>
    <row r="8235" spans="1:11">
      <c r="A8235" s="74" t="s">
        <v>102</v>
      </c>
      <c r="B8235" t="s">
        <v>192</v>
      </c>
      <c r="C8235" t="s">
        <v>25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</row>
    <row r="8236" spans="1:11">
      <c r="A8236" s="74" t="s">
        <v>102</v>
      </c>
      <c r="B8236" t="s">
        <v>192</v>
      </c>
    </row>
    <row r="8237" spans="1:11">
      <c r="A8237" s="74" t="s">
        <v>102</v>
      </c>
      <c r="B8237" t="s">
        <v>192</v>
      </c>
      <c r="C8237" t="s">
        <v>49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</row>
    <row r="8238" spans="1:11">
      <c r="A8238" s="74" t="s">
        <v>102</v>
      </c>
      <c r="B8238" t="s">
        <v>192</v>
      </c>
      <c r="C8238" t="s">
        <v>25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</row>
    <row r="8239" spans="1:11">
      <c r="A8239" s="74" t="s">
        <v>102</v>
      </c>
      <c r="B8239" t="s">
        <v>192</v>
      </c>
    </row>
    <row r="8240" spans="1:11">
      <c r="A8240" s="74" t="s">
        <v>102</v>
      </c>
      <c r="B8240" t="s">
        <v>192</v>
      </c>
      <c r="C8240" t="s">
        <v>50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</row>
    <row r="8241" spans="1:11">
      <c r="A8241" s="74" t="s">
        <v>102</v>
      </c>
      <c r="B8241" t="s">
        <v>192</v>
      </c>
      <c r="C8241" t="s">
        <v>51</v>
      </c>
      <c r="D8241">
        <v>0.15</v>
      </c>
      <c r="E8241">
        <v>0.15</v>
      </c>
      <c r="F8241">
        <v>2600</v>
      </c>
      <c r="G8241">
        <v>2626</v>
      </c>
      <c r="H8241">
        <v>17333.333333333336</v>
      </c>
      <c r="I8241">
        <v>17506.666666666668</v>
      </c>
      <c r="J8241">
        <v>26</v>
      </c>
      <c r="K8241">
        <v>0.01</v>
      </c>
    </row>
    <row r="8242" spans="1:11">
      <c r="A8242" s="74" t="s">
        <v>102</v>
      </c>
      <c r="B8242" t="s">
        <v>192</v>
      </c>
      <c r="C8242" t="s">
        <v>25</v>
      </c>
      <c r="D8242">
        <v>0.15</v>
      </c>
      <c r="E8242">
        <v>0.15</v>
      </c>
      <c r="F8242">
        <v>2600</v>
      </c>
      <c r="G8242">
        <v>2626</v>
      </c>
      <c r="H8242">
        <v>17333.333333333336</v>
      </c>
      <c r="I8242">
        <v>17506.666666666668</v>
      </c>
      <c r="J8242">
        <v>26</v>
      </c>
      <c r="K8242">
        <v>0.01</v>
      </c>
    </row>
    <row r="8243" spans="1:11">
      <c r="A8243" s="74" t="s">
        <v>102</v>
      </c>
      <c r="B8243" t="s">
        <v>192</v>
      </c>
    </row>
    <row r="8244" spans="1:11">
      <c r="A8244" s="74" t="s">
        <v>102</v>
      </c>
      <c r="B8244" t="s">
        <v>192</v>
      </c>
      <c r="C8244" t="s">
        <v>52</v>
      </c>
      <c r="D8244">
        <v>0.18</v>
      </c>
      <c r="E8244">
        <v>0.18</v>
      </c>
      <c r="F8244">
        <v>3456</v>
      </c>
      <c r="G8244">
        <v>3459</v>
      </c>
      <c r="H8244">
        <v>19200</v>
      </c>
      <c r="I8244">
        <v>19216.666666666668</v>
      </c>
      <c r="J8244">
        <v>3</v>
      </c>
      <c r="K8244">
        <v>8.6805555555555551E-4</v>
      </c>
    </row>
    <row r="8245" spans="1:11">
      <c r="A8245" s="74" t="s">
        <v>102</v>
      </c>
      <c r="B8245" t="s">
        <v>192</v>
      </c>
      <c r="C8245" t="s">
        <v>53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</row>
    <row r="8246" spans="1:11">
      <c r="A8246" s="74" t="s">
        <v>102</v>
      </c>
      <c r="B8246" t="s">
        <v>192</v>
      </c>
      <c r="C8246" t="s">
        <v>54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</row>
    <row r="8247" spans="1:11">
      <c r="A8247" s="74" t="s">
        <v>102</v>
      </c>
      <c r="B8247" t="s">
        <v>192</v>
      </c>
      <c r="C8247" t="s">
        <v>55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</row>
    <row r="8248" spans="1:11">
      <c r="A8248" s="74" t="s">
        <v>102</v>
      </c>
      <c r="B8248" t="s">
        <v>192</v>
      </c>
      <c r="C8248" t="s">
        <v>25</v>
      </c>
      <c r="D8248">
        <v>0.18</v>
      </c>
      <c r="E8248">
        <v>0.18</v>
      </c>
      <c r="F8248">
        <v>3456</v>
      </c>
      <c r="G8248">
        <v>3459</v>
      </c>
      <c r="H8248">
        <v>19200</v>
      </c>
      <c r="I8248">
        <v>19216.666666666668</v>
      </c>
      <c r="J8248">
        <v>3</v>
      </c>
      <c r="K8248">
        <v>8.6805555555555551E-4</v>
      </c>
    </row>
    <row r="8249" spans="1:11">
      <c r="A8249" s="74" t="s">
        <v>102</v>
      </c>
      <c r="B8249" t="s">
        <v>192</v>
      </c>
    </row>
    <row r="8250" spans="1:11">
      <c r="A8250" s="74" t="s">
        <v>102</v>
      </c>
      <c r="B8250" t="s">
        <v>192</v>
      </c>
      <c r="C8250" t="s">
        <v>56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</row>
    <row r="8251" spans="1:11">
      <c r="A8251" s="74" t="s">
        <v>102</v>
      </c>
      <c r="B8251" t="s">
        <v>192</v>
      </c>
      <c r="C8251" t="s">
        <v>57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</row>
    <row r="8252" spans="1:11">
      <c r="A8252" s="74" t="s">
        <v>102</v>
      </c>
      <c r="B8252" t="s">
        <v>192</v>
      </c>
      <c r="C8252" t="s">
        <v>58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</row>
    <row r="8253" spans="1:11">
      <c r="A8253" s="74" t="s">
        <v>61</v>
      </c>
      <c r="B8253" t="s">
        <v>193</v>
      </c>
      <c r="C8253" t="s">
        <v>18</v>
      </c>
      <c r="D8253">
        <v>1</v>
      </c>
      <c r="E8253">
        <v>1</v>
      </c>
      <c r="F8253">
        <v>91927.5</v>
      </c>
      <c r="G8253">
        <v>91927.5</v>
      </c>
      <c r="H8253">
        <v>91927.5</v>
      </c>
      <c r="I8253">
        <v>91927.5</v>
      </c>
      <c r="J8253">
        <v>0</v>
      </c>
      <c r="K8253">
        <v>0</v>
      </c>
    </row>
    <row r="8254" spans="1:11">
      <c r="A8254" s="74" t="s">
        <v>61</v>
      </c>
      <c r="B8254" t="s">
        <v>193</v>
      </c>
      <c r="C8254" t="s">
        <v>19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</row>
    <row r="8255" spans="1:11">
      <c r="A8255" s="74" t="s">
        <v>61</v>
      </c>
      <c r="B8255" t="s">
        <v>193</v>
      </c>
      <c r="C8255" t="s">
        <v>20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</row>
    <row r="8256" spans="1:11">
      <c r="A8256" s="74" t="s">
        <v>61</v>
      </c>
      <c r="B8256" t="s">
        <v>193</v>
      </c>
      <c r="C8256" t="s">
        <v>21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</row>
    <row r="8257" spans="1:11">
      <c r="A8257" s="74" t="s">
        <v>61</v>
      </c>
      <c r="B8257" t="s">
        <v>193</v>
      </c>
      <c r="C8257" t="s">
        <v>22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</row>
    <row r="8258" spans="1:11">
      <c r="A8258" s="74" t="s">
        <v>61</v>
      </c>
      <c r="B8258" t="s">
        <v>193</v>
      </c>
      <c r="C8258" t="s">
        <v>23</v>
      </c>
      <c r="D8258">
        <v>1.25</v>
      </c>
      <c r="E8258">
        <v>1.25</v>
      </c>
      <c r="F8258">
        <v>39992.25</v>
      </c>
      <c r="G8258">
        <v>40386.75</v>
      </c>
      <c r="H8258">
        <v>31993.8</v>
      </c>
      <c r="I8258">
        <v>32309.4</v>
      </c>
      <c r="J8258">
        <v>394.5</v>
      </c>
      <c r="K8258">
        <v>9.8644112296757489E-3</v>
      </c>
    </row>
    <row r="8259" spans="1:11">
      <c r="A8259" s="74" t="s">
        <v>61</v>
      </c>
      <c r="B8259" t="s">
        <v>193</v>
      </c>
      <c r="C8259" t="s">
        <v>24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</row>
    <row r="8260" spans="1:11">
      <c r="A8260" s="74" t="s">
        <v>61</v>
      </c>
      <c r="B8260" t="s">
        <v>193</v>
      </c>
      <c r="C8260" t="s">
        <v>25</v>
      </c>
      <c r="D8260">
        <v>2.25</v>
      </c>
      <c r="E8260">
        <v>2.25</v>
      </c>
      <c r="F8260">
        <v>131919.75</v>
      </c>
      <c r="G8260">
        <v>132314.25</v>
      </c>
      <c r="H8260">
        <v>58631</v>
      </c>
      <c r="I8260">
        <v>58806.333333333336</v>
      </c>
      <c r="J8260">
        <v>394.5</v>
      </c>
      <c r="K8260">
        <v>2.990454423996407E-3</v>
      </c>
    </row>
    <row r="8261" spans="1:11">
      <c r="A8261" s="74" t="s">
        <v>61</v>
      </c>
      <c r="B8261" t="s">
        <v>193</v>
      </c>
    </row>
    <row r="8262" spans="1:11">
      <c r="A8262" s="74" t="s">
        <v>61</v>
      </c>
      <c r="B8262" t="s">
        <v>193</v>
      </c>
      <c r="C8262" t="s">
        <v>26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</row>
    <row r="8263" spans="1:11">
      <c r="A8263" s="74" t="s">
        <v>61</v>
      </c>
      <c r="B8263" t="s">
        <v>193</v>
      </c>
      <c r="C8263" t="s">
        <v>27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</row>
    <row r="8264" spans="1:11">
      <c r="A8264" s="74" t="s">
        <v>61</v>
      </c>
      <c r="B8264" t="s">
        <v>193</v>
      </c>
      <c r="C8264" t="s">
        <v>25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</row>
    <row r="8265" spans="1:11">
      <c r="A8265" s="74" t="s">
        <v>61</v>
      </c>
      <c r="B8265" t="s">
        <v>193</v>
      </c>
    </row>
    <row r="8266" spans="1:11">
      <c r="A8266" s="74" t="s">
        <v>61</v>
      </c>
      <c r="B8266" t="s">
        <v>193</v>
      </c>
      <c r="C8266" t="s">
        <v>28</v>
      </c>
      <c r="D8266">
        <v>0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</row>
    <row r="8267" spans="1:11">
      <c r="A8267" s="74" t="s">
        <v>61</v>
      </c>
      <c r="B8267" t="s">
        <v>193</v>
      </c>
      <c r="C8267" t="s">
        <v>29</v>
      </c>
      <c r="D8267">
        <v>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</row>
    <row r="8268" spans="1:11">
      <c r="A8268" s="74" t="s">
        <v>61</v>
      </c>
      <c r="B8268" t="s">
        <v>193</v>
      </c>
      <c r="C8268" t="s">
        <v>30</v>
      </c>
      <c r="D8268">
        <v>0</v>
      </c>
      <c r="E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</row>
    <row r="8269" spans="1:11">
      <c r="A8269" s="74" t="s">
        <v>61</v>
      </c>
      <c r="B8269" t="s">
        <v>193</v>
      </c>
      <c r="C8269" t="s">
        <v>31</v>
      </c>
      <c r="D8269">
        <v>0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</row>
    <row r="8270" spans="1:11">
      <c r="A8270" s="74" t="s">
        <v>61</v>
      </c>
      <c r="B8270" t="s">
        <v>193</v>
      </c>
      <c r="C8270" t="s">
        <v>25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</row>
    <row r="8271" spans="1:11">
      <c r="A8271" s="74" t="s">
        <v>61</v>
      </c>
      <c r="B8271" t="s">
        <v>193</v>
      </c>
    </row>
    <row r="8272" spans="1:11">
      <c r="A8272" s="74" t="s">
        <v>61</v>
      </c>
      <c r="B8272" t="s">
        <v>193</v>
      </c>
      <c r="C8272" t="s">
        <v>32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</row>
    <row r="8273" spans="1:11">
      <c r="A8273" s="74" t="s">
        <v>61</v>
      </c>
      <c r="B8273" t="s">
        <v>193</v>
      </c>
      <c r="C8273" t="s">
        <v>33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</row>
    <row r="8274" spans="1:11">
      <c r="A8274" s="74" t="s">
        <v>61</v>
      </c>
      <c r="B8274" t="s">
        <v>193</v>
      </c>
      <c r="C8274" t="s">
        <v>34</v>
      </c>
      <c r="D8274">
        <v>0.5</v>
      </c>
      <c r="E8274">
        <v>0.5</v>
      </c>
      <c r="F8274">
        <v>20000</v>
      </c>
      <c r="G8274">
        <v>20000</v>
      </c>
      <c r="H8274">
        <v>40000</v>
      </c>
      <c r="I8274">
        <v>40000</v>
      </c>
      <c r="J8274">
        <v>0</v>
      </c>
      <c r="K8274">
        <v>0</v>
      </c>
    </row>
    <row r="8275" spans="1:11">
      <c r="A8275" s="74" t="s">
        <v>61</v>
      </c>
      <c r="B8275" t="s">
        <v>193</v>
      </c>
      <c r="C8275" t="s">
        <v>25</v>
      </c>
      <c r="D8275">
        <v>0.5</v>
      </c>
      <c r="E8275">
        <v>0.5</v>
      </c>
      <c r="F8275">
        <v>20000</v>
      </c>
      <c r="G8275">
        <v>20000</v>
      </c>
      <c r="H8275">
        <v>40000</v>
      </c>
      <c r="I8275">
        <v>40000</v>
      </c>
      <c r="J8275">
        <v>0</v>
      </c>
      <c r="K8275">
        <v>0</v>
      </c>
    </row>
    <row r="8276" spans="1:11">
      <c r="A8276" s="74" t="s">
        <v>61</v>
      </c>
      <c r="B8276" t="s">
        <v>193</v>
      </c>
    </row>
    <row r="8277" spans="1:11">
      <c r="A8277" s="74" t="s">
        <v>61</v>
      </c>
      <c r="B8277" t="s">
        <v>193</v>
      </c>
      <c r="C8277" t="s">
        <v>35</v>
      </c>
      <c r="D8277">
        <v>4</v>
      </c>
      <c r="E8277">
        <v>4</v>
      </c>
      <c r="F8277">
        <v>121920.92</v>
      </c>
      <c r="G8277">
        <v>121921</v>
      </c>
      <c r="H8277">
        <v>30480.23</v>
      </c>
      <c r="I8277">
        <v>30480.25</v>
      </c>
      <c r="J8277">
        <v>8.000000000174623E-2</v>
      </c>
      <c r="K8277">
        <v>6.5616302765551826E-7</v>
      </c>
    </row>
    <row r="8278" spans="1:11">
      <c r="A8278" s="74" t="s">
        <v>61</v>
      </c>
      <c r="B8278" t="s">
        <v>193</v>
      </c>
      <c r="C8278" t="s">
        <v>36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</row>
    <row r="8279" spans="1:11">
      <c r="A8279" s="74" t="s">
        <v>61</v>
      </c>
      <c r="B8279" t="s">
        <v>193</v>
      </c>
      <c r="C8279" t="s">
        <v>25</v>
      </c>
      <c r="D8279">
        <v>4</v>
      </c>
      <c r="E8279">
        <v>4</v>
      </c>
      <c r="F8279">
        <v>121920.92</v>
      </c>
      <c r="G8279">
        <v>121921</v>
      </c>
      <c r="H8279">
        <v>30480.23</v>
      </c>
      <c r="I8279">
        <v>30480.25</v>
      </c>
      <c r="J8279">
        <v>8.000000000174623E-2</v>
      </c>
      <c r="K8279">
        <v>6.5616302765551826E-7</v>
      </c>
    </row>
    <row r="8280" spans="1:11">
      <c r="A8280" s="74" t="s">
        <v>61</v>
      </c>
      <c r="B8280" t="s">
        <v>193</v>
      </c>
    </row>
    <row r="8281" spans="1:11">
      <c r="A8281" s="74" t="s">
        <v>61</v>
      </c>
      <c r="B8281" t="s">
        <v>193</v>
      </c>
      <c r="C8281" t="s">
        <v>37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</row>
    <row r="8282" spans="1:11">
      <c r="A8282" s="74" t="s">
        <v>61</v>
      </c>
      <c r="B8282" t="s">
        <v>193</v>
      </c>
      <c r="C8282" t="s">
        <v>38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</row>
    <row r="8283" spans="1:11">
      <c r="A8283" s="74" t="s">
        <v>61</v>
      </c>
      <c r="B8283" t="s">
        <v>193</v>
      </c>
      <c r="C8283" t="s">
        <v>25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</row>
    <row r="8284" spans="1:11">
      <c r="A8284" s="74" t="s">
        <v>61</v>
      </c>
      <c r="B8284" t="s">
        <v>193</v>
      </c>
    </row>
    <row r="8285" spans="1:11">
      <c r="A8285" s="74" t="s">
        <v>61</v>
      </c>
      <c r="B8285" t="s">
        <v>193</v>
      </c>
      <c r="C8285" t="s">
        <v>39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</row>
    <row r="8286" spans="1:11">
      <c r="A8286" s="74" t="s">
        <v>61</v>
      </c>
      <c r="B8286" t="s">
        <v>193</v>
      </c>
      <c r="C8286" t="s">
        <v>40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</row>
    <row r="8287" spans="1:11">
      <c r="A8287" s="74" t="s">
        <v>61</v>
      </c>
      <c r="B8287" t="s">
        <v>193</v>
      </c>
      <c r="C8287" t="s">
        <v>41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</row>
    <row r="8288" spans="1:11">
      <c r="A8288" s="74" t="s">
        <v>61</v>
      </c>
      <c r="B8288" t="s">
        <v>193</v>
      </c>
      <c r="C8288" t="s">
        <v>42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</row>
    <row r="8289" spans="1:11">
      <c r="A8289" s="74" t="s">
        <v>61</v>
      </c>
      <c r="B8289" t="s">
        <v>193</v>
      </c>
      <c r="C8289" t="s">
        <v>43</v>
      </c>
      <c r="D8289">
        <v>1</v>
      </c>
      <c r="E8289">
        <v>1</v>
      </c>
      <c r="F8289">
        <v>32500</v>
      </c>
      <c r="G8289">
        <v>32500</v>
      </c>
      <c r="H8289">
        <v>32500</v>
      </c>
      <c r="I8289">
        <v>32500</v>
      </c>
      <c r="J8289">
        <v>0</v>
      </c>
      <c r="K8289">
        <v>0</v>
      </c>
    </row>
    <row r="8290" spans="1:11">
      <c r="A8290" s="74" t="s">
        <v>61</v>
      </c>
      <c r="B8290" t="s">
        <v>193</v>
      </c>
      <c r="C8290" t="s">
        <v>44</v>
      </c>
      <c r="D8290">
        <v>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</row>
    <row r="8291" spans="1:11">
      <c r="A8291" s="74" t="s">
        <v>61</v>
      </c>
      <c r="B8291" t="s">
        <v>193</v>
      </c>
      <c r="C8291" t="s">
        <v>45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</row>
    <row r="8292" spans="1:11">
      <c r="A8292" s="74" t="s">
        <v>61</v>
      </c>
      <c r="B8292" t="s">
        <v>193</v>
      </c>
      <c r="C8292" t="s">
        <v>46</v>
      </c>
      <c r="D8292">
        <v>0</v>
      </c>
      <c r="E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</row>
    <row r="8293" spans="1:11">
      <c r="A8293" s="74" t="s">
        <v>61</v>
      </c>
      <c r="B8293" t="s">
        <v>193</v>
      </c>
      <c r="C8293" t="s">
        <v>25</v>
      </c>
      <c r="D8293">
        <v>1</v>
      </c>
      <c r="E8293">
        <v>1</v>
      </c>
      <c r="F8293">
        <v>32500</v>
      </c>
      <c r="G8293">
        <v>32500</v>
      </c>
      <c r="H8293">
        <v>32500</v>
      </c>
      <c r="I8293">
        <v>32500</v>
      </c>
      <c r="J8293">
        <v>0</v>
      </c>
      <c r="K8293">
        <v>0</v>
      </c>
    </row>
    <row r="8294" spans="1:11">
      <c r="A8294" s="74" t="s">
        <v>61</v>
      </c>
      <c r="B8294" t="s">
        <v>193</v>
      </c>
    </row>
    <row r="8295" spans="1:11">
      <c r="A8295" s="74" t="s">
        <v>61</v>
      </c>
      <c r="B8295" t="s">
        <v>193</v>
      </c>
      <c r="C8295" t="s">
        <v>47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</row>
    <row r="8296" spans="1:11">
      <c r="A8296" s="74" t="s">
        <v>61</v>
      </c>
      <c r="B8296" t="s">
        <v>193</v>
      </c>
      <c r="C8296" t="s">
        <v>48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</row>
    <row r="8297" spans="1:11">
      <c r="A8297" s="74" t="s">
        <v>61</v>
      </c>
      <c r="B8297" t="s">
        <v>193</v>
      </c>
      <c r="C8297" t="s">
        <v>25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</row>
    <row r="8298" spans="1:11">
      <c r="A8298" s="74" t="s">
        <v>61</v>
      </c>
      <c r="B8298" t="s">
        <v>193</v>
      </c>
    </row>
    <row r="8299" spans="1:11">
      <c r="A8299" s="74" t="s">
        <v>61</v>
      </c>
      <c r="B8299" t="s">
        <v>193</v>
      </c>
      <c r="C8299" t="s">
        <v>49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</row>
    <row r="8300" spans="1:11">
      <c r="A8300" s="74" t="s">
        <v>61</v>
      </c>
      <c r="B8300" t="s">
        <v>193</v>
      </c>
      <c r="C8300" t="s">
        <v>25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</row>
    <row r="8301" spans="1:11">
      <c r="A8301" s="74" t="s">
        <v>61</v>
      </c>
      <c r="B8301" t="s">
        <v>193</v>
      </c>
    </row>
    <row r="8302" spans="1:11">
      <c r="A8302" s="74" t="s">
        <v>61</v>
      </c>
      <c r="B8302" t="s">
        <v>193</v>
      </c>
      <c r="C8302" t="s">
        <v>50</v>
      </c>
      <c r="D8302">
        <v>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</row>
    <row r="8303" spans="1:11">
      <c r="A8303" s="74" t="s">
        <v>61</v>
      </c>
      <c r="B8303" t="s">
        <v>193</v>
      </c>
      <c r="C8303" t="s">
        <v>51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</row>
    <row r="8304" spans="1:11">
      <c r="A8304" s="74" t="s">
        <v>61</v>
      </c>
      <c r="B8304" t="s">
        <v>193</v>
      </c>
      <c r="C8304" t="s">
        <v>25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</row>
    <row r="8305" spans="1:11">
      <c r="A8305" s="74" t="s">
        <v>61</v>
      </c>
      <c r="B8305" t="s">
        <v>193</v>
      </c>
    </row>
    <row r="8306" spans="1:11">
      <c r="A8306" s="74" t="s">
        <v>61</v>
      </c>
      <c r="B8306" t="s">
        <v>193</v>
      </c>
      <c r="C8306" t="s">
        <v>52</v>
      </c>
      <c r="D8306">
        <v>0.66</v>
      </c>
      <c r="E8306">
        <v>0.66</v>
      </c>
      <c r="F8306">
        <v>11497.5</v>
      </c>
      <c r="G8306">
        <v>13000</v>
      </c>
      <c r="H8306">
        <v>17420.454545454544</v>
      </c>
      <c r="I8306">
        <v>19696.969696969696</v>
      </c>
      <c r="J8306">
        <v>1502.5</v>
      </c>
      <c r="K8306">
        <v>0.13068058273537725</v>
      </c>
    </row>
    <row r="8307" spans="1:11">
      <c r="A8307" s="74" t="s">
        <v>61</v>
      </c>
      <c r="B8307" t="s">
        <v>193</v>
      </c>
      <c r="C8307" t="s">
        <v>53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</row>
    <row r="8308" spans="1:11">
      <c r="A8308" s="74" t="s">
        <v>61</v>
      </c>
      <c r="B8308" t="s">
        <v>193</v>
      </c>
      <c r="C8308" t="s">
        <v>54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</row>
    <row r="8309" spans="1:11">
      <c r="A8309" s="74" t="s">
        <v>61</v>
      </c>
      <c r="B8309" t="s">
        <v>193</v>
      </c>
      <c r="C8309" t="s">
        <v>55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</row>
    <row r="8310" spans="1:11">
      <c r="A8310" s="74" t="s">
        <v>61</v>
      </c>
      <c r="B8310" t="s">
        <v>193</v>
      </c>
      <c r="C8310" t="s">
        <v>25</v>
      </c>
      <c r="D8310">
        <v>0.66</v>
      </c>
      <c r="E8310">
        <v>0.66</v>
      </c>
      <c r="F8310">
        <v>11497.5</v>
      </c>
      <c r="G8310">
        <v>13000</v>
      </c>
      <c r="H8310">
        <v>17420.454545454544</v>
      </c>
      <c r="I8310">
        <v>19696.969696969696</v>
      </c>
      <c r="J8310">
        <v>1502.5</v>
      </c>
      <c r="K8310">
        <v>0.13068058273537725</v>
      </c>
    </row>
    <row r="8311" spans="1:11">
      <c r="A8311" s="74" t="s">
        <v>61</v>
      </c>
      <c r="B8311" t="s">
        <v>193</v>
      </c>
    </row>
    <row r="8312" spans="1:11">
      <c r="A8312" s="74" t="s">
        <v>61</v>
      </c>
      <c r="B8312" t="s">
        <v>193</v>
      </c>
      <c r="C8312" t="s">
        <v>56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</row>
    <row r="8313" spans="1:11">
      <c r="A8313" s="74" t="s">
        <v>61</v>
      </c>
      <c r="B8313" t="s">
        <v>193</v>
      </c>
      <c r="C8313" t="s">
        <v>57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</row>
    <row r="8314" spans="1:11">
      <c r="A8314" s="74" t="s">
        <v>61</v>
      </c>
      <c r="B8314" t="s">
        <v>193</v>
      </c>
      <c r="C8314" t="s">
        <v>58</v>
      </c>
      <c r="D8314">
        <v>0</v>
      </c>
      <c r="E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</row>
    <row r="8315" spans="1:11">
      <c r="A8315" s="74" t="s">
        <v>152</v>
      </c>
      <c r="B8315" t="s">
        <v>194</v>
      </c>
      <c r="C8315" t="s">
        <v>18</v>
      </c>
      <c r="D8315">
        <v>1</v>
      </c>
      <c r="E8315">
        <v>1</v>
      </c>
      <c r="F8315">
        <v>102000</v>
      </c>
      <c r="G8315">
        <v>102561</v>
      </c>
      <c r="H8315">
        <v>102000</v>
      </c>
      <c r="I8315">
        <v>102561</v>
      </c>
      <c r="J8315">
        <v>561</v>
      </c>
      <c r="K8315">
        <v>5.4999999999999997E-3</v>
      </c>
    </row>
    <row r="8316" spans="1:11">
      <c r="A8316" s="74" t="s">
        <v>152</v>
      </c>
      <c r="B8316" t="s">
        <v>194</v>
      </c>
      <c r="C8316" t="s">
        <v>19</v>
      </c>
      <c r="D8316">
        <v>0</v>
      </c>
      <c r="E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</row>
    <row r="8317" spans="1:11">
      <c r="A8317" s="74" t="s">
        <v>152</v>
      </c>
      <c r="B8317" t="s">
        <v>194</v>
      </c>
      <c r="C8317" t="s">
        <v>20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</row>
    <row r="8318" spans="1:11">
      <c r="A8318" s="74" t="s">
        <v>152</v>
      </c>
      <c r="B8318" t="s">
        <v>194</v>
      </c>
      <c r="C8318" t="s">
        <v>21</v>
      </c>
      <c r="D8318">
        <v>0</v>
      </c>
      <c r="E8318">
        <v>0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</row>
    <row r="8319" spans="1:11">
      <c r="A8319" s="74" t="s">
        <v>152</v>
      </c>
      <c r="B8319" t="s">
        <v>194</v>
      </c>
      <c r="C8319" t="s">
        <v>22</v>
      </c>
      <c r="D8319">
        <v>1</v>
      </c>
      <c r="E8319">
        <v>1</v>
      </c>
      <c r="F8319">
        <v>76918</v>
      </c>
      <c r="G8319">
        <v>77687</v>
      </c>
      <c r="H8319">
        <v>76918</v>
      </c>
      <c r="I8319">
        <v>77687</v>
      </c>
      <c r="J8319">
        <v>769</v>
      </c>
      <c r="K8319">
        <v>9.9976598455498063E-3</v>
      </c>
    </row>
    <row r="8320" spans="1:11">
      <c r="A8320" s="74" t="s">
        <v>152</v>
      </c>
      <c r="B8320" t="s">
        <v>194</v>
      </c>
      <c r="C8320" t="s">
        <v>23</v>
      </c>
      <c r="D8320">
        <v>1</v>
      </c>
      <c r="E8320">
        <v>1</v>
      </c>
      <c r="F8320">
        <v>50289</v>
      </c>
      <c r="G8320">
        <v>53607</v>
      </c>
      <c r="H8320">
        <v>50289</v>
      </c>
      <c r="I8320">
        <v>53607</v>
      </c>
      <c r="J8320">
        <v>3318</v>
      </c>
      <c r="K8320">
        <v>6.5978643440911533E-2</v>
      </c>
    </row>
    <row r="8321" spans="1:11">
      <c r="A8321" s="74" t="s">
        <v>152</v>
      </c>
      <c r="B8321" t="s">
        <v>194</v>
      </c>
      <c r="C8321" t="s">
        <v>24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</row>
    <row r="8322" spans="1:11">
      <c r="A8322" s="74" t="s">
        <v>152</v>
      </c>
      <c r="B8322" t="s">
        <v>194</v>
      </c>
      <c r="C8322" t="s">
        <v>25</v>
      </c>
      <c r="D8322">
        <v>3</v>
      </c>
      <c r="E8322">
        <v>3</v>
      </c>
      <c r="F8322">
        <v>229207</v>
      </c>
      <c r="G8322">
        <v>233855</v>
      </c>
      <c r="H8322">
        <v>76402.333333333328</v>
      </c>
      <c r="I8322">
        <v>77951.666666666672</v>
      </c>
      <c r="J8322">
        <v>4648</v>
      </c>
      <c r="K8322">
        <v>2.0278612782332128E-2</v>
      </c>
    </row>
    <row r="8323" spans="1:11">
      <c r="A8323" s="74" t="s">
        <v>152</v>
      </c>
      <c r="B8323" t="s">
        <v>194</v>
      </c>
    </row>
    <row r="8324" spans="1:11">
      <c r="A8324" s="74" t="s">
        <v>152</v>
      </c>
      <c r="B8324" t="s">
        <v>194</v>
      </c>
      <c r="C8324" t="s">
        <v>26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</row>
    <row r="8325" spans="1:11">
      <c r="A8325" s="74" t="s">
        <v>152</v>
      </c>
      <c r="B8325" t="s">
        <v>194</v>
      </c>
      <c r="C8325" t="s">
        <v>27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</row>
    <row r="8326" spans="1:11">
      <c r="A8326" s="74" t="s">
        <v>152</v>
      </c>
      <c r="B8326" t="s">
        <v>194</v>
      </c>
      <c r="C8326" t="s">
        <v>25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</row>
    <row r="8327" spans="1:11">
      <c r="A8327" s="74" t="s">
        <v>152</v>
      </c>
      <c r="B8327" t="s">
        <v>194</v>
      </c>
    </row>
    <row r="8328" spans="1:11">
      <c r="A8328" s="74" t="s">
        <v>152</v>
      </c>
      <c r="B8328" t="s">
        <v>194</v>
      </c>
      <c r="C8328" t="s">
        <v>28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</row>
    <row r="8329" spans="1:11">
      <c r="A8329" s="74" t="s">
        <v>152</v>
      </c>
      <c r="B8329" t="s">
        <v>194</v>
      </c>
      <c r="C8329" t="s">
        <v>29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</row>
    <row r="8330" spans="1:11">
      <c r="A8330" s="74" t="s">
        <v>152</v>
      </c>
      <c r="B8330" t="s">
        <v>194</v>
      </c>
      <c r="C8330" t="s">
        <v>30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</row>
    <row r="8331" spans="1:11">
      <c r="A8331" s="74" t="s">
        <v>152</v>
      </c>
      <c r="B8331" t="s">
        <v>194</v>
      </c>
      <c r="C8331" t="s">
        <v>31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</row>
    <row r="8332" spans="1:11">
      <c r="A8332" s="74" t="s">
        <v>152</v>
      </c>
      <c r="B8332" t="s">
        <v>194</v>
      </c>
      <c r="C8332" t="s">
        <v>25</v>
      </c>
      <c r="D8332">
        <v>0</v>
      </c>
      <c r="E8332"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</row>
    <row r="8333" spans="1:11">
      <c r="A8333" s="74" t="s">
        <v>152</v>
      </c>
      <c r="B8333" t="s">
        <v>194</v>
      </c>
    </row>
    <row r="8334" spans="1:11">
      <c r="A8334" s="74" t="s">
        <v>152</v>
      </c>
      <c r="B8334" t="s">
        <v>194</v>
      </c>
      <c r="C8334" t="s">
        <v>32</v>
      </c>
      <c r="D8334">
        <v>1</v>
      </c>
      <c r="E8334">
        <v>1</v>
      </c>
      <c r="F8334">
        <v>76333</v>
      </c>
      <c r="G8334">
        <v>77463</v>
      </c>
      <c r="H8334">
        <v>76333</v>
      </c>
      <c r="I8334">
        <v>77463</v>
      </c>
      <c r="J8334">
        <v>1130</v>
      </c>
      <c r="K8334">
        <v>1.4803558094140148E-2</v>
      </c>
    </row>
    <row r="8335" spans="1:11">
      <c r="A8335" s="74" t="s">
        <v>152</v>
      </c>
      <c r="B8335" t="s">
        <v>194</v>
      </c>
      <c r="C8335" t="s">
        <v>33</v>
      </c>
      <c r="D8335">
        <v>0</v>
      </c>
      <c r="E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</row>
    <row r="8336" spans="1:11">
      <c r="A8336" s="74" t="s">
        <v>152</v>
      </c>
      <c r="B8336" t="s">
        <v>194</v>
      </c>
      <c r="C8336" t="s">
        <v>34</v>
      </c>
      <c r="D8336">
        <v>1.875</v>
      </c>
      <c r="E8336">
        <v>1.875</v>
      </c>
      <c r="F8336">
        <v>70053</v>
      </c>
      <c r="G8336">
        <v>70733</v>
      </c>
      <c r="H8336">
        <v>37361.599999999999</v>
      </c>
      <c r="I8336">
        <v>37724.26666666667</v>
      </c>
      <c r="J8336">
        <v>680</v>
      </c>
      <c r="K8336">
        <v>9.7069361768946372E-3</v>
      </c>
    </row>
    <row r="8337" spans="1:11">
      <c r="A8337" s="74" t="s">
        <v>152</v>
      </c>
      <c r="B8337" t="s">
        <v>194</v>
      </c>
      <c r="C8337" t="s">
        <v>25</v>
      </c>
      <c r="D8337">
        <v>2.875</v>
      </c>
      <c r="E8337">
        <v>2.875</v>
      </c>
      <c r="F8337">
        <v>146386</v>
      </c>
      <c r="G8337">
        <v>148196</v>
      </c>
      <c r="H8337">
        <v>50916.869565217392</v>
      </c>
      <c r="I8337">
        <v>51546.434782608696</v>
      </c>
      <c r="J8337">
        <v>1810</v>
      </c>
      <c r="K8337">
        <v>1.2364570382413618E-2</v>
      </c>
    </row>
    <row r="8338" spans="1:11">
      <c r="A8338" s="74" t="s">
        <v>152</v>
      </c>
      <c r="B8338" t="s">
        <v>194</v>
      </c>
    </row>
    <row r="8339" spans="1:11">
      <c r="A8339" s="74" t="s">
        <v>152</v>
      </c>
      <c r="B8339" t="s">
        <v>194</v>
      </c>
      <c r="C8339" t="s">
        <v>35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</row>
    <row r="8340" spans="1:11">
      <c r="A8340" s="74" t="s">
        <v>152</v>
      </c>
      <c r="B8340" t="s">
        <v>194</v>
      </c>
      <c r="C8340" t="s">
        <v>36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</row>
    <row r="8341" spans="1:11">
      <c r="A8341" s="74" t="s">
        <v>152</v>
      </c>
      <c r="B8341" t="s">
        <v>194</v>
      </c>
      <c r="C8341" t="s">
        <v>25</v>
      </c>
      <c r="D8341">
        <v>0</v>
      </c>
      <c r="E8341"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</row>
    <row r="8342" spans="1:11">
      <c r="A8342" s="74" t="s">
        <v>152</v>
      </c>
      <c r="B8342" t="s">
        <v>194</v>
      </c>
    </row>
    <row r="8343" spans="1:11">
      <c r="A8343" s="74" t="s">
        <v>152</v>
      </c>
      <c r="B8343" t="s">
        <v>194</v>
      </c>
      <c r="C8343" t="s">
        <v>37</v>
      </c>
      <c r="D8343">
        <v>0.75</v>
      </c>
      <c r="E8343">
        <v>0.75</v>
      </c>
      <c r="F8343">
        <v>28392</v>
      </c>
      <c r="G8343">
        <v>28676</v>
      </c>
      <c r="H8343">
        <v>37856</v>
      </c>
      <c r="I8343">
        <v>38234.666666666664</v>
      </c>
      <c r="J8343">
        <v>284</v>
      </c>
      <c r="K8343">
        <v>1.0002817695125387E-2</v>
      </c>
    </row>
    <row r="8344" spans="1:11">
      <c r="A8344" s="74" t="s">
        <v>152</v>
      </c>
      <c r="B8344" t="s">
        <v>194</v>
      </c>
      <c r="C8344" t="s">
        <v>38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</row>
    <row r="8345" spans="1:11">
      <c r="A8345" s="74" t="s">
        <v>152</v>
      </c>
      <c r="B8345" t="s">
        <v>194</v>
      </c>
      <c r="C8345" t="s">
        <v>25</v>
      </c>
      <c r="D8345">
        <v>0.75</v>
      </c>
      <c r="E8345">
        <v>0.75</v>
      </c>
      <c r="F8345">
        <v>28392</v>
      </c>
      <c r="G8345">
        <v>28676</v>
      </c>
      <c r="H8345">
        <v>37856</v>
      </c>
      <c r="I8345">
        <v>38234.666666666664</v>
      </c>
      <c r="J8345">
        <v>284</v>
      </c>
      <c r="K8345">
        <v>1.0002817695125387E-2</v>
      </c>
    </row>
    <row r="8346" spans="1:11">
      <c r="A8346" s="74" t="s">
        <v>152</v>
      </c>
      <c r="B8346" t="s">
        <v>194</v>
      </c>
    </row>
    <row r="8347" spans="1:11">
      <c r="A8347" s="74" t="s">
        <v>152</v>
      </c>
      <c r="B8347" t="s">
        <v>194</v>
      </c>
      <c r="C8347" t="s">
        <v>39</v>
      </c>
      <c r="D8347">
        <v>0</v>
      </c>
      <c r="E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</row>
    <row r="8348" spans="1:11">
      <c r="A8348" s="74" t="s">
        <v>152</v>
      </c>
      <c r="B8348" t="s">
        <v>194</v>
      </c>
      <c r="C8348" t="s">
        <v>40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</row>
    <row r="8349" spans="1:11">
      <c r="A8349" s="74" t="s">
        <v>152</v>
      </c>
      <c r="B8349" t="s">
        <v>194</v>
      </c>
      <c r="C8349" t="s">
        <v>41</v>
      </c>
      <c r="D8349">
        <v>0</v>
      </c>
      <c r="E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</row>
    <row r="8350" spans="1:11">
      <c r="A8350" s="74" t="s">
        <v>152</v>
      </c>
      <c r="B8350" t="s">
        <v>194</v>
      </c>
      <c r="C8350" t="s">
        <v>42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</row>
    <row r="8351" spans="1:11">
      <c r="A8351" s="74" t="s">
        <v>152</v>
      </c>
      <c r="B8351" t="s">
        <v>194</v>
      </c>
      <c r="C8351" t="s">
        <v>43</v>
      </c>
      <c r="D8351">
        <v>0</v>
      </c>
      <c r="E8351">
        <v>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</row>
    <row r="8352" spans="1:11">
      <c r="A8352" s="74" t="s">
        <v>152</v>
      </c>
      <c r="B8352" t="s">
        <v>194</v>
      </c>
      <c r="C8352" t="s">
        <v>44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</row>
    <row r="8353" spans="1:11">
      <c r="A8353" s="74" t="s">
        <v>152</v>
      </c>
      <c r="B8353" t="s">
        <v>194</v>
      </c>
      <c r="C8353" t="s">
        <v>45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</row>
    <row r="8354" spans="1:11">
      <c r="A8354" s="74" t="s">
        <v>152</v>
      </c>
      <c r="B8354" t="s">
        <v>194</v>
      </c>
      <c r="C8354" t="s">
        <v>46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</row>
    <row r="8355" spans="1:11">
      <c r="A8355" s="74" t="s">
        <v>152</v>
      </c>
      <c r="B8355" t="s">
        <v>194</v>
      </c>
      <c r="C8355" t="s">
        <v>25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</row>
    <row r="8356" spans="1:11">
      <c r="A8356" s="74" t="s">
        <v>152</v>
      </c>
      <c r="B8356" t="s">
        <v>194</v>
      </c>
    </row>
    <row r="8357" spans="1:11">
      <c r="A8357" s="74" t="s">
        <v>152</v>
      </c>
      <c r="B8357" t="s">
        <v>194</v>
      </c>
      <c r="C8357" t="s">
        <v>47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</row>
    <row r="8358" spans="1:11">
      <c r="A8358" s="74" t="s">
        <v>152</v>
      </c>
      <c r="B8358" t="s">
        <v>194</v>
      </c>
      <c r="C8358" t="s">
        <v>48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</row>
    <row r="8359" spans="1:11">
      <c r="A8359" s="74" t="s">
        <v>152</v>
      </c>
      <c r="B8359" t="s">
        <v>194</v>
      </c>
      <c r="C8359" t="s">
        <v>25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</row>
    <row r="8360" spans="1:11">
      <c r="A8360" s="74" t="s">
        <v>152</v>
      </c>
      <c r="B8360" t="s">
        <v>194</v>
      </c>
    </row>
    <row r="8361" spans="1:11">
      <c r="A8361" s="74" t="s">
        <v>152</v>
      </c>
      <c r="B8361" t="s">
        <v>194</v>
      </c>
      <c r="C8361" t="s">
        <v>49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</row>
    <row r="8362" spans="1:11">
      <c r="A8362" s="74" t="s">
        <v>152</v>
      </c>
      <c r="B8362" t="s">
        <v>194</v>
      </c>
      <c r="C8362" t="s">
        <v>25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</row>
    <row r="8363" spans="1:11">
      <c r="A8363" s="74" t="s">
        <v>152</v>
      </c>
      <c r="B8363" t="s">
        <v>194</v>
      </c>
    </row>
    <row r="8364" spans="1:11">
      <c r="A8364" s="74" t="s">
        <v>152</v>
      </c>
      <c r="B8364" t="s">
        <v>194</v>
      </c>
      <c r="C8364" t="s">
        <v>50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</row>
    <row r="8365" spans="1:11">
      <c r="A8365" s="74" t="s">
        <v>152</v>
      </c>
      <c r="B8365" t="s">
        <v>194</v>
      </c>
      <c r="C8365" t="s">
        <v>51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</row>
    <row r="8366" spans="1:11">
      <c r="A8366" s="74" t="s">
        <v>152</v>
      </c>
      <c r="B8366" t="s">
        <v>194</v>
      </c>
      <c r="C8366" t="s">
        <v>25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</row>
    <row r="8367" spans="1:11">
      <c r="A8367" s="74" t="s">
        <v>152</v>
      </c>
      <c r="B8367" t="s">
        <v>194</v>
      </c>
    </row>
    <row r="8368" spans="1:11">
      <c r="A8368" s="74" t="s">
        <v>152</v>
      </c>
      <c r="B8368" t="s">
        <v>194</v>
      </c>
      <c r="C8368" t="s">
        <v>52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</row>
    <row r="8369" spans="1:11">
      <c r="A8369" s="74" t="s">
        <v>152</v>
      </c>
      <c r="B8369" t="s">
        <v>194</v>
      </c>
      <c r="C8369" t="s">
        <v>53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</row>
    <row r="8370" spans="1:11">
      <c r="A8370" s="74" t="s">
        <v>152</v>
      </c>
      <c r="B8370" t="s">
        <v>194</v>
      </c>
      <c r="C8370" t="s">
        <v>54</v>
      </c>
      <c r="D8370">
        <v>0</v>
      </c>
      <c r="E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</row>
    <row r="8371" spans="1:11">
      <c r="A8371" s="74" t="s">
        <v>152</v>
      </c>
      <c r="B8371" t="s">
        <v>194</v>
      </c>
      <c r="C8371" t="s">
        <v>55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</row>
    <row r="8372" spans="1:11">
      <c r="A8372" s="74" t="s">
        <v>152</v>
      </c>
      <c r="B8372" t="s">
        <v>194</v>
      </c>
      <c r="C8372" t="s">
        <v>25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</row>
    <row r="8373" spans="1:11">
      <c r="A8373" s="74" t="s">
        <v>152</v>
      </c>
      <c r="B8373" t="s">
        <v>194</v>
      </c>
    </row>
    <row r="8374" spans="1:11">
      <c r="A8374" s="74" t="s">
        <v>152</v>
      </c>
      <c r="B8374" t="s">
        <v>194</v>
      </c>
      <c r="C8374" t="s">
        <v>56</v>
      </c>
      <c r="D8374">
        <v>0</v>
      </c>
      <c r="E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</row>
    <row r="8375" spans="1:11">
      <c r="A8375" s="74" t="s">
        <v>152</v>
      </c>
      <c r="B8375" t="s">
        <v>194</v>
      </c>
      <c r="C8375" t="s">
        <v>57</v>
      </c>
      <c r="D8375">
        <v>0</v>
      </c>
      <c r="E8375"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</row>
    <row r="8376" spans="1:11">
      <c r="A8376" s="74" t="s">
        <v>152</v>
      </c>
      <c r="B8376" t="s">
        <v>194</v>
      </c>
      <c r="C8376" t="s">
        <v>58</v>
      </c>
      <c r="D8376">
        <v>0.86499999999999999</v>
      </c>
      <c r="E8376">
        <v>0.86499999999999999</v>
      </c>
      <c r="F8376">
        <v>26610</v>
      </c>
      <c r="G8376">
        <v>27020</v>
      </c>
      <c r="H8376">
        <v>30763.005780346823</v>
      </c>
      <c r="I8376">
        <v>31236.994219653181</v>
      </c>
      <c r="J8376">
        <v>410</v>
      </c>
      <c r="K8376">
        <v>1.5407741450582487E-2</v>
      </c>
    </row>
    <row r="8377" spans="1:11">
      <c r="A8377" s="74" t="s">
        <v>152</v>
      </c>
      <c r="B8377" t="s">
        <v>195</v>
      </c>
      <c r="C8377" t="s">
        <v>18</v>
      </c>
      <c r="D8377">
        <v>1</v>
      </c>
      <c r="E8377">
        <v>1</v>
      </c>
      <c r="F8377">
        <v>100000</v>
      </c>
      <c r="G8377">
        <v>100000</v>
      </c>
      <c r="H8377">
        <v>100000</v>
      </c>
      <c r="I8377">
        <v>100000</v>
      </c>
      <c r="J8377">
        <v>0</v>
      </c>
      <c r="K8377">
        <v>0</v>
      </c>
    </row>
    <row r="8378" spans="1:11">
      <c r="A8378" s="74" t="s">
        <v>152</v>
      </c>
      <c r="B8378" t="s">
        <v>195</v>
      </c>
      <c r="C8378" t="s">
        <v>19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</row>
    <row r="8379" spans="1:11">
      <c r="A8379" s="74" t="s">
        <v>152</v>
      </c>
      <c r="B8379" t="s">
        <v>195</v>
      </c>
      <c r="C8379" t="s">
        <v>20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</row>
    <row r="8380" spans="1:11">
      <c r="A8380" s="74" t="s">
        <v>152</v>
      </c>
      <c r="B8380" t="s">
        <v>195</v>
      </c>
      <c r="C8380" t="s">
        <v>21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</row>
    <row r="8381" spans="1:11">
      <c r="A8381" s="74" t="s">
        <v>152</v>
      </c>
      <c r="B8381" t="s">
        <v>195</v>
      </c>
      <c r="C8381" t="s">
        <v>22</v>
      </c>
      <c r="D8381">
        <v>0</v>
      </c>
      <c r="E8381"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</row>
    <row r="8382" spans="1:11">
      <c r="A8382" s="74" t="s">
        <v>152</v>
      </c>
      <c r="B8382" t="s">
        <v>195</v>
      </c>
      <c r="C8382" t="s">
        <v>23</v>
      </c>
      <c r="D8382">
        <v>0</v>
      </c>
      <c r="E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</row>
    <row r="8383" spans="1:11">
      <c r="A8383" s="74" t="s">
        <v>152</v>
      </c>
      <c r="B8383" t="s">
        <v>195</v>
      </c>
      <c r="C8383" t="s">
        <v>24</v>
      </c>
      <c r="D8383">
        <v>0</v>
      </c>
      <c r="E8383">
        <v>0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</row>
    <row r="8384" spans="1:11">
      <c r="A8384" s="74" t="s">
        <v>152</v>
      </c>
      <c r="B8384" t="s">
        <v>195</v>
      </c>
      <c r="C8384" t="s">
        <v>25</v>
      </c>
      <c r="D8384">
        <v>1</v>
      </c>
      <c r="E8384">
        <v>1</v>
      </c>
      <c r="F8384">
        <v>100000</v>
      </c>
      <c r="G8384">
        <v>100000</v>
      </c>
      <c r="H8384">
        <v>100000</v>
      </c>
      <c r="I8384">
        <v>100000</v>
      </c>
      <c r="J8384">
        <v>0</v>
      </c>
      <c r="K8384">
        <v>0</v>
      </c>
    </row>
    <row r="8385" spans="1:11">
      <c r="A8385" s="74" t="s">
        <v>152</v>
      </c>
      <c r="B8385" t="s">
        <v>195</v>
      </c>
    </row>
    <row r="8386" spans="1:11">
      <c r="A8386" s="74" t="s">
        <v>152</v>
      </c>
      <c r="B8386" t="s">
        <v>195</v>
      </c>
      <c r="C8386" t="s">
        <v>26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</row>
    <row r="8387" spans="1:11">
      <c r="A8387" s="74" t="s">
        <v>152</v>
      </c>
      <c r="B8387" t="s">
        <v>195</v>
      </c>
      <c r="C8387" t="s">
        <v>27</v>
      </c>
      <c r="D8387">
        <v>0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</row>
    <row r="8388" spans="1:11">
      <c r="A8388" s="74" t="s">
        <v>152</v>
      </c>
      <c r="B8388" t="s">
        <v>195</v>
      </c>
      <c r="C8388" t="s">
        <v>25</v>
      </c>
      <c r="D8388">
        <v>0</v>
      </c>
      <c r="E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</row>
    <row r="8389" spans="1:11">
      <c r="A8389" s="74" t="s">
        <v>152</v>
      </c>
      <c r="B8389" t="s">
        <v>195</v>
      </c>
    </row>
    <row r="8390" spans="1:11">
      <c r="A8390" s="74" t="s">
        <v>152</v>
      </c>
      <c r="B8390" t="s">
        <v>195</v>
      </c>
      <c r="C8390" t="s">
        <v>28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</row>
    <row r="8391" spans="1:11">
      <c r="A8391" s="74" t="s">
        <v>152</v>
      </c>
      <c r="B8391" t="s">
        <v>195</v>
      </c>
      <c r="C8391" t="s">
        <v>29</v>
      </c>
      <c r="D8391">
        <v>0</v>
      </c>
      <c r="E8391">
        <v>0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</row>
    <row r="8392" spans="1:11">
      <c r="A8392" s="74" t="s">
        <v>152</v>
      </c>
      <c r="B8392" t="s">
        <v>195</v>
      </c>
      <c r="C8392" t="s">
        <v>30</v>
      </c>
      <c r="D8392">
        <v>2</v>
      </c>
      <c r="E8392">
        <v>2</v>
      </c>
      <c r="F8392">
        <v>31620</v>
      </c>
      <c r="G8392">
        <v>31770</v>
      </c>
      <c r="H8392">
        <v>15810</v>
      </c>
      <c r="I8392">
        <v>15885</v>
      </c>
      <c r="J8392">
        <v>150</v>
      </c>
      <c r="K8392">
        <v>4.7438330170777986E-3</v>
      </c>
    </row>
    <row r="8393" spans="1:11">
      <c r="A8393" s="74" t="s">
        <v>152</v>
      </c>
      <c r="B8393" t="s">
        <v>195</v>
      </c>
      <c r="C8393" t="s">
        <v>31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</row>
    <row r="8394" spans="1:11">
      <c r="A8394" s="74" t="s">
        <v>152</v>
      </c>
      <c r="B8394" t="s">
        <v>195</v>
      </c>
      <c r="C8394" t="s">
        <v>25</v>
      </c>
      <c r="D8394">
        <v>2</v>
      </c>
      <c r="E8394">
        <v>2</v>
      </c>
      <c r="F8394">
        <v>31620</v>
      </c>
      <c r="G8394">
        <v>31770</v>
      </c>
      <c r="H8394">
        <v>15810</v>
      </c>
      <c r="I8394">
        <v>15885</v>
      </c>
      <c r="J8394">
        <v>150</v>
      </c>
      <c r="K8394">
        <v>4.7438330170777986E-3</v>
      </c>
    </row>
    <row r="8395" spans="1:11">
      <c r="A8395" s="74" t="s">
        <v>152</v>
      </c>
      <c r="B8395" t="s">
        <v>195</v>
      </c>
    </row>
    <row r="8396" spans="1:11">
      <c r="A8396" s="74" t="s">
        <v>152</v>
      </c>
      <c r="B8396" t="s">
        <v>195</v>
      </c>
      <c r="C8396" t="s">
        <v>32</v>
      </c>
      <c r="D8396">
        <v>1</v>
      </c>
      <c r="E8396">
        <v>1</v>
      </c>
      <c r="F8396">
        <v>60385</v>
      </c>
      <c r="G8396">
        <v>63340</v>
      </c>
      <c r="H8396">
        <v>60385</v>
      </c>
      <c r="I8396">
        <v>63340</v>
      </c>
      <c r="J8396">
        <v>2955</v>
      </c>
      <c r="K8396">
        <v>4.8935994038254535E-2</v>
      </c>
    </row>
    <row r="8397" spans="1:11">
      <c r="A8397" s="74" t="s">
        <v>152</v>
      </c>
      <c r="B8397" t="s">
        <v>195</v>
      </c>
      <c r="C8397" t="s">
        <v>33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</row>
    <row r="8398" spans="1:11">
      <c r="A8398" s="74" t="s">
        <v>152</v>
      </c>
      <c r="B8398" t="s">
        <v>195</v>
      </c>
      <c r="C8398" t="s">
        <v>34</v>
      </c>
      <c r="D8398">
        <v>2</v>
      </c>
      <c r="E8398">
        <v>2</v>
      </c>
      <c r="F8398">
        <v>59266</v>
      </c>
      <c r="G8398">
        <v>66000</v>
      </c>
      <c r="H8398">
        <v>29633</v>
      </c>
      <c r="I8398">
        <v>33000</v>
      </c>
      <c r="J8398">
        <v>6734</v>
      </c>
      <c r="K8398">
        <v>0.11362332534674181</v>
      </c>
    </row>
    <row r="8399" spans="1:11">
      <c r="A8399" s="74" t="s">
        <v>152</v>
      </c>
      <c r="B8399" t="s">
        <v>195</v>
      </c>
      <c r="C8399" t="s">
        <v>25</v>
      </c>
      <c r="D8399">
        <v>3</v>
      </c>
      <c r="E8399">
        <v>3</v>
      </c>
      <c r="F8399">
        <v>119651</v>
      </c>
      <c r="G8399">
        <v>129340</v>
      </c>
      <c r="H8399">
        <v>39883.666666666664</v>
      </c>
      <c r="I8399">
        <v>43113.333333333336</v>
      </c>
      <c r="J8399">
        <v>9689</v>
      </c>
      <c r="K8399">
        <v>8.0977175284786582E-2</v>
      </c>
    </row>
    <row r="8400" spans="1:11">
      <c r="A8400" s="74" t="s">
        <v>152</v>
      </c>
      <c r="B8400" t="s">
        <v>195</v>
      </c>
    </row>
    <row r="8401" spans="1:11">
      <c r="A8401" s="74" t="s">
        <v>152</v>
      </c>
      <c r="B8401" t="s">
        <v>195</v>
      </c>
      <c r="C8401" t="s">
        <v>35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</row>
    <row r="8402" spans="1:11">
      <c r="A8402" s="74" t="s">
        <v>152</v>
      </c>
      <c r="B8402" t="s">
        <v>195</v>
      </c>
      <c r="C8402" t="s">
        <v>36</v>
      </c>
      <c r="D8402">
        <v>0</v>
      </c>
      <c r="E8402"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</row>
    <row r="8403" spans="1:11">
      <c r="A8403" s="74" t="s">
        <v>152</v>
      </c>
      <c r="B8403" t="s">
        <v>195</v>
      </c>
      <c r="C8403" t="s">
        <v>25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</row>
    <row r="8404" spans="1:11">
      <c r="A8404" s="74" t="s">
        <v>152</v>
      </c>
      <c r="B8404" t="s">
        <v>195</v>
      </c>
    </row>
    <row r="8405" spans="1:11">
      <c r="A8405" s="74" t="s">
        <v>152</v>
      </c>
      <c r="B8405" t="s">
        <v>195</v>
      </c>
      <c r="C8405" t="s">
        <v>37</v>
      </c>
      <c r="D8405">
        <v>1</v>
      </c>
      <c r="E8405">
        <v>1</v>
      </c>
      <c r="F8405">
        <v>33000</v>
      </c>
      <c r="G8405">
        <v>34000</v>
      </c>
      <c r="H8405">
        <v>33000</v>
      </c>
      <c r="I8405">
        <v>34000</v>
      </c>
      <c r="J8405">
        <v>1000</v>
      </c>
      <c r="K8405">
        <v>3.0303030303030304E-2</v>
      </c>
    </row>
    <row r="8406" spans="1:11">
      <c r="A8406" s="74" t="s">
        <v>152</v>
      </c>
      <c r="B8406" t="s">
        <v>195</v>
      </c>
      <c r="C8406" t="s">
        <v>38</v>
      </c>
      <c r="D8406">
        <v>0</v>
      </c>
      <c r="E8406"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</row>
    <row r="8407" spans="1:11">
      <c r="A8407" s="74" t="s">
        <v>152</v>
      </c>
      <c r="B8407" t="s">
        <v>195</v>
      </c>
      <c r="C8407" t="s">
        <v>25</v>
      </c>
      <c r="D8407">
        <v>1</v>
      </c>
      <c r="E8407">
        <v>1</v>
      </c>
      <c r="F8407">
        <v>33000</v>
      </c>
      <c r="G8407">
        <v>34000</v>
      </c>
      <c r="H8407">
        <v>33000</v>
      </c>
      <c r="I8407">
        <v>34000</v>
      </c>
      <c r="J8407">
        <v>1000</v>
      </c>
      <c r="K8407">
        <v>3.0303030303030304E-2</v>
      </c>
    </row>
    <row r="8408" spans="1:11">
      <c r="A8408" s="74" t="s">
        <v>152</v>
      </c>
      <c r="B8408" t="s">
        <v>195</v>
      </c>
    </row>
    <row r="8409" spans="1:11">
      <c r="A8409" s="74" t="s">
        <v>152</v>
      </c>
      <c r="B8409" t="s">
        <v>195</v>
      </c>
      <c r="C8409" t="s">
        <v>39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</row>
    <row r="8410" spans="1:11">
      <c r="A8410" s="74" t="s">
        <v>152</v>
      </c>
      <c r="B8410" t="s">
        <v>195</v>
      </c>
      <c r="C8410" t="s">
        <v>40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</row>
    <row r="8411" spans="1:11">
      <c r="A8411" s="74" t="s">
        <v>152</v>
      </c>
      <c r="B8411" t="s">
        <v>195</v>
      </c>
      <c r="C8411" t="s">
        <v>41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</row>
    <row r="8412" spans="1:11">
      <c r="A8412" s="74" t="s">
        <v>152</v>
      </c>
      <c r="B8412" t="s">
        <v>195</v>
      </c>
      <c r="C8412" t="s">
        <v>42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</row>
    <row r="8413" spans="1:11">
      <c r="A8413" s="74" t="s">
        <v>152</v>
      </c>
      <c r="B8413" t="s">
        <v>195</v>
      </c>
      <c r="C8413" t="s">
        <v>43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</row>
    <row r="8414" spans="1:11">
      <c r="A8414" s="74" t="s">
        <v>152</v>
      </c>
      <c r="B8414" t="s">
        <v>195</v>
      </c>
      <c r="C8414" t="s">
        <v>44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</row>
    <row r="8415" spans="1:11">
      <c r="A8415" s="74" t="s">
        <v>152</v>
      </c>
      <c r="B8415" t="s">
        <v>195</v>
      </c>
      <c r="C8415" t="s">
        <v>45</v>
      </c>
      <c r="D8415">
        <v>0</v>
      </c>
      <c r="E8415"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</row>
    <row r="8416" spans="1:11">
      <c r="A8416" s="74" t="s">
        <v>152</v>
      </c>
      <c r="B8416" t="s">
        <v>195</v>
      </c>
      <c r="C8416" t="s">
        <v>46</v>
      </c>
      <c r="D8416">
        <v>0</v>
      </c>
      <c r="E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</row>
    <row r="8417" spans="1:11">
      <c r="A8417" s="74" t="s">
        <v>152</v>
      </c>
      <c r="B8417" t="s">
        <v>195</v>
      </c>
      <c r="C8417" t="s">
        <v>25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</row>
    <row r="8418" spans="1:11">
      <c r="A8418" s="74" t="s">
        <v>152</v>
      </c>
      <c r="B8418" t="s">
        <v>195</v>
      </c>
    </row>
    <row r="8419" spans="1:11">
      <c r="A8419" s="74" t="s">
        <v>152</v>
      </c>
      <c r="B8419" t="s">
        <v>195</v>
      </c>
      <c r="C8419" t="s">
        <v>47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</row>
    <row r="8420" spans="1:11">
      <c r="A8420" s="74" t="s">
        <v>152</v>
      </c>
      <c r="B8420" t="s">
        <v>195</v>
      </c>
      <c r="C8420" t="s">
        <v>48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</row>
    <row r="8421" spans="1:11">
      <c r="A8421" s="74" t="s">
        <v>152</v>
      </c>
      <c r="B8421" t="s">
        <v>195</v>
      </c>
      <c r="C8421" t="s">
        <v>25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</row>
    <row r="8422" spans="1:11">
      <c r="A8422" s="74" t="s">
        <v>152</v>
      </c>
      <c r="B8422" t="s">
        <v>195</v>
      </c>
    </row>
    <row r="8423" spans="1:11">
      <c r="A8423" s="74" t="s">
        <v>152</v>
      </c>
      <c r="B8423" t="s">
        <v>195</v>
      </c>
      <c r="C8423" t="s">
        <v>49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</row>
    <row r="8424" spans="1:11">
      <c r="A8424" s="74" t="s">
        <v>152</v>
      </c>
      <c r="B8424" t="s">
        <v>195</v>
      </c>
      <c r="C8424" t="s">
        <v>25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</row>
    <row r="8425" spans="1:11">
      <c r="A8425" s="74" t="s">
        <v>152</v>
      </c>
      <c r="B8425" t="s">
        <v>195</v>
      </c>
    </row>
    <row r="8426" spans="1:11">
      <c r="A8426" s="74" t="s">
        <v>152</v>
      </c>
      <c r="B8426" t="s">
        <v>195</v>
      </c>
      <c r="C8426" t="s">
        <v>50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</row>
    <row r="8427" spans="1:11">
      <c r="A8427" s="74" t="s">
        <v>152</v>
      </c>
      <c r="B8427" t="s">
        <v>195</v>
      </c>
      <c r="C8427" t="s">
        <v>51</v>
      </c>
      <c r="D8427">
        <v>0</v>
      </c>
      <c r="E8427">
        <v>0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</row>
    <row r="8428" spans="1:11">
      <c r="A8428" s="74" t="s">
        <v>152</v>
      </c>
      <c r="B8428" t="s">
        <v>195</v>
      </c>
      <c r="C8428" t="s">
        <v>25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</row>
    <row r="8429" spans="1:11">
      <c r="A8429" s="74" t="s">
        <v>152</v>
      </c>
      <c r="B8429" t="s">
        <v>195</v>
      </c>
    </row>
    <row r="8430" spans="1:11">
      <c r="A8430" s="74" t="s">
        <v>152</v>
      </c>
      <c r="B8430" t="s">
        <v>195</v>
      </c>
      <c r="C8430" t="s">
        <v>52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</row>
    <row r="8431" spans="1:11">
      <c r="A8431" s="74" t="s">
        <v>152</v>
      </c>
      <c r="B8431" t="s">
        <v>195</v>
      </c>
      <c r="C8431" t="s">
        <v>53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</row>
    <row r="8432" spans="1:11">
      <c r="A8432" s="74" t="s">
        <v>152</v>
      </c>
      <c r="B8432" t="s">
        <v>195</v>
      </c>
      <c r="C8432" t="s">
        <v>54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</row>
    <row r="8433" spans="1:11">
      <c r="A8433" s="74" t="s">
        <v>152</v>
      </c>
      <c r="B8433" t="s">
        <v>195</v>
      </c>
      <c r="C8433" t="s">
        <v>55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</row>
    <row r="8434" spans="1:11">
      <c r="A8434" s="74" t="s">
        <v>152</v>
      </c>
      <c r="B8434" t="s">
        <v>195</v>
      </c>
      <c r="C8434" t="s">
        <v>25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</row>
    <row r="8435" spans="1:11">
      <c r="A8435" s="74" t="s">
        <v>152</v>
      </c>
      <c r="B8435" t="s">
        <v>195</v>
      </c>
    </row>
    <row r="8436" spans="1:11">
      <c r="A8436" s="74" t="s">
        <v>152</v>
      </c>
      <c r="B8436" t="s">
        <v>195</v>
      </c>
      <c r="C8436" t="s">
        <v>56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</row>
    <row r="8437" spans="1:11">
      <c r="A8437" s="74" t="s">
        <v>152</v>
      </c>
      <c r="B8437" t="s">
        <v>195</v>
      </c>
      <c r="C8437" t="s">
        <v>57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</row>
    <row r="8438" spans="1:11">
      <c r="A8438" s="74" t="s">
        <v>152</v>
      </c>
      <c r="B8438" t="s">
        <v>195</v>
      </c>
      <c r="C8438" t="s">
        <v>58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</row>
    <row r="8439" spans="1:11">
      <c r="A8439" s="74" t="s">
        <v>152</v>
      </c>
      <c r="B8439" t="s">
        <v>196</v>
      </c>
      <c r="C8439" t="s">
        <v>18</v>
      </c>
      <c r="D8439">
        <v>1</v>
      </c>
      <c r="E8439">
        <v>1</v>
      </c>
      <c r="F8439">
        <v>68000</v>
      </c>
      <c r="G8439">
        <v>85000</v>
      </c>
      <c r="H8439">
        <v>68000</v>
      </c>
      <c r="I8439">
        <v>85000</v>
      </c>
      <c r="J8439">
        <v>17000</v>
      </c>
      <c r="K8439">
        <v>0.25</v>
      </c>
    </row>
    <row r="8440" spans="1:11">
      <c r="A8440" s="74" t="s">
        <v>152</v>
      </c>
      <c r="B8440" t="s">
        <v>196</v>
      </c>
      <c r="C8440" t="s">
        <v>19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</row>
    <row r="8441" spans="1:11">
      <c r="A8441" s="74" t="s">
        <v>152</v>
      </c>
      <c r="B8441" t="s">
        <v>196</v>
      </c>
      <c r="C8441" t="s">
        <v>20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</row>
    <row r="8442" spans="1:11">
      <c r="A8442" s="74" t="s">
        <v>152</v>
      </c>
      <c r="B8442" t="s">
        <v>196</v>
      </c>
      <c r="C8442" t="s">
        <v>21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</row>
    <row r="8443" spans="1:11">
      <c r="A8443" s="74" t="s">
        <v>152</v>
      </c>
      <c r="B8443" t="s">
        <v>196</v>
      </c>
      <c r="C8443" t="s">
        <v>22</v>
      </c>
      <c r="D8443">
        <v>1</v>
      </c>
      <c r="E8443">
        <v>1</v>
      </c>
      <c r="F8443">
        <v>70199</v>
      </c>
      <c r="G8443">
        <v>70550</v>
      </c>
      <c r="H8443">
        <v>70199</v>
      </c>
      <c r="I8443">
        <v>70550</v>
      </c>
      <c r="J8443">
        <v>351</v>
      </c>
      <c r="K8443">
        <v>5.0000712260858419E-3</v>
      </c>
    </row>
    <row r="8444" spans="1:11">
      <c r="A8444" s="74" t="s">
        <v>152</v>
      </c>
      <c r="B8444" t="s">
        <v>196</v>
      </c>
      <c r="C8444" t="s">
        <v>23</v>
      </c>
      <c r="D8444">
        <v>0.63</v>
      </c>
      <c r="E8444">
        <v>0.63</v>
      </c>
      <c r="F8444">
        <v>26041.5</v>
      </c>
      <c r="G8444">
        <v>26447</v>
      </c>
      <c r="H8444">
        <v>41335.714285714283</v>
      </c>
      <c r="I8444">
        <v>41979.365079365081</v>
      </c>
      <c r="J8444">
        <v>405.5</v>
      </c>
      <c r="K8444">
        <v>1.5571299656317801E-2</v>
      </c>
    </row>
    <row r="8445" spans="1:11">
      <c r="A8445" s="74" t="s">
        <v>152</v>
      </c>
      <c r="B8445" t="s">
        <v>196</v>
      </c>
      <c r="C8445" t="s">
        <v>24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</row>
    <row r="8446" spans="1:11">
      <c r="A8446" s="74" t="s">
        <v>152</v>
      </c>
      <c r="B8446" t="s">
        <v>196</v>
      </c>
      <c r="C8446" t="s">
        <v>25</v>
      </c>
      <c r="D8446">
        <v>2.63</v>
      </c>
      <c r="E8446">
        <v>2.63</v>
      </c>
      <c r="F8446">
        <v>164240.5</v>
      </c>
      <c r="G8446">
        <v>181997</v>
      </c>
      <c r="H8446">
        <v>62448.859315589354</v>
      </c>
      <c r="I8446">
        <v>69200.380228136884</v>
      </c>
      <c r="J8446">
        <v>17756.5</v>
      </c>
      <c r="K8446">
        <v>0.10811279800049318</v>
      </c>
    </row>
    <row r="8447" spans="1:11">
      <c r="A8447" s="74" t="s">
        <v>152</v>
      </c>
      <c r="B8447" t="s">
        <v>196</v>
      </c>
    </row>
    <row r="8448" spans="1:11">
      <c r="A8448" s="74" t="s">
        <v>152</v>
      </c>
      <c r="B8448" t="s">
        <v>196</v>
      </c>
      <c r="C8448" t="s">
        <v>26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</row>
    <row r="8449" spans="1:11">
      <c r="A8449" s="74" t="s">
        <v>152</v>
      </c>
      <c r="B8449" t="s">
        <v>196</v>
      </c>
      <c r="C8449" t="s">
        <v>27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</row>
    <row r="8450" spans="1:11">
      <c r="A8450" s="74" t="s">
        <v>152</v>
      </c>
      <c r="B8450" t="s">
        <v>196</v>
      </c>
      <c r="C8450" t="s">
        <v>25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</row>
    <row r="8451" spans="1:11">
      <c r="A8451" s="74" t="s">
        <v>152</v>
      </c>
      <c r="B8451" t="s">
        <v>196</v>
      </c>
    </row>
    <row r="8452" spans="1:11">
      <c r="A8452" s="74" t="s">
        <v>152</v>
      </c>
      <c r="B8452" t="s">
        <v>196</v>
      </c>
      <c r="C8452" t="s">
        <v>28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</row>
    <row r="8453" spans="1:11">
      <c r="A8453" s="74" t="s">
        <v>152</v>
      </c>
      <c r="B8453" t="s">
        <v>196</v>
      </c>
      <c r="C8453" t="s">
        <v>29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</row>
    <row r="8454" spans="1:11">
      <c r="A8454" s="74" t="s">
        <v>152</v>
      </c>
      <c r="B8454" t="s">
        <v>196</v>
      </c>
      <c r="C8454" t="s">
        <v>30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</row>
    <row r="8455" spans="1:11">
      <c r="A8455" s="74" t="s">
        <v>152</v>
      </c>
      <c r="B8455" t="s">
        <v>196</v>
      </c>
      <c r="C8455" t="s">
        <v>31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</row>
    <row r="8456" spans="1:11">
      <c r="A8456" s="74" t="s">
        <v>152</v>
      </c>
      <c r="B8456" t="s">
        <v>196</v>
      </c>
      <c r="C8456" t="s">
        <v>25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</row>
    <row r="8457" spans="1:11">
      <c r="A8457" s="74" t="s">
        <v>152</v>
      </c>
      <c r="B8457" t="s">
        <v>196</v>
      </c>
    </row>
    <row r="8458" spans="1:11">
      <c r="A8458" s="74" t="s">
        <v>152</v>
      </c>
      <c r="B8458" t="s">
        <v>196</v>
      </c>
      <c r="C8458" t="s">
        <v>32</v>
      </c>
      <c r="D8458">
        <v>1.61</v>
      </c>
      <c r="E8458">
        <v>1.61</v>
      </c>
      <c r="F8458">
        <v>78724.800000000003</v>
      </c>
      <c r="G8458">
        <v>83632</v>
      </c>
      <c r="H8458">
        <v>48897.391304347824</v>
      </c>
      <c r="I8458">
        <v>51945.341614906829</v>
      </c>
      <c r="J8458">
        <v>4907.1999999999971</v>
      </c>
      <c r="K8458">
        <v>6.2333597544865109E-2</v>
      </c>
    </row>
    <row r="8459" spans="1:11">
      <c r="A8459" s="74" t="s">
        <v>152</v>
      </c>
      <c r="B8459" t="s">
        <v>196</v>
      </c>
      <c r="C8459" t="s">
        <v>33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</row>
    <row r="8460" spans="1:11">
      <c r="A8460" s="74" t="s">
        <v>152</v>
      </c>
      <c r="B8460" t="s">
        <v>196</v>
      </c>
      <c r="C8460" t="s">
        <v>34</v>
      </c>
      <c r="D8460">
        <v>1</v>
      </c>
      <c r="E8460">
        <v>1</v>
      </c>
      <c r="F8460">
        <v>39500</v>
      </c>
      <c r="G8460">
        <v>39500</v>
      </c>
      <c r="H8460">
        <v>39500</v>
      </c>
      <c r="I8460">
        <v>39500</v>
      </c>
      <c r="J8460">
        <v>0</v>
      </c>
      <c r="K8460">
        <v>0</v>
      </c>
    </row>
    <row r="8461" spans="1:11">
      <c r="A8461" s="74" t="s">
        <v>152</v>
      </c>
      <c r="B8461" t="s">
        <v>196</v>
      </c>
      <c r="C8461" t="s">
        <v>25</v>
      </c>
      <c r="D8461">
        <v>2.6100000000000003</v>
      </c>
      <c r="E8461">
        <v>2.6100000000000003</v>
      </c>
      <c r="F8461">
        <v>118224.8</v>
      </c>
      <c r="G8461">
        <v>123132</v>
      </c>
      <c r="H8461">
        <v>45296.858237547887</v>
      </c>
      <c r="I8461">
        <v>47177.011494252867</v>
      </c>
      <c r="J8461">
        <v>4907.1999999999971</v>
      </c>
      <c r="K8461">
        <v>4.1507365628869718E-2</v>
      </c>
    </row>
    <row r="8462" spans="1:11">
      <c r="A8462" s="74" t="s">
        <v>152</v>
      </c>
      <c r="B8462" t="s">
        <v>196</v>
      </c>
    </row>
    <row r="8463" spans="1:11">
      <c r="A8463" s="74" t="s">
        <v>152</v>
      </c>
      <c r="B8463" t="s">
        <v>196</v>
      </c>
      <c r="C8463" t="s">
        <v>35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</row>
    <row r="8464" spans="1:11">
      <c r="A8464" s="74" t="s">
        <v>152</v>
      </c>
      <c r="B8464" t="s">
        <v>196</v>
      </c>
      <c r="C8464" t="s">
        <v>36</v>
      </c>
      <c r="D8464">
        <v>0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</row>
    <row r="8465" spans="1:11">
      <c r="A8465" s="74" t="s">
        <v>152</v>
      </c>
      <c r="B8465" t="s">
        <v>196</v>
      </c>
      <c r="C8465" t="s">
        <v>25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</row>
    <row r="8466" spans="1:11">
      <c r="A8466" s="74" t="s">
        <v>152</v>
      </c>
      <c r="B8466" t="s">
        <v>196</v>
      </c>
    </row>
    <row r="8467" spans="1:11">
      <c r="A8467" s="74" t="s">
        <v>152</v>
      </c>
      <c r="B8467" t="s">
        <v>196</v>
      </c>
      <c r="C8467" t="s">
        <v>37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</row>
    <row r="8468" spans="1:11">
      <c r="A8468" s="74" t="s">
        <v>152</v>
      </c>
      <c r="B8468" t="s">
        <v>196</v>
      </c>
      <c r="C8468" t="s">
        <v>38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</row>
    <row r="8469" spans="1:11">
      <c r="A8469" s="74" t="s">
        <v>152</v>
      </c>
      <c r="B8469" t="s">
        <v>196</v>
      </c>
      <c r="C8469" t="s">
        <v>25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</row>
    <row r="8470" spans="1:11">
      <c r="A8470" s="74" t="s">
        <v>152</v>
      </c>
      <c r="B8470" t="s">
        <v>196</v>
      </c>
    </row>
    <row r="8471" spans="1:11">
      <c r="A8471" s="74" t="s">
        <v>152</v>
      </c>
      <c r="B8471" t="s">
        <v>196</v>
      </c>
      <c r="C8471" t="s">
        <v>39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</row>
    <row r="8472" spans="1:11">
      <c r="A8472" s="74" t="s">
        <v>152</v>
      </c>
      <c r="B8472" t="s">
        <v>196</v>
      </c>
      <c r="C8472" t="s">
        <v>40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</row>
    <row r="8473" spans="1:11">
      <c r="A8473" s="74" t="s">
        <v>152</v>
      </c>
      <c r="B8473" t="s">
        <v>196</v>
      </c>
      <c r="C8473" t="s">
        <v>41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</row>
    <row r="8474" spans="1:11">
      <c r="A8474" s="74" t="s">
        <v>152</v>
      </c>
      <c r="B8474" t="s">
        <v>196</v>
      </c>
      <c r="C8474" t="s">
        <v>42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</row>
    <row r="8475" spans="1:11">
      <c r="A8475" s="74" t="s">
        <v>152</v>
      </c>
      <c r="B8475" t="s">
        <v>196</v>
      </c>
      <c r="C8475" t="s">
        <v>43</v>
      </c>
      <c r="D8475">
        <v>0.33</v>
      </c>
      <c r="E8475">
        <v>0.33</v>
      </c>
      <c r="F8475">
        <v>11286</v>
      </c>
      <c r="G8475">
        <v>13926</v>
      </c>
      <c r="H8475">
        <v>34200</v>
      </c>
      <c r="I8475">
        <v>42200</v>
      </c>
      <c r="J8475">
        <v>2640</v>
      </c>
      <c r="K8475">
        <v>0.23391812865497075</v>
      </c>
    </row>
    <row r="8476" spans="1:11">
      <c r="A8476" s="74" t="s">
        <v>152</v>
      </c>
      <c r="B8476" t="s">
        <v>196</v>
      </c>
      <c r="C8476" t="s">
        <v>44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</row>
    <row r="8477" spans="1:11">
      <c r="A8477" s="74" t="s">
        <v>152</v>
      </c>
      <c r="B8477" t="s">
        <v>196</v>
      </c>
      <c r="C8477" t="s">
        <v>45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</row>
    <row r="8478" spans="1:11">
      <c r="A8478" s="74" t="s">
        <v>152</v>
      </c>
      <c r="B8478" t="s">
        <v>196</v>
      </c>
      <c r="C8478" t="s">
        <v>46</v>
      </c>
      <c r="D8478">
        <v>0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</row>
    <row r="8479" spans="1:11">
      <c r="A8479" s="74" t="s">
        <v>152</v>
      </c>
      <c r="B8479" t="s">
        <v>196</v>
      </c>
      <c r="C8479" t="s">
        <v>25</v>
      </c>
      <c r="D8479">
        <v>0.33</v>
      </c>
      <c r="E8479">
        <v>0.33</v>
      </c>
      <c r="F8479">
        <v>11286</v>
      </c>
      <c r="G8479">
        <v>13926</v>
      </c>
      <c r="H8479">
        <v>34200</v>
      </c>
      <c r="I8479">
        <v>42200</v>
      </c>
      <c r="J8479">
        <v>2640</v>
      </c>
      <c r="K8479">
        <v>0.23391812865497075</v>
      </c>
    </row>
    <row r="8480" spans="1:11">
      <c r="A8480" s="74" t="s">
        <v>152</v>
      </c>
      <c r="B8480" t="s">
        <v>196</v>
      </c>
    </row>
    <row r="8481" spans="1:11">
      <c r="A8481" s="74" t="s">
        <v>152</v>
      </c>
      <c r="B8481" t="s">
        <v>196</v>
      </c>
      <c r="C8481" t="s">
        <v>47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</row>
    <row r="8482" spans="1:11">
      <c r="A8482" s="74" t="s">
        <v>152</v>
      </c>
      <c r="B8482" t="s">
        <v>196</v>
      </c>
      <c r="C8482" t="s">
        <v>48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</row>
    <row r="8483" spans="1:11">
      <c r="A8483" s="74" t="s">
        <v>152</v>
      </c>
      <c r="B8483" t="s">
        <v>196</v>
      </c>
      <c r="C8483" t="s">
        <v>25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</row>
    <row r="8484" spans="1:11">
      <c r="A8484" s="74" t="s">
        <v>152</v>
      </c>
      <c r="B8484" t="s">
        <v>196</v>
      </c>
    </row>
    <row r="8485" spans="1:11">
      <c r="A8485" s="74" t="s">
        <v>152</v>
      </c>
      <c r="B8485" t="s">
        <v>196</v>
      </c>
      <c r="C8485" t="s">
        <v>49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</row>
    <row r="8486" spans="1:11">
      <c r="A8486" s="74" t="s">
        <v>152</v>
      </c>
      <c r="B8486" t="s">
        <v>196</v>
      </c>
      <c r="C8486" t="s">
        <v>25</v>
      </c>
      <c r="D8486">
        <v>0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</row>
    <row r="8487" spans="1:11">
      <c r="A8487" s="74" t="s">
        <v>152</v>
      </c>
      <c r="B8487" t="s">
        <v>196</v>
      </c>
    </row>
    <row r="8488" spans="1:11">
      <c r="A8488" s="74" t="s">
        <v>152</v>
      </c>
      <c r="B8488" t="s">
        <v>196</v>
      </c>
      <c r="C8488" t="s">
        <v>50</v>
      </c>
      <c r="D8488">
        <v>0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</row>
    <row r="8489" spans="1:11">
      <c r="A8489" s="74" t="s">
        <v>152</v>
      </c>
      <c r="B8489" t="s">
        <v>196</v>
      </c>
      <c r="C8489" t="s">
        <v>51</v>
      </c>
      <c r="D8489">
        <v>1</v>
      </c>
      <c r="E8489">
        <v>1</v>
      </c>
      <c r="F8489">
        <v>30000</v>
      </c>
      <c r="G8489">
        <v>30150</v>
      </c>
      <c r="H8489">
        <v>30000</v>
      </c>
      <c r="I8489">
        <v>30150</v>
      </c>
      <c r="J8489">
        <v>150</v>
      </c>
      <c r="K8489">
        <v>5.0000000000000001E-3</v>
      </c>
    </row>
    <row r="8490" spans="1:11">
      <c r="A8490" s="74" t="s">
        <v>152</v>
      </c>
      <c r="B8490" t="s">
        <v>196</v>
      </c>
      <c r="C8490" t="s">
        <v>25</v>
      </c>
      <c r="D8490">
        <v>1</v>
      </c>
      <c r="E8490">
        <v>1</v>
      </c>
      <c r="F8490">
        <v>30000</v>
      </c>
      <c r="G8490">
        <v>30150</v>
      </c>
      <c r="H8490">
        <v>30000</v>
      </c>
      <c r="I8490">
        <v>30150</v>
      </c>
      <c r="J8490">
        <v>150</v>
      </c>
      <c r="K8490">
        <v>5.0000000000000001E-3</v>
      </c>
    </row>
    <row r="8491" spans="1:11">
      <c r="A8491" s="74" t="s">
        <v>152</v>
      </c>
      <c r="B8491" t="s">
        <v>196</v>
      </c>
    </row>
    <row r="8492" spans="1:11">
      <c r="A8492" s="74" t="s">
        <v>152</v>
      </c>
      <c r="B8492" t="s">
        <v>196</v>
      </c>
      <c r="C8492" t="s">
        <v>52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</row>
    <row r="8493" spans="1:11">
      <c r="A8493" s="74" t="s">
        <v>152</v>
      </c>
      <c r="B8493" t="s">
        <v>196</v>
      </c>
      <c r="C8493" t="s">
        <v>53</v>
      </c>
      <c r="D8493">
        <v>0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</row>
    <row r="8494" spans="1:11">
      <c r="A8494" s="74" t="s">
        <v>152</v>
      </c>
      <c r="B8494" t="s">
        <v>196</v>
      </c>
      <c r="C8494" t="s">
        <v>54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</row>
    <row r="8495" spans="1:11">
      <c r="A8495" s="74" t="s">
        <v>152</v>
      </c>
      <c r="B8495" t="s">
        <v>196</v>
      </c>
      <c r="C8495" t="s">
        <v>55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</row>
    <row r="8496" spans="1:11">
      <c r="A8496" s="74" t="s">
        <v>152</v>
      </c>
      <c r="B8496" t="s">
        <v>196</v>
      </c>
      <c r="C8496" t="s">
        <v>25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</row>
    <row r="8497" spans="1:11">
      <c r="A8497" s="74" t="s">
        <v>152</v>
      </c>
      <c r="B8497" t="s">
        <v>196</v>
      </c>
    </row>
    <row r="8498" spans="1:11">
      <c r="A8498" s="74" t="s">
        <v>152</v>
      </c>
      <c r="B8498" t="s">
        <v>196</v>
      </c>
      <c r="C8498" t="s">
        <v>56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</row>
    <row r="8499" spans="1:11">
      <c r="A8499" s="74" t="s">
        <v>152</v>
      </c>
      <c r="B8499" t="s">
        <v>196</v>
      </c>
      <c r="C8499" t="s">
        <v>57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</row>
    <row r="8500" spans="1:11">
      <c r="A8500" s="74" t="s">
        <v>152</v>
      </c>
      <c r="B8500" t="s">
        <v>196</v>
      </c>
      <c r="C8500" t="s">
        <v>58</v>
      </c>
      <c r="D8500">
        <v>0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</row>
    <row r="8501" spans="1:11">
      <c r="A8501" s="74" t="s">
        <v>198</v>
      </c>
      <c r="B8501" t="s">
        <v>197</v>
      </c>
      <c r="C8501" t="s">
        <v>18</v>
      </c>
      <c r="D8501">
        <v>0.65</v>
      </c>
      <c r="E8501">
        <v>0.65</v>
      </c>
      <c r="F8501">
        <v>59220.2</v>
      </c>
      <c r="G8501">
        <v>64838.8</v>
      </c>
      <c r="H8501">
        <v>91107.999999999985</v>
      </c>
      <c r="I8501">
        <v>99752</v>
      </c>
      <c r="J8501">
        <v>5618.6000000000058</v>
      </c>
      <c r="K8501">
        <v>9.4876410414014234E-2</v>
      </c>
    </row>
    <row r="8502" spans="1:11">
      <c r="A8502" s="74" t="s">
        <v>198</v>
      </c>
      <c r="B8502" t="s">
        <v>197</v>
      </c>
      <c r="C8502" t="s">
        <v>19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</row>
    <row r="8503" spans="1:11">
      <c r="A8503" s="74" t="s">
        <v>198</v>
      </c>
      <c r="B8503" t="s">
        <v>197</v>
      </c>
      <c r="C8503" t="s">
        <v>20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</row>
    <row r="8504" spans="1:11">
      <c r="A8504" s="74" t="s">
        <v>198</v>
      </c>
      <c r="B8504" t="s">
        <v>197</v>
      </c>
      <c r="C8504" t="s">
        <v>21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</row>
    <row r="8505" spans="1:11">
      <c r="A8505" s="74" t="s">
        <v>198</v>
      </c>
      <c r="B8505" t="s">
        <v>197</v>
      </c>
      <c r="C8505" t="s">
        <v>22</v>
      </c>
      <c r="D8505">
        <v>1</v>
      </c>
      <c r="E8505">
        <v>1</v>
      </c>
      <c r="F8505">
        <v>85000</v>
      </c>
      <c r="G8505">
        <v>90427</v>
      </c>
      <c r="H8505">
        <v>85000</v>
      </c>
      <c r="I8505">
        <v>90427</v>
      </c>
      <c r="J8505">
        <v>5427</v>
      </c>
      <c r="K8505">
        <v>6.384705882352941E-2</v>
      </c>
    </row>
    <row r="8506" spans="1:11">
      <c r="A8506" s="74" t="s">
        <v>198</v>
      </c>
      <c r="B8506" t="s">
        <v>197</v>
      </c>
      <c r="C8506" t="s">
        <v>23</v>
      </c>
      <c r="D8506">
        <v>0.75</v>
      </c>
      <c r="E8506">
        <v>0.75</v>
      </c>
      <c r="F8506">
        <v>44341.18</v>
      </c>
      <c r="G8506">
        <v>47479.67</v>
      </c>
      <c r="H8506">
        <v>59121.573333333334</v>
      </c>
      <c r="I8506">
        <v>63306.226666666662</v>
      </c>
      <c r="J8506">
        <v>3138.489999999998</v>
      </c>
      <c r="K8506">
        <v>7.0780479906037641E-2</v>
      </c>
    </row>
    <row r="8507" spans="1:11">
      <c r="A8507" s="74" t="s">
        <v>198</v>
      </c>
      <c r="B8507" t="s">
        <v>197</v>
      </c>
      <c r="C8507" t="s">
        <v>24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</row>
    <row r="8508" spans="1:11">
      <c r="A8508" s="74" t="s">
        <v>198</v>
      </c>
      <c r="B8508" t="s">
        <v>197</v>
      </c>
      <c r="C8508" t="s">
        <v>25</v>
      </c>
      <c r="D8508">
        <v>2.4</v>
      </c>
      <c r="E8508">
        <v>2.4</v>
      </c>
      <c r="F8508">
        <v>188561.38</v>
      </c>
      <c r="G8508">
        <v>202745.46999999997</v>
      </c>
      <c r="H8508">
        <v>78567.241666666669</v>
      </c>
      <c r="I8508">
        <v>84477.27916666666</v>
      </c>
      <c r="J8508">
        <v>14184.089999999967</v>
      </c>
      <c r="K8508">
        <v>7.5222667547299282E-2</v>
      </c>
    </row>
    <row r="8509" spans="1:11">
      <c r="A8509" s="74" t="s">
        <v>198</v>
      </c>
      <c r="B8509" t="s">
        <v>197</v>
      </c>
    </row>
    <row r="8510" spans="1:11">
      <c r="A8510" s="74" t="s">
        <v>198</v>
      </c>
      <c r="B8510" t="s">
        <v>197</v>
      </c>
      <c r="C8510" t="s">
        <v>26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</row>
    <row r="8511" spans="1:11">
      <c r="A8511" s="74" t="s">
        <v>198</v>
      </c>
      <c r="B8511" t="s">
        <v>197</v>
      </c>
      <c r="C8511" t="s">
        <v>27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</row>
    <row r="8512" spans="1:11">
      <c r="A8512" s="74" t="s">
        <v>198</v>
      </c>
      <c r="B8512" t="s">
        <v>197</v>
      </c>
      <c r="C8512" t="s">
        <v>25</v>
      </c>
      <c r="D8512">
        <v>0</v>
      </c>
      <c r="E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</row>
    <row r="8513" spans="1:11">
      <c r="A8513" s="74" t="s">
        <v>198</v>
      </c>
      <c r="B8513" t="s">
        <v>197</v>
      </c>
    </row>
    <row r="8514" spans="1:11">
      <c r="A8514" s="74" t="s">
        <v>198</v>
      </c>
      <c r="B8514" t="s">
        <v>197</v>
      </c>
      <c r="C8514" t="s">
        <v>28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</row>
    <row r="8515" spans="1:11">
      <c r="A8515" s="74" t="s">
        <v>198</v>
      </c>
      <c r="B8515" t="s">
        <v>197</v>
      </c>
      <c r="C8515" t="s">
        <v>29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</row>
    <row r="8516" spans="1:11">
      <c r="A8516" s="74" t="s">
        <v>198</v>
      </c>
      <c r="B8516" t="s">
        <v>197</v>
      </c>
      <c r="C8516" t="s">
        <v>30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</row>
    <row r="8517" spans="1:11">
      <c r="A8517" s="74" t="s">
        <v>198</v>
      </c>
      <c r="B8517" t="s">
        <v>197</v>
      </c>
      <c r="C8517" t="s">
        <v>31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</row>
    <row r="8518" spans="1:11">
      <c r="A8518" s="74" t="s">
        <v>198</v>
      </c>
      <c r="B8518" t="s">
        <v>197</v>
      </c>
      <c r="C8518" t="s">
        <v>25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</row>
    <row r="8519" spans="1:11">
      <c r="A8519" s="74" t="s">
        <v>198</v>
      </c>
      <c r="B8519" t="s">
        <v>197</v>
      </c>
    </row>
    <row r="8520" spans="1:11">
      <c r="A8520" s="74" t="s">
        <v>198</v>
      </c>
      <c r="B8520" t="s">
        <v>197</v>
      </c>
      <c r="C8520" t="s">
        <v>32</v>
      </c>
      <c r="D8520">
        <v>1</v>
      </c>
      <c r="E8520">
        <v>1</v>
      </c>
      <c r="F8520">
        <v>71617</v>
      </c>
      <c r="G8520">
        <v>75367.25</v>
      </c>
      <c r="H8520">
        <v>71617</v>
      </c>
      <c r="I8520">
        <v>75367.25</v>
      </c>
      <c r="J8520">
        <v>3750.25</v>
      </c>
      <c r="K8520">
        <v>5.2365360179845569E-2</v>
      </c>
    </row>
    <row r="8521" spans="1:11">
      <c r="A8521" s="74" t="s">
        <v>198</v>
      </c>
      <c r="B8521" t="s">
        <v>197</v>
      </c>
      <c r="C8521" t="s">
        <v>33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</row>
    <row r="8522" spans="1:11">
      <c r="A8522" s="74" t="s">
        <v>198</v>
      </c>
      <c r="B8522" t="s">
        <v>197</v>
      </c>
      <c r="C8522" t="s">
        <v>34</v>
      </c>
      <c r="D8522">
        <v>1</v>
      </c>
      <c r="E8522">
        <v>1</v>
      </c>
      <c r="F8522">
        <v>46350</v>
      </c>
      <c r="G8522">
        <v>46350</v>
      </c>
      <c r="H8522">
        <v>46350</v>
      </c>
      <c r="I8522">
        <v>46350</v>
      </c>
      <c r="J8522">
        <v>0</v>
      </c>
      <c r="K8522">
        <v>0</v>
      </c>
    </row>
    <row r="8523" spans="1:11">
      <c r="A8523" s="74" t="s">
        <v>198</v>
      </c>
      <c r="B8523" t="s">
        <v>197</v>
      </c>
      <c r="C8523" t="s">
        <v>25</v>
      </c>
      <c r="D8523">
        <v>2</v>
      </c>
      <c r="E8523">
        <v>2</v>
      </c>
      <c r="F8523">
        <v>117967</v>
      </c>
      <c r="G8523">
        <v>121717.25</v>
      </c>
      <c r="H8523">
        <v>58983.5</v>
      </c>
      <c r="I8523">
        <v>60858.625</v>
      </c>
      <c r="J8523">
        <v>3750.25</v>
      </c>
      <c r="K8523">
        <v>3.1790670272194767E-2</v>
      </c>
    </row>
    <row r="8524" spans="1:11">
      <c r="A8524" s="74" t="s">
        <v>198</v>
      </c>
      <c r="B8524" t="s">
        <v>197</v>
      </c>
    </row>
    <row r="8525" spans="1:11">
      <c r="A8525" s="74" t="s">
        <v>198</v>
      </c>
      <c r="B8525" t="s">
        <v>197</v>
      </c>
      <c r="C8525" t="s">
        <v>35</v>
      </c>
      <c r="D8525">
        <v>0</v>
      </c>
      <c r="E8525"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</row>
    <row r="8526" spans="1:11">
      <c r="A8526" s="74" t="s">
        <v>198</v>
      </c>
      <c r="B8526" t="s">
        <v>197</v>
      </c>
      <c r="C8526" t="s">
        <v>36</v>
      </c>
      <c r="D8526">
        <v>0</v>
      </c>
      <c r="E8526"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</row>
    <row r="8527" spans="1:11">
      <c r="A8527" s="74" t="s">
        <v>198</v>
      </c>
      <c r="B8527" t="s">
        <v>197</v>
      </c>
      <c r="C8527" t="s">
        <v>25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</row>
    <row r="8528" spans="1:11">
      <c r="A8528" s="74" t="s">
        <v>198</v>
      </c>
      <c r="B8528" t="s">
        <v>197</v>
      </c>
    </row>
    <row r="8529" spans="1:11">
      <c r="A8529" s="74" t="s">
        <v>198</v>
      </c>
      <c r="B8529" t="s">
        <v>197</v>
      </c>
      <c r="C8529" t="s">
        <v>37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</row>
    <row r="8530" spans="1:11">
      <c r="A8530" s="74" t="s">
        <v>198</v>
      </c>
      <c r="B8530" t="s">
        <v>197</v>
      </c>
      <c r="C8530" t="s">
        <v>38</v>
      </c>
      <c r="D8530">
        <v>0</v>
      </c>
      <c r="E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</row>
    <row r="8531" spans="1:11">
      <c r="A8531" s="74" t="s">
        <v>198</v>
      </c>
      <c r="B8531" t="s">
        <v>197</v>
      </c>
      <c r="C8531" t="s">
        <v>25</v>
      </c>
      <c r="D8531">
        <v>0</v>
      </c>
      <c r="E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</row>
    <row r="8532" spans="1:11">
      <c r="A8532" s="74" t="s">
        <v>198</v>
      </c>
      <c r="B8532" t="s">
        <v>197</v>
      </c>
    </row>
    <row r="8533" spans="1:11">
      <c r="A8533" s="74" t="s">
        <v>198</v>
      </c>
      <c r="B8533" t="s">
        <v>197</v>
      </c>
      <c r="C8533" t="s">
        <v>39</v>
      </c>
      <c r="D8533">
        <v>0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</row>
    <row r="8534" spans="1:11">
      <c r="A8534" s="74" t="s">
        <v>198</v>
      </c>
      <c r="B8534" t="s">
        <v>197</v>
      </c>
      <c r="C8534" t="s">
        <v>40</v>
      </c>
      <c r="D8534">
        <v>0</v>
      </c>
      <c r="E8534"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</row>
    <row r="8535" spans="1:11">
      <c r="A8535" s="74" t="s">
        <v>198</v>
      </c>
      <c r="B8535" t="s">
        <v>197</v>
      </c>
      <c r="C8535" t="s">
        <v>41</v>
      </c>
      <c r="D8535">
        <v>0</v>
      </c>
      <c r="E8535"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</row>
    <row r="8536" spans="1:11">
      <c r="A8536" s="74" t="s">
        <v>198</v>
      </c>
      <c r="B8536" t="s">
        <v>197</v>
      </c>
      <c r="C8536" t="s">
        <v>42</v>
      </c>
      <c r="D8536">
        <v>0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</row>
    <row r="8537" spans="1:11">
      <c r="A8537" s="74" t="s">
        <v>198</v>
      </c>
      <c r="B8537" t="s">
        <v>197</v>
      </c>
      <c r="C8537" t="s">
        <v>43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</row>
    <row r="8538" spans="1:11">
      <c r="A8538" s="74" t="s">
        <v>198</v>
      </c>
      <c r="B8538" t="s">
        <v>197</v>
      </c>
      <c r="C8538" t="s">
        <v>44</v>
      </c>
      <c r="D8538">
        <v>0</v>
      </c>
      <c r="E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</row>
    <row r="8539" spans="1:11">
      <c r="A8539" s="74" t="s">
        <v>198</v>
      </c>
      <c r="B8539" t="s">
        <v>197</v>
      </c>
      <c r="C8539" t="s">
        <v>45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</row>
    <row r="8540" spans="1:11">
      <c r="A8540" s="74" t="s">
        <v>198</v>
      </c>
      <c r="B8540" t="s">
        <v>197</v>
      </c>
      <c r="C8540" t="s">
        <v>46</v>
      </c>
      <c r="D8540">
        <v>0</v>
      </c>
      <c r="E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</row>
    <row r="8541" spans="1:11">
      <c r="A8541" s="74" t="s">
        <v>198</v>
      </c>
      <c r="B8541" t="s">
        <v>197</v>
      </c>
      <c r="C8541" t="s">
        <v>25</v>
      </c>
      <c r="D8541">
        <v>0</v>
      </c>
      <c r="E8541"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</row>
    <row r="8542" spans="1:11">
      <c r="A8542" s="74" t="s">
        <v>198</v>
      </c>
      <c r="B8542" t="s">
        <v>197</v>
      </c>
    </row>
    <row r="8543" spans="1:11">
      <c r="A8543" s="74" t="s">
        <v>198</v>
      </c>
      <c r="B8543" t="s">
        <v>197</v>
      </c>
      <c r="C8543" t="s">
        <v>47</v>
      </c>
      <c r="D8543">
        <v>0</v>
      </c>
      <c r="E8543"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</row>
    <row r="8544" spans="1:11">
      <c r="A8544" s="74" t="s">
        <v>198</v>
      </c>
      <c r="B8544" t="s">
        <v>197</v>
      </c>
      <c r="C8544" t="s">
        <v>48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</row>
    <row r="8545" spans="1:11">
      <c r="A8545" s="74" t="s">
        <v>198</v>
      </c>
      <c r="B8545" t="s">
        <v>197</v>
      </c>
      <c r="C8545" t="s">
        <v>25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</row>
    <row r="8546" spans="1:11">
      <c r="A8546" s="74" t="s">
        <v>198</v>
      </c>
      <c r="B8546" t="s">
        <v>197</v>
      </c>
    </row>
    <row r="8547" spans="1:11">
      <c r="A8547" s="74" t="s">
        <v>198</v>
      </c>
      <c r="B8547" t="s">
        <v>197</v>
      </c>
      <c r="C8547" t="s">
        <v>49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</row>
    <row r="8548" spans="1:11">
      <c r="A8548" s="74" t="s">
        <v>198</v>
      </c>
      <c r="B8548" t="s">
        <v>197</v>
      </c>
      <c r="C8548" t="s">
        <v>25</v>
      </c>
      <c r="D8548">
        <v>0</v>
      </c>
      <c r="E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</row>
    <row r="8549" spans="1:11">
      <c r="A8549" s="74" t="s">
        <v>198</v>
      </c>
      <c r="B8549" t="s">
        <v>197</v>
      </c>
    </row>
    <row r="8550" spans="1:11">
      <c r="A8550" s="74" t="s">
        <v>198</v>
      </c>
      <c r="B8550" t="s">
        <v>197</v>
      </c>
      <c r="C8550" t="s">
        <v>50</v>
      </c>
      <c r="D8550">
        <v>0</v>
      </c>
      <c r="E8550"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</row>
    <row r="8551" spans="1:11">
      <c r="A8551" s="74" t="s">
        <v>198</v>
      </c>
      <c r="B8551" t="s">
        <v>197</v>
      </c>
      <c r="C8551" t="s">
        <v>51</v>
      </c>
      <c r="D8551">
        <v>0</v>
      </c>
      <c r="E8551">
        <v>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</row>
    <row r="8552" spans="1:11">
      <c r="A8552" s="74" t="s">
        <v>198</v>
      </c>
      <c r="B8552" t="s">
        <v>197</v>
      </c>
      <c r="C8552" t="s">
        <v>25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</row>
    <row r="8553" spans="1:11">
      <c r="A8553" s="74" t="s">
        <v>198</v>
      </c>
      <c r="B8553" t="s">
        <v>197</v>
      </c>
    </row>
    <row r="8554" spans="1:11">
      <c r="A8554" s="74" t="s">
        <v>198</v>
      </c>
      <c r="B8554" t="s">
        <v>197</v>
      </c>
      <c r="C8554" t="s">
        <v>52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</row>
    <row r="8555" spans="1:11">
      <c r="A8555" s="74" t="s">
        <v>198</v>
      </c>
      <c r="B8555" t="s">
        <v>197</v>
      </c>
      <c r="C8555" t="s">
        <v>53</v>
      </c>
      <c r="D8555">
        <v>0</v>
      </c>
      <c r="E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</row>
    <row r="8556" spans="1:11">
      <c r="A8556" s="74" t="s">
        <v>198</v>
      </c>
      <c r="B8556" t="s">
        <v>197</v>
      </c>
      <c r="C8556" t="s">
        <v>54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</row>
    <row r="8557" spans="1:11">
      <c r="A8557" s="74" t="s">
        <v>198</v>
      </c>
      <c r="B8557" t="s">
        <v>197</v>
      </c>
      <c r="C8557" t="s">
        <v>55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</row>
    <row r="8558" spans="1:11">
      <c r="A8558" s="74" t="s">
        <v>198</v>
      </c>
      <c r="B8558" t="s">
        <v>197</v>
      </c>
      <c r="C8558" t="s">
        <v>25</v>
      </c>
      <c r="D8558">
        <v>0</v>
      </c>
      <c r="E8558">
        <v>0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</row>
    <row r="8559" spans="1:11">
      <c r="A8559" s="74" t="s">
        <v>198</v>
      </c>
      <c r="B8559" t="s">
        <v>197</v>
      </c>
    </row>
    <row r="8560" spans="1:11">
      <c r="A8560" s="74" t="s">
        <v>198</v>
      </c>
      <c r="B8560" t="s">
        <v>197</v>
      </c>
      <c r="C8560" t="s">
        <v>56</v>
      </c>
      <c r="D8560">
        <v>0</v>
      </c>
      <c r="E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</row>
    <row r="8561" spans="1:11">
      <c r="A8561" s="74" t="s">
        <v>198</v>
      </c>
      <c r="B8561" t="s">
        <v>197</v>
      </c>
      <c r="C8561" t="s">
        <v>57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</row>
    <row r="8562" spans="1:11">
      <c r="A8562" s="74" t="s">
        <v>198</v>
      </c>
      <c r="B8562" t="s">
        <v>197</v>
      </c>
      <c r="C8562" t="s">
        <v>58</v>
      </c>
      <c r="D8562">
        <v>0</v>
      </c>
      <c r="E8562"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</row>
    <row r="8563" spans="1:11">
      <c r="A8563" s="74" t="s">
        <v>152</v>
      </c>
      <c r="B8563" t="s">
        <v>199</v>
      </c>
      <c r="C8563" t="s">
        <v>18</v>
      </c>
      <c r="D8563">
        <v>1</v>
      </c>
      <c r="E8563">
        <v>1</v>
      </c>
      <c r="F8563">
        <v>124588.8</v>
      </c>
      <c r="G8563">
        <v>128327</v>
      </c>
      <c r="H8563">
        <v>124588.8</v>
      </c>
      <c r="I8563">
        <v>128327</v>
      </c>
      <c r="J8563">
        <v>3738.1999999999971</v>
      </c>
      <c r="K8563">
        <v>3.0004302152360381E-2</v>
      </c>
    </row>
    <row r="8564" spans="1:11">
      <c r="A8564" s="74" t="s">
        <v>152</v>
      </c>
      <c r="B8564" t="s">
        <v>199</v>
      </c>
      <c r="C8564" t="s">
        <v>19</v>
      </c>
      <c r="D8564">
        <v>1</v>
      </c>
      <c r="E8564">
        <v>1</v>
      </c>
      <c r="F8564">
        <v>74046</v>
      </c>
      <c r="G8564">
        <v>91984.52</v>
      </c>
      <c r="H8564">
        <v>74046</v>
      </c>
      <c r="I8564">
        <v>91984.52</v>
      </c>
      <c r="J8564">
        <v>17938.520000000004</v>
      </c>
      <c r="K8564">
        <v>0.24226183723631262</v>
      </c>
    </row>
    <row r="8565" spans="1:11">
      <c r="A8565" s="74" t="s">
        <v>152</v>
      </c>
      <c r="B8565" t="s">
        <v>199</v>
      </c>
      <c r="C8565" t="s">
        <v>20</v>
      </c>
      <c r="D8565">
        <v>0</v>
      </c>
      <c r="E8565"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</row>
    <row r="8566" spans="1:11">
      <c r="A8566" s="74" t="s">
        <v>152</v>
      </c>
      <c r="B8566" t="s">
        <v>199</v>
      </c>
      <c r="C8566" t="s">
        <v>21</v>
      </c>
      <c r="D8566">
        <v>0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</row>
    <row r="8567" spans="1:11">
      <c r="A8567" s="74" t="s">
        <v>152</v>
      </c>
      <c r="B8567" t="s">
        <v>199</v>
      </c>
      <c r="C8567" t="s">
        <v>22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</row>
    <row r="8568" spans="1:11">
      <c r="A8568" s="74" t="s">
        <v>152</v>
      </c>
      <c r="B8568" t="s">
        <v>199</v>
      </c>
      <c r="C8568" t="s">
        <v>23</v>
      </c>
      <c r="D8568">
        <v>6</v>
      </c>
      <c r="E8568">
        <v>6</v>
      </c>
      <c r="F8568">
        <v>368901.89</v>
      </c>
      <c r="G8568">
        <v>388340.92</v>
      </c>
      <c r="H8568">
        <v>61483.648333333338</v>
      </c>
      <c r="I8568">
        <v>64723.486666666664</v>
      </c>
      <c r="J8568">
        <v>19439.02999999997</v>
      </c>
      <c r="K8568">
        <v>5.2694308505711288E-2</v>
      </c>
    </row>
    <row r="8569" spans="1:11">
      <c r="A8569" s="74" t="s">
        <v>152</v>
      </c>
      <c r="B8569" t="s">
        <v>199</v>
      </c>
      <c r="C8569" t="s">
        <v>24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</row>
    <row r="8570" spans="1:11">
      <c r="A8570" s="74" t="s">
        <v>152</v>
      </c>
      <c r="B8570" t="s">
        <v>199</v>
      </c>
      <c r="C8570" t="s">
        <v>25</v>
      </c>
      <c r="D8570">
        <v>8</v>
      </c>
      <c r="E8570">
        <v>8</v>
      </c>
      <c r="F8570">
        <v>567536.68999999994</v>
      </c>
      <c r="G8570">
        <v>608652.43999999994</v>
      </c>
      <c r="H8570">
        <v>70942.086249999993</v>
      </c>
      <c r="I8570">
        <v>76081.554999999993</v>
      </c>
      <c r="J8570">
        <v>41115.75</v>
      </c>
      <c r="K8570">
        <v>7.2445977016922028E-2</v>
      </c>
    </row>
    <row r="8571" spans="1:11">
      <c r="A8571" s="74" t="s">
        <v>152</v>
      </c>
      <c r="B8571" t="s">
        <v>199</v>
      </c>
    </row>
    <row r="8572" spans="1:11">
      <c r="A8572" s="74" t="s">
        <v>152</v>
      </c>
      <c r="B8572" t="s">
        <v>199</v>
      </c>
      <c r="C8572" t="s">
        <v>26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</row>
    <row r="8573" spans="1:11">
      <c r="A8573" s="74" t="s">
        <v>152</v>
      </c>
      <c r="B8573" t="s">
        <v>199</v>
      </c>
      <c r="C8573" t="s">
        <v>27</v>
      </c>
      <c r="D8573">
        <v>0</v>
      </c>
      <c r="E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</row>
    <row r="8574" spans="1:11">
      <c r="A8574" s="74" t="s">
        <v>152</v>
      </c>
      <c r="B8574" t="s">
        <v>199</v>
      </c>
      <c r="C8574" t="s">
        <v>25</v>
      </c>
      <c r="D8574">
        <v>0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</row>
    <row r="8575" spans="1:11">
      <c r="A8575" s="74" t="s">
        <v>152</v>
      </c>
      <c r="B8575" t="s">
        <v>199</v>
      </c>
    </row>
    <row r="8576" spans="1:11">
      <c r="A8576" s="74" t="s">
        <v>152</v>
      </c>
      <c r="B8576" t="s">
        <v>199</v>
      </c>
      <c r="C8576" t="s">
        <v>28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</row>
    <row r="8577" spans="1:11">
      <c r="A8577" s="74" t="s">
        <v>152</v>
      </c>
      <c r="B8577" t="s">
        <v>199</v>
      </c>
      <c r="C8577" t="s">
        <v>29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</row>
    <row r="8578" spans="1:11">
      <c r="A8578" s="74" t="s">
        <v>152</v>
      </c>
      <c r="B8578" t="s">
        <v>199</v>
      </c>
      <c r="C8578" t="s">
        <v>30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</row>
    <row r="8579" spans="1:11">
      <c r="A8579" s="74" t="s">
        <v>152</v>
      </c>
      <c r="B8579" t="s">
        <v>199</v>
      </c>
      <c r="C8579" t="s">
        <v>31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</row>
    <row r="8580" spans="1:11">
      <c r="A8580" s="74" t="s">
        <v>152</v>
      </c>
      <c r="B8580" t="s">
        <v>199</v>
      </c>
      <c r="C8580" t="s">
        <v>25</v>
      </c>
      <c r="D8580">
        <v>0</v>
      </c>
      <c r="E8580"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</row>
    <row r="8581" spans="1:11">
      <c r="A8581" s="74" t="s">
        <v>152</v>
      </c>
      <c r="B8581" t="s">
        <v>199</v>
      </c>
    </row>
    <row r="8582" spans="1:11">
      <c r="A8582" s="74" t="s">
        <v>152</v>
      </c>
      <c r="B8582" t="s">
        <v>199</v>
      </c>
      <c r="C8582" t="s">
        <v>32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</row>
    <row r="8583" spans="1:11">
      <c r="A8583" s="74" t="s">
        <v>152</v>
      </c>
      <c r="B8583" t="s">
        <v>199</v>
      </c>
      <c r="C8583" t="s">
        <v>33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</row>
    <row r="8584" spans="1:11">
      <c r="A8584" s="74" t="s">
        <v>152</v>
      </c>
      <c r="B8584" t="s">
        <v>199</v>
      </c>
      <c r="C8584" t="s">
        <v>34</v>
      </c>
      <c r="D8584">
        <v>5</v>
      </c>
      <c r="E8584">
        <v>5</v>
      </c>
      <c r="F8584">
        <v>125500</v>
      </c>
      <c r="G8584">
        <v>133695</v>
      </c>
      <c r="H8584">
        <v>25100</v>
      </c>
      <c r="I8584">
        <v>26739</v>
      </c>
      <c r="J8584">
        <v>8195</v>
      </c>
      <c r="K8584">
        <v>6.529880478087649E-2</v>
      </c>
    </row>
    <row r="8585" spans="1:11">
      <c r="A8585" s="74" t="s">
        <v>152</v>
      </c>
      <c r="B8585" t="s">
        <v>199</v>
      </c>
      <c r="C8585" t="s">
        <v>25</v>
      </c>
      <c r="D8585">
        <v>5</v>
      </c>
      <c r="E8585">
        <v>5</v>
      </c>
      <c r="F8585">
        <v>125500</v>
      </c>
      <c r="G8585">
        <v>133695</v>
      </c>
      <c r="H8585">
        <v>25100</v>
      </c>
      <c r="I8585">
        <v>26739</v>
      </c>
      <c r="J8585">
        <v>8195</v>
      </c>
      <c r="K8585">
        <v>6.529880478087649E-2</v>
      </c>
    </row>
    <row r="8586" spans="1:11">
      <c r="A8586" s="74" t="s">
        <v>152</v>
      </c>
      <c r="B8586" t="s">
        <v>199</v>
      </c>
    </row>
    <row r="8587" spans="1:11">
      <c r="A8587" s="74" t="s">
        <v>152</v>
      </c>
      <c r="B8587" t="s">
        <v>199</v>
      </c>
      <c r="C8587" t="s">
        <v>35</v>
      </c>
      <c r="D8587">
        <v>0</v>
      </c>
      <c r="E8587">
        <v>0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</row>
    <row r="8588" spans="1:11">
      <c r="A8588" s="74" t="s">
        <v>152</v>
      </c>
      <c r="B8588" t="s">
        <v>199</v>
      </c>
      <c r="C8588" t="s">
        <v>36</v>
      </c>
      <c r="D8588">
        <v>0</v>
      </c>
      <c r="E8588">
        <v>0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</row>
    <row r="8589" spans="1:11">
      <c r="A8589" s="74" t="s">
        <v>152</v>
      </c>
      <c r="B8589" t="s">
        <v>199</v>
      </c>
      <c r="C8589" t="s">
        <v>25</v>
      </c>
      <c r="D8589">
        <v>0</v>
      </c>
      <c r="E8589">
        <v>0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0</v>
      </c>
    </row>
    <row r="8590" spans="1:11">
      <c r="A8590" s="74" t="s">
        <v>152</v>
      </c>
      <c r="B8590" t="s">
        <v>199</v>
      </c>
    </row>
    <row r="8591" spans="1:11">
      <c r="A8591" s="74" t="s">
        <v>152</v>
      </c>
      <c r="B8591" t="s">
        <v>199</v>
      </c>
      <c r="C8591" t="s">
        <v>37</v>
      </c>
      <c r="D8591">
        <v>0</v>
      </c>
      <c r="E8591">
        <v>0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</row>
    <row r="8592" spans="1:11">
      <c r="A8592" s="74" t="s">
        <v>152</v>
      </c>
      <c r="B8592" t="s">
        <v>199</v>
      </c>
      <c r="C8592" t="s">
        <v>38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</row>
    <row r="8593" spans="1:11">
      <c r="A8593" s="74" t="s">
        <v>152</v>
      </c>
      <c r="B8593" t="s">
        <v>199</v>
      </c>
      <c r="C8593" t="s">
        <v>25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0</v>
      </c>
    </row>
    <row r="8594" spans="1:11">
      <c r="A8594" s="74" t="s">
        <v>152</v>
      </c>
      <c r="B8594" t="s">
        <v>199</v>
      </c>
    </row>
    <row r="8595" spans="1:11">
      <c r="A8595" s="74" t="s">
        <v>152</v>
      </c>
      <c r="B8595" t="s">
        <v>199</v>
      </c>
      <c r="C8595" t="s">
        <v>39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</row>
    <row r="8596" spans="1:11">
      <c r="A8596" s="74" t="s">
        <v>152</v>
      </c>
      <c r="B8596" t="s">
        <v>199</v>
      </c>
      <c r="C8596" t="s">
        <v>40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</row>
    <row r="8597" spans="1:11">
      <c r="A8597" s="74" t="s">
        <v>152</v>
      </c>
      <c r="B8597" t="s">
        <v>199</v>
      </c>
      <c r="C8597" t="s">
        <v>41</v>
      </c>
      <c r="D8597">
        <v>0</v>
      </c>
      <c r="E8597"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</row>
    <row r="8598" spans="1:11">
      <c r="A8598" s="74" t="s">
        <v>152</v>
      </c>
      <c r="B8598" t="s">
        <v>199</v>
      </c>
      <c r="C8598" t="s">
        <v>42</v>
      </c>
      <c r="D8598">
        <v>0</v>
      </c>
      <c r="E8598">
        <v>0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</row>
    <row r="8599" spans="1:11">
      <c r="A8599" s="74" t="s">
        <v>152</v>
      </c>
      <c r="B8599" t="s">
        <v>199</v>
      </c>
      <c r="C8599" t="s">
        <v>43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</row>
    <row r="8600" spans="1:11">
      <c r="A8600" s="74" t="s">
        <v>152</v>
      </c>
      <c r="B8600" t="s">
        <v>199</v>
      </c>
      <c r="C8600" t="s">
        <v>44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</row>
    <row r="8601" spans="1:11">
      <c r="A8601" s="74" t="s">
        <v>152</v>
      </c>
      <c r="B8601" t="s">
        <v>199</v>
      </c>
      <c r="C8601" t="s">
        <v>45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</row>
    <row r="8602" spans="1:11">
      <c r="A8602" s="74" t="s">
        <v>152</v>
      </c>
      <c r="B8602" t="s">
        <v>199</v>
      </c>
      <c r="C8602" t="s">
        <v>46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</row>
    <row r="8603" spans="1:11">
      <c r="A8603" s="74" t="s">
        <v>152</v>
      </c>
      <c r="B8603" t="s">
        <v>199</v>
      </c>
      <c r="C8603" t="s">
        <v>25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</row>
    <row r="8604" spans="1:11">
      <c r="A8604" s="74" t="s">
        <v>152</v>
      </c>
      <c r="B8604" t="s">
        <v>199</v>
      </c>
    </row>
    <row r="8605" spans="1:11">
      <c r="A8605" s="74" t="s">
        <v>152</v>
      </c>
      <c r="B8605" t="s">
        <v>199</v>
      </c>
      <c r="C8605" t="s">
        <v>47</v>
      </c>
      <c r="D8605">
        <v>0</v>
      </c>
      <c r="E8605">
        <v>0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</row>
    <row r="8606" spans="1:11">
      <c r="A8606" s="74" t="s">
        <v>152</v>
      </c>
      <c r="B8606" t="s">
        <v>199</v>
      </c>
      <c r="C8606" t="s">
        <v>48</v>
      </c>
      <c r="D8606">
        <v>0</v>
      </c>
      <c r="E8606">
        <v>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</row>
    <row r="8607" spans="1:11">
      <c r="A8607" s="74" t="s">
        <v>152</v>
      </c>
      <c r="B8607" t="s">
        <v>199</v>
      </c>
      <c r="C8607" t="s">
        <v>25</v>
      </c>
      <c r="D8607">
        <v>0</v>
      </c>
      <c r="E8607">
        <v>0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</row>
    <row r="8608" spans="1:11">
      <c r="A8608" s="74" t="s">
        <v>152</v>
      </c>
      <c r="B8608" t="s">
        <v>199</v>
      </c>
    </row>
    <row r="8609" spans="1:11">
      <c r="A8609" s="74" t="s">
        <v>152</v>
      </c>
      <c r="B8609" t="s">
        <v>199</v>
      </c>
      <c r="C8609" t="s">
        <v>49</v>
      </c>
      <c r="D8609">
        <v>1</v>
      </c>
      <c r="E8609">
        <v>1</v>
      </c>
      <c r="F8609">
        <v>27295</v>
      </c>
      <c r="G8609">
        <v>28113.85</v>
      </c>
      <c r="H8609">
        <v>27295</v>
      </c>
      <c r="I8609">
        <v>28113.85</v>
      </c>
      <c r="J8609">
        <v>818.84999999999854</v>
      </c>
      <c r="K8609">
        <v>2.9999999999999947E-2</v>
      </c>
    </row>
    <row r="8610" spans="1:11">
      <c r="A8610" s="74" t="s">
        <v>152</v>
      </c>
      <c r="B8610" t="s">
        <v>199</v>
      </c>
      <c r="C8610" t="s">
        <v>25</v>
      </c>
      <c r="D8610">
        <v>1</v>
      </c>
      <c r="E8610">
        <v>1</v>
      </c>
      <c r="F8610">
        <v>27295</v>
      </c>
      <c r="G8610">
        <v>28113.85</v>
      </c>
      <c r="H8610">
        <v>27295</v>
      </c>
      <c r="I8610">
        <v>28113.85</v>
      </c>
      <c r="J8610">
        <v>818.84999999999854</v>
      </c>
      <c r="K8610">
        <v>2.9999999999999947E-2</v>
      </c>
    </row>
    <row r="8611" spans="1:11">
      <c r="A8611" s="74" t="s">
        <v>152</v>
      </c>
      <c r="B8611" t="s">
        <v>199</v>
      </c>
    </row>
    <row r="8612" spans="1:11">
      <c r="A8612" s="74" t="s">
        <v>152</v>
      </c>
      <c r="B8612" t="s">
        <v>199</v>
      </c>
      <c r="C8612" t="s">
        <v>50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</row>
    <row r="8613" spans="1:11">
      <c r="A8613" s="74" t="s">
        <v>152</v>
      </c>
      <c r="B8613" t="s">
        <v>199</v>
      </c>
      <c r="C8613" t="s">
        <v>51</v>
      </c>
      <c r="D8613">
        <v>3</v>
      </c>
      <c r="E8613">
        <v>3</v>
      </c>
      <c r="F8613">
        <v>78000</v>
      </c>
      <c r="G8613">
        <v>80340</v>
      </c>
      <c r="H8613">
        <v>26000</v>
      </c>
      <c r="I8613">
        <v>26780</v>
      </c>
      <c r="J8613">
        <v>2340</v>
      </c>
      <c r="K8613">
        <v>0.03</v>
      </c>
    </row>
    <row r="8614" spans="1:11">
      <c r="A8614" s="74" t="s">
        <v>152</v>
      </c>
      <c r="B8614" t="s">
        <v>199</v>
      </c>
      <c r="C8614" t="s">
        <v>25</v>
      </c>
      <c r="D8614">
        <v>3</v>
      </c>
      <c r="E8614">
        <v>3</v>
      </c>
      <c r="F8614">
        <v>78000</v>
      </c>
      <c r="G8614">
        <v>80340</v>
      </c>
      <c r="H8614">
        <v>26000</v>
      </c>
      <c r="I8614">
        <v>26780</v>
      </c>
      <c r="J8614">
        <v>2340</v>
      </c>
      <c r="K8614">
        <v>0.03</v>
      </c>
    </row>
    <row r="8615" spans="1:11">
      <c r="A8615" s="74" t="s">
        <v>152</v>
      </c>
      <c r="B8615" t="s">
        <v>199</v>
      </c>
    </row>
    <row r="8616" spans="1:11">
      <c r="A8616" s="74" t="s">
        <v>152</v>
      </c>
      <c r="B8616" t="s">
        <v>199</v>
      </c>
      <c r="C8616" t="s">
        <v>52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</row>
    <row r="8617" spans="1:11">
      <c r="A8617" s="74" t="s">
        <v>152</v>
      </c>
      <c r="B8617" t="s">
        <v>199</v>
      </c>
      <c r="C8617" t="s">
        <v>53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</row>
    <row r="8618" spans="1:11">
      <c r="A8618" s="74" t="s">
        <v>152</v>
      </c>
      <c r="B8618" t="s">
        <v>199</v>
      </c>
      <c r="C8618" t="s">
        <v>54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</row>
    <row r="8619" spans="1:11">
      <c r="A8619" s="74" t="s">
        <v>152</v>
      </c>
      <c r="B8619" t="s">
        <v>199</v>
      </c>
      <c r="C8619" t="s">
        <v>55</v>
      </c>
      <c r="D8619">
        <v>0</v>
      </c>
      <c r="E8619">
        <v>0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</row>
    <row r="8620" spans="1:11">
      <c r="A8620" s="74" t="s">
        <v>152</v>
      </c>
      <c r="B8620" t="s">
        <v>199</v>
      </c>
      <c r="C8620" t="s">
        <v>25</v>
      </c>
      <c r="D8620">
        <v>0</v>
      </c>
      <c r="E8620">
        <v>0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</row>
    <row r="8621" spans="1:11">
      <c r="A8621" s="74" t="s">
        <v>152</v>
      </c>
      <c r="B8621" t="s">
        <v>199</v>
      </c>
    </row>
    <row r="8622" spans="1:11">
      <c r="A8622" s="74" t="s">
        <v>152</v>
      </c>
      <c r="B8622" t="s">
        <v>199</v>
      </c>
      <c r="C8622" t="s">
        <v>56</v>
      </c>
      <c r="D8622">
        <v>0</v>
      </c>
      <c r="E8622"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</row>
    <row r="8623" spans="1:11">
      <c r="A8623" s="74" t="s">
        <v>152</v>
      </c>
      <c r="B8623" t="s">
        <v>199</v>
      </c>
      <c r="C8623" t="s">
        <v>57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</row>
    <row r="8624" spans="1:11">
      <c r="A8624" s="74" t="s">
        <v>152</v>
      </c>
      <c r="B8624" t="s">
        <v>199</v>
      </c>
      <c r="C8624" t="s">
        <v>58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</row>
    <row r="8625" spans="1:11">
      <c r="A8625" s="74" t="s">
        <v>152</v>
      </c>
      <c r="B8625" t="s">
        <v>200</v>
      </c>
      <c r="C8625" t="s">
        <v>18</v>
      </c>
      <c r="D8625">
        <v>1</v>
      </c>
      <c r="E8625">
        <v>1</v>
      </c>
      <c r="F8625">
        <v>90331</v>
      </c>
      <c r="G8625">
        <v>91104</v>
      </c>
      <c r="H8625">
        <v>90331</v>
      </c>
      <c r="I8625">
        <v>91104</v>
      </c>
      <c r="J8625">
        <v>773</v>
      </c>
      <c r="K8625">
        <v>8.5574166122372158E-3</v>
      </c>
    </row>
    <row r="8626" spans="1:11">
      <c r="A8626" s="74" t="s">
        <v>152</v>
      </c>
      <c r="B8626" t="s">
        <v>200</v>
      </c>
      <c r="C8626" t="s">
        <v>19</v>
      </c>
      <c r="D8626">
        <v>0</v>
      </c>
      <c r="E8626">
        <v>0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</row>
    <row r="8627" spans="1:11">
      <c r="A8627" s="74" t="s">
        <v>152</v>
      </c>
      <c r="B8627" t="s">
        <v>200</v>
      </c>
      <c r="C8627" t="s">
        <v>20</v>
      </c>
      <c r="D8627">
        <v>0</v>
      </c>
      <c r="E8627">
        <v>0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</row>
    <row r="8628" spans="1:11">
      <c r="A8628" s="74" t="s">
        <v>152</v>
      </c>
      <c r="B8628" t="s">
        <v>200</v>
      </c>
      <c r="C8628" t="s">
        <v>21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</row>
    <row r="8629" spans="1:11">
      <c r="A8629" s="74" t="s">
        <v>152</v>
      </c>
      <c r="B8629" t="s">
        <v>200</v>
      </c>
      <c r="C8629" t="s">
        <v>22</v>
      </c>
      <c r="D8629">
        <v>0</v>
      </c>
      <c r="E8629">
        <v>0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</row>
    <row r="8630" spans="1:11">
      <c r="A8630" s="74" t="s">
        <v>152</v>
      </c>
      <c r="B8630" t="s">
        <v>200</v>
      </c>
      <c r="C8630" t="s">
        <v>23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</row>
    <row r="8631" spans="1:11">
      <c r="A8631" s="74" t="s">
        <v>152</v>
      </c>
      <c r="B8631" t="s">
        <v>200</v>
      </c>
      <c r="C8631" t="s">
        <v>24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</row>
    <row r="8632" spans="1:11">
      <c r="A8632" s="74" t="s">
        <v>152</v>
      </c>
      <c r="B8632" t="s">
        <v>200</v>
      </c>
      <c r="C8632" t="s">
        <v>25</v>
      </c>
      <c r="D8632">
        <v>1</v>
      </c>
      <c r="E8632">
        <v>1</v>
      </c>
      <c r="F8632">
        <v>90331</v>
      </c>
      <c r="G8632">
        <v>91104</v>
      </c>
      <c r="H8632">
        <v>90331</v>
      </c>
      <c r="I8632">
        <v>91104</v>
      </c>
      <c r="J8632">
        <v>773</v>
      </c>
      <c r="K8632">
        <v>8.5574166122372158E-3</v>
      </c>
    </row>
    <row r="8633" spans="1:11">
      <c r="A8633" s="74" t="s">
        <v>152</v>
      </c>
      <c r="B8633" t="s">
        <v>200</v>
      </c>
    </row>
    <row r="8634" spans="1:11">
      <c r="A8634" s="74" t="s">
        <v>152</v>
      </c>
      <c r="B8634" t="s">
        <v>200</v>
      </c>
      <c r="C8634" t="s">
        <v>26</v>
      </c>
      <c r="D8634">
        <v>0</v>
      </c>
      <c r="E8634"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</row>
    <row r="8635" spans="1:11">
      <c r="A8635" s="74" t="s">
        <v>152</v>
      </c>
      <c r="B8635" t="s">
        <v>200</v>
      </c>
      <c r="C8635" t="s">
        <v>27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</row>
    <row r="8636" spans="1:11">
      <c r="A8636" s="74" t="s">
        <v>152</v>
      </c>
      <c r="B8636" t="s">
        <v>200</v>
      </c>
      <c r="C8636" t="s">
        <v>25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</row>
    <row r="8637" spans="1:11">
      <c r="A8637" s="74" t="s">
        <v>152</v>
      </c>
      <c r="B8637" t="s">
        <v>200</v>
      </c>
    </row>
    <row r="8638" spans="1:11">
      <c r="A8638" s="74" t="s">
        <v>152</v>
      </c>
      <c r="B8638" t="s">
        <v>200</v>
      </c>
      <c r="C8638" t="s">
        <v>28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</row>
    <row r="8639" spans="1:11">
      <c r="A8639" s="74" t="s">
        <v>152</v>
      </c>
      <c r="B8639" t="s">
        <v>200</v>
      </c>
      <c r="C8639" t="s">
        <v>29</v>
      </c>
      <c r="D8639">
        <v>2</v>
      </c>
      <c r="E8639">
        <v>2</v>
      </c>
      <c r="F8639">
        <v>49473</v>
      </c>
      <c r="G8639">
        <v>50055</v>
      </c>
      <c r="H8639">
        <v>24736.5</v>
      </c>
      <c r="I8639">
        <v>25027.5</v>
      </c>
      <c r="J8639">
        <v>582</v>
      </c>
      <c r="K8639">
        <v>1.1763992480747075E-2</v>
      </c>
    </row>
    <row r="8640" spans="1:11">
      <c r="A8640" s="74" t="s">
        <v>152</v>
      </c>
      <c r="B8640" t="s">
        <v>200</v>
      </c>
      <c r="C8640" t="s">
        <v>30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</row>
    <row r="8641" spans="1:11">
      <c r="A8641" s="74" t="s">
        <v>152</v>
      </c>
      <c r="B8641" t="s">
        <v>200</v>
      </c>
      <c r="C8641" t="s">
        <v>31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</row>
    <row r="8642" spans="1:11">
      <c r="A8642" s="74" t="s">
        <v>152</v>
      </c>
      <c r="B8642" t="s">
        <v>200</v>
      </c>
      <c r="C8642" t="s">
        <v>25</v>
      </c>
      <c r="D8642">
        <v>2</v>
      </c>
      <c r="E8642">
        <v>2</v>
      </c>
      <c r="F8642">
        <v>49473</v>
      </c>
      <c r="G8642">
        <v>50055</v>
      </c>
      <c r="H8642">
        <v>24736.5</v>
      </c>
      <c r="I8642">
        <v>25027.5</v>
      </c>
      <c r="J8642">
        <v>582</v>
      </c>
      <c r="K8642">
        <v>1.1763992480747075E-2</v>
      </c>
    </row>
    <row r="8643" spans="1:11">
      <c r="A8643" s="74" t="s">
        <v>152</v>
      </c>
      <c r="B8643" t="s">
        <v>200</v>
      </c>
    </row>
    <row r="8644" spans="1:11">
      <c r="A8644" s="74" t="s">
        <v>152</v>
      </c>
      <c r="B8644" t="s">
        <v>200</v>
      </c>
      <c r="C8644" t="s">
        <v>32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</row>
    <row r="8645" spans="1:11">
      <c r="A8645" s="74" t="s">
        <v>152</v>
      </c>
      <c r="B8645" t="s">
        <v>200</v>
      </c>
      <c r="C8645" t="s">
        <v>33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</row>
    <row r="8646" spans="1:11">
      <c r="A8646" s="74" t="s">
        <v>152</v>
      </c>
      <c r="B8646" t="s">
        <v>200</v>
      </c>
      <c r="C8646" t="s">
        <v>34</v>
      </c>
      <c r="D8646">
        <v>1.5</v>
      </c>
      <c r="E8646">
        <v>1.5</v>
      </c>
      <c r="F8646">
        <v>66864</v>
      </c>
      <c r="G8646">
        <v>67514</v>
      </c>
      <c r="H8646">
        <v>44576</v>
      </c>
      <c r="I8646">
        <v>45009.333333333336</v>
      </c>
      <c r="J8646">
        <v>650</v>
      </c>
      <c r="K8646">
        <v>9.7212251734864804E-3</v>
      </c>
    </row>
    <row r="8647" spans="1:11">
      <c r="A8647" s="74" t="s">
        <v>152</v>
      </c>
      <c r="B8647" t="s">
        <v>200</v>
      </c>
      <c r="C8647" t="s">
        <v>25</v>
      </c>
      <c r="D8647">
        <v>1.5</v>
      </c>
      <c r="E8647">
        <v>1.5</v>
      </c>
      <c r="F8647">
        <v>66864</v>
      </c>
      <c r="G8647">
        <v>67514</v>
      </c>
      <c r="H8647">
        <v>44576</v>
      </c>
      <c r="I8647">
        <v>45009.333333333336</v>
      </c>
      <c r="J8647">
        <v>650</v>
      </c>
      <c r="K8647">
        <v>9.7212251734864804E-3</v>
      </c>
    </row>
    <row r="8648" spans="1:11">
      <c r="A8648" s="74" t="s">
        <v>152</v>
      </c>
      <c r="B8648" t="s">
        <v>200</v>
      </c>
    </row>
    <row r="8649" spans="1:11">
      <c r="A8649" s="74" t="s">
        <v>152</v>
      </c>
      <c r="B8649" t="s">
        <v>200</v>
      </c>
      <c r="C8649" t="s">
        <v>35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</row>
    <row r="8650" spans="1:11">
      <c r="A8650" s="74" t="s">
        <v>152</v>
      </c>
      <c r="B8650" t="s">
        <v>200</v>
      </c>
      <c r="C8650" t="s">
        <v>36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</row>
    <row r="8651" spans="1:11">
      <c r="A8651" s="74" t="s">
        <v>152</v>
      </c>
      <c r="B8651" t="s">
        <v>200</v>
      </c>
      <c r="C8651" t="s">
        <v>25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</row>
    <row r="8652" spans="1:11">
      <c r="A8652" s="74" t="s">
        <v>152</v>
      </c>
      <c r="B8652" t="s">
        <v>200</v>
      </c>
    </row>
    <row r="8653" spans="1:11">
      <c r="A8653" s="74" t="s">
        <v>152</v>
      </c>
      <c r="B8653" t="s">
        <v>200</v>
      </c>
      <c r="C8653" t="s">
        <v>37</v>
      </c>
      <c r="D8653">
        <v>0</v>
      </c>
      <c r="E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</row>
    <row r="8654" spans="1:11">
      <c r="A8654" s="74" t="s">
        <v>152</v>
      </c>
      <c r="B8654" t="s">
        <v>200</v>
      </c>
      <c r="C8654" t="s">
        <v>38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</row>
    <row r="8655" spans="1:11">
      <c r="A8655" s="74" t="s">
        <v>152</v>
      </c>
      <c r="B8655" t="s">
        <v>200</v>
      </c>
      <c r="C8655" t="s">
        <v>25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</row>
    <row r="8656" spans="1:11">
      <c r="A8656" s="74" t="s">
        <v>152</v>
      </c>
      <c r="B8656" t="s">
        <v>200</v>
      </c>
    </row>
    <row r="8657" spans="1:11">
      <c r="A8657" s="74" t="s">
        <v>152</v>
      </c>
      <c r="B8657" t="s">
        <v>200</v>
      </c>
      <c r="C8657" t="s">
        <v>39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</row>
    <row r="8658" spans="1:11">
      <c r="A8658" s="74" t="s">
        <v>152</v>
      </c>
      <c r="B8658" t="s">
        <v>200</v>
      </c>
      <c r="C8658" t="s">
        <v>40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</row>
    <row r="8659" spans="1:11">
      <c r="A8659" s="74" t="s">
        <v>152</v>
      </c>
      <c r="B8659" t="s">
        <v>200</v>
      </c>
      <c r="C8659" t="s">
        <v>41</v>
      </c>
      <c r="D8659">
        <v>0</v>
      </c>
      <c r="E8659"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</row>
    <row r="8660" spans="1:11">
      <c r="A8660" s="74" t="s">
        <v>152</v>
      </c>
      <c r="B8660" t="s">
        <v>200</v>
      </c>
      <c r="C8660" t="s">
        <v>42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</row>
    <row r="8661" spans="1:11">
      <c r="A8661" s="74" t="s">
        <v>152</v>
      </c>
      <c r="B8661" t="s">
        <v>200</v>
      </c>
      <c r="C8661" t="s">
        <v>43</v>
      </c>
      <c r="D8661">
        <v>0</v>
      </c>
      <c r="E8661">
        <v>0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</row>
    <row r="8662" spans="1:11">
      <c r="A8662" s="74" t="s">
        <v>152</v>
      </c>
      <c r="B8662" t="s">
        <v>200</v>
      </c>
      <c r="C8662" t="s">
        <v>44</v>
      </c>
      <c r="D8662">
        <v>0</v>
      </c>
      <c r="E8662"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</row>
    <row r="8663" spans="1:11">
      <c r="A8663" s="74" t="s">
        <v>152</v>
      </c>
      <c r="B8663" t="s">
        <v>200</v>
      </c>
      <c r="C8663" t="s">
        <v>45</v>
      </c>
      <c r="D8663">
        <v>0</v>
      </c>
      <c r="E8663">
        <v>0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</row>
    <row r="8664" spans="1:11">
      <c r="A8664" s="74" t="s">
        <v>152</v>
      </c>
      <c r="B8664" t="s">
        <v>200</v>
      </c>
      <c r="C8664" t="s">
        <v>46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</row>
    <row r="8665" spans="1:11">
      <c r="A8665" s="74" t="s">
        <v>152</v>
      </c>
      <c r="B8665" t="s">
        <v>200</v>
      </c>
      <c r="C8665" t="s">
        <v>25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</row>
    <row r="8666" spans="1:11">
      <c r="A8666" s="74" t="s">
        <v>152</v>
      </c>
      <c r="B8666" t="s">
        <v>200</v>
      </c>
    </row>
    <row r="8667" spans="1:11">
      <c r="A8667" s="74" t="s">
        <v>152</v>
      </c>
      <c r="B8667" t="s">
        <v>200</v>
      </c>
      <c r="C8667" t="s">
        <v>47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</row>
    <row r="8668" spans="1:11">
      <c r="A8668" s="74" t="s">
        <v>152</v>
      </c>
      <c r="B8668" t="s">
        <v>200</v>
      </c>
      <c r="C8668" t="s">
        <v>48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</row>
    <row r="8669" spans="1:11">
      <c r="A8669" s="74" t="s">
        <v>152</v>
      </c>
      <c r="B8669" t="s">
        <v>200</v>
      </c>
      <c r="C8669" t="s">
        <v>25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</row>
    <row r="8670" spans="1:11">
      <c r="A8670" s="74" t="s">
        <v>152</v>
      </c>
      <c r="B8670" t="s">
        <v>200</v>
      </c>
    </row>
    <row r="8671" spans="1:11">
      <c r="A8671" s="74" t="s">
        <v>152</v>
      </c>
      <c r="B8671" t="s">
        <v>200</v>
      </c>
      <c r="C8671" t="s">
        <v>49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</row>
    <row r="8672" spans="1:11">
      <c r="A8672" s="74" t="s">
        <v>152</v>
      </c>
      <c r="B8672" t="s">
        <v>200</v>
      </c>
      <c r="C8672" t="s">
        <v>25</v>
      </c>
      <c r="D8672">
        <v>0</v>
      </c>
      <c r="E8672">
        <v>0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</row>
    <row r="8673" spans="1:11">
      <c r="A8673" s="74" t="s">
        <v>152</v>
      </c>
      <c r="B8673" t="s">
        <v>200</v>
      </c>
    </row>
    <row r="8674" spans="1:11">
      <c r="A8674" s="74" t="s">
        <v>152</v>
      </c>
      <c r="B8674" t="s">
        <v>200</v>
      </c>
      <c r="C8674" t="s">
        <v>50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</row>
    <row r="8675" spans="1:11">
      <c r="A8675" s="74" t="s">
        <v>152</v>
      </c>
      <c r="B8675" t="s">
        <v>200</v>
      </c>
      <c r="C8675" t="s">
        <v>51</v>
      </c>
      <c r="D8675">
        <v>0</v>
      </c>
      <c r="E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</row>
    <row r="8676" spans="1:11">
      <c r="A8676" s="74" t="s">
        <v>152</v>
      </c>
      <c r="B8676" t="s">
        <v>200</v>
      </c>
      <c r="C8676" t="s">
        <v>25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</row>
    <row r="8677" spans="1:11">
      <c r="A8677" s="74" t="s">
        <v>152</v>
      </c>
      <c r="B8677" t="s">
        <v>200</v>
      </c>
    </row>
    <row r="8678" spans="1:11">
      <c r="A8678" s="74" t="s">
        <v>152</v>
      </c>
      <c r="B8678" t="s">
        <v>200</v>
      </c>
      <c r="C8678" t="s">
        <v>52</v>
      </c>
      <c r="D8678">
        <v>0</v>
      </c>
      <c r="E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</row>
    <row r="8679" spans="1:11">
      <c r="A8679" s="74" t="s">
        <v>152</v>
      </c>
      <c r="B8679" t="s">
        <v>200</v>
      </c>
      <c r="C8679" t="s">
        <v>53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</row>
    <row r="8680" spans="1:11">
      <c r="A8680" s="74" t="s">
        <v>152</v>
      </c>
      <c r="B8680" t="s">
        <v>200</v>
      </c>
      <c r="C8680" t="s">
        <v>54</v>
      </c>
      <c r="D8680">
        <v>0</v>
      </c>
      <c r="E8680"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</row>
    <row r="8681" spans="1:11">
      <c r="A8681" s="74" t="s">
        <v>152</v>
      </c>
      <c r="B8681" t="s">
        <v>200</v>
      </c>
      <c r="C8681" t="s">
        <v>55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</row>
    <row r="8682" spans="1:11">
      <c r="A8682" s="74" t="s">
        <v>152</v>
      </c>
      <c r="B8682" t="s">
        <v>200</v>
      </c>
      <c r="C8682" t="s">
        <v>25</v>
      </c>
      <c r="D8682">
        <v>0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</row>
    <row r="8683" spans="1:11">
      <c r="A8683" s="74" t="s">
        <v>152</v>
      </c>
      <c r="B8683" t="s">
        <v>200</v>
      </c>
    </row>
    <row r="8684" spans="1:11">
      <c r="A8684" s="74" t="s">
        <v>152</v>
      </c>
      <c r="B8684" t="s">
        <v>200</v>
      </c>
      <c r="C8684" t="s">
        <v>56</v>
      </c>
      <c r="D8684">
        <v>0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</row>
    <row r="8685" spans="1:11">
      <c r="A8685" s="74" t="s">
        <v>152</v>
      </c>
      <c r="B8685" t="s">
        <v>200</v>
      </c>
      <c r="C8685" t="s">
        <v>57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</row>
    <row r="8686" spans="1:11">
      <c r="A8686" s="74" t="s">
        <v>152</v>
      </c>
      <c r="B8686" t="s">
        <v>200</v>
      </c>
      <c r="C8686" t="s">
        <v>58</v>
      </c>
      <c r="D8686">
        <v>0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</row>
    <row r="8687" spans="1:11">
      <c r="A8687" s="74" t="s">
        <v>152</v>
      </c>
      <c r="B8687" t="s">
        <v>201</v>
      </c>
      <c r="C8687" t="s">
        <v>18</v>
      </c>
      <c r="D8687">
        <v>0.8</v>
      </c>
      <c r="E8687">
        <v>0.8</v>
      </c>
      <c r="F8687">
        <v>80958</v>
      </c>
      <c r="G8687">
        <v>80958</v>
      </c>
      <c r="H8687">
        <v>101197.5</v>
      </c>
      <c r="I8687">
        <v>101197.5</v>
      </c>
      <c r="J8687">
        <v>0</v>
      </c>
      <c r="K8687">
        <v>0</v>
      </c>
    </row>
    <row r="8688" spans="1:11">
      <c r="A8688" s="74" t="s">
        <v>152</v>
      </c>
      <c r="B8688" t="s">
        <v>201</v>
      </c>
      <c r="C8688" t="s">
        <v>19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</row>
    <row r="8689" spans="1:11">
      <c r="A8689" s="74" t="s">
        <v>152</v>
      </c>
      <c r="B8689" t="s">
        <v>201</v>
      </c>
      <c r="C8689" t="s">
        <v>20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</row>
    <row r="8690" spans="1:11">
      <c r="A8690" s="74" t="s">
        <v>152</v>
      </c>
      <c r="B8690" t="s">
        <v>201</v>
      </c>
      <c r="C8690" t="s">
        <v>21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</row>
    <row r="8691" spans="1:11">
      <c r="A8691" s="74" t="s">
        <v>152</v>
      </c>
      <c r="B8691" t="s">
        <v>201</v>
      </c>
      <c r="C8691" t="s">
        <v>22</v>
      </c>
      <c r="D8691">
        <v>0.65</v>
      </c>
      <c r="E8691">
        <v>0.65</v>
      </c>
      <c r="F8691">
        <v>65778</v>
      </c>
      <c r="G8691">
        <v>65778</v>
      </c>
      <c r="H8691">
        <v>101196.92307692308</v>
      </c>
      <c r="I8691">
        <v>101196.92307692308</v>
      </c>
      <c r="J8691">
        <v>0</v>
      </c>
      <c r="K8691">
        <v>0</v>
      </c>
    </row>
    <row r="8692" spans="1:11">
      <c r="A8692" s="74" t="s">
        <v>152</v>
      </c>
      <c r="B8692" t="s">
        <v>201</v>
      </c>
      <c r="C8692" t="s">
        <v>23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</row>
    <row r="8693" spans="1:11">
      <c r="A8693" s="74" t="s">
        <v>152</v>
      </c>
      <c r="B8693" t="s">
        <v>201</v>
      </c>
      <c r="C8693" t="s">
        <v>24</v>
      </c>
      <c r="D8693">
        <v>0</v>
      </c>
      <c r="E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</row>
    <row r="8694" spans="1:11">
      <c r="A8694" s="74" t="s">
        <v>152</v>
      </c>
      <c r="B8694" t="s">
        <v>201</v>
      </c>
      <c r="C8694" t="s">
        <v>25</v>
      </c>
      <c r="D8694">
        <v>1.4500000000000002</v>
      </c>
      <c r="E8694">
        <v>1.4500000000000002</v>
      </c>
      <c r="F8694">
        <v>146736</v>
      </c>
      <c r="G8694">
        <v>146736</v>
      </c>
      <c r="H8694">
        <v>101197.24137931033</v>
      </c>
      <c r="I8694">
        <v>101197.24137931033</v>
      </c>
      <c r="J8694">
        <v>0</v>
      </c>
      <c r="K8694">
        <v>0</v>
      </c>
    </row>
    <row r="8695" spans="1:11">
      <c r="A8695" s="74" t="s">
        <v>152</v>
      </c>
      <c r="B8695" t="s">
        <v>201</v>
      </c>
    </row>
    <row r="8696" spans="1:11">
      <c r="A8696" s="74" t="s">
        <v>152</v>
      </c>
      <c r="B8696" t="s">
        <v>201</v>
      </c>
      <c r="C8696" t="s">
        <v>26</v>
      </c>
      <c r="D8696">
        <v>0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</row>
    <row r="8697" spans="1:11">
      <c r="A8697" s="74" t="s">
        <v>152</v>
      </c>
      <c r="B8697" t="s">
        <v>201</v>
      </c>
      <c r="C8697" t="s">
        <v>27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</row>
    <row r="8698" spans="1:11">
      <c r="A8698" s="74" t="s">
        <v>152</v>
      </c>
      <c r="B8698" t="s">
        <v>201</v>
      </c>
      <c r="C8698" t="s">
        <v>25</v>
      </c>
      <c r="D8698">
        <v>0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</row>
    <row r="8699" spans="1:11">
      <c r="A8699" s="74" t="s">
        <v>152</v>
      </c>
      <c r="B8699" t="s">
        <v>201</v>
      </c>
    </row>
    <row r="8700" spans="1:11">
      <c r="A8700" s="74" t="s">
        <v>152</v>
      </c>
      <c r="B8700" t="s">
        <v>201</v>
      </c>
      <c r="C8700" t="s">
        <v>28</v>
      </c>
      <c r="D8700">
        <v>5</v>
      </c>
      <c r="E8700">
        <v>5</v>
      </c>
      <c r="F8700">
        <v>87150</v>
      </c>
      <c r="G8700">
        <v>87150</v>
      </c>
      <c r="H8700">
        <v>17430</v>
      </c>
      <c r="I8700">
        <v>17430</v>
      </c>
      <c r="J8700">
        <v>0</v>
      </c>
      <c r="K8700">
        <v>0</v>
      </c>
    </row>
    <row r="8701" spans="1:11">
      <c r="A8701" s="74" t="s">
        <v>152</v>
      </c>
      <c r="B8701" t="s">
        <v>201</v>
      </c>
      <c r="C8701" t="s">
        <v>29</v>
      </c>
      <c r="D8701">
        <v>0</v>
      </c>
      <c r="E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</row>
    <row r="8702" spans="1:11">
      <c r="A8702" s="74" t="s">
        <v>152</v>
      </c>
      <c r="B8702" t="s">
        <v>201</v>
      </c>
      <c r="C8702" t="s">
        <v>30</v>
      </c>
      <c r="D8702">
        <v>0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</row>
    <row r="8703" spans="1:11">
      <c r="A8703" s="74" t="s">
        <v>152</v>
      </c>
      <c r="B8703" t="s">
        <v>201</v>
      </c>
      <c r="C8703" t="s">
        <v>31</v>
      </c>
      <c r="D8703">
        <v>0</v>
      </c>
      <c r="E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</row>
    <row r="8704" spans="1:11">
      <c r="A8704" s="74" t="s">
        <v>152</v>
      </c>
      <c r="B8704" t="s">
        <v>201</v>
      </c>
      <c r="C8704" t="s">
        <v>25</v>
      </c>
      <c r="D8704">
        <v>5</v>
      </c>
      <c r="E8704">
        <v>5</v>
      </c>
      <c r="F8704">
        <v>87150</v>
      </c>
      <c r="G8704">
        <v>87150</v>
      </c>
      <c r="H8704">
        <v>17430</v>
      </c>
      <c r="I8704">
        <v>17430</v>
      </c>
      <c r="J8704">
        <v>0</v>
      </c>
      <c r="K8704">
        <v>0</v>
      </c>
    </row>
    <row r="8705" spans="1:11">
      <c r="A8705" s="74" t="s">
        <v>152</v>
      </c>
      <c r="B8705" t="s">
        <v>201</v>
      </c>
    </row>
    <row r="8706" spans="1:11">
      <c r="A8706" s="74" t="s">
        <v>152</v>
      </c>
      <c r="B8706" t="s">
        <v>201</v>
      </c>
      <c r="C8706" t="s">
        <v>32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</row>
    <row r="8707" spans="1:11">
      <c r="A8707" s="74" t="s">
        <v>152</v>
      </c>
      <c r="B8707" t="s">
        <v>201</v>
      </c>
      <c r="C8707" t="s">
        <v>33</v>
      </c>
      <c r="D8707">
        <v>0</v>
      </c>
      <c r="E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</row>
    <row r="8708" spans="1:11">
      <c r="A8708" s="74" t="s">
        <v>152</v>
      </c>
      <c r="B8708" t="s">
        <v>201</v>
      </c>
      <c r="C8708" t="s">
        <v>34</v>
      </c>
      <c r="D8708">
        <v>2.5499999999999998</v>
      </c>
      <c r="E8708">
        <v>2.5499999999999998</v>
      </c>
      <c r="F8708">
        <v>111658</v>
      </c>
      <c r="G8708">
        <v>113658</v>
      </c>
      <c r="H8708">
        <v>43787.450980392161</v>
      </c>
      <c r="I8708">
        <v>44571.764705882357</v>
      </c>
      <c r="J8708">
        <v>2000</v>
      </c>
      <c r="K8708">
        <v>1.7911837933690375E-2</v>
      </c>
    </row>
    <row r="8709" spans="1:11">
      <c r="A8709" s="74" t="s">
        <v>152</v>
      </c>
      <c r="B8709" t="s">
        <v>201</v>
      </c>
      <c r="C8709" t="s">
        <v>25</v>
      </c>
      <c r="D8709">
        <v>2.5499999999999998</v>
      </c>
      <c r="E8709">
        <v>2.5499999999999998</v>
      </c>
      <c r="F8709">
        <v>111658</v>
      </c>
      <c r="G8709">
        <v>113658</v>
      </c>
      <c r="H8709">
        <v>43787.450980392161</v>
      </c>
      <c r="I8709">
        <v>44571.764705882357</v>
      </c>
      <c r="J8709">
        <v>2000</v>
      </c>
      <c r="K8709">
        <v>1.7911837933690375E-2</v>
      </c>
    </row>
    <row r="8710" spans="1:11">
      <c r="A8710" s="74" t="s">
        <v>152</v>
      </c>
      <c r="B8710" t="s">
        <v>201</v>
      </c>
    </row>
    <row r="8711" spans="1:11">
      <c r="A8711" s="74" t="s">
        <v>152</v>
      </c>
      <c r="B8711" t="s">
        <v>201</v>
      </c>
      <c r="C8711" t="s">
        <v>35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</row>
    <row r="8712" spans="1:11">
      <c r="A8712" s="74" t="s">
        <v>152</v>
      </c>
      <c r="B8712" t="s">
        <v>201</v>
      </c>
      <c r="C8712" t="s">
        <v>36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</row>
    <row r="8713" spans="1:11">
      <c r="A8713" s="74" t="s">
        <v>152</v>
      </c>
      <c r="B8713" t="s">
        <v>201</v>
      </c>
      <c r="C8713" t="s">
        <v>25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</row>
    <row r="8714" spans="1:11">
      <c r="A8714" s="74" t="s">
        <v>152</v>
      </c>
      <c r="B8714" t="s">
        <v>201</v>
      </c>
    </row>
    <row r="8715" spans="1:11">
      <c r="A8715" s="74" t="s">
        <v>152</v>
      </c>
      <c r="B8715" t="s">
        <v>201</v>
      </c>
      <c r="C8715" t="s">
        <v>37</v>
      </c>
      <c r="D8715">
        <v>0</v>
      </c>
      <c r="E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</row>
    <row r="8716" spans="1:11">
      <c r="A8716" s="74" t="s">
        <v>152</v>
      </c>
      <c r="B8716" t="s">
        <v>201</v>
      </c>
      <c r="C8716" t="s">
        <v>38</v>
      </c>
      <c r="D8716">
        <v>0</v>
      </c>
      <c r="E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</row>
    <row r="8717" spans="1:11">
      <c r="A8717" s="74" t="s">
        <v>152</v>
      </c>
      <c r="B8717" t="s">
        <v>201</v>
      </c>
      <c r="C8717" t="s">
        <v>25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</row>
    <row r="8718" spans="1:11">
      <c r="A8718" s="74" t="s">
        <v>152</v>
      </c>
      <c r="B8718" t="s">
        <v>201</v>
      </c>
    </row>
    <row r="8719" spans="1:11">
      <c r="A8719" s="74" t="s">
        <v>152</v>
      </c>
      <c r="B8719" t="s">
        <v>201</v>
      </c>
      <c r="C8719" t="s">
        <v>39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</row>
    <row r="8720" spans="1:11">
      <c r="A8720" s="74" t="s">
        <v>152</v>
      </c>
      <c r="B8720" t="s">
        <v>201</v>
      </c>
      <c r="C8720" t="s">
        <v>40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</row>
    <row r="8721" spans="1:11">
      <c r="A8721" s="74" t="s">
        <v>152</v>
      </c>
      <c r="B8721" t="s">
        <v>201</v>
      </c>
      <c r="C8721" t="s">
        <v>41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</row>
    <row r="8722" spans="1:11">
      <c r="A8722" s="74" t="s">
        <v>152</v>
      </c>
      <c r="B8722" t="s">
        <v>201</v>
      </c>
      <c r="C8722" t="s">
        <v>42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</row>
    <row r="8723" spans="1:11">
      <c r="A8723" s="74" t="s">
        <v>152</v>
      </c>
      <c r="B8723" t="s">
        <v>201</v>
      </c>
      <c r="C8723" t="s">
        <v>43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</row>
    <row r="8724" spans="1:11">
      <c r="A8724" s="74" t="s">
        <v>152</v>
      </c>
      <c r="B8724" t="s">
        <v>201</v>
      </c>
      <c r="C8724" t="s">
        <v>44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</row>
    <row r="8725" spans="1:11">
      <c r="A8725" s="74" t="s">
        <v>152</v>
      </c>
      <c r="B8725" t="s">
        <v>201</v>
      </c>
      <c r="C8725" t="s">
        <v>45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</row>
    <row r="8726" spans="1:11">
      <c r="A8726" s="74" t="s">
        <v>152</v>
      </c>
      <c r="B8726" t="s">
        <v>201</v>
      </c>
      <c r="C8726" t="s">
        <v>46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</row>
    <row r="8727" spans="1:11">
      <c r="A8727" s="74" t="s">
        <v>152</v>
      </c>
      <c r="B8727" t="s">
        <v>201</v>
      </c>
      <c r="C8727" t="s">
        <v>25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</row>
    <row r="8728" spans="1:11">
      <c r="A8728" s="74" t="s">
        <v>152</v>
      </c>
      <c r="B8728" t="s">
        <v>201</v>
      </c>
    </row>
    <row r="8729" spans="1:11">
      <c r="A8729" s="74" t="s">
        <v>152</v>
      </c>
      <c r="B8729" t="s">
        <v>201</v>
      </c>
      <c r="C8729" t="s">
        <v>47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</row>
    <row r="8730" spans="1:11">
      <c r="A8730" s="74" t="s">
        <v>152</v>
      </c>
      <c r="B8730" t="s">
        <v>201</v>
      </c>
      <c r="C8730" t="s">
        <v>48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</row>
    <row r="8731" spans="1:11">
      <c r="A8731" s="74" t="s">
        <v>152</v>
      </c>
      <c r="B8731" t="s">
        <v>201</v>
      </c>
      <c r="C8731" t="s">
        <v>25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</row>
    <row r="8732" spans="1:11">
      <c r="A8732" s="74" t="s">
        <v>152</v>
      </c>
      <c r="B8732" t="s">
        <v>201</v>
      </c>
    </row>
    <row r="8733" spans="1:11">
      <c r="A8733" s="74" t="s">
        <v>152</v>
      </c>
      <c r="B8733" t="s">
        <v>201</v>
      </c>
      <c r="C8733" t="s">
        <v>49</v>
      </c>
      <c r="D8733">
        <v>0</v>
      </c>
      <c r="E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</row>
    <row r="8734" spans="1:11">
      <c r="A8734" s="74" t="s">
        <v>152</v>
      </c>
      <c r="B8734" t="s">
        <v>201</v>
      </c>
      <c r="C8734" t="s">
        <v>25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</row>
    <row r="8735" spans="1:11">
      <c r="A8735" s="74" t="s">
        <v>152</v>
      </c>
      <c r="B8735" t="s">
        <v>201</v>
      </c>
    </row>
    <row r="8736" spans="1:11">
      <c r="A8736" s="74" t="s">
        <v>152</v>
      </c>
      <c r="B8736" t="s">
        <v>201</v>
      </c>
      <c r="C8736" t="s">
        <v>50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</row>
    <row r="8737" spans="1:11">
      <c r="A8737" s="74" t="s">
        <v>152</v>
      </c>
      <c r="B8737" t="s">
        <v>201</v>
      </c>
      <c r="C8737" t="s">
        <v>51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</row>
    <row r="8738" spans="1:11">
      <c r="A8738" s="74" t="s">
        <v>152</v>
      </c>
      <c r="B8738" t="s">
        <v>201</v>
      </c>
      <c r="C8738" t="s">
        <v>25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</row>
    <row r="8739" spans="1:11">
      <c r="A8739" s="74" t="s">
        <v>152</v>
      </c>
      <c r="B8739" t="s">
        <v>201</v>
      </c>
    </row>
    <row r="8740" spans="1:11">
      <c r="A8740" s="74" t="s">
        <v>152</v>
      </c>
      <c r="B8740" t="s">
        <v>201</v>
      </c>
      <c r="C8740" t="s">
        <v>52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</row>
    <row r="8741" spans="1:11">
      <c r="A8741" s="74" t="s">
        <v>152</v>
      </c>
      <c r="B8741" t="s">
        <v>201</v>
      </c>
      <c r="C8741" t="s">
        <v>53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</row>
    <row r="8742" spans="1:11">
      <c r="A8742" s="74" t="s">
        <v>152</v>
      </c>
      <c r="B8742" t="s">
        <v>201</v>
      </c>
      <c r="C8742" t="s">
        <v>54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</row>
    <row r="8743" spans="1:11">
      <c r="A8743" s="74" t="s">
        <v>152</v>
      </c>
      <c r="B8743" t="s">
        <v>201</v>
      </c>
      <c r="C8743" t="s">
        <v>55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</row>
    <row r="8744" spans="1:11">
      <c r="A8744" s="74" t="s">
        <v>152</v>
      </c>
      <c r="B8744" t="s">
        <v>201</v>
      </c>
      <c r="C8744" t="s">
        <v>25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</row>
    <row r="8745" spans="1:11">
      <c r="A8745" s="74" t="s">
        <v>152</v>
      </c>
      <c r="B8745" t="s">
        <v>201</v>
      </c>
    </row>
    <row r="8746" spans="1:11">
      <c r="A8746" s="74" t="s">
        <v>152</v>
      </c>
      <c r="B8746" t="s">
        <v>201</v>
      </c>
      <c r="C8746" t="s">
        <v>56</v>
      </c>
      <c r="D8746">
        <v>0</v>
      </c>
      <c r="E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</row>
    <row r="8747" spans="1:11">
      <c r="A8747" s="74" t="s">
        <v>152</v>
      </c>
      <c r="B8747" t="s">
        <v>201</v>
      </c>
      <c r="C8747" t="s">
        <v>57</v>
      </c>
      <c r="D8747">
        <v>0</v>
      </c>
      <c r="E8747">
        <v>0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</row>
    <row r="8748" spans="1:11">
      <c r="A8748" s="74" t="s">
        <v>152</v>
      </c>
      <c r="B8748" t="s">
        <v>201</v>
      </c>
      <c r="C8748" t="s">
        <v>58</v>
      </c>
      <c r="D8748">
        <v>0</v>
      </c>
      <c r="E8748">
        <v>0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</row>
    <row r="8749" spans="1:11">
      <c r="A8749" s="74" t="s">
        <v>61</v>
      </c>
      <c r="B8749" t="s">
        <v>202</v>
      </c>
      <c r="C8749" t="s">
        <v>18</v>
      </c>
      <c r="D8749">
        <v>1</v>
      </c>
      <c r="E8749">
        <v>1</v>
      </c>
      <c r="F8749">
        <v>87000</v>
      </c>
      <c r="G8749">
        <v>87000</v>
      </c>
      <c r="H8749">
        <v>87000</v>
      </c>
      <c r="I8749">
        <v>87000</v>
      </c>
      <c r="J8749">
        <v>0</v>
      </c>
      <c r="K8749">
        <v>0</v>
      </c>
    </row>
    <row r="8750" spans="1:11">
      <c r="A8750" s="74" t="s">
        <v>61</v>
      </c>
      <c r="B8750" t="s">
        <v>202</v>
      </c>
      <c r="C8750" t="s">
        <v>19</v>
      </c>
      <c r="D8750">
        <v>0</v>
      </c>
      <c r="E8750"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</row>
    <row r="8751" spans="1:11">
      <c r="A8751" s="74" t="s">
        <v>61</v>
      </c>
      <c r="B8751" t="s">
        <v>202</v>
      </c>
      <c r="C8751" t="s">
        <v>20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</row>
    <row r="8752" spans="1:11">
      <c r="A8752" s="74" t="s">
        <v>61</v>
      </c>
      <c r="B8752" t="s">
        <v>202</v>
      </c>
      <c r="C8752" t="s">
        <v>21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</row>
    <row r="8753" spans="1:11">
      <c r="A8753" s="74" t="s">
        <v>61</v>
      </c>
      <c r="B8753" t="s">
        <v>202</v>
      </c>
      <c r="C8753" t="s">
        <v>22</v>
      </c>
      <c r="D8753">
        <v>1</v>
      </c>
      <c r="E8753">
        <v>1</v>
      </c>
      <c r="F8753">
        <v>71580</v>
      </c>
      <c r="G8753">
        <v>72300</v>
      </c>
      <c r="H8753">
        <v>71580</v>
      </c>
      <c r="I8753">
        <v>72300</v>
      </c>
      <c r="J8753">
        <v>720</v>
      </c>
      <c r="K8753">
        <v>1.0058675607711651E-2</v>
      </c>
    </row>
    <row r="8754" spans="1:11">
      <c r="A8754" s="74" t="s">
        <v>61</v>
      </c>
      <c r="B8754" t="s">
        <v>202</v>
      </c>
      <c r="C8754" t="s">
        <v>23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</row>
    <row r="8755" spans="1:11">
      <c r="A8755" s="74" t="s">
        <v>61</v>
      </c>
      <c r="B8755" t="s">
        <v>202</v>
      </c>
      <c r="C8755" t="s">
        <v>24</v>
      </c>
      <c r="D8755">
        <v>0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</row>
    <row r="8756" spans="1:11">
      <c r="A8756" s="74" t="s">
        <v>61</v>
      </c>
      <c r="B8756" t="s">
        <v>202</v>
      </c>
      <c r="C8756" t="s">
        <v>25</v>
      </c>
      <c r="D8756">
        <v>2</v>
      </c>
      <c r="E8756">
        <v>2</v>
      </c>
      <c r="F8756">
        <v>158580</v>
      </c>
      <c r="G8756">
        <v>159300</v>
      </c>
      <c r="H8756">
        <v>79290</v>
      </c>
      <c r="I8756">
        <v>79650</v>
      </c>
      <c r="J8756">
        <v>720</v>
      </c>
      <c r="K8756">
        <v>4.5402951191827468E-3</v>
      </c>
    </row>
    <row r="8757" spans="1:11">
      <c r="A8757" s="74" t="s">
        <v>61</v>
      </c>
      <c r="B8757" t="s">
        <v>202</v>
      </c>
    </row>
    <row r="8758" spans="1:11">
      <c r="A8758" s="74" t="s">
        <v>61</v>
      </c>
      <c r="B8758" t="s">
        <v>202</v>
      </c>
      <c r="C8758" t="s">
        <v>26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</row>
    <row r="8759" spans="1:11">
      <c r="A8759" s="74" t="s">
        <v>61</v>
      </c>
      <c r="B8759" t="s">
        <v>202</v>
      </c>
      <c r="C8759" t="s">
        <v>27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</row>
    <row r="8760" spans="1:11">
      <c r="A8760" s="74" t="s">
        <v>61</v>
      </c>
      <c r="B8760" t="s">
        <v>202</v>
      </c>
      <c r="C8760" t="s">
        <v>25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</row>
    <row r="8761" spans="1:11">
      <c r="A8761" s="74" t="s">
        <v>61</v>
      </c>
      <c r="B8761" t="s">
        <v>202</v>
      </c>
    </row>
    <row r="8762" spans="1:11">
      <c r="A8762" s="74" t="s">
        <v>61</v>
      </c>
      <c r="B8762" t="s">
        <v>202</v>
      </c>
      <c r="C8762" t="s">
        <v>28</v>
      </c>
      <c r="D8762">
        <v>4</v>
      </c>
      <c r="E8762">
        <v>4</v>
      </c>
      <c r="F8762">
        <v>84010</v>
      </c>
      <c r="G8762">
        <v>85120</v>
      </c>
      <c r="H8762">
        <v>21002.5</v>
      </c>
      <c r="I8762">
        <v>21280</v>
      </c>
      <c r="J8762">
        <v>1110</v>
      </c>
      <c r="K8762">
        <v>1.3212712772289014E-2</v>
      </c>
    </row>
    <row r="8763" spans="1:11">
      <c r="A8763" s="74" t="s">
        <v>61</v>
      </c>
      <c r="B8763" t="s">
        <v>202</v>
      </c>
      <c r="C8763" t="s">
        <v>29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</row>
    <row r="8764" spans="1:11">
      <c r="A8764" s="74" t="s">
        <v>61</v>
      </c>
      <c r="B8764" t="s">
        <v>202</v>
      </c>
      <c r="C8764" t="s">
        <v>30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</row>
    <row r="8765" spans="1:11">
      <c r="A8765" s="74" t="s">
        <v>61</v>
      </c>
      <c r="B8765" t="s">
        <v>202</v>
      </c>
      <c r="C8765" t="s">
        <v>31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</row>
    <row r="8766" spans="1:11">
      <c r="A8766" s="74" t="s">
        <v>61</v>
      </c>
      <c r="B8766" t="s">
        <v>202</v>
      </c>
      <c r="C8766" t="s">
        <v>25</v>
      </c>
      <c r="D8766">
        <v>4</v>
      </c>
      <c r="E8766">
        <v>4</v>
      </c>
      <c r="F8766">
        <v>84010</v>
      </c>
      <c r="G8766">
        <v>85120</v>
      </c>
      <c r="H8766">
        <v>21002.5</v>
      </c>
      <c r="I8766">
        <v>21280</v>
      </c>
      <c r="J8766">
        <v>1110</v>
      </c>
      <c r="K8766">
        <v>1.3212712772289014E-2</v>
      </c>
    </row>
    <row r="8767" spans="1:11">
      <c r="A8767" s="74" t="s">
        <v>61</v>
      </c>
      <c r="B8767" t="s">
        <v>202</v>
      </c>
    </row>
    <row r="8768" spans="1:11">
      <c r="A8768" s="74" t="s">
        <v>61</v>
      </c>
      <c r="B8768" t="s">
        <v>202</v>
      </c>
      <c r="C8768" t="s">
        <v>32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</row>
    <row r="8769" spans="1:11">
      <c r="A8769" s="74" t="s">
        <v>61</v>
      </c>
      <c r="B8769" t="s">
        <v>202</v>
      </c>
      <c r="C8769" t="s">
        <v>33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</row>
    <row r="8770" spans="1:11">
      <c r="A8770" s="74" t="s">
        <v>61</v>
      </c>
      <c r="B8770" t="s">
        <v>202</v>
      </c>
      <c r="C8770" t="s">
        <v>34</v>
      </c>
      <c r="D8770">
        <v>1</v>
      </c>
      <c r="E8770">
        <v>1</v>
      </c>
      <c r="F8770">
        <v>49488</v>
      </c>
      <c r="G8770">
        <v>49982</v>
      </c>
      <c r="H8770">
        <v>49488</v>
      </c>
      <c r="I8770">
        <v>49982</v>
      </c>
      <c r="J8770">
        <v>494</v>
      </c>
      <c r="K8770">
        <v>9.9822179114128686E-3</v>
      </c>
    </row>
    <row r="8771" spans="1:11">
      <c r="A8771" s="74" t="s">
        <v>61</v>
      </c>
      <c r="B8771" t="s">
        <v>202</v>
      </c>
      <c r="C8771" t="s">
        <v>25</v>
      </c>
      <c r="D8771">
        <v>1</v>
      </c>
      <c r="E8771">
        <v>1</v>
      </c>
      <c r="F8771">
        <v>49488</v>
      </c>
      <c r="G8771">
        <v>49982</v>
      </c>
      <c r="H8771">
        <v>49488</v>
      </c>
      <c r="I8771">
        <v>49982</v>
      </c>
      <c r="J8771">
        <v>494</v>
      </c>
      <c r="K8771">
        <v>9.9822179114128686E-3</v>
      </c>
    </row>
    <row r="8772" spans="1:11">
      <c r="A8772" s="74" t="s">
        <v>61</v>
      </c>
      <c r="B8772" t="s">
        <v>202</v>
      </c>
    </row>
    <row r="8773" spans="1:11">
      <c r="A8773" s="74" t="s">
        <v>61</v>
      </c>
      <c r="B8773" t="s">
        <v>202</v>
      </c>
      <c r="C8773" t="s">
        <v>35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</row>
    <row r="8774" spans="1:11">
      <c r="A8774" s="74" t="s">
        <v>61</v>
      </c>
      <c r="B8774" t="s">
        <v>202</v>
      </c>
      <c r="C8774" t="s">
        <v>36</v>
      </c>
      <c r="D8774">
        <v>0</v>
      </c>
      <c r="E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</row>
    <row r="8775" spans="1:11">
      <c r="A8775" s="74" t="s">
        <v>61</v>
      </c>
      <c r="B8775" t="s">
        <v>202</v>
      </c>
      <c r="C8775" t="s">
        <v>25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</row>
    <row r="8776" spans="1:11">
      <c r="A8776" s="74" t="s">
        <v>61</v>
      </c>
      <c r="B8776" t="s">
        <v>202</v>
      </c>
    </row>
    <row r="8777" spans="1:11">
      <c r="A8777" s="74" t="s">
        <v>61</v>
      </c>
      <c r="B8777" t="s">
        <v>202</v>
      </c>
      <c r="C8777" t="s">
        <v>37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</row>
    <row r="8778" spans="1:11">
      <c r="A8778" s="74" t="s">
        <v>61</v>
      </c>
      <c r="B8778" t="s">
        <v>202</v>
      </c>
      <c r="C8778" t="s">
        <v>38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</row>
    <row r="8779" spans="1:11">
      <c r="A8779" s="74" t="s">
        <v>61</v>
      </c>
      <c r="B8779" t="s">
        <v>202</v>
      </c>
      <c r="C8779" t="s">
        <v>25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</row>
    <row r="8780" spans="1:11">
      <c r="A8780" s="74" t="s">
        <v>61</v>
      </c>
      <c r="B8780" t="s">
        <v>202</v>
      </c>
    </row>
    <row r="8781" spans="1:11">
      <c r="A8781" s="74" t="s">
        <v>61</v>
      </c>
      <c r="B8781" t="s">
        <v>202</v>
      </c>
      <c r="C8781" t="s">
        <v>39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</row>
    <row r="8782" spans="1:11">
      <c r="A8782" s="74" t="s">
        <v>61</v>
      </c>
      <c r="B8782" t="s">
        <v>202</v>
      </c>
      <c r="C8782" t="s">
        <v>40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</row>
    <row r="8783" spans="1:11">
      <c r="A8783" s="74" t="s">
        <v>61</v>
      </c>
      <c r="B8783" t="s">
        <v>202</v>
      </c>
      <c r="C8783" t="s">
        <v>41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</row>
    <row r="8784" spans="1:11">
      <c r="A8784" s="74" t="s">
        <v>61</v>
      </c>
      <c r="B8784" t="s">
        <v>202</v>
      </c>
      <c r="C8784" t="s">
        <v>42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</row>
    <row r="8785" spans="1:11">
      <c r="A8785" s="74" t="s">
        <v>61</v>
      </c>
      <c r="B8785" t="s">
        <v>202</v>
      </c>
      <c r="C8785" t="s">
        <v>43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</row>
    <row r="8786" spans="1:11">
      <c r="A8786" s="74" t="s">
        <v>61</v>
      </c>
      <c r="B8786" t="s">
        <v>202</v>
      </c>
      <c r="C8786" t="s">
        <v>44</v>
      </c>
      <c r="D8786">
        <v>0</v>
      </c>
      <c r="E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</row>
    <row r="8787" spans="1:11">
      <c r="A8787" s="74" t="s">
        <v>61</v>
      </c>
      <c r="B8787" t="s">
        <v>202</v>
      </c>
      <c r="C8787" t="s">
        <v>45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</row>
    <row r="8788" spans="1:11">
      <c r="A8788" s="74" t="s">
        <v>61</v>
      </c>
      <c r="B8788" t="s">
        <v>202</v>
      </c>
      <c r="C8788" t="s">
        <v>46</v>
      </c>
      <c r="D8788">
        <v>0</v>
      </c>
      <c r="E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</row>
    <row r="8789" spans="1:11">
      <c r="A8789" s="74" t="s">
        <v>61</v>
      </c>
      <c r="B8789" t="s">
        <v>202</v>
      </c>
      <c r="C8789" t="s">
        <v>25</v>
      </c>
      <c r="D8789">
        <v>0</v>
      </c>
      <c r="E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</row>
    <row r="8790" spans="1:11">
      <c r="A8790" s="74" t="s">
        <v>61</v>
      </c>
      <c r="B8790" t="s">
        <v>202</v>
      </c>
    </row>
    <row r="8791" spans="1:11">
      <c r="A8791" s="74" t="s">
        <v>61</v>
      </c>
      <c r="B8791" t="s">
        <v>202</v>
      </c>
      <c r="C8791" t="s">
        <v>47</v>
      </c>
      <c r="D8791">
        <v>0</v>
      </c>
      <c r="E8791">
        <v>0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</row>
    <row r="8792" spans="1:11">
      <c r="A8792" s="74" t="s">
        <v>61</v>
      </c>
      <c r="B8792" t="s">
        <v>202</v>
      </c>
      <c r="C8792" t="s">
        <v>48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</row>
    <row r="8793" spans="1:11">
      <c r="A8793" s="74" t="s">
        <v>61</v>
      </c>
      <c r="B8793" t="s">
        <v>202</v>
      </c>
      <c r="C8793" t="s">
        <v>25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</row>
    <row r="8794" spans="1:11">
      <c r="A8794" s="74" t="s">
        <v>61</v>
      </c>
      <c r="B8794" t="s">
        <v>202</v>
      </c>
    </row>
    <row r="8795" spans="1:11">
      <c r="A8795" s="74" t="s">
        <v>61</v>
      </c>
      <c r="B8795" t="s">
        <v>202</v>
      </c>
      <c r="C8795" t="s">
        <v>49</v>
      </c>
      <c r="D8795">
        <v>0.06</v>
      </c>
      <c r="E8795">
        <v>0.06</v>
      </c>
      <c r="F8795">
        <v>3474</v>
      </c>
      <c r="G8795">
        <v>3510</v>
      </c>
      <c r="H8795">
        <v>57900</v>
      </c>
      <c r="I8795">
        <v>58500</v>
      </c>
      <c r="J8795">
        <v>36</v>
      </c>
      <c r="K8795">
        <v>1.0362694300518135E-2</v>
      </c>
    </row>
    <row r="8796" spans="1:11">
      <c r="A8796" s="74" t="s">
        <v>61</v>
      </c>
      <c r="B8796" t="s">
        <v>202</v>
      </c>
      <c r="C8796" t="s">
        <v>25</v>
      </c>
      <c r="D8796">
        <v>0.06</v>
      </c>
      <c r="E8796">
        <v>0.06</v>
      </c>
      <c r="F8796">
        <v>3474</v>
      </c>
      <c r="G8796">
        <v>3510</v>
      </c>
      <c r="H8796">
        <v>57900</v>
      </c>
      <c r="I8796">
        <v>58500</v>
      </c>
      <c r="J8796">
        <v>36</v>
      </c>
      <c r="K8796">
        <v>1.0362694300518135E-2</v>
      </c>
    </row>
    <row r="8797" spans="1:11">
      <c r="A8797" s="74" t="s">
        <v>61</v>
      </c>
      <c r="B8797" t="s">
        <v>202</v>
      </c>
    </row>
    <row r="8798" spans="1:11">
      <c r="A8798" s="74" t="s">
        <v>61</v>
      </c>
      <c r="B8798" t="s">
        <v>202</v>
      </c>
      <c r="C8798" t="s">
        <v>50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</row>
    <row r="8799" spans="1:11">
      <c r="A8799" s="74" t="s">
        <v>61</v>
      </c>
      <c r="B8799" t="s">
        <v>202</v>
      </c>
      <c r="C8799" t="s">
        <v>51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</row>
    <row r="8800" spans="1:11">
      <c r="A8800" s="74" t="s">
        <v>61</v>
      </c>
      <c r="B8800" t="s">
        <v>202</v>
      </c>
      <c r="C8800" t="s">
        <v>25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</row>
    <row r="8801" spans="1:11">
      <c r="A8801" s="74" t="s">
        <v>61</v>
      </c>
      <c r="B8801" t="s">
        <v>202</v>
      </c>
    </row>
    <row r="8802" spans="1:11">
      <c r="A8802" s="74" t="s">
        <v>61</v>
      </c>
      <c r="B8802" t="s">
        <v>202</v>
      </c>
      <c r="C8802" t="s">
        <v>52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</row>
    <row r="8803" spans="1:11">
      <c r="A8803" s="74" t="s">
        <v>61</v>
      </c>
      <c r="B8803" t="s">
        <v>202</v>
      </c>
      <c r="C8803" t="s">
        <v>53</v>
      </c>
      <c r="D8803">
        <v>0</v>
      </c>
      <c r="E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</row>
    <row r="8804" spans="1:11">
      <c r="A8804" s="74" t="s">
        <v>61</v>
      </c>
      <c r="B8804" t="s">
        <v>202</v>
      </c>
      <c r="C8804" t="s">
        <v>54</v>
      </c>
      <c r="D8804">
        <v>0</v>
      </c>
      <c r="E8804"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</row>
    <row r="8805" spans="1:11">
      <c r="A8805" s="74" t="s">
        <v>61</v>
      </c>
      <c r="B8805" t="s">
        <v>202</v>
      </c>
      <c r="C8805" t="s">
        <v>55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</row>
    <row r="8806" spans="1:11">
      <c r="A8806" s="74" t="s">
        <v>61</v>
      </c>
      <c r="B8806" t="s">
        <v>202</v>
      </c>
      <c r="C8806" t="s">
        <v>25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</row>
    <row r="8807" spans="1:11">
      <c r="A8807" s="74" t="s">
        <v>61</v>
      </c>
      <c r="B8807" t="s">
        <v>202</v>
      </c>
    </row>
    <row r="8808" spans="1:11">
      <c r="A8808" s="74" t="s">
        <v>61</v>
      </c>
      <c r="B8808" t="s">
        <v>202</v>
      </c>
      <c r="C8808" t="s">
        <v>56</v>
      </c>
      <c r="D8808">
        <v>0</v>
      </c>
      <c r="E8808">
        <v>0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</row>
    <row r="8809" spans="1:11">
      <c r="A8809" s="74" t="s">
        <v>61</v>
      </c>
      <c r="B8809" t="s">
        <v>202</v>
      </c>
      <c r="C8809" t="s">
        <v>57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</row>
    <row r="8810" spans="1:11">
      <c r="A8810" s="74" t="s">
        <v>61</v>
      </c>
      <c r="B8810" t="s">
        <v>202</v>
      </c>
      <c r="C8810" t="s">
        <v>58</v>
      </c>
      <c r="D8810">
        <v>1.39</v>
      </c>
      <c r="E8810">
        <v>1.39</v>
      </c>
      <c r="F8810">
        <v>46834</v>
      </c>
      <c r="G8810">
        <v>47304</v>
      </c>
      <c r="H8810">
        <v>33693.525179856115</v>
      </c>
      <c r="I8810">
        <v>34031.654676258993</v>
      </c>
      <c r="J8810">
        <v>470</v>
      </c>
      <c r="K8810">
        <v>1.0035444335311953E-2</v>
      </c>
    </row>
    <row r="8811" spans="1:11">
      <c r="A8811" s="74" t="s">
        <v>72</v>
      </c>
      <c r="B8811" t="s">
        <v>203</v>
      </c>
      <c r="C8811" t="s">
        <v>18</v>
      </c>
      <c r="D8811">
        <v>1</v>
      </c>
      <c r="E8811">
        <v>1</v>
      </c>
      <c r="F8811">
        <v>80000</v>
      </c>
      <c r="G8811">
        <v>80000</v>
      </c>
      <c r="H8811">
        <v>80000</v>
      </c>
      <c r="I8811">
        <v>80000</v>
      </c>
      <c r="J8811">
        <v>0</v>
      </c>
      <c r="K8811">
        <v>0</v>
      </c>
    </row>
    <row r="8812" spans="1:11">
      <c r="A8812" s="74" t="s">
        <v>72</v>
      </c>
      <c r="B8812" t="s">
        <v>203</v>
      </c>
      <c r="C8812" t="s">
        <v>19</v>
      </c>
      <c r="D8812">
        <v>0</v>
      </c>
      <c r="E8812">
        <v>0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</row>
    <row r="8813" spans="1:11">
      <c r="A8813" s="74" t="s">
        <v>72</v>
      </c>
      <c r="B8813" t="s">
        <v>203</v>
      </c>
      <c r="C8813" t="s">
        <v>20</v>
      </c>
      <c r="D8813">
        <v>0</v>
      </c>
      <c r="E8813">
        <v>0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</row>
    <row r="8814" spans="1:11">
      <c r="A8814" s="74" t="s">
        <v>72</v>
      </c>
      <c r="B8814" t="s">
        <v>203</v>
      </c>
      <c r="C8814" t="s">
        <v>21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</row>
    <row r="8815" spans="1:11">
      <c r="A8815" s="74" t="s">
        <v>72</v>
      </c>
      <c r="B8815" t="s">
        <v>203</v>
      </c>
      <c r="C8815" t="s">
        <v>22</v>
      </c>
      <c r="D8815">
        <v>0</v>
      </c>
      <c r="E8815">
        <v>0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</row>
    <row r="8816" spans="1:11">
      <c r="A8816" s="74" t="s">
        <v>72</v>
      </c>
      <c r="B8816" t="s">
        <v>203</v>
      </c>
      <c r="C8816" t="s">
        <v>23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</row>
    <row r="8817" spans="1:11">
      <c r="A8817" s="74" t="s">
        <v>72</v>
      </c>
      <c r="B8817" t="s">
        <v>203</v>
      </c>
      <c r="C8817" t="s">
        <v>24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</row>
    <row r="8818" spans="1:11">
      <c r="A8818" s="74" t="s">
        <v>72</v>
      </c>
      <c r="B8818" t="s">
        <v>203</v>
      </c>
      <c r="C8818" t="s">
        <v>25</v>
      </c>
      <c r="D8818">
        <v>1</v>
      </c>
      <c r="E8818">
        <v>1</v>
      </c>
      <c r="F8818">
        <v>80000</v>
      </c>
      <c r="G8818">
        <v>80000</v>
      </c>
      <c r="H8818">
        <v>80000</v>
      </c>
      <c r="I8818">
        <v>80000</v>
      </c>
      <c r="J8818">
        <v>0</v>
      </c>
      <c r="K8818">
        <v>0</v>
      </c>
    </row>
    <row r="8819" spans="1:11">
      <c r="A8819" s="74" t="s">
        <v>72</v>
      </c>
      <c r="B8819" t="s">
        <v>203</v>
      </c>
    </row>
    <row r="8820" spans="1:11">
      <c r="A8820" s="74" t="s">
        <v>72</v>
      </c>
      <c r="B8820" t="s">
        <v>203</v>
      </c>
      <c r="C8820" t="s">
        <v>26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</row>
    <row r="8821" spans="1:11">
      <c r="A8821" s="74" t="s">
        <v>72</v>
      </c>
      <c r="B8821" t="s">
        <v>203</v>
      </c>
      <c r="C8821" t="s">
        <v>27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</row>
    <row r="8822" spans="1:11">
      <c r="A8822" s="74" t="s">
        <v>72</v>
      </c>
      <c r="B8822" t="s">
        <v>203</v>
      </c>
      <c r="C8822" t="s">
        <v>25</v>
      </c>
      <c r="D8822">
        <v>0</v>
      </c>
      <c r="E8822">
        <v>0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</row>
    <row r="8823" spans="1:11">
      <c r="A8823" s="74" t="s">
        <v>72</v>
      </c>
      <c r="B8823" t="s">
        <v>203</v>
      </c>
    </row>
    <row r="8824" spans="1:11">
      <c r="A8824" s="74" t="s">
        <v>72</v>
      </c>
      <c r="B8824" t="s">
        <v>203</v>
      </c>
      <c r="C8824" t="s">
        <v>28</v>
      </c>
      <c r="D8824">
        <v>0</v>
      </c>
      <c r="E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</row>
    <row r="8825" spans="1:11">
      <c r="A8825" s="74" t="s">
        <v>72</v>
      </c>
      <c r="B8825" t="s">
        <v>203</v>
      </c>
      <c r="C8825" t="s">
        <v>29</v>
      </c>
      <c r="D8825">
        <v>1</v>
      </c>
      <c r="E8825">
        <v>1</v>
      </c>
      <c r="F8825">
        <v>14747</v>
      </c>
      <c r="G8825">
        <v>14747</v>
      </c>
      <c r="H8825">
        <v>14747</v>
      </c>
      <c r="I8825">
        <v>14747</v>
      </c>
      <c r="J8825">
        <v>0</v>
      </c>
      <c r="K8825">
        <v>0</v>
      </c>
    </row>
    <row r="8826" spans="1:11">
      <c r="A8826" s="74" t="s">
        <v>72</v>
      </c>
      <c r="B8826" t="s">
        <v>203</v>
      </c>
      <c r="C8826" t="s">
        <v>30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</row>
    <row r="8827" spans="1:11">
      <c r="A8827" s="74" t="s">
        <v>72</v>
      </c>
      <c r="B8827" t="s">
        <v>203</v>
      </c>
      <c r="C8827" t="s">
        <v>31</v>
      </c>
      <c r="D8827">
        <v>0</v>
      </c>
      <c r="E8827"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</row>
    <row r="8828" spans="1:11">
      <c r="A8828" s="74" t="s">
        <v>72</v>
      </c>
      <c r="B8828" t="s">
        <v>203</v>
      </c>
      <c r="C8828" t="s">
        <v>25</v>
      </c>
      <c r="D8828">
        <v>1</v>
      </c>
      <c r="E8828">
        <v>1</v>
      </c>
      <c r="F8828">
        <v>14747</v>
      </c>
      <c r="G8828">
        <v>14747</v>
      </c>
      <c r="H8828">
        <v>14747</v>
      </c>
      <c r="I8828">
        <v>14747</v>
      </c>
      <c r="J8828">
        <v>0</v>
      </c>
      <c r="K8828">
        <v>0</v>
      </c>
    </row>
    <row r="8829" spans="1:11">
      <c r="A8829" s="74" t="s">
        <v>72</v>
      </c>
      <c r="B8829" t="s">
        <v>203</v>
      </c>
    </row>
    <row r="8830" spans="1:11">
      <c r="A8830" s="74" t="s">
        <v>72</v>
      </c>
      <c r="B8830" t="s">
        <v>203</v>
      </c>
      <c r="C8830" t="s">
        <v>32</v>
      </c>
      <c r="D8830">
        <v>0</v>
      </c>
      <c r="E8830"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</row>
    <row r="8831" spans="1:11">
      <c r="A8831" s="74" t="s">
        <v>72</v>
      </c>
      <c r="B8831" t="s">
        <v>203</v>
      </c>
      <c r="C8831" t="s">
        <v>33</v>
      </c>
      <c r="D8831">
        <v>0</v>
      </c>
      <c r="E8831">
        <v>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</row>
    <row r="8832" spans="1:11">
      <c r="A8832" s="74" t="s">
        <v>72</v>
      </c>
      <c r="B8832" t="s">
        <v>203</v>
      </c>
      <c r="C8832" t="s">
        <v>34</v>
      </c>
      <c r="D8832">
        <v>0</v>
      </c>
      <c r="E8832"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</row>
    <row r="8833" spans="1:11">
      <c r="A8833" s="74" t="s">
        <v>72</v>
      </c>
      <c r="B8833" t="s">
        <v>203</v>
      </c>
      <c r="C8833" t="s">
        <v>25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</row>
    <row r="8834" spans="1:11">
      <c r="A8834" s="74" t="s">
        <v>72</v>
      </c>
      <c r="B8834" t="s">
        <v>203</v>
      </c>
    </row>
    <row r="8835" spans="1:11">
      <c r="A8835" s="74" t="s">
        <v>72</v>
      </c>
      <c r="B8835" t="s">
        <v>203</v>
      </c>
      <c r="C8835" t="s">
        <v>35</v>
      </c>
      <c r="D8835">
        <v>0</v>
      </c>
      <c r="E8835"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</row>
    <row r="8836" spans="1:11">
      <c r="A8836" s="74" t="s">
        <v>72</v>
      </c>
      <c r="B8836" t="s">
        <v>203</v>
      </c>
      <c r="C8836" t="s">
        <v>36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</row>
    <row r="8837" spans="1:11">
      <c r="A8837" s="74" t="s">
        <v>72</v>
      </c>
      <c r="B8837" t="s">
        <v>203</v>
      </c>
      <c r="C8837" t="s">
        <v>25</v>
      </c>
      <c r="D8837">
        <v>0</v>
      </c>
      <c r="E8837"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</row>
    <row r="8838" spans="1:11">
      <c r="A8838" s="74" t="s">
        <v>72</v>
      </c>
      <c r="B8838" t="s">
        <v>203</v>
      </c>
    </row>
    <row r="8839" spans="1:11">
      <c r="A8839" s="74" t="s">
        <v>72</v>
      </c>
      <c r="B8839" t="s">
        <v>203</v>
      </c>
      <c r="C8839" t="s">
        <v>37</v>
      </c>
      <c r="D8839">
        <v>1</v>
      </c>
      <c r="E8839">
        <v>1</v>
      </c>
      <c r="F8839">
        <v>35000</v>
      </c>
      <c r="G8839">
        <v>35000</v>
      </c>
      <c r="H8839">
        <v>35000</v>
      </c>
      <c r="I8839">
        <v>35000</v>
      </c>
      <c r="J8839">
        <v>0</v>
      </c>
      <c r="K8839">
        <v>0</v>
      </c>
    </row>
    <row r="8840" spans="1:11">
      <c r="A8840" s="74" t="s">
        <v>72</v>
      </c>
      <c r="B8840" t="s">
        <v>203</v>
      </c>
      <c r="C8840" t="s">
        <v>38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</row>
    <row r="8841" spans="1:11">
      <c r="A8841" s="74" t="s">
        <v>72</v>
      </c>
      <c r="B8841" t="s">
        <v>203</v>
      </c>
      <c r="C8841" t="s">
        <v>25</v>
      </c>
      <c r="D8841">
        <v>1</v>
      </c>
      <c r="E8841">
        <v>1</v>
      </c>
      <c r="F8841">
        <v>35000</v>
      </c>
      <c r="G8841">
        <v>35000</v>
      </c>
      <c r="H8841">
        <v>35000</v>
      </c>
      <c r="I8841">
        <v>35000</v>
      </c>
      <c r="J8841">
        <v>0</v>
      </c>
      <c r="K8841">
        <v>0</v>
      </c>
    </row>
    <row r="8842" spans="1:11">
      <c r="A8842" s="74" t="s">
        <v>72</v>
      </c>
      <c r="B8842" t="s">
        <v>203</v>
      </c>
    </row>
    <row r="8843" spans="1:11">
      <c r="A8843" s="74" t="s">
        <v>72</v>
      </c>
      <c r="B8843" t="s">
        <v>203</v>
      </c>
      <c r="C8843" t="s">
        <v>39</v>
      </c>
      <c r="D8843">
        <v>0</v>
      </c>
      <c r="E8843"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</row>
    <row r="8844" spans="1:11">
      <c r="A8844" s="74" t="s">
        <v>72</v>
      </c>
      <c r="B8844" t="s">
        <v>203</v>
      </c>
      <c r="C8844" t="s">
        <v>40</v>
      </c>
      <c r="D8844">
        <v>0</v>
      </c>
      <c r="E8844">
        <v>0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</row>
    <row r="8845" spans="1:11">
      <c r="A8845" s="74" t="s">
        <v>72</v>
      </c>
      <c r="B8845" t="s">
        <v>203</v>
      </c>
      <c r="C8845" t="s">
        <v>41</v>
      </c>
      <c r="D8845">
        <v>0</v>
      </c>
      <c r="E8845">
        <v>0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</row>
    <row r="8846" spans="1:11">
      <c r="A8846" s="74" t="s">
        <v>72</v>
      </c>
      <c r="B8846" t="s">
        <v>203</v>
      </c>
      <c r="C8846" t="s">
        <v>42</v>
      </c>
      <c r="D8846">
        <v>0</v>
      </c>
      <c r="E8846">
        <v>0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</row>
    <row r="8847" spans="1:11">
      <c r="A8847" s="74" t="s">
        <v>72</v>
      </c>
      <c r="B8847" t="s">
        <v>203</v>
      </c>
      <c r="C8847" t="s">
        <v>43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</row>
    <row r="8848" spans="1:11">
      <c r="A8848" s="74" t="s">
        <v>72</v>
      </c>
      <c r="B8848" t="s">
        <v>203</v>
      </c>
      <c r="C8848" t="s">
        <v>44</v>
      </c>
      <c r="D8848">
        <v>0</v>
      </c>
      <c r="E8848">
        <v>0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</row>
    <row r="8849" spans="1:11">
      <c r="A8849" s="74" t="s">
        <v>72</v>
      </c>
      <c r="B8849" t="s">
        <v>203</v>
      </c>
      <c r="C8849" t="s">
        <v>45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</row>
    <row r="8850" spans="1:11">
      <c r="A8850" s="74" t="s">
        <v>72</v>
      </c>
      <c r="B8850" t="s">
        <v>203</v>
      </c>
      <c r="C8850" t="s">
        <v>46</v>
      </c>
      <c r="D8850">
        <v>0</v>
      </c>
      <c r="E8850">
        <v>0</v>
      </c>
      <c r="F8850">
        <v>0</v>
      </c>
      <c r="G8850">
        <v>0</v>
      </c>
      <c r="H8850">
        <v>0</v>
      </c>
      <c r="I8850">
        <v>0</v>
      </c>
      <c r="J8850">
        <v>0</v>
      </c>
      <c r="K8850">
        <v>0</v>
      </c>
    </row>
    <row r="8851" spans="1:11">
      <c r="A8851" s="74" t="s">
        <v>72</v>
      </c>
      <c r="B8851" t="s">
        <v>203</v>
      </c>
      <c r="C8851" t="s">
        <v>25</v>
      </c>
      <c r="D8851">
        <v>0</v>
      </c>
      <c r="E8851"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</row>
    <row r="8852" spans="1:11">
      <c r="A8852" s="74" t="s">
        <v>72</v>
      </c>
      <c r="B8852" t="s">
        <v>203</v>
      </c>
    </row>
    <row r="8853" spans="1:11">
      <c r="A8853" s="74" t="s">
        <v>72</v>
      </c>
      <c r="B8853" t="s">
        <v>203</v>
      </c>
      <c r="C8853" t="s">
        <v>47</v>
      </c>
      <c r="D8853">
        <v>0</v>
      </c>
      <c r="E8853"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</row>
    <row r="8854" spans="1:11">
      <c r="A8854" s="74" t="s">
        <v>72</v>
      </c>
      <c r="B8854" t="s">
        <v>203</v>
      </c>
      <c r="C8854" t="s">
        <v>48</v>
      </c>
      <c r="D8854">
        <v>0</v>
      </c>
      <c r="E8854"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</row>
    <row r="8855" spans="1:11">
      <c r="A8855" s="74" t="s">
        <v>72</v>
      </c>
      <c r="B8855" t="s">
        <v>203</v>
      </c>
      <c r="C8855" t="s">
        <v>25</v>
      </c>
      <c r="D8855">
        <v>0</v>
      </c>
      <c r="E8855">
        <v>0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</row>
    <row r="8856" spans="1:11">
      <c r="A8856" s="74" t="s">
        <v>72</v>
      </c>
      <c r="B8856" t="s">
        <v>203</v>
      </c>
    </row>
    <row r="8857" spans="1:11">
      <c r="A8857" s="74" t="s">
        <v>72</v>
      </c>
      <c r="B8857" t="s">
        <v>203</v>
      </c>
      <c r="C8857" t="s">
        <v>49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</row>
    <row r="8858" spans="1:11">
      <c r="A8858" s="74" t="s">
        <v>72</v>
      </c>
      <c r="B8858" t="s">
        <v>203</v>
      </c>
      <c r="C8858" t="s">
        <v>25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</row>
    <row r="8859" spans="1:11">
      <c r="A8859" s="74" t="s">
        <v>72</v>
      </c>
      <c r="B8859" t="s">
        <v>203</v>
      </c>
    </row>
    <row r="8860" spans="1:11">
      <c r="A8860" s="74" t="s">
        <v>72</v>
      </c>
      <c r="B8860" t="s">
        <v>203</v>
      </c>
      <c r="C8860" t="s">
        <v>50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</row>
    <row r="8861" spans="1:11">
      <c r="A8861" s="74" t="s">
        <v>72</v>
      </c>
      <c r="B8861" t="s">
        <v>203</v>
      </c>
      <c r="C8861" t="s">
        <v>51</v>
      </c>
      <c r="D8861">
        <v>0</v>
      </c>
      <c r="E8861"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</row>
    <row r="8862" spans="1:11">
      <c r="A8862" s="74" t="s">
        <v>72</v>
      </c>
      <c r="B8862" t="s">
        <v>203</v>
      </c>
      <c r="C8862" t="s">
        <v>25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</row>
    <row r="8863" spans="1:11">
      <c r="A8863" s="74" t="s">
        <v>72</v>
      </c>
      <c r="B8863" t="s">
        <v>203</v>
      </c>
    </row>
    <row r="8864" spans="1:11">
      <c r="A8864" s="74" t="s">
        <v>72</v>
      </c>
      <c r="B8864" t="s">
        <v>203</v>
      </c>
      <c r="C8864" t="s">
        <v>52</v>
      </c>
      <c r="D8864">
        <v>0</v>
      </c>
      <c r="E8864">
        <v>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</row>
    <row r="8865" spans="1:11">
      <c r="A8865" s="74" t="s">
        <v>72</v>
      </c>
      <c r="B8865" t="s">
        <v>203</v>
      </c>
      <c r="C8865" t="s">
        <v>53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</row>
    <row r="8866" spans="1:11">
      <c r="A8866" s="74" t="s">
        <v>72</v>
      </c>
      <c r="B8866" t="s">
        <v>203</v>
      </c>
      <c r="C8866" t="s">
        <v>54</v>
      </c>
      <c r="D8866">
        <v>0</v>
      </c>
      <c r="E8866"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</row>
    <row r="8867" spans="1:11">
      <c r="A8867" s="74" t="s">
        <v>72</v>
      </c>
      <c r="B8867" t="s">
        <v>203</v>
      </c>
      <c r="C8867" t="s">
        <v>55</v>
      </c>
      <c r="D8867">
        <v>0</v>
      </c>
      <c r="E8867"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</row>
    <row r="8868" spans="1:11">
      <c r="A8868" s="74" t="s">
        <v>72</v>
      </c>
      <c r="B8868" t="s">
        <v>203</v>
      </c>
      <c r="C8868" t="s">
        <v>25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</row>
    <row r="8869" spans="1:11">
      <c r="A8869" s="74" t="s">
        <v>72</v>
      </c>
      <c r="B8869" t="s">
        <v>203</v>
      </c>
    </row>
    <row r="8870" spans="1:11">
      <c r="A8870" s="74" t="s">
        <v>72</v>
      </c>
      <c r="B8870" t="s">
        <v>203</v>
      </c>
      <c r="C8870" t="s">
        <v>56</v>
      </c>
      <c r="D8870">
        <v>0</v>
      </c>
      <c r="E8870">
        <v>0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</row>
    <row r="8871" spans="1:11">
      <c r="A8871" s="74" t="s">
        <v>72</v>
      </c>
      <c r="B8871" t="s">
        <v>203</v>
      </c>
      <c r="C8871" t="s">
        <v>57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</row>
    <row r="8872" spans="1:11">
      <c r="A8872" s="74" t="s">
        <v>72</v>
      </c>
      <c r="B8872" t="s">
        <v>203</v>
      </c>
      <c r="C8872" t="s">
        <v>58</v>
      </c>
      <c r="D8872">
        <v>0</v>
      </c>
      <c r="E8872"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</row>
    <row r="8873" spans="1:11">
      <c r="A8873" s="74" t="s">
        <v>64</v>
      </c>
      <c r="B8873" t="s">
        <v>204</v>
      </c>
      <c r="C8873" t="s">
        <v>18</v>
      </c>
      <c r="D8873">
        <v>0.88</v>
      </c>
      <c r="E8873">
        <v>0.88</v>
      </c>
      <c r="F8873">
        <v>73702.41</v>
      </c>
      <c r="G8873">
        <v>73702.91</v>
      </c>
      <c r="H8873">
        <v>83752.738636363647</v>
      </c>
      <c r="I8873">
        <v>83753.306818181823</v>
      </c>
      <c r="J8873">
        <v>0.5</v>
      </c>
      <c r="K8873">
        <v>6.7840386766185796E-6</v>
      </c>
    </row>
    <row r="8874" spans="1:11">
      <c r="A8874" s="74" t="s">
        <v>64</v>
      </c>
      <c r="B8874" t="s">
        <v>204</v>
      </c>
      <c r="C8874" t="s">
        <v>19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</row>
    <row r="8875" spans="1:11">
      <c r="A8875" s="74" t="s">
        <v>64</v>
      </c>
      <c r="B8875" t="s">
        <v>204</v>
      </c>
      <c r="C8875" t="s">
        <v>20</v>
      </c>
      <c r="D8875">
        <v>0</v>
      </c>
      <c r="E8875">
        <v>0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</row>
    <row r="8876" spans="1:11">
      <c r="A8876" s="74" t="s">
        <v>64</v>
      </c>
      <c r="B8876" t="s">
        <v>204</v>
      </c>
      <c r="C8876" t="s">
        <v>21</v>
      </c>
      <c r="D8876">
        <v>0</v>
      </c>
      <c r="E8876">
        <v>0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</row>
    <row r="8877" spans="1:11">
      <c r="A8877" s="74" t="s">
        <v>64</v>
      </c>
      <c r="B8877" t="s">
        <v>204</v>
      </c>
      <c r="C8877" t="s">
        <v>22</v>
      </c>
      <c r="D8877">
        <v>0</v>
      </c>
      <c r="E8877">
        <v>0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</row>
    <row r="8878" spans="1:11">
      <c r="A8878" s="74" t="s">
        <v>64</v>
      </c>
      <c r="B8878" t="s">
        <v>204</v>
      </c>
      <c r="C8878" t="s">
        <v>23</v>
      </c>
      <c r="D8878">
        <v>0.5</v>
      </c>
      <c r="E8878">
        <v>0.5</v>
      </c>
      <c r="F8878">
        <v>36009.5</v>
      </c>
      <c r="G8878">
        <v>36010</v>
      </c>
      <c r="H8878">
        <v>72019</v>
      </c>
      <c r="I8878">
        <v>72020</v>
      </c>
      <c r="J8878">
        <v>0.5</v>
      </c>
      <c r="K8878">
        <v>1.3885224732362294E-5</v>
      </c>
    </row>
    <row r="8879" spans="1:11">
      <c r="A8879" s="74" t="s">
        <v>64</v>
      </c>
      <c r="B8879" t="s">
        <v>204</v>
      </c>
      <c r="C8879" t="s">
        <v>24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</row>
    <row r="8880" spans="1:11">
      <c r="A8880" s="74" t="s">
        <v>64</v>
      </c>
      <c r="B8880" t="s">
        <v>204</v>
      </c>
      <c r="C8880" t="s">
        <v>25</v>
      </c>
      <c r="D8880">
        <v>1.38</v>
      </c>
      <c r="E8880">
        <v>1.38</v>
      </c>
      <c r="F8880">
        <v>109711.91</v>
      </c>
      <c r="G8880">
        <v>109712.91</v>
      </c>
      <c r="H8880">
        <v>79501.384057971023</v>
      </c>
      <c r="I8880">
        <v>79502.108695652176</v>
      </c>
      <c r="J8880">
        <v>1</v>
      </c>
      <c r="K8880">
        <v>9.1147807015664937E-6</v>
      </c>
    </row>
    <row r="8881" spans="1:11">
      <c r="A8881" s="74" t="s">
        <v>64</v>
      </c>
      <c r="B8881" t="s">
        <v>204</v>
      </c>
    </row>
    <row r="8882" spans="1:11">
      <c r="A8882" s="74" t="s">
        <v>64</v>
      </c>
      <c r="B8882" t="s">
        <v>204</v>
      </c>
      <c r="C8882" t="s">
        <v>26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</row>
    <row r="8883" spans="1:11">
      <c r="A8883" s="74" t="s">
        <v>64</v>
      </c>
      <c r="B8883" t="s">
        <v>204</v>
      </c>
      <c r="C8883" t="s">
        <v>27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</row>
    <row r="8884" spans="1:11">
      <c r="A8884" s="74" t="s">
        <v>64</v>
      </c>
      <c r="B8884" t="s">
        <v>204</v>
      </c>
      <c r="C8884" t="s">
        <v>25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</row>
    <row r="8885" spans="1:11">
      <c r="A8885" s="74" t="s">
        <v>64</v>
      </c>
      <c r="B8885" t="s">
        <v>204</v>
      </c>
    </row>
    <row r="8886" spans="1:11">
      <c r="A8886" s="74" t="s">
        <v>64</v>
      </c>
      <c r="B8886" t="s">
        <v>204</v>
      </c>
      <c r="C8886" t="s">
        <v>28</v>
      </c>
      <c r="D8886">
        <v>3.5</v>
      </c>
      <c r="E8886">
        <v>3.5</v>
      </c>
      <c r="F8886">
        <v>54820.5</v>
      </c>
      <c r="G8886">
        <v>54824</v>
      </c>
      <c r="H8886">
        <v>15663</v>
      </c>
      <c r="I8886">
        <v>15664</v>
      </c>
      <c r="J8886">
        <v>3.5</v>
      </c>
      <c r="K8886">
        <v>6.3844729617570063E-5</v>
      </c>
    </row>
    <row r="8887" spans="1:11">
      <c r="A8887" s="74" t="s">
        <v>64</v>
      </c>
      <c r="B8887" t="s">
        <v>204</v>
      </c>
      <c r="C8887" t="s">
        <v>29</v>
      </c>
      <c r="D8887">
        <v>0</v>
      </c>
      <c r="E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</row>
    <row r="8888" spans="1:11">
      <c r="A8888" s="74" t="s">
        <v>64</v>
      </c>
      <c r="B8888" t="s">
        <v>204</v>
      </c>
      <c r="C8888" t="s">
        <v>30</v>
      </c>
      <c r="D8888">
        <v>0</v>
      </c>
      <c r="E8888"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</row>
    <row r="8889" spans="1:11">
      <c r="A8889" s="74" t="s">
        <v>64</v>
      </c>
      <c r="B8889" t="s">
        <v>204</v>
      </c>
      <c r="C8889" t="s">
        <v>31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</row>
    <row r="8890" spans="1:11">
      <c r="A8890" s="74" t="s">
        <v>64</v>
      </c>
      <c r="B8890" t="s">
        <v>204</v>
      </c>
      <c r="C8890" t="s">
        <v>25</v>
      </c>
      <c r="D8890">
        <v>3.5</v>
      </c>
      <c r="E8890">
        <v>3.5</v>
      </c>
      <c r="F8890">
        <v>54820.5</v>
      </c>
      <c r="G8890">
        <v>54824</v>
      </c>
      <c r="H8890">
        <v>15663</v>
      </c>
      <c r="I8890">
        <v>15664</v>
      </c>
      <c r="J8890">
        <v>3.5</v>
      </c>
      <c r="K8890">
        <v>6.3844729617570063E-5</v>
      </c>
    </row>
    <row r="8891" spans="1:11">
      <c r="A8891" s="74" t="s">
        <v>64</v>
      </c>
      <c r="B8891" t="s">
        <v>204</v>
      </c>
    </row>
    <row r="8892" spans="1:11">
      <c r="A8892" s="74" t="s">
        <v>64</v>
      </c>
      <c r="B8892" t="s">
        <v>204</v>
      </c>
      <c r="C8892" t="s">
        <v>32</v>
      </c>
      <c r="D8892">
        <v>0</v>
      </c>
      <c r="E8892">
        <v>0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</row>
    <row r="8893" spans="1:11">
      <c r="A8893" s="74" t="s">
        <v>64</v>
      </c>
      <c r="B8893" t="s">
        <v>204</v>
      </c>
      <c r="C8893" t="s">
        <v>33</v>
      </c>
      <c r="D8893">
        <v>0</v>
      </c>
      <c r="E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</row>
    <row r="8894" spans="1:11">
      <c r="A8894" s="74" t="s">
        <v>64</v>
      </c>
      <c r="B8894" t="s">
        <v>204</v>
      </c>
      <c r="C8894" t="s">
        <v>34</v>
      </c>
      <c r="D8894">
        <v>1.5</v>
      </c>
      <c r="E8894">
        <v>1.5</v>
      </c>
      <c r="F8894">
        <v>39839.5</v>
      </c>
      <c r="G8894">
        <v>39841</v>
      </c>
      <c r="H8894">
        <v>26559.666666666668</v>
      </c>
      <c r="I8894">
        <v>26560.666666666668</v>
      </c>
      <c r="J8894">
        <v>1.5</v>
      </c>
      <c r="K8894">
        <v>3.7651074938189486E-5</v>
      </c>
    </row>
    <row r="8895" spans="1:11">
      <c r="A8895" s="74" t="s">
        <v>64</v>
      </c>
      <c r="B8895" t="s">
        <v>204</v>
      </c>
      <c r="C8895" t="s">
        <v>25</v>
      </c>
      <c r="D8895">
        <v>1.5</v>
      </c>
      <c r="E8895">
        <v>1.5</v>
      </c>
      <c r="F8895">
        <v>39839.5</v>
      </c>
      <c r="G8895">
        <v>39841</v>
      </c>
      <c r="H8895">
        <v>26559.666666666668</v>
      </c>
      <c r="I8895">
        <v>26560.666666666668</v>
      </c>
      <c r="J8895">
        <v>1.5</v>
      </c>
      <c r="K8895">
        <v>3.7651074938189486E-5</v>
      </c>
    </row>
    <row r="8896" spans="1:11">
      <c r="A8896" s="74" t="s">
        <v>64</v>
      </c>
      <c r="B8896" t="s">
        <v>204</v>
      </c>
    </row>
    <row r="8897" spans="1:11">
      <c r="A8897" s="74" t="s">
        <v>64</v>
      </c>
      <c r="B8897" t="s">
        <v>204</v>
      </c>
      <c r="C8897" t="s">
        <v>35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0</v>
      </c>
      <c r="J8897">
        <v>0</v>
      </c>
      <c r="K8897">
        <v>0</v>
      </c>
    </row>
    <row r="8898" spans="1:11">
      <c r="A8898" s="74" t="s">
        <v>64</v>
      </c>
      <c r="B8898" t="s">
        <v>204</v>
      </c>
      <c r="C8898" t="s">
        <v>36</v>
      </c>
      <c r="D8898">
        <v>0</v>
      </c>
      <c r="E8898"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</row>
    <row r="8899" spans="1:11">
      <c r="A8899" s="74" t="s">
        <v>64</v>
      </c>
      <c r="B8899" t="s">
        <v>204</v>
      </c>
      <c r="C8899" t="s">
        <v>25</v>
      </c>
      <c r="D8899">
        <v>0</v>
      </c>
      <c r="E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</row>
    <row r="8900" spans="1:11">
      <c r="A8900" s="74" t="s">
        <v>64</v>
      </c>
      <c r="B8900" t="s">
        <v>204</v>
      </c>
    </row>
    <row r="8901" spans="1:11">
      <c r="A8901" s="74" t="s">
        <v>64</v>
      </c>
      <c r="B8901" t="s">
        <v>204</v>
      </c>
      <c r="C8901" t="s">
        <v>37</v>
      </c>
      <c r="D8901">
        <v>0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</row>
    <row r="8902" spans="1:11">
      <c r="A8902" s="74" t="s">
        <v>64</v>
      </c>
      <c r="B8902" t="s">
        <v>204</v>
      </c>
      <c r="C8902" t="s">
        <v>38</v>
      </c>
      <c r="D8902">
        <v>0</v>
      </c>
      <c r="E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</row>
    <row r="8903" spans="1:11">
      <c r="A8903" s="74" t="s">
        <v>64</v>
      </c>
      <c r="B8903" t="s">
        <v>204</v>
      </c>
      <c r="C8903" t="s">
        <v>25</v>
      </c>
      <c r="D8903">
        <v>0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</row>
    <row r="8904" spans="1:11">
      <c r="A8904" s="74" t="s">
        <v>64</v>
      </c>
      <c r="B8904" t="s">
        <v>204</v>
      </c>
    </row>
    <row r="8905" spans="1:11">
      <c r="A8905" s="74" t="s">
        <v>64</v>
      </c>
      <c r="B8905" t="s">
        <v>204</v>
      </c>
      <c r="C8905" t="s">
        <v>39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</row>
    <row r="8906" spans="1:11">
      <c r="A8906" s="74" t="s">
        <v>64</v>
      </c>
      <c r="B8906" t="s">
        <v>204</v>
      </c>
      <c r="C8906" t="s">
        <v>40</v>
      </c>
      <c r="D8906">
        <v>0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</row>
    <row r="8907" spans="1:11">
      <c r="A8907" s="74" t="s">
        <v>64</v>
      </c>
      <c r="B8907" t="s">
        <v>204</v>
      </c>
      <c r="C8907" t="s">
        <v>41</v>
      </c>
      <c r="D8907">
        <v>0</v>
      </c>
      <c r="E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</row>
    <row r="8908" spans="1:11">
      <c r="A8908" s="74" t="s">
        <v>64</v>
      </c>
      <c r="B8908" t="s">
        <v>204</v>
      </c>
      <c r="C8908" t="s">
        <v>42</v>
      </c>
      <c r="D8908">
        <v>0</v>
      </c>
      <c r="E8908"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</row>
    <row r="8909" spans="1:11">
      <c r="A8909" s="74" t="s">
        <v>64</v>
      </c>
      <c r="B8909" t="s">
        <v>204</v>
      </c>
      <c r="C8909" t="s">
        <v>43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</row>
    <row r="8910" spans="1:11">
      <c r="A8910" s="74" t="s">
        <v>64</v>
      </c>
      <c r="B8910" t="s">
        <v>204</v>
      </c>
      <c r="C8910" t="s">
        <v>44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</row>
    <row r="8911" spans="1:11">
      <c r="A8911" s="74" t="s">
        <v>64</v>
      </c>
      <c r="B8911" t="s">
        <v>204</v>
      </c>
      <c r="C8911" t="s">
        <v>45</v>
      </c>
      <c r="D8911">
        <v>0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</row>
    <row r="8912" spans="1:11">
      <c r="A8912" s="74" t="s">
        <v>64</v>
      </c>
      <c r="B8912" t="s">
        <v>204</v>
      </c>
      <c r="C8912" t="s">
        <v>46</v>
      </c>
      <c r="D8912">
        <v>0</v>
      </c>
      <c r="E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</row>
    <row r="8913" spans="1:11">
      <c r="A8913" s="74" t="s">
        <v>64</v>
      </c>
      <c r="B8913" t="s">
        <v>204</v>
      </c>
      <c r="C8913" t="s">
        <v>25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</row>
    <row r="8914" spans="1:11">
      <c r="A8914" s="74" t="s">
        <v>64</v>
      </c>
      <c r="B8914" t="s">
        <v>204</v>
      </c>
    </row>
    <row r="8915" spans="1:11">
      <c r="A8915" s="74" t="s">
        <v>64</v>
      </c>
      <c r="B8915" t="s">
        <v>204</v>
      </c>
      <c r="C8915" t="s">
        <v>47</v>
      </c>
      <c r="D8915">
        <v>0</v>
      </c>
      <c r="E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</row>
    <row r="8916" spans="1:11">
      <c r="A8916" s="74" t="s">
        <v>64</v>
      </c>
      <c r="B8916" t="s">
        <v>204</v>
      </c>
      <c r="C8916" t="s">
        <v>48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</row>
    <row r="8917" spans="1:11">
      <c r="A8917" s="74" t="s">
        <v>64</v>
      </c>
      <c r="B8917" t="s">
        <v>204</v>
      </c>
      <c r="C8917" t="s">
        <v>25</v>
      </c>
      <c r="D8917">
        <v>0</v>
      </c>
      <c r="E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</row>
    <row r="8918" spans="1:11">
      <c r="A8918" s="74" t="s">
        <v>64</v>
      </c>
      <c r="B8918" t="s">
        <v>204</v>
      </c>
    </row>
    <row r="8919" spans="1:11">
      <c r="A8919" s="74" t="s">
        <v>64</v>
      </c>
      <c r="B8919" t="s">
        <v>204</v>
      </c>
      <c r="C8919" t="s">
        <v>49</v>
      </c>
      <c r="D8919">
        <v>0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</row>
    <row r="8920" spans="1:11">
      <c r="A8920" s="74" t="s">
        <v>64</v>
      </c>
      <c r="B8920" t="s">
        <v>204</v>
      </c>
      <c r="C8920" t="s">
        <v>25</v>
      </c>
      <c r="D8920">
        <v>0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</row>
    <row r="8921" spans="1:11">
      <c r="A8921" s="74" t="s">
        <v>64</v>
      </c>
      <c r="B8921" t="s">
        <v>204</v>
      </c>
    </row>
    <row r="8922" spans="1:11">
      <c r="A8922" s="74" t="s">
        <v>64</v>
      </c>
      <c r="B8922" t="s">
        <v>204</v>
      </c>
      <c r="C8922" t="s">
        <v>50</v>
      </c>
      <c r="D8922">
        <v>0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</row>
    <row r="8923" spans="1:11">
      <c r="A8923" s="74" t="s">
        <v>64</v>
      </c>
      <c r="B8923" t="s">
        <v>204</v>
      </c>
      <c r="C8923" t="s">
        <v>51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</row>
    <row r="8924" spans="1:11">
      <c r="A8924" s="74" t="s">
        <v>64</v>
      </c>
      <c r="B8924" t="s">
        <v>204</v>
      </c>
      <c r="C8924" t="s">
        <v>25</v>
      </c>
      <c r="D8924">
        <v>0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</row>
    <row r="8925" spans="1:11">
      <c r="A8925" s="74" t="s">
        <v>64</v>
      </c>
      <c r="B8925" t="s">
        <v>204</v>
      </c>
    </row>
    <row r="8926" spans="1:11">
      <c r="A8926" s="74" t="s">
        <v>64</v>
      </c>
      <c r="B8926" t="s">
        <v>204</v>
      </c>
      <c r="C8926" t="s">
        <v>52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</row>
    <row r="8927" spans="1:11">
      <c r="A8927" s="74" t="s">
        <v>64</v>
      </c>
      <c r="B8927" t="s">
        <v>204</v>
      </c>
      <c r="C8927" t="s">
        <v>53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</row>
    <row r="8928" spans="1:11">
      <c r="A8928" s="74" t="s">
        <v>64</v>
      </c>
      <c r="B8928" t="s">
        <v>204</v>
      </c>
      <c r="C8928" t="s">
        <v>54</v>
      </c>
      <c r="D8928">
        <v>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</row>
    <row r="8929" spans="1:11">
      <c r="A8929" s="74" t="s">
        <v>64</v>
      </c>
      <c r="B8929" t="s">
        <v>204</v>
      </c>
      <c r="C8929" t="s">
        <v>55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</row>
    <row r="8930" spans="1:11">
      <c r="A8930" s="74" t="s">
        <v>64</v>
      </c>
      <c r="B8930" t="s">
        <v>204</v>
      </c>
      <c r="C8930" t="s">
        <v>25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</row>
    <row r="8931" spans="1:11">
      <c r="A8931" s="74" t="s">
        <v>64</v>
      </c>
      <c r="B8931" t="s">
        <v>204</v>
      </c>
    </row>
    <row r="8932" spans="1:11">
      <c r="A8932" s="74" t="s">
        <v>64</v>
      </c>
      <c r="B8932" t="s">
        <v>204</v>
      </c>
      <c r="C8932" t="s">
        <v>56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</row>
    <row r="8933" spans="1:11">
      <c r="A8933" s="74" t="s">
        <v>64</v>
      </c>
      <c r="B8933" t="s">
        <v>204</v>
      </c>
      <c r="C8933" t="s">
        <v>57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</row>
    <row r="8934" spans="1:11">
      <c r="A8934" s="74" t="s">
        <v>64</v>
      </c>
      <c r="B8934" t="s">
        <v>204</v>
      </c>
      <c r="C8934" t="s">
        <v>58</v>
      </c>
      <c r="D8934">
        <v>0</v>
      </c>
      <c r="E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</row>
    <row r="8935" spans="1:11">
      <c r="A8935" s="74" t="s">
        <v>61</v>
      </c>
      <c r="B8935" t="s">
        <v>205</v>
      </c>
      <c r="C8935" t="s">
        <v>18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</row>
    <row r="8936" spans="1:11">
      <c r="A8936" s="74" t="s">
        <v>61</v>
      </c>
      <c r="B8936" t="s">
        <v>205</v>
      </c>
      <c r="C8936" t="s">
        <v>19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</row>
    <row r="8937" spans="1:11">
      <c r="A8937" s="74" t="s">
        <v>61</v>
      </c>
      <c r="B8937" t="s">
        <v>205</v>
      </c>
      <c r="C8937" t="s">
        <v>20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</row>
    <row r="8938" spans="1:11">
      <c r="A8938" s="74" t="s">
        <v>61</v>
      </c>
      <c r="B8938" t="s">
        <v>205</v>
      </c>
      <c r="C8938" t="s">
        <v>21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</row>
    <row r="8939" spans="1:11">
      <c r="A8939" s="74" t="s">
        <v>61</v>
      </c>
      <c r="B8939" t="s">
        <v>205</v>
      </c>
      <c r="C8939" t="s">
        <v>22</v>
      </c>
      <c r="D8939">
        <v>0.25</v>
      </c>
      <c r="E8939">
        <v>0.25</v>
      </c>
      <c r="F8939">
        <v>22472</v>
      </c>
      <c r="G8939">
        <v>22472</v>
      </c>
      <c r="H8939">
        <v>89888</v>
      </c>
      <c r="I8939">
        <v>89888</v>
      </c>
      <c r="J8939">
        <v>0</v>
      </c>
      <c r="K8939">
        <v>0</v>
      </c>
    </row>
    <row r="8940" spans="1:11">
      <c r="A8940" s="74" t="s">
        <v>61</v>
      </c>
      <c r="B8940" t="s">
        <v>205</v>
      </c>
      <c r="C8940" t="s">
        <v>23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</row>
    <row r="8941" spans="1:11">
      <c r="A8941" s="74" t="s">
        <v>61</v>
      </c>
      <c r="B8941" t="s">
        <v>205</v>
      </c>
      <c r="C8941" t="s">
        <v>24</v>
      </c>
      <c r="D8941">
        <v>0</v>
      </c>
      <c r="E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</row>
    <row r="8942" spans="1:11">
      <c r="A8942" s="74" t="s">
        <v>61</v>
      </c>
      <c r="B8942" t="s">
        <v>205</v>
      </c>
      <c r="C8942" t="s">
        <v>25</v>
      </c>
      <c r="D8942">
        <v>0.25</v>
      </c>
      <c r="E8942">
        <v>0.25</v>
      </c>
      <c r="F8942">
        <v>22472</v>
      </c>
      <c r="G8942">
        <v>22472</v>
      </c>
      <c r="H8942">
        <v>89888</v>
      </c>
      <c r="I8942">
        <v>89888</v>
      </c>
      <c r="J8942">
        <v>0</v>
      </c>
      <c r="K8942">
        <v>0</v>
      </c>
    </row>
    <row r="8943" spans="1:11">
      <c r="A8943" s="74" t="s">
        <v>61</v>
      </c>
      <c r="B8943" t="s">
        <v>205</v>
      </c>
    </row>
    <row r="8944" spans="1:11">
      <c r="A8944" s="74" t="s">
        <v>61</v>
      </c>
      <c r="B8944" t="s">
        <v>205</v>
      </c>
      <c r="C8944" t="s">
        <v>26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</row>
    <row r="8945" spans="1:11">
      <c r="A8945" s="74" t="s">
        <v>61</v>
      </c>
      <c r="B8945" t="s">
        <v>205</v>
      </c>
      <c r="C8945" t="s">
        <v>27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</row>
    <row r="8946" spans="1:11">
      <c r="A8946" s="74" t="s">
        <v>61</v>
      </c>
      <c r="B8946" t="s">
        <v>205</v>
      </c>
      <c r="C8946" t="s">
        <v>25</v>
      </c>
      <c r="D8946">
        <v>0</v>
      </c>
      <c r="E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</row>
    <row r="8947" spans="1:11">
      <c r="A8947" s="74" t="s">
        <v>61</v>
      </c>
      <c r="B8947" t="s">
        <v>205</v>
      </c>
    </row>
    <row r="8948" spans="1:11">
      <c r="A8948" s="74" t="s">
        <v>61</v>
      </c>
      <c r="B8948" t="s">
        <v>205</v>
      </c>
      <c r="C8948" t="s">
        <v>28</v>
      </c>
      <c r="D8948">
        <v>1</v>
      </c>
      <c r="E8948">
        <v>1</v>
      </c>
      <c r="F8948">
        <v>21843</v>
      </c>
      <c r="G8948">
        <v>22071</v>
      </c>
      <c r="H8948">
        <v>21843</v>
      </c>
      <c r="I8948">
        <v>22071</v>
      </c>
      <c r="J8948">
        <v>228</v>
      </c>
      <c r="K8948">
        <v>1.0438126630957285E-2</v>
      </c>
    </row>
    <row r="8949" spans="1:11">
      <c r="A8949" s="74" t="s">
        <v>61</v>
      </c>
      <c r="B8949" t="s">
        <v>205</v>
      </c>
      <c r="C8949" t="s">
        <v>29</v>
      </c>
      <c r="D8949">
        <v>0</v>
      </c>
      <c r="E8949">
        <v>0</v>
      </c>
      <c r="F8949">
        <v>0</v>
      </c>
      <c r="G8949">
        <v>0</v>
      </c>
      <c r="H8949">
        <v>0</v>
      </c>
      <c r="I8949">
        <v>0</v>
      </c>
      <c r="J8949">
        <v>0</v>
      </c>
      <c r="K8949">
        <v>0</v>
      </c>
    </row>
    <row r="8950" spans="1:11">
      <c r="A8950" s="74" t="s">
        <v>61</v>
      </c>
      <c r="B8950" t="s">
        <v>205</v>
      </c>
      <c r="C8950" t="s">
        <v>30</v>
      </c>
      <c r="D8950">
        <v>0</v>
      </c>
      <c r="E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</row>
    <row r="8951" spans="1:11">
      <c r="A8951" s="74" t="s">
        <v>61</v>
      </c>
      <c r="B8951" t="s">
        <v>205</v>
      </c>
      <c r="C8951" t="s">
        <v>31</v>
      </c>
      <c r="D8951">
        <v>0</v>
      </c>
      <c r="E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</row>
    <row r="8952" spans="1:11">
      <c r="A8952" s="74" t="s">
        <v>61</v>
      </c>
      <c r="B8952" t="s">
        <v>205</v>
      </c>
      <c r="C8952" t="s">
        <v>25</v>
      </c>
      <c r="D8952">
        <v>1</v>
      </c>
      <c r="E8952">
        <v>1</v>
      </c>
      <c r="F8952">
        <v>21843</v>
      </c>
      <c r="G8952">
        <v>22071</v>
      </c>
      <c r="H8952">
        <v>21843</v>
      </c>
      <c r="I8952">
        <v>22071</v>
      </c>
      <c r="J8952">
        <v>228</v>
      </c>
      <c r="K8952">
        <v>1.0438126630957285E-2</v>
      </c>
    </row>
    <row r="8953" spans="1:11">
      <c r="A8953" s="74" t="s">
        <v>61</v>
      </c>
      <c r="B8953" t="s">
        <v>205</v>
      </c>
    </row>
    <row r="8954" spans="1:11">
      <c r="A8954" s="74" t="s">
        <v>61</v>
      </c>
      <c r="B8954" t="s">
        <v>205</v>
      </c>
      <c r="C8954" t="s">
        <v>32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</row>
    <row r="8955" spans="1:11">
      <c r="A8955" s="74" t="s">
        <v>61</v>
      </c>
      <c r="B8955" t="s">
        <v>205</v>
      </c>
      <c r="C8955" t="s">
        <v>33</v>
      </c>
      <c r="D8955">
        <v>0</v>
      </c>
      <c r="E8955">
        <v>0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</row>
    <row r="8956" spans="1:11">
      <c r="A8956" s="74" t="s">
        <v>61</v>
      </c>
      <c r="B8956" t="s">
        <v>205</v>
      </c>
      <c r="C8956" t="s">
        <v>34</v>
      </c>
      <c r="D8956">
        <v>2</v>
      </c>
      <c r="E8956">
        <v>2</v>
      </c>
      <c r="F8956">
        <v>55000</v>
      </c>
      <c r="G8956">
        <v>57000</v>
      </c>
      <c r="H8956">
        <v>27500</v>
      </c>
      <c r="I8956">
        <v>28500</v>
      </c>
      <c r="J8956">
        <v>2000</v>
      </c>
      <c r="K8956">
        <v>3.6363636363636362E-2</v>
      </c>
    </row>
    <row r="8957" spans="1:11">
      <c r="A8957" s="74" t="s">
        <v>61</v>
      </c>
      <c r="B8957" t="s">
        <v>205</v>
      </c>
      <c r="C8957" t="s">
        <v>25</v>
      </c>
      <c r="D8957">
        <v>2</v>
      </c>
      <c r="E8957">
        <v>2</v>
      </c>
      <c r="F8957">
        <v>55000</v>
      </c>
      <c r="G8957">
        <v>57000</v>
      </c>
      <c r="H8957">
        <v>27500</v>
      </c>
      <c r="I8957">
        <v>28500</v>
      </c>
      <c r="J8957">
        <v>2000</v>
      </c>
      <c r="K8957">
        <v>3.6363636363636362E-2</v>
      </c>
    </row>
    <row r="8958" spans="1:11">
      <c r="A8958" s="74" t="s">
        <v>61</v>
      </c>
      <c r="B8958" t="s">
        <v>205</v>
      </c>
    </row>
    <row r="8959" spans="1:11">
      <c r="A8959" s="74" t="s">
        <v>61</v>
      </c>
      <c r="B8959" t="s">
        <v>205</v>
      </c>
      <c r="C8959" t="s">
        <v>35</v>
      </c>
      <c r="D8959">
        <v>0</v>
      </c>
      <c r="E8959">
        <v>0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</row>
    <row r="8960" spans="1:11">
      <c r="A8960" s="74" t="s">
        <v>61</v>
      </c>
      <c r="B8960" t="s">
        <v>205</v>
      </c>
      <c r="C8960" t="s">
        <v>36</v>
      </c>
      <c r="D8960">
        <v>0</v>
      </c>
      <c r="E8960"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</row>
    <row r="8961" spans="1:11">
      <c r="A8961" s="74" t="s">
        <v>61</v>
      </c>
      <c r="B8961" t="s">
        <v>205</v>
      </c>
      <c r="C8961" t="s">
        <v>25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</row>
    <row r="8962" spans="1:11">
      <c r="A8962" s="74" t="s">
        <v>61</v>
      </c>
      <c r="B8962" t="s">
        <v>205</v>
      </c>
    </row>
    <row r="8963" spans="1:11">
      <c r="A8963" s="74" t="s">
        <v>61</v>
      </c>
      <c r="B8963" t="s">
        <v>205</v>
      </c>
      <c r="C8963" t="s">
        <v>37</v>
      </c>
      <c r="D8963">
        <v>0</v>
      </c>
      <c r="E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</row>
    <row r="8964" spans="1:11">
      <c r="A8964" s="74" t="s">
        <v>61</v>
      </c>
      <c r="B8964" t="s">
        <v>205</v>
      </c>
      <c r="C8964" t="s">
        <v>38</v>
      </c>
      <c r="D8964">
        <v>0</v>
      </c>
      <c r="E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</row>
    <row r="8965" spans="1:11">
      <c r="A8965" s="74" t="s">
        <v>61</v>
      </c>
      <c r="B8965" t="s">
        <v>205</v>
      </c>
      <c r="C8965" t="s">
        <v>25</v>
      </c>
      <c r="D8965">
        <v>0</v>
      </c>
      <c r="E8965"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</row>
    <row r="8966" spans="1:11">
      <c r="A8966" s="74" t="s">
        <v>61</v>
      </c>
      <c r="B8966" t="s">
        <v>205</v>
      </c>
    </row>
    <row r="8967" spans="1:11">
      <c r="A8967" s="74" t="s">
        <v>61</v>
      </c>
      <c r="B8967" t="s">
        <v>205</v>
      </c>
      <c r="C8967" t="s">
        <v>39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</row>
    <row r="8968" spans="1:11">
      <c r="A8968" s="74" t="s">
        <v>61</v>
      </c>
      <c r="B8968" t="s">
        <v>205</v>
      </c>
      <c r="C8968" t="s">
        <v>40</v>
      </c>
      <c r="D8968">
        <v>0</v>
      </c>
      <c r="E8968">
        <v>0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</row>
    <row r="8969" spans="1:11">
      <c r="A8969" s="74" t="s">
        <v>61</v>
      </c>
      <c r="B8969" t="s">
        <v>205</v>
      </c>
      <c r="C8969" t="s">
        <v>41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</row>
    <row r="8970" spans="1:11">
      <c r="A8970" s="74" t="s">
        <v>61</v>
      </c>
      <c r="B8970" t="s">
        <v>205</v>
      </c>
      <c r="C8970" t="s">
        <v>42</v>
      </c>
      <c r="D8970">
        <v>0</v>
      </c>
      <c r="E8970">
        <v>0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0</v>
      </c>
    </row>
    <row r="8971" spans="1:11">
      <c r="A8971" s="74" t="s">
        <v>61</v>
      </c>
      <c r="B8971" t="s">
        <v>205</v>
      </c>
      <c r="C8971" t="s">
        <v>43</v>
      </c>
      <c r="D8971">
        <v>0</v>
      </c>
      <c r="E8971"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</row>
    <row r="8972" spans="1:11">
      <c r="A8972" s="74" t="s">
        <v>61</v>
      </c>
      <c r="B8972" t="s">
        <v>205</v>
      </c>
      <c r="C8972" t="s">
        <v>44</v>
      </c>
      <c r="D8972">
        <v>0</v>
      </c>
      <c r="E8972">
        <v>0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0</v>
      </c>
    </row>
    <row r="8973" spans="1:11">
      <c r="A8973" s="74" t="s">
        <v>61</v>
      </c>
      <c r="B8973" t="s">
        <v>205</v>
      </c>
      <c r="C8973" t="s">
        <v>45</v>
      </c>
      <c r="D8973">
        <v>0</v>
      </c>
      <c r="E8973">
        <v>0</v>
      </c>
      <c r="F8973">
        <v>0</v>
      </c>
      <c r="G8973">
        <v>0</v>
      </c>
      <c r="H8973">
        <v>0</v>
      </c>
      <c r="I8973">
        <v>0</v>
      </c>
      <c r="J8973">
        <v>0</v>
      </c>
      <c r="K8973">
        <v>0</v>
      </c>
    </row>
    <row r="8974" spans="1:11">
      <c r="A8974" s="74" t="s">
        <v>61</v>
      </c>
      <c r="B8974" t="s">
        <v>205</v>
      </c>
      <c r="C8974" t="s">
        <v>46</v>
      </c>
      <c r="D8974">
        <v>0</v>
      </c>
      <c r="E8974"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</row>
    <row r="8975" spans="1:11">
      <c r="A8975" s="74" t="s">
        <v>61</v>
      </c>
      <c r="B8975" t="s">
        <v>205</v>
      </c>
      <c r="C8975" t="s">
        <v>25</v>
      </c>
      <c r="D8975">
        <v>0</v>
      </c>
      <c r="E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</row>
    <row r="8976" spans="1:11">
      <c r="A8976" s="74" t="s">
        <v>61</v>
      </c>
      <c r="B8976" t="s">
        <v>205</v>
      </c>
    </row>
    <row r="8977" spans="1:11">
      <c r="A8977" s="74" t="s">
        <v>61</v>
      </c>
      <c r="B8977" t="s">
        <v>205</v>
      </c>
      <c r="C8977" t="s">
        <v>47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0</v>
      </c>
    </row>
    <row r="8978" spans="1:11">
      <c r="A8978" s="74" t="s">
        <v>61</v>
      </c>
      <c r="B8978" t="s">
        <v>205</v>
      </c>
      <c r="C8978" t="s">
        <v>48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</row>
    <row r="8979" spans="1:11">
      <c r="A8979" s="74" t="s">
        <v>61</v>
      </c>
      <c r="B8979" t="s">
        <v>205</v>
      </c>
      <c r="C8979" t="s">
        <v>25</v>
      </c>
      <c r="D8979">
        <v>0</v>
      </c>
      <c r="E8979"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</row>
    <row r="8980" spans="1:11">
      <c r="A8980" s="74" t="s">
        <v>61</v>
      </c>
      <c r="B8980" t="s">
        <v>205</v>
      </c>
    </row>
    <row r="8981" spans="1:11">
      <c r="A8981" s="74" t="s">
        <v>61</v>
      </c>
      <c r="B8981" t="s">
        <v>205</v>
      </c>
      <c r="C8981" t="s">
        <v>49</v>
      </c>
      <c r="D8981">
        <v>0</v>
      </c>
      <c r="E8981">
        <v>0</v>
      </c>
      <c r="F8981">
        <v>0</v>
      </c>
      <c r="G8981">
        <v>0</v>
      </c>
      <c r="H8981">
        <v>0</v>
      </c>
      <c r="I8981">
        <v>0</v>
      </c>
      <c r="J8981">
        <v>0</v>
      </c>
      <c r="K8981">
        <v>0</v>
      </c>
    </row>
    <row r="8982" spans="1:11">
      <c r="A8982" s="74" t="s">
        <v>61</v>
      </c>
      <c r="B8982" t="s">
        <v>205</v>
      </c>
      <c r="C8982" t="s">
        <v>25</v>
      </c>
      <c r="D8982">
        <v>0</v>
      </c>
      <c r="E8982">
        <v>0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</row>
    <row r="8983" spans="1:11">
      <c r="A8983" s="74" t="s">
        <v>61</v>
      </c>
      <c r="B8983" t="s">
        <v>205</v>
      </c>
    </row>
    <row r="8984" spans="1:11">
      <c r="A8984" s="74" t="s">
        <v>61</v>
      </c>
      <c r="B8984" t="s">
        <v>205</v>
      </c>
      <c r="C8984" t="s">
        <v>50</v>
      </c>
      <c r="D8984">
        <v>0</v>
      </c>
      <c r="E8984"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</row>
    <row r="8985" spans="1:11">
      <c r="A8985" s="74" t="s">
        <v>61</v>
      </c>
      <c r="B8985" t="s">
        <v>205</v>
      </c>
      <c r="C8985" t="s">
        <v>51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0</v>
      </c>
    </row>
    <row r="8986" spans="1:11">
      <c r="A8986" s="74" t="s">
        <v>61</v>
      </c>
      <c r="B8986" t="s">
        <v>205</v>
      </c>
      <c r="C8986" t="s">
        <v>25</v>
      </c>
      <c r="D8986">
        <v>0</v>
      </c>
      <c r="E8986">
        <v>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</row>
    <row r="8987" spans="1:11">
      <c r="A8987" s="74" t="s">
        <v>61</v>
      </c>
      <c r="B8987" t="s">
        <v>205</v>
      </c>
    </row>
    <row r="8988" spans="1:11">
      <c r="A8988" s="74" t="s">
        <v>61</v>
      </c>
      <c r="B8988" t="s">
        <v>205</v>
      </c>
      <c r="C8988" t="s">
        <v>52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</row>
    <row r="8989" spans="1:11">
      <c r="A8989" s="74" t="s">
        <v>61</v>
      </c>
      <c r="B8989" t="s">
        <v>205</v>
      </c>
      <c r="C8989" t="s">
        <v>53</v>
      </c>
      <c r="D8989">
        <v>0</v>
      </c>
      <c r="E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</row>
    <row r="8990" spans="1:11">
      <c r="A8990" s="74" t="s">
        <v>61</v>
      </c>
      <c r="B8990" t="s">
        <v>205</v>
      </c>
      <c r="C8990" t="s">
        <v>54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</row>
    <row r="8991" spans="1:11">
      <c r="A8991" s="74" t="s">
        <v>61</v>
      </c>
      <c r="B8991" t="s">
        <v>205</v>
      </c>
      <c r="C8991" t="s">
        <v>55</v>
      </c>
      <c r="D8991">
        <v>0</v>
      </c>
      <c r="E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</row>
    <row r="8992" spans="1:11">
      <c r="A8992" s="74" t="s">
        <v>61</v>
      </c>
      <c r="B8992" t="s">
        <v>205</v>
      </c>
      <c r="C8992" t="s">
        <v>25</v>
      </c>
      <c r="D8992">
        <v>0</v>
      </c>
      <c r="E8992"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</row>
    <row r="8993" spans="1:11">
      <c r="A8993" s="74" t="s">
        <v>61</v>
      </c>
      <c r="B8993" t="s">
        <v>205</v>
      </c>
    </row>
    <row r="8994" spans="1:11">
      <c r="A8994" s="74" t="s">
        <v>61</v>
      </c>
      <c r="B8994" t="s">
        <v>205</v>
      </c>
      <c r="C8994" t="s">
        <v>56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</v>
      </c>
    </row>
    <row r="8995" spans="1:11">
      <c r="A8995" s="74" t="s">
        <v>61</v>
      </c>
      <c r="B8995" t="s">
        <v>205</v>
      </c>
      <c r="C8995" t="s">
        <v>57</v>
      </c>
      <c r="D8995">
        <v>0</v>
      </c>
      <c r="E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</row>
    <row r="8996" spans="1:11">
      <c r="A8996" s="74" t="s">
        <v>61</v>
      </c>
      <c r="B8996" t="s">
        <v>205</v>
      </c>
      <c r="C8996" t="s">
        <v>58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</row>
    <row r="8997" spans="1:11">
      <c r="A8997" s="74" t="s">
        <v>61</v>
      </c>
      <c r="B8997" t="s">
        <v>206</v>
      </c>
      <c r="C8997" t="s">
        <v>18</v>
      </c>
      <c r="D8997">
        <v>1</v>
      </c>
      <c r="E8997">
        <v>1</v>
      </c>
      <c r="F8997">
        <v>84048</v>
      </c>
      <c r="G8997">
        <v>84049</v>
      </c>
      <c r="H8997">
        <v>84048</v>
      </c>
      <c r="I8997">
        <v>84049</v>
      </c>
      <c r="J8997">
        <v>1</v>
      </c>
      <c r="K8997">
        <v>1.1897963068722635E-5</v>
      </c>
    </row>
    <row r="8998" spans="1:11">
      <c r="A8998" s="74" t="s">
        <v>61</v>
      </c>
      <c r="B8998" t="s">
        <v>206</v>
      </c>
      <c r="C8998" t="s">
        <v>19</v>
      </c>
      <c r="D8998">
        <v>0</v>
      </c>
      <c r="E8998">
        <v>0</v>
      </c>
      <c r="F8998">
        <v>0</v>
      </c>
      <c r="G8998">
        <v>0</v>
      </c>
      <c r="H8998">
        <v>0</v>
      </c>
      <c r="I8998">
        <v>0</v>
      </c>
      <c r="J8998">
        <v>0</v>
      </c>
      <c r="K8998">
        <v>0</v>
      </c>
    </row>
    <row r="8999" spans="1:11">
      <c r="A8999" s="74" t="s">
        <v>61</v>
      </c>
      <c r="B8999" t="s">
        <v>206</v>
      </c>
      <c r="C8999" t="s">
        <v>20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</row>
    <row r="9000" spans="1:11">
      <c r="A9000" s="74" t="s">
        <v>61</v>
      </c>
      <c r="B9000" t="s">
        <v>206</v>
      </c>
      <c r="C9000" t="s">
        <v>21</v>
      </c>
      <c r="D9000">
        <v>0</v>
      </c>
      <c r="E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</row>
    <row r="9001" spans="1:11">
      <c r="A9001" s="74" t="s">
        <v>61</v>
      </c>
      <c r="B9001" t="s">
        <v>206</v>
      </c>
      <c r="C9001" t="s">
        <v>22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</row>
    <row r="9002" spans="1:11">
      <c r="A9002" s="74" t="s">
        <v>61</v>
      </c>
      <c r="B9002" t="s">
        <v>206</v>
      </c>
      <c r="C9002" t="s">
        <v>23</v>
      </c>
      <c r="D9002">
        <v>4.9000000000000004</v>
      </c>
      <c r="E9002">
        <v>4.9000000000000004</v>
      </c>
      <c r="F9002">
        <v>273356</v>
      </c>
      <c r="G9002">
        <v>273356</v>
      </c>
      <c r="H9002">
        <v>55786.9387755102</v>
      </c>
      <c r="I9002">
        <v>55786.9387755102</v>
      </c>
      <c r="J9002">
        <v>0</v>
      </c>
      <c r="K9002">
        <v>0</v>
      </c>
    </row>
    <row r="9003" spans="1:11">
      <c r="A9003" s="74" t="s">
        <v>61</v>
      </c>
      <c r="B9003" t="s">
        <v>206</v>
      </c>
      <c r="C9003" t="s">
        <v>24</v>
      </c>
      <c r="D9003">
        <v>0</v>
      </c>
      <c r="E9003">
        <v>0</v>
      </c>
      <c r="G9003">
        <v>0</v>
      </c>
      <c r="H9003">
        <v>0</v>
      </c>
      <c r="I9003">
        <v>0</v>
      </c>
      <c r="J9003">
        <v>0</v>
      </c>
      <c r="K9003">
        <v>0</v>
      </c>
    </row>
    <row r="9004" spans="1:11">
      <c r="A9004" s="74" t="s">
        <v>61</v>
      </c>
      <c r="B9004" t="s">
        <v>206</v>
      </c>
      <c r="C9004" t="s">
        <v>25</v>
      </c>
      <c r="D9004">
        <v>5.9</v>
      </c>
      <c r="E9004">
        <v>5.9</v>
      </c>
      <c r="F9004">
        <v>357404</v>
      </c>
      <c r="G9004">
        <v>357405</v>
      </c>
      <c r="H9004">
        <v>60576.949152542373</v>
      </c>
      <c r="I9004">
        <v>60577.118644067792</v>
      </c>
      <c r="J9004">
        <v>1</v>
      </c>
      <c r="K9004">
        <v>2.7979541359358036E-6</v>
      </c>
    </row>
    <row r="9005" spans="1:11">
      <c r="A9005" s="74" t="s">
        <v>61</v>
      </c>
      <c r="B9005" t="s">
        <v>206</v>
      </c>
    </row>
    <row r="9006" spans="1:11">
      <c r="A9006" s="74" t="s">
        <v>61</v>
      </c>
      <c r="B9006" t="s">
        <v>206</v>
      </c>
      <c r="C9006" t="s">
        <v>26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</row>
    <row r="9007" spans="1:11">
      <c r="A9007" s="74" t="s">
        <v>61</v>
      </c>
      <c r="B9007" t="s">
        <v>206</v>
      </c>
      <c r="C9007" t="s">
        <v>27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</row>
    <row r="9008" spans="1:11">
      <c r="A9008" s="74" t="s">
        <v>61</v>
      </c>
      <c r="B9008" t="s">
        <v>206</v>
      </c>
      <c r="C9008" t="s">
        <v>25</v>
      </c>
      <c r="D9008">
        <v>0</v>
      </c>
      <c r="E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</row>
    <row r="9009" spans="1:11">
      <c r="A9009" s="74" t="s">
        <v>61</v>
      </c>
      <c r="B9009" t="s">
        <v>206</v>
      </c>
    </row>
    <row r="9010" spans="1:11">
      <c r="A9010" s="74" t="s">
        <v>61</v>
      </c>
      <c r="B9010" t="s">
        <v>206</v>
      </c>
      <c r="C9010" t="s">
        <v>28</v>
      </c>
      <c r="D9010">
        <v>5</v>
      </c>
      <c r="E9010">
        <v>5</v>
      </c>
      <c r="F9010">
        <v>136340</v>
      </c>
      <c r="G9010">
        <v>136370</v>
      </c>
      <c r="H9010">
        <v>27268</v>
      </c>
      <c r="I9010">
        <v>27274</v>
      </c>
      <c r="J9010">
        <v>30</v>
      </c>
      <c r="K9010">
        <v>2.2003813994425701E-4</v>
      </c>
    </row>
    <row r="9011" spans="1:11">
      <c r="A9011" s="74" t="s">
        <v>61</v>
      </c>
      <c r="B9011" t="s">
        <v>206</v>
      </c>
      <c r="C9011" t="s">
        <v>29</v>
      </c>
      <c r="D9011">
        <v>0</v>
      </c>
      <c r="E9011"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</row>
    <row r="9012" spans="1:11">
      <c r="A9012" s="74" t="s">
        <v>61</v>
      </c>
      <c r="B9012" t="s">
        <v>206</v>
      </c>
      <c r="C9012" t="s">
        <v>30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</row>
    <row r="9013" spans="1:11">
      <c r="A9013" s="74" t="s">
        <v>61</v>
      </c>
      <c r="B9013" t="s">
        <v>206</v>
      </c>
      <c r="C9013" t="s">
        <v>31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</row>
    <row r="9014" spans="1:11">
      <c r="A9014" s="74" t="s">
        <v>61</v>
      </c>
      <c r="B9014" t="s">
        <v>206</v>
      </c>
      <c r="C9014" t="s">
        <v>25</v>
      </c>
      <c r="D9014">
        <v>5</v>
      </c>
      <c r="E9014">
        <v>5</v>
      </c>
      <c r="F9014">
        <v>136340</v>
      </c>
      <c r="G9014">
        <v>136370</v>
      </c>
      <c r="H9014">
        <v>27268</v>
      </c>
      <c r="I9014">
        <v>27274</v>
      </c>
      <c r="J9014">
        <v>30</v>
      </c>
      <c r="K9014">
        <v>2.2003813994425701E-4</v>
      </c>
    </row>
    <row r="9015" spans="1:11">
      <c r="A9015" s="74" t="s">
        <v>61</v>
      </c>
      <c r="B9015" t="s">
        <v>206</v>
      </c>
    </row>
    <row r="9016" spans="1:11">
      <c r="A9016" s="74" t="s">
        <v>61</v>
      </c>
      <c r="B9016" t="s">
        <v>206</v>
      </c>
      <c r="C9016" t="s">
        <v>32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</row>
    <row r="9017" spans="1:11">
      <c r="A9017" s="74" t="s">
        <v>61</v>
      </c>
      <c r="B9017" t="s">
        <v>206</v>
      </c>
      <c r="C9017" t="s">
        <v>33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</row>
    <row r="9018" spans="1:11">
      <c r="A9018" s="74" t="s">
        <v>61</v>
      </c>
      <c r="B9018" t="s">
        <v>206</v>
      </c>
      <c r="C9018" t="s">
        <v>34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</row>
    <row r="9019" spans="1:11">
      <c r="A9019" s="74" t="s">
        <v>61</v>
      </c>
      <c r="B9019" t="s">
        <v>206</v>
      </c>
      <c r="C9019" t="s">
        <v>25</v>
      </c>
      <c r="D9019">
        <v>0</v>
      </c>
      <c r="E9019"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</row>
    <row r="9020" spans="1:11">
      <c r="A9020" s="74" t="s">
        <v>61</v>
      </c>
      <c r="B9020" t="s">
        <v>206</v>
      </c>
    </row>
    <row r="9021" spans="1:11">
      <c r="A9021" s="74" t="s">
        <v>61</v>
      </c>
      <c r="B9021" t="s">
        <v>206</v>
      </c>
      <c r="C9021" t="s">
        <v>35</v>
      </c>
      <c r="D9021">
        <v>0</v>
      </c>
      <c r="E9021"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</row>
    <row r="9022" spans="1:11">
      <c r="A9022" s="74" t="s">
        <v>61</v>
      </c>
      <c r="B9022" t="s">
        <v>206</v>
      </c>
      <c r="C9022" t="s">
        <v>36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</row>
    <row r="9023" spans="1:11">
      <c r="A9023" s="74" t="s">
        <v>61</v>
      </c>
      <c r="B9023" t="s">
        <v>206</v>
      </c>
      <c r="C9023" t="s">
        <v>25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</row>
    <row r="9024" spans="1:11">
      <c r="A9024" s="74" t="s">
        <v>61</v>
      </c>
      <c r="B9024" t="s">
        <v>206</v>
      </c>
    </row>
    <row r="9025" spans="1:11">
      <c r="A9025" s="74" t="s">
        <v>61</v>
      </c>
      <c r="B9025" t="s">
        <v>206</v>
      </c>
      <c r="C9025" t="s">
        <v>37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</row>
    <row r="9026" spans="1:11">
      <c r="A9026" s="74" t="s">
        <v>61</v>
      </c>
      <c r="B9026" t="s">
        <v>206</v>
      </c>
      <c r="C9026" t="s">
        <v>38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</row>
    <row r="9027" spans="1:11">
      <c r="A9027" s="74" t="s">
        <v>61</v>
      </c>
      <c r="B9027" t="s">
        <v>206</v>
      </c>
      <c r="C9027" t="s">
        <v>25</v>
      </c>
      <c r="D9027">
        <v>0</v>
      </c>
      <c r="E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</row>
    <row r="9028" spans="1:11">
      <c r="A9028" s="74" t="s">
        <v>61</v>
      </c>
      <c r="B9028" t="s">
        <v>206</v>
      </c>
    </row>
    <row r="9029" spans="1:11">
      <c r="A9029" s="74" t="s">
        <v>61</v>
      </c>
      <c r="B9029" t="s">
        <v>206</v>
      </c>
      <c r="C9029" t="s">
        <v>39</v>
      </c>
      <c r="D9029">
        <v>0</v>
      </c>
      <c r="E9029"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</row>
    <row r="9030" spans="1:11">
      <c r="A9030" s="74" t="s">
        <v>61</v>
      </c>
      <c r="B9030" t="s">
        <v>206</v>
      </c>
      <c r="C9030" t="s">
        <v>40</v>
      </c>
      <c r="D9030">
        <v>0</v>
      </c>
      <c r="E9030">
        <v>0</v>
      </c>
      <c r="F9030">
        <v>0</v>
      </c>
      <c r="G9030">
        <v>0</v>
      </c>
      <c r="H9030">
        <v>0</v>
      </c>
      <c r="I9030">
        <v>0</v>
      </c>
      <c r="J9030">
        <v>0</v>
      </c>
      <c r="K9030">
        <v>0</v>
      </c>
    </row>
    <row r="9031" spans="1:11">
      <c r="A9031" s="74" t="s">
        <v>61</v>
      </c>
      <c r="B9031" t="s">
        <v>206</v>
      </c>
      <c r="C9031" t="s">
        <v>41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0</v>
      </c>
    </row>
    <row r="9032" spans="1:11">
      <c r="A9032" s="74" t="s">
        <v>61</v>
      </c>
      <c r="B9032" t="s">
        <v>206</v>
      </c>
      <c r="C9032" t="s">
        <v>42</v>
      </c>
      <c r="D9032">
        <v>0</v>
      </c>
      <c r="E9032">
        <v>0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</row>
    <row r="9033" spans="1:11">
      <c r="A9033" s="74" t="s">
        <v>61</v>
      </c>
      <c r="B9033" t="s">
        <v>206</v>
      </c>
      <c r="C9033" t="s">
        <v>43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</row>
    <row r="9034" spans="1:11">
      <c r="A9034" s="74" t="s">
        <v>61</v>
      </c>
      <c r="B9034" t="s">
        <v>206</v>
      </c>
      <c r="C9034" t="s">
        <v>44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</row>
    <row r="9035" spans="1:11">
      <c r="A9035" s="74" t="s">
        <v>61</v>
      </c>
      <c r="B9035" t="s">
        <v>206</v>
      </c>
      <c r="C9035" t="s">
        <v>45</v>
      </c>
      <c r="D9035">
        <v>0</v>
      </c>
      <c r="E9035">
        <v>0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0</v>
      </c>
    </row>
    <row r="9036" spans="1:11">
      <c r="A9036" s="74" t="s">
        <v>61</v>
      </c>
      <c r="B9036" t="s">
        <v>206</v>
      </c>
      <c r="C9036" t="s">
        <v>46</v>
      </c>
      <c r="D9036">
        <v>0</v>
      </c>
      <c r="E9036">
        <v>0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</row>
    <row r="9037" spans="1:11">
      <c r="A9037" s="74" t="s">
        <v>61</v>
      </c>
      <c r="B9037" t="s">
        <v>206</v>
      </c>
      <c r="C9037" t="s">
        <v>25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</row>
    <row r="9038" spans="1:11">
      <c r="A9038" s="74" t="s">
        <v>61</v>
      </c>
      <c r="B9038" t="s">
        <v>206</v>
      </c>
    </row>
    <row r="9039" spans="1:11">
      <c r="A9039" s="74" t="s">
        <v>61</v>
      </c>
      <c r="B9039" t="s">
        <v>206</v>
      </c>
      <c r="C9039" t="s">
        <v>47</v>
      </c>
      <c r="D9039">
        <v>0</v>
      </c>
      <c r="E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</row>
    <row r="9040" spans="1:11">
      <c r="A9040" s="74" t="s">
        <v>61</v>
      </c>
      <c r="B9040" t="s">
        <v>206</v>
      </c>
      <c r="C9040" t="s">
        <v>48</v>
      </c>
      <c r="D9040">
        <v>0</v>
      </c>
      <c r="E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</row>
    <row r="9041" spans="1:11">
      <c r="A9041" s="74" t="s">
        <v>61</v>
      </c>
      <c r="B9041" t="s">
        <v>206</v>
      </c>
      <c r="C9041" t="s">
        <v>25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</row>
    <row r="9042" spans="1:11">
      <c r="A9042" s="74" t="s">
        <v>61</v>
      </c>
      <c r="B9042" t="s">
        <v>206</v>
      </c>
    </row>
    <row r="9043" spans="1:11">
      <c r="A9043" s="74" t="s">
        <v>61</v>
      </c>
      <c r="B9043" t="s">
        <v>206</v>
      </c>
      <c r="C9043" t="s">
        <v>49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</row>
    <row r="9044" spans="1:11">
      <c r="A9044" s="74" t="s">
        <v>61</v>
      </c>
      <c r="B9044" t="s">
        <v>206</v>
      </c>
      <c r="C9044" t="s">
        <v>25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</row>
    <row r="9045" spans="1:11">
      <c r="A9045" s="74" t="s">
        <v>61</v>
      </c>
      <c r="B9045" t="s">
        <v>206</v>
      </c>
    </row>
    <row r="9046" spans="1:11">
      <c r="A9046" s="74" t="s">
        <v>61</v>
      </c>
      <c r="B9046" t="s">
        <v>206</v>
      </c>
      <c r="C9046" t="s">
        <v>50</v>
      </c>
      <c r="D9046">
        <v>0</v>
      </c>
      <c r="E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</row>
    <row r="9047" spans="1:11">
      <c r="A9047" s="74" t="s">
        <v>61</v>
      </c>
      <c r="B9047" t="s">
        <v>206</v>
      </c>
      <c r="C9047" t="s">
        <v>51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</row>
    <row r="9048" spans="1:11">
      <c r="A9048" s="74" t="s">
        <v>61</v>
      </c>
      <c r="B9048" t="s">
        <v>206</v>
      </c>
      <c r="C9048" t="s">
        <v>25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</row>
    <row r="9049" spans="1:11">
      <c r="A9049" s="74" t="s">
        <v>61</v>
      </c>
      <c r="B9049" t="s">
        <v>206</v>
      </c>
    </row>
    <row r="9050" spans="1:11">
      <c r="A9050" s="74" t="s">
        <v>61</v>
      </c>
      <c r="B9050" t="s">
        <v>206</v>
      </c>
      <c r="C9050" t="s">
        <v>52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</row>
    <row r="9051" spans="1:11">
      <c r="A9051" s="74" t="s">
        <v>61</v>
      </c>
      <c r="B9051" t="s">
        <v>206</v>
      </c>
      <c r="C9051" t="s">
        <v>53</v>
      </c>
      <c r="D9051">
        <v>0</v>
      </c>
      <c r="E9051">
        <v>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</row>
    <row r="9052" spans="1:11">
      <c r="A9052" s="74" t="s">
        <v>61</v>
      </c>
      <c r="B9052" t="s">
        <v>206</v>
      </c>
      <c r="C9052" t="s">
        <v>54</v>
      </c>
      <c r="D9052">
        <v>0</v>
      </c>
      <c r="E9052">
        <v>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</row>
    <row r="9053" spans="1:11">
      <c r="A9053" s="74" t="s">
        <v>61</v>
      </c>
      <c r="B9053" t="s">
        <v>206</v>
      </c>
      <c r="C9053" t="s">
        <v>55</v>
      </c>
      <c r="D9053">
        <v>0</v>
      </c>
      <c r="E9053"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</row>
    <row r="9054" spans="1:11">
      <c r="A9054" s="74" t="s">
        <v>61</v>
      </c>
      <c r="B9054" t="s">
        <v>206</v>
      </c>
      <c r="C9054" t="s">
        <v>25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</row>
    <row r="9055" spans="1:11">
      <c r="A9055" s="74" t="s">
        <v>61</v>
      </c>
      <c r="B9055" t="s">
        <v>206</v>
      </c>
    </row>
    <row r="9056" spans="1:11">
      <c r="A9056" s="74" t="s">
        <v>61</v>
      </c>
      <c r="B9056" t="s">
        <v>206</v>
      </c>
      <c r="C9056" t="s">
        <v>56</v>
      </c>
      <c r="D9056">
        <v>0</v>
      </c>
      <c r="E9056"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</row>
    <row r="9057" spans="1:11">
      <c r="A9057" s="74" t="s">
        <v>61</v>
      </c>
      <c r="B9057" t="s">
        <v>206</v>
      </c>
      <c r="C9057" t="s">
        <v>57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</row>
    <row r="9058" spans="1:11">
      <c r="A9058" s="74" t="s">
        <v>61</v>
      </c>
      <c r="B9058" t="s">
        <v>206</v>
      </c>
      <c r="C9058" t="s">
        <v>58</v>
      </c>
      <c r="D9058">
        <v>0</v>
      </c>
      <c r="E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</row>
    <row r="9059" spans="1:11">
      <c r="A9059" s="74" t="s">
        <v>152</v>
      </c>
      <c r="B9059" t="s">
        <v>207</v>
      </c>
      <c r="C9059" t="s">
        <v>18</v>
      </c>
      <c r="D9059">
        <v>1</v>
      </c>
      <c r="E9059">
        <v>1</v>
      </c>
      <c r="F9059">
        <v>113465</v>
      </c>
      <c r="G9059">
        <v>113465</v>
      </c>
      <c r="H9059">
        <v>113465</v>
      </c>
      <c r="I9059">
        <v>113465</v>
      </c>
      <c r="J9059">
        <v>0</v>
      </c>
      <c r="K9059">
        <v>0</v>
      </c>
    </row>
    <row r="9060" spans="1:11">
      <c r="A9060" s="74" t="s">
        <v>152</v>
      </c>
      <c r="B9060" t="s">
        <v>207</v>
      </c>
      <c r="C9060" t="s">
        <v>19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</row>
    <row r="9061" spans="1:11">
      <c r="A9061" s="74" t="s">
        <v>152</v>
      </c>
      <c r="B9061" t="s">
        <v>207</v>
      </c>
      <c r="C9061" t="s">
        <v>20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</row>
    <row r="9062" spans="1:11">
      <c r="A9062" s="74" t="s">
        <v>152</v>
      </c>
      <c r="B9062" t="s">
        <v>207</v>
      </c>
      <c r="C9062" t="s">
        <v>21</v>
      </c>
      <c r="D9062">
        <v>0</v>
      </c>
      <c r="E9062"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</row>
    <row r="9063" spans="1:11">
      <c r="A9063" s="74" t="s">
        <v>152</v>
      </c>
      <c r="B9063" t="s">
        <v>207</v>
      </c>
      <c r="C9063" t="s">
        <v>22</v>
      </c>
      <c r="D9063">
        <v>0</v>
      </c>
      <c r="E9063"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</row>
    <row r="9064" spans="1:11">
      <c r="A9064" s="74" t="s">
        <v>152</v>
      </c>
      <c r="B9064" t="s">
        <v>207</v>
      </c>
      <c r="C9064" t="s">
        <v>23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</row>
    <row r="9065" spans="1:11">
      <c r="A9065" s="74" t="s">
        <v>152</v>
      </c>
      <c r="B9065" t="s">
        <v>207</v>
      </c>
      <c r="C9065" t="s">
        <v>24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</row>
    <row r="9066" spans="1:11">
      <c r="A9066" s="74" t="s">
        <v>152</v>
      </c>
      <c r="B9066" t="s">
        <v>207</v>
      </c>
      <c r="C9066" t="s">
        <v>25</v>
      </c>
      <c r="D9066">
        <v>1</v>
      </c>
      <c r="E9066">
        <v>1</v>
      </c>
      <c r="F9066">
        <v>113465</v>
      </c>
      <c r="G9066">
        <v>113465</v>
      </c>
      <c r="H9066">
        <v>113465</v>
      </c>
      <c r="I9066">
        <v>113465</v>
      </c>
      <c r="J9066">
        <v>0</v>
      </c>
      <c r="K9066">
        <v>0</v>
      </c>
    </row>
    <row r="9067" spans="1:11">
      <c r="A9067" s="74" t="s">
        <v>152</v>
      </c>
      <c r="B9067" t="s">
        <v>207</v>
      </c>
    </row>
    <row r="9068" spans="1:11">
      <c r="A9068" s="74" t="s">
        <v>152</v>
      </c>
      <c r="B9068" t="s">
        <v>207</v>
      </c>
      <c r="C9068" t="s">
        <v>26</v>
      </c>
      <c r="D9068">
        <v>0</v>
      </c>
      <c r="E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</row>
    <row r="9069" spans="1:11">
      <c r="A9069" s="74" t="s">
        <v>152</v>
      </c>
      <c r="B9069" t="s">
        <v>207</v>
      </c>
      <c r="C9069" t="s">
        <v>27</v>
      </c>
      <c r="D9069">
        <v>0</v>
      </c>
      <c r="E9069">
        <v>0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</row>
    <row r="9070" spans="1:11">
      <c r="A9070" s="74" t="s">
        <v>152</v>
      </c>
      <c r="B9070" t="s">
        <v>207</v>
      </c>
      <c r="C9070" t="s">
        <v>25</v>
      </c>
      <c r="D9070">
        <v>0</v>
      </c>
      <c r="E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</row>
    <row r="9071" spans="1:11">
      <c r="A9071" s="74" t="s">
        <v>152</v>
      </c>
      <c r="B9071" t="s">
        <v>207</v>
      </c>
    </row>
    <row r="9072" spans="1:11">
      <c r="A9072" s="74" t="s">
        <v>152</v>
      </c>
      <c r="B9072" t="s">
        <v>207</v>
      </c>
      <c r="C9072" t="s">
        <v>28</v>
      </c>
      <c r="D9072">
        <v>0</v>
      </c>
      <c r="E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</row>
    <row r="9073" spans="1:11">
      <c r="A9073" s="74" t="s">
        <v>152</v>
      </c>
      <c r="B9073" t="s">
        <v>207</v>
      </c>
      <c r="C9073" t="s">
        <v>29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</row>
    <row r="9074" spans="1:11">
      <c r="A9074" s="74" t="s">
        <v>152</v>
      </c>
      <c r="B9074" t="s">
        <v>207</v>
      </c>
      <c r="C9074" t="s">
        <v>30</v>
      </c>
      <c r="D9074">
        <v>0</v>
      </c>
      <c r="E9074"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</row>
    <row r="9075" spans="1:11">
      <c r="A9075" s="74" t="s">
        <v>152</v>
      </c>
      <c r="B9075" t="s">
        <v>207</v>
      </c>
      <c r="C9075" t="s">
        <v>31</v>
      </c>
      <c r="D9075">
        <v>0</v>
      </c>
      <c r="E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</row>
    <row r="9076" spans="1:11">
      <c r="A9076" s="74" t="s">
        <v>152</v>
      </c>
      <c r="B9076" t="s">
        <v>207</v>
      </c>
      <c r="C9076" t="s">
        <v>25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</row>
    <row r="9077" spans="1:11">
      <c r="A9077" s="74" t="s">
        <v>152</v>
      </c>
      <c r="B9077" t="s">
        <v>207</v>
      </c>
    </row>
    <row r="9078" spans="1:11">
      <c r="A9078" s="74" t="s">
        <v>152</v>
      </c>
      <c r="B9078" t="s">
        <v>207</v>
      </c>
      <c r="C9078" t="s">
        <v>32</v>
      </c>
      <c r="D9078">
        <v>0</v>
      </c>
      <c r="E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</row>
    <row r="9079" spans="1:11">
      <c r="A9079" s="74" t="s">
        <v>152</v>
      </c>
      <c r="B9079" t="s">
        <v>207</v>
      </c>
      <c r="C9079" t="s">
        <v>33</v>
      </c>
      <c r="D9079">
        <v>0</v>
      </c>
      <c r="E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</row>
    <row r="9080" spans="1:11">
      <c r="A9080" s="74" t="s">
        <v>152</v>
      </c>
      <c r="B9080" t="s">
        <v>207</v>
      </c>
      <c r="C9080" t="s">
        <v>34</v>
      </c>
      <c r="D9080">
        <v>1</v>
      </c>
      <c r="E9080">
        <v>1</v>
      </c>
      <c r="F9080">
        <v>24478.080000000002</v>
      </c>
      <c r="G9080">
        <v>24478.080000000002</v>
      </c>
      <c r="H9080">
        <v>24478.080000000002</v>
      </c>
      <c r="I9080">
        <v>24478.080000000002</v>
      </c>
      <c r="J9080">
        <v>0</v>
      </c>
      <c r="K9080">
        <v>0</v>
      </c>
    </row>
    <row r="9081" spans="1:11">
      <c r="A9081" s="74" t="s">
        <v>152</v>
      </c>
      <c r="B9081" t="s">
        <v>207</v>
      </c>
      <c r="C9081" t="s">
        <v>25</v>
      </c>
      <c r="D9081">
        <v>1</v>
      </c>
      <c r="E9081">
        <v>1</v>
      </c>
      <c r="F9081">
        <v>24478.080000000002</v>
      </c>
      <c r="G9081">
        <v>24478.080000000002</v>
      </c>
      <c r="H9081">
        <v>24478.080000000002</v>
      </c>
      <c r="I9081">
        <v>24478.080000000002</v>
      </c>
      <c r="J9081">
        <v>0</v>
      </c>
      <c r="K9081">
        <v>0</v>
      </c>
    </row>
    <row r="9082" spans="1:11">
      <c r="A9082" s="74" t="s">
        <v>152</v>
      </c>
      <c r="B9082" t="s">
        <v>207</v>
      </c>
    </row>
    <row r="9083" spans="1:11">
      <c r="A9083" s="74" t="s">
        <v>152</v>
      </c>
      <c r="B9083" t="s">
        <v>207</v>
      </c>
      <c r="C9083" t="s">
        <v>35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</row>
    <row r="9084" spans="1:11">
      <c r="A9084" s="74" t="s">
        <v>152</v>
      </c>
      <c r="B9084" t="s">
        <v>207</v>
      </c>
      <c r="C9084" t="s">
        <v>36</v>
      </c>
      <c r="D9084">
        <v>0</v>
      </c>
      <c r="E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</row>
    <row r="9085" spans="1:11">
      <c r="A9085" s="74" t="s">
        <v>152</v>
      </c>
      <c r="B9085" t="s">
        <v>207</v>
      </c>
      <c r="C9085" t="s">
        <v>25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</row>
    <row r="9086" spans="1:11">
      <c r="A9086" s="74" t="s">
        <v>152</v>
      </c>
      <c r="B9086" t="s">
        <v>207</v>
      </c>
    </row>
    <row r="9087" spans="1:11">
      <c r="A9087" s="74" t="s">
        <v>152</v>
      </c>
      <c r="B9087" t="s">
        <v>207</v>
      </c>
      <c r="C9087" t="s">
        <v>37</v>
      </c>
      <c r="D9087">
        <v>1</v>
      </c>
      <c r="E9087">
        <v>1</v>
      </c>
      <c r="F9087">
        <v>63546</v>
      </c>
      <c r="G9087">
        <v>63546</v>
      </c>
      <c r="H9087">
        <v>63546</v>
      </c>
      <c r="I9087">
        <v>63546</v>
      </c>
      <c r="J9087">
        <v>0</v>
      </c>
      <c r="K9087">
        <v>0</v>
      </c>
    </row>
    <row r="9088" spans="1:11">
      <c r="A9088" s="74" t="s">
        <v>152</v>
      </c>
      <c r="B9088" t="s">
        <v>207</v>
      </c>
      <c r="C9088" t="s">
        <v>38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</row>
    <row r="9089" spans="1:11">
      <c r="A9089" s="74" t="s">
        <v>152</v>
      </c>
      <c r="B9089" t="s">
        <v>207</v>
      </c>
      <c r="C9089" t="s">
        <v>25</v>
      </c>
      <c r="D9089">
        <v>1</v>
      </c>
      <c r="E9089">
        <v>1</v>
      </c>
      <c r="F9089">
        <v>63546</v>
      </c>
      <c r="G9089">
        <v>63546</v>
      </c>
      <c r="H9089">
        <v>63546</v>
      </c>
      <c r="I9089">
        <v>63546</v>
      </c>
      <c r="J9089">
        <v>0</v>
      </c>
      <c r="K9089">
        <v>0</v>
      </c>
    </row>
    <row r="9090" spans="1:11">
      <c r="A9090" s="74" t="s">
        <v>152</v>
      </c>
      <c r="B9090" t="s">
        <v>207</v>
      </c>
    </row>
    <row r="9091" spans="1:11">
      <c r="A9091" s="74" t="s">
        <v>152</v>
      </c>
      <c r="B9091" t="s">
        <v>207</v>
      </c>
      <c r="C9091" t="s">
        <v>39</v>
      </c>
      <c r="D9091">
        <v>0</v>
      </c>
      <c r="E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</row>
    <row r="9092" spans="1:11">
      <c r="A9092" s="74" t="s">
        <v>152</v>
      </c>
      <c r="B9092" t="s">
        <v>207</v>
      </c>
      <c r="C9092" t="s">
        <v>40</v>
      </c>
      <c r="D9092">
        <v>0</v>
      </c>
      <c r="E9092">
        <v>0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</row>
    <row r="9093" spans="1:11">
      <c r="A9093" s="74" t="s">
        <v>152</v>
      </c>
      <c r="B9093" t="s">
        <v>207</v>
      </c>
      <c r="C9093" t="s">
        <v>41</v>
      </c>
      <c r="D9093">
        <v>0</v>
      </c>
      <c r="E9093">
        <v>0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</row>
    <row r="9094" spans="1:11">
      <c r="A9094" s="74" t="s">
        <v>152</v>
      </c>
      <c r="B9094" t="s">
        <v>207</v>
      </c>
      <c r="C9094" t="s">
        <v>42</v>
      </c>
      <c r="D9094">
        <v>0</v>
      </c>
      <c r="E9094">
        <v>0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0</v>
      </c>
    </row>
    <row r="9095" spans="1:11">
      <c r="A9095" s="74" t="s">
        <v>152</v>
      </c>
      <c r="B9095" t="s">
        <v>207</v>
      </c>
      <c r="C9095" t="s">
        <v>43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</row>
    <row r="9096" spans="1:11">
      <c r="A9096" s="74" t="s">
        <v>152</v>
      </c>
      <c r="B9096" t="s">
        <v>207</v>
      </c>
      <c r="C9096" t="s">
        <v>44</v>
      </c>
      <c r="D9096">
        <v>0</v>
      </c>
      <c r="E9096">
        <v>0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</row>
    <row r="9097" spans="1:11">
      <c r="A9097" s="74" t="s">
        <v>152</v>
      </c>
      <c r="B9097" t="s">
        <v>207</v>
      </c>
      <c r="C9097" t="s">
        <v>45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</row>
    <row r="9098" spans="1:11">
      <c r="A9098" s="74" t="s">
        <v>152</v>
      </c>
      <c r="B9098" t="s">
        <v>207</v>
      </c>
      <c r="C9098" t="s">
        <v>46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</row>
    <row r="9099" spans="1:11">
      <c r="A9099" s="74" t="s">
        <v>152</v>
      </c>
      <c r="B9099" t="s">
        <v>207</v>
      </c>
      <c r="C9099" t="s">
        <v>25</v>
      </c>
      <c r="D9099">
        <v>0</v>
      </c>
      <c r="E9099">
        <v>0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</row>
    <row r="9100" spans="1:11">
      <c r="A9100" s="74" t="s">
        <v>152</v>
      </c>
      <c r="B9100" t="s">
        <v>207</v>
      </c>
    </row>
    <row r="9101" spans="1:11">
      <c r="A9101" s="74" t="s">
        <v>152</v>
      </c>
      <c r="B9101" t="s">
        <v>207</v>
      </c>
      <c r="C9101" t="s">
        <v>47</v>
      </c>
      <c r="D9101">
        <v>0</v>
      </c>
      <c r="E9101"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</row>
    <row r="9102" spans="1:11">
      <c r="A9102" s="74" t="s">
        <v>152</v>
      </c>
      <c r="B9102" t="s">
        <v>207</v>
      </c>
      <c r="C9102" t="s">
        <v>48</v>
      </c>
      <c r="D9102">
        <v>2</v>
      </c>
      <c r="E9102">
        <v>2</v>
      </c>
      <c r="F9102">
        <v>61531.960000000006</v>
      </c>
      <c r="G9102">
        <v>61531.96</v>
      </c>
      <c r="H9102">
        <v>30765.980000000003</v>
      </c>
      <c r="I9102">
        <v>30765.98</v>
      </c>
      <c r="J9102">
        <v>0</v>
      </c>
      <c r="K9102">
        <v>0</v>
      </c>
    </row>
    <row r="9103" spans="1:11">
      <c r="A9103" s="74" t="s">
        <v>152</v>
      </c>
      <c r="B9103" t="s">
        <v>207</v>
      </c>
      <c r="C9103" t="s">
        <v>25</v>
      </c>
      <c r="D9103">
        <v>2</v>
      </c>
      <c r="E9103">
        <v>2</v>
      </c>
      <c r="F9103">
        <v>61531.960000000006</v>
      </c>
      <c r="G9103">
        <v>61531.96</v>
      </c>
      <c r="H9103">
        <v>30765.980000000003</v>
      </c>
      <c r="I9103">
        <v>30765.98</v>
      </c>
      <c r="J9103">
        <v>0</v>
      </c>
      <c r="K9103">
        <v>0</v>
      </c>
    </row>
    <row r="9104" spans="1:11">
      <c r="A9104" s="74" t="s">
        <v>152</v>
      </c>
      <c r="B9104" t="s">
        <v>207</v>
      </c>
    </row>
    <row r="9105" spans="1:11">
      <c r="A9105" s="74" t="s">
        <v>152</v>
      </c>
      <c r="B9105" t="s">
        <v>207</v>
      </c>
      <c r="C9105" t="s">
        <v>49</v>
      </c>
      <c r="D9105">
        <v>1.5</v>
      </c>
      <c r="E9105">
        <v>1.5</v>
      </c>
      <c r="F9105">
        <v>57097.16</v>
      </c>
      <c r="G9105">
        <v>57151.6</v>
      </c>
      <c r="H9105">
        <v>38064.773333333338</v>
      </c>
      <c r="I9105">
        <v>38101.066666666666</v>
      </c>
      <c r="J9105">
        <v>54.439999999995052</v>
      </c>
      <c r="K9105">
        <v>9.5346248394832681E-4</v>
      </c>
    </row>
    <row r="9106" spans="1:11">
      <c r="A9106" s="74" t="s">
        <v>152</v>
      </c>
      <c r="B9106" t="s">
        <v>207</v>
      </c>
      <c r="C9106" t="s">
        <v>25</v>
      </c>
      <c r="D9106">
        <v>1.5</v>
      </c>
      <c r="E9106">
        <v>1.5</v>
      </c>
      <c r="F9106">
        <v>57097.16</v>
      </c>
      <c r="G9106">
        <v>57151.6</v>
      </c>
      <c r="H9106">
        <v>38064.773333333338</v>
      </c>
      <c r="I9106">
        <v>38101.066666666666</v>
      </c>
      <c r="J9106">
        <v>54.439999999995052</v>
      </c>
      <c r="K9106">
        <v>9.5346248394832681E-4</v>
      </c>
    </row>
    <row r="9107" spans="1:11">
      <c r="A9107" s="74" t="s">
        <v>152</v>
      </c>
      <c r="B9107" t="s">
        <v>207</v>
      </c>
    </row>
    <row r="9108" spans="1:11">
      <c r="A9108" s="74" t="s">
        <v>152</v>
      </c>
      <c r="B9108" t="s">
        <v>207</v>
      </c>
      <c r="C9108" t="s">
        <v>50</v>
      </c>
      <c r="D9108">
        <v>0</v>
      </c>
      <c r="E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</row>
    <row r="9109" spans="1:11">
      <c r="A9109" s="74" t="s">
        <v>152</v>
      </c>
      <c r="B9109" t="s">
        <v>207</v>
      </c>
      <c r="C9109" t="s">
        <v>51</v>
      </c>
      <c r="D9109">
        <v>0.5</v>
      </c>
      <c r="E9109">
        <v>0.5</v>
      </c>
      <c r="F9109">
        <v>29147.690000000002</v>
      </c>
      <c r="G9109">
        <v>29147.690000000002</v>
      </c>
      <c r="H9109">
        <v>58295.380000000005</v>
      </c>
      <c r="I9109">
        <v>58295.380000000005</v>
      </c>
      <c r="J9109">
        <v>0</v>
      </c>
      <c r="K9109">
        <v>0</v>
      </c>
    </row>
    <row r="9110" spans="1:11">
      <c r="A9110" s="74" t="s">
        <v>152</v>
      </c>
      <c r="B9110" t="s">
        <v>207</v>
      </c>
      <c r="C9110" t="s">
        <v>25</v>
      </c>
      <c r="D9110">
        <v>0.5</v>
      </c>
      <c r="E9110">
        <v>0.5</v>
      </c>
      <c r="F9110">
        <v>29147.690000000002</v>
      </c>
      <c r="G9110">
        <v>29147.690000000002</v>
      </c>
      <c r="H9110">
        <v>58295.380000000005</v>
      </c>
      <c r="I9110">
        <v>58295.380000000005</v>
      </c>
      <c r="J9110">
        <v>0</v>
      </c>
      <c r="K9110">
        <v>0</v>
      </c>
    </row>
    <row r="9111" spans="1:11">
      <c r="A9111" s="74" t="s">
        <v>152</v>
      </c>
      <c r="B9111" t="s">
        <v>207</v>
      </c>
    </row>
    <row r="9112" spans="1:11">
      <c r="A9112" s="74" t="s">
        <v>152</v>
      </c>
      <c r="B9112" t="s">
        <v>207</v>
      </c>
      <c r="C9112" t="s">
        <v>52</v>
      </c>
      <c r="D9112">
        <v>0</v>
      </c>
      <c r="E9112">
        <v>0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</row>
    <row r="9113" spans="1:11">
      <c r="A9113" s="74" t="s">
        <v>152</v>
      </c>
      <c r="B9113" t="s">
        <v>207</v>
      </c>
      <c r="C9113" t="s">
        <v>53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</row>
    <row r="9114" spans="1:11">
      <c r="A9114" s="74" t="s">
        <v>152</v>
      </c>
      <c r="B9114" t="s">
        <v>207</v>
      </c>
      <c r="C9114" t="s">
        <v>54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</row>
    <row r="9115" spans="1:11">
      <c r="A9115" s="74" t="s">
        <v>152</v>
      </c>
      <c r="B9115" t="s">
        <v>207</v>
      </c>
      <c r="C9115" t="s">
        <v>55</v>
      </c>
      <c r="D9115">
        <v>0</v>
      </c>
      <c r="E9115">
        <v>0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</row>
    <row r="9116" spans="1:11">
      <c r="A9116" s="74" t="s">
        <v>152</v>
      </c>
      <c r="B9116" t="s">
        <v>207</v>
      </c>
      <c r="C9116" t="s">
        <v>25</v>
      </c>
      <c r="D9116">
        <v>0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</row>
    <row r="9117" spans="1:11">
      <c r="A9117" s="74" t="s">
        <v>152</v>
      </c>
      <c r="B9117" t="s">
        <v>207</v>
      </c>
    </row>
    <row r="9118" spans="1:11">
      <c r="A9118" s="74" t="s">
        <v>152</v>
      </c>
      <c r="B9118" t="s">
        <v>207</v>
      </c>
      <c r="C9118" t="s">
        <v>56</v>
      </c>
      <c r="D9118">
        <v>0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</row>
    <row r="9119" spans="1:11">
      <c r="A9119" s="74" t="s">
        <v>152</v>
      </c>
      <c r="B9119" t="s">
        <v>207</v>
      </c>
      <c r="C9119" t="s">
        <v>57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</row>
    <row r="9120" spans="1:11">
      <c r="A9120" s="74" t="s">
        <v>152</v>
      </c>
      <c r="B9120" t="s">
        <v>207</v>
      </c>
      <c r="C9120" t="s">
        <v>58</v>
      </c>
      <c r="D9120">
        <v>0</v>
      </c>
      <c r="E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</row>
    <row r="9121" spans="1:11">
      <c r="A9121" s="74" t="s">
        <v>152</v>
      </c>
      <c r="B9121" t="s">
        <v>208</v>
      </c>
      <c r="C9121" t="s">
        <v>18</v>
      </c>
      <c r="D9121">
        <v>1</v>
      </c>
      <c r="E9121">
        <v>1</v>
      </c>
      <c r="F9121">
        <v>111363.6</v>
      </c>
      <c r="G9121">
        <v>111363.6</v>
      </c>
      <c r="H9121">
        <v>111363.6</v>
      </c>
      <c r="I9121">
        <v>111363.6</v>
      </c>
      <c r="J9121">
        <v>0</v>
      </c>
      <c r="K9121">
        <v>0</v>
      </c>
    </row>
    <row r="9122" spans="1:11">
      <c r="A9122" s="74" t="s">
        <v>152</v>
      </c>
      <c r="B9122" t="s">
        <v>208</v>
      </c>
      <c r="C9122" t="s">
        <v>19</v>
      </c>
      <c r="D9122">
        <v>1</v>
      </c>
      <c r="E9122">
        <v>1</v>
      </c>
      <c r="F9122">
        <v>70000</v>
      </c>
      <c r="G9122">
        <v>70000</v>
      </c>
      <c r="H9122">
        <v>70000</v>
      </c>
      <c r="I9122">
        <v>70000</v>
      </c>
      <c r="J9122">
        <v>0</v>
      </c>
      <c r="K9122">
        <v>0</v>
      </c>
    </row>
    <row r="9123" spans="1:11">
      <c r="A9123" s="74" t="s">
        <v>152</v>
      </c>
      <c r="B9123" t="s">
        <v>208</v>
      </c>
      <c r="C9123" t="s">
        <v>20</v>
      </c>
      <c r="D9123">
        <v>0</v>
      </c>
      <c r="E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</row>
    <row r="9124" spans="1:11">
      <c r="A9124" s="74" t="s">
        <v>152</v>
      </c>
      <c r="B9124" t="s">
        <v>208</v>
      </c>
      <c r="C9124" t="s">
        <v>21</v>
      </c>
      <c r="D9124">
        <v>0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</row>
    <row r="9125" spans="1:11">
      <c r="A9125" s="74" t="s">
        <v>152</v>
      </c>
      <c r="B9125" t="s">
        <v>208</v>
      </c>
      <c r="C9125" t="s">
        <v>22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</row>
    <row r="9126" spans="1:11">
      <c r="A9126" s="74" t="s">
        <v>152</v>
      </c>
      <c r="B9126" t="s">
        <v>208</v>
      </c>
      <c r="C9126" t="s">
        <v>23</v>
      </c>
      <c r="D9126">
        <v>0</v>
      </c>
      <c r="E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</row>
    <row r="9127" spans="1:11">
      <c r="A9127" s="74" t="s">
        <v>152</v>
      </c>
      <c r="B9127" t="s">
        <v>208</v>
      </c>
      <c r="C9127" t="s">
        <v>24</v>
      </c>
      <c r="D9127">
        <v>0</v>
      </c>
      <c r="E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</row>
    <row r="9128" spans="1:11">
      <c r="A9128" s="74" t="s">
        <v>152</v>
      </c>
      <c r="B9128" t="s">
        <v>208</v>
      </c>
      <c r="C9128" t="s">
        <v>25</v>
      </c>
      <c r="D9128">
        <v>2</v>
      </c>
      <c r="E9128">
        <v>2</v>
      </c>
      <c r="F9128">
        <v>181363.6</v>
      </c>
      <c r="G9128">
        <v>181363.6</v>
      </c>
      <c r="H9128">
        <v>90681.8</v>
      </c>
      <c r="I9128">
        <v>90681.8</v>
      </c>
      <c r="J9128">
        <v>0</v>
      </c>
      <c r="K9128">
        <v>0</v>
      </c>
    </row>
    <row r="9129" spans="1:11">
      <c r="A9129" s="74" t="s">
        <v>152</v>
      </c>
      <c r="B9129" t="s">
        <v>208</v>
      </c>
    </row>
    <row r="9130" spans="1:11">
      <c r="A9130" s="74" t="s">
        <v>152</v>
      </c>
      <c r="B9130" t="s">
        <v>208</v>
      </c>
      <c r="C9130" t="s">
        <v>26</v>
      </c>
      <c r="D9130">
        <v>0</v>
      </c>
      <c r="E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</row>
    <row r="9131" spans="1:11">
      <c r="A9131" s="74" t="s">
        <v>152</v>
      </c>
      <c r="B9131" t="s">
        <v>208</v>
      </c>
      <c r="C9131" t="s">
        <v>27</v>
      </c>
      <c r="D9131">
        <v>0</v>
      </c>
      <c r="E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</row>
    <row r="9132" spans="1:11">
      <c r="A9132" s="74" t="s">
        <v>152</v>
      </c>
      <c r="B9132" t="s">
        <v>208</v>
      </c>
      <c r="C9132" t="s">
        <v>25</v>
      </c>
      <c r="D9132">
        <v>0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</row>
    <row r="9133" spans="1:11">
      <c r="A9133" s="74" t="s">
        <v>152</v>
      </c>
      <c r="B9133" t="s">
        <v>208</v>
      </c>
    </row>
    <row r="9134" spans="1:11">
      <c r="A9134" s="74" t="s">
        <v>152</v>
      </c>
      <c r="B9134" t="s">
        <v>208</v>
      </c>
      <c r="C9134" t="s">
        <v>28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</row>
    <row r="9135" spans="1:11">
      <c r="A9135" s="74" t="s">
        <v>152</v>
      </c>
      <c r="B9135" t="s">
        <v>208</v>
      </c>
      <c r="C9135" t="s">
        <v>29</v>
      </c>
      <c r="D9135">
        <v>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</row>
    <row r="9136" spans="1:11">
      <c r="A9136" s="74" t="s">
        <v>152</v>
      </c>
      <c r="B9136" t="s">
        <v>208</v>
      </c>
      <c r="C9136" t="s">
        <v>30</v>
      </c>
      <c r="D9136">
        <v>0</v>
      </c>
      <c r="E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</row>
    <row r="9137" spans="1:11">
      <c r="A9137" s="74" t="s">
        <v>152</v>
      </c>
      <c r="B9137" t="s">
        <v>208</v>
      </c>
      <c r="C9137" t="s">
        <v>31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</row>
    <row r="9138" spans="1:11">
      <c r="A9138" s="74" t="s">
        <v>152</v>
      </c>
      <c r="B9138" t="s">
        <v>208</v>
      </c>
      <c r="C9138" t="s">
        <v>25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</row>
    <row r="9139" spans="1:11">
      <c r="A9139" s="74" t="s">
        <v>152</v>
      </c>
      <c r="B9139" t="s">
        <v>208</v>
      </c>
    </row>
    <row r="9140" spans="1:11">
      <c r="A9140" s="74" t="s">
        <v>152</v>
      </c>
      <c r="B9140" t="s">
        <v>208</v>
      </c>
      <c r="C9140" t="s">
        <v>32</v>
      </c>
      <c r="D9140">
        <v>1</v>
      </c>
      <c r="E9140">
        <v>1</v>
      </c>
      <c r="F9140">
        <v>56255</v>
      </c>
      <c r="G9140">
        <v>56255</v>
      </c>
      <c r="H9140">
        <v>56255</v>
      </c>
      <c r="I9140">
        <v>56255</v>
      </c>
      <c r="J9140">
        <v>0</v>
      </c>
      <c r="K9140">
        <v>0</v>
      </c>
    </row>
    <row r="9141" spans="1:11">
      <c r="A9141" s="74" t="s">
        <v>152</v>
      </c>
      <c r="B9141" t="s">
        <v>208</v>
      </c>
      <c r="C9141" t="s">
        <v>33</v>
      </c>
      <c r="D9141">
        <v>0</v>
      </c>
      <c r="E9141">
        <v>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0</v>
      </c>
    </row>
    <row r="9142" spans="1:11">
      <c r="A9142" s="74" t="s">
        <v>152</v>
      </c>
      <c r="B9142" t="s">
        <v>208</v>
      </c>
      <c r="C9142" t="s">
        <v>34</v>
      </c>
      <c r="D9142">
        <v>0</v>
      </c>
      <c r="E9142">
        <v>0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0</v>
      </c>
    </row>
    <row r="9143" spans="1:11">
      <c r="A9143" s="74" t="s">
        <v>152</v>
      </c>
      <c r="B9143" t="s">
        <v>208</v>
      </c>
      <c r="C9143" t="s">
        <v>25</v>
      </c>
      <c r="D9143">
        <v>1</v>
      </c>
      <c r="E9143">
        <v>1</v>
      </c>
      <c r="F9143">
        <v>56255</v>
      </c>
      <c r="G9143">
        <v>56255</v>
      </c>
      <c r="H9143">
        <v>56255</v>
      </c>
      <c r="I9143">
        <v>56255</v>
      </c>
      <c r="J9143">
        <v>0</v>
      </c>
      <c r="K9143">
        <v>0</v>
      </c>
    </row>
    <row r="9144" spans="1:11">
      <c r="A9144" s="74" t="s">
        <v>152</v>
      </c>
      <c r="B9144" t="s">
        <v>208</v>
      </c>
    </row>
    <row r="9145" spans="1:11">
      <c r="A9145" s="74" t="s">
        <v>152</v>
      </c>
      <c r="B9145" t="s">
        <v>208</v>
      </c>
      <c r="C9145" t="s">
        <v>35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</row>
    <row r="9146" spans="1:11">
      <c r="A9146" s="74" t="s">
        <v>152</v>
      </c>
      <c r="B9146" t="s">
        <v>208</v>
      </c>
      <c r="C9146" t="s">
        <v>36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</row>
    <row r="9147" spans="1:11">
      <c r="A9147" s="74" t="s">
        <v>152</v>
      </c>
      <c r="B9147" t="s">
        <v>208</v>
      </c>
      <c r="C9147" t="s">
        <v>25</v>
      </c>
      <c r="D9147">
        <v>0</v>
      </c>
      <c r="E9147">
        <v>0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</row>
    <row r="9148" spans="1:11">
      <c r="A9148" s="74" t="s">
        <v>152</v>
      </c>
      <c r="B9148" t="s">
        <v>208</v>
      </c>
    </row>
    <row r="9149" spans="1:11">
      <c r="A9149" s="74" t="s">
        <v>152</v>
      </c>
      <c r="B9149" t="s">
        <v>208</v>
      </c>
      <c r="C9149" t="s">
        <v>37</v>
      </c>
      <c r="D9149">
        <v>1</v>
      </c>
      <c r="E9149">
        <v>1</v>
      </c>
      <c r="F9149">
        <v>51235.62</v>
      </c>
      <c r="G9149">
        <v>51235.62</v>
      </c>
      <c r="H9149">
        <v>51235.62</v>
      </c>
      <c r="I9149">
        <v>51235.62</v>
      </c>
      <c r="J9149">
        <v>0</v>
      </c>
      <c r="K9149">
        <v>0</v>
      </c>
    </row>
    <row r="9150" spans="1:11">
      <c r="A9150" s="74" t="s">
        <v>152</v>
      </c>
      <c r="B9150" t="s">
        <v>208</v>
      </c>
      <c r="C9150" t="s">
        <v>38</v>
      </c>
      <c r="D9150">
        <v>0</v>
      </c>
      <c r="E9150">
        <v>0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</row>
    <row r="9151" spans="1:11">
      <c r="A9151" s="74" t="s">
        <v>152</v>
      </c>
      <c r="B9151" t="s">
        <v>208</v>
      </c>
      <c r="C9151" t="s">
        <v>25</v>
      </c>
      <c r="D9151">
        <v>1</v>
      </c>
      <c r="E9151">
        <v>1</v>
      </c>
      <c r="F9151">
        <v>51235.62</v>
      </c>
      <c r="G9151">
        <v>51235.62</v>
      </c>
      <c r="H9151">
        <v>51235.62</v>
      </c>
      <c r="I9151">
        <v>51235.62</v>
      </c>
      <c r="J9151">
        <v>0</v>
      </c>
      <c r="K9151">
        <v>0</v>
      </c>
    </row>
    <row r="9152" spans="1:11">
      <c r="A9152" s="74" t="s">
        <v>152</v>
      </c>
      <c r="B9152" t="s">
        <v>208</v>
      </c>
    </row>
    <row r="9153" spans="1:11">
      <c r="A9153" s="74" t="s">
        <v>152</v>
      </c>
      <c r="B9153" t="s">
        <v>208</v>
      </c>
      <c r="C9153" t="s">
        <v>39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</row>
    <row r="9154" spans="1:11">
      <c r="A9154" s="74" t="s">
        <v>152</v>
      </c>
      <c r="B9154" t="s">
        <v>208</v>
      </c>
      <c r="C9154" t="s">
        <v>40</v>
      </c>
      <c r="D9154">
        <v>0</v>
      </c>
      <c r="E9154"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</row>
    <row r="9155" spans="1:11">
      <c r="A9155" s="74" t="s">
        <v>152</v>
      </c>
      <c r="B9155" t="s">
        <v>208</v>
      </c>
      <c r="C9155" t="s">
        <v>41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</row>
    <row r="9156" spans="1:11">
      <c r="A9156" s="74" t="s">
        <v>152</v>
      </c>
      <c r="B9156" t="s">
        <v>208</v>
      </c>
      <c r="C9156" t="s">
        <v>42</v>
      </c>
      <c r="D9156">
        <v>0</v>
      </c>
      <c r="E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</row>
    <row r="9157" spans="1:11">
      <c r="A9157" s="74" t="s">
        <v>152</v>
      </c>
      <c r="B9157" t="s">
        <v>208</v>
      </c>
      <c r="C9157" t="s">
        <v>43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</row>
    <row r="9158" spans="1:11">
      <c r="A9158" s="74" t="s">
        <v>152</v>
      </c>
      <c r="B9158" t="s">
        <v>208</v>
      </c>
      <c r="C9158" t="s">
        <v>44</v>
      </c>
      <c r="D9158">
        <v>0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</row>
    <row r="9159" spans="1:11">
      <c r="A9159" s="74" t="s">
        <v>152</v>
      </c>
      <c r="B9159" t="s">
        <v>208</v>
      </c>
      <c r="C9159" t="s">
        <v>45</v>
      </c>
      <c r="D9159">
        <v>0</v>
      </c>
      <c r="E9159"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</row>
    <row r="9160" spans="1:11">
      <c r="A9160" s="74" t="s">
        <v>152</v>
      </c>
      <c r="B9160" t="s">
        <v>208</v>
      </c>
      <c r="C9160" t="s">
        <v>46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</row>
    <row r="9161" spans="1:11">
      <c r="A9161" s="74" t="s">
        <v>152</v>
      </c>
      <c r="B9161" t="s">
        <v>208</v>
      </c>
      <c r="C9161" t="s">
        <v>25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</row>
    <row r="9162" spans="1:11">
      <c r="A9162" s="74" t="s">
        <v>152</v>
      </c>
      <c r="B9162" t="s">
        <v>208</v>
      </c>
    </row>
    <row r="9163" spans="1:11">
      <c r="A9163" s="74" t="s">
        <v>152</v>
      </c>
      <c r="B9163" t="s">
        <v>208</v>
      </c>
      <c r="C9163" t="s">
        <v>47</v>
      </c>
      <c r="D9163">
        <v>0</v>
      </c>
      <c r="E9163">
        <v>0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</row>
    <row r="9164" spans="1:11">
      <c r="A9164" s="74" t="s">
        <v>152</v>
      </c>
      <c r="B9164" t="s">
        <v>208</v>
      </c>
      <c r="C9164" t="s">
        <v>48</v>
      </c>
      <c r="D9164">
        <v>1</v>
      </c>
      <c r="E9164">
        <v>1</v>
      </c>
      <c r="F9164">
        <v>21420.85</v>
      </c>
      <c r="G9164">
        <v>21420.85</v>
      </c>
      <c r="H9164">
        <v>21420.85</v>
      </c>
      <c r="I9164">
        <v>21420.85</v>
      </c>
      <c r="J9164">
        <v>0</v>
      </c>
      <c r="K9164">
        <v>0</v>
      </c>
    </row>
    <row r="9165" spans="1:11">
      <c r="A9165" s="74" t="s">
        <v>152</v>
      </c>
      <c r="B9165" t="s">
        <v>208</v>
      </c>
      <c r="C9165" t="s">
        <v>25</v>
      </c>
      <c r="D9165">
        <v>1</v>
      </c>
      <c r="E9165">
        <v>1</v>
      </c>
      <c r="F9165">
        <v>21420.85</v>
      </c>
      <c r="G9165">
        <v>21420.85</v>
      </c>
      <c r="H9165">
        <v>21420.85</v>
      </c>
      <c r="I9165">
        <v>21420.85</v>
      </c>
      <c r="J9165">
        <v>0</v>
      </c>
      <c r="K9165">
        <v>0</v>
      </c>
    </row>
    <row r="9166" spans="1:11">
      <c r="A9166" s="74" t="s">
        <v>152</v>
      </c>
      <c r="B9166" t="s">
        <v>208</v>
      </c>
    </row>
    <row r="9167" spans="1:11">
      <c r="A9167" s="74" t="s">
        <v>152</v>
      </c>
      <c r="B9167" t="s">
        <v>208</v>
      </c>
      <c r="C9167" t="s">
        <v>49</v>
      </c>
      <c r="D9167">
        <v>1</v>
      </c>
      <c r="E9167">
        <v>1</v>
      </c>
      <c r="F9167">
        <v>54631.199999999997</v>
      </c>
      <c r="G9167">
        <v>54631.199999999997</v>
      </c>
      <c r="H9167">
        <v>54631.199999999997</v>
      </c>
      <c r="I9167">
        <v>54631.199999999997</v>
      </c>
      <c r="J9167">
        <v>0</v>
      </c>
      <c r="K9167">
        <v>0</v>
      </c>
    </row>
    <row r="9168" spans="1:11">
      <c r="A9168" s="74" t="s">
        <v>152</v>
      </c>
      <c r="B9168" t="s">
        <v>208</v>
      </c>
      <c r="C9168" t="s">
        <v>25</v>
      </c>
      <c r="D9168">
        <v>1</v>
      </c>
      <c r="E9168">
        <v>1</v>
      </c>
      <c r="F9168">
        <v>54631.199999999997</v>
      </c>
      <c r="G9168">
        <v>54631.199999999997</v>
      </c>
      <c r="H9168">
        <v>54631.199999999997</v>
      </c>
      <c r="I9168">
        <v>54631.199999999997</v>
      </c>
      <c r="J9168">
        <v>0</v>
      </c>
      <c r="K9168">
        <v>0</v>
      </c>
    </row>
    <row r="9169" spans="1:11">
      <c r="A9169" s="74" t="s">
        <v>152</v>
      </c>
      <c r="B9169" t="s">
        <v>208</v>
      </c>
    </row>
    <row r="9170" spans="1:11">
      <c r="A9170" s="74" t="s">
        <v>152</v>
      </c>
      <c r="B9170" t="s">
        <v>208</v>
      </c>
      <c r="C9170" t="s">
        <v>50</v>
      </c>
      <c r="D9170">
        <v>0</v>
      </c>
      <c r="E9170"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</row>
    <row r="9171" spans="1:11">
      <c r="A9171" s="74" t="s">
        <v>152</v>
      </c>
      <c r="B9171" t="s">
        <v>208</v>
      </c>
      <c r="C9171" t="s">
        <v>51</v>
      </c>
      <c r="D9171">
        <v>0</v>
      </c>
      <c r="E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</row>
    <row r="9172" spans="1:11">
      <c r="A9172" s="74" t="s">
        <v>152</v>
      </c>
      <c r="B9172" t="s">
        <v>208</v>
      </c>
      <c r="C9172" t="s">
        <v>25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</row>
    <row r="9173" spans="1:11">
      <c r="A9173" s="74" t="s">
        <v>152</v>
      </c>
      <c r="B9173" t="s">
        <v>208</v>
      </c>
    </row>
    <row r="9174" spans="1:11">
      <c r="A9174" s="74" t="s">
        <v>152</v>
      </c>
      <c r="B9174" t="s">
        <v>208</v>
      </c>
      <c r="C9174" t="s">
        <v>52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</row>
    <row r="9175" spans="1:11">
      <c r="A9175" s="74" t="s">
        <v>152</v>
      </c>
      <c r="B9175" t="s">
        <v>208</v>
      </c>
      <c r="C9175" t="s">
        <v>53</v>
      </c>
      <c r="D9175">
        <v>0</v>
      </c>
      <c r="E9175">
        <v>0</v>
      </c>
      <c r="F9175">
        <v>0</v>
      </c>
      <c r="G9175">
        <v>0</v>
      </c>
      <c r="H9175">
        <v>0</v>
      </c>
      <c r="I9175">
        <v>0</v>
      </c>
      <c r="J9175">
        <v>0</v>
      </c>
      <c r="K9175">
        <v>0</v>
      </c>
    </row>
    <row r="9176" spans="1:11">
      <c r="A9176" s="74" t="s">
        <v>152</v>
      </c>
      <c r="B9176" t="s">
        <v>208</v>
      </c>
      <c r="C9176" t="s">
        <v>54</v>
      </c>
      <c r="D9176">
        <v>0</v>
      </c>
      <c r="E9176">
        <v>0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</row>
    <row r="9177" spans="1:11">
      <c r="A9177" s="74" t="s">
        <v>152</v>
      </c>
      <c r="B9177" t="s">
        <v>208</v>
      </c>
      <c r="C9177" t="s">
        <v>55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</row>
    <row r="9178" spans="1:11">
      <c r="A9178" s="74" t="s">
        <v>152</v>
      </c>
      <c r="B9178" t="s">
        <v>208</v>
      </c>
      <c r="C9178" t="s">
        <v>25</v>
      </c>
      <c r="D9178">
        <v>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</row>
    <row r="9179" spans="1:11">
      <c r="A9179" s="74" t="s">
        <v>152</v>
      </c>
      <c r="B9179" t="s">
        <v>208</v>
      </c>
    </row>
    <row r="9180" spans="1:11">
      <c r="A9180" s="74" t="s">
        <v>152</v>
      </c>
      <c r="B9180" t="s">
        <v>208</v>
      </c>
      <c r="C9180" t="s">
        <v>56</v>
      </c>
      <c r="D9180">
        <v>0</v>
      </c>
      <c r="E9180">
        <v>0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</row>
    <row r="9181" spans="1:11">
      <c r="A9181" s="74" t="s">
        <v>152</v>
      </c>
      <c r="B9181" t="s">
        <v>208</v>
      </c>
      <c r="C9181" t="s">
        <v>57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</row>
    <row r="9182" spans="1:11">
      <c r="A9182" s="74" t="s">
        <v>152</v>
      </c>
      <c r="B9182" t="s">
        <v>208</v>
      </c>
      <c r="C9182" t="s">
        <v>58</v>
      </c>
      <c r="D9182">
        <v>0</v>
      </c>
      <c r="E9182"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</row>
    <row r="9183" spans="1:11">
      <c r="A9183" s="74" t="s">
        <v>152</v>
      </c>
      <c r="B9183" t="s">
        <v>209</v>
      </c>
      <c r="C9183" t="s">
        <v>18</v>
      </c>
      <c r="D9183">
        <v>1</v>
      </c>
      <c r="E9183">
        <v>1</v>
      </c>
      <c r="F9183">
        <v>93627</v>
      </c>
      <c r="G9183">
        <v>93627</v>
      </c>
      <c r="H9183">
        <v>93627</v>
      </c>
      <c r="I9183">
        <v>93627</v>
      </c>
      <c r="J9183">
        <v>0</v>
      </c>
      <c r="K9183">
        <v>0</v>
      </c>
    </row>
    <row r="9184" spans="1:11">
      <c r="A9184" s="74" t="s">
        <v>152</v>
      </c>
      <c r="B9184" t="s">
        <v>209</v>
      </c>
      <c r="C9184" t="s">
        <v>19</v>
      </c>
      <c r="D9184">
        <v>1</v>
      </c>
      <c r="E9184">
        <v>1</v>
      </c>
      <c r="F9184">
        <v>36673</v>
      </c>
      <c r="G9184">
        <v>36673</v>
      </c>
      <c r="H9184">
        <v>36673</v>
      </c>
      <c r="I9184">
        <v>36673</v>
      </c>
      <c r="J9184">
        <v>0</v>
      </c>
      <c r="K9184">
        <v>0</v>
      </c>
    </row>
    <row r="9185" spans="1:11">
      <c r="A9185" s="74" t="s">
        <v>152</v>
      </c>
      <c r="B9185" t="s">
        <v>209</v>
      </c>
      <c r="C9185" t="s">
        <v>20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</row>
    <row r="9186" spans="1:11">
      <c r="A9186" s="74" t="s">
        <v>152</v>
      </c>
      <c r="B9186" t="s">
        <v>209</v>
      </c>
      <c r="C9186" t="s">
        <v>21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</row>
    <row r="9187" spans="1:11">
      <c r="A9187" s="74" t="s">
        <v>152</v>
      </c>
      <c r="B9187" t="s">
        <v>209</v>
      </c>
      <c r="C9187" t="s">
        <v>22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</row>
    <row r="9188" spans="1:11">
      <c r="A9188" s="74" t="s">
        <v>152</v>
      </c>
      <c r="B9188" t="s">
        <v>209</v>
      </c>
      <c r="C9188" t="s">
        <v>23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</row>
    <row r="9189" spans="1:11">
      <c r="A9189" s="74" t="s">
        <v>152</v>
      </c>
      <c r="B9189" t="s">
        <v>209</v>
      </c>
      <c r="C9189" t="s">
        <v>24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</row>
    <row r="9190" spans="1:11">
      <c r="A9190" s="74" t="s">
        <v>152</v>
      </c>
      <c r="B9190" t="s">
        <v>209</v>
      </c>
      <c r="C9190" t="s">
        <v>25</v>
      </c>
      <c r="D9190">
        <v>2</v>
      </c>
      <c r="E9190">
        <v>2</v>
      </c>
      <c r="F9190">
        <v>130300</v>
      </c>
      <c r="G9190">
        <v>130300</v>
      </c>
      <c r="H9190">
        <v>65150</v>
      </c>
      <c r="I9190">
        <v>65150</v>
      </c>
      <c r="J9190">
        <v>0</v>
      </c>
      <c r="K9190">
        <v>0</v>
      </c>
    </row>
    <row r="9191" spans="1:11">
      <c r="A9191" s="74" t="s">
        <v>152</v>
      </c>
      <c r="B9191" t="s">
        <v>209</v>
      </c>
    </row>
    <row r="9192" spans="1:11">
      <c r="A9192" s="74" t="s">
        <v>152</v>
      </c>
      <c r="B9192" t="s">
        <v>209</v>
      </c>
      <c r="C9192" t="s">
        <v>26</v>
      </c>
      <c r="D9192">
        <v>0</v>
      </c>
      <c r="E9192">
        <v>0</v>
      </c>
      <c r="F9192">
        <v>0</v>
      </c>
      <c r="G9192">
        <v>0</v>
      </c>
      <c r="H9192">
        <v>0</v>
      </c>
      <c r="I9192">
        <v>0</v>
      </c>
      <c r="J9192">
        <v>0</v>
      </c>
      <c r="K9192">
        <v>0</v>
      </c>
    </row>
    <row r="9193" spans="1:11">
      <c r="A9193" s="74" t="s">
        <v>152</v>
      </c>
      <c r="B9193" t="s">
        <v>209</v>
      </c>
      <c r="C9193" t="s">
        <v>27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</row>
    <row r="9194" spans="1:11">
      <c r="A9194" s="74" t="s">
        <v>152</v>
      </c>
      <c r="B9194" t="s">
        <v>209</v>
      </c>
      <c r="C9194" t="s">
        <v>25</v>
      </c>
      <c r="D9194">
        <v>0</v>
      </c>
      <c r="E9194">
        <v>0</v>
      </c>
      <c r="F9194">
        <v>0</v>
      </c>
      <c r="G9194">
        <v>0</v>
      </c>
      <c r="H9194">
        <v>0</v>
      </c>
      <c r="I9194">
        <v>0</v>
      </c>
      <c r="J9194">
        <v>0</v>
      </c>
      <c r="K9194">
        <v>0</v>
      </c>
    </row>
    <row r="9195" spans="1:11">
      <c r="A9195" s="74" t="s">
        <v>152</v>
      </c>
      <c r="B9195" t="s">
        <v>209</v>
      </c>
    </row>
    <row r="9196" spans="1:11">
      <c r="A9196" s="74" t="s">
        <v>152</v>
      </c>
      <c r="B9196" t="s">
        <v>209</v>
      </c>
      <c r="C9196" t="s">
        <v>28</v>
      </c>
      <c r="D9196">
        <v>0</v>
      </c>
      <c r="E9196">
        <v>0</v>
      </c>
      <c r="F9196">
        <v>0</v>
      </c>
      <c r="G9196">
        <v>0</v>
      </c>
      <c r="H9196">
        <v>0</v>
      </c>
      <c r="I9196">
        <v>0</v>
      </c>
      <c r="J9196">
        <v>0</v>
      </c>
      <c r="K9196">
        <v>0</v>
      </c>
    </row>
    <row r="9197" spans="1:11">
      <c r="A9197" s="74" t="s">
        <v>152</v>
      </c>
      <c r="B9197" t="s">
        <v>209</v>
      </c>
      <c r="C9197" t="s">
        <v>29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</row>
    <row r="9198" spans="1:11">
      <c r="A9198" s="74" t="s">
        <v>152</v>
      </c>
      <c r="B9198" t="s">
        <v>209</v>
      </c>
      <c r="C9198" t="s">
        <v>30</v>
      </c>
      <c r="D9198">
        <v>0</v>
      </c>
      <c r="E9198">
        <v>0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</row>
    <row r="9199" spans="1:11">
      <c r="A9199" s="74" t="s">
        <v>152</v>
      </c>
      <c r="B9199" t="s">
        <v>209</v>
      </c>
      <c r="C9199" t="s">
        <v>31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</row>
    <row r="9200" spans="1:11">
      <c r="A9200" s="74" t="s">
        <v>152</v>
      </c>
      <c r="B9200" t="s">
        <v>209</v>
      </c>
      <c r="C9200" t="s">
        <v>25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</row>
    <row r="9201" spans="1:11">
      <c r="A9201" s="74" t="s">
        <v>152</v>
      </c>
      <c r="B9201" t="s">
        <v>209</v>
      </c>
    </row>
    <row r="9202" spans="1:11">
      <c r="A9202" s="74" t="s">
        <v>152</v>
      </c>
      <c r="B9202" t="s">
        <v>209</v>
      </c>
      <c r="C9202" t="s">
        <v>32</v>
      </c>
      <c r="D9202">
        <v>1</v>
      </c>
      <c r="E9202">
        <v>1</v>
      </c>
      <c r="F9202">
        <v>43000</v>
      </c>
      <c r="G9202">
        <v>43430</v>
      </c>
      <c r="H9202">
        <v>43000</v>
      </c>
      <c r="I9202">
        <v>43430</v>
      </c>
      <c r="J9202">
        <v>430</v>
      </c>
      <c r="K9202">
        <v>0.01</v>
      </c>
    </row>
    <row r="9203" spans="1:11">
      <c r="A9203" s="74" t="s">
        <v>152</v>
      </c>
      <c r="B9203" t="s">
        <v>209</v>
      </c>
      <c r="C9203" t="s">
        <v>33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</row>
    <row r="9204" spans="1:11">
      <c r="A9204" s="74" t="s">
        <v>152</v>
      </c>
      <c r="B9204" t="s">
        <v>209</v>
      </c>
      <c r="C9204" t="s">
        <v>34</v>
      </c>
      <c r="D9204">
        <v>2</v>
      </c>
      <c r="E9204">
        <v>2</v>
      </c>
      <c r="F9204">
        <v>58242.239999999998</v>
      </c>
      <c r="G9204">
        <v>61984.31</v>
      </c>
      <c r="H9204">
        <v>29121.119999999999</v>
      </c>
      <c r="I9204">
        <v>30992.154999999999</v>
      </c>
      <c r="J9204">
        <v>3742.0699999999997</v>
      </c>
      <c r="K9204">
        <v>6.4250104391589333E-2</v>
      </c>
    </row>
    <row r="9205" spans="1:11">
      <c r="A9205" s="74" t="s">
        <v>152</v>
      </c>
      <c r="B9205" t="s">
        <v>209</v>
      </c>
      <c r="C9205" t="s">
        <v>25</v>
      </c>
      <c r="D9205">
        <v>3</v>
      </c>
      <c r="E9205">
        <v>3</v>
      </c>
      <c r="F9205">
        <v>101242.23999999999</v>
      </c>
      <c r="G9205">
        <v>105414.31</v>
      </c>
      <c r="H9205">
        <v>33747.41333333333</v>
      </c>
      <c r="I9205">
        <v>35138.103333333333</v>
      </c>
      <c r="J9205">
        <v>4172.070000000007</v>
      </c>
      <c r="K9205">
        <v>4.1208787952538461E-2</v>
      </c>
    </row>
    <row r="9206" spans="1:11">
      <c r="A9206" s="74" t="s">
        <v>152</v>
      </c>
      <c r="B9206" t="s">
        <v>209</v>
      </c>
    </row>
    <row r="9207" spans="1:11">
      <c r="A9207" s="74" t="s">
        <v>152</v>
      </c>
      <c r="B9207" t="s">
        <v>209</v>
      </c>
      <c r="C9207" t="s">
        <v>35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</row>
    <row r="9208" spans="1:11">
      <c r="A9208" s="74" t="s">
        <v>152</v>
      </c>
      <c r="B9208" t="s">
        <v>209</v>
      </c>
      <c r="C9208" t="s">
        <v>36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</row>
    <row r="9209" spans="1:11">
      <c r="A9209" s="74" t="s">
        <v>152</v>
      </c>
      <c r="B9209" t="s">
        <v>209</v>
      </c>
      <c r="C9209" t="s">
        <v>25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</row>
    <row r="9210" spans="1:11">
      <c r="A9210" s="74" t="s">
        <v>152</v>
      </c>
      <c r="B9210" t="s">
        <v>209</v>
      </c>
    </row>
    <row r="9211" spans="1:11">
      <c r="A9211" s="74" t="s">
        <v>152</v>
      </c>
      <c r="B9211" t="s">
        <v>209</v>
      </c>
      <c r="C9211" t="s">
        <v>37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</row>
    <row r="9212" spans="1:11">
      <c r="A9212" s="74" t="s">
        <v>152</v>
      </c>
      <c r="B9212" t="s">
        <v>209</v>
      </c>
      <c r="C9212" t="s">
        <v>38</v>
      </c>
      <c r="D9212">
        <v>0</v>
      </c>
      <c r="E9212">
        <v>0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</row>
    <row r="9213" spans="1:11">
      <c r="A9213" s="74" t="s">
        <v>152</v>
      </c>
      <c r="B9213" t="s">
        <v>209</v>
      </c>
      <c r="C9213" t="s">
        <v>25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</row>
    <row r="9214" spans="1:11">
      <c r="A9214" s="74" t="s">
        <v>152</v>
      </c>
      <c r="B9214" t="s">
        <v>209</v>
      </c>
    </row>
    <row r="9215" spans="1:11">
      <c r="A9215" s="74" t="s">
        <v>152</v>
      </c>
      <c r="B9215" t="s">
        <v>209</v>
      </c>
      <c r="C9215" t="s">
        <v>39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</row>
    <row r="9216" spans="1:11">
      <c r="A9216" s="74" t="s">
        <v>152</v>
      </c>
      <c r="B9216" t="s">
        <v>209</v>
      </c>
      <c r="C9216" t="s">
        <v>40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</row>
    <row r="9217" spans="1:11">
      <c r="A9217" s="74" t="s">
        <v>152</v>
      </c>
      <c r="B9217" t="s">
        <v>209</v>
      </c>
      <c r="C9217" t="s">
        <v>41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</row>
    <row r="9218" spans="1:11">
      <c r="A9218" s="74" t="s">
        <v>152</v>
      </c>
      <c r="B9218" t="s">
        <v>209</v>
      </c>
      <c r="C9218" t="s">
        <v>42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</row>
    <row r="9219" spans="1:11">
      <c r="A9219" s="74" t="s">
        <v>152</v>
      </c>
      <c r="B9219" t="s">
        <v>209</v>
      </c>
      <c r="C9219" t="s">
        <v>43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</row>
    <row r="9220" spans="1:11">
      <c r="A9220" s="74" t="s">
        <v>152</v>
      </c>
      <c r="B9220" t="s">
        <v>209</v>
      </c>
      <c r="C9220" t="s">
        <v>44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</row>
    <row r="9221" spans="1:11">
      <c r="A9221" s="74" t="s">
        <v>152</v>
      </c>
      <c r="B9221" t="s">
        <v>209</v>
      </c>
      <c r="C9221" t="s">
        <v>45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</row>
    <row r="9222" spans="1:11">
      <c r="A9222" s="74" t="s">
        <v>152</v>
      </c>
      <c r="B9222" t="s">
        <v>209</v>
      </c>
      <c r="C9222" t="s">
        <v>46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</row>
    <row r="9223" spans="1:11">
      <c r="A9223" s="74" t="s">
        <v>152</v>
      </c>
      <c r="B9223" t="s">
        <v>209</v>
      </c>
      <c r="C9223" t="s">
        <v>25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</row>
    <row r="9224" spans="1:11">
      <c r="A9224" s="74" t="s">
        <v>152</v>
      </c>
      <c r="B9224" t="s">
        <v>209</v>
      </c>
    </row>
    <row r="9225" spans="1:11">
      <c r="A9225" s="74" t="s">
        <v>152</v>
      </c>
      <c r="B9225" t="s">
        <v>209</v>
      </c>
      <c r="C9225" t="s">
        <v>47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</row>
    <row r="9226" spans="1:11">
      <c r="A9226" s="74" t="s">
        <v>152</v>
      </c>
      <c r="B9226" t="s">
        <v>209</v>
      </c>
      <c r="C9226" t="s">
        <v>48</v>
      </c>
      <c r="D9226">
        <v>0</v>
      </c>
      <c r="E9226"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</row>
    <row r="9227" spans="1:11">
      <c r="A9227" s="74" t="s">
        <v>152</v>
      </c>
      <c r="B9227" t="s">
        <v>209</v>
      </c>
      <c r="C9227" t="s">
        <v>25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</row>
    <row r="9228" spans="1:11">
      <c r="A9228" s="74" t="s">
        <v>152</v>
      </c>
      <c r="B9228" t="s">
        <v>209</v>
      </c>
    </row>
    <row r="9229" spans="1:11">
      <c r="A9229" s="74" t="s">
        <v>152</v>
      </c>
      <c r="B9229" t="s">
        <v>209</v>
      </c>
      <c r="C9229" t="s">
        <v>49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</row>
    <row r="9230" spans="1:11">
      <c r="A9230" s="74" t="s">
        <v>152</v>
      </c>
      <c r="B9230" t="s">
        <v>209</v>
      </c>
      <c r="C9230" t="s">
        <v>25</v>
      </c>
      <c r="D9230">
        <v>0</v>
      </c>
      <c r="E9230"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</row>
    <row r="9231" spans="1:11">
      <c r="A9231" s="74" t="s">
        <v>152</v>
      </c>
      <c r="B9231" t="s">
        <v>209</v>
      </c>
    </row>
    <row r="9232" spans="1:11">
      <c r="A9232" s="74" t="s">
        <v>152</v>
      </c>
      <c r="B9232" t="s">
        <v>209</v>
      </c>
      <c r="C9232" t="s">
        <v>50</v>
      </c>
      <c r="D9232">
        <v>0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</row>
    <row r="9233" spans="1:11">
      <c r="A9233" s="74" t="s">
        <v>152</v>
      </c>
      <c r="B9233" t="s">
        <v>209</v>
      </c>
      <c r="C9233" t="s">
        <v>51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</row>
    <row r="9234" spans="1:11">
      <c r="A9234" s="74" t="s">
        <v>152</v>
      </c>
      <c r="B9234" t="s">
        <v>209</v>
      </c>
      <c r="C9234" t="s">
        <v>25</v>
      </c>
      <c r="D9234">
        <v>0</v>
      </c>
      <c r="E9234">
        <v>0</v>
      </c>
      <c r="F9234">
        <v>0</v>
      </c>
      <c r="G9234">
        <v>0</v>
      </c>
      <c r="H9234">
        <v>0</v>
      </c>
      <c r="I9234">
        <v>0</v>
      </c>
      <c r="J9234">
        <v>0</v>
      </c>
      <c r="K9234">
        <v>0</v>
      </c>
    </row>
    <row r="9235" spans="1:11">
      <c r="A9235" s="74" t="s">
        <v>152</v>
      </c>
      <c r="B9235" t="s">
        <v>209</v>
      </c>
    </row>
    <row r="9236" spans="1:11">
      <c r="A9236" s="74" t="s">
        <v>152</v>
      </c>
      <c r="B9236" t="s">
        <v>209</v>
      </c>
      <c r="C9236" t="s">
        <v>52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</row>
    <row r="9237" spans="1:11">
      <c r="A9237" s="74" t="s">
        <v>152</v>
      </c>
      <c r="B9237" t="s">
        <v>209</v>
      </c>
      <c r="C9237" t="s">
        <v>53</v>
      </c>
      <c r="D9237">
        <v>0</v>
      </c>
      <c r="E9237">
        <v>0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</row>
    <row r="9238" spans="1:11">
      <c r="A9238" s="74" t="s">
        <v>152</v>
      </c>
      <c r="B9238" t="s">
        <v>209</v>
      </c>
      <c r="C9238" t="s">
        <v>54</v>
      </c>
      <c r="D9238">
        <v>0</v>
      </c>
      <c r="E9238">
        <v>0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</row>
    <row r="9239" spans="1:11">
      <c r="A9239" s="74" t="s">
        <v>152</v>
      </c>
      <c r="B9239" t="s">
        <v>209</v>
      </c>
      <c r="C9239" t="s">
        <v>55</v>
      </c>
      <c r="D9239">
        <v>0</v>
      </c>
      <c r="E9239">
        <v>0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</row>
    <row r="9240" spans="1:11">
      <c r="A9240" s="74" t="s">
        <v>152</v>
      </c>
      <c r="B9240" t="s">
        <v>209</v>
      </c>
      <c r="C9240" t="s">
        <v>25</v>
      </c>
      <c r="D9240">
        <v>0</v>
      </c>
      <c r="E9240">
        <v>0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</row>
    <row r="9241" spans="1:11">
      <c r="A9241" s="74" t="s">
        <v>152</v>
      </c>
      <c r="B9241" t="s">
        <v>209</v>
      </c>
    </row>
    <row r="9242" spans="1:11">
      <c r="A9242" s="74" t="s">
        <v>152</v>
      </c>
      <c r="B9242" t="s">
        <v>209</v>
      </c>
      <c r="C9242" t="s">
        <v>56</v>
      </c>
      <c r="D9242">
        <v>0</v>
      </c>
      <c r="E9242">
        <v>0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</row>
    <row r="9243" spans="1:11">
      <c r="A9243" s="74" t="s">
        <v>152</v>
      </c>
      <c r="B9243" t="s">
        <v>209</v>
      </c>
      <c r="C9243" t="s">
        <v>57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0</v>
      </c>
      <c r="J9243">
        <v>0</v>
      </c>
      <c r="K9243">
        <v>0</v>
      </c>
    </row>
    <row r="9244" spans="1:11">
      <c r="A9244" s="74" t="s">
        <v>152</v>
      </c>
      <c r="B9244" t="s">
        <v>209</v>
      </c>
      <c r="C9244" t="s">
        <v>58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</row>
    <row r="9245" spans="1:11">
      <c r="A9245" s="74" t="s">
        <v>61</v>
      </c>
      <c r="B9245" t="s">
        <v>210</v>
      </c>
      <c r="C9245" t="s">
        <v>18</v>
      </c>
      <c r="D9245">
        <v>1</v>
      </c>
      <c r="E9245">
        <v>1</v>
      </c>
      <c r="F9245">
        <v>90000</v>
      </c>
      <c r="G9245">
        <v>90000</v>
      </c>
      <c r="H9245">
        <v>90000</v>
      </c>
      <c r="I9245">
        <v>90000</v>
      </c>
      <c r="J9245">
        <v>0</v>
      </c>
      <c r="K9245">
        <v>0</v>
      </c>
    </row>
    <row r="9246" spans="1:11">
      <c r="A9246" s="74" t="s">
        <v>61</v>
      </c>
      <c r="B9246" t="s">
        <v>210</v>
      </c>
      <c r="C9246" t="s">
        <v>19</v>
      </c>
      <c r="D9246">
        <v>0</v>
      </c>
      <c r="E9246"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</row>
    <row r="9247" spans="1:11">
      <c r="A9247" s="74" t="s">
        <v>61</v>
      </c>
      <c r="B9247" t="s">
        <v>210</v>
      </c>
      <c r="C9247" t="s">
        <v>20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</row>
    <row r="9248" spans="1:11">
      <c r="A9248" s="74" t="s">
        <v>61</v>
      </c>
      <c r="B9248" t="s">
        <v>210</v>
      </c>
      <c r="C9248" t="s">
        <v>21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</row>
    <row r="9249" spans="1:11">
      <c r="A9249" s="74" t="s">
        <v>61</v>
      </c>
      <c r="B9249" t="s">
        <v>210</v>
      </c>
      <c r="C9249" t="s">
        <v>22</v>
      </c>
      <c r="D9249">
        <v>1</v>
      </c>
      <c r="E9249">
        <v>1</v>
      </c>
      <c r="F9249">
        <v>65000</v>
      </c>
      <c r="G9249">
        <v>70865</v>
      </c>
      <c r="H9249">
        <v>65000</v>
      </c>
      <c r="I9249">
        <v>70865</v>
      </c>
      <c r="J9249">
        <v>5865</v>
      </c>
      <c r="K9249">
        <v>9.0230769230769226E-2</v>
      </c>
    </row>
    <row r="9250" spans="1:11">
      <c r="A9250" s="74" t="s">
        <v>61</v>
      </c>
      <c r="B9250" t="s">
        <v>210</v>
      </c>
      <c r="C9250" t="s">
        <v>23</v>
      </c>
      <c r="D9250">
        <v>0</v>
      </c>
      <c r="E9250"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</row>
    <row r="9251" spans="1:11">
      <c r="A9251" s="74" t="s">
        <v>61</v>
      </c>
      <c r="B9251" t="s">
        <v>210</v>
      </c>
      <c r="C9251" t="s">
        <v>24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</row>
    <row r="9252" spans="1:11">
      <c r="A9252" s="74" t="s">
        <v>61</v>
      </c>
      <c r="B9252" t="s">
        <v>210</v>
      </c>
      <c r="C9252" t="s">
        <v>25</v>
      </c>
      <c r="D9252">
        <v>2</v>
      </c>
      <c r="E9252">
        <v>2</v>
      </c>
      <c r="F9252">
        <v>155000</v>
      </c>
      <c r="G9252">
        <v>160865</v>
      </c>
      <c r="H9252">
        <v>77500</v>
      </c>
      <c r="I9252">
        <v>80432.5</v>
      </c>
      <c r="J9252">
        <v>5865</v>
      </c>
      <c r="K9252">
        <v>3.7838709677419355E-2</v>
      </c>
    </row>
    <row r="9253" spans="1:11">
      <c r="A9253" s="74" t="s">
        <v>61</v>
      </c>
      <c r="B9253" t="s">
        <v>210</v>
      </c>
    </row>
    <row r="9254" spans="1:11">
      <c r="A9254" s="74" t="s">
        <v>61</v>
      </c>
      <c r="B9254" t="s">
        <v>210</v>
      </c>
      <c r="C9254" t="s">
        <v>26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</row>
    <row r="9255" spans="1:11">
      <c r="A9255" s="74" t="s">
        <v>61</v>
      </c>
      <c r="B9255" t="s">
        <v>210</v>
      </c>
      <c r="C9255" t="s">
        <v>27</v>
      </c>
      <c r="D9255">
        <v>0</v>
      </c>
      <c r="E9255">
        <v>0</v>
      </c>
      <c r="F9255">
        <v>0</v>
      </c>
      <c r="G9255">
        <v>0</v>
      </c>
      <c r="H9255">
        <v>0</v>
      </c>
      <c r="I9255">
        <v>0</v>
      </c>
      <c r="J9255">
        <v>0</v>
      </c>
      <c r="K9255">
        <v>0</v>
      </c>
    </row>
    <row r="9256" spans="1:11">
      <c r="A9256" s="74" t="s">
        <v>61</v>
      </c>
      <c r="B9256" t="s">
        <v>210</v>
      </c>
      <c r="C9256" t="s">
        <v>25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</row>
    <row r="9257" spans="1:11">
      <c r="A9257" s="74" t="s">
        <v>61</v>
      </c>
      <c r="B9257" t="s">
        <v>210</v>
      </c>
    </row>
    <row r="9258" spans="1:11">
      <c r="A9258" s="74" t="s">
        <v>61</v>
      </c>
      <c r="B9258" t="s">
        <v>210</v>
      </c>
      <c r="C9258" t="s">
        <v>28</v>
      </c>
      <c r="D9258">
        <v>0</v>
      </c>
      <c r="E9258"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</row>
    <row r="9259" spans="1:11">
      <c r="A9259" s="74" t="s">
        <v>61</v>
      </c>
      <c r="B9259" t="s">
        <v>210</v>
      </c>
      <c r="C9259" t="s">
        <v>29</v>
      </c>
      <c r="D9259">
        <v>0</v>
      </c>
      <c r="E9259">
        <v>0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</row>
    <row r="9260" spans="1:11">
      <c r="A9260" s="74" t="s">
        <v>61</v>
      </c>
      <c r="B9260" t="s">
        <v>210</v>
      </c>
      <c r="C9260" t="s">
        <v>30</v>
      </c>
      <c r="D9260">
        <v>2</v>
      </c>
      <c r="E9260">
        <v>2</v>
      </c>
      <c r="F9260">
        <v>40053</v>
      </c>
      <c r="G9260">
        <v>40274</v>
      </c>
      <c r="H9260">
        <v>20026.5</v>
      </c>
      <c r="I9260">
        <v>20137</v>
      </c>
      <c r="J9260">
        <v>221</v>
      </c>
      <c r="K9260">
        <v>5.5176890619928597E-3</v>
      </c>
    </row>
    <row r="9261" spans="1:11">
      <c r="A9261" s="74" t="s">
        <v>61</v>
      </c>
      <c r="B9261" t="s">
        <v>210</v>
      </c>
      <c r="C9261" t="s">
        <v>31</v>
      </c>
      <c r="D9261">
        <v>0</v>
      </c>
      <c r="E9261"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</row>
    <row r="9262" spans="1:11">
      <c r="A9262" s="74" t="s">
        <v>61</v>
      </c>
      <c r="B9262" t="s">
        <v>210</v>
      </c>
      <c r="C9262" t="s">
        <v>25</v>
      </c>
      <c r="D9262">
        <v>2</v>
      </c>
      <c r="E9262">
        <v>2</v>
      </c>
      <c r="F9262">
        <v>40053</v>
      </c>
      <c r="G9262">
        <v>40274</v>
      </c>
      <c r="H9262">
        <v>20026.5</v>
      </c>
      <c r="I9262">
        <v>20137</v>
      </c>
      <c r="J9262">
        <v>221</v>
      </c>
      <c r="K9262">
        <v>5.5176890619928597E-3</v>
      </c>
    </row>
    <row r="9263" spans="1:11">
      <c r="A9263" s="74" t="s">
        <v>61</v>
      </c>
      <c r="B9263" t="s">
        <v>210</v>
      </c>
    </row>
    <row r="9264" spans="1:11">
      <c r="A9264" s="74" t="s">
        <v>61</v>
      </c>
      <c r="B9264" t="s">
        <v>210</v>
      </c>
      <c r="C9264" t="s">
        <v>32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</row>
    <row r="9265" spans="1:11">
      <c r="A9265" s="74" t="s">
        <v>61</v>
      </c>
      <c r="B9265" t="s">
        <v>210</v>
      </c>
      <c r="C9265" t="s">
        <v>33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</row>
    <row r="9266" spans="1:11">
      <c r="A9266" s="74" t="s">
        <v>61</v>
      </c>
      <c r="B9266" t="s">
        <v>210</v>
      </c>
      <c r="C9266" t="s">
        <v>34</v>
      </c>
      <c r="D9266">
        <v>1.3</v>
      </c>
      <c r="E9266">
        <v>1.3</v>
      </c>
      <c r="F9266">
        <v>34406</v>
      </c>
      <c r="G9266">
        <v>34406</v>
      </c>
      <c r="H9266">
        <v>26466.153846153844</v>
      </c>
      <c r="I9266">
        <v>26466.153846153844</v>
      </c>
      <c r="J9266">
        <v>0</v>
      </c>
      <c r="K9266">
        <v>0</v>
      </c>
    </row>
    <row r="9267" spans="1:11">
      <c r="A9267" s="74" t="s">
        <v>61</v>
      </c>
      <c r="B9267" t="s">
        <v>210</v>
      </c>
      <c r="C9267" t="s">
        <v>25</v>
      </c>
      <c r="D9267">
        <v>1.3</v>
      </c>
      <c r="E9267">
        <v>1.3</v>
      </c>
      <c r="F9267">
        <v>34406</v>
      </c>
      <c r="G9267">
        <v>34406</v>
      </c>
      <c r="H9267">
        <v>26466.153846153844</v>
      </c>
      <c r="I9267">
        <v>26466.153846153844</v>
      </c>
      <c r="J9267">
        <v>0</v>
      </c>
      <c r="K9267">
        <v>0</v>
      </c>
    </row>
    <row r="9268" spans="1:11">
      <c r="A9268" s="74" t="s">
        <v>61</v>
      </c>
      <c r="B9268" t="s">
        <v>210</v>
      </c>
    </row>
    <row r="9269" spans="1:11">
      <c r="A9269" s="74" t="s">
        <v>61</v>
      </c>
      <c r="B9269" t="s">
        <v>210</v>
      </c>
      <c r="C9269" t="s">
        <v>35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</row>
    <row r="9270" spans="1:11">
      <c r="A9270" s="74" t="s">
        <v>61</v>
      </c>
      <c r="B9270" t="s">
        <v>210</v>
      </c>
      <c r="C9270" t="s">
        <v>36</v>
      </c>
      <c r="D9270">
        <v>0</v>
      </c>
      <c r="E9270">
        <v>0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</row>
    <row r="9271" spans="1:11">
      <c r="A9271" s="74" t="s">
        <v>61</v>
      </c>
      <c r="B9271" t="s">
        <v>210</v>
      </c>
      <c r="C9271" t="s">
        <v>25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</row>
    <row r="9272" spans="1:11">
      <c r="A9272" s="74" t="s">
        <v>61</v>
      </c>
      <c r="B9272" t="s">
        <v>210</v>
      </c>
    </row>
    <row r="9273" spans="1:11">
      <c r="A9273" s="74" t="s">
        <v>61</v>
      </c>
      <c r="B9273" t="s">
        <v>210</v>
      </c>
      <c r="C9273" t="s">
        <v>37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</row>
    <row r="9274" spans="1:11">
      <c r="A9274" s="74" t="s">
        <v>61</v>
      </c>
      <c r="B9274" t="s">
        <v>210</v>
      </c>
      <c r="C9274" t="s">
        <v>38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</row>
    <row r="9275" spans="1:11">
      <c r="A9275" s="74" t="s">
        <v>61</v>
      </c>
      <c r="B9275" t="s">
        <v>210</v>
      </c>
      <c r="C9275" t="s">
        <v>25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0</v>
      </c>
    </row>
    <row r="9276" spans="1:11">
      <c r="A9276" s="74" t="s">
        <v>61</v>
      </c>
      <c r="B9276" t="s">
        <v>210</v>
      </c>
    </row>
    <row r="9277" spans="1:11">
      <c r="A9277" s="74" t="s">
        <v>61</v>
      </c>
      <c r="B9277" t="s">
        <v>210</v>
      </c>
      <c r="C9277" t="s">
        <v>39</v>
      </c>
      <c r="D9277">
        <v>0</v>
      </c>
      <c r="E9277">
        <v>0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</row>
    <row r="9278" spans="1:11">
      <c r="A9278" s="74" t="s">
        <v>61</v>
      </c>
      <c r="B9278" t="s">
        <v>210</v>
      </c>
      <c r="C9278" t="s">
        <v>40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</row>
    <row r="9279" spans="1:11">
      <c r="A9279" s="74" t="s">
        <v>61</v>
      </c>
      <c r="B9279" t="s">
        <v>210</v>
      </c>
      <c r="C9279" t="s">
        <v>41</v>
      </c>
      <c r="D9279">
        <v>0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</row>
    <row r="9280" spans="1:11">
      <c r="A9280" s="74" t="s">
        <v>61</v>
      </c>
      <c r="B9280" t="s">
        <v>210</v>
      </c>
      <c r="C9280" t="s">
        <v>42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</row>
    <row r="9281" spans="1:11">
      <c r="A9281" s="74" t="s">
        <v>61</v>
      </c>
      <c r="B9281" t="s">
        <v>210</v>
      </c>
      <c r="C9281" t="s">
        <v>43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0</v>
      </c>
    </row>
    <row r="9282" spans="1:11">
      <c r="A9282" s="74" t="s">
        <v>61</v>
      </c>
      <c r="B9282" t="s">
        <v>210</v>
      </c>
      <c r="C9282" t="s">
        <v>44</v>
      </c>
      <c r="D9282">
        <v>0</v>
      </c>
      <c r="E9282">
        <v>0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</row>
    <row r="9283" spans="1:11">
      <c r="A9283" s="74" t="s">
        <v>61</v>
      </c>
      <c r="B9283" t="s">
        <v>210</v>
      </c>
      <c r="C9283" t="s">
        <v>45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</row>
    <row r="9284" spans="1:11">
      <c r="A9284" s="74" t="s">
        <v>61</v>
      </c>
      <c r="B9284" t="s">
        <v>210</v>
      </c>
      <c r="C9284" t="s">
        <v>46</v>
      </c>
      <c r="D9284">
        <v>0</v>
      </c>
      <c r="E9284">
        <v>0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</row>
    <row r="9285" spans="1:11">
      <c r="A9285" s="74" t="s">
        <v>61</v>
      </c>
      <c r="B9285" t="s">
        <v>210</v>
      </c>
      <c r="C9285" t="s">
        <v>25</v>
      </c>
      <c r="D9285">
        <v>0</v>
      </c>
      <c r="E9285"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</row>
    <row r="9286" spans="1:11">
      <c r="A9286" s="74" t="s">
        <v>61</v>
      </c>
      <c r="B9286" t="s">
        <v>210</v>
      </c>
    </row>
    <row r="9287" spans="1:11">
      <c r="A9287" s="74" t="s">
        <v>61</v>
      </c>
      <c r="B9287" t="s">
        <v>210</v>
      </c>
      <c r="C9287" t="s">
        <v>47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</row>
    <row r="9288" spans="1:11">
      <c r="A9288" s="74" t="s">
        <v>61</v>
      </c>
      <c r="B9288" t="s">
        <v>210</v>
      </c>
      <c r="C9288" t="s">
        <v>48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</row>
    <row r="9289" spans="1:11">
      <c r="A9289" s="74" t="s">
        <v>61</v>
      </c>
      <c r="B9289" t="s">
        <v>210</v>
      </c>
      <c r="C9289" t="s">
        <v>25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</row>
    <row r="9290" spans="1:11">
      <c r="A9290" s="74" t="s">
        <v>61</v>
      </c>
      <c r="B9290" t="s">
        <v>210</v>
      </c>
    </row>
    <row r="9291" spans="1:11">
      <c r="A9291" s="74" t="s">
        <v>61</v>
      </c>
      <c r="B9291" t="s">
        <v>210</v>
      </c>
      <c r="C9291" t="s">
        <v>49</v>
      </c>
      <c r="D9291">
        <v>0</v>
      </c>
      <c r="E9291"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</row>
    <row r="9292" spans="1:11">
      <c r="A9292" s="74" t="s">
        <v>61</v>
      </c>
      <c r="B9292" t="s">
        <v>210</v>
      </c>
      <c r="C9292" t="s">
        <v>25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</row>
    <row r="9293" spans="1:11">
      <c r="A9293" s="74" t="s">
        <v>61</v>
      </c>
      <c r="B9293" t="s">
        <v>210</v>
      </c>
    </row>
    <row r="9294" spans="1:11">
      <c r="A9294" s="74" t="s">
        <v>61</v>
      </c>
      <c r="B9294" t="s">
        <v>210</v>
      </c>
      <c r="C9294" t="s">
        <v>50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</row>
    <row r="9295" spans="1:11">
      <c r="A9295" s="74" t="s">
        <v>61</v>
      </c>
      <c r="B9295" t="s">
        <v>210</v>
      </c>
      <c r="C9295" t="s">
        <v>51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</row>
    <row r="9296" spans="1:11">
      <c r="A9296" s="74" t="s">
        <v>61</v>
      </c>
      <c r="B9296" t="s">
        <v>210</v>
      </c>
      <c r="C9296" t="s">
        <v>25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</row>
    <row r="9297" spans="1:11">
      <c r="A9297" s="74" t="s">
        <v>61</v>
      </c>
      <c r="B9297" t="s">
        <v>210</v>
      </c>
    </row>
    <row r="9298" spans="1:11">
      <c r="A9298" s="74" t="s">
        <v>61</v>
      </c>
      <c r="B9298" t="s">
        <v>210</v>
      </c>
      <c r="C9298" t="s">
        <v>52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</row>
    <row r="9299" spans="1:11">
      <c r="A9299" s="74" t="s">
        <v>61</v>
      </c>
      <c r="B9299" t="s">
        <v>210</v>
      </c>
      <c r="C9299" t="s">
        <v>53</v>
      </c>
      <c r="D9299">
        <v>0</v>
      </c>
      <c r="E9299">
        <v>0</v>
      </c>
      <c r="F9299">
        <v>0</v>
      </c>
      <c r="G9299">
        <v>0</v>
      </c>
      <c r="H9299">
        <v>0</v>
      </c>
      <c r="I9299">
        <v>0</v>
      </c>
      <c r="J9299">
        <v>0</v>
      </c>
      <c r="K9299">
        <v>0</v>
      </c>
    </row>
    <row r="9300" spans="1:11">
      <c r="A9300" s="74" t="s">
        <v>61</v>
      </c>
      <c r="B9300" t="s">
        <v>210</v>
      </c>
      <c r="C9300" t="s">
        <v>54</v>
      </c>
      <c r="D9300">
        <v>0</v>
      </c>
      <c r="E9300">
        <v>0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</row>
    <row r="9301" spans="1:11">
      <c r="A9301" s="74" t="s">
        <v>61</v>
      </c>
      <c r="B9301" t="s">
        <v>210</v>
      </c>
      <c r="C9301" t="s">
        <v>55</v>
      </c>
      <c r="D9301">
        <v>0</v>
      </c>
      <c r="E9301"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</row>
    <row r="9302" spans="1:11">
      <c r="A9302" s="74" t="s">
        <v>61</v>
      </c>
      <c r="B9302" t="s">
        <v>210</v>
      </c>
      <c r="C9302" t="s">
        <v>25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</row>
    <row r="9303" spans="1:11">
      <c r="A9303" s="74" t="s">
        <v>61</v>
      </c>
      <c r="B9303" t="s">
        <v>210</v>
      </c>
    </row>
    <row r="9304" spans="1:11">
      <c r="A9304" s="74" t="s">
        <v>61</v>
      </c>
      <c r="B9304" t="s">
        <v>210</v>
      </c>
      <c r="C9304" t="s">
        <v>56</v>
      </c>
      <c r="D9304">
        <v>0</v>
      </c>
      <c r="E9304">
        <v>0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</row>
    <row r="9305" spans="1:11">
      <c r="A9305" s="74" t="s">
        <v>61</v>
      </c>
      <c r="B9305" t="s">
        <v>210</v>
      </c>
      <c r="C9305" t="s">
        <v>57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</row>
    <row r="9306" spans="1:11">
      <c r="A9306" s="74" t="s">
        <v>61</v>
      </c>
      <c r="B9306" t="s">
        <v>210</v>
      </c>
      <c r="C9306" t="s">
        <v>58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</row>
    <row r="9307" spans="1:11">
      <c r="A9307" s="74" t="s">
        <v>88</v>
      </c>
      <c r="B9307" t="s">
        <v>211</v>
      </c>
      <c r="C9307" t="s">
        <v>18</v>
      </c>
      <c r="D9307">
        <v>1</v>
      </c>
      <c r="E9307">
        <v>1</v>
      </c>
      <c r="F9307">
        <v>80000</v>
      </c>
      <c r="G9307">
        <v>85000</v>
      </c>
      <c r="H9307">
        <v>80000</v>
      </c>
      <c r="I9307">
        <v>85000</v>
      </c>
      <c r="J9307">
        <v>5000</v>
      </c>
      <c r="K9307">
        <v>6.25E-2</v>
      </c>
    </row>
    <row r="9308" spans="1:11">
      <c r="A9308" s="74" t="s">
        <v>88</v>
      </c>
      <c r="B9308" t="s">
        <v>211</v>
      </c>
      <c r="C9308" t="s">
        <v>19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</row>
    <row r="9309" spans="1:11">
      <c r="A9309" s="74" t="s">
        <v>88</v>
      </c>
      <c r="B9309" t="s">
        <v>211</v>
      </c>
      <c r="C9309" t="s">
        <v>20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</row>
    <row r="9310" spans="1:11">
      <c r="A9310" s="74" t="s">
        <v>88</v>
      </c>
      <c r="B9310" t="s">
        <v>211</v>
      </c>
      <c r="C9310" t="s">
        <v>21</v>
      </c>
      <c r="D9310">
        <v>0</v>
      </c>
      <c r="E9310"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</row>
    <row r="9311" spans="1:11">
      <c r="A9311" s="74" t="s">
        <v>88</v>
      </c>
      <c r="B9311" t="s">
        <v>211</v>
      </c>
      <c r="C9311" t="s">
        <v>22</v>
      </c>
      <c r="D9311">
        <v>0</v>
      </c>
      <c r="E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</row>
    <row r="9312" spans="1:11">
      <c r="A9312" s="74" t="s">
        <v>88</v>
      </c>
      <c r="B9312" t="s">
        <v>211</v>
      </c>
      <c r="C9312" t="s">
        <v>23</v>
      </c>
      <c r="D9312">
        <v>0</v>
      </c>
      <c r="E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</row>
    <row r="9313" spans="1:11">
      <c r="A9313" s="74" t="s">
        <v>88</v>
      </c>
      <c r="B9313" t="s">
        <v>211</v>
      </c>
      <c r="C9313" t="s">
        <v>24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</row>
    <row r="9314" spans="1:11">
      <c r="A9314" s="74" t="s">
        <v>88</v>
      </c>
      <c r="B9314" t="s">
        <v>211</v>
      </c>
      <c r="C9314" t="s">
        <v>25</v>
      </c>
      <c r="D9314">
        <v>1</v>
      </c>
      <c r="E9314">
        <v>1</v>
      </c>
      <c r="F9314">
        <v>80000</v>
      </c>
      <c r="G9314">
        <v>85000</v>
      </c>
      <c r="H9314">
        <v>80000</v>
      </c>
      <c r="I9314">
        <v>85000</v>
      </c>
      <c r="J9314">
        <v>5000</v>
      </c>
      <c r="K9314">
        <v>6.25E-2</v>
      </c>
    </row>
    <row r="9315" spans="1:11">
      <c r="A9315" s="74" t="s">
        <v>88</v>
      </c>
      <c r="B9315" t="s">
        <v>211</v>
      </c>
    </row>
    <row r="9316" spans="1:11">
      <c r="A9316" s="74" t="s">
        <v>88</v>
      </c>
      <c r="B9316" t="s">
        <v>211</v>
      </c>
      <c r="C9316" t="s">
        <v>26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</row>
    <row r="9317" spans="1:11">
      <c r="A9317" s="74" t="s">
        <v>88</v>
      </c>
      <c r="B9317" t="s">
        <v>211</v>
      </c>
      <c r="C9317" t="s">
        <v>27</v>
      </c>
      <c r="D9317">
        <v>0</v>
      </c>
      <c r="E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</row>
    <row r="9318" spans="1:11">
      <c r="A9318" s="74" t="s">
        <v>88</v>
      </c>
      <c r="B9318" t="s">
        <v>211</v>
      </c>
      <c r="C9318" t="s">
        <v>25</v>
      </c>
      <c r="D9318">
        <v>0</v>
      </c>
      <c r="E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</row>
    <row r="9319" spans="1:11">
      <c r="A9319" s="74" t="s">
        <v>88</v>
      </c>
      <c r="B9319" t="s">
        <v>211</v>
      </c>
    </row>
    <row r="9320" spans="1:11">
      <c r="A9320" s="74" t="s">
        <v>88</v>
      </c>
      <c r="B9320" t="s">
        <v>211</v>
      </c>
      <c r="C9320" t="s">
        <v>28</v>
      </c>
      <c r="D9320">
        <v>0</v>
      </c>
      <c r="E9320"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</row>
    <row r="9321" spans="1:11">
      <c r="A9321" s="74" t="s">
        <v>88</v>
      </c>
      <c r="B9321" t="s">
        <v>211</v>
      </c>
      <c r="C9321" t="s">
        <v>29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</row>
    <row r="9322" spans="1:11">
      <c r="A9322" s="74" t="s">
        <v>88</v>
      </c>
      <c r="B9322" t="s">
        <v>211</v>
      </c>
      <c r="C9322" t="s">
        <v>30</v>
      </c>
      <c r="D9322">
        <v>0</v>
      </c>
      <c r="E9322">
        <v>0</v>
      </c>
      <c r="F9322">
        <v>0</v>
      </c>
      <c r="G9322">
        <v>0</v>
      </c>
      <c r="H9322">
        <v>0</v>
      </c>
      <c r="I9322">
        <v>0</v>
      </c>
      <c r="J9322">
        <v>0</v>
      </c>
      <c r="K9322">
        <v>0</v>
      </c>
    </row>
    <row r="9323" spans="1:11">
      <c r="A9323" s="74" t="s">
        <v>88</v>
      </c>
      <c r="B9323" t="s">
        <v>211</v>
      </c>
      <c r="C9323" t="s">
        <v>31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</row>
    <row r="9324" spans="1:11">
      <c r="A9324" s="74" t="s">
        <v>88</v>
      </c>
      <c r="B9324" t="s">
        <v>211</v>
      </c>
      <c r="C9324" t="s">
        <v>25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</row>
    <row r="9325" spans="1:11">
      <c r="A9325" s="74" t="s">
        <v>88</v>
      </c>
      <c r="B9325" t="s">
        <v>211</v>
      </c>
    </row>
    <row r="9326" spans="1:11">
      <c r="A9326" s="74" t="s">
        <v>88</v>
      </c>
      <c r="B9326" t="s">
        <v>211</v>
      </c>
      <c r="C9326" t="s">
        <v>32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</row>
    <row r="9327" spans="1:11">
      <c r="A9327" s="74" t="s">
        <v>88</v>
      </c>
      <c r="B9327" t="s">
        <v>211</v>
      </c>
      <c r="C9327" t="s">
        <v>33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</row>
    <row r="9328" spans="1:11">
      <c r="A9328" s="74" t="s">
        <v>88</v>
      </c>
      <c r="B9328" t="s">
        <v>211</v>
      </c>
      <c r="C9328" t="s">
        <v>34</v>
      </c>
      <c r="D9328">
        <v>1.5</v>
      </c>
      <c r="E9328">
        <v>1.5</v>
      </c>
      <c r="F9328">
        <v>56000</v>
      </c>
      <c r="G9328">
        <v>56000</v>
      </c>
      <c r="H9328">
        <v>37333.333333333336</v>
      </c>
      <c r="I9328">
        <v>37333.333333333336</v>
      </c>
      <c r="J9328">
        <v>0</v>
      </c>
      <c r="K9328">
        <v>0</v>
      </c>
    </row>
    <row r="9329" spans="1:11">
      <c r="A9329" s="74" t="s">
        <v>88</v>
      </c>
      <c r="B9329" t="s">
        <v>211</v>
      </c>
      <c r="C9329" t="s">
        <v>25</v>
      </c>
      <c r="D9329">
        <v>1.5</v>
      </c>
      <c r="E9329">
        <v>1.5</v>
      </c>
      <c r="F9329">
        <v>56000</v>
      </c>
      <c r="G9329">
        <v>56000</v>
      </c>
      <c r="H9329">
        <v>37333.333333333336</v>
      </c>
      <c r="I9329">
        <v>37333.333333333336</v>
      </c>
      <c r="J9329">
        <v>0</v>
      </c>
      <c r="K9329">
        <v>0</v>
      </c>
    </row>
    <row r="9330" spans="1:11">
      <c r="A9330" s="74" t="s">
        <v>88</v>
      </c>
      <c r="B9330" t="s">
        <v>211</v>
      </c>
    </row>
    <row r="9331" spans="1:11">
      <c r="A9331" s="74" t="s">
        <v>88</v>
      </c>
      <c r="B9331" t="s">
        <v>211</v>
      </c>
      <c r="C9331" t="s">
        <v>35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</row>
    <row r="9332" spans="1:11">
      <c r="A9332" s="74" t="s">
        <v>88</v>
      </c>
      <c r="B9332" t="s">
        <v>211</v>
      </c>
      <c r="C9332" t="s">
        <v>36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</row>
    <row r="9333" spans="1:11">
      <c r="A9333" s="74" t="s">
        <v>88</v>
      </c>
      <c r="B9333" t="s">
        <v>211</v>
      </c>
      <c r="C9333" t="s">
        <v>25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</row>
    <row r="9334" spans="1:11">
      <c r="A9334" s="74" t="s">
        <v>88</v>
      </c>
      <c r="B9334" t="s">
        <v>211</v>
      </c>
    </row>
    <row r="9335" spans="1:11">
      <c r="A9335" s="74" t="s">
        <v>88</v>
      </c>
      <c r="B9335" t="s">
        <v>211</v>
      </c>
      <c r="C9335" t="s">
        <v>37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</row>
    <row r="9336" spans="1:11">
      <c r="A9336" s="74" t="s">
        <v>88</v>
      </c>
      <c r="B9336" t="s">
        <v>211</v>
      </c>
      <c r="C9336" t="s">
        <v>38</v>
      </c>
      <c r="D9336">
        <v>0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</row>
    <row r="9337" spans="1:11">
      <c r="A9337" s="74" t="s">
        <v>88</v>
      </c>
      <c r="B9337" t="s">
        <v>211</v>
      </c>
      <c r="C9337" t="s">
        <v>25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0</v>
      </c>
    </row>
    <row r="9338" spans="1:11">
      <c r="A9338" s="74" t="s">
        <v>88</v>
      </c>
      <c r="B9338" t="s">
        <v>211</v>
      </c>
    </row>
    <row r="9339" spans="1:11">
      <c r="A9339" s="74" t="s">
        <v>88</v>
      </c>
      <c r="B9339" t="s">
        <v>211</v>
      </c>
      <c r="C9339" t="s">
        <v>39</v>
      </c>
      <c r="D9339">
        <v>0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</row>
    <row r="9340" spans="1:11">
      <c r="A9340" s="74" t="s">
        <v>88</v>
      </c>
      <c r="B9340" t="s">
        <v>211</v>
      </c>
      <c r="C9340" t="s">
        <v>40</v>
      </c>
      <c r="D9340">
        <v>0</v>
      </c>
      <c r="E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</row>
    <row r="9341" spans="1:11">
      <c r="A9341" s="74" t="s">
        <v>88</v>
      </c>
      <c r="B9341" t="s">
        <v>211</v>
      </c>
      <c r="C9341" t="s">
        <v>41</v>
      </c>
      <c r="D9341">
        <v>0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</row>
    <row r="9342" spans="1:11">
      <c r="A9342" s="74" t="s">
        <v>88</v>
      </c>
      <c r="B9342" t="s">
        <v>211</v>
      </c>
      <c r="C9342" t="s">
        <v>42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</row>
    <row r="9343" spans="1:11">
      <c r="A9343" s="74" t="s">
        <v>88</v>
      </c>
      <c r="B9343" t="s">
        <v>211</v>
      </c>
      <c r="C9343" t="s">
        <v>43</v>
      </c>
      <c r="D9343">
        <v>0</v>
      </c>
      <c r="E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</row>
    <row r="9344" spans="1:11">
      <c r="A9344" s="74" t="s">
        <v>88</v>
      </c>
      <c r="B9344" t="s">
        <v>211</v>
      </c>
      <c r="C9344" t="s">
        <v>44</v>
      </c>
      <c r="D9344">
        <v>0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</row>
    <row r="9345" spans="1:11">
      <c r="A9345" s="74" t="s">
        <v>88</v>
      </c>
      <c r="B9345" t="s">
        <v>211</v>
      </c>
      <c r="C9345" t="s">
        <v>45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</row>
    <row r="9346" spans="1:11">
      <c r="A9346" s="74" t="s">
        <v>88</v>
      </c>
      <c r="B9346" t="s">
        <v>211</v>
      </c>
      <c r="C9346" t="s">
        <v>46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</row>
    <row r="9347" spans="1:11">
      <c r="A9347" s="74" t="s">
        <v>88</v>
      </c>
      <c r="B9347" t="s">
        <v>211</v>
      </c>
      <c r="C9347" t="s">
        <v>25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</row>
    <row r="9348" spans="1:11">
      <c r="A9348" s="74" t="s">
        <v>88</v>
      </c>
      <c r="B9348" t="s">
        <v>211</v>
      </c>
    </row>
    <row r="9349" spans="1:11">
      <c r="A9349" s="74" t="s">
        <v>88</v>
      </c>
      <c r="B9349" t="s">
        <v>211</v>
      </c>
      <c r="C9349" t="s">
        <v>47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</row>
    <row r="9350" spans="1:11">
      <c r="A9350" s="74" t="s">
        <v>88</v>
      </c>
      <c r="B9350" t="s">
        <v>211</v>
      </c>
      <c r="C9350" t="s">
        <v>48</v>
      </c>
      <c r="D9350">
        <v>0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</row>
    <row r="9351" spans="1:11">
      <c r="A9351" s="74" t="s">
        <v>88</v>
      </c>
      <c r="B9351" t="s">
        <v>211</v>
      </c>
      <c r="C9351" t="s">
        <v>25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</row>
    <row r="9352" spans="1:11">
      <c r="A9352" s="74" t="s">
        <v>88</v>
      </c>
      <c r="B9352" t="s">
        <v>211</v>
      </c>
    </row>
    <row r="9353" spans="1:11">
      <c r="A9353" s="74" t="s">
        <v>88</v>
      </c>
      <c r="B9353" t="s">
        <v>211</v>
      </c>
      <c r="C9353" t="s">
        <v>49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</row>
    <row r="9354" spans="1:11">
      <c r="A9354" s="74" t="s">
        <v>88</v>
      </c>
      <c r="B9354" t="s">
        <v>211</v>
      </c>
      <c r="C9354" t="s">
        <v>25</v>
      </c>
      <c r="D9354">
        <v>0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</row>
    <row r="9355" spans="1:11">
      <c r="A9355" s="74" t="s">
        <v>88</v>
      </c>
      <c r="B9355" t="s">
        <v>211</v>
      </c>
    </row>
    <row r="9356" spans="1:11">
      <c r="A9356" s="74" t="s">
        <v>88</v>
      </c>
      <c r="B9356" t="s">
        <v>211</v>
      </c>
      <c r="C9356" t="s">
        <v>50</v>
      </c>
      <c r="D9356">
        <v>0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</row>
    <row r="9357" spans="1:11">
      <c r="A9357" s="74" t="s">
        <v>88</v>
      </c>
      <c r="B9357" t="s">
        <v>211</v>
      </c>
      <c r="C9357" t="s">
        <v>51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</row>
    <row r="9358" spans="1:11">
      <c r="A9358" s="74" t="s">
        <v>88</v>
      </c>
      <c r="B9358" t="s">
        <v>211</v>
      </c>
      <c r="C9358" t="s">
        <v>25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</row>
    <row r="9359" spans="1:11">
      <c r="A9359" s="74" t="s">
        <v>88</v>
      </c>
      <c r="B9359" t="s">
        <v>211</v>
      </c>
    </row>
    <row r="9360" spans="1:11">
      <c r="A9360" s="74" t="s">
        <v>88</v>
      </c>
      <c r="B9360" t="s">
        <v>211</v>
      </c>
      <c r="C9360" t="s">
        <v>52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</row>
    <row r="9361" spans="1:11">
      <c r="A9361" s="74" t="s">
        <v>88</v>
      </c>
      <c r="B9361" t="s">
        <v>211</v>
      </c>
      <c r="C9361" t="s">
        <v>53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</row>
    <row r="9362" spans="1:11">
      <c r="A9362" s="74" t="s">
        <v>88</v>
      </c>
      <c r="B9362" t="s">
        <v>211</v>
      </c>
      <c r="C9362" t="s">
        <v>54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</row>
    <row r="9363" spans="1:11">
      <c r="A9363" s="74" t="s">
        <v>88</v>
      </c>
      <c r="B9363" t="s">
        <v>211</v>
      </c>
      <c r="C9363" t="s">
        <v>55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</row>
    <row r="9364" spans="1:11">
      <c r="A9364" s="74" t="s">
        <v>88</v>
      </c>
      <c r="B9364" t="s">
        <v>211</v>
      </c>
      <c r="C9364" t="s">
        <v>25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</row>
    <row r="9365" spans="1:11">
      <c r="A9365" s="74" t="s">
        <v>88</v>
      </c>
      <c r="B9365" t="s">
        <v>211</v>
      </c>
    </row>
    <row r="9366" spans="1:11">
      <c r="A9366" s="74" t="s">
        <v>88</v>
      </c>
      <c r="B9366" t="s">
        <v>211</v>
      </c>
      <c r="C9366" t="s">
        <v>56</v>
      </c>
      <c r="D9366">
        <v>0</v>
      </c>
      <c r="E9366"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</row>
    <row r="9367" spans="1:11">
      <c r="A9367" s="74" t="s">
        <v>88</v>
      </c>
      <c r="B9367" t="s">
        <v>211</v>
      </c>
      <c r="C9367" t="s">
        <v>57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</row>
    <row r="9368" spans="1:11">
      <c r="A9368" s="74" t="s">
        <v>88</v>
      </c>
      <c r="B9368" t="s">
        <v>211</v>
      </c>
      <c r="C9368" t="s">
        <v>58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</row>
    <row r="9369" spans="1:11">
      <c r="A9369" s="74" t="s">
        <v>152</v>
      </c>
      <c r="B9369" t="s">
        <v>212</v>
      </c>
      <c r="C9369" t="s">
        <v>18</v>
      </c>
      <c r="D9369">
        <v>1</v>
      </c>
      <c r="E9369">
        <v>1</v>
      </c>
      <c r="F9369">
        <v>96000</v>
      </c>
      <c r="G9369">
        <v>96000</v>
      </c>
      <c r="H9369">
        <v>96000</v>
      </c>
      <c r="I9369">
        <v>96000</v>
      </c>
      <c r="J9369">
        <v>0</v>
      </c>
      <c r="K9369">
        <v>0</v>
      </c>
    </row>
    <row r="9370" spans="1:11">
      <c r="A9370" s="74" t="s">
        <v>152</v>
      </c>
      <c r="B9370" t="s">
        <v>212</v>
      </c>
      <c r="C9370" t="s">
        <v>19</v>
      </c>
      <c r="D9370">
        <v>0.4</v>
      </c>
      <c r="E9370">
        <v>0.4</v>
      </c>
      <c r="F9370">
        <v>32000</v>
      </c>
      <c r="G9370">
        <v>32000</v>
      </c>
      <c r="H9370">
        <v>80000</v>
      </c>
      <c r="I9370">
        <v>80000</v>
      </c>
      <c r="J9370">
        <v>0</v>
      </c>
      <c r="K9370">
        <v>0</v>
      </c>
    </row>
    <row r="9371" spans="1:11">
      <c r="A9371" s="74" t="s">
        <v>152</v>
      </c>
      <c r="B9371" t="s">
        <v>212</v>
      </c>
      <c r="C9371" t="s">
        <v>20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</row>
    <row r="9372" spans="1:11">
      <c r="A9372" s="74" t="s">
        <v>152</v>
      </c>
      <c r="B9372" t="s">
        <v>212</v>
      </c>
      <c r="C9372" t="s">
        <v>21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</row>
    <row r="9373" spans="1:11">
      <c r="A9373" s="74" t="s">
        <v>152</v>
      </c>
      <c r="B9373" t="s">
        <v>212</v>
      </c>
      <c r="C9373" t="s">
        <v>22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</row>
    <row r="9374" spans="1:11">
      <c r="A9374" s="74" t="s">
        <v>152</v>
      </c>
      <c r="B9374" t="s">
        <v>212</v>
      </c>
      <c r="C9374" t="s">
        <v>23</v>
      </c>
      <c r="D9374">
        <v>1.1000000000000001</v>
      </c>
      <c r="E9374">
        <v>1.1000000000000001</v>
      </c>
      <c r="F9374">
        <v>77305</v>
      </c>
      <c r="G9374">
        <v>77305</v>
      </c>
      <c r="H9374">
        <v>70277.272727272721</v>
      </c>
      <c r="I9374">
        <v>70277.272727272721</v>
      </c>
      <c r="J9374">
        <v>0</v>
      </c>
      <c r="K9374">
        <v>0</v>
      </c>
    </row>
    <row r="9375" spans="1:11">
      <c r="A9375" s="74" t="s">
        <v>152</v>
      </c>
      <c r="B9375" t="s">
        <v>212</v>
      </c>
      <c r="C9375" t="s">
        <v>24</v>
      </c>
      <c r="D9375">
        <v>0</v>
      </c>
      <c r="E9375"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</row>
    <row r="9376" spans="1:11">
      <c r="A9376" s="74" t="s">
        <v>152</v>
      </c>
      <c r="B9376" t="s">
        <v>212</v>
      </c>
      <c r="C9376" t="s">
        <v>25</v>
      </c>
      <c r="D9376">
        <v>2.5</v>
      </c>
      <c r="E9376">
        <v>2.5</v>
      </c>
      <c r="F9376">
        <v>205305</v>
      </c>
      <c r="G9376">
        <v>205305</v>
      </c>
      <c r="H9376">
        <v>82122</v>
      </c>
      <c r="I9376">
        <v>82122</v>
      </c>
      <c r="J9376">
        <v>0</v>
      </c>
      <c r="K9376">
        <v>0</v>
      </c>
    </row>
    <row r="9377" spans="1:11">
      <c r="A9377" s="74" t="s">
        <v>152</v>
      </c>
      <c r="B9377" t="s">
        <v>212</v>
      </c>
    </row>
    <row r="9378" spans="1:11">
      <c r="A9378" s="74" t="s">
        <v>152</v>
      </c>
      <c r="B9378" t="s">
        <v>212</v>
      </c>
      <c r="C9378" t="s">
        <v>26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</row>
    <row r="9379" spans="1:11">
      <c r="A9379" s="74" t="s">
        <v>152</v>
      </c>
      <c r="B9379" t="s">
        <v>212</v>
      </c>
      <c r="C9379" t="s">
        <v>27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</row>
    <row r="9380" spans="1:11">
      <c r="A9380" s="74" t="s">
        <v>152</v>
      </c>
      <c r="B9380" t="s">
        <v>212</v>
      </c>
      <c r="C9380" t="s">
        <v>25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</row>
    <row r="9381" spans="1:11">
      <c r="A9381" s="74" t="s">
        <v>152</v>
      </c>
      <c r="B9381" t="s">
        <v>212</v>
      </c>
    </row>
    <row r="9382" spans="1:11">
      <c r="A9382" s="74" t="s">
        <v>152</v>
      </c>
      <c r="B9382" t="s">
        <v>212</v>
      </c>
      <c r="C9382" t="s">
        <v>28</v>
      </c>
      <c r="D9382">
        <v>0</v>
      </c>
      <c r="E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</row>
    <row r="9383" spans="1:11">
      <c r="A9383" s="74" t="s">
        <v>152</v>
      </c>
      <c r="B9383" t="s">
        <v>212</v>
      </c>
      <c r="C9383" t="s">
        <v>29</v>
      </c>
      <c r="D9383">
        <v>0</v>
      </c>
      <c r="E9383"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</row>
    <row r="9384" spans="1:11">
      <c r="A9384" s="74" t="s">
        <v>152</v>
      </c>
      <c r="B9384" t="s">
        <v>212</v>
      </c>
      <c r="C9384" t="s">
        <v>30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</row>
    <row r="9385" spans="1:11">
      <c r="A9385" s="74" t="s">
        <v>152</v>
      </c>
      <c r="B9385" t="s">
        <v>212</v>
      </c>
      <c r="C9385" t="s">
        <v>31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</row>
    <row r="9386" spans="1:11">
      <c r="A9386" s="74" t="s">
        <v>152</v>
      </c>
      <c r="B9386" t="s">
        <v>212</v>
      </c>
      <c r="C9386" t="s">
        <v>25</v>
      </c>
      <c r="D9386">
        <v>0</v>
      </c>
      <c r="E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</row>
    <row r="9387" spans="1:11">
      <c r="A9387" s="74" t="s">
        <v>152</v>
      </c>
      <c r="B9387" t="s">
        <v>212</v>
      </c>
    </row>
    <row r="9388" spans="1:11">
      <c r="A9388" s="74" t="s">
        <v>152</v>
      </c>
      <c r="B9388" t="s">
        <v>212</v>
      </c>
      <c r="C9388" t="s">
        <v>32</v>
      </c>
      <c r="D9388">
        <v>1</v>
      </c>
      <c r="E9388">
        <v>1</v>
      </c>
      <c r="F9388">
        <v>55774</v>
      </c>
      <c r="G9388">
        <v>55774</v>
      </c>
      <c r="H9388">
        <v>55774</v>
      </c>
      <c r="I9388">
        <v>55774</v>
      </c>
      <c r="J9388">
        <v>0</v>
      </c>
      <c r="K9388">
        <v>0</v>
      </c>
    </row>
    <row r="9389" spans="1:11">
      <c r="A9389" s="74" t="s">
        <v>152</v>
      </c>
      <c r="B9389" t="s">
        <v>212</v>
      </c>
      <c r="C9389" t="s">
        <v>33</v>
      </c>
      <c r="D9389">
        <v>0</v>
      </c>
      <c r="E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</row>
    <row r="9390" spans="1:11">
      <c r="A9390" s="74" t="s">
        <v>152</v>
      </c>
      <c r="B9390" t="s">
        <v>212</v>
      </c>
      <c r="C9390" t="s">
        <v>34</v>
      </c>
      <c r="D9390">
        <v>1.25</v>
      </c>
      <c r="E9390">
        <v>1.25</v>
      </c>
      <c r="F9390">
        <v>43432</v>
      </c>
      <c r="G9390">
        <v>43432</v>
      </c>
      <c r="H9390">
        <v>34745.599999999999</v>
      </c>
      <c r="I9390">
        <v>34745.599999999999</v>
      </c>
      <c r="J9390">
        <v>0</v>
      </c>
      <c r="K9390">
        <v>0</v>
      </c>
    </row>
    <row r="9391" spans="1:11">
      <c r="A9391" s="74" t="s">
        <v>152</v>
      </c>
      <c r="B9391" t="s">
        <v>212</v>
      </c>
      <c r="C9391" t="s">
        <v>25</v>
      </c>
      <c r="D9391">
        <v>2.25</v>
      </c>
      <c r="E9391">
        <v>2.25</v>
      </c>
      <c r="F9391">
        <v>99206</v>
      </c>
      <c r="G9391">
        <v>99206</v>
      </c>
      <c r="H9391">
        <v>44091.555555555555</v>
      </c>
      <c r="I9391">
        <v>44091.555555555555</v>
      </c>
      <c r="J9391">
        <v>0</v>
      </c>
      <c r="K9391">
        <v>0</v>
      </c>
    </row>
    <row r="9392" spans="1:11">
      <c r="A9392" s="74" t="s">
        <v>152</v>
      </c>
      <c r="B9392" t="s">
        <v>212</v>
      </c>
    </row>
    <row r="9393" spans="1:11">
      <c r="A9393" s="74" t="s">
        <v>152</v>
      </c>
      <c r="B9393" t="s">
        <v>212</v>
      </c>
      <c r="C9393" t="s">
        <v>35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</row>
    <row r="9394" spans="1:11">
      <c r="A9394" s="74" t="s">
        <v>152</v>
      </c>
      <c r="B9394" t="s">
        <v>212</v>
      </c>
      <c r="C9394" t="s">
        <v>36</v>
      </c>
      <c r="D9394">
        <v>0</v>
      </c>
      <c r="E9394"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</row>
    <row r="9395" spans="1:11">
      <c r="A9395" s="74" t="s">
        <v>152</v>
      </c>
      <c r="B9395" t="s">
        <v>212</v>
      </c>
      <c r="C9395" t="s">
        <v>25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</row>
    <row r="9396" spans="1:11">
      <c r="A9396" s="74" t="s">
        <v>152</v>
      </c>
      <c r="B9396" t="s">
        <v>212</v>
      </c>
    </row>
    <row r="9397" spans="1:11">
      <c r="A9397" s="74" t="s">
        <v>152</v>
      </c>
      <c r="B9397" t="s">
        <v>212</v>
      </c>
      <c r="C9397" t="s">
        <v>37</v>
      </c>
      <c r="D9397">
        <v>0</v>
      </c>
      <c r="E9397"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</row>
    <row r="9398" spans="1:11">
      <c r="A9398" s="74" t="s">
        <v>152</v>
      </c>
      <c r="B9398" t="s">
        <v>212</v>
      </c>
      <c r="C9398" t="s">
        <v>38</v>
      </c>
      <c r="D9398">
        <v>0</v>
      </c>
      <c r="E9398"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</row>
    <row r="9399" spans="1:11">
      <c r="A9399" s="74" t="s">
        <v>152</v>
      </c>
      <c r="B9399" t="s">
        <v>212</v>
      </c>
      <c r="C9399" t="s">
        <v>25</v>
      </c>
      <c r="D9399">
        <v>0</v>
      </c>
      <c r="E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</row>
    <row r="9400" spans="1:11">
      <c r="A9400" s="74" t="s">
        <v>152</v>
      </c>
      <c r="B9400" t="s">
        <v>212</v>
      </c>
    </row>
    <row r="9401" spans="1:11">
      <c r="A9401" s="74" t="s">
        <v>152</v>
      </c>
      <c r="B9401" t="s">
        <v>212</v>
      </c>
      <c r="C9401" t="s">
        <v>39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</row>
    <row r="9402" spans="1:11">
      <c r="A9402" s="74" t="s">
        <v>152</v>
      </c>
      <c r="B9402" t="s">
        <v>212</v>
      </c>
      <c r="C9402" t="s">
        <v>40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</row>
    <row r="9403" spans="1:11">
      <c r="A9403" s="74" t="s">
        <v>152</v>
      </c>
      <c r="B9403" t="s">
        <v>212</v>
      </c>
      <c r="C9403" t="s">
        <v>41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</row>
    <row r="9404" spans="1:11">
      <c r="A9404" s="74" t="s">
        <v>152</v>
      </c>
      <c r="B9404" t="s">
        <v>212</v>
      </c>
      <c r="C9404" t="s">
        <v>42</v>
      </c>
      <c r="D9404">
        <v>0</v>
      </c>
      <c r="E9404">
        <v>0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</row>
    <row r="9405" spans="1:11">
      <c r="A9405" s="74" t="s">
        <v>152</v>
      </c>
      <c r="B9405" t="s">
        <v>212</v>
      </c>
      <c r="C9405" t="s">
        <v>43</v>
      </c>
      <c r="D9405">
        <v>0</v>
      </c>
      <c r="E9405"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</row>
    <row r="9406" spans="1:11">
      <c r="A9406" s="74" t="s">
        <v>152</v>
      </c>
      <c r="B9406" t="s">
        <v>212</v>
      </c>
      <c r="C9406" t="s">
        <v>44</v>
      </c>
      <c r="D9406">
        <v>0</v>
      </c>
      <c r="E9406"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</row>
    <row r="9407" spans="1:11">
      <c r="A9407" s="74" t="s">
        <v>152</v>
      </c>
      <c r="B9407" t="s">
        <v>212</v>
      </c>
      <c r="C9407" t="s">
        <v>45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</row>
    <row r="9408" spans="1:11">
      <c r="A9408" s="74" t="s">
        <v>152</v>
      </c>
      <c r="B9408" t="s">
        <v>212</v>
      </c>
      <c r="C9408" t="s">
        <v>46</v>
      </c>
      <c r="D9408">
        <v>0</v>
      </c>
      <c r="E9408"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</row>
    <row r="9409" spans="1:11">
      <c r="A9409" s="74" t="s">
        <v>152</v>
      </c>
      <c r="B9409" t="s">
        <v>212</v>
      </c>
      <c r="C9409" t="s">
        <v>25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</row>
    <row r="9410" spans="1:11">
      <c r="A9410" s="74" t="s">
        <v>152</v>
      </c>
      <c r="B9410" t="s">
        <v>212</v>
      </c>
    </row>
    <row r="9411" spans="1:11">
      <c r="A9411" s="74" t="s">
        <v>152</v>
      </c>
      <c r="B9411" t="s">
        <v>212</v>
      </c>
      <c r="C9411" t="s">
        <v>47</v>
      </c>
      <c r="D9411">
        <v>0</v>
      </c>
      <c r="E9411"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</row>
    <row r="9412" spans="1:11">
      <c r="A9412" s="74" t="s">
        <v>152</v>
      </c>
      <c r="B9412" t="s">
        <v>212</v>
      </c>
      <c r="C9412" t="s">
        <v>48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</row>
    <row r="9413" spans="1:11">
      <c r="A9413" s="74" t="s">
        <v>152</v>
      </c>
      <c r="B9413" t="s">
        <v>212</v>
      </c>
      <c r="C9413" t="s">
        <v>25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</row>
    <row r="9414" spans="1:11">
      <c r="A9414" s="74" t="s">
        <v>152</v>
      </c>
      <c r="B9414" t="s">
        <v>212</v>
      </c>
    </row>
    <row r="9415" spans="1:11">
      <c r="A9415" s="74" t="s">
        <v>152</v>
      </c>
      <c r="B9415" t="s">
        <v>212</v>
      </c>
      <c r="C9415" t="s">
        <v>49</v>
      </c>
      <c r="D9415">
        <v>0.75</v>
      </c>
      <c r="E9415">
        <v>0.75</v>
      </c>
      <c r="F9415">
        <v>45000</v>
      </c>
      <c r="G9415">
        <v>45000</v>
      </c>
      <c r="H9415">
        <v>60000</v>
      </c>
      <c r="I9415">
        <v>60000</v>
      </c>
      <c r="J9415">
        <v>0</v>
      </c>
      <c r="K9415">
        <v>0</v>
      </c>
    </row>
    <row r="9416" spans="1:11">
      <c r="A9416" s="74" t="s">
        <v>152</v>
      </c>
      <c r="B9416" t="s">
        <v>212</v>
      </c>
      <c r="C9416" t="s">
        <v>25</v>
      </c>
      <c r="D9416">
        <v>0.75</v>
      </c>
      <c r="E9416">
        <v>0.75</v>
      </c>
      <c r="F9416">
        <v>45000</v>
      </c>
      <c r="G9416">
        <v>45000</v>
      </c>
      <c r="H9416">
        <v>60000</v>
      </c>
      <c r="I9416">
        <v>60000</v>
      </c>
      <c r="J9416">
        <v>0</v>
      </c>
      <c r="K9416">
        <v>0</v>
      </c>
    </row>
    <row r="9417" spans="1:11">
      <c r="A9417" s="74" t="s">
        <v>152</v>
      </c>
      <c r="B9417" t="s">
        <v>212</v>
      </c>
    </row>
    <row r="9418" spans="1:11">
      <c r="A9418" s="74" t="s">
        <v>152</v>
      </c>
      <c r="B9418" t="s">
        <v>212</v>
      </c>
      <c r="C9418" t="s">
        <v>50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</row>
    <row r="9419" spans="1:11">
      <c r="A9419" s="74" t="s">
        <v>152</v>
      </c>
      <c r="B9419" t="s">
        <v>212</v>
      </c>
      <c r="C9419" t="s">
        <v>51</v>
      </c>
      <c r="D9419">
        <v>0</v>
      </c>
      <c r="E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</row>
    <row r="9420" spans="1:11">
      <c r="A9420" s="74" t="s">
        <v>152</v>
      </c>
      <c r="B9420" t="s">
        <v>212</v>
      </c>
      <c r="C9420" t="s">
        <v>25</v>
      </c>
      <c r="D9420">
        <v>0</v>
      </c>
      <c r="E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</row>
    <row r="9421" spans="1:11">
      <c r="A9421" s="74" t="s">
        <v>152</v>
      </c>
      <c r="B9421" t="s">
        <v>212</v>
      </c>
    </row>
    <row r="9422" spans="1:11">
      <c r="A9422" s="74" t="s">
        <v>152</v>
      </c>
      <c r="B9422" t="s">
        <v>212</v>
      </c>
      <c r="C9422" t="s">
        <v>52</v>
      </c>
      <c r="D9422">
        <v>0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</row>
    <row r="9423" spans="1:11">
      <c r="A9423" s="74" t="s">
        <v>152</v>
      </c>
      <c r="B9423" t="s">
        <v>212</v>
      </c>
      <c r="C9423" t="s">
        <v>53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</row>
    <row r="9424" spans="1:11">
      <c r="A9424" s="74" t="s">
        <v>152</v>
      </c>
      <c r="B9424" t="s">
        <v>212</v>
      </c>
      <c r="C9424" t="s">
        <v>54</v>
      </c>
      <c r="D9424">
        <v>0</v>
      </c>
      <c r="E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</row>
    <row r="9425" spans="1:11">
      <c r="A9425" s="74" t="s">
        <v>152</v>
      </c>
      <c r="B9425" t="s">
        <v>212</v>
      </c>
      <c r="C9425" t="s">
        <v>55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</row>
    <row r="9426" spans="1:11">
      <c r="A9426" s="74" t="s">
        <v>152</v>
      </c>
      <c r="B9426" t="s">
        <v>212</v>
      </c>
      <c r="C9426" t="s">
        <v>25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</row>
    <row r="9427" spans="1:11">
      <c r="A9427" s="74" t="s">
        <v>152</v>
      </c>
      <c r="B9427" t="s">
        <v>212</v>
      </c>
    </row>
    <row r="9428" spans="1:11">
      <c r="A9428" s="74" t="s">
        <v>152</v>
      </c>
      <c r="B9428" t="s">
        <v>212</v>
      </c>
      <c r="C9428" t="s">
        <v>56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</row>
    <row r="9429" spans="1:11">
      <c r="A9429" s="74" t="s">
        <v>152</v>
      </c>
      <c r="B9429" t="s">
        <v>212</v>
      </c>
      <c r="C9429" t="s">
        <v>57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</row>
    <row r="9430" spans="1:11">
      <c r="A9430" s="74" t="s">
        <v>152</v>
      </c>
      <c r="B9430" t="s">
        <v>212</v>
      </c>
      <c r="C9430" t="s">
        <v>58</v>
      </c>
      <c r="D9430">
        <v>0</v>
      </c>
      <c r="E9430"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</row>
    <row r="9431" spans="1:11">
      <c r="A9431" s="74" t="s">
        <v>152</v>
      </c>
      <c r="B9431" t="s">
        <v>213</v>
      </c>
      <c r="C9431" t="s">
        <v>18</v>
      </c>
      <c r="D9431">
        <v>1</v>
      </c>
      <c r="E9431">
        <v>1</v>
      </c>
      <c r="F9431">
        <v>98140</v>
      </c>
      <c r="G9431">
        <v>98140</v>
      </c>
      <c r="H9431">
        <v>98140</v>
      </c>
      <c r="I9431">
        <v>98140</v>
      </c>
      <c r="J9431">
        <v>0</v>
      </c>
      <c r="K9431">
        <v>0</v>
      </c>
    </row>
    <row r="9432" spans="1:11">
      <c r="A9432" s="74" t="s">
        <v>152</v>
      </c>
      <c r="B9432" t="s">
        <v>213</v>
      </c>
      <c r="C9432" t="s">
        <v>19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</row>
    <row r="9433" spans="1:11">
      <c r="A9433" s="74" t="s">
        <v>152</v>
      </c>
      <c r="B9433" t="s">
        <v>213</v>
      </c>
      <c r="C9433" t="s">
        <v>20</v>
      </c>
      <c r="D9433">
        <v>1</v>
      </c>
      <c r="E9433">
        <v>1</v>
      </c>
      <c r="F9433">
        <v>75000</v>
      </c>
      <c r="G9433">
        <v>75000</v>
      </c>
      <c r="H9433">
        <v>75000</v>
      </c>
      <c r="I9433">
        <v>75000</v>
      </c>
      <c r="J9433">
        <v>0</v>
      </c>
      <c r="K9433">
        <v>0</v>
      </c>
    </row>
    <row r="9434" spans="1:11">
      <c r="A9434" s="74" t="s">
        <v>152</v>
      </c>
      <c r="B9434" t="s">
        <v>213</v>
      </c>
      <c r="C9434" t="s">
        <v>21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</row>
    <row r="9435" spans="1:11">
      <c r="A9435" s="74" t="s">
        <v>152</v>
      </c>
      <c r="B9435" t="s">
        <v>213</v>
      </c>
      <c r="C9435" t="s">
        <v>22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</row>
    <row r="9436" spans="1:11">
      <c r="A9436" s="74" t="s">
        <v>152</v>
      </c>
      <c r="B9436" t="s">
        <v>213</v>
      </c>
      <c r="C9436" t="s">
        <v>23</v>
      </c>
      <c r="D9436">
        <v>0.3</v>
      </c>
      <c r="E9436">
        <v>0.3</v>
      </c>
      <c r="F9436">
        <v>16478.400000000001</v>
      </c>
      <c r="G9436">
        <v>16479</v>
      </c>
      <c r="H9436">
        <v>54928.000000000007</v>
      </c>
      <c r="I9436">
        <v>54930</v>
      </c>
      <c r="J9436">
        <v>0.59999999999854481</v>
      </c>
      <c r="K9436">
        <v>3.6411302068073646E-5</v>
      </c>
    </row>
    <row r="9437" spans="1:11">
      <c r="A9437" s="74" t="s">
        <v>152</v>
      </c>
      <c r="B9437" t="s">
        <v>213</v>
      </c>
      <c r="C9437" t="s">
        <v>24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</row>
    <row r="9438" spans="1:11">
      <c r="A9438" s="74" t="s">
        <v>152</v>
      </c>
      <c r="B9438" t="s">
        <v>213</v>
      </c>
      <c r="C9438" t="s">
        <v>25</v>
      </c>
      <c r="D9438">
        <v>2.2999999999999998</v>
      </c>
      <c r="E9438">
        <v>2.2999999999999998</v>
      </c>
      <c r="F9438">
        <v>189618.4</v>
      </c>
      <c r="G9438">
        <v>189619</v>
      </c>
      <c r="H9438">
        <v>82442.782608695663</v>
      </c>
      <c r="I9438">
        <v>82443.043478260879</v>
      </c>
      <c r="J9438">
        <v>0.60000000000582077</v>
      </c>
      <c r="K9438">
        <v>3.1642498829534516E-6</v>
      </c>
    </row>
    <row r="9439" spans="1:11">
      <c r="A9439" s="74" t="s">
        <v>152</v>
      </c>
      <c r="B9439" t="s">
        <v>213</v>
      </c>
    </row>
    <row r="9440" spans="1:11">
      <c r="A9440" s="74" t="s">
        <v>152</v>
      </c>
      <c r="B9440" t="s">
        <v>213</v>
      </c>
      <c r="C9440" t="s">
        <v>26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</row>
    <row r="9441" spans="1:11">
      <c r="A9441" s="74" t="s">
        <v>152</v>
      </c>
      <c r="B9441" t="s">
        <v>213</v>
      </c>
      <c r="C9441" t="s">
        <v>27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0</v>
      </c>
      <c r="J9441">
        <v>0</v>
      </c>
      <c r="K9441">
        <v>0</v>
      </c>
    </row>
    <row r="9442" spans="1:11">
      <c r="A9442" s="74" t="s">
        <v>152</v>
      </c>
      <c r="B9442" t="s">
        <v>213</v>
      </c>
      <c r="C9442" t="s">
        <v>25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</row>
    <row r="9443" spans="1:11">
      <c r="A9443" s="74" t="s">
        <v>152</v>
      </c>
      <c r="B9443" t="s">
        <v>213</v>
      </c>
    </row>
    <row r="9444" spans="1:11">
      <c r="A9444" s="74" t="s">
        <v>152</v>
      </c>
      <c r="B9444" t="s">
        <v>213</v>
      </c>
      <c r="C9444" t="s">
        <v>28</v>
      </c>
      <c r="D9444">
        <v>0</v>
      </c>
      <c r="E9444"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</row>
    <row r="9445" spans="1:11">
      <c r="A9445" s="74" t="s">
        <v>152</v>
      </c>
      <c r="B9445" t="s">
        <v>213</v>
      </c>
      <c r="C9445" t="s">
        <v>29</v>
      </c>
      <c r="D9445">
        <v>0</v>
      </c>
      <c r="E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</row>
    <row r="9446" spans="1:11">
      <c r="A9446" s="74" t="s">
        <v>152</v>
      </c>
      <c r="B9446" t="s">
        <v>213</v>
      </c>
      <c r="C9446" t="s">
        <v>30</v>
      </c>
      <c r="D9446">
        <v>2</v>
      </c>
      <c r="E9446">
        <v>2</v>
      </c>
      <c r="F9446">
        <v>43468</v>
      </c>
      <c r="G9446">
        <v>43709</v>
      </c>
      <c r="H9446">
        <v>21734</v>
      </c>
      <c r="I9446">
        <v>21854.5</v>
      </c>
      <c r="J9446">
        <v>241</v>
      </c>
      <c r="K9446">
        <v>5.5443084567958038E-3</v>
      </c>
    </row>
    <row r="9447" spans="1:11">
      <c r="A9447" s="74" t="s">
        <v>152</v>
      </c>
      <c r="B9447" t="s">
        <v>213</v>
      </c>
      <c r="C9447" t="s">
        <v>31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</row>
    <row r="9448" spans="1:11">
      <c r="A9448" s="74" t="s">
        <v>152</v>
      </c>
      <c r="B9448" t="s">
        <v>213</v>
      </c>
      <c r="C9448" t="s">
        <v>25</v>
      </c>
      <c r="D9448">
        <v>2</v>
      </c>
      <c r="E9448">
        <v>2</v>
      </c>
      <c r="F9448">
        <v>43468</v>
      </c>
      <c r="G9448">
        <v>43709</v>
      </c>
      <c r="H9448">
        <v>21734</v>
      </c>
      <c r="I9448">
        <v>21854.5</v>
      </c>
      <c r="J9448">
        <v>241</v>
      </c>
      <c r="K9448">
        <v>5.5443084567958038E-3</v>
      </c>
    </row>
    <row r="9449" spans="1:11">
      <c r="A9449" s="74" t="s">
        <v>152</v>
      </c>
      <c r="B9449" t="s">
        <v>213</v>
      </c>
    </row>
    <row r="9450" spans="1:11">
      <c r="A9450" s="74" t="s">
        <v>152</v>
      </c>
      <c r="B9450" t="s">
        <v>213</v>
      </c>
      <c r="C9450" t="s">
        <v>32</v>
      </c>
      <c r="D9450">
        <v>0</v>
      </c>
      <c r="E9450">
        <v>0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</row>
    <row r="9451" spans="1:11">
      <c r="A9451" s="74" t="s">
        <v>152</v>
      </c>
      <c r="B9451" t="s">
        <v>213</v>
      </c>
      <c r="C9451" t="s">
        <v>33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</row>
    <row r="9452" spans="1:11">
      <c r="A9452" s="74" t="s">
        <v>152</v>
      </c>
      <c r="B9452" t="s">
        <v>213</v>
      </c>
      <c r="C9452" t="s">
        <v>34</v>
      </c>
      <c r="D9452">
        <v>1</v>
      </c>
      <c r="E9452">
        <v>1</v>
      </c>
      <c r="F9452">
        <v>20928</v>
      </c>
      <c r="G9452">
        <v>29000</v>
      </c>
      <c r="H9452">
        <v>20928</v>
      </c>
      <c r="I9452">
        <v>29000</v>
      </c>
      <c r="J9452">
        <v>8072</v>
      </c>
      <c r="K9452">
        <v>0.3857033639143731</v>
      </c>
    </row>
    <row r="9453" spans="1:11">
      <c r="A9453" s="74" t="s">
        <v>152</v>
      </c>
      <c r="B9453" t="s">
        <v>213</v>
      </c>
      <c r="C9453" t="s">
        <v>25</v>
      </c>
      <c r="D9453">
        <v>1</v>
      </c>
      <c r="E9453">
        <v>1</v>
      </c>
      <c r="F9453">
        <v>20928</v>
      </c>
      <c r="G9453">
        <v>29000</v>
      </c>
      <c r="H9453">
        <v>20928</v>
      </c>
      <c r="I9453">
        <v>29000</v>
      </c>
      <c r="J9453">
        <v>8072</v>
      </c>
      <c r="K9453">
        <v>0.3857033639143731</v>
      </c>
    </row>
    <row r="9454" spans="1:11">
      <c r="A9454" s="74" t="s">
        <v>152</v>
      </c>
      <c r="B9454" t="s">
        <v>213</v>
      </c>
    </row>
    <row r="9455" spans="1:11">
      <c r="A9455" s="74" t="s">
        <v>152</v>
      </c>
      <c r="B9455" t="s">
        <v>213</v>
      </c>
      <c r="C9455" t="s">
        <v>35</v>
      </c>
      <c r="D9455">
        <v>0</v>
      </c>
      <c r="E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</row>
    <row r="9456" spans="1:11">
      <c r="A9456" s="74" t="s">
        <v>152</v>
      </c>
      <c r="B9456" t="s">
        <v>213</v>
      </c>
      <c r="C9456" t="s">
        <v>36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</row>
    <row r="9457" spans="1:11">
      <c r="A9457" s="74" t="s">
        <v>152</v>
      </c>
      <c r="B9457" t="s">
        <v>213</v>
      </c>
      <c r="C9457" t="s">
        <v>25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</row>
    <row r="9458" spans="1:11">
      <c r="A9458" s="74" t="s">
        <v>152</v>
      </c>
      <c r="B9458" t="s">
        <v>213</v>
      </c>
    </row>
    <row r="9459" spans="1:11">
      <c r="A9459" s="74" t="s">
        <v>152</v>
      </c>
      <c r="B9459" t="s">
        <v>213</v>
      </c>
      <c r="C9459" t="s">
        <v>37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</row>
    <row r="9460" spans="1:11">
      <c r="A9460" s="74" t="s">
        <v>152</v>
      </c>
      <c r="B9460" t="s">
        <v>213</v>
      </c>
      <c r="C9460" t="s">
        <v>38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</row>
    <row r="9461" spans="1:11">
      <c r="A9461" s="74" t="s">
        <v>152</v>
      </c>
      <c r="B9461" t="s">
        <v>213</v>
      </c>
      <c r="C9461" t="s">
        <v>25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</row>
    <row r="9462" spans="1:11">
      <c r="A9462" s="74" t="s">
        <v>152</v>
      </c>
      <c r="B9462" t="s">
        <v>213</v>
      </c>
    </row>
    <row r="9463" spans="1:11">
      <c r="A9463" s="74" t="s">
        <v>152</v>
      </c>
      <c r="B9463" t="s">
        <v>213</v>
      </c>
      <c r="C9463" t="s">
        <v>39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</row>
    <row r="9464" spans="1:11">
      <c r="A9464" s="74" t="s">
        <v>152</v>
      </c>
      <c r="B9464" t="s">
        <v>213</v>
      </c>
      <c r="C9464" t="s">
        <v>40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</row>
    <row r="9465" spans="1:11">
      <c r="A9465" s="74" t="s">
        <v>152</v>
      </c>
      <c r="B9465" t="s">
        <v>213</v>
      </c>
      <c r="C9465" t="s">
        <v>41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</row>
    <row r="9466" spans="1:11">
      <c r="A9466" s="74" t="s">
        <v>152</v>
      </c>
      <c r="B9466" t="s">
        <v>213</v>
      </c>
      <c r="C9466" t="s">
        <v>42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</row>
    <row r="9467" spans="1:11">
      <c r="A9467" s="74" t="s">
        <v>152</v>
      </c>
      <c r="B9467" t="s">
        <v>213</v>
      </c>
      <c r="C9467" t="s">
        <v>43</v>
      </c>
      <c r="D9467">
        <v>0</v>
      </c>
      <c r="E9467">
        <v>0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</row>
    <row r="9468" spans="1:11">
      <c r="A9468" s="74" t="s">
        <v>152</v>
      </c>
      <c r="B9468" t="s">
        <v>213</v>
      </c>
      <c r="C9468" t="s">
        <v>44</v>
      </c>
      <c r="D9468">
        <v>0</v>
      </c>
      <c r="E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</row>
    <row r="9469" spans="1:11">
      <c r="A9469" s="74" t="s">
        <v>152</v>
      </c>
      <c r="B9469" t="s">
        <v>213</v>
      </c>
      <c r="C9469" t="s">
        <v>45</v>
      </c>
      <c r="D9469">
        <v>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</row>
    <row r="9470" spans="1:11">
      <c r="A9470" s="74" t="s">
        <v>152</v>
      </c>
      <c r="B9470" t="s">
        <v>213</v>
      </c>
      <c r="C9470" t="s">
        <v>46</v>
      </c>
      <c r="D9470">
        <v>0</v>
      </c>
      <c r="E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</row>
    <row r="9471" spans="1:11">
      <c r="A9471" s="74" t="s">
        <v>152</v>
      </c>
      <c r="B9471" t="s">
        <v>213</v>
      </c>
      <c r="C9471" t="s">
        <v>25</v>
      </c>
      <c r="D9471">
        <v>0</v>
      </c>
      <c r="E9471">
        <v>0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</row>
    <row r="9472" spans="1:11">
      <c r="A9472" s="74" t="s">
        <v>152</v>
      </c>
      <c r="B9472" t="s">
        <v>213</v>
      </c>
    </row>
    <row r="9473" spans="1:11">
      <c r="A9473" s="74" t="s">
        <v>152</v>
      </c>
      <c r="B9473" t="s">
        <v>213</v>
      </c>
      <c r="C9473" t="s">
        <v>47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</row>
    <row r="9474" spans="1:11">
      <c r="A9474" s="74" t="s">
        <v>152</v>
      </c>
      <c r="B9474" t="s">
        <v>213</v>
      </c>
      <c r="C9474" t="s">
        <v>48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</row>
    <row r="9475" spans="1:11">
      <c r="A9475" s="74" t="s">
        <v>152</v>
      </c>
      <c r="B9475" t="s">
        <v>213</v>
      </c>
      <c r="C9475" t="s">
        <v>25</v>
      </c>
      <c r="D9475">
        <v>0</v>
      </c>
      <c r="E9475">
        <v>0</v>
      </c>
      <c r="F9475">
        <v>0</v>
      </c>
      <c r="G9475">
        <v>0</v>
      </c>
      <c r="H9475">
        <v>0</v>
      </c>
      <c r="I9475">
        <v>0</v>
      </c>
      <c r="J9475">
        <v>0</v>
      </c>
      <c r="K9475">
        <v>0</v>
      </c>
    </row>
    <row r="9476" spans="1:11">
      <c r="A9476" s="74" t="s">
        <v>152</v>
      </c>
      <c r="B9476" t="s">
        <v>213</v>
      </c>
    </row>
    <row r="9477" spans="1:11">
      <c r="A9477" s="74" t="s">
        <v>152</v>
      </c>
      <c r="B9477" t="s">
        <v>213</v>
      </c>
      <c r="C9477" t="s">
        <v>49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</row>
    <row r="9478" spans="1:11">
      <c r="A9478" s="74" t="s">
        <v>152</v>
      </c>
      <c r="B9478" t="s">
        <v>213</v>
      </c>
      <c r="C9478" t="s">
        <v>25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</row>
    <row r="9479" spans="1:11">
      <c r="A9479" s="74" t="s">
        <v>152</v>
      </c>
      <c r="B9479" t="s">
        <v>213</v>
      </c>
    </row>
    <row r="9480" spans="1:11">
      <c r="A9480" s="74" t="s">
        <v>152</v>
      </c>
      <c r="B9480" t="s">
        <v>213</v>
      </c>
      <c r="C9480" t="s">
        <v>50</v>
      </c>
      <c r="D9480">
        <v>1</v>
      </c>
      <c r="E9480">
        <v>1</v>
      </c>
      <c r="F9480">
        <v>33136</v>
      </c>
      <c r="G9480">
        <v>33136</v>
      </c>
      <c r="H9480">
        <v>33136</v>
      </c>
      <c r="I9480">
        <v>33136</v>
      </c>
      <c r="J9480">
        <v>0</v>
      </c>
      <c r="K9480">
        <v>0</v>
      </c>
    </row>
    <row r="9481" spans="1:11">
      <c r="A9481" s="74" t="s">
        <v>152</v>
      </c>
      <c r="B9481" t="s">
        <v>213</v>
      </c>
      <c r="C9481" t="s">
        <v>51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</row>
    <row r="9482" spans="1:11">
      <c r="A9482" s="74" t="s">
        <v>152</v>
      </c>
      <c r="B9482" t="s">
        <v>213</v>
      </c>
      <c r="C9482" t="s">
        <v>25</v>
      </c>
      <c r="D9482">
        <v>1</v>
      </c>
      <c r="E9482">
        <v>1</v>
      </c>
      <c r="F9482">
        <v>33136</v>
      </c>
      <c r="G9482">
        <v>33136</v>
      </c>
      <c r="H9482">
        <v>33136</v>
      </c>
      <c r="I9482">
        <v>33136</v>
      </c>
      <c r="J9482">
        <v>0</v>
      </c>
      <c r="K9482">
        <v>0</v>
      </c>
    </row>
    <row r="9483" spans="1:11">
      <c r="A9483" s="74" t="s">
        <v>152</v>
      </c>
      <c r="B9483" t="s">
        <v>213</v>
      </c>
    </row>
    <row r="9484" spans="1:11">
      <c r="A9484" s="74" t="s">
        <v>152</v>
      </c>
      <c r="B9484" t="s">
        <v>213</v>
      </c>
      <c r="C9484" t="s">
        <v>52</v>
      </c>
      <c r="D9484">
        <v>0</v>
      </c>
      <c r="E9484"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</row>
    <row r="9485" spans="1:11">
      <c r="A9485" s="74" t="s">
        <v>152</v>
      </c>
      <c r="B9485" t="s">
        <v>213</v>
      </c>
      <c r="C9485" t="s">
        <v>53</v>
      </c>
      <c r="D9485">
        <v>0</v>
      </c>
      <c r="E9485"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</row>
    <row r="9486" spans="1:11">
      <c r="A9486" s="74" t="s">
        <v>152</v>
      </c>
      <c r="B9486" t="s">
        <v>213</v>
      </c>
      <c r="C9486" t="s">
        <v>54</v>
      </c>
      <c r="D9486">
        <v>0</v>
      </c>
      <c r="E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</row>
    <row r="9487" spans="1:11">
      <c r="A9487" s="74" t="s">
        <v>152</v>
      </c>
      <c r="B9487" t="s">
        <v>213</v>
      </c>
      <c r="C9487" t="s">
        <v>55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</row>
    <row r="9488" spans="1:11">
      <c r="A9488" s="74" t="s">
        <v>152</v>
      </c>
      <c r="B9488" t="s">
        <v>213</v>
      </c>
      <c r="C9488" t="s">
        <v>25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</row>
    <row r="9489" spans="1:11">
      <c r="A9489" s="74" t="s">
        <v>152</v>
      </c>
      <c r="B9489" t="s">
        <v>213</v>
      </c>
    </row>
    <row r="9490" spans="1:11">
      <c r="A9490" s="74" t="s">
        <v>152</v>
      </c>
      <c r="B9490" t="s">
        <v>213</v>
      </c>
      <c r="C9490" t="s">
        <v>56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0</v>
      </c>
      <c r="K9490">
        <v>0</v>
      </c>
    </row>
    <row r="9491" spans="1:11">
      <c r="A9491" s="74" t="s">
        <v>152</v>
      </c>
      <c r="B9491" t="s">
        <v>213</v>
      </c>
      <c r="C9491" t="s">
        <v>57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</row>
    <row r="9492" spans="1:11">
      <c r="A9492" s="74" t="s">
        <v>152</v>
      </c>
      <c r="B9492" t="s">
        <v>213</v>
      </c>
      <c r="C9492" t="s">
        <v>58</v>
      </c>
      <c r="D9492">
        <v>0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</row>
    <row r="9493" spans="1:11">
      <c r="A9493" s="74" t="s">
        <v>61</v>
      </c>
      <c r="B9493" t="s">
        <v>214</v>
      </c>
      <c r="C9493" t="s">
        <v>18</v>
      </c>
      <c r="D9493">
        <v>1</v>
      </c>
      <c r="E9493">
        <v>1</v>
      </c>
      <c r="F9493">
        <v>98171</v>
      </c>
      <c r="G9493">
        <v>100527</v>
      </c>
      <c r="H9493">
        <v>98171</v>
      </c>
      <c r="I9493">
        <v>100527</v>
      </c>
      <c r="J9493">
        <v>2356</v>
      </c>
      <c r="K9493">
        <v>2.3998940624013202E-2</v>
      </c>
    </row>
    <row r="9494" spans="1:11">
      <c r="A9494" s="74" t="s">
        <v>61</v>
      </c>
      <c r="B9494" t="s">
        <v>214</v>
      </c>
      <c r="C9494" t="s">
        <v>19</v>
      </c>
      <c r="D9494">
        <v>1</v>
      </c>
      <c r="E9494">
        <v>1</v>
      </c>
      <c r="F9494">
        <v>72114</v>
      </c>
      <c r="G9494">
        <v>72835.14</v>
      </c>
      <c r="H9494">
        <v>72114</v>
      </c>
      <c r="I9494">
        <v>72835.14</v>
      </c>
      <c r="J9494">
        <v>721.13999999999942</v>
      </c>
      <c r="K9494">
        <v>9.9999999999999915E-3</v>
      </c>
    </row>
    <row r="9495" spans="1:11">
      <c r="A9495" s="74" t="s">
        <v>61</v>
      </c>
      <c r="B9495" t="s">
        <v>214</v>
      </c>
      <c r="C9495" t="s">
        <v>20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</row>
    <row r="9496" spans="1:11">
      <c r="A9496" s="74" t="s">
        <v>61</v>
      </c>
      <c r="B9496" t="s">
        <v>214</v>
      </c>
      <c r="C9496" t="s">
        <v>21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</row>
    <row r="9497" spans="1:11">
      <c r="A9497" s="74" t="s">
        <v>61</v>
      </c>
      <c r="B9497" t="s">
        <v>214</v>
      </c>
      <c r="C9497" t="s">
        <v>22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</row>
    <row r="9498" spans="1:11">
      <c r="A9498" s="74" t="s">
        <v>61</v>
      </c>
      <c r="B9498" t="s">
        <v>214</v>
      </c>
      <c r="C9498" t="s">
        <v>23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</row>
    <row r="9499" spans="1:11">
      <c r="A9499" s="74" t="s">
        <v>61</v>
      </c>
      <c r="B9499" t="s">
        <v>214</v>
      </c>
      <c r="C9499" t="s">
        <v>24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</row>
    <row r="9500" spans="1:11">
      <c r="A9500" s="74" t="s">
        <v>61</v>
      </c>
      <c r="B9500" t="s">
        <v>214</v>
      </c>
      <c r="C9500" t="s">
        <v>25</v>
      </c>
      <c r="D9500">
        <v>2</v>
      </c>
      <c r="E9500">
        <v>2</v>
      </c>
      <c r="F9500">
        <v>170285</v>
      </c>
      <c r="G9500">
        <v>173362.14</v>
      </c>
      <c r="H9500">
        <v>85142.5</v>
      </c>
      <c r="I9500">
        <v>86681.07</v>
      </c>
      <c r="J9500">
        <v>3077.140000000014</v>
      </c>
      <c r="K9500">
        <v>1.8070528819332379E-2</v>
      </c>
    </row>
    <row r="9501" spans="1:11">
      <c r="A9501" s="74" t="s">
        <v>61</v>
      </c>
      <c r="B9501" t="s">
        <v>214</v>
      </c>
    </row>
    <row r="9502" spans="1:11">
      <c r="A9502" s="74" t="s">
        <v>61</v>
      </c>
      <c r="B9502" t="s">
        <v>214</v>
      </c>
      <c r="C9502" t="s">
        <v>26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</row>
    <row r="9503" spans="1:11">
      <c r="A9503" s="74" t="s">
        <v>61</v>
      </c>
      <c r="B9503" t="s">
        <v>214</v>
      </c>
      <c r="C9503" t="s">
        <v>27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</row>
    <row r="9504" spans="1:11">
      <c r="A9504" s="74" t="s">
        <v>61</v>
      </c>
      <c r="B9504" t="s">
        <v>214</v>
      </c>
      <c r="C9504" t="s">
        <v>25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</row>
    <row r="9505" spans="1:11">
      <c r="A9505" s="74" t="s">
        <v>61</v>
      </c>
      <c r="B9505" t="s">
        <v>214</v>
      </c>
    </row>
    <row r="9506" spans="1:11">
      <c r="A9506" s="74" t="s">
        <v>61</v>
      </c>
      <c r="B9506" t="s">
        <v>214</v>
      </c>
      <c r="C9506" t="s">
        <v>28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</row>
    <row r="9507" spans="1:11">
      <c r="A9507" s="74" t="s">
        <v>61</v>
      </c>
      <c r="B9507" t="s">
        <v>214</v>
      </c>
      <c r="C9507" t="s">
        <v>29</v>
      </c>
      <c r="D9507">
        <v>1</v>
      </c>
      <c r="E9507">
        <v>1</v>
      </c>
      <c r="F9507">
        <v>19000</v>
      </c>
      <c r="G9507">
        <v>19095</v>
      </c>
      <c r="H9507">
        <v>19000</v>
      </c>
      <c r="I9507">
        <v>19095</v>
      </c>
      <c r="J9507">
        <v>95</v>
      </c>
      <c r="K9507">
        <v>5.0000000000000001E-3</v>
      </c>
    </row>
    <row r="9508" spans="1:11">
      <c r="A9508" s="74" t="s">
        <v>61</v>
      </c>
      <c r="B9508" t="s">
        <v>214</v>
      </c>
      <c r="C9508" t="s">
        <v>30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</row>
    <row r="9509" spans="1:11">
      <c r="A9509" s="74" t="s">
        <v>61</v>
      </c>
      <c r="B9509" t="s">
        <v>214</v>
      </c>
      <c r="C9509" t="s">
        <v>31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</row>
    <row r="9510" spans="1:11">
      <c r="A9510" s="74" t="s">
        <v>61</v>
      </c>
      <c r="B9510" t="s">
        <v>214</v>
      </c>
      <c r="C9510" t="s">
        <v>25</v>
      </c>
      <c r="D9510">
        <v>1</v>
      </c>
      <c r="E9510">
        <v>1</v>
      </c>
      <c r="F9510">
        <v>19000</v>
      </c>
      <c r="G9510">
        <v>19095</v>
      </c>
      <c r="H9510">
        <v>19000</v>
      </c>
      <c r="I9510">
        <v>19095</v>
      </c>
      <c r="J9510">
        <v>95</v>
      </c>
      <c r="K9510">
        <v>5.0000000000000001E-3</v>
      </c>
    </row>
    <row r="9511" spans="1:11">
      <c r="A9511" s="74" t="s">
        <v>61</v>
      </c>
      <c r="B9511" t="s">
        <v>214</v>
      </c>
    </row>
    <row r="9512" spans="1:11">
      <c r="A9512" s="74" t="s">
        <v>61</v>
      </c>
      <c r="B9512" t="s">
        <v>214</v>
      </c>
      <c r="C9512" t="s">
        <v>32</v>
      </c>
      <c r="D9512">
        <v>1</v>
      </c>
      <c r="E9512">
        <v>1</v>
      </c>
      <c r="F9512">
        <v>57691</v>
      </c>
      <c r="G9512">
        <v>58268</v>
      </c>
      <c r="H9512">
        <v>57691</v>
      </c>
      <c r="I9512">
        <v>58268</v>
      </c>
      <c r="J9512">
        <v>577</v>
      </c>
      <c r="K9512">
        <v>1.0001560035360801E-2</v>
      </c>
    </row>
    <row r="9513" spans="1:11">
      <c r="A9513" s="74" t="s">
        <v>61</v>
      </c>
      <c r="B9513" t="s">
        <v>214</v>
      </c>
      <c r="C9513" t="s">
        <v>33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</row>
    <row r="9514" spans="1:11">
      <c r="A9514" s="74" t="s">
        <v>61</v>
      </c>
      <c r="B9514" t="s">
        <v>214</v>
      </c>
      <c r="C9514" t="s">
        <v>34</v>
      </c>
      <c r="D9514">
        <v>1</v>
      </c>
      <c r="E9514">
        <v>1</v>
      </c>
      <c r="F9514">
        <v>30000</v>
      </c>
      <c r="G9514">
        <v>30300</v>
      </c>
      <c r="H9514">
        <v>30000</v>
      </c>
      <c r="I9514">
        <v>30300</v>
      </c>
      <c r="J9514">
        <v>300</v>
      </c>
      <c r="K9514">
        <v>0.01</v>
      </c>
    </row>
    <row r="9515" spans="1:11">
      <c r="A9515" s="74" t="s">
        <v>61</v>
      </c>
      <c r="B9515" t="s">
        <v>214</v>
      </c>
      <c r="C9515" t="s">
        <v>25</v>
      </c>
      <c r="D9515">
        <v>2</v>
      </c>
      <c r="E9515">
        <v>2</v>
      </c>
      <c r="F9515">
        <v>87691</v>
      </c>
      <c r="G9515">
        <v>88568</v>
      </c>
      <c r="H9515">
        <v>43845.5</v>
      </c>
      <c r="I9515">
        <v>44284</v>
      </c>
      <c r="J9515">
        <v>877</v>
      </c>
      <c r="K9515">
        <v>1.000102633109441E-2</v>
      </c>
    </row>
    <row r="9516" spans="1:11">
      <c r="A9516" s="74" t="s">
        <v>61</v>
      </c>
      <c r="B9516" t="s">
        <v>214</v>
      </c>
    </row>
    <row r="9517" spans="1:11">
      <c r="A9517" s="74" t="s">
        <v>61</v>
      </c>
      <c r="B9517" t="s">
        <v>214</v>
      </c>
      <c r="C9517" t="s">
        <v>35</v>
      </c>
      <c r="D9517">
        <v>0</v>
      </c>
      <c r="E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</row>
    <row r="9518" spans="1:11">
      <c r="A9518" s="74" t="s">
        <v>61</v>
      </c>
      <c r="B9518" t="s">
        <v>214</v>
      </c>
      <c r="C9518" t="s">
        <v>36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</row>
    <row r="9519" spans="1:11">
      <c r="A9519" s="74" t="s">
        <v>61</v>
      </c>
      <c r="B9519" t="s">
        <v>214</v>
      </c>
      <c r="C9519" t="s">
        <v>25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</row>
    <row r="9520" spans="1:11">
      <c r="A9520" s="74" t="s">
        <v>61</v>
      </c>
      <c r="B9520" t="s">
        <v>214</v>
      </c>
    </row>
    <row r="9521" spans="1:11">
      <c r="A9521" s="74" t="s">
        <v>61</v>
      </c>
      <c r="B9521" t="s">
        <v>214</v>
      </c>
      <c r="C9521" t="s">
        <v>37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</row>
    <row r="9522" spans="1:11">
      <c r="A9522" s="74" t="s">
        <v>61</v>
      </c>
      <c r="B9522" t="s">
        <v>214</v>
      </c>
      <c r="C9522" t="s">
        <v>38</v>
      </c>
      <c r="D9522">
        <v>0</v>
      </c>
      <c r="E9522"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</row>
    <row r="9523" spans="1:11">
      <c r="A9523" s="74" t="s">
        <v>61</v>
      </c>
      <c r="B9523" t="s">
        <v>214</v>
      </c>
      <c r="C9523" t="s">
        <v>25</v>
      </c>
      <c r="D9523">
        <v>0</v>
      </c>
      <c r="E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</row>
    <row r="9524" spans="1:11">
      <c r="A9524" s="74" t="s">
        <v>61</v>
      </c>
      <c r="B9524" t="s">
        <v>214</v>
      </c>
    </row>
    <row r="9525" spans="1:11">
      <c r="A9525" s="74" t="s">
        <v>61</v>
      </c>
      <c r="B9525" t="s">
        <v>214</v>
      </c>
      <c r="C9525" t="s">
        <v>39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</row>
    <row r="9526" spans="1:11">
      <c r="A9526" s="74" t="s">
        <v>61</v>
      </c>
      <c r="B9526" t="s">
        <v>214</v>
      </c>
      <c r="C9526" t="s">
        <v>40</v>
      </c>
      <c r="D9526">
        <v>0</v>
      </c>
      <c r="E9526"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</row>
    <row r="9527" spans="1:11">
      <c r="A9527" s="74" t="s">
        <v>61</v>
      </c>
      <c r="B9527" t="s">
        <v>214</v>
      </c>
      <c r="C9527" t="s">
        <v>41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</row>
    <row r="9528" spans="1:11">
      <c r="A9528" s="74" t="s">
        <v>61</v>
      </c>
      <c r="B9528" t="s">
        <v>214</v>
      </c>
      <c r="C9528" t="s">
        <v>42</v>
      </c>
      <c r="D9528">
        <v>0</v>
      </c>
      <c r="E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</row>
    <row r="9529" spans="1:11">
      <c r="A9529" s="74" t="s">
        <v>61</v>
      </c>
      <c r="B9529" t="s">
        <v>214</v>
      </c>
      <c r="C9529" t="s">
        <v>43</v>
      </c>
      <c r="D9529">
        <v>2</v>
      </c>
      <c r="E9529">
        <v>2</v>
      </c>
      <c r="F9529">
        <v>106600</v>
      </c>
      <c r="G9529">
        <v>107121</v>
      </c>
      <c r="H9529">
        <v>53300</v>
      </c>
      <c r="I9529">
        <v>53560.5</v>
      </c>
      <c r="J9529">
        <v>521</v>
      </c>
      <c r="K9529">
        <v>4.8874296435272042E-3</v>
      </c>
    </row>
    <row r="9530" spans="1:11">
      <c r="A9530" s="74" t="s">
        <v>61</v>
      </c>
      <c r="B9530" t="s">
        <v>214</v>
      </c>
      <c r="C9530" t="s">
        <v>44</v>
      </c>
      <c r="D9530">
        <v>0</v>
      </c>
      <c r="E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</row>
    <row r="9531" spans="1:11">
      <c r="A9531" s="74" t="s">
        <v>61</v>
      </c>
      <c r="B9531" t="s">
        <v>214</v>
      </c>
      <c r="C9531" t="s">
        <v>45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</row>
    <row r="9532" spans="1:11">
      <c r="A9532" s="74" t="s">
        <v>61</v>
      </c>
      <c r="B9532" t="s">
        <v>214</v>
      </c>
      <c r="C9532" t="s">
        <v>46</v>
      </c>
      <c r="D9532">
        <v>0</v>
      </c>
      <c r="E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</row>
    <row r="9533" spans="1:11">
      <c r="A9533" s="74" t="s">
        <v>61</v>
      </c>
      <c r="B9533" t="s">
        <v>214</v>
      </c>
      <c r="C9533" t="s">
        <v>25</v>
      </c>
      <c r="D9533">
        <v>2</v>
      </c>
      <c r="E9533">
        <v>2</v>
      </c>
      <c r="F9533">
        <v>106600</v>
      </c>
      <c r="G9533">
        <v>107121</v>
      </c>
      <c r="H9533">
        <v>53300</v>
      </c>
      <c r="I9533">
        <v>53560.5</v>
      </c>
      <c r="J9533">
        <v>521</v>
      </c>
      <c r="K9533">
        <v>4.8874296435272042E-3</v>
      </c>
    </row>
    <row r="9534" spans="1:11">
      <c r="A9534" s="74" t="s">
        <v>61</v>
      </c>
      <c r="B9534" t="s">
        <v>214</v>
      </c>
    </row>
    <row r="9535" spans="1:11">
      <c r="A9535" s="74" t="s">
        <v>61</v>
      </c>
      <c r="B9535" t="s">
        <v>214</v>
      </c>
      <c r="C9535" t="s">
        <v>47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</row>
    <row r="9536" spans="1:11">
      <c r="A9536" s="74" t="s">
        <v>61</v>
      </c>
      <c r="B9536" t="s">
        <v>214</v>
      </c>
      <c r="C9536" t="s">
        <v>48</v>
      </c>
      <c r="D9536">
        <v>0</v>
      </c>
      <c r="E9536"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</row>
    <row r="9537" spans="1:11">
      <c r="A9537" s="74" t="s">
        <v>61</v>
      </c>
      <c r="B9537" t="s">
        <v>214</v>
      </c>
      <c r="C9537" t="s">
        <v>25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</row>
    <row r="9538" spans="1:11">
      <c r="A9538" s="74" t="s">
        <v>61</v>
      </c>
      <c r="B9538" t="s">
        <v>214</v>
      </c>
    </row>
    <row r="9539" spans="1:11">
      <c r="A9539" s="74" t="s">
        <v>61</v>
      </c>
      <c r="B9539" t="s">
        <v>214</v>
      </c>
      <c r="C9539" t="s">
        <v>49</v>
      </c>
      <c r="D9539">
        <v>0</v>
      </c>
      <c r="E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</row>
    <row r="9540" spans="1:11">
      <c r="A9540" s="74" t="s">
        <v>61</v>
      </c>
      <c r="B9540" t="s">
        <v>214</v>
      </c>
      <c r="C9540" t="s">
        <v>25</v>
      </c>
      <c r="D9540">
        <v>0</v>
      </c>
      <c r="E9540"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</row>
    <row r="9541" spans="1:11">
      <c r="A9541" s="74" t="s">
        <v>61</v>
      </c>
      <c r="B9541" t="s">
        <v>214</v>
      </c>
    </row>
    <row r="9542" spans="1:11">
      <c r="A9542" s="74" t="s">
        <v>61</v>
      </c>
      <c r="B9542" t="s">
        <v>214</v>
      </c>
      <c r="C9542" t="s">
        <v>50</v>
      </c>
      <c r="D9542">
        <v>0</v>
      </c>
      <c r="E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</row>
    <row r="9543" spans="1:11">
      <c r="A9543" s="74" t="s">
        <v>61</v>
      </c>
      <c r="B9543" t="s">
        <v>214</v>
      </c>
      <c r="C9543" t="s">
        <v>51</v>
      </c>
      <c r="D9543">
        <v>0</v>
      </c>
      <c r="E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</row>
    <row r="9544" spans="1:11">
      <c r="A9544" s="74" t="s">
        <v>61</v>
      </c>
      <c r="B9544" t="s">
        <v>214</v>
      </c>
      <c r="C9544" t="s">
        <v>25</v>
      </c>
      <c r="D9544">
        <v>0</v>
      </c>
      <c r="E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</row>
    <row r="9545" spans="1:11">
      <c r="A9545" s="74" t="s">
        <v>61</v>
      </c>
      <c r="B9545" t="s">
        <v>214</v>
      </c>
    </row>
    <row r="9546" spans="1:11">
      <c r="A9546" s="74" t="s">
        <v>61</v>
      </c>
      <c r="B9546" t="s">
        <v>214</v>
      </c>
      <c r="C9546" t="s">
        <v>52</v>
      </c>
      <c r="D9546">
        <v>0</v>
      </c>
      <c r="E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</row>
    <row r="9547" spans="1:11">
      <c r="A9547" s="74" t="s">
        <v>61</v>
      </c>
      <c r="B9547" t="s">
        <v>214</v>
      </c>
      <c r="C9547" t="s">
        <v>53</v>
      </c>
      <c r="D9547">
        <v>0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</row>
    <row r="9548" spans="1:11">
      <c r="A9548" s="74" t="s">
        <v>61</v>
      </c>
      <c r="B9548" t="s">
        <v>214</v>
      </c>
      <c r="C9548" t="s">
        <v>54</v>
      </c>
      <c r="D9548">
        <v>0</v>
      </c>
      <c r="E9548"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</row>
    <row r="9549" spans="1:11">
      <c r="A9549" s="74" t="s">
        <v>61</v>
      </c>
      <c r="B9549" t="s">
        <v>214</v>
      </c>
      <c r="C9549" t="s">
        <v>55</v>
      </c>
      <c r="D9549">
        <v>0</v>
      </c>
      <c r="E9549"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</row>
    <row r="9550" spans="1:11">
      <c r="A9550" s="74" t="s">
        <v>61</v>
      </c>
      <c r="B9550" t="s">
        <v>214</v>
      </c>
      <c r="C9550" t="s">
        <v>25</v>
      </c>
      <c r="D9550">
        <v>0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</row>
    <row r="9551" spans="1:11">
      <c r="A9551" s="74" t="s">
        <v>61</v>
      </c>
      <c r="B9551" t="s">
        <v>214</v>
      </c>
    </row>
    <row r="9552" spans="1:11">
      <c r="A9552" s="74" t="s">
        <v>61</v>
      </c>
      <c r="B9552" t="s">
        <v>214</v>
      </c>
      <c r="C9552" t="s">
        <v>56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</row>
    <row r="9553" spans="1:11">
      <c r="A9553" s="74" t="s">
        <v>61</v>
      </c>
      <c r="B9553" t="s">
        <v>214</v>
      </c>
      <c r="C9553" t="s">
        <v>57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</row>
    <row r="9554" spans="1:11">
      <c r="A9554" s="74" t="s">
        <v>61</v>
      </c>
      <c r="B9554" t="s">
        <v>214</v>
      </c>
      <c r="C9554" t="s">
        <v>58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</row>
    <row r="9555" spans="1:11">
      <c r="A9555" s="74" t="s">
        <v>61</v>
      </c>
      <c r="B9555" t="s">
        <v>215</v>
      </c>
      <c r="C9555" t="s">
        <v>18</v>
      </c>
      <c r="D9555">
        <v>1</v>
      </c>
      <c r="E9555">
        <v>1</v>
      </c>
      <c r="F9555">
        <v>102231.78</v>
      </c>
      <c r="G9555">
        <v>102232.78</v>
      </c>
      <c r="H9555">
        <v>102231.78</v>
      </c>
      <c r="I9555">
        <v>102232.78</v>
      </c>
      <c r="J9555">
        <v>1</v>
      </c>
      <c r="K9555">
        <v>9.7816941072531466E-6</v>
      </c>
    </row>
    <row r="9556" spans="1:11">
      <c r="A9556" s="74" t="s">
        <v>61</v>
      </c>
      <c r="B9556" t="s">
        <v>215</v>
      </c>
      <c r="C9556" t="s">
        <v>19</v>
      </c>
      <c r="D9556">
        <v>1</v>
      </c>
      <c r="E9556">
        <v>1</v>
      </c>
      <c r="F9556">
        <v>81000</v>
      </c>
      <c r="G9556">
        <v>81001</v>
      </c>
      <c r="H9556">
        <v>81000</v>
      </c>
      <c r="I9556">
        <v>81001</v>
      </c>
      <c r="J9556">
        <v>1</v>
      </c>
      <c r="K9556">
        <v>1.2345679012345678E-5</v>
      </c>
    </row>
    <row r="9557" spans="1:11">
      <c r="A9557" s="74" t="s">
        <v>61</v>
      </c>
      <c r="B9557" t="s">
        <v>215</v>
      </c>
      <c r="C9557" t="s">
        <v>20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</row>
    <row r="9558" spans="1:11">
      <c r="A9558" s="74" t="s">
        <v>61</v>
      </c>
      <c r="B9558" t="s">
        <v>215</v>
      </c>
      <c r="C9558" t="s">
        <v>21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</row>
    <row r="9559" spans="1:11">
      <c r="A9559" s="74" t="s">
        <v>61</v>
      </c>
      <c r="B9559" t="s">
        <v>215</v>
      </c>
      <c r="C9559" t="s">
        <v>22</v>
      </c>
      <c r="D9559">
        <v>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</row>
    <row r="9560" spans="1:11">
      <c r="A9560" s="74" t="s">
        <v>61</v>
      </c>
      <c r="B9560" t="s">
        <v>215</v>
      </c>
      <c r="C9560" t="s">
        <v>23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</row>
    <row r="9561" spans="1:11">
      <c r="A9561" s="74" t="s">
        <v>61</v>
      </c>
      <c r="B9561" t="s">
        <v>215</v>
      </c>
      <c r="C9561" t="s">
        <v>24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</row>
    <row r="9562" spans="1:11">
      <c r="A9562" s="74" t="s">
        <v>61</v>
      </c>
      <c r="B9562" t="s">
        <v>215</v>
      </c>
      <c r="C9562" t="s">
        <v>25</v>
      </c>
      <c r="D9562">
        <v>2</v>
      </c>
      <c r="E9562">
        <v>2</v>
      </c>
      <c r="F9562">
        <v>183231.78</v>
      </c>
      <c r="G9562">
        <v>183233.78</v>
      </c>
      <c r="H9562">
        <v>91615.89</v>
      </c>
      <c r="I9562">
        <v>91616.89</v>
      </c>
      <c r="J9562">
        <v>2</v>
      </c>
      <c r="K9562">
        <v>1.091513710121683E-5</v>
      </c>
    </row>
    <row r="9563" spans="1:11">
      <c r="A9563" s="74" t="s">
        <v>61</v>
      </c>
      <c r="B9563" t="s">
        <v>215</v>
      </c>
    </row>
    <row r="9564" spans="1:11">
      <c r="A9564" s="74" t="s">
        <v>61</v>
      </c>
      <c r="B9564" t="s">
        <v>215</v>
      </c>
      <c r="C9564" t="s">
        <v>26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</row>
    <row r="9565" spans="1:11">
      <c r="A9565" s="74" t="s">
        <v>61</v>
      </c>
      <c r="B9565" t="s">
        <v>215</v>
      </c>
      <c r="C9565" t="s">
        <v>27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</row>
    <row r="9566" spans="1:11">
      <c r="A9566" s="74" t="s">
        <v>61</v>
      </c>
      <c r="B9566" t="s">
        <v>215</v>
      </c>
      <c r="C9566" t="s">
        <v>25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</row>
    <row r="9567" spans="1:11">
      <c r="A9567" s="74" t="s">
        <v>61</v>
      </c>
      <c r="B9567" t="s">
        <v>215</v>
      </c>
    </row>
    <row r="9568" spans="1:11">
      <c r="A9568" s="74" t="s">
        <v>61</v>
      </c>
      <c r="B9568" t="s">
        <v>215</v>
      </c>
      <c r="C9568" t="s">
        <v>28</v>
      </c>
      <c r="D9568">
        <v>2</v>
      </c>
      <c r="E9568">
        <v>2</v>
      </c>
      <c r="F9568">
        <v>37568.15</v>
      </c>
      <c r="G9568">
        <v>38293.75</v>
      </c>
      <c r="H9568">
        <v>18784.075000000001</v>
      </c>
      <c r="I9568">
        <v>19146.875</v>
      </c>
      <c r="J9568">
        <v>725.59999999999854</v>
      </c>
      <c r="K9568">
        <v>1.9314232934014543E-2</v>
      </c>
    </row>
    <row r="9569" spans="1:11">
      <c r="A9569" s="74" t="s">
        <v>61</v>
      </c>
      <c r="B9569" t="s">
        <v>215</v>
      </c>
      <c r="C9569" t="s">
        <v>29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</row>
    <row r="9570" spans="1:11">
      <c r="A9570" s="74" t="s">
        <v>61</v>
      </c>
      <c r="B9570" t="s">
        <v>215</v>
      </c>
      <c r="C9570" t="s">
        <v>30</v>
      </c>
      <c r="D9570">
        <v>0</v>
      </c>
      <c r="E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</row>
    <row r="9571" spans="1:11">
      <c r="A9571" s="74" t="s">
        <v>61</v>
      </c>
      <c r="B9571" t="s">
        <v>215</v>
      </c>
      <c r="C9571" t="s">
        <v>31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</row>
    <row r="9572" spans="1:11">
      <c r="A9572" s="74" t="s">
        <v>61</v>
      </c>
      <c r="B9572" t="s">
        <v>215</v>
      </c>
      <c r="C9572" t="s">
        <v>25</v>
      </c>
      <c r="D9572">
        <v>2</v>
      </c>
      <c r="E9572">
        <v>2</v>
      </c>
      <c r="F9572">
        <v>37568.15</v>
      </c>
      <c r="G9572">
        <v>38293.75</v>
      </c>
      <c r="H9572">
        <v>18784.075000000001</v>
      </c>
      <c r="I9572">
        <v>19146.875</v>
      </c>
      <c r="J9572">
        <v>725.59999999999854</v>
      </c>
      <c r="K9572">
        <v>1.9314232934014543E-2</v>
      </c>
    </row>
    <row r="9573" spans="1:11">
      <c r="A9573" s="74" t="s">
        <v>61</v>
      </c>
      <c r="B9573" t="s">
        <v>215</v>
      </c>
    </row>
    <row r="9574" spans="1:11">
      <c r="A9574" s="74" t="s">
        <v>61</v>
      </c>
      <c r="B9574" t="s">
        <v>215</v>
      </c>
      <c r="C9574" t="s">
        <v>32</v>
      </c>
      <c r="D9574">
        <v>1</v>
      </c>
      <c r="E9574">
        <v>1</v>
      </c>
      <c r="F9574">
        <v>58442.11</v>
      </c>
      <c r="G9574">
        <v>58443.11</v>
      </c>
      <c r="H9574">
        <v>58442.11</v>
      </c>
      <c r="I9574">
        <v>58443.11</v>
      </c>
      <c r="J9574">
        <v>1</v>
      </c>
      <c r="K9574">
        <v>1.7110949621771013E-5</v>
      </c>
    </row>
    <row r="9575" spans="1:11">
      <c r="A9575" s="74" t="s">
        <v>61</v>
      </c>
      <c r="B9575" t="s">
        <v>215</v>
      </c>
      <c r="C9575" t="s">
        <v>33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</row>
    <row r="9576" spans="1:11">
      <c r="A9576" s="74" t="s">
        <v>61</v>
      </c>
      <c r="B9576" t="s">
        <v>215</v>
      </c>
      <c r="C9576" t="s">
        <v>34</v>
      </c>
      <c r="D9576">
        <v>2.71</v>
      </c>
      <c r="E9576">
        <v>2.71</v>
      </c>
      <c r="F9576">
        <v>90568.55</v>
      </c>
      <c r="G9576">
        <v>90571.55</v>
      </c>
      <c r="H9576">
        <v>33420.129151291512</v>
      </c>
      <c r="I9576">
        <v>33421.236162361623</v>
      </c>
      <c r="J9576">
        <v>3</v>
      </c>
      <c r="K9576">
        <v>3.3124081151790552E-5</v>
      </c>
    </row>
    <row r="9577" spans="1:11">
      <c r="A9577" s="74" t="s">
        <v>61</v>
      </c>
      <c r="B9577" t="s">
        <v>215</v>
      </c>
      <c r="C9577" t="s">
        <v>25</v>
      </c>
      <c r="D9577">
        <v>3.71</v>
      </c>
      <c r="E9577">
        <v>3.71</v>
      </c>
      <c r="F9577">
        <v>149010.66</v>
      </c>
      <c r="G9577">
        <v>149014.66</v>
      </c>
      <c r="H9577">
        <v>40164.598382749326</v>
      </c>
      <c r="I9577">
        <v>40165.676549865231</v>
      </c>
      <c r="J9577">
        <v>4</v>
      </c>
      <c r="K9577">
        <v>2.6843717087086251E-5</v>
      </c>
    </row>
    <row r="9578" spans="1:11">
      <c r="A9578" s="74" t="s">
        <v>61</v>
      </c>
      <c r="B9578" t="s">
        <v>215</v>
      </c>
    </row>
    <row r="9579" spans="1:11">
      <c r="A9579" s="74" t="s">
        <v>61</v>
      </c>
      <c r="B9579" t="s">
        <v>215</v>
      </c>
      <c r="C9579" t="s">
        <v>35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</row>
    <row r="9580" spans="1:11">
      <c r="A9580" s="74" t="s">
        <v>61</v>
      </c>
      <c r="B9580" t="s">
        <v>215</v>
      </c>
      <c r="C9580" t="s">
        <v>36</v>
      </c>
      <c r="D9580">
        <v>0</v>
      </c>
      <c r="E9580"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</row>
    <row r="9581" spans="1:11">
      <c r="A9581" s="74" t="s">
        <v>61</v>
      </c>
      <c r="B9581" t="s">
        <v>215</v>
      </c>
      <c r="C9581" t="s">
        <v>25</v>
      </c>
      <c r="D9581">
        <v>0</v>
      </c>
      <c r="E9581"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</row>
    <row r="9582" spans="1:11">
      <c r="A9582" s="74" t="s">
        <v>61</v>
      </c>
      <c r="B9582" t="s">
        <v>215</v>
      </c>
    </row>
    <row r="9583" spans="1:11">
      <c r="A9583" s="74" t="s">
        <v>61</v>
      </c>
      <c r="B9583" t="s">
        <v>215</v>
      </c>
      <c r="C9583" t="s">
        <v>37</v>
      </c>
      <c r="D9583">
        <v>0.4</v>
      </c>
      <c r="E9583">
        <v>0.4</v>
      </c>
      <c r="F9583">
        <v>19999</v>
      </c>
      <c r="G9583">
        <v>19999</v>
      </c>
      <c r="H9583">
        <v>49997.5</v>
      </c>
      <c r="I9583">
        <v>49997.5</v>
      </c>
      <c r="J9583">
        <v>0</v>
      </c>
      <c r="K9583">
        <v>0</v>
      </c>
    </row>
    <row r="9584" spans="1:11">
      <c r="A9584" s="74" t="s">
        <v>61</v>
      </c>
      <c r="B9584" t="s">
        <v>215</v>
      </c>
      <c r="C9584" t="s">
        <v>38</v>
      </c>
      <c r="D9584">
        <v>0</v>
      </c>
      <c r="E9584"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</row>
    <row r="9585" spans="1:11">
      <c r="A9585" s="74" t="s">
        <v>61</v>
      </c>
      <c r="B9585" t="s">
        <v>215</v>
      </c>
      <c r="C9585" t="s">
        <v>25</v>
      </c>
      <c r="D9585">
        <v>0.4</v>
      </c>
      <c r="E9585">
        <v>0.4</v>
      </c>
      <c r="F9585">
        <v>19999</v>
      </c>
      <c r="G9585">
        <v>19999</v>
      </c>
      <c r="H9585">
        <v>49997.5</v>
      </c>
      <c r="I9585">
        <v>49997.5</v>
      </c>
      <c r="J9585">
        <v>0</v>
      </c>
      <c r="K9585">
        <v>0</v>
      </c>
    </row>
    <row r="9586" spans="1:11">
      <c r="A9586" s="74" t="s">
        <v>61</v>
      </c>
      <c r="B9586" t="s">
        <v>215</v>
      </c>
    </row>
    <row r="9587" spans="1:11">
      <c r="A9587" s="74" t="s">
        <v>61</v>
      </c>
      <c r="B9587" t="s">
        <v>215</v>
      </c>
      <c r="C9587" t="s">
        <v>39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</row>
    <row r="9588" spans="1:11">
      <c r="A9588" s="74" t="s">
        <v>61</v>
      </c>
      <c r="B9588" t="s">
        <v>215</v>
      </c>
      <c r="C9588" t="s">
        <v>40</v>
      </c>
      <c r="D9588">
        <v>0</v>
      </c>
      <c r="E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</row>
    <row r="9589" spans="1:11">
      <c r="A9589" s="74" t="s">
        <v>61</v>
      </c>
      <c r="B9589" t="s">
        <v>215</v>
      </c>
      <c r="C9589" t="s">
        <v>41</v>
      </c>
      <c r="D9589">
        <v>0</v>
      </c>
      <c r="E9589"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</row>
    <row r="9590" spans="1:11">
      <c r="A9590" s="74" t="s">
        <v>61</v>
      </c>
      <c r="B9590" t="s">
        <v>215</v>
      </c>
      <c r="C9590" t="s">
        <v>42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</row>
    <row r="9591" spans="1:11">
      <c r="A9591" s="74" t="s">
        <v>61</v>
      </c>
      <c r="B9591" t="s">
        <v>215</v>
      </c>
      <c r="C9591" t="s">
        <v>43</v>
      </c>
      <c r="D9591">
        <v>1</v>
      </c>
      <c r="E9591">
        <v>1</v>
      </c>
      <c r="F9591">
        <v>61206</v>
      </c>
      <c r="G9591">
        <v>61207</v>
      </c>
      <c r="H9591">
        <v>61206</v>
      </c>
      <c r="I9591">
        <v>61207</v>
      </c>
      <c r="J9591">
        <v>1</v>
      </c>
      <c r="K9591">
        <v>1.6338267490115349E-5</v>
      </c>
    </row>
    <row r="9592" spans="1:11">
      <c r="A9592" s="74" t="s">
        <v>61</v>
      </c>
      <c r="B9592" t="s">
        <v>215</v>
      </c>
      <c r="C9592" t="s">
        <v>44</v>
      </c>
      <c r="D9592">
        <v>0</v>
      </c>
      <c r="E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</row>
    <row r="9593" spans="1:11">
      <c r="A9593" s="74" t="s">
        <v>61</v>
      </c>
      <c r="B9593" t="s">
        <v>215</v>
      </c>
      <c r="C9593" t="s">
        <v>45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</row>
    <row r="9594" spans="1:11">
      <c r="A9594" s="74" t="s">
        <v>61</v>
      </c>
      <c r="B9594" t="s">
        <v>215</v>
      </c>
      <c r="C9594" t="s">
        <v>46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</row>
    <row r="9595" spans="1:11">
      <c r="A9595" s="74" t="s">
        <v>61</v>
      </c>
      <c r="B9595" t="s">
        <v>215</v>
      </c>
      <c r="C9595" t="s">
        <v>25</v>
      </c>
      <c r="D9595">
        <v>1</v>
      </c>
      <c r="E9595">
        <v>1</v>
      </c>
      <c r="F9595">
        <v>61206</v>
      </c>
      <c r="G9595">
        <v>61207</v>
      </c>
      <c r="H9595">
        <v>61206</v>
      </c>
      <c r="I9595">
        <v>61207</v>
      </c>
      <c r="J9595">
        <v>1</v>
      </c>
      <c r="K9595">
        <v>1.6338267490115349E-5</v>
      </c>
    </row>
    <row r="9596" spans="1:11">
      <c r="A9596" s="74" t="s">
        <v>61</v>
      </c>
      <c r="B9596" t="s">
        <v>215</v>
      </c>
    </row>
    <row r="9597" spans="1:11">
      <c r="A9597" s="74" t="s">
        <v>61</v>
      </c>
      <c r="B9597" t="s">
        <v>215</v>
      </c>
      <c r="C9597" t="s">
        <v>47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</row>
    <row r="9598" spans="1:11">
      <c r="A9598" s="74" t="s">
        <v>61</v>
      </c>
      <c r="B9598" t="s">
        <v>215</v>
      </c>
      <c r="C9598" t="s">
        <v>48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</row>
    <row r="9599" spans="1:11">
      <c r="A9599" s="74" t="s">
        <v>61</v>
      </c>
      <c r="B9599" t="s">
        <v>215</v>
      </c>
      <c r="C9599" t="s">
        <v>25</v>
      </c>
      <c r="D9599">
        <v>0</v>
      </c>
      <c r="E9599"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</row>
    <row r="9600" spans="1:11">
      <c r="A9600" s="74" t="s">
        <v>61</v>
      </c>
      <c r="B9600" t="s">
        <v>215</v>
      </c>
    </row>
    <row r="9601" spans="1:11">
      <c r="A9601" s="74" t="s">
        <v>61</v>
      </c>
      <c r="B9601" t="s">
        <v>215</v>
      </c>
      <c r="C9601" t="s">
        <v>49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</row>
    <row r="9602" spans="1:11">
      <c r="A9602" s="74" t="s">
        <v>61</v>
      </c>
      <c r="B9602" t="s">
        <v>215</v>
      </c>
      <c r="C9602" t="s">
        <v>25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</row>
    <row r="9603" spans="1:11">
      <c r="A9603" s="74" t="s">
        <v>61</v>
      </c>
      <c r="B9603" t="s">
        <v>215</v>
      </c>
    </row>
    <row r="9604" spans="1:11">
      <c r="A9604" s="74" t="s">
        <v>61</v>
      </c>
      <c r="B9604" t="s">
        <v>215</v>
      </c>
      <c r="C9604" t="s">
        <v>50</v>
      </c>
      <c r="D9604">
        <v>2</v>
      </c>
      <c r="E9604">
        <v>2</v>
      </c>
      <c r="F9604">
        <v>45044</v>
      </c>
      <c r="G9604">
        <v>45046</v>
      </c>
      <c r="H9604">
        <v>22522</v>
      </c>
      <c r="I9604">
        <v>22523</v>
      </c>
      <c r="J9604">
        <v>2</v>
      </c>
      <c r="K9604">
        <v>4.4401030103898409E-5</v>
      </c>
    </row>
    <row r="9605" spans="1:11">
      <c r="A9605" s="74" t="s">
        <v>61</v>
      </c>
      <c r="B9605" t="s">
        <v>215</v>
      </c>
      <c r="C9605" t="s">
        <v>51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</row>
    <row r="9606" spans="1:11">
      <c r="A9606" s="74" t="s">
        <v>61</v>
      </c>
      <c r="B9606" t="s">
        <v>215</v>
      </c>
      <c r="C9606" t="s">
        <v>25</v>
      </c>
      <c r="D9606">
        <v>2</v>
      </c>
      <c r="E9606">
        <v>2</v>
      </c>
      <c r="F9606">
        <v>45044</v>
      </c>
      <c r="G9606">
        <v>45046</v>
      </c>
      <c r="H9606">
        <v>22522</v>
      </c>
      <c r="I9606">
        <v>22523</v>
      </c>
      <c r="J9606">
        <v>2</v>
      </c>
      <c r="K9606">
        <v>4.4401030103898409E-5</v>
      </c>
    </row>
    <row r="9607" spans="1:11">
      <c r="A9607" s="74" t="s">
        <v>61</v>
      </c>
      <c r="B9607" t="s">
        <v>215</v>
      </c>
    </row>
    <row r="9608" spans="1:11">
      <c r="A9608" s="74" t="s">
        <v>61</v>
      </c>
      <c r="B9608" t="s">
        <v>215</v>
      </c>
      <c r="C9608" t="s">
        <v>52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  <c r="J9608">
        <v>0</v>
      </c>
      <c r="K9608">
        <v>0</v>
      </c>
    </row>
    <row r="9609" spans="1:11">
      <c r="A9609" s="74" t="s">
        <v>61</v>
      </c>
      <c r="B9609" t="s">
        <v>215</v>
      </c>
      <c r="C9609" t="s">
        <v>53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</row>
    <row r="9610" spans="1:11">
      <c r="A9610" s="74" t="s">
        <v>61</v>
      </c>
      <c r="B9610" t="s">
        <v>215</v>
      </c>
      <c r="C9610" t="s">
        <v>54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</row>
    <row r="9611" spans="1:11">
      <c r="A9611" s="74" t="s">
        <v>61</v>
      </c>
      <c r="B9611" t="s">
        <v>215</v>
      </c>
      <c r="C9611" t="s">
        <v>55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</row>
    <row r="9612" spans="1:11">
      <c r="A9612" s="74" t="s">
        <v>61</v>
      </c>
      <c r="B9612" t="s">
        <v>215</v>
      </c>
      <c r="C9612" t="s">
        <v>25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</row>
    <row r="9613" spans="1:11">
      <c r="A9613" s="74" t="s">
        <v>61</v>
      </c>
      <c r="B9613" t="s">
        <v>215</v>
      </c>
    </row>
    <row r="9614" spans="1:11">
      <c r="A9614" s="74" t="s">
        <v>61</v>
      </c>
      <c r="B9614" t="s">
        <v>215</v>
      </c>
      <c r="C9614" t="s">
        <v>56</v>
      </c>
      <c r="D9614">
        <v>0</v>
      </c>
      <c r="E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</row>
    <row r="9615" spans="1:11">
      <c r="A9615" s="74" t="s">
        <v>61</v>
      </c>
      <c r="B9615" t="s">
        <v>215</v>
      </c>
      <c r="C9615" t="s">
        <v>57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</row>
    <row r="9616" spans="1:11">
      <c r="A9616" s="74" t="s">
        <v>61</v>
      </c>
      <c r="B9616" t="s">
        <v>215</v>
      </c>
      <c r="C9616" t="s">
        <v>58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</row>
    <row r="9617" spans="1:11">
      <c r="A9617" s="74" t="s">
        <v>68</v>
      </c>
      <c r="B9617" t="s">
        <v>216</v>
      </c>
      <c r="C9617" t="s">
        <v>18</v>
      </c>
      <c r="D9617">
        <v>1</v>
      </c>
      <c r="E9617">
        <v>1</v>
      </c>
      <c r="F9617">
        <v>82000</v>
      </c>
      <c r="G9617">
        <v>82820</v>
      </c>
      <c r="H9617">
        <v>82000</v>
      </c>
      <c r="I9617">
        <v>82820</v>
      </c>
      <c r="J9617">
        <v>820</v>
      </c>
      <c r="K9617">
        <v>0.01</v>
      </c>
    </row>
    <row r="9618" spans="1:11">
      <c r="A9618" s="74" t="s">
        <v>68</v>
      </c>
      <c r="B9618" t="s">
        <v>216</v>
      </c>
      <c r="C9618" t="s">
        <v>19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</row>
    <row r="9619" spans="1:11">
      <c r="A9619" s="74" t="s">
        <v>68</v>
      </c>
      <c r="B9619" t="s">
        <v>216</v>
      </c>
      <c r="C9619" t="s">
        <v>20</v>
      </c>
      <c r="D9619">
        <v>0</v>
      </c>
      <c r="E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</row>
    <row r="9620" spans="1:11">
      <c r="A9620" s="74" t="s">
        <v>68</v>
      </c>
      <c r="B9620" t="s">
        <v>216</v>
      </c>
      <c r="C9620" t="s">
        <v>21</v>
      </c>
      <c r="D9620">
        <v>0</v>
      </c>
      <c r="E9620"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</row>
    <row r="9621" spans="1:11">
      <c r="A9621" s="74" t="s">
        <v>68</v>
      </c>
      <c r="B9621" t="s">
        <v>216</v>
      </c>
      <c r="C9621" t="s">
        <v>22</v>
      </c>
      <c r="D9621">
        <v>1</v>
      </c>
      <c r="E9621">
        <v>1</v>
      </c>
      <c r="F9621">
        <v>55000</v>
      </c>
      <c r="G9621">
        <v>55550</v>
      </c>
      <c r="H9621">
        <v>55000</v>
      </c>
      <c r="I9621">
        <v>55550</v>
      </c>
      <c r="J9621">
        <v>550</v>
      </c>
      <c r="K9621">
        <v>0.01</v>
      </c>
    </row>
    <row r="9622" spans="1:11">
      <c r="A9622" s="74" t="s">
        <v>68</v>
      </c>
      <c r="B9622" t="s">
        <v>216</v>
      </c>
      <c r="C9622" t="s">
        <v>23</v>
      </c>
      <c r="D9622">
        <v>1</v>
      </c>
      <c r="E9622">
        <v>1</v>
      </c>
      <c r="F9622">
        <v>63000</v>
      </c>
      <c r="G9622">
        <v>63630</v>
      </c>
      <c r="H9622">
        <v>63000</v>
      </c>
      <c r="I9622">
        <v>63630</v>
      </c>
      <c r="J9622">
        <v>630</v>
      </c>
      <c r="K9622">
        <v>0.01</v>
      </c>
    </row>
    <row r="9623" spans="1:11">
      <c r="A9623" s="74" t="s">
        <v>68</v>
      </c>
      <c r="B9623" t="s">
        <v>216</v>
      </c>
      <c r="C9623" t="s">
        <v>24</v>
      </c>
      <c r="D9623">
        <v>0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</row>
    <row r="9624" spans="1:11">
      <c r="A9624" s="74" t="s">
        <v>68</v>
      </c>
      <c r="B9624" t="s">
        <v>216</v>
      </c>
      <c r="C9624" t="s">
        <v>25</v>
      </c>
      <c r="D9624">
        <v>3</v>
      </c>
      <c r="E9624">
        <v>3</v>
      </c>
      <c r="F9624">
        <v>200000</v>
      </c>
      <c r="G9624">
        <v>202000</v>
      </c>
      <c r="H9624">
        <v>66666.666666666672</v>
      </c>
      <c r="I9624">
        <v>67333.333333333328</v>
      </c>
      <c r="J9624">
        <v>2000</v>
      </c>
      <c r="K9624">
        <v>0.01</v>
      </c>
    </row>
    <row r="9625" spans="1:11">
      <c r="A9625" s="74" t="s">
        <v>68</v>
      </c>
      <c r="B9625" t="s">
        <v>216</v>
      </c>
    </row>
    <row r="9626" spans="1:11">
      <c r="A9626" s="74" t="s">
        <v>68</v>
      </c>
      <c r="B9626" t="s">
        <v>216</v>
      </c>
      <c r="C9626" t="s">
        <v>26</v>
      </c>
      <c r="D9626">
        <v>0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</row>
    <row r="9627" spans="1:11">
      <c r="A9627" s="74" t="s">
        <v>68</v>
      </c>
      <c r="B9627" t="s">
        <v>216</v>
      </c>
      <c r="C9627" t="s">
        <v>27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</row>
    <row r="9628" spans="1:11">
      <c r="A9628" s="74" t="s">
        <v>68</v>
      </c>
      <c r="B9628" t="s">
        <v>216</v>
      </c>
      <c r="C9628" t="s">
        <v>25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</row>
    <row r="9629" spans="1:11">
      <c r="A9629" s="74" t="s">
        <v>68</v>
      </c>
      <c r="B9629" t="s">
        <v>216</v>
      </c>
    </row>
    <row r="9630" spans="1:11">
      <c r="A9630" s="74" t="s">
        <v>68</v>
      </c>
      <c r="B9630" t="s">
        <v>216</v>
      </c>
      <c r="C9630" t="s">
        <v>28</v>
      </c>
      <c r="D9630">
        <v>0</v>
      </c>
      <c r="E9630"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</row>
    <row r="9631" spans="1:11">
      <c r="A9631" s="74" t="s">
        <v>68</v>
      </c>
      <c r="B9631" t="s">
        <v>216</v>
      </c>
      <c r="C9631" t="s">
        <v>29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</row>
    <row r="9632" spans="1:11">
      <c r="A9632" s="74" t="s">
        <v>68</v>
      </c>
      <c r="B9632" t="s">
        <v>216</v>
      </c>
      <c r="C9632" t="s">
        <v>30</v>
      </c>
      <c r="D9632">
        <v>0</v>
      </c>
      <c r="E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</row>
    <row r="9633" spans="1:11">
      <c r="A9633" s="74" t="s">
        <v>68</v>
      </c>
      <c r="B9633" t="s">
        <v>216</v>
      </c>
      <c r="C9633" t="s">
        <v>31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</row>
    <row r="9634" spans="1:11">
      <c r="A9634" s="74" t="s">
        <v>68</v>
      </c>
      <c r="B9634" t="s">
        <v>216</v>
      </c>
      <c r="C9634" t="s">
        <v>25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</row>
    <row r="9635" spans="1:11">
      <c r="A9635" s="74" t="s">
        <v>68</v>
      </c>
      <c r="B9635" t="s">
        <v>216</v>
      </c>
    </row>
    <row r="9636" spans="1:11">
      <c r="A9636" s="74" t="s">
        <v>68</v>
      </c>
      <c r="B9636" t="s">
        <v>216</v>
      </c>
      <c r="C9636" t="s">
        <v>32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</row>
    <row r="9637" spans="1:11">
      <c r="A9637" s="74" t="s">
        <v>68</v>
      </c>
      <c r="B9637" t="s">
        <v>216</v>
      </c>
      <c r="C9637" t="s">
        <v>33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</row>
    <row r="9638" spans="1:11">
      <c r="A9638" s="74" t="s">
        <v>68</v>
      </c>
      <c r="B9638" t="s">
        <v>216</v>
      </c>
      <c r="C9638" t="s">
        <v>34</v>
      </c>
      <c r="D9638">
        <v>1</v>
      </c>
      <c r="E9638">
        <v>1</v>
      </c>
      <c r="F9638">
        <v>26000</v>
      </c>
      <c r="G9638">
        <v>26261.01</v>
      </c>
      <c r="H9638">
        <v>26000</v>
      </c>
      <c r="I9638">
        <v>26261.01</v>
      </c>
      <c r="J9638">
        <v>261.0099999999984</v>
      </c>
      <c r="K9638">
        <v>1.0038846153846093E-2</v>
      </c>
    </row>
    <row r="9639" spans="1:11">
      <c r="A9639" s="74" t="s">
        <v>68</v>
      </c>
      <c r="B9639" t="s">
        <v>216</v>
      </c>
      <c r="C9639" t="s">
        <v>25</v>
      </c>
      <c r="D9639">
        <v>1</v>
      </c>
      <c r="E9639">
        <v>1</v>
      </c>
      <c r="F9639">
        <v>26000</v>
      </c>
      <c r="G9639">
        <v>26261.01</v>
      </c>
      <c r="H9639">
        <v>26000</v>
      </c>
      <c r="I9639">
        <v>26261.01</v>
      </c>
      <c r="J9639">
        <v>261.0099999999984</v>
      </c>
      <c r="K9639">
        <v>1.0038846153846093E-2</v>
      </c>
    </row>
    <row r="9640" spans="1:11">
      <c r="A9640" s="74" t="s">
        <v>68</v>
      </c>
      <c r="B9640" t="s">
        <v>216</v>
      </c>
    </row>
    <row r="9641" spans="1:11">
      <c r="A9641" s="74" t="s">
        <v>68</v>
      </c>
      <c r="B9641" t="s">
        <v>216</v>
      </c>
      <c r="C9641" t="s">
        <v>35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</row>
    <row r="9642" spans="1:11">
      <c r="A9642" s="74" t="s">
        <v>68</v>
      </c>
      <c r="B9642" t="s">
        <v>216</v>
      </c>
      <c r="C9642" t="s">
        <v>36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</row>
    <row r="9643" spans="1:11">
      <c r="A9643" s="74" t="s">
        <v>68</v>
      </c>
      <c r="B9643" t="s">
        <v>216</v>
      </c>
      <c r="C9643" t="s">
        <v>25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</row>
    <row r="9644" spans="1:11">
      <c r="A9644" s="74" t="s">
        <v>68</v>
      </c>
      <c r="B9644" t="s">
        <v>216</v>
      </c>
    </row>
    <row r="9645" spans="1:11">
      <c r="A9645" s="74" t="s">
        <v>68</v>
      </c>
      <c r="B9645" t="s">
        <v>216</v>
      </c>
      <c r="C9645" t="s">
        <v>37</v>
      </c>
      <c r="D9645">
        <v>0</v>
      </c>
      <c r="E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</row>
    <row r="9646" spans="1:11">
      <c r="A9646" s="74" t="s">
        <v>68</v>
      </c>
      <c r="B9646" t="s">
        <v>216</v>
      </c>
      <c r="C9646" t="s">
        <v>38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</row>
    <row r="9647" spans="1:11">
      <c r="A9647" s="74" t="s">
        <v>68</v>
      </c>
      <c r="B9647" t="s">
        <v>216</v>
      </c>
      <c r="C9647" t="s">
        <v>25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</row>
    <row r="9648" spans="1:11">
      <c r="A9648" s="74" t="s">
        <v>68</v>
      </c>
      <c r="B9648" t="s">
        <v>216</v>
      </c>
    </row>
    <row r="9649" spans="1:11">
      <c r="A9649" s="74" t="s">
        <v>68</v>
      </c>
      <c r="B9649" t="s">
        <v>216</v>
      </c>
      <c r="C9649" t="s">
        <v>39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</row>
    <row r="9650" spans="1:11">
      <c r="A9650" s="74" t="s">
        <v>68</v>
      </c>
      <c r="B9650" t="s">
        <v>216</v>
      </c>
      <c r="C9650" t="s">
        <v>40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</row>
    <row r="9651" spans="1:11">
      <c r="A9651" s="74" t="s">
        <v>68</v>
      </c>
      <c r="B9651" t="s">
        <v>216</v>
      </c>
      <c r="C9651" t="s">
        <v>41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</row>
    <row r="9652" spans="1:11">
      <c r="A9652" s="74" t="s">
        <v>68</v>
      </c>
      <c r="B9652" t="s">
        <v>216</v>
      </c>
      <c r="C9652" t="s">
        <v>42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</row>
    <row r="9653" spans="1:11">
      <c r="A9653" s="74" t="s">
        <v>68</v>
      </c>
      <c r="B9653" t="s">
        <v>216</v>
      </c>
      <c r="C9653" t="s">
        <v>43</v>
      </c>
      <c r="D9653">
        <v>0</v>
      </c>
      <c r="E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</row>
    <row r="9654" spans="1:11">
      <c r="A9654" s="74" t="s">
        <v>68</v>
      </c>
      <c r="B9654" t="s">
        <v>216</v>
      </c>
      <c r="C9654" t="s">
        <v>44</v>
      </c>
      <c r="D9654">
        <v>0</v>
      </c>
      <c r="E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</row>
    <row r="9655" spans="1:11">
      <c r="A9655" s="74" t="s">
        <v>68</v>
      </c>
      <c r="B9655" t="s">
        <v>216</v>
      </c>
      <c r="C9655" t="s">
        <v>45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</row>
    <row r="9656" spans="1:11">
      <c r="A9656" s="74" t="s">
        <v>68</v>
      </c>
      <c r="B9656" t="s">
        <v>216</v>
      </c>
      <c r="C9656" t="s">
        <v>46</v>
      </c>
      <c r="D9656">
        <v>0</v>
      </c>
      <c r="E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</row>
    <row r="9657" spans="1:11">
      <c r="A9657" s="74" t="s">
        <v>68</v>
      </c>
      <c r="B9657" t="s">
        <v>216</v>
      </c>
      <c r="C9657" t="s">
        <v>25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</row>
    <row r="9658" spans="1:11">
      <c r="A9658" s="74" t="s">
        <v>68</v>
      </c>
      <c r="B9658" t="s">
        <v>216</v>
      </c>
    </row>
    <row r="9659" spans="1:11">
      <c r="A9659" s="74" t="s">
        <v>68</v>
      </c>
      <c r="B9659" t="s">
        <v>216</v>
      </c>
      <c r="C9659" t="s">
        <v>47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</row>
    <row r="9660" spans="1:11">
      <c r="A9660" s="74" t="s">
        <v>68</v>
      </c>
      <c r="B9660" t="s">
        <v>216</v>
      </c>
      <c r="C9660" t="s">
        <v>48</v>
      </c>
      <c r="D9660">
        <v>0</v>
      </c>
      <c r="E9660"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</row>
    <row r="9661" spans="1:11">
      <c r="A9661" s="74" t="s">
        <v>68</v>
      </c>
      <c r="B9661" t="s">
        <v>216</v>
      </c>
      <c r="C9661" t="s">
        <v>25</v>
      </c>
      <c r="D9661">
        <v>0</v>
      </c>
      <c r="E9661">
        <v>0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</row>
    <row r="9662" spans="1:11">
      <c r="A9662" s="74" t="s">
        <v>68</v>
      </c>
      <c r="B9662" t="s">
        <v>216</v>
      </c>
    </row>
    <row r="9663" spans="1:11">
      <c r="A9663" s="74" t="s">
        <v>68</v>
      </c>
      <c r="B9663" t="s">
        <v>216</v>
      </c>
      <c r="C9663" t="s">
        <v>49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</row>
    <row r="9664" spans="1:11">
      <c r="A9664" s="74" t="s">
        <v>68</v>
      </c>
      <c r="B9664" t="s">
        <v>216</v>
      </c>
      <c r="C9664" t="s">
        <v>25</v>
      </c>
      <c r="D9664">
        <v>0</v>
      </c>
      <c r="E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</row>
    <row r="9665" spans="1:11">
      <c r="A9665" s="74" t="s">
        <v>68</v>
      </c>
      <c r="B9665" t="s">
        <v>216</v>
      </c>
    </row>
    <row r="9666" spans="1:11">
      <c r="A9666" s="74" t="s">
        <v>68</v>
      </c>
      <c r="B9666" t="s">
        <v>216</v>
      </c>
      <c r="C9666" t="s">
        <v>50</v>
      </c>
      <c r="D9666">
        <v>0</v>
      </c>
      <c r="E9666"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</row>
    <row r="9667" spans="1:11">
      <c r="A9667" s="74" t="s">
        <v>68</v>
      </c>
      <c r="B9667" t="s">
        <v>216</v>
      </c>
      <c r="C9667" t="s">
        <v>51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</row>
    <row r="9668" spans="1:11">
      <c r="A9668" s="74" t="s">
        <v>68</v>
      </c>
      <c r="B9668" t="s">
        <v>216</v>
      </c>
      <c r="C9668" t="s">
        <v>25</v>
      </c>
      <c r="D9668">
        <v>0</v>
      </c>
      <c r="E9668"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</row>
    <row r="9669" spans="1:11">
      <c r="A9669" s="74" t="s">
        <v>68</v>
      </c>
      <c r="B9669" t="s">
        <v>216</v>
      </c>
    </row>
    <row r="9670" spans="1:11">
      <c r="A9670" s="74" t="s">
        <v>68</v>
      </c>
      <c r="B9670" t="s">
        <v>216</v>
      </c>
      <c r="C9670" t="s">
        <v>52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</row>
    <row r="9671" spans="1:11">
      <c r="A9671" s="74" t="s">
        <v>68</v>
      </c>
      <c r="B9671" t="s">
        <v>216</v>
      </c>
      <c r="C9671" t="s">
        <v>53</v>
      </c>
      <c r="D9671">
        <v>0</v>
      </c>
      <c r="E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</row>
    <row r="9672" spans="1:11">
      <c r="A9672" s="74" t="s">
        <v>68</v>
      </c>
      <c r="B9672" t="s">
        <v>216</v>
      </c>
      <c r="C9672" t="s">
        <v>54</v>
      </c>
      <c r="D9672">
        <v>0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</row>
    <row r="9673" spans="1:11">
      <c r="A9673" s="74" t="s">
        <v>68</v>
      </c>
      <c r="B9673" t="s">
        <v>216</v>
      </c>
      <c r="C9673" t="s">
        <v>55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</row>
    <row r="9674" spans="1:11">
      <c r="A9674" s="74" t="s">
        <v>68</v>
      </c>
      <c r="B9674" t="s">
        <v>216</v>
      </c>
      <c r="C9674" t="s">
        <v>25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</row>
    <row r="9675" spans="1:11">
      <c r="A9675" s="74" t="s">
        <v>68</v>
      </c>
      <c r="B9675" t="s">
        <v>216</v>
      </c>
    </row>
    <row r="9676" spans="1:11">
      <c r="A9676" s="74" t="s">
        <v>68</v>
      </c>
      <c r="B9676" t="s">
        <v>216</v>
      </c>
      <c r="C9676" t="s">
        <v>56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</row>
    <row r="9677" spans="1:11">
      <c r="A9677" s="74" t="s">
        <v>68</v>
      </c>
      <c r="B9677" t="s">
        <v>216</v>
      </c>
      <c r="C9677" t="s">
        <v>57</v>
      </c>
      <c r="D9677">
        <v>0</v>
      </c>
      <c r="E9677"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</row>
    <row r="9678" spans="1:11">
      <c r="A9678" s="74" t="s">
        <v>68</v>
      </c>
      <c r="B9678" t="s">
        <v>216</v>
      </c>
      <c r="C9678" t="s">
        <v>58</v>
      </c>
      <c r="D9678">
        <v>0</v>
      </c>
      <c r="E9678"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</row>
    <row r="9679" spans="1:11">
      <c r="A9679" s="74" t="s">
        <v>152</v>
      </c>
      <c r="B9679" t="s">
        <v>217</v>
      </c>
      <c r="C9679" t="s">
        <v>18</v>
      </c>
      <c r="D9679">
        <v>0.9</v>
      </c>
      <c r="E9679">
        <v>0.9</v>
      </c>
      <c r="F9679">
        <v>70350</v>
      </c>
      <c r="G9679">
        <v>70440</v>
      </c>
      <c r="H9679">
        <v>78166.666666666672</v>
      </c>
      <c r="I9679">
        <v>78266.666666666672</v>
      </c>
      <c r="J9679">
        <v>90</v>
      </c>
      <c r="K9679">
        <v>1.2793176972281451E-3</v>
      </c>
    </row>
    <row r="9680" spans="1:11">
      <c r="A9680" s="74" t="s">
        <v>152</v>
      </c>
      <c r="B9680" t="s">
        <v>217</v>
      </c>
      <c r="C9680" t="s">
        <v>19</v>
      </c>
      <c r="D9680">
        <v>0</v>
      </c>
      <c r="E9680"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</row>
    <row r="9681" spans="1:11">
      <c r="A9681" s="74" t="s">
        <v>152</v>
      </c>
      <c r="B9681" t="s">
        <v>217</v>
      </c>
      <c r="C9681" t="s">
        <v>20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</row>
    <row r="9682" spans="1:11">
      <c r="A9682" s="74" t="s">
        <v>152</v>
      </c>
      <c r="B9682" t="s">
        <v>217</v>
      </c>
      <c r="C9682" t="s">
        <v>21</v>
      </c>
      <c r="D9682">
        <v>0</v>
      </c>
      <c r="E9682">
        <v>0</v>
      </c>
      <c r="F9682">
        <v>0</v>
      </c>
      <c r="G9682">
        <v>0</v>
      </c>
      <c r="H9682">
        <v>0</v>
      </c>
      <c r="I9682">
        <v>0</v>
      </c>
      <c r="J9682">
        <v>0</v>
      </c>
      <c r="K9682">
        <v>0</v>
      </c>
    </row>
    <row r="9683" spans="1:11">
      <c r="A9683" s="74" t="s">
        <v>152</v>
      </c>
      <c r="B9683" t="s">
        <v>217</v>
      </c>
      <c r="C9683" t="s">
        <v>22</v>
      </c>
      <c r="D9683">
        <v>0</v>
      </c>
      <c r="E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</row>
    <row r="9684" spans="1:11">
      <c r="A9684" s="74" t="s">
        <v>152</v>
      </c>
      <c r="B9684" t="s">
        <v>217</v>
      </c>
      <c r="C9684" t="s">
        <v>23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</row>
    <row r="9685" spans="1:11">
      <c r="A9685" s="74" t="s">
        <v>152</v>
      </c>
      <c r="B9685" t="s">
        <v>217</v>
      </c>
      <c r="C9685" t="s">
        <v>24</v>
      </c>
      <c r="D9685">
        <v>0</v>
      </c>
      <c r="E9685">
        <v>0</v>
      </c>
      <c r="F9685">
        <v>0</v>
      </c>
      <c r="G9685">
        <v>0</v>
      </c>
      <c r="H9685">
        <v>0</v>
      </c>
      <c r="I9685">
        <v>0</v>
      </c>
      <c r="J9685">
        <v>0</v>
      </c>
      <c r="K9685">
        <v>0</v>
      </c>
    </row>
    <row r="9686" spans="1:11">
      <c r="A9686" s="74" t="s">
        <v>152</v>
      </c>
      <c r="B9686" t="s">
        <v>217</v>
      </c>
      <c r="C9686" t="s">
        <v>25</v>
      </c>
      <c r="D9686">
        <v>0.9</v>
      </c>
      <c r="E9686">
        <v>0.9</v>
      </c>
      <c r="F9686">
        <v>70350</v>
      </c>
      <c r="G9686">
        <v>70440</v>
      </c>
      <c r="H9686">
        <v>78166.666666666672</v>
      </c>
      <c r="I9686">
        <v>78266.666666666672</v>
      </c>
      <c r="J9686">
        <v>90</v>
      </c>
      <c r="K9686">
        <v>1.2793176972281451E-3</v>
      </c>
    </row>
    <row r="9687" spans="1:11">
      <c r="A9687" s="74" t="s">
        <v>152</v>
      </c>
      <c r="B9687" t="s">
        <v>217</v>
      </c>
    </row>
    <row r="9688" spans="1:11">
      <c r="A9688" s="74" t="s">
        <v>152</v>
      </c>
      <c r="B9688" t="s">
        <v>217</v>
      </c>
      <c r="C9688" t="s">
        <v>26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</row>
    <row r="9689" spans="1:11">
      <c r="A9689" s="74" t="s">
        <v>152</v>
      </c>
      <c r="B9689" t="s">
        <v>217</v>
      </c>
      <c r="C9689" t="s">
        <v>27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</row>
    <row r="9690" spans="1:11">
      <c r="A9690" s="74" t="s">
        <v>152</v>
      </c>
      <c r="B9690" t="s">
        <v>217</v>
      </c>
      <c r="C9690" t="s">
        <v>25</v>
      </c>
      <c r="D9690">
        <v>0</v>
      </c>
      <c r="E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</row>
    <row r="9691" spans="1:11">
      <c r="A9691" s="74" t="s">
        <v>152</v>
      </c>
      <c r="B9691" t="s">
        <v>217</v>
      </c>
    </row>
    <row r="9692" spans="1:11">
      <c r="A9692" s="74" t="s">
        <v>152</v>
      </c>
      <c r="B9692" t="s">
        <v>217</v>
      </c>
      <c r="C9692" t="s">
        <v>28</v>
      </c>
      <c r="D9692">
        <v>0</v>
      </c>
      <c r="E9692"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</row>
    <row r="9693" spans="1:11">
      <c r="A9693" s="74" t="s">
        <v>152</v>
      </c>
      <c r="B9693" t="s">
        <v>217</v>
      </c>
      <c r="C9693" t="s">
        <v>29</v>
      </c>
      <c r="D9693">
        <v>0</v>
      </c>
      <c r="E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</row>
    <row r="9694" spans="1:11">
      <c r="A9694" s="74" t="s">
        <v>152</v>
      </c>
      <c r="B9694" t="s">
        <v>217</v>
      </c>
      <c r="C9694" t="s">
        <v>30</v>
      </c>
      <c r="D9694">
        <v>0</v>
      </c>
      <c r="E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</row>
    <row r="9695" spans="1:11">
      <c r="A9695" s="74" t="s">
        <v>152</v>
      </c>
      <c r="B9695" t="s">
        <v>217</v>
      </c>
      <c r="C9695" t="s">
        <v>31</v>
      </c>
      <c r="D9695">
        <v>0</v>
      </c>
      <c r="E9695"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</row>
    <row r="9696" spans="1:11">
      <c r="A9696" s="74" t="s">
        <v>152</v>
      </c>
      <c r="B9696" t="s">
        <v>217</v>
      </c>
      <c r="C9696" t="s">
        <v>25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</row>
    <row r="9697" spans="1:11">
      <c r="A9697" s="74" t="s">
        <v>152</v>
      </c>
      <c r="B9697" t="s">
        <v>217</v>
      </c>
    </row>
    <row r="9698" spans="1:11">
      <c r="A9698" s="74" t="s">
        <v>152</v>
      </c>
      <c r="B9698" t="s">
        <v>217</v>
      </c>
      <c r="C9698" t="s">
        <v>32</v>
      </c>
      <c r="D9698">
        <v>0</v>
      </c>
      <c r="E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</row>
    <row r="9699" spans="1:11">
      <c r="A9699" s="74" t="s">
        <v>152</v>
      </c>
      <c r="B9699" t="s">
        <v>217</v>
      </c>
      <c r="C9699" t="s">
        <v>33</v>
      </c>
      <c r="D9699">
        <v>0</v>
      </c>
      <c r="E9699"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</row>
    <row r="9700" spans="1:11">
      <c r="A9700" s="74" t="s">
        <v>152</v>
      </c>
      <c r="B9700" t="s">
        <v>217</v>
      </c>
      <c r="C9700" t="s">
        <v>34</v>
      </c>
      <c r="D9700">
        <v>1</v>
      </c>
      <c r="E9700">
        <v>1</v>
      </c>
      <c r="F9700">
        <v>30000</v>
      </c>
      <c r="G9700">
        <v>30100</v>
      </c>
      <c r="H9700">
        <v>30000</v>
      </c>
      <c r="I9700">
        <v>30100</v>
      </c>
      <c r="J9700">
        <v>100</v>
      </c>
      <c r="K9700">
        <v>3.3333333333333335E-3</v>
      </c>
    </row>
    <row r="9701" spans="1:11">
      <c r="A9701" s="74" t="s">
        <v>152</v>
      </c>
      <c r="B9701" t="s">
        <v>217</v>
      </c>
      <c r="C9701" t="s">
        <v>25</v>
      </c>
      <c r="D9701">
        <v>1</v>
      </c>
      <c r="E9701">
        <v>1</v>
      </c>
      <c r="F9701">
        <v>30000</v>
      </c>
      <c r="G9701">
        <v>30100</v>
      </c>
      <c r="H9701">
        <v>30000</v>
      </c>
      <c r="I9701">
        <v>30100</v>
      </c>
      <c r="J9701">
        <v>100</v>
      </c>
      <c r="K9701">
        <v>3.3333333333333335E-3</v>
      </c>
    </row>
    <row r="9702" spans="1:11">
      <c r="A9702" s="74" t="s">
        <v>152</v>
      </c>
      <c r="B9702" t="s">
        <v>217</v>
      </c>
    </row>
    <row r="9703" spans="1:11">
      <c r="A9703" s="74" t="s">
        <v>152</v>
      </c>
      <c r="B9703" t="s">
        <v>217</v>
      </c>
      <c r="C9703" t="s">
        <v>35</v>
      </c>
      <c r="D9703">
        <v>0</v>
      </c>
      <c r="E9703">
        <v>0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</row>
    <row r="9704" spans="1:11">
      <c r="A9704" s="74" t="s">
        <v>152</v>
      </c>
      <c r="B9704" t="s">
        <v>217</v>
      </c>
      <c r="C9704" t="s">
        <v>36</v>
      </c>
      <c r="D9704">
        <v>0</v>
      </c>
      <c r="E9704"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</row>
    <row r="9705" spans="1:11">
      <c r="A9705" s="74" t="s">
        <v>152</v>
      </c>
      <c r="B9705" t="s">
        <v>217</v>
      </c>
      <c r="C9705" t="s">
        <v>25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</row>
    <row r="9706" spans="1:11">
      <c r="A9706" s="74" t="s">
        <v>152</v>
      </c>
      <c r="B9706" t="s">
        <v>217</v>
      </c>
    </row>
    <row r="9707" spans="1:11">
      <c r="A9707" s="74" t="s">
        <v>152</v>
      </c>
      <c r="B9707" t="s">
        <v>217</v>
      </c>
      <c r="C9707" t="s">
        <v>37</v>
      </c>
      <c r="D9707">
        <v>0</v>
      </c>
      <c r="E9707"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</row>
    <row r="9708" spans="1:11">
      <c r="A9708" s="74" t="s">
        <v>152</v>
      </c>
      <c r="B9708" t="s">
        <v>217</v>
      </c>
      <c r="C9708" t="s">
        <v>38</v>
      </c>
      <c r="D9708">
        <v>0</v>
      </c>
      <c r="E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</row>
    <row r="9709" spans="1:11">
      <c r="A9709" s="74" t="s">
        <v>152</v>
      </c>
      <c r="B9709" t="s">
        <v>217</v>
      </c>
      <c r="C9709" t="s">
        <v>25</v>
      </c>
      <c r="D9709">
        <v>0</v>
      </c>
      <c r="E9709">
        <v>0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</row>
    <row r="9710" spans="1:11">
      <c r="A9710" s="74" t="s">
        <v>152</v>
      </c>
      <c r="B9710" t="s">
        <v>217</v>
      </c>
    </row>
    <row r="9711" spans="1:11">
      <c r="A9711" s="74" t="s">
        <v>152</v>
      </c>
      <c r="B9711" t="s">
        <v>217</v>
      </c>
      <c r="C9711" t="s">
        <v>39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</row>
    <row r="9712" spans="1:11">
      <c r="A9712" s="74" t="s">
        <v>152</v>
      </c>
      <c r="B9712" t="s">
        <v>217</v>
      </c>
      <c r="C9712" t="s">
        <v>40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</row>
    <row r="9713" spans="1:11">
      <c r="A9713" s="74" t="s">
        <v>152</v>
      </c>
      <c r="B9713" t="s">
        <v>217</v>
      </c>
      <c r="C9713" t="s">
        <v>41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</row>
    <row r="9714" spans="1:11">
      <c r="A9714" s="74" t="s">
        <v>152</v>
      </c>
      <c r="B9714" t="s">
        <v>217</v>
      </c>
      <c r="C9714" t="s">
        <v>42</v>
      </c>
      <c r="D9714">
        <v>0</v>
      </c>
      <c r="E9714">
        <v>0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</row>
    <row r="9715" spans="1:11">
      <c r="A9715" s="74" t="s">
        <v>152</v>
      </c>
      <c r="B9715" t="s">
        <v>217</v>
      </c>
      <c r="C9715" t="s">
        <v>43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</row>
    <row r="9716" spans="1:11">
      <c r="A9716" s="74" t="s">
        <v>152</v>
      </c>
      <c r="B9716" t="s">
        <v>217</v>
      </c>
      <c r="C9716" t="s">
        <v>44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</row>
    <row r="9717" spans="1:11">
      <c r="A9717" s="74" t="s">
        <v>152</v>
      </c>
      <c r="B9717" t="s">
        <v>217</v>
      </c>
      <c r="C9717" t="s">
        <v>45</v>
      </c>
      <c r="D9717">
        <v>0</v>
      </c>
      <c r="E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</row>
    <row r="9718" spans="1:11">
      <c r="A9718" s="74" t="s">
        <v>152</v>
      </c>
      <c r="B9718" t="s">
        <v>217</v>
      </c>
      <c r="C9718" t="s">
        <v>46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</row>
    <row r="9719" spans="1:11">
      <c r="A9719" s="74" t="s">
        <v>152</v>
      </c>
      <c r="B9719" t="s">
        <v>217</v>
      </c>
      <c r="C9719" t="s">
        <v>25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</row>
    <row r="9720" spans="1:11">
      <c r="A9720" s="74" t="s">
        <v>152</v>
      </c>
      <c r="B9720" t="s">
        <v>217</v>
      </c>
    </row>
    <row r="9721" spans="1:11">
      <c r="A9721" s="74" t="s">
        <v>152</v>
      </c>
      <c r="B9721" t="s">
        <v>217</v>
      </c>
      <c r="C9721" t="s">
        <v>47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</row>
    <row r="9722" spans="1:11">
      <c r="A9722" s="74" t="s">
        <v>152</v>
      </c>
      <c r="B9722" t="s">
        <v>217</v>
      </c>
      <c r="C9722" t="s">
        <v>48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</row>
    <row r="9723" spans="1:11">
      <c r="A9723" s="74" t="s">
        <v>152</v>
      </c>
      <c r="B9723" t="s">
        <v>217</v>
      </c>
      <c r="C9723" t="s">
        <v>25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</row>
    <row r="9724" spans="1:11">
      <c r="A9724" s="74" t="s">
        <v>152</v>
      </c>
      <c r="B9724" t="s">
        <v>217</v>
      </c>
    </row>
    <row r="9725" spans="1:11">
      <c r="A9725" s="74" t="s">
        <v>152</v>
      </c>
      <c r="B9725" t="s">
        <v>217</v>
      </c>
      <c r="C9725" t="s">
        <v>49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</row>
    <row r="9726" spans="1:11">
      <c r="A9726" s="74" t="s">
        <v>152</v>
      </c>
      <c r="B9726" t="s">
        <v>217</v>
      </c>
      <c r="C9726" t="s">
        <v>25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</row>
    <row r="9727" spans="1:11">
      <c r="A9727" s="74" t="s">
        <v>152</v>
      </c>
      <c r="B9727" t="s">
        <v>217</v>
      </c>
    </row>
    <row r="9728" spans="1:11">
      <c r="A9728" s="74" t="s">
        <v>152</v>
      </c>
      <c r="B9728" t="s">
        <v>217</v>
      </c>
      <c r="C9728" t="s">
        <v>50</v>
      </c>
      <c r="D9728">
        <v>0</v>
      </c>
      <c r="E9728"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</row>
    <row r="9729" spans="1:11">
      <c r="A9729" s="74" t="s">
        <v>152</v>
      </c>
      <c r="B9729" t="s">
        <v>217</v>
      </c>
      <c r="C9729" t="s">
        <v>51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</row>
    <row r="9730" spans="1:11">
      <c r="A9730" s="74" t="s">
        <v>152</v>
      </c>
      <c r="B9730" t="s">
        <v>217</v>
      </c>
      <c r="C9730" t="s">
        <v>25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</row>
    <row r="9731" spans="1:11">
      <c r="A9731" s="74" t="s">
        <v>152</v>
      </c>
      <c r="B9731" t="s">
        <v>217</v>
      </c>
    </row>
    <row r="9732" spans="1:11">
      <c r="A9732" s="74" t="s">
        <v>152</v>
      </c>
      <c r="B9732" t="s">
        <v>217</v>
      </c>
      <c r="C9732" t="s">
        <v>52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</row>
    <row r="9733" spans="1:11">
      <c r="A9733" s="74" t="s">
        <v>152</v>
      </c>
      <c r="B9733" t="s">
        <v>217</v>
      </c>
      <c r="C9733" t="s">
        <v>53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</row>
    <row r="9734" spans="1:11">
      <c r="A9734" s="74" t="s">
        <v>152</v>
      </c>
      <c r="B9734" t="s">
        <v>217</v>
      </c>
      <c r="C9734" t="s">
        <v>54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</row>
    <row r="9735" spans="1:11">
      <c r="A9735" s="74" t="s">
        <v>152</v>
      </c>
      <c r="B9735" t="s">
        <v>217</v>
      </c>
      <c r="C9735" t="s">
        <v>55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</row>
    <row r="9736" spans="1:11">
      <c r="A9736" s="74" t="s">
        <v>152</v>
      </c>
      <c r="B9736" t="s">
        <v>217</v>
      </c>
      <c r="C9736" t="s">
        <v>25</v>
      </c>
      <c r="D9736">
        <v>0</v>
      </c>
      <c r="E9736"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</row>
    <row r="9737" spans="1:11">
      <c r="A9737" s="74" t="s">
        <v>152</v>
      </c>
      <c r="B9737" t="s">
        <v>217</v>
      </c>
    </row>
    <row r="9738" spans="1:11">
      <c r="A9738" s="74" t="s">
        <v>152</v>
      </c>
      <c r="B9738" t="s">
        <v>217</v>
      </c>
      <c r="C9738" t="s">
        <v>56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</row>
    <row r="9739" spans="1:11">
      <c r="A9739" s="74" t="s">
        <v>152</v>
      </c>
      <c r="B9739" t="s">
        <v>217</v>
      </c>
      <c r="C9739" t="s">
        <v>57</v>
      </c>
      <c r="D9739">
        <v>0</v>
      </c>
      <c r="E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</row>
    <row r="9740" spans="1:11">
      <c r="A9740" s="74" t="s">
        <v>152</v>
      </c>
      <c r="B9740" t="s">
        <v>217</v>
      </c>
      <c r="C9740" t="s">
        <v>58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</row>
    <row r="9741" spans="1:11">
      <c r="A9741" s="74" t="s">
        <v>147</v>
      </c>
      <c r="B9741" t="s">
        <v>218</v>
      </c>
      <c r="C9741" t="s">
        <v>18</v>
      </c>
      <c r="D9741">
        <v>1</v>
      </c>
      <c r="E9741">
        <v>1</v>
      </c>
      <c r="F9741">
        <v>72000</v>
      </c>
      <c r="G9741">
        <v>72000</v>
      </c>
      <c r="H9741">
        <v>72000</v>
      </c>
      <c r="I9741">
        <v>72000</v>
      </c>
      <c r="J9741">
        <v>0</v>
      </c>
      <c r="K9741">
        <v>0</v>
      </c>
    </row>
    <row r="9742" spans="1:11">
      <c r="A9742" s="74" t="s">
        <v>147</v>
      </c>
      <c r="B9742" t="s">
        <v>218</v>
      </c>
      <c r="C9742" t="s">
        <v>19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</row>
    <row r="9743" spans="1:11">
      <c r="A9743" s="74" t="s">
        <v>147</v>
      </c>
      <c r="B9743" t="s">
        <v>218</v>
      </c>
      <c r="C9743" t="s">
        <v>20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</row>
    <row r="9744" spans="1:11">
      <c r="A9744" s="74" t="s">
        <v>147</v>
      </c>
      <c r="B9744" t="s">
        <v>218</v>
      </c>
      <c r="C9744" t="s">
        <v>21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</row>
    <row r="9745" spans="1:11">
      <c r="A9745" s="74" t="s">
        <v>147</v>
      </c>
      <c r="B9745" t="s">
        <v>218</v>
      </c>
      <c r="C9745" t="s">
        <v>22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</row>
    <row r="9746" spans="1:11">
      <c r="A9746" s="74" t="s">
        <v>147</v>
      </c>
      <c r="B9746" t="s">
        <v>218</v>
      </c>
      <c r="C9746" t="s">
        <v>23</v>
      </c>
      <c r="D9746">
        <v>0.25</v>
      </c>
      <c r="E9746">
        <v>0.25</v>
      </c>
      <c r="F9746">
        <v>10525</v>
      </c>
      <c r="G9746">
        <v>10537</v>
      </c>
      <c r="H9746">
        <v>42100</v>
      </c>
      <c r="I9746">
        <v>42148</v>
      </c>
      <c r="J9746">
        <v>12</v>
      </c>
      <c r="K9746">
        <v>1.1401425178147269E-3</v>
      </c>
    </row>
    <row r="9747" spans="1:11">
      <c r="A9747" s="74" t="s">
        <v>147</v>
      </c>
      <c r="B9747" t="s">
        <v>218</v>
      </c>
      <c r="C9747" t="s">
        <v>24</v>
      </c>
      <c r="D9747">
        <v>0</v>
      </c>
      <c r="E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</row>
    <row r="9748" spans="1:11">
      <c r="A9748" s="74" t="s">
        <v>147</v>
      </c>
      <c r="B9748" t="s">
        <v>218</v>
      </c>
      <c r="C9748" t="s">
        <v>25</v>
      </c>
      <c r="D9748">
        <v>1.25</v>
      </c>
      <c r="E9748">
        <v>1.25</v>
      </c>
      <c r="F9748">
        <v>82525</v>
      </c>
      <c r="G9748">
        <v>82537</v>
      </c>
      <c r="H9748">
        <v>66020</v>
      </c>
      <c r="I9748">
        <v>66029.600000000006</v>
      </c>
      <c r="J9748">
        <v>12</v>
      </c>
      <c r="K9748">
        <v>1.4541048167222053E-4</v>
      </c>
    </row>
    <row r="9749" spans="1:11">
      <c r="A9749" s="74" t="s">
        <v>147</v>
      </c>
      <c r="B9749" t="s">
        <v>218</v>
      </c>
    </row>
    <row r="9750" spans="1:11">
      <c r="A9750" s="74" t="s">
        <v>147</v>
      </c>
      <c r="B9750" t="s">
        <v>218</v>
      </c>
      <c r="C9750" t="s">
        <v>26</v>
      </c>
      <c r="D9750">
        <v>0</v>
      </c>
      <c r="E9750">
        <v>0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</row>
    <row r="9751" spans="1:11">
      <c r="A9751" s="74" t="s">
        <v>147</v>
      </c>
      <c r="B9751" t="s">
        <v>218</v>
      </c>
      <c r="C9751" t="s">
        <v>27</v>
      </c>
      <c r="D9751">
        <v>0</v>
      </c>
      <c r="E9751">
        <v>0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</row>
    <row r="9752" spans="1:11">
      <c r="A9752" s="74" t="s">
        <v>147</v>
      </c>
      <c r="B9752" t="s">
        <v>218</v>
      </c>
      <c r="C9752" t="s">
        <v>25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</row>
    <row r="9753" spans="1:11">
      <c r="A9753" s="74" t="s">
        <v>147</v>
      </c>
      <c r="B9753" t="s">
        <v>218</v>
      </c>
    </row>
    <row r="9754" spans="1:11">
      <c r="A9754" s="74" t="s">
        <v>147</v>
      </c>
      <c r="B9754" t="s">
        <v>218</v>
      </c>
      <c r="C9754" t="s">
        <v>28</v>
      </c>
      <c r="D9754">
        <v>1</v>
      </c>
      <c r="E9754">
        <v>1</v>
      </c>
      <c r="F9754">
        <v>14586</v>
      </c>
      <c r="G9754">
        <v>14786</v>
      </c>
      <c r="H9754">
        <v>14586</v>
      </c>
      <c r="I9754">
        <v>14786</v>
      </c>
      <c r="J9754">
        <v>200</v>
      </c>
      <c r="K9754">
        <v>1.3711778417660771E-2</v>
      </c>
    </row>
    <row r="9755" spans="1:11">
      <c r="A9755" s="74" t="s">
        <v>147</v>
      </c>
      <c r="B9755" t="s">
        <v>218</v>
      </c>
      <c r="C9755" t="s">
        <v>29</v>
      </c>
      <c r="D9755">
        <v>1</v>
      </c>
      <c r="E9755">
        <v>1</v>
      </c>
      <c r="F9755">
        <v>16186</v>
      </c>
      <c r="G9755">
        <v>16386</v>
      </c>
      <c r="H9755">
        <v>16186</v>
      </c>
      <c r="I9755">
        <v>16386</v>
      </c>
      <c r="J9755">
        <v>200</v>
      </c>
      <c r="K9755">
        <v>1.2356357345854442E-2</v>
      </c>
    </row>
    <row r="9756" spans="1:11">
      <c r="A9756" s="74" t="s">
        <v>147</v>
      </c>
      <c r="B9756" t="s">
        <v>218</v>
      </c>
      <c r="C9756" t="s">
        <v>30</v>
      </c>
      <c r="D9756">
        <v>0</v>
      </c>
      <c r="E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</row>
    <row r="9757" spans="1:11">
      <c r="A9757" s="74" t="s">
        <v>147</v>
      </c>
      <c r="B9757" t="s">
        <v>218</v>
      </c>
      <c r="C9757" t="s">
        <v>31</v>
      </c>
      <c r="D9757">
        <v>0</v>
      </c>
      <c r="E9757">
        <v>0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</row>
    <row r="9758" spans="1:11">
      <c r="A9758" s="74" t="s">
        <v>147</v>
      </c>
      <c r="B9758" t="s">
        <v>218</v>
      </c>
      <c r="C9758" t="s">
        <v>25</v>
      </c>
      <c r="D9758">
        <v>2</v>
      </c>
      <c r="E9758">
        <v>2</v>
      </c>
      <c r="F9758">
        <v>30772</v>
      </c>
      <c r="G9758">
        <v>31172</v>
      </c>
      <c r="H9758">
        <v>15386</v>
      </c>
      <c r="I9758">
        <v>15586</v>
      </c>
      <c r="J9758">
        <v>400</v>
      </c>
      <c r="K9758">
        <v>1.2998830105290524E-2</v>
      </c>
    </row>
    <row r="9759" spans="1:11">
      <c r="A9759" s="74" t="s">
        <v>147</v>
      </c>
      <c r="B9759" t="s">
        <v>218</v>
      </c>
    </row>
    <row r="9760" spans="1:11">
      <c r="A9760" s="74" t="s">
        <v>147</v>
      </c>
      <c r="B9760" t="s">
        <v>218</v>
      </c>
      <c r="C9760" t="s">
        <v>32</v>
      </c>
      <c r="D9760">
        <v>0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</row>
    <row r="9761" spans="1:11">
      <c r="A9761" s="74" t="s">
        <v>147</v>
      </c>
      <c r="B9761" t="s">
        <v>218</v>
      </c>
      <c r="C9761" t="s">
        <v>33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</v>
      </c>
      <c r="J9761">
        <v>0</v>
      </c>
      <c r="K9761">
        <v>0</v>
      </c>
    </row>
    <row r="9762" spans="1:11">
      <c r="A9762" s="74" t="s">
        <v>147</v>
      </c>
      <c r="B9762" t="s">
        <v>218</v>
      </c>
      <c r="C9762" t="s">
        <v>34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</row>
    <row r="9763" spans="1:11">
      <c r="A9763" s="74" t="s">
        <v>147</v>
      </c>
      <c r="B9763" t="s">
        <v>218</v>
      </c>
      <c r="C9763" t="s">
        <v>25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</row>
    <row r="9764" spans="1:11">
      <c r="A9764" s="74" t="s">
        <v>147</v>
      </c>
      <c r="B9764" t="s">
        <v>218</v>
      </c>
    </row>
    <row r="9765" spans="1:11">
      <c r="A9765" s="74" t="s">
        <v>147</v>
      </c>
      <c r="B9765" t="s">
        <v>218</v>
      </c>
      <c r="C9765" t="s">
        <v>35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</row>
    <row r="9766" spans="1:11">
      <c r="A9766" s="74" t="s">
        <v>147</v>
      </c>
      <c r="B9766" t="s">
        <v>218</v>
      </c>
      <c r="C9766" t="s">
        <v>36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</row>
    <row r="9767" spans="1:11">
      <c r="A9767" s="74" t="s">
        <v>147</v>
      </c>
      <c r="B9767" t="s">
        <v>218</v>
      </c>
      <c r="C9767" t="s">
        <v>25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</row>
    <row r="9768" spans="1:11">
      <c r="A9768" s="74" t="s">
        <v>147</v>
      </c>
      <c r="B9768" t="s">
        <v>218</v>
      </c>
    </row>
    <row r="9769" spans="1:11">
      <c r="A9769" s="74" t="s">
        <v>147</v>
      </c>
      <c r="B9769" t="s">
        <v>218</v>
      </c>
      <c r="C9769" t="s">
        <v>37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</row>
    <row r="9770" spans="1:11">
      <c r="A9770" s="74" t="s">
        <v>147</v>
      </c>
      <c r="B9770" t="s">
        <v>218</v>
      </c>
      <c r="C9770" t="s">
        <v>38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</row>
    <row r="9771" spans="1:11">
      <c r="A9771" s="74" t="s">
        <v>147</v>
      </c>
      <c r="B9771" t="s">
        <v>218</v>
      </c>
      <c r="C9771" t="s">
        <v>25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</row>
    <row r="9772" spans="1:11">
      <c r="A9772" s="74" t="s">
        <v>147</v>
      </c>
      <c r="B9772" t="s">
        <v>218</v>
      </c>
    </row>
    <row r="9773" spans="1:11">
      <c r="A9773" s="74" t="s">
        <v>147</v>
      </c>
      <c r="B9773" t="s">
        <v>218</v>
      </c>
      <c r="C9773" t="s">
        <v>39</v>
      </c>
      <c r="D9773">
        <v>0</v>
      </c>
      <c r="E9773"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</row>
    <row r="9774" spans="1:11">
      <c r="A9774" s="74" t="s">
        <v>147</v>
      </c>
      <c r="B9774" t="s">
        <v>218</v>
      </c>
      <c r="C9774" t="s">
        <v>40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</row>
    <row r="9775" spans="1:11">
      <c r="A9775" s="74" t="s">
        <v>147</v>
      </c>
      <c r="B9775" t="s">
        <v>218</v>
      </c>
      <c r="C9775" t="s">
        <v>41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</row>
    <row r="9776" spans="1:11">
      <c r="A9776" s="74" t="s">
        <v>147</v>
      </c>
      <c r="B9776" t="s">
        <v>218</v>
      </c>
      <c r="C9776" t="s">
        <v>42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</row>
    <row r="9777" spans="1:11">
      <c r="A9777" s="74" t="s">
        <v>147</v>
      </c>
      <c r="B9777" t="s">
        <v>218</v>
      </c>
      <c r="C9777" t="s">
        <v>43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</row>
    <row r="9778" spans="1:11">
      <c r="A9778" s="74" t="s">
        <v>147</v>
      </c>
      <c r="B9778" t="s">
        <v>218</v>
      </c>
      <c r="C9778" t="s">
        <v>44</v>
      </c>
      <c r="D9778">
        <v>0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</row>
    <row r="9779" spans="1:11">
      <c r="A9779" s="74" t="s">
        <v>147</v>
      </c>
      <c r="B9779" t="s">
        <v>218</v>
      </c>
      <c r="C9779" t="s">
        <v>45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</row>
    <row r="9780" spans="1:11">
      <c r="A9780" s="74" t="s">
        <v>147</v>
      </c>
      <c r="B9780" t="s">
        <v>218</v>
      </c>
      <c r="C9780" t="s">
        <v>46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</row>
    <row r="9781" spans="1:11">
      <c r="A9781" s="74" t="s">
        <v>147</v>
      </c>
      <c r="B9781" t="s">
        <v>218</v>
      </c>
      <c r="C9781" t="s">
        <v>25</v>
      </c>
      <c r="D9781">
        <v>0</v>
      </c>
      <c r="E9781"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</row>
    <row r="9782" spans="1:11">
      <c r="A9782" s="74" t="s">
        <v>147</v>
      </c>
      <c r="B9782" t="s">
        <v>218</v>
      </c>
    </row>
    <row r="9783" spans="1:11">
      <c r="A9783" s="74" t="s">
        <v>147</v>
      </c>
      <c r="B9783" t="s">
        <v>218</v>
      </c>
      <c r="C9783" t="s">
        <v>47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</row>
    <row r="9784" spans="1:11">
      <c r="A9784" s="74" t="s">
        <v>147</v>
      </c>
      <c r="B9784" t="s">
        <v>218</v>
      </c>
      <c r="C9784" t="s">
        <v>48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</row>
    <row r="9785" spans="1:11">
      <c r="A9785" s="74" t="s">
        <v>147</v>
      </c>
      <c r="B9785" t="s">
        <v>218</v>
      </c>
      <c r="C9785" t="s">
        <v>25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</row>
    <row r="9786" spans="1:11">
      <c r="A9786" s="74" t="s">
        <v>147</v>
      </c>
      <c r="B9786" t="s">
        <v>218</v>
      </c>
    </row>
    <row r="9787" spans="1:11">
      <c r="A9787" s="74" t="s">
        <v>147</v>
      </c>
      <c r="B9787" t="s">
        <v>218</v>
      </c>
      <c r="C9787" t="s">
        <v>49</v>
      </c>
      <c r="D9787">
        <v>1</v>
      </c>
      <c r="E9787">
        <v>1</v>
      </c>
      <c r="F9787">
        <v>25000</v>
      </c>
      <c r="G9787">
        <v>25000</v>
      </c>
      <c r="H9787">
        <v>25000</v>
      </c>
      <c r="I9787">
        <v>25000</v>
      </c>
      <c r="J9787">
        <v>0</v>
      </c>
      <c r="K9787">
        <v>0</v>
      </c>
    </row>
    <row r="9788" spans="1:11">
      <c r="A9788" s="74" t="s">
        <v>147</v>
      </c>
      <c r="B9788" t="s">
        <v>218</v>
      </c>
      <c r="C9788" t="s">
        <v>25</v>
      </c>
      <c r="D9788">
        <v>1</v>
      </c>
      <c r="E9788">
        <v>1</v>
      </c>
      <c r="F9788">
        <v>25000</v>
      </c>
      <c r="G9788">
        <v>25000</v>
      </c>
      <c r="H9788">
        <v>25000</v>
      </c>
      <c r="I9788">
        <v>25000</v>
      </c>
      <c r="J9788">
        <v>0</v>
      </c>
      <c r="K9788">
        <v>0</v>
      </c>
    </row>
    <row r="9789" spans="1:11">
      <c r="A9789" s="74" t="s">
        <v>147</v>
      </c>
      <c r="B9789" t="s">
        <v>218</v>
      </c>
    </row>
    <row r="9790" spans="1:11">
      <c r="A9790" s="74" t="s">
        <v>147</v>
      </c>
      <c r="B9790" t="s">
        <v>218</v>
      </c>
      <c r="C9790" t="s">
        <v>50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</row>
    <row r="9791" spans="1:11">
      <c r="A9791" s="74" t="s">
        <v>147</v>
      </c>
      <c r="B9791" t="s">
        <v>218</v>
      </c>
      <c r="C9791" t="s">
        <v>51</v>
      </c>
      <c r="D9791">
        <v>0.53</v>
      </c>
      <c r="E9791">
        <v>0.53</v>
      </c>
      <c r="F9791">
        <v>9500</v>
      </c>
      <c r="G9791">
        <v>9500</v>
      </c>
      <c r="H9791">
        <v>17924.528301886792</v>
      </c>
      <c r="I9791">
        <v>17924.528301886792</v>
      </c>
      <c r="J9791">
        <v>0</v>
      </c>
      <c r="K9791">
        <v>0</v>
      </c>
    </row>
    <row r="9792" spans="1:11">
      <c r="A9792" s="74" t="s">
        <v>147</v>
      </c>
      <c r="B9792" t="s">
        <v>218</v>
      </c>
      <c r="C9792" t="s">
        <v>25</v>
      </c>
      <c r="D9792">
        <v>0.53</v>
      </c>
      <c r="E9792">
        <v>0.53</v>
      </c>
      <c r="F9792">
        <v>9500</v>
      </c>
      <c r="G9792">
        <v>9500</v>
      </c>
      <c r="H9792">
        <v>17924.528301886792</v>
      </c>
      <c r="I9792">
        <v>17924.528301886792</v>
      </c>
      <c r="J9792">
        <v>0</v>
      </c>
      <c r="K9792">
        <v>0</v>
      </c>
    </row>
    <row r="9793" spans="1:11">
      <c r="A9793" s="74" t="s">
        <v>147</v>
      </c>
      <c r="B9793" t="s">
        <v>218</v>
      </c>
    </row>
    <row r="9794" spans="1:11">
      <c r="A9794" s="74" t="s">
        <v>147</v>
      </c>
      <c r="B9794" t="s">
        <v>218</v>
      </c>
      <c r="C9794" t="s">
        <v>52</v>
      </c>
      <c r="D9794">
        <v>0.4</v>
      </c>
      <c r="E9794">
        <v>0.4</v>
      </c>
      <c r="F9794">
        <v>5224</v>
      </c>
      <c r="G9794">
        <v>5226</v>
      </c>
      <c r="H9794">
        <v>13060</v>
      </c>
      <c r="I9794">
        <v>13065</v>
      </c>
      <c r="J9794">
        <v>2</v>
      </c>
      <c r="K9794">
        <v>3.8284839203675346E-4</v>
      </c>
    </row>
    <row r="9795" spans="1:11">
      <c r="A9795" s="74" t="s">
        <v>147</v>
      </c>
      <c r="B9795" t="s">
        <v>218</v>
      </c>
      <c r="C9795" t="s">
        <v>53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</row>
    <row r="9796" spans="1:11">
      <c r="A9796" s="74" t="s">
        <v>147</v>
      </c>
      <c r="B9796" t="s">
        <v>218</v>
      </c>
      <c r="C9796" t="s">
        <v>54</v>
      </c>
      <c r="D9796">
        <v>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</row>
    <row r="9797" spans="1:11">
      <c r="A9797" s="74" t="s">
        <v>147</v>
      </c>
      <c r="B9797" t="s">
        <v>218</v>
      </c>
      <c r="C9797" t="s">
        <v>55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</row>
    <row r="9798" spans="1:11">
      <c r="A9798" s="74" t="s">
        <v>147</v>
      </c>
      <c r="B9798" t="s">
        <v>218</v>
      </c>
      <c r="C9798" t="s">
        <v>25</v>
      </c>
      <c r="D9798">
        <v>0.4</v>
      </c>
      <c r="E9798">
        <v>0.4</v>
      </c>
      <c r="F9798">
        <v>5224</v>
      </c>
      <c r="G9798">
        <v>5226</v>
      </c>
      <c r="H9798">
        <v>13060</v>
      </c>
      <c r="I9798">
        <v>13065</v>
      </c>
      <c r="J9798">
        <v>2</v>
      </c>
      <c r="K9798">
        <v>3.8284839203675346E-4</v>
      </c>
    </row>
    <row r="9799" spans="1:11">
      <c r="A9799" s="74" t="s">
        <v>147</v>
      </c>
      <c r="B9799" t="s">
        <v>218</v>
      </c>
    </row>
    <row r="9800" spans="1:11">
      <c r="A9800" s="74" t="s">
        <v>147</v>
      </c>
      <c r="B9800" t="s">
        <v>218</v>
      </c>
      <c r="C9800" t="s">
        <v>56</v>
      </c>
      <c r="D9800">
        <v>0</v>
      </c>
      <c r="E9800">
        <v>0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</row>
    <row r="9801" spans="1:11">
      <c r="A9801" s="74" t="s">
        <v>147</v>
      </c>
      <c r="B9801" t="s">
        <v>218</v>
      </c>
      <c r="C9801" t="s">
        <v>57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</row>
    <row r="9802" spans="1:11">
      <c r="A9802" s="74" t="s">
        <v>147</v>
      </c>
      <c r="B9802" t="s">
        <v>218</v>
      </c>
      <c r="C9802" t="s">
        <v>58</v>
      </c>
      <c r="D9802">
        <v>0</v>
      </c>
      <c r="E9802">
        <v>0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</row>
    <row r="9803" spans="1:11">
      <c r="A9803" s="74" t="s">
        <v>61</v>
      </c>
      <c r="B9803" t="s">
        <v>219</v>
      </c>
      <c r="C9803" t="s">
        <v>18</v>
      </c>
      <c r="D9803">
        <v>0</v>
      </c>
      <c r="E9803"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</row>
    <row r="9804" spans="1:11">
      <c r="A9804" s="74" t="s">
        <v>61</v>
      </c>
      <c r="B9804" t="s">
        <v>219</v>
      </c>
      <c r="C9804" t="s">
        <v>19</v>
      </c>
      <c r="D9804">
        <v>1</v>
      </c>
      <c r="E9804">
        <v>1</v>
      </c>
      <c r="F9804">
        <v>96489.91</v>
      </c>
      <c r="G9804">
        <v>96489.91</v>
      </c>
      <c r="H9804">
        <v>96489.91</v>
      </c>
      <c r="I9804">
        <v>96489.91</v>
      </c>
      <c r="J9804">
        <v>0</v>
      </c>
      <c r="K9804">
        <v>0</v>
      </c>
    </row>
    <row r="9805" spans="1:11">
      <c r="A9805" s="74" t="s">
        <v>61</v>
      </c>
      <c r="B9805" t="s">
        <v>219</v>
      </c>
      <c r="C9805" t="s">
        <v>20</v>
      </c>
      <c r="D9805">
        <v>1</v>
      </c>
      <c r="E9805">
        <v>1</v>
      </c>
      <c r="F9805">
        <v>56575.68</v>
      </c>
      <c r="G9805">
        <v>56575.68</v>
      </c>
      <c r="H9805">
        <v>56575.68</v>
      </c>
      <c r="I9805">
        <v>56575.68</v>
      </c>
      <c r="J9805">
        <v>0</v>
      </c>
      <c r="K9805">
        <v>0</v>
      </c>
    </row>
    <row r="9806" spans="1:11">
      <c r="A9806" s="74" t="s">
        <v>61</v>
      </c>
      <c r="B9806" t="s">
        <v>219</v>
      </c>
      <c r="C9806" t="s">
        <v>21</v>
      </c>
      <c r="D9806">
        <v>0</v>
      </c>
      <c r="E9806"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</row>
    <row r="9807" spans="1:11">
      <c r="A9807" s="74" t="s">
        <v>61</v>
      </c>
      <c r="B9807" t="s">
        <v>219</v>
      </c>
      <c r="C9807" t="s">
        <v>22</v>
      </c>
      <c r="D9807">
        <v>1.2</v>
      </c>
      <c r="E9807">
        <v>1.2</v>
      </c>
      <c r="F9807">
        <v>68205.790000000008</v>
      </c>
      <c r="G9807">
        <v>71643.92</v>
      </c>
      <c r="H9807">
        <v>56838.15833333334</v>
      </c>
      <c r="I9807">
        <v>59703.26666666667</v>
      </c>
      <c r="J9807">
        <v>3438.1299999999901</v>
      </c>
      <c r="K9807">
        <v>5.0408183821344051E-2</v>
      </c>
    </row>
    <row r="9808" spans="1:11">
      <c r="A9808" s="74" t="s">
        <v>61</v>
      </c>
      <c r="B9808" t="s">
        <v>219</v>
      </c>
      <c r="C9808" t="s">
        <v>23</v>
      </c>
      <c r="D9808">
        <v>0</v>
      </c>
      <c r="E9808"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</row>
    <row r="9809" spans="1:11">
      <c r="A9809" s="74" t="s">
        <v>61</v>
      </c>
      <c r="B9809" t="s">
        <v>219</v>
      </c>
      <c r="C9809" t="s">
        <v>24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0</v>
      </c>
    </row>
    <row r="9810" spans="1:11">
      <c r="A9810" s="74" t="s">
        <v>61</v>
      </c>
      <c r="B9810" t="s">
        <v>219</v>
      </c>
      <c r="C9810" t="s">
        <v>25</v>
      </c>
      <c r="D9810">
        <v>3.2</v>
      </c>
      <c r="E9810">
        <v>3.2</v>
      </c>
      <c r="F9810">
        <v>221271.38</v>
      </c>
      <c r="G9810">
        <v>224709.51</v>
      </c>
      <c r="H9810">
        <v>69147.306249999994</v>
      </c>
      <c r="I9810">
        <v>70221.721875000003</v>
      </c>
      <c r="J9810">
        <v>3438.1300000000047</v>
      </c>
      <c r="K9810">
        <v>1.5538069134833455E-2</v>
      </c>
    </row>
    <row r="9811" spans="1:11">
      <c r="A9811" s="74" t="s">
        <v>61</v>
      </c>
      <c r="B9811" t="s">
        <v>219</v>
      </c>
    </row>
    <row r="9812" spans="1:11">
      <c r="A9812" s="74" t="s">
        <v>61</v>
      </c>
      <c r="B9812" t="s">
        <v>219</v>
      </c>
      <c r="C9812" t="s">
        <v>26</v>
      </c>
      <c r="D9812">
        <v>0</v>
      </c>
      <c r="E9812">
        <v>0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</row>
    <row r="9813" spans="1:11">
      <c r="A9813" s="74" t="s">
        <v>61</v>
      </c>
      <c r="B9813" t="s">
        <v>219</v>
      </c>
      <c r="C9813" t="s">
        <v>27</v>
      </c>
      <c r="D9813">
        <v>0</v>
      </c>
      <c r="E9813">
        <v>0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</row>
    <row r="9814" spans="1:11">
      <c r="A9814" s="74" t="s">
        <v>61</v>
      </c>
      <c r="B9814" t="s">
        <v>219</v>
      </c>
      <c r="C9814" t="s">
        <v>25</v>
      </c>
      <c r="D9814">
        <v>0</v>
      </c>
      <c r="E9814">
        <v>0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</row>
    <row r="9815" spans="1:11">
      <c r="A9815" s="74" t="s">
        <v>61</v>
      </c>
      <c r="B9815" t="s">
        <v>219</v>
      </c>
    </row>
    <row r="9816" spans="1:11">
      <c r="A9816" s="74" t="s">
        <v>61</v>
      </c>
      <c r="B9816" t="s">
        <v>219</v>
      </c>
      <c r="C9816" t="s">
        <v>28</v>
      </c>
      <c r="D9816">
        <v>4</v>
      </c>
      <c r="E9816">
        <v>4</v>
      </c>
      <c r="F9816">
        <v>98862.32</v>
      </c>
      <c r="G9816">
        <v>98862.32</v>
      </c>
      <c r="H9816">
        <v>24715.58</v>
      </c>
      <c r="I9816">
        <v>24715.58</v>
      </c>
      <c r="J9816">
        <v>0</v>
      </c>
      <c r="K9816">
        <v>0</v>
      </c>
    </row>
    <row r="9817" spans="1:11">
      <c r="A9817" s="74" t="s">
        <v>61</v>
      </c>
      <c r="B9817" t="s">
        <v>219</v>
      </c>
      <c r="C9817" t="s">
        <v>29</v>
      </c>
      <c r="D9817">
        <v>1</v>
      </c>
      <c r="E9817">
        <v>1</v>
      </c>
      <c r="F9817">
        <v>24719.439999999999</v>
      </c>
      <c r="G9817">
        <v>24719.439999999999</v>
      </c>
      <c r="H9817">
        <v>24719.439999999999</v>
      </c>
      <c r="I9817">
        <v>24719.439999999999</v>
      </c>
      <c r="J9817">
        <v>0</v>
      </c>
      <c r="K9817">
        <v>0</v>
      </c>
    </row>
    <row r="9818" spans="1:11">
      <c r="A9818" s="74" t="s">
        <v>61</v>
      </c>
      <c r="B9818" t="s">
        <v>219</v>
      </c>
      <c r="C9818" t="s">
        <v>30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</row>
    <row r="9819" spans="1:11">
      <c r="A9819" s="74" t="s">
        <v>61</v>
      </c>
      <c r="B9819" t="s">
        <v>219</v>
      </c>
      <c r="C9819" t="s">
        <v>31</v>
      </c>
      <c r="D9819">
        <v>0</v>
      </c>
      <c r="E9819"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</row>
    <row r="9820" spans="1:11">
      <c r="A9820" s="74" t="s">
        <v>61</v>
      </c>
      <c r="B9820" t="s">
        <v>219</v>
      </c>
      <c r="C9820" t="s">
        <v>25</v>
      </c>
      <c r="D9820">
        <v>5</v>
      </c>
      <c r="E9820">
        <v>5</v>
      </c>
      <c r="F9820">
        <v>123581.76000000001</v>
      </c>
      <c r="G9820">
        <v>123581.76000000001</v>
      </c>
      <c r="H9820">
        <v>24716.352000000003</v>
      </c>
      <c r="I9820">
        <v>24716.352000000003</v>
      </c>
      <c r="J9820">
        <v>0</v>
      </c>
      <c r="K9820">
        <v>0</v>
      </c>
    </row>
    <row r="9821" spans="1:11">
      <c r="A9821" s="74" t="s">
        <v>61</v>
      </c>
      <c r="B9821" t="s">
        <v>219</v>
      </c>
    </row>
    <row r="9822" spans="1:11">
      <c r="A9822" s="74" t="s">
        <v>61</v>
      </c>
      <c r="B9822" t="s">
        <v>219</v>
      </c>
      <c r="C9822" t="s">
        <v>32</v>
      </c>
      <c r="D9822">
        <v>2</v>
      </c>
      <c r="E9822">
        <v>2</v>
      </c>
      <c r="F9822">
        <v>109000</v>
      </c>
      <c r="G9822">
        <v>109000</v>
      </c>
      <c r="H9822">
        <v>54500</v>
      </c>
      <c r="I9822">
        <v>54500</v>
      </c>
      <c r="J9822">
        <v>0</v>
      </c>
      <c r="K9822">
        <v>0</v>
      </c>
    </row>
    <row r="9823" spans="1:11">
      <c r="A9823" s="74" t="s">
        <v>61</v>
      </c>
      <c r="B9823" t="s">
        <v>219</v>
      </c>
      <c r="C9823" t="s">
        <v>33</v>
      </c>
      <c r="D9823">
        <v>0</v>
      </c>
      <c r="E9823"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</row>
    <row r="9824" spans="1:11">
      <c r="A9824" s="74" t="s">
        <v>61</v>
      </c>
      <c r="B9824" t="s">
        <v>219</v>
      </c>
      <c r="C9824" t="s">
        <v>34</v>
      </c>
      <c r="D9824">
        <v>1</v>
      </c>
      <c r="E9824">
        <v>1</v>
      </c>
      <c r="F9824">
        <v>33990</v>
      </c>
      <c r="G9824">
        <v>33990</v>
      </c>
      <c r="H9824">
        <v>33990</v>
      </c>
      <c r="I9824">
        <v>33990</v>
      </c>
      <c r="J9824">
        <v>0</v>
      </c>
      <c r="K9824">
        <v>0</v>
      </c>
    </row>
    <row r="9825" spans="1:11">
      <c r="A9825" s="74" t="s">
        <v>61</v>
      </c>
      <c r="B9825" t="s">
        <v>219</v>
      </c>
      <c r="C9825" t="s">
        <v>25</v>
      </c>
      <c r="D9825">
        <v>3</v>
      </c>
      <c r="E9825">
        <v>3</v>
      </c>
      <c r="F9825">
        <v>142990</v>
      </c>
      <c r="G9825">
        <v>142990</v>
      </c>
      <c r="H9825">
        <v>47663.333333333336</v>
      </c>
      <c r="I9825">
        <v>47663.333333333336</v>
      </c>
      <c r="J9825">
        <v>0</v>
      </c>
      <c r="K9825">
        <v>0</v>
      </c>
    </row>
    <row r="9826" spans="1:11">
      <c r="A9826" s="74" t="s">
        <v>61</v>
      </c>
      <c r="B9826" t="s">
        <v>219</v>
      </c>
    </row>
    <row r="9827" spans="1:11">
      <c r="A9827" s="74" t="s">
        <v>61</v>
      </c>
      <c r="B9827" t="s">
        <v>219</v>
      </c>
      <c r="C9827" t="s">
        <v>35</v>
      </c>
      <c r="D9827">
        <v>4.25</v>
      </c>
      <c r="E9827">
        <v>4.25</v>
      </c>
      <c r="F9827">
        <v>187938.3</v>
      </c>
      <c r="G9827">
        <v>187938.3</v>
      </c>
      <c r="H9827">
        <v>44220.776470588229</v>
      </c>
      <c r="I9827">
        <v>44220.776470588229</v>
      </c>
      <c r="J9827">
        <v>0</v>
      </c>
      <c r="K9827">
        <v>0</v>
      </c>
    </row>
    <row r="9828" spans="1:11">
      <c r="A9828" s="74" t="s">
        <v>61</v>
      </c>
      <c r="B9828" t="s">
        <v>219</v>
      </c>
      <c r="C9828" t="s">
        <v>36</v>
      </c>
      <c r="D9828">
        <v>0</v>
      </c>
      <c r="E9828"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</row>
    <row r="9829" spans="1:11">
      <c r="A9829" s="74" t="s">
        <v>61</v>
      </c>
      <c r="B9829" t="s">
        <v>219</v>
      </c>
      <c r="C9829" t="s">
        <v>25</v>
      </c>
      <c r="D9829">
        <v>4.25</v>
      </c>
      <c r="E9829">
        <v>4.25</v>
      </c>
      <c r="F9829">
        <v>187938.3</v>
      </c>
      <c r="G9829">
        <v>187938.3</v>
      </c>
      <c r="H9829">
        <v>44220.776470588229</v>
      </c>
      <c r="I9829">
        <v>44220.776470588229</v>
      </c>
      <c r="J9829">
        <v>0</v>
      </c>
      <c r="K9829">
        <v>0</v>
      </c>
    </row>
    <row r="9830" spans="1:11">
      <c r="A9830" s="74" t="s">
        <v>61</v>
      </c>
      <c r="B9830" t="s">
        <v>219</v>
      </c>
    </row>
    <row r="9831" spans="1:11">
      <c r="A9831" s="74" t="s">
        <v>61</v>
      </c>
      <c r="B9831" t="s">
        <v>219</v>
      </c>
      <c r="C9831" t="s">
        <v>37</v>
      </c>
      <c r="D9831">
        <v>0</v>
      </c>
      <c r="E9831">
        <v>0</v>
      </c>
      <c r="F9831">
        <v>0</v>
      </c>
      <c r="G9831">
        <v>0</v>
      </c>
      <c r="H9831">
        <v>0</v>
      </c>
      <c r="I9831">
        <v>0</v>
      </c>
      <c r="J9831">
        <v>0</v>
      </c>
      <c r="K9831">
        <v>0</v>
      </c>
    </row>
    <row r="9832" spans="1:11">
      <c r="A9832" s="74" t="s">
        <v>61</v>
      </c>
      <c r="B9832" t="s">
        <v>219</v>
      </c>
      <c r="C9832" t="s">
        <v>38</v>
      </c>
      <c r="D9832">
        <v>0</v>
      </c>
      <c r="E9832"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</row>
    <row r="9833" spans="1:11">
      <c r="A9833" s="74" t="s">
        <v>61</v>
      </c>
      <c r="B9833" t="s">
        <v>219</v>
      </c>
      <c r="C9833" t="s">
        <v>25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</row>
    <row r="9834" spans="1:11">
      <c r="A9834" s="74" t="s">
        <v>61</v>
      </c>
      <c r="B9834" t="s">
        <v>219</v>
      </c>
    </row>
    <row r="9835" spans="1:11">
      <c r="A9835" s="74" t="s">
        <v>61</v>
      </c>
      <c r="B9835" t="s">
        <v>219</v>
      </c>
      <c r="C9835" t="s">
        <v>39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</row>
    <row r="9836" spans="1:11">
      <c r="A9836" s="74" t="s">
        <v>61</v>
      </c>
      <c r="B9836" t="s">
        <v>219</v>
      </c>
      <c r="C9836" t="s">
        <v>40</v>
      </c>
      <c r="D9836">
        <v>0</v>
      </c>
      <c r="E9836"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</row>
    <row r="9837" spans="1:11">
      <c r="A9837" s="74" t="s">
        <v>61</v>
      </c>
      <c r="B9837" t="s">
        <v>219</v>
      </c>
      <c r="C9837" t="s">
        <v>41</v>
      </c>
      <c r="D9837">
        <v>0</v>
      </c>
      <c r="E9837"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</row>
    <row r="9838" spans="1:11">
      <c r="A9838" s="74" t="s">
        <v>61</v>
      </c>
      <c r="B9838" t="s">
        <v>219</v>
      </c>
      <c r="C9838" t="s">
        <v>42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</row>
    <row r="9839" spans="1:11">
      <c r="A9839" s="74" t="s">
        <v>61</v>
      </c>
      <c r="B9839" t="s">
        <v>219</v>
      </c>
      <c r="C9839" t="s">
        <v>43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</row>
    <row r="9840" spans="1:11">
      <c r="A9840" s="74" t="s">
        <v>61</v>
      </c>
      <c r="B9840" t="s">
        <v>219</v>
      </c>
      <c r="C9840" t="s">
        <v>44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</row>
    <row r="9841" spans="1:11">
      <c r="A9841" s="74" t="s">
        <v>61</v>
      </c>
      <c r="B9841" t="s">
        <v>219</v>
      </c>
      <c r="C9841" t="s">
        <v>45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</row>
    <row r="9842" spans="1:11">
      <c r="A9842" s="74" t="s">
        <v>61</v>
      </c>
      <c r="B9842" t="s">
        <v>219</v>
      </c>
      <c r="C9842" t="s">
        <v>46</v>
      </c>
      <c r="D9842">
        <v>0</v>
      </c>
      <c r="E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</row>
    <row r="9843" spans="1:11">
      <c r="A9843" s="74" t="s">
        <v>61</v>
      </c>
      <c r="B9843" t="s">
        <v>219</v>
      </c>
      <c r="C9843" t="s">
        <v>25</v>
      </c>
      <c r="D9843">
        <v>0</v>
      </c>
      <c r="E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</row>
    <row r="9844" spans="1:11">
      <c r="A9844" s="74" t="s">
        <v>61</v>
      </c>
      <c r="B9844" t="s">
        <v>219</v>
      </c>
    </row>
    <row r="9845" spans="1:11">
      <c r="A9845" s="74" t="s">
        <v>61</v>
      </c>
      <c r="B9845" t="s">
        <v>219</v>
      </c>
      <c r="C9845" t="s">
        <v>47</v>
      </c>
      <c r="D9845">
        <v>0</v>
      </c>
      <c r="E9845">
        <v>0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</row>
    <row r="9846" spans="1:11">
      <c r="A9846" s="74" t="s">
        <v>61</v>
      </c>
      <c r="B9846" t="s">
        <v>219</v>
      </c>
      <c r="C9846" t="s">
        <v>48</v>
      </c>
      <c r="D9846">
        <v>0</v>
      </c>
      <c r="E9846"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</row>
    <row r="9847" spans="1:11">
      <c r="A9847" s="74" t="s">
        <v>61</v>
      </c>
      <c r="B9847" t="s">
        <v>219</v>
      </c>
      <c r="C9847" t="s">
        <v>25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</row>
    <row r="9848" spans="1:11">
      <c r="A9848" s="74" t="s">
        <v>61</v>
      </c>
      <c r="B9848" t="s">
        <v>219</v>
      </c>
    </row>
    <row r="9849" spans="1:11">
      <c r="A9849" s="74" t="s">
        <v>61</v>
      </c>
      <c r="B9849" t="s">
        <v>219</v>
      </c>
      <c r="C9849" t="s">
        <v>49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</row>
    <row r="9850" spans="1:11">
      <c r="A9850" s="74" t="s">
        <v>61</v>
      </c>
      <c r="B9850" t="s">
        <v>219</v>
      </c>
      <c r="C9850" t="s">
        <v>25</v>
      </c>
      <c r="D9850">
        <v>0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</row>
    <row r="9851" spans="1:11">
      <c r="A9851" s="74" t="s">
        <v>61</v>
      </c>
      <c r="B9851" t="s">
        <v>219</v>
      </c>
    </row>
    <row r="9852" spans="1:11">
      <c r="A9852" s="74" t="s">
        <v>61</v>
      </c>
      <c r="B9852" t="s">
        <v>219</v>
      </c>
      <c r="C9852" t="s">
        <v>50</v>
      </c>
      <c r="D9852">
        <v>2</v>
      </c>
      <c r="E9852">
        <v>2</v>
      </c>
      <c r="F9852">
        <v>55330.559999999998</v>
      </c>
      <c r="G9852">
        <v>55330.559999999998</v>
      </c>
      <c r="H9852">
        <v>27665.279999999999</v>
      </c>
      <c r="I9852">
        <v>27665.279999999999</v>
      </c>
      <c r="J9852">
        <v>0</v>
      </c>
      <c r="K9852">
        <v>0</v>
      </c>
    </row>
    <row r="9853" spans="1:11">
      <c r="A9853" s="74" t="s">
        <v>61</v>
      </c>
      <c r="B9853" t="s">
        <v>219</v>
      </c>
      <c r="C9853" t="s">
        <v>51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</row>
    <row r="9854" spans="1:11">
      <c r="A9854" s="74" t="s">
        <v>61</v>
      </c>
      <c r="B9854" t="s">
        <v>219</v>
      </c>
      <c r="C9854" t="s">
        <v>25</v>
      </c>
      <c r="D9854">
        <v>2</v>
      </c>
      <c r="E9854">
        <v>2</v>
      </c>
      <c r="F9854">
        <v>55330.559999999998</v>
      </c>
      <c r="G9854">
        <v>55330.559999999998</v>
      </c>
      <c r="H9854">
        <v>27665.279999999999</v>
      </c>
      <c r="I9854">
        <v>27665.279999999999</v>
      </c>
      <c r="J9854">
        <v>0</v>
      </c>
      <c r="K9854">
        <v>0</v>
      </c>
    </row>
    <row r="9855" spans="1:11">
      <c r="A9855" s="74" t="s">
        <v>61</v>
      </c>
      <c r="B9855" t="s">
        <v>219</v>
      </c>
    </row>
    <row r="9856" spans="1:11">
      <c r="A9856" s="74" t="s">
        <v>61</v>
      </c>
      <c r="B9856" t="s">
        <v>219</v>
      </c>
      <c r="C9856" t="s">
        <v>52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</row>
    <row r="9857" spans="1:11">
      <c r="A9857" s="74" t="s">
        <v>61</v>
      </c>
      <c r="B9857" t="s">
        <v>219</v>
      </c>
      <c r="C9857" t="s">
        <v>53</v>
      </c>
      <c r="D9857">
        <v>0</v>
      </c>
      <c r="E9857">
        <v>0</v>
      </c>
      <c r="F9857">
        <v>7500</v>
      </c>
      <c r="G9857">
        <v>7500</v>
      </c>
      <c r="H9857">
        <v>0</v>
      </c>
      <c r="I9857">
        <v>0</v>
      </c>
      <c r="J9857">
        <v>0</v>
      </c>
      <c r="K9857">
        <v>0</v>
      </c>
    </row>
    <row r="9858" spans="1:11">
      <c r="A9858" s="74" t="s">
        <v>61</v>
      </c>
      <c r="B9858" t="s">
        <v>219</v>
      </c>
      <c r="C9858" t="s">
        <v>54</v>
      </c>
      <c r="D9858">
        <v>0</v>
      </c>
      <c r="E9858">
        <v>0</v>
      </c>
      <c r="F9858">
        <v>3000</v>
      </c>
      <c r="G9858">
        <v>3000</v>
      </c>
      <c r="H9858">
        <v>0</v>
      </c>
      <c r="I9858">
        <v>0</v>
      </c>
      <c r="J9858">
        <v>0</v>
      </c>
      <c r="K9858">
        <v>0</v>
      </c>
    </row>
    <row r="9859" spans="1:11">
      <c r="A9859" s="74" t="s">
        <v>61</v>
      </c>
      <c r="B9859" t="s">
        <v>219</v>
      </c>
      <c r="C9859" t="s">
        <v>55</v>
      </c>
      <c r="D9859">
        <v>0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</row>
    <row r="9860" spans="1:11">
      <c r="A9860" s="74" t="s">
        <v>61</v>
      </c>
      <c r="B9860" t="s">
        <v>219</v>
      </c>
      <c r="C9860" t="s">
        <v>25</v>
      </c>
      <c r="D9860">
        <v>0</v>
      </c>
      <c r="E9860">
        <v>0</v>
      </c>
      <c r="F9860">
        <v>10500</v>
      </c>
      <c r="G9860">
        <v>10500</v>
      </c>
      <c r="H9860">
        <v>0</v>
      </c>
      <c r="I9860">
        <v>0</v>
      </c>
      <c r="J9860">
        <v>0</v>
      </c>
      <c r="K9860">
        <v>0</v>
      </c>
    </row>
    <row r="9861" spans="1:11">
      <c r="A9861" s="74" t="s">
        <v>61</v>
      </c>
      <c r="B9861" t="s">
        <v>219</v>
      </c>
    </row>
    <row r="9862" spans="1:11">
      <c r="A9862" s="74" t="s">
        <v>61</v>
      </c>
      <c r="B9862" t="s">
        <v>219</v>
      </c>
      <c r="C9862" t="s">
        <v>56</v>
      </c>
      <c r="D9862">
        <v>0</v>
      </c>
      <c r="E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</row>
    <row r="9863" spans="1:11">
      <c r="A9863" s="74" t="s">
        <v>61</v>
      </c>
      <c r="B9863" t="s">
        <v>219</v>
      </c>
      <c r="C9863" t="s">
        <v>57</v>
      </c>
      <c r="D9863">
        <v>0</v>
      </c>
      <c r="E9863"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</row>
    <row r="9864" spans="1:11">
      <c r="A9864" s="74" t="s">
        <v>61</v>
      </c>
      <c r="B9864" t="s">
        <v>219</v>
      </c>
      <c r="C9864" t="s">
        <v>58</v>
      </c>
      <c r="D9864">
        <v>0</v>
      </c>
      <c r="E9864"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</row>
    <row r="9865" spans="1:11">
      <c r="A9865" s="74" t="s">
        <v>152</v>
      </c>
      <c r="B9865" t="s">
        <v>220</v>
      </c>
      <c r="C9865" t="s">
        <v>18</v>
      </c>
      <c r="D9865">
        <v>0.86</v>
      </c>
      <c r="E9865">
        <v>0.86</v>
      </c>
      <c r="F9865">
        <v>68000</v>
      </c>
      <c r="G9865">
        <v>68000</v>
      </c>
      <c r="H9865">
        <v>79069.767441860473</v>
      </c>
      <c r="I9865">
        <v>79069.767441860473</v>
      </c>
      <c r="J9865">
        <v>0</v>
      </c>
      <c r="K9865">
        <v>0</v>
      </c>
    </row>
    <row r="9866" spans="1:11">
      <c r="A9866" s="74" t="s">
        <v>152</v>
      </c>
      <c r="B9866" t="s">
        <v>220</v>
      </c>
      <c r="C9866" t="s">
        <v>19</v>
      </c>
      <c r="D9866">
        <v>0</v>
      </c>
      <c r="E9866">
        <v>0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</row>
    <row r="9867" spans="1:11">
      <c r="A9867" s="74" t="s">
        <v>152</v>
      </c>
      <c r="B9867" t="s">
        <v>220</v>
      </c>
      <c r="C9867" t="s">
        <v>20</v>
      </c>
      <c r="D9867">
        <v>0</v>
      </c>
      <c r="E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</row>
    <row r="9868" spans="1:11">
      <c r="A9868" s="74" t="s">
        <v>152</v>
      </c>
      <c r="B9868" t="s">
        <v>220</v>
      </c>
      <c r="C9868" t="s">
        <v>21</v>
      </c>
      <c r="D9868">
        <v>0</v>
      </c>
      <c r="E9868"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</row>
    <row r="9869" spans="1:11">
      <c r="A9869" s="74" t="s">
        <v>152</v>
      </c>
      <c r="B9869" t="s">
        <v>220</v>
      </c>
      <c r="C9869" t="s">
        <v>22</v>
      </c>
      <c r="D9869">
        <v>1</v>
      </c>
      <c r="E9869">
        <v>1</v>
      </c>
      <c r="F9869">
        <v>35000</v>
      </c>
      <c r="G9869">
        <v>35000</v>
      </c>
      <c r="H9869">
        <v>35000</v>
      </c>
      <c r="I9869">
        <v>35000</v>
      </c>
      <c r="J9869">
        <v>0</v>
      </c>
      <c r="K9869">
        <v>0</v>
      </c>
    </row>
    <row r="9870" spans="1:11">
      <c r="A9870" s="74" t="s">
        <v>152</v>
      </c>
      <c r="B9870" t="s">
        <v>220</v>
      </c>
      <c r="C9870" t="s">
        <v>23</v>
      </c>
      <c r="D9870">
        <v>0</v>
      </c>
      <c r="E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</row>
    <row r="9871" spans="1:11">
      <c r="A9871" s="74" t="s">
        <v>152</v>
      </c>
      <c r="B9871" t="s">
        <v>220</v>
      </c>
      <c r="C9871" t="s">
        <v>24</v>
      </c>
      <c r="D9871">
        <v>0</v>
      </c>
      <c r="E9871"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</row>
    <row r="9872" spans="1:11">
      <c r="A9872" s="74" t="s">
        <v>152</v>
      </c>
      <c r="B9872" t="s">
        <v>220</v>
      </c>
      <c r="C9872" t="s">
        <v>25</v>
      </c>
      <c r="D9872">
        <v>1.8599999999999999</v>
      </c>
      <c r="E9872">
        <v>1.8599999999999999</v>
      </c>
      <c r="F9872">
        <v>103000</v>
      </c>
      <c r="G9872">
        <v>103000</v>
      </c>
      <c r="H9872">
        <v>55376.344086021512</v>
      </c>
      <c r="I9872">
        <v>55376.344086021512</v>
      </c>
      <c r="J9872">
        <v>0</v>
      </c>
      <c r="K9872">
        <v>0</v>
      </c>
    </row>
    <row r="9873" spans="1:11">
      <c r="A9873" s="74" t="s">
        <v>152</v>
      </c>
      <c r="B9873" t="s">
        <v>220</v>
      </c>
    </row>
    <row r="9874" spans="1:11">
      <c r="A9874" s="74" t="s">
        <v>152</v>
      </c>
      <c r="B9874" t="s">
        <v>220</v>
      </c>
      <c r="C9874" t="s">
        <v>26</v>
      </c>
      <c r="D9874">
        <v>0</v>
      </c>
      <c r="E9874"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</row>
    <row r="9875" spans="1:11">
      <c r="A9875" s="74" t="s">
        <v>152</v>
      </c>
      <c r="B9875" t="s">
        <v>220</v>
      </c>
      <c r="C9875" t="s">
        <v>27</v>
      </c>
      <c r="D9875">
        <v>0</v>
      </c>
      <c r="E9875"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</row>
    <row r="9876" spans="1:11">
      <c r="A9876" s="74" t="s">
        <v>152</v>
      </c>
      <c r="B9876" t="s">
        <v>220</v>
      </c>
      <c r="C9876" t="s">
        <v>25</v>
      </c>
      <c r="D9876">
        <v>0</v>
      </c>
      <c r="E9876"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</row>
    <row r="9877" spans="1:11">
      <c r="A9877" s="74" t="s">
        <v>152</v>
      </c>
      <c r="B9877" t="s">
        <v>220</v>
      </c>
    </row>
    <row r="9878" spans="1:11">
      <c r="A9878" s="74" t="s">
        <v>152</v>
      </c>
      <c r="B9878" t="s">
        <v>220</v>
      </c>
      <c r="C9878" t="s">
        <v>28</v>
      </c>
      <c r="D9878">
        <v>1</v>
      </c>
      <c r="E9878">
        <v>1</v>
      </c>
      <c r="F9878">
        <v>15841</v>
      </c>
      <c r="G9878">
        <v>15841</v>
      </c>
      <c r="H9878">
        <v>15841</v>
      </c>
      <c r="I9878">
        <v>15841</v>
      </c>
      <c r="J9878">
        <v>0</v>
      </c>
      <c r="K9878">
        <v>0</v>
      </c>
    </row>
    <row r="9879" spans="1:11">
      <c r="A9879" s="74" t="s">
        <v>152</v>
      </c>
      <c r="B9879" t="s">
        <v>220</v>
      </c>
      <c r="C9879" t="s">
        <v>29</v>
      </c>
      <c r="D9879">
        <v>0</v>
      </c>
      <c r="E9879"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</row>
    <row r="9880" spans="1:11">
      <c r="A9880" s="74" t="s">
        <v>152</v>
      </c>
      <c r="B9880" t="s">
        <v>220</v>
      </c>
      <c r="C9880" t="s">
        <v>30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</row>
    <row r="9881" spans="1:11">
      <c r="A9881" s="74" t="s">
        <v>152</v>
      </c>
      <c r="B9881" t="s">
        <v>220</v>
      </c>
      <c r="C9881" t="s">
        <v>31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</row>
    <row r="9882" spans="1:11">
      <c r="A9882" s="74" t="s">
        <v>152</v>
      </c>
      <c r="B9882" t="s">
        <v>220</v>
      </c>
      <c r="C9882" t="s">
        <v>25</v>
      </c>
      <c r="D9882">
        <v>1</v>
      </c>
      <c r="E9882">
        <v>1</v>
      </c>
      <c r="F9882">
        <v>15841</v>
      </c>
      <c r="G9882">
        <v>15841</v>
      </c>
      <c r="H9882">
        <v>15841</v>
      </c>
      <c r="I9882">
        <v>15841</v>
      </c>
      <c r="J9882">
        <v>0</v>
      </c>
      <c r="K9882">
        <v>0</v>
      </c>
    </row>
    <row r="9883" spans="1:11">
      <c r="A9883" s="74" t="s">
        <v>152</v>
      </c>
      <c r="B9883" t="s">
        <v>220</v>
      </c>
    </row>
    <row r="9884" spans="1:11">
      <c r="A9884" s="74" t="s">
        <v>152</v>
      </c>
      <c r="B9884" t="s">
        <v>220</v>
      </c>
      <c r="C9884" t="s">
        <v>32</v>
      </c>
      <c r="D9884">
        <v>0</v>
      </c>
      <c r="E9884">
        <v>0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</row>
    <row r="9885" spans="1:11">
      <c r="A9885" s="74" t="s">
        <v>152</v>
      </c>
      <c r="B9885" t="s">
        <v>220</v>
      </c>
      <c r="C9885" t="s">
        <v>33</v>
      </c>
      <c r="D9885">
        <v>0</v>
      </c>
      <c r="E9885"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</row>
    <row r="9886" spans="1:11">
      <c r="A9886" s="74" t="s">
        <v>152</v>
      </c>
      <c r="B9886" t="s">
        <v>220</v>
      </c>
      <c r="C9886" t="s">
        <v>34</v>
      </c>
      <c r="D9886">
        <v>1</v>
      </c>
      <c r="E9886">
        <v>1</v>
      </c>
      <c r="F9886">
        <v>15000</v>
      </c>
      <c r="G9886">
        <v>15000</v>
      </c>
      <c r="H9886">
        <v>15000</v>
      </c>
      <c r="I9886">
        <v>15000</v>
      </c>
      <c r="J9886">
        <v>0</v>
      </c>
      <c r="K9886">
        <v>0</v>
      </c>
    </row>
    <row r="9887" spans="1:11">
      <c r="A9887" s="74" t="s">
        <v>152</v>
      </c>
      <c r="B9887" t="s">
        <v>220</v>
      </c>
      <c r="C9887" t="s">
        <v>25</v>
      </c>
      <c r="D9887">
        <v>1</v>
      </c>
      <c r="E9887">
        <v>1</v>
      </c>
      <c r="F9887">
        <v>15000</v>
      </c>
      <c r="G9887">
        <v>15000</v>
      </c>
      <c r="H9887">
        <v>15000</v>
      </c>
      <c r="I9887">
        <v>15000</v>
      </c>
      <c r="J9887">
        <v>0</v>
      </c>
      <c r="K9887">
        <v>0</v>
      </c>
    </row>
    <row r="9888" spans="1:11">
      <c r="A9888" s="74" t="s">
        <v>152</v>
      </c>
      <c r="B9888" t="s">
        <v>220</v>
      </c>
    </row>
    <row r="9889" spans="1:11">
      <c r="A9889" s="74" t="s">
        <v>152</v>
      </c>
      <c r="B9889" t="s">
        <v>220</v>
      </c>
      <c r="C9889" t="s">
        <v>35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</row>
    <row r="9890" spans="1:11">
      <c r="A9890" s="74" t="s">
        <v>152</v>
      </c>
      <c r="B9890" t="s">
        <v>220</v>
      </c>
      <c r="C9890" t="s">
        <v>36</v>
      </c>
      <c r="D9890">
        <v>0</v>
      </c>
      <c r="E9890"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</row>
    <row r="9891" spans="1:11">
      <c r="A9891" s="74" t="s">
        <v>152</v>
      </c>
      <c r="B9891" t="s">
        <v>220</v>
      </c>
      <c r="C9891" t="s">
        <v>25</v>
      </c>
      <c r="D9891">
        <v>0</v>
      </c>
      <c r="E9891"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</row>
    <row r="9892" spans="1:11">
      <c r="A9892" s="74" t="s">
        <v>152</v>
      </c>
      <c r="B9892" t="s">
        <v>220</v>
      </c>
    </row>
    <row r="9893" spans="1:11">
      <c r="A9893" s="74" t="s">
        <v>152</v>
      </c>
      <c r="B9893" t="s">
        <v>220</v>
      </c>
      <c r="C9893" t="s">
        <v>37</v>
      </c>
      <c r="D9893">
        <v>0</v>
      </c>
      <c r="E9893"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</row>
    <row r="9894" spans="1:11">
      <c r="A9894" s="74" t="s">
        <v>152</v>
      </c>
      <c r="B9894" t="s">
        <v>220</v>
      </c>
      <c r="C9894" t="s">
        <v>38</v>
      </c>
      <c r="D9894">
        <v>0</v>
      </c>
      <c r="E9894"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</row>
    <row r="9895" spans="1:11">
      <c r="A9895" s="74" t="s">
        <v>152</v>
      </c>
      <c r="B9895" t="s">
        <v>220</v>
      </c>
      <c r="C9895" t="s">
        <v>25</v>
      </c>
      <c r="D9895">
        <v>0</v>
      </c>
      <c r="E9895">
        <v>0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</row>
    <row r="9896" spans="1:11">
      <c r="A9896" s="74" t="s">
        <v>152</v>
      </c>
      <c r="B9896" t="s">
        <v>220</v>
      </c>
    </row>
    <row r="9897" spans="1:11">
      <c r="A9897" s="74" t="s">
        <v>152</v>
      </c>
      <c r="B9897" t="s">
        <v>220</v>
      </c>
      <c r="C9897" t="s">
        <v>39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</row>
    <row r="9898" spans="1:11">
      <c r="A9898" s="74" t="s">
        <v>152</v>
      </c>
      <c r="B9898" t="s">
        <v>220</v>
      </c>
      <c r="C9898" t="s">
        <v>40</v>
      </c>
      <c r="D9898">
        <v>0</v>
      </c>
      <c r="E9898">
        <v>0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</row>
    <row r="9899" spans="1:11">
      <c r="A9899" s="74" t="s">
        <v>152</v>
      </c>
      <c r="B9899" t="s">
        <v>220</v>
      </c>
      <c r="C9899" t="s">
        <v>41</v>
      </c>
      <c r="D9899">
        <v>0</v>
      </c>
      <c r="E9899"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</row>
    <row r="9900" spans="1:11">
      <c r="A9900" s="74" t="s">
        <v>152</v>
      </c>
      <c r="B9900" t="s">
        <v>220</v>
      </c>
      <c r="C9900" t="s">
        <v>42</v>
      </c>
      <c r="D9900">
        <v>0</v>
      </c>
      <c r="E9900">
        <v>0</v>
      </c>
      <c r="F9900">
        <v>0</v>
      </c>
      <c r="G9900">
        <v>0</v>
      </c>
      <c r="H9900">
        <v>0</v>
      </c>
      <c r="I9900">
        <v>0</v>
      </c>
      <c r="J9900">
        <v>0</v>
      </c>
      <c r="K9900">
        <v>0</v>
      </c>
    </row>
    <row r="9901" spans="1:11">
      <c r="A9901" s="74" t="s">
        <v>152</v>
      </c>
      <c r="B9901" t="s">
        <v>220</v>
      </c>
      <c r="C9901" t="s">
        <v>43</v>
      </c>
      <c r="D9901">
        <v>0</v>
      </c>
      <c r="E9901"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</row>
    <row r="9902" spans="1:11">
      <c r="A9902" s="74" t="s">
        <v>152</v>
      </c>
      <c r="B9902" t="s">
        <v>220</v>
      </c>
      <c r="C9902" t="s">
        <v>44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</row>
    <row r="9903" spans="1:11">
      <c r="A9903" s="74" t="s">
        <v>152</v>
      </c>
      <c r="B9903" t="s">
        <v>220</v>
      </c>
      <c r="C9903" t="s">
        <v>45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</row>
    <row r="9904" spans="1:11">
      <c r="A9904" s="74" t="s">
        <v>152</v>
      </c>
      <c r="B9904" t="s">
        <v>220</v>
      </c>
      <c r="C9904" t="s">
        <v>46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</row>
    <row r="9905" spans="1:11">
      <c r="A9905" s="74" t="s">
        <v>152</v>
      </c>
      <c r="B9905" t="s">
        <v>220</v>
      </c>
      <c r="C9905" t="s">
        <v>25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</row>
    <row r="9906" spans="1:11">
      <c r="A9906" s="74" t="s">
        <v>152</v>
      </c>
      <c r="B9906" t="s">
        <v>220</v>
      </c>
    </row>
    <row r="9907" spans="1:11">
      <c r="A9907" s="74" t="s">
        <v>152</v>
      </c>
      <c r="B9907" t="s">
        <v>220</v>
      </c>
      <c r="C9907" t="s">
        <v>47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</row>
    <row r="9908" spans="1:11">
      <c r="A9908" s="74" t="s">
        <v>152</v>
      </c>
      <c r="B9908" t="s">
        <v>220</v>
      </c>
      <c r="C9908" t="s">
        <v>48</v>
      </c>
      <c r="D9908">
        <v>0</v>
      </c>
      <c r="E9908">
        <v>0</v>
      </c>
      <c r="F9908">
        <v>0</v>
      </c>
      <c r="G9908">
        <v>0</v>
      </c>
      <c r="H9908">
        <v>0</v>
      </c>
      <c r="I9908">
        <v>0</v>
      </c>
      <c r="J9908">
        <v>0</v>
      </c>
      <c r="K9908">
        <v>0</v>
      </c>
    </row>
    <row r="9909" spans="1:11">
      <c r="A9909" s="74" t="s">
        <v>152</v>
      </c>
      <c r="B9909" t="s">
        <v>220</v>
      </c>
      <c r="C9909" t="s">
        <v>25</v>
      </c>
      <c r="D9909">
        <v>0</v>
      </c>
      <c r="E9909">
        <v>0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0</v>
      </c>
    </row>
    <row r="9910" spans="1:11">
      <c r="A9910" s="74" t="s">
        <v>152</v>
      </c>
      <c r="B9910" t="s">
        <v>220</v>
      </c>
    </row>
    <row r="9911" spans="1:11">
      <c r="A9911" s="74" t="s">
        <v>152</v>
      </c>
      <c r="B9911" t="s">
        <v>220</v>
      </c>
      <c r="C9911" t="s">
        <v>49</v>
      </c>
      <c r="D9911">
        <v>0</v>
      </c>
      <c r="E9911">
        <v>0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</row>
    <row r="9912" spans="1:11">
      <c r="A9912" s="74" t="s">
        <v>152</v>
      </c>
      <c r="B9912" t="s">
        <v>220</v>
      </c>
      <c r="C9912" t="s">
        <v>25</v>
      </c>
      <c r="D9912">
        <v>0</v>
      </c>
      <c r="E9912">
        <v>0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</row>
    <row r="9913" spans="1:11">
      <c r="A9913" s="74" t="s">
        <v>152</v>
      </c>
      <c r="B9913" t="s">
        <v>220</v>
      </c>
    </row>
    <row r="9914" spans="1:11">
      <c r="A9914" s="74" t="s">
        <v>152</v>
      </c>
      <c r="B9914" t="s">
        <v>220</v>
      </c>
      <c r="C9914" t="s">
        <v>50</v>
      </c>
      <c r="D9914">
        <v>0</v>
      </c>
      <c r="E9914">
        <v>0</v>
      </c>
      <c r="F9914">
        <v>0</v>
      </c>
      <c r="G9914">
        <v>0</v>
      </c>
      <c r="H9914">
        <v>0</v>
      </c>
      <c r="I9914">
        <v>0</v>
      </c>
      <c r="J9914">
        <v>0</v>
      </c>
      <c r="K9914">
        <v>0</v>
      </c>
    </row>
    <row r="9915" spans="1:11">
      <c r="A9915" s="74" t="s">
        <v>152</v>
      </c>
      <c r="B9915" t="s">
        <v>220</v>
      </c>
      <c r="C9915" t="s">
        <v>51</v>
      </c>
      <c r="D9915">
        <v>0</v>
      </c>
      <c r="E9915">
        <v>0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</row>
    <row r="9916" spans="1:11">
      <c r="A9916" s="74" t="s">
        <v>152</v>
      </c>
      <c r="B9916" t="s">
        <v>220</v>
      </c>
      <c r="C9916" t="s">
        <v>25</v>
      </c>
      <c r="D9916">
        <v>0</v>
      </c>
      <c r="E9916">
        <v>0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</row>
    <row r="9917" spans="1:11">
      <c r="A9917" s="74" t="s">
        <v>152</v>
      </c>
      <c r="B9917" t="s">
        <v>220</v>
      </c>
    </row>
    <row r="9918" spans="1:11">
      <c r="A9918" s="74" t="s">
        <v>152</v>
      </c>
      <c r="B9918" t="s">
        <v>220</v>
      </c>
      <c r="C9918" t="s">
        <v>52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</row>
    <row r="9919" spans="1:11">
      <c r="A9919" s="74" t="s">
        <v>152</v>
      </c>
      <c r="B9919" t="s">
        <v>220</v>
      </c>
      <c r="C9919" t="s">
        <v>53</v>
      </c>
      <c r="D9919">
        <v>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</row>
    <row r="9920" spans="1:11">
      <c r="A9920" s="74" t="s">
        <v>152</v>
      </c>
      <c r="B9920" t="s">
        <v>220</v>
      </c>
      <c r="C9920" t="s">
        <v>54</v>
      </c>
      <c r="D9920">
        <v>0</v>
      </c>
      <c r="E9920"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</row>
    <row r="9921" spans="1:11">
      <c r="A9921" s="74" t="s">
        <v>152</v>
      </c>
      <c r="B9921" t="s">
        <v>220</v>
      </c>
      <c r="C9921" t="s">
        <v>55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</row>
    <row r="9922" spans="1:11">
      <c r="A9922" s="74" t="s">
        <v>152</v>
      </c>
      <c r="B9922" t="s">
        <v>220</v>
      </c>
      <c r="C9922" t="s">
        <v>25</v>
      </c>
      <c r="D9922">
        <v>0</v>
      </c>
      <c r="E9922"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</row>
    <row r="9923" spans="1:11">
      <c r="A9923" s="74" t="s">
        <v>152</v>
      </c>
      <c r="B9923" t="s">
        <v>220</v>
      </c>
    </row>
    <row r="9924" spans="1:11">
      <c r="A9924" s="74" t="s">
        <v>152</v>
      </c>
      <c r="B9924" t="s">
        <v>220</v>
      </c>
      <c r="C9924" t="s">
        <v>56</v>
      </c>
      <c r="D9924">
        <v>0</v>
      </c>
      <c r="E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</row>
    <row r="9925" spans="1:11">
      <c r="A9925" s="74" t="s">
        <v>152</v>
      </c>
      <c r="B9925" t="s">
        <v>220</v>
      </c>
      <c r="C9925" t="s">
        <v>57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</row>
    <row r="9926" spans="1:11">
      <c r="A9926" s="74" t="s">
        <v>152</v>
      </c>
      <c r="B9926" t="s">
        <v>220</v>
      </c>
      <c r="C9926" t="s">
        <v>58</v>
      </c>
      <c r="D9926">
        <v>0</v>
      </c>
      <c r="E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</row>
    <row r="9927" spans="1:11">
      <c r="A9927" s="74" t="s">
        <v>152</v>
      </c>
      <c r="B9927" t="s">
        <v>221</v>
      </c>
      <c r="C9927" t="s">
        <v>18</v>
      </c>
      <c r="D9927">
        <v>1</v>
      </c>
      <c r="E9927">
        <v>1</v>
      </c>
      <c r="F9927">
        <v>65000</v>
      </c>
      <c r="G9927">
        <v>65000</v>
      </c>
      <c r="H9927">
        <v>65000</v>
      </c>
      <c r="I9927">
        <v>65000</v>
      </c>
      <c r="J9927">
        <v>0</v>
      </c>
      <c r="K9927">
        <v>0</v>
      </c>
    </row>
    <row r="9928" spans="1:11">
      <c r="A9928" s="74" t="s">
        <v>152</v>
      </c>
      <c r="B9928" t="s">
        <v>221</v>
      </c>
      <c r="C9928" t="s">
        <v>19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</row>
    <row r="9929" spans="1:11">
      <c r="A9929" s="74" t="s">
        <v>152</v>
      </c>
      <c r="B9929" t="s">
        <v>221</v>
      </c>
      <c r="C9929" t="s">
        <v>20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</row>
    <row r="9930" spans="1:11">
      <c r="A9930" s="74" t="s">
        <v>152</v>
      </c>
      <c r="B9930" t="s">
        <v>221</v>
      </c>
      <c r="C9930" t="s">
        <v>21</v>
      </c>
      <c r="D9930">
        <v>0</v>
      </c>
      <c r="E9930"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</row>
    <row r="9931" spans="1:11">
      <c r="A9931" s="74" t="s">
        <v>152</v>
      </c>
      <c r="B9931" t="s">
        <v>221</v>
      </c>
      <c r="C9931" t="s">
        <v>22</v>
      </c>
      <c r="D9931">
        <v>0</v>
      </c>
      <c r="E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</row>
    <row r="9932" spans="1:11">
      <c r="A9932" s="74" t="s">
        <v>152</v>
      </c>
      <c r="B9932" t="s">
        <v>221</v>
      </c>
      <c r="C9932" t="s">
        <v>23</v>
      </c>
      <c r="D9932">
        <v>0</v>
      </c>
      <c r="E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</row>
    <row r="9933" spans="1:11">
      <c r="A9933" s="74" t="s">
        <v>152</v>
      </c>
      <c r="B9933" t="s">
        <v>221</v>
      </c>
      <c r="C9933" t="s">
        <v>24</v>
      </c>
      <c r="D9933">
        <v>0</v>
      </c>
      <c r="E9933"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</row>
    <row r="9934" spans="1:11">
      <c r="A9934" s="74" t="s">
        <v>152</v>
      </c>
      <c r="B9934" t="s">
        <v>221</v>
      </c>
      <c r="C9934" t="s">
        <v>25</v>
      </c>
      <c r="D9934">
        <v>1</v>
      </c>
      <c r="E9934">
        <v>1</v>
      </c>
      <c r="F9934">
        <v>65000</v>
      </c>
      <c r="G9934">
        <v>65000</v>
      </c>
      <c r="H9934">
        <v>65000</v>
      </c>
      <c r="I9934">
        <v>65000</v>
      </c>
      <c r="J9934">
        <v>0</v>
      </c>
      <c r="K9934">
        <v>0</v>
      </c>
    </row>
    <row r="9935" spans="1:11">
      <c r="A9935" s="74" t="s">
        <v>152</v>
      </c>
      <c r="B9935" t="s">
        <v>221</v>
      </c>
    </row>
    <row r="9936" spans="1:11">
      <c r="A9936" s="74" t="s">
        <v>152</v>
      </c>
      <c r="B9936" t="s">
        <v>221</v>
      </c>
      <c r="C9936" t="s">
        <v>26</v>
      </c>
      <c r="D9936">
        <v>0</v>
      </c>
      <c r="E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</row>
    <row r="9937" spans="1:11">
      <c r="A9937" s="74" t="s">
        <v>152</v>
      </c>
      <c r="B9937" t="s">
        <v>221</v>
      </c>
      <c r="C9937" t="s">
        <v>27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</row>
    <row r="9938" spans="1:11">
      <c r="A9938" s="74" t="s">
        <v>152</v>
      </c>
      <c r="B9938" t="s">
        <v>221</v>
      </c>
      <c r="C9938" t="s">
        <v>25</v>
      </c>
      <c r="D9938">
        <v>0</v>
      </c>
      <c r="E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</row>
    <row r="9939" spans="1:11">
      <c r="A9939" s="74" t="s">
        <v>152</v>
      </c>
      <c r="B9939" t="s">
        <v>221</v>
      </c>
    </row>
    <row r="9940" spans="1:11">
      <c r="A9940" s="74" t="s">
        <v>152</v>
      </c>
      <c r="B9940" t="s">
        <v>221</v>
      </c>
      <c r="C9940" t="s">
        <v>28</v>
      </c>
      <c r="D9940">
        <v>0</v>
      </c>
      <c r="E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</row>
    <row r="9941" spans="1:11">
      <c r="A9941" s="74" t="s">
        <v>152</v>
      </c>
      <c r="B9941" t="s">
        <v>221</v>
      </c>
      <c r="C9941" t="s">
        <v>29</v>
      </c>
      <c r="D9941">
        <v>0</v>
      </c>
      <c r="E9941"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</row>
    <row r="9942" spans="1:11">
      <c r="A9942" s="74" t="s">
        <v>152</v>
      </c>
      <c r="B9942" t="s">
        <v>221</v>
      </c>
      <c r="C9942" t="s">
        <v>30</v>
      </c>
      <c r="D9942">
        <v>1</v>
      </c>
      <c r="E9942">
        <v>1</v>
      </c>
      <c r="F9942">
        <v>18200</v>
      </c>
      <c r="G9942">
        <v>18201</v>
      </c>
      <c r="H9942">
        <v>18200</v>
      </c>
      <c r="I9942">
        <v>18201</v>
      </c>
      <c r="J9942">
        <v>1</v>
      </c>
      <c r="K9942">
        <v>5.4945054945054945E-5</v>
      </c>
    </row>
    <row r="9943" spans="1:11">
      <c r="A9943" s="74" t="s">
        <v>152</v>
      </c>
      <c r="B9943" t="s">
        <v>221</v>
      </c>
      <c r="C9943" t="s">
        <v>31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</row>
    <row r="9944" spans="1:11">
      <c r="A9944" s="74" t="s">
        <v>152</v>
      </c>
      <c r="B9944" t="s">
        <v>221</v>
      </c>
      <c r="C9944" t="s">
        <v>25</v>
      </c>
      <c r="D9944">
        <v>1</v>
      </c>
      <c r="E9944">
        <v>1</v>
      </c>
      <c r="F9944">
        <v>18200</v>
      </c>
      <c r="G9944">
        <v>18201</v>
      </c>
      <c r="H9944">
        <v>18200</v>
      </c>
      <c r="I9944">
        <v>18201</v>
      </c>
      <c r="J9944">
        <v>1</v>
      </c>
      <c r="K9944">
        <v>5.4945054945054945E-5</v>
      </c>
    </row>
    <row r="9945" spans="1:11">
      <c r="A9945" s="74" t="s">
        <v>152</v>
      </c>
      <c r="B9945" t="s">
        <v>221</v>
      </c>
    </row>
    <row r="9946" spans="1:11">
      <c r="A9946" s="74" t="s">
        <v>152</v>
      </c>
      <c r="B9946" t="s">
        <v>221</v>
      </c>
      <c r="C9946" t="s">
        <v>32</v>
      </c>
      <c r="D9946">
        <v>0</v>
      </c>
      <c r="E9946">
        <v>0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</row>
    <row r="9947" spans="1:11">
      <c r="A9947" s="74" t="s">
        <v>152</v>
      </c>
      <c r="B9947" t="s">
        <v>221</v>
      </c>
      <c r="C9947" t="s">
        <v>33</v>
      </c>
      <c r="D9947">
        <v>0</v>
      </c>
      <c r="E9947">
        <v>0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</row>
    <row r="9948" spans="1:11">
      <c r="A9948" s="74" t="s">
        <v>152</v>
      </c>
      <c r="B9948" t="s">
        <v>221</v>
      </c>
      <c r="C9948" t="s">
        <v>34</v>
      </c>
      <c r="D9948">
        <v>1</v>
      </c>
      <c r="E9948">
        <v>1</v>
      </c>
      <c r="F9948">
        <v>27125</v>
      </c>
      <c r="G9948">
        <v>27125</v>
      </c>
      <c r="H9948">
        <v>27125</v>
      </c>
      <c r="I9948">
        <v>27125</v>
      </c>
      <c r="J9948">
        <v>0</v>
      </c>
      <c r="K9948">
        <v>0</v>
      </c>
    </row>
    <row r="9949" spans="1:11">
      <c r="A9949" s="74" t="s">
        <v>152</v>
      </c>
      <c r="B9949" t="s">
        <v>221</v>
      </c>
      <c r="C9949" t="s">
        <v>25</v>
      </c>
      <c r="D9949">
        <v>1</v>
      </c>
      <c r="E9949">
        <v>1</v>
      </c>
      <c r="F9949">
        <v>27125</v>
      </c>
      <c r="G9949">
        <v>27125</v>
      </c>
      <c r="H9949">
        <v>27125</v>
      </c>
      <c r="I9949">
        <v>27125</v>
      </c>
      <c r="J9949">
        <v>0</v>
      </c>
      <c r="K9949">
        <v>0</v>
      </c>
    </row>
    <row r="9950" spans="1:11">
      <c r="A9950" s="74" t="s">
        <v>152</v>
      </c>
      <c r="B9950" t="s">
        <v>221</v>
      </c>
    </row>
    <row r="9951" spans="1:11">
      <c r="A9951" s="74" t="s">
        <v>152</v>
      </c>
      <c r="B9951" t="s">
        <v>221</v>
      </c>
      <c r="C9951" t="s">
        <v>35</v>
      </c>
      <c r="D9951">
        <v>0</v>
      </c>
      <c r="E9951"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</row>
    <row r="9952" spans="1:11">
      <c r="A9952" s="74" t="s">
        <v>152</v>
      </c>
      <c r="B9952" t="s">
        <v>221</v>
      </c>
      <c r="C9952" t="s">
        <v>36</v>
      </c>
      <c r="D9952">
        <v>0</v>
      </c>
      <c r="E9952">
        <v>0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</row>
    <row r="9953" spans="1:11">
      <c r="A9953" s="74" t="s">
        <v>152</v>
      </c>
      <c r="B9953" t="s">
        <v>221</v>
      </c>
      <c r="C9953" t="s">
        <v>25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</row>
    <row r="9954" spans="1:11">
      <c r="A9954" s="74" t="s">
        <v>152</v>
      </c>
      <c r="B9954" t="s">
        <v>221</v>
      </c>
    </row>
    <row r="9955" spans="1:11">
      <c r="A9955" s="74" t="s">
        <v>152</v>
      </c>
      <c r="B9955" t="s">
        <v>221</v>
      </c>
      <c r="C9955" t="s">
        <v>37</v>
      </c>
      <c r="D9955">
        <v>0</v>
      </c>
      <c r="E9955"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</row>
    <row r="9956" spans="1:11">
      <c r="A9956" s="74" t="s">
        <v>152</v>
      </c>
      <c r="B9956" t="s">
        <v>221</v>
      </c>
      <c r="C9956" t="s">
        <v>38</v>
      </c>
      <c r="D9956">
        <v>0</v>
      </c>
      <c r="E9956"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</row>
    <row r="9957" spans="1:11">
      <c r="A9957" s="74" t="s">
        <v>152</v>
      </c>
      <c r="B9957" t="s">
        <v>221</v>
      </c>
      <c r="C9957" t="s">
        <v>25</v>
      </c>
      <c r="D9957">
        <v>0</v>
      </c>
      <c r="E9957"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</row>
    <row r="9958" spans="1:11">
      <c r="A9958" s="74" t="s">
        <v>152</v>
      </c>
      <c r="B9958" t="s">
        <v>221</v>
      </c>
    </row>
    <row r="9959" spans="1:11">
      <c r="A9959" s="74" t="s">
        <v>152</v>
      </c>
      <c r="B9959" t="s">
        <v>221</v>
      </c>
      <c r="C9959" t="s">
        <v>39</v>
      </c>
      <c r="D9959">
        <v>0</v>
      </c>
      <c r="E9959"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</row>
    <row r="9960" spans="1:11">
      <c r="A9960" s="74" t="s">
        <v>152</v>
      </c>
      <c r="B9960" t="s">
        <v>221</v>
      </c>
      <c r="C9960" t="s">
        <v>40</v>
      </c>
      <c r="D9960">
        <v>0</v>
      </c>
      <c r="E9960"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</row>
    <row r="9961" spans="1:11">
      <c r="A9961" s="74" t="s">
        <v>152</v>
      </c>
      <c r="B9961" t="s">
        <v>221</v>
      </c>
      <c r="C9961" t="s">
        <v>41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</row>
    <row r="9962" spans="1:11">
      <c r="A9962" s="74" t="s">
        <v>152</v>
      </c>
      <c r="B9962" t="s">
        <v>221</v>
      </c>
      <c r="C9962" t="s">
        <v>42</v>
      </c>
      <c r="D9962">
        <v>0</v>
      </c>
      <c r="E9962">
        <v>0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</row>
    <row r="9963" spans="1:11">
      <c r="A9963" s="74" t="s">
        <v>152</v>
      </c>
      <c r="B9963" t="s">
        <v>221</v>
      </c>
      <c r="C9963" t="s">
        <v>43</v>
      </c>
      <c r="D9963">
        <v>0</v>
      </c>
      <c r="E9963"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</row>
    <row r="9964" spans="1:11">
      <c r="A9964" s="74" t="s">
        <v>152</v>
      </c>
      <c r="B9964" t="s">
        <v>221</v>
      </c>
      <c r="C9964" t="s">
        <v>44</v>
      </c>
      <c r="D9964">
        <v>0</v>
      </c>
      <c r="E9964">
        <v>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0</v>
      </c>
    </row>
    <row r="9965" spans="1:11">
      <c r="A9965" s="74" t="s">
        <v>152</v>
      </c>
      <c r="B9965" t="s">
        <v>221</v>
      </c>
      <c r="C9965" t="s">
        <v>45</v>
      </c>
      <c r="D9965">
        <v>0</v>
      </c>
      <c r="E9965"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</row>
    <row r="9966" spans="1:11">
      <c r="A9966" s="74" t="s">
        <v>152</v>
      </c>
      <c r="B9966" t="s">
        <v>221</v>
      </c>
      <c r="C9966" t="s">
        <v>46</v>
      </c>
      <c r="D9966">
        <v>0</v>
      </c>
      <c r="E9966">
        <v>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</row>
    <row r="9967" spans="1:11">
      <c r="A9967" s="74" t="s">
        <v>152</v>
      </c>
      <c r="B9967" t="s">
        <v>221</v>
      </c>
      <c r="C9967" t="s">
        <v>25</v>
      </c>
      <c r="D9967">
        <v>0</v>
      </c>
      <c r="E9967"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</row>
    <row r="9968" spans="1:11">
      <c r="A9968" s="74" t="s">
        <v>152</v>
      </c>
      <c r="B9968" t="s">
        <v>221</v>
      </c>
    </row>
    <row r="9969" spans="1:11">
      <c r="A9969" s="74" t="s">
        <v>152</v>
      </c>
      <c r="B9969" t="s">
        <v>221</v>
      </c>
      <c r="C9969" t="s">
        <v>47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</row>
    <row r="9970" spans="1:11">
      <c r="A9970" s="74" t="s">
        <v>152</v>
      </c>
      <c r="B9970" t="s">
        <v>221</v>
      </c>
      <c r="C9970" t="s">
        <v>48</v>
      </c>
      <c r="D9970">
        <v>0</v>
      </c>
      <c r="E9970">
        <v>0</v>
      </c>
      <c r="F9970">
        <v>0</v>
      </c>
      <c r="G9970">
        <v>0</v>
      </c>
      <c r="H9970">
        <v>0</v>
      </c>
      <c r="I9970">
        <v>0</v>
      </c>
      <c r="J9970">
        <v>0</v>
      </c>
      <c r="K9970">
        <v>0</v>
      </c>
    </row>
    <row r="9971" spans="1:11">
      <c r="A9971" s="74" t="s">
        <v>152</v>
      </c>
      <c r="B9971" t="s">
        <v>221</v>
      </c>
      <c r="C9971" t="s">
        <v>25</v>
      </c>
      <c r="D9971">
        <v>0</v>
      </c>
      <c r="E9971"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</row>
    <row r="9972" spans="1:11">
      <c r="A9972" s="74" t="s">
        <v>152</v>
      </c>
      <c r="B9972" t="s">
        <v>221</v>
      </c>
    </row>
    <row r="9973" spans="1:11">
      <c r="A9973" s="74" t="s">
        <v>152</v>
      </c>
      <c r="B9973" t="s">
        <v>221</v>
      </c>
      <c r="C9973" t="s">
        <v>49</v>
      </c>
      <c r="D9973">
        <v>0</v>
      </c>
      <c r="E9973">
        <v>0</v>
      </c>
      <c r="F9973">
        <v>0</v>
      </c>
      <c r="G9973">
        <v>0</v>
      </c>
      <c r="H9973">
        <v>0</v>
      </c>
      <c r="I9973">
        <v>0</v>
      </c>
      <c r="J9973">
        <v>0</v>
      </c>
      <c r="K9973">
        <v>0</v>
      </c>
    </row>
    <row r="9974" spans="1:11">
      <c r="A9974" s="74" t="s">
        <v>152</v>
      </c>
      <c r="B9974" t="s">
        <v>221</v>
      </c>
      <c r="C9974" t="s">
        <v>25</v>
      </c>
      <c r="D9974">
        <v>0</v>
      </c>
      <c r="E9974">
        <v>0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</row>
    <row r="9975" spans="1:11">
      <c r="A9975" s="74" t="s">
        <v>152</v>
      </c>
      <c r="B9975" t="s">
        <v>221</v>
      </c>
    </row>
    <row r="9976" spans="1:11">
      <c r="A9976" s="74" t="s">
        <v>152</v>
      </c>
      <c r="B9976" t="s">
        <v>221</v>
      </c>
      <c r="C9976" t="s">
        <v>50</v>
      </c>
      <c r="D9976">
        <v>0</v>
      </c>
      <c r="E9976"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</row>
    <row r="9977" spans="1:11">
      <c r="A9977" s="74" t="s">
        <v>152</v>
      </c>
      <c r="B9977" t="s">
        <v>221</v>
      </c>
      <c r="C9977" t="s">
        <v>51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</row>
    <row r="9978" spans="1:11">
      <c r="A9978" s="74" t="s">
        <v>152</v>
      </c>
      <c r="B9978" t="s">
        <v>221</v>
      </c>
      <c r="C9978" t="s">
        <v>25</v>
      </c>
      <c r="D9978">
        <v>0</v>
      </c>
      <c r="E9978"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</row>
    <row r="9979" spans="1:11">
      <c r="A9979" s="74" t="s">
        <v>152</v>
      </c>
      <c r="B9979" t="s">
        <v>221</v>
      </c>
    </row>
    <row r="9980" spans="1:11">
      <c r="A9980" s="74" t="s">
        <v>152</v>
      </c>
      <c r="B9980" t="s">
        <v>221</v>
      </c>
      <c r="C9980" t="s">
        <v>52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</row>
    <row r="9981" spans="1:11">
      <c r="A9981" s="74" t="s">
        <v>152</v>
      </c>
      <c r="B9981" t="s">
        <v>221</v>
      </c>
      <c r="C9981" t="s">
        <v>53</v>
      </c>
      <c r="D9981">
        <v>0</v>
      </c>
      <c r="E9981">
        <v>0</v>
      </c>
      <c r="F9981">
        <v>0</v>
      </c>
      <c r="G9981">
        <v>0</v>
      </c>
      <c r="H9981">
        <v>0</v>
      </c>
      <c r="I9981">
        <v>0</v>
      </c>
      <c r="J9981">
        <v>0</v>
      </c>
      <c r="K9981">
        <v>0</v>
      </c>
    </row>
    <row r="9982" spans="1:11">
      <c r="A9982" s="74" t="s">
        <v>152</v>
      </c>
      <c r="B9982" t="s">
        <v>221</v>
      </c>
      <c r="C9982" t="s">
        <v>54</v>
      </c>
      <c r="D9982">
        <v>0</v>
      </c>
      <c r="E9982">
        <v>0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0</v>
      </c>
    </row>
    <row r="9983" spans="1:11">
      <c r="A9983" s="74" t="s">
        <v>152</v>
      </c>
      <c r="B9983" t="s">
        <v>221</v>
      </c>
      <c r="C9983" t="s">
        <v>55</v>
      </c>
      <c r="D9983">
        <v>0</v>
      </c>
      <c r="E9983">
        <v>0</v>
      </c>
      <c r="F9983">
        <v>0</v>
      </c>
      <c r="G9983">
        <v>0</v>
      </c>
      <c r="H9983">
        <v>0</v>
      </c>
      <c r="I9983">
        <v>0</v>
      </c>
      <c r="J9983">
        <v>0</v>
      </c>
      <c r="K9983">
        <v>0</v>
      </c>
    </row>
    <row r="9984" spans="1:11">
      <c r="A9984" s="74" t="s">
        <v>152</v>
      </c>
      <c r="B9984" t="s">
        <v>221</v>
      </c>
      <c r="C9984" t="s">
        <v>25</v>
      </c>
      <c r="D9984">
        <v>0</v>
      </c>
      <c r="E9984">
        <v>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0</v>
      </c>
    </row>
    <row r="9985" spans="1:11">
      <c r="A9985" s="74" t="s">
        <v>152</v>
      </c>
      <c r="B9985" t="s">
        <v>221</v>
      </c>
    </row>
    <row r="9986" spans="1:11">
      <c r="A9986" s="74" t="s">
        <v>152</v>
      </c>
      <c r="B9986" t="s">
        <v>221</v>
      </c>
      <c r="C9986" t="s">
        <v>56</v>
      </c>
      <c r="D9986">
        <v>0</v>
      </c>
      <c r="E9986"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0</v>
      </c>
    </row>
    <row r="9987" spans="1:11">
      <c r="A9987" s="74" t="s">
        <v>152</v>
      </c>
      <c r="B9987" t="s">
        <v>221</v>
      </c>
      <c r="C9987" t="s">
        <v>57</v>
      </c>
      <c r="D9987">
        <v>0</v>
      </c>
      <c r="E9987">
        <v>0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0</v>
      </c>
    </row>
    <row r="9988" spans="1:11">
      <c r="A9988" s="74" t="s">
        <v>152</v>
      </c>
      <c r="B9988" t="s">
        <v>221</v>
      </c>
      <c r="C9988" t="s">
        <v>58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</row>
    <row r="9989" spans="1:11">
      <c r="A9989" s="74" t="s">
        <v>152</v>
      </c>
      <c r="B9989" t="s">
        <v>222</v>
      </c>
      <c r="C9989" t="s">
        <v>18</v>
      </c>
      <c r="D9989">
        <v>0.5</v>
      </c>
      <c r="E9989">
        <v>0.5</v>
      </c>
      <c r="F9989">
        <v>60000</v>
      </c>
      <c r="G9989">
        <v>60000</v>
      </c>
      <c r="H9989">
        <v>120000</v>
      </c>
      <c r="I9989">
        <v>120000</v>
      </c>
      <c r="J9989">
        <v>0</v>
      </c>
      <c r="K9989">
        <v>0</v>
      </c>
    </row>
    <row r="9990" spans="1:11">
      <c r="A9990" s="74" t="s">
        <v>152</v>
      </c>
      <c r="B9990" t="s">
        <v>222</v>
      </c>
      <c r="C9990" t="s">
        <v>19</v>
      </c>
      <c r="D9990">
        <v>1</v>
      </c>
      <c r="E9990">
        <v>1</v>
      </c>
      <c r="F9990">
        <v>82000</v>
      </c>
      <c r="G9990">
        <v>83000</v>
      </c>
      <c r="H9990">
        <v>82000</v>
      </c>
      <c r="I9990">
        <v>83000</v>
      </c>
      <c r="J9990">
        <v>1000</v>
      </c>
      <c r="K9990">
        <v>1.2195121951219513E-2</v>
      </c>
    </row>
    <row r="9991" spans="1:11">
      <c r="A9991" s="74" t="s">
        <v>152</v>
      </c>
      <c r="B9991" t="s">
        <v>222</v>
      </c>
      <c r="C9991" t="s">
        <v>20</v>
      </c>
      <c r="D9991">
        <v>0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</row>
    <row r="9992" spans="1:11">
      <c r="A9992" s="74" t="s">
        <v>152</v>
      </c>
      <c r="B9992" t="s">
        <v>222</v>
      </c>
      <c r="C9992" t="s">
        <v>21</v>
      </c>
      <c r="D9992">
        <v>0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</row>
    <row r="9993" spans="1:11">
      <c r="A9993" s="74" t="s">
        <v>152</v>
      </c>
      <c r="B9993" t="s">
        <v>222</v>
      </c>
      <c r="C9993" t="s">
        <v>22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</row>
    <row r="9994" spans="1:11">
      <c r="A9994" s="74" t="s">
        <v>152</v>
      </c>
      <c r="B9994" t="s">
        <v>222</v>
      </c>
      <c r="C9994" t="s">
        <v>23</v>
      </c>
      <c r="D9994">
        <v>0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</row>
    <row r="9995" spans="1:11">
      <c r="A9995" s="74" t="s">
        <v>152</v>
      </c>
      <c r="B9995" t="s">
        <v>222</v>
      </c>
      <c r="C9995" t="s">
        <v>24</v>
      </c>
      <c r="D9995">
        <v>0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0</v>
      </c>
    </row>
    <row r="9996" spans="1:11">
      <c r="A9996" s="74" t="s">
        <v>152</v>
      </c>
      <c r="B9996" t="s">
        <v>222</v>
      </c>
      <c r="C9996" t="s">
        <v>25</v>
      </c>
      <c r="D9996">
        <v>1.5</v>
      </c>
      <c r="E9996">
        <v>1.5</v>
      </c>
      <c r="F9996">
        <v>142000</v>
      </c>
      <c r="G9996">
        <v>143000</v>
      </c>
      <c r="H9996">
        <v>94666.666666666672</v>
      </c>
      <c r="I9996">
        <v>95333.333333333328</v>
      </c>
      <c r="J9996">
        <v>1000</v>
      </c>
      <c r="K9996">
        <v>7.0422535211267607E-3</v>
      </c>
    </row>
    <row r="9997" spans="1:11">
      <c r="A9997" s="74" t="s">
        <v>152</v>
      </c>
      <c r="B9997" t="s">
        <v>222</v>
      </c>
    </row>
    <row r="9998" spans="1:11">
      <c r="A9998" s="74" t="s">
        <v>152</v>
      </c>
      <c r="B9998" t="s">
        <v>222</v>
      </c>
      <c r="C9998" t="s">
        <v>26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</row>
    <row r="9999" spans="1:11">
      <c r="A9999" s="74" t="s">
        <v>152</v>
      </c>
      <c r="B9999" t="s">
        <v>222</v>
      </c>
      <c r="C9999" t="s">
        <v>27</v>
      </c>
      <c r="D9999">
        <v>0</v>
      </c>
      <c r="E9999"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</row>
    <row r="10000" spans="1:11">
      <c r="A10000" s="74" t="s">
        <v>152</v>
      </c>
      <c r="B10000" t="s">
        <v>222</v>
      </c>
      <c r="C10000" t="s">
        <v>25</v>
      </c>
      <c r="D10000">
        <v>0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</v>
      </c>
    </row>
    <row r="10001" spans="1:11">
      <c r="A10001" s="74" t="s">
        <v>152</v>
      </c>
      <c r="B10001" t="s">
        <v>222</v>
      </c>
    </row>
    <row r="10002" spans="1:11">
      <c r="A10002" s="74" t="s">
        <v>152</v>
      </c>
      <c r="B10002" t="s">
        <v>222</v>
      </c>
      <c r="C10002" t="s">
        <v>28</v>
      </c>
      <c r="D10002">
        <v>1</v>
      </c>
      <c r="E10002">
        <v>1</v>
      </c>
      <c r="F10002">
        <v>16600</v>
      </c>
      <c r="G10002">
        <v>16900</v>
      </c>
      <c r="H10002">
        <v>16600</v>
      </c>
      <c r="I10002">
        <v>16900</v>
      </c>
      <c r="J10002">
        <v>300</v>
      </c>
      <c r="K10002">
        <v>1.8072289156626505E-2</v>
      </c>
    </row>
    <row r="10003" spans="1:11">
      <c r="A10003" s="74" t="s">
        <v>152</v>
      </c>
      <c r="B10003" t="s">
        <v>222</v>
      </c>
      <c r="C10003" t="s">
        <v>29</v>
      </c>
      <c r="D10003">
        <v>0</v>
      </c>
      <c r="E10003">
        <v>0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0</v>
      </c>
    </row>
    <row r="10004" spans="1:11">
      <c r="A10004" s="74" t="s">
        <v>152</v>
      </c>
      <c r="B10004" t="s">
        <v>222</v>
      </c>
      <c r="C10004" t="s">
        <v>30</v>
      </c>
      <c r="D10004">
        <v>0</v>
      </c>
      <c r="E10004">
        <v>0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0</v>
      </c>
    </row>
    <row r="10005" spans="1:11">
      <c r="A10005" s="74" t="s">
        <v>152</v>
      </c>
      <c r="B10005" t="s">
        <v>222</v>
      </c>
      <c r="C10005" t="s">
        <v>31</v>
      </c>
      <c r="D10005">
        <v>0</v>
      </c>
      <c r="E10005">
        <v>0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0</v>
      </c>
    </row>
    <row r="10006" spans="1:11">
      <c r="A10006" s="74" t="s">
        <v>152</v>
      </c>
      <c r="B10006" t="s">
        <v>222</v>
      </c>
      <c r="C10006" t="s">
        <v>25</v>
      </c>
      <c r="D10006">
        <v>1</v>
      </c>
      <c r="E10006">
        <v>1</v>
      </c>
      <c r="F10006">
        <v>16600</v>
      </c>
      <c r="G10006">
        <v>16900</v>
      </c>
      <c r="H10006">
        <v>16600</v>
      </c>
      <c r="I10006">
        <v>16900</v>
      </c>
      <c r="J10006">
        <v>300</v>
      </c>
      <c r="K10006">
        <v>1.8072289156626505E-2</v>
      </c>
    </row>
    <row r="10007" spans="1:11">
      <c r="A10007" s="74" t="s">
        <v>152</v>
      </c>
      <c r="B10007" t="s">
        <v>222</v>
      </c>
    </row>
    <row r="10008" spans="1:11">
      <c r="A10008" s="74" t="s">
        <v>152</v>
      </c>
      <c r="B10008" t="s">
        <v>222</v>
      </c>
      <c r="C10008" t="s">
        <v>32</v>
      </c>
      <c r="D10008">
        <v>0</v>
      </c>
      <c r="E10008">
        <v>0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</row>
    <row r="10009" spans="1:11">
      <c r="A10009" s="74" t="s">
        <v>152</v>
      </c>
      <c r="B10009" t="s">
        <v>222</v>
      </c>
      <c r="C10009" t="s">
        <v>33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0</v>
      </c>
      <c r="J10009">
        <v>0</v>
      </c>
      <c r="K10009">
        <v>0</v>
      </c>
    </row>
    <row r="10010" spans="1:11">
      <c r="A10010" s="74" t="s">
        <v>152</v>
      </c>
      <c r="B10010" t="s">
        <v>222</v>
      </c>
      <c r="C10010" t="s">
        <v>34</v>
      </c>
      <c r="D10010">
        <v>2.8</v>
      </c>
      <c r="E10010">
        <v>2.8</v>
      </c>
      <c r="F10010">
        <v>88600</v>
      </c>
      <c r="G10010">
        <v>95650</v>
      </c>
      <c r="H10010">
        <v>31642.857142857145</v>
      </c>
      <c r="I10010">
        <v>34160.71428571429</v>
      </c>
      <c r="J10010">
        <v>7050</v>
      </c>
      <c r="K10010">
        <v>7.9571106094808122E-2</v>
      </c>
    </row>
    <row r="10011" spans="1:11">
      <c r="A10011" s="74" t="s">
        <v>152</v>
      </c>
      <c r="B10011" t="s">
        <v>222</v>
      </c>
      <c r="C10011" t="s">
        <v>25</v>
      </c>
      <c r="D10011">
        <v>2.8</v>
      </c>
      <c r="E10011">
        <v>2.8</v>
      </c>
      <c r="F10011">
        <v>88600</v>
      </c>
      <c r="G10011">
        <v>95650</v>
      </c>
      <c r="H10011">
        <v>31642.857142857145</v>
      </c>
      <c r="I10011">
        <v>34160.71428571429</v>
      </c>
      <c r="J10011">
        <v>7050</v>
      </c>
      <c r="K10011">
        <v>7.9571106094808122E-2</v>
      </c>
    </row>
    <row r="10012" spans="1:11">
      <c r="A10012" s="74" t="s">
        <v>152</v>
      </c>
      <c r="B10012" t="s">
        <v>222</v>
      </c>
    </row>
    <row r="10013" spans="1:11">
      <c r="A10013" s="74" t="s">
        <v>152</v>
      </c>
      <c r="B10013" t="s">
        <v>222</v>
      </c>
      <c r="C10013" t="s">
        <v>35</v>
      </c>
      <c r="D10013">
        <v>0</v>
      </c>
      <c r="E10013">
        <v>0</v>
      </c>
      <c r="F10013">
        <v>0</v>
      </c>
      <c r="G10013">
        <v>0</v>
      </c>
      <c r="H10013">
        <v>0</v>
      </c>
      <c r="I10013">
        <v>0</v>
      </c>
      <c r="J10013">
        <v>0</v>
      </c>
      <c r="K10013">
        <v>0</v>
      </c>
    </row>
    <row r="10014" spans="1:11">
      <c r="A10014" s="74" t="s">
        <v>152</v>
      </c>
      <c r="B10014" t="s">
        <v>222</v>
      </c>
      <c r="C10014" t="s">
        <v>36</v>
      </c>
      <c r="D10014">
        <v>0</v>
      </c>
      <c r="E10014">
        <v>0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0</v>
      </c>
    </row>
    <row r="10015" spans="1:11">
      <c r="A10015" s="74" t="s">
        <v>152</v>
      </c>
      <c r="B10015" t="s">
        <v>222</v>
      </c>
      <c r="C10015" t="s">
        <v>25</v>
      </c>
      <c r="D10015">
        <v>0</v>
      </c>
      <c r="E10015">
        <v>0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</row>
    <row r="10016" spans="1:11">
      <c r="A10016" s="74" t="s">
        <v>152</v>
      </c>
      <c r="B10016" t="s">
        <v>222</v>
      </c>
    </row>
    <row r="10017" spans="1:11">
      <c r="A10017" s="74" t="s">
        <v>152</v>
      </c>
      <c r="B10017" t="s">
        <v>222</v>
      </c>
      <c r="C10017" t="s">
        <v>37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0</v>
      </c>
      <c r="J10017">
        <v>0</v>
      </c>
      <c r="K10017">
        <v>0</v>
      </c>
    </row>
    <row r="10018" spans="1:11">
      <c r="A10018" s="74" t="s">
        <v>152</v>
      </c>
      <c r="B10018" t="s">
        <v>222</v>
      </c>
      <c r="C10018" t="s">
        <v>38</v>
      </c>
      <c r="D10018">
        <v>0</v>
      </c>
      <c r="E10018">
        <v>0</v>
      </c>
      <c r="F10018">
        <v>0</v>
      </c>
      <c r="G10018">
        <v>0</v>
      </c>
      <c r="H10018">
        <v>0</v>
      </c>
      <c r="I10018">
        <v>0</v>
      </c>
      <c r="J10018">
        <v>0</v>
      </c>
      <c r="K10018">
        <v>0</v>
      </c>
    </row>
    <row r="10019" spans="1:11">
      <c r="A10019" s="74" t="s">
        <v>152</v>
      </c>
      <c r="B10019" t="s">
        <v>222</v>
      </c>
      <c r="C10019" t="s">
        <v>25</v>
      </c>
      <c r="D10019">
        <v>0</v>
      </c>
      <c r="E10019">
        <v>0</v>
      </c>
      <c r="F10019">
        <v>0</v>
      </c>
      <c r="G10019">
        <v>0</v>
      </c>
      <c r="H10019">
        <v>0</v>
      </c>
      <c r="I10019">
        <v>0</v>
      </c>
      <c r="J10019">
        <v>0</v>
      </c>
      <c r="K10019">
        <v>0</v>
      </c>
    </row>
    <row r="10020" spans="1:11">
      <c r="A10020" s="74" t="s">
        <v>152</v>
      </c>
      <c r="B10020" t="s">
        <v>222</v>
      </c>
    </row>
    <row r="10021" spans="1:11">
      <c r="A10021" s="74" t="s">
        <v>152</v>
      </c>
      <c r="B10021" t="s">
        <v>222</v>
      </c>
      <c r="C10021" t="s">
        <v>39</v>
      </c>
      <c r="D10021">
        <v>0</v>
      </c>
      <c r="E10021">
        <v>0</v>
      </c>
      <c r="F10021">
        <v>0</v>
      </c>
      <c r="G10021">
        <v>0</v>
      </c>
      <c r="H10021">
        <v>0</v>
      </c>
      <c r="I10021">
        <v>0</v>
      </c>
      <c r="J10021">
        <v>0</v>
      </c>
      <c r="K10021">
        <v>0</v>
      </c>
    </row>
    <row r="10022" spans="1:11">
      <c r="A10022" s="74" t="s">
        <v>152</v>
      </c>
      <c r="B10022" t="s">
        <v>222</v>
      </c>
      <c r="C10022" t="s">
        <v>40</v>
      </c>
      <c r="D10022">
        <v>0</v>
      </c>
      <c r="E10022">
        <v>0</v>
      </c>
      <c r="F10022">
        <v>0</v>
      </c>
      <c r="G10022">
        <v>0</v>
      </c>
      <c r="H10022">
        <v>0</v>
      </c>
      <c r="I10022">
        <v>0</v>
      </c>
      <c r="J10022">
        <v>0</v>
      </c>
      <c r="K10022">
        <v>0</v>
      </c>
    </row>
    <row r="10023" spans="1:11">
      <c r="A10023" s="74" t="s">
        <v>152</v>
      </c>
      <c r="B10023" t="s">
        <v>222</v>
      </c>
      <c r="C10023" t="s">
        <v>41</v>
      </c>
      <c r="D10023">
        <v>0</v>
      </c>
      <c r="E10023">
        <v>0</v>
      </c>
      <c r="F10023">
        <v>0</v>
      </c>
      <c r="G10023">
        <v>0</v>
      </c>
      <c r="H10023">
        <v>0</v>
      </c>
      <c r="I10023">
        <v>0</v>
      </c>
      <c r="J10023">
        <v>0</v>
      </c>
      <c r="K10023">
        <v>0</v>
      </c>
    </row>
    <row r="10024" spans="1:11">
      <c r="A10024" s="74" t="s">
        <v>152</v>
      </c>
      <c r="B10024" t="s">
        <v>222</v>
      </c>
      <c r="C10024" t="s">
        <v>42</v>
      </c>
      <c r="D10024">
        <v>0</v>
      </c>
      <c r="E10024">
        <v>0</v>
      </c>
      <c r="F10024">
        <v>0</v>
      </c>
      <c r="G10024">
        <v>0</v>
      </c>
      <c r="H10024">
        <v>0</v>
      </c>
      <c r="I10024">
        <v>0</v>
      </c>
      <c r="J10024">
        <v>0</v>
      </c>
      <c r="K10024">
        <v>0</v>
      </c>
    </row>
    <row r="10025" spans="1:11">
      <c r="A10025" s="74" t="s">
        <v>152</v>
      </c>
      <c r="B10025" t="s">
        <v>222</v>
      </c>
      <c r="C10025" t="s">
        <v>43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</row>
    <row r="10026" spans="1:11">
      <c r="A10026" s="74" t="s">
        <v>152</v>
      </c>
      <c r="B10026" t="s">
        <v>222</v>
      </c>
      <c r="C10026" t="s">
        <v>44</v>
      </c>
      <c r="D10026">
        <v>0</v>
      </c>
      <c r="E10026">
        <v>0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</row>
    <row r="10027" spans="1:11">
      <c r="A10027" s="74" t="s">
        <v>152</v>
      </c>
      <c r="B10027" t="s">
        <v>222</v>
      </c>
      <c r="C10027" t="s">
        <v>45</v>
      </c>
      <c r="D10027">
        <v>0</v>
      </c>
      <c r="E10027">
        <v>0</v>
      </c>
      <c r="F10027">
        <v>0</v>
      </c>
      <c r="G10027">
        <v>0</v>
      </c>
      <c r="H10027">
        <v>0</v>
      </c>
      <c r="I10027">
        <v>0</v>
      </c>
      <c r="J10027">
        <v>0</v>
      </c>
      <c r="K10027">
        <v>0</v>
      </c>
    </row>
    <row r="10028" spans="1:11">
      <c r="A10028" s="74" t="s">
        <v>152</v>
      </c>
      <c r="B10028" t="s">
        <v>222</v>
      </c>
      <c r="C10028" t="s">
        <v>46</v>
      </c>
      <c r="D10028">
        <v>0</v>
      </c>
      <c r="E10028">
        <v>0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0</v>
      </c>
    </row>
    <row r="10029" spans="1:11">
      <c r="A10029" s="74" t="s">
        <v>152</v>
      </c>
      <c r="B10029" t="s">
        <v>222</v>
      </c>
      <c r="C10029" t="s">
        <v>25</v>
      </c>
      <c r="D10029">
        <v>0</v>
      </c>
      <c r="E10029">
        <v>0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</row>
    <row r="10030" spans="1:11">
      <c r="A10030" s="74" t="s">
        <v>152</v>
      </c>
      <c r="B10030" t="s">
        <v>222</v>
      </c>
    </row>
    <row r="10031" spans="1:11">
      <c r="A10031" s="74" t="s">
        <v>152</v>
      </c>
      <c r="B10031" t="s">
        <v>222</v>
      </c>
      <c r="C10031" t="s">
        <v>47</v>
      </c>
      <c r="D10031">
        <v>0</v>
      </c>
      <c r="E10031">
        <v>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</row>
    <row r="10032" spans="1:11">
      <c r="A10032" s="74" t="s">
        <v>152</v>
      </c>
      <c r="B10032" t="s">
        <v>222</v>
      </c>
      <c r="C10032" t="s">
        <v>48</v>
      </c>
      <c r="D10032">
        <v>0</v>
      </c>
      <c r="E10032"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</row>
    <row r="10033" spans="1:11">
      <c r="A10033" s="74" t="s">
        <v>152</v>
      </c>
      <c r="B10033" t="s">
        <v>222</v>
      </c>
      <c r="C10033" t="s">
        <v>25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</row>
    <row r="10034" spans="1:11">
      <c r="A10034" s="74" t="s">
        <v>152</v>
      </c>
      <c r="B10034" t="s">
        <v>222</v>
      </c>
    </row>
    <row r="10035" spans="1:11">
      <c r="A10035" s="74" t="s">
        <v>152</v>
      </c>
      <c r="B10035" t="s">
        <v>222</v>
      </c>
      <c r="C10035" t="s">
        <v>49</v>
      </c>
      <c r="D10035">
        <v>1</v>
      </c>
      <c r="E10035">
        <v>1</v>
      </c>
      <c r="F10035">
        <v>61800</v>
      </c>
      <c r="G10035">
        <v>76200</v>
      </c>
      <c r="H10035">
        <v>61800</v>
      </c>
      <c r="I10035">
        <v>76200</v>
      </c>
      <c r="J10035">
        <v>14400</v>
      </c>
      <c r="K10035">
        <v>0.23300970873786409</v>
      </c>
    </row>
    <row r="10036" spans="1:11">
      <c r="A10036" s="74" t="s">
        <v>152</v>
      </c>
      <c r="B10036" t="s">
        <v>222</v>
      </c>
      <c r="C10036" t="s">
        <v>25</v>
      </c>
      <c r="D10036">
        <v>1</v>
      </c>
      <c r="E10036">
        <v>1</v>
      </c>
      <c r="F10036">
        <v>61800</v>
      </c>
      <c r="G10036">
        <v>76200</v>
      </c>
      <c r="H10036">
        <v>61800</v>
      </c>
      <c r="I10036">
        <v>76200</v>
      </c>
      <c r="J10036">
        <v>14400</v>
      </c>
      <c r="K10036">
        <v>0.23300970873786409</v>
      </c>
    </row>
    <row r="10037" spans="1:11">
      <c r="A10037" s="74" t="s">
        <v>152</v>
      </c>
      <c r="B10037" t="s">
        <v>222</v>
      </c>
    </row>
    <row r="10038" spans="1:11">
      <c r="A10038" s="74" t="s">
        <v>152</v>
      </c>
      <c r="B10038" t="s">
        <v>222</v>
      </c>
      <c r="C10038" t="s">
        <v>50</v>
      </c>
      <c r="D10038">
        <v>0</v>
      </c>
      <c r="E10038">
        <v>0</v>
      </c>
      <c r="F10038">
        <v>0</v>
      </c>
      <c r="G10038">
        <v>0</v>
      </c>
      <c r="H10038">
        <v>0</v>
      </c>
      <c r="I10038">
        <v>0</v>
      </c>
      <c r="J10038">
        <v>0</v>
      </c>
      <c r="K10038">
        <v>0</v>
      </c>
    </row>
    <row r="10039" spans="1:11">
      <c r="A10039" s="74" t="s">
        <v>152</v>
      </c>
      <c r="B10039" t="s">
        <v>222</v>
      </c>
      <c r="C10039" t="s">
        <v>51</v>
      </c>
      <c r="D10039">
        <v>0</v>
      </c>
      <c r="E10039">
        <v>0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</row>
    <row r="10040" spans="1:11">
      <c r="A10040" s="74" t="s">
        <v>152</v>
      </c>
      <c r="B10040" t="s">
        <v>222</v>
      </c>
      <c r="C10040" t="s">
        <v>25</v>
      </c>
      <c r="D10040">
        <v>0</v>
      </c>
      <c r="E10040">
        <v>0</v>
      </c>
      <c r="F10040">
        <v>0</v>
      </c>
      <c r="G10040">
        <v>0</v>
      </c>
      <c r="H10040">
        <v>0</v>
      </c>
      <c r="I10040">
        <v>0</v>
      </c>
      <c r="J10040">
        <v>0</v>
      </c>
      <c r="K10040">
        <v>0</v>
      </c>
    </row>
    <row r="10041" spans="1:11">
      <c r="A10041" s="74" t="s">
        <v>152</v>
      </c>
      <c r="B10041" t="s">
        <v>222</v>
      </c>
    </row>
    <row r="10042" spans="1:11">
      <c r="A10042" s="74" t="s">
        <v>152</v>
      </c>
      <c r="B10042" t="s">
        <v>222</v>
      </c>
      <c r="C10042" t="s">
        <v>52</v>
      </c>
      <c r="D10042">
        <v>0</v>
      </c>
      <c r="E10042">
        <v>0</v>
      </c>
      <c r="F10042">
        <v>0</v>
      </c>
      <c r="G10042">
        <v>0</v>
      </c>
      <c r="H10042">
        <v>0</v>
      </c>
      <c r="I10042">
        <v>0</v>
      </c>
      <c r="J10042">
        <v>0</v>
      </c>
      <c r="K10042">
        <v>0</v>
      </c>
    </row>
    <row r="10043" spans="1:11">
      <c r="A10043" s="74" t="s">
        <v>152</v>
      </c>
      <c r="B10043" t="s">
        <v>222</v>
      </c>
      <c r="C10043" t="s">
        <v>53</v>
      </c>
      <c r="D10043">
        <v>0</v>
      </c>
      <c r="E10043">
        <v>0</v>
      </c>
      <c r="F10043">
        <v>0</v>
      </c>
      <c r="G10043">
        <v>0</v>
      </c>
      <c r="H10043">
        <v>0</v>
      </c>
      <c r="I10043">
        <v>0</v>
      </c>
      <c r="J10043">
        <v>0</v>
      </c>
      <c r="K10043">
        <v>0</v>
      </c>
    </row>
    <row r="10044" spans="1:11">
      <c r="A10044" s="74" t="s">
        <v>152</v>
      </c>
      <c r="B10044" t="s">
        <v>222</v>
      </c>
      <c r="C10044" t="s">
        <v>54</v>
      </c>
      <c r="D10044">
        <v>0</v>
      </c>
      <c r="E10044">
        <v>0</v>
      </c>
      <c r="F10044">
        <v>0</v>
      </c>
      <c r="G10044">
        <v>0</v>
      </c>
      <c r="H10044">
        <v>0</v>
      </c>
      <c r="I10044">
        <v>0</v>
      </c>
      <c r="J10044">
        <v>0</v>
      </c>
      <c r="K10044">
        <v>0</v>
      </c>
    </row>
    <row r="10045" spans="1:11">
      <c r="A10045" s="74" t="s">
        <v>152</v>
      </c>
      <c r="B10045" t="s">
        <v>222</v>
      </c>
      <c r="C10045" t="s">
        <v>55</v>
      </c>
      <c r="D10045">
        <v>0</v>
      </c>
      <c r="E10045">
        <v>0</v>
      </c>
      <c r="F10045">
        <v>0</v>
      </c>
      <c r="G10045">
        <v>0</v>
      </c>
      <c r="H10045">
        <v>0</v>
      </c>
      <c r="I10045">
        <v>0</v>
      </c>
      <c r="J10045">
        <v>0</v>
      </c>
      <c r="K10045">
        <v>0</v>
      </c>
    </row>
    <row r="10046" spans="1:11">
      <c r="A10046" s="74" t="s">
        <v>152</v>
      </c>
      <c r="B10046" t="s">
        <v>222</v>
      </c>
      <c r="C10046" t="s">
        <v>25</v>
      </c>
      <c r="D10046">
        <v>0</v>
      </c>
      <c r="E10046">
        <v>0</v>
      </c>
      <c r="F10046">
        <v>0</v>
      </c>
      <c r="G10046">
        <v>0</v>
      </c>
      <c r="H10046">
        <v>0</v>
      </c>
      <c r="I10046">
        <v>0</v>
      </c>
      <c r="J10046">
        <v>0</v>
      </c>
      <c r="K10046">
        <v>0</v>
      </c>
    </row>
    <row r="10047" spans="1:11">
      <c r="A10047" s="74" t="s">
        <v>152</v>
      </c>
      <c r="B10047" t="s">
        <v>222</v>
      </c>
    </row>
    <row r="10048" spans="1:11">
      <c r="A10048" s="74" t="s">
        <v>152</v>
      </c>
      <c r="B10048" t="s">
        <v>222</v>
      </c>
      <c r="C10048" t="s">
        <v>56</v>
      </c>
      <c r="D10048">
        <v>0</v>
      </c>
      <c r="E10048">
        <v>0</v>
      </c>
      <c r="F10048">
        <v>0</v>
      </c>
      <c r="G10048">
        <v>0</v>
      </c>
      <c r="H10048">
        <v>0</v>
      </c>
      <c r="I10048">
        <v>0</v>
      </c>
      <c r="J10048">
        <v>0</v>
      </c>
      <c r="K10048">
        <v>0</v>
      </c>
    </row>
    <row r="10049" spans="1:11">
      <c r="A10049" s="74" t="s">
        <v>152</v>
      </c>
      <c r="B10049" t="s">
        <v>222</v>
      </c>
      <c r="C10049" t="s">
        <v>57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0</v>
      </c>
      <c r="J10049">
        <v>0</v>
      </c>
      <c r="K10049">
        <v>0</v>
      </c>
    </row>
    <row r="10050" spans="1:11">
      <c r="A10050" s="74" t="s">
        <v>152</v>
      </c>
      <c r="B10050" t="s">
        <v>222</v>
      </c>
      <c r="C10050" t="s">
        <v>58</v>
      </c>
      <c r="D10050">
        <v>0</v>
      </c>
      <c r="E10050">
        <v>0</v>
      </c>
      <c r="F10050">
        <v>0</v>
      </c>
      <c r="G10050">
        <v>0</v>
      </c>
      <c r="H10050">
        <v>0</v>
      </c>
      <c r="I10050">
        <v>0</v>
      </c>
      <c r="J10050">
        <v>0</v>
      </c>
      <c r="K10050">
        <v>0</v>
      </c>
    </row>
    <row r="10051" spans="1:11">
      <c r="A10051" s="74" t="s">
        <v>103</v>
      </c>
      <c r="B10051" t="s">
        <v>223</v>
      </c>
      <c r="C10051" t="s">
        <v>18</v>
      </c>
      <c r="D10051">
        <v>0</v>
      </c>
      <c r="E10051">
        <v>0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</row>
    <row r="10052" spans="1:11">
      <c r="A10052" s="74" t="s">
        <v>103</v>
      </c>
      <c r="B10052" t="s">
        <v>223</v>
      </c>
      <c r="C10052" t="s">
        <v>19</v>
      </c>
      <c r="D10052">
        <v>0</v>
      </c>
      <c r="E10052">
        <v>0</v>
      </c>
      <c r="F10052">
        <v>0</v>
      </c>
      <c r="G10052">
        <v>0</v>
      </c>
      <c r="H10052">
        <v>0</v>
      </c>
      <c r="I10052">
        <v>0</v>
      </c>
      <c r="J10052">
        <v>0</v>
      </c>
      <c r="K10052">
        <v>0</v>
      </c>
    </row>
    <row r="10053" spans="1:11">
      <c r="A10053" s="74" t="s">
        <v>103</v>
      </c>
      <c r="B10053" t="s">
        <v>223</v>
      </c>
      <c r="C10053" t="s">
        <v>20</v>
      </c>
      <c r="D10053">
        <v>0</v>
      </c>
      <c r="E10053">
        <v>0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</row>
    <row r="10054" spans="1:11">
      <c r="A10054" s="74" t="s">
        <v>103</v>
      </c>
      <c r="B10054" t="s">
        <v>223</v>
      </c>
      <c r="C10054" t="s">
        <v>21</v>
      </c>
      <c r="D10054">
        <v>0</v>
      </c>
      <c r="E10054">
        <v>0</v>
      </c>
      <c r="F10054">
        <v>0</v>
      </c>
      <c r="G10054">
        <v>0</v>
      </c>
      <c r="H10054">
        <v>0</v>
      </c>
      <c r="I10054">
        <v>0</v>
      </c>
      <c r="J10054">
        <v>0</v>
      </c>
      <c r="K10054">
        <v>0</v>
      </c>
    </row>
    <row r="10055" spans="1:11">
      <c r="A10055" s="74" t="s">
        <v>103</v>
      </c>
      <c r="B10055" t="s">
        <v>223</v>
      </c>
      <c r="C10055" t="s">
        <v>22</v>
      </c>
      <c r="D10055">
        <v>0</v>
      </c>
      <c r="E10055">
        <v>0</v>
      </c>
      <c r="F10055">
        <v>0</v>
      </c>
      <c r="G10055">
        <v>0</v>
      </c>
      <c r="H10055">
        <v>0</v>
      </c>
      <c r="I10055">
        <v>0</v>
      </c>
      <c r="J10055">
        <v>0</v>
      </c>
      <c r="K10055">
        <v>0</v>
      </c>
    </row>
    <row r="10056" spans="1:11">
      <c r="A10056" s="74" t="s">
        <v>103</v>
      </c>
      <c r="B10056" t="s">
        <v>223</v>
      </c>
      <c r="C10056" t="s">
        <v>23</v>
      </c>
      <c r="D10056">
        <v>0.28000000000000003</v>
      </c>
      <c r="E10056">
        <v>0.28000000000000003</v>
      </c>
      <c r="F10056">
        <v>11850</v>
      </c>
      <c r="G10056">
        <v>11890</v>
      </c>
      <c r="H10056">
        <v>42321.428571428565</v>
      </c>
      <c r="I10056">
        <v>42464.28571428571</v>
      </c>
      <c r="J10056">
        <v>40</v>
      </c>
      <c r="K10056">
        <v>3.3755274261603376E-3</v>
      </c>
    </row>
    <row r="10057" spans="1:11">
      <c r="A10057" s="74" t="s">
        <v>103</v>
      </c>
      <c r="B10057" t="s">
        <v>223</v>
      </c>
      <c r="C10057" t="s">
        <v>24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</v>
      </c>
      <c r="J10057">
        <v>0</v>
      </c>
      <c r="K10057">
        <v>0</v>
      </c>
    </row>
    <row r="10058" spans="1:11">
      <c r="A10058" s="74" t="s">
        <v>103</v>
      </c>
      <c r="B10058" t="s">
        <v>223</v>
      </c>
      <c r="C10058" t="s">
        <v>25</v>
      </c>
      <c r="D10058">
        <v>0.28000000000000003</v>
      </c>
      <c r="E10058">
        <v>0.28000000000000003</v>
      </c>
      <c r="F10058">
        <v>11850</v>
      </c>
      <c r="G10058">
        <v>11890</v>
      </c>
      <c r="H10058">
        <v>42321.428571428565</v>
      </c>
      <c r="I10058">
        <v>42464.28571428571</v>
      </c>
      <c r="J10058">
        <v>40</v>
      </c>
      <c r="K10058">
        <v>3.3755274261603376E-3</v>
      </c>
    </row>
    <row r="10059" spans="1:11">
      <c r="A10059" s="74" t="s">
        <v>103</v>
      </c>
      <c r="B10059" t="s">
        <v>223</v>
      </c>
    </row>
    <row r="10060" spans="1:11">
      <c r="A10060" s="74" t="s">
        <v>103</v>
      </c>
      <c r="B10060" t="s">
        <v>223</v>
      </c>
      <c r="C10060" t="s">
        <v>26</v>
      </c>
      <c r="D10060">
        <v>0</v>
      </c>
      <c r="E10060">
        <v>0</v>
      </c>
      <c r="F10060">
        <v>0</v>
      </c>
      <c r="G10060">
        <v>0</v>
      </c>
      <c r="H10060">
        <v>0</v>
      </c>
      <c r="I10060">
        <v>0</v>
      </c>
      <c r="J10060">
        <v>0</v>
      </c>
      <c r="K10060">
        <v>0</v>
      </c>
    </row>
    <row r="10061" spans="1:11">
      <c r="A10061" s="74" t="s">
        <v>103</v>
      </c>
      <c r="B10061" t="s">
        <v>223</v>
      </c>
      <c r="C10061" t="s">
        <v>27</v>
      </c>
      <c r="D10061">
        <v>0</v>
      </c>
      <c r="E10061">
        <v>0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</row>
    <row r="10062" spans="1:11">
      <c r="A10062" s="74" t="s">
        <v>103</v>
      </c>
      <c r="B10062" t="s">
        <v>223</v>
      </c>
      <c r="C10062" t="s">
        <v>25</v>
      </c>
      <c r="D10062">
        <v>0</v>
      </c>
      <c r="E10062">
        <v>0</v>
      </c>
      <c r="F10062">
        <v>0</v>
      </c>
      <c r="G10062">
        <v>0</v>
      </c>
      <c r="H10062">
        <v>0</v>
      </c>
      <c r="I10062">
        <v>0</v>
      </c>
      <c r="J10062">
        <v>0</v>
      </c>
      <c r="K10062">
        <v>0</v>
      </c>
    </row>
    <row r="10063" spans="1:11">
      <c r="A10063" s="74" t="s">
        <v>103</v>
      </c>
      <c r="B10063" t="s">
        <v>223</v>
      </c>
    </row>
    <row r="10064" spans="1:11">
      <c r="A10064" s="74" t="s">
        <v>103</v>
      </c>
      <c r="B10064" t="s">
        <v>223</v>
      </c>
      <c r="C10064" t="s">
        <v>28</v>
      </c>
      <c r="D10064">
        <v>0.9</v>
      </c>
      <c r="E10064">
        <v>0.9</v>
      </c>
      <c r="F10064">
        <v>16852</v>
      </c>
      <c r="G10064">
        <v>16852</v>
      </c>
      <c r="H10064">
        <v>18724.444444444445</v>
      </c>
      <c r="I10064">
        <v>18724.444444444445</v>
      </c>
      <c r="J10064">
        <v>0</v>
      </c>
      <c r="K10064">
        <v>0</v>
      </c>
    </row>
    <row r="10065" spans="1:11">
      <c r="A10065" s="74" t="s">
        <v>103</v>
      </c>
      <c r="B10065" t="s">
        <v>223</v>
      </c>
      <c r="C10065" t="s">
        <v>29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</row>
    <row r="10066" spans="1:11">
      <c r="A10066" s="74" t="s">
        <v>103</v>
      </c>
      <c r="B10066" t="s">
        <v>223</v>
      </c>
      <c r="C10066" t="s">
        <v>30</v>
      </c>
      <c r="D10066">
        <v>0</v>
      </c>
      <c r="E10066"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</row>
    <row r="10067" spans="1:11">
      <c r="A10067" s="74" t="s">
        <v>103</v>
      </c>
      <c r="B10067" t="s">
        <v>223</v>
      </c>
      <c r="C10067" t="s">
        <v>31</v>
      </c>
      <c r="D10067">
        <v>0</v>
      </c>
      <c r="E10067">
        <v>0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</row>
    <row r="10068" spans="1:11">
      <c r="A10068" s="74" t="s">
        <v>103</v>
      </c>
      <c r="B10068" t="s">
        <v>223</v>
      </c>
      <c r="C10068" t="s">
        <v>25</v>
      </c>
      <c r="D10068">
        <v>0.9</v>
      </c>
      <c r="E10068">
        <v>0.9</v>
      </c>
      <c r="F10068">
        <v>16852</v>
      </c>
      <c r="G10068">
        <v>16852</v>
      </c>
      <c r="H10068">
        <v>18724.444444444445</v>
      </c>
      <c r="I10068">
        <v>18724.444444444445</v>
      </c>
      <c r="J10068">
        <v>0</v>
      </c>
      <c r="K10068">
        <v>0</v>
      </c>
    </row>
    <row r="10069" spans="1:11">
      <c r="A10069" s="74" t="s">
        <v>103</v>
      </c>
      <c r="B10069" t="s">
        <v>223</v>
      </c>
    </row>
    <row r="10070" spans="1:11">
      <c r="A10070" s="74" t="s">
        <v>103</v>
      </c>
      <c r="B10070" t="s">
        <v>223</v>
      </c>
      <c r="C10070" t="s">
        <v>32</v>
      </c>
      <c r="D10070">
        <v>0</v>
      </c>
      <c r="E10070">
        <v>0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</row>
    <row r="10071" spans="1:11">
      <c r="A10071" s="74" t="s">
        <v>103</v>
      </c>
      <c r="B10071" t="s">
        <v>223</v>
      </c>
      <c r="C10071" t="s">
        <v>33</v>
      </c>
      <c r="D10071">
        <v>0</v>
      </c>
      <c r="E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</row>
    <row r="10072" spans="1:11">
      <c r="A10072" s="74" t="s">
        <v>103</v>
      </c>
      <c r="B10072" t="s">
        <v>223</v>
      </c>
      <c r="C10072" t="s">
        <v>34</v>
      </c>
      <c r="D10072">
        <v>1</v>
      </c>
      <c r="E10072">
        <v>1</v>
      </c>
      <c r="F10072">
        <v>20000</v>
      </c>
      <c r="G10072">
        <v>20000</v>
      </c>
      <c r="H10072">
        <v>20000</v>
      </c>
      <c r="I10072">
        <v>20000</v>
      </c>
      <c r="J10072">
        <v>0</v>
      </c>
      <c r="K10072">
        <v>0</v>
      </c>
    </row>
    <row r="10073" spans="1:11">
      <c r="A10073" s="74" t="s">
        <v>103</v>
      </c>
      <c r="B10073" t="s">
        <v>223</v>
      </c>
      <c r="C10073" t="s">
        <v>25</v>
      </c>
      <c r="D10073">
        <v>1</v>
      </c>
      <c r="E10073">
        <v>1</v>
      </c>
      <c r="F10073">
        <v>20000</v>
      </c>
      <c r="G10073">
        <v>20000</v>
      </c>
      <c r="H10073">
        <v>20000</v>
      </c>
      <c r="I10073">
        <v>20000</v>
      </c>
      <c r="J10073">
        <v>0</v>
      </c>
      <c r="K10073">
        <v>0</v>
      </c>
    </row>
    <row r="10074" spans="1:11">
      <c r="A10074" s="74" t="s">
        <v>103</v>
      </c>
      <c r="B10074" t="s">
        <v>223</v>
      </c>
    </row>
    <row r="10075" spans="1:11">
      <c r="A10075" s="74" t="s">
        <v>103</v>
      </c>
      <c r="B10075" t="s">
        <v>223</v>
      </c>
      <c r="C10075" t="s">
        <v>35</v>
      </c>
      <c r="D10075">
        <v>0</v>
      </c>
      <c r="E10075"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v>0</v>
      </c>
    </row>
    <row r="10076" spans="1:11">
      <c r="A10076" s="74" t="s">
        <v>103</v>
      </c>
      <c r="B10076" t="s">
        <v>223</v>
      </c>
      <c r="C10076" t="s">
        <v>36</v>
      </c>
      <c r="D10076">
        <v>0</v>
      </c>
      <c r="E10076"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</row>
    <row r="10077" spans="1:11">
      <c r="A10077" s="74" t="s">
        <v>103</v>
      </c>
      <c r="B10077" t="s">
        <v>223</v>
      </c>
      <c r="C10077" t="s">
        <v>25</v>
      </c>
      <c r="D10077">
        <v>0</v>
      </c>
      <c r="E10077">
        <v>0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0</v>
      </c>
    </row>
    <row r="10078" spans="1:11">
      <c r="A10078" s="74" t="s">
        <v>103</v>
      </c>
      <c r="B10078" t="s">
        <v>223</v>
      </c>
    </row>
    <row r="10079" spans="1:11">
      <c r="A10079" s="74" t="s">
        <v>103</v>
      </c>
      <c r="B10079" t="s">
        <v>223</v>
      </c>
      <c r="C10079" t="s">
        <v>37</v>
      </c>
      <c r="D10079">
        <v>0</v>
      </c>
      <c r="E10079">
        <v>0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</row>
    <row r="10080" spans="1:11">
      <c r="A10080" s="74" t="s">
        <v>103</v>
      </c>
      <c r="B10080" t="s">
        <v>223</v>
      </c>
      <c r="C10080" t="s">
        <v>38</v>
      </c>
      <c r="D10080">
        <v>0</v>
      </c>
      <c r="E10080">
        <v>0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</row>
    <row r="10081" spans="1:11">
      <c r="A10081" s="74" t="s">
        <v>103</v>
      </c>
      <c r="B10081" t="s">
        <v>223</v>
      </c>
      <c r="C10081" t="s">
        <v>25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0</v>
      </c>
      <c r="J10081">
        <v>0</v>
      </c>
      <c r="K10081">
        <v>0</v>
      </c>
    </row>
    <row r="10082" spans="1:11">
      <c r="A10082" s="74" t="s">
        <v>103</v>
      </c>
      <c r="B10082" t="s">
        <v>223</v>
      </c>
    </row>
    <row r="10083" spans="1:11">
      <c r="A10083" s="74" t="s">
        <v>103</v>
      </c>
      <c r="B10083" t="s">
        <v>223</v>
      </c>
      <c r="C10083" t="s">
        <v>39</v>
      </c>
      <c r="D10083">
        <v>0</v>
      </c>
      <c r="E10083">
        <v>0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0</v>
      </c>
    </row>
    <row r="10084" spans="1:11">
      <c r="A10084" s="74" t="s">
        <v>103</v>
      </c>
      <c r="B10084" t="s">
        <v>223</v>
      </c>
      <c r="C10084" t="s">
        <v>40</v>
      </c>
      <c r="D10084">
        <v>0</v>
      </c>
      <c r="E10084">
        <v>0</v>
      </c>
      <c r="F10084">
        <v>0</v>
      </c>
      <c r="G10084">
        <v>0</v>
      </c>
      <c r="H10084">
        <v>0</v>
      </c>
      <c r="I10084">
        <v>0</v>
      </c>
      <c r="J10084">
        <v>0</v>
      </c>
      <c r="K10084">
        <v>0</v>
      </c>
    </row>
    <row r="10085" spans="1:11">
      <c r="A10085" s="74" t="s">
        <v>103</v>
      </c>
      <c r="B10085" t="s">
        <v>223</v>
      </c>
      <c r="C10085" t="s">
        <v>41</v>
      </c>
      <c r="D10085">
        <v>0</v>
      </c>
      <c r="E10085"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</row>
    <row r="10086" spans="1:11">
      <c r="A10086" s="74" t="s">
        <v>103</v>
      </c>
      <c r="B10086" t="s">
        <v>223</v>
      </c>
      <c r="C10086" t="s">
        <v>42</v>
      </c>
      <c r="D10086">
        <v>0</v>
      </c>
      <c r="E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</row>
    <row r="10087" spans="1:11">
      <c r="A10087" s="74" t="s">
        <v>103</v>
      </c>
      <c r="B10087" t="s">
        <v>223</v>
      </c>
      <c r="C10087" t="s">
        <v>43</v>
      </c>
      <c r="D10087">
        <v>0</v>
      </c>
      <c r="E10087"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</row>
    <row r="10088" spans="1:11">
      <c r="A10088" s="74" t="s">
        <v>103</v>
      </c>
      <c r="B10088" t="s">
        <v>223</v>
      </c>
      <c r="C10088" t="s">
        <v>44</v>
      </c>
      <c r="D10088">
        <v>0</v>
      </c>
      <c r="E10088">
        <v>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</row>
    <row r="10089" spans="1:11">
      <c r="A10089" s="74" t="s">
        <v>103</v>
      </c>
      <c r="B10089" t="s">
        <v>223</v>
      </c>
      <c r="C10089" t="s">
        <v>45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</row>
    <row r="10090" spans="1:11">
      <c r="A10090" s="74" t="s">
        <v>103</v>
      </c>
      <c r="B10090" t="s">
        <v>223</v>
      </c>
      <c r="C10090" t="s">
        <v>46</v>
      </c>
      <c r="D10090">
        <v>0</v>
      </c>
      <c r="E10090">
        <v>0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</row>
    <row r="10091" spans="1:11">
      <c r="A10091" s="74" t="s">
        <v>103</v>
      </c>
      <c r="B10091" t="s">
        <v>223</v>
      </c>
      <c r="C10091" t="s">
        <v>25</v>
      </c>
      <c r="D10091">
        <v>0</v>
      </c>
      <c r="E10091">
        <v>0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</row>
    <row r="10092" spans="1:11">
      <c r="A10092" s="74" t="s">
        <v>103</v>
      </c>
      <c r="B10092" t="s">
        <v>223</v>
      </c>
    </row>
    <row r="10093" spans="1:11">
      <c r="A10093" s="74" t="s">
        <v>103</v>
      </c>
      <c r="B10093" t="s">
        <v>223</v>
      </c>
      <c r="C10093" t="s">
        <v>47</v>
      </c>
      <c r="D10093">
        <v>0</v>
      </c>
      <c r="E10093">
        <v>0</v>
      </c>
      <c r="F10093">
        <v>0</v>
      </c>
      <c r="G10093">
        <v>0</v>
      </c>
      <c r="H10093">
        <v>0</v>
      </c>
      <c r="I10093">
        <v>0</v>
      </c>
      <c r="J10093">
        <v>0</v>
      </c>
      <c r="K10093">
        <v>0</v>
      </c>
    </row>
    <row r="10094" spans="1:11">
      <c r="A10094" s="74" t="s">
        <v>103</v>
      </c>
      <c r="B10094" t="s">
        <v>223</v>
      </c>
      <c r="C10094" t="s">
        <v>48</v>
      </c>
      <c r="D10094">
        <v>0</v>
      </c>
      <c r="E10094">
        <v>0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</row>
    <row r="10095" spans="1:11">
      <c r="A10095" s="74" t="s">
        <v>103</v>
      </c>
      <c r="B10095" t="s">
        <v>223</v>
      </c>
      <c r="C10095" t="s">
        <v>25</v>
      </c>
      <c r="D10095">
        <v>0</v>
      </c>
      <c r="E10095">
        <v>0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</row>
    <row r="10096" spans="1:11">
      <c r="A10096" s="74" t="s">
        <v>103</v>
      </c>
      <c r="B10096" t="s">
        <v>223</v>
      </c>
    </row>
    <row r="10097" spans="1:11">
      <c r="A10097" s="74" t="s">
        <v>103</v>
      </c>
      <c r="B10097" t="s">
        <v>223</v>
      </c>
      <c r="C10097" t="s">
        <v>49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0</v>
      </c>
      <c r="J10097">
        <v>0</v>
      </c>
      <c r="K10097">
        <v>0</v>
      </c>
    </row>
    <row r="10098" spans="1:11">
      <c r="A10098" s="74" t="s">
        <v>103</v>
      </c>
      <c r="B10098" t="s">
        <v>223</v>
      </c>
      <c r="C10098" t="s">
        <v>25</v>
      </c>
      <c r="D10098">
        <v>0</v>
      </c>
      <c r="E10098">
        <v>0</v>
      </c>
      <c r="F10098">
        <v>0</v>
      </c>
      <c r="G10098">
        <v>0</v>
      </c>
      <c r="H10098">
        <v>0</v>
      </c>
      <c r="I10098">
        <v>0</v>
      </c>
      <c r="J10098">
        <v>0</v>
      </c>
      <c r="K10098">
        <v>0</v>
      </c>
    </row>
    <row r="10099" spans="1:11">
      <c r="A10099" s="74" t="s">
        <v>103</v>
      </c>
      <c r="B10099" t="s">
        <v>223</v>
      </c>
    </row>
    <row r="10100" spans="1:11">
      <c r="A10100" s="74" t="s">
        <v>103</v>
      </c>
      <c r="B10100" t="s">
        <v>223</v>
      </c>
      <c r="C10100" t="s">
        <v>50</v>
      </c>
      <c r="D10100">
        <v>0</v>
      </c>
      <c r="E10100">
        <v>0</v>
      </c>
      <c r="F10100">
        <v>0</v>
      </c>
      <c r="G10100">
        <v>0</v>
      </c>
      <c r="H10100">
        <v>0</v>
      </c>
      <c r="I10100">
        <v>0</v>
      </c>
      <c r="J10100">
        <v>0</v>
      </c>
      <c r="K10100">
        <v>0</v>
      </c>
    </row>
    <row r="10101" spans="1:11">
      <c r="A10101" s="74" t="s">
        <v>103</v>
      </c>
      <c r="B10101" t="s">
        <v>223</v>
      </c>
      <c r="C10101" t="s">
        <v>51</v>
      </c>
      <c r="D10101">
        <v>1</v>
      </c>
      <c r="E10101">
        <v>1</v>
      </c>
      <c r="F10101">
        <v>22000</v>
      </c>
      <c r="G10101">
        <v>22000</v>
      </c>
      <c r="H10101">
        <v>22000</v>
      </c>
      <c r="I10101">
        <v>22000</v>
      </c>
      <c r="J10101">
        <v>0</v>
      </c>
      <c r="K10101">
        <v>0</v>
      </c>
    </row>
    <row r="10102" spans="1:11">
      <c r="A10102" s="74" t="s">
        <v>103</v>
      </c>
      <c r="B10102" t="s">
        <v>223</v>
      </c>
      <c r="C10102" t="s">
        <v>25</v>
      </c>
      <c r="D10102">
        <v>1</v>
      </c>
      <c r="E10102">
        <v>1</v>
      </c>
      <c r="F10102">
        <v>22000</v>
      </c>
      <c r="G10102">
        <v>22000</v>
      </c>
      <c r="H10102">
        <v>22000</v>
      </c>
      <c r="I10102">
        <v>22000</v>
      </c>
      <c r="J10102">
        <v>0</v>
      </c>
      <c r="K10102">
        <v>0</v>
      </c>
    </row>
    <row r="10103" spans="1:11">
      <c r="A10103" s="74" t="s">
        <v>103</v>
      </c>
      <c r="B10103" t="s">
        <v>223</v>
      </c>
    </row>
    <row r="10104" spans="1:11">
      <c r="A10104" s="74" t="s">
        <v>103</v>
      </c>
      <c r="B10104" t="s">
        <v>223</v>
      </c>
      <c r="C10104" t="s">
        <v>52</v>
      </c>
      <c r="D10104">
        <v>0</v>
      </c>
      <c r="E10104">
        <v>0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</row>
    <row r="10105" spans="1:11">
      <c r="A10105" s="74" t="s">
        <v>103</v>
      </c>
      <c r="B10105" t="s">
        <v>223</v>
      </c>
      <c r="C10105" t="s">
        <v>53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</row>
    <row r="10106" spans="1:11">
      <c r="A10106" s="74" t="s">
        <v>103</v>
      </c>
      <c r="B10106" t="s">
        <v>223</v>
      </c>
      <c r="C10106" t="s">
        <v>54</v>
      </c>
      <c r="D10106">
        <v>0</v>
      </c>
      <c r="E10106">
        <v>0</v>
      </c>
      <c r="F10106">
        <v>0</v>
      </c>
      <c r="G10106">
        <v>0</v>
      </c>
      <c r="H10106">
        <v>0</v>
      </c>
      <c r="I10106">
        <v>0</v>
      </c>
      <c r="J10106">
        <v>0</v>
      </c>
      <c r="K10106">
        <v>0</v>
      </c>
    </row>
    <row r="10107" spans="1:11">
      <c r="A10107" s="74" t="s">
        <v>103</v>
      </c>
      <c r="B10107" t="s">
        <v>223</v>
      </c>
      <c r="C10107" t="s">
        <v>55</v>
      </c>
      <c r="D10107">
        <v>0</v>
      </c>
      <c r="E10107">
        <v>0</v>
      </c>
      <c r="F10107">
        <v>0</v>
      </c>
      <c r="G10107">
        <v>0</v>
      </c>
      <c r="H10107">
        <v>0</v>
      </c>
      <c r="I10107">
        <v>0</v>
      </c>
      <c r="J10107">
        <v>0</v>
      </c>
      <c r="K10107">
        <v>0</v>
      </c>
    </row>
    <row r="10108" spans="1:11">
      <c r="A10108" s="74" t="s">
        <v>103</v>
      </c>
      <c r="B10108" t="s">
        <v>223</v>
      </c>
      <c r="C10108" t="s">
        <v>25</v>
      </c>
      <c r="D10108">
        <v>0</v>
      </c>
      <c r="E10108">
        <v>0</v>
      </c>
      <c r="F10108">
        <v>0</v>
      </c>
      <c r="G10108">
        <v>0</v>
      </c>
      <c r="H10108">
        <v>0</v>
      </c>
      <c r="I10108">
        <v>0</v>
      </c>
      <c r="J10108">
        <v>0</v>
      </c>
      <c r="K10108">
        <v>0</v>
      </c>
    </row>
    <row r="10109" spans="1:11">
      <c r="A10109" s="74" t="s">
        <v>103</v>
      </c>
      <c r="B10109" t="s">
        <v>223</v>
      </c>
    </row>
    <row r="10110" spans="1:11">
      <c r="A10110" s="74" t="s">
        <v>103</v>
      </c>
      <c r="B10110" t="s">
        <v>223</v>
      </c>
      <c r="C10110" t="s">
        <v>56</v>
      </c>
      <c r="D10110">
        <v>0</v>
      </c>
      <c r="E10110">
        <v>0</v>
      </c>
      <c r="F10110">
        <v>0</v>
      </c>
      <c r="G10110">
        <v>0</v>
      </c>
      <c r="H10110">
        <v>0</v>
      </c>
      <c r="I10110">
        <v>0</v>
      </c>
      <c r="J10110">
        <v>0</v>
      </c>
      <c r="K10110">
        <v>0</v>
      </c>
    </row>
    <row r="10111" spans="1:11">
      <c r="A10111" s="74" t="s">
        <v>103</v>
      </c>
      <c r="B10111" t="s">
        <v>223</v>
      </c>
      <c r="C10111" t="s">
        <v>57</v>
      </c>
      <c r="D10111">
        <v>0</v>
      </c>
      <c r="E10111">
        <v>0</v>
      </c>
      <c r="F10111">
        <v>0</v>
      </c>
      <c r="G10111">
        <v>0</v>
      </c>
      <c r="H10111">
        <v>0</v>
      </c>
      <c r="I10111">
        <v>0</v>
      </c>
      <c r="J10111">
        <v>0</v>
      </c>
      <c r="K10111">
        <v>0</v>
      </c>
    </row>
    <row r="10112" spans="1:11">
      <c r="A10112" s="74" t="s">
        <v>103</v>
      </c>
      <c r="B10112" t="s">
        <v>223</v>
      </c>
      <c r="C10112" t="s">
        <v>58</v>
      </c>
      <c r="D10112">
        <v>0</v>
      </c>
      <c r="E10112">
        <v>0</v>
      </c>
      <c r="F10112">
        <v>0</v>
      </c>
      <c r="G10112">
        <v>0</v>
      </c>
      <c r="H10112">
        <v>0</v>
      </c>
      <c r="I10112">
        <v>0</v>
      </c>
      <c r="J10112">
        <v>0</v>
      </c>
      <c r="K10112">
        <v>0</v>
      </c>
    </row>
    <row r="10113" spans="1:11">
      <c r="A10113" s="74" t="s">
        <v>130</v>
      </c>
      <c r="B10113" t="s">
        <v>224</v>
      </c>
      <c r="C10113" t="s">
        <v>18</v>
      </c>
      <c r="D10113">
        <v>1</v>
      </c>
      <c r="E10113">
        <v>1</v>
      </c>
      <c r="F10113">
        <v>78198</v>
      </c>
      <c r="G10113">
        <v>78198</v>
      </c>
      <c r="H10113">
        <v>78198</v>
      </c>
      <c r="I10113">
        <v>78198</v>
      </c>
      <c r="J10113">
        <v>0</v>
      </c>
      <c r="K10113">
        <v>0</v>
      </c>
    </row>
    <row r="10114" spans="1:11">
      <c r="A10114" s="74" t="s">
        <v>130</v>
      </c>
      <c r="B10114" t="s">
        <v>224</v>
      </c>
      <c r="C10114" t="s">
        <v>19</v>
      </c>
      <c r="D10114">
        <v>0</v>
      </c>
      <c r="E10114">
        <v>0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</row>
    <row r="10115" spans="1:11">
      <c r="A10115" s="74" t="s">
        <v>130</v>
      </c>
      <c r="B10115" t="s">
        <v>224</v>
      </c>
      <c r="C10115" t="s">
        <v>20</v>
      </c>
      <c r="D10115">
        <v>0</v>
      </c>
      <c r="E10115">
        <v>0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</row>
    <row r="10116" spans="1:11">
      <c r="A10116" s="74" t="s">
        <v>130</v>
      </c>
      <c r="B10116" t="s">
        <v>224</v>
      </c>
      <c r="C10116" t="s">
        <v>21</v>
      </c>
      <c r="D10116">
        <v>0</v>
      </c>
      <c r="E10116">
        <v>0</v>
      </c>
      <c r="F10116">
        <v>0</v>
      </c>
      <c r="G10116">
        <v>0</v>
      </c>
      <c r="H10116">
        <v>0</v>
      </c>
      <c r="I10116">
        <v>0</v>
      </c>
      <c r="J10116">
        <v>0</v>
      </c>
      <c r="K10116">
        <v>0</v>
      </c>
    </row>
    <row r="10117" spans="1:11">
      <c r="A10117" s="74" t="s">
        <v>130</v>
      </c>
      <c r="B10117" t="s">
        <v>224</v>
      </c>
      <c r="C10117" t="s">
        <v>22</v>
      </c>
      <c r="D10117">
        <v>0</v>
      </c>
      <c r="E10117">
        <v>0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</row>
    <row r="10118" spans="1:11">
      <c r="A10118" s="74" t="s">
        <v>130</v>
      </c>
      <c r="B10118" t="s">
        <v>224</v>
      </c>
      <c r="C10118" t="s">
        <v>23</v>
      </c>
      <c r="D10118">
        <v>0.5</v>
      </c>
      <c r="E10118">
        <v>0.5</v>
      </c>
      <c r="F10118">
        <v>27447.88</v>
      </c>
      <c r="G10118">
        <v>27448</v>
      </c>
      <c r="H10118">
        <v>54895.76</v>
      </c>
      <c r="I10118">
        <v>54896</v>
      </c>
      <c r="J10118">
        <v>0.11999999999898137</v>
      </c>
      <c r="K10118">
        <v>4.371922348792743E-6</v>
      </c>
    </row>
    <row r="10119" spans="1:11">
      <c r="A10119" s="74" t="s">
        <v>130</v>
      </c>
      <c r="B10119" t="s">
        <v>224</v>
      </c>
      <c r="C10119" t="s">
        <v>24</v>
      </c>
      <c r="D10119">
        <v>0</v>
      </c>
      <c r="E10119">
        <v>0</v>
      </c>
      <c r="F10119">
        <v>0</v>
      </c>
      <c r="G10119">
        <v>0</v>
      </c>
      <c r="H10119">
        <v>0</v>
      </c>
      <c r="I10119">
        <v>0</v>
      </c>
      <c r="J10119">
        <v>0</v>
      </c>
      <c r="K10119">
        <v>0</v>
      </c>
    </row>
    <row r="10120" spans="1:11">
      <c r="A10120" s="74" t="s">
        <v>130</v>
      </c>
      <c r="B10120" t="s">
        <v>224</v>
      </c>
      <c r="C10120" t="s">
        <v>25</v>
      </c>
      <c r="D10120">
        <v>1.5</v>
      </c>
      <c r="E10120">
        <v>1.5</v>
      </c>
      <c r="F10120">
        <v>105645.88</v>
      </c>
      <c r="G10120">
        <v>105646</v>
      </c>
      <c r="H10120">
        <v>70430.58666666667</v>
      </c>
      <c r="I10120">
        <v>70430.666666666672</v>
      </c>
      <c r="J10120">
        <v>0.11999999999534339</v>
      </c>
      <c r="K10120">
        <v>1.1358701351661171E-6</v>
      </c>
    </row>
    <row r="10121" spans="1:11">
      <c r="A10121" s="74" t="s">
        <v>130</v>
      </c>
      <c r="B10121" t="s">
        <v>224</v>
      </c>
    </row>
    <row r="10122" spans="1:11">
      <c r="A10122" s="74" t="s">
        <v>130</v>
      </c>
      <c r="B10122" t="s">
        <v>224</v>
      </c>
      <c r="C10122" t="s">
        <v>26</v>
      </c>
      <c r="D10122">
        <v>0</v>
      </c>
      <c r="E10122">
        <v>0</v>
      </c>
      <c r="F10122">
        <v>0</v>
      </c>
      <c r="G10122">
        <v>0</v>
      </c>
      <c r="H10122">
        <v>0</v>
      </c>
      <c r="I10122">
        <v>0</v>
      </c>
      <c r="J10122">
        <v>0</v>
      </c>
      <c r="K10122">
        <v>0</v>
      </c>
    </row>
    <row r="10123" spans="1:11">
      <c r="A10123" s="74" t="s">
        <v>130</v>
      </c>
      <c r="B10123" t="s">
        <v>224</v>
      </c>
      <c r="C10123" t="s">
        <v>27</v>
      </c>
      <c r="D10123">
        <v>0</v>
      </c>
      <c r="E10123">
        <v>0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</row>
    <row r="10124" spans="1:11">
      <c r="A10124" s="74" t="s">
        <v>130</v>
      </c>
      <c r="B10124" t="s">
        <v>224</v>
      </c>
      <c r="C10124" t="s">
        <v>25</v>
      </c>
      <c r="D10124">
        <v>0</v>
      </c>
      <c r="E10124">
        <v>0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</row>
    <row r="10125" spans="1:11">
      <c r="A10125" s="74" t="s">
        <v>130</v>
      </c>
      <c r="B10125" t="s">
        <v>224</v>
      </c>
    </row>
    <row r="10126" spans="1:11">
      <c r="A10126" s="74" t="s">
        <v>130</v>
      </c>
      <c r="B10126" t="s">
        <v>224</v>
      </c>
      <c r="C10126" t="s">
        <v>28</v>
      </c>
      <c r="D10126">
        <v>0</v>
      </c>
      <c r="E10126">
        <v>0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</row>
    <row r="10127" spans="1:11">
      <c r="A10127" s="74" t="s">
        <v>130</v>
      </c>
      <c r="B10127" t="s">
        <v>224</v>
      </c>
      <c r="C10127" t="s">
        <v>29</v>
      </c>
      <c r="D10127">
        <v>0</v>
      </c>
      <c r="E10127">
        <v>0</v>
      </c>
      <c r="F10127">
        <v>0</v>
      </c>
      <c r="G10127">
        <v>0</v>
      </c>
      <c r="H10127">
        <v>0</v>
      </c>
      <c r="I10127">
        <v>0</v>
      </c>
      <c r="J10127">
        <v>0</v>
      </c>
      <c r="K10127">
        <v>0</v>
      </c>
    </row>
    <row r="10128" spans="1:11">
      <c r="A10128" s="74" t="s">
        <v>130</v>
      </c>
      <c r="B10128" t="s">
        <v>224</v>
      </c>
      <c r="C10128" t="s">
        <v>30</v>
      </c>
      <c r="D10128">
        <v>0</v>
      </c>
      <c r="E10128">
        <v>0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</row>
    <row r="10129" spans="1:11">
      <c r="A10129" s="74" t="s">
        <v>130</v>
      </c>
      <c r="B10129" t="s">
        <v>224</v>
      </c>
      <c r="C10129" t="s">
        <v>31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</row>
    <row r="10130" spans="1:11">
      <c r="A10130" s="74" t="s">
        <v>130</v>
      </c>
      <c r="B10130" t="s">
        <v>224</v>
      </c>
      <c r="C10130" t="s">
        <v>25</v>
      </c>
      <c r="D10130">
        <v>0</v>
      </c>
      <c r="E10130">
        <v>0</v>
      </c>
      <c r="F10130">
        <v>0</v>
      </c>
      <c r="G10130">
        <v>0</v>
      </c>
      <c r="H10130">
        <v>0</v>
      </c>
      <c r="I10130">
        <v>0</v>
      </c>
      <c r="J10130">
        <v>0</v>
      </c>
      <c r="K10130">
        <v>0</v>
      </c>
    </row>
    <row r="10131" spans="1:11">
      <c r="A10131" s="74" t="s">
        <v>130</v>
      </c>
      <c r="B10131" t="s">
        <v>224</v>
      </c>
    </row>
    <row r="10132" spans="1:11">
      <c r="A10132" s="74" t="s">
        <v>130</v>
      </c>
      <c r="B10132" t="s">
        <v>224</v>
      </c>
      <c r="C10132" t="s">
        <v>32</v>
      </c>
      <c r="D10132">
        <v>0</v>
      </c>
      <c r="E10132">
        <v>0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</row>
    <row r="10133" spans="1:11">
      <c r="A10133" s="74" t="s">
        <v>130</v>
      </c>
      <c r="B10133" t="s">
        <v>224</v>
      </c>
      <c r="C10133" t="s">
        <v>33</v>
      </c>
      <c r="D10133">
        <v>0</v>
      </c>
      <c r="E10133">
        <v>0</v>
      </c>
      <c r="F10133">
        <v>0</v>
      </c>
      <c r="G10133">
        <v>0</v>
      </c>
      <c r="H10133">
        <v>0</v>
      </c>
      <c r="I10133">
        <v>0</v>
      </c>
      <c r="J10133">
        <v>0</v>
      </c>
      <c r="K10133">
        <v>0</v>
      </c>
    </row>
    <row r="10134" spans="1:11">
      <c r="A10134" s="74" t="s">
        <v>130</v>
      </c>
      <c r="B10134" t="s">
        <v>224</v>
      </c>
      <c r="C10134" t="s">
        <v>34</v>
      </c>
      <c r="D10134">
        <v>1</v>
      </c>
      <c r="E10134">
        <v>1</v>
      </c>
      <c r="F10134">
        <v>22906</v>
      </c>
      <c r="G10134">
        <v>22907</v>
      </c>
      <c r="H10134">
        <v>22906</v>
      </c>
      <c r="I10134">
        <v>22907</v>
      </c>
      <c r="J10134">
        <v>1</v>
      </c>
      <c r="K10134">
        <v>4.3656683838295645E-5</v>
      </c>
    </row>
    <row r="10135" spans="1:11">
      <c r="A10135" s="74" t="s">
        <v>130</v>
      </c>
      <c r="B10135" t="s">
        <v>224</v>
      </c>
      <c r="C10135" t="s">
        <v>25</v>
      </c>
      <c r="D10135">
        <v>1</v>
      </c>
      <c r="E10135">
        <v>1</v>
      </c>
      <c r="F10135">
        <v>22906</v>
      </c>
      <c r="G10135">
        <v>22907</v>
      </c>
      <c r="H10135">
        <v>22906</v>
      </c>
      <c r="I10135">
        <v>22907</v>
      </c>
      <c r="J10135">
        <v>1</v>
      </c>
      <c r="K10135">
        <v>4.3656683838295645E-5</v>
      </c>
    </row>
    <row r="10136" spans="1:11">
      <c r="A10136" s="74" t="s">
        <v>130</v>
      </c>
      <c r="B10136" t="s">
        <v>224</v>
      </c>
    </row>
    <row r="10137" spans="1:11">
      <c r="A10137" s="74" t="s">
        <v>130</v>
      </c>
      <c r="B10137" t="s">
        <v>224</v>
      </c>
      <c r="C10137" t="s">
        <v>35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</row>
    <row r="10138" spans="1:11">
      <c r="A10138" s="74" t="s">
        <v>130</v>
      </c>
      <c r="B10138" t="s">
        <v>224</v>
      </c>
      <c r="C10138" t="s">
        <v>36</v>
      </c>
      <c r="D10138">
        <v>0</v>
      </c>
      <c r="E10138">
        <v>0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</row>
    <row r="10139" spans="1:11">
      <c r="A10139" s="74" t="s">
        <v>130</v>
      </c>
      <c r="B10139" t="s">
        <v>224</v>
      </c>
      <c r="C10139" t="s">
        <v>25</v>
      </c>
      <c r="D10139">
        <v>0</v>
      </c>
      <c r="E10139">
        <v>0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</row>
    <row r="10140" spans="1:11">
      <c r="A10140" s="74" t="s">
        <v>130</v>
      </c>
      <c r="B10140" t="s">
        <v>224</v>
      </c>
    </row>
    <row r="10141" spans="1:11">
      <c r="A10141" s="74" t="s">
        <v>130</v>
      </c>
      <c r="B10141" t="s">
        <v>224</v>
      </c>
      <c r="C10141" t="s">
        <v>37</v>
      </c>
      <c r="D10141">
        <v>0</v>
      </c>
      <c r="E10141">
        <v>0</v>
      </c>
      <c r="F10141">
        <v>0</v>
      </c>
      <c r="G10141">
        <v>0</v>
      </c>
      <c r="H10141">
        <v>0</v>
      </c>
      <c r="I10141">
        <v>0</v>
      </c>
      <c r="J10141">
        <v>0</v>
      </c>
      <c r="K10141">
        <v>0</v>
      </c>
    </row>
    <row r="10142" spans="1:11">
      <c r="A10142" s="74" t="s">
        <v>130</v>
      </c>
      <c r="B10142" t="s">
        <v>224</v>
      </c>
      <c r="C10142" t="s">
        <v>38</v>
      </c>
      <c r="D10142">
        <v>0</v>
      </c>
      <c r="E10142">
        <v>0</v>
      </c>
      <c r="F10142">
        <v>0</v>
      </c>
      <c r="G10142">
        <v>0</v>
      </c>
      <c r="H10142">
        <v>0</v>
      </c>
      <c r="I10142">
        <v>0</v>
      </c>
      <c r="J10142">
        <v>0</v>
      </c>
      <c r="K10142">
        <v>0</v>
      </c>
    </row>
    <row r="10143" spans="1:11">
      <c r="A10143" s="74" t="s">
        <v>130</v>
      </c>
      <c r="B10143" t="s">
        <v>224</v>
      </c>
      <c r="C10143" t="s">
        <v>25</v>
      </c>
      <c r="D10143">
        <v>0</v>
      </c>
      <c r="E10143">
        <v>0</v>
      </c>
      <c r="F10143">
        <v>0</v>
      </c>
      <c r="G10143">
        <v>0</v>
      </c>
      <c r="H10143">
        <v>0</v>
      </c>
      <c r="I10143">
        <v>0</v>
      </c>
      <c r="J10143">
        <v>0</v>
      </c>
      <c r="K10143">
        <v>0</v>
      </c>
    </row>
    <row r="10144" spans="1:11">
      <c r="A10144" s="74" t="s">
        <v>130</v>
      </c>
      <c r="B10144" t="s">
        <v>224</v>
      </c>
    </row>
    <row r="10145" spans="1:11">
      <c r="A10145" s="74" t="s">
        <v>130</v>
      </c>
      <c r="B10145" t="s">
        <v>224</v>
      </c>
      <c r="C10145" t="s">
        <v>39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0</v>
      </c>
      <c r="J10145">
        <v>0</v>
      </c>
      <c r="K10145">
        <v>0</v>
      </c>
    </row>
    <row r="10146" spans="1:11">
      <c r="A10146" s="74" t="s">
        <v>130</v>
      </c>
      <c r="B10146" t="s">
        <v>224</v>
      </c>
      <c r="C10146" t="s">
        <v>40</v>
      </c>
      <c r="D10146">
        <v>0</v>
      </c>
      <c r="E10146"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</row>
    <row r="10147" spans="1:11">
      <c r="A10147" s="74" t="s">
        <v>130</v>
      </c>
      <c r="B10147" t="s">
        <v>224</v>
      </c>
      <c r="C10147" t="s">
        <v>41</v>
      </c>
      <c r="D10147">
        <v>0</v>
      </c>
      <c r="E10147">
        <v>0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0</v>
      </c>
    </row>
    <row r="10148" spans="1:11">
      <c r="A10148" s="74" t="s">
        <v>130</v>
      </c>
      <c r="B10148" t="s">
        <v>224</v>
      </c>
      <c r="C10148" t="s">
        <v>42</v>
      </c>
      <c r="D10148">
        <v>0</v>
      </c>
      <c r="E10148">
        <v>0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</row>
    <row r="10149" spans="1:11">
      <c r="A10149" s="74" t="s">
        <v>130</v>
      </c>
      <c r="B10149" t="s">
        <v>224</v>
      </c>
      <c r="C10149" t="s">
        <v>43</v>
      </c>
      <c r="D10149">
        <v>0</v>
      </c>
      <c r="E10149">
        <v>0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</row>
    <row r="10150" spans="1:11">
      <c r="A10150" s="74" t="s">
        <v>130</v>
      </c>
      <c r="B10150" t="s">
        <v>224</v>
      </c>
      <c r="C10150" t="s">
        <v>44</v>
      </c>
      <c r="D10150">
        <v>0</v>
      </c>
      <c r="E10150">
        <v>0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</row>
    <row r="10151" spans="1:11">
      <c r="A10151" s="74" t="s">
        <v>130</v>
      </c>
      <c r="B10151" t="s">
        <v>224</v>
      </c>
      <c r="C10151" t="s">
        <v>45</v>
      </c>
      <c r="D10151">
        <v>0</v>
      </c>
      <c r="E10151">
        <v>0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</row>
    <row r="10152" spans="1:11">
      <c r="A10152" s="74" t="s">
        <v>130</v>
      </c>
      <c r="B10152" t="s">
        <v>224</v>
      </c>
      <c r="C10152" t="s">
        <v>46</v>
      </c>
      <c r="D10152">
        <v>0</v>
      </c>
      <c r="E10152">
        <v>0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</row>
    <row r="10153" spans="1:11">
      <c r="A10153" s="74" t="s">
        <v>130</v>
      </c>
      <c r="B10153" t="s">
        <v>224</v>
      </c>
      <c r="C10153" t="s">
        <v>25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0</v>
      </c>
      <c r="J10153">
        <v>0</v>
      </c>
      <c r="K10153">
        <v>0</v>
      </c>
    </row>
    <row r="10154" spans="1:11">
      <c r="A10154" s="74" t="s">
        <v>130</v>
      </c>
      <c r="B10154" t="s">
        <v>224</v>
      </c>
    </row>
    <row r="10155" spans="1:11">
      <c r="A10155" s="74" t="s">
        <v>130</v>
      </c>
      <c r="B10155" t="s">
        <v>224</v>
      </c>
      <c r="C10155" t="s">
        <v>47</v>
      </c>
      <c r="D10155">
        <v>0</v>
      </c>
      <c r="E10155">
        <v>0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</row>
    <row r="10156" spans="1:11">
      <c r="A10156" s="74" t="s">
        <v>130</v>
      </c>
      <c r="B10156" t="s">
        <v>224</v>
      </c>
      <c r="C10156" t="s">
        <v>48</v>
      </c>
      <c r="D10156">
        <v>0</v>
      </c>
      <c r="E10156">
        <v>0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</row>
    <row r="10157" spans="1:11">
      <c r="A10157" s="74" t="s">
        <v>130</v>
      </c>
      <c r="B10157" t="s">
        <v>224</v>
      </c>
      <c r="C10157" t="s">
        <v>25</v>
      </c>
      <c r="D10157">
        <v>0</v>
      </c>
      <c r="E10157">
        <v>0</v>
      </c>
      <c r="F10157">
        <v>0</v>
      </c>
      <c r="G10157">
        <v>0</v>
      </c>
      <c r="H10157">
        <v>0</v>
      </c>
      <c r="I10157">
        <v>0</v>
      </c>
      <c r="J10157">
        <v>0</v>
      </c>
      <c r="K10157">
        <v>0</v>
      </c>
    </row>
    <row r="10158" spans="1:11">
      <c r="A10158" s="74" t="s">
        <v>130</v>
      </c>
      <c r="B10158" t="s">
        <v>224</v>
      </c>
    </row>
    <row r="10159" spans="1:11">
      <c r="A10159" s="74" t="s">
        <v>130</v>
      </c>
      <c r="B10159" t="s">
        <v>224</v>
      </c>
      <c r="C10159" t="s">
        <v>49</v>
      </c>
      <c r="D10159">
        <v>0</v>
      </c>
      <c r="E10159">
        <v>0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</row>
    <row r="10160" spans="1:11">
      <c r="A10160" s="74" t="s">
        <v>130</v>
      </c>
      <c r="B10160" t="s">
        <v>224</v>
      </c>
      <c r="C10160" t="s">
        <v>25</v>
      </c>
      <c r="D10160">
        <v>0</v>
      </c>
      <c r="E10160">
        <v>0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0</v>
      </c>
    </row>
    <row r="10161" spans="1:11">
      <c r="A10161" s="74" t="s">
        <v>130</v>
      </c>
      <c r="B10161" t="s">
        <v>224</v>
      </c>
    </row>
    <row r="10162" spans="1:11">
      <c r="A10162" s="74" t="s">
        <v>130</v>
      </c>
      <c r="B10162" t="s">
        <v>224</v>
      </c>
      <c r="C10162" t="s">
        <v>50</v>
      </c>
      <c r="D10162">
        <v>0</v>
      </c>
      <c r="E10162">
        <v>0</v>
      </c>
      <c r="F10162">
        <v>0</v>
      </c>
      <c r="G10162">
        <v>0</v>
      </c>
      <c r="H10162">
        <v>0</v>
      </c>
      <c r="I10162">
        <v>0</v>
      </c>
      <c r="J10162">
        <v>0</v>
      </c>
      <c r="K10162">
        <v>0</v>
      </c>
    </row>
    <row r="10163" spans="1:11">
      <c r="A10163" s="74" t="s">
        <v>130</v>
      </c>
      <c r="B10163" t="s">
        <v>224</v>
      </c>
      <c r="C10163" t="s">
        <v>51</v>
      </c>
      <c r="D10163">
        <v>0</v>
      </c>
      <c r="E10163">
        <v>0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</row>
    <row r="10164" spans="1:11">
      <c r="A10164" s="74" t="s">
        <v>130</v>
      </c>
      <c r="B10164" t="s">
        <v>224</v>
      </c>
      <c r="C10164" t="s">
        <v>25</v>
      </c>
      <c r="D10164">
        <v>0</v>
      </c>
      <c r="E10164">
        <v>0</v>
      </c>
      <c r="F10164">
        <v>0</v>
      </c>
      <c r="G10164">
        <v>0</v>
      </c>
      <c r="H10164">
        <v>0</v>
      </c>
      <c r="I10164">
        <v>0</v>
      </c>
      <c r="J10164">
        <v>0</v>
      </c>
      <c r="K10164">
        <v>0</v>
      </c>
    </row>
    <row r="10165" spans="1:11">
      <c r="A10165" s="74" t="s">
        <v>130</v>
      </c>
      <c r="B10165" t="s">
        <v>224</v>
      </c>
    </row>
    <row r="10166" spans="1:11">
      <c r="A10166" s="74" t="s">
        <v>130</v>
      </c>
      <c r="B10166" t="s">
        <v>224</v>
      </c>
      <c r="C10166" t="s">
        <v>52</v>
      </c>
      <c r="D10166">
        <v>0</v>
      </c>
      <c r="E10166">
        <v>0</v>
      </c>
      <c r="F10166">
        <v>0</v>
      </c>
      <c r="G10166">
        <v>0</v>
      </c>
      <c r="H10166">
        <v>0</v>
      </c>
      <c r="I10166">
        <v>0</v>
      </c>
      <c r="J10166">
        <v>0</v>
      </c>
      <c r="K10166">
        <v>0</v>
      </c>
    </row>
    <row r="10167" spans="1:11">
      <c r="A10167" s="74" t="s">
        <v>130</v>
      </c>
      <c r="B10167" t="s">
        <v>224</v>
      </c>
      <c r="C10167" t="s">
        <v>53</v>
      </c>
      <c r="D10167">
        <v>0</v>
      </c>
      <c r="E10167">
        <v>0</v>
      </c>
      <c r="F10167">
        <v>0</v>
      </c>
      <c r="G10167">
        <v>0</v>
      </c>
      <c r="H10167">
        <v>0</v>
      </c>
      <c r="I10167">
        <v>0</v>
      </c>
      <c r="J10167">
        <v>0</v>
      </c>
      <c r="K10167">
        <v>0</v>
      </c>
    </row>
    <row r="10168" spans="1:11">
      <c r="A10168" s="74" t="s">
        <v>130</v>
      </c>
      <c r="B10168" t="s">
        <v>224</v>
      </c>
      <c r="C10168" t="s">
        <v>54</v>
      </c>
      <c r="D10168">
        <v>0</v>
      </c>
      <c r="E10168">
        <v>0</v>
      </c>
      <c r="F10168">
        <v>0</v>
      </c>
      <c r="G10168">
        <v>0</v>
      </c>
      <c r="H10168">
        <v>0</v>
      </c>
      <c r="I10168">
        <v>0</v>
      </c>
      <c r="J10168">
        <v>0</v>
      </c>
      <c r="K10168">
        <v>0</v>
      </c>
    </row>
    <row r="10169" spans="1:11">
      <c r="A10169" s="74" t="s">
        <v>130</v>
      </c>
      <c r="B10169" t="s">
        <v>224</v>
      </c>
      <c r="C10169" t="s">
        <v>55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</row>
    <row r="10170" spans="1:11">
      <c r="A10170" s="74" t="s">
        <v>130</v>
      </c>
      <c r="B10170" t="s">
        <v>224</v>
      </c>
      <c r="C10170" t="s">
        <v>25</v>
      </c>
      <c r="D10170">
        <v>0</v>
      </c>
      <c r="E10170">
        <v>0</v>
      </c>
      <c r="F10170">
        <v>0</v>
      </c>
      <c r="G10170">
        <v>0</v>
      </c>
      <c r="H10170">
        <v>0</v>
      </c>
      <c r="I10170">
        <v>0</v>
      </c>
      <c r="J10170">
        <v>0</v>
      </c>
      <c r="K10170">
        <v>0</v>
      </c>
    </row>
    <row r="10171" spans="1:11">
      <c r="A10171" s="74" t="s">
        <v>130</v>
      </c>
      <c r="B10171" t="s">
        <v>224</v>
      </c>
    </row>
    <row r="10172" spans="1:11">
      <c r="A10172" s="74" t="s">
        <v>130</v>
      </c>
      <c r="B10172" t="s">
        <v>224</v>
      </c>
      <c r="C10172" t="s">
        <v>56</v>
      </c>
      <c r="D10172">
        <v>0</v>
      </c>
      <c r="E10172">
        <v>0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</row>
    <row r="10173" spans="1:11">
      <c r="A10173" s="74" t="s">
        <v>130</v>
      </c>
      <c r="B10173" t="s">
        <v>224</v>
      </c>
      <c r="C10173" t="s">
        <v>57</v>
      </c>
      <c r="D10173">
        <v>0</v>
      </c>
      <c r="E10173">
        <v>0</v>
      </c>
      <c r="F10173">
        <v>0</v>
      </c>
      <c r="G10173">
        <v>0</v>
      </c>
      <c r="H10173">
        <v>0</v>
      </c>
      <c r="I10173">
        <v>0</v>
      </c>
      <c r="J10173">
        <v>0</v>
      </c>
      <c r="K10173">
        <v>0</v>
      </c>
    </row>
    <row r="10174" spans="1:11">
      <c r="A10174" s="74" t="s">
        <v>130</v>
      </c>
      <c r="B10174" t="s">
        <v>224</v>
      </c>
      <c r="C10174" t="s">
        <v>58</v>
      </c>
      <c r="D10174">
        <v>0</v>
      </c>
      <c r="E10174">
        <v>0</v>
      </c>
      <c r="F10174">
        <v>0</v>
      </c>
      <c r="G10174">
        <v>0</v>
      </c>
      <c r="H10174">
        <v>0</v>
      </c>
      <c r="I10174">
        <v>0</v>
      </c>
      <c r="J10174">
        <v>0</v>
      </c>
      <c r="K10174">
        <v>0</v>
      </c>
    </row>
    <row r="10175" spans="1:11">
      <c r="A10175" s="74" t="s">
        <v>61</v>
      </c>
      <c r="B10175" t="s">
        <v>225</v>
      </c>
      <c r="C10175" t="s">
        <v>18</v>
      </c>
      <c r="D10175">
        <v>0.44</v>
      </c>
      <c r="E10175">
        <v>0.44</v>
      </c>
      <c r="F10175">
        <v>38400</v>
      </c>
      <c r="G10175">
        <v>38400</v>
      </c>
      <c r="H10175">
        <v>87272.727272727279</v>
      </c>
      <c r="I10175">
        <v>87272.727272727279</v>
      </c>
      <c r="J10175">
        <v>0</v>
      </c>
      <c r="K10175">
        <v>0</v>
      </c>
    </row>
    <row r="10176" spans="1:11">
      <c r="A10176" s="74" t="s">
        <v>61</v>
      </c>
      <c r="B10176" t="s">
        <v>225</v>
      </c>
      <c r="C10176" t="s">
        <v>19</v>
      </c>
      <c r="D10176">
        <v>0</v>
      </c>
      <c r="E10176">
        <v>0</v>
      </c>
      <c r="F10176">
        <v>0</v>
      </c>
      <c r="G10176">
        <v>0</v>
      </c>
      <c r="H10176">
        <v>0</v>
      </c>
      <c r="I10176">
        <v>0</v>
      </c>
      <c r="J10176">
        <v>0</v>
      </c>
      <c r="K10176">
        <v>0</v>
      </c>
    </row>
    <row r="10177" spans="1:11">
      <c r="A10177" s="74" t="s">
        <v>61</v>
      </c>
      <c r="B10177" t="s">
        <v>225</v>
      </c>
      <c r="C10177" t="s">
        <v>20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0</v>
      </c>
      <c r="J10177">
        <v>0</v>
      </c>
      <c r="K10177">
        <v>0</v>
      </c>
    </row>
    <row r="10178" spans="1:11">
      <c r="A10178" s="74" t="s">
        <v>61</v>
      </c>
      <c r="B10178" t="s">
        <v>225</v>
      </c>
      <c r="C10178" t="s">
        <v>21</v>
      </c>
      <c r="D10178">
        <v>0</v>
      </c>
      <c r="E10178">
        <v>0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</row>
    <row r="10179" spans="1:11">
      <c r="A10179" s="74" t="s">
        <v>61</v>
      </c>
      <c r="B10179" t="s">
        <v>225</v>
      </c>
      <c r="C10179" t="s">
        <v>22</v>
      </c>
      <c r="D10179">
        <v>0.6</v>
      </c>
      <c r="E10179">
        <v>0.6</v>
      </c>
      <c r="F10179">
        <v>40000</v>
      </c>
      <c r="G10179">
        <v>45000</v>
      </c>
      <c r="H10179">
        <v>66666.666666666672</v>
      </c>
      <c r="I10179">
        <v>75000</v>
      </c>
      <c r="J10179">
        <v>5000</v>
      </c>
      <c r="K10179">
        <v>0.125</v>
      </c>
    </row>
    <row r="10180" spans="1:11">
      <c r="A10180" s="74" t="s">
        <v>61</v>
      </c>
      <c r="B10180" t="s">
        <v>225</v>
      </c>
      <c r="C10180" t="s">
        <v>23</v>
      </c>
      <c r="D10180">
        <v>0.6</v>
      </c>
      <c r="E10180">
        <v>0.6</v>
      </c>
      <c r="F10180">
        <v>39166</v>
      </c>
      <c r="G10180">
        <v>66000</v>
      </c>
      <c r="H10180">
        <v>65276.666666666672</v>
      </c>
      <c r="I10180">
        <v>110000</v>
      </c>
      <c r="J10180">
        <v>26834</v>
      </c>
      <c r="K10180">
        <v>0.68513506612878516</v>
      </c>
    </row>
    <row r="10181" spans="1:11">
      <c r="A10181" s="74" t="s">
        <v>61</v>
      </c>
      <c r="B10181" t="s">
        <v>225</v>
      </c>
      <c r="C10181" t="s">
        <v>24</v>
      </c>
      <c r="D10181">
        <v>0</v>
      </c>
      <c r="E10181">
        <v>0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v>0</v>
      </c>
    </row>
    <row r="10182" spans="1:11">
      <c r="A10182" s="74" t="s">
        <v>61</v>
      </c>
      <c r="B10182" t="s">
        <v>225</v>
      </c>
      <c r="C10182" t="s">
        <v>25</v>
      </c>
      <c r="D10182">
        <v>1.6400000000000001</v>
      </c>
      <c r="E10182">
        <v>1.6400000000000001</v>
      </c>
      <c r="F10182">
        <v>117566</v>
      </c>
      <c r="G10182">
        <v>149400</v>
      </c>
      <c r="H10182">
        <v>71686.585365853651</v>
      </c>
      <c r="I10182">
        <v>91097.560975609755</v>
      </c>
      <c r="J10182">
        <v>31834</v>
      </c>
      <c r="K10182">
        <v>0.2707755643638467</v>
      </c>
    </row>
    <row r="10183" spans="1:11">
      <c r="A10183" s="74" t="s">
        <v>61</v>
      </c>
      <c r="B10183" t="s">
        <v>225</v>
      </c>
    </row>
    <row r="10184" spans="1:11">
      <c r="A10184" s="74" t="s">
        <v>61</v>
      </c>
      <c r="B10184" t="s">
        <v>225</v>
      </c>
      <c r="C10184" t="s">
        <v>26</v>
      </c>
      <c r="D10184">
        <v>0</v>
      </c>
      <c r="E10184">
        <v>0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</row>
    <row r="10185" spans="1:11">
      <c r="A10185" s="74" t="s">
        <v>61</v>
      </c>
      <c r="B10185" t="s">
        <v>225</v>
      </c>
      <c r="C10185" t="s">
        <v>27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0</v>
      </c>
      <c r="J10185">
        <v>0</v>
      </c>
      <c r="K10185">
        <v>0</v>
      </c>
    </row>
    <row r="10186" spans="1:11">
      <c r="A10186" s="74" t="s">
        <v>61</v>
      </c>
      <c r="B10186" t="s">
        <v>225</v>
      </c>
      <c r="C10186" t="s">
        <v>25</v>
      </c>
      <c r="D10186">
        <v>0</v>
      </c>
      <c r="E10186">
        <v>0</v>
      </c>
      <c r="F10186">
        <v>0</v>
      </c>
      <c r="G10186">
        <v>0</v>
      </c>
      <c r="H10186">
        <v>0</v>
      </c>
      <c r="I10186">
        <v>0</v>
      </c>
      <c r="J10186">
        <v>0</v>
      </c>
      <c r="K10186">
        <v>0</v>
      </c>
    </row>
    <row r="10187" spans="1:11">
      <c r="A10187" s="74" t="s">
        <v>61</v>
      </c>
      <c r="B10187" t="s">
        <v>225</v>
      </c>
    </row>
    <row r="10188" spans="1:11">
      <c r="A10188" s="74" t="s">
        <v>61</v>
      </c>
      <c r="B10188" t="s">
        <v>225</v>
      </c>
      <c r="C10188" t="s">
        <v>28</v>
      </c>
      <c r="D10188">
        <v>0</v>
      </c>
      <c r="E10188">
        <v>0</v>
      </c>
      <c r="F10188">
        <v>0</v>
      </c>
      <c r="G10188">
        <v>0</v>
      </c>
      <c r="H10188">
        <v>0</v>
      </c>
      <c r="I10188">
        <v>0</v>
      </c>
      <c r="J10188">
        <v>0</v>
      </c>
      <c r="K10188">
        <v>0</v>
      </c>
    </row>
    <row r="10189" spans="1:11">
      <c r="A10189" s="74" t="s">
        <v>61</v>
      </c>
      <c r="B10189" t="s">
        <v>225</v>
      </c>
      <c r="C10189" t="s">
        <v>29</v>
      </c>
      <c r="D10189">
        <v>0</v>
      </c>
      <c r="E10189">
        <v>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</row>
    <row r="10190" spans="1:11">
      <c r="A10190" s="74" t="s">
        <v>61</v>
      </c>
      <c r="B10190" t="s">
        <v>225</v>
      </c>
      <c r="C10190" t="s">
        <v>30</v>
      </c>
      <c r="D10190">
        <v>0</v>
      </c>
      <c r="E10190">
        <v>0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</row>
    <row r="10191" spans="1:11">
      <c r="A10191" s="74" t="s">
        <v>61</v>
      </c>
      <c r="B10191" t="s">
        <v>225</v>
      </c>
      <c r="C10191" t="s">
        <v>31</v>
      </c>
      <c r="D10191">
        <v>0</v>
      </c>
      <c r="E10191">
        <v>0</v>
      </c>
      <c r="F10191">
        <v>0</v>
      </c>
      <c r="G10191">
        <v>0</v>
      </c>
      <c r="H10191">
        <v>0</v>
      </c>
      <c r="I10191">
        <v>0</v>
      </c>
      <c r="J10191">
        <v>0</v>
      </c>
      <c r="K10191">
        <v>0</v>
      </c>
    </row>
    <row r="10192" spans="1:11">
      <c r="A10192" s="74" t="s">
        <v>61</v>
      </c>
      <c r="B10192" t="s">
        <v>225</v>
      </c>
      <c r="C10192" t="s">
        <v>25</v>
      </c>
      <c r="D10192">
        <v>0</v>
      </c>
      <c r="E10192">
        <v>0</v>
      </c>
      <c r="F10192">
        <v>0</v>
      </c>
      <c r="G10192">
        <v>0</v>
      </c>
      <c r="H10192">
        <v>0</v>
      </c>
      <c r="I10192">
        <v>0</v>
      </c>
      <c r="J10192">
        <v>0</v>
      </c>
      <c r="K10192">
        <v>0</v>
      </c>
    </row>
    <row r="10193" spans="1:11">
      <c r="A10193" s="74" t="s">
        <v>61</v>
      </c>
      <c r="B10193" t="s">
        <v>225</v>
      </c>
    </row>
    <row r="10194" spans="1:11">
      <c r="A10194" s="74" t="s">
        <v>61</v>
      </c>
      <c r="B10194" t="s">
        <v>225</v>
      </c>
      <c r="C10194" t="s">
        <v>32</v>
      </c>
      <c r="D10194">
        <v>0.44</v>
      </c>
      <c r="E10194">
        <v>0.44</v>
      </c>
      <c r="F10194">
        <v>18509</v>
      </c>
      <c r="G10194">
        <v>18510</v>
      </c>
      <c r="H10194">
        <v>42065.909090909088</v>
      </c>
      <c r="I10194">
        <v>42068.181818181816</v>
      </c>
      <c r="J10194">
        <v>1</v>
      </c>
      <c r="K10194">
        <v>5.4027770273920795E-5</v>
      </c>
    </row>
    <row r="10195" spans="1:11">
      <c r="A10195" s="74" t="s">
        <v>61</v>
      </c>
      <c r="B10195" t="s">
        <v>225</v>
      </c>
      <c r="C10195" t="s">
        <v>33</v>
      </c>
      <c r="D10195">
        <v>0</v>
      </c>
      <c r="E10195">
        <v>0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</row>
    <row r="10196" spans="1:11">
      <c r="A10196" s="74" t="s">
        <v>61</v>
      </c>
      <c r="B10196" t="s">
        <v>225</v>
      </c>
      <c r="C10196" t="s">
        <v>34</v>
      </c>
      <c r="D10196">
        <v>0</v>
      </c>
      <c r="E10196">
        <v>0</v>
      </c>
      <c r="F10196">
        <v>0</v>
      </c>
      <c r="G10196">
        <v>0</v>
      </c>
      <c r="H10196">
        <v>0</v>
      </c>
      <c r="I10196">
        <v>0</v>
      </c>
      <c r="J10196">
        <v>0</v>
      </c>
      <c r="K10196">
        <v>0</v>
      </c>
    </row>
    <row r="10197" spans="1:11">
      <c r="A10197" s="74" t="s">
        <v>61</v>
      </c>
      <c r="B10197" t="s">
        <v>225</v>
      </c>
      <c r="C10197" t="s">
        <v>25</v>
      </c>
      <c r="D10197">
        <v>0.44</v>
      </c>
      <c r="E10197">
        <v>0.44</v>
      </c>
      <c r="F10197">
        <v>18509</v>
      </c>
      <c r="G10197">
        <v>18510</v>
      </c>
      <c r="H10197">
        <v>42065.909090909088</v>
      </c>
      <c r="I10197">
        <v>42068.181818181816</v>
      </c>
      <c r="J10197">
        <v>1</v>
      </c>
      <c r="K10197">
        <v>5.4027770273920795E-5</v>
      </c>
    </row>
    <row r="10198" spans="1:11">
      <c r="A10198" s="74" t="s">
        <v>61</v>
      </c>
      <c r="B10198" t="s">
        <v>225</v>
      </c>
    </row>
    <row r="10199" spans="1:11">
      <c r="A10199" s="74" t="s">
        <v>61</v>
      </c>
      <c r="B10199" t="s">
        <v>225</v>
      </c>
      <c r="C10199" t="s">
        <v>35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</row>
    <row r="10200" spans="1:11">
      <c r="A10200" s="74" t="s">
        <v>61</v>
      </c>
      <c r="B10200" t="s">
        <v>225</v>
      </c>
      <c r="C10200" t="s">
        <v>36</v>
      </c>
      <c r="D10200">
        <v>0</v>
      </c>
      <c r="E10200">
        <v>0</v>
      </c>
      <c r="F10200">
        <v>0</v>
      </c>
      <c r="G10200">
        <v>0</v>
      </c>
      <c r="H10200">
        <v>0</v>
      </c>
      <c r="I10200">
        <v>0</v>
      </c>
      <c r="J10200">
        <v>0</v>
      </c>
      <c r="K10200">
        <v>0</v>
      </c>
    </row>
    <row r="10201" spans="1:11">
      <c r="A10201" s="74" t="s">
        <v>61</v>
      </c>
      <c r="B10201" t="s">
        <v>225</v>
      </c>
      <c r="C10201" t="s">
        <v>25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0</v>
      </c>
    </row>
    <row r="10202" spans="1:11">
      <c r="A10202" s="74" t="s">
        <v>61</v>
      </c>
      <c r="B10202" t="s">
        <v>225</v>
      </c>
    </row>
    <row r="10203" spans="1:11">
      <c r="A10203" s="74" t="s">
        <v>61</v>
      </c>
      <c r="B10203" t="s">
        <v>225</v>
      </c>
      <c r="C10203" t="s">
        <v>37</v>
      </c>
      <c r="D10203">
        <v>0</v>
      </c>
      <c r="E10203">
        <v>0</v>
      </c>
      <c r="F10203">
        <v>0</v>
      </c>
      <c r="G10203">
        <v>0</v>
      </c>
      <c r="H10203">
        <v>0</v>
      </c>
      <c r="I10203">
        <v>0</v>
      </c>
      <c r="J10203">
        <v>0</v>
      </c>
      <c r="K10203">
        <v>0</v>
      </c>
    </row>
    <row r="10204" spans="1:11">
      <c r="A10204" s="74" t="s">
        <v>61</v>
      </c>
      <c r="B10204" t="s">
        <v>225</v>
      </c>
      <c r="C10204" t="s">
        <v>38</v>
      </c>
      <c r="D10204">
        <v>0</v>
      </c>
      <c r="E10204">
        <v>0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0</v>
      </c>
    </row>
    <row r="10205" spans="1:11">
      <c r="A10205" s="74" t="s">
        <v>61</v>
      </c>
      <c r="B10205" t="s">
        <v>225</v>
      </c>
      <c r="C10205" t="s">
        <v>25</v>
      </c>
      <c r="D10205">
        <v>0</v>
      </c>
      <c r="E10205">
        <v>0</v>
      </c>
      <c r="F10205">
        <v>0</v>
      </c>
      <c r="G10205">
        <v>0</v>
      </c>
      <c r="H10205">
        <v>0</v>
      </c>
      <c r="I10205">
        <v>0</v>
      </c>
      <c r="J10205">
        <v>0</v>
      </c>
      <c r="K10205">
        <v>0</v>
      </c>
    </row>
    <row r="10206" spans="1:11">
      <c r="A10206" s="74" t="s">
        <v>61</v>
      </c>
      <c r="B10206" t="s">
        <v>225</v>
      </c>
    </row>
    <row r="10207" spans="1:11">
      <c r="A10207" s="74" t="s">
        <v>61</v>
      </c>
      <c r="B10207" t="s">
        <v>225</v>
      </c>
      <c r="C10207" t="s">
        <v>39</v>
      </c>
      <c r="D10207">
        <v>0</v>
      </c>
      <c r="E10207">
        <v>0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</v>
      </c>
    </row>
    <row r="10208" spans="1:11">
      <c r="A10208" s="74" t="s">
        <v>61</v>
      </c>
      <c r="B10208" t="s">
        <v>225</v>
      </c>
      <c r="C10208" t="s">
        <v>40</v>
      </c>
      <c r="D10208">
        <v>0</v>
      </c>
      <c r="E10208">
        <v>0</v>
      </c>
      <c r="F10208">
        <v>0</v>
      </c>
      <c r="G10208">
        <v>0</v>
      </c>
      <c r="H10208">
        <v>0</v>
      </c>
      <c r="I10208">
        <v>0</v>
      </c>
      <c r="J10208">
        <v>0</v>
      </c>
      <c r="K10208">
        <v>0</v>
      </c>
    </row>
    <row r="10209" spans="1:11">
      <c r="A10209" s="74" t="s">
        <v>61</v>
      </c>
      <c r="B10209" t="s">
        <v>225</v>
      </c>
      <c r="C10209" t="s">
        <v>41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0</v>
      </c>
    </row>
    <row r="10210" spans="1:11">
      <c r="A10210" s="74" t="s">
        <v>61</v>
      </c>
      <c r="B10210" t="s">
        <v>225</v>
      </c>
      <c r="C10210" t="s">
        <v>42</v>
      </c>
      <c r="D10210">
        <v>0</v>
      </c>
      <c r="E10210">
        <v>0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0</v>
      </c>
    </row>
    <row r="10211" spans="1:11">
      <c r="A10211" s="74" t="s">
        <v>61</v>
      </c>
      <c r="B10211" t="s">
        <v>225</v>
      </c>
      <c r="C10211" t="s">
        <v>43</v>
      </c>
      <c r="D10211">
        <v>0</v>
      </c>
      <c r="E10211">
        <v>0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0</v>
      </c>
    </row>
    <row r="10212" spans="1:11">
      <c r="A10212" s="74" t="s">
        <v>61</v>
      </c>
      <c r="B10212" t="s">
        <v>225</v>
      </c>
      <c r="C10212" t="s">
        <v>44</v>
      </c>
      <c r="D10212">
        <v>0</v>
      </c>
      <c r="E10212"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</row>
    <row r="10213" spans="1:11">
      <c r="A10213" s="74" t="s">
        <v>61</v>
      </c>
      <c r="B10213" t="s">
        <v>225</v>
      </c>
      <c r="C10213" t="s">
        <v>45</v>
      </c>
      <c r="D10213">
        <v>0</v>
      </c>
      <c r="E10213">
        <v>0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0</v>
      </c>
    </row>
    <row r="10214" spans="1:11">
      <c r="A10214" s="74" t="s">
        <v>61</v>
      </c>
      <c r="B10214" t="s">
        <v>225</v>
      </c>
      <c r="C10214" t="s">
        <v>46</v>
      </c>
      <c r="D10214">
        <v>0</v>
      </c>
      <c r="E10214"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</row>
    <row r="10215" spans="1:11">
      <c r="A10215" s="74" t="s">
        <v>61</v>
      </c>
      <c r="B10215" t="s">
        <v>225</v>
      </c>
      <c r="C10215" t="s">
        <v>25</v>
      </c>
      <c r="D10215">
        <v>0</v>
      </c>
      <c r="E10215">
        <v>0</v>
      </c>
      <c r="F10215">
        <v>0</v>
      </c>
      <c r="G10215">
        <v>0</v>
      </c>
      <c r="H10215">
        <v>0</v>
      </c>
      <c r="I10215">
        <v>0</v>
      </c>
      <c r="J10215">
        <v>0</v>
      </c>
      <c r="K10215">
        <v>0</v>
      </c>
    </row>
    <row r="10216" spans="1:11">
      <c r="A10216" s="74" t="s">
        <v>61</v>
      </c>
      <c r="B10216" t="s">
        <v>225</v>
      </c>
    </row>
    <row r="10217" spans="1:11">
      <c r="A10217" s="74" t="s">
        <v>61</v>
      </c>
      <c r="B10217" t="s">
        <v>225</v>
      </c>
      <c r="C10217" t="s">
        <v>47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0</v>
      </c>
    </row>
    <row r="10218" spans="1:11">
      <c r="A10218" s="74" t="s">
        <v>61</v>
      </c>
      <c r="B10218" t="s">
        <v>225</v>
      </c>
      <c r="C10218" t="s">
        <v>48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</row>
    <row r="10219" spans="1:11">
      <c r="A10219" s="74" t="s">
        <v>61</v>
      </c>
      <c r="B10219" t="s">
        <v>225</v>
      </c>
      <c r="C10219" t="s">
        <v>25</v>
      </c>
      <c r="D10219">
        <v>0</v>
      </c>
      <c r="E10219">
        <v>0</v>
      </c>
      <c r="F10219">
        <v>0</v>
      </c>
      <c r="G10219">
        <v>0</v>
      </c>
      <c r="H10219">
        <v>0</v>
      </c>
      <c r="I10219">
        <v>0</v>
      </c>
      <c r="J10219">
        <v>0</v>
      </c>
      <c r="K10219">
        <v>0</v>
      </c>
    </row>
    <row r="10220" spans="1:11">
      <c r="A10220" s="74" t="s">
        <v>61</v>
      </c>
      <c r="B10220" t="s">
        <v>225</v>
      </c>
    </row>
    <row r="10221" spans="1:11">
      <c r="A10221" s="74" t="s">
        <v>61</v>
      </c>
      <c r="B10221" t="s">
        <v>225</v>
      </c>
      <c r="C10221" t="s">
        <v>49</v>
      </c>
      <c r="D10221">
        <v>0</v>
      </c>
      <c r="E10221">
        <v>0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0</v>
      </c>
    </row>
    <row r="10222" spans="1:11">
      <c r="A10222" s="74" t="s">
        <v>61</v>
      </c>
      <c r="B10222" t="s">
        <v>225</v>
      </c>
      <c r="C10222" t="s">
        <v>25</v>
      </c>
      <c r="D10222">
        <v>0</v>
      </c>
      <c r="E10222">
        <v>0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0</v>
      </c>
    </row>
    <row r="10223" spans="1:11">
      <c r="A10223" s="74" t="s">
        <v>61</v>
      </c>
      <c r="B10223" t="s">
        <v>225</v>
      </c>
    </row>
    <row r="10224" spans="1:11">
      <c r="A10224" s="74" t="s">
        <v>61</v>
      </c>
      <c r="B10224" t="s">
        <v>225</v>
      </c>
      <c r="C10224" t="s">
        <v>50</v>
      </c>
      <c r="D10224">
        <v>0</v>
      </c>
      <c r="E10224">
        <v>0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0</v>
      </c>
    </row>
    <row r="10225" spans="1:11">
      <c r="A10225" s="74" t="s">
        <v>61</v>
      </c>
      <c r="B10225" t="s">
        <v>225</v>
      </c>
      <c r="C10225" t="s">
        <v>51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</row>
    <row r="10226" spans="1:11">
      <c r="A10226" s="74" t="s">
        <v>61</v>
      </c>
      <c r="B10226" t="s">
        <v>225</v>
      </c>
      <c r="C10226" t="s">
        <v>25</v>
      </c>
      <c r="D10226">
        <v>0</v>
      </c>
      <c r="E10226">
        <v>0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</row>
    <row r="10227" spans="1:11">
      <c r="A10227" s="74" t="s">
        <v>61</v>
      </c>
      <c r="B10227" t="s">
        <v>225</v>
      </c>
    </row>
    <row r="10228" spans="1:11">
      <c r="A10228" s="74" t="s">
        <v>61</v>
      </c>
      <c r="B10228" t="s">
        <v>225</v>
      </c>
      <c r="C10228" t="s">
        <v>52</v>
      </c>
      <c r="D10228">
        <v>0</v>
      </c>
      <c r="E10228">
        <v>0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0</v>
      </c>
    </row>
    <row r="10229" spans="1:11">
      <c r="A10229" s="74" t="s">
        <v>61</v>
      </c>
      <c r="B10229" t="s">
        <v>225</v>
      </c>
      <c r="C10229" t="s">
        <v>53</v>
      </c>
      <c r="D10229">
        <v>0</v>
      </c>
      <c r="E10229">
        <v>0</v>
      </c>
      <c r="F10229">
        <v>0</v>
      </c>
      <c r="G10229">
        <v>0</v>
      </c>
      <c r="H10229">
        <v>0</v>
      </c>
      <c r="I10229">
        <v>0</v>
      </c>
      <c r="J10229">
        <v>0</v>
      </c>
      <c r="K10229">
        <v>0</v>
      </c>
    </row>
    <row r="10230" spans="1:11">
      <c r="A10230" s="74" t="s">
        <v>61</v>
      </c>
      <c r="B10230" t="s">
        <v>225</v>
      </c>
      <c r="C10230" t="s">
        <v>54</v>
      </c>
      <c r="D10230">
        <v>0</v>
      </c>
      <c r="E10230">
        <v>0</v>
      </c>
      <c r="F10230">
        <v>0</v>
      </c>
      <c r="G10230">
        <v>0</v>
      </c>
      <c r="H10230">
        <v>0</v>
      </c>
      <c r="I10230">
        <v>0</v>
      </c>
      <c r="J10230">
        <v>0</v>
      </c>
      <c r="K10230">
        <v>0</v>
      </c>
    </row>
    <row r="10231" spans="1:11">
      <c r="A10231" s="74" t="s">
        <v>61</v>
      </c>
      <c r="B10231" t="s">
        <v>225</v>
      </c>
      <c r="C10231" t="s">
        <v>55</v>
      </c>
      <c r="D10231">
        <v>0</v>
      </c>
      <c r="E10231">
        <v>0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0</v>
      </c>
    </row>
    <row r="10232" spans="1:11">
      <c r="A10232" s="74" t="s">
        <v>61</v>
      </c>
      <c r="B10232" t="s">
        <v>225</v>
      </c>
      <c r="C10232" t="s">
        <v>25</v>
      </c>
      <c r="D10232">
        <v>0</v>
      </c>
      <c r="E10232">
        <v>0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0</v>
      </c>
    </row>
    <row r="10233" spans="1:11">
      <c r="A10233" s="74" t="s">
        <v>61</v>
      </c>
      <c r="B10233" t="s">
        <v>225</v>
      </c>
    </row>
    <row r="10234" spans="1:11">
      <c r="A10234" s="74" t="s">
        <v>61</v>
      </c>
      <c r="B10234" t="s">
        <v>225</v>
      </c>
      <c r="C10234" t="s">
        <v>56</v>
      </c>
      <c r="D10234">
        <v>0</v>
      </c>
      <c r="E10234">
        <v>0</v>
      </c>
      <c r="F10234">
        <v>0</v>
      </c>
      <c r="G10234">
        <v>0</v>
      </c>
      <c r="H10234">
        <v>0</v>
      </c>
      <c r="I10234">
        <v>0</v>
      </c>
      <c r="J10234">
        <v>0</v>
      </c>
      <c r="K10234">
        <v>0</v>
      </c>
    </row>
    <row r="10235" spans="1:11">
      <c r="A10235" s="74" t="s">
        <v>61</v>
      </c>
      <c r="B10235" t="s">
        <v>225</v>
      </c>
      <c r="C10235" t="s">
        <v>57</v>
      </c>
      <c r="D10235">
        <v>0</v>
      </c>
      <c r="E10235">
        <v>0</v>
      </c>
      <c r="F10235">
        <v>0</v>
      </c>
      <c r="G10235">
        <v>0</v>
      </c>
      <c r="H10235">
        <v>0</v>
      </c>
      <c r="I10235">
        <v>0</v>
      </c>
      <c r="J10235">
        <v>0</v>
      </c>
      <c r="K10235">
        <v>0</v>
      </c>
    </row>
    <row r="10236" spans="1:11">
      <c r="A10236" s="74" t="s">
        <v>61</v>
      </c>
      <c r="B10236" t="s">
        <v>225</v>
      </c>
      <c r="C10236" t="s">
        <v>58</v>
      </c>
      <c r="D10236">
        <v>0</v>
      </c>
      <c r="E10236">
        <v>0</v>
      </c>
      <c r="F10236">
        <v>0</v>
      </c>
      <c r="G10236">
        <v>0</v>
      </c>
      <c r="H10236">
        <v>0</v>
      </c>
      <c r="I10236">
        <v>0</v>
      </c>
      <c r="J10236">
        <v>0</v>
      </c>
      <c r="K10236">
        <v>0</v>
      </c>
    </row>
    <row r="10237" spans="1:11">
      <c r="A10237" s="74" t="s">
        <v>152</v>
      </c>
      <c r="B10237" t="s">
        <v>226</v>
      </c>
      <c r="C10237" t="s">
        <v>18</v>
      </c>
      <c r="D10237">
        <v>0</v>
      </c>
      <c r="E10237">
        <v>0</v>
      </c>
      <c r="F10237">
        <v>0</v>
      </c>
      <c r="G10237">
        <v>0</v>
      </c>
      <c r="H10237">
        <v>0</v>
      </c>
      <c r="I10237">
        <v>0</v>
      </c>
      <c r="J10237">
        <v>0</v>
      </c>
      <c r="K10237">
        <v>0</v>
      </c>
    </row>
    <row r="10238" spans="1:11">
      <c r="A10238" s="74" t="s">
        <v>152</v>
      </c>
      <c r="B10238" t="s">
        <v>226</v>
      </c>
      <c r="C10238" t="s">
        <v>19</v>
      </c>
      <c r="D10238">
        <v>0</v>
      </c>
      <c r="E10238">
        <v>0</v>
      </c>
      <c r="F10238">
        <v>0</v>
      </c>
      <c r="G10238">
        <v>0</v>
      </c>
      <c r="H10238">
        <v>0</v>
      </c>
      <c r="I10238">
        <v>0</v>
      </c>
      <c r="J10238">
        <v>0</v>
      </c>
      <c r="K10238">
        <v>0</v>
      </c>
    </row>
    <row r="10239" spans="1:11">
      <c r="A10239" s="74" t="s">
        <v>152</v>
      </c>
      <c r="B10239" t="s">
        <v>226</v>
      </c>
      <c r="C10239" t="s">
        <v>20</v>
      </c>
      <c r="D10239">
        <v>0</v>
      </c>
      <c r="E10239">
        <v>0</v>
      </c>
      <c r="F10239">
        <v>0</v>
      </c>
      <c r="G10239">
        <v>0</v>
      </c>
      <c r="H10239">
        <v>0</v>
      </c>
      <c r="I10239">
        <v>0</v>
      </c>
      <c r="J10239">
        <v>0</v>
      </c>
      <c r="K10239">
        <v>0</v>
      </c>
    </row>
    <row r="10240" spans="1:11">
      <c r="A10240" s="74" t="s">
        <v>152</v>
      </c>
      <c r="B10240" t="s">
        <v>226</v>
      </c>
      <c r="C10240" t="s">
        <v>21</v>
      </c>
      <c r="D10240">
        <v>0</v>
      </c>
      <c r="E10240">
        <v>0</v>
      </c>
      <c r="F10240">
        <v>0</v>
      </c>
      <c r="G10240">
        <v>0</v>
      </c>
      <c r="H10240">
        <v>0</v>
      </c>
      <c r="I10240">
        <v>0</v>
      </c>
      <c r="J10240">
        <v>0</v>
      </c>
      <c r="K10240">
        <v>0</v>
      </c>
    </row>
    <row r="10241" spans="1:11">
      <c r="A10241" s="74" t="s">
        <v>152</v>
      </c>
      <c r="B10241" t="s">
        <v>226</v>
      </c>
      <c r="C10241" t="s">
        <v>22</v>
      </c>
      <c r="D10241">
        <v>0</v>
      </c>
      <c r="E10241">
        <v>0</v>
      </c>
      <c r="F10241">
        <v>0</v>
      </c>
      <c r="G10241">
        <v>0</v>
      </c>
      <c r="H10241">
        <v>0</v>
      </c>
      <c r="I10241">
        <v>0</v>
      </c>
      <c r="J10241">
        <v>0</v>
      </c>
      <c r="K10241">
        <v>0</v>
      </c>
    </row>
    <row r="10242" spans="1:11">
      <c r="A10242" s="74" t="s">
        <v>152</v>
      </c>
      <c r="B10242" t="s">
        <v>226</v>
      </c>
      <c r="C10242" t="s">
        <v>23</v>
      </c>
      <c r="D10242">
        <v>0</v>
      </c>
      <c r="E10242">
        <v>0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0</v>
      </c>
    </row>
    <row r="10243" spans="1:11">
      <c r="A10243" s="74" t="s">
        <v>152</v>
      </c>
      <c r="B10243" t="s">
        <v>226</v>
      </c>
      <c r="C10243" t="s">
        <v>24</v>
      </c>
      <c r="D10243">
        <v>0</v>
      </c>
      <c r="E10243">
        <v>0</v>
      </c>
      <c r="F10243">
        <v>0</v>
      </c>
      <c r="G10243">
        <v>0</v>
      </c>
      <c r="H10243">
        <v>0</v>
      </c>
      <c r="I10243">
        <v>0</v>
      </c>
      <c r="J10243">
        <v>0</v>
      </c>
      <c r="K10243">
        <v>0</v>
      </c>
    </row>
    <row r="10244" spans="1:11">
      <c r="A10244" s="74" t="s">
        <v>152</v>
      </c>
      <c r="B10244" t="s">
        <v>226</v>
      </c>
      <c r="C10244" t="s">
        <v>25</v>
      </c>
      <c r="D10244">
        <v>0</v>
      </c>
      <c r="E10244">
        <v>0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</row>
    <row r="10245" spans="1:11">
      <c r="A10245" s="74" t="s">
        <v>152</v>
      </c>
      <c r="B10245" t="s">
        <v>226</v>
      </c>
    </row>
    <row r="10246" spans="1:11">
      <c r="A10246" s="74" t="s">
        <v>152</v>
      </c>
      <c r="B10246" t="s">
        <v>226</v>
      </c>
      <c r="C10246" t="s">
        <v>26</v>
      </c>
      <c r="D10246">
        <v>0</v>
      </c>
      <c r="E10246">
        <v>0</v>
      </c>
      <c r="F10246">
        <v>0</v>
      </c>
      <c r="G10246">
        <v>0</v>
      </c>
      <c r="H10246">
        <v>0</v>
      </c>
      <c r="I10246">
        <v>0</v>
      </c>
      <c r="J10246">
        <v>0</v>
      </c>
      <c r="K10246">
        <v>0</v>
      </c>
    </row>
    <row r="10247" spans="1:11">
      <c r="A10247" s="74" t="s">
        <v>152</v>
      </c>
      <c r="B10247" t="s">
        <v>226</v>
      </c>
      <c r="C10247" t="s">
        <v>27</v>
      </c>
      <c r="D10247">
        <v>0</v>
      </c>
      <c r="E10247">
        <v>0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0</v>
      </c>
    </row>
    <row r="10248" spans="1:11">
      <c r="A10248" s="74" t="s">
        <v>152</v>
      </c>
      <c r="B10248" t="s">
        <v>226</v>
      </c>
      <c r="C10248" t="s">
        <v>25</v>
      </c>
      <c r="D10248">
        <v>0</v>
      </c>
      <c r="E10248">
        <v>0</v>
      </c>
      <c r="F10248">
        <v>0</v>
      </c>
      <c r="G10248">
        <v>0</v>
      </c>
      <c r="H10248">
        <v>0</v>
      </c>
      <c r="I10248">
        <v>0</v>
      </c>
      <c r="J10248">
        <v>0</v>
      </c>
      <c r="K10248">
        <v>0</v>
      </c>
    </row>
    <row r="10249" spans="1:11">
      <c r="A10249" s="74" t="s">
        <v>152</v>
      </c>
      <c r="B10249" t="s">
        <v>226</v>
      </c>
    </row>
    <row r="10250" spans="1:11">
      <c r="A10250" s="74" t="s">
        <v>152</v>
      </c>
      <c r="B10250" t="s">
        <v>226</v>
      </c>
      <c r="C10250" t="s">
        <v>28</v>
      </c>
      <c r="D10250">
        <v>0</v>
      </c>
      <c r="E10250">
        <v>0</v>
      </c>
      <c r="F10250">
        <v>0</v>
      </c>
      <c r="G10250">
        <v>0</v>
      </c>
      <c r="H10250">
        <v>0</v>
      </c>
      <c r="I10250">
        <v>0</v>
      </c>
      <c r="J10250">
        <v>0</v>
      </c>
      <c r="K10250">
        <v>0</v>
      </c>
    </row>
    <row r="10251" spans="1:11">
      <c r="A10251" s="74" t="s">
        <v>152</v>
      </c>
      <c r="B10251" t="s">
        <v>226</v>
      </c>
      <c r="C10251" t="s">
        <v>29</v>
      </c>
      <c r="D10251">
        <v>0</v>
      </c>
      <c r="E10251">
        <v>0</v>
      </c>
      <c r="F10251">
        <v>0</v>
      </c>
      <c r="G10251">
        <v>0</v>
      </c>
      <c r="H10251">
        <v>0</v>
      </c>
      <c r="I10251">
        <v>0</v>
      </c>
      <c r="J10251">
        <v>0</v>
      </c>
      <c r="K10251">
        <v>0</v>
      </c>
    </row>
    <row r="10252" spans="1:11">
      <c r="A10252" s="74" t="s">
        <v>152</v>
      </c>
      <c r="B10252" t="s">
        <v>226</v>
      </c>
      <c r="C10252" t="s">
        <v>30</v>
      </c>
      <c r="D10252">
        <v>0</v>
      </c>
      <c r="E10252">
        <v>0</v>
      </c>
      <c r="F10252">
        <v>0</v>
      </c>
      <c r="G10252">
        <v>0</v>
      </c>
      <c r="H10252">
        <v>0</v>
      </c>
      <c r="I10252">
        <v>0</v>
      </c>
      <c r="J10252">
        <v>0</v>
      </c>
      <c r="K10252">
        <v>0</v>
      </c>
    </row>
    <row r="10253" spans="1:11">
      <c r="A10253" s="74" t="s">
        <v>152</v>
      </c>
      <c r="B10253" t="s">
        <v>226</v>
      </c>
      <c r="C10253" t="s">
        <v>31</v>
      </c>
      <c r="D10253">
        <v>0</v>
      </c>
      <c r="E10253">
        <v>0</v>
      </c>
      <c r="F10253">
        <v>0</v>
      </c>
      <c r="G10253">
        <v>0</v>
      </c>
      <c r="H10253">
        <v>0</v>
      </c>
      <c r="I10253">
        <v>0</v>
      </c>
      <c r="J10253">
        <v>0</v>
      </c>
      <c r="K10253">
        <v>0</v>
      </c>
    </row>
    <row r="10254" spans="1:11">
      <c r="A10254" s="74" t="s">
        <v>152</v>
      </c>
      <c r="B10254" t="s">
        <v>226</v>
      </c>
      <c r="C10254" t="s">
        <v>25</v>
      </c>
      <c r="D10254">
        <v>0</v>
      </c>
      <c r="E10254">
        <v>0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0</v>
      </c>
    </row>
    <row r="10255" spans="1:11">
      <c r="A10255" s="74" t="s">
        <v>152</v>
      </c>
      <c r="B10255" t="s">
        <v>226</v>
      </c>
    </row>
    <row r="10256" spans="1:11">
      <c r="A10256" s="74" t="s">
        <v>152</v>
      </c>
      <c r="B10256" t="s">
        <v>226</v>
      </c>
      <c r="C10256" t="s">
        <v>32</v>
      </c>
      <c r="D10256">
        <v>0</v>
      </c>
      <c r="E10256">
        <v>0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0</v>
      </c>
    </row>
    <row r="10257" spans="1:11">
      <c r="A10257" s="74" t="s">
        <v>152</v>
      </c>
      <c r="B10257" t="s">
        <v>226</v>
      </c>
      <c r="C10257" t="s">
        <v>33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0</v>
      </c>
      <c r="J10257">
        <v>0</v>
      </c>
      <c r="K10257">
        <v>0</v>
      </c>
    </row>
    <row r="10258" spans="1:11">
      <c r="A10258" s="74" t="s">
        <v>152</v>
      </c>
      <c r="B10258" t="s">
        <v>226</v>
      </c>
      <c r="C10258" t="s">
        <v>34</v>
      </c>
      <c r="D10258">
        <v>1</v>
      </c>
      <c r="E10258">
        <v>1</v>
      </c>
      <c r="F10258">
        <v>34240</v>
      </c>
      <c r="G10258">
        <v>35200</v>
      </c>
      <c r="H10258">
        <v>34240</v>
      </c>
      <c r="I10258">
        <v>35200</v>
      </c>
      <c r="J10258">
        <v>960</v>
      </c>
      <c r="K10258">
        <v>2.8037383177570093E-2</v>
      </c>
    </row>
    <row r="10259" spans="1:11">
      <c r="A10259" s="74" t="s">
        <v>152</v>
      </c>
      <c r="B10259" t="s">
        <v>226</v>
      </c>
      <c r="C10259" t="s">
        <v>25</v>
      </c>
      <c r="D10259">
        <v>1</v>
      </c>
      <c r="E10259">
        <v>1</v>
      </c>
      <c r="F10259">
        <v>34240</v>
      </c>
      <c r="G10259">
        <v>35200</v>
      </c>
      <c r="H10259">
        <v>34240</v>
      </c>
      <c r="I10259">
        <v>35200</v>
      </c>
      <c r="J10259">
        <v>960</v>
      </c>
      <c r="K10259">
        <v>2.8037383177570093E-2</v>
      </c>
    </row>
    <row r="10260" spans="1:11">
      <c r="A10260" s="74" t="s">
        <v>152</v>
      </c>
      <c r="B10260" t="s">
        <v>226</v>
      </c>
    </row>
    <row r="10261" spans="1:11">
      <c r="A10261" s="74" t="s">
        <v>152</v>
      </c>
      <c r="B10261" t="s">
        <v>226</v>
      </c>
      <c r="C10261" t="s">
        <v>35</v>
      </c>
      <c r="D10261">
        <v>0</v>
      </c>
      <c r="E10261">
        <v>0</v>
      </c>
      <c r="F10261">
        <v>0</v>
      </c>
      <c r="G10261">
        <v>0</v>
      </c>
      <c r="H10261">
        <v>0</v>
      </c>
      <c r="I10261">
        <v>0</v>
      </c>
      <c r="J10261">
        <v>0</v>
      </c>
      <c r="K10261">
        <v>0</v>
      </c>
    </row>
    <row r="10262" spans="1:11">
      <c r="A10262" s="74" t="s">
        <v>152</v>
      </c>
      <c r="B10262" t="s">
        <v>226</v>
      </c>
      <c r="C10262" t="s">
        <v>36</v>
      </c>
      <c r="D10262">
        <v>0</v>
      </c>
      <c r="E10262">
        <v>0</v>
      </c>
      <c r="F10262">
        <v>0</v>
      </c>
      <c r="G10262">
        <v>0</v>
      </c>
      <c r="H10262">
        <v>0</v>
      </c>
      <c r="I10262">
        <v>0</v>
      </c>
      <c r="J10262">
        <v>0</v>
      </c>
      <c r="K10262">
        <v>0</v>
      </c>
    </row>
    <row r="10263" spans="1:11">
      <c r="A10263" s="74" t="s">
        <v>152</v>
      </c>
      <c r="B10263" t="s">
        <v>226</v>
      </c>
      <c r="C10263" t="s">
        <v>25</v>
      </c>
      <c r="D10263">
        <v>0</v>
      </c>
      <c r="E10263">
        <v>0</v>
      </c>
      <c r="F10263">
        <v>0</v>
      </c>
      <c r="G10263">
        <v>0</v>
      </c>
      <c r="H10263">
        <v>0</v>
      </c>
      <c r="I10263">
        <v>0</v>
      </c>
      <c r="J10263">
        <v>0</v>
      </c>
      <c r="K10263">
        <v>0</v>
      </c>
    </row>
    <row r="10264" spans="1:11">
      <c r="A10264" s="74" t="s">
        <v>152</v>
      </c>
      <c r="B10264" t="s">
        <v>226</v>
      </c>
    </row>
    <row r="10265" spans="1:11">
      <c r="A10265" s="74" t="s">
        <v>152</v>
      </c>
      <c r="B10265" t="s">
        <v>226</v>
      </c>
      <c r="C10265" t="s">
        <v>37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</row>
    <row r="10266" spans="1:11">
      <c r="A10266" s="74" t="s">
        <v>152</v>
      </c>
      <c r="B10266" t="s">
        <v>226</v>
      </c>
      <c r="C10266" t="s">
        <v>38</v>
      </c>
      <c r="D10266">
        <v>0</v>
      </c>
      <c r="E10266">
        <v>0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0</v>
      </c>
    </row>
    <row r="10267" spans="1:11">
      <c r="A10267" s="74" t="s">
        <v>152</v>
      </c>
      <c r="B10267" t="s">
        <v>226</v>
      </c>
      <c r="C10267" t="s">
        <v>25</v>
      </c>
      <c r="D10267">
        <v>0</v>
      </c>
      <c r="E10267">
        <v>0</v>
      </c>
      <c r="F10267">
        <v>0</v>
      </c>
      <c r="G10267">
        <v>0</v>
      </c>
      <c r="H10267">
        <v>0</v>
      </c>
      <c r="I10267">
        <v>0</v>
      </c>
      <c r="J10267">
        <v>0</v>
      </c>
      <c r="K10267">
        <v>0</v>
      </c>
    </row>
    <row r="10268" spans="1:11">
      <c r="A10268" s="74" t="s">
        <v>152</v>
      </c>
      <c r="B10268" t="s">
        <v>226</v>
      </c>
    </row>
    <row r="10269" spans="1:11">
      <c r="A10269" s="74" t="s">
        <v>152</v>
      </c>
      <c r="B10269" t="s">
        <v>226</v>
      </c>
      <c r="C10269" t="s">
        <v>39</v>
      </c>
      <c r="D10269">
        <v>0</v>
      </c>
      <c r="E10269">
        <v>0</v>
      </c>
      <c r="F10269">
        <v>0</v>
      </c>
      <c r="G10269">
        <v>0</v>
      </c>
      <c r="H10269">
        <v>0</v>
      </c>
      <c r="I10269">
        <v>0</v>
      </c>
      <c r="J10269">
        <v>0</v>
      </c>
      <c r="K10269">
        <v>0</v>
      </c>
    </row>
    <row r="10270" spans="1:11">
      <c r="A10270" s="74" t="s">
        <v>152</v>
      </c>
      <c r="B10270" t="s">
        <v>226</v>
      </c>
      <c r="C10270" t="s">
        <v>40</v>
      </c>
      <c r="D10270">
        <v>0</v>
      </c>
      <c r="E10270">
        <v>0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0</v>
      </c>
    </row>
    <row r="10271" spans="1:11">
      <c r="A10271" s="74" t="s">
        <v>152</v>
      </c>
      <c r="B10271" t="s">
        <v>226</v>
      </c>
      <c r="C10271" t="s">
        <v>41</v>
      </c>
      <c r="D10271">
        <v>0</v>
      </c>
      <c r="E10271">
        <v>0</v>
      </c>
      <c r="F10271">
        <v>0</v>
      </c>
      <c r="G10271">
        <v>0</v>
      </c>
      <c r="H10271">
        <v>0</v>
      </c>
      <c r="I10271">
        <v>0</v>
      </c>
      <c r="J10271">
        <v>0</v>
      </c>
      <c r="K10271">
        <v>0</v>
      </c>
    </row>
    <row r="10272" spans="1:11">
      <c r="A10272" s="74" t="s">
        <v>152</v>
      </c>
      <c r="B10272" t="s">
        <v>226</v>
      </c>
      <c r="C10272" t="s">
        <v>42</v>
      </c>
      <c r="D10272">
        <v>0</v>
      </c>
      <c r="E10272">
        <v>0</v>
      </c>
      <c r="F10272">
        <v>0</v>
      </c>
      <c r="G10272">
        <v>0</v>
      </c>
      <c r="H10272">
        <v>0</v>
      </c>
      <c r="I10272">
        <v>0</v>
      </c>
      <c r="J10272">
        <v>0</v>
      </c>
      <c r="K10272">
        <v>0</v>
      </c>
    </row>
    <row r="10273" spans="1:11">
      <c r="A10273" s="74" t="s">
        <v>152</v>
      </c>
      <c r="B10273" t="s">
        <v>226</v>
      </c>
      <c r="C10273" t="s">
        <v>43</v>
      </c>
      <c r="D10273">
        <v>0</v>
      </c>
      <c r="E10273">
        <v>0</v>
      </c>
      <c r="F10273">
        <v>0</v>
      </c>
      <c r="G10273">
        <v>0</v>
      </c>
      <c r="H10273">
        <v>0</v>
      </c>
      <c r="I10273">
        <v>0</v>
      </c>
      <c r="J10273">
        <v>0</v>
      </c>
      <c r="K10273">
        <v>0</v>
      </c>
    </row>
    <row r="10274" spans="1:11">
      <c r="A10274" s="74" t="s">
        <v>152</v>
      </c>
      <c r="B10274" t="s">
        <v>226</v>
      </c>
      <c r="C10274" t="s">
        <v>44</v>
      </c>
      <c r="D10274">
        <v>0</v>
      </c>
      <c r="E10274">
        <v>0</v>
      </c>
      <c r="F10274">
        <v>0</v>
      </c>
      <c r="G10274">
        <v>0</v>
      </c>
      <c r="H10274">
        <v>0</v>
      </c>
      <c r="I10274">
        <v>0</v>
      </c>
      <c r="J10274">
        <v>0</v>
      </c>
      <c r="K10274">
        <v>0</v>
      </c>
    </row>
    <row r="10275" spans="1:11">
      <c r="A10275" s="74" t="s">
        <v>152</v>
      </c>
      <c r="B10275" t="s">
        <v>226</v>
      </c>
      <c r="C10275" t="s">
        <v>45</v>
      </c>
      <c r="D10275">
        <v>0</v>
      </c>
      <c r="E10275">
        <v>0</v>
      </c>
      <c r="F10275">
        <v>0</v>
      </c>
      <c r="G10275">
        <v>0</v>
      </c>
      <c r="H10275">
        <v>0</v>
      </c>
      <c r="I10275">
        <v>0</v>
      </c>
      <c r="J10275">
        <v>0</v>
      </c>
      <c r="K10275">
        <v>0</v>
      </c>
    </row>
    <row r="10276" spans="1:11">
      <c r="A10276" s="74" t="s">
        <v>152</v>
      </c>
      <c r="B10276" t="s">
        <v>226</v>
      </c>
      <c r="C10276" t="s">
        <v>46</v>
      </c>
      <c r="D10276">
        <v>0</v>
      </c>
      <c r="E10276">
        <v>0</v>
      </c>
      <c r="F10276">
        <v>0</v>
      </c>
      <c r="G10276">
        <v>0</v>
      </c>
      <c r="H10276">
        <v>0</v>
      </c>
      <c r="I10276">
        <v>0</v>
      </c>
      <c r="J10276">
        <v>0</v>
      </c>
      <c r="K10276">
        <v>0</v>
      </c>
    </row>
    <row r="10277" spans="1:11">
      <c r="A10277" s="74" t="s">
        <v>152</v>
      </c>
      <c r="B10277" t="s">
        <v>226</v>
      </c>
      <c r="C10277" t="s">
        <v>25</v>
      </c>
      <c r="D10277">
        <v>0</v>
      </c>
      <c r="E10277">
        <v>0</v>
      </c>
      <c r="F10277">
        <v>0</v>
      </c>
      <c r="G10277">
        <v>0</v>
      </c>
      <c r="H10277">
        <v>0</v>
      </c>
      <c r="I10277">
        <v>0</v>
      </c>
      <c r="J10277">
        <v>0</v>
      </c>
      <c r="K10277">
        <v>0</v>
      </c>
    </row>
    <row r="10278" spans="1:11">
      <c r="A10278" s="74" t="s">
        <v>152</v>
      </c>
      <c r="B10278" t="s">
        <v>226</v>
      </c>
    </row>
    <row r="10279" spans="1:11">
      <c r="A10279" s="74" t="s">
        <v>152</v>
      </c>
      <c r="B10279" t="s">
        <v>226</v>
      </c>
      <c r="C10279" t="s">
        <v>47</v>
      </c>
      <c r="D10279">
        <v>0</v>
      </c>
      <c r="E10279">
        <v>0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0</v>
      </c>
    </row>
    <row r="10280" spans="1:11">
      <c r="A10280" s="74" t="s">
        <v>152</v>
      </c>
      <c r="B10280" t="s">
        <v>226</v>
      </c>
      <c r="C10280" t="s">
        <v>48</v>
      </c>
      <c r="D10280">
        <v>0</v>
      </c>
      <c r="E10280">
        <v>0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0</v>
      </c>
    </row>
    <row r="10281" spans="1:11">
      <c r="A10281" s="74" t="s">
        <v>152</v>
      </c>
      <c r="B10281" t="s">
        <v>226</v>
      </c>
      <c r="C10281" t="s">
        <v>25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</row>
    <row r="10282" spans="1:11">
      <c r="A10282" s="74" t="s">
        <v>152</v>
      </c>
      <c r="B10282" t="s">
        <v>226</v>
      </c>
    </row>
    <row r="10283" spans="1:11">
      <c r="A10283" s="74" t="s">
        <v>152</v>
      </c>
      <c r="B10283" t="s">
        <v>226</v>
      </c>
      <c r="C10283" t="s">
        <v>49</v>
      </c>
      <c r="D10283">
        <v>1</v>
      </c>
      <c r="E10283">
        <v>1</v>
      </c>
      <c r="F10283">
        <v>52000</v>
      </c>
      <c r="G10283">
        <v>65000</v>
      </c>
      <c r="H10283">
        <v>52000</v>
      </c>
      <c r="I10283">
        <v>65000</v>
      </c>
      <c r="J10283">
        <v>13000</v>
      </c>
      <c r="K10283">
        <v>0.25</v>
      </c>
    </row>
    <row r="10284" spans="1:11">
      <c r="A10284" s="74" t="s">
        <v>152</v>
      </c>
      <c r="B10284" t="s">
        <v>226</v>
      </c>
      <c r="C10284" t="s">
        <v>25</v>
      </c>
      <c r="D10284">
        <v>1</v>
      </c>
      <c r="E10284">
        <v>1</v>
      </c>
      <c r="F10284">
        <v>52000</v>
      </c>
      <c r="G10284">
        <v>65000</v>
      </c>
      <c r="H10284">
        <v>52000</v>
      </c>
      <c r="I10284">
        <v>65000</v>
      </c>
      <c r="J10284">
        <v>13000</v>
      </c>
      <c r="K10284">
        <v>0.25</v>
      </c>
    </row>
    <row r="10285" spans="1:11">
      <c r="A10285" s="74" t="s">
        <v>152</v>
      </c>
      <c r="B10285" t="s">
        <v>226</v>
      </c>
    </row>
    <row r="10286" spans="1:11">
      <c r="A10286" s="74" t="s">
        <v>152</v>
      </c>
      <c r="B10286" t="s">
        <v>226</v>
      </c>
      <c r="C10286" t="s">
        <v>50</v>
      </c>
      <c r="D10286">
        <v>0</v>
      </c>
      <c r="E10286">
        <v>0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0</v>
      </c>
    </row>
    <row r="10287" spans="1:11">
      <c r="A10287" s="74" t="s">
        <v>152</v>
      </c>
      <c r="B10287" t="s">
        <v>226</v>
      </c>
      <c r="C10287" t="s">
        <v>51</v>
      </c>
      <c r="D10287">
        <v>0</v>
      </c>
      <c r="E10287">
        <v>0</v>
      </c>
      <c r="F10287">
        <v>0</v>
      </c>
      <c r="G10287">
        <v>0</v>
      </c>
      <c r="H10287">
        <v>0</v>
      </c>
      <c r="I10287">
        <v>0</v>
      </c>
      <c r="J10287">
        <v>0</v>
      </c>
      <c r="K10287">
        <v>0</v>
      </c>
    </row>
    <row r="10288" spans="1:11">
      <c r="A10288" s="74" t="s">
        <v>152</v>
      </c>
      <c r="B10288" t="s">
        <v>226</v>
      </c>
      <c r="C10288" t="s">
        <v>25</v>
      </c>
      <c r="D10288">
        <v>0</v>
      </c>
      <c r="E10288">
        <v>0</v>
      </c>
      <c r="F10288">
        <v>0</v>
      </c>
      <c r="G10288">
        <v>0</v>
      </c>
      <c r="H10288">
        <v>0</v>
      </c>
      <c r="I10288">
        <v>0</v>
      </c>
      <c r="J10288">
        <v>0</v>
      </c>
      <c r="K10288">
        <v>0</v>
      </c>
    </row>
    <row r="10289" spans="1:11">
      <c r="A10289" s="74" t="s">
        <v>152</v>
      </c>
      <c r="B10289" t="s">
        <v>226</v>
      </c>
    </row>
    <row r="10290" spans="1:11">
      <c r="A10290" s="74" t="s">
        <v>152</v>
      </c>
      <c r="B10290" t="s">
        <v>226</v>
      </c>
      <c r="C10290" t="s">
        <v>52</v>
      </c>
      <c r="D10290">
        <v>0</v>
      </c>
      <c r="E10290">
        <v>0</v>
      </c>
      <c r="F10290">
        <v>0</v>
      </c>
      <c r="G10290">
        <v>0</v>
      </c>
      <c r="H10290">
        <v>0</v>
      </c>
      <c r="I10290">
        <v>0</v>
      </c>
      <c r="J10290">
        <v>0</v>
      </c>
      <c r="K10290">
        <v>0</v>
      </c>
    </row>
    <row r="10291" spans="1:11">
      <c r="A10291" s="74" t="s">
        <v>152</v>
      </c>
      <c r="B10291" t="s">
        <v>226</v>
      </c>
      <c r="C10291" t="s">
        <v>53</v>
      </c>
      <c r="D10291">
        <v>0</v>
      </c>
      <c r="E10291">
        <v>0</v>
      </c>
      <c r="F10291">
        <v>0</v>
      </c>
      <c r="G10291">
        <v>0</v>
      </c>
      <c r="H10291">
        <v>0</v>
      </c>
      <c r="I10291">
        <v>0</v>
      </c>
      <c r="J10291">
        <v>0</v>
      </c>
      <c r="K10291">
        <v>0</v>
      </c>
    </row>
    <row r="10292" spans="1:11">
      <c r="A10292" s="74" t="s">
        <v>152</v>
      </c>
      <c r="B10292" t="s">
        <v>226</v>
      </c>
      <c r="C10292" t="s">
        <v>54</v>
      </c>
      <c r="D10292">
        <v>0</v>
      </c>
      <c r="E10292"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</row>
    <row r="10293" spans="1:11">
      <c r="A10293" s="74" t="s">
        <v>152</v>
      </c>
      <c r="B10293" t="s">
        <v>226</v>
      </c>
      <c r="C10293" t="s">
        <v>55</v>
      </c>
      <c r="D10293">
        <v>0</v>
      </c>
      <c r="E10293">
        <v>0</v>
      </c>
      <c r="F10293">
        <v>0</v>
      </c>
      <c r="G10293">
        <v>0</v>
      </c>
      <c r="H10293">
        <v>0</v>
      </c>
      <c r="I10293">
        <v>0</v>
      </c>
      <c r="J10293">
        <v>0</v>
      </c>
      <c r="K10293">
        <v>0</v>
      </c>
    </row>
    <row r="10294" spans="1:11">
      <c r="A10294" s="74" t="s">
        <v>152</v>
      </c>
      <c r="B10294" t="s">
        <v>226</v>
      </c>
      <c r="C10294" t="s">
        <v>25</v>
      </c>
      <c r="D10294">
        <v>0</v>
      </c>
      <c r="E10294">
        <v>0</v>
      </c>
      <c r="F10294">
        <v>0</v>
      </c>
      <c r="G10294">
        <v>0</v>
      </c>
      <c r="H10294">
        <v>0</v>
      </c>
      <c r="I10294">
        <v>0</v>
      </c>
      <c r="J10294">
        <v>0</v>
      </c>
      <c r="K10294">
        <v>0</v>
      </c>
    </row>
    <row r="10295" spans="1:11">
      <c r="A10295" s="74" t="s">
        <v>152</v>
      </c>
      <c r="B10295" t="s">
        <v>226</v>
      </c>
    </row>
    <row r="10296" spans="1:11">
      <c r="A10296" s="74" t="s">
        <v>152</v>
      </c>
      <c r="B10296" t="s">
        <v>226</v>
      </c>
      <c r="C10296" t="s">
        <v>56</v>
      </c>
      <c r="D10296">
        <v>0</v>
      </c>
      <c r="E10296">
        <v>0</v>
      </c>
      <c r="F10296">
        <v>0</v>
      </c>
      <c r="G10296">
        <v>0</v>
      </c>
      <c r="H10296">
        <v>0</v>
      </c>
      <c r="I10296">
        <v>0</v>
      </c>
      <c r="J10296">
        <v>0</v>
      </c>
      <c r="K10296">
        <v>0</v>
      </c>
    </row>
    <row r="10297" spans="1:11">
      <c r="A10297" s="74" t="s">
        <v>152</v>
      </c>
      <c r="B10297" t="s">
        <v>226</v>
      </c>
      <c r="C10297" t="s">
        <v>57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0</v>
      </c>
      <c r="J10297">
        <v>0</v>
      </c>
      <c r="K10297">
        <v>0</v>
      </c>
    </row>
    <row r="10298" spans="1:11">
      <c r="A10298" s="74" t="s">
        <v>152</v>
      </c>
      <c r="B10298" t="s">
        <v>226</v>
      </c>
      <c r="C10298" t="s">
        <v>58</v>
      </c>
      <c r="D10298">
        <v>0</v>
      </c>
      <c r="E10298"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</row>
    <row r="10299" spans="1:11">
      <c r="A10299" s="74" t="s">
        <v>152</v>
      </c>
      <c r="B10299" t="s">
        <v>227</v>
      </c>
      <c r="C10299" t="s">
        <v>18</v>
      </c>
      <c r="D10299">
        <v>1</v>
      </c>
      <c r="E10299">
        <v>1</v>
      </c>
      <c r="F10299">
        <v>90279</v>
      </c>
      <c r="G10299">
        <v>90279</v>
      </c>
      <c r="H10299">
        <v>90279</v>
      </c>
      <c r="I10299">
        <v>90279</v>
      </c>
      <c r="J10299">
        <v>0</v>
      </c>
      <c r="K10299">
        <v>0</v>
      </c>
    </row>
    <row r="10300" spans="1:11">
      <c r="A10300" s="74" t="s">
        <v>152</v>
      </c>
      <c r="B10300" t="s">
        <v>227</v>
      </c>
      <c r="C10300" t="s">
        <v>19</v>
      </c>
      <c r="D10300">
        <v>1</v>
      </c>
      <c r="E10300">
        <v>1</v>
      </c>
      <c r="F10300">
        <v>55000</v>
      </c>
      <c r="G10300">
        <v>55000</v>
      </c>
      <c r="H10300">
        <v>55000</v>
      </c>
      <c r="I10300">
        <v>55000</v>
      </c>
      <c r="J10300">
        <v>0</v>
      </c>
      <c r="K10300">
        <v>0</v>
      </c>
    </row>
    <row r="10301" spans="1:11">
      <c r="A10301" s="74" t="s">
        <v>152</v>
      </c>
      <c r="B10301" t="s">
        <v>227</v>
      </c>
      <c r="C10301" t="s">
        <v>20</v>
      </c>
      <c r="D10301">
        <v>0</v>
      </c>
      <c r="E10301">
        <v>0</v>
      </c>
      <c r="F10301">
        <v>0</v>
      </c>
      <c r="G10301">
        <v>0</v>
      </c>
      <c r="H10301">
        <v>0</v>
      </c>
      <c r="I10301">
        <v>0</v>
      </c>
      <c r="J10301">
        <v>0</v>
      </c>
      <c r="K10301">
        <v>0</v>
      </c>
    </row>
    <row r="10302" spans="1:11">
      <c r="A10302" s="74" t="s">
        <v>152</v>
      </c>
      <c r="B10302" t="s">
        <v>227</v>
      </c>
      <c r="C10302" t="s">
        <v>21</v>
      </c>
      <c r="D10302">
        <v>0</v>
      </c>
      <c r="E10302">
        <v>0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</row>
    <row r="10303" spans="1:11">
      <c r="A10303" s="74" t="s">
        <v>152</v>
      </c>
      <c r="B10303" t="s">
        <v>227</v>
      </c>
      <c r="C10303" t="s">
        <v>22</v>
      </c>
      <c r="D10303">
        <v>0</v>
      </c>
      <c r="E10303">
        <v>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0</v>
      </c>
    </row>
    <row r="10304" spans="1:11">
      <c r="A10304" s="74" t="s">
        <v>152</v>
      </c>
      <c r="B10304" t="s">
        <v>227</v>
      </c>
      <c r="C10304" t="s">
        <v>23</v>
      </c>
      <c r="D10304">
        <v>2</v>
      </c>
      <c r="E10304">
        <v>2</v>
      </c>
      <c r="F10304">
        <v>112584</v>
      </c>
      <c r="G10304">
        <v>112584</v>
      </c>
      <c r="H10304">
        <v>56292</v>
      </c>
      <c r="I10304">
        <v>56292</v>
      </c>
      <c r="J10304">
        <v>0</v>
      </c>
      <c r="K10304">
        <v>0</v>
      </c>
    </row>
    <row r="10305" spans="1:11">
      <c r="A10305" s="74" t="s">
        <v>152</v>
      </c>
      <c r="B10305" t="s">
        <v>227</v>
      </c>
      <c r="C10305" t="s">
        <v>24</v>
      </c>
      <c r="D10305">
        <v>0</v>
      </c>
      <c r="E10305">
        <v>0</v>
      </c>
      <c r="F10305">
        <v>0</v>
      </c>
      <c r="G10305">
        <v>0</v>
      </c>
      <c r="H10305">
        <v>0</v>
      </c>
      <c r="I10305">
        <v>0</v>
      </c>
      <c r="J10305">
        <v>0</v>
      </c>
      <c r="K10305">
        <v>0</v>
      </c>
    </row>
    <row r="10306" spans="1:11">
      <c r="A10306" s="74" t="s">
        <v>152</v>
      </c>
      <c r="B10306" t="s">
        <v>227</v>
      </c>
      <c r="C10306" t="s">
        <v>25</v>
      </c>
      <c r="D10306">
        <v>4</v>
      </c>
      <c r="E10306">
        <v>4</v>
      </c>
      <c r="F10306">
        <v>257863</v>
      </c>
      <c r="G10306">
        <v>257863</v>
      </c>
      <c r="H10306">
        <v>64465.75</v>
      </c>
      <c r="I10306">
        <v>64465.75</v>
      </c>
      <c r="J10306">
        <v>0</v>
      </c>
      <c r="K10306">
        <v>0</v>
      </c>
    </row>
    <row r="10307" spans="1:11">
      <c r="A10307" s="74" t="s">
        <v>152</v>
      </c>
      <c r="B10307" t="s">
        <v>227</v>
      </c>
    </row>
    <row r="10308" spans="1:11">
      <c r="A10308" s="74" t="s">
        <v>152</v>
      </c>
      <c r="B10308" t="s">
        <v>227</v>
      </c>
      <c r="C10308" t="s">
        <v>26</v>
      </c>
      <c r="D10308">
        <v>0</v>
      </c>
      <c r="E10308">
        <v>0</v>
      </c>
      <c r="F10308">
        <v>0</v>
      </c>
      <c r="G10308">
        <v>0</v>
      </c>
      <c r="H10308">
        <v>0</v>
      </c>
      <c r="I10308">
        <v>0</v>
      </c>
      <c r="J10308">
        <v>0</v>
      </c>
      <c r="K10308">
        <v>0</v>
      </c>
    </row>
    <row r="10309" spans="1:11">
      <c r="A10309" s="74" t="s">
        <v>152</v>
      </c>
      <c r="B10309" t="s">
        <v>227</v>
      </c>
      <c r="C10309" t="s">
        <v>27</v>
      </c>
      <c r="D10309">
        <v>0</v>
      </c>
      <c r="E10309">
        <v>0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0</v>
      </c>
    </row>
    <row r="10310" spans="1:11">
      <c r="A10310" s="74" t="s">
        <v>152</v>
      </c>
      <c r="B10310" t="s">
        <v>227</v>
      </c>
      <c r="C10310" t="s">
        <v>25</v>
      </c>
      <c r="D10310">
        <v>0</v>
      </c>
      <c r="E10310">
        <v>0</v>
      </c>
      <c r="F10310">
        <v>0</v>
      </c>
      <c r="G10310">
        <v>0</v>
      </c>
      <c r="H10310">
        <v>0</v>
      </c>
      <c r="I10310">
        <v>0</v>
      </c>
      <c r="J10310">
        <v>0</v>
      </c>
      <c r="K10310">
        <v>0</v>
      </c>
    </row>
    <row r="10311" spans="1:11">
      <c r="A10311" s="74" t="s">
        <v>152</v>
      </c>
      <c r="B10311" t="s">
        <v>227</v>
      </c>
    </row>
    <row r="10312" spans="1:11">
      <c r="A10312" s="74" t="s">
        <v>152</v>
      </c>
      <c r="B10312" t="s">
        <v>227</v>
      </c>
      <c r="C10312" t="s">
        <v>28</v>
      </c>
      <c r="D10312">
        <v>4</v>
      </c>
      <c r="E10312">
        <v>4</v>
      </c>
      <c r="F10312">
        <v>77186</v>
      </c>
      <c r="G10312">
        <v>77186</v>
      </c>
      <c r="H10312">
        <v>19296.5</v>
      </c>
      <c r="I10312">
        <v>19296.5</v>
      </c>
      <c r="J10312">
        <v>0</v>
      </c>
      <c r="K10312">
        <v>0</v>
      </c>
    </row>
    <row r="10313" spans="1:11">
      <c r="A10313" s="74" t="s">
        <v>152</v>
      </c>
      <c r="B10313" t="s">
        <v>227</v>
      </c>
      <c r="C10313" t="s">
        <v>29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</row>
    <row r="10314" spans="1:11">
      <c r="A10314" s="74" t="s">
        <v>152</v>
      </c>
      <c r="B10314" t="s">
        <v>227</v>
      </c>
      <c r="C10314" t="s">
        <v>30</v>
      </c>
      <c r="D10314">
        <v>0</v>
      </c>
      <c r="E10314">
        <v>0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</row>
    <row r="10315" spans="1:11">
      <c r="A10315" s="74" t="s">
        <v>152</v>
      </c>
      <c r="B10315" t="s">
        <v>227</v>
      </c>
      <c r="C10315" t="s">
        <v>31</v>
      </c>
      <c r="D10315">
        <v>0</v>
      </c>
      <c r="E10315">
        <v>0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</row>
    <row r="10316" spans="1:11">
      <c r="A10316" s="74" t="s">
        <v>152</v>
      </c>
      <c r="B10316" t="s">
        <v>227</v>
      </c>
      <c r="C10316" t="s">
        <v>25</v>
      </c>
      <c r="D10316">
        <v>4</v>
      </c>
      <c r="E10316">
        <v>4</v>
      </c>
      <c r="F10316">
        <v>77186</v>
      </c>
      <c r="G10316">
        <v>77186</v>
      </c>
      <c r="H10316">
        <v>19296.5</v>
      </c>
      <c r="I10316">
        <v>19296.5</v>
      </c>
      <c r="J10316">
        <v>0</v>
      </c>
      <c r="K10316">
        <v>0</v>
      </c>
    </row>
    <row r="10317" spans="1:11">
      <c r="A10317" s="74" t="s">
        <v>152</v>
      </c>
      <c r="B10317" t="s">
        <v>227</v>
      </c>
    </row>
    <row r="10318" spans="1:11">
      <c r="A10318" s="74" t="s">
        <v>152</v>
      </c>
      <c r="B10318" t="s">
        <v>227</v>
      </c>
      <c r="C10318" t="s">
        <v>32</v>
      </c>
      <c r="D10318">
        <v>2</v>
      </c>
      <c r="E10318">
        <v>2</v>
      </c>
      <c r="F10318">
        <v>80275</v>
      </c>
      <c r="G10318">
        <v>80275</v>
      </c>
      <c r="H10318">
        <v>40137.5</v>
      </c>
      <c r="I10318">
        <v>40137.5</v>
      </c>
      <c r="J10318">
        <v>0</v>
      </c>
      <c r="K10318">
        <v>0</v>
      </c>
    </row>
    <row r="10319" spans="1:11">
      <c r="A10319" s="74" t="s">
        <v>152</v>
      </c>
      <c r="B10319" t="s">
        <v>227</v>
      </c>
      <c r="C10319" t="s">
        <v>33</v>
      </c>
      <c r="D10319">
        <v>1</v>
      </c>
      <c r="E10319">
        <v>1</v>
      </c>
      <c r="F10319">
        <v>30000</v>
      </c>
      <c r="G10319">
        <v>30000</v>
      </c>
      <c r="H10319">
        <v>30000</v>
      </c>
      <c r="I10319">
        <v>30000</v>
      </c>
      <c r="J10319">
        <v>0</v>
      </c>
      <c r="K10319">
        <v>0</v>
      </c>
    </row>
    <row r="10320" spans="1:11">
      <c r="A10320" s="74" t="s">
        <v>152</v>
      </c>
      <c r="B10320" t="s">
        <v>227</v>
      </c>
      <c r="C10320" t="s">
        <v>34</v>
      </c>
      <c r="D10320">
        <v>4</v>
      </c>
      <c r="E10320">
        <v>4</v>
      </c>
      <c r="F10320">
        <v>127000</v>
      </c>
      <c r="G10320">
        <v>127000</v>
      </c>
      <c r="H10320">
        <v>31750</v>
      </c>
      <c r="I10320">
        <v>31750</v>
      </c>
      <c r="J10320">
        <v>0</v>
      </c>
      <c r="K10320">
        <v>0</v>
      </c>
    </row>
    <row r="10321" spans="1:11">
      <c r="A10321" s="74" t="s">
        <v>152</v>
      </c>
      <c r="B10321" t="s">
        <v>227</v>
      </c>
      <c r="C10321" t="s">
        <v>25</v>
      </c>
      <c r="D10321">
        <v>7</v>
      </c>
      <c r="E10321">
        <v>7</v>
      </c>
      <c r="F10321">
        <v>237275</v>
      </c>
      <c r="G10321">
        <v>237275</v>
      </c>
      <c r="H10321">
        <v>33896.428571428572</v>
      </c>
      <c r="I10321">
        <v>33896.428571428572</v>
      </c>
      <c r="J10321">
        <v>0</v>
      </c>
      <c r="K10321">
        <v>0</v>
      </c>
    </row>
    <row r="10322" spans="1:11">
      <c r="A10322" s="74" t="s">
        <v>152</v>
      </c>
      <c r="B10322" t="s">
        <v>227</v>
      </c>
    </row>
    <row r="10323" spans="1:11">
      <c r="A10323" s="74" t="s">
        <v>152</v>
      </c>
      <c r="B10323" t="s">
        <v>227</v>
      </c>
      <c r="C10323" t="s">
        <v>35</v>
      </c>
      <c r="D10323">
        <v>0</v>
      </c>
      <c r="E10323">
        <v>0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v>0</v>
      </c>
    </row>
    <row r="10324" spans="1:11">
      <c r="A10324" s="74" t="s">
        <v>152</v>
      </c>
      <c r="B10324" t="s">
        <v>227</v>
      </c>
      <c r="C10324" t="s">
        <v>36</v>
      </c>
      <c r="D10324">
        <v>2</v>
      </c>
      <c r="E10324">
        <v>2</v>
      </c>
      <c r="F10324">
        <v>63416</v>
      </c>
      <c r="G10324">
        <v>63416</v>
      </c>
      <c r="H10324">
        <v>31708</v>
      </c>
      <c r="I10324">
        <v>31708</v>
      </c>
      <c r="J10324">
        <v>0</v>
      </c>
      <c r="K10324">
        <v>0</v>
      </c>
    </row>
    <row r="10325" spans="1:11">
      <c r="A10325" s="74" t="s">
        <v>152</v>
      </c>
      <c r="B10325" t="s">
        <v>227</v>
      </c>
      <c r="C10325" t="s">
        <v>25</v>
      </c>
      <c r="D10325">
        <v>2</v>
      </c>
      <c r="E10325">
        <v>2</v>
      </c>
      <c r="F10325">
        <v>63416</v>
      </c>
      <c r="G10325">
        <v>63416</v>
      </c>
      <c r="H10325">
        <v>31708</v>
      </c>
      <c r="I10325">
        <v>31708</v>
      </c>
      <c r="J10325">
        <v>0</v>
      </c>
      <c r="K10325">
        <v>0</v>
      </c>
    </row>
    <row r="10326" spans="1:11">
      <c r="A10326" s="74" t="s">
        <v>152</v>
      </c>
      <c r="B10326" t="s">
        <v>227</v>
      </c>
    </row>
    <row r="10327" spans="1:11">
      <c r="A10327" s="74" t="s">
        <v>152</v>
      </c>
      <c r="B10327" t="s">
        <v>227</v>
      </c>
      <c r="C10327" t="s">
        <v>37</v>
      </c>
      <c r="D10327">
        <v>0</v>
      </c>
      <c r="E10327">
        <v>0</v>
      </c>
      <c r="F10327">
        <v>0</v>
      </c>
      <c r="G10327">
        <v>0</v>
      </c>
      <c r="H10327">
        <v>0</v>
      </c>
      <c r="I10327">
        <v>0</v>
      </c>
      <c r="J10327">
        <v>0</v>
      </c>
      <c r="K10327">
        <v>0</v>
      </c>
    </row>
    <row r="10328" spans="1:11">
      <c r="A10328" s="74" t="s">
        <v>152</v>
      </c>
      <c r="B10328" t="s">
        <v>227</v>
      </c>
      <c r="C10328" t="s">
        <v>38</v>
      </c>
      <c r="D10328">
        <v>0</v>
      </c>
      <c r="E10328">
        <v>0</v>
      </c>
      <c r="F10328">
        <v>0</v>
      </c>
      <c r="G10328">
        <v>0</v>
      </c>
      <c r="H10328">
        <v>0</v>
      </c>
      <c r="I10328">
        <v>0</v>
      </c>
      <c r="J10328">
        <v>0</v>
      </c>
      <c r="K10328">
        <v>0</v>
      </c>
    </row>
    <row r="10329" spans="1:11">
      <c r="A10329" s="74" t="s">
        <v>152</v>
      </c>
      <c r="B10329" t="s">
        <v>227</v>
      </c>
      <c r="C10329" t="s">
        <v>25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0</v>
      </c>
    </row>
    <row r="10330" spans="1:11">
      <c r="A10330" s="74" t="s">
        <v>152</v>
      </c>
      <c r="B10330" t="s">
        <v>227</v>
      </c>
    </row>
    <row r="10331" spans="1:11">
      <c r="A10331" s="74" t="s">
        <v>152</v>
      </c>
      <c r="B10331" t="s">
        <v>227</v>
      </c>
      <c r="C10331" t="s">
        <v>39</v>
      </c>
      <c r="D10331">
        <v>1</v>
      </c>
      <c r="E10331">
        <v>1</v>
      </c>
      <c r="F10331">
        <v>56477</v>
      </c>
      <c r="G10331">
        <v>56477</v>
      </c>
      <c r="H10331">
        <v>56477</v>
      </c>
      <c r="I10331">
        <v>56477</v>
      </c>
      <c r="J10331">
        <v>0</v>
      </c>
      <c r="K10331">
        <v>0</v>
      </c>
    </row>
    <row r="10332" spans="1:11">
      <c r="A10332" s="74" t="s">
        <v>152</v>
      </c>
      <c r="B10332" t="s">
        <v>227</v>
      </c>
      <c r="C10332" t="s">
        <v>40</v>
      </c>
      <c r="D10332">
        <v>1</v>
      </c>
      <c r="E10332">
        <v>1</v>
      </c>
      <c r="F10332">
        <v>61727.87</v>
      </c>
      <c r="G10332">
        <v>61728</v>
      </c>
      <c r="H10332">
        <v>61727.87</v>
      </c>
      <c r="I10332">
        <v>61728</v>
      </c>
      <c r="J10332">
        <v>0.12999999999738066</v>
      </c>
      <c r="K10332">
        <v>2.1060179137459407E-6</v>
      </c>
    </row>
    <row r="10333" spans="1:11">
      <c r="A10333" s="74" t="s">
        <v>152</v>
      </c>
      <c r="B10333" t="s">
        <v>227</v>
      </c>
      <c r="C10333" t="s">
        <v>41</v>
      </c>
      <c r="D10333">
        <v>0</v>
      </c>
      <c r="E10333">
        <v>0</v>
      </c>
      <c r="F10333">
        <v>0</v>
      </c>
      <c r="G10333">
        <v>0</v>
      </c>
      <c r="H10333">
        <v>0</v>
      </c>
      <c r="I10333">
        <v>0</v>
      </c>
      <c r="J10333">
        <v>0</v>
      </c>
      <c r="K10333">
        <v>0</v>
      </c>
    </row>
    <row r="10334" spans="1:11">
      <c r="A10334" s="74" t="s">
        <v>152</v>
      </c>
      <c r="B10334" t="s">
        <v>227</v>
      </c>
      <c r="C10334" t="s">
        <v>42</v>
      </c>
      <c r="D10334">
        <v>0</v>
      </c>
      <c r="E10334">
        <v>0</v>
      </c>
      <c r="F10334">
        <v>0</v>
      </c>
      <c r="G10334">
        <v>0</v>
      </c>
      <c r="H10334">
        <v>0</v>
      </c>
      <c r="I10334">
        <v>0</v>
      </c>
      <c r="J10334">
        <v>0</v>
      </c>
      <c r="K10334">
        <v>0</v>
      </c>
    </row>
    <row r="10335" spans="1:11">
      <c r="A10335" s="74" t="s">
        <v>152</v>
      </c>
      <c r="B10335" t="s">
        <v>227</v>
      </c>
      <c r="C10335" t="s">
        <v>43</v>
      </c>
      <c r="D10335">
        <v>1</v>
      </c>
      <c r="E10335">
        <v>1</v>
      </c>
      <c r="F10335">
        <v>59902</v>
      </c>
      <c r="G10335">
        <v>59902</v>
      </c>
      <c r="H10335">
        <v>59902</v>
      </c>
      <c r="I10335">
        <v>59902</v>
      </c>
      <c r="J10335">
        <v>0</v>
      </c>
      <c r="K10335">
        <v>0</v>
      </c>
    </row>
    <row r="10336" spans="1:11">
      <c r="A10336" s="74" t="s">
        <v>152</v>
      </c>
      <c r="B10336" t="s">
        <v>227</v>
      </c>
      <c r="C10336" t="s">
        <v>44</v>
      </c>
      <c r="D10336">
        <v>0</v>
      </c>
      <c r="E10336">
        <v>0</v>
      </c>
      <c r="F10336">
        <v>0</v>
      </c>
      <c r="G10336">
        <v>0</v>
      </c>
      <c r="H10336">
        <v>0</v>
      </c>
      <c r="I10336">
        <v>0</v>
      </c>
      <c r="J10336">
        <v>0</v>
      </c>
      <c r="K10336">
        <v>0</v>
      </c>
    </row>
    <row r="10337" spans="1:11">
      <c r="A10337" s="74" t="s">
        <v>152</v>
      </c>
      <c r="B10337" t="s">
        <v>227</v>
      </c>
      <c r="C10337" t="s">
        <v>45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0</v>
      </c>
      <c r="J10337">
        <v>0</v>
      </c>
      <c r="K10337">
        <v>0</v>
      </c>
    </row>
    <row r="10338" spans="1:11">
      <c r="A10338" s="74" t="s">
        <v>152</v>
      </c>
      <c r="B10338" t="s">
        <v>227</v>
      </c>
      <c r="C10338" t="s">
        <v>46</v>
      </c>
      <c r="D10338">
        <v>0</v>
      </c>
      <c r="E10338">
        <v>0</v>
      </c>
      <c r="F10338">
        <v>0</v>
      </c>
      <c r="G10338">
        <v>0</v>
      </c>
      <c r="H10338">
        <v>0</v>
      </c>
      <c r="I10338">
        <v>0</v>
      </c>
      <c r="J10338">
        <v>0</v>
      </c>
      <c r="K10338">
        <v>0</v>
      </c>
    </row>
    <row r="10339" spans="1:11">
      <c r="A10339" s="74" t="s">
        <v>152</v>
      </c>
      <c r="B10339" t="s">
        <v>227</v>
      </c>
      <c r="C10339" t="s">
        <v>25</v>
      </c>
      <c r="D10339">
        <v>3</v>
      </c>
      <c r="E10339">
        <v>3</v>
      </c>
      <c r="F10339">
        <v>178106.87</v>
      </c>
      <c r="G10339">
        <v>178107</v>
      </c>
      <c r="H10339">
        <v>59368.956666666665</v>
      </c>
      <c r="I10339">
        <v>59369</v>
      </c>
      <c r="J10339">
        <v>0.13000000000465661</v>
      </c>
      <c r="K10339">
        <v>7.2989885232757513E-7</v>
      </c>
    </row>
    <row r="10340" spans="1:11">
      <c r="A10340" s="74" t="s">
        <v>152</v>
      </c>
      <c r="B10340" t="s">
        <v>227</v>
      </c>
    </row>
    <row r="10341" spans="1:11">
      <c r="A10341" s="74" t="s">
        <v>152</v>
      </c>
      <c r="B10341" t="s">
        <v>227</v>
      </c>
      <c r="C10341" t="s">
        <v>47</v>
      </c>
      <c r="D10341">
        <v>0</v>
      </c>
      <c r="E10341">
        <v>0</v>
      </c>
      <c r="F10341">
        <v>0</v>
      </c>
      <c r="G10341">
        <v>0</v>
      </c>
      <c r="H10341">
        <v>0</v>
      </c>
      <c r="I10341">
        <v>0</v>
      </c>
      <c r="J10341">
        <v>0</v>
      </c>
      <c r="K10341">
        <v>0</v>
      </c>
    </row>
    <row r="10342" spans="1:11">
      <c r="A10342" s="74" t="s">
        <v>152</v>
      </c>
      <c r="B10342" t="s">
        <v>227</v>
      </c>
      <c r="C10342" t="s">
        <v>48</v>
      </c>
      <c r="D10342">
        <v>0</v>
      </c>
      <c r="E10342">
        <v>0</v>
      </c>
      <c r="F10342">
        <v>0</v>
      </c>
      <c r="G10342">
        <v>0</v>
      </c>
      <c r="H10342">
        <v>0</v>
      </c>
      <c r="I10342">
        <v>0</v>
      </c>
      <c r="J10342">
        <v>0</v>
      </c>
      <c r="K10342">
        <v>0</v>
      </c>
    </row>
    <row r="10343" spans="1:11">
      <c r="A10343" s="74" t="s">
        <v>152</v>
      </c>
      <c r="B10343" t="s">
        <v>227</v>
      </c>
      <c r="C10343" t="s">
        <v>25</v>
      </c>
      <c r="D10343">
        <v>0</v>
      </c>
      <c r="E10343">
        <v>0</v>
      </c>
      <c r="F10343">
        <v>0</v>
      </c>
      <c r="G10343">
        <v>0</v>
      </c>
      <c r="H10343">
        <v>0</v>
      </c>
      <c r="I10343">
        <v>0</v>
      </c>
      <c r="J10343">
        <v>0</v>
      </c>
      <c r="K10343">
        <v>0</v>
      </c>
    </row>
    <row r="10344" spans="1:11">
      <c r="A10344" s="74" t="s">
        <v>152</v>
      </c>
      <c r="B10344" t="s">
        <v>227</v>
      </c>
    </row>
    <row r="10345" spans="1:11">
      <c r="A10345" s="74" t="s">
        <v>152</v>
      </c>
      <c r="B10345" t="s">
        <v>227</v>
      </c>
      <c r="C10345" t="s">
        <v>49</v>
      </c>
      <c r="D10345">
        <v>1</v>
      </c>
      <c r="E10345">
        <v>1</v>
      </c>
      <c r="F10345">
        <v>42000</v>
      </c>
      <c r="G10345">
        <v>42000</v>
      </c>
      <c r="H10345">
        <v>42000</v>
      </c>
      <c r="I10345">
        <v>42000</v>
      </c>
      <c r="J10345">
        <v>0</v>
      </c>
      <c r="K10345">
        <v>0</v>
      </c>
    </row>
    <row r="10346" spans="1:11">
      <c r="A10346" s="74" t="s">
        <v>152</v>
      </c>
      <c r="B10346" t="s">
        <v>227</v>
      </c>
      <c r="C10346" t="s">
        <v>25</v>
      </c>
      <c r="D10346">
        <v>1</v>
      </c>
      <c r="E10346">
        <v>1</v>
      </c>
      <c r="F10346">
        <v>42000</v>
      </c>
      <c r="G10346">
        <v>42000</v>
      </c>
      <c r="H10346">
        <v>42000</v>
      </c>
      <c r="I10346">
        <v>42000</v>
      </c>
      <c r="J10346">
        <v>0</v>
      </c>
      <c r="K10346">
        <v>0</v>
      </c>
    </row>
    <row r="10347" spans="1:11">
      <c r="A10347" s="74" t="s">
        <v>152</v>
      </c>
      <c r="B10347" t="s">
        <v>227</v>
      </c>
    </row>
    <row r="10348" spans="1:11">
      <c r="A10348" s="74" t="s">
        <v>152</v>
      </c>
      <c r="B10348" t="s">
        <v>227</v>
      </c>
      <c r="C10348" t="s">
        <v>50</v>
      </c>
      <c r="D10348">
        <v>1</v>
      </c>
      <c r="E10348">
        <v>1</v>
      </c>
      <c r="F10348">
        <v>35000</v>
      </c>
      <c r="G10348">
        <v>35000</v>
      </c>
      <c r="H10348">
        <v>35000</v>
      </c>
      <c r="I10348">
        <v>35000</v>
      </c>
      <c r="J10348">
        <v>0</v>
      </c>
      <c r="K10348">
        <v>0</v>
      </c>
    </row>
    <row r="10349" spans="1:11">
      <c r="A10349" s="74" t="s">
        <v>152</v>
      </c>
      <c r="B10349" t="s">
        <v>227</v>
      </c>
      <c r="C10349" t="s">
        <v>51</v>
      </c>
      <c r="D10349">
        <v>0</v>
      </c>
      <c r="E10349">
        <v>0</v>
      </c>
      <c r="F10349">
        <v>0</v>
      </c>
      <c r="G10349">
        <v>0</v>
      </c>
      <c r="H10349">
        <v>0</v>
      </c>
      <c r="I10349">
        <v>0</v>
      </c>
      <c r="J10349">
        <v>0</v>
      </c>
      <c r="K10349">
        <v>0</v>
      </c>
    </row>
    <row r="10350" spans="1:11">
      <c r="A10350" s="74" t="s">
        <v>152</v>
      </c>
      <c r="B10350" t="s">
        <v>227</v>
      </c>
      <c r="C10350" t="s">
        <v>25</v>
      </c>
      <c r="D10350">
        <v>1</v>
      </c>
      <c r="E10350">
        <v>1</v>
      </c>
      <c r="F10350">
        <v>35000</v>
      </c>
      <c r="G10350">
        <v>35000</v>
      </c>
      <c r="H10350">
        <v>35000</v>
      </c>
      <c r="I10350">
        <v>35000</v>
      </c>
      <c r="J10350">
        <v>0</v>
      </c>
      <c r="K10350">
        <v>0</v>
      </c>
    </row>
    <row r="10351" spans="1:11">
      <c r="A10351" s="74" t="s">
        <v>152</v>
      </c>
      <c r="B10351" t="s">
        <v>227</v>
      </c>
    </row>
    <row r="10352" spans="1:11">
      <c r="A10352" s="74" t="s">
        <v>152</v>
      </c>
      <c r="B10352" t="s">
        <v>227</v>
      </c>
      <c r="C10352" t="s">
        <v>52</v>
      </c>
      <c r="D10352">
        <v>0</v>
      </c>
      <c r="E10352"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</row>
    <row r="10353" spans="1:11">
      <c r="A10353" s="74" t="s">
        <v>152</v>
      </c>
      <c r="B10353" t="s">
        <v>227</v>
      </c>
      <c r="C10353" t="s">
        <v>53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</row>
    <row r="10354" spans="1:11">
      <c r="A10354" s="74" t="s">
        <v>152</v>
      </c>
      <c r="B10354" t="s">
        <v>227</v>
      </c>
      <c r="C10354" t="s">
        <v>54</v>
      </c>
      <c r="D10354">
        <v>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</row>
    <row r="10355" spans="1:11">
      <c r="A10355" s="74" t="s">
        <v>152</v>
      </c>
      <c r="B10355" t="s">
        <v>227</v>
      </c>
      <c r="C10355" t="s">
        <v>55</v>
      </c>
      <c r="D10355">
        <v>0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</row>
    <row r="10356" spans="1:11">
      <c r="A10356" s="74" t="s">
        <v>152</v>
      </c>
      <c r="B10356" t="s">
        <v>227</v>
      </c>
      <c r="C10356" t="s">
        <v>25</v>
      </c>
      <c r="D10356">
        <v>0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</row>
    <row r="10357" spans="1:11">
      <c r="A10357" s="74" t="s">
        <v>152</v>
      </c>
      <c r="B10357" t="s">
        <v>227</v>
      </c>
    </row>
    <row r="10358" spans="1:11">
      <c r="A10358" s="74" t="s">
        <v>152</v>
      </c>
      <c r="B10358" t="s">
        <v>227</v>
      </c>
      <c r="C10358" t="s">
        <v>56</v>
      </c>
      <c r="D10358">
        <v>0</v>
      </c>
      <c r="E10358">
        <v>0</v>
      </c>
      <c r="F10358">
        <v>0</v>
      </c>
      <c r="G10358">
        <v>0</v>
      </c>
      <c r="H10358">
        <v>0</v>
      </c>
      <c r="I10358">
        <v>0</v>
      </c>
      <c r="J10358">
        <v>0</v>
      </c>
      <c r="K10358">
        <v>0</v>
      </c>
    </row>
    <row r="10359" spans="1:11">
      <c r="A10359" s="74" t="s">
        <v>152</v>
      </c>
      <c r="B10359" t="s">
        <v>227</v>
      </c>
      <c r="C10359" t="s">
        <v>57</v>
      </c>
      <c r="D10359">
        <v>0</v>
      </c>
      <c r="E10359">
        <v>0</v>
      </c>
      <c r="F10359">
        <v>0</v>
      </c>
      <c r="G10359">
        <v>0</v>
      </c>
      <c r="H10359">
        <v>0</v>
      </c>
      <c r="I10359">
        <v>0</v>
      </c>
      <c r="J10359">
        <v>0</v>
      </c>
      <c r="K10359">
        <v>0</v>
      </c>
    </row>
    <row r="10360" spans="1:11">
      <c r="A10360" s="74" t="s">
        <v>152</v>
      </c>
      <c r="B10360" t="s">
        <v>227</v>
      </c>
      <c r="C10360" t="s">
        <v>58</v>
      </c>
      <c r="D10360">
        <v>0</v>
      </c>
      <c r="E10360">
        <v>0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0</v>
      </c>
    </row>
    <row r="10361" spans="1:11">
      <c r="A10361" s="74" t="s">
        <v>61</v>
      </c>
      <c r="B10361" t="s">
        <v>228</v>
      </c>
      <c r="C10361" t="s">
        <v>18</v>
      </c>
      <c r="D10361">
        <v>1</v>
      </c>
      <c r="E10361">
        <v>1</v>
      </c>
      <c r="F10361">
        <v>94001</v>
      </c>
      <c r="G10361">
        <v>94002</v>
      </c>
      <c r="H10361">
        <v>94001</v>
      </c>
      <c r="I10361">
        <v>94002</v>
      </c>
      <c r="J10361">
        <v>1</v>
      </c>
      <c r="K10361">
        <v>1.0638184700162764E-5</v>
      </c>
    </row>
    <row r="10362" spans="1:11">
      <c r="A10362" s="74" t="s">
        <v>61</v>
      </c>
      <c r="B10362" t="s">
        <v>228</v>
      </c>
      <c r="C10362" t="s">
        <v>19</v>
      </c>
      <c r="D10362">
        <v>0</v>
      </c>
      <c r="E10362">
        <v>0</v>
      </c>
      <c r="F10362">
        <v>0</v>
      </c>
      <c r="G10362">
        <v>0</v>
      </c>
      <c r="H10362">
        <v>0</v>
      </c>
      <c r="I10362">
        <v>0</v>
      </c>
      <c r="J10362">
        <v>0</v>
      </c>
      <c r="K10362">
        <v>0</v>
      </c>
    </row>
    <row r="10363" spans="1:11">
      <c r="A10363" s="74" t="s">
        <v>61</v>
      </c>
      <c r="B10363" t="s">
        <v>228</v>
      </c>
      <c r="C10363" t="s">
        <v>20</v>
      </c>
      <c r="D10363">
        <v>0</v>
      </c>
      <c r="E10363">
        <v>0</v>
      </c>
      <c r="F10363">
        <v>0</v>
      </c>
      <c r="G10363">
        <v>0</v>
      </c>
      <c r="H10363">
        <v>0</v>
      </c>
      <c r="I10363">
        <v>0</v>
      </c>
      <c r="J10363">
        <v>0</v>
      </c>
      <c r="K10363">
        <v>0</v>
      </c>
    </row>
    <row r="10364" spans="1:11">
      <c r="A10364" s="74" t="s">
        <v>61</v>
      </c>
      <c r="B10364" t="s">
        <v>228</v>
      </c>
      <c r="C10364" t="s">
        <v>21</v>
      </c>
      <c r="D10364">
        <v>0</v>
      </c>
      <c r="E10364">
        <v>0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</row>
    <row r="10365" spans="1:11">
      <c r="A10365" s="74" t="s">
        <v>61</v>
      </c>
      <c r="B10365" t="s">
        <v>228</v>
      </c>
      <c r="C10365" t="s">
        <v>22</v>
      </c>
      <c r="D10365">
        <v>1</v>
      </c>
      <c r="E10365">
        <v>1</v>
      </c>
      <c r="F10365">
        <v>60800</v>
      </c>
      <c r="G10365">
        <v>61200</v>
      </c>
      <c r="H10365">
        <v>60800</v>
      </c>
      <c r="I10365">
        <v>61200</v>
      </c>
      <c r="J10365">
        <v>400</v>
      </c>
      <c r="K10365">
        <v>6.5789473684210523E-3</v>
      </c>
    </row>
    <row r="10366" spans="1:11">
      <c r="A10366" s="74" t="s">
        <v>61</v>
      </c>
      <c r="B10366" t="s">
        <v>228</v>
      </c>
      <c r="C10366" t="s">
        <v>23</v>
      </c>
      <c r="D10366">
        <v>3</v>
      </c>
      <c r="E10366">
        <v>3</v>
      </c>
      <c r="F10366">
        <v>208000</v>
      </c>
      <c r="G10366">
        <v>209200</v>
      </c>
      <c r="H10366">
        <v>69333.333333333328</v>
      </c>
      <c r="I10366">
        <v>69733.333333333328</v>
      </c>
      <c r="J10366">
        <v>1200</v>
      </c>
      <c r="K10366">
        <v>5.7692307692307696E-3</v>
      </c>
    </row>
    <row r="10367" spans="1:11">
      <c r="A10367" s="74" t="s">
        <v>61</v>
      </c>
      <c r="B10367" t="s">
        <v>228</v>
      </c>
      <c r="C10367" t="s">
        <v>24</v>
      </c>
      <c r="D10367">
        <v>0</v>
      </c>
      <c r="E10367">
        <v>0</v>
      </c>
      <c r="F10367">
        <v>0</v>
      </c>
      <c r="G10367">
        <v>0</v>
      </c>
      <c r="H10367">
        <v>0</v>
      </c>
      <c r="I10367">
        <v>0</v>
      </c>
      <c r="J10367">
        <v>0</v>
      </c>
      <c r="K10367">
        <v>0</v>
      </c>
    </row>
    <row r="10368" spans="1:11">
      <c r="A10368" s="74" t="s">
        <v>61</v>
      </c>
      <c r="B10368" t="s">
        <v>228</v>
      </c>
      <c r="C10368" t="s">
        <v>25</v>
      </c>
      <c r="D10368">
        <v>5</v>
      </c>
      <c r="E10368">
        <v>5</v>
      </c>
      <c r="F10368">
        <v>362801</v>
      </c>
      <c r="G10368">
        <v>364402</v>
      </c>
      <c r="H10368">
        <v>72560.2</v>
      </c>
      <c r="I10368">
        <v>72880.399999999994</v>
      </c>
      <c r="J10368">
        <v>1601</v>
      </c>
      <c r="K10368">
        <v>4.4128875058227516E-3</v>
      </c>
    </row>
    <row r="10369" spans="1:11">
      <c r="A10369" s="74" t="s">
        <v>61</v>
      </c>
      <c r="B10369" t="s">
        <v>228</v>
      </c>
    </row>
    <row r="10370" spans="1:11">
      <c r="A10370" s="74" t="s">
        <v>61</v>
      </c>
      <c r="B10370" t="s">
        <v>228</v>
      </c>
      <c r="C10370" t="s">
        <v>26</v>
      </c>
      <c r="D10370">
        <v>0</v>
      </c>
      <c r="E10370">
        <v>0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</row>
    <row r="10371" spans="1:11">
      <c r="A10371" s="74" t="s">
        <v>61</v>
      </c>
      <c r="B10371" t="s">
        <v>228</v>
      </c>
      <c r="C10371" t="s">
        <v>27</v>
      </c>
      <c r="D10371">
        <v>0</v>
      </c>
      <c r="E10371">
        <v>0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0</v>
      </c>
    </row>
    <row r="10372" spans="1:11">
      <c r="A10372" s="74" t="s">
        <v>61</v>
      </c>
      <c r="B10372" t="s">
        <v>228</v>
      </c>
      <c r="C10372" t="s">
        <v>25</v>
      </c>
      <c r="D10372">
        <v>0</v>
      </c>
      <c r="E10372">
        <v>0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</row>
    <row r="10373" spans="1:11">
      <c r="A10373" s="74" t="s">
        <v>61</v>
      </c>
      <c r="B10373" t="s">
        <v>228</v>
      </c>
    </row>
    <row r="10374" spans="1:11">
      <c r="A10374" s="74" t="s">
        <v>61</v>
      </c>
      <c r="B10374" t="s">
        <v>228</v>
      </c>
      <c r="C10374" t="s">
        <v>28</v>
      </c>
      <c r="D10374">
        <v>0</v>
      </c>
      <c r="E10374">
        <v>0</v>
      </c>
      <c r="F10374">
        <v>0</v>
      </c>
      <c r="G10374">
        <v>0</v>
      </c>
      <c r="H10374">
        <v>0</v>
      </c>
      <c r="I10374">
        <v>0</v>
      </c>
      <c r="J10374">
        <v>0</v>
      </c>
      <c r="K10374">
        <v>0</v>
      </c>
    </row>
    <row r="10375" spans="1:11">
      <c r="A10375" s="74" t="s">
        <v>61</v>
      </c>
      <c r="B10375" t="s">
        <v>228</v>
      </c>
      <c r="C10375" t="s">
        <v>29</v>
      </c>
      <c r="D10375">
        <v>0</v>
      </c>
      <c r="E10375">
        <v>0</v>
      </c>
      <c r="F10375">
        <v>0</v>
      </c>
      <c r="G10375">
        <v>0</v>
      </c>
      <c r="H10375">
        <v>0</v>
      </c>
      <c r="I10375">
        <v>0</v>
      </c>
      <c r="J10375">
        <v>0</v>
      </c>
      <c r="K10375">
        <v>0</v>
      </c>
    </row>
    <row r="10376" spans="1:11">
      <c r="A10376" s="74" t="s">
        <v>61</v>
      </c>
      <c r="B10376" t="s">
        <v>228</v>
      </c>
      <c r="C10376" t="s">
        <v>30</v>
      </c>
      <c r="D10376">
        <v>0</v>
      </c>
      <c r="E10376">
        <v>0</v>
      </c>
      <c r="F10376">
        <v>0</v>
      </c>
      <c r="G10376">
        <v>0</v>
      </c>
      <c r="H10376">
        <v>0</v>
      </c>
      <c r="I10376">
        <v>0</v>
      </c>
      <c r="J10376">
        <v>0</v>
      </c>
      <c r="K10376">
        <v>0</v>
      </c>
    </row>
    <row r="10377" spans="1:11">
      <c r="A10377" s="74" t="s">
        <v>61</v>
      </c>
      <c r="B10377" t="s">
        <v>228</v>
      </c>
      <c r="C10377" t="s">
        <v>31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0</v>
      </c>
      <c r="J10377">
        <v>0</v>
      </c>
      <c r="K10377">
        <v>0</v>
      </c>
    </row>
    <row r="10378" spans="1:11">
      <c r="A10378" s="74" t="s">
        <v>61</v>
      </c>
      <c r="B10378" t="s">
        <v>228</v>
      </c>
      <c r="C10378" t="s">
        <v>25</v>
      </c>
      <c r="D10378">
        <v>0</v>
      </c>
      <c r="E10378">
        <v>0</v>
      </c>
      <c r="F10378">
        <v>0</v>
      </c>
      <c r="G10378">
        <v>0</v>
      </c>
      <c r="H10378">
        <v>0</v>
      </c>
      <c r="I10378">
        <v>0</v>
      </c>
      <c r="J10378">
        <v>0</v>
      </c>
      <c r="K10378">
        <v>0</v>
      </c>
    </row>
    <row r="10379" spans="1:11">
      <c r="A10379" s="74" t="s">
        <v>61</v>
      </c>
      <c r="B10379" t="s">
        <v>228</v>
      </c>
    </row>
    <row r="10380" spans="1:11">
      <c r="A10380" s="74" t="s">
        <v>61</v>
      </c>
      <c r="B10380" t="s">
        <v>228</v>
      </c>
      <c r="C10380" t="s">
        <v>32</v>
      </c>
      <c r="D10380">
        <v>4</v>
      </c>
      <c r="E10380">
        <v>4</v>
      </c>
      <c r="F10380">
        <v>171061</v>
      </c>
      <c r="G10380">
        <v>171662</v>
      </c>
      <c r="H10380">
        <v>42765.25</v>
      </c>
      <c r="I10380">
        <v>42915.5</v>
      </c>
      <c r="J10380">
        <v>601</v>
      </c>
      <c r="K10380">
        <v>3.5133665768351642E-3</v>
      </c>
    </row>
    <row r="10381" spans="1:11">
      <c r="A10381" s="74" t="s">
        <v>61</v>
      </c>
      <c r="B10381" t="s">
        <v>228</v>
      </c>
      <c r="C10381" t="s">
        <v>33</v>
      </c>
      <c r="D10381">
        <v>0</v>
      </c>
      <c r="E10381">
        <v>0</v>
      </c>
      <c r="F10381">
        <v>0</v>
      </c>
      <c r="G10381">
        <v>0</v>
      </c>
      <c r="H10381">
        <v>0</v>
      </c>
      <c r="I10381">
        <v>0</v>
      </c>
      <c r="J10381">
        <v>0</v>
      </c>
      <c r="K10381">
        <v>0</v>
      </c>
    </row>
    <row r="10382" spans="1:11">
      <c r="A10382" s="74" t="s">
        <v>61</v>
      </c>
      <c r="B10382" t="s">
        <v>228</v>
      </c>
      <c r="C10382" t="s">
        <v>34</v>
      </c>
      <c r="D10382">
        <v>3</v>
      </c>
      <c r="E10382">
        <v>3</v>
      </c>
      <c r="F10382">
        <v>106924.48</v>
      </c>
      <c r="G10382">
        <v>107824.48</v>
      </c>
      <c r="H10382">
        <v>35641.493333333332</v>
      </c>
      <c r="I10382">
        <v>35941.493333333332</v>
      </c>
      <c r="J10382">
        <v>900</v>
      </c>
      <c r="K10382">
        <v>8.4171557345894977E-3</v>
      </c>
    </row>
    <row r="10383" spans="1:11">
      <c r="A10383" s="74" t="s">
        <v>61</v>
      </c>
      <c r="B10383" t="s">
        <v>228</v>
      </c>
      <c r="C10383" t="s">
        <v>25</v>
      </c>
      <c r="D10383">
        <v>7</v>
      </c>
      <c r="E10383">
        <v>7</v>
      </c>
      <c r="F10383">
        <v>277985.48</v>
      </c>
      <c r="G10383">
        <v>279486.48</v>
      </c>
      <c r="H10383">
        <v>39712.211428571427</v>
      </c>
      <c r="I10383">
        <v>39926.639999999999</v>
      </c>
      <c r="J10383">
        <v>1501</v>
      </c>
      <c r="K10383">
        <v>5.3995625958593238E-3</v>
      </c>
    </row>
    <row r="10384" spans="1:11">
      <c r="A10384" s="74" t="s">
        <v>61</v>
      </c>
      <c r="B10384" t="s">
        <v>228</v>
      </c>
    </row>
    <row r="10385" spans="1:11">
      <c r="A10385" s="74" t="s">
        <v>61</v>
      </c>
      <c r="B10385" t="s">
        <v>228</v>
      </c>
      <c r="C10385" t="s">
        <v>35</v>
      </c>
      <c r="D10385">
        <v>1</v>
      </c>
      <c r="E10385">
        <v>1</v>
      </c>
      <c r="F10385">
        <v>20360</v>
      </c>
      <c r="G10385">
        <v>20560</v>
      </c>
      <c r="H10385">
        <v>20360</v>
      </c>
      <c r="I10385">
        <v>20560</v>
      </c>
      <c r="J10385">
        <v>200</v>
      </c>
      <c r="K10385">
        <v>9.823182711198428E-3</v>
      </c>
    </row>
    <row r="10386" spans="1:11">
      <c r="A10386" s="74" t="s">
        <v>61</v>
      </c>
      <c r="B10386" t="s">
        <v>228</v>
      </c>
      <c r="C10386" t="s">
        <v>36</v>
      </c>
      <c r="D10386">
        <v>0</v>
      </c>
      <c r="E10386">
        <v>0</v>
      </c>
      <c r="F10386">
        <v>0</v>
      </c>
      <c r="G10386">
        <v>0</v>
      </c>
      <c r="H10386">
        <v>0</v>
      </c>
      <c r="I10386">
        <v>0</v>
      </c>
      <c r="J10386">
        <v>0</v>
      </c>
      <c r="K10386">
        <v>0</v>
      </c>
    </row>
    <row r="10387" spans="1:11">
      <c r="A10387" s="74" t="s">
        <v>61</v>
      </c>
      <c r="B10387" t="s">
        <v>228</v>
      </c>
      <c r="C10387" t="s">
        <v>25</v>
      </c>
      <c r="D10387">
        <v>1</v>
      </c>
      <c r="E10387">
        <v>1</v>
      </c>
      <c r="F10387">
        <v>20360</v>
      </c>
      <c r="G10387">
        <v>20560</v>
      </c>
      <c r="H10387">
        <v>20360</v>
      </c>
      <c r="I10387">
        <v>20560</v>
      </c>
      <c r="J10387">
        <v>200</v>
      </c>
      <c r="K10387">
        <v>9.823182711198428E-3</v>
      </c>
    </row>
    <row r="10388" spans="1:11">
      <c r="A10388" s="74" t="s">
        <v>61</v>
      </c>
      <c r="B10388" t="s">
        <v>228</v>
      </c>
    </row>
    <row r="10389" spans="1:11">
      <c r="A10389" s="74" t="s">
        <v>61</v>
      </c>
      <c r="B10389" t="s">
        <v>228</v>
      </c>
      <c r="C10389" t="s">
        <v>37</v>
      </c>
      <c r="D10389">
        <v>0</v>
      </c>
      <c r="E10389">
        <v>0</v>
      </c>
      <c r="F10389">
        <v>0</v>
      </c>
      <c r="G10389">
        <v>0</v>
      </c>
      <c r="H10389">
        <v>0</v>
      </c>
      <c r="I10389">
        <v>0</v>
      </c>
      <c r="J10389">
        <v>0</v>
      </c>
      <c r="K10389">
        <v>0</v>
      </c>
    </row>
    <row r="10390" spans="1:11">
      <c r="A10390" s="74" t="s">
        <v>61</v>
      </c>
      <c r="B10390" t="s">
        <v>228</v>
      </c>
      <c r="C10390" t="s">
        <v>38</v>
      </c>
      <c r="D10390">
        <v>0</v>
      </c>
      <c r="E10390">
        <v>0</v>
      </c>
      <c r="F10390">
        <v>0</v>
      </c>
      <c r="G10390">
        <v>0</v>
      </c>
      <c r="H10390">
        <v>0</v>
      </c>
      <c r="I10390">
        <v>0</v>
      </c>
      <c r="J10390">
        <v>0</v>
      </c>
      <c r="K10390">
        <v>0</v>
      </c>
    </row>
    <row r="10391" spans="1:11">
      <c r="A10391" s="74" t="s">
        <v>61</v>
      </c>
      <c r="B10391" t="s">
        <v>228</v>
      </c>
      <c r="C10391" t="s">
        <v>25</v>
      </c>
      <c r="D10391">
        <v>0</v>
      </c>
      <c r="E10391">
        <v>0</v>
      </c>
      <c r="F10391">
        <v>0</v>
      </c>
      <c r="G10391">
        <v>0</v>
      </c>
      <c r="H10391">
        <v>0</v>
      </c>
      <c r="I10391">
        <v>0</v>
      </c>
      <c r="J10391">
        <v>0</v>
      </c>
      <c r="K10391">
        <v>0</v>
      </c>
    </row>
    <row r="10392" spans="1:11">
      <c r="A10392" s="74" t="s">
        <v>61</v>
      </c>
      <c r="B10392" t="s">
        <v>228</v>
      </c>
    </row>
    <row r="10393" spans="1:11">
      <c r="A10393" s="74" t="s">
        <v>61</v>
      </c>
      <c r="B10393" t="s">
        <v>228</v>
      </c>
      <c r="C10393" t="s">
        <v>39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0</v>
      </c>
      <c r="J10393">
        <v>0</v>
      </c>
      <c r="K10393">
        <v>0</v>
      </c>
    </row>
    <row r="10394" spans="1:11">
      <c r="A10394" s="74" t="s">
        <v>61</v>
      </c>
      <c r="B10394" t="s">
        <v>228</v>
      </c>
      <c r="C10394" t="s">
        <v>40</v>
      </c>
      <c r="D10394">
        <v>0</v>
      </c>
      <c r="E10394">
        <v>0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0</v>
      </c>
    </row>
    <row r="10395" spans="1:11">
      <c r="A10395" s="74" t="s">
        <v>61</v>
      </c>
      <c r="B10395" t="s">
        <v>228</v>
      </c>
      <c r="C10395" t="s">
        <v>41</v>
      </c>
      <c r="D10395">
        <v>0</v>
      </c>
      <c r="E10395">
        <v>0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0</v>
      </c>
    </row>
    <row r="10396" spans="1:11">
      <c r="A10396" s="74" t="s">
        <v>61</v>
      </c>
      <c r="B10396" t="s">
        <v>228</v>
      </c>
      <c r="C10396" t="s">
        <v>42</v>
      </c>
      <c r="D10396">
        <v>0</v>
      </c>
      <c r="E10396">
        <v>0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</row>
    <row r="10397" spans="1:11">
      <c r="A10397" s="74" t="s">
        <v>61</v>
      </c>
      <c r="B10397" t="s">
        <v>228</v>
      </c>
      <c r="C10397" t="s">
        <v>43</v>
      </c>
      <c r="D10397">
        <v>0</v>
      </c>
      <c r="E10397">
        <v>0</v>
      </c>
      <c r="F10397">
        <v>0</v>
      </c>
      <c r="G10397">
        <v>0</v>
      </c>
      <c r="H10397">
        <v>0</v>
      </c>
      <c r="I10397">
        <v>0</v>
      </c>
      <c r="J10397">
        <v>0</v>
      </c>
      <c r="K10397">
        <v>0</v>
      </c>
    </row>
    <row r="10398" spans="1:11">
      <c r="A10398" s="74" t="s">
        <v>61</v>
      </c>
      <c r="B10398" t="s">
        <v>228</v>
      </c>
      <c r="C10398" t="s">
        <v>44</v>
      </c>
      <c r="D10398">
        <v>0</v>
      </c>
      <c r="E10398">
        <v>0</v>
      </c>
      <c r="F10398">
        <v>0</v>
      </c>
      <c r="G10398">
        <v>0</v>
      </c>
      <c r="H10398">
        <v>0</v>
      </c>
      <c r="I10398">
        <v>0</v>
      </c>
      <c r="J10398">
        <v>0</v>
      </c>
      <c r="K10398">
        <v>0</v>
      </c>
    </row>
    <row r="10399" spans="1:11">
      <c r="A10399" s="74" t="s">
        <v>61</v>
      </c>
      <c r="B10399" t="s">
        <v>228</v>
      </c>
      <c r="C10399" t="s">
        <v>45</v>
      </c>
      <c r="D10399">
        <v>0</v>
      </c>
      <c r="E10399">
        <v>0</v>
      </c>
      <c r="F10399">
        <v>0</v>
      </c>
      <c r="G10399">
        <v>0</v>
      </c>
      <c r="H10399">
        <v>0</v>
      </c>
      <c r="I10399">
        <v>0</v>
      </c>
      <c r="J10399">
        <v>0</v>
      </c>
      <c r="K10399">
        <v>0</v>
      </c>
    </row>
    <row r="10400" spans="1:11">
      <c r="A10400" s="74" t="s">
        <v>61</v>
      </c>
      <c r="B10400" t="s">
        <v>228</v>
      </c>
      <c r="C10400" t="s">
        <v>46</v>
      </c>
      <c r="D10400">
        <v>1</v>
      </c>
      <c r="E10400">
        <v>1</v>
      </c>
      <c r="F10400">
        <v>69967.87</v>
      </c>
      <c r="G10400">
        <v>69968.87</v>
      </c>
      <c r="H10400">
        <v>69967.87</v>
      </c>
      <c r="I10400">
        <v>69968.87</v>
      </c>
      <c r="J10400">
        <v>1</v>
      </c>
      <c r="K10400">
        <v>1.42922744396821E-5</v>
      </c>
    </row>
    <row r="10401" spans="1:11">
      <c r="A10401" s="74" t="s">
        <v>61</v>
      </c>
      <c r="B10401" t="s">
        <v>228</v>
      </c>
      <c r="C10401" t="s">
        <v>25</v>
      </c>
      <c r="D10401">
        <v>1</v>
      </c>
      <c r="E10401">
        <v>1</v>
      </c>
      <c r="F10401">
        <v>69967.87</v>
      </c>
      <c r="G10401">
        <v>69968.87</v>
      </c>
      <c r="H10401">
        <v>69967.87</v>
      </c>
      <c r="I10401">
        <v>69968.87</v>
      </c>
      <c r="J10401">
        <v>1</v>
      </c>
      <c r="K10401">
        <v>1.42922744396821E-5</v>
      </c>
    </row>
    <row r="10402" spans="1:11">
      <c r="A10402" s="74" t="s">
        <v>61</v>
      </c>
      <c r="B10402" t="s">
        <v>228</v>
      </c>
    </row>
    <row r="10403" spans="1:11">
      <c r="A10403" s="74" t="s">
        <v>61</v>
      </c>
      <c r="B10403" t="s">
        <v>228</v>
      </c>
      <c r="C10403" t="s">
        <v>47</v>
      </c>
      <c r="D10403">
        <v>0</v>
      </c>
      <c r="E10403">
        <v>0</v>
      </c>
      <c r="F10403">
        <v>0</v>
      </c>
      <c r="G10403">
        <v>0</v>
      </c>
      <c r="H10403">
        <v>0</v>
      </c>
      <c r="I10403">
        <v>0</v>
      </c>
      <c r="J10403">
        <v>0</v>
      </c>
      <c r="K10403">
        <v>0</v>
      </c>
    </row>
    <row r="10404" spans="1:11">
      <c r="A10404" s="74" t="s">
        <v>61</v>
      </c>
      <c r="B10404" t="s">
        <v>228</v>
      </c>
      <c r="C10404" t="s">
        <v>48</v>
      </c>
      <c r="D10404">
        <v>0</v>
      </c>
      <c r="E10404">
        <v>0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</row>
    <row r="10405" spans="1:11">
      <c r="A10405" s="74" t="s">
        <v>61</v>
      </c>
      <c r="B10405" t="s">
        <v>228</v>
      </c>
      <c r="C10405" t="s">
        <v>25</v>
      </c>
      <c r="D10405">
        <v>0</v>
      </c>
      <c r="E10405">
        <v>0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</row>
    <row r="10406" spans="1:11">
      <c r="A10406" s="74" t="s">
        <v>61</v>
      </c>
      <c r="B10406" t="s">
        <v>228</v>
      </c>
    </row>
    <row r="10407" spans="1:11">
      <c r="A10407" s="74" t="s">
        <v>61</v>
      </c>
      <c r="B10407" t="s">
        <v>228</v>
      </c>
      <c r="C10407" t="s">
        <v>49</v>
      </c>
      <c r="D10407">
        <v>1</v>
      </c>
      <c r="E10407">
        <v>1</v>
      </c>
      <c r="F10407">
        <v>38500</v>
      </c>
      <c r="G10407">
        <v>38800</v>
      </c>
      <c r="H10407">
        <v>38500</v>
      </c>
      <c r="I10407">
        <v>38800</v>
      </c>
      <c r="J10407">
        <v>300</v>
      </c>
      <c r="K10407">
        <v>7.7922077922077922E-3</v>
      </c>
    </row>
    <row r="10408" spans="1:11">
      <c r="A10408" s="74" t="s">
        <v>61</v>
      </c>
      <c r="B10408" t="s">
        <v>228</v>
      </c>
      <c r="C10408" t="s">
        <v>25</v>
      </c>
      <c r="D10408">
        <v>1</v>
      </c>
      <c r="E10408">
        <v>1</v>
      </c>
      <c r="F10408">
        <v>38500</v>
      </c>
      <c r="G10408">
        <v>38800</v>
      </c>
      <c r="H10408">
        <v>38500</v>
      </c>
      <c r="I10408">
        <v>38800</v>
      </c>
      <c r="J10408">
        <v>300</v>
      </c>
      <c r="K10408">
        <v>7.7922077922077922E-3</v>
      </c>
    </row>
    <row r="10409" spans="1:11">
      <c r="A10409" s="74" t="s">
        <v>61</v>
      </c>
      <c r="B10409" t="s">
        <v>228</v>
      </c>
    </row>
    <row r="10410" spans="1:11">
      <c r="A10410" s="74" t="s">
        <v>61</v>
      </c>
      <c r="B10410" t="s">
        <v>228</v>
      </c>
      <c r="C10410" t="s">
        <v>50</v>
      </c>
      <c r="D10410">
        <v>1</v>
      </c>
      <c r="E10410">
        <v>1</v>
      </c>
      <c r="F10410">
        <v>28422</v>
      </c>
      <c r="G10410">
        <v>28722</v>
      </c>
      <c r="H10410">
        <v>28422</v>
      </c>
      <c r="I10410">
        <v>28722</v>
      </c>
      <c r="J10410">
        <v>300</v>
      </c>
      <c r="K10410">
        <v>1.0555203715431708E-2</v>
      </c>
    </row>
    <row r="10411" spans="1:11">
      <c r="A10411" s="74" t="s">
        <v>61</v>
      </c>
      <c r="B10411" t="s">
        <v>228</v>
      </c>
      <c r="C10411" t="s">
        <v>51</v>
      </c>
      <c r="D10411">
        <v>1</v>
      </c>
      <c r="E10411">
        <v>1</v>
      </c>
      <c r="F10411">
        <v>23000</v>
      </c>
      <c r="G10411">
        <v>23300</v>
      </c>
      <c r="H10411">
        <v>23000</v>
      </c>
      <c r="I10411">
        <v>23300</v>
      </c>
      <c r="J10411">
        <v>300</v>
      </c>
      <c r="K10411">
        <v>1.3043478260869565E-2</v>
      </c>
    </row>
    <row r="10412" spans="1:11">
      <c r="A10412" s="74" t="s">
        <v>61</v>
      </c>
      <c r="B10412" t="s">
        <v>228</v>
      </c>
      <c r="C10412" t="s">
        <v>25</v>
      </c>
      <c r="D10412">
        <v>2</v>
      </c>
      <c r="E10412">
        <v>2</v>
      </c>
      <c r="F10412">
        <v>51422</v>
      </c>
      <c r="G10412">
        <v>52022</v>
      </c>
      <c r="H10412">
        <v>25711</v>
      </c>
      <c r="I10412">
        <v>26011</v>
      </c>
      <c r="J10412">
        <v>600</v>
      </c>
      <c r="K10412">
        <v>1.1668157597915289E-2</v>
      </c>
    </row>
    <row r="10413" spans="1:11">
      <c r="A10413" s="74" t="s">
        <v>61</v>
      </c>
      <c r="B10413" t="s">
        <v>228</v>
      </c>
    </row>
    <row r="10414" spans="1:11">
      <c r="A10414" s="74" t="s">
        <v>61</v>
      </c>
      <c r="B10414" t="s">
        <v>228</v>
      </c>
      <c r="C10414" t="s">
        <v>52</v>
      </c>
      <c r="D10414">
        <v>0</v>
      </c>
      <c r="E10414">
        <v>0</v>
      </c>
      <c r="F10414">
        <v>0</v>
      </c>
      <c r="G10414">
        <v>0</v>
      </c>
      <c r="H10414">
        <v>0</v>
      </c>
      <c r="I10414">
        <v>0</v>
      </c>
      <c r="J10414">
        <v>0</v>
      </c>
      <c r="K10414">
        <v>0</v>
      </c>
    </row>
    <row r="10415" spans="1:11">
      <c r="A10415" s="74" t="s">
        <v>61</v>
      </c>
      <c r="B10415" t="s">
        <v>228</v>
      </c>
      <c r="C10415" t="s">
        <v>53</v>
      </c>
      <c r="D10415">
        <v>0</v>
      </c>
      <c r="E10415">
        <v>0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</row>
    <row r="10416" spans="1:11">
      <c r="A10416" s="74" t="s">
        <v>61</v>
      </c>
      <c r="B10416" t="s">
        <v>228</v>
      </c>
      <c r="C10416" t="s">
        <v>54</v>
      </c>
      <c r="D10416">
        <v>0</v>
      </c>
      <c r="E10416">
        <v>0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</row>
    <row r="10417" spans="1:11">
      <c r="A10417" s="74" t="s">
        <v>61</v>
      </c>
      <c r="B10417" t="s">
        <v>228</v>
      </c>
      <c r="C10417" t="s">
        <v>55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</row>
    <row r="10418" spans="1:11">
      <c r="A10418" s="74" t="s">
        <v>61</v>
      </c>
      <c r="B10418" t="s">
        <v>228</v>
      </c>
      <c r="C10418" t="s">
        <v>25</v>
      </c>
      <c r="D10418">
        <v>0</v>
      </c>
      <c r="E10418"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</row>
    <row r="10419" spans="1:11">
      <c r="A10419" s="74" t="s">
        <v>61</v>
      </c>
      <c r="B10419" t="s">
        <v>228</v>
      </c>
    </row>
    <row r="10420" spans="1:11">
      <c r="A10420" s="74" t="s">
        <v>61</v>
      </c>
      <c r="B10420" t="s">
        <v>228</v>
      </c>
      <c r="C10420" t="s">
        <v>56</v>
      </c>
      <c r="D10420">
        <v>0</v>
      </c>
      <c r="E10420">
        <v>0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</row>
    <row r="10421" spans="1:11">
      <c r="A10421" s="74" t="s">
        <v>61</v>
      </c>
      <c r="B10421" t="s">
        <v>228</v>
      </c>
      <c r="C10421" t="s">
        <v>57</v>
      </c>
      <c r="D10421">
        <v>0</v>
      </c>
      <c r="E10421">
        <v>0</v>
      </c>
      <c r="F10421">
        <v>0</v>
      </c>
      <c r="G10421">
        <v>0</v>
      </c>
      <c r="H10421">
        <v>0</v>
      </c>
      <c r="I10421">
        <v>0</v>
      </c>
      <c r="J10421">
        <v>0</v>
      </c>
      <c r="K10421">
        <v>0</v>
      </c>
    </row>
    <row r="10422" spans="1:11">
      <c r="A10422" s="74" t="s">
        <v>61</v>
      </c>
      <c r="B10422" t="s">
        <v>228</v>
      </c>
      <c r="C10422" t="s">
        <v>58</v>
      </c>
      <c r="D10422">
        <v>0</v>
      </c>
      <c r="E10422">
        <v>0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0</v>
      </c>
    </row>
    <row r="10423" spans="1:11">
      <c r="A10423" s="74" t="s">
        <v>152</v>
      </c>
      <c r="B10423" t="s">
        <v>229</v>
      </c>
      <c r="C10423" t="s">
        <v>18</v>
      </c>
      <c r="D10423">
        <v>1</v>
      </c>
      <c r="E10423">
        <v>1</v>
      </c>
      <c r="F10423">
        <v>88375</v>
      </c>
      <c r="G10423">
        <v>88376</v>
      </c>
      <c r="H10423">
        <v>88375</v>
      </c>
      <c r="I10423">
        <v>88376</v>
      </c>
      <c r="J10423">
        <v>1</v>
      </c>
      <c r="K10423">
        <v>1.1315417256011316E-5</v>
      </c>
    </row>
    <row r="10424" spans="1:11">
      <c r="A10424" s="74" t="s">
        <v>152</v>
      </c>
      <c r="B10424" t="s">
        <v>229</v>
      </c>
      <c r="C10424" t="s">
        <v>19</v>
      </c>
      <c r="D10424">
        <v>0</v>
      </c>
      <c r="E10424">
        <v>0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</v>
      </c>
    </row>
    <row r="10425" spans="1:11">
      <c r="A10425" s="74" t="s">
        <v>152</v>
      </c>
      <c r="B10425" t="s">
        <v>229</v>
      </c>
      <c r="C10425" t="s">
        <v>20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</row>
    <row r="10426" spans="1:11">
      <c r="A10426" s="74" t="s">
        <v>152</v>
      </c>
      <c r="B10426" t="s">
        <v>229</v>
      </c>
      <c r="C10426" t="s">
        <v>21</v>
      </c>
      <c r="D10426">
        <v>0</v>
      </c>
      <c r="E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</row>
    <row r="10427" spans="1:11">
      <c r="A10427" s="74" t="s">
        <v>152</v>
      </c>
      <c r="B10427" t="s">
        <v>229</v>
      </c>
      <c r="C10427" t="s">
        <v>22</v>
      </c>
      <c r="D10427">
        <v>0</v>
      </c>
      <c r="E10427"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</row>
    <row r="10428" spans="1:11">
      <c r="A10428" s="74" t="s">
        <v>152</v>
      </c>
      <c r="B10428" t="s">
        <v>229</v>
      </c>
      <c r="C10428" t="s">
        <v>23</v>
      </c>
      <c r="D10428">
        <v>0</v>
      </c>
      <c r="E10428"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</row>
    <row r="10429" spans="1:11">
      <c r="A10429" s="74" t="s">
        <v>152</v>
      </c>
      <c r="B10429" t="s">
        <v>229</v>
      </c>
      <c r="C10429" t="s">
        <v>24</v>
      </c>
      <c r="D10429">
        <v>0</v>
      </c>
      <c r="E10429">
        <v>0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</row>
    <row r="10430" spans="1:11">
      <c r="A10430" s="74" t="s">
        <v>152</v>
      </c>
      <c r="B10430" t="s">
        <v>229</v>
      </c>
      <c r="C10430" t="s">
        <v>25</v>
      </c>
      <c r="D10430">
        <v>1</v>
      </c>
      <c r="E10430">
        <v>1</v>
      </c>
      <c r="F10430">
        <v>88375</v>
      </c>
      <c r="G10430">
        <v>88376</v>
      </c>
      <c r="H10430">
        <v>88375</v>
      </c>
      <c r="I10430">
        <v>88376</v>
      </c>
      <c r="J10430">
        <v>1</v>
      </c>
      <c r="K10430">
        <v>1.1315417256011316E-5</v>
      </c>
    </row>
    <row r="10431" spans="1:11">
      <c r="A10431" s="74" t="s">
        <v>152</v>
      </c>
      <c r="B10431" t="s">
        <v>229</v>
      </c>
    </row>
    <row r="10432" spans="1:11">
      <c r="A10432" s="74" t="s">
        <v>152</v>
      </c>
      <c r="B10432" t="s">
        <v>229</v>
      </c>
      <c r="C10432" t="s">
        <v>26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0</v>
      </c>
    </row>
    <row r="10433" spans="1:11">
      <c r="A10433" s="74" t="s">
        <v>152</v>
      </c>
      <c r="B10433" t="s">
        <v>229</v>
      </c>
      <c r="C10433" t="s">
        <v>27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</row>
    <row r="10434" spans="1:11">
      <c r="A10434" s="74" t="s">
        <v>152</v>
      </c>
      <c r="B10434" t="s">
        <v>229</v>
      </c>
      <c r="C10434" t="s">
        <v>25</v>
      </c>
      <c r="D10434">
        <v>0</v>
      </c>
      <c r="E10434">
        <v>0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</row>
    <row r="10435" spans="1:11">
      <c r="A10435" s="74" t="s">
        <v>152</v>
      </c>
      <c r="B10435" t="s">
        <v>229</v>
      </c>
    </row>
    <row r="10436" spans="1:11">
      <c r="A10436" s="74" t="s">
        <v>152</v>
      </c>
      <c r="B10436" t="s">
        <v>229</v>
      </c>
      <c r="C10436" t="s">
        <v>28</v>
      </c>
      <c r="D10436">
        <v>0</v>
      </c>
      <c r="E10436">
        <v>0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0</v>
      </c>
    </row>
    <row r="10437" spans="1:11">
      <c r="A10437" s="74" t="s">
        <v>152</v>
      </c>
      <c r="B10437" t="s">
        <v>229</v>
      </c>
      <c r="C10437" t="s">
        <v>29</v>
      </c>
      <c r="D10437">
        <v>0.5</v>
      </c>
      <c r="E10437">
        <v>0.5</v>
      </c>
      <c r="F10437">
        <v>8659</v>
      </c>
      <c r="G10437">
        <v>8660</v>
      </c>
      <c r="H10437">
        <v>17318</v>
      </c>
      <c r="I10437">
        <v>17320</v>
      </c>
      <c r="J10437">
        <v>1</v>
      </c>
      <c r="K10437">
        <v>1.1548677676406051E-4</v>
      </c>
    </row>
    <row r="10438" spans="1:11">
      <c r="A10438" s="74" t="s">
        <v>152</v>
      </c>
      <c r="B10438" t="s">
        <v>229</v>
      </c>
      <c r="C10438" t="s">
        <v>30</v>
      </c>
      <c r="D10438">
        <v>0</v>
      </c>
      <c r="E10438">
        <v>0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</row>
    <row r="10439" spans="1:11">
      <c r="A10439" s="74" t="s">
        <v>152</v>
      </c>
      <c r="B10439" t="s">
        <v>229</v>
      </c>
      <c r="C10439" t="s">
        <v>31</v>
      </c>
      <c r="D10439">
        <v>0</v>
      </c>
      <c r="E10439">
        <v>0</v>
      </c>
      <c r="F10439">
        <v>0</v>
      </c>
      <c r="G10439">
        <v>0</v>
      </c>
      <c r="H10439">
        <v>0</v>
      </c>
      <c r="I10439">
        <v>0</v>
      </c>
      <c r="J10439">
        <v>0</v>
      </c>
      <c r="K10439">
        <v>0</v>
      </c>
    </row>
    <row r="10440" spans="1:11">
      <c r="A10440" s="74" t="s">
        <v>152</v>
      </c>
      <c r="B10440" t="s">
        <v>229</v>
      </c>
      <c r="C10440" t="s">
        <v>25</v>
      </c>
      <c r="D10440">
        <v>0.5</v>
      </c>
      <c r="E10440">
        <v>0.5</v>
      </c>
      <c r="F10440">
        <v>8659</v>
      </c>
      <c r="G10440">
        <v>8660</v>
      </c>
      <c r="H10440">
        <v>17318</v>
      </c>
      <c r="I10440">
        <v>17320</v>
      </c>
      <c r="J10440">
        <v>1</v>
      </c>
      <c r="K10440">
        <v>1.1548677676406051E-4</v>
      </c>
    </row>
    <row r="10441" spans="1:11">
      <c r="A10441" s="74" t="s">
        <v>152</v>
      </c>
      <c r="B10441" t="s">
        <v>229</v>
      </c>
    </row>
    <row r="10442" spans="1:11">
      <c r="A10442" s="74" t="s">
        <v>152</v>
      </c>
      <c r="B10442" t="s">
        <v>229</v>
      </c>
      <c r="C10442" t="s">
        <v>32</v>
      </c>
      <c r="D10442">
        <v>0</v>
      </c>
      <c r="E10442">
        <v>0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0</v>
      </c>
    </row>
    <row r="10443" spans="1:11">
      <c r="A10443" s="74" t="s">
        <v>152</v>
      </c>
      <c r="B10443" t="s">
        <v>229</v>
      </c>
      <c r="C10443" t="s">
        <v>33</v>
      </c>
      <c r="D10443">
        <v>0</v>
      </c>
      <c r="E10443">
        <v>0</v>
      </c>
      <c r="F10443">
        <v>0</v>
      </c>
      <c r="G10443">
        <v>0</v>
      </c>
      <c r="H10443">
        <v>0</v>
      </c>
      <c r="I10443">
        <v>0</v>
      </c>
      <c r="J10443">
        <v>0</v>
      </c>
      <c r="K10443">
        <v>0</v>
      </c>
    </row>
    <row r="10444" spans="1:11">
      <c r="A10444" s="74" t="s">
        <v>152</v>
      </c>
      <c r="B10444" t="s">
        <v>229</v>
      </c>
      <c r="C10444" t="s">
        <v>34</v>
      </c>
      <c r="D10444">
        <v>1</v>
      </c>
      <c r="E10444">
        <v>1</v>
      </c>
      <c r="F10444">
        <v>40000</v>
      </c>
      <c r="G10444">
        <v>40001</v>
      </c>
      <c r="H10444">
        <v>40000</v>
      </c>
      <c r="I10444">
        <v>40001</v>
      </c>
      <c r="J10444">
        <v>1</v>
      </c>
      <c r="K10444">
        <v>2.5000000000000001E-5</v>
      </c>
    </row>
    <row r="10445" spans="1:11">
      <c r="A10445" s="74" t="s">
        <v>152</v>
      </c>
      <c r="B10445" t="s">
        <v>229</v>
      </c>
      <c r="C10445" t="s">
        <v>25</v>
      </c>
      <c r="D10445">
        <v>1</v>
      </c>
      <c r="E10445">
        <v>1</v>
      </c>
      <c r="F10445">
        <v>40000</v>
      </c>
      <c r="G10445">
        <v>40001</v>
      </c>
      <c r="H10445">
        <v>40000</v>
      </c>
      <c r="I10445">
        <v>40001</v>
      </c>
      <c r="J10445">
        <v>1</v>
      </c>
      <c r="K10445">
        <v>2.5000000000000001E-5</v>
      </c>
    </row>
    <row r="10446" spans="1:11">
      <c r="A10446" s="74" t="s">
        <v>152</v>
      </c>
      <c r="B10446" t="s">
        <v>229</v>
      </c>
    </row>
    <row r="10447" spans="1:11">
      <c r="A10447" s="74" t="s">
        <v>152</v>
      </c>
      <c r="B10447" t="s">
        <v>229</v>
      </c>
      <c r="C10447" t="s">
        <v>35</v>
      </c>
      <c r="D10447">
        <v>1</v>
      </c>
      <c r="E10447">
        <v>1</v>
      </c>
      <c r="F10447">
        <v>30000</v>
      </c>
      <c r="G10447">
        <v>30001</v>
      </c>
      <c r="H10447">
        <v>30000</v>
      </c>
      <c r="I10447">
        <v>30001</v>
      </c>
      <c r="J10447">
        <v>1</v>
      </c>
      <c r="K10447">
        <v>3.3333333333333335E-5</v>
      </c>
    </row>
    <row r="10448" spans="1:11">
      <c r="A10448" s="74" t="s">
        <v>152</v>
      </c>
      <c r="B10448" t="s">
        <v>229</v>
      </c>
      <c r="C10448" t="s">
        <v>36</v>
      </c>
      <c r="D10448">
        <v>0</v>
      </c>
      <c r="E10448">
        <v>0</v>
      </c>
      <c r="F10448">
        <v>0</v>
      </c>
      <c r="G10448">
        <v>0</v>
      </c>
      <c r="H10448">
        <v>0</v>
      </c>
      <c r="I10448">
        <v>0</v>
      </c>
      <c r="J10448">
        <v>0</v>
      </c>
      <c r="K10448">
        <v>0</v>
      </c>
    </row>
    <row r="10449" spans="1:11">
      <c r="A10449" s="74" t="s">
        <v>152</v>
      </c>
      <c r="B10449" t="s">
        <v>229</v>
      </c>
      <c r="C10449" t="s">
        <v>25</v>
      </c>
      <c r="D10449">
        <v>1</v>
      </c>
      <c r="E10449">
        <v>1</v>
      </c>
      <c r="F10449">
        <v>30000</v>
      </c>
      <c r="G10449">
        <v>30001</v>
      </c>
      <c r="H10449">
        <v>30000</v>
      </c>
      <c r="I10449">
        <v>30001</v>
      </c>
      <c r="J10449">
        <v>1</v>
      </c>
      <c r="K10449">
        <v>3.3333333333333335E-5</v>
      </c>
    </row>
    <row r="10450" spans="1:11">
      <c r="A10450" s="74" t="s">
        <v>152</v>
      </c>
      <c r="B10450" t="s">
        <v>229</v>
      </c>
    </row>
    <row r="10451" spans="1:11">
      <c r="A10451" s="74" t="s">
        <v>152</v>
      </c>
      <c r="B10451" t="s">
        <v>229</v>
      </c>
      <c r="C10451" t="s">
        <v>37</v>
      </c>
      <c r="D10451">
        <v>0</v>
      </c>
      <c r="E10451">
        <v>0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0</v>
      </c>
    </row>
    <row r="10452" spans="1:11">
      <c r="A10452" s="74" t="s">
        <v>152</v>
      </c>
      <c r="B10452" t="s">
        <v>229</v>
      </c>
      <c r="C10452" t="s">
        <v>38</v>
      </c>
      <c r="D10452">
        <v>0</v>
      </c>
      <c r="E10452">
        <v>0</v>
      </c>
      <c r="F10452">
        <v>0</v>
      </c>
      <c r="G10452">
        <v>0</v>
      </c>
      <c r="H10452">
        <v>0</v>
      </c>
      <c r="I10452">
        <v>0</v>
      </c>
      <c r="J10452">
        <v>0</v>
      </c>
      <c r="K10452">
        <v>0</v>
      </c>
    </row>
    <row r="10453" spans="1:11">
      <c r="A10453" s="74" t="s">
        <v>152</v>
      </c>
      <c r="B10453" t="s">
        <v>229</v>
      </c>
      <c r="C10453" t="s">
        <v>25</v>
      </c>
      <c r="D10453">
        <v>0</v>
      </c>
      <c r="E10453">
        <v>0</v>
      </c>
      <c r="F10453">
        <v>0</v>
      </c>
      <c r="G10453">
        <v>0</v>
      </c>
      <c r="H10453">
        <v>0</v>
      </c>
      <c r="I10453">
        <v>0</v>
      </c>
      <c r="J10453">
        <v>0</v>
      </c>
      <c r="K10453">
        <v>0</v>
      </c>
    </row>
    <row r="10454" spans="1:11">
      <c r="A10454" s="74" t="s">
        <v>152</v>
      </c>
      <c r="B10454" t="s">
        <v>229</v>
      </c>
    </row>
    <row r="10455" spans="1:11">
      <c r="A10455" s="74" t="s">
        <v>152</v>
      </c>
      <c r="B10455" t="s">
        <v>229</v>
      </c>
      <c r="C10455" t="s">
        <v>39</v>
      </c>
      <c r="D10455">
        <v>0</v>
      </c>
      <c r="E10455">
        <v>0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</row>
    <row r="10456" spans="1:11">
      <c r="A10456" s="74" t="s">
        <v>152</v>
      </c>
      <c r="B10456" t="s">
        <v>229</v>
      </c>
      <c r="C10456" t="s">
        <v>40</v>
      </c>
      <c r="D10456">
        <v>0</v>
      </c>
      <c r="E10456"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</row>
    <row r="10457" spans="1:11">
      <c r="A10457" s="74" t="s">
        <v>152</v>
      </c>
      <c r="B10457" t="s">
        <v>229</v>
      </c>
      <c r="C10457" t="s">
        <v>41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</row>
    <row r="10458" spans="1:11">
      <c r="A10458" s="74" t="s">
        <v>152</v>
      </c>
      <c r="B10458" t="s">
        <v>229</v>
      </c>
      <c r="C10458" t="s">
        <v>42</v>
      </c>
      <c r="D10458">
        <v>0</v>
      </c>
      <c r="E10458">
        <v>0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</row>
    <row r="10459" spans="1:11">
      <c r="A10459" s="74" t="s">
        <v>152</v>
      </c>
      <c r="B10459" t="s">
        <v>229</v>
      </c>
      <c r="C10459" t="s">
        <v>43</v>
      </c>
      <c r="D10459">
        <v>0</v>
      </c>
      <c r="E10459">
        <v>0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</row>
    <row r="10460" spans="1:11">
      <c r="A10460" s="74" t="s">
        <v>152</v>
      </c>
      <c r="B10460" t="s">
        <v>229</v>
      </c>
      <c r="C10460" t="s">
        <v>44</v>
      </c>
      <c r="D10460">
        <v>0</v>
      </c>
      <c r="E10460">
        <v>0</v>
      </c>
      <c r="F10460">
        <v>0</v>
      </c>
      <c r="G10460">
        <v>0</v>
      </c>
      <c r="H10460">
        <v>0</v>
      </c>
      <c r="I10460">
        <v>0</v>
      </c>
      <c r="J10460">
        <v>0</v>
      </c>
      <c r="K10460">
        <v>0</v>
      </c>
    </row>
    <row r="10461" spans="1:11">
      <c r="A10461" s="74" t="s">
        <v>152</v>
      </c>
      <c r="B10461" t="s">
        <v>229</v>
      </c>
      <c r="C10461" t="s">
        <v>45</v>
      </c>
      <c r="D10461">
        <v>0</v>
      </c>
      <c r="E10461">
        <v>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</row>
    <row r="10462" spans="1:11">
      <c r="A10462" s="74" t="s">
        <v>152</v>
      </c>
      <c r="B10462" t="s">
        <v>229</v>
      </c>
      <c r="C10462" t="s">
        <v>46</v>
      </c>
      <c r="D10462">
        <v>0</v>
      </c>
      <c r="E10462">
        <v>0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0</v>
      </c>
    </row>
    <row r="10463" spans="1:11">
      <c r="A10463" s="74" t="s">
        <v>152</v>
      </c>
      <c r="B10463" t="s">
        <v>229</v>
      </c>
      <c r="C10463" t="s">
        <v>25</v>
      </c>
      <c r="D10463">
        <v>0</v>
      </c>
      <c r="E10463">
        <v>0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0</v>
      </c>
    </row>
    <row r="10464" spans="1:11">
      <c r="A10464" s="74" t="s">
        <v>152</v>
      </c>
      <c r="B10464" t="s">
        <v>229</v>
      </c>
    </row>
    <row r="10465" spans="1:11">
      <c r="A10465" s="74" t="s">
        <v>152</v>
      </c>
      <c r="B10465" t="s">
        <v>229</v>
      </c>
      <c r="C10465" t="s">
        <v>47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</row>
    <row r="10466" spans="1:11">
      <c r="A10466" s="74" t="s">
        <v>152</v>
      </c>
      <c r="B10466" t="s">
        <v>229</v>
      </c>
      <c r="C10466" t="s">
        <v>48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</row>
    <row r="10467" spans="1:11">
      <c r="A10467" s="74" t="s">
        <v>152</v>
      </c>
      <c r="B10467" t="s">
        <v>229</v>
      </c>
      <c r="C10467" t="s">
        <v>25</v>
      </c>
      <c r="D10467">
        <v>0</v>
      </c>
      <c r="E10467"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</row>
    <row r="10468" spans="1:11">
      <c r="A10468" s="74" t="s">
        <v>152</v>
      </c>
      <c r="B10468" t="s">
        <v>229</v>
      </c>
    </row>
    <row r="10469" spans="1:11">
      <c r="A10469" s="74" t="s">
        <v>152</v>
      </c>
      <c r="B10469" t="s">
        <v>229</v>
      </c>
      <c r="C10469" t="s">
        <v>49</v>
      </c>
      <c r="D10469">
        <v>0</v>
      </c>
      <c r="E10469">
        <v>0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</row>
    <row r="10470" spans="1:11">
      <c r="A10470" s="74" t="s">
        <v>152</v>
      </c>
      <c r="B10470" t="s">
        <v>229</v>
      </c>
      <c r="C10470" t="s">
        <v>25</v>
      </c>
      <c r="D10470">
        <v>0</v>
      </c>
      <c r="E10470">
        <v>0</v>
      </c>
      <c r="F10470">
        <v>0</v>
      </c>
      <c r="G10470">
        <v>0</v>
      </c>
      <c r="H10470">
        <v>0</v>
      </c>
      <c r="I10470">
        <v>0</v>
      </c>
      <c r="J10470">
        <v>0</v>
      </c>
      <c r="K10470">
        <v>0</v>
      </c>
    </row>
    <row r="10471" spans="1:11">
      <c r="A10471" s="74" t="s">
        <v>152</v>
      </c>
      <c r="B10471" t="s">
        <v>229</v>
      </c>
    </row>
    <row r="10472" spans="1:11">
      <c r="A10472" s="74" t="s">
        <v>152</v>
      </c>
      <c r="B10472" t="s">
        <v>229</v>
      </c>
      <c r="C10472" t="s">
        <v>50</v>
      </c>
      <c r="D10472">
        <v>0</v>
      </c>
      <c r="E10472">
        <v>0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</row>
    <row r="10473" spans="1:11">
      <c r="A10473" s="74" t="s">
        <v>152</v>
      </c>
      <c r="B10473" t="s">
        <v>229</v>
      </c>
      <c r="C10473" t="s">
        <v>51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</row>
    <row r="10474" spans="1:11">
      <c r="A10474" s="74" t="s">
        <v>152</v>
      </c>
      <c r="B10474" t="s">
        <v>229</v>
      </c>
      <c r="C10474" t="s">
        <v>25</v>
      </c>
      <c r="D10474">
        <v>0</v>
      </c>
      <c r="E10474"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</row>
    <row r="10475" spans="1:11">
      <c r="A10475" s="74" t="s">
        <v>152</v>
      </c>
      <c r="B10475" t="s">
        <v>229</v>
      </c>
    </row>
    <row r="10476" spans="1:11">
      <c r="A10476" s="74" t="s">
        <v>152</v>
      </c>
      <c r="B10476" t="s">
        <v>229</v>
      </c>
      <c r="C10476" t="s">
        <v>52</v>
      </c>
      <c r="D10476">
        <v>0.38</v>
      </c>
      <c r="E10476">
        <v>0.38</v>
      </c>
      <c r="F10476">
        <v>5280</v>
      </c>
      <c r="G10476">
        <v>5281</v>
      </c>
      <c r="H10476">
        <v>13894.736842105263</v>
      </c>
      <c r="I10476">
        <v>13897.368421052632</v>
      </c>
      <c r="J10476">
        <v>1</v>
      </c>
      <c r="K10476">
        <v>1.8939393939393939E-4</v>
      </c>
    </row>
    <row r="10477" spans="1:11">
      <c r="A10477" s="74" t="s">
        <v>152</v>
      </c>
      <c r="B10477" t="s">
        <v>229</v>
      </c>
      <c r="C10477" t="s">
        <v>53</v>
      </c>
      <c r="D10477">
        <v>0</v>
      </c>
      <c r="E10477">
        <v>0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0</v>
      </c>
    </row>
    <row r="10478" spans="1:11">
      <c r="A10478" s="74" t="s">
        <v>152</v>
      </c>
      <c r="B10478" t="s">
        <v>229</v>
      </c>
      <c r="C10478" t="s">
        <v>54</v>
      </c>
      <c r="D10478">
        <v>0</v>
      </c>
      <c r="E10478"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</row>
    <row r="10479" spans="1:11">
      <c r="A10479" s="74" t="s">
        <v>152</v>
      </c>
      <c r="B10479" t="s">
        <v>229</v>
      </c>
      <c r="C10479" t="s">
        <v>55</v>
      </c>
      <c r="D10479">
        <v>0</v>
      </c>
      <c r="E10479">
        <v>0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0</v>
      </c>
    </row>
    <row r="10480" spans="1:11">
      <c r="A10480" s="74" t="s">
        <v>152</v>
      </c>
      <c r="B10480" t="s">
        <v>229</v>
      </c>
      <c r="C10480" t="s">
        <v>25</v>
      </c>
      <c r="D10480">
        <v>0.38</v>
      </c>
      <c r="E10480">
        <v>0.38</v>
      </c>
      <c r="F10480">
        <v>5280</v>
      </c>
      <c r="G10480">
        <v>5281</v>
      </c>
      <c r="H10480">
        <v>13894.736842105263</v>
      </c>
      <c r="I10480">
        <v>13897.368421052632</v>
      </c>
      <c r="J10480">
        <v>1</v>
      </c>
      <c r="K10480">
        <v>1.8939393939393939E-4</v>
      </c>
    </row>
    <row r="10481" spans="1:11">
      <c r="A10481" s="74" t="s">
        <v>152</v>
      </c>
      <c r="B10481" t="s">
        <v>229</v>
      </c>
    </row>
    <row r="10482" spans="1:11">
      <c r="A10482" s="74" t="s">
        <v>152</v>
      </c>
      <c r="B10482" t="s">
        <v>229</v>
      </c>
      <c r="C10482" t="s">
        <v>56</v>
      </c>
      <c r="D10482">
        <v>0</v>
      </c>
      <c r="E10482">
        <v>0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</row>
    <row r="10483" spans="1:11">
      <c r="A10483" s="74" t="s">
        <v>152</v>
      </c>
      <c r="B10483" t="s">
        <v>229</v>
      </c>
      <c r="C10483" t="s">
        <v>57</v>
      </c>
      <c r="D10483">
        <v>0</v>
      </c>
      <c r="E10483">
        <v>0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</row>
    <row r="10484" spans="1:11">
      <c r="A10484" s="74" t="s">
        <v>152</v>
      </c>
      <c r="B10484" t="s">
        <v>229</v>
      </c>
      <c r="C10484" t="s">
        <v>58</v>
      </c>
      <c r="D10484">
        <v>0</v>
      </c>
      <c r="E10484">
        <v>0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</row>
    <row r="10485" spans="1:11">
      <c r="A10485" s="74" t="s">
        <v>152</v>
      </c>
      <c r="B10485" t="s">
        <v>230</v>
      </c>
      <c r="C10485" t="s">
        <v>18</v>
      </c>
      <c r="D10485">
        <v>0.25</v>
      </c>
      <c r="E10485">
        <v>0.25</v>
      </c>
      <c r="F10485">
        <v>30000</v>
      </c>
      <c r="G10485">
        <v>25000</v>
      </c>
      <c r="H10485">
        <v>120000</v>
      </c>
      <c r="I10485">
        <v>100000</v>
      </c>
      <c r="J10485">
        <v>-5000</v>
      </c>
      <c r="K10485">
        <v>-0.16666666666666666</v>
      </c>
    </row>
    <row r="10486" spans="1:11">
      <c r="A10486" s="74" t="s">
        <v>152</v>
      </c>
      <c r="B10486" t="s">
        <v>230</v>
      </c>
      <c r="C10486" t="s">
        <v>19</v>
      </c>
      <c r="D10486">
        <v>0</v>
      </c>
      <c r="E10486">
        <v>0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</row>
    <row r="10487" spans="1:11">
      <c r="A10487" s="74" t="s">
        <v>152</v>
      </c>
      <c r="B10487" t="s">
        <v>230</v>
      </c>
      <c r="C10487" t="s">
        <v>20</v>
      </c>
      <c r="D10487">
        <v>0</v>
      </c>
      <c r="E10487">
        <v>0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</row>
    <row r="10488" spans="1:11">
      <c r="A10488" s="74" t="s">
        <v>152</v>
      </c>
      <c r="B10488" t="s">
        <v>230</v>
      </c>
      <c r="C10488" t="s">
        <v>21</v>
      </c>
      <c r="D10488">
        <v>0</v>
      </c>
      <c r="E10488">
        <v>0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0</v>
      </c>
    </row>
    <row r="10489" spans="1:11">
      <c r="A10489" s="74" t="s">
        <v>152</v>
      </c>
      <c r="B10489" t="s">
        <v>230</v>
      </c>
      <c r="C10489" t="s">
        <v>22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</row>
    <row r="10490" spans="1:11">
      <c r="A10490" s="74" t="s">
        <v>152</v>
      </c>
      <c r="B10490" t="s">
        <v>230</v>
      </c>
      <c r="C10490" t="s">
        <v>23</v>
      </c>
      <c r="D10490">
        <v>0</v>
      </c>
      <c r="E10490">
        <v>0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</row>
    <row r="10491" spans="1:11">
      <c r="A10491" s="74" t="s">
        <v>152</v>
      </c>
      <c r="B10491" t="s">
        <v>230</v>
      </c>
      <c r="C10491" t="s">
        <v>24</v>
      </c>
      <c r="D10491">
        <v>0</v>
      </c>
      <c r="E10491"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</row>
    <row r="10492" spans="1:11">
      <c r="A10492" s="74" t="s">
        <v>152</v>
      </c>
      <c r="B10492" t="s">
        <v>230</v>
      </c>
      <c r="C10492" t="s">
        <v>25</v>
      </c>
      <c r="D10492">
        <v>0.25</v>
      </c>
      <c r="E10492">
        <v>0.25</v>
      </c>
      <c r="F10492">
        <v>30000</v>
      </c>
      <c r="G10492">
        <v>25000</v>
      </c>
      <c r="H10492">
        <v>120000</v>
      </c>
      <c r="I10492">
        <v>100000</v>
      </c>
      <c r="J10492">
        <v>-5000</v>
      </c>
      <c r="K10492">
        <v>-0.16666666666666666</v>
      </c>
    </row>
    <row r="10493" spans="1:11">
      <c r="A10493" s="74" t="s">
        <v>152</v>
      </c>
      <c r="B10493" t="s">
        <v>230</v>
      </c>
    </row>
    <row r="10494" spans="1:11">
      <c r="A10494" s="74" t="s">
        <v>152</v>
      </c>
      <c r="B10494" t="s">
        <v>230</v>
      </c>
      <c r="C10494" t="s">
        <v>26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</row>
    <row r="10495" spans="1:11">
      <c r="A10495" s="74" t="s">
        <v>152</v>
      </c>
      <c r="B10495" t="s">
        <v>230</v>
      </c>
      <c r="C10495" t="s">
        <v>27</v>
      </c>
      <c r="D10495">
        <v>0</v>
      </c>
      <c r="E10495">
        <v>0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0</v>
      </c>
    </row>
    <row r="10496" spans="1:11">
      <c r="A10496" s="74" t="s">
        <v>152</v>
      </c>
      <c r="B10496" t="s">
        <v>230</v>
      </c>
      <c r="C10496" t="s">
        <v>25</v>
      </c>
      <c r="D10496">
        <v>0</v>
      </c>
      <c r="E10496">
        <v>0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</row>
    <row r="10497" spans="1:11">
      <c r="A10497" s="74" t="s">
        <v>152</v>
      </c>
      <c r="B10497" t="s">
        <v>230</v>
      </c>
    </row>
    <row r="10498" spans="1:11">
      <c r="A10498" s="74" t="s">
        <v>152</v>
      </c>
      <c r="B10498" t="s">
        <v>230</v>
      </c>
      <c r="C10498" t="s">
        <v>28</v>
      </c>
      <c r="D10498">
        <v>2</v>
      </c>
      <c r="E10498">
        <v>2</v>
      </c>
      <c r="F10498">
        <v>37200</v>
      </c>
      <c r="G10498">
        <v>37800</v>
      </c>
      <c r="H10498">
        <v>18600</v>
      </c>
      <c r="I10498">
        <v>18900</v>
      </c>
      <c r="J10498">
        <v>600</v>
      </c>
      <c r="K10498">
        <v>1.6129032258064516E-2</v>
      </c>
    </row>
    <row r="10499" spans="1:11">
      <c r="A10499" s="74" t="s">
        <v>152</v>
      </c>
      <c r="B10499" t="s">
        <v>230</v>
      </c>
      <c r="C10499" t="s">
        <v>29</v>
      </c>
      <c r="D10499">
        <v>0</v>
      </c>
      <c r="E10499"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</row>
    <row r="10500" spans="1:11">
      <c r="A10500" s="74" t="s">
        <v>152</v>
      </c>
      <c r="B10500" t="s">
        <v>230</v>
      </c>
      <c r="C10500" t="s">
        <v>30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0</v>
      </c>
    </row>
    <row r="10501" spans="1:11">
      <c r="A10501" s="74" t="s">
        <v>152</v>
      </c>
      <c r="B10501" t="s">
        <v>230</v>
      </c>
      <c r="C10501" t="s">
        <v>31</v>
      </c>
      <c r="D10501">
        <v>0</v>
      </c>
      <c r="E10501">
        <v>0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</row>
    <row r="10502" spans="1:11">
      <c r="A10502" s="74" t="s">
        <v>152</v>
      </c>
      <c r="B10502" t="s">
        <v>230</v>
      </c>
      <c r="C10502" t="s">
        <v>25</v>
      </c>
      <c r="D10502">
        <v>2</v>
      </c>
      <c r="E10502">
        <v>2</v>
      </c>
      <c r="F10502">
        <v>37200</v>
      </c>
      <c r="G10502">
        <v>37800</v>
      </c>
      <c r="H10502">
        <v>18600</v>
      </c>
      <c r="I10502">
        <v>18900</v>
      </c>
      <c r="J10502">
        <v>600</v>
      </c>
      <c r="K10502">
        <v>1.6129032258064516E-2</v>
      </c>
    </row>
    <row r="10503" spans="1:11">
      <c r="A10503" s="74" t="s">
        <v>152</v>
      </c>
      <c r="B10503" t="s">
        <v>230</v>
      </c>
    </row>
    <row r="10504" spans="1:11">
      <c r="A10504" s="74" t="s">
        <v>152</v>
      </c>
      <c r="B10504" t="s">
        <v>230</v>
      </c>
      <c r="C10504" t="s">
        <v>32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</row>
    <row r="10505" spans="1:11">
      <c r="A10505" s="74" t="s">
        <v>152</v>
      </c>
      <c r="B10505" t="s">
        <v>230</v>
      </c>
      <c r="C10505" t="s">
        <v>33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0</v>
      </c>
      <c r="J10505">
        <v>0</v>
      </c>
      <c r="K10505">
        <v>0</v>
      </c>
    </row>
    <row r="10506" spans="1:11">
      <c r="A10506" s="74" t="s">
        <v>152</v>
      </c>
      <c r="B10506" t="s">
        <v>230</v>
      </c>
      <c r="C10506" t="s">
        <v>34</v>
      </c>
      <c r="D10506">
        <v>1</v>
      </c>
      <c r="E10506">
        <v>1</v>
      </c>
      <c r="F10506">
        <v>26500</v>
      </c>
      <c r="G10506">
        <v>30500</v>
      </c>
      <c r="H10506">
        <v>26500</v>
      </c>
      <c r="I10506">
        <v>30500</v>
      </c>
      <c r="J10506">
        <v>4000</v>
      </c>
      <c r="K10506">
        <v>0.15094339622641509</v>
      </c>
    </row>
    <row r="10507" spans="1:11">
      <c r="A10507" s="74" t="s">
        <v>152</v>
      </c>
      <c r="B10507" t="s">
        <v>230</v>
      </c>
      <c r="C10507" t="s">
        <v>25</v>
      </c>
      <c r="D10507">
        <v>1</v>
      </c>
      <c r="E10507">
        <v>1</v>
      </c>
      <c r="F10507">
        <v>26500</v>
      </c>
      <c r="G10507">
        <v>30500</v>
      </c>
      <c r="H10507">
        <v>26500</v>
      </c>
      <c r="I10507">
        <v>30500</v>
      </c>
      <c r="J10507">
        <v>4000</v>
      </c>
      <c r="K10507">
        <v>0.15094339622641509</v>
      </c>
    </row>
    <row r="10508" spans="1:11">
      <c r="A10508" s="74" t="s">
        <v>152</v>
      </c>
      <c r="B10508" t="s">
        <v>230</v>
      </c>
    </row>
    <row r="10509" spans="1:11">
      <c r="A10509" s="74" t="s">
        <v>152</v>
      </c>
      <c r="B10509" t="s">
        <v>230</v>
      </c>
      <c r="C10509" t="s">
        <v>35</v>
      </c>
      <c r="D10509">
        <v>0</v>
      </c>
      <c r="E10509">
        <v>0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0</v>
      </c>
    </row>
    <row r="10510" spans="1:11">
      <c r="A10510" s="74" t="s">
        <v>152</v>
      </c>
      <c r="B10510" t="s">
        <v>230</v>
      </c>
      <c r="C10510" t="s">
        <v>36</v>
      </c>
      <c r="D10510">
        <v>0</v>
      </c>
      <c r="E10510">
        <v>0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0</v>
      </c>
    </row>
    <row r="10511" spans="1:11">
      <c r="A10511" s="74" t="s">
        <v>152</v>
      </c>
      <c r="B10511" t="s">
        <v>230</v>
      </c>
      <c r="C10511" t="s">
        <v>25</v>
      </c>
      <c r="D10511">
        <v>0</v>
      </c>
      <c r="E10511">
        <v>0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0</v>
      </c>
    </row>
    <row r="10512" spans="1:11">
      <c r="A10512" s="74" t="s">
        <v>152</v>
      </c>
      <c r="B10512" t="s">
        <v>230</v>
      </c>
    </row>
    <row r="10513" spans="1:11">
      <c r="A10513" s="74" t="s">
        <v>152</v>
      </c>
      <c r="B10513" t="s">
        <v>230</v>
      </c>
      <c r="C10513" t="s">
        <v>37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0</v>
      </c>
    </row>
    <row r="10514" spans="1:11">
      <c r="A10514" s="74" t="s">
        <v>152</v>
      </c>
      <c r="B10514" t="s">
        <v>230</v>
      </c>
      <c r="C10514" t="s">
        <v>38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</row>
    <row r="10515" spans="1:11">
      <c r="A10515" s="74" t="s">
        <v>152</v>
      </c>
      <c r="B10515" t="s">
        <v>230</v>
      </c>
      <c r="C10515" t="s">
        <v>25</v>
      </c>
      <c r="D10515">
        <v>0</v>
      </c>
      <c r="E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</row>
    <row r="10516" spans="1:11">
      <c r="A10516" s="74" t="s">
        <v>152</v>
      </c>
      <c r="B10516" t="s">
        <v>230</v>
      </c>
    </row>
    <row r="10517" spans="1:11">
      <c r="A10517" s="74" t="s">
        <v>152</v>
      </c>
      <c r="B10517" t="s">
        <v>230</v>
      </c>
      <c r="C10517" t="s">
        <v>39</v>
      </c>
      <c r="D10517">
        <v>0</v>
      </c>
      <c r="E10517">
        <v>0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0</v>
      </c>
    </row>
    <row r="10518" spans="1:11">
      <c r="A10518" s="74" t="s">
        <v>152</v>
      </c>
      <c r="B10518" t="s">
        <v>230</v>
      </c>
      <c r="C10518" t="s">
        <v>40</v>
      </c>
      <c r="D10518">
        <v>0</v>
      </c>
      <c r="E10518">
        <v>0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0</v>
      </c>
    </row>
    <row r="10519" spans="1:11">
      <c r="A10519" s="74" t="s">
        <v>152</v>
      </c>
      <c r="B10519" t="s">
        <v>230</v>
      </c>
      <c r="C10519" t="s">
        <v>41</v>
      </c>
      <c r="D10519">
        <v>0</v>
      </c>
      <c r="E10519">
        <v>0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0</v>
      </c>
    </row>
    <row r="10520" spans="1:11">
      <c r="A10520" s="74" t="s">
        <v>152</v>
      </c>
      <c r="B10520" t="s">
        <v>230</v>
      </c>
      <c r="C10520" t="s">
        <v>42</v>
      </c>
      <c r="D10520">
        <v>0</v>
      </c>
      <c r="E10520">
        <v>0</v>
      </c>
      <c r="F10520">
        <v>0</v>
      </c>
      <c r="G10520">
        <v>0</v>
      </c>
      <c r="H10520">
        <v>0</v>
      </c>
      <c r="I10520">
        <v>0</v>
      </c>
      <c r="J10520">
        <v>0</v>
      </c>
      <c r="K10520">
        <v>0</v>
      </c>
    </row>
    <row r="10521" spans="1:11">
      <c r="A10521" s="74" t="s">
        <v>152</v>
      </c>
      <c r="B10521" t="s">
        <v>230</v>
      </c>
      <c r="C10521" t="s">
        <v>43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0</v>
      </c>
    </row>
    <row r="10522" spans="1:11">
      <c r="A10522" s="74" t="s">
        <v>152</v>
      </c>
      <c r="B10522" t="s">
        <v>230</v>
      </c>
      <c r="C10522" t="s">
        <v>44</v>
      </c>
      <c r="D10522">
        <v>0</v>
      </c>
      <c r="E10522">
        <v>0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</row>
    <row r="10523" spans="1:11">
      <c r="A10523" s="74" t="s">
        <v>152</v>
      </c>
      <c r="B10523" t="s">
        <v>230</v>
      </c>
      <c r="C10523" t="s">
        <v>45</v>
      </c>
      <c r="D10523">
        <v>0</v>
      </c>
      <c r="E10523">
        <v>0</v>
      </c>
      <c r="F10523">
        <v>0</v>
      </c>
      <c r="G10523">
        <v>0</v>
      </c>
      <c r="H10523">
        <v>0</v>
      </c>
      <c r="I10523">
        <v>0</v>
      </c>
      <c r="J10523">
        <v>0</v>
      </c>
      <c r="K10523">
        <v>0</v>
      </c>
    </row>
    <row r="10524" spans="1:11">
      <c r="A10524" s="74" t="s">
        <v>152</v>
      </c>
      <c r="B10524" t="s">
        <v>230</v>
      </c>
      <c r="C10524" t="s">
        <v>46</v>
      </c>
      <c r="D10524">
        <v>0</v>
      </c>
      <c r="E10524">
        <v>0</v>
      </c>
      <c r="F10524">
        <v>0</v>
      </c>
      <c r="G10524">
        <v>0</v>
      </c>
      <c r="H10524">
        <v>0</v>
      </c>
      <c r="I10524">
        <v>0</v>
      </c>
      <c r="J10524">
        <v>0</v>
      </c>
      <c r="K10524">
        <v>0</v>
      </c>
    </row>
    <row r="10525" spans="1:11">
      <c r="A10525" s="74" t="s">
        <v>152</v>
      </c>
      <c r="B10525" t="s">
        <v>230</v>
      </c>
      <c r="C10525" t="s">
        <v>25</v>
      </c>
      <c r="D10525">
        <v>0</v>
      </c>
      <c r="E10525">
        <v>0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</row>
    <row r="10526" spans="1:11">
      <c r="A10526" s="74" t="s">
        <v>152</v>
      </c>
      <c r="B10526" t="s">
        <v>230</v>
      </c>
    </row>
    <row r="10527" spans="1:11">
      <c r="A10527" s="74" t="s">
        <v>152</v>
      </c>
      <c r="B10527" t="s">
        <v>230</v>
      </c>
      <c r="C10527" t="s">
        <v>47</v>
      </c>
      <c r="D10527">
        <v>0</v>
      </c>
      <c r="E10527">
        <v>0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0</v>
      </c>
    </row>
    <row r="10528" spans="1:11">
      <c r="A10528" s="74" t="s">
        <v>152</v>
      </c>
      <c r="B10528" t="s">
        <v>230</v>
      </c>
      <c r="C10528" t="s">
        <v>48</v>
      </c>
      <c r="D10528">
        <v>0</v>
      </c>
      <c r="E10528">
        <v>0</v>
      </c>
      <c r="F10528">
        <v>0</v>
      </c>
      <c r="G10528">
        <v>0</v>
      </c>
      <c r="H10528">
        <v>0</v>
      </c>
      <c r="I10528">
        <v>0</v>
      </c>
      <c r="J10528">
        <v>0</v>
      </c>
      <c r="K10528">
        <v>0</v>
      </c>
    </row>
    <row r="10529" spans="1:11">
      <c r="A10529" s="74" t="s">
        <v>152</v>
      </c>
      <c r="B10529" t="s">
        <v>230</v>
      </c>
      <c r="C10529" t="s">
        <v>25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0</v>
      </c>
      <c r="J10529">
        <v>0</v>
      </c>
      <c r="K10529">
        <v>0</v>
      </c>
    </row>
    <row r="10530" spans="1:11">
      <c r="A10530" s="74" t="s">
        <v>152</v>
      </c>
      <c r="B10530" t="s">
        <v>230</v>
      </c>
    </row>
    <row r="10531" spans="1:11">
      <c r="A10531" s="74" t="s">
        <v>152</v>
      </c>
      <c r="B10531" t="s">
        <v>230</v>
      </c>
      <c r="C10531" t="s">
        <v>49</v>
      </c>
      <c r="D10531">
        <v>0</v>
      </c>
      <c r="E10531">
        <v>0</v>
      </c>
      <c r="F10531">
        <v>0</v>
      </c>
      <c r="G10531">
        <v>0</v>
      </c>
      <c r="H10531">
        <v>0</v>
      </c>
      <c r="I10531">
        <v>0</v>
      </c>
      <c r="J10531">
        <v>0</v>
      </c>
      <c r="K10531">
        <v>0</v>
      </c>
    </row>
    <row r="10532" spans="1:11">
      <c r="A10532" s="74" t="s">
        <v>152</v>
      </c>
      <c r="B10532" t="s">
        <v>230</v>
      </c>
      <c r="C10532" t="s">
        <v>25</v>
      </c>
      <c r="D10532">
        <v>0</v>
      </c>
      <c r="E10532">
        <v>0</v>
      </c>
      <c r="F10532">
        <v>0</v>
      </c>
      <c r="G10532">
        <v>0</v>
      </c>
      <c r="H10532">
        <v>0</v>
      </c>
      <c r="I10532">
        <v>0</v>
      </c>
      <c r="J10532">
        <v>0</v>
      </c>
      <c r="K10532">
        <v>0</v>
      </c>
    </row>
    <row r="10533" spans="1:11">
      <c r="A10533" s="74" t="s">
        <v>152</v>
      </c>
      <c r="B10533" t="s">
        <v>230</v>
      </c>
    </row>
    <row r="10534" spans="1:11">
      <c r="A10534" s="74" t="s">
        <v>152</v>
      </c>
      <c r="B10534" t="s">
        <v>230</v>
      </c>
      <c r="C10534" t="s">
        <v>50</v>
      </c>
      <c r="D10534">
        <v>0</v>
      </c>
      <c r="E10534">
        <v>0</v>
      </c>
      <c r="F10534">
        <v>0</v>
      </c>
      <c r="G10534">
        <v>0</v>
      </c>
      <c r="H10534">
        <v>0</v>
      </c>
      <c r="I10534">
        <v>0</v>
      </c>
      <c r="J10534">
        <v>0</v>
      </c>
      <c r="K10534">
        <v>0</v>
      </c>
    </row>
    <row r="10535" spans="1:11">
      <c r="A10535" s="74" t="s">
        <v>152</v>
      </c>
      <c r="B10535" t="s">
        <v>230</v>
      </c>
      <c r="C10535" t="s">
        <v>51</v>
      </c>
      <c r="D10535">
        <v>0</v>
      </c>
      <c r="E10535">
        <v>0</v>
      </c>
      <c r="F10535">
        <v>0</v>
      </c>
      <c r="G10535">
        <v>0</v>
      </c>
      <c r="H10535">
        <v>0</v>
      </c>
      <c r="I10535">
        <v>0</v>
      </c>
      <c r="J10535">
        <v>0</v>
      </c>
      <c r="K10535">
        <v>0</v>
      </c>
    </row>
    <row r="10536" spans="1:11">
      <c r="A10536" s="74" t="s">
        <v>152</v>
      </c>
      <c r="B10536" t="s">
        <v>230</v>
      </c>
      <c r="C10536" t="s">
        <v>25</v>
      </c>
      <c r="D10536">
        <v>0</v>
      </c>
      <c r="E10536">
        <v>0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</row>
    <row r="10537" spans="1:11">
      <c r="A10537" s="74" t="s">
        <v>152</v>
      </c>
      <c r="B10537" t="s">
        <v>230</v>
      </c>
    </row>
    <row r="10538" spans="1:11">
      <c r="A10538" s="74" t="s">
        <v>152</v>
      </c>
      <c r="B10538" t="s">
        <v>230</v>
      </c>
      <c r="C10538" t="s">
        <v>52</v>
      </c>
      <c r="D10538">
        <v>0</v>
      </c>
      <c r="E10538">
        <v>0</v>
      </c>
      <c r="F10538">
        <v>0</v>
      </c>
      <c r="G10538">
        <v>0</v>
      </c>
      <c r="H10538">
        <v>0</v>
      </c>
      <c r="I10538">
        <v>0</v>
      </c>
      <c r="J10538">
        <v>0</v>
      </c>
      <c r="K10538">
        <v>0</v>
      </c>
    </row>
    <row r="10539" spans="1:11">
      <c r="A10539" s="74" t="s">
        <v>152</v>
      </c>
      <c r="B10539" t="s">
        <v>230</v>
      </c>
      <c r="C10539" t="s">
        <v>53</v>
      </c>
      <c r="D10539">
        <v>0</v>
      </c>
      <c r="E10539">
        <v>0</v>
      </c>
      <c r="F10539">
        <v>0</v>
      </c>
      <c r="G10539">
        <v>0</v>
      </c>
      <c r="H10539">
        <v>0</v>
      </c>
      <c r="I10539">
        <v>0</v>
      </c>
      <c r="J10539">
        <v>0</v>
      </c>
      <c r="K10539">
        <v>0</v>
      </c>
    </row>
    <row r="10540" spans="1:11">
      <c r="A10540" s="74" t="s">
        <v>152</v>
      </c>
      <c r="B10540" t="s">
        <v>230</v>
      </c>
      <c r="C10540" t="s">
        <v>54</v>
      </c>
      <c r="D10540">
        <v>0</v>
      </c>
      <c r="E10540">
        <v>0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0</v>
      </c>
    </row>
    <row r="10541" spans="1:11">
      <c r="A10541" s="74" t="s">
        <v>152</v>
      </c>
      <c r="B10541" t="s">
        <v>230</v>
      </c>
      <c r="C10541" t="s">
        <v>55</v>
      </c>
      <c r="D10541">
        <v>0</v>
      </c>
      <c r="E10541">
        <v>0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</row>
    <row r="10542" spans="1:11">
      <c r="A10542" s="74" t="s">
        <v>152</v>
      </c>
      <c r="B10542" t="s">
        <v>230</v>
      </c>
      <c r="C10542" t="s">
        <v>25</v>
      </c>
      <c r="D10542">
        <v>0</v>
      </c>
      <c r="E10542">
        <v>0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</row>
    <row r="10543" spans="1:11">
      <c r="A10543" s="74" t="s">
        <v>152</v>
      </c>
      <c r="B10543" t="s">
        <v>230</v>
      </c>
    </row>
    <row r="10544" spans="1:11">
      <c r="A10544" s="74" t="s">
        <v>152</v>
      </c>
      <c r="B10544" t="s">
        <v>230</v>
      </c>
      <c r="C10544" t="s">
        <v>56</v>
      </c>
      <c r="D10544">
        <v>0</v>
      </c>
      <c r="E10544">
        <v>0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0</v>
      </c>
    </row>
    <row r="10545" spans="1:11">
      <c r="A10545" s="74" t="s">
        <v>152</v>
      </c>
      <c r="B10545" t="s">
        <v>230</v>
      </c>
      <c r="C10545" t="s">
        <v>57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</row>
    <row r="10546" spans="1:11">
      <c r="A10546" s="74" t="s">
        <v>152</v>
      </c>
      <c r="B10546" t="s">
        <v>230</v>
      </c>
      <c r="C10546" t="s">
        <v>58</v>
      </c>
      <c r="D10546">
        <v>0</v>
      </c>
      <c r="E10546">
        <v>0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</row>
    <row r="10547" spans="1:11">
      <c r="A10547" s="74" t="s">
        <v>152</v>
      </c>
      <c r="B10547" t="s">
        <v>231</v>
      </c>
      <c r="C10547" t="s">
        <v>18</v>
      </c>
      <c r="D10547">
        <v>0.5</v>
      </c>
      <c r="E10547">
        <v>0.5</v>
      </c>
      <c r="F10547">
        <v>60000</v>
      </c>
      <c r="G10547">
        <v>60000</v>
      </c>
      <c r="H10547">
        <v>120000</v>
      </c>
      <c r="I10547">
        <v>120000</v>
      </c>
      <c r="J10547">
        <v>0</v>
      </c>
      <c r="K10547">
        <v>0</v>
      </c>
    </row>
    <row r="10548" spans="1:11">
      <c r="A10548" s="74" t="s">
        <v>152</v>
      </c>
      <c r="B10548" t="s">
        <v>231</v>
      </c>
      <c r="C10548" t="s">
        <v>19</v>
      </c>
      <c r="D10548">
        <v>0</v>
      </c>
      <c r="E10548">
        <v>0</v>
      </c>
      <c r="F10548">
        <v>0</v>
      </c>
      <c r="G10548">
        <v>0</v>
      </c>
      <c r="H10548">
        <v>0</v>
      </c>
      <c r="I10548">
        <v>0</v>
      </c>
      <c r="J10548">
        <v>0</v>
      </c>
      <c r="K10548">
        <v>0</v>
      </c>
    </row>
    <row r="10549" spans="1:11">
      <c r="A10549" s="74" t="s">
        <v>152</v>
      </c>
      <c r="B10549" t="s">
        <v>231</v>
      </c>
      <c r="C10549" t="s">
        <v>20</v>
      </c>
      <c r="D10549">
        <v>0</v>
      </c>
      <c r="E10549">
        <v>0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0</v>
      </c>
    </row>
    <row r="10550" spans="1:11">
      <c r="A10550" s="74" t="s">
        <v>152</v>
      </c>
      <c r="B10550" t="s">
        <v>231</v>
      </c>
      <c r="C10550" t="s">
        <v>21</v>
      </c>
      <c r="D10550">
        <v>0</v>
      </c>
      <c r="E10550">
        <v>0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</row>
    <row r="10551" spans="1:11">
      <c r="A10551" s="74" t="s">
        <v>152</v>
      </c>
      <c r="B10551" t="s">
        <v>231</v>
      </c>
      <c r="C10551" t="s">
        <v>22</v>
      </c>
      <c r="D10551">
        <v>0</v>
      </c>
      <c r="E10551">
        <v>0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</row>
    <row r="10552" spans="1:11">
      <c r="A10552" s="74" t="s">
        <v>152</v>
      </c>
      <c r="B10552" t="s">
        <v>231</v>
      </c>
      <c r="C10552" t="s">
        <v>23</v>
      </c>
      <c r="D10552">
        <v>0</v>
      </c>
      <c r="E10552">
        <v>0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</row>
    <row r="10553" spans="1:11">
      <c r="A10553" s="74" t="s">
        <v>152</v>
      </c>
      <c r="B10553" t="s">
        <v>231</v>
      </c>
      <c r="C10553" t="s">
        <v>24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0</v>
      </c>
      <c r="J10553">
        <v>0</v>
      </c>
      <c r="K10553">
        <v>0</v>
      </c>
    </row>
    <row r="10554" spans="1:11">
      <c r="A10554" s="74" t="s">
        <v>152</v>
      </c>
      <c r="B10554" t="s">
        <v>231</v>
      </c>
      <c r="C10554" t="s">
        <v>25</v>
      </c>
      <c r="D10554">
        <v>0.5</v>
      </c>
      <c r="E10554">
        <v>0.5</v>
      </c>
      <c r="F10554">
        <v>60000</v>
      </c>
      <c r="G10554">
        <v>60000</v>
      </c>
      <c r="H10554">
        <v>120000</v>
      </c>
      <c r="I10554">
        <v>120000</v>
      </c>
      <c r="J10554">
        <v>0</v>
      </c>
      <c r="K10554">
        <v>0</v>
      </c>
    </row>
    <row r="10555" spans="1:11">
      <c r="A10555" s="74" t="s">
        <v>152</v>
      </c>
      <c r="B10555" t="s">
        <v>231</v>
      </c>
    </row>
    <row r="10556" spans="1:11">
      <c r="A10556" s="74" t="s">
        <v>152</v>
      </c>
      <c r="B10556" t="s">
        <v>231</v>
      </c>
      <c r="C10556" t="s">
        <v>26</v>
      </c>
      <c r="D10556">
        <v>0</v>
      </c>
      <c r="E10556">
        <v>0</v>
      </c>
      <c r="F10556">
        <v>0</v>
      </c>
      <c r="G10556">
        <v>0</v>
      </c>
      <c r="H10556">
        <v>0</v>
      </c>
      <c r="I10556">
        <v>0</v>
      </c>
      <c r="J10556">
        <v>0</v>
      </c>
      <c r="K10556">
        <v>0</v>
      </c>
    </row>
    <row r="10557" spans="1:11">
      <c r="A10557" s="74" t="s">
        <v>152</v>
      </c>
      <c r="B10557" t="s">
        <v>231</v>
      </c>
      <c r="C10557" t="s">
        <v>27</v>
      </c>
      <c r="D10557">
        <v>0</v>
      </c>
      <c r="E10557">
        <v>0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0</v>
      </c>
    </row>
    <row r="10558" spans="1:11">
      <c r="A10558" s="74" t="s">
        <v>152</v>
      </c>
      <c r="B10558" t="s">
        <v>231</v>
      </c>
      <c r="C10558" t="s">
        <v>25</v>
      </c>
      <c r="D10558">
        <v>0</v>
      </c>
      <c r="E10558">
        <v>0</v>
      </c>
      <c r="F10558">
        <v>0</v>
      </c>
      <c r="G10558">
        <v>0</v>
      </c>
      <c r="H10558">
        <v>0</v>
      </c>
      <c r="I10558">
        <v>0</v>
      </c>
      <c r="J10558">
        <v>0</v>
      </c>
      <c r="K10558">
        <v>0</v>
      </c>
    </row>
    <row r="10559" spans="1:11">
      <c r="A10559" s="74" t="s">
        <v>152</v>
      </c>
      <c r="B10559" t="s">
        <v>231</v>
      </c>
    </row>
    <row r="10560" spans="1:11">
      <c r="A10560" s="74" t="s">
        <v>152</v>
      </c>
      <c r="B10560" t="s">
        <v>231</v>
      </c>
      <c r="C10560" t="s">
        <v>28</v>
      </c>
      <c r="D10560">
        <v>1.85</v>
      </c>
      <c r="E10560">
        <v>1.85</v>
      </c>
      <c r="F10560">
        <v>33705</v>
      </c>
      <c r="G10560">
        <v>34260</v>
      </c>
      <c r="H10560">
        <v>18218.918918918916</v>
      </c>
      <c r="I10560">
        <v>18518.918918918916</v>
      </c>
      <c r="J10560">
        <v>555</v>
      </c>
      <c r="K10560">
        <v>1.6466399643969738E-2</v>
      </c>
    </row>
    <row r="10561" spans="1:11">
      <c r="A10561" s="74" t="s">
        <v>152</v>
      </c>
      <c r="B10561" t="s">
        <v>231</v>
      </c>
      <c r="C10561" t="s">
        <v>29</v>
      </c>
      <c r="D10561">
        <v>0</v>
      </c>
      <c r="E10561">
        <v>0</v>
      </c>
      <c r="F10561">
        <v>0</v>
      </c>
      <c r="G10561">
        <v>0</v>
      </c>
      <c r="H10561">
        <v>0</v>
      </c>
      <c r="I10561">
        <v>0</v>
      </c>
      <c r="J10561">
        <v>0</v>
      </c>
      <c r="K10561">
        <v>0</v>
      </c>
    </row>
    <row r="10562" spans="1:11">
      <c r="A10562" s="74" t="s">
        <v>152</v>
      </c>
      <c r="B10562" t="s">
        <v>231</v>
      </c>
      <c r="C10562" t="s">
        <v>30</v>
      </c>
      <c r="D10562">
        <v>0</v>
      </c>
      <c r="E10562">
        <v>0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</row>
    <row r="10563" spans="1:11">
      <c r="A10563" s="74" t="s">
        <v>152</v>
      </c>
      <c r="B10563" t="s">
        <v>231</v>
      </c>
      <c r="C10563" t="s">
        <v>31</v>
      </c>
      <c r="D10563">
        <v>0</v>
      </c>
      <c r="E10563"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</row>
    <row r="10564" spans="1:11">
      <c r="A10564" s="74" t="s">
        <v>152</v>
      </c>
      <c r="B10564" t="s">
        <v>231</v>
      </c>
      <c r="C10564" t="s">
        <v>25</v>
      </c>
      <c r="D10564">
        <v>1.85</v>
      </c>
      <c r="E10564">
        <v>1.85</v>
      </c>
      <c r="F10564">
        <v>33705</v>
      </c>
      <c r="G10564">
        <v>34260</v>
      </c>
      <c r="H10564">
        <v>18218.918918918916</v>
      </c>
      <c r="I10564">
        <v>18518.918918918916</v>
      </c>
      <c r="J10564">
        <v>555</v>
      </c>
      <c r="K10564">
        <v>1.6466399643969738E-2</v>
      </c>
    </row>
    <row r="10565" spans="1:11">
      <c r="A10565" s="74" t="s">
        <v>152</v>
      </c>
      <c r="B10565" t="s">
        <v>231</v>
      </c>
    </row>
    <row r="10566" spans="1:11">
      <c r="A10566" s="74" t="s">
        <v>152</v>
      </c>
      <c r="B10566" t="s">
        <v>231</v>
      </c>
      <c r="C10566" t="s">
        <v>32</v>
      </c>
      <c r="D10566">
        <v>1</v>
      </c>
      <c r="E10566">
        <v>1</v>
      </c>
      <c r="F10566">
        <v>41565</v>
      </c>
      <c r="G10566">
        <v>43000</v>
      </c>
      <c r="H10566">
        <v>41565</v>
      </c>
      <c r="I10566">
        <v>43000</v>
      </c>
      <c r="J10566">
        <v>1435</v>
      </c>
      <c r="K10566">
        <v>3.4524239143510167E-2</v>
      </c>
    </row>
    <row r="10567" spans="1:11">
      <c r="A10567" s="74" t="s">
        <v>152</v>
      </c>
      <c r="B10567" t="s">
        <v>231</v>
      </c>
      <c r="C10567" t="s">
        <v>33</v>
      </c>
      <c r="D10567">
        <v>0</v>
      </c>
      <c r="E10567">
        <v>0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0</v>
      </c>
    </row>
    <row r="10568" spans="1:11">
      <c r="A10568" s="74" t="s">
        <v>152</v>
      </c>
      <c r="B10568" t="s">
        <v>231</v>
      </c>
      <c r="C10568" t="s">
        <v>34</v>
      </c>
      <c r="D10568">
        <v>1</v>
      </c>
      <c r="E10568">
        <v>1</v>
      </c>
      <c r="F10568">
        <v>33000</v>
      </c>
      <c r="G10568">
        <v>31500</v>
      </c>
      <c r="H10568">
        <v>33000</v>
      </c>
      <c r="I10568">
        <v>31500</v>
      </c>
      <c r="J10568">
        <v>-1500</v>
      </c>
      <c r="K10568">
        <v>-4.5454545454545456E-2</v>
      </c>
    </row>
    <row r="10569" spans="1:11">
      <c r="A10569" s="74" t="s">
        <v>152</v>
      </c>
      <c r="B10569" t="s">
        <v>231</v>
      </c>
      <c r="C10569" t="s">
        <v>25</v>
      </c>
      <c r="D10569">
        <v>2</v>
      </c>
      <c r="E10569">
        <v>2</v>
      </c>
      <c r="F10569">
        <v>74565</v>
      </c>
      <c r="G10569">
        <v>74500</v>
      </c>
      <c r="H10569">
        <v>37282.5</v>
      </c>
      <c r="I10569">
        <v>37250</v>
      </c>
      <c r="J10569">
        <v>-65</v>
      </c>
      <c r="K10569">
        <v>-8.7172265808355132E-4</v>
      </c>
    </row>
    <row r="10570" spans="1:11">
      <c r="A10570" s="74" t="s">
        <v>152</v>
      </c>
      <c r="B10570" t="s">
        <v>231</v>
      </c>
    </row>
    <row r="10571" spans="1:11">
      <c r="A10571" s="74" t="s">
        <v>152</v>
      </c>
      <c r="B10571" t="s">
        <v>231</v>
      </c>
      <c r="C10571" t="s">
        <v>35</v>
      </c>
      <c r="D10571">
        <v>0</v>
      </c>
      <c r="E10571">
        <v>0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0</v>
      </c>
    </row>
    <row r="10572" spans="1:11">
      <c r="A10572" s="74" t="s">
        <v>152</v>
      </c>
      <c r="B10572" t="s">
        <v>231</v>
      </c>
      <c r="C10572" t="s">
        <v>36</v>
      </c>
      <c r="D10572">
        <v>0</v>
      </c>
      <c r="E10572">
        <v>0</v>
      </c>
      <c r="F10572">
        <v>0</v>
      </c>
      <c r="G10572">
        <v>0</v>
      </c>
      <c r="H10572">
        <v>0</v>
      </c>
      <c r="I10572">
        <v>0</v>
      </c>
      <c r="J10572">
        <v>0</v>
      </c>
      <c r="K10572">
        <v>0</v>
      </c>
    </row>
    <row r="10573" spans="1:11">
      <c r="A10573" s="74" t="s">
        <v>152</v>
      </c>
      <c r="B10573" t="s">
        <v>231</v>
      </c>
      <c r="C10573" t="s">
        <v>25</v>
      </c>
      <c r="D10573">
        <v>0</v>
      </c>
      <c r="E10573">
        <v>0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</row>
    <row r="10574" spans="1:11">
      <c r="A10574" s="74" t="s">
        <v>152</v>
      </c>
      <c r="B10574" t="s">
        <v>231</v>
      </c>
    </row>
    <row r="10575" spans="1:11">
      <c r="A10575" s="74" t="s">
        <v>152</v>
      </c>
      <c r="B10575" t="s">
        <v>231</v>
      </c>
      <c r="C10575" t="s">
        <v>37</v>
      </c>
      <c r="D10575">
        <v>0</v>
      </c>
      <c r="E10575">
        <v>0</v>
      </c>
      <c r="F10575">
        <v>0</v>
      </c>
      <c r="G10575">
        <v>0</v>
      </c>
      <c r="H10575">
        <v>0</v>
      </c>
      <c r="I10575">
        <v>0</v>
      </c>
      <c r="J10575">
        <v>0</v>
      </c>
      <c r="K10575">
        <v>0</v>
      </c>
    </row>
    <row r="10576" spans="1:11">
      <c r="A10576" s="74" t="s">
        <v>152</v>
      </c>
      <c r="B10576" t="s">
        <v>231</v>
      </c>
      <c r="C10576" t="s">
        <v>38</v>
      </c>
      <c r="D10576">
        <v>0</v>
      </c>
      <c r="E10576">
        <v>0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</row>
    <row r="10577" spans="1:11">
      <c r="A10577" s="74" t="s">
        <v>152</v>
      </c>
      <c r="B10577" t="s">
        <v>231</v>
      </c>
      <c r="C10577" t="s">
        <v>25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</row>
    <row r="10578" spans="1:11">
      <c r="A10578" s="74" t="s">
        <v>152</v>
      </c>
      <c r="B10578" t="s">
        <v>231</v>
      </c>
    </row>
    <row r="10579" spans="1:11">
      <c r="A10579" s="74" t="s">
        <v>152</v>
      </c>
      <c r="B10579" t="s">
        <v>231</v>
      </c>
      <c r="C10579" t="s">
        <v>39</v>
      </c>
      <c r="D10579">
        <v>0</v>
      </c>
      <c r="E10579">
        <v>0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0</v>
      </c>
    </row>
    <row r="10580" spans="1:11">
      <c r="A10580" s="74" t="s">
        <v>152</v>
      </c>
      <c r="B10580" t="s">
        <v>231</v>
      </c>
      <c r="C10580" t="s">
        <v>40</v>
      </c>
      <c r="D10580">
        <v>0</v>
      </c>
      <c r="E10580">
        <v>0</v>
      </c>
      <c r="F10580">
        <v>0</v>
      </c>
      <c r="G10580">
        <v>0</v>
      </c>
      <c r="H10580">
        <v>0</v>
      </c>
      <c r="I10580">
        <v>0</v>
      </c>
      <c r="J10580">
        <v>0</v>
      </c>
      <c r="K10580">
        <v>0</v>
      </c>
    </row>
    <row r="10581" spans="1:11">
      <c r="A10581" s="74" t="s">
        <v>152</v>
      </c>
      <c r="B10581" t="s">
        <v>231</v>
      </c>
      <c r="C10581" t="s">
        <v>41</v>
      </c>
      <c r="D10581">
        <v>0</v>
      </c>
      <c r="E10581">
        <v>0</v>
      </c>
      <c r="F10581">
        <v>0</v>
      </c>
      <c r="G10581">
        <v>0</v>
      </c>
      <c r="H10581">
        <v>0</v>
      </c>
      <c r="I10581">
        <v>0</v>
      </c>
      <c r="J10581">
        <v>0</v>
      </c>
      <c r="K10581">
        <v>0</v>
      </c>
    </row>
    <row r="10582" spans="1:11">
      <c r="A10582" s="74" t="s">
        <v>152</v>
      </c>
      <c r="B10582" t="s">
        <v>231</v>
      </c>
      <c r="C10582" t="s">
        <v>42</v>
      </c>
      <c r="D10582">
        <v>0</v>
      </c>
      <c r="E10582">
        <v>0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</row>
    <row r="10583" spans="1:11">
      <c r="A10583" s="74" t="s">
        <v>152</v>
      </c>
      <c r="B10583" t="s">
        <v>231</v>
      </c>
      <c r="C10583" t="s">
        <v>43</v>
      </c>
      <c r="D10583">
        <v>0</v>
      </c>
      <c r="E10583">
        <v>0</v>
      </c>
      <c r="F10583">
        <v>0</v>
      </c>
      <c r="G10583">
        <v>0</v>
      </c>
      <c r="H10583">
        <v>0</v>
      </c>
      <c r="I10583">
        <v>0</v>
      </c>
      <c r="J10583">
        <v>0</v>
      </c>
      <c r="K10583">
        <v>0</v>
      </c>
    </row>
    <row r="10584" spans="1:11">
      <c r="A10584" s="74" t="s">
        <v>152</v>
      </c>
      <c r="B10584" t="s">
        <v>231</v>
      </c>
      <c r="C10584" t="s">
        <v>44</v>
      </c>
      <c r="D10584">
        <v>0</v>
      </c>
      <c r="E10584">
        <v>0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0</v>
      </c>
    </row>
    <row r="10585" spans="1:11">
      <c r="A10585" s="74" t="s">
        <v>152</v>
      </c>
      <c r="B10585" t="s">
        <v>231</v>
      </c>
      <c r="C10585" t="s">
        <v>45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</row>
    <row r="10586" spans="1:11">
      <c r="A10586" s="74" t="s">
        <v>152</v>
      </c>
      <c r="B10586" t="s">
        <v>231</v>
      </c>
      <c r="C10586" t="s">
        <v>46</v>
      </c>
      <c r="D10586">
        <v>0</v>
      </c>
      <c r="E10586">
        <v>0</v>
      </c>
      <c r="F10586">
        <v>0</v>
      </c>
      <c r="G10586">
        <v>0</v>
      </c>
      <c r="H10586">
        <v>0</v>
      </c>
      <c r="I10586">
        <v>0</v>
      </c>
      <c r="J10586">
        <v>0</v>
      </c>
      <c r="K10586">
        <v>0</v>
      </c>
    </row>
    <row r="10587" spans="1:11">
      <c r="A10587" s="74" t="s">
        <v>152</v>
      </c>
      <c r="B10587" t="s">
        <v>231</v>
      </c>
      <c r="C10587" t="s">
        <v>25</v>
      </c>
      <c r="D10587">
        <v>0</v>
      </c>
      <c r="E10587">
        <v>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0</v>
      </c>
    </row>
    <row r="10588" spans="1:11">
      <c r="A10588" s="74" t="s">
        <v>152</v>
      </c>
      <c r="B10588" t="s">
        <v>231</v>
      </c>
    </row>
    <row r="10589" spans="1:11">
      <c r="A10589" s="74" t="s">
        <v>152</v>
      </c>
      <c r="B10589" t="s">
        <v>231</v>
      </c>
      <c r="C10589" t="s">
        <v>47</v>
      </c>
      <c r="D10589">
        <v>0</v>
      </c>
      <c r="E10589">
        <v>0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</row>
    <row r="10590" spans="1:11">
      <c r="A10590" s="74" t="s">
        <v>152</v>
      </c>
      <c r="B10590" t="s">
        <v>231</v>
      </c>
      <c r="C10590" t="s">
        <v>48</v>
      </c>
      <c r="D10590">
        <v>0</v>
      </c>
      <c r="E10590">
        <v>0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</row>
    <row r="10591" spans="1:11">
      <c r="A10591" s="74" t="s">
        <v>152</v>
      </c>
      <c r="B10591" t="s">
        <v>231</v>
      </c>
      <c r="C10591" t="s">
        <v>25</v>
      </c>
      <c r="D10591">
        <v>0</v>
      </c>
      <c r="E10591">
        <v>0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0</v>
      </c>
    </row>
    <row r="10592" spans="1:11">
      <c r="A10592" s="74" t="s">
        <v>152</v>
      </c>
      <c r="B10592" t="s">
        <v>231</v>
      </c>
    </row>
    <row r="10593" spans="1:11">
      <c r="A10593" s="74" t="s">
        <v>152</v>
      </c>
      <c r="B10593" t="s">
        <v>231</v>
      </c>
      <c r="C10593" t="s">
        <v>49</v>
      </c>
      <c r="D10593">
        <v>1</v>
      </c>
      <c r="E10593">
        <v>1</v>
      </c>
      <c r="F10593">
        <v>79500</v>
      </c>
      <c r="G10593">
        <v>79500</v>
      </c>
      <c r="H10593">
        <v>79500</v>
      </c>
      <c r="I10593">
        <v>79500</v>
      </c>
      <c r="J10593">
        <v>0</v>
      </c>
      <c r="K10593">
        <v>0</v>
      </c>
    </row>
    <row r="10594" spans="1:11">
      <c r="A10594" s="74" t="s">
        <v>152</v>
      </c>
      <c r="B10594" t="s">
        <v>231</v>
      </c>
      <c r="C10594" t="s">
        <v>25</v>
      </c>
      <c r="D10594">
        <v>1</v>
      </c>
      <c r="E10594">
        <v>1</v>
      </c>
      <c r="F10594">
        <v>79500</v>
      </c>
      <c r="G10594">
        <v>79500</v>
      </c>
      <c r="H10594">
        <v>79500</v>
      </c>
      <c r="I10594">
        <v>79500</v>
      </c>
      <c r="J10594">
        <v>0</v>
      </c>
      <c r="K10594">
        <v>0</v>
      </c>
    </row>
    <row r="10595" spans="1:11">
      <c r="A10595" s="74" t="s">
        <v>152</v>
      </c>
      <c r="B10595" t="s">
        <v>231</v>
      </c>
    </row>
    <row r="10596" spans="1:11">
      <c r="A10596" s="74" t="s">
        <v>152</v>
      </c>
      <c r="B10596" t="s">
        <v>231</v>
      </c>
      <c r="C10596" t="s">
        <v>50</v>
      </c>
      <c r="D10596">
        <v>0</v>
      </c>
      <c r="E10596">
        <v>0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</row>
    <row r="10597" spans="1:11">
      <c r="A10597" s="74" t="s">
        <v>152</v>
      </c>
      <c r="B10597" t="s">
        <v>231</v>
      </c>
      <c r="C10597" t="s">
        <v>51</v>
      </c>
      <c r="D10597">
        <v>0</v>
      </c>
      <c r="E10597">
        <v>0</v>
      </c>
      <c r="F10597">
        <v>0</v>
      </c>
      <c r="G10597">
        <v>0</v>
      </c>
      <c r="H10597">
        <v>0</v>
      </c>
      <c r="I10597">
        <v>0</v>
      </c>
      <c r="J10597">
        <v>0</v>
      </c>
      <c r="K10597">
        <v>0</v>
      </c>
    </row>
    <row r="10598" spans="1:11">
      <c r="A10598" s="74" t="s">
        <v>152</v>
      </c>
      <c r="B10598" t="s">
        <v>231</v>
      </c>
      <c r="C10598" t="s">
        <v>25</v>
      </c>
      <c r="D10598">
        <v>0</v>
      </c>
      <c r="E10598">
        <v>0</v>
      </c>
      <c r="F10598">
        <v>0</v>
      </c>
      <c r="G10598">
        <v>0</v>
      </c>
      <c r="H10598">
        <v>0</v>
      </c>
      <c r="I10598">
        <v>0</v>
      </c>
      <c r="J10598">
        <v>0</v>
      </c>
      <c r="K10598">
        <v>0</v>
      </c>
    </row>
    <row r="10599" spans="1:11">
      <c r="A10599" s="74" t="s">
        <v>152</v>
      </c>
      <c r="B10599" t="s">
        <v>231</v>
      </c>
    </row>
    <row r="10600" spans="1:11">
      <c r="A10600" s="74" t="s">
        <v>152</v>
      </c>
      <c r="B10600" t="s">
        <v>231</v>
      </c>
      <c r="C10600" t="s">
        <v>52</v>
      </c>
      <c r="D10600">
        <v>0</v>
      </c>
      <c r="E10600">
        <v>0</v>
      </c>
      <c r="F10600">
        <v>0</v>
      </c>
      <c r="G10600">
        <v>0</v>
      </c>
      <c r="H10600">
        <v>0</v>
      </c>
      <c r="I10600">
        <v>0</v>
      </c>
      <c r="J10600">
        <v>0</v>
      </c>
      <c r="K10600">
        <v>0</v>
      </c>
    </row>
    <row r="10601" spans="1:11">
      <c r="A10601" s="74" t="s">
        <v>152</v>
      </c>
      <c r="B10601" t="s">
        <v>231</v>
      </c>
      <c r="C10601" t="s">
        <v>53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</row>
    <row r="10602" spans="1:11">
      <c r="A10602" s="74" t="s">
        <v>152</v>
      </c>
      <c r="B10602" t="s">
        <v>231</v>
      </c>
      <c r="C10602" t="s">
        <v>54</v>
      </c>
      <c r="D10602">
        <v>0</v>
      </c>
      <c r="E10602">
        <v>0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v>0</v>
      </c>
    </row>
    <row r="10603" spans="1:11">
      <c r="A10603" s="74" t="s">
        <v>152</v>
      </c>
      <c r="B10603" t="s">
        <v>231</v>
      </c>
      <c r="C10603" t="s">
        <v>55</v>
      </c>
      <c r="D10603">
        <v>0</v>
      </c>
      <c r="E10603">
        <v>0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0</v>
      </c>
    </row>
    <row r="10604" spans="1:11">
      <c r="A10604" s="74" t="s">
        <v>152</v>
      </c>
      <c r="B10604" t="s">
        <v>231</v>
      </c>
      <c r="C10604" t="s">
        <v>25</v>
      </c>
      <c r="D10604">
        <v>0</v>
      </c>
      <c r="E10604">
        <v>0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0</v>
      </c>
    </row>
    <row r="10605" spans="1:11">
      <c r="A10605" s="74" t="s">
        <v>152</v>
      </c>
      <c r="B10605" t="s">
        <v>231</v>
      </c>
    </row>
    <row r="10606" spans="1:11">
      <c r="A10606" s="74" t="s">
        <v>152</v>
      </c>
      <c r="B10606" t="s">
        <v>231</v>
      </c>
      <c r="C10606" t="s">
        <v>56</v>
      </c>
      <c r="D10606">
        <v>0</v>
      </c>
      <c r="E10606">
        <v>0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0</v>
      </c>
    </row>
    <row r="10607" spans="1:11">
      <c r="A10607" s="74" t="s">
        <v>152</v>
      </c>
      <c r="B10607" t="s">
        <v>231</v>
      </c>
      <c r="C10607" t="s">
        <v>57</v>
      </c>
      <c r="D10607">
        <v>0</v>
      </c>
      <c r="E10607">
        <v>0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0</v>
      </c>
    </row>
    <row r="10608" spans="1:11">
      <c r="A10608" s="74" t="s">
        <v>152</v>
      </c>
      <c r="B10608" t="s">
        <v>231</v>
      </c>
      <c r="C10608" t="s">
        <v>58</v>
      </c>
      <c r="D10608">
        <v>0</v>
      </c>
      <c r="E10608">
        <v>0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0</v>
      </c>
    </row>
    <row r="10609" spans="1:11">
      <c r="A10609" s="74" t="s">
        <v>152</v>
      </c>
      <c r="B10609" t="s">
        <v>232</v>
      </c>
      <c r="C10609" t="s">
        <v>18</v>
      </c>
      <c r="D10609">
        <v>0.75</v>
      </c>
      <c r="E10609">
        <v>0.75</v>
      </c>
      <c r="F10609">
        <v>91700</v>
      </c>
      <c r="G10609">
        <v>91850</v>
      </c>
      <c r="H10609">
        <v>122266.66666666667</v>
      </c>
      <c r="I10609">
        <v>122466.66666666667</v>
      </c>
      <c r="J10609">
        <v>150</v>
      </c>
      <c r="K10609">
        <v>1.6357688113413304E-3</v>
      </c>
    </row>
    <row r="10610" spans="1:11">
      <c r="A10610" s="74" t="s">
        <v>152</v>
      </c>
      <c r="B10610" t="s">
        <v>232</v>
      </c>
      <c r="C10610" t="s">
        <v>19</v>
      </c>
      <c r="D10610">
        <v>0</v>
      </c>
      <c r="E10610">
        <v>0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</row>
    <row r="10611" spans="1:11">
      <c r="A10611" s="74" t="s">
        <v>152</v>
      </c>
      <c r="B10611" t="s">
        <v>232</v>
      </c>
      <c r="C10611" t="s">
        <v>20</v>
      </c>
      <c r="D10611">
        <v>0</v>
      </c>
      <c r="E10611"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</row>
    <row r="10612" spans="1:11">
      <c r="A10612" s="74" t="s">
        <v>152</v>
      </c>
      <c r="B10612" t="s">
        <v>232</v>
      </c>
      <c r="C10612" t="s">
        <v>21</v>
      </c>
      <c r="D10612">
        <v>0</v>
      </c>
      <c r="E10612">
        <v>0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</row>
    <row r="10613" spans="1:11">
      <c r="A10613" s="74" t="s">
        <v>152</v>
      </c>
      <c r="B10613" t="s">
        <v>232</v>
      </c>
      <c r="C10613" t="s">
        <v>22</v>
      </c>
      <c r="D10613">
        <v>0</v>
      </c>
      <c r="E10613">
        <v>0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0</v>
      </c>
    </row>
    <row r="10614" spans="1:11">
      <c r="A10614" s="74" t="s">
        <v>152</v>
      </c>
      <c r="B10614" t="s">
        <v>232</v>
      </c>
      <c r="C10614" t="s">
        <v>23</v>
      </c>
      <c r="D10614">
        <v>0</v>
      </c>
      <c r="E10614">
        <v>0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0</v>
      </c>
    </row>
    <row r="10615" spans="1:11">
      <c r="A10615" s="74" t="s">
        <v>152</v>
      </c>
      <c r="B10615" t="s">
        <v>232</v>
      </c>
      <c r="C10615" t="s">
        <v>24</v>
      </c>
      <c r="D10615">
        <v>0</v>
      </c>
      <c r="E10615">
        <v>0</v>
      </c>
      <c r="F10615">
        <v>0</v>
      </c>
      <c r="G10615">
        <v>0</v>
      </c>
      <c r="H10615">
        <v>0</v>
      </c>
      <c r="I10615">
        <v>0</v>
      </c>
      <c r="J10615">
        <v>0</v>
      </c>
      <c r="K10615">
        <v>0</v>
      </c>
    </row>
    <row r="10616" spans="1:11">
      <c r="A10616" s="74" t="s">
        <v>152</v>
      </c>
      <c r="B10616" t="s">
        <v>232</v>
      </c>
      <c r="C10616" t="s">
        <v>25</v>
      </c>
      <c r="D10616">
        <v>0.75</v>
      </c>
      <c r="E10616">
        <v>0.75</v>
      </c>
      <c r="F10616">
        <v>91700</v>
      </c>
      <c r="G10616">
        <v>91850</v>
      </c>
      <c r="H10616">
        <v>122266.66666666667</v>
      </c>
      <c r="I10616">
        <v>122466.66666666667</v>
      </c>
      <c r="J10616">
        <v>150</v>
      </c>
      <c r="K10616">
        <v>1.6357688113413304E-3</v>
      </c>
    </row>
    <row r="10617" spans="1:11">
      <c r="A10617" s="74" t="s">
        <v>152</v>
      </c>
      <c r="B10617" t="s">
        <v>232</v>
      </c>
    </row>
    <row r="10618" spans="1:11">
      <c r="A10618" s="74" t="s">
        <v>152</v>
      </c>
      <c r="B10618" t="s">
        <v>232</v>
      </c>
      <c r="C10618" t="s">
        <v>26</v>
      </c>
      <c r="D10618">
        <v>0</v>
      </c>
      <c r="E10618">
        <v>0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0</v>
      </c>
    </row>
    <row r="10619" spans="1:11">
      <c r="A10619" s="74" t="s">
        <v>152</v>
      </c>
      <c r="B10619" t="s">
        <v>232</v>
      </c>
      <c r="C10619" t="s">
        <v>27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</row>
    <row r="10620" spans="1:11">
      <c r="A10620" s="74" t="s">
        <v>152</v>
      </c>
      <c r="B10620" t="s">
        <v>232</v>
      </c>
      <c r="C10620" t="s">
        <v>25</v>
      </c>
      <c r="D10620">
        <v>0</v>
      </c>
      <c r="E10620">
        <v>0</v>
      </c>
      <c r="F10620">
        <v>0</v>
      </c>
      <c r="G10620">
        <v>0</v>
      </c>
      <c r="H10620">
        <v>0</v>
      </c>
      <c r="I10620">
        <v>0</v>
      </c>
      <c r="J10620">
        <v>0</v>
      </c>
      <c r="K10620">
        <v>0</v>
      </c>
    </row>
    <row r="10621" spans="1:11">
      <c r="A10621" s="74" t="s">
        <v>152</v>
      </c>
      <c r="B10621" t="s">
        <v>232</v>
      </c>
    </row>
    <row r="10622" spans="1:11">
      <c r="A10622" s="74" t="s">
        <v>152</v>
      </c>
      <c r="B10622" t="s">
        <v>232</v>
      </c>
      <c r="C10622" t="s">
        <v>28</v>
      </c>
      <c r="D10622">
        <v>0.32</v>
      </c>
      <c r="E10622">
        <v>0.32</v>
      </c>
      <c r="F10622">
        <v>9960</v>
      </c>
      <c r="G10622">
        <v>10039.68</v>
      </c>
      <c r="H10622">
        <v>31125</v>
      </c>
      <c r="I10622">
        <v>31374</v>
      </c>
      <c r="J10622">
        <v>79.680000000000291</v>
      </c>
      <c r="K10622">
        <v>8.0000000000000297E-3</v>
      </c>
    </row>
    <row r="10623" spans="1:11">
      <c r="A10623" s="74" t="s">
        <v>152</v>
      </c>
      <c r="B10623" t="s">
        <v>232</v>
      </c>
      <c r="C10623" t="s">
        <v>29</v>
      </c>
      <c r="D10623">
        <v>0</v>
      </c>
      <c r="E10623">
        <v>0</v>
      </c>
      <c r="F10623">
        <v>0</v>
      </c>
      <c r="G10623">
        <v>0</v>
      </c>
      <c r="H10623">
        <v>0</v>
      </c>
      <c r="I10623">
        <v>0</v>
      </c>
      <c r="J10623">
        <v>0</v>
      </c>
      <c r="K10623">
        <v>0</v>
      </c>
    </row>
    <row r="10624" spans="1:11">
      <c r="A10624" s="74" t="s">
        <v>152</v>
      </c>
      <c r="B10624" t="s">
        <v>232</v>
      </c>
      <c r="C10624" t="s">
        <v>30</v>
      </c>
      <c r="D10624">
        <v>0</v>
      </c>
      <c r="E10624">
        <v>0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0</v>
      </c>
    </row>
    <row r="10625" spans="1:11">
      <c r="A10625" s="74" t="s">
        <v>152</v>
      </c>
      <c r="B10625" t="s">
        <v>232</v>
      </c>
      <c r="C10625" t="s">
        <v>31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0</v>
      </c>
      <c r="J10625">
        <v>0</v>
      </c>
      <c r="K10625">
        <v>0</v>
      </c>
    </row>
    <row r="10626" spans="1:11">
      <c r="A10626" s="74" t="s">
        <v>152</v>
      </c>
      <c r="B10626" t="s">
        <v>232</v>
      </c>
      <c r="C10626" t="s">
        <v>25</v>
      </c>
      <c r="D10626">
        <v>0.32</v>
      </c>
      <c r="E10626">
        <v>0.32</v>
      </c>
      <c r="F10626">
        <v>9960</v>
      </c>
      <c r="G10626">
        <v>10039.68</v>
      </c>
      <c r="H10626">
        <v>31125</v>
      </c>
      <c r="I10626">
        <v>31374</v>
      </c>
      <c r="J10626">
        <v>79.680000000000291</v>
      </c>
      <c r="K10626">
        <v>8.0000000000000297E-3</v>
      </c>
    </row>
    <row r="10627" spans="1:11">
      <c r="A10627" s="74" t="s">
        <v>152</v>
      </c>
      <c r="B10627" t="s">
        <v>232</v>
      </c>
    </row>
    <row r="10628" spans="1:11">
      <c r="A10628" s="74" t="s">
        <v>152</v>
      </c>
      <c r="B10628" t="s">
        <v>232</v>
      </c>
      <c r="C10628" t="s">
        <v>32</v>
      </c>
      <c r="D10628" s="76">
        <v>1</v>
      </c>
      <c r="E10628" s="76">
        <v>1</v>
      </c>
      <c r="F10628">
        <v>53000</v>
      </c>
      <c r="G10628">
        <v>53200</v>
      </c>
      <c r="H10628">
        <v>53000</v>
      </c>
      <c r="I10628">
        <v>53200</v>
      </c>
      <c r="J10628">
        <v>200</v>
      </c>
      <c r="K10628">
        <v>3.7735849056603774E-3</v>
      </c>
    </row>
    <row r="10629" spans="1:11">
      <c r="A10629" s="74" t="s">
        <v>152</v>
      </c>
      <c r="B10629" t="s">
        <v>232</v>
      </c>
      <c r="C10629" t="s">
        <v>33</v>
      </c>
      <c r="D10629">
        <v>0</v>
      </c>
      <c r="E10629">
        <v>0</v>
      </c>
      <c r="F10629">
        <v>0</v>
      </c>
      <c r="G10629">
        <v>0</v>
      </c>
      <c r="H10629">
        <v>0</v>
      </c>
      <c r="I10629">
        <v>0</v>
      </c>
      <c r="J10629">
        <v>0</v>
      </c>
      <c r="K10629">
        <v>0</v>
      </c>
    </row>
    <row r="10630" spans="1:11">
      <c r="A10630" s="74" t="s">
        <v>152</v>
      </c>
      <c r="B10630" t="s">
        <v>232</v>
      </c>
      <c r="C10630" t="s">
        <v>34</v>
      </c>
      <c r="D10630">
        <v>0</v>
      </c>
      <c r="E10630">
        <v>0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0</v>
      </c>
    </row>
    <row r="10631" spans="1:11">
      <c r="A10631" s="74" t="s">
        <v>152</v>
      </c>
      <c r="B10631" t="s">
        <v>232</v>
      </c>
      <c r="C10631" t="s">
        <v>25</v>
      </c>
      <c r="D10631">
        <v>1</v>
      </c>
      <c r="E10631">
        <v>1</v>
      </c>
      <c r="F10631">
        <v>53000</v>
      </c>
      <c r="G10631">
        <v>53200</v>
      </c>
      <c r="H10631">
        <v>53000</v>
      </c>
      <c r="I10631">
        <v>53200</v>
      </c>
      <c r="J10631">
        <v>200</v>
      </c>
      <c r="K10631">
        <v>3.7735849056603774E-3</v>
      </c>
    </row>
    <row r="10632" spans="1:11">
      <c r="A10632" s="74" t="s">
        <v>152</v>
      </c>
      <c r="B10632" t="s">
        <v>232</v>
      </c>
    </row>
    <row r="10633" spans="1:11">
      <c r="A10633" s="74" t="s">
        <v>152</v>
      </c>
      <c r="B10633" t="s">
        <v>232</v>
      </c>
      <c r="C10633" t="s">
        <v>35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</row>
    <row r="10634" spans="1:11">
      <c r="A10634" s="74" t="s">
        <v>152</v>
      </c>
      <c r="B10634" t="s">
        <v>232</v>
      </c>
      <c r="C10634" t="s">
        <v>36</v>
      </c>
      <c r="D10634">
        <v>0</v>
      </c>
      <c r="E10634">
        <v>0</v>
      </c>
      <c r="F10634">
        <v>0</v>
      </c>
      <c r="G10634">
        <v>0</v>
      </c>
      <c r="H10634">
        <v>0</v>
      </c>
      <c r="I10634">
        <v>0</v>
      </c>
      <c r="J10634">
        <v>0</v>
      </c>
      <c r="K10634">
        <v>0</v>
      </c>
    </row>
    <row r="10635" spans="1:11">
      <c r="A10635" s="74" t="s">
        <v>152</v>
      </c>
      <c r="B10635" t="s">
        <v>232</v>
      </c>
      <c r="C10635" t="s">
        <v>25</v>
      </c>
      <c r="D10635">
        <v>0</v>
      </c>
      <c r="E10635">
        <v>0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0</v>
      </c>
    </row>
    <row r="10636" spans="1:11">
      <c r="A10636" s="74" t="s">
        <v>152</v>
      </c>
      <c r="B10636" t="s">
        <v>232</v>
      </c>
    </row>
    <row r="10637" spans="1:11">
      <c r="A10637" s="74" t="s">
        <v>152</v>
      </c>
      <c r="B10637" t="s">
        <v>232</v>
      </c>
      <c r="C10637" t="s">
        <v>37</v>
      </c>
      <c r="D10637">
        <v>0</v>
      </c>
      <c r="E10637"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</row>
    <row r="10638" spans="1:11">
      <c r="A10638" s="74" t="s">
        <v>152</v>
      </c>
      <c r="B10638" t="s">
        <v>232</v>
      </c>
      <c r="C10638" t="s">
        <v>38</v>
      </c>
      <c r="D10638">
        <v>0</v>
      </c>
      <c r="E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</row>
    <row r="10639" spans="1:11">
      <c r="A10639" s="74" t="s">
        <v>152</v>
      </c>
      <c r="B10639" t="s">
        <v>232</v>
      </c>
      <c r="C10639" t="s">
        <v>25</v>
      </c>
      <c r="D10639">
        <v>0</v>
      </c>
      <c r="E10639">
        <v>0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0</v>
      </c>
    </row>
    <row r="10640" spans="1:11">
      <c r="A10640" s="74" t="s">
        <v>152</v>
      </c>
      <c r="B10640" t="s">
        <v>232</v>
      </c>
    </row>
    <row r="10641" spans="1:11">
      <c r="A10641" s="74" t="s">
        <v>152</v>
      </c>
      <c r="B10641" t="s">
        <v>232</v>
      </c>
      <c r="C10641" t="s">
        <v>39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</row>
    <row r="10642" spans="1:11">
      <c r="A10642" s="74" t="s">
        <v>152</v>
      </c>
      <c r="B10642" t="s">
        <v>232</v>
      </c>
      <c r="C10642" t="s">
        <v>40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</row>
    <row r="10643" spans="1:11">
      <c r="A10643" s="74" t="s">
        <v>152</v>
      </c>
      <c r="B10643" t="s">
        <v>232</v>
      </c>
      <c r="C10643" t="s">
        <v>41</v>
      </c>
      <c r="D10643">
        <v>0</v>
      </c>
      <c r="E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</row>
    <row r="10644" spans="1:11">
      <c r="A10644" s="74" t="s">
        <v>152</v>
      </c>
      <c r="B10644" t="s">
        <v>232</v>
      </c>
      <c r="C10644" t="s">
        <v>42</v>
      </c>
      <c r="D10644">
        <v>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</row>
    <row r="10645" spans="1:11">
      <c r="A10645" s="74" t="s">
        <v>152</v>
      </c>
      <c r="B10645" t="s">
        <v>232</v>
      </c>
      <c r="C10645" t="s">
        <v>43</v>
      </c>
      <c r="D10645">
        <v>0</v>
      </c>
      <c r="E10645">
        <v>0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0</v>
      </c>
    </row>
    <row r="10646" spans="1:11">
      <c r="A10646" s="74" t="s">
        <v>152</v>
      </c>
      <c r="B10646" t="s">
        <v>232</v>
      </c>
      <c r="C10646" t="s">
        <v>44</v>
      </c>
      <c r="D10646">
        <v>0</v>
      </c>
      <c r="E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</row>
    <row r="10647" spans="1:11">
      <c r="A10647" s="74" t="s">
        <v>152</v>
      </c>
      <c r="B10647" t="s">
        <v>232</v>
      </c>
      <c r="C10647" t="s">
        <v>45</v>
      </c>
      <c r="D10647">
        <v>0</v>
      </c>
      <c r="E10647"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</row>
    <row r="10648" spans="1:11">
      <c r="A10648" s="74" t="s">
        <v>152</v>
      </c>
      <c r="B10648" t="s">
        <v>232</v>
      </c>
      <c r="C10648" t="s">
        <v>46</v>
      </c>
      <c r="D10648">
        <v>0</v>
      </c>
      <c r="E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</row>
    <row r="10649" spans="1:11">
      <c r="A10649" s="74" t="s">
        <v>152</v>
      </c>
      <c r="B10649" t="s">
        <v>232</v>
      </c>
      <c r="C10649" t="s">
        <v>25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0</v>
      </c>
    </row>
    <row r="10650" spans="1:11">
      <c r="A10650" s="74" t="s">
        <v>152</v>
      </c>
      <c r="B10650" t="s">
        <v>232</v>
      </c>
    </row>
    <row r="10651" spans="1:11">
      <c r="A10651" s="74" t="s">
        <v>152</v>
      </c>
      <c r="B10651" t="s">
        <v>232</v>
      </c>
      <c r="C10651" t="s">
        <v>47</v>
      </c>
      <c r="D10651">
        <v>0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</row>
    <row r="10652" spans="1:11">
      <c r="A10652" s="74" t="s">
        <v>152</v>
      </c>
      <c r="B10652" t="s">
        <v>232</v>
      </c>
      <c r="C10652" t="s">
        <v>48</v>
      </c>
      <c r="D10652">
        <v>0</v>
      </c>
      <c r="E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</row>
    <row r="10653" spans="1:11">
      <c r="A10653" s="74" t="s">
        <v>152</v>
      </c>
      <c r="B10653" t="s">
        <v>232</v>
      </c>
      <c r="C10653" t="s">
        <v>25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</row>
    <row r="10654" spans="1:11">
      <c r="A10654" s="74" t="s">
        <v>152</v>
      </c>
      <c r="B10654" t="s">
        <v>232</v>
      </c>
    </row>
    <row r="10655" spans="1:11">
      <c r="A10655" s="74" t="s">
        <v>152</v>
      </c>
      <c r="B10655" t="s">
        <v>232</v>
      </c>
      <c r="C10655" t="s">
        <v>49</v>
      </c>
      <c r="D10655">
        <v>0</v>
      </c>
      <c r="E10655"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</row>
    <row r="10656" spans="1:11">
      <c r="A10656" s="74" t="s">
        <v>152</v>
      </c>
      <c r="B10656" t="s">
        <v>232</v>
      </c>
      <c r="C10656" t="s">
        <v>25</v>
      </c>
      <c r="D10656">
        <v>0</v>
      </c>
      <c r="E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</row>
    <row r="10657" spans="1:11">
      <c r="A10657" s="74" t="s">
        <v>152</v>
      </c>
      <c r="B10657" t="s">
        <v>232</v>
      </c>
    </row>
    <row r="10658" spans="1:11">
      <c r="A10658" s="74" t="s">
        <v>152</v>
      </c>
      <c r="B10658" t="s">
        <v>232</v>
      </c>
      <c r="C10658" t="s">
        <v>50</v>
      </c>
      <c r="D10658">
        <v>0.5</v>
      </c>
      <c r="E10658">
        <v>0.5</v>
      </c>
      <c r="F10658">
        <v>20800</v>
      </c>
      <c r="G10658">
        <v>20900</v>
      </c>
      <c r="H10658">
        <v>41600</v>
      </c>
      <c r="I10658">
        <v>41800</v>
      </c>
      <c r="J10658">
        <v>100</v>
      </c>
      <c r="K10658">
        <v>4.807692307692308E-3</v>
      </c>
    </row>
    <row r="10659" spans="1:11">
      <c r="A10659" s="74" t="s">
        <v>152</v>
      </c>
      <c r="B10659" t="s">
        <v>232</v>
      </c>
      <c r="C10659" t="s">
        <v>51</v>
      </c>
      <c r="D10659">
        <v>0</v>
      </c>
      <c r="E10659">
        <v>0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0</v>
      </c>
    </row>
    <row r="10660" spans="1:11">
      <c r="A10660" s="74" t="s">
        <v>152</v>
      </c>
      <c r="B10660" t="s">
        <v>232</v>
      </c>
      <c r="C10660" t="s">
        <v>25</v>
      </c>
      <c r="D10660">
        <v>0.5</v>
      </c>
      <c r="E10660">
        <v>0.5</v>
      </c>
      <c r="F10660">
        <v>20800</v>
      </c>
      <c r="G10660">
        <v>20900</v>
      </c>
      <c r="H10660">
        <v>41600</v>
      </c>
      <c r="I10660">
        <v>41800</v>
      </c>
      <c r="J10660">
        <v>100</v>
      </c>
      <c r="K10660">
        <v>4.807692307692308E-3</v>
      </c>
    </row>
    <row r="10661" spans="1:11">
      <c r="A10661" s="74" t="s">
        <v>152</v>
      </c>
      <c r="B10661" t="s">
        <v>232</v>
      </c>
    </row>
    <row r="10662" spans="1:11">
      <c r="A10662" s="74" t="s">
        <v>152</v>
      </c>
      <c r="B10662" t="s">
        <v>232</v>
      </c>
      <c r="C10662" t="s">
        <v>52</v>
      </c>
      <c r="D10662">
        <v>0</v>
      </c>
      <c r="E10662">
        <v>0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</v>
      </c>
    </row>
    <row r="10663" spans="1:11">
      <c r="A10663" s="74" t="s">
        <v>152</v>
      </c>
      <c r="B10663" t="s">
        <v>232</v>
      </c>
      <c r="C10663" t="s">
        <v>53</v>
      </c>
      <c r="D10663">
        <v>0</v>
      </c>
      <c r="E10663">
        <v>0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</v>
      </c>
    </row>
    <row r="10664" spans="1:11">
      <c r="A10664" s="74" t="s">
        <v>152</v>
      </c>
      <c r="B10664" t="s">
        <v>232</v>
      </c>
      <c r="C10664" t="s">
        <v>54</v>
      </c>
      <c r="D10664">
        <v>0</v>
      </c>
      <c r="E10664">
        <v>0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0</v>
      </c>
    </row>
    <row r="10665" spans="1:11">
      <c r="A10665" s="74" t="s">
        <v>152</v>
      </c>
      <c r="B10665" t="s">
        <v>232</v>
      </c>
      <c r="C10665" t="s">
        <v>55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0</v>
      </c>
    </row>
    <row r="10666" spans="1:11">
      <c r="A10666" s="74" t="s">
        <v>152</v>
      </c>
      <c r="B10666" t="s">
        <v>232</v>
      </c>
      <c r="C10666" t="s">
        <v>25</v>
      </c>
      <c r="D10666">
        <v>0</v>
      </c>
      <c r="E10666">
        <v>0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0</v>
      </c>
    </row>
    <row r="10667" spans="1:11">
      <c r="A10667" s="74" t="s">
        <v>152</v>
      </c>
      <c r="B10667" t="s">
        <v>232</v>
      </c>
    </row>
    <row r="10668" spans="1:11">
      <c r="A10668" s="74" t="s">
        <v>152</v>
      </c>
      <c r="B10668" t="s">
        <v>232</v>
      </c>
      <c r="C10668" t="s">
        <v>56</v>
      </c>
      <c r="D10668">
        <v>0</v>
      </c>
      <c r="E10668">
        <v>0</v>
      </c>
      <c r="F10668">
        <v>0</v>
      </c>
      <c r="G10668">
        <v>0</v>
      </c>
      <c r="H10668">
        <v>0</v>
      </c>
      <c r="I10668">
        <v>0</v>
      </c>
      <c r="J10668">
        <v>0</v>
      </c>
      <c r="K10668">
        <v>0</v>
      </c>
    </row>
    <row r="10669" spans="1:11">
      <c r="A10669" s="74" t="s">
        <v>152</v>
      </c>
      <c r="B10669" t="s">
        <v>232</v>
      </c>
      <c r="C10669" t="s">
        <v>57</v>
      </c>
      <c r="D10669">
        <v>0</v>
      </c>
      <c r="E10669">
        <v>0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0</v>
      </c>
    </row>
    <row r="10670" spans="1:11">
      <c r="A10670" s="74" t="s">
        <v>152</v>
      </c>
      <c r="B10670" t="s">
        <v>232</v>
      </c>
      <c r="C10670" t="s">
        <v>58</v>
      </c>
      <c r="D10670">
        <v>0</v>
      </c>
      <c r="E10670">
        <v>0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0</v>
      </c>
    </row>
    <row r="10671" spans="1:11">
      <c r="A10671" s="74" t="s">
        <v>152</v>
      </c>
      <c r="B10671" t="s">
        <v>233</v>
      </c>
      <c r="C10671" t="s">
        <v>18</v>
      </c>
      <c r="D10671">
        <v>1</v>
      </c>
      <c r="E10671">
        <v>1</v>
      </c>
      <c r="F10671">
        <v>75000</v>
      </c>
      <c r="G10671">
        <v>75000</v>
      </c>
      <c r="H10671">
        <v>75000</v>
      </c>
      <c r="I10671">
        <v>75000</v>
      </c>
      <c r="J10671">
        <v>0</v>
      </c>
      <c r="K10671">
        <v>0</v>
      </c>
    </row>
    <row r="10672" spans="1:11">
      <c r="A10672" s="74" t="s">
        <v>152</v>
      </c>
      <c r="B10672" t="s">
        <v>233</v>
      </c>
      <c r="C10672" t="s">
        <v>19</v>
      </c>
      <c r="D10672">
        <v>0</v>
      </c>
      <c r="E10672">
        <v>0</v>
      </c>
      <c r="F10672">
        <v>0</v>
      </c>
      <c r="G10672">
        <v>0</v>
      </c>
      <c r="H10672">
        <v>0</v>
      </c>
      <c r="I10672">
        <v>0</v>
      </c>
      <c r="J10672">
        <v>0</v>
      </c>
      <c r="K10672">
        <v>0</v>
      </c>
    </row>
    <row r="10673" spans="1:11">
      <c r="A10673" s="74" t="s">
        <v>152</v>
      </c>
      <c r="B10673" t="s">
        <v>233</v>
      </c>
      <c r="C10673" t="s">
        <v>20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0</v>
      </c>
    </row>
    <row r="10674" spans="1:11">
      <c r="A10674" s="74" t="s">
        <v>152</v>
      </c>
      <c r="B10674" t="s">
        <v>233</v>
      </c>
      <c r="C10674" t="s">
        <v>21</v>
      </c>
      <c r="D10674">
        <v>0</v>
      </c>
      <c r="E10674">
        <v>0</v>
      </c>
      <c r="F10674">
        <v>0</v>
      </c>
      <c r="G10674">
        <v>0</v>
      </c>
      <c r="H10674">
        <v>0</v>
      </c>
      <c r="I10674">
        <v>0</v>
      </c>
      <c r="J10674">
        <v>0</v>
      </c>
      <c r="K10674">
        <v>0</v>
      </c>
    </row>
    <row r="10675" spans="1:11">
      <c r="A10675" s="74" t="s">
        <v>152</v>
      </c>
      <c r="B10675" t="s">
        <v>233</v>
      </c>
      <c r="C10675" t="s">
        <v>22</v>
      </c>
      <c r="D10675">
        <v>0</v>
      </c>
      <c r="E10675">
        <v>0</v>
      </c>
      <c r="F10675">
        <v>0</v>
      </c>
      <c r="G10675">
        <v>0</v>
      </c>
      <c r="H10675">
        <v>0</v>
      </c>
      <c r="I10675">
        <v>0</v>
      </c>
      <c r="J10675">
        <v>0</v>
      </c>
      <c r="K10675">
        <v>0</v>
      </c>
    </row>
    <row r="10676" spans="1:11">
      <c r="A10676" s="74" t="s">
        <v>152</v>
      </c>
      <c r="B10676" t="s">
        <v>233</v>
      </c>
      <c r="C10676" t="s">
        <v>23</v>
      </c>
      <c r="D10676">
        <v>0</v>
      </c>
      <c r="E10676">
        <v>0</v>
      </c>
      <c r="F10676">
        <v>0</v>
      </c>
      <c r="G10676">
        <v>0</v>
      </c>
      <c r="H10676">
        <v>0</v>
      </c>
      <c r="I10676">
        <v>0</v>
      </c>
      <c r="J10676">
        <v>0</v>
      </c>
      <c r="K10676">
        <v>0</v>
      </c>
    </row>
    <row r="10677" spans="1:11">
      <c r="A10677" s="74" t="s">
        <v>152</v>
      </c>
      <c r="B10677" t="s">
        <v>233</v>
      </c>
      <c r="C10677" t="s">
        <v>24</v>
      </c>
      <c r="D10677">
        <v>0</v>
      </c>
      <c r="E10677">
        <v>0</v>
      </c>
      <c r="F10677">
        <v>0</v>
      </c>
      <c r="G10677">
        <v>0</v>
      </c>
      <c r="H10677">
        <v>0</v>
      </c>
      <c r="I10677">
        <v>0</v>
      </c>
      <c r="J10677">
        <v>0</v>
      </c>
      <c r="K10677">
        <v>0</v>
      </c>
    </row>
    <row r="10678" spans="1:11">
      <c r="A10678" s="74" t="s">
        <v>152</v>
      </c>
      <c r="B10678" t="s">
        <v>233</v>
      </c>
      <c r="C10678" t="s">
        <v>25</v>
      </c>
      <c r="D10678">
        <v>1</v>
      </c>
      <c r="E10678">
        <v>1</v>
      </c>
      <c r="F10678">
        <v>75000</v>
      </c>
      <c r="G10678">
        <v>75000</v>
      </c>
      <c r="H10678">
        <v>75000</v>
      </c>
      <c r="I10678">
        <v>75000</v>
      </c>
      <c r="J10678">
        <v>0</v>
      </c>
      <c r="K10678">
        <v>0</v>
      </c>
    </row>
    <row r="10679" spans="1:11">
      <c r="A10679" s="74" t="s">
        <v>152</v>
      </c>
      <c r="B10679" t="s">
        <v>233</v>
      </c>
    </row>
    <row r="10680" spans="1:11">
      <c r="A10680" s="74" t="s">
        <v>152</v>
      </c>
      <c r="B10680" t="s">
        <v>233</v>
      </c>
      <c r="C10680" t="s">
        <v>26</v>
      </c>
      <c r="D10680">
        <v>0</v>
      </c>
      <c r="E10680">
        <v>0</v>
      </c>
      <c r="F10680">
        <v>0</v>
      </c>
      <c r="G10680">
        <v>0</v>
      </c>
      <c r="H10680">
        <v>0</v>
      </c>
      <c r="I10680">
        <v>0</v>
      </c>
      <c r="J10680">
        <v>0</v>
      </c>
      <c r="K10680">
        <v>0</v>
      </c>
    </row>
    <row r="10681" spans="1:11">
      <c r="A10681" s="74" t="s">
        <v>152</v>
      </c>
      <c r="B10681" t="s">
        <v>233</v>
      </c>
      <c r="C10681" t="s">
        <v>27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0</v>
      </c>
      <c r="J10681">
        <v>0</v>
      </c>
      <c r="K10681">
        <v>0</v>
      </c>
    </row>
    <row r="10682" spans="1:11">
      <c r="A10682" s="74" t="s">
        <v>152</v>
      </c>
      <c r="B10682" t="s">
        <v>233</v>
      </c>
      <c r="C10682" t="s">
        <v>25</v>
      </c>
      <c r="D10682">
        <v>0</v>
      </c>
      <c r="E10682">
        <v>0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0</v>
      </c>
    </row>
    <row r="10683" spans="1:11">
      <c r="A10683" s="74" t="s">
        <v>152</v>
      </c>
      <c r="B10683" t="s">
        <v>233</v>
      </c>
    </row>
    <row r="10684" spans="1:11">
      <c r="A10684" s="74" t="s">
        <v>152</v>
      </c>
      <c r="B10684" t="s">
        <v>233</v>
      </c>
      <c r="C10684" t="s">
        <v>28</v>
      </c>
      <c r="D10684">
        <v>0</v>
      </c>
      <c r="E10684">
        <v>0</v>
      </c>
      <c r="F10684">
        <v>0</v>
      </c>
      <c r="G10684">
        <v>0</v>
      </c>
      <c r="H10684">
        <v>0</v>
      </c>
      <c r="I10684">
        <v>0</v>
      </c>
      <c r="J10684">
        <v>0</v>
      </c>
      <c r="K10684">
        <v>0</v>
      </c>
    </row>
    <row r="10685" spans="1:11">
      <c r="A10685" s="74" t="s">
        <v>152</v>
      </c>
      <c r="B10685" t="s">
        <v>233</v>
      </c>
      <c r="C10685" t="s">
        <v>29</v>
      </c>
      <c r="D10685">
        <v>0</v>
      </c>
      <c r="E10685">
        <v>0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0</v>
      </c>
    </row>
    <row r="10686" spans="1:11">
      <c r="A10686" s="74" t="s">
        <v>152</v>
      </c>
      <c r="B10686" t="s">
        <v>233</v>
      </c>
      <c r="C10686" t="s">
        <v>30</v>
      </c>
      <c r="D10686">
        <v>0</v>
      </c>
      <c r="E10686">
        <v>0</v>
      </c>
      <c r="F10686">
        <v>0</v>
      </c>
      <c r="G10686">
        <v>0</v>
      </c>
      <c r="H10686">
        <v>0</v>
      </c>
      <c r="I10686">
        <v>0</v>
      </c>
      <c r="J10686">
        <v>0</v>
      </c>
      <c r="K10686">
        <v>0</v>
      </c>
    </row>
    <row r="10687" spans="1:11">
      <c r="A10687" s="74" t="s">
        <v>152</v>
      </c>
      <c r="B10687" t="s">
        <v>233</v>
      </c>
      <c r="C10687" t="s">
        <v>31</v>
      </c>
      <c r="D10687">
        <v>0</v>
      </c>
      <c r="E10687">
        <v>0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0</v>
      </c>
    </row>
    <row r="10688" spans="1:11">
      <c r="A10688" s="74" t="s">
        <v>152</v>
      </c>
      <c r="B10688" t="s">
        <v>233</v>
      </c>
      <c r="C10688" t="s">
        <v>25</v>
      </c>
      <c r="D10688">
        <v>0</v>
      </c>
      <c r="E10688">
        <v>0</v>
      </c>
      <c r="F10688">
        <v>0</v>
      </c>
      <c r="G10688">
        <v>0</v>
      </c>
      <c r="H10688">
        <v>0</v>
      </c>
      <c r="I10688">
        <v>0</v>
      </c>
      <c r="J10688">
        <v>0</v>
      </c>
      <c r="K10688">
        <v>0</v>
      </c>
    </row>
    <row r="10689" spans="1:11">
      <c r="A10689" s="74" t="s">
        <v>152</v>
      </c>
      <c r="B10689" t="s">
        <v>233</v>
      </c>
    </row>
    <row r="10690" spans="1:11">
      <c r="A10690" s="74" t="s">
        <v>152</v>
      </c>
      <c r="B10690" t="s">
        <v>233</v>
      </c>
      <c r="C10690" t="s">
        <v>32</v>
      </c>
      <c r="D10690">
        <v>0</v>
      </c>
      <c r="E10690">
        <v>0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0</v>
      </c>
    </row>
    <row r="10691" spans="1:11">
      <c r="A10691" s="74" t="s">
        <v>152</v>
      </c>
      <c r="B10691" t="s">
        <v>233</v>
      </c>
      <c r="C10691" t="s">
        <v>33</v>
      </c>
      <c r="D10691">
        <v>0</v>
      </c>
      <c r="E10691">
        <v>0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0</v>
      </c>
    </row>
    <row r="10692" spans="1:11">
      <c r="A10692" s="74" t="s">
        <v>152</v>
      </c>
      <c r="B10692" t="s">
        <v>233</v>
      </c>
      <c r="C10692" t="s">
        <v>34</v>
      </c>
      <c r="D10692">
        <v>1</v>
      </c>
      <c r="E10692">
        <v>1</v>
      </c>
      <c r="F10692">
        <v>24640</v>
      </c>
      <c r="G10692">
        <v>24840</v>
      </c>
      <c r="H10692">
        <v>24640</v>
      </c>
      <c r="I10692">
        <v>24840</v>
      </c>
      <c r="J10692">
        <v>200</v>
      </c>
      <c r="K10692">
        <v>8.1168831168831161E-3</v>
      </c>
    </row>
    <row r="10693" spans="1:11">
      <c r="A10693" s="74" t="s">
        <v>152</v>
      </c>
      <c r="B10693" t="s">
        <v>233</v>
      </c>
      <c r="C10693" t="s">
        <v>25</v>
      </c>
      <c r="D10693">
        <v>1</v>
      </c>
      <c r="E10693">
        <v>1</v>
      </c>
      <c r="F10693">
        <v>24640</v>
      </c>
      <c r="G10693">
        <v>24840</v>
      </c>
      <c r="H10693">
        <v>24640</v>
      </c>
      <c r="I10693">
        <v>24840</v>
      </c>
      <c r="J10693">
        <v>200</v>
      </c>
      <c r="K10693">
        <v>8.1168831168831161E-3</v>
      </c>
    </row>
    <row r="10694" spans="1:11">
      <c r="A10694" s="74" t="s">
        <v>152</v>
      </c>
      <c r="B10694" t="s">
        <v>233</v>
      </c>
    </row>
    <row r="10695" spans="1:11">
      <c r="A10695" s="74" t="s">
        <v>152</v>
      </c>
      <c r="B10695" t="s">
        <v>233</v>
      </c>
      <c r="C10695" t="s">
        <v>35</v>
      </c>
      <c r="D10695">
        <v>0</v>
      </c>
      <c r="E10695">
        <v>0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0</v>
      </c>
    </row>
    <row r="10696" spans="1:11">
      <c r="A10696" s="74" t="s">
        <v>152</v>
      </c>
      <c r="B10696" t="s">
        <v>233</v>
      </c>
      <c r="C10696" t="s">
        <v>36</v>
      </c>
      <c r="D10696">
        <v>0</v>
      </c>
      <c r="E10696">
        <v>0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0</v>
      </c>
    </row>
    <row r="10697" spans="1:11">
      <c r="A10697" s="74" t="s">
        <v>152</v>
      </c>
      <c r="B10697" t="s">
        <v>233</v>
      </c>
      <c r="C10697" t="s">
        <v>25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0</v>
      </c>
      <c r="J10697">
        <v>0</v>
      </c>
      <c r="K10697">
        <v>0</v>
      </c>
    </row>
    <row r="10698" spans="1:11">
      <c r="A10698" s="74" t="s">
        <v>152</v>
      </c>
      <c r="B10698" t="s">
        <v>233</v>
      </c>
    </row>
    <row r="10699" spans="1:11">
      <c r="A10699" s="74" t="s">
        <v>152</v>
      </c>
      <c r="B10699" t="s">
        <v>233</v>
      </c>
      <c r="C10699" t="s">
        <v>37</v>
      </c>
      <c r="D10699">
        <v>1</v>
      </c>
      <c r="E10699">
        <v>1</v>
      </c>
      <c r="F10699">
        <v>47000</v>
      </c>
      <c r="G10699">
        <v>47200</v>
      </c>
      <c r="H10699">
        <v>47000</v>
      </c>
      <c r="I10699">
        <v>47200</v>
      </c>
      <c r="J10699">
        <v>200</v>
      </c>
      <c r="K10699">
        <v>4.2553191489361703E-3</v>
      </c>
    </row>
    <row r="10700" spans="1:11">
      <c r="A10700" s="74" t="s">
        <v>152</v>
      </c>
      <c r="B10700" t="s">
        <v>233</v>
      </c>
      <c r="C10700" t="s">
        <v>38</v>
      </c>
      <c r="D10700">
        <v>0</v>
      </c>
      <c r="E10700">
        <v>0</v>
      </c>
      <c r="F10700">
        <v>0</v>
      </c>
      <c r="G10700">
        <v>0</v>
      </c>
      <c r="H10700">
        <v>0</v>
      </c>
      <c r="I10700">
        <v>0</v>
      </c>
      <c r="J10700">
        <v>0</v>
      </c>
      <c r="K10700">
        <v>0</v>
      </c>
    </row>
    <row r="10701" spans="1:11">
      <c r="A10701" s="74" t="s">
        <v>152</v>
      </c>
      <c r="B10701" t="s">
        <v>233</v>
      </c>
      <c r="C10701" t="s">
        <v>25</v>
      </c>
      <c r="D10701">
        <v>1</v>
      </c>
      <c r="E10701">
        <v>1</v>
      </c>
      <c r="F10701">
        <v>47000</v>
      </c>
      <c r="G10701">
        <v>47200</v>
      </c>
      <c r="H10701">
        <v>47000</v>
      </c>
      <c r="I10701">
        <v>47200</v>
      </c>
      <c r="J10701">
        <v>200</v>
      </c>
      <c r="K10701">
        <v>4.2553191489361703E-3</v>
      </c>
    </row>
    <row r="10702" spans="1:11">
      <c r="A10702" s="74" t="s">
        <v>152</v>
      </c>
      <c r="B10702" t="s">
        <v>233</v>
      </c>
    </row>
    <row r="10703" spans="1:11">
      <c r="A10703" s="74" t="s">
        <v>152</v>
      </c>
      <c r="B10703" t="s">
        <v>233</v>
      </c>
      <c r="C10703" t="s">
        <v>39</v>
      </c>
      <c r="D10703">
        <v>0</v>
      </c>
      <c r="E10703">
        <v>0</v>
      </c>
      <c r="F10703">
        <v>0</v>
      </c>
      <c r="G10703">
        <v>0</v>
      </c>
      <c r="H10703">
        <v>0</v>
      </c>
      <c r="I10703">
        <v>0</v>
      </c>
      <c r="J10703">
        <v>0</v>
      </c>
      <c r="K10703">
        <v>0</v>
      </c>
    </row>
    <row r="10704" spans="1:11">
      <c r="A10704" s="74" t="s">
        <v>152</v>
      </c>
      <c r="B10704" t="s">
        <v>233</v>
      </c>
      <c r="C10704" t="s">
        <v>40</v>
      </c>
      <c r="D10704">
        <v>0</v>
      </c>
      <c r="E10704">
        <v>0</v>
      </c>
      <c r="F10704">
        <v>0</v>
      </c>
      <c r="G10704">
        <v>0</v>
      </c>
      <c r="H10704">
        <v>0</v>
      </c>
      <c r="I10704">
        <v>0</v>
      </c>
      <c r="J10704">
        <v>0</v>
      </c>
      <c r="K10704">
        <v>0</v>
      </c>
    </row>
    <row r="10705" spans="1:11">
      <c r="A10705" s="74" t="s">
        <v>152</v>
      </c>
      <c r="B10705" t="s">
        <v>233</v>
      </c>
      <c r="C10705" t="s">
        <v>41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0</v>
      </c>
    </row>
    <row r="10706" spans="1:11">
      <c r="A10706" s="74" t="s">
        <v>152</v>
      </c>
      <c r="B10706" t="s">
        <v>233</v>
      </c>
      <c r="C10706" t="s">
        <v>42</v>
      </c>
      <c r="D10706">
        <v>0</v>
      </c>
      <c r="E10706">
        <v>0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</row>
    <row r="10707" spans="1:11">
      <c r="A10707" s="74" t="s">
        <v>152</v>
      </c>
      <c r="B10707" t="s">
        <v>233</v>
      </c>
      <c r="C10707" t="s">
        <v>43</v>
      </c>
      <c r="D10707">
        <v>0</v>
      </c>
      <c r="E10707">
        <v>0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0</v>
      </c>
    </row>
    <row r="10708" spans="1:11">
      <c r="A10708" s="74" t="s">
        <v>152</v>
      </c>
      <c r="B10708" t="s">
        <v>233</v>
      </c>
      <c r="C10708" t="s">
        <v>44</v>
      </c>
      <c r="D10708">
        <v>0</v>
      </c>
      <c r="E10708">
        <v>0</v>
      </c>
      <c r="F10708">
        <v>0</v>
      </c>
      <c r="G10708">
        <v>0</v>
      </c>
      <c r="H10708">
        <v>0</v>
      </c>
      <c r="I10708">
        <v>0</v>
      </c>
      <c r="J10708">
        <v>0</v>
      </c>
      <c r="K10708">
        <v>0</v>
      </c>
    </row>
    <row r="10709" spans="1:11">
      <c r="A10709" s="74" t="s">
        <v>152</v>
      </c>
      <c r="B10709" t="s">
        <v>233</v>
      </c>
      <c r="C10709" t="s">
        <v>45</v>
      </c>
      <c r="D10709">
        <v>0</v>
      </c>
      <c r="E10709">
        <v>0</v>
      </c>
      <c r="F10709">
        <v>0</v>
      </c>
      <c r="G10709">
        <v>0</v>
      </c>
      <c r="H10709">
        <v>0</v>
      </c>
      <c r="I10709">
        <v>0</v>
      </c>
      <c r="J10709">
        <v>0</v>
      </c>
      <c r="K10709">
        <v>0</v>
      </c>
    </row>
    <row r="10710" spans="1:11">
      <c r="A10710" s="74" t="s">
        <v>152</v>
      </c>
      <c r="B10710" t="s">
        <v>233</v>
      </c>
      <c r="C10710" t="s">
        <v>46</v>
      </c>
      <c r="D10710">
        <v>0</v>
      </c>
      <c r="E10710">
        <v>0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</row>
    <row r="10711" spans="1:11">
      <c r="A10711" s="74" t="s">
        <v>152</v>
      </c>
      <c r="B10711" t="s">
        <v>233</v>
      </c>
      <c r="C10711" t="s">
        <v>25</v>
      </c>
      <c r="D10711">
        <v>0</v>
      </c>
      <c r="E10711">
        <v>0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</row>
    <row r="10712" spans="1:11">
      <c r="A10712" s="74" t="s">
        <v>152</v>
      </c>
      <c r="B10712" t="s">
        <v>233</v>
      </c>
    </row>
    <row r="10713" spans="1:11">
      <c r="A10713" s="74" t="s">
        <v>152</v>
      </c>
      <c r="B10713" t="s">
        <v>233</v>
      </c>
      <c r="C10713" t="s">
        <v>47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</row>
    <row r="10714" spans="1:11">
      <c r="A10714" s="74" t="s">
        <v>152</v>
      </c>
      <c r="B10714" t="s">
        <v>233</v>
      </c>
      <c r="C10714" t="s">
        <v>48</v>
      </c>
      <c r="D10714">
        <v>0</v>
      </c>
      <c r="E10714">
        <v>0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</row>
    <row r="10715" spans="1:11">
      <c r="A10715" s="74" t="s">
        <v>152</v>
      </c>
      <c r="B10715" t="s">
        <v>233</v>
      </c>
      <c r="C10715" t="s">
        <v>25</v>
      </c>
      <c r="D10715">
        <v>0</v>
      </c>
      <c r="E10715">
        <v>0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</row>
    <row r="10716" spans="1:11">
      <c r="A10716" s="74" t="s">
        <v>152</v>
      </c>
      <c r="B10716" t="s">
        <v>233</v>
      </c>
    </row>
    <row r="10717" spans="1:11">
      <c r="A10717" s="74" t="s">
        <v>152</v>
      </c>
      <c r="B10717" t="s">
        <v>233</v>
      </c>
      <c r="C10717" t="s">
        <v>49</v>
      </c>
      <c r="D10717">
        <v>0</v>
      </c>
      <c r="E10717">
        <v>0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</row>
    <row r="10718" spans="1:11">
      <c r="A10718" s="74" t="s">
        <v>152</v>
      </c>
      <c r="B10718" t="s">
        <v>233</v>
      </c>
      <c r="C10718" t="s">
        <v>25</v>
      </c>
      <c r="D10718">
        <v>0</v>
      </c>
      <c r="E10718">
        <v>0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</row>
    <row r="10719" spans="1:11">
      <c r="A10719" s="74" t="s">
        <v>152</v>
      </c>
      <c r="B10719" t="s">
        <v>233</v>
      </c>
    </row>
    <row r="10720" spans="1:11">
      <c r="A10720" s="74" t="s">
        <v>152</v>
      </c>
      <c r="B10720" t="s">
        <v>233</v>
      </c>
      <c r="C10720" t="s">
        <v>50</v>
      </c>
      <c r="D10720">
        <v>0</v>
      </c>
      <c r="E10720">
        <v>0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</row>
    <row r="10721" spans="1:11">
      <c r="A10721" s="74" t="s">
        <v>152</v>
      </c>
      <c r="B10721" t="s">
        <v>233</v>
      </c>
      <c r="C10721" t="s">
        <v>51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</row>
    <row r="10722" spans="1:11">
      <c r="A10722" s="74" t="s">
        <v>152</v>
      </c>
      <c r="B10722" t="s">
        <v>233</v>
      </c>
      <c r="C10722" t="s">
        <v>25</v>
      </c>
      <c r="D10722">
        <v>0</v>
      </c>
      <c r="E10722">
        <v>0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</row>
    <row r="10723" spans="1:11">
      <c r="A10723" s="74" t="s">
        <v>152</v>
      </c>
      <c r="B10723" t="s">
        <v>233</v>
      </c>
    </row>
    <row r="10724" spans="1:11">
      <c r="A10724" s="74" t="s">
        <v>152</v>
      </c>
      <c r="B10724" t="s">
        <v>233</v>
      </c>
      <c r="C10724" t="s">
        <v>52</v>
      </c>
      <c r="D10724">
        <v>0</v>
      </c>
      <c r="E10724">
        <v>0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</row>
    <row r="10725" spans="1:11">
      <c r="A10725" s="74" t="s">
        <v>152</v>
      </c>
      <c r="B10725" t="s">
        <v>233</v>
      </c>
      <c r="C10725" t="s">
        <v>53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</row>
    <row r="10726" spans="1:11">
      <c r="A10726" s="74" t="s">
        <v>152</v>
      </c>
      <c r="B10726" t="s">
        <v>233</v>
      </c>
      <c r="C10726" t="s">
        <v>54</v>
      </c>
      <c r="D10726">
        <v>0</v>
      </c>
      <c r="E10726">
        <v>0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0</v>
      </c>
    </row>
    <row r="10727" spans="1:11">
      <c r="A10727" s="74" t="s">
        <v>152</v>
      </c>
      <c r="B10727" t="s">
        <v>233</v>
      </c>
      <c r="C10727" t="s">
        <v>55</v>
      </c>
      <c r="D10727">
        <v>0</v>
      </c>
      <c r="E10727">
        <v>0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</row>
    <row r="10728" spans="1:11">
      <c r="A10728" s="74" t="s">
        <v>152</v>
      </c>
      <c r="B10728" t="s">
        <v>233</v>
      </c>
      <c r="C10728" t="s">
        <v>25</v>
      </c>
      <c r="D10728">
        <v>0</v>
      </c>
      <c r="E10728">
        <v>0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</row>
    <row r="10729" spans="1:11">
      <c r="A10729" s="74" t="s">
        <v>152</v>
      </c>
      <c r="B10729" t="s">
        <v>233</v>
      </c>
    </row>
    <row r="10730" spans="1:11">
      <c r="A10730" s="74" t="s">
        <v>152</v>
      </c>
      <c r="B10730" t="s">
        <v>233</v>
      </c>
      <c r="C10730" t="s">
        <v>56</v>
      </c>
      <c r="D10730">
        <v>0</v>
      </c>
      <c r="E10730">
        <v>0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</row>
    <row r="10731" spans="1:11">
      <c r="A10731" s="74" t="s">
        <v>152</v>
      </c>
      <c r="B10731" t="s">
        <v>233</v>
      </c>
      <c r="C10731" t="s">
        <v>57</v>
      </c>
      <c r="D10731">
        <v>0</v>
      </c>
      <c r="E10731">
        <v>0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0</v>
      </c>
    </row>
    <row r="10732" spans="1:11">
      <c r="A10732" s="74" t="s">
        <v>152</v>
      </c>
      <c r="B10732" t="s">
        <v>233</v>
      </c>
      <c r="C10732" t="s">
        <v>58</v>
      </c>
      <c r="D10732">
        <v>0</v>
      </c>
      <c r="E10732">
        <v>0</v>
      </c>
      <c r="F10732">
        <v>0</v>
      </c>
      <c r="G10732">
        <v>0</v>
      </c>
      <c r="H10732">
        <v>0</v>
      </c>
      <c r="I10732">
        <v>0</v>
      </c>
      <c r="J10732">
        <v>0</v>
      </c>
      <c r="K10732">
        <v>0</v>
      </c>
    </row>
    <row r="10733" spans="1:11">
      <c r="A10733" s="74" t="s">
        <v>152</v>
      </c>
      <c r="B10733" t="s">
        <v>234</v>
      </c>
      <c r="C10733" t="s">
        <v>18</v>
      </c>
      <c r="D10733">
        <v>1</v>
      </c>
      <c r="E10733">
        <v>1</v>
      </c>
      <c r="F10733">
        <v>80000</v>
      </c>
      <c r="G10733">
        <v>80000</v>
      </c>
      <c r="H10733">
        <v>80000</v>
      </c>
      <c r="I10733">
        <v>80000</v>
      </c>
      <c r="J10733">
        <v>0</v>
      </c>
      <c r="K10733">
        <v>0</v>
      </c>
    </row>
    <row r="10734" spans="1:11">
      <c r="A10734" s="74" t="s">
        <v>152</v>
      </c>
      <c r="B10734" t="s">
        <v>234</v>
      </c>
      <c r="C10734" t="s">
        <v>19</v>
      </c>
      <c r="D10734">
        <v>0</v>
      </c>
      <c r="E10734">
        <v>0</v>
      </c>
      <c r="F10734">
        <v>0</v>
      </c>
      <c r="G10734">
        <v>0</v>
      </c>
      <c r="H10734">
        <v>0</v>
      </c>
      <c r="I10734">
        <v>0</v>
      </c>
      <c r="J10734">
        <v>0</v>
      </c>
      <c r="K10734">
        <v>0</v>
      </c>
    </row>
    <row r="10735" spans="1:11">
      <c r="A10735" s="74" t="s">
        <v>152</v>
      </c>
      <c r="B10735" t="s">
        <v>234</v>
      </c>
      <c r="C10735" t="s">
        <v>20</v>
      </c>
      <c r="D10735">
        <v>0</v>
      </c>
      <c r="E10735">
        <v>0</v>
      </c>
      <c r="F10735">
        <v>0</v>
      </c>
      <c r="G10735">
        <v>0</v>
      </c>
      <c r="H10735">
        <v>0</v>
      </c>
      <c r="I10735">
        <v>0</v>
      </c>
      <c r="J10735">
        <v>0</v>
      </c>
      <c r="K10735">
        <v>0</v>
      </c>
    </row>
    <row r="10736" spans="1:11">
      <c r="A10736" s="74" t="s">
        <v>152</v>
      </c>
      <c r="B10736" t="s">
        <v>234</v>
      </c>
      <c r="C10736" t="s">
        <v>21</v>
      </c>
      <c r="D10736">
        <v>0</v>
      </c>
      <c r="E10736">
        <v>0</v>
      </c>
      <c r="F10736">
        <v>0</v>
      </c>
      <c r="G10736">
        <v>0</v>
      </c>
      <c r="H10736">
        <v>0</v>
      </c>
      <c r="I10736">
        <v>0</v>
      </c>
      <c r="J10736">
        <v>0</v>
      </c>
      <c r="K10736">
        <v>0</v>
      </c>
    </row>
    <row r="10737" spans="1:11">
      <c r="A10737" s="74" t="s">
        <v>152</v>
      </c>
      <c r="B10737" t="s">
        <v>234</v>
      </c>
      <c r="C10737" t="s">
        <v>22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0</v>
      </c>
    </row>
    <row r="10738" spans="1:11">
      <c r="A10738" s="74" t="s">
        <v>152</v>
      </c>
      <c r="B10738" t="s">
        <v>234</v>
      </c>
      <c r="C10738" t="s">
        <v>23</v>
      </c>
      <c r="D10738">
        <v>0</v>
      </c>
      <c r="E10738">
        <v>0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0</v>
      </c>
    </row>
    <row r="10739" spans="1:11">
      <c r="A10739" s="74" t="s">
        <v>152</v>
      </c>
      <c r="B10739" t="s">
        <v>234</v>
      </c>
      <c r="C10739" t="s">
        <v>24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</row>
    <row r="10740" spans="1:11">
      <c r="A10740" s="74" t="s">
        <v>152</v>
      </c>
      <c r="B10740" t="s">
        <v>234</v>
      </c>
      <c r="C10740" t="s">
        <v>25</v>
      </c>
      <c r="D10740">
        <v>1</v>
      </c>
      <c r="E10740">
        <v>1</v>
      </c>
      <c r="F10740">
        <v>80000</v>
      </c>
      <c r="G10740">
        <v>80000</v>
      </c>
      <c r="H10740">
        <v>80000</v>
      </c>
      <c r="I10740">
        <v>80000</v>
      </c>
      <c r="J10740">
        <v>0</v>
      </c>
      <c r="K10740">
        <v>0</v>
      </c>
    </row>
    <row r="10741" spans="1:11">
      <c r="A10741" s="74" t="s">
        <v>152</v>
      </c>
      <c r="B10741" t="s">
        <v>234</v>
      </c>
    </row>
    <row r="10742" spans="1:11">
      <c r="A10742" s="74" t="s">
        <v>152</v>
      </c>
      <c r="B10742" t="s">
        <v>234</v>
      </c>
      <c r="C10742" t="s">
        <v>26</v>
      </c>
      <c r="D10742">
        <v>0</v>
      </c>
      <c r="E10742">
        <v>0</v>
      </c>
      <c r="F10742">
        <v>0</v>
      </c>
      <c r="G10742">
        <v>0</v>
      </c>
      <c r="H10742">
        <v>0</v>
      </c>
      <c r="I10742">
        <v>0</v>
      </c>
      <c r="J10742">
        <v>0</v>
      </c>
      <c r="K10742">
        <v>0</v>
      </c>
    </row>
    <row r="10743" spans="1:11">
      <c r="A10743" s="74" t="s">
        <v>152</v>
      </c>
      <c r="B10743" t="s">
        <v>234</v>
      </c>
      <c r="C10743" t="s">
        <v>27</v>
      </c>
      <c r="D10743">
        <v>0</v>
      </c>
      <c r="E10743">
        <v>0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</row>
    <row r="10744" spans="1:11">
      <c r="A10744" s="74" t="s">
        <v>152</v>
      </c>
      <c r="B10744" t="s">
        <v>234</v>
      </c>
      <c r="C10744" t="s">
        <v>25</v>
      </c>
      <c r="D10744">
        <v>0</v>
      </c>
      <c r="E10744">
        <v>0</v>
      </c>
      <c r="F10744">
        <v>0</v>
      </c>
      <c r="G10744">
        <v>0</v>
      </c>
      <c r="H10744">
        <v>0</v>
      </c>
      <c r="I10744">
        <v>0</v>
      </c>
      <c r="J10744">
        <v>0</v>
      </c>
      <c r="K10744">
        <v>0</v>
      </c>
    </row>
    <row r="10745" spans="1:11">
      <c r="A10745" s="74" t="s">
        <v>152</v>
      </c>
      <c r="B10745" t="s">
        <v>234</v>
      </c>
    </row>
    <row r="10746" spans="1:11">
      <c r="A10746" s="74" t="s">
        <v>152</v>
      </c>
      <c r="B10746" t="s">
        <v>234</v>
      </c>
      <c r="C10746" t="s">
        <v>28</v>
      </c>
      <c r="D10746">
        <v>2</v>
      </c>
      <c r="E10746">
        <v>2</v>
      </c>
      <c r="F10746">
        <v>42050</v>
      </c>
      <c r="G10746">
        <v>42050</v>
      </c>
      <c r="H10746">
        <v>21025</v>
      </c>
      <c r="I10746">
        <v>21025</v>
      </c>
      <c r="J10746">
        <v>0</v>
      </c>
      <c r="K10746">
        <v>0</v>
      </c>
    </row>
    <row r="10747" spans="1:11">
      <c r="A10747" s="74" t="s">
        <v>152</v>
      </c>
      <c r="B10747" t="s">
        <v>234</v>
      </c>
      <c r="C10747" t="s">
        <v>29</v>
      </c>
      <c r="D10747">
        <v>1</v>
      </c>
      <c r="E10747">
        <v>1</v>
      </c>
      <c r="F10747">
        <v>25850</v>
      </c>
      <c r="G10747">
        <v>25850</v>
      </c>
      <c r="H10747">
        <v>25850</v>
      </c>
      <c r="I10747">
        <v>25850</v>
      </c>
      <c r="J10747">
        <v>0</v>
      </c>
      <c r="K10747">
        <v>0</v>
      </c>
    </row>
    <row r="10748" spans="1:11">
      <c r="A10748" s="74" t="s">
        <v>152</v>
      </c>
      <c r="B10748" t="s">
        <v>234</v>
      </c>
      <c r="C10748" t="s">
        <v>30</v>
      </c>
      <c r="D10748">
        <v>1</v>
      </c>
      <c r="E10748">
        <v>1</v>
      </c>
      <c r="F10748">
        <v>18850</v>
      </c>
      <c r="G10748">
        <v>19350</v>
      </c>
      <c r="H10748">
        <v>18850</v>
      </c>
      <c r="I10748">
        <v>19350</v>
      </c>
      <c r="J10748">
        <v>500</v>
      </c>
      <c r="K10748">
        <v>2.6525198938992044E-2</v>
      </c>
    </row>
    <row r="10749" spans="1:11">
      <c r="A10749" s="74" t="s">
        <v>152</v>
      </c>
      <c r="B10749" t="s">
        <v>234</v>
      </c>
      <c r="C10749" t="s">
        <v>31</v>
      </c>
      <c r="D10749">
        <v>0</v>
      </c>
      <c r="E10749">
        <v>0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</row>
    <row r="10750" spans="1:11">
      <c r="A10750" s="74" t="s">
        <v>152</v>
      </c>
      <c r="B10750" t="s">
        <v>234</v>
      </c>
      <c r="C10750" t="s">
        <v>25</v>
      </c>
      <c r="D10750">
        <v>4</v>
      </c>
      <c r="E10750">
        <v>4</v>
      </c>
      <c r="F10750">
        <v>86750</v>
      </c>
      <c r="G10750">
        <v>87250</v>
      </c>
      <c r="H10750">
        <v>21687.5</v>
      </c>
      <c r="I10750">
        <v>21812.5</v>
      </c>
      <c r="J10750">
        <v>500</v>
      </c>
      <c r="K10750">
        <v>5.763688760806916E-3</v>
      </c>
    </row>
    <row r="10751" spans="1:11">
      <c r="A10751" s="74" t="s">
        <v>152</v>
      </c>
      <c r="B10751" t="s">
        <v>234</v>
      </c>
    </row>
    <row r="10752" spans="1:11">
      <c r="A10752" s="74" t="s">
        <v>152</v>
      </c>
      <c r="B10752" t="s">
        <v>234</v>
      </c>
      <c r="C10752" t="s">
        <v>32</v>
      </c>
      <c r="D10752">
        <v>0</v>
      </c>
      <c r="E10752">
        <v>0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</row>
    <row r="10753" spans="1:11">
      <c r="A10753" s="74" t="s">
        <v>152</v>
      </c>
      <c r="B10753" t="s">
        <v>234</v>
      </c>
      <c r="C10753" t="s">
        <v>33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0</v>
      </c>
    </row>
    <row r="10754" spans="1:11">
      <c r="A10754" s="74" t="s">
        <v>152</v>
      </c>
      <c r="B10754" t="s">
        <v>234</v>
      </c>
      <c r="C10754" t="s">
        <v>34</v>
      </c>
      <c r="D10754">
        <v>1</v>
      </c>
      <c r="E10754">
        <v>1</v>
      </c>
      <c r="F10754">
        <v>38000</v>
      </c>
      <c r="G10754">
        <v>40000</v>
      </c>
      <c r="H10754">
        <v>38000</v>
      </c>
      <c r="I10754">
        <v>40000</v>
      </c>
      <c r="J10754">
        <v>2000</v>
      </c>
      <c r="K10754">
        <v>5.2631578947368418E-2</v>
      </c>
    </row>
    <row r="10755" spans="1:11">
      <c r="A10755" s="74" t="s">
        <v>152</v>
      </c>
      <c r="B10755" t="s">
        <v>234</v>
      </c>
      <c r="C10755" t="s">
        <v>25</v>
      </c>
      <c r="D10755">
        <v>1</v>
      </c>
      <c r="E10755">
        <v>1</v>
      </c>
      <c r="F10755">
        <v>38000</v>
      </c>
      <c r="G10755">
        <v>40000</v>
      </c>
      <c r="H10755">
        <v>38000</v>
      </c>
      <c r="I10755">
        <v>40000</v>
      </c>
      <c r="J10755">
        <v>2000</v>
      </c>
      <c r="K10755">
        <v>5.2631578947368418E-2</v>
      </c>
    </row>
    <row r="10756" spans="1:11">
      <c r="A10756" s="74" t="s">
        <v>152</v>
      </c>
      <c r="B10756" t="s">
        <v>234</v>
      </c>
    </row>
    <row r="10757" spans="1:11">
      <c r="A10757" s="74" t="s">
        <v>152</v>
      </c>
      <c r="B10757" t="s">
        <v>234</v>
      </c>
      <c r="C10757" t="s">
        <v>35</v>
      </c>
      <c r="D10757">
        <v>0</v>
      </c>
      <c r="E10757">
        <v>0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</row>
    <row r="10758" spans="1:11">
      <c r="A10758" s="74" t="s">
        <v>152</v>
      </c>
      <c r="B10758" t="s">
        <v>234</v>
      </c>
      <c r="C10758" t="s">
        <v>36</v>
      </c>
      <c r="D10758">
        <v>0</v>
      </c>
      <c r="E10758">
        <v>0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0</v>
      </c>
    </row>
    <row r="10759" spans="1:11">
      <c r="A10759" s="74" t="s">
        <v>152</v>
      </c>
      <c r="B10759" t="s">
        <v>234</v>
      </c>
      <c r="C10759" t="s">
        <v>25</v>
      </c>
      <c r="D10759">
        <v>0</v>
      </c>
      <c r="E10759">
        <v>0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0</v>
      </c>
    </row>
    <row r="10760" spans="1:11">
      <c r="A10760" s="74" t="s">
        <v>152</v>
      </c>
      <c r="B10760" t="s">
        <v>234</v>
      </c>
    </row>
    <row r="10761" spans="1:11">
      <c r="A10761" s="74" t="s">
        <v>152</v>
      </c>
      <c r="B10761" t="s">
        <v>234</v>
      </c>
      <c r="C10761" t="s">
        <v>37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</row>
    <row r="10762" spans="1:11">
      <c r="A10762" s="74" t="s">
        <v>152</v>
      </c>
      <c r="B10762" t="s">
        <v>234</v>
      </c>
      <c r="C10762" t="s">
        <v>38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</row>
    <row r="10763" spans="1:11">
      <c r="A10763" s="74" t="s">
        <v>152</v>
      </c>
      <c r="B10763" t="s">
        <v>234</v>
      </c>
      <c r="C10763" t="s">
        <v>25</v>
      </c>
      <c r="D10763">
        <v>0</v>
      </c>
      <c r="E10763">
        <v>0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</row>
    <row r="10764" spans="1:11">
      <c r="A10764" s="74" t="s">
        <v>152</v>
      </c>
      <c r="B10764" t="s">
        <v>234</v>
      </c>
    </row>
    <row r="10765" spans="1:11">
      <c r="A10765" s="74" t="s">
        <v>152</v>
      </c>
      <c r="B10765" t="s">
        <v>234</v>
      </c>
      <c r="C10765" t="s">
        <v>39</v>
      </c>
      <c r="D10765">
        <v>0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</row>
    <row r="10766" spans="1:11">
      <c r="A10766" s="74" t="s">
        <v>152</v>
      </c>
      <c r="B10766" t="s">
        <v>234</v>
      </c>
      <c r="C10766" t="s">
        <v>40</v>
      </c>
      <c r="D10766">
        <v>0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</row>
    <row r="10767" spans="1:11">
      <c r="A10767" s="74" t="s">
        <v>152</v>
      </c>
      <c r="B10767" t="s">
        <v>234</v>
      </c>
      <c r="C10767" t="s">
        <v>41</v>
      </c>
      <c r="D10767">
        <v>0</v>
      </c>
      <c r="E10767">
        <v>0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0</v>
      </c>
    </row>
    <row r="10768" spans="1:11">
      <c r="A10768" s="74" t="s">
        <v>152</v>
      </c>
      <c r="B10768" t="s">
        <v>234</v>
      </c>
      <c r="C10768" t="s">
        <v>42</v>
      </c>
      <c r="D10768">
        <v>0</v>
      </c>
      <c r="E10768">
        <v>0</v>
      </c>
      <c r="F10768">
        <v>0</v>
      </c>
      <c r="G10768">
        <v>0</v>
      </c>
      <c r="H10768">
        <v>0</v>
      </c>
      <c r="I10768">
        <v>0</v>
      </c>
      <c r="J10768">
        <v>0</v>
      </c>
      <c r="K10768">
        <v>0</v>
      </c>
    </row>
    <row r="10769" spans="1:11">
      <c r="A10769" s="74" t="s">
        <v>152</v>
      </c>
      <c r="B10769" t="s">
        <v>234</v>
      </c>
      <c r="C10769" t="s">
        <v>43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0</v>
      </c>
      <c r="J10769">
        <v>0</v>
      </c>
      <c r="K10769">
        <v>0</v>
      </c>
    </row>
    <row r="10770" spans="1:11">
      <c r="A10770" s="74" t="s">
        <v>152</v>
      </c>
      <c r="B10770" t="s">
        <v>234</v>
      </c>
      <c r="C10770" t="s">
        <v>44</v>
      </c>
      <c r="D10770">
        <v>0</v>
      </c>
      <c r="E10770">
        <v>0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</row>
    <row r="10771" spans="1:11">
      <c r="A10771" s="74" t="s">
        <v>152</v>
      </c>
      <c r="B10771" t="s">
        <v>234</v>
      </c>
      <c r="C10771" t="s">
        <v>45</v>
      </c>
      <c r="D10771">
        <v>0</v>
      </c>
      <c r="E10771">
        <v>0</v>
      </c>
      <c r="F10771">
        <v>0</v>
      </c>
      <c r="G10771">
        <v>0</v>
      </c>
      <c r="H10771">
        <v>0</v>
      </c>
      <c r="I10771">
        <v>0</v>
      </c>
      <c r="J10771">
        <v>0</v>
      </c>
      <c r="K10771">
        <v>0</v>
      </c>
    </row>
    <row r="10772" spans="1:11">
      <c r="A10772" s="74" t="s">
        <v>152</v>
      </c>
      <c r="B10772" t="s">
        <v>234</v>
      </c>
      <c r="C10772" t="s">
        <v>46</v>
      </c>
      <c r="D10772">
        <v>0</v>
      </c>
      <c r="E10772">
        <v>0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0</v>
      </c>
    </row>
    <row r="10773" spans="1:11">
      <c r="A10773" s="74" t="s">
        <v>152</v>
      </c>
      <c r="B10773" t="s">
        <v>234</v>
      </c>
      <c r="C10773" t="s">
        <v>25</v>
      </c>
      <c r="D10773">
        <v>0</v>
      </c>
      <c r="E10773">
        <v>0</v>
      </c>
      <c r="F10773">
        <v>0</v>
      </c>
      <c r="G10773">
        <v>0</v>
      </c>
      <c r="H10773">
        <v>0</v>
      </c>
      <c r="I10773">
        <v>0</v>
      </c>
      <c r="J10773">
        <v>0</v>
      </c>
      <c r="K10773">
        <v>0</v>
      </c>
    </row>
    <row r="10774" spans="1:11">
      <c r="A10774" s="74" t="s">
        <v>152</v>
      </c>
      <c r="B10774" t="s">
        <v>234</v>
      </c>
    </row>
    <row r="10775" spans="1:11">
      <c r="A10775" s="74" t="s">
        <v>152</v>
      </c>
      <c r="B10775" t="s">
        <v>234</v>
      </c>
      <c r="C10775" t="s">
        <v>47</v>
      </c>
      <c r="D10775">
        <v>0</v>
      </c>
      <c r="E10775">
        <v>0</v>
      </c>
      <c r="F10775">
        <v>0</v>
      </c>
      <c r="G10775">
        <v>0</v>
      </c>
      <c r="H10775">
        <v>0</v>
      </c>
      <c r="I10775">
        <v>0</v>
      </c>
      <c r="J10775">
        <v>0</v>
      </c>
      <c r="K10775">
        <v>0</v>
      </c>
    </row>
    <row r="10776" spans="1:11">
      <c r="A10776" s="74" t="s">
        <v>152</v>
      </c>
      <c r="B10776" t="s">
        <v>234</v>
      </c>
      <c r="C10776" t="s">
        <v>48</v>
      </c>
      <c r="D10776">
        <v>0</v>
      </c>
      <c r="E10776">
        <v>0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</row>
    <row r="10777" spans="1:11">
      <c r="A10777" s="74" t="s">
        <v>152</v>
      </c>
      <c r="B10777" t="s">
        <v>234</v>
      </c>
      <c r="C10777" t="s">
        <v>25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0</v>
      </c>
    </row>
    <row r="10778" spans="1:11">
      <c r="A10778" s="74" t="s">
        <v>152</v>
      </c>
      <c r="B10778" t="s">
        <v>234</v>
      </c>
    </row>
    <row r="10779" spans="1:11">
      <c r="A10779" s="74" t="s">
        <v>152</v>
      </c>
      <c r="B10779" t="s">
        <v>234</v>
      </c>
      <c r="C10779" t="s">
        <v>49</v>
      </c>
      <c r="D10779">
        <v>1</v>
      </c>
      <c r="E10779">
        <v>1</v>
      </c>
      <c r="F10779">
        <v>20000</v>
      </c>
      <c r="G10779">
        <v>23000</v>
      </c>
      <c r="H10779">
        <v>20000</v>
      </c>
      <c r="I10779">
        <v>23000</v>
      </c>
      <c r="J10779">
        <v>3000</v>
      </c>
      <c r="K10779">
        <v>0.15</v>
      </c>
    </row>
    <row r="10780" spans="1:11">
      <c r="A10780" s="74" t="s">
        <v>152</v>
      </c>
      <c r="B10780" t="s">
        <v>234</v>
      </c>
      <c r="C10780" t="s">
        <v>25</v>
      </c>
      <c r="D10780">
        <v>1</v>
      </c>
      <c r="E10780">
        <v>1</v>
      </c>
      <c r="F10780">
        <v>20000</v>
      </c>
      <c r="G10780">
        <v>23000</v>
      </c>
      <c r="H10780">
        <v>20000</v>
      </c>
      <c r="I10780">
        <v>23000</v>
      </c>
      <c r="J10780">
        <v>3000</v>
      </c>
      <c r="K10780">
        <v>0.15</v>
      </c>
    </row>
    <row r="10781" spans="1:11">
      <c r="A10781" s="74" t="s">
        <v>152</v>
      </c>
      <c r="B10781" t="s">
        <v>234</v>
      </c>
    </row>
    <row r="10782" spans="1:11">
      <c r="A10782" s="74" t="s">
        <v>152</v>
      </c>
      <c r="B10782" t="s">
        <v>234</v>
      </c>
      <c r="C10782" t="s">
        <v>50</v>
      </c>
      <c r="D10782">
        <v>0</v>
      </c>
      <c r="E10782">
        <v>0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</row>
    <row r="10783" spans="1:11">
      <c r="A10783" s="74" t="s">
        <v>152</v>
      </c>
      <c r="B10783" t="s">
        <v>234</v>
      </c>
      <c r="C10783" t="s">
        <v>51</v>
      </c>
      <c r="D10783">
        <v>1</v>
      </c>
      <c r="E10783">
        <v>1</v>
      </c>
      <c r="F10783">
        <v>32000</v>
      </c>
      <c r="G10783">
        <v>36000</v>
      </c>
      <c r="H10783">
        <v>32000</v>
      </c>
      <c r="I10783">
        <v>36000</v>
      </c>
      <c r="J10783">
        <v>4000</v>
      </c>
      <c r="K10783">
        <v>0.125</v>
      </c>
    </row>
    <row r="10784" spans="1:11">
      <c r="A10784" s="74" t="s">
        <v>152</v>
      </c>
      <c r="B10784" t="s">
        <v>234</v>
      </c>
      <c r="C10784" t="s">
        <v>25</v>
      </c>
      <c r="D10784">
        <v>1</v>
      </c>
      <c r="E10784">
        <v>1</v>
      </c>
      <c r="F10784">
        <v>32000</v>
      </c>
      <c r="G10784">
        <v>36000</v>
      </c>
      <c r="H10784">
        <v>32000</v>
      </c>
      <c r="I10784">
        <v>36000</v>
      </c>
      <c r="J10784">
        <v>4000</v>
      </c>
      <c r="K10784">
        <v>0.125</v>
      </c>
    </row>
    <row r="10785" spans="1:11">
      <c r="A10785" s="74" t="s">
        <v>152</v>
      </c>
      <c r="B10785" t="s">
        <v>234</v>
      </c>
    </row>
    <row r="10786" spans="1:11">
      <c r="A10786" s="74" t="s">
        <v>152</v>
      </c>
      <c r="B10786" t="s">
        <v>234</v>
      </c>
      <c r="C10786" t="s">
        <v>52</v>
      </c>
      <c r="D10786">
        <v>0</v>
      </c>
      <c r="E10786">
        <v>0</v>
      </c>
      <c r="F10786">
        <v>0</v>
      </c>
      <c r="G10786">
        <v>0</v>
      </c>
      <c r="H10786">
        <v>0</v>
      </c>
      <c r="I10786">
        <v>0</v>
      </c>
      <c r="J10786">
        <v>0</v>
      </c>
      <c r="K10786">
        <v>0</v>
      </c>
    </row>
    <row r="10787" spans="1:11">
      <c r="A10787" s="74" t="s">
        <v>152</v>
      </c>
      <c r="B10787" t="s">
        <v>234</v>
      </c>
      <c r="C10787" t="s">
        <v>53</v>
      </c>
      <c r="D10787">
        <v>0</v>
      </c>
      <c r="E10787">
        <v>0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</row>
    <row r="10788" spans="1:11">
      <c r="A10788" s="74" t="s">
        <v>152</v>
      </c>
      <c r="B10788" t="s">
        <v>234</v>
      </c>
      <c r="C10788" t="s">
        <v>54</v>
      </c>
      <c r="D10788">
        <v>0</v>
      </c>
      <c r="E10788">
        <v>0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</row>
    <row r="10789" spans="1:11">
      <c r="A10789" s="74" t="s">
        <v>152</v>
      </c>
      <c r="B10789" t="s">
        <v>234</v>
      </c>
      <c r="C10789" t="s">
        <v>55</v>
      </c>
      <c r="D10789">
        <v>0</v>
      </c>
      <c r="E10789">
        <v>0</v>
      </c>
      <c r="F10789">
        <v>0</v>
      </c>
      <c r="G10789">
        <v>0</v>
      </c>
      <c r="H10789">
        <v>0</v>
      </c>
      <c r="I10789">
        <v>0</v>
      </c>
      <c r="J10789">
        <v>0</v>
      </c>
      <c r="K10789">
        <v>0</v>
      </c>
    </row>
    <row r="10790" spans="1:11">
      <c r="A10790" s="74" t="s">
        <v>152</v>
      </c>
      <c r="B10790" t="s">
        <v>234</v>
      </c>
      <c r="C10790" t="s">
        <v>25</v>
      </c>
      <c r="D10790">
        <v>0</v>
      </c>
      <c r="E10790">
        <v>0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0</v>
      </c>
    </row>
    <row r="10791" spans="1:11">
      <c r="A10791" s="74" t="s">
        <v>152</v>
      </c>
      <c r="B10791" t="s">
        <v>234</v>
      </c>
    </row>
    <row r="10792" spans="1:11">
      <c r="A10792" s="74" t="s">
        <v>152</v>
      </c>
      <c r="B10792" t="s">
        <v>234</v>
      </c>
      <c r="C10792" t="s">
        <v>56</v>
      </c>
      <c r="D10792">
        <v>0</v>
      </c>
      <c r="E10792">
        <v>0</v>
      </c>
      <c r="F10792">
        <v>0</v>
      </c>
      <c r="G10792">
        <v>0</v>
      </c>
      <c r="H10792">
        <v>0</v>
      </c>
      <c r="I10792">
        <v>0</v>
      </c>
      <c r="J10792">
        <v>0</v>
      </c>
      <c r="K10792">
        <v>0</v>
      </c>
    </row>
    <row r="10793" spans="1:11">
      <c r="A10793" s="74" t="s">
        <v>152</v>
      </c>
      <c r="B10793" t="s">
        <v>234</v>
      </c>
      <c r="C10793" t="s">
        <v>57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0</v>
      </c>
    </row>
    <row r="10794" spans="1:11">
      <c r="A10794" s="74" t="s">
        <v>152</v>
      </c>
      <c r="B10794" t="s">
        <v>234</v>
      </c>
      <c r="C10794" t="s">
        <v>58</v>
      </c>
      <c r="D10794">
        <v>0</v>
      </c>
      <c r="E10794">
        <v>0</v>
      </c>
      <c r="F10794">
        <v>0</v>
      </c>
      <c r="G10794">
        <v>0</v>
      </c>
      <c r="H10794">
        <v>0</v>
      </c>
      <c r="I10794">
        <v>0</v>
      </c>
      <c r="J10794">
        <v>0</v>
      </c>
      <c r="K10794">
        <v>0</v>
      </c>
    </row>
    <row r="10795" spans="1:11">
      <c r="A10795" s="74" t="s">
        <v>140</v>
      </c>
      <c r="B10795" t="s">
        <v>235</v>
      </c>
      <c r="C10795" t="s">
        <v>18</v>
      </c>
      <c r="D10795">
        <v>1</v>
      </c>
      <c r="E10795">
        <v>1</v>
      </c>
      <c r="F10795">
        <v>74900</v>
      </c>
      <c r="G10795">
        <v>74900</v>
      </c>
      <c r="H10795">
        <v>74900</v>
      </c>
      <c r="I10795">
        <v>74900</v>
      </c>
      <c r="J10795">
        <v>0</v>
      </c>
      <c r="K10795">
        <v>0</v>
      </c>
    </row>
    <row r="10796" spans="1:11">
      <c r="A10796" s="74" t="s">
        <v>140</v>
      </c>
      <c r="B10796" t="s">
        <v>235</v>
      </c>
      <c r="C10796" t="s">
        <v>19</v>
      </c>
      <c r="D10796">
        <v>0</v>
      </c>
      <c r="E10796">
        <v>0</v>
      </c>
      <c r="F10796">
        <v>0</v>
      </c>
      <c r="G10796">
        <v>0</v>
      </c>
      <c r="H10796">
        <v>0</v>
      </c>
      <c r="I10796">
        <v>0</v>
      </c>
      <c r="J10796">
        <v>0</v>
      </c>
      <c r="K10796">
        <v>0</v>
      </c>
    </row>
    <row r="10797" spans="1:11">
      <c r="A10797" s="74" t="s">
        <v>140</v>
      </c>
      <c r="B10797" t="s">
        <v>235</v>
      </c>
      <c r="C10797" t="s">
        <v>20</v>
      </c>
      <c r="D10797">
        <v>0</v>
      </c>
      <c r="E10797">
        <v>0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v>0</v>
      </c>
    </row>
    <row r="10798" spans="1:11">
      <c r="A10798" s="74" t="s">
        <v>140</v>
      </c>
      <c r="B10798" t="s">
        <v>235</v>
      </c>
      <c r="C10798" t="s">
        <v>21</v>
      </c>
      <c r="D10798">
        <v>0</v>
      </c>
      <c r="E10798">
        <v>0</v>
      </c>
      <c r="F10798">
        <v>0</v>
      </c>
      <c r="G10798">
        <v>0</v>
      </c>
      <c r="H10798">
        <v>0</v>
      </c>
      <c r="I10798">
        <v>0</v>
      </c>
      <c r="J10798">
        <v>0</v>
      </c>
      <c r="K10798">
        <v>0</v>
      </c>
    </row>
    <row r="10799" spans="1:11">
      <c r="A10799" s="74" t="s">
        <v>140</v>
      </c>
      <c r="B10799" t="s">
        <v>235</v>
      </c>
      <c r="C10799" t="s">
        <v>22</v>
      </c>
      <c r="D10799">
        <v>0</v>
      </c>
      <c r="E10799">
        <v>0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0</v>
      </c>
    </row>
    <row r="10800" spans="1:11">
      <c r="A10800" s="74" t="s">
        <v>140</v>
      </c>
      <c r="B10800" t="s">
        <v>235</v>
      </c>
      <c r="C10800" t="s">
        <v>23</v>
      </c>
      <c r="D10800">
        <v>0</v>
      </c>
      <c r="E10800">
        <v>0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0</v>
      </c>
    </row>
    <row r="10801" spans="1:11">
      <c r="A10801" s="74" t="s">
        <v>140</v>
      </c>
      <c r="B10801" t="s">
        <v>235</v>
      </c>
      <c r="C10801" t="s">
        <v>24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0</v>
      </c>
    </row>
    <row r="10802" spans="1:11">
      <c r="A10802" s="74" t="s">
        <v>140</v>
      </c>
      <c r="B10802" t="s">
        <v>235</v>
      </c>
      <c r="C10802" t="s">
        <v>25</v>
      </c>
      <c r="D10802">
        <v>1</v>
      </c>
      <c r="E10802">
        <v>1</v>
      </c>
      <c r="F10802">
        <v>74900</v>
      </c>
      <c r="G10802">
        <v>74900</v>
      </c>
      <c r="H10802">
        <v>74900</v>
      </c>
      <c r="I10802">
        <v>74900</v>
      </c>
      <c r="J10802">
        <v>0</v>
      </c>
      <c r="K10802">
        <v>0</v>
      </c>
    </row>
    <row r="10803" spans="1:11">
      <c r="A10803" s="74" t="s">
        <v>140</v>
      </c>
      <c r="B10803" t="s">
        <v>235</v>
      </c>
    </row>
    <row r="10804" spans="1:11">
      <c r="A10804" s="74" t="s">
        <v>140</v>
      </c>
      <c r="B10804" t="s">
        <v>235</v>
      </c>
      <c r="C10804" t="s">
        <v>26</v>
      </c>
      <c r="D10804">
        <v>0</v>
      </c>
      <c r="E10804">
        <v>0</v>
      </c>
      <c r="F10804">
        <v>0</v>
      </c>
      <c r="G10804">
        <v>0</v>
      </c>
      <c r="H10804">
        <v>0</v>
      </c>
      <c r="I10804">
        <v>0</v>
      </c>
      <c r="J10804">
        <v>0</v>
      </c>
      <c r="K10804">
        <v>0</v>
      </c>
    </row>
    <row r="10805" spans="1:11">
      <c r="A10805" s="74" t="s">
        <v>140</v>
      </c>
      <c r="B10805" t="s">
        <v>235</v>
      </c>
      <c r="C10805" t="s">
        <v>27</v>
      </c>
      <c r="D10805">
        <v>0</v>
      </c>
      <c r="E10805">
        <v>0</v>
      </c>
      <c r="F10805">
        <v>0</v>
      </c>
      <c r="G10805">
        <v>0</v>
      </c>
      <c r="H10805">
        <v>0</v>
      </c>
      <c r="I10805">
        <v>0</v>
      </c>
      <c r="J10805">
        <v>0</v>
      </c>
      <c r="K10805">
        <v>0</v>
      </c>
    </row>
    <row r="10806" spans="1:11">
      <c r="A10806" s="74" t="s">
        <v>140</v>
      </c>
      <c r="B10806" t="s">
        <v>235</v>
      </c>
      <c r="C10806" t="s">
        <v>25</v>
      </c>
      <c r="D10806">
        <v>0</v>
      </c>
      <c r="E10806">
        <v>0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</row>
    <row r="10807" spans="1:11">
      <c r="A10807" s="74" t="s">
        <v>140</v>
      </c>
      <c r="B10807" t="s">
        <v>235</v>
      </c>
    </row>
    <row r="10808" spans="1:11">
      <c r="A10808" s="74" t="s">
        <v>140</v>
      </c>
      <c r="B10808" t="s">
        <v>235</v>
      </c>
      <c r="C10808" t="s">
        <v>28</v>
      </c>
      <c r="D10808">
        <v>0.44</v>
      </c>
      <c r="E10808">
        <v>0.44</v>
      </c>
      <c r="F10808">
        <v>7056</v>
      </c>
      <c r="G10808">
        <v>7056</v>
      </c>
      <c r="H10808">
        <v>16036.363636363636</v>
      </c>
      <c r="I10808">
        <v>16036.363636363636</v>
      </c>
      <c r="J10808">
        <v>0</v>
      </c>
      <c r="K10808">
        <v>0</v>
      </c>
    </row>
    <row r="10809" spans="1:11">
      <c r="A10809" s="74" t="s">
        <v>140</v>
      </c>
      <c r="B10809" t="s">
        <v>235</v>
      </c>
      <c r="C10809" t="s">
        <v>29</v>
      </c>
      <c r="D10809">
        <v>2.08</v>
      </c>
      <c r="E10809">
        <v>2.08</v>
      </c>
      <c r="F10809">
        <v>34099.199999999997</v>
      </c>
      <c r="G10809">
        <v>34099.199999999997</v>
      </c>
      <c r="H10809">
        <v>16393.846153846152</v>
      </c>
      <c r="I10809">
        <v>16393.846153846152</v>
      </c>
      <c r="J10809">
        <v>0</v>
      </c>
      <c r="K10809">
        <v>0</v>
      </c>
    </row>
    <row r="10810" spans="1:11">
      <c r="A10810" s="74" t="s">
        <v>140</v>
      </c>
      <c r="B10810" t="s">
        <v>235</v>
      </c>
      <c r="C10810" t="s">
        <v>30</v>
      </c>
      <c r="D10810">
        <v>0</v>
      </c>
      <c r="E10810">
        <v>0</v>
      </c>
      <c r="F10810">
        <v>0</v>
      </c>
      <c r="G10810">
        <v>0</v>
      </c>
      <c r="H10810">
        <v>0</v>
      </c>
      <c r="I10810">
        <v>0</v>
      </c>
      <c r="J10810">
        <v>0</v>
      </c>
      <c r="K10810">
        <v>0</v>
      </c>
    </row>
    <row r="10811" spans="1:11">
      <c r="A10811" s="74" t="s">
        <v>140</v>
      </c>
      <c r="B10811" t="s">
        <v>235</v>
      </c>
      <c r="C10811" t="s">
        <v>31</v>
      </c>
      <c r="D10811">
        <v>0</v>
      </c>
      <c r="E10811">
        <v>0</v>
      </c>
      <c r="F10811">
        <v>0</v>
      </c>
      <c r="G10811">
        <v>0</v>
      </c>
      <c r="H10811">
        <v>0</v>
      </c>
      <c r="I10811">
        <v>0</v>
      </c>
      <c r="J10811">
        <v>0</v>
      </c>
      <c r="K10811">
        <v>0</v>
      </c>
    </row>
    <row r="10812" spans="1:11">
      <c r="A10812" s="74" t="s">
        <v>140</v>
      </c>
      <c r="B10812" t="s">
        <v>235</v>
      </c>
      <c r="C10812" t="s">
        <v>25</v>
      </c>
      <c r="D10812">
        <v>2.52</v>
      </c>
      <c r="E10812">
        <v>2.52</v>
      </c>
      <c r="F10812">
        <v>41155.199999999997</v>
      </c>
      <c r="G10812">
        <v>41155.199999999997</v>
      </c>
      <c r="H10812">
        <v>16331.428571428571</v>
      </c>
      <c r="I10812">
        <v>16331.428571428571</v>
      </c>
      <c r="J10812">
        <v>0</v>
      </c>
      <c r="K10812">
        <v>0</v>
      </c>
    </row>
    <row r="10813" spans="1:11">
      <c r="A10813" s="74" t="s">
        <v>140</v>
      </c>
      <c r="B10813" t="s">
        <v>235</v>
      </c>
    </row>
    <row r="10814" spans="1:11">
      <c r="A10814" s="74" t="s">
        <v>140</v>
      </c>
      <c r="B10814" t="s">
        <v>235</v>
      </c>
      <c r="C10814" t="s">
        <v>32</v>
      </c>
      <c r="D10814">
        <v>0</v>
      </c>
      <c r="E10814">
        <v>0</v>
      </c>
      <c r="F10814">
        <v>0</v>
      </c>
      <c r="G10814">
        <v>0</v>
      </c>
      <c r="H10814">
        <v>0</v>
      </c>
      <c r="I10814">
        <v>0</v>
      </c>
      <c r="J10814">
        <v>0</v>
      </c>
      <c r="K10814">
        <v>0</v>
      </c>
    </row>
    <row r="10815" spans="1:11">
      <c r="A10815" s="74" t="s">
        <v>140</v>
      </c>
      <c r="B10815" t="s">
        <v>235</v>
      </c>
      <c r="C10815" t="s">
        <v>33</v>
      </c>
      <c r="D10815">
        <v>0</v>
      </c>
      <c r="E10815">
        <v>0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v>0</v>
      </c>
    </row>
    <row r="10816" spans="1:11">
      <c r="A10816" s="74" t="s">
        <v>140</v>
      </c>
      <c r="B10816" t="s">
        <v>235</v>
      </c>
      <c r="C10816" t="s">
        <v>34</v>
      </c>
      <c r="D10816">
        <v>2</v>
      </c>
      <c r="E10816">
        <v>2</v>
      </c>
      <c r="F10816">
        <v>62800</v>
      </c>
      <c r="G10816">
        <v>62800</v>
      </c>
      <c r="H10816">
        <v>31400</v>
      </c>
      <c r="I10816">
        <v>31400</v>
      </c>
      <c r="J10816">
        <v>0</v>
      </c>
      <c r="K10816">
        <v>0</v>
      </c>
    </row>
    <row r="10817" spans="1:11">
      <c r="A10817" s="74" t="s">
        <v>140</v>
      </c>
      <c r="B10817" t="s">
        <v>235</v>
      </c>
      <c r="C10817" t="s">
        <v>25</v>
      </c>
      <c r="D10817">
        <v>2</v>
      </c>
      <c r="E10817">
        <v>2</v>
      </c>
      <c r="F10817">
        <v>62800</v>
      </c>
      <c r="G10817">
        <v>62800</v>
      </c>
      <c r="H10817">
        <v>31400</v>
      </c>
      <c r="I10817">
        <v>31400</v>
      </c>
      <c r="J10817">
        <v>0</v>
      </c>
      <c r="K10817">
        <v>0</v>
      </c>
    </row>
    <row r="10818" spans="1:11">
      <c r="A10818" s="74" t="s">
        <v>140</v>
      </c>
      <c r="B10818" t="s">
        <v>235</v>
      </c>
    </row>
    <row r="10819" spans="1:11">
      <c r="A10819" s="74" t="s">
        <v>140</v>
      </c>
      <c r="B10819" t="s">
        <v>235</v>
      </c>
      <c r="C10819" t="s">
        <v>35</v>
      </c>
      <c r="D10819">
        <v>0</v>
      </c>
      <c r="E10819">
        <v>0</v>
      </c>
      <c r="F10819">
        <v>0</v>
      </c>
      <c r="G10819">
        <v>0</v>
      </c>
      <c r="H10819">
        <v>0</v>
      </c>
      <c r="I10819">
        <v>0</v>
      </c>
      <c r="J10819">
        <v>0</v>
      </c>
      <c r="K10819">
        <v>0</v>
      </c>
    </row>
    <row r="10820" spans="1:11">
      <c r="A10820" s="74" t="s">
        <v>140</v>
      </c>
      <c r="B10820" t="s">
        <v>235</v>
      </c>
      <c r="C10820" t="s">
        <v>36</v>
      </c>
      <c r="D10820">
        <v>0</v>
      </c>
      <c r="E10820">
        <v>0</v>
      </c>
      <c r="F10820">
        <v>0</v>
      </c>
      <c r="G10820">
        <v>0</v>
      </c>
      <c r="H10820">
        <v>0</v>
      </c>
      <c r="I10820">
        <v>0</v>
      </c>
      <c r="J10820">
        <v>0</v>
      </c>
      <c r="K10820">
        <v>0</v>
      </c>
    </row>
    <row r="10821" spans="1:11">
      <c r="A10821" s="74" t="s">
        <v>140</v>
      </c>
      <c r="B10821" t="s">
        <v>235</v>
      </c>
      <c r="C10821" t="s">
        <v>25</v>
      </c>
      <c r="D10821">
        <v>0</v>
      </c>
      <c r="E10821">
        <v>0</v>
      </c>
      <c r="F10821">
        <v>0</v>
      </c>
      <c r="G10821">
        <v>0</v>
      </c>
      <c r="H10821">
        <v>0</v>
      </c>
      <c r="I10821">
        <v>0</v>
      </c>
      <c r="J10821">
        <v>0</v>
      </c>
      <c r="K10821">
        <v>0</v>
      </c>
    </row>
    <row r="10822" spans="1:11">
      <c r="A10822" s="74" t="s">
        <v>140</v>
      </c>
      <c r="B10822" t="s">
        <v>235</v>
      </c>
    </row>
    <row r="10823" spans="1:11">
      <c r="A10823" s="74" t="s">
        <v>140</v>
      </c>
      <c r="B10823" t="s">
        <v>235</v>
      </c>
      <c r="C10823" t="s">
        <v>37</v>
      </c>
      <c r="D10823">
        <v>0</v>
      </c>
      <c r="E10823">
        <v>0</v>
      </c>
      <c r="F10823">
        <v>0</v>
      </c>
      <c r="G10823">
        <v>0</v>
      </c>
      <c r="H10823">
        <v>0</v>
      </c>
      <c r="I10823">
        <v>0</v>
      </c>
      <c r="J10823">
        <v>0</v>
      </c>
      <c r="K10823">
        <v>0</v>
      </c>
    </row>
    <row r="10824" spans="1:11">
      <c r="A10824" s="74" t="s">
        <v>140</v>
      </c>
      <c r="B10824" t="s">
        <v>235</v>
      </c>
      <c r="C10824" t="s">
        <v>38</v>
      </c>
      <c r="D10824">
        <v>0</v>
      </c>
      <c r="E10824">
        <v>0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</row>
    <row r="10825" spans="1:11">
      <c r="A10825" s="74" t="s">
        <v>140</v>
      </c>
      <c r="B10825" t="s">
        <v>235</v>
      </c>
      <c r="C10825" t="s">
        <v>25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0</v>
      </c>
    </row>
    <row r="10826" spans="1:11">
      <c r="A10826" s="74" t="s">
        <v>140</v>
      </c>
      <c r="B10826" t="s">
        <v>235</v>
      </c>
    </row>
    <row r="10827" spans="1:11">
      <c r="A10827" s="74" t="s">
        <v>140</v>
      </c>
      <c r="B10827" t="s">
        <v>235</v>
      </c>
      <c r="C10827" t="s">
        <v>39</v>
      </c>
      <c r="D10827">
        <v>0</v>
      </c>
      <c r="E10827">
        <v>0</v>
      </c>
      <c r="F10827">
        <v>0</v>
      </c>
      <c r="G10827">
        <v>0</v>
      </c>
      <c r="H10827">
        <v>0</v>
      </c>
      <c r="I10827">
        <v>0</v>
      </c>
      <c r="J10827">
        <v>0</v>
      </c>
      <c r="K10827">
        <v>0</v>
      </c>
    </row>
    <row r="10828" spans="1:11">
      <c r="A10828" s="74" t="s">
        <v>140</v>
      </c>
      <c r="B10828" t="s">
        <v>235</v>
      </c>
      <c r="C10828" t="s">
        <v>40</v>
      </c>
      <c r="D10828">
        <v>0</v>
      </c>
      <c r="E10828">
        <v>0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0</v>
      </c>
    </row>
    <row r="10829" spans="1:11">
      <c r="A10829" s="74" t="s">
        <v>140</v>
      </c>
      <c r="B10829" t="s">
        <v>235</v>
      </c>
      <c r="C10829" t="s">
        <v>41</v>
      </c>
      <c r="D10829">
        <v>0</v>
      </c>
      <c r="E10829">
        <v>0</v>
      </c>
      <c r="F10829">
        <v>0</v>
      </c>
      <c r="G10829">
        <v>0</v>
      </c>
      <c r="H10829">
        <v>0</v>
      </c>
      <c r="I10829">
        <v>0</v>
      </c>
      <c r="J10829">
        <v>0</v>
      </c>
      <c r="K10829">
        <v>0</v>
      </c>
    </row>
    <row r="10830" spans="1:11">
      <c r="A10830" s="74" t="s">
        <v>140</v>
      </c>
      <c r="B10830" t="s">
        <v>235</v>
      </c>
      <c r="C10830" t="s">
        <v>42</v>
      </c>
      <c r="D10830">
        <v>0</v>
      </c>
      <c r="E10830">
        <v>0</v>
      </c>
      <c r="F10830">
        <v>0</v>
      </c>
      <c r="G10830">
        <v>0</v>
      </c>
      <c r="H10830">
        <v>0</v>
      </c>
      <c r="I10830">
        <v>0</v>
      </c>
      <c r="J10830">
        <v>0</v>
      </c>
      <c r="K10830">
        <v>0</v>
      </c>
    </row>
    <row r="10831" spans="1:11">
      <c r="A10831" s="74" t="s">
        <v>140</v>
      </c>
      <c r="B10831" t="s">
        <v>235</v>
      </c>
      <c r="C10831" t="s">
        <v>43</v>
      </c>
      <c r="D10831">
        <v>0</v>
      </c>
      <c r="E10831">
        <v>0</v>
      </c>
      <c r="F10831">
        <v>0</v>
      </c>
      <c r="G10831">
        <v>0</v>
      </c>
      <c r="H10831">
        <v>0</v>
      </c>
      <c r="I10831">
        <v>0</v>
      </c>
      <c r="J10831">
        <v>0</v>
      </c>
      <c r="K10831">
        <v>0</v>
      </c>
    </row>
    <row r="10832" spans="1:11">
      <c r="A10832" s="74" t="s">
        <v>140</v>
      </c>
      <c r="B10832" t="s">
        <v>235</v>
      </c>
      <c r="C10832" t="s">
        <v>44</v>
      </c>
      <c r="D10832">
        <v>0</v>
      </c>
      <c r="E10832">
        <v>0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0</v>
      </c>
    </row>
    <row r="10833" spans="1:11">
      <c r="A10833" s="74" t="s">
        <v>140</v>
      </c>
      <c r="B10833" t="s">
        <v>235</v>
      </c>
      <c r="C10833" t="s">
        <v>45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0</v>
      </c>
      <c r="J10833">
        <v>0</v>
      </c>
      <c r="K10833">
        <v>0</v>
      </c>
    </row>
    <row r="10834" spans="1:11">
      <c r="A10834" s="74" t="s">
        <v>140</v>
      </c>
      <c r="B10834" t="s">
        <v>235</v>
      </c>
      <c r="C10834" t="s">
        <v>46</v>
      </c>
      <c r="D10834">
        <v>0</v>
      </c>
      <c r="E10834">
        <v>0</v>
      </c>
      <c r="F10834">
        <v>0</v>
      </c>
      <c r="G10834">
        <v>0</v>
      </c>
      <c r="H10834">
        <v>0</v>
      </c>
      <c r="I10834">
        <v>0</v>
      </c>
      <c r="J10834">
        <v>0</v>
      </c>
      <c r="K10834">
        <v>0</v>
      </c>
    </row>
    <row r="10835" spans="1:11">
      <c r="A10835" s="74" t="s">
        <v>140</v>
      </c>
      <c r="B10835" t="s">
        <v>235</v>
      </c>
      <c r="C10835" t="s">
        <v>25</v>
      </c>
      <c r="D10835">
        <v>0</v>
      </c>
      <c r="E10835">
        <v>0</v>
      </c>
      <c r="F10835">
        <v>0</v>
      </c>
      <c r="G10835">
        <v>0</v>
      </c>
      <c r="H10835">
        <v>0</v>
      </c>
      <c r="I10835">
        <v>0</v>
      </c>
      <c r="J10835">
        <v>0</v>
      </c>
      <c r="K10835">
        <v>0</v>
      </c>
    </row>
    <row r="10836" spans="1:11">
      <c r="A10836" s="74" t="s">
        <v>140</v>
      </c>
      <c r="B10836" t="s">
        <v>235</v>
      </c>
    </row>
    <row r="10837" spans="1:11">
      <c r="A10837" s="74" t="s">
        <v>140</v>
      </c>
      <c r="B10837" t="s">
        <v>235</v>
      </c>
      <c r="C10837" t="s">
        <v>47</v>
      </c>
      <c r="D10837">
        <v>0</v>
      </c>
      <c r="E10837">
        <v>0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0</v>
      </c>
    </row>
    <row r="10838" spans="1:11">
      <c r="A10838" s="74" t="s">
        <v>140</v>
      </c>
      <c r="B10838" t="s">
        <v>235</v>
      </c>
      <c r="C10838" t="s">
        <v>48</v>
      </c>
      <c r="D10838">
        <v>0</v>
      </c>
      <c r="E10838">
        <v>0</v>
      </c>
      <c r="F10838">
        <v>0</v>
      </c>
      <c r="G10838">
        <v>0</v>
      </c>
      <c r="H10838">
        <v>0</v>
      </c>
      <c r="I10838">
        <v>0</v>
      </c>
      <c r="J10838">
        <v>0</v>
      </c>
      <c r="K10838">
        <v>0</v>
      </c>
    </row>
    <row r="10839" spans="1:11">
      <c r="A10839" s="74" t="s">
        <v>140</v>
      </c>
      <c r="B10839" t="s">
        <v>235</v>
      </c>
      <c r="C10839" t="s">
        <v>25</v>
      </c>
      <c r="D10839">
        <v>0</v>
      </c>
      <c r="E10839">
        <v>0</v>
      </c>
      <c r="F10839">
        <v>0</v>
      </c>
      <c r="G10839">
        <v>0</v>
      </c>
      <c r="H10839">
        <v>0</v>
      </c>
      <c r="I10839">
        <v>0</v>
      </c>
      <c r="J10839">
        <v>0</v>
      </c>
      <c r="K10839">
        <v>0</v>
      </c>
    </row>
    <row r="10840" spans="1:11">
      <c r="A10840" s="74" t="s">
        <v>140</v>
      </c>
      <c r="B10840" t="s">
        <v>235</v>
      </c>
    </row>
    <row r="10841" spans="1:11">
      <c r="A10841" s="74" t="s">
        <v>140</v>
      </c>
      <c r="B10841" t="s">
        <v>235</v>
      </c>
      <c r="C10841" t="s">
        <v>49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0</v>
      </c>
      <c r="J10841">
        <v>0</v>
      </c>
      <c r="K10841">
        <v>0</v>
      </c>
    </row>
    <row r="10842" spans="1:11">
      <c r="A10842" s="74" t="s">
        <v>140</v>
      </c>
      <c r="B10842" t="s">
        <v>235</v>
      </c>
      <c r="C10842" t="s">
        <v>25</v>
      </c>
      <c r="D10842">
        <v>0</v>
      </c>
      <c r="E10842">
        <v>0</v>
      </c>
      <c r="F10842">
        <v>0</v>
      </c>
      <c r="G10842">
        <v>0</v>
      </c>
      <c r="H10842">
        <v>0</v>
      </c>
      <c r="I10842">
        <v>0</v>
      </c>
      <c r="J10842">
        <v>0</v>
      </c>
      <c r="K10842">
        <v>0</v>
      </c>
    </row>
    <row r="10843" spans="1:11">
      <c r="A10843" s="74" t="s">
        <v>140</v>
      </c>
      <c r="B10843" t="s">
        <v>235</v>
      </c>
    </row>
    <row r="10844" spans="1:11">
      <c r="A10844" s="74" t="s">
        <v>140</v>
      </c>
      <c r="B10844" t="s">
        <v>235</v>
      </c>
      <c r="C10844" t="s">
        <v>50</v>
      </c>
      <c r="D10844">
        <v>0</v>
      </c>
      <c r="E10844">
        <v>0</v>
      </c>
      <c r="F10844">
        <v>0</v>
      </c>
      <c r="G10844">
        <v>0</v>
      </c>
      <c r="H10844">
        <v>0</v>
      </c>
      <c r="I10844">
        <v>0</v>
      </c>
      <c r="J10844">
        <v>0</v>
      </c>
      <c r="K10844">
        <v>0</v>
      </c>
    </row>
    <row r="10845" spans="1:11">
      <c r="A10845" s="74" t="s">
        <v>140</v>
      </c>
      <c r="B10845" t="s">
        <v>235</v>
      </c>
      <c r="C10845" t="s">
        <v>51</v>
      </c>
      <c r="D10845">
        <v>0</v>
      </c>
      <c r="E10845">
        <v>0</v>
      </c>
      <c r="F10845">
        <v>0</v>
      </c>
      <c r="G10845">
        <v>0</v>
      </c>
      <c r="H10845">
        <v>0</v>
      </c>
      <c r="I10845">
        <v>0</v>
      </c>
      <c r="J10845">
        <v>0</v>
      </c>
      <c r="K10845">
        <v>0</v>
      </c>
    </row>
    <row r="10846" spans="1:11">
      <c r="A10846" s="74" t="s">
        <v>140</v>
      </c>
      <c r="B10846" t="s">
        <v>235</v>
      </c>
      <c r="C10846" t="s">
        <v>25</v>
      </c>
      <c r="D10846">
        <v>0</v>
      </c>
      <c r="E10846">
        <v>0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</row>
    <row r="10847" spans="1:11">
      <c r="A10847" s="74" t="s">
        <v>140</v>
      </c>
      <c r="B10847" t="s">
        <v>235</v>
      </c>
    </row>
    <row r="10848" spans="1:11">
      <c r="A10848" s="74" t="s">
        <v>140</v>
      </c>
      <c r="B10848" t="s">
        <v>235</v>
      </c>
      <c r="C10848" t="s">
        <v>52</v>
      </c>
      <c r="D10848">
        <v>0</v>
      </c>
      <c r="E10848">
        <v>0</v>
      </c>
      <c r="F10848">
        <v>0</v>
      </c>
      <c r="G10848">
        <v>0</v>
      </c>
      <c r="H10848">
        <v>0</v>
      </c>
      <c r="I10848">
        <v>0</v>
      </c>
      <c r="J10848">
        <v>0</v>
      </c>
      <c r="K10848">
        <v>0</v>
      </c>
    </row>
    <row r="10849" spans="1:11">
      <c r="A10849" s="74" t="s">
        <v>140</v>
      </c>
      <c r="B10849" t="s">
        <v>235</v>
      </c>
      <c r="C10849" t="s">
        <v>53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0</v>
      </c>
      <c r="J10849">
        <v>0</v>
      </c>
      <c r="K10849">
        <v>0</v>
      </c>
    </row>
    <row r="10850" spans="1:11">
      <c r="A10850" s="74" t="s">
        <v>140</v>
      </c>
      <c r="B10850" t="s">
        <v>235</v>
      </c>
      <c r="C10850" t="s">
        <v>54</v>
      </c>
      <c r="D10850">
        <v>0</v>
      </c>
      <c r="E10850">
        <v>0</v>
      </c>
      <c r="F10850">
        <v>0</v>
      </c>
      <c r="G10850">
        <v>0</v>
      </c>
      <c r="H10850">
        <v>0</v>
      </c>
      <c r="I10850">
        <v>0</v>
      </c>
      <c r="J10850">
        <v>0</v>
      </c>
      <c r="K10850">
        <v>0</v>
      </c>
    </row>
    <row r="10851" spans="1:11">
      <c r="A10851" s="74" t="s">
        <v>140</v>
      </c>
      <c r="B10851" t="s">
        <v>235</v>
      </c>
      <c r="C10851" t="s">
        <v>55</v>
      </c>
      <c r="D10851">
        <v>0</v>
      </c>
      <c r="E10851">
        <v>0</v>
      </c>
      <c r="F10851">
        <v>0</v>
      </c>
      <c r="G10851">
        <v>0</v>
      </c>
      <c r="H10851">
        <v>0</v>
      </c>
      <c r="I10851">
        <v>0</v>
      </c>
      <c r="J10851">
        <v>0</v>
      </c>
      <c r="K10851">
        <v>0</v>
      </c>
    </row>
    <row r="10852" spans="1:11">
      <c r="A10852" s="74" t="s">
        <v>140</v>
      </c>
      <c r="B10852" t="s">
        <v>235</v>
      </c>
      <c r="C10852" t="s">
        <v>25</v>
      </c>
      <c r="D10852">
        <v>0</v>
      </c>
      <c r="E10852">
        <v>0</v>
      </c>
      <c r="F10852">
        <v>0</v>
      </c>
      <c r="G10852">
        <v>0</v>
      </c>
      <c r="H10852">
        <v>0</v>
      </c>
      <c r="I10852">
        <v>0</v>
      </c>
      <c r="J10852">
        <v>0</v>
      </c>
      <c r="K10852">
        <v>0</v>
      </c>
    </row>
    <row r="10853" spans="1:11">
      <c r="A10853" s="74" t="s">
        <v>140</v>
      </c>
      <c r="B10853" t="s">
        <v>235</v>
      </c>
    </row>
    <row r="10854" spans="1:11">
      <c r="A10854" s="74" t="s">
        <v>140</v>
      </c>
      <c r="B10854" t="s">
        <v>235</v>
      </c>
      <c r="C10854" t="s">
        <v>56</v>
      </c>
      <c r="D10854">
        <v>0</v>
      </c>
      <c r="E10854">
        <v>0</v>
      </c>
      <c r="F10854">
        <v>0</v>
      </c>
      <c r="G10854">
        <v>0</v>
      </c>
      <c r="H10854">
        <v>0</v>
      </c>
      <c r="I10854">
        <v>0</v>
      </c>
      <c r="J10854">
        <v>0</v>
      </c>
      <c r="K10854">
        <v>0</v>
      </c>
    </row>
    <row r="10855" spans="1:11">
      <c r="A10855" s="74" t="s">
        <v>140</v>
      </c>
      <c r="B10855" t="s">
        <v>235</v>
      </c>
      <c r="C10855" t="s">
        <v>57</v>
      </c>
      <c r="D10855">
        <v>0</v>
      </c>
      <c r="E10855">
        <v>0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</row>
    <row r="10856" spans="1:11">
      <c r="A10856" s="74" t="s">
        <v>140</v>
      </c>
      <c r="B10856" t="s">
        <v>235</v>
      </c>
      <c r="C10856" t="s">
        <v>58</v>
      </c>
      <c r="D10856">
        <v>0</v>
      </c>
      <c r="E10856">
        <v>0</v>
      </c>
      <c r="F10856">
        <v>0</v>
      </c>
      <c r="G10856">
        <v>0</v>
      </c>
      <c r="H10856">
        <v>0</v>
      </c>
      <c r="I10856">
        <v>0</v>
      </c>
      <c r="J10856">
        <v>0</v>
      </c>
      <c r="K10856">
        <v>0</v>
      </c>
    </row>
    <row r="10857" spans="1:11">
      <c r="A10857" s="74" t="s">
        <v>152</v>
      </c>
      <c r="B10857" t="s">
        <v>236</v>
      </c>
      <c r="C10857" t="s">
        <v>18</v>
      </c>
      <c r="D10857">
        <v>1</v>
      </c>
      <c r="E10857">
        <v>1</v>
      </c>
      <c r="F10857">
        <v>81600</v>
      </c>
      <c r="G10857">
        <v>87500</v>
      </c>
      <c r="H10857">
        <v>81600</v>
      </c>
      <c r="I10857">
        <v>87500</v>
      </c>
      <c r="J10857">
        <v>5900</v>
      </c>
      <c r="K10857">
        <v>7.2303921568627458E-2</v>
      </c>
    </row>
    <row r="10858" spans="1:11">
      <c r="A10858" s="74" t="s">
        <v>152</v>
      </c>
      <c r="B10858" t="s">
        <v>236</v>
      </c>
      <c r="C10858" t="s">
        <v>19</v>
      </c>
      <c r="D10858">
        <v>0</v>
      </c>
      <c r="E10858">
        <v>0</v>
      </c>
      <c r="F10858">
        <v>0</v>
      </c>
      <c r="G10858">
        <v>0</v>
      </c>
      <c r="H10858">
        <v>0</v>
      </c>
      <c r="I10858">
        <v>0</v>
      </c>
      <c r="J10858">
        <v>0</v>
      </c>
      <c r="K10858">
        <v>0</v>
      </c>
    </row>
    <row r="10859" spans="1:11">
      <c r="A10859" s="74" t="s">
        <v>152</v>
      </c>
      <c r="B10859" t="s">
        <v>236</v>
      </c>
      <c r="C10859" t="s">
        <v>20</v>
      </c>
      <c r="D10859">
        <v>2</v>
      </c>
      <c r="E10859">
        <v>2</v>
      </c>
      <c r="F10859">
        <v>140000</v>
      </c>
      <c r="G10859">
        <v>150000</v>
      </c>
      <c r="H10859">
        <v>70000</v>
      </c>
      <c r="I10859">
        <v>75000</v>
      </c>
      <c r="J10859">
        <v>10000</v>
      </c>
      <c r="K10859">
        <v>7.1428571428571425E-2</v>
      </c>
    </row>
    <row r="10860" spans="1:11">
      <c r="A10860" s="74" t="s">
        <v>152</v>
      </c>
      <c r="B10860" t="s">
        <v>236</v>
      </c>
      <c r="C10860" t="s">
        <v>21</v>
      </c>
      <c r="D10860">
        <v>0</v>
      </c>
      <c r="E10860">
        <v>0</v>
      </c>
      <c r="F10860">
        <v>0</v>
      </c>
      <c r="G10860">
        <v>0</v>
      </c>
      <c r="H10860">
        <v>0</v>
      </c>
      <c r="I10860">
        <v>0</v>
      </c>
      <c r="J10860">
        <v>0</v>
      </c>
      <c r="K10860">
        <v>0</v>
      </c>
    </row>
    <row r="10861" spans="1:11">
      <c r="A10861" s="74" t="s">
        <v>152</v>
      </c>
      <c r="B10861" t="s">
        <v>236</v>
      </c>
      <c r="C10861" t="s">
        <v>22</v>
      </c>
      <c r="D10861">
        <v>1</v>
      </c>
      <c r="E10861">
        <v>1</v>
      </c>
      <c r="F10861">
        <v>68077.740000000005</v>
      </c>
      <c r="G10861">
        <v>70000</v>
      </c>
      <c r="H10861">
        <v>68077.740000000005</v>
      </c>
      <c r="I10861">
        <v>70000</v>
      </c>
      <c r="J10861">
        <v>1922.2599999999948</v>
      </c>
      <c r="K10861">
        <v>2.8236248735636561E-2</v>
      </c>
    </row>
    <row r="10862" spans="1:11">
      <c r="A10862" s="74" t="s">
        <v>152</v>
      </c>
      <c r="B10862" t="s">
        <v>236</v>
      </c>
      <c r="C10862" t="s">
        <v>23</v>
      </c>
      <c r="D10862">
        <v>1</v>
      </c>
      <c r="E10862">
        <v>1</v>
      </c>
      <c r="F10862">
        <v>70000</v>
      </c>
      <c r="G10862">
        <v>75000</v>
      </c>
      <c r="H10862">
        <v>70000</v>
      </c>
      <c r="I10862">
        <v>75000</v>
      </c>
      <c r="J10862">
        <v>5000</v>
      </c>
      <c r="K10862">
        <v>7.1428571428571425E-2</v>
      </c>
    </row>
    <row r="10863" spans="1:11">
      <c r="A10863" s="74" t="s">
        <v>152</v>
      </c>
      <c r="B10863" t="s">
        <v>236</v>
      </c>
      <c r="C10863" t="s">
        <v>24</v>
      </c>
      <c r="D10863">
        <v>0</v>
      </c>
      <c r="E10863">
        <v>0</v>
      </c>
      <c r="F10863">
        <v>0</v>
      </c>
      <c r="G10863">
        <v>0</v>
      </c>
      <c r="H10863">
        <v>0</v>
      </c>
      <c r="I10863">
        <v>0</v>
      </c>
      <c r="J10863">
        <v>0</v>
      </c>
      <c r="K10863">
        <v>0</v>
      </c>
    </row>
    <row r="10864" spans="1:11">
      <c r="A10864" s="74" t="s">
        <v>152</v>
      </c>
      <c r="B10864" t="s">
        <v>236</v>
      </c>
      <c r="C10864" t="s">
        <v>25</v>
      </c>
      <c r="D10864">
        <v>5</v>
      </c>
      <c r="E10864">
        <v>5</v>
      </c>
      <c r="F10864">
        <v>359677.74</v>
      </c>
      <c r="G10864">
        <v>382500</v>
      </c>
      <c r="H10864">
        <v>71935.547999999995</v>
      </c>
      <c r="I10864">
        <v>76500</v>
      </c>
      <c r="J10864">
        <v>22822.260000000009</v>
      </c>
      <c r="K10864">
        <v>6.3451966752237743E-2</v>
      </c>
    </row>
    <row r="10865" spans="1:11">
      <c r="A10865" s="74" t="s">
        <v>152</v>
      </c>
      <c r="B10865" t="s">
        <v>236</v>
      </c>
    </row>
    <row r="10866" spans="1:11">
      <c r="A10866" s="74" t="s">
        <v>152</v>
      </c>
      <c r="B10866" t="s">
        <v>236</v>
      </c>
      <c r="C10866" t="s">
        <v>26</v>
      </c>
      <c r="D10866">
        <v>0</v>
      </c>
      <c r="E10866">
        <v>0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0</v>
      </c>
    </row>
    <row r="10867" spans="1:11">
      <c r="A10867" s="74" t="s">
        <v>152</v>
      </c>
      <c r="B10867" t="s">
        <v>236</v>
      </c>
      <c r="C10867" t="s">
        <v>27</v>
      </c>
      <c r="D10867">
        <v>0</v>
      </c>
      <c r="E10867">
        <v>0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</row>
    <row r="10868" spans="1:11">
      <c r="A10868" s="74" t="s">
        <v>152</v>
      </c>
      <c r="B10868" t="s">
        <v>236</v>
      </c>
      <c r="C10868" t="s">
        <v>25</v>
      </c>
      <c r="D10868">
        <v>0</v>
      </c>
      <c r="E10868">
        <v>0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0</v>
      </c>
    </row>
    <row r="10869" spans="1:11">
      <c r="A10869" s="74" t="s">
        <v>152</v>
      </c>
      <c r="B10869" t="s">
        <v>236</v>
      </c>
    </row>
    <row r="10870" spans="1:11">
      <c r="A10870" s="74" t="s">
        <v>152</v>
      </c>
      <c r="B10870" t="s">
        <v>236</v>
      </c>
      <c r="C10870" t="s">
        <v>28</v>
      </c>
      <c r="D10870">
        <v>0</v>
      </c>
      <c r="E10870">
        <v>0</v>
      </c>
      <c r="F10870">
        <v>0</v>
      </c>
      <c r="G10870">
        <v>0</v>
      </c>
      <c r="H10870">
        <v>0</v>
      </c>
      <c r="I10870">
        <v>0</v>
      </c>
      <c r="J10870">
        <v>0</v>
      </c>
      <c r="K10870">
        <v>0</v>
      </c>
    </row>
    <row r="10871" spans="1:11">
      <c r="A10871" s="74" t="s">
        <v>152</v>
      </c>
      <c r="B10871" t="s">
        <v>236</v>
      </c>
      <c r="C10871" t="s">
        <v>29</v>
      </c>
      <c r="D10871">
        <v>0</v>
      </c>
      <c r="E10871">
        <v>0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0</v>
      </c>
    </row>
    <row r="10872" spans="1:11">
      <c r="A10872" s="74" t="s">
        <v>152</v>
      </c>
      <c r="B10872" t="s">
        <v>236</v>
      </c>
      <c r="C10872" t="s">
        <v>30</v>
      </c>
      <c r="D10872">
        <v>0</v>
      </c>
      <c r="E10872">
        <v>0</v>
      </c>
      <c r="F10872">
        <v>0</v>
      </c>
      <c r="G10872">
        <v>0</v>
      </c>
      <c r="H10872">
        <v>0</v>
      </c>
      <c r="I10872">
        <v>0</v>
      </c>
      <c r="J10872">
        <v>0</v>
      </c>
      <c r="K10872">
        <v>0</v>
      </c>
    </row>
    <row r="10873" spans="1:11">
      <c r="A10873" s="74" t="s">
        <v>152</v>
      </c>
      <c r="B10873" t="s">
        <v>236</v>
      </c>
      <c r="C10873" t="s">
        <v>31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</row>
    <row r="10874" spans="1:11">
      <c r="A10874" s="74" t="s">
        <v>152</v>
      </c>
      <c r="B10874" t="s">
        <v>236</v>
      </c>
      <c r="C10874" t="s">
        <v>25</v>
      </c>
      <c r="D10874">
        <v>0</v>
      </c>
      <c r="E10874">
        <v>0</v>
      </c>
      <c r="F10874">
        <v>0</v>
      </c>
      <c r="G10874">
        <v>0</v>
      </c>
      <c r="H10874">
        <v>0</v>
      </c>
      <c r="I10874">
        <v>0</v>
      </c>
      <c r="J10874">
        <v>0</v>
      </c>
      <c r="K10874">
        <v>0</v>
      </c>
    </row>
    <row r="10875" spans="1:11">
      <c r="A10875" s="74" t="s">
        <v>152</v>
      </c>
      <c r="B10875" t="s">
        <v>236</v>
      </c>
    </row>
    <row r="10876" spans="1:11">
      <c r="A10876" s="74" t="s">
        <v>152</v>
      </c>
      <c r="B10876" t="s">
        <v>236</v>
      </c>
      <c r="C10876" t="s">
        <v>32</v>
      </c>
      <c r="D10876">
        <v>2</v>
      </c>
      <c r="E10876">
        <v>2</v>
      </c>
      <c r="F10876">
        <v>99151</v>
      </c>
      <c r="G10876">
        <v>100491</v>
      </c>
      <c r="H10876">
        <v>49575.5</v>
      </c>
      <c r="I10876">
        <v>50245.5</v>
      </c>
      <c r="J10876">
        <v>1340</v>
      </c>
      <c r="K10876">
        <v>1.3514740143821041E-2</v>
      </c>
    </row>
    <row r="10877" spans="1:11">
      <c r="A10877" s="74" t="s">
        <v>152</v>
      </c>
      <c r="B10877" t="s">
        <v>236</v>
      </c>
      <c r="C10877" t="s">
        <v>33</v>
      </c>
      <c r="D10877">
        <v>0</v>
      </c>
      <c r="E10877">
        <v>0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0</v>
      </c>
    </row>
    <row r="10878" spans="1:11">
      <c r="A10878" s="74" t="s">
        <v>152</v>
      </c>
      <c r="B10878" t="s">
        <v>236</v>
      </c>
      <c r="C10878" t="s">
        <v>34</v>
      </c>
      <c r="D10878">
        <v>2</v>
      </c>
      <c r="E10878">
        <v>2</v>
      </c>
      <c r="F10878">
        <v>59000</v>
      </c>
      <c r="G10878">
        <v>61000</v>
      </c>
      <c r="H10878">
        <v>29500</v>
      </c>
      <c r="I10878">
        <v>30500</v>
      </c>
      <c r="J10878">
        <v>2000</v>
      </c>
      <c r="K10878">
        <v>3.3898305084745763E-2</v>
      </c>
    </row>
    <row r="10879" spans="1:11">
      <c r="A10879" s="74" t="s">
        <v>152</v>
      </c>
      <c r="B10879" t="s">
        <v>236</v>
      </c>
      <c r="C10879" t="s">
        <v>25</v>
      </c>
      <c r="D10879">
        <v>4</v>
      </c>
      <c r="E10879">
        <v>4</v>
      </c>
      <c r="F10879">
        <v>158151</v>
      </c>
      <c r="G10879">
        <v>161491</v>
      </c>
      <c r="H10879">
        <v>39537.75</v>
      </c>
      <c r="I10879">
        <v>40372.75</v>
      </c>
      <c r="J10879">
        <v>3340</v>
      </c>
      <c r="K10879">
        <v>2.1119057103654103E-2</v>
      </c>
    </row>
    <row r="10880" spans="1:11">
      <c r="A10880" s="74" t="s">
        <v>152</v>
      </c>
      <c r="B10880" t="s">
        <v>236</v>
      </c>
    </row>
    <row r="10881" spans="1:11">
      <c r="A10881" s="74" t="s">
        <v>152</v>
      </c>
      <c r="B10881" t="s">
        <v>236</v>
      </c>
      <c r="C10881" t="s">
        <v>35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0</v>
      </c>
      <c r="J10881">
        <v>0</v>
      </c>
      <c r="K10881">
        <v>0</v>
      </c>
    </row>
    <row r="10882" spans="1:11">
      <c r="A10882" s="74" t="s">
        <v>152</v>
      </c>
      <c r="B10882" t="s">
        <v>236</v>
      </c>
      <c r="C10882" t="s">
        <v>36</v>
      </c>
      <c r="D10882">
        <v>0</v>
      </c>
      <c r="E10882">
        <v>0</v>
      </c>
      <c r="F10882">
        <v>0</v>
      </c>
      <c r="G10882">
        <v>0</v>
      </c>
      <c r="H10882">
        <v>0</v>
      </c>
      <c r="I10882">
        <v>0</v>
      </c>
      <c r="J10882">
        <v>0</v>
      </c>
      <c r="K10882">
        <v>0</v>
      </c>
    </row>
    <row r="10883" spans="1:11">
      <c r="A10883" s="74" t="s">
        <v>152</v>
      </c>
      <c r="B10883" t="s">
        <v>236</v>
      </c>
      <c r="C10883" t="s">
        <v>25</v>
      </c>
      <c r="D10883">
        <v>0</v>
      </c>
      <c r="E10883">
        <v>0</v>
      </c>
      <c r="F10883">
        <v>0</v>
      </c>
      <c r="G10883">
        <v>0</v>
      </c>
      <c r="H10883">
        <v>0</v>
      </c>
      <c r="I10883">
        <v>0</v>
      </c>
      <c r="J10883">
        <v>0</v>
      </c>
      <c r="K10883">
        <v>0</v>
      </c>
    </row>
    <row r="10884" spans="1:11">
      <c r="A10884" s="74" t="s">
        <v>152</v>
      </c>
      <c r="B10884" t="s">
        <v>236</v>
      </c>
    </row>
    <row r="10885" spans="1:11">
      <c r="A10885" s="74" t="s">
        <v>152</v>
      </c>
      <c r="B10885" t="s">
        <v>236</v>
      </c>
      <c r="C10885" t="s">
        <v>37</v>
      </c>
      <c r="D10885">
        <v>0</v>
      </c>
      <c r="E10885">
        <v>0</v>
      </c>
      <c r="F10885">
        <v>0</v>
      </c>
      <c r="G10885">
        <v>0</v>
      </c>
      <c r="H10885">
        <v>0</v>
      </c>
      <c r="I10885">
        <v>0</v>
      </c>
      <c r="J10885">
        <v>0</v>
      </c>
      <c r="K10885">
        <v>0</v>
      </c>
    </row>
    <row r="10886" spans="1:11">
      <c r="A10886" s="74" t="s">
        <v>152</v>
      </c>
      <c r="B10886" t="s">
        <v>236</v>
      </c>
      <c r="C10886" t="s">
        <v>38</v>
      </c>
      <c r="D10886">
        <v>0</v>
      </c>
      <c r="E10886">
        <v>0</v>
      </c>
      <c r="F10886">
        <v>0</v>
      </c>
      <c r="G10886">
        <v>0</v>
      </c>
      <c r="H10886">
        <v>0</v>
      </c>
      <c r="I10886">
        <v>0</v>
      </c>
      <c r="J10886">
        <v>0</v>
      </c>
      <c r="K10886">
        <v>0</v>
      </c>
    </row>
    <row r="10887" spans="1:11">
      <c r="A10887" s="74" t="s">
        <v>152</v>
      </c>
      <c r="B10887" t="s">
        <v>236</v>
      </c>
      <c r="C10887" t="s">
        <v>25</v>
      </c>
      <c r="D10887">
        <v>0</v>
      </c>
      <c r="E10887">
        <v>0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</row>
    <row r="10888" spans="1:11">
      <c r="A10888" s="74" t="s">
        <v>152</v>
      </c>
      <c r="B10888" t="s">
        <v>236</v>
      </c>
    </row>
    <row r="10889" spans="1:11">
      <c r="A10889" s="74" t="s">
        <v>152</v>
      </c>
      <c r="B10889" t="s">
        <v>236</v>
      </c>
      <c r="C10889" t="s">
        <v>39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0</v>
      </c>
    </row>
    <row r="10890" spans="1:11">
      <c r="A10890" s="74" t="s">
        <v>152</v>
      </c>
      <c r="B10890" t="s">
        <v>236</v>
      </c>
      <c r="C10890" t="s">
        <v>40</v>
      </c>
      <c r="D10890">
        <v>0</v>
      </c>
      <c r="E10890">
        <v>0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0</v>
      </c>
    </row>
    <row r="10891" spans="1:11">
      <c r="A10891" s="74" t="s">
        <v>152</v>
      </c>
      <c r="B10891" t="s">
        <v>236</v>
      </c>
      <c r="C10891" t="s">
        <v>41</v>
      </c>
      <c r="D10891">
        <v>0</v>
      </c>
      <c r="E10891">
        <v>0</v>
      </c>
      <c r="F10891">
        <v>0</v>
      </c>
      <c r="G10891">
        <v>0</v>
      </c>
      <c r="H10891">
        <v>0</v>
      </c>
      <c r="I10891">
        <v>0</v>
      </c>
      <c r="J10891">
        <v>0</v>
      </c>
      <c r="K10891">
        <v>0</v>
      </c>
    </row>
    <row r="10892" spans="1:11">
      <c r="A10892" s="74" t="s">
        <v>152</v>
      </c>
      <c r="B10892" t="s">
        <v>236</v>
      </c>
      <c r="C10892" t="s">
        <v>42</v>
      </c>
      <c r="D10892">
        <v>0</v>
      </c>
      <c r="E10892">
        <v>0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</row>
    <row r="10893" spans="1:11">
      <c r="A10893" s="74" t="s">
        <v>152</v>
      </c>
      <c r="B10893" t="s">
        <v>236</v>
      </c>
      <c r="C10893" t="s">
        <v>43</v>
      </c>
      <c r="D10893">
        <v>0</v>
      </c>
      <c r="E10893">
        <v>0</v>
      </c>
      <c r="F10893">
        <v>0</v>
      </c>
      <c r="G10893">
        <v>0</v>
      </c>
      <c r="H10893">
        <v>0</v>
      </c>
      <c r="I10893">
        <v>0</v>
      </c>
      <c r="J10893">
        <v>0</v>
      </c>
      <c r="K10893">
        <v>0</v>
      </c>
    </row>
    <row r="10894" spans="1:11">
      <c r="A10894" s="74" t="s">
        <v>152</v>
      </c>
      <c r="B10894" t="s">
        <v>236</v>
      </c>
      <c r="C10894" t="s">
        <v>44</v>
      </c>
      <c r="D10894">
        <v>0</v>
      </c>
      <c r="E10894">
        <v>0</v>
      </c>
      <c r="F10894">
        <v>0</v>
      </c>
      <c r="G10894">
        <v>0</v>
      </c>
      <c r="H10894">
        <v>0</v>
      </c>
      <c r="I10894">
        <v>0</v>
      </c>
      <c r="J10894">
        <v>0</v>
      </c>
      <c r="K10894">
        <v>0</v>
      </c>
    </row>
    <row r="10895" spans="1:11">
      <c r="A10895" s="74" t="s">
        <v>152</v>
      </c>
      <c r="B10895" t="s">
        <v>236</v>
      </c>
      <c r="C10895" t="s">
        <v>45</v>
      </c>
      <c r="D10895">
        <v>0</v>
      </c>
      <c r="E10895">
        <v>0</v>
      </c>
      <c r="F10895">
        <v>0</v>
      </c>
      <c r="G10895">
        <v>0</v>
      </c>
      <c r="H10895">
        <v>0</v>
      </c>
      <c r="I10895">
        <v>0</v>
      </c>
      <c r="J10895">
        <v>0</v>
      </c>
      <c r="K10895">
        <v>0</v>
      </c>
    </row>
    <row r="10896" spans="1:11">
      <c r="A10896" s="74" t="s">
        <v>152</v>
      </c>
      <c r="B10896" t="s">
        <v>236</v>
      </c>
      <c r="C10896" t="s">
        <v>46</v>
      </c>
      <c r="D10896">
        <v>0</v>
      </c>
      <c r="E10896">
        <v>0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0</v>
      </c>
    </row>
    <row r="10897" spans="1:11">
      <c r="A10897" s="74" t="s">
        <v>152</v>
      </c>
      <c r="B10897" t="s">
        <v>236</v>
      </c>
      <c r="C10897" t="s">
        <v>25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0</v>
      </c>
      <c r="J10897">
        <v>0</v>
      </c>
      <c r="K10897">
        <v>0</v>
      </c>
    </row>
    <row r="10898" spans="1:11">
      <c r="A10898" s="74" t="s">
        <v>152</v>
      </c>
      <c r="B10898" t="s">
        <v>236</v>
      </c>
    </row>
    <row r="10899" spans="1:11">
      <c r="A10899" s="74" t="s">
        <v>152</v>
      </c>
      <c r="B10899" t="s">
        <v>236</v>
      </c>
      <c r="C10899" t="s">
        <v>47</v>
      </c>
      <c r="D10899">
        <v>0</v>
      </c>
      <c r="E10899">
        <v>0</v>
      </c>
      <c r="F10899">
        <v>0</v>
      </c>
      <c r="G10899">
        <v>0</v>
      </c>
      <c r="H10899">
        <v>0</v>
      </c>
      <c r="I10899">
        <v>0</v>
      </c>
      <c r="J10899">
        <v>0</v>
      </c>
      <c r="K10899">
        <v>0</v>
      </c>
    </row>
    <row r="10900" spans="1:11">
      <c r="A10900" s="74" t="s">
        <v>152</v>
      </c>
      <c r="B10900" t="s">
        <v>236</v>
      </c>
      <c r="C10900" t="s">
        <v>48</v>
      </c>
      <c r="D10900">
        <v>0</v>
      </c>
      <c r="E10900">
        <v>0</v>
      </c>
      <c r="F10900">
        <v>0</v>
      </c>
      <c r="G10900">
        <v>0</v>
      </c>
      <c r="H10900">
        <v>0</v>
      </c>
      <c r="I10900">
        <v>0</v>
      </c>
      <c r="J10900">
        <v>0</v>
      </c>
      <c r="K10900">
        <v>0</v>
      </c>
    </row>
    <row r="10901" spans="1:11">
      <c r="A10901" s="74" t="s">
        <v>152</v>
      </c>
      <c r="B10901" t="s">
        <v>236</v>
      </c>
      <c r="C10901" t="s">
        <v>25</v>
      </c>
      <c r="D10901">
        <v>0</v>
      </c>
      <c r="E10901">
        <v>0</v>
      </c>
      <c r="F10901">
        <v>0</v>
      </c>
      <c r="G10901">
        <v>0</v>
      </c>
      <c r="H10901">
        <v>0</v>
      </c>
      <c r="I10901">
        <v>0</v>
      </c>
      <c r="J10901">
        <v>0</v>
      </c>
      <c r="K10901">
        <v>0</v>
      </c>
    </row>
    <row r="10902" spans="1:11">
      <c r="A10902" s="74" t="s">
        <v>152</v>
      </c>
      <c r="B10902" t="s">
        <v>236</v>
      </c>
    </row>
    <row r="10903" spans="1:11">
      <c r="A10903" s="74" t="s">
        <v>152</v>
      </c>
      <c r="B10903" t="s">
        <v>236</v>
      </c>
      <c r="C10903" t="s">
        <v>49</v>
      </c>
      <c r="D10903">
        <v>0</v>
      </c>
      <c r="E10903">
        <v>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</row>
    <row r="10904" spans="1:11">
      <c r="A10904" s="74" t="s">
        <v>152</v>
      </c>
      <c r="B10904" t="s">
        <v>236</v>
      </c>
      <c r="C10904" t="s">
        <v>25</v>
      </c>
      <c r="D10904">
        <v>0</v>
      </c>
      <c r="E10904">
        <v>0</v>
      </c>
      <c r="F10904">
        <v>0</v>
      </c>
      <c r="G10904">
        <v>0</v>
      </c>
      <c r="H10904">
        <v>0</v>
      </c>
      <c r="I10904">
        <v>0</v>
      </c>
      <c r="J10904">
        <v>0</v>
      </c>
      <c r="K10904">
        <v>0</v>
      </c>
    </row>
    <row r="10905" spans="1:11">
      <c r="A10905" s="74" t="s">
        <v>152</v>
      </c>
      <c r="B10905" t="s">
        <v>236</v>
      </c>
    </row>
    <row r="10906" spans="1:11">
      <c r="A10906" s="74" t="s">
        <v>152</v>
      </c>
      <c r="B10906" t="s">
        <v>236</v>
      </c>
      <c r="C10906" t="s">
        <v>50</v>
      </c>
      <c r="D10906">
        <v>0</v>
      </c>
      <c r="E10906">
        <v>0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0</v>
      </c>
    </row>
    <row r="10907" spans="1:11">
      <c r="A10907" s="74" t="s">
        <v>152</v>
      </c>
      <c r="B10907" t="s">
        <v>236</v>
      </c>
      <c r="C10907" t="s">
        <v>51</v>
      </c>
      <c r="D10907">
        <v>0</v>
      </c>
      <c r="E10907">
        <v>0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0</v>
      </c>
    </row>
    <row r="10908" spans="1:11">
      <c r="A10908" s="74" t="s">
        <v>152</v>
      </c>
      <c r="B10908" t="s">
        <v>236</v>
      </c>
      <c r="C10908" t="s">
        <v>25</v>
      </c>
      <c r="D10908">
        <v>0</v>
      </c>
      <c r="E10908">
        <v>0</v>
      </c>
      <c r="F10908">
        <v>0</v>
      </c>
      <c r="G10908">
        <v>0</v>
      </c>
      <c r="H10908">
        <v>0</v>
      </c>
      <c r="I10908">
        <v>0</v>
      </c>
      <c r="J10908">
        <v>0</v>
      </c>
      <c r="K10908">
        <v>0</v>
      </c>
    </row>
    <row r="10909" spans="1:11">
      <c r="A10909" s="74" t="s">
        <v>152</v>
      </c>
      <c r="B10909" t="s">
        <v>236</v>
      </c>
    </row>
    <row r="10910" spans="1:11">
      <c r="A10910" s="74" t="s">
        <v>152</v>
      </c>
      <c r="B10910" t="s">
        <v>236</v>
      </c>
      <c r="C10910" t="s">
        <v>52</v>
      </c>
      <c r="D10910">
        <v>0</v>
      </c>
      <c r="E10910">
        <v>0</v>
      </c>
      <c r="F10910">
        <v>0</v>
      </c>
      <c r="G10910">
        <v>0</v>
      </c>
      <c r="H10910">
        <v>0</v>
      </c>
      <c r="I10910">
        <v>0</v>
      </c>
      <c r="J10910">
        <v>0</v>
      </c>
      <c r="K10910">
        <v>0</v>
      </c>
    </row>
    <row r="10911" spans="1:11">
      <c r="A10911" s="74" t="s">
        <v>152</v>
      </c>
      <c r="B10911" t="s">
        <v>236</v>
      </c>
      <c r="C10911" t="s">
        <v>53</v>
      </c>
      <c r="D10911">
        <v>0</v>
      </c>
      <c r="E10911">
        <v>0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0</v>
      </c>
    </row>
    <row r="10912" spans="1:11">
      <c r="A10912" s="74" t="s">
        <v>152</v>
      </c>
      <c r="B10912" t="s">
        <v>236</v>
      </c>
      <c r="C10912" t="s">
        <v>54</v>
      </c>
      <c r="D10912">
        <v>0</v>
      </c>
      <c r="E10912">
        <v>0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0</v>
      </c>
    </row>
    <row r="10913" spans="1:11">
      <c r="A10913" s="74" t="s">
        <v>152</v>
      </c>
      <c r="B10913" t="s">
        <v>236</v>
      </c>
      <c r="C10913" t="s">
        <v>55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0</v>
      </c>
      <c r="J10913">
        <v>0</v>
      </c>
      <c r="K10913">
        <v>0</v>
      </c>
    </row>
    <row r="10914" spans="1:11">
      <c r="A10914" s="74" t="s">
        <v>152</v>
      </c>
      <c r="B10914" t="s">
        <v>236</v>
      </c>
      <c r="C10914" t="s">
        <v>25</v>
      </c>
      <c r="D10914">
        <v>0</v>
      </c>
      <c r="E10914">
        <v>0</v>
      </c>
      <c r="F10914">
        <v>0</v>
      </c>
      <c r="G10914">
        <v>0</v>
      </c>
      <c r="H10914">
        <v>0</v>
      </c>
      <c r="I10914">
        <v>0</v>
      </c>
      <c r="J10914">
        <v>0</v>
      </c>
      <c r="K10914">
        <v>0</v>
      </c>
    </row>
    <row r="10915" spans="1:11">
      <c r="A10915" s="74" t="s">
        <v>152</v>
      </c>
      <c r="B10915" t="s">
        <v>236</v>
      </c>
    </row>
    <row r="10916" spans="1:11">
      <c r="A10916" s="74" t="s">
        <v>152</v>
      </c>
      <c r="B10916" t="s">
        <v>236</v>
      </c>
      <c r="C10916" t="s">
        <v>56</v>
      </c>
      <c r="D10916">
        <v>0</v>
      </c>
      <c r="E10916">
        <v>0</v>
      </c>
      <c r="F10916">
        <v>0</v>
      </c>
      <c r="G10916">
        <v>0</v>
      </c>
      <c r="H10916">
        <v>0</v>
      </c>
      <c r="I10916">
        <v>0</v>
      </c>
      <c r="J10916">
        <v>0</v>
      </c>
      <c r="K10916">
        <v>0</v>
      </c>
    </row>
    <row r="10917" spans="1:11">
      <c r="A10917" s="74" t="s">
        <v>152</v>
      </c>
      <c r="B10917" t="s">
        <v>236</v>
      </c>
      <c r="C10917" t="s">
        <v>57</v>
      </c>
      <c r="D10917">
        <v>0</v>
      </c>
      <c r="E10917">
        <v>0</v>
      </c>
      <c r="F10917">
        <v>0</v>
      </c>
      <c r="G10917">
        <v>0</v>
      </c>
      <c r="H10917">
        <v>0</v>
      </c>
      <c r="I10917">
        <v>0</v>
      </c>
      <c r="J10917">
        <v>0</v>
      </c>
      <c r="K10917">
        <v>0</v>
      </c>
    </row>
    <row r="10918" spans="1:11">
      <c r="A10918" s="74" t="s">
        <v>152</v>
      </c>
      <c r="B10918" t="s">
        <v>236</v>
      </c>
      <c r="C10918" t="s">
        <v>58</v>
      </c>
      <c r="D10918">
        <v>0</v>
      </c>
      <c r="E10918">
        <v>0</v>
      </c>
      <c r="F10918">
        <v>0</v>
      </c>
      <c r="G10918">
        <v>0</v>
      </c>
      <c r="H10918">
        <v>0</v>
      </c>
      <c r="I10918">
        <v>0</v>
      </c>
      <c r="J10918">
        <v>0</v>
      </c>
      <c r="K10918">
        <v>0</v>
      </c>
    </row>
    <row r="10919" spans="1:11">
      <c r="A10919" s="74" t="s">
        <v>152</v>
      </c>
      <c r="B10919" t="s">
        <v>237</v>
      </c>
      <c r="C10919" t="s">
        <v>18</v>
      </c>
      <c r="D10919">
        <v>1</v>
      </c>
      <c r="E10919">
        <v>1</v>
      </c>
      <c r="F10919">
        <v>164912</v>
      </c>
      <c r="G10919">
        <v>142660</v>
      </c>
      <c r="H10919">
        <v>164912</v>
      </c>
      <c r="I10919">
        <v>142660</v>
      </c>
      <c r="J10919">
        <v>-22252</v>
      </c>
      <c r="K10919">
        <v>-0.13493257009799164</v>
      </c>
    </row>
    <row r="10920" spans="1:11">
      <c r="A10920" s="74" t="s">
        <v>152</v>
      </c>
      <c r="B10920" t="s">
        <v>237</v>
      </c>
      <c r="C10920" t="s">
        <v>19</v>
      </c>
      <c r="D10920">
        <v>0</v>
      </c>
      <c r="E10920">
        <v>0</v>
      </c>
      <c r="F10920">
        <v>0</v>
      </c>
      <c r="G10920">
        <v>0</v>
      </c>
      <c r="H10920">
        <v>0</v>
      </c>
      <c r="I10920">
        <v>0</v>
      </c>
      <c r="J10920">
        <v>0</v>
      </c>
      <c r="K10920">
        <v>0</v>
      </c>
    </row>
    <row r="10921" spans="1:11">
      <c r="A10921" s="74" t="s">
        <v>152</v>
      </c>
      <c r="B10921" t="s">
        <v>237</v>
      </c>
      <c r="C10921" t="s">
        <v>20</v>
      </c>
      <c r="D10921">
        <v>1</v>
      </c>
      <c r="E10921">
        <v>1</v>
      </c>
      <c r="F10921">
        <v>142660</v>
      </c>
      <c r="G10921">
        <v>132600</v>
      </c>
      <c r="H10921">
        <v>142660</v>
      </c>
      <c r="I10921">
        <v>132600</v>
      </c>
      <c r="J10921">
        <v>-10060</v>
      </c>
      <c r="K10921">
        <v>-7.0517313893172576E-2</v>
      </c>
    </row>
    <row r="10922" spans="1:11">
      <c r="A10922" s="74" t="s">
        <v>152</v>
      </c>
      <c r="B10922" t="s">
        <v>237</v>
      </c>
      <c r="C10922" t="s">
        <v>21</v>
      </c>
      <c r="D10922">
        <v>0</v>
      </c>
      <c r="E10922">
        <v>0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</row>
    <row r="10923" spans="1:11">
      <c r="A10923" s="74" t="s">
        <v>152</v>
      </c>
      <c r="B10923" t="s">
        <v>237</v>
      </c>
      <c r="C10923" t="s">
        <v>22</v>
      </c>
      <c r="D10923">
        <v>1</v>
      </c>
      <c r="E10923">
        <v>1</v>
      </c>
      <c r="F10923">
        <v>70000</v>
      </c>
      <c r="G10923">
        <v>70000</v>
      </c>
      <c r="H10923">
        <v>70000</v>
      </c>
      <c r="I10923">
        <v>70000</v>
      </c>
      <c r="J10923">
        <v>0</v>
      </c>
      <c r="K10923">
        <v>0</v>
      </c>
    </row>
    <row r="10924" spans="1:11">
      <c r="A10924" s="74" t="s">
        <v>152</v>
      </c>
      <c r="B10924" t="s">
        <v>237</v>
      </c>
      <c r="C10924" t="s">
        <v>23</v>
      </c>
      <c r="D10924">
        <v>0</v>
      </c>
      <c r="E10924">
        <v>0</v>
      </c>
      <c r="F10924">
        <v>0</v>
      </c>
      <c r="G10924">
        <v>0</v>
      </c>
      <c r="H10924">
        <v>0</v>
      </c>
      <c r="I10924">
        <v>0</v>
      </c>
      <c r="J10924">
        <v>0</v>
      </c>
      <c r="K10924">
        <v>0</v>
      </c>
    </row>
    <row r="10925" spans="1:11">
      <c r="A10925" s="74" t="s">
        <v>152</v>
      </c>
      <c r="B10925" t="s">
        <v>237</v>
      </c>
      <c r="C10925" t="s">
        <v>24</v>
      </c>
      <c r="D10925">
        <v>0</v>
      </c>
      <c r="E10925">
        <v>0</v>
      </c>
      <c r="F10925">
        <v>0</v>
      </c>
      <c r="G10925">
        <v>0</v>
      </c>
      <c r="H10925">
        <v>0</v>
      </c>
      <c r="I10925">
        <v>0</v>
      </c>
      <c r="J10925">
        <v>0</v>
      </c>
      <c r="K10925">
        <v>0</v>
      </c>
    </row>
    <row r="10926" spans="1:11">
      <c r="A10926" s="74" t="s">
        <v>152</v>
      </c>
      <c r="B10926" t="s">
        <v>237</v>
      </c>
      <c r="C10926" t="s">
        <v>25</v>
      </c>
      <c r="D10926">
        <v>3</v>
      </c>
      <c r="E10926">
        <v>3</v>
      </c>
      <c r="F10926">
        <v>377572</v>
      </c>
      <c r="G10926">
        <v>345260</v>
      </c>
      <c r="H10926">
        <v>125857.33333333333</v>
      </c>
      <c r="I10926">
        <v>115086.66666666667</v>
      </c>
      <c r="J10926">
        <v>-32312</v>
      </c>
      <c r="K10926">
        <v>-8.5578379752735897E-2</v>
      </c>
    </row>
    <row r="10927" spans="1:11">
      <c r="A10927" s="74" t="s">
        <v>152</v>
      </c>
      <c r="B10927" t="s">
        <v>237</v>
      </c>
    </row>
    <row r="10928" spans="1:11">
      <c r="A10928" s="74" t="s">
        <v>152</v>
      </c>
      <c r="B10928" t="s">
        <v>237</v>
      </c>
      <c r="C10928" t="s">
        <v>26</v>
      </c>
      <c r="D10928">
        <v>0</v>
      </c>
      <c r="E10928">
        <v>0</v>
      </c>
      <c r="F10928">
        <v>0</v>
      </c>
      <c r="G10928">
        <v>0</v>
      </c>
      <c r="H10928">
        <v>0</v>
      </c>
      <c r="I10928">
        <v>0</v>
      </c>
      <c r="J10928">
        <v>0</v>
      </c>
      <c r="K10928">
        <v>0</v>
      </c>
    </row>
    <row r="10929" spans="1:11">
      <c r="A10929" s="74" t="s">
        <v>152</v>
      </c>
      <c r="B10929" t="s">
        <v>237</v>
      </c>
      <c r="C10929" t="s">
        <v>27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0</v>
      </c>
      <c r="J10929">
        <v>0</v>
      </c>
      <c r="K10929">
        <v>0</v>
      </c>
    </row>
    <row r="10930" spans="1:11">
      <c r="A10930" s="74" t="s">
        <v>152</v>
      </c>
      <c r="B10930" t="s">
        <v>237</v>
      </c>
      <c r="C10930" t="s">
        <v>25</v>
      </c>
      <c r="D10930">
        <v>0</v>
      </c>
      <c r="E10930">
        <v>0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</row>
    <row r="10931" spans="1:11">
      <c r="A10931" s="74" t="s">
        <v>152</v>
      </c>
      <c r="B10931" t="s">
        <v>237</v>
      </c>
    </row>
    <row r="10932" spans="1:11">
      <c r="A10932" s="74" t="s">
        <v>152</v>
      </c>
      <c r="B10932" t="s">
        <v>237</v>
      </c>
      <c r="C10932" t="s">
        <v>28</v>
      </c>
      <c r="D10932">
        <v>1</v>
      </c>
      <c r="E10932">
        <v>1</v>
      </c>
      <c r="F10932">
        <v>34848</v>
      </c>
      <c r="G10932">
        <v>34848</v>
      </c>
      <c r="H10932">
        <v>34848</v>
      </c>
      <c r="I10932">
        <v>34848</v>
      </c>
      <c r="J10932">
        <v>0</v>
      </c>
      <c r="K10932">
        <v>0</v>
      </c>
    </row>
    <row r="10933" spans="1:11">
      <c r="A10933" s="74" t="s">
        <v>152</v>
      </c>
      <c r="B10933" t="s">
        <v>237</v>
      </c>
      <c r="C10933" t="s">
        <v>29</v>
      </c>
      <c r="D10933">
        <v>3</v>
      </c>
      <c r="E10933">
        <v>3</v>
      </c>
      <c r="F10933">
        <v>108416</v>
      </c>
      <c r="G10933">
        <v>108416</v>
      </c>
      <c r="H10933">
        <v>36138.666666666664</v>
      </c>
      <c r="I10933">
        <v>36138.666666666664</v>
      </c>
      <c r="J10933">
        <v>0</v>
      </c>
      <c r="K10933">
        <v>0</v>
      </c>
    </row>
    <row r="10934" spans="1:11">
      <c r="A10934" s="74" t="s">
        <v>152</v>
      </c>
      <c r="B10934" t="s">
        <v>237</v>
      </c>
      <c r="C10934" t="s">
        <v>30</v>
      </c>
      <c r="D10934">
        <v>0</v>
      </c>
      <c r="E10934">
        <v>0</v>
      </c>
      <c r="F10934">
        <v>0</v>
      </c>
      <c r="G10934">
        <v>0</v>
      </c>
      <c r="H10934">
        <v>0</v>
      </c>
      <c r="I10934">
        <v>0</v>
      </c>
      <c r="J10934">
        <v>0</v>
      </c>
      <c r="K10934">
        <v>0</v>
      </c>
    </row>
    <row r="10935" spans="1:11">
      <c r="A10935" s="74" t="s">
        <v>152</v>
      </c>
      <c r="B10935" t="s">
        <v>237</v>
      </c>
      <c r="C10935" t="s">
        <v>31</v>
      </c>
      <c r="D10935">
        <v>0</v>
      </c>
      <c r="E10935">
        <v>0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</row>
    <row r="10936" spans="1:11">
      <c r="A10936" s="74" t="s">
        <v>152</v>
      </c>
      <c r="B10936" t="s">
        <v>237</v>
      </c>
      <c r="C10936" t="s">
        <v>25</v>
      </c>
      <c r="D10936">
        <v>4</v>
      </c>
      <c r="E10936">
        <v>4</v>
      </c>
      <c r="F10936">
        <v>143264</v>
      </c>
      <c r="G10936">
        <v>143264</v>
      </c>
      <c r="H10936">
        <v>35816</v>
      </c>
      <c r="I10936">
        <v>35816</v>
      </c>
      <c r="J10936">
        <v>0</v>
      </c>
      <c r="K10936">
        <v>0</v>
      </c>
    </row>
    <row r="10937" spans="1:11">
      <c r="A10937" s="74" t="s">
        <v>152</v>
      </c>
      <c r="B10937" t="s">
        <v>237</v>
      </c>
    </row>
    <row r="10938" spans="1:11">
      <c r="A10938" s="74" t="s">
        <v>152</v>
      </c>
      <c r="B10938" t="s">
        <v>237</v>
      </c>
      <c r="C10938" t="s">
        <v>32</v>
      </c>
      <c r="D10938">
        <v>1</v>
      </c>
      <c r="E10938">
        <v>1</v>
      </c>
      <c r="F10938">
        <v>53504</v>
      </c>
      <c r="G10938">
        <v>53504</v>
      </c>
      <c r="H10938">
        <v>53504</v>
      </c>
      <c r="I10938">
        <v>53504</v>
      </c>
      <c r="J10938">
        <v>0</v>
      </c>
      <c r="K10938">
        <v>0</v>
      </c>
    </row>
    <row r="10939" spans="1:11">
      <c r="A10939" s="74" t="s">
        <v>152</v>
      </c>
      <c r="B10939" t="s">
        <v>237</v>
      </c>
      <c r="C10939" t="s">
        <v>33</v>
      </c>
      <c r="D10939">
        <v>0</v>
      </c>
      <c r="E10939">
        <v>0</v>
      </c>
      <c r="F10939">
        <v>0</v>
      </c>
      <c r="G10939">
        <v>0</v>
      </c>
      <c r="H10939">
        <v>0</v>
      </c>
      <c r="I10939">
        <v>0</v>
      </c>
      <c r="J10939">
        <v>0</v>
      </c>
      <c r="K10939">
        <v>0</v>
      </c>
    </row>
    <row r="10940" spans="1:11">
      <c r="A10940" s="74" t="s">
        <v>152</v>
      </c>
      <c r="B10940" t="s">
        <v>237</v>
      </c>
      <c r="C10940" t="s">
        <v>34</v>
      </c>
      <c r="D10940">
        <v>1</v>
      </c>
      <c r="E10940">
        <v>1</v>
      </c>
      <c r="F10940">
        <v>29120</v>
      </c>
      <c r="G10940">
        <v>29120</v>
      </c>
      <c r="H10940">
        <v>29120</v>
      </c>
      <c r="I10940">
        <v>29120</v>
      </c>
      <c r="J10940">
        <v>0</v>
      </c>
      <c r="K10940">
        <v>0</v>
      </c>
    </row>
    <row r="10941" spans="1:11">
      <c r="A10941" s="74" t="s">
        <v>152</v>
      </c>
      <c r="B10941" t="s">
        <v>237</v>
      </c>
      <c r="C10941" t="s">
        <v>25</v>
      </c>
      <c r="D10941">
        <v>2</v>
      </c>
      <c r="E10941">
        <v>2</v>
      </c>
      <c r="F10941">
        <v>82624</v>
      </c>
      <c r="G10941">
        <v>82624</v>
      </c>
      <c r="H10941">
        <v>41312</v>
      </c>
      <c r="I10941">
        <v>41312</v>
      </c>
      <c r="J10941">
        <v>0</v>
      </c>
      <c r="K10941">
        <v>0</v>
      </c>
    </row>
    <row r="10942" spans="1:11">
      <c r="A10942" s="74" t="s">
        <v>152</v>
      </c>
      <c r="B10942" t="s">
        <v>237</v>
      </c>
    </row>
    <row r="10943" spans="1:11">
      <c r="A10943" s="74" t="s">
        <v>152</v>
      </c>
      <c r="B10943" t="s">
        <v>237</v>
      </c>
      <c r="C10943" t="s">
        <v>35</v>
      </c>
      <c r="D10943">
        <v>0</v>
      </c>
      <c r="E10943">
        <v>0</v>
      </c>
      <c r="F10943">
        <v>0</v>
      </c>
      <c r="G10943">
        <v>0</v>
      </c>
      <c r="H10943">
        <v>0</v>
      </c>
      <c r="I10943">
        <v>0</v>
      </c>
      <c r="J10943">
        <v>0</v>
      </c>
      <c r="K10943">
        <v>0</v>
      </c>
    </row>
    <row r="10944" spans="1:11">
      <c r="A10944" s="74" t="s">
        <v>152</v>
      </c>
      <c r="B10944" t="s">
        <v>237</v>
      </c>
      <c r="C10944" t="s">
        <v>36</v>
      </c>
      <c r="D10944">
        <v>0</v>
      </c>
      <c r="E10944">
        <v>0</v>
      </c>
      <c r="F10944">
        <v>0</v>
      </c>
      <c r="G10944">
        <v>0</v>
      </c>
      <c r="H10944">
        <v>0</v>
      </c>
      <c r="I10944">
        <v>0</v>
      </c>
      <c r="J10944">
        <v>0</v>
      </c>
      <c r="K10944">
        <v>0</v>
      </c>
    </row>
    <row r="10945" spans="1:11">
      <c r="A10945" s="74" t="s">
        <v>152</v>
      </c>
      <c r="B10945" t="s">
        <v>237</v>
      </c>
      <c r="C10945" t="s">
        <v>25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0</v>
      </c>
      <c r="J10945">
        <v>0</v>
      </c>
      <c r="K10945">
        <v>0</v>
      </c>
    </row>
    <row r="10946" spans="1:11">
      <c r="A10946" s="74" t="s">
        <v>152</v>
      </c>
      <c r="B10946" t="s">
        <v>237</v>
      </c>
    </row>
    <row r="10947" spans="1:11">
      <c r="A10947" s="74" t="s">
        <v>152</v>
      </c>
      <c r="B10947" t="s">
        <v>237</v>
      </c>
      <c r="C10947" t="s">
        <v>37</v>
      </c>
      <c r="D10947">
        <v>0</v>
      </c>
      <c r="E10947">
        <v>0</v>
      </c>
      <c r="F10947">
        <v>0</v>
      </c>
      <c r="G10947">
        <v>0</v>
      </c>
      <c r="H10947">
        <v>0</v>
      </c>
      <c r="I10947">
        <v>0</v>
      </c>
      <c r="J10947">
        <v>0</v>
      </c>
      <c r="K10947">
        <v>0</v>
      </c>
    </row>
    <row r="10948" spans="1:11">
      <c r="A10948" s="74" t="s">
        <v>152</v>
      </c>
      <c r="B10948" t="s">
        <v>237</v>
      </c>
      <c r="C10948" t="s">
        <v>38</v>
      </c>
      <c r="D10948">
        <v>0</v>
      </c>
      <c r="E10948">
        <v>0</v>
      </c>
      <c r="F10948">
        <v>0</v>
      </c>
      <c r="G10948">
        <v>0</v>
      </c>
      <c r="H10948">
        <v>0</v>
      </c>
      <c r="I10948">
        <v>0</v>
      </c>
      <c r="J10948">
        <v>0</v>
      </c>
      <c r="K10948">
        <v>0</v>
      </c>
    </row>
    <row r="10949" spans="1:11">
      <c r="A10949" s="74" t="s">
        <v>152</v>
      </c>
      <c r="B10949" t="s">
        <v>237</v>
      </c>
      <c r="C10949" t="s">
        <v>25</v>
      </c>
      <c r="D10949">
        <v>0</v>
      </c>
      <c r="E10949">
        <v>0</v>
      </c>
      <c r="F10949">
        <v>0</v>
      </c>
      <c r="G10949">
        <v>0</v>
      </c>
      <c r="H10949">
        <v>0</v>
      </c>
      <c r="I10949">
        <v>0</v>
      </c>
      <c r="J10949">
        <v>0</v>
      </c>
      <c r="K10949">
        <v>0</v>
      </c>
    </row>
    <row r="10950" spans="1:11">
      <c r="A10950" s="74" t="s">
        <v>152</v>
      </c>
      <c r="B10950" t="s">
        <v>237</v>
      </c>
    </row>
    <row r="10951" spans="1:11">
      <c r="A10951" s="74" t="s">
        <v>152</v>
      </c>
      <c r="B10951" t="s">
        <v>237</v>
      </c>
      <c r="C10951" t="s">
        <v>39</v>
      </c>
      <c r="D10951">
        <v>0</v>
      </c>
      <c r="E10951">
        <v>0</v>
      </c>
      <c r="F10951">
        <v>0</v>
      </c>
      <c r="G10951">
        <v>0</v>
      </c>
      <c r="H10951">
        <v>0</v>
      </c>
      <c r="I10951">
        <v>0</v>
      </c>
      <c r="J10951">
        <v>0</v>
      </c>
      <c r="K10951">
        <v>0</v>
      </c>
    </row>
    <row r="10952" spans="1:11">
      <c r="A10952" s="74" t="s">
        <v>152</v>
      </c>
      <c r="B10952" t="s">
        <v>237</v>
      </c>
      <c r="C10952" t="s">
        <v>40</v>
      </c>
      <c r="D10952">
        <v>0</v>
      </c>
      <c r="E10952">
        <v>0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0</v>
      </c>
    </row>
    <row r="10953" spans="1:11">
      <c r="A10953" s="74" t="s">
        <v>152</v>
      </c>
      <c r="B10953" t="s">
        <v>237</v>
      </c>
      <c r="C10953" t="s">
        <v>41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0</v>
      </c>
      <c r="J10953">
        <v>0</v>
      </c>
      <c r="K10953">
        <v>0</v>
      </c>
    </row>
    <row r="10954" spans="1:11">
      <c r="A10954" s="74" t="s">
        <v>152</v>
      </c>
      <c r="B10954" t="s">
        <v>237</v>
      </c>
      <c r="C10954" t="s">
        <v>42</v>
      </c>
      <c r="D10954">
        <v>0</v>
      </c>
      <c r="E10954">
        <v>0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</row>
    <row r="10955" spans="1:11">
      <c r="A10955" s="74" t="s">
        <v>152</v>
      </c>
      <c r="B10955" t="s">
        <v>237</v>
      </c>
      <c r="C10955" t="s">
        <v>43</v>
      </c>
      <c r="D10955">
        <v>0</v>
      </c>
      <c r="E10955">
        <v>0</v>
      </c>
      <c r="F10955">
        <v>0</v>
      </c>
      <c r="G10955">
        <v>0</v>
      </c>
      <c r="H10955">
        <v>0</v>
      </c>
      <c r="I10955">
        <v>0</v>
      </c>
      <c r="J10955">
        <v>0</v>
      </c>
      <c r="K10955">
        <v>0</v>
      </c>
    </row>
    <row r="10956" spans="1:11">
      <c r="A10956" s="74" t="s">
        <v>152</v>
      </c>
      <c r="B10956" t="s">
        <v>237</v>
      </c>
      <c r="C10956" t="s">
        <v>44</v>
      </c>
      <c r="D10956">
        <v>0</v>
      </c>
      <c r="E10956">
        <v>0</v>
      </c>
      <c r="F10956">
        <v>0</v>
      </c>
      <c r="G10956">
        <v>0</v>
      </c>
      <c r="H10956">
        <v>0</v>
      </c>
      <c r="I10956">
        <v>0</v>
      </c>
      <c r="J10956">
        <v>0</v>
      </c>
      <c r="K10956">
        <v>0</v>
      </c>
    </row>
    <row r="10957" spans="1:11">
      <c r="A10957" s="74" t="s">
        <v>152</v>
      </c>
      <c r="B10957" t="s">
        <v>237</v>
      </c>
      <c r="C10957" t="s">
        <v>45</v>
      </c>
      <c r="D10957">
        <v>0</v>
      </c>
      <c r="E10957">
        <v>0</v>
      </c>
      <c r="F10957">
        <v>0</v>
      </c>
      <c r="G10957">
        <v>0</v>
      </c>
      <c r="H10957">
        <v>0</v>
      </c>
      <c r="I10957">
        <v>0</v>
      </c>
      <c r="J10957">
        <v>0</v>
      </c>
      <c r="K10957">
        <v>0</v>
      </c>
    </row>
    <row r="10958" spans="1:11">
      <c r="A10958" s="74" t="s">
        <v>152</v>
      </c>
      <c r="B10958" t="s">
        <v>237</v>
      </c>
      <c r="C10958" t="s">
        <v>46</v>
      </c>
      <c r="D10958">
        <v>0</v>
      </c>
      <c r="E10958">
        <v>0</v>
      </c>
      <c r="F10958">
        <v>0</v>
      </c>
      <c r="G10958">
        <v>0</v>
      </c>
      <c r="H10958">
        <v>0</v>
      </c>
      <c r="I10958">
        <v>0</v>
      </c>
      <c r="J10958">
        <v>0</v>
      </c>
      <c r="K10958">
        <v>0</v>
      </c>
    </row>
    <row r="10959" spans="1:11">
      <c r="A10959" s="74" t="s">
        <v>152</v>
      </c>
      <c r="B10959" t="s">
        <v>237</v>
      </c>
      <c r="C10959" t="s">
        <v>25</v>
      </c>
      <c r="D10959">
        <v>0</v>
      </c>
      <c r="E10959">
        <v>0</v>
      </c>
      <c r="F10959">
        <v>0</v>
      </c>
      <c r="G10959">
        <v>0</v>
      </c>
      <c r="H10959">
        <v>0</v>
      </c>
      <c r="I10959">
        <v>0</v>
      </c>
      <c r="J10959">
        <v>0</v>
      </c>
      <c r="K10959">
        <v>0</v>
      </c>
    </row>
    <row r="10960" spans="1:11">
      <c r="A10960" s="74" t="s">
        <v>152</v>
      </c>
      <c r="B10960" t="s">
        <v>237</v>
      </c>
    </row>
    <row r="10961" spans="1:11">
      <c r="A10961" s="74" t="s">
        <v>152</v>
      </c>
      <c r="B10961" t="s">
        <v>237</v>
      </c>
      <c r="C10961" t="s">
        <v>47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0</v>
      </c>
    </row>
    <row r="10962" spans="1:11">
      <c r="A10962" s="74" t="s">
        <v>152</v>
      </c>
      <c r="B10962" t="s">
        <v>237</v>
      </c>
      <c r="C10962" t="s">
        <v>48</v>
      </c>
      <c r="D10962">
        <v>0</v>
      </c>
      <c r="E10962">
        <v>0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</row>
    <row r="10963" spans="1:11">
      <c r="A10963" s="74" t="s">
        <v>152</v>
      </c>
      <c r="B10963" t="s">
        <v>237</v>
      </c>
      <c r="C10963" t="s">
        <v>25</v>
      </c>
      <c r="D10963">
        <v>0</v>
      </c>
      <c r="E10963">
        <v>0</v>
      </c>
      <c r="F10963">
        <v>0</v>
      </c>
      <c r="G10963">
        <v>0</v>
      </c>
      <c r="H10963">
        <v>0</v>
      </c>
      <c r="I10963">
        <v>0</v>
      </c>
      <c r="J10963">
        <v>0</v>
      </c>
      <c r="K10963">
        <v>0</v>
      </c>
    </row>
    <row r="10964" spans="1:11">
      <c r="A10964" s="74" t="s">
        <v>152</v>
      </c>
      <c r="B10964" t="s">
        <v>237</v>
      </c>
    </row>
    <row r="10965" spans="1:11">
      <c r="A10965" s="74" t="s">
        <v>152</v>
      </c>
      <c r="B10965" t="s">
        <v>237</v>
      </c>
      <c r="C10965" t="s">
        <v>49</v>
      </c>
      <c r="D10965">
        <v>0</v>
      </c>
      <c r="E10965">
        <v>0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0</v>
      </c>
    </row>
    <row r="10966" spans="1:11">
      <c r="A10966" s="74" t="s">
        <v>152</v>
      </c>
      <c r="B10966" t="s">
        <v>237</v>
      </c>
      <c r="C10966" t="s">
        <v>25</v>
      </c>
      <c r="D10966">
        <v>0</v>
      </c>
      <c r="E10966">
        <v>0</v>
      </c>
      <c r="F10966">
        <v>0</v>
      </c>
      <c r="G10966">
        <v>0</v>
      </c>
      <c r="H10966">
        <v>0</v>
      </c>
      <c r="I10966">
        <v>0</v>
      </c>
      <c r="J10966">
        <v>0</v>
      </c>
      <c r="K10966">
        <v>0</v>
      </c>
    </row>
    <row r="10967" spans="1:11">
      <c r="A10967" s="74" t="s">
        <v>152</v>
      </c>
      <c r="B10967" t="s">
        <v>237</v>
      </c>
    </row>
    <row r="10968" spans="1:11">
      <c r="A10968" s="74" t="s">
        <v>152</v>
      </c>
      <c r="B10968" t="s">
        <v>237</v>
      </c>
      <c r="C10968" t="s">
        <v>50</v>
      </c>
      <c r="D10968">
        <v>0</v>
      </c>
      <c r="E10968">
        <v>0</v>
      </c>
      <c r="F10968">
        <v>0</v>
      </c>
      <c r="G10968">
        <v>0</v>
      </c>
      <c r="H10968">
        <v>0</v>
      </c>
      <c r="I10968">
        <v>0</v>
      </c>
      <c r="J10968">
        <v>0</v>
      </c>
      <c r="K10968">
        <v>0</v>
      </c>
    </row>
    <row r="10969" spans="1:11">
      <c r="A10969" s="74" t="s">
        <v>152</v>
      </c>
      <c r="B10969" t="s">
        <v>237</v>
      </c>
      <c r="C10969" t="s">
        <v>51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0</v>
      </c>
      <c r="J10969">
        <v>0</v>
      </c>
      <c r="K10969">
        <v>0</v>
      </c>
    </row>
    <row r="10970" spans="1:11">
      <c r="A10970" s="74" t="s">
        <v>152</v>
      </c>
      <c r="B10970" t="s">
        <v>237</v>
      </c>
      <c r="C10970" t="s">
        <v>25</v>
      </c>
      <c r="D10970">
        <v>0</v>
      </c>
      <c r="E10970">
        <v>0</v>
      </c>
      <c r="F10970">
        <v>0</v>
      </c>
      <c r="G10970">
        <v>0</v>
      </c>
      <c r="H10970">
        <v>0</v>
      </c>
      <c r="I10970">
        <v>0</v>
      </c>
      <c r="J10970">
        <v>0</v>
      </c>
      <c r="K10970">
        <v>0</v>
      </c>
    </row>
    <row r="10971" spans="1:11">
      <c r="A10971" s="74" t="s">
        <v>152</v>
      </c>
      <c r="B10971" t="s">
        <v>237</v>
      </c>
    </row>
    <row r="10972" spans="1:11">
      <c r="A10972" s="74" t="s">
        <v>152</v>
      </c>
      <c r="B10972" t="s">
        <v>237</v>
      </c>
      <c r="C10972" t="s">
        <v>52</v>
      </c>
      <c r="D10972">
        <v>0</v>
      </c>
      <c r="E10972">
        <v>0</v>
      </c>
      <c r="F10972">
        <v>0</v>
      </c>
      <c r="G10972">
        <v>0</v>
      </c>
      <c r="H10972">
        <v>0</v>
      </c>
      <c r="I10972">
        <v>0</v>
      </c>
      <c r="J10972">
        <v>0</v>
      </c>
      <c r="K10972">
        <v>0</v>
      </c>
    </row>
    <row r="10973" spans="1:11">
      <c r="A10973" s="74" t="s">
        <v>152</v>
      </c>
      <c r="B10973" t="s">
        <v>237</v>
      </c>
      <c r="C10973" t="s">
        <v>53</v>
      </c>
      <c r="D10973">
        <v>0</v>
      </c>
      <c r="E10973">
        <v>0</v>
      </c>
      <c r="F10973">
        <v>0</v>
      </c>
      <c r="G10973">
        <v>0</v>
      </c>
      <c r="H10973">
        <v>0</v>
      </c>
      <c r="I10973">
        <v>0</v>
      </c>
      <c r="J10973">
        <v>0</v>
      </c>
      <c r="K10973">
        <v>0</v>
      </c>
    </row>
    <row r="10974" spans="1:11">
      <c r="A10974" s="74" t="s">
        <v>152</v>
      </c>
      <c r="B10974" t="s">
        <v>237</v>
      </c>
      <c r="C10974" t="s">
        <v>54</v>
      </c>
      <c r="D10974">
        <v>0</v>
      </c>
      <c r="E10974">
        <v>0</v>
      </c>
      <c r="F10974">
        <v>0</v>
      </c>
      <c r="G10974">
        <v>0</v>
      </c>
      <c r="H10974">
        <v>0</v>
      </c>
      <c r="I10974">
        <v>0</v>
      </c>
      <c r="J10974">
        <v>0</v>
      </c>
      <c r="K10974">
        <v>0</v>
      </c>
    </row>
    <row r="10975" spans="1:11">
      <c r="A10975" s="74" t="s">
        <v>152</v>
      </c>
      <c r="B10975" t="s">
        <v>237</v>
      </c>
      <c r="C10975" t="s">
        <v>55</v>
      </c>
      <c r="D10975">
        <v>0</v>
      </c>
      <c r="E10975">
        <v>0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v>0</v>
      </c>
    </row>
    <row r="10976" spans="1:11">
      <c r="A10976" s="74" t="s">
        <v>152</v>
      </c>
      <c r="B10976" t="s">
        <v>237</v>
      </c>
      <c r="C10976" t="s">
        <v>25</v>
      </c>
      <c r="D10976">
        <v>0</v>
      </c>
      <c r="E10976">
        <v>0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v>0</v>
      </c>
    </row>
    <row r="10977" spans="1:11">
      <c r="A10977" s="74" t="s">
        <v>152</v>
      </c>
      <c r="B10977" t="s">
        <v>237</v>
      </c>
    </row>
    <row r="10978" spans="1:11">
      <c r="A10978" s="74" t="s">
        <v>152</v>
      </c>
      <c r="B10978" t="s">
        <v>237</v>
      </c>
      <c r="C10978" t="s">
        <v>56</v>
      </c>
      <c r="D10978">
        <v>0</v>
      </c>
      <c r="E10978">
        <v>0</v>
      </c>
      <c r="F10978">
        <v>0</v>
      </c>
      <c r="G10978">
        <v>0</v>
      </c>
      <c r="H10978">
        <v>0</v>
      </c>
      <c r="I10978">
        <v>0</v>
      </c>
      <c r="J10978">
        <v>0</v>
      </c>
      <c r="K10978">
        <v>0</v>
      </c>
    </row>
    <row r="10979" spans="1:11">
      <c r="A10979" s="74" t="s">
        <v>152</v>
      </c>
      <c r="B10979" t="s">
        <v>237</v>
      </c>
      <c r="C10979" t="s">
        <v>57</v>
      </c>
      <c r="D10979">
        <v>0</v>
      </c>
      <c r="E10979">
        <v>0</v>
      </c>
      <c r="F10979">
        <v>0</v>
      </c>
      <c r="G10979">
        <v>0</v>
      </c>
      <c r="H10979">
        <v>0</v>
      </c>
      <c r="I10979">
        <v>0</v>
      </c>
      <c r="J10979">
        <v>0</v>
      </c>
      <c r="K10979">
        <v>0</v>
      </c>
    </row>
    <row r="10980" spans="1:11">
      <c r="A10980" s="74" t="s">
        <v>152</v>
      </c>
      <c r="B10980" t="s">
        <v>237</v>
      </c>
      <c r="C10980" t="s">
        <v>58</v>
      </c>
      <c r="D10980">
        <v>0</v>
      </c>
      <c r="E10980">
        <v>0</v>
      </c>
      <c r="F10980">
        <v>0</v>
      </c>
      <c r="G10980">
        <v>0</v>
      </c>
      <c r="H10980">
        <v>0</v>
      </c>
      <c r="I10980">
        <v>0</v>
      </c>
      <c r="J10980">
        <v>0</v>
      </c>
      <c r="K10980">
        <v>0</v>
      </c>
    </row>
    <row r="10981" spans="1:11">
      <c r="A10981" s="74" t="s">
        <v>152</v>
      </c>
      <c r="B10981" t="s">
        <v>238</v>
      </c>
      <c r="C10981" t="s">
        <v>18</v>
      </c>
      <c r="D10981">
        <v>1</v>
      </c>
      <c r="E10981">
        <v>1</v>
      </c>
      <c r="F10981">
        <v>95500</v>
      </c>
      <c r="G10981">
        <v>95500</v>
      </c>
      <c r="H10981">
        <v>95500</v>
      </c>
      <c r="I10981">
        <v>95500</v>
      </c>
      <c r="J10981">
        <v>0</v>
      </c>
      <c r="K10981">
        <v>0</v>
      </c>
    </row>
    <row r="10982" spans="1:11">
      <c r="A10982" s="74" t="s">
        <v>152</v>
      </c>
      <c r="B10982" t="s">
        <v>238</v>
      </c>
      <c r="C10982" t="s">
        <v>19</v>
      </c>
      <c r="D10982">
        <v>1</v>
      </c>
      <c r="E10982">
        <v>1</v>
      </c>
      <c r="F10982">
        <v>90000</v>
      </c>
      <c r="G10982">
        <v>90000</v>
      </c>
      <c r="H10982">
        <v>90000</v>
      </c>
      <c r="I10982">
        <v>90000</v>
      </c>
      <c r="J10982">
        <v>0</v>
      </c>
      <c r="K10982">
        <v>0</v>
      </c>
    </row>
    <row r="10983" spans="1:11">
      <c r="A10983" s="74" t="s">
        <v>152</v>
      </c>
      <c r="B10983" t="s">
        <v>238</v>
      </c>
      <c r="C10983" t="s">
        <v>20</v>
      </c>
      <c r="D10983">
        <v>0</v>
      </c>
      <c r="E10983">
        <v>0</v>
      </c>
      <c r="F10983">
        <v>0</v>
      </c>
      <c r="G10983">
        <v>0</v>
      </c>
      <c r="H10983">
        <v>0</v>
      </c>
      <c r="I10983">
        <v>0</v>
      </c>
      <c r="J10983">
        <v>0</v>
      </c>
      <c r="K10983">
        <v>0</v>
      </c>
    </row>
    <row r="10984" spans="1:11">
      <c r="A10984" s="74" t="s">
        <v>152</v>
      </c>
      <c r="B10984" t="s">
        <v>238</v>
      </c>
      <c r="C10984" t="s">
        <v>21</v>
      </c>
      <c r="D10984">
        <v>0</v>
      </c>
      <c r="E10984">
        <v>0</v>
      </c>
      <c r="F10984">
        <v>0</v>
      </c>
      <c r="G10984">
        <v>0</v>
      </c>
      <c r="H10984">
        <v>0</v>
      </c>
      <c r="I10984">
        <v>0</v>
      </c>
      <c r="J10984">
        <v>0</v>
      </c>
      <c r="K10984">
        <v>0</v>
      </c>
    </row>
    <row r="10985" spans="1:11">
      <c r="A10985" s="74" t="s">
        <v>152</v>
      </c>
      <c r="B10985" t="s">
        <v>238</v>
      </c>
      <c r="C10985" t="s">
        <v>22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</v>
      </c>
      <c r="J10985">
        <v>0</v>
      </c>
      <c r="K10985">
        <v>0</v>
      </c>
    </row>
    <row r="10986" spans="1:11">
      <c r="A10986" s="74" t="s">
        <v>152</v>
      </c>
      <c r="B10986" t="s">
        <v>238</v>
      </c>
      <c r="C10986" t="s">
        <v>23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  <c r="J10986">
        <v>0</v>
      </c>
      <c r="K10986">
        <v>0</v>
      </c>
    </row>
    <row r="10987" spans="1:11">
      <c r="A10987" s="74" t="s">
        <v>152</v>
      </c>
      <c r="B10987" t="s">
        <v>238</v>
      </c>
      <c r="C10987" t="s">
        <v>24</v>
      </c>
      <c r="D10987">
        <v>0</v>
      </c>
      <c r="E10987">
        <v>0</v>
      </c>
      <c r="F10987">
        <v>0</v>
      </c>
      <c r="G10987">
        <v>0</v>
      </c>
      <c r="H10987">
        <v>0</v>
      </c>
      <c r="I10987">
        <v>0</v>
      </c>
      <c r="J10987">
        <v>0</v>
      </c>
      <c r="K10987">
        <v>0</v>
      </c>
    </row>
    <row r="10988" spans="1:11">
      <c r="A10988" s="74" t="s">
        <v>152</v>
      </c>
      <c r="B10988" t="s">
        <v>238</v>
      </c>
      <c r="C10988" t="s">
        <v>25</v>
      </c>
      <c r="D10988">
        <v>2</v>
      </c>
      <c r="E10988">
        <v>2</v>
      </c>
      <c r="F10988">
        <v>185500</v>
      </c>
      <c r="G10988">
        <v>185500</v>
      </c>
      <c r="H10988">
        <v>92750</v>
      </c>
      <c r="I10988">
        <v>92750</v>
      </c>
      <c r="J10988">
        <v>0</v>
      </c>
      <c r="K10988">
        <v>0</v>
      </c>
    </row>
    <row r="10989" spans="1:11">
      <c r="A10989" s="74" t="s">
        <v>152</v>
      </c>
      <c r="B10989" t="s">
        <v>238</v>
      </c>
    </row>
    <row r="10990" spans="1:11">
      <c r="A10990" s="74" t="s">
        <v>152</v>
      </c>
      <c r="B10990" t="s">
        <v>238</v>
      </c>
      <c r="C10990" t="s">
        <v>26</v>
      </c>
      <c r="D10990">
        <v>0</v>
      </c>
      <c r="E10990">
        <v>0</v>
      </c>
      <c r="F10990">
        <v>0</v>
      </c>
      <c r="G10990">
        <v>0</v>
      </c>
      <c r="H10990">
        <v>0</v>
      </c>
      <c r="I10990">
        <v>0</v>
      </c>
      <c r="J10990">
        <v>0</v>
      </c>
      <c r="K10990">
        <v>0</v>
      </c>
    </row>
    <row r="10991" spans="1:11">
      <c r="A10991" s="74" t="s">
        <v>152</v>
      </c>
      <c r="B10991" t="s">
        <v>238</v>
      </c>
      <c r="C10991" t="s">
        <v>27</v>
      </c>
      <c r="D10991">
        <v>0</v>
      </c>
      <c r="E10991">
        <v>0</v>
      </c>
      <c r="F10991">
        <v>0</v>
      </c>
      <c r="G10991">
        <v>0</v>
      </c>
      <c r="H10991">
        <v>0</v>
      </c>
      <c r="I10991">
        <v>0</v>
      </c>
      <c r="J10991">
        <v>0</v>
      </c>
      <c r="K10991">
        <v>0</v>
      </c>
    </row>
    <row r="10992" spans="1:11">
      <c r="A10992" s="74" t="s">
        <v>152</v>
      </c>
      <c r="B10992" t="s">
        <v>238</v>
      </c>
      <c r="C10992" t="s">
        <v>25</v>
      </c>
      <c r="D10992">
        <v>0</v>
      </c>
      <c r="E10992">
        <v>0</v>
      </c>
      <c r="F10992">
        <v>0</v>
      </c>
      <c r="G10992">
        <v>0</v>
      </c>
      <c r="H10992">
        <v>0</v>
      </c>
      <c r="I10992">
        <v>0</v>
      </c>
      <c r="J10992">
        <v>0</v>
      </c>
      <c r="K10992">
        <v>0</v>
      </c>
    </row>
    <row r="10993" spans="1:11">
      <c r="A10993" s="74" t="s">
        <v>152</v>
      </c>
      <c r="B10993" t="s">
        <v>238</v>
      </c>
    </row>
    <row r="10994" spans="1:11">
      <c r="A10994" s="74" t="s">
        <v>152</v>
      </c>
      <c r="B10994" t="s">
        <v>238</v>
      </c>
      <c r="C10994" t="s">
        <v>28</v>
      </c>
      <c r="D10994">
        <v>1</v>
      </c>
      <c r="E10994">
        <v>1</v>
      </c>
      <c r="F10994">
        <v>10374</v>
      </c>
      <c r="G10994">
        <v>10474</v>
      </c>
      <c r="H10994">
        <v>10374</v>
      </c>
      <c r="I10994">
        <v>10474</v>
      </c>
      <c r="J10994">
        <v>100</v>
      </c>
      <c r="K10994">
        <v>9.6394833236938503E-3</v>
      </c>
    </row>
    <row r="10995" spans="1:11">
      <c r="A10995" s="74" t="s">
        <v>152</v>
      </c>
      <c r="B10995" t="s">
        <v>238</v>
      </c>
      <c r="C10995" t="s">
        <v>29</v>
      </c>
      <c r="D10995">
        <v>2</v>
      </c>
      <c r="E10995">
        <v>2</v>
      </c>
      <c r="F10995">
        <v>35197</v>
      </c>
      <c r="G10995">
        <v>35397</v>
      </c>
      <c r="H10995">
        <v>17598.5</v>
      </c>
      <c r="I10995">
        <v>17698.5</v>
      </c>
      <c r="J10995">
        <v>200</v>
      </c>
      <c r="K10995">
        <v>5.6823024689604228E-3</v>
      </c>
    </row>
    <row r="10996" spans="1:11">
      <c r="A10996" s="74" t="s">
        <v>152</v>
      </c>
      <c r="B10996" t="s">
        <v>238</v>
      </c>
      <c r="C10996" t="s">
        <v>30</v>
      </c>
      <c r="D10996">
        <v>0</v>
      </c>
      <c r="E10996">
        <v>0</v>
      </c>
      <c r="F10996">
        <v>0</v>
      </c>
      <c r="G10996">
        <v>0</v>
      </c>
      <c r="H10996">
        <v>0</v>
      </c>
      <c r="I10996">
        <v>0</v>
      </c>
      <c r="J10996">
        <v>0</v>
      </c>
      <c r="K10996">
        <v>0</v>
      </c>
    </row>
    <row r="10997" spans="1:11">
      <c r="A10997" s="74" t="s">
        <v>152</v>
      </c>
      <c r="B10997" t="s">
        <v>238</v>
      </c>
      <c r="C10997" t="s">
        <v>31</v>
      </c>
      <c r="D10997">
        <v>0</v>
      </c>
      <c r="E10997">
        <v>0</v>
      </c>
      <c r="F10997">
        <v>0</v>
      </c>
      <c r="G10997">
        <v>0</v>
      </c>
      <c r="H10997">
        <v>0</v>
      </c>
      <c r="I10997">
        <v>0</v>
      </c>
      <c r="J10997">
        <v>0</v>
      </c>
      <c r="K10997">
        <v>0</v>
      </c>
    </row>
    <row r="10998" spans="1:11">
      <c r="A10998" s="74" t="s">
        <v>152</v>
      </c>
      <c r="B10998" t="s">
        <v>238</v>
      </c>
      <c r="C10998" t="s">
        <v>25</v>
      </c>
      <c r="D10998">
        <v>3</v>
      </c>
      <c r="E10998">
        <v>3</v>
      </c>
      <c r="F10998">
        <v>45571</v>
      </c>
      <c r="G10998">
        <v>45871</v>
      </c>
      <c r="H10998">
        <v>15190.333333333334</v>
      </c>
      <c r="I10998">
        <v>15290.333333333334</v>
      </c>
      <c r="J10998">
        <v>300</v>
      </c>
      <c r="K10998">
        <v>6.5831340106646775E-3</v>
      </c>
    </row>
    <row r="10999" spans="1:11">
      <c r="A10999" s="74" t="s">
        <v>152</v>
      </c>
      <c r="B10999" t="s">
        <v>238</v>
      </c>
    </row>
    <row r="11000" spans="1:11">
      <c r="A11000" s="74" t="s">
        <v>152</v>
      </c>
      <c r="B11000" t="s">
        <v>238</v>
      </c>
      <c r="C11000" t="s">
        <v>32</v>
      </c>
      <c r="D11000">
        <v>1</v>
      </c>
      <c r="E11000">
        <v>1</v>
      </c>
      <c r="F11000">
        <v>42000</v>
      </c>
      <c r="G11000">
        <v>42000</v>
      </c>
      <c r="H11000">
        <v>42000</v>
      </c>
      <c r="I11000">
        <v>42000</v>
      </c>
      <c r="J11000">
        <v>0</v>
      </c>
      <c r="K11000">
        <v>0</v>
      </c>
    </row>
    <row r="11001" spans="1:11">
      <c r="A11001" s="74" t="s">
        <v>152</v>
      </c>
      <c r="B11001" t="s">
        <v>238</v>
      </c>
      <c r="C11001" t="s">
        <v>33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0</v>
      </c>
      <c r="J11001">
        <v>0</v>
      </c>
      <c r="K11001">
        <v>0</v>
      </c>
    </row>
    <row r="11002" spans="1:11">
      <c r="A11002" s="74" t="s">
        <v>152</v>
      </c>
      <c r="B11002" t="s">
        <v>238</v>
      </c>
      <c r="C11002" t="s">
        <v>34</v>
      </c>
      <c r="D11002">
        <v>2</v>
      </c>
      <c r="E11002">
        <v>2</v>
      </c>
      <c r="F11002">
        <v>64662</v>
      </c>
      <c r="G11002">
        <v>64662</v>
      </c>
      <c r="H11002">
        <v>32331</v>
      </c>
      <c r="I11002">
        <v>32331</v>
      </c>
      <c r="J11002">
        <v>0</v>
      </c>
      <c r="K11002">
        <v>0</v>
      </c>
    </row>
    <row r="11003" spans="1:11">
      <c r="A11003" s="74" t="s">
        <v>152</v>
      </c>
      <c r="B11003" t="s">
        <v>238</v>
      </c>
      <c r="C11003" t="s">
        <v>25</v>
      </c>
      <c r="D11003">
        <v>3</v>
      </c>
      <c r="E11003">
        <v>3</v>
      </c>
      <c r="F11003">
        <v>106662</v>
      </c>
      <c r="G11003">
        <v>106662</v>
      </c>
      <c r="H11003">
        <v>35554</v>
      </c>
      <c r="I11003">
        <v>35554</v>
      </c>
      <c r="J11003">
        <v>0</v>
      </c>
      <c r="K11003">
        <v>0</v>
      </c>
    </row>
    <row r="11004" spans="1:11">
      <c r="A11004" s="74" t="s">
        <v>152</v>
      </c>
      <c r="B11004" t="s">
        <v>238</v>
      </c>
    </row>
    <row r="11005" spans="1:11">
      <c r="A11005" s="74" t="s">
        <v>152</v>
      </c>
      <c r="B11005" t="s">
        <v>238</v>
      </c>
      <c r="C11005" t="s">
        <v>35</v>
      </c>
      <c r="D11005">
        <v>2.5</v>
      </c>
      <c r="E11005">
        <v>2.5</v>
      </c>
      <c r="F11005">
        <v>94000</v>
      </c>
      <c r="G11005">
        <v>94000</v>
      </c>
      <c r="H11005">
        <v>37600</v>
      </c>
      <c r="I11005">
        <v>37600</v>
      </c>
      <c r="J11005">
        <v>0</v>
      </c>
      <c r="K11005">
        <v>0</v>
      </c>
    </row>
    <row r="11006" spans="1:11">
      <c r="A11006" s="74" t="s">
        <v>152</v>
      </c>
      <c r="B11006" t="s">
        <v>238</v>
      </c>
      <c r="C11006" t="s">
        <v>36</v>
      </c>
      <c r="D11006">
        <v>0</v>
      </c>
      <c r="E11006">
        <v>0</v>
      </c>
      <c r="F11006">
        <v>0</v>
      </c>
      <c r="G11006">
        <v>0</v>
      </c>
      <c r="H11006">
        <v>0</v>
      </c>
      <c r="I11006">
        <v>0</v>
      </c>
      <c r="J11006">
        <v>0</v>
      </c>
      <c r="K11006">
        <v>0</v>
      </c>
    </row>
    <row r="11007" spans="1:11">
      <c r="A11007" s="74" t="s">
        <v>152</v>
      </c>
      <c r="B11007" t="s">
        <v>238</v>
      </c>
      <c r="C11007" t="s">
        <v>25</v>
      </c>
      <c r="D11007">
        <v>2.5</v>
      </c>
      <c r="E11007">
        <v>2.5</v>
      </c>
      <c r="F11007">
        <v>94000</v>
      </c>
      <c r="G11007">
        <v>94000</v>
      </c>
      <c r="H11007">
        <v>37600</v>
      </c>
      <c r="I11007">
        <v>37600</v>
      </c>
      <c r="J11007">
        <v>0</v>
      </c>
      <c r="K11007">
        <v>0</v>
      </c>
    </row>
    <row r="11008" spans="1:11">
      <c r="A11008" s="74" t="s">
        <v>152</v>
      </c>
      <c r="B11008" t="s">
        <v>238</v>
      </c>
    </row>
    <row r="11009" spans="1:11">
      <c r="A11009" s="74" t="s">
        <v>152</v>
      </c>
      <c r="B11009" t="s">
        <v>238</v>
      </c>
      <c r="C11009" t="s">
        <v>37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0</v>
      </c>
      <c r="J11009">
        <v>0</v>
      </c>
      <c r="K11009">
        <v>0</v>
      </c>
    </row>
    <row r="11010" spans="1:11">
      <c r="A11010" s="74" t="s">
        <v>152</v>
      </c>
      <c r="B11010" t="s">
        <v>238</v>
      </c>
      <c r="C11010" t="s">
        <v>38</v>
      </c>
      <c r="D11010">
        <v>0</v>
      </c>
      <c r="E11010">
        <v>0</v>
      </c>
      <c r="F11010">
        <v>0</v>
      </c>
      <c r="G11010">
        <v>0</v>
      </c>
      <c r="H11010">
        <v>0</v>
      </c>
      <c r="I11010">
        <v>0</v>
      </c>
      <c r="J11010">
        <v>0</v>
      </c>
      <c r="K11010">
        <v>0</v>
      </c>
    </row>
    <row r="11011" spans="1:11">
      <c r="A11011" s="74" t="s">
        <v>152</v>
      </c>
      <c r="B11011" t="s">
        <v>238</v>
      </c>
      <c r="C11011" t="s">
        <v>25</v>
      </c>
      <c r="D11011">
        <v>0</v>
      </c>
      <c r="E11011">
        <v>0</v>
      </c>
      <c r="F11011">
        <v>0</v>
      </c>
      <c r="G11011">
        <v>0</v>
      </c>
      <c r="H11011">
        <v>0</v>
      </c>
      <c r="I11011">
        <v>0</v>
      </c>
      <c r="J11011">
        <v>0</v>
      </c>
      <c r="K11011">
        <v>0</v>
      </c>
    </row>
    <row r="11012" spans="1:11">
      <c r="A11012" s="74" t="s">
        <v>152</v>
      </c>
      <c r="B11012" t="s">
        <v>238</v>
      </c>
    </row>
    <row r="11013" spans="1:11">
      <c r="A11013" s="74" t="s">
        <v>152</v>
      </c>
      <c r="B11013" t="s">
        <v>238</v>
      </c>
      <c r="C11013" t="s">
        <v>39</v>
      </c>
      <c r="D11013">
        <v>0</v>
      </c>
      <c r="E11013">
        <v>0</v>
      </c>
      <c r="F11013">
        <v>0</v>
      </c>
      <c r="G11013">
        <v>0</v>
      </c>
      <c r="H11013">
        <v>0</v>
      </c>
      <c r="I11013">
        <v>0</v>
      </c>
      <c r="J11013">
        <v>0</v>
      </c>
      <c r="K11013">
        <v>0</v>
      </c>
    </row>
    <row r="11014" spans="1:11">
      <c r="A11014" s="74" t="s">
        <v>152</v>
      </c>
      <c r="B11014" t="s">
        <v>238</v>
      </c>
      <c r="C11014" t="s">
        <v>40</v>
      </c>
      <c r="D11014">
        <v>0</v>
      </c>
      <c r="E11014">
        <v>0</v>
      </c>
      <c r="F11014">
        <v>0</v>
      </c>
      <c r="G11014">
        <v>0</v>
      </c>
      <c r="H11014">
        <v>0</v>
      </c>
      <c r="I11014">
        <v>0</v>
      </c>
      <c r="J11014">
        <v>0</v>
      </c>
      <c r="K11014">
        <v>0</v>
      </c>
    </row>
    <row r="11015" spans="1:11">
      <c r="A11015" s="74" t="s">
        <v>152</v>
      </c>
      <c r="B11015" t="s">
        <v>238</v>
      </c>
      <c r="C11015" t="s">
        <v>41</v>
      </c>
      <c r="D11015">
        <v>0</v>
      </c>
      <c r="E11015">
        <v>0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0</v>
      </c>
    </row>
    <row r="11016" spans="1:11">
      <c r="A11016" s="74" t="s">
        <v>152</v>
      </c>
      <c r="B11016" t="s">
        <v>238</v>
      </c>
      <c r="C11016" t="s">
        <v>42</v>
      </c>
      <c r="D11016">
        <v>0</v>
      </c>
      <c r="E11016">
        <v>0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0</v>
      </c>
    </row>
    <row r="11017" spans="1:11">
      <c r="A11017" s="74" t="s">
        <v>152</v>
      </c>
      <c r="B11017" t="s">
        <v>238</v>
      </c>
      <c r="C11017" t="s">
        <v>43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</row>
    <row r="11018" spans="1:11">
      <c r="A11018" s="74" t="s">
        <v>152</v>
      </c>
      <c r="B11018" t="s">
        <v>238</v>
      </c>
      <c r="C11018" t="s">
        <v>44</v>
      </c>
      <c r="D11018">
        <v>0</v>
      </c>
      <c r="E11018">
        <v>0</v>
      </c>
      <c r="F11018">
        <v>0</v>
      </c>
      <c r="G11018">
        <v>0</v>
      </c>
      <c r="H11018">
        <v>0</v>
      </c>
      <c r="I11018">
        <v>0</v>
      </c>
      <c r="J11018">
        <v>0</v>
      </c>
      <c r="K11018">
        <v>0</v>
      </c>
    </row>
    <row r="11019" spans="1:11">
      <c r="A11019" s="74" t="s">
        <v>152</v>
      </c>
      <c r="B11019" t="s">
        <v>238</v>
      </c>
      <c r="C11019" t="s">
        <v>45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0</v>
      </c>
      <c r="J11019">
        <v>0</v>
      </c>
      <c r="K11019">
        <v>0</v>
      </c>
    </row>
    <row r="11020" spans="1:11">
      <c r="A11020" s="74" t="s">
        <v>152</v>
      </c>
      <c r="B11020" t="s">
        <v>238</v>
      </c>
      <c r="C11020" t="s">
        <v>46</v>
      </c>
      <c r="D11020">
        <v>0</v>
      </c>
      <c r="E11020">
        <v>0</v>
      </c>
      <c r="F11020">
        <v>0</v>
      </c>
      <c r="G11020">
        <v>0</v>
      </c>
      <c r="H11020">
        <v>0</v>
      </c>
      <c r="I11020">
        <v>0</v>
      </c>
      <c r="J11020">
        <v>0</v>
      </c>
      <c r="K11020">
        <v>0</v>
      </c>
    </row>
    <row r="11021" spans="1:11">
      <c r="A11021" s="74" t="s">
        <v>152</v>
      </c>
      <c r="B11021" t="s">
        <v>238</v>
      </c>
      <c r="C11021" t="s">
        <v>25</v>
      </c>
      <c r="D11021">
        <v>0</v>
      </c>
      <c r="E11021">
        <v>0</v>
      </c>
      <c r="F11021">
        <v>0</v>
      </c>
      <c r="G11021">
        <v>0</v>
      </c>
      <c r="H11021">
        <v>0</v>
      </c>
      <c r="I11021">
        <v>0</v>
      </c>
      <c r="J11021">
        <v>0</v>
      </c>
      <c r="K11021">
        <v>0</v>
      </c>
    </row>
    <row r="11022" spans="1:11">
      <c r="A11022" s="74" t="s">
        <v>152</v>
      </c>
      <c r="B11022" t="s">
        <v>238</v>
      </c>
    </row>
    <row r="11023" spans="1:11">
      <c r="A11023" s="74" t="s">
        <v>152</v>
      </c>
      <c r="B11023" t="s">
        <v>238</v>
      </c>
      <c r="C11023" t="s">
        <v>47</v>
      </c>
      <c r="D11023">
        <v>0</v>
      </c>
      <c r="E11023">
        <v>0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</row>
    <row r="11024" spans="1:11">
      <c r="A11024" s="74" t="s">
        <v>152</v>
      </c>
      <c r="B11024" t="s">
        <v>238</v>
      </c>
      <c r="C11024" t="s">
        <v>48</v>
      </c>
      <c r="D11024">
        <v>0</v>
      </c>
      <c r="E11024">
        <v>0</v>
      </c>
      <c r="F11024">
        <v>0</v>
      </c>
      <c r="G11024">
        <v>0</v>
      </c>
      <c r="H11024">
        <v>0</v>
      </c>
      <c r="I11024">
        <v>0</v>
      </c>
      <c r="J11024">
        <v>0</v>
      </c>
      <c r="K11024">
        <v>0</v>
      </c>
    </row>
    <row r="11025" spans="1:11">
      <c r="A11025" s="74" t="s">
        <v>152</v>
      </c>
      <c r="B11025" t="s">
        <v>238</v>
      </c>
      <c r="C11025" t="s">
        <v>25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0</v>
      </c>
    </row>
    <row r="11026" spans="1:11">
      <c r="A11026" s="74" t="s">
        <v>152</v>
      </c>
      <c r="B11026" t="s">
        <v>238</v>
      </c>
    </row>
    <row r="11027" spans="1:11">
      <c r="A11027" s="74" t="s">
        <v>152</v>
      </c>
      <c r="B11027" t="s">
        <v>238</v>
      </c>
      <c r="C11027" t="s">
        <v>49</v>
      </c>
      <c r="D11027">
        <v>0</v>
      </c>
      <c r="E11027">
        <v>0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0</v>
      </c>
    </row>
    <row r="11028" spans="1:11">
      <c r="A11028" s="74" t="s">
        <v>152</v>
      </c>
      <c r="B11028" t="s">
        <v>238</v>
      </c>
      <c r="C11028" t="s">
        <v>25</v>
      </c>
      <c r="D11028">
        <v>0</v>
      </c>
      <c r="E11028"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</row>
    <row r="11029" spans="1:11">
      <c r="A11029" s="74" t="s">
        <v>152</v>
      </c>
      <c r="B11029" t="s">
        <v>238</v>
      </c>
    </row>
    <row r="11030" spans="1:11">
      <c r="A11030" s="74" t="s">
        <v>152</v>
      </c>
      <c r="B11030" t="s">
        <v>238</v>
      </c>
      <c r="C11030" t="s">
        <v>50</v>
      </c>
      <c r="D11030">
        <v>0</v>
      </c>
      <c r="E11030">
        <v>0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0</v>
      </c>
    </row>
    <row r="11031" spans="1:11">
      <c r="A11031" s="74" t="s">
        <v>152</v>
      </c>
      <c r="B11031" t="s">
        <v>238</v>
      </c>
      <c r="C11031" t="s">
        <v>51</v>
      </c>
      <c r="D11031">
        <v>0</v>
      </c>
      <c r="E11031">
        <v>0</v>
      </c>
      <c r="F11031">
        <v>0</v>
      </c>
      <c r="G11031">
        <v>0</v>
      </c>
      <c r="H11031">
        <v>0</v>
      </c>
      <c r="I11031">
        <v>0</v>
      </c>
      <c r="J11031">
        <v>0</v>
      </c>
      <c r="K11031">
        <v>0</v>
      </c>
    </row>
    <row r="11032" spans="1:11">
      <c r="A11032" s="74" t="s">
        <v>152</v>
      </c>
      <c r="B11032" t="s">
        <v>238</v>
      </c>
      <c r="C11032" t="s">
        <v>25</v>
      </c>
      <c r="D11032">
        <v>0</v>
      </c>
      <c r="E11032">
        <v>0</v>
      </c>
      <c r="F11032">
        <v>0</v>
      </c>
      <c r="G11032">
        <v>0</v>
      </c>
      <c r="H11032">
        <v>0</v>
      </c>
      <c r="I11032">
        <v>0</v>
      </c>
      <c r="J11032">
        <v>0</v>
      </c>
      <c r="K11032">
        <v>0</v>
      </c>
    </row>
    <row r="11033" spans="1:11">
      <c r="A11033" s="74" t="s">
        <v>152</v>
      </c>
      <c r="B11033" t="s">
        <v>238</v>
      </c>
    </row>
    <row r="11034" spans="1:11">
      <c r="A11034" s="74" t="s">
        <v>152</v>
      </c>
      <c r="B11034" t="s">
        <v>238</v>
      </c>
      <c r="C11034" t="s">
        <v>52</v>
      </c>
      <c r="D11034">
        <v>0</v>
      </c>
      <c r="E11034">
        <v>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0</v>
      </c>
    </row>
    <row r="11035" spans="1:11">
      <c r="A11035" s="74" t="s">
        <v>152</v>
      </c>
      <c r="B11035" t="s">
        <v>238</v>
      </c>
      <c r="C11035" t="s">
        <v>53</v>
      </c>
      <c r="D11035">
        <v>0</v>
      </c>
      <c r="E11035">
        <v>0</v>
      </c>
      <c r="F11035">
        <v>0</v>
      </c>
      <c r="G11035">
        <v>0</v>
      </c>
      <c r="H11035">
        <v>0</v>
      </c>
      <c r="I11035">
        <v>0</v>
      </c>
      <c r="J11035">
        <v>0</v>
      </c>
      <c r="K11035">
        <v>0</v>
      </c>
    </row>
    <row r="11036" spans="1:11">
      <c r="A11036" s="74" t="s">
        <v>152</v>
      </c>
      <c r="B11036" t="s">
        <v>238</v>
      </c>
      <c r="C11036" t="s">
        <v>54</v>
      </c>
      <c r="D11036">
        <v>0</v>
      </c>
      <c r="E11036">
        <v>0</v>
      </c>
      <c r="F11036">
        <v>0</v>
      </c>
      <c r="G11036">
        <v>0</v>
      </c>
      <c r="H11036">
        <v>0</v>
      </c>
      <c r="I11036">
        <v>0</v>
      </c>
      <c r="J11036">
        <v>0</v>
      </c>
      <c r="K11036">
        <v>0</v>
      </c>
    </row>
    <row r="11037" spans="1:11">
      <c r="A11037" s="74" t="s">
        <v>152</v>
      </c>
      <c r="B11037" t="s">
        <v>238</v>
      </c>
      <c r="C11037" t="s">
        <v>55</v>
      </c>
      <c r="D11037">
        <v>0</v>
      </c>
      <c r="E11037">
        <v>0</v>
      </c>
      <c r="F11037">
        <v>0</v>
      </c>
      <c r="G11037">
        <v>0</v>
      </c>
      <c r="H11037">
        <v>0</v>
      </c>
      <c r="I11037">
        <v>0</v>
      </c>
      <c r="J11037">
        <v>0</v>
      </c>
      <c r="K11037">
        <v>0</v>
      </c>
    </row>
    <row r="11038" spans="1:11">
      <c r="A11038" s="74" t="s">
        <v>152</v>
      </c>
      <c r="B11038" t="s">
        <v>238</v>
      </c>
      <c r="C11038" t="s">
        <v>25</v>
      </c>
      <c r="D11038">
        <v>0</v>
      </c>
      <c r="E11038">
        <v>0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0</v>
      </c>
    </row>
    <row r="11039" spans="1:11">
      <c r="A11039" s="74" t="s">
        <v>152</v>
      </c>
      <c r="B11039" t="s">
        <v>238</v>
      </c>
    </row>
    <row r="11040" spans="1:11">
      <c r="A11040" s="74" t="s">
        <v>152</v>
      </c>
      <c r="B11040" t="s">
        <v>238</v>
      </c>
      <c r="C11040" t="s">
        <v>56</v>
      </c>
      <c r="D11040">
        <v>0</v>
      </c>
      <c r="E11040">
        <v>0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0</v>
      </c>
    </row>
    <row r="11041" spans="1:11">
      <c r="A11041" s="74" t="s">
        <v>152</v>
      </c>
      <c r="B11041" t="s">
        <v>238</v>
      </c>
      <c r="C11041" t="s">
        <v>57</v>
      </c>
      <c r="D11041">
        <v>0</v>
      </c>
      <c r="E11041">
        <v>0</v>
      </c>
      <c r="F11041">
        <v>0</v>
      </c>
      <c r="G11041">
        <v>0</v>
      </c>
      <c r="H11041">
        <v>0</v>
      </c>
      <c r="I11041">
        <v>0</v>
      </c>
      <c r="J11041">
        <v>0</v>
      </c>
      <c r="K11041">
        <v>0</v>
      </c>
    </row>
    <row r="11042" spans="1:11">
      <c r="A11042" s="74" t="s">
        <v>152</v>
      </c>
      <c r="B11042" t="s">
        <v>238</v>
      </c>
      <c r="C11042" t="s">
        <v>58</v>
      </c>
      <c r="D11042">
        <v>0</v>
      </c>
      <c r="E11042">
        <v>0</v>
      </c>
      <c r="F11042">
        <v>0</v>
      </c>
      <c r="G11042">
        <v>0</v>
      </c>
      <c r="H11042">
        <v>0</v>
      </c>
      <c r="I11042">
        <v>0</v>
      </c>
      <c r="J11042">
        <v>0</v>
      </c>
      <c r="K11042">
        <v>0</v>
      </c>
    </row>
    <row r="11043" spans="1:11">
      <c r="A11043" s="74" t="s">
        <v>152</v>
      </c>
      <c r="B11043" t="s">
        <v>239</v>
      </c>
      <c r="C11043" t="s">
        <v>18</v>
      </c>
      <c r="D11043">
        <v>1</v>
      </c>
      <c r="E11043">
        <v>1</v>
      </c>
      <c r="F11043">
        <v>87833</v>
      </c>
      <c r="G11043">
        <v>98000</v>
      </c>
      <c r="H11043">
        <v>87833</v>
      </c>
      <c r="I11043">
        <v>98000</v>
      </c>
      <c r="J11043">
        <v>10167</v>
      </c>
      <c r="K11043">
        <v>0.11575375997631869</v>
      </c>
    </row>
    <row r="11044" spans="1:11">
      <c r="A11044" s="74" t="s">
        <v>152</v>
      </c>
      <c r="B11044" t="s">
        <v>239</v>
      </c>
      <c r="C11044" t="s">
        <v>19</v>
      </c>
      <c r="D11044">
        <v>0</v>
      </c>
      <c r="E11044">
        <v>0</v>
      </c>
      <c r="F11044">
        <v>0</v>
      </c>
      <c r="G11044">
        <v>0</v>
      </c>
      <c r="H11044">
        <v>0</v>
      </c>
      <c r="I11044">
        <v>0</v>
      </c>
      <c r="J11044">
        <v>0</v>
      </c>
      <c r="K11044">
        <v>0</v>
      </c>
    </row>
    <row r="11045" spans="1:11">
      <c r="A11045" s="74" t="s">
        <v>152</v>
      </c>
      <c r="B11045" t="s">
        <v>239</v>
      </c>
      <c r="C11045" t="s">
        <v>20</v>
      </c>
      <c r="D11045">
        <v>0</v>
      </c>
      <c r="E11045">
        <v>0</v>
      </c>
      <c r="F11045">
        <v>0</v>
      </c>
      <c r="G11045">
        <v>0</v>
      </c>
      <c r="H11045">
        <v>0</v>
      </c>
      <c r="I11045">
        <v>0</v>
      </c>
      <c r="J11045">
        <v>0</v>
      </c>
      <c r="K11045">
        <v>0</v>
      </c>
    </row>
    <row r="11046" spans="1:11">
      <c r="A11046" s="74" t="s">
        <v>152</v>
      </c>
      <c r="B11046" t="s">
        <v>239</v>
      </c>
      <c r="C11046" t="s">
        <v>21</v>
      </c>
      <c r="D11046">
        <v>0</v>
      </c>
      <c r="E11046">
        <v>0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0</v>
      </c>
    </row>
    <row r="11047" spans="1:11">
      <c r="A11047" s="74" t="s">
        <v>152</v>
      </c>
      <c r="B11047" t="s">
        <v>239</v>
      </c>
      <c r="C11047" t="s">
        <v>22</v>
      </c>
      <c r="D11047">
        <v>1</v>
      </c>
      <c r="E11047">
        <v>1</v>
      </c>
      <c r="F11047">
        <v>91175</v>
      </c>
      <c r="G11047">
        <v>91537</v>
      </c>
      <c r="H11047">
        <v>91175</v>
      </c>
      <c r="I11047">
        <v>91537</v>
      </c>
      <c r="J11047">
        <v>362</v>
      </c>
      <c r="K11047">
        <v>3.9703866191390181E-3</v>
      </c>
    </row>
    <row r="11048" spans="1:11">
      <c r="A11048" s="74" t="s">
        <v>152</v>
      </c>
      <c r="B11048" t="s">
        <v>239</v>
      </c>
      <c r="C11048" t="s">
        <v>23</v>
      </c>
      <c r="D11048">
        <v>0</v>
      </c>
      <c r="E11048">
        <v>0</v>
      </c>
      <c r="F11048">
        <v>0</v>
      </c>
      <c r="G11048">
        <v>0</v>
      </c>
      <c r="H11048">
        <v>0</v>
      </c>
      <c r="I11048">
        <v>0</v>
      </c>
      <c r="J11048">
        <v>0</v>
      </c>
      <c r="K11048">
        <v>0</v>
      </c>
    </row>
    <row r="11049" spans="1:11">
      <c r="A11049" s="74" t="s">
        <v>152</v>
      </c>
      <c r="B11049" t="s">
        <v>239</v>
      </c>
      <c r="C11049" t="s">
        <v>24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0</v>
      </c>
    </row>
    <row r="11050" spans="1:11">
      <c r="A11050" s="74" t="s">
        <v>152</v>
      </c>
      <c r="B11050" t="s">
        <v>239</v>
      </c>
      <c r="C11050" t="s">
        <v>25</v>
      </c>
      <c r="D11050">
        <v>2</v>
      </c>
      <c r="E11050">
        <v>2</v>
      </c>
      <c r="F11050">
        <v>179008</v>
      </c>
      <c r="G11050">
        <v>189537</v>
      </c>
      <c r="H11050">
        <v>89504</v>
      </c>
      <c r="I11050">
        <v>94768.5</v>
      </c>
      <c r="J11050">
        <v>10529</v>
      </c>
      <c r="K11050">
        <v>5.8818600286020734E-2</v>
      </c>
    </row>
    <row r="11051" spans="1:11">
      <c r="A11051" s="74" t="s">
        <v>152</v>
      </c>
      <c r="B11051" t="s">
        <v>239</v>
      </c>
    </row>
    <row r="11052" spans="1:11">
      <c r="A11052" s="74" t="s">
        <v>152</v>
      </c>
      <c r="B11052" t="s">
        <v>239</v>
      </c>
      <c r="C11052" t="s">
        <v>26</v>
      </c>
      <c r="D11052">
        <v>0</v>
      </c>
      <c r="E11052">
        <v>0</v>
      </c>
      <c r="F11052">
        <v>0</v>
      </c>
      <c r="G11052">
        <v>0</v>
      </c>
      <c r="H11052">
        <v>0</v>
      </c>
      <c r="I11052">
        <v>0</v>
      </c>
      <c r="J11052">
        <v>0</v>
      </c>
      <c r="K11052">
        <v>0</v>
      </c>
    </row>
    <row r="11053" spans="1:11">
      <c r="A11053" s="74" t="s">
        <v>152</v>
      </c>
      <c r="B11053" t="s">
        <v>239</v>
      </c>
      <c r="C11053" t="s">
        <v>27</v>
      </c>
      <c r="D11053">
        <v>0</v>
      </c>
      <c r="E11053">
        <v>0</v>
      </c>
      <c r="F11053">
        <v>0</v>
      </c>
      <c r="G11053">
        <v>0</v>
      </c>
      <c r="H11053">
        <v>0</v>
      </c>
      <c r="I11053">
        <v>0</v>
      </c>
      <c r="J11053">
        <v>0</v>
      </c>
      <c r="K11053">
        <v>0</v>
      </c>
    </row>
    <row r="11054" spans="1:11">
      <c r="A11054" s="74" t="s">
        <v>152</v>
      </c>
      <c r="B11054" t="s">
        <v>239</v>
      </c>
      <c r="C11054" t="s">
        <v>25</v>
      </c>
      <c r="D11054">
        <v>0</v>
      </c>
      <c r="E11054">
        <v>0</v>
      </c>
      <c r="F11054">
        <v>0</v>
      </c>
      <c r="G11054">
        <v>0</v>
      </c>
      <c r="H11054">
        <v>0</v>
      </c>
      <c r="I11054">
        <v>0</v>
      </c>
      <c r="J11054">
        <v>0</v>
      </c>
      <c r="K11054">
        <v>0</v>
      </c>
    </row>
    <row r="11055" spans="1:11">
      <c r="A11055" s="74" t="s">
        <v>152</v>
      </c>
      <c r="B11055" t="s">
        <v>239</v>
      </c>
    </row>
    <row r="11056" spans="1:11">
      <c r="A11056" s="74" t="s">
        <v>152</v>
      </c>
      <c r="B11056" t="s">
        <v>239</v>
      </c>
      <c r="C11056" t="s">
        <v>28</v>
      </c>
      <c r="D11056">
        <v>1.5</v>
      </c>
      <c r="E11056">
        <v>1.5</v>
      </c>
      <c r="F11056">
        <v>52804</v>
      </c>
      <c r="G11056">
        <v>53316</v>
      </c>
      <c r="H11056">
        <v>35202.666666666664</v>
      </c>
      <c r="I11056">
        <v>35544</v>
      </c>
      <c r="J11056">
        <v>512</v>
      </c>
      <c r="K11056">
        <v>9.6962351337019914E-3</v>
      </c>
    </row>
    <row r="11057" spans="1:11">
      <c r="A11057" s="74" t="s">
        <v>152</v>
      </c>
      <c r="B11057" t="s">
        <v>239</v>
      </c>
      <c r="C11057" t="s">
        <v>29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0</v>
      </c>
    </row>
    <row r="11058" spans="1:11">
      <c r="A11058" s="74" t="s">
        <v>152</v>
      </c>
      <c r="B11058" t="s">
        <v>239</v>
      </c>
      <c r="C11058" t="s">
        <v>30</v>
      </c>
      <c r="D11058">
        <v>0</v>
      </c>
      <c r="E11058">
        <v>0</v>
      </c>
      <c r="F11058">
        <v>0</v>
      </c>
      <c r="G11058">
        <v>0</v>
      </c>
      <c r="H11058">
        <v>0</v>
      </c>
      <c r="I11058">
        <v>0</v>
      </c>
      <c r="J11058">
        <v>0</v>
      </c>
      <c r="K11058">
        <v>0</v>
      </c>
    </row>
    <row r="11059" spans="1:11">
      <c r="A11059" s="74" t="s">
        <v>152</v>
      </c>
      <c r="B11059" t="s">
        <v>239</v>
      </c>
      <c r="C11059" t="s">
        <v>31</v>
      </c>
      <c r="D11059">
        <v>0</v>
      </c>
      <c r="E11059">
        <v>0</v>
      </c>
      <c r="F11059">
        <v>0</v>
      </c>
      <c r="G11059">
        <v>0</v>
      </c>
      <c r="H11059">
        <v>0</v>
      </c>
      <c r="I11059">
        <v>0</v>
      </c>
      <c r="J11059">
        <v>0</v>
      </c>
      <c r="K11059">
        <v>0</v>
      </c>
    </row>
    <row r="11060" spans="1:11">
      <c r="A11060" s="74" t="s">
        <v>152</v>
      </c>
      <c r="B11060" t="s">
        <v>239</v>
      </c>
      <c r="C11060" t="s">
        <v>25</v>
      </c>
      <c r="D11060">
        <v>1.5</v>
      </c>
      <c r="E11060">
        <v>1.5</v>
      </c>
      <c r="F11060">
        <v>52804</v>
      </c>
      <c r="G11060">
        <v>53316</v>
      </c>
      <c r="H11060">
        <v>35202.666666666664</v>
      </c>
      <c r="I11060">
        <v>35544</v>
      </c>
      <c r="J11060">
        <v>512</v>
      </c>
      <c r="K11060">
        <v>9.6962351337019914E-3</v>
      </c>
    </row>
    <row r="11061" spans="1:11">
      <c r="A11061" s="74" t="s">
        <v>152</v>
      </c>
      <c r="B11061" t="s">
        <v>239</v>
      </c>
    </row>
    <row r="11062" spans="1:11">
      <c r="A11062" s="74" t="s">
        <v>152</v>
      </c>
      <c r="B11062" t="s">
        <v>239</v>
      </c>
      <c r="C11062" t="s">
        <v>32</v>
      </c>
      <c r="D11062">
        <v>1</v>
      </c>
      <c r="E11062">
        <v>1</v>
      </c>
      <c r="F11062">
        <v>54316</v>
      </c>
      <c r="G11062">
        <v>60075</v>
      </c>
      <c r="H11062">
        <v>54316</v>
      </c>
      <c r="I11062">
        <v>60075</v>
      </c>
      <c r="J11062">
        <v>5759</v>
      </c>
      <c r="K11062">
        <v>0.10602768981515576</v>
      </c>
    </row>
    <row r="11063" spans="1:11">
      <c r="A11063" s="74" t="s">
        <v>152</v>
      </c>
      <c r="B11063" t="s">
        <v>239</v>
      </c>
      <c r="C11063" t="s">
        <v>33</v>
      </c>
      <c r="D11063">
        <v>0.2</v>
      </c>
      <c r="E11063">
        <v>0.2</v>
      </c>
      <c r="F11063">
        <v>15544</v>
      </c>
      <c r="G11063">
        <v>15622</v>
      </c>
      <c r="H11063">
        <v>77720</v>
      </c>
      <c r="I11063">
        <v>78110</v>
      </c>
      <c r="J11063">
        <v>78</v>
      </c>
      <c r="K11063">
        <v>5.0180133813690171E-3</v>
      </c>
    </row>
    <row r="11064" spans="1:11">
      <c r="A11064" s="74" t="s">
        <v>152</v>
      </c>
      <c r="B11064" t="s">
        <v>239</v>
      </c>
      <c r="C11064" t="s">
        <v>34</v>
      </c>
      <c r="D11064">
        <v>0</v>
      </c>
      <c r="E11064">
        <v>0</v>
      </c>
      <c r="F11064">
        <v>0</v>
      </c>
      <c r="G11064">
        <v>0</v>
      </c>
      <c r="H11064">
        <v>0</v>
      </c>
      <c r="I11064">
        <v>0</v>
      </c>
      <c r="J11064">
        <v>0</v>
      </c>
      <c r="K11064">
        <v>0</v>
      </c>
    </row>
    <row r="11065" spans="1:11">
      <c r="A11065" s="74" t="s">
        <v>152</v>
      </c>
      <c r="B11065" t="s">
        <v>239</v>
      </c>
      <c r="C11065" t="s">
        <v>25</v>
      </c>
      <c r="D11065">
        <v>1.2</v>
      </c>
      <c r="E11065">
        <v>1.2</v>
      </c>
      <c r="F11065">
        <v>69860</v>
      </c>
      <c r="G11065">
        <v>75697</v>
      </c>
      <c r="H11065">
        <v>58216.666666666672</v>
      </c>
      <c r="I11065">
        <v>63080.833333333336</v>
      </c>
      <c r="J11065">
        <v>5837</v>
      </c>
      <c r="K11065">
        <v>8.3552819925565416E-2</v>
      </c>
    </row>
    <row r="11066" spans="1:11">
      <c r="A11066" s="74" t="s">
        <v>152</v>
      </c>
      <c r="B11066" t="s">
        <v>239</v>
      </c>
    </row>
    <row r="11067" spans="1:11">
      <c r="A11067" s="74" t="s">
        <v>152</v>
      </c>
      <c r="B11067" t="s">
        <v>239</v>
      </c>
      <c r="C11067" t="s">
        <v>35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</row>
    <row r="11068" spans="1:11">
      <c r="A11068" s="74" t="s">
        <v>152</v>
      </c>
      <c r="B11068" t="s">
        <v>239</v>
      </c>
      <c r="C11068" t="s">
        <v>36</v>
      </c>
      <c r="D11068">
        <v>0</v>
      </c>
      <c r="E11068"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0</v>
      </c>
    </row>
    <row r="11069" spans="1:11">
      <c r="A11069" s="74" t="s">
        <v>152</v>
      </c>
      <c r="B11069" t="s">
        <v>239</v>
      </c>
      <c r="C11069" t="s">
        <v>25</v>
      </c>
      <c r="D11069">
        <v>0</v>
      </c>
      <c r="E11069">
        <v>0</v>
      </c>
      <c r="F11069">
        <v>0</v>
      </c>
      <c r="G11069">
        <v>0</v>
      </c>
      <c r="H11069">
        <v>0</v>
      </c>
      <c r="I11069">
        <v>0</v>
      </c>
      <c r="J11069">
        <v>0</v>
      </c>
      <c r="K11069">
        <v>0</v>
      </c>
    </row>
    <row r="11070" spans="1:11">
      <c r="A11070" s="74" t="s">
        <v>152</v>
      </c>
      <c r="B11070" t="s">
        <v>239</v>
      </c>
    </row>
    <row r="11071" spans="1:11">
      <c r="A11071" s="74" t="s">
        <v>152</v>
      </c>
      <c r="B11071" t="s">
        <v>239</v>
      </c>
      <c r="C11071" t="s">
        <v>37</v>
      </c>
      <c r="D11071">
        <v>1.5</v>
      </c>
      <c r="E11071">
        <v>1.5</v>
      </c>
      <c r="F11071">
        <v>87455</v>
      </c>
      <c r="G11071">
        <v>87830</v>
      </c>
      <c r="H11071">
        <v>58303.333333333336</v>
      </c>
      <c r="I11071">
        <v>58553.333333333336</v>
      </c>
      <c r="J11071">
        <v>375</v>
      </c>
      <c r="K11071">
        <v>4.2879195014578928E-3</v>
      </c>
    </row>
    <row r="11072" spans="1:11">
      <c r="A11072" s="74" t="s">
        <v>152</v>
      </c>
      <c r="B11072" t="s">
        <v>239</v>
      </c>
      <c r="C11072" t="s">
        <v>38</v>
      </c>
      <c r="D11072">
        <v>0</v>
      </c>
      <c r="E11072">
        <v>0</v>
      </c>
      <c r="F11072">
        <v>0</v>
      </c>
      <c r="G11072">
        <v>0</v>
      </c>
      <c r="H11072">
        <v>0</v>
      </c>
      <c r="I11072">
        <v>0</v>
      </c>
      <c r="J11072">
        <v>0</v>
      </c>
      <c r="K11072">
        <v>0</v>
      </c>
    </row>
    <row r="11073" spans="1:11">
      <c r="A11073" s="74" t="s">
        <v>152</v>
      </c>
      <c r="B11073" t="s">
        <v>239</v>
      </c>
      <c r="C11073" t="s">
        <v>25</v>
      </c>
      <c r="D11073">
        <v>1.5</v>
      </c>
      <c r="E11073">
        <v>1.5</v>
      </c>
      <c r="F11073">
        <v>87455</v>
      </c>
      <c r="G11073">
        <v>87830</v>
      </c>
      <c r="H11073">
        <v>58303.333333333336</v>
      </c>
      <c r="I11073">
        <v>58553.333333333336</v>
      </c>
      <c r="J11073">
        <v>375</v>
      </c>
      <c r="K11073">
        <v>4.2879195014578928E-3</v>
      </c>
    </row>
    <row r="11074" spans="1:11">
      <c r="A11074" s="74" t="s">
        <v>152</v>
      </c>
      <c r="B11074" t="s">
        <v>239</v>
      </c>
    </row>
    <row r="11075" spans="1:11">
      <c r="A11075" s="74" t="s">
        <v>152</v>
      </c>
      <c r="B11075" t="s">
        <v>239</v>
      </c>
      <c r="C11075" t="s">
        <v>39</v>
      </c>
      <c r="D11075">
        <v>0</v>
      </c>
      <c r="E11075">
        <v>0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0</v>
      </c>
    </row>
    <row r="11076" spans="1:11">
      <c r="A11076" s="74" t="s">
        <v>152</v>
      </c>
      <c r="B11076" t="s">
        <v>239</v>
      </c>
      <c r="C11076" t="s">
        <v>40</v>
      </c>
      <c r="D11076">
        <v>0</v>
      </c>
      <c r="E11076">
        <v>0</v>
      </c>
      <c r="F11076">
        <v>0</v>
      </c>
      <c r="G11076">
        <v>0</v>
      </c>
      <c r="H11076">
        <v>0</v>
      </c>
      <c r="I11076">
        <v>0</v>
      </c>
      <c r="J11076">
        <v>0</v>
      </c>
      <c r="K11076">
        <v>0</v>
      </c>
    </row>
    <row r="11077" spans="1:11">
      <c r="A11077" s="74" t="s">
        <v>152</v>
      </c>
      <c r="B11077" t="s">
        <v>239</v>
      </c>
      <c r="C11077" t="s">
        <v>41</v>
      </c>
      <c r="D11077">
        <v>0</v>
      </c>
      <c r="E11077">
        <v>0</v>
      </c>
      <c r="F11077">
        <v>0</v>
      </c>
      <c r="G11077">
        <v>0</v>
      </c>
      <c r="H11077">
        <v>0</v>
      </c>
      <c r="I11077">
        <v>0</v>
      </c>
      <c r="J11077">
        <v>0</v>
      </c>
      <c r="K11077">
        <v>0</v>
      </c>
    </row>
    <row r="11078" spans="1:11">
      <c r="A11078" s="74" t="s">
        <v>152</v>
      </c>
      <c r="B11078" t="s">
        <v>239</v>
      </c>
      <c r="C11078" t="s">
        <v>42</v>
      </c>
      <c r="D11078">
        <v>0</v>
      </c>
      <c r="E11078">
        <v>0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0</v>
      </c>
    </row>
    <row r="11079" spans="1:11">
      <c r="A11079" s="74" t="s">
        <v>152</v>
      </c>
      <c r="B11079" t="s">
        <v>239</v>
      </c>
      <c r="C11079" t="s">
        <v>43</v>
      </c>
      <c r="D11079">
        <v>0</v>
      </c>
      <c r="E11079">
        <v>0</v>
      </c>
      <c r="F11079">
        <v>0</v>
      </c>
      <c r="G11079">
        <v>0</v>
      </c>
      <c r="H11079">
        <v>0</v>
      </c>
      <c r="I11079">
        <v>0</v>
      </c>
      <c r="J11079">
        <v>0</v>
      </c>
      <c r="K11079">
        <v>0</v>
      </c>
    </row>
    <row r="11080" spans="1:11">
      <c r="A11080" s="74" t="s">
        <v>152</v>
      </c>
      <c r="B11080" t="s">
        <v>239</v>
      </c>
      <c r="C11080" t="s">
        <v>44</v>
      </c>
      <c r="D11080">
        <v>0</v>
      </c>
      <c r="E11080">
        <v>0</v>
      </c>
      <c r="F11080">
        <v>0</v>
      </c>
      <c r="G11080">
        <v>0</v>
      </c>
      <c r="H11080">
        <v>0</v>
      </c>
      <c r="I11080">
        <v>0</v>
      </c>
      <c r="J11080">
        <v>0</v>
      </c>
      <c r="K11080">
        <v>0</v>
      </c>
    </row>
    <row r="11081" spans="1:11">
      <c r="A11081" s="74" t="s">
        <v>152</v>
      </c>
      <c r="B11081" t="s">
        <v>239</v>
      </c>
      <c r="C11081" t="s">
        <v>45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0</v>
      </c>
    </row>
    <row r="11082" spans="1:11">
      <c r="A11082" s="74" t="s">
        <v>152</v>
      </c>
      <c r="B11082" t="s">
        <v>239</v>
      </c>
      <c r="C11082" t="s">
        <v>46</v>
      </c>
      <c r="D11082">
        <v>0</v>
      </c>
      <c r="E11082">
        <v>0</v>
      </c>
      <c r="F11082">
        <v>0</v>
      </c>
      <c r="G11082">
        <v>0</v>
      </c>
      <c r="H11082">
        <v>0</v>
      </c>
      <c r="I11082">
        <v>0</v>
      </c>
      <c r="J11082">
        <v>0</v>
      </c>
      <c r="K11082">
        <v>0</v>
      </c>
    </row>
    <row r="11083" spans="1:11">
      <c r="A11083" s="74" t="s">
        <v>152</v>
      </c>
      <c r="B11083" t="s">
        <v>239</v>
      </c>
      <c r="C11083" t="s">
        <v>25</v>
      </c>
      <c r="D11083">
        <v>0</v>
      </c>
      <c r="E11083">
        <v>0</v>
      </c>
      <c r="F11083">
        <v>0</v>
      </c>
      <c r="G11083">
        <v>0</v>
      </c>
      <c r="H11083">
        <v>0</v>
      </c>
      <c r="I11083">
        <v>0</v>
      </c>
      <c r="J11083">
        <v>0</v>
      </c>
      <c r="K11083">
        <v>0</v>
      </c>
    </row>
    <row r="11084" spans="1:11">
      <c r="A11084" s="74" t="s">
        <v>152</v>
      </c>
      <c r="B11084" t="s">
        <v>239</v>
      </c>
    </row>
    <row r="11085" spans="1:11">
      <c r="A11085" s="74" t="s">
        <v>152</v>
      </c>
      <c r="B11085" t="s">
        <v>239</v>
      </c>
      <c r="C11085" t="s">
        <v>47</v>
      </c>
      <c r="D11085">
        <v>0</v>
      </c>
      <c r="E11085">
        <v>0</v>
      </c>
      <c r="F11085">
        <v>0</v>
      </c>
      <c r="G11085">
        <v>0</v>
      </c>
      <c r="H11085">
        <v>0</v>
      </c>
      <c r="I11085">
        <v>0</v>
      </c>
      <c r="J11085">
        <v>0</v>
      </c>
      <c r="K11085">
        <v>0</v>
      </c>
    </row>
    <row r="11086" spans="1:11">
      <c r="A11086" s="74" t="s">
        <v>152</v>
      </c>
      <c r="B11086" t="s">
        <v>239</v>
      </c>
      <c r="C11086" t="s">
        <v>48</v>
      </c>
      <c r="D11086">
        <v>0</v>
      </c>
      <c r="E11086">
        <v>0</v>
      </c>
      <c r="F11086">
        <v>0</v>
      </c>
      <c r="G11086">
        <v>0</v>
      </c>
      <c r="H11086">
        <v>0</v>
      </c>
      <c r="I11086">
        <v>0</v>
      </c>
      <c r="J11086">
        <v>0</v>
      </c>
      <c r="K11086">
        <v>0</v>
      </c>
    </row>
    <row r="11087" spans="1:11">
      <c r="A11087" s="74" t="s">
        <v>152</v>
      </c>
      <c r="B11087" t="s">
        <v>239</v>
      </c>
      <c r="C11087" t="s">
        <v>25</v>
      </c>
      <c r="D11087">
        <v>0</v>
      </c>
      <c r="E11087">
        <v>0</v>
      </c>
      <c r="F11087">
        <v>0</v>
      </c>
      <c r="G11087">
        <v>0</v>
      </c>
      <c r="H11087">
        <v>0</v>
      </c>
      <c r="I11087">
        <v>0</v>
      </c>
      <c r="J11087">
        <v>0</v>
      </c>
      <c r="K11087">
        <v>0</v>
      </c>
    </row>
    <row r="11088" spans="1:11">
      <c r="A11088" s="74" t="s">
        <v>152</v>
      </c>
      <c r="B11088" t="s">
        <v>239</v>
      </c>
    </row>
    <row r="11089" spans="1:11">
      <c r="A11089" s="74" t="s">
        <v>152</v>
      </c>
      <c r="B11089" t="s">
        <v>239</v>
      </c>
      <c r="C11089" t="s">
        <v>49</v>
      </c>
      <c r="D11089">
        <v>1</v>
      </c>
      <c r="E11089">
        <v>1</v>
      </c>
      <c r="F11089">
        <v>66940</v>
      </c>
      <c r="G11089">
        <v>67275</v>
      </c>
      <c r="H11089">
        <v>66940</v>
      </c>
      <c r="I11089">
        <v>67275</v>
      </c>
      <c r="J11089">
        <v>335</v>
      </c>
      <c r="K11089">
        <v>5.0044816253361222E-3</v>
      </c>
    </row>
    <row r="11090" spans="1:11">
      <c r="A11090" s="74" t="s">
        <v>152</v>
      </c>
      <c r="B11090" t="s">
        <v>239</v>
      </c>
      <c r="C11090" t="s">
        <v>25</v>
      </c>
      <c r="D11090">
        <v>1</v>
      </c>
      <c r="E11090">
        <v>1</v>
      </c>
      <c r="F11090">
        <v>66940</v>
      </c>
      <c r="G11090">
        <v>67275</v>
      </c>
      <c r="H11090">
        <v>66940</v>
      </c>
      <c r="I11090">
        <v>67275</v>
      </c>
      <c r="J11090">
        <v>335</v>
      </c>
      <c r="K11090">
        <v>5.0044816253361222E-3</v>
      </c>
    </row>
    <row r="11091" spans="1:11">
      <c r="A11091" s="74" t="s">
        <v>152</v>
      </c>
      <c r="B11091" t="s">
        <v>239</v>
      </c>
    </row>
    <row r="11092" spans="1:11">
      <c r="A11092" s="74" t="s">
        <v>152</v>
      </c>
      <c r="B11092" t="s">
        <v>239</v>
      </c>
      <c r="C11092" t="s">
        <v>50</v>
      </c>
      <c r="D11092">
        <v>0</v>
      </c>
      <c r="E11092">
        <v>0</v>
      </c>
      <c r="F11092">
        <v>0</v>
      </c>
      <c r="G11092">
        <v>0</v>
      </c>
      <c r="H11092">
        <v>0</v>
      </c>
      <c r="I11092">
        <v>0</v>
      </c>
      <c r="J11092">
        <v>0</v>
      </c>
      <c r="K11092">
        <v>0</v>
      </c>
    </row>
    <row r="11093" spans="1:11">
      <c r="A11093" s="74" t="s">
        <v>152</v>
      </c>
      <c r="B11093" t="s">
        <v>239</v>
      </c>
      <c r="C11093" t="s">
        <v>51</v>
      </c>
      <c r="D11093">
        <v>2</v>
      </c>
      <c r="E11093">
        <v>2</v>
      </c>
      <c r="F11093">
        <v>49640</v>
      </c>
      <c r="G11093">
        <v>50140</v>
      </c>
      <c r="H11093">
        <v>24820</v>
      </c>
      <c r="I11093">
        <v>25070</v>
      </c>
      <c r="J11093">
        <v>500</v>
      </c>
      <c r="K11093">
        <v>1.0072522159548751E-2</v>
      </c>
    </row>
    <row r="11094" spans="1:11">
      <c r="A11094" s="74" t="s">
        <v>152</v>
      </c>
      <c r="B11094" t="s">
        <v>239</v>
      </c>
      <c r="C11094" t="s">
        <v>25</v>
      </c>
      <c r="D11094">
        <v>2</v>
      </c>
      <c r="E11094">
        <v>2</v>
      </c>
      <c r="F11094">
        <v>49640</v>
      </c>
      <c r="G11094">
        <v>50140</v>
      </c>
      <c r="H11094">
        <v>24820</v>
      </c>
      <c r="I11094">
        <v>25070</v>
      </c>
      <c r="J11094">
        <v>500</v>
      </c>
      <c r="K11094">
        <v>1.0072522159548751E-2</v>
      </c>
    </row>
    <row r="11095" spans="1:11">
      <c r="A11095" s="74" t="s">
        <v>152</v>
      </c>
      <c r="B11095" t="s">
        <v>239</v>
      </c>
    </row>
    <row r="11096" spans="1:11">
      <c r="A11096" s="74" t="s">
        <v>152</v>
      </c>
      <c r="B11096" t="s">
        <v>239</v>
      </c>
      <c r="C11096" t="s">
        <v>52</v>
      </c>
      <c r="D11096">
        <v>3</v>
      </c>
      <c r="E11096">
        <v>3</v>
      </c>
      <c r="F11096">
        <v>66390</v>
      </c>
      <c r="G11096">
        <v>67140</v>
      </c>
      <c r="H11096">
        <v>22130</v>
      </c>
      <c r="I11096">
        <v>22380</v>
      </c>
      <c r="J11096">
        <v>750</v>
      </c>
      <c r="K11096">
        <v>1.1296882060551287E-2</v>
      </c>
    </row>
    <row r="11097" spans="1:11">
      <c r="A11097" s="74" t="s">
        <v>152</v>
      </c>
      <c r="B11097" t="s">
        <v>239</v>
      </c>
      <c r="C11097" t="s">
        <v>53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0</v>
      </c>
      <c r="J11097">
        <v>0</v>
      </c>
      <c r="K11097">
        <v>0</v>
      </c>
    </row>
    <row r="11098" spans="1:11">
      <c r="A11098" s="74" t="s">
        <v>152</v>
      </c>
      <c r="B11098" t="s">
        <v>239</v>
      </c>
      <c r="C11098" t="s">
        <v>54</v>
      </c>
      <c r="D11098">
        <v>0</v>
      </c>
      <c r="E11098">
        <v>0</v>
      </c>
      <c r="F11098">
        <v>0</v>
      </c>
      <c r="G11098">
        <v>0</v>
      </c>
      <c r="H11098">
        <v>0</v>
      </c>
      <c r="I11098">
        <v>0</v>
      </c>
      <c r="J11098">
        <v>0</v>
      </c>
      <c r="K11098">
        <v>0</v>
      </c>
    </row>
    <row r="11099" spans="1:11">
      <c r="A11099" s="74" t="s">
        <v>152</v>
      </c>
      <c r="B11099" t="s">
        <v>239</v>
      </c>
      <c r="C11099" t="s">
        <v>55</v>
      </c>
      <c r="D11099">
        <v>0</v>
      </c>
      <c r="E11099">
        <v>0</v>
      </c>
      <c r="F11099">
        <v>0</v>
      </c>
      <c r="G11099">
        <v>0</v>
      </c>
      <c r="H11099">
        <v>0</v>
      </c>
      <c r="I11099">
        <v>0</v>
      </c>
      <c r="J11099">
        <v>0</v>
      </c>
      <c r="K11099">
        <v>0</v>
      </c>
    </row>
    <row r="11100" spans="1:11">
      <c r="A11100" s="74" t="s">
        <v>152</v>
      </c>
      <c r="B11100" t="s">
        <v>239</v>
      </c>
      <c r="C11100" t="s">
        <v>25</v>
      </c>
      <c r="D11100">
        <v>3</v>
      </c>
      <c r="E11100">
        <v>3</v>
      </c>
      <c r="F11100">
        <v>66390</v>
      </c>
      <c r="G11100">
        <v>67140</v>
      </c>
      <c r="H11100">
        <v>22130</v>
      </c>
      <c r="I11100">
        <v>22380</v>
      </c>
      <c r="J11100">
        <v>750</v>
      </c>
      <c r="K11100">
        <v>1.1296882060551287E-2</v>
      </c>
    </row>
    <row r="11101" spans="1:11">
      <c r="A11101" s="74" t="s">
        <v>152</v>
      </c>
      <c r="B11101" t="s">
        <v>239</v>
      </c>
    </row>
    <row r="11102" spans="1:11">
      <c r="A11102" s="74" t="s">
        <v>152</v>
      </c>
      <c r="B11102" t="s">
        <v>239</v>
      </c>
      <c r="C11102" t="s">
        <v>56</v>
      </c>
      <c r="D11102">
        <v>0</v>
      </c>
      <c r="E11102">
        <v>0</v>
      </c>
      <c r="F11102">
        <v>0</v>
      </c>
      <c r="G11102">
        <v>0</v>
      </c>
      <c r="H11102">
        <v>0</v>
      </c>
      <c r="I11102">
        <v>0</v>
      </c>
      <c r="J11102">
        <v>0</v>
      </c>
      <c r="K11102">
        <v>0</v>
      </c>
    </row>
    <row r="11103" spans="1:11">
      <c r="A11103" s="74" t="s">
        <v>152</v>
      </c>
      <c r="B11103" t="s">
        <v>239</v>
      </c>
      <c r="C11103" t="s">
        <v>57</v>
      </c>
      <c r="D11103">
        <v>0</v>
      </c>
      <c r="E11103">
        <v>0</v>
      </c>
      <c r="F11103">
        <v>0</v>
      </c>
      <c r="G11103">
        <v>0</v>
      </c>
      <c r="H11103">
        <v>0</v>
      </c>
      <c r="I11103">
        <v>0</v>
      </c>
      <c r="J11103">
        <v>0</v>
      </c>
      <c r="K11103">
        <v>0</v>
      </c>
    </row>
    <row r="11104" spans="1:11">
      <c r="A11104" s="74" t="s">
        <v>152</v>
      </c>
      <c r="B11104" t="s">
        <v>239</v>
      </c>
      <c r="C11104" t="s">
        <v>58</v>
      </c>
      <c r="D11104">
        <v>0</v>
      </c>
      <c r="E11104">
        <v>0</v>
      </c>
      <c r="F11104">
        <v>0</v>
      </c>
      <c r="G11104">
        <v>0</v>
      </c>
      <c r="H11104">
        <v>0</v>
      </c>
      <c r="I11104">
        <v>0</v>
      </c>
      <c r="J11104">
        <v>0</v>
      </c>
      <c r="K11104">
        <v>0</v>
      </c>
    </row>
    <row r="11105" spans="1:11">
      <c r="A11105" s="74" t="s">
        <v>152</v>
      </c>
      <c r="B11105" t="s">
        <v>240</v>
      </c>
      <c r="C11105" t="s">
        <v>18</v>
      </c>
      <c r="D11105">
        <v>1</v>
      </c>
      <c r="E11105">
        <v>1</v>
      </c>
      <c r="F11105">
        <v>86012</v>
      </c>
      <c r="G11105">
        <v>86635</v>
      </c>
      <c r="H11105">
        <v>86012</v>
      </c>
      <c r="I11105">
        <v>86635</v>
      </c>
      <c r="J11105">
        <v>623</v>
      </c>
      <c r="K11105">
        <v>7.2431753708784817E-3</v>
      </c>
    </row>
    <row r="11106" spans="1:11">
      <c r="A11106" s="74" t="s">
        <v>152</v>
      </c>
      <c r="B11106" t="s">
        <v>240</v>
      </c>
      <c r="C11106" t="s">
        <v>19</v>
      </c>
      <c r="D11106">
        <v>0</v>
      </c>
      <c r="E11106">
        <v>0</v>
      </c>
      <c r="F11106">
        <v>0</v>
      </c>
      <c r="G11106">
        <v>0</v>
      </c>
      <c r="H11106">
        <v>0</v>
      </c>
      <c r="I11106">
        <v>0</v>
      </c>
      <c r="J11106">
        <v>0</v>
      </c>
      <c r="K11106">
        <v>0</v>
      </c>
    </row>
    <row r="11107" spans="1:11">
      <c r="A11107" s="74" t="s">
        <v>152</v>
      </c>
      <c r="B11107" t="s">
        <v>240</v>
      </c>
      <c r="C11107" t="s">
        <v>20</v>
      </c>
      <c r="D11107">
        <v>0</v>
      </c>
      <c r="E11107">
        <v>0</v>
      </c>
      <c r="F11107">
        <v>0</v>
      </c>
      <c r="G11107">
        <v>0</v>
      </c>
      <c r="H11107">
        <v>0</v>
      </c>
      <c r="I11107">
        <v>0</v>
      </c>
      <c r="J11107">
        <v>0</v>
      </c>
      <c r="K11107">
        <v>0</v>
      </c>
    </row>
    <row r="11108" spans="1:11">
      <c r="A11108" s="74" t="s">
        <v>152</v>
      </c>
      <c r="B11108" t="s">
        <v>240</v>
      </c>
      <c r="C11108" t="s">
        <v>21</v>
      </c>
      <c r="D11108">
        <v>0</v>
      </c>
      <c r="E11108">
        <v>0</v>
      </c>
      <c r="F11108">
        <v>0</v>
      </c>
      <c r="G11108">
        <v>0</v>
      </c>
      <c r="H11108">
        <v>0</v>
      </c>
      <c r="I11108">
        <v>0</v>
      </c>
      <c r="J11108">
        <v>0</v>
      </c>
      <c r="K11108">
        <v>0</v>
      </c>
    </row>
    <row r="11109" spans="1:11">
      <c r="A11109" s="74" t="s">
        <v>152</v>
      </c>
      <c r="B11109" t="s">
        <v>240</v>
      </c>
      <c r="C11109" t="s">
        <v>22</v>
      </c>
      <c r="D11109">
        <v>1</v>
      </c>
      <c r="E11109">
        <v>1</v>
      </c>
      <c r="F11109">
        <v>76150</v>
      </c>
      <c r="G11109">
        <v>76769</v>
      </c>
      <c r="H11109">
        <v>76150</v>
      </c>
      <c r="I11109">
        <v>76769</v>
      </c>
      <c r="J11109">
        <v>619</v>
      </c>
      <c r="K11109">
        <v>8.1286933683519368E-3</v>
      </c>
    </row>
    <row r="11110" spans="1:11">
      <c r="A11110" s="74" t="s">
        <v>152</v>
      </c>
      <c r="B11110" t="s">
        <v>240</v>
      </c>
      <c r="C11110" t="s">
        <v>23</v>
      </c>
      <c r="D11110">
        <v>0</v>
      </c>
      <c r="E11110">
        <v>0</v>
      </c>
      <c r="F11110">
        <v>0</v>
      </c>
      <c r="G11110">
        <v>0</v>
      </c>
      <c r="H11110">
        <v>0</v>
      </c>
      <c r="I11110">
        <v>0</v>
      </c>
      <c r="J11110">
        <v>0</v>
      </c>
      <c r="K11110">
        <v>0</v>
      </c>
    </row>
    <row r="11111" spans="1:11">
      <c r="A11111" s="74" t="s">
        <v>152</v>
      </c>
      <c r="B11111" t="s">
        <v>240</v>
      </c>
      <c r="C11111" t="s">
        <v>24</v>
      </c>
      <c r="D11111">
        <v>0.8</v>
      </c>
      <c r="E11111">
        <v>0.8</v>
      </c>
      <c r="F11111">
        <v>38344</v>
      </c>
      <c r="G11111">
        <v>38349</v>
      </c>
      <c r="H11111">
        <v>47930</v>
      </c>
      <c r="I11111">
        <v>47936.25</v>
      </c>
      <c r="J11111">
        <v>5</v>
      </c>
      <c r="K11111">
        <v>1.3039849780930525E-4</v>
      </c>
    </row>
    <row r="11112" spans="1:11">
      <c r="A11112" s="74" t="s">
        <v>152</v>
      </c>
      <c r="B11112" t="s">
        <v>240</v>
      </c>
      <c r="C11112" t="s">
        <v>25</v>
      </c>
      <c r="D11112">
        <v>2.8</v>
      </c>
      <c r="E11112">
        <v>2.8</v>
      </c>
      <c r="F11112">
        <v>200506</v>
      </c>
      <c r="G11112">
        <v>201753</v>
      </c>
      <c r="H11112">
        <v>71609.285714285725</v>
      </c>
      <c r="I11112">
        <v>72054.642857142855</v>
      </c>
      <c r="J11112">
        <v>1247</v>
      </c>
      <c r="K11112">
        <v>6.2192652588949956E-3</v>
      </c>
    </row>
    <row r="11113" spans="1:11">
      <c r="A11113" s="74" t="s">
        <v>152</v>
      </c>
      <c r="B11113" t="s">
        <v>240</v>
      </c>
    </row>
    <row r="11114" spans="1:11">
      <c r="A11114" s="74" t="s">
        <v>152</v>
      </c>
      <c r="B11114" t="s">
        <v>240</v>
      </c>
      <c r="C11114" t="s">
        <v>26</v>
      </c>
      <c r="D11114">
        <v>0</v>
      </c>
      <c r="E11114">
        <v>0</v>
      </c>
      <c r="F11114">
        <v>0</v>
      </c>
      <c r="G11114">
        <v>0</v>
      </c>
      <c r="H11114">
        <v>0</v>
      </c>
      <c r="I11114">
        <v>0</v>
      </c>
      <c r="J11114">
        <v>0</v>
      </c>
      <c r="K11114">
        <v>0</v>
      </c>
    </row>
    <row r="11115" spans="1:11">
      <c r="A11115" s="74" t="s">
        <v>152</v>
      </c>
      <c r="B11115" t="s">
        <v>240</v>
      </c>
      <c r="C11115" t="s">
        <v>27</v>
      </c>
      <c r="D11115">
        <v>0</v>
      </c>
      <c r="E11115">
        <v>0</v>
      </c>
      <c r="F11115">
        <v>0</v>
      </c>
      <c r="G11115">
        <v>0</v>
      </c>
      <c r="H11115">
        <v>0</v>
      </c>
      <c r="I11115">
        <v>0</v>
      </c>
      <c r="J11115">
        <v>0</v>
      </c>
      <c r="K11115">
        <v>0</v>
      </c>
    </row>
    <row r="11116" spans="1:11">
      <c r="A11116" s="74" t="s">
        <v>152</v>
      </c>
      <c r="B11116" t="s">
        <v>240</v>
      </c>
      <c r="C11116" t="s">
        <v>25</v>
      </c>
      <c r="D11116">
        <v>0</v>
      </c>
      <c r="E11116">
        <v>0</v>
      </c>
      <c r="F11116">
        <v>0</v>
      </c>
      <c r="G11116">
        <v>0</v>
      </c>
      <c r="H11116">
        <v>0</v>
      </c>
      <c r="I11116">
        <v>0</v>
      </c>
      <c r="J11116">
        <v>0</v>
      </c>
      <c r="K11116">
        <v>0</v>
      </c>
    </row>
    <row r="11117" spans="1:11">
      <c r="A11117" s="74" t="s">
        <v>152</v>
      </c>
      <c r="B11117" t="s">
        <v>240</v>
      </c>
    </row>
    <row r="11118" spans="1:11">
      <c r="A11118" s="74" t="s">
        <v>152</v>
      </c>
      <c r="B11118" t="s">
        <v>240</v>
      </c>
      <c r="C11118" t="s">
        <v>28</v>
      </c>
      <c r="D11118">
        <v>0</v>
      </c>
      <c r="E11118">
        <v>0</v>
      </c>
      <c r="F11118">
        <v>0</v>
      </c>
      <c r="G11118">
        <v>0</v>
      </c>
      <c r="H11118">
        <v>0</v>
      </c>
      <c r="I11118">
        <v>0</v>
      </c>
      <c r="J11118">
        <v>0</v>
      </c>
      <c r="K11118">
        <v>0</v>
      </c>
    </row>
    <row r="11119" spans="1:11">
      <c r="A11119" s="74" t="s">
        <v>152</v>
      </c>
      <c r="B11119" t="s">
        <v>240</v>
      </c>
      <c r="C11119" t="s">
        <v>29</v>
      </c>
      <c r="D11119">
        <v>2.8</v>
      </c>
      <c r="E11119">
        <v>2.8</v>
      </c>
      <c r="F11119">
        <v>58362</v>
      </c>
      <c r="G11119">
        <v>58797</v>
      </c>
      <c r="H11119">
        <v>20843.571428571431</v>
      </c>
      <c r="I11119">
        <v>20998.928571428572</v>
      </c>
      <c r="J11119">
        <v>435</v>
      </c>
      <c r="K11119">
        <v>7.4534800041122645E-3</v>
      </c>
    </row>
    <row r="11120" spans="1:11">
      <c r="A11120" s="74" t="s">
        <v>152</v>
      </c>
      <c r="B11120" t="s">
        <v>240</v>
      </c>
      <c r="C11120" t="s">
        <v>30</v>
      </c>
      <c r="D11120">
        <v>1.9</v>
      </c>
      <c r="E11120">
        <v>1.9</v>
      </c>
      <c r="F11120">
        <v>33702</v>
      </c>
      <c r="G11120">
        <v>34167</v>
      </c>
      <c r="H11120">
        <v>17737.894736842107</v>
      </c>
      <c r="I11120">
        <v>17982.63157894737</v>
      </c>
      <c r="J11120">
        <v>465</v>
      </c>
      <c r="K11120">
        <v>1.3797400747730105E-2</v>
      </c>
    </row>
    <row r="11121" spans="1:11">
      <c r="A11121" s="74" t="s">
        <v>152</v>
      </c>
      <c r="B11121" t="s">
        <v>240</v>
      </c>
      <c r="C11121" t="s">
        <v>31</v>
      </c>
      <c r="D11121">
        <v>2</v>
      </c>
      <c r="E11121">
        <v>2</v>
      </c>
      <c r="F11121">
        <v>40051</v>
      </c>
      <c r="G11121">
        <v>42424</v>
      </c>
      <c r="H11121">
        <v>20025.5</v>
      </c>
      <c r="I11121">
        <v>21212</v>
      </c>
      <c r="J11121">
        <v>2373</v>
      </c>
      <c r="K11121">
        <v>5.9249456942398443E-2</v>
      </c>
    </row>
    <row r="11122" spans="1:11">
      <c r="A11122" s="74" t="s">
        <v>152</v>
      </c>
      <c r="B11122" t="s">
        <v>240</v>
      </c>
      <c r="C11122" t="s">
        <v>25</v>
      </c>
      <c r="D11122">
        <v>6.6999999999999993</v>
      </c>
      <c r="E11122">
        <v>6.6999999999999993</v>
      </c>
      <c r="F11122">
        <v>132115</v>
      </c>
      <c r="G11122">
        <v>135388</v>
      </c>
      <c r="H11122">
        <v>19718.656716417914</v>
      </c>
      <c r="I11122">
        <v>20207.164179104479</v>
      </c>
      <c r="J11122">
        <v>3273</v>
      </c>
      <c r="K11122">
        <v>2.4773871248533474E-2</v>
      </c>
    </row>
    <row r="11123" spans="1:11">
      <c r="A11123" s="74" t="s">
        <v>152</v>
      </c>
      <c r="B11123" t="s">
        <v>240</v>
      </c>
    </row>
    <row r="11124" spans="1:11">
      <c r="A11124" s="74" t="s">
        <v>152</v>
      </c>
      <c r="B11124" t="s">
        <v>240</v>
      </c>
      <c r="C11124" t="s">
        <v>32</v>
      </c>
      <c r="D11124">
        <v>0.8</v>
      </c>
      <c r="E11124">
        <v>0.8</v>
      </c>
      <c r="F11124">
        <v>44612</v>
      </c>
      <c r="G11124">
        <v>44622</v>
      </c>
      <c r="H11124">
        <v>55765</v>
      </c>
      <c r="I11124">
        <v>55777.5</v>
      </c>
      <c r="J11124">
        <v>10</v>
      </c>
      <c r="K11124">
        <v>2.2415493589168835E-4</v>
      </c>
    </row>
    <row r="11125" spans="1:11">
      <c r="A11125" s="74" t="s">
        <v>152</v>
      </c>
      <c r="B11125" t="s">
        <v>240</v>
      </c>
      <c r="C11125" t="s">
        <v>33</v>
      </c>
      <c r="D11125">
        <v>1</v>
      </c>
      <c r="E11125">
        <v>1</v>
      </c>
      <c r="F11125">
        <v>47925</v>
      </c>
      <c r="G11125">
        <v>47930</v>
      </c>
      <c r="H11125">
        <v>47925</v>
      </c>
      <c r="I11125">
        <v>47930</v>
      </c>
      <c r="J11125">
        <v>5</v>
      </c>
      <c r="K11125">
        <v>1.0432968179447053E-4</v>
      </c>
    </row>
    <row r="11126" spans="1:11">
      <c r="A11126" s="74" t="s">
        <v>152</v>
      </c>
      <c r="B11126" t="s">
        <v>240</v>
      </c>
      <c r="C11126" t="s">
        <v>34</v>
      </c>
      <c r="D11126">
        <v>1.4</v>
      </c>
      <c r="E11126">
        <v>1.4</v>
      </c>
      <c r="F11126">
        <v>28839</v>
      </c>
      <c r="G11126">
        <v>29334</v>
      </c>
      <c r="H11126">
        <v>20599.285714285717</v>
      </c>
      <c r="I11126">
        <v>20952.857142857145</v>
      </c>
      <c r="J11126">
        <v>495</v>
      </c>
      <c r="K11126">
        <v>1.7164256735670447E-2</v>
      </c>
    </row>
    <row r="11127" spans="1:11">
      <c r="A11127" s="74" t="s">
        <v>152</v>
      </c>
      <c r="B11127" t="s">
        <v>240</v>
      </c>
      <c r="C11127" t="s">
        <v>25</v>
      </c>
      <c r="D11127">
        <v>3.2</v>
      </c>
      <c r="E11127">
        <v>3.2</v>
      </c>
      <c r="F11127">
        <v>121376</v>
      </c>
      <c r="G11127">
        <v>121886</v>
      </c>
      <c r="H11127">
        <v>37930</v>
      </c>
      <c r="I11127">
        <v>38089.375</v>
      </c>
      <c r="J11127">
        <v>510</v>
      </c>
      <c r="K11127">
        <v>4.201819140522014E-3</v>
      </c>
    </row>
    <row r="11128" spans="1:11">
      <c r="A11128" s="74" t="s">
        <v>152</v>
      </c>
      <c r="B11128" t="s">
        <v>240</v>
      </c>
    </row>
    <row r="11129" spans="1:11">
      <c r="A11129" s="74" t="s">
        <v>152</v>
      </c>
      <c r="B11129" t="s">
        <v>240</v>
      </c>
      <c r="C11129" t="s">
        <v>35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0</v>
      </c>
      <c r="J11129">
        <v>0</v>
      </c>
      <c r="K11129">
        <v>0</v>
      </c>
    </row>
    <row r="11130" spans="1:11">
      <c r="A11130" s="74" t="s">
        <v>152</v>
      </c>
      <c r="B11130" t="s">
        <v>240</v>
      </c>
      <c r="C11130" t="s">
        <v>36</v>
      </c>
      <c r="D11130">
        <v>0</v>
      </c>
      <c r="E11130">
        <v>0</v>
      </c>
      <c r="F11130">
        <v>0</v>
      </c>
      <c r="G11130">
        <v>0</v>
      </c>
      <c r="H11130">
        <v>0</v>
      </c>
      <c r="I11130">
        <v>0</v>
      </c>
      <c r="J11130">
        <v>0</v>
      </c>
      <c r="K11130">
        <v>0</v>
      </c>
    </row>
    <row r="11131" spans="1:11">
      <c r="A11131" s="74" t="s">
        <v>152</v>
      </c>
      <c r="B11131" t="s">
        <v>240</v>
      </c>
      <c r="C11131" t="s">
        <v>25</v>
      </c>
      <c r="D11131">
        <v>0</v>
      </c>
      <c r="E11131">
        <v>0</v>
      </c>
      <c r="F11131">
        <v>0</v>
      </c>
      <c r="G11131">
        <v>0</v>
      </c>
      <c r="H11131">
        <v>0</v>
      </c>
      <c r="I11131">
        <v>0</v>
      </c>
      <c r="J11131">
        <v>0</v>
      </c>
      <c r="K11131">
        <v>0</v>
      </c>
    </row>
    <row r="11132" spans="1:11">
      <c r="A11132" s="74" t="s">
        <v>152</v>
      </c>
      <c r="B11132" t="s">
        <v>240</v>
      </c>
    </row>
    <row r="11133" spans="1:11">
      <c r="A11133" s="74" t="s">
        <v>152</v>
      </c>
      <c r="B11133" t="s">
        <v>240</v>
      </c>
      <c r="C11133" t="s">
        <v>37</v>
      </c>
      <c r="D11133">
        <v>1</v>
      </c>
      <c r="E11133">
        <v>1</v>
      </c>
      <c r="F11133">
        <v>36865</v>
      </c>
      <c r="G11133">
        <v>37175</v>
      </c>
      <c r="H11133">
        <v>36865</v>
      </c>
      <c r="I11133">
        <v>37175</v>
      </c>
      <c r="J11133">
        <v>310</v>
      </c>
      <c r="K11133">
        <v>8.4090600840906003E-3</v>
      </c>
    </row>
    <row r="11134" spans="1:11">
      <c r="A11134" s="74" t="s">
        <v>152</v>
      </c>
      <c r="B11134" t="s">
        <v>240</v>
      </c>
      <c r="C11134" t="s">
        <v>38</v>
      </c>
      <c r="D11134">
        <v>0</v>
      </c>
      <c r="E11134">
        <v>0</v>
      </c>
      <c r="F11134">
        <v>0</v>
      </c>
      <c r="G11134">
        <v>0</v>
      </c>
      <c r="H11134">
        <v>0</v>
      </c>
      <c r="I11134">
        <v>0</v>
      </c>
      <c r="J11134">
        <v>0</v>
      </c>
      <c r="K11134">
        <v>0</v>
      </c>
    </row>
    <row r="11135" spans="1:11">
      <c r="A11135" s="74" t="s">
        <v>152</v>
      </c>
      <c r="B11135" t="s">
        <v>240</v>
      </c>
      <c r="C11135" t="s">
        <v>25</v>
      </c>
      <c r="D11135">
        <v>1</v>
      </c>
      <c r="E11135">
        <v>1</v>
      </c>
      <c r="F11135">
        <v>36865</v>
      </c>
      <c r="G11135">
        <v>37175</v>
      </c>
      <c r="H11135">
        <v>36865</v>
      </c>
      <c r="I11135">
        <v>37175</v>
      </c>
      <c r="J11135">
        <v>310</v>
      </c>
      <c r="K11135">
        <v>8.4090600840906003E-3</v>
      </c>
    </row>
    <row r="11136" spans="1:11">
      <c r="A11136" s="74" t="s">
        <v>152</v>
      </c>
      <c r="B11136" t="s">
        <v>240</v>
      </c>
    </row>
    <row r="11137" spans="1:11">
      <c r="A11137" s="74" t="s">
        <v>152</v>
      </c>
      <c r="B11137" t="s">
        <v>240</v>
      </c>
      <c r="C11137" t="s">
        <v>39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0</v>
      </c>
      <c r="J11137">
        <v>0</v>
      </c>
      <c r="K11137">
        <v>0</v>
      </c>
    </row>
    <row r="11138" spans="1:11">
      <c r="A11138" s="74" t="s">
        <v>152</v>
      </c>
      <c r="B11138" t="s">
        <v>240</v>
      </c>
      <c r="C11138" t="s">
        <v>40</v>
      </c>
      <c r="D11138">
        <v>0</v>
      </c>
      <c r="E11138">
        <v>0</v>
      </c>
      <c r="F11138">
        <v>0</v>
      </c>
      <c r="G11138">
        <v>0</v>
      </c>
      <c r="H11138">
        <v>0</v>
      </c>
      <c r="I11138">
        <v>0</v>
      </c>
      <c r="J11138">
        <v>0</v>
      </c>
      <c r="K11138">
        <v>0</v>
      </c>
    </row>
    <row r="11139" spans="1:11">
      <c r="A11139" s="74" t="s">
        <v>152</v>
      </c>
      <c r="B11139" t="s">
        <v>240</v>
      </c>
      <c r="C11139" t="s">
        <v>41</v>
      </c>
      <c r="D11139">
        <v>0</v>
      </c>
      <c r="E11139">
        <v>0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</row>
    <row r="11140" spans="1:11">
      <c r="A11140" s="74" t="s">
        <v>152</v>
      </c>
      <c r="B11140" t="s">
        <v>240</v>
      </c>
      <c r="C11140" t="s">
        <v>42</v>
      </c>
      <c r="D11140">
        <v>0</v>
      </c>
      <c r="E11140">
        <v>0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</row>
    <row r="11141" spans="1:11">
      <c r="A11141" s="74" t="s">
        <v>152</v>
      </c>
      <c r="B11141" t="s">
        <v>240</v>
      </c>
      <c r="C11141" t="s">
        <v>43</v>
      </c>
      <c r="D11141">
        <v>0</v>
      </c>
      <c r="E11141">
        <v>0</v>
      </c>
      <c r="F11141">
        <v>0</v>
      </c>
      <c r="G11141">
        <v>0</v>
      </c>
      <c r="H11141">
        <v>0</v>
      </c>
      <c r="I11141">
        <v>0</v>
      </c>
      <c r="J11141">
        <v>0</v>
      </c>
      <c r="K11141">
        <v>0</v>
      </c>
    </row>
    <row r="11142" spans="1:11">
      <c r="A11142" s="74" t="s">
        <v>152</v>
      </c>
      <c r="B11142" t="s">
        <v>240</v>
      </c>
      <c r="C11142" t="s">
        <v>44</v>
      </c>
      <c r="D11142">
        <v>0</v>
      </c>
      <c r="E11142">
        <v>0</v>
      </c>
      <c r="F11142">
        <v>0</v>
      </c>
      <c r="G11142">
        <v>0</v>
      </c>
      <c r="H11142">
        <v>0</v>
      </c>
      <c r="I11142">
        <v>0</v>
      </c>
      <c r="J11142">
        <v>0</v>
      </c>
      <c r="K11142">
        <v>0</v>
      </c>
    </row>
    <row r="11143" spans="1:11">
      <c r="A11143" s="74" t="s">
        <v>152</v>
      </c>
      <c r="B11143" t="s">
        <v>240</v>
      </c>
      <c r="C11143" t="s">
        <v>45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  <c r="J11143">
        <v>0</v>
      </c>
      <c r="K11143">
        <v>0</v>
      </c>
    </row>
    <row r="11144" spans="1:11">
      <c r="A11144" s="74" t="s">
        <v>152</v>
      </c>
      <c r="B11144" t="s">
        <v>240</v>
      </c>
      <c r="C11144" t="s">
        <v>46</v>
      </c>
      <c r="D11144">
        <v>0</v>
      </c>
      <c r="E11144">
        <v>0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0</v>
      </c>
    </row>
    <row r="11145" spans="1:11">
      <c r="A11145" s="74" t="s">
        <v>152</v>
      </c>
      <c r="B11145" t="s">
        <v>240</v>
      </c>
      <c r="C11145" t="s">
        <v>25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</row>
    <row r="11146" spans="1:11">
      <c r="A11146" s="74" t="s">
        <v>152</v>
      </c>
      <c r="B11146" t="s">
        <v>240</v>
      </c>
    </row>
    <row r="11147" spans="1:11">
      <c r="A11147" s="74" t="s">
        <v>152</v>
      </c>
      <c r="B11147" t="s">
        <v>240</v>
      </c>
      <c r="C11147" t="s">
        <v>47</v>
      </c>
      <c r="D11147">
        <v>0</v>
      </c>
      <c r="E11147">
        <v>0</v>
      </c>
      <c r="F11147">
        <v>0</v>
      </c>
      <c r="G11147">
        <v>0</v>
      </c>
      <c r="H11147">
        <v>0</v>
      </c>
      <c r="I11147">
        <v>0</v>
      </c>
      <c r="J11147">
        <v>0</v>
      </c>
      <c r="K11147">
        <v>0</v>
      </c>
    </row>
    <row r="11148" spans="1:11">
      <c r="A11148" s="74" t="s">
        <v>152</v>
      </c>
      <c r="B11148" t="s">
        <v>240</v>
      </c>
      <c r="C11148" t="s">
        <v>48</v>
      </c>
      <c r="D11148">
        <v>0</v>
      </c>
      <c r="E11148">
        <v>0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</row>
    <row r="11149" spans="1:11">
      <c r="A11149" s="74" t="s">
        <v>152</v>
      </c>
      <c r="B11149" t="s">
        <v>240</v>
      </c>
      <c r="C11149" t="s">
        <v>25</v>
      </c>
      <c r="D11149">
        <v>0</v>
      </c>
      <c r="E11149">
        <v>0</v>
      </c>
      <c r="F11149">
        <v>0</v>
      </c>
      <c r="G11149">
        <v>0</v>
      </c>
      <c r="H11149">
        <v>0</v>
      </c>
      <c r="I11149">
        <v>0</v>
      </c>
      <c r="J11149">
        <v>0</v>
      </c>
      <c r="K11149">
        <v>0</v>
      </c>
    </row>
    <row r="11150" spans="1:11">
      <c r="A11150" s="74" t="s">
        <v>152</v>
      </c>
      <c r="B11150" t="s">
        <v>240</v>
      </c>
    </row>
    <row r="11151" spans="1:11">
      <c r="A11151" s="74" t="s">
        <v>152</v>
      </c>
      <c r="B11151" t="s">
        <v>240</v>
      </c>
      <c r="C11151" t="s">
        <v>49</v>
      </c>
      <c r="D11151">
        <v>1</v>
      </c>
      <c r="E11151">
        <v>1</v>
      </c>
      <c r="F11151">
        <v>67756</v>
      </c>
      <c r="G11151">
        <v>68093</v>
      </c>
      <c r="H11151">
        <v>67756</v>
      </c>
      <c r="I11151">
        <v>68093</v>
      </c>
      <c r="J11151">
        <v>337</v>
      </c>
      <c r="K11151">
        <v>4.9737292638290338E-3</v>
      </c>
    </row>
    <row r="11152" spans="1:11">
      <c r="A11152" s="74" t="s">
        <v>152</v>
      </c>
      <c r="B11152" t="s">
        <v>240</v>
      </c>
      <c r="C11152" t="s">
        <v>25</v>
      </c>
      <c r="D11152">
        <v>1</v>
      </c>
      <c r="E11152">
        <v>1</v>
      </c>
      <c r="F11152">
        <v>67756</v>
      </c>
      <c r="G11152">
        <v>68093</v>
      </c>
      <c r="H11152">
        <v>67756</v>
      </c>
      <c r="I11152">
        <v>68093</v>
      </c>
      <c r="J11152">
        <v>337</v>
      </c>
      <c r="K11152">
        <v>4.9737292638290338E-3</v>
      </c>
    </row>
    <row r="11153" spans="1:11">
      <c r="A11153" s="74" t="s">
        <v>152</v>
      </c>
      <c r="B11153" t="s">
        <v>240</v>
      </c>
    </row>
    <row r="11154" spans="1:11">
      <c r="A11154" s="74" t="s">
        <v>152</v>
      </c>
      <c r="B11154" t="s">
        <v>240</v>
      </c>
      <c r="C11154" t="s">
        <v>50</v>
      </c>
      <c r="D11154">
        <v>1</v>
      </c>
      <c r="E11154">
        <v>1</v>
      </c>
      <c r="F11154">
        <v>54714</v>
      </c>
      <c r="G11154">
        <v>55613</v>
      </c>
      <c r="H11154">
        <v>54714</v>
      </c>
      <c r="I11154">
        <v>55613</v>
      </c>
      <c r="J11154">
        <v>899</v>
      </c>
      <c r="K11154">
        <v>1.643089520049713E-2</v>
      </c>
    </row>
    <row r="11155" spans="1:11">
      <c r="A11155" s="74" t="s">
        <v>152</v>
      </c>
      <c r="B11155" t="s">
        <v>240</v>
      </c>
      <c r="C11155" t="s">
        <v>51</v>
      </c>
      <c r="D11155">
        <v>3</v>
      </c>
      <c r="E11155">
        <v>3</v>
      </c>
      <c r="F11155">
        <v>77485</v>
      </c>
      <c r="G11155">
        <v>78877</v>
      </c>
      <c r="H11155">
        <v>25828.333333333332</v>
      </c>
      <c r="I11155">
        <v>26292.333333333332</v>
      </c>
      <c r="J11155">
        <v>1392</v>
      </c>
      <c r="K11155">
        <v>1.7964767374330514E-2</v>
      </c>
    </row>
    <row r="11156" spans="1:11">
      <c r="A11156" s="74" t="s">
        <v>152</v>
      </c>
      <c r="B11156" t="s">
        <v>240</v>
      </c>
      <c r="C11156" t="s">
        <v>25</v>
      </c>
      <c r="D11156">
        <v>4</v>
      </c>
      <c r="E11156">
        <v>4</v>
      </c>
      <c r="F11156">
        <v>132199</v>
      </c>
      <c r="G11156">
        <v>134490</v>
      </c>
      <c r="H11156">
        <v>33049.75</v>
      </c>
      <c r="I11156">
        <v>33622.5</v>
      </c>
      <c r="J11156">
        <v>2291</v>
      </c>
      <c r="K11156">
        <v>1.7329934417053078E-2</v>
      </c>
    </row>
    <row r="11157" spans="1:11">
      <c r="A11157" s="74" t="s">
        <v>152</v>
      </c>
      <c r="B11157" t="s">
        <v>240</v>
      </c>
    </row>
    <row r="11158" spans="1:11">
      <c r="A11158" s="74" t="s">
        <v>152</v>
      </c>
      <c r="B11158" t="s">
        <v>240</v>
      </c>
      <c r="C11158" t="s">
        <v>52</v>
      </c>
      <c r="D11158">
        <v>0</v>
      </c>
      <c r="E11158">
        <v>0</v>
      </c>
      <c r="F11158">
        <v>0</v>
      </c>
      <c r="G11158">
        <v>0</v>
      </c>
      <c r="H11158">
        <v>0</v>
      </c>
      <c r="I11158">
        <v>0</v>
      </c>
      <c r="J11158">
        <v>0</v>
      </c>
      <c r="K11158">
        <v>0</v>
      </c>
    </row>
    <row r="11159" spans="1:11">
      <c r="A11159" s="74" t="s">
        <v>152</v>
      </c>
      <c r="B11159" t="s">
        <v>240</v>
      </c>
      <c r="C11159" t="s">
        <v>53</v>
      </c>
      <c r="D11159">
        <v>0</v>
      </c>
      <c r="E11159">
        <v>0</v>
      </c>
      <c r="F11159">
        <v>0</v>
      </c>
      <c r="G11159">
        <v>0</v>
      </c>
      <c r="H11159">
        <v>0</v>
      </c>
      <c r="I11159">
        <v>0</v>
      </c>
      <c r="J11159">
        <v>0</v>
      </c>
      <c r="K11159">
        <v>0</v>
      </c>
    </row>
    <row r="11160" spans="1:11">
      <c r="A11160" s="74" t="s">
        <v>152</v>
      </c>
      <c r="B11160" t="s">
        <v>240</v>
      </c>
      <c r="C11160" t="s">
        <v>54</v>
      </c>
      <c r="D11160">
        <v>0</v>
      </c>
      <c r="E11160">
        <v>0</v>
      </c>
      <c r="F11160">
        <v>0</v>
      </c>
      <c r="G11160">
        <v>0</v>
      </c>
      <c r="H11160">
        <v>0</v>
      </c>
      <c r="I11160">
        <v>0</v>
      </c>
      <c r="J11160">
        <v>0</v>
      </c>
      <c r="K11160">
        <v>0</v>
      </c>
    </row>
    <row r="11161" spans="1:11">
      <c r="A11161" s="74" t="s">
        <v>152</v>
      </c>
      <c r="B11161" t="s">
        <v>240</v>
      </c>
      <c r="C11161" t="s">
        <v>55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0</v>
      </c>
      <c r="J11161">
        <v>0</v>
      </c>
      <c r="K11161">
        <v>0</v>
      </c>
    </row>
    <row r="11162" spans="1:11">
      <c r="A11162" s="74" t="s">
        <v>152</v>
      </c>
      <c r="B11162" t="s">
        <v>240</v>
      </c>
      <c r="C11162" t="s">
        <v>25</v>
      </c>
      <c r="D11162">
        <v>0</v>
      </c>
      <c r="E11162">
        <v>0</v>
      </c>
      <c r="F11162">
        <v>0</v>
      </c>
      <c r="G11162">
        <v>0</v>
      </c>
      <c r="H11162">
        <v>0</v>
      </c>
      <c r="I11162">
        <v>0</v>
      </c>
      <c r="J11162">
        <v>0</v>
      </c>
      <c r="K11162">
        <v>0</v>
      </c>
    </row>
    <row r="11163" spans="1:11">
      <c r="A11163" s="74" t="s">
        <v>152</v>
      </c>
      <c r="B11163" t="s">
        <v>240</v>
      </c>
    </row>
    <row r="11164" spans="1:11">
      <c r="A11164" s="74" t="s">
        <v>152</v>
      </c>
      <c r="B11164" t="s">
        <v>240</v>
      </c>
      <c r="C11164" t="s">
        <v>56</v>
      </c>
      <c r="D11164">
        <v>0</v>
      </c>
      <c r="E11164">
        <v>0</v>
      </c>
      <c r="F11164">
        <v>0</v>
      </c>
      <c r="G11164">
        <v>0</v>
      </c>
      <c r="H11164">
        <v>0</v>
      </c>
      <c r="I11164">
        <v>0</v>
      </c>
      <c r="J11164">
        <v>0</v>
      </c>
      <c r="K11164">
        <v>0</v>
      </c>
    </row>
    <row r="11165" spans="1:11">
      <c r="A11165" s="74" t="s">
        <v>152</v>
      </c>
      <c r="B11165" t="s">
        <v>240</v>
      </c>
      <c r="C11165" t="s">
        <v>57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</row>
    <row r="11166" spans="1:11">
      <c r="A11166" s="74" t="s">
        <v>152</v>
      </c>
      <c r="B11166" t="s">
        <v>240</v>
      </c>
      <c r="C11166" t="s">
        <v>58</v>
      </c>
      <c r="D11166">
        <v>0</v>
      </c>
      <c r="E11166">
        <v>0</v>
      </c>
      <c r="F11166">
        <v>0</v>
      </c>
      <c r="G11166">
        <v>0</v>
      </c>
      <c r="H11166">
        <v>0</v>
      </c>
      <c r="I11166">
        <v>0</v>
      </c>
      <c r="J11166">
        <v>0</v>
      </c>
      <c r="K11166">
        <v>0</v>
      </c>
    </row>
    <row r="11167" spans="1:11">
      <c r="A11167" s="74" t="s">
        <v>61</v>
      </c>
      <c r="B11167" t="s">
        <v>241</v>
      </c>
      <c r="C11167" t="s">
        <v>18</v>
      </c>
      <c r="D11167">
        <v>0.7</v>
      </c>
      <c r="E11167">
        <v>0.7</v>
      </c>
      <c r="F11167">
        <v>63000</v>
      </c>
      <c r="G11167">
        <v>63000</v>
      </c>
      <c r="H11167">
        <v>90000</v>
      </c>
      <c r="I11167">
        <v>90000</v>
      </c>
      <c r="J11167">
        <v>0</v>
      </c>
      <c r="K11167">
        <v>0</v>
      </c>
    </row>
    <row r="11168" spans="1:11">
      <c r="A11168" s="74" t="s">
        <v>61</v>
      </c>
      <c r="B11168" t="s">
        <v>241</v>
      </c>
      <c r="C11168" t="s">
        <v>19</v>
      </c>
      <c r="D11168">
        <v>0</v>
      </c>
      <c r="E11168"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</row>
    <row r="11169" spans="1:11">
      <c r="A11169" s="74" t="s">
        <v>61</v>
      </c>
      <c r="B11169" t="s">
        <v>241</v>
      </c>
      <c r="C11169" t="s">
        <v>20</v>
      </c>
      <c r="D11169">
        <v>1</v>
      </c>
      <c r="E11169">
        <v>1</v>
      </c>
      <c r="F11169">
        <v>60000</v>
      </c>
      <c r="G11169">
        <v>60000</v>
      </c>
      <c r="H11169">
        <v>60000</v>
      </c>
      <c r="I11169">
        <v>60000</v>
      </c>
      <c r="J11169">
        <v>0</v>
      </c>
      <c r="K11169">
        <v>0</v>
      </c>
    </row>
    <row r="11170" spans="1:11">
      <c r="A11170" s="74" t="s">
        <v>61</v>
      </c>
      <c r="B11170" t="s">
        <v>241</v>
      </c>
      <c r="C11170" t="s">
        <v>21</v>
      </c>
      <c r="D11170">
        <v>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</row>
    <row r="11171" spans="1:11">
      <c r="A11171" s="74" t="s">
        <v>61</v>
      </c>
      <c r="B11171" t="s">
        <v>241</v>
      </c>
      <c r="C11171" t="s">
        <v>22</v>
      </c>
      <c r="D11171">
        <v>0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</row>
    <row r="11172" spans="1:11">
      <c r="A11172" s="74" t="s">
        <v>61</v>
      </c>
      <c r="B11172" t="s">
        <v>241</v>
      </c>
      <c r="C11172" t="s">
        <v>23</v>
      </c>
      <c r="D11172">
        <v>0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</row>
    <row r="11173" spans="1:11">
      <c r="A11173" s="74" t="s">
        <v>61</v>
      </c>
      <c r="B11173" t="s">
        <v>241</v>
      </c>
      <c r="C11173" t="s">
        <v>24</v>
      </c>
      <c r="D11173">
        <v>0</v>
      </c>
      <c r="E11173">
        <v>0</v>
      </c>
      <c r="F11173">
        <v>0</v>
      </c>
      <c r="G11173">
        <v>0</v>
      </c>
      <c r="H11173">
        <v>0</v>
      </c>
      <c r="I11173">
        <v>0</v>
      </c>
      <c r="J11173">
        <v>0</v>
      </c>
      <c r="K11173">
        <v>0</v>
      </c>
    </row>
    <row r="11174" spans="1:11">
      <c r="A11174" s="74" t="s">
        <v>61</v>
      </c>
      <c r="B11174" t="s">
        <v>241</v>
      </c>
      <c r="C11174" t="s">
        <v>25</v>
      </c>
      <c r="D11174">
        <v>1.7</v>
      </c>
      <c r="E11174">
        <v>1.7</v>
      </c>
      <c r="F11174">
        <v>123000</v>
      </c>
      <c r="G11174">
        <v>123000</v>
      </c>
      <c r="H11174">
        <v>72352.941176470587</v>
      </c>
      <c r="I11174">
        <v>72352.941176470587</v>
      </c>
      <c r="J11174">
        <v>0</v>
      </c>
      <c r="K11174">
        <v>0</v>
      </c>
    </row>
    <row r="11175" spans="1:11">
      <c r="A11175" s="74" t="s">
        <v>61</v>
      </c>
      <c r="B11175" t="s">
        <v>241</v>
      </c>
    </row>
    <row r="11176" spans="1:11">
      <c r="A11176" s="74" t="s">
        <v>61</v>
      </c>
      <c r="B11176" t="s">
        <v>241</v>
      </c>
      <c r="C11176" t="s">
        <v>26</v>
      </c>
      <c r="D11176">
        <v>0</v>
      </c>
      <c r="E11176">
        <v>0</v>
      </c>
      <c r="F11176">
        <v>0</v>
      </c>
      <c r="G11176">
        <v>0</v>
      </c>
      <c r="H11176">
        <v>0</v>
      </c>
      <c r="I11176">
        <v>0</v>
      </c>
      <c r="J11176">
        <v>0</v>
      </c>
      <c r="K11176">
        <v>0</v>
      </c>
    </row>
    <row r="11177" spans="1:11">
      <c r="A11177" s="74" t="s">
        <v>61</v>
      </c>
      <c r="B11177" t="s">
        <v>241</v>
      </c>
      <c r="C11177" t="s">
        <v>27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0</v>
      </c>
      <c r="J11177">
        <v>0</v>
      </c>
      <c r="K11177">
        <v>0</v>
      </c>
    </row>
    <row r="11178" spans="1:11">
      <c r="A11178" s="74" t="s">
        <v>61</v>
      </c>
      <c r="B11178" t="s">
        <v>241</v>
      </c>
      <c r="C11178" t="s">
        <v>25</v>
      </c>
      <c r="D11178">
        <v>0</v>
      </c>
      <c r="E11178">
        <v>0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</row>
    <row r="11179" spans="1:11">
      <c r="A11179" s="74" t="s">
        <v>61</v>
      </c>
      <c r="B11179" t="s">
        <v>241</v>
      </c>
    </row>
    <row r="11180" spans="1:11">
      <c r="A11180" s="74" t="s">
        <v>61</v>
      </c>
      <c r="B11180" t="s">
        <v>241</v>
      </c>
      <c r="C11180" t="s">
        <v>28</v>
      </c>
      <c r="D11180">
        <v>0</v>
      </c>
      <c r="E11180">
        <v>0</v>
      </c>
      <c r="F11180">
        <v>0</v>
      </c>
      <c r="G11180">
        <v>0</v>
      </c>
      <c r="H11180">
        <v>0</v>
      </c>
      <c r="I11180">
        <v>0</v>
      </c>
      <c r="J11180">
        <v>0</v>
      </c>
      <c r="K11180">
        <v>0</v>
      </c>
    </row>
    <row r="11181" spans="1:11">
      <c r="A11181" s="74" t="s">
        <v>61</v>
      </c>
      <c r="B11181" t="s">
        <v>241</v>
      </c>
      <c r="C11181" t="s">
        <v>29</v>
      </c>
      <c r="D11181">
        <v>0</v>
      </c>
      <c r="E11181">
        <v>0</v>
      </c>
      <c r="F11181">
        <v>0</v>
      </c>
      <c r="G11181">
        <v>0</v>
      </c>
      <c r="H11181">
        <v>0</v>
      </c>
      <c r="I11181">
        <v>0</v>
      </c>
      <c r="J11181">
        <v>0</v>
      </c>
      <c r="K11181">
        <v>0</v>
      </c>
    </row>
    <row r="11182" spans="1:11">
      <c r="A11182" s="74" t="s">
        <v>61</v>
      </c>
      <c r="B11182" t="s">
        <v>241</v>
      </c>
      <c r="C11182" t="s">
        <v>30</v>
      </c>
      <c r="D11182">
        <v>0</v>
      </c>
      <c r="E11182">
        <v>0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</row>
    <row r="11183" spans="1:11">
      <c r="A11183" s="74" t="s">
        <v>61</v>
      </c>
      <c r="B11183" t="s">
        <v>241</v>
      </c>
      <c r="C11183" t="s">
        <v>31</v>
      </c>
      <c r="D11183">
        <v>0</v>
      </c>
      <c r="E11183">
        <v>0</v>
      </c>
      <c r="F11183">
        <v>0</v>
      </c>
      <c r="G11183">
        <v>0</v>
      </c>
      <c r="H11183">
        <v>0</v>
      </c>
      <c r="I11183">
        <v>0</v>
      </c>
      <c r="J11183">
        <v>0</v>
      </c>
      <c r="K11183">
        <v>0</v>
      </c>
    </row>
    <row r="11184" spans="1:11">
      <c r="A11184" s="74" t="s">
        <v>61</v>
      </c>
      <c r="B11184" t="s">
        <v>241</v>
      </c>
      <c r="C11184" t="s">
        <v>25</v>
      </c>
      <c r="D11184">
        <v>0</v>
      </c>
      <c r="E11184">
        <v>0</v>
      </c>
      <c r="F11184">
        <v>0</v>
      </c>
      <c r="G11184">
        <v>0</v>
      </c>
      <c r="H11184">
        <v>0</v>
      </c>
      <c r="I11184">
        <v>0</v>
      </c>
      <c r="J11184">
        <v>0</v>
      </c>
      <c r="K11184">
        <v>0</v>
      </c>
    </row>
    <row r="11185" spans="1:11">
      <c r="A11185" s="74" t="s">
        <v>61</v>
      </c>
      <c r="B11185" t="s">
        <v>241</v>
      </c>
    </row>
    <row r="11186" spans="1:11">
      <c r="A11186" s="74" t="s">
        <v>61</v>
      </c>
      <c r="B11186" t="s">
        <v>241</v>
      </c>
      <c r="C11186" t="s">
        <v>32</v>
      </c>
      <c r="D11186">
        <v>2</v>
      </c>
      <c r="E11186">
        <v>2</v>
      </c>
      <c r="F11186">
        <v>78850</v>
      </c>
      <c r="G11186">
        <v>79150</v>
      </c>
      <c r="H11186">
        <v>39425</v>
      </c>
      <c r="I11186">
        <v>39575</v>
      </c>
      <c r="J11186">
        <v>300</v>
      </c>
      <c r="K11186">
        <v>3.8046924540266328E-3</v>
      </c>
    </row>
    <row r="11187" spans="1:11">
      <c r="A11187" s="74" t="s">
        <v>61</v>
      </c>
      <c r="B11187" t="s">
        <v>241</v>
      </c>
      <c r="C11187" t="s">
        <v>33</v>
      </c>
      <c r="D11187">
        <v>0</v>
      </c>
      <c r="E11187">
        <v>0</v>
      </c>
      <c r="F11187">
        <v>0</v>
      </c>
      <c r="G11187">
        <v>0</v>
      </c>
      <c r="H11187">
        <v>0</v>
      </c>
      <c r="I11187">
        <v>0</v>
      </c>
      <c r="J11187">
        <v>0</v>
      </c>
      <c r="K11187">
        <v>0</v>
      </c>
    </row>
    <row r="11188" spans="1:11">
      <c r="A11188" s="74" t="s">
        <v>61</v>
      </c>
      <c r="B11188" t="s">
        <v>241</v>
      </c>
      <c r="C11188" t="s">
        <v>34</v>
      </c>
      <c r="D11188">
        <v>0</v>
      </c>
      <c r="E11188">
        <v>0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</row>
    <row r="11189" spans="1:11">
      <c r="A11189" s="74" t="s">
        <v>61</v>
      </c>
      <c r="B11189" t="s">
        <v>241</v>
      </c>
      <c r="C11189" t="s">
        <v>25</v>
      </c>
      <c r="D11189">
        <v>2</v>
      </c>
      <c r="E11189">
        <v>2</v>
      </c>
      <c r="F11189">
        <v>78850</v>
      </c>
      <c r="G11189">
        <v>79150</v>
      </c>
      <c r="H11189">
        <v>39425</v>
      </c>
      <c r="I11189">
        <v>39575</v>
      </c>
      <c r="J11189">
        <v>300</v>
      </c>
      <c r="K11189">
        <v>3.8046924540266328E-3</v>
      </c>
    </row>
    <row r="11190" spans="1:11">
      <c r="A11190" s="74" t="s">
        <v>61</v>
      </c>
      <c r="B11190" t="s">
        <v>241</v>
      </c>
    </row>
    <row r="11191" spans="1:11">
      <c r="A11191" s="74" t="s">
        <v>61</v>
      </c>
      <c r="B11191" t="s">
        <v>241</v>
      </c>
      <c r="C11191" t="s">
        <v>35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</row>
    <row r="11192" spans="1:11">
      <c r="A11192" s="74" t="s">
        <v>61</v>
      </c>
      <c r="B11192" t="s">
        <v>241</v>
      </c>
      <c r="C11192" t="s">
        <v>36</v>
      </c>
      <c r="D11192">
        <v>0</v>
      </c>
      <c r="E11192">
        <v>0</v>
      </c>
      <c r="F11192">
        <v>0</v>
      </c>
      <c r="G11192">
        <v>0</v>
      </c>
      <c r="H11192">
        <v>0</v>
      </c>
      <c r="I11192">
        <v>0</v>
      </c>
      <c r="J11192">
        <v>0</v>
      </c>
      <c r="K11192">
        <v>0</v>
      </c>
    </row>
    <row r="11193" spans="1:11">
      <c r="A11193" s="74" t="s">
        <v>61</v>
      </c>
      <c r="B11193" t="s">
        <v>241</v>
      </c>
      <c r="C11193" t="s">
        <v>25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</row>
    <row r="11194" spans="1:11">
      <c r="A11194" s="74" t="s">
        <v>61</v>
      </c>
      <c r="B11194" t="s">
        <v>241</v>
      </c>
    </row>
    <row r="11195" spans="1:11">
      <c r="A11195" s="74" t="s">
        <v>61</v>
      </c>
      <c r="B11195" t="s">
        <v>241</v>
      </c>
      <c r="C11195" t="s">
        <v>37</v>
      </c>
      <c r="D11195">
        <v>0</v>
      </c>
      <c r="E11195">
        <v>0</v>
      </c>
      <c r="F11195">
        <v>0</v>
      </c>
      <c r="G11195">
        <v>0</v>
      </c>
      <c r="H11195">
        <v>0</v>
      </c>
      <c r="I11195">
        <v>0</v>
      </c>
      <c r="J11195">
        <v>0</v>
      </c>
      <c r="K11195">
        <v>0</v>
      </c>
    </row>
    <row r="11196" spans="1:11">
      <c r="A11196" s="74" t="s">
        <v>61</v>
      </c>
      <c r="B11196" t="s">
        <v>241</v>
      </c>
      <c r="C11196" t="s">
        <v>38</v>
      </c>
      <c r="D11196">
        <v>0</v>
      </c>
      <c r="E11196">
        <v>0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</row>
    <row r="11197" spans="1:11">
      <c r="A11197" s="74" t="s">
        <v>61</v>
      </c>
      <c r="B11197" t="s">
        <v>241</v>
      </c>
      <c r="C11197" t="s">
        <v>25</v>
      </c>
      <c r="D11197">
        <v>0</v>
      </c>
      <c r="E11197">
        <v>0</v>
      </c>
      <c r="F11197">
        <v>0</v>
      </c>
      <c r="G11197">
        <v>0</v>
      </c>
      <c r="H11197">
        <v>0</v>
      </c>
      <c r="I11197">
        <v>0</v>
      </c>
      <c r="J11197">
        <v>0</v>
      </c>
      <c r="K11197">
        <v>0</v>
      </c>
    </row>
    <row r="11198" spans="1:11">
      <c r="A11198" s="74" t="s">
        <v>61</v>
      </c>
      <c r="B11198" t="s">
        <v>241</v>
      </c>
    </row>
    <row r="11199" spans="1:11">
      <c r="A11199" s="74" t="s">
        <v>61</v>
      </c>
      <c r="B11199" t="s">
        <v>241</v>
      </c>
      <c r="C11199" t="s">
        <v>39</v>
      </c>
      <c r="D11199">
        <v>0</v>
      </c>
      <c r="E11199">
        <v>0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</row>
    <row r="11200" spans="1:11">
      <c r="A11200" s="74" t="s">
        <v>61</v>
      </c>
      <c r="B11200" t="s">
        <v>241</v>
      </c>
      <c r="C11200" t="s">
        <v>40</v>
      </c>
      <c r="D11200">
        <v>0</v>
      </c>
      <c r="E11200">
        <v>0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0</v>
      </c>
    </row>
    <row r="11201" spans="1:11">
      <c r="A11201" s="74" t="s">
        <v>61</v>
      </c>
      <c r="B11201" t="s">
        <v>241</v>
      </c>
      <c r="C11201" t="s">
        <v>41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0</v>
      </c>
      <c r="J11201">
        <v>0</v>
      </c>
      <c r="K11201">
        <v>0</v>
      </c>
    </row>
    <row r="11202" spans="1:11">
      <c r="A11202" s="74" t="s">
        <v>61</v>
      </c>
      <c r="B11202" t="s">
        <v>241</v>
      </c>
      <c r="C11202" t="s">
        <v>42</v>
      </c>
      <c r="D11202">
        <v>0</v>
      </c>
      <c r="E11202">
        <v>0</v>
      </c>
      <c r="F11202">
        <v>0</v>
      </c>
      <c r="G11202">
        <v>0</v>
      </c>
      <c r="H11202">
        <v>0</v>
      </c>
      <c r="I11202">
        <v>0</v>
      </c>
      <c r="J11202">
        <v>0</v>
      </c>
      <c r="K11202">
        <v>0</v>
      </c>
    </row>
    <row r="11203" spans="1:11">
      <c r="A11203" s="74" t="s">
        <v>61</v>
      </c>
      <c r="B11203" t="s">
        <v>241</v>
      </c>
      <c r="C11203" t="s">
        <v>43</v>
      </c>
      <c r="D11203">
        <v>0</v>
      </c>
      <c r="E11203">
        <v>0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</row>
    <row r="11204" spans="1:11">
      <c r="A11204" s="74" t="s">
        <v>61</v>
      </c>
      <c r="B11204" t="s">
        <v>241</v>
      </c>
      <c r="C11204" t="s">
        <v>44</v>
      </c>
      <c r="D11204">
        <v>0</v>
      </c>
      <c r="E11204">
        <v>0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</row>
    <row r="11205" spans="1:11">
      <c r="A11205" s="74" t="s">
        <v>61</v>
      </c>
      <c r="B11205" t="s">
        <v>241</v>
      </c>
      <c r="C11205" t="s">
        <v>45</v>
      </c>
      <c r="D11205">
        <v>0</v>
      </c>
      <c r="E11205">
        <v>0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</row>
    <row r="11206" spans="1:11">
      <c r="A11206" s="74" t="s">
        <v>61</v>
      </c>
      <c r="B11206" t="s">
        <v>241</v>
      </c>
      <c r="C11206" t="s">
        <v>46</v>
      </c>
      <c r="D11206">
        <v>0</v>
      </c>
      <c r="E11206">
        <v>0</v>
      </c>
      <c r="F11206">
        <v>0</v>
      </c>
      <c r="G11206">
        <v>0</v>
      </c>
      <c r="H11206">
        <v>0</v>
      </c>
      <c r="I11206">
        <v>0</v>
      </c>
      <c r="J11206">
        <v>0</v>
      </c>
      <c r="K11206">
        <v>0</v>
      </c>
    </row>
    <row r="11207" spans="1:11">
      <c r="A11207" s="74" t="s">
        <v>61</v>
      </c>
      <c r="B11207" t="s">
        <v>241</v>
      </c>
      <c r="C11207" t="s">
        <v>25</v>
      </c>
      <c r="D11207">
        <v>0</v>
      </c>
      <c r="E11207">
        <v>0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</row>
    <row r="11208" spans="1:11">
      <c r="A11208" s="74" t="s">
        <v>61</v>
      </c>
      <c r="B11208" t="s">
        <v>241</v>
      </c>
    </row>
    <row r="11209" spans="1:11">
      <c r="A11209" s="74" t="s">
        <v>61</v>
      </c>
      <c r="B11209" t="s">
        <v>241</v>
      </c>
      <c r="C11209" t="s">
        <v>47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</row>
    <row r="11210" spans="1:11">
      <c r="A11210" s="74" t="s">
        <v>61</v>
      </c>
      <c r="B11210" t="s">
        <v>241</v>
      </c>
      <c r="C11210" t="s">
        <v>48</v>
      </c>
      <c r="D11210">
        <v>0</v>
      </c>
      <c r="E11210">
        <v>0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</row>
    <row r="11211" spans="1:11">
      <c r="A11211" s="74" t="s">
        <v>61</v>
      </c>
      <c r="B11211" t="s">
        <v>241</v>
      </c>
      <c r="C11211" t="s">
        <v>25</v>
      </c>
      <c r="D11211">
        <v>0</v>
      </c>
      <c r="E11211">
        <v>0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0</v>
      </c>
    </row>
    <row r="11212" spans="1:11">
      <c r="A11212" s="74" t="s">
        <v>61</v>
      </c>
      <c r="B11212" t="s">
        <v>241</v>
      </c>
    </row>
    <row r="11213" spans="1:11">
      <c r="A11213" s="74" t="s">
        <v>61</v>
      </c>
      <c r="B11213" t="s">
        <v>241</v>
      </c>
      <c r="C11213" t="s">
        <v>49</v>
      </c>
      <c r="D11213">
        <v>0</v>
      </c>
      <c r="E11213">
        <v>0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</row>
    <row r="11214" spans="1:11">
      <c r="A11214" s="74" t="s">
        <v>61</v>
      </c>
      <c r="B11214" t="s">
        <v>241</v>
      </c>
      <c r="C11214" t="s">
        <v>25</v>
      </c>
      <c r="D11214">
        <v>0</v>
      </c>
      <c r="E11214">
        <v>0</v>
      </c>
      <c r="F11214">
        <v>0</v>
      </c>
      <c r="G11214">
        <v>0</v>
      </c>
      <c r="H11214">
        <v>0</v>
      </c>
      <c r="I11214">
        <v>0</v>
      </c>
      <c r="J11214">
        <v>0</v>
      </c>
      <c r="K11214">
        <v>0</v>
      </c>
    </row>
    <row r="11215" spans="1:11">
      <c r="A11215" s="74" t="s">
        <v>61</v>
      </c>
      <c r="B11215" t="s">
        <v>241</v>
      </c>
    </row>
    <row r="11216" spans="1:11">
      <c r="A11216" s="74" t="s">
        <v>61</v>
      </c>
      <c r="B11216" t="s">
        <v>241</v>
      </c>
      <c r="C11216" t="s">
        <v>50</v>
      </c>
      <c r="D11216">
        <v>0</v>
      </c>
      <c r="E11216">
        <v>0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</row>
    <row r="11217" spans="1:11">
      <c r="A11217" s="74" t="s">
        <v>61</v>
      </c>
      <c r="B11217" t="s">
        <v>241</v>
      </c>
      <c r="C11217" t="s">
        <v>51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0</v>
      </c>
    </row>
    <row r="11218" spans="1:11">
      <c r="A11218" s="74" t="s">
        <v>61</v>
      </c>
      <c r="B11218" t="s">
        <v>241</v>
      </c>
      <c r="C11218" t="s">
        <v>25</v>
      </c>
      <c r="D11218">
        <v>0</v>
      </c>
      <c r="E11218">
        <v>0</v>
      </c>
      <c r="F11218">
        <v>0</v>
      </c>
      <c r="G11218">
        <v>0</v>
      </c>
      <c r="H11218">
        <v>0</v>
      </c>
      <c r="I11218">
        <v>0</v>
      </c>
      <c r="J11218">
        <v>0</v>
      </c>
      <c r="K11218">
        <v>0</v>
      </c>
    </row>
    <row r="11219" spans="1:11">
      <c r="A11219" s="74" t="s">
        <v>61</v>
      </c>
      <c r="B11219" t="s">
        <v>241</v>
      </c>
    </row>
    <row r="11220" spans="1:11">
      <c r="A11220" s="74" t="s">
        <v>61</v>
      </c>
      <c r="B11220" t="s">
        <v>241</v>
      </c>
      <c r="C11220" t="s">
        <v>52</v>
      </c>
      <c r="D11220">
        <v>0</v>
      </c>
      <c r="E11220">
        <v>0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</row>
    <row r="11221" spans="1:11">
      <c r="A11221" s="74" t="s">
        <v>61</v>
      </c>
      <c r="B11221" t="s">
        <v>241</v>
      </c>
      <c r="C11221" t="s">
        <v>53</v>
      </c>
      <c r="D11221">
        <v>0</v>
      </c>
      <c r="E11221">
        <v>0</v>
      </c>
      <c r="F11221">
        <v>0</v>
      </c>
      <c r="G11221">
        <v>0</v>
      </c>
      <c r="H11221">
        <v>0</v>
      </c>
      <c r="I11221">
        <v>0</v>
      </c>
      <c r="J11221">
        <v>0</v>
      </c>
      <c r="K11221">
        <v>0</v>
      </c>
    </row>
    <row r="11222" spans="1:11">
      <c r="A11222" s="74" t="s">
        <v>61</v>
      </c>
      <c r="B11222" t="s">
        <v>241</v>
      </c>
      <c r="C11222" t="s">
        <v>54</v>
      </c>
      <c r="D11222">
        <v>0</v>
      </c>
      <c r="E11222">
        <v>0</v>
      </c>
      <c r="F11222">
        <v>0</v>
      </c>
      <c r="G11222">
        <v>0</v>
      </c>
      <c r="H11222">
        <v>0</v>
      </c>
      <c r="I11222">
        <v>0</v>
      </c>
      <c r="J11222">
        <v>0</v>
      </c>
      <c r="K11222">
        <v>0</v>
      </c>
    </row>
    <row r="11223" spans="1:11">
      <c r="A11223" s="74" t="s">
        <v>61</v>
      </c>
      <c r="B11223" t="s">
        <v>241</v>
      </c>
      <c r="C11223" t="s">
        <v>55</v>
      </c>
      <c r="D11223">
        <v>0</v>
      </c>
      <c r="E11223">
        <v>0</v>
      </c>
      <c r="F11223">
        <v>0</v>
      </c>
      <c r="G11223">
        <v>0</v>
      </c>
      <c r="H11223">
        <v>0</v>
      </c>
      <c r="I11223">
        <v>0</v>
      </c>
      <c r="J11223">
        <v>0</v>
      </c>
      <c r="K11223">
        <v>0</v>
      </c>
    </row>
    <row r="11224" spans="1:11">
      <c r="A11224" s="74" t="s">
        <v>61</v>
      </c>
      <c r="B11224" t="s">
        <v>241</v>
      </c>
      <c r="C11224" t="s">
        <v>25</v>
      </c>
      <c r="D11224">
        <v>0</v>
      </c>
      <c r="E11224">
        <v>0</v>
      </c>
      <c r="F11224">
        <v>0</v>
      </c>
      <c r="G11224">
        <v>0</v>
      </c>
      <c r="H11224">
        <v>0</v>
      </c>
      <c r="I11224">
        <v>0</v>
      </c>
      <c r="J11224">
        <v>0</v>
      </c>
      <c r="K11224">
        <v>0</v>
      </c>
    </row>
    <row r="11225" spans="1:11">
      <c r="A11225" s="74" t="s">
        <v>61</v>
      </c>
      <c r="B11225" t="s">
        <v>241</v>
      </c>
    </row>
    <row r="11226" spans="1:11">
      <c r="A11226" s="74" t="s">
        <v>61</v>
      </c>
      <c r="B11226" t="s">
        <v>241</v>
      </c>
      <c r="C11226" t="s">
        <v>56</v>
      </c>
      <c r="D11226">
        <v>0</v>
      </c>
      <c r="E11226">
        <v>0</v>
      </c>
      <c r="F11226">
        <v>0</v>
      </c>
      <c r="G11226">
        <v>0</v>
      </c>
      <c r="H11226">
        <v>0</v>
      </c>
      <c r="I11226">
        <v>0</v>
      </c>
      <c r="J11226">
        <v>0</v>
      </c>
      <c r="K11226">
        <v>0</v>
      </c>
    </row>
    <row r="11227" spans="1:11">
      <c r="A11227" s="74" t="s">
        <v>61</v>
      </c>
      <c r="B11227" t="s">
        <v>241</v>
      </c>
      <c r="C11227" t="s">
        <v>57</v>
      </c>
      <c r="D11227">
        <v>0</v>
      </c>
      <c r="E11227">
        <v>0</v>
      </c>
      <c r="F11227">
        <v>0</v>
      </c>
      <c r="G11227">
        <v>0</v>
      </c>
      <c r="H11227">
        <v>0</v>
      </c>
      <c r="I11227">
        <v>0</v>
      </c>
      <c r="J11227">
        <v>0</v>
      </c>
      <c r="K11227">
        <v>0</v>
      </c>
    </row>
    <row r="11228" spans="1:11">
      <c r="A11228" s="74" t="s">
        <v>61</v>
      </c>
      <c r="B11228" t="s">
        <v>241</v>
      </c>
      <c r="C11228" t="s">
        <v>58</v>
      </c>
      <c r="D11228">
        <v>0</v>
      </c>
      <c r="E11228">
        <v>0</v>
      </c>
      <c r="F11228">
        <v>0</v>
      </c>
      <c r="G11228">
        <v>0</v>
      </c>
      <c r="H11228">
        <v>0</v>
      </c>
      <c r="I11228">
        <v>0</v>
      </c>
      <c r="J11228">
        <v>0</v>
      </c>
      <c r="K11228">
        <v>0</v>
      </c>
    </row>
    <row r="11229" spans="1:11">
      <c r="A11229" s="74" t="s">
        <v>140</v>
      </c>
      <c r="B11229" t="s">
        <v>242</v>
      </c>
      <c r="C11229" t="s">
        <v>18</v>
      </c>
      <c r="D11229">
        <v>1</v>
      </c>
      <c r="E11229">
        <v>1</v>
      </c>
      <c r="F11229">
        <v>88740</v>
      </c>
      <c r="G11229">
        <v>90515</v>
      </c>
      <c r="H11229">
        <v>88740</v>
      </c>
      <c r="I11229">
        <v>90515</v>
      </c>
      <c r="J11229">
        <v>1775</v>
      </c>
      <c r="K11229">
        <v>2.0002253775073246E-2</v>
      </c>
    </row>
    <row r="11230" spans="1:11">
      <c r="A11230" s="74" t="s">
        <v>140</v>
      </c>
      <c r="B11230" t="s">
        <v>242</v>
      </c>
      <c r="C11230" t="s">
        <v>19</v>
      </c>
      <c r="D11230">
        <v>0</v>
      </c>
      <c r="E11230">
        <v>0</v>
      </c>
      <c r="F11230">
        <v>0</v>
      </c>
      <c r="G11230">
        <v>0</v>
      </c>
      <c r="H11230">
        <v>0</v>
      </c>
      <c r="I11230">
        <v>0</v>
      </c>
      <c r="J11230">
        <v>0</v>
      </c>
      <c r="K11230">
        <v>0</v>
      </c>
    </row>
    <row r="11231" spans="1:11">
      <c r="A11231" s="74" t="s">
        <v>140</v>
      </c>
      <c r="B11231" t="s">
        <v>242</v>
      </c>
      <c r="C11231" t="s">
        <v>20</v>
      </c>
      <c r="D11231">
        <v>0</v>
      </c>
      <c r="E11231">
        <v>0</v>
      </c>
      <c r="F11231">
        <v>0</v>
      </c>
      <c r="G11231">
        <v>0</v>
      </c>
      <c r="H11231">
        <v>0</v>
      </c>
      <c r="I11231">
        <v>0</v>
      </c>
      <c r="J11231">
        <v>0</v>
      </c>
      <c r="K11231">
        <v>0</v>
      </c>
    </row>
    <row r="11232" spans="1:11">
      <c r="A11232" s="74" t="s">
        <v>140</v>
      </c>
      <c r="B11232" t="s">
        <v>242</v>
      </c>
      <c r="C11232" t="s">
        <v>21</v>
      </c>
      <c r="D11232">
        <v>0</v>
      </c>
      <c r="E11232">
        <v>0</v>
      </c>
      <c r="F11232">
        <v>0</v>
      </c>
      <c r="G11232">
        <v>0</v>
      </c>
      <c r="H11232">
        <v>0</v>
      </c>
      <c r="I11232">
        <v>0</v>
      </c>
      <c r="J11232">
        <v>0</v>
      </c>
      <c r="K11232">
        <v>0</v>
      </c>
    </row>
    <row r="11233" spans="1:11">
      <c r="A11233" s="74" t="s">
        <v>140</v>
      </c>
      <c r="B11233" t="s">
        <v>242</v>
      </c>
      <c r="C11233" t="s">
        <v>22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0</v>
      </c>
      <c r="J11233">
        <v>0</v>
      </c>
      <c r="K11233">
        <v>0</v>
      </c>
    </row>
    <row r="11234" spans="1:11">
      <c r="A11234" s="74" t="s">
        <v>140</v>
      </c>
      <c r="B11234" t="s">
        <v>242</v>
      </c>
      <c r="C11234" t="s">
        <v>23</v>
      </c>
      <c r="D11234">
        <v>0</v>
      </c>
      <c r="E11234">
        <v>0</v>
      </c>
      <c r="F11234">
        <v>0</v>
      </c>
      <c r="G11234">
        <v>0</v>
      </c>
      <c r="H11234">
        <v>0</v>
      </c>
      <c r="I11234">
        <v>0</v>
      </c>
      <c r="J11234">
        <v>0</v>
      </c>
      <c r="K11234">
        <v>0</v>
      </c>
    </row>
    <row r="11235" spans="1:11">
      <c r="A11235" s="74" t="s">
        <v>140</v>
      </c>
      <c r="B11235" t="s">
        <v>242</v>
      </c>
      <c r="C11235" t="s">
        <v>24</v>
      </c>
      <c r="D11235">
        <v>0</v>
      </c>
      <c r="E11235">
        <v>0</v>
      </c>
      <c r="F11235">
        <v>0</v>
      </c>
      <c r="G11235">
        <v>0</v>
      </c>
      <c r="H11235">
        <v>0</v>
      </c>
      <c r="I11235">
        <v>0</v>
      </c>
      <c r="J11235">
        <v>0</v>
      </c>
      <c r="K11235">
        <v>0</v>
      </c>
    </row>
    <row r="11236" spans="1:11">
      <c r="A11236" s="74" t="s">
        <v>140</v>
      </c>
      <c r="B11236" t="s">
        <v>242</v>
      </c>
      <c r="C11236" t="s">
        <v>25</v>
      </c>
      <c r="D11236">
        <v>1</v>
      </c>
      <c r="E11236">
        <v>1</v>
      </c>
      <c r="F11236">
        <v>88740</v>
      </c>
      <c r="G11236">
        <v>90515</v>
      </c>
      <c r="H11236">
        <v>88740</v>
      </c>
      <c r="I11236">
        <v>90515</v>
      </c>
      <c r="J11236">
        <v>1775</v>
      </c>
      <c r="K11236">
        <v>2.0002253775073246E-2</v>
      </c>
    </row>
    <row r="11237" spans="1:11">
      <c r="A11237" s="74" t="s">
        <v>140</v>
      </c>
      <c r="B11237" t="s">
        <v>242</v>
      </c>
    </row>
    <row r="11238" spans="1:11">
      <c r="A11238" s="74" t="s">
        <v>140</v>
      </c>
      <c r="B11238" t="s">
        <v>242</v>
      </c>
      <c r="C11238" t="s">
        <v>26</v>
      </c>
      <c r="D11238">
        <v>0</v>
      </c>
      <c r="E11238">
        <v>0</v>
      </c>
      <c r="F11238">
        <v>0</v>
      </c>
      <c r="G11238">
        <v>0</v>
      </c>
      <c r="H11238">
        <v>0</v>
      </c>
      <c r="I11238">
        <v>0</v>
      </c>
      <c r="J11238">
        <v>0</v>
      </c>
      <c r="K11238">
        <v>0</v>
      </c>
    </row>
    <row r="11239" spans="1:11">
      <c r="A11239" s="74" t="s">
        <v>140</v>
      </c>
      <c r="B11239" t="s">
        <v>242</v>
      </c>
      <c r="C11239" t="s">
        <v>27</v>
      </c>
      <c r="D11239">
        <v>0</v>
      </c>
      <c r="E11239">
        <v>0</v>
      </c>
      <c r="F11239">
        <v>0</v>
      </c>
      <c r="G11239">
        <v>0</v>
      </c>
      <c r="H11239">
        <v>0</v>
      </c>
      <c r="I11239">
        <v>0</v>
      </c>
      <c r="J11239">
        <v>0</v>
      </c>
      <c r="K11239">
        <v>0</v>
      </c>
    </row>
    <row r="11240" spans="1:11">
      <c r="A11240" s="74" t="s">
        <v>140</v>
      </c>
      <c r="B11240" t="s">
        <v>242</v>
      </c>
      <c r="C11240" t="s">
        <v>25</v>
      </c>
      <c r="D11240">
        <v>0</v>
      </c>
      <c r="E11240">
        <v>0</v>
      </c>
      <c r="F11240">
        <v>0</v>
      </c>
      <c r="G11240">
        <v>0</v>
      </c>
      <c r="H11240">
        <v>0</v>
      </c>
      <c r="I11240">
        <v>0</v>
      </c>
      <c r="J11240">
        <v>0</v>
      </c>
      <c r="K11240">
        <v>0</v>
      </c>
    </row>
    <row r="11241" spans="1:11">
      <c r="A11241" s="74" t="s">
        <v>140</v>
      </c>
      <c r="B11241" t="s">
        <v>242</v>
      </c>
    </row>
    <row r="11242" spans="1:11">
      <c r="A11242" s="74" t="s">
        <v>140</v>
      </c>
      <c r="B11242" t="s">
        <v>242</v>
      </c>
      <c r="C11242" t="s">
        <v>28</v>
      </c>
      <c r="D11242">
        <v>0</v>
      </c>
      <c r="E11242">
        <v>0</v>
      </c>
      <c r="F11242">
        <v>0</v>
      </c>
      <c r="G11242">
        <v>0</v>
      </c>
      <c r="H11242">
        <v>0</v>
      </c>
      <c r="I11242">
        <v>0</v>
      </c>
      <c r="J11242">
        <v>0</v>
      </c>
      <c r="K11242">
        <v>0</v>
      </c>
    </row>
    <row r="11243" spans="1:11">
      <c r="A11243" s="74" t="s">
        <v>140</v>
      </c>
      <c r="B11243" t="s">
        <v>242</v>
      </c>
      <c r="C11243" t="s">
        <v>29</v>
      </c>
      <c r="D11243">
        <v>0</v>
      </c>
      <c r="E11243">
        <v>0</v>
      </c>
      <c r="F11243">
        <v>0</v>
      </c>
      <c r="G11243">
        <v>0</v>
      </c>
      <c r="H11243">
        <v>0</v>
      </c>
      <c r="I11243">
        <v>0</v>
      </c>
      <c r="J11243">
        <v>0</v>
      </c>
      <c r="K11243">
        <v>0</v>
      </c>
    </row>
    <row r="11244" spans="1:11">
      <c r="A11244" s="74" t="s">
        <v>140</v>
      </c>
      <c r="B11244" t="s">
        <v>242</v>
      </c>
      <c r="C11244" t="s">
        <v>30</v>
      </c>
      <c r="D11244">
        <v>0</v>
      </c>
      <c r="E11244">
        <v>0</v>
      </c>
      <c r="F11244">
        <v>0</v>
      </c>
      <c r="G11244">
        <v>0</v>
      </c>
      <c r="H11244">
        <v>0</v>
      </c>
      <c r="I11244">
        <v>0</v>
      </c>
      <c r="J11244">
        <v>0</v>
      </c>
      <c r="K11244">
        <v>0</v>
      </c>
    </row>
    <row r="11245" spans="1:11">
      <c r="A11245" s="74" t="s">
        <v>140</v>
      </c>
      <c r="B11245" t="s">
        <v>242</v>
      </c>
      <c r="C11245" t="s">
        <v>31</v>
      </c>
      <c r="D11245">
        <v>0</v>
      </c>
      <c r="E11245">
        <v>0</v>
      </c>
      <c r="F11245">
        <v>0</v>
      </c>
      <c r="G11245">
        <v>0</v>
      </c>
      <c r="H11245">
        <v>0</v>
      </c>
      <c r="I11245">
        <v>0</v>
      </c>
      <c r="J11245">
        <v>0</v>
      </c>
      <c r="K11245">
        <v>0</v>
      </c>
    </row>
    <row r="11246" spans="1:11">
      <c r="A11246" s="74" t="s">
        <v>140</v>
      </c>
      <c r="B11246" t="s">
        <v>242</v>
      </c>
      <c r="C11246" t="s">
        <v>25</v>
      </c>
      <c r="D11246">
        <v>0</v>
      </c>
      <c r="E11246">
        <v>0</v>
      </c>
      <c r="F11246">
        <v>0</v>
      </c>
      <c r="G11246">
        <v>0</v>
      </c>
      <c r="H11246">
        <v>0</v>
      </c>
      <c r="I11246">
        <v>0</v>
      </c>
      <c r="J11246">
        <v>0</v>
      </c>
      <c r="K11246">
        <v>0</v>
      </c>
    </row>
    <row r="11247" spans="1:11">
      <c r="A11247" s="74" t="s">
        <v>140</v>
      </c>
      <c r="B11247" t="s">
        <v>242</v>
      </c>
    </row>
    <row r="11248" spans="1:11">
      <c r="A11248" s="74" t="s">
        <v>140</v>
      </c>
      <c r="B11248" t="s">
        <v>242</v>
      </c>
      <c r="C11248" t="s">
        <v>32</v>
      </c>
      <c r="D11248">
        <v>1</v>
      </c>
      <c r="E11248">
        <v>1</v>
      </c>
      <c r="F11248">
        <v>43600</v>
      </c>
      <c r="G11248">
        <v>43850</v>
      </c>
      <c r="H11248">
        <v>43600</v>
      </c>
      <c r="I11248">
        <v>43850</v>
      </c>
      <c r="J11248">
        <v>250</v>
      </c>
      <c r="K11248">
        <v>5.7339449541284407E-3</v>
      </c>
    </row>
    <row r="11249" spans="1:11">
      <c r="A11249" s="74" t="s">
        <v>140</v>
      </c>
      <c r="B11249" t="s">
        <v>242</v>
      </c>
      <c r="C11249" t="s">
        <v>33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0</v>
      </c>
    </row>
    <row r="11250" spans="1:11">
      <c r="A11250" s="74" t="s">
        <v>140</v>
      </c>
      <c r="B11250" t="s">
        <v>242</v>
      </c>
      <c r="C11250" t="s">
        <v>34</v>
      </c>
      <c r="D11250">
        <v>1</v>
      </c>
      <c r="E11250">
        <v>1</v>
      </c>
      <c r="F11250">
        <v>36500</v>
      </c>
      <c r="G11250">
        <v>36650</v>
      </c>
      <c r="H11250">
        <v>36500</v>
      </c>
      <c r="I11250">
        <v>36650</v>
      </c>
      <c r="J11250">
        <v>150</v>
      </c>
      <c r="K11250">
        <v>4.10958904109589E-3</v>
      </c>
    </row>
    <row r="11251" spans="1:11">
      <c r="A11251" s="74" t="s">
        <v>140</v>
      </c>
      <c r="B11251" t="s">
        <v>242</v>
      </c>
      <c r="C11251" t="s">
        <v>25</v>
      </c>
      <c r="D11251">
        <v>2</v>
      </c>
      <c r="E11251">
        <v>2</v>
      </c>
      <c r="F11251">
        <v>80100</v>
      </c>
      <c r="G11251">
        <v>80500</v>
      </c>
      <c r="H11251">
        <v>40050</v>
      </c>
      <c r="I11251">
        <v>40250</v>
      </c>
      <c r="J11251">
        <v>400</v>
      </c>
      <c r="K11251">
        <v>4.9937578027465668E-3</v>
      </c>
    </row>
    <row r="11252" spans="1:11">
      <c r="A11252" s="74" t="s">
        <v>140</v>
      </c>
      <c r="B11252" t="s">
        <v>242</v>
      </c>
    </row>
    <row r="11253" spans="1:11">
      <c r="A11253" s="74" t="s">
        <v>140</v>
      </c>
      <c r="B11253" t="s">
        <v>242</v>
      </c>
      <c r="C11253" t="s">
        <v>35</v>
      </c>
      <c r="D11253">
        <v>0</v>
      </c>
      <c r="E11253">
        <v>0</v>
      </c>
      <c r="F11253">
        <v>0</v>
      </c>
      <c r="G11253">
        <v>0</v>
      </c>
      <c r="H11253">
        <v>0</v>
      </c>
      <c r="I11253">
        <v>0</v>
      </c>
      <c r="J11253">
        <v>0</v>
      </c>
      <c r="K11253">
        <v>0</v>
      </c>
    </row>
    <row r="11254" spans="1:11">
      <c r="A11254" s="74" t="s">
        <v>140</v>
      </c>
      <c r="B11254" t="s">
        <v>242</v>
      </c>
      <c r="C11254" t="s">
        <v>36</v>
      </c>
      <c r="D11254">
        <v>0</v>
      </c>
      <c r="E11254">
        <v>0</v>
      </c>
      <c r="F11254">
        <v>0</v>
      </c>
      <c r="G11254">
        <v>0</v>
      </c>
      <c r="H11254">
        <v>0</v>
      </c>
      <c r="I11254">
        <v>0</v>
      </c>
      <c r="J11254">
        <v>0</v>
      </c>
      <c r="K11254">
        <v>0</v>
      </c>
    </row>
    <row r="11255" spans="1:11">
      <c r="A11255" s="74" t="s">
        <v>140</v>
      </c>
      <c r="B11255" t="s">
        <v>242</v>
      </c>
      <c r="C11255" t="s">
        <v>25</v>
      </c>
      <c r="D11255">
        <v>0</v>
      </c>
      <c r="E11255">
        <v>0</v>
      </c>
      <c r="F11255">
        <v>0</v>
      </c>
      <c r="G11255">
        <v>0</v>
      </c>
      <c r="H11255">
        <v>0</v>
      </c>
      <c r="I11255">
        <v>0</v>
      </c>
      <c r="J11255">
        <v>0</v>
      </c>
      <c r="K11255">
        <v>0</v>
      </c>
    </row>
    <row r="11256" spans="1:11">
      <c r="A11256" s="74" t="s">
        <v>140</v>
      </c>
      <c r="B11256" t="s">
        <v>242</v>
      </c>
    </row>
    <row r="11257" spans="1:11">
      <c r="A11257" s="74" t="s">
        <v>140</v>
      </c>
      <c r="B11257" t="s">
        <v>242</v>
      </c>
      <c r="C11257" t="s">
        <v>37</v>
      </c>
      <c r="D11257">
        <v>1</v>
      </c>
      <c r="E11257">
        <v>1</v>
      </c>
      <c r="F11257">
        <v>32536</v>
      </c>
      <c r="G11257">
        <v>32736</v>
      </c>
      <c r="H11257">
        <v>32536</v>
      </c>
      <c r="I11257">
        <v>32736</v>
      </c>
      <c r="J11257">
        <v>200</v>
      </c>
      <c r="K11257">
        <v>6.1470371281042539E-3</v>
      </c>
    </row>
    <row r="11258" spans="1:11">
      <c r="A11258" s="74" t="s">
        <v>140</v>
      </c>
      <c r="B11258" t="s">
        <v>242</v>
      </c>
      <c r="C11258" t="s">
        <v>38</v>
      </c>
      <c r="D11258">
        <v>0</v>
      </c>
      <c r="E11258">
        <v>0</v>
      </c>
      <c r="F11258">
        <v>0</v>
      </c>
      <c r="G11258">
        <v>0</v>
      </c>
      <c r="H11258">
        <v>0</v>
      </c>
      <c r="I11258">
        <v>0</v>
      </c>
      <c r="J11258">
        <v>0</v>
      </c>
      <c r="K11258">
        <v>0</v>
      </c>
    </row>
    <row r="11259" spans="1:11">
      <c r="A11259" s="74" t="s">
        <v>140</v>
      </c>
      <c r="B11259" t="s">
        <v>242</v>
      </c>
      <c r="C11259" t="s">
        <v>25</v>
      </c>
      <c r="D11259">
        <v>1</v>
      </c>
      <c r="E11259">
        <v>1</v>
      </c>
      <c r="F11259">
        <v>32536</v>
      </c>
      <c r="G11259">
        <v>32736</v>
      </c>
      <c r="H11259">
        <v>32536</v>
      </c>
      <c r="I11259">
        <v>32736</v>
      </c>
      <c r="J11259">
        <v>200</v>
      </c>
      <c r="K11259">
        <v>6.1470371281042539E-3</v>
      </c>
    </row>
    <row r="11260" spans="1:11">
      <c r="A11260" s="74" t="s">
        <v>140</v>
      </c>
      <c r="B11260" t="s">
        <v>242</v>
      </c>
    </row>
    <row r="11261" spans="1:11">
      <c r="A11261" s="74" t="s">
        <v>140</v>
      </c>
      <c r="B11261" t="s">
        <v>242</v>
      </c>
      <c r="C11261" t="s">
        <v>39</v>
      </c>
      <c r="D11261">
        <v>0</v>
      </c>
      <c r="E11261">
        <v>0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0</v>
      </c>
    </row>
    <row r="11262" spans="1:11">
      <c r="A11262" s="74" t="s">
        <v>140</v>
      </c>
      <c r="B11262" t="s">
        <v>242</v>
      </c>
      <c r="C11262" t="s">
        <v>40</v>
      </c>
      <c r="D11262">
        <v>0</v>
      </c>
      <c r="E11262">
        <v>0</v>
      </c>
      <c r="F11262">
        <v>0</v>
      </c>
      <c r="G11262">
        <v>0</v>
      </c>
      <c r="H11262">
        <v>0</v>
      </c>
      <c r="I11262">
        <v>0</v>
      </c>
      <c r="J11262">
        <v>0</v>
      </c>
      <c r="K11262">
        <v>0</v>
      </c>
    </row>
    <row r="11263" spans="1:11">
      <c r="A11263" s="74" t="s">
        <v>140</v>
      </c>
      <c r="B11263" t="s">
        <v>242</v>
      </c>
      <c r="C11263" t="s">
        <v>41</v>
      </c>
      <c r="D11263">
        <v>0</v>
      </c>
      <c r="E11263">
        <v>0</v>
      </c>
      <c r="F11263">
        <v>0</v>
      </c>
      <c r="G11263">
        <v>0</v>
      </c>
      <c r="H11263">
        <v>0</v>
      </c>
      <c r="I11263">
        <v>0</v>
      </c>
      <c r="J11263">
        <v>0</v>
      </c>
      <c r="K11263">
        <v>0</v>
      </c>
    </row>
    <row r="11264" spans="1:11">
      <c r="A11264" s="74" t="s">
        <v>140</v>
      </c>
      <c r="B11264" t="s">
        <v>242</v>
      </c>
      <c r="C11264" t="s">
        <v>42</v>
      </c>
      <c r="D11264">
        <v>0</v>
      </c>
      <c r="E11264">
        <v>0</v>
      </c>
      <c r="F11264">
        <v>0</v>
      </c>
      <c r="G11264">
        <v>0</v>
      </c>
      <c r="H11264">
        <v>0</v>
      </c>
      <c r="I11264">
        <v>0</v>
      </c>
      <c r="J11264">
        <v>0</v>
      </c>
      <c r="K11264">
        <v>0</v>
      </c>
    </row>
    <row r="11265" spans="1:11">
      <c r="A11265" s="74" t="s">
        <v>140</v>
      </c>
      <c r="B11265" t="s">
        <v>242</v>
      </c>
      <c r="C11265" t="s">
        <v>43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0</v>
      </c>
      <c r="J11265">
        <v>0</v>
      </c>
      <c r="K11265">
        <v>0</v>
      </c>
    </row>
    <row r="11266" spans="1:11">
      <c r="A11266" s="74" t="s">
        <v>140</v>
      </c>
      <c r="B11266" t="s">
        <v>242</v>
      </c>
      <c r="C11266" t="s">
        <v>44</v>
      </c>
      <c r="D11266">
        <v>0</v>
      </c>
      <c r="E11266">
        <v>0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0</v>
      </c>
    </row>
    <row r="11267" spans="1:11">
      <c r="A11267" s="74" t="s">
        <v>140</v>
      </c>
      <c r="B11267" t="s">
        <v>242</v>
      </c>
      <c r="C11267" t="s">
        <v>45</v>
      </c>
      <c r="D11267">
        <v>0</v>
      </c>
      <c r="E11267">
        <v>0</v>
      </c>
      <c r="F11267">
        <v>0</v>
      </c>
      <c r="G11267">
        <v>0</v>
      </c>
      <c r="H11267">
        <v>0</v>
      </c>
      <c r="I11267">
        <v>0</v>
      </c>
      <c r="J11267">
        <v>0</v>
      </c>
      <c r="K11267">
        <v>0</v>
      </c>
    </row>
    <row r="11268" spans="1:11">
      <c r="A11268" s="74" t="s">
        <v>140</v>
      </c>
      <c r="B11268" t="s">
        <v>242</v>
      </c>
      <c r="C11268" t="s">
        <v>46</v>
      </c>
      <c r="D11268">
        <v>0</v>
      </c>
      <c r="E11268">
        <v>0</v>
      </c>
      <c r="F11268">
        <v>0</v>
      </c>
      <c r="G11268">
        <v>0</v>
      </c>
      <c r="H11268">
        <v>0</v>
      </c>
      <c r="I11268">
        <v>0</v>
      </c>
      <c r="J11268">
        <v>0</v>
      </c>
      <c r="K11268">
        <v>0</v>
      </c>
    </row>
    <row r="11269" spans="1:11">
      <c r="A11269" s="74" t="s">
        <v>140</v>
      </c>
      <c r="B11269" t="s">
        <v>242</v>
      </c>
      <c r="C11269" t="s">
        <v>25</v>
      </c>
      <c r="D11269">
        <v>0</v>
      </c>
      <c r="E11269">
        <v>0</v>
      </c>
      <c r="F11269">
        <v>0</v>
      </c>
      <c r="G11269">
        <v>0</v>
      </c>
      <c r="H11269">
        <v>0</v>
      </c>
      <c r="I11269">
        <v>0</v>
      </c>
      <c r="J11269">
        <v>0</v>
      </c>
      <c r="K11269">
        <v>0</v>
      </c>
    </row>
    <row r="11270" spans="1:11">
      <c r="A11270" s="74" t="s">
        <v>140</v>
      </c>
      <c r="B11270" t="s">
        <v>242</v>
      </c>
    </row>
    <row r="11271" spans="1:11">
      <c r="A11271" s="74" t="s">
        <v>140</v>
      </c>
      <c r="B11271" t="s">
        <v>242</v>
      </c>
      <c r="C11271" t="s">
        <v>47</v>
      </c>
      <c r="D11271">
        <v>0</v>
      </c>
      <c r="E11271">
        <v>0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</v>
      </c>
    </row>
    <row r="11272" spans="1:11">
      <c r="A11272" s="74" t="s">
        <v>140</v>
      </c>
      <c r="B11272" t="s">
        <v>242</v>
      </c>
      <c r="C11272" t="s">
        <v>48</v>
      </c>
      <c r="D11272">
        <v>0</v>
      </c>
      <c r="E11272">
        <v>0</v>
      </c>
      <c r="F11272">
        <v>0</v>
      </c>
      <c r="G11272">
        <v>0</v>
      </c>
      <c r="H11272">
        <v>0</v>
      </c>
      <c r="I11272">
        <v>0</v>
      </c>
      <c r="J11272">
        <v>0</v>
      </c>
      <c r="K11272">
        <v>0</v>
      </c>
    </row>
    <row r="11273" spans="1:11">
      <c r="A11273" s="74" t="s">
        <v>140</v>
      </c>
      <c r="B11273" t="s">
        <v>242</v>
      </c>
      <c r="C11273" t="s">
        <v>25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0</v>
      </c>
    </row>
    <row r="11274" spans="1:11">
      <c r="A11274" s="74" t="s">
        <v>140</v>
      </c>
      <c r="B11274" t="s">
        <v>242</v>
      </c>
    </row>
    <row r="11275" spans="1:11">
      <c r="A11275" s="74" t="s">
        <v>140</v>
      </c>
      <c r="B11275" t="s">
        <v>242</v>
      </c>
      <c r="C11275" t="s">
        <v>49</v>
      </c>
      <c r="D11275">
        <v>0</v>
      </c>
      <c r="E11275">
        <v>0</v>
      </c>
      <c r="F11275">
        <v>0</v>
      </c>
      <c r="G11275">
        <v>0</v>
      </c>
      <c r="H11275">
        <v>0</v>
      </c>
      <c r="I11275">
        <v>0</v>
      </c>
      <c r="J11275">
        <v>0</v>
      </c>
      <c r="K11275">
        <v>0</v>
      </c>
    </row>
    <row r="11276" spans="1:11">
      <c r="A11276" s="74" t="s">
        <v>140</v>
      </c>
      <c r="B11276" t="s">
        <v>242</v>
      </c>
      <c r="C11276" t="s">
        <v>25</v>
      </c>
      <c r="D11276">
        <v>0</v>
      </c>
      <c r="E11276">
        <v>0</v>
      </c>
      <c r="F11276">
        <v>0</v>
      </c>
      <c r="G11276">
        <v>0</v>
      </c>
      <c r="H11276">
        <v>0</v>
      </c>
      <c r="I11276">
        <v>0</v>
      </c>
      <c r="J11276">
        <v>0</v>
      </c>
      <c r="K11276">
        <v>0</v>
      </c>
    </row>
    <row r="11277" spans="1:11">
      <c r="A11277" s="74" t="s">
        <v>140</v>
      </c>
      <c r="B11277" t="s">
        <v>242</v>
      </c>
    </row>
    <row r="11278" spans="1:11">
      <c r="A11278" s="74" t="s">
        <v>140</v>
      </c>
      <c r="B11278" t="s">
        <v>242</v>
      </c>
      <c r="C11278" t="s">
        <v>50</v>
      </c>
      <c r="D11278">
        <v>0</v>
      </c>
      <c r="E11278">
        <v>0</v>
      </c>
      <c r="F11278">
        <v>0</v>
      </c>
      <c r="G11278">
        <v>0</v>
      </c>
      <c r="H11278">
        <v>0</v>
      </c>
      <c r="I11278">
        <v>0</v>
      </c>
      <c r="J11278">
        <v>0</v>
      </c>
      <c r="K11278">
        <v>0</v>
      </c>
    </row>
    <row r="11279" spans="1:11">
      <c r="A11279" s="74" t="s">
        <v>140</v>
      </c>
      <c r="B11279" t="s">
        <v>242</v>
      </c>
      <c r="C11279" t="s">
        <v>51</v>
      </c>
      <c r="D11279">
        <v>0</v>
      </c>
      <c r="E11279">
        <v>0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</row>
    <row r="11280" spans="1:11">
      <c r="A11280" s="74" t="s">
        <v>140</v>
      </c>
      <c r="B11280" t="s">
        <v>242</v>
      </c>
      <c r="C11280" t="s">
        <v>25</v>
      </c>
      <c r="D11280">
        <v>0</v>
      </c>
      <c r="E11280">
        <v>0</v>
      </c>
      <c r="F11280">
        <v>0</v>
      </c>
      <c r="G11280">
        <v>0</v>
      </c>
      <c r="H11280">
        <v>0</v>
      </c>
      <c r="I11280">
        <v>0</v>
      </c>
      <c r="J11280">
        <v>0</v>
      </c>
      <c r="K11280">
        <v>0</v>
      </c>
    </row>
    <row r="11281" spans="1:11">
      <c r="A11281" s="74" t="s">
        <v>140</v>
      </c>
      <c r="B11281" t="s">
        <v>242</v>
      </c>
    </row>
    <row r="11282" spans="1:11">
      <c r="A11282" s="74" t="s">
        <v>140</v>
      </c>
      <c r="B11282" t="s">
        <v>242</v>
      </c>
      <c r="C11282" t="s">
        <v>52</v>
      </c>
      <c r="D11282">
        <v>0</v>
      </c>
      <c r="E11282">
        <v>0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</row>
    <row r="11283" spans="1:11">
      <c r="A11283" s="74" t="s">
        <v>140</v>
      </c>
      <c r="B11283" t="s">
        <v>242</v>
      </c>
      <c r="C11283" t="s">
        <v>53</v>
      </c>
      <c r="D11283">
        <v>0</v>
      </c>
      <c r="E11283">
        <v>0</v>
      </c>
      <c r="F11283">
        <v>0</v>
      </c>
      <c r="G11283">
        <v>0</v>
      </c>
      <c r="H11283">
        <v>0</v>
      </c>
      <c r="I11283">
        <v>0</v>
      </c>
      <c r="J11283">
        <v>0</v>
      </c>
      <c r="K11283">
        <v>0</v>
      </c>
    </row>
    <row r="11284" spans="1:11">
      <c r="A11284" s="74" t="s">
        <v>140</v>
      </c>
      <c r="B11284" t="s">
        <v>242</v>
      </c>
      <c r="C11284" t="s">
        <v>54</v>
      </c>
      <c r="D11284">
        <v>0</v>
      </c>
      <c r="E11284">
        <v>0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0</v>
      </c>
    </row>
    <row r="11285" spans="1:11">
      <c r="A11285" s="74" t="s">
        <v>140</v>
      </c>
      <c r="B11285" t="s">
        <v>242</v>
      </c>
      <c r="C11285" t="s">
        <v>55</v>
      </c>
      <c r="D11285">
        <v>0</v>
      </c>
      <c r="E11285">
        <v>0</v>
      </c>
      <c r="F11285">
        <v>0</v>
      </c>
      <c r="G11285">
        <v>0</v>
      </c>
      <c r="H11285">
        <v>0</v>
      </c>
      <c r="I11285">
        <v>0</v>
      </c>
      <c r="J11285">
        <v>0</v>
      </c>
      <c r="K11285">
        <v>0</v>
      </c>
    </row>
    <row r="11286" spans="1:11">
      <c r="A11286" s="74" t="s">
        <v>140</v>
      </c>
      <c r="B11286" t="s">
        <v>242</v>
      </c>
      <c r="C11286" t="s">
        <v>25</v>
      </c>
      <c r="D11286">
        <v>0</v>
      </c>
      <c r="E11286">
        <v>0</v>
      </c>
      <c r="F11286">
        <v>0</v>
      </c>
      <c r="G11286">
        <v>0</v>
      </c>
      <c r="H11286">
        <v>0</v>
      </c>
      <c r="I11286">
        <v>0</v>
      </c>
      <c r="J11286">
        <v>0</v>
      </c>
      <c r="K11286">
        <v>0</v>
      </c>
    </row>
    <row r="11287" spans="1:11">
      <c r="A11287" s="74" t="s">
        <v>140</v>
      </c>
      <c r="B11287" t="s">
        <v>242</v>
      </c>
    </row>
    <row r="11288" spans="1:11">
      <c r="A11288" s="74" t="s">
        <v>140</v>
      </c>
      <c r="B11288" t="s">
        <v>242</v>
      </c>
      <c r="C11288" t="s">
        <v>56</v>
      </c>
      <c r="D11288">
        <v>0</v>
      </c>
      <c r="E11288">
        <v>0</v>
      </c>
      <c r="F11288">
        <v>0</v>
      </c>
      <c r="G11288">
        <v>0</v>
      </c>
      <c r="H11288">
        <v>0</v>
      </c>
      <c r="I11288">
        <v>0</v>
      </c>
      <c r="J11288">
        <v>0</v>
      </c>
      <c r="K11288">
        <v>0</v>
      </c>
    </row>
    <row r="11289" spans="1:11">
      <c r="A11289" s="74" t="s">
        <v>140</v>
      </c>
      <c r="B11289" t="s">
        <v>242</v>
      </c>
      <c r="C11289" t="s">
        <v>57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0</v>
      </c>
      <c r="J11289">
        <v>0</v>
      </c>
      <c r="K11289">
        <v>0</v>
      </c>
    </row>
    <row r="11290" spans="1:11">
      <c r="A11290" s="74" t="s">
        <v>140</v>
      </c>
      <c r="B11290" t="s">
        <v>242</v>
      </c>
      <c r="C11290" t="s">
        <v>58</v>
      </c>
      <c r="D11290">
        <v>0</v>
      </c>
      <c r="E11290">
        <v>0</v>
      </c>
      <c r="F11290">
        <v>0</v>
      </c>
      <c r="G11290">
        <v>0</v>
      </c>
      <c r="H11290">
        <v>0</v>
      </c>
      <c r="I11290">
        <v>0</v>
      </c>
      <c r="J11290">
        <v>0</v>
      </c>
      <c r="K11290">
        <v>0</v>
      </c>
    </row>
    <row r="11291" spans="1:11">
      <c r="A11291" s="74" t="s">
        <v>152</v>
      </c>
      <c r="B11291" t="s">
        <v>243</v>
      </c>
      <c r="C11291" t="s">
        <v>18</v>
      </c>
      <c r="D11291">
        <v>1</v>
      </c>
      <c r="E11291">
        <v>1</v>
      </c>
      <c r="F11291">
        <v>80002</v>
      </c>
      <c r="G11291">
        <v>80003</v>
      </c>
      <c r="H11291">
        <v>80002</v>
      </c>
      <c r="I11291">
        <v>80003</v>
      </c>
      <c r="J11291">
        <v>1</v>
      </c>
      <c r="K11291">
        <v>1.2499687507812304E-5</v>
      </c>
    </row>
    <row r="11292" spans="1:11">
      <c r="A11292" s="74" t="s">
        <v>152</v>
      </c>
      <c r="B11292" t="s">
        <v>243</v>
      </c>
      <c r="C11292" t="s">
        <v>19</v>
      </c>
      <c r="D11292">
        <v>0</v>
      </c>
      <c r="E11292">
        <v>0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</row>
    <row r="11293" spans="1:11">
      <c r="A11293" s="74" t="s">
        <v>152</v>
      </c>
      <c r="B11293" t="s">
        <v>243</v>
      </c>
      <c r="C11293" t="s">
        <v>20</v>
      </c>
      <c r="D11293">
        <v>0</v>
      </c>
      <c r="E11293">
        <v>0</v>
      </c>
      <c r="F11293">
        <v>0</v>
      </c>
      <c r="G11293">
        <v>0</v>
      </c>
      <c r="H11293">
        <v>0</v>
      </c>
      <c r="I11293">
        <v>0</v>
      </c>
      <c r="J11293">
        <v>0</v>
      </c>
      <c r="K11293">
        <v>0</v>
      </c>
    </row>
    <row r="11294" spans="1:11">
      <c r="A11294" s="74" t="s">
        <v>152</v>
      </c>
      <c r="B11294" t="s">
        <v>243</v>
      </c>
      <c r="C11294" t="s">
        <v>21</v>
      </c>
      <c r="D11294">
        <v>0</v>
      </c>
      <c r="E11294">
        <v>0</v>
      </c>
      <c r="F11294">
        <v>0</v>
      </c>
      <c r="G11294">
        <v>0</v>
      </c>
      <c r="H11294">
        <v>0</v>
      </c>
      <c r="I11294">
        <v>0</v>
      </c>
      <c r="J11294">
        <v>0</v>
      </c>
      <c r="K11294">
        <v>0</v>
      </c>
    </row>
    <row r="11295" spans="1:11">
      <c r="A11295" s="74" t="s">
        <v>152</v>
      </c>
      <c r="B11295" t="s">
        <v>243</v>
      </c>
      <c r="C11295" t="s">
        <v>22</v>
      </c>
      <c r="D11295">
        <v>1</v>
      </c>
      <c r="E11295">
        <v>1</v>
      </c>
      <c r="F11295">
        <v>52555</v>
      </c>
      <c r="G11295">
        <v>52556</v>
      </c>
      <c r="H11295">
        <v>52555</v>
      </c>
      <c r="I11295">
        <v>52556</v>
      </c>
      <c r="J11295">
        <v>1</v>
      </c>
      <c r="K11295">
        <v>1.9027685282085434E-5</v>
      </c>
    </row>
    <row r="11296" spans="1:11">
      <c r="A11296" s="74" t="s">
        <v>152</v>
      </c>
      <c r="B11296" t="s">
        <v>243</v>
      </c>
      <c r="C11296" t="s">
        <v>23</v>
      </c>
      <c r="D11296">
        <v>1</v>
      </c>
      <c r="E11296">
        <v>1</v>
      </c>
      <c r="F11296">
        <v>40040</v>
      </c>
      <c r="G11296">
        <v>40040</v>
      </c>
      <c r="H11296">
        <v>40040</v>
      </c>
      <c r="I11296">
        <v>40040</v>
      </c>
      <c r="J11296">
        <v>0</v>
      </c>
      <c r="K11296">
        <v>0</v>
      </c>
    </row>
    <row r="11297" spans="1:11">
      <c r="A11297" s="74" t="s">
        <v>152</v>
      </c>
      <c r="B11297" t="s">
        <v>243</v>
      </c>
      <c r="C11297" t="s">
        <v>24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0</v>
      </c>
      <c r="J11297">
        <v>0</v>
      </c>
      <c r="K11297">
        <v>0</v>
      </c>
    </row>
    <row r="11298" spans="1:11">
      <c r="A11298" s="74" t="s">
        <v>152</v>
      </c>
      <c r="B11298" t="s">
        <v>243</v>
      </c>
      <c r="C11298" t="s">
        <v>25</v>
      </c>
      <c r="D11298">
        <v>3</v>
      </c>
      <c r="E11298">
        <v>3</v>
      </c>
      <c r="F11298">
        <v>172597</v>
      </c>
      <c r="G11298">
        <v>172599</v>
      </c>
      <c r="H11298">
        <v>57532.333333333336</v>
      </c>
      <c r="I11298">
        <v>57533</v>
      </c>
      <c r="J11298">
        <v>2</v>
      </c>
      <c r="K11298">
        <v>1.1587686923874691E-5</v>
      </c>
    </row>
    <row r="11299" spans="1:11">
      <c r="A11299" s="74" t="s">
        <v>152</v>
      </c>
      <c r="B11299" t="s">
        <v>243</v>
      </c>
    </row>
    <row r="11300" spans="1:11">
      <c r="A11300" s="74" t="s">
        <v>152</v>
      </c>
      <c r="B11300" t="s">
        <v>243</v>
      </c>
      <c r="C11300" t="s">
        <v>26</v>
      </c>
      <c r="D11300">
        <v>0</v>
      </c>
      <c r="E11300">
        <v>0</v>
      </c>
      <c r="F11300">
        <v>0</v>
      </c>
      <c r="G11300">
        <v>0</v>
      </c>
      <c r="H11300">
        <v>0</v>
      </c>
      <c r="I11300">
        <v>0</v>
      </c>
      <c r="J11300">
        <v>0</v>
      </c>
      <c r="K11300">
        <v>0</v>
      </c>
    </row>
    <row r="11301" spans="1:11">
      <c r="A11301" s="74" t="s">
        <v>152</v>
      </c>
      <c r="B11301" t="s">
        <v>243</v>
      </c>
      <c r="C11301" t="s">
        <v>27</v>
      </c>
      <c r="D11301">
        <v>0</v>
      </c>
      <c r="E11301">
        <v>0</v>
      </c>
      <c r="F11301">
        <v>0</v>
      </c>
      <c r="G11301">
        <v>0</v>
      </c>
      <c r="H11301">
        <v>0</v>
      </c>
      <c r="I11301">
        <v>0</v>
      </c>
      <c r="J11301">
        <v>0</v>
      </c>
      <c r="K11301">
        <v>0</v>
      </c>
    </row>
    <row r="11302" spans="1:11">
      <c r="A11302" s="74" t="s">
        <v>152</v>
      </c>
      <c r="B11302" t="s">
        <v>243</v>
      </c>
      <c r="C11302" t="s">
        <v>25</v>
      </c>
      <c r="D11302">
        <v>0</v>
      </c>
      <c r="E11302">
        <v>0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</row>
    <row r="11303" spans="1:11">
      <c r="A11303" s="74" t="s">
        <v>152</v>
      </c>
      <c r="B11303" t="s">
        <v>243</v>
      </c>
    </row>
    <row r="11304" spans="1:11">
      <c r="A11304" s="74" t="s">
        <v>152</v>
      </c>
      <c r="B11304" t="s">
        <v>243</v>
      </c>
      <c r="C11304" t="s">
        <v>28</v>
      </c>
      <c r="D11304">
        <v>0</v>
      </c>
      <c r="E11304">
        <v>0</v>
      </c>
      <c r="F11304">
        <v>0</v>
      </c>
      <c r="G11304">
        <v>0</v>
      </c>
      <c r="H11304">
        <v>0</v>
      </c>
      <c r="I11304">
        <v>0</v>
      </c>
      <c r="J11304">
        <v>0</v>
      </c>
      <c r="K11304">
        <v>0</v>
      </c>
    </row>
    <row r="11305" spans="1:11">
      <c r="A11305" s="74" t="s">
        <v>152</v>
      </c>
      <c r="B11305" t="s">
        <v>243</v>
      </c>
      <c r="C11305" t="s">
        <v>29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v>0</v>
      </c>
    </row>
    <row r="11306" spans="1:11">
      <c r="A11306" s="74" t="s">
        <v>152</v>
      </c>
      <c r="B11306" t="s">
        <v>243</v>
      </c>
      <c r="C11306" t="s">
        <v>30</v>
      </c>
      <c r="D11306">
        <v>0</v>
      </c>
      <c r="E11306">
        <v>0</v>
      </c>
      <c r="F11306">
        <v>0</v>
      </c>
      <c r="G11306">
        <v>0</v>
      </c>
      <c r="H11306">
        <v>0</v>
      </c>
      <c r="I11306">
        <v>0</v>
      </c>
      <c r="J11306">
        <v>0</v>
      </c>
      <c r="K11306">
        <v>0</v>
      </c>
    </row>
    <row r="11307" spans="1:11">
      <c r="A11307" s="74" t="s">
        <v>152</v>
      </c>
      <c r="B11307" t="s">
        <v>243</v>
      </c>
      <c r="C11307" t="s">
        <v>31</v>
      </c>
      <c r="D11307">
        <v>0</v>
      </c>
      <c r="E11307">
        <v>0</v>
      </c>
      <c r="F11307">
        <v>0</v>
      </c>
      <c r="G11307">
        <v>0</v>
      </c>
      <c r="H11307">
        <v>0</v>
      </c>
      <c r="I11307">
        <v>0</v>
      </c>
      <c r="J11307">
        <v>0</v>
      </c>
      <c r="K11307">
        <v>0</v>
      </c>
    </row>
    <row r="11308" spans="1:11">
      <c r="A11308" s="74" t="s">
        <v>152</v>
      </c>
      <c r="B11308" t="s">
        <v>243</v>
      </c>
      <c r="C11308" t="s">
        <v>25</v>
      </c>
      <c r="D11308">
        <v>0</v>
      </c>
      <c r="E11308">
        <v>0</v>
      </c>
      <c r="F11308">
        <v>0</v>
      </c>
      <c r="G11308">
        <v>0</v>
      </c>
      <c r="H11308">
        <v>0</v>
      </c>
      <c r="I11308">
        <v>0</v>
      </c>
      <c r="J11308">
        <v>0</v>
      </c>
      <c r="K11308">
        <v>0</v>
      </c>
    </row>
    <row r="11309" spans="1:11">
      <c r="A11309" s="74" t="s">
        <v>152</v>
      </c>
      <c r="B11309" t="s">
        <v>243</v>
      </c>
    </row>
    <row r="11310" spans="1:11">
      <c r="A11310" s="74" t="s">
        <v>152</v>
      </c>
      <c r="B11310" t="s">
        <v>243</v>
      </c>
      <c r="C11310" t="s">
        <v>32</v>
      </c>
      <c r="D11310">
        <v>0</v>
      </c>
      <c r="E11310">
        <v>0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</row>
    <row r="11311" spans="1:11">
      <c r="A11311" s="74" t="s">
        <v>152</v>
      </c>
      <c r="B11311" t="s">
        <v>243</v>
      </c>
      <c r="C11311" t="s">
        <v>33</v>
      </c>
      <c r="D11311">
        <v>0</v>
      </c>
      <c r="E11311">
        <v>0</v>
      </c>
      <c r="F11311">
        <v>0</v>
      </c>
      <c r="G11311">
        <v>0</v>
      </c>
      <c r="H11311">
        <v>0</v>
      </c>
      <c r="I11311">
        <v>0</v>
      </c>
      <c r="J11311">
        <v>0</v>
      </c>
      <c r="K11311">
        <v>0</v>
      </c>
    </row>
    <row r="11312" spans="1:11">
      <c r="A11312" s="74" t="s">
        <v>152</v>
      </c>
      <c r="B11312" t="s">
        <v>243</v>
      </c>
      <c r="C11312" t="s">
        <v>34</v>
      </c>
      <c r="D11312">
        <v>1</v>
      </c>
      <c r="E11312">
        <v>1</v>
      </c>
      <c r="F11312">
        <v>24885</v>
      </c>
      <c r="G11312">
        <v>24886</v>
      </c>
      <c r="H11312">
        <v>24885</v>
      </c>
      <c r="I11312">
        <v>24886</v>
      </c>
      <c r="J11312">
        <v>1</v>
      </c>
      <c r="K11312">
        <v>4.0184850311432587E-5</v>
      </c>
    </row>
    <row r="11313" spans="1:11">
      <c r="A11313" s="74" t="s">
        <v>152</v>
      </c>
      <c r="B11313" t="s">
        <v>243</v>
      </c>
      <c r="C11313" t="s">
        <v>25</v>
      </c>
      <c r="D11313">
        <v>1</v>
      </c>
      <c r="E11313">
        <v>1</v>
      </c>
      <c r="F11313">
        <v>24885</v>
      </c>
      <c r="G11313">
        <v>24886</v>
      </c>
      <c r="H11313">
        <v>24885</v>
      </c>
      <c r="I11313">
        <v>24886</v>
      </c>
      <c r="J11313">
        <v>1</v>
      </c>
      <c r="K11313">
        <v>4.0184850311432587E-5</v>
      </c>
    </row>
    <row r="11314" spans="1:11">
      <c r="A11314" s="74" t="s">
        <v>152</v>
      </c>
      <c r="B11314" t="s">
        <v>243</v>
      </c>
    </row>
    <row r="11315" spans="1:11">
      <c r="A11315" s="74" t="s">
        <v>152</v>
      </c>
      <c r="B11315" t="s">
        <v>243</v>
      </c>
      <c r="C11315" t="s">
        <v>35</v>
      </c>
      <c r="D11315">
        <v>0</v>
      </c>
      <c r="E11315">
        <v>0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0</v>
      </c>
    </row>
    <row r="11316" spans="1:11">
      <c r="A11316" s="74" t="s">
        <v>152</v>
      </c>
      <c r="B11316" t="s">
        <v>243</v>
      </c>
      <c r="C11316" t="s">
        <v>36</v>
      </c>
      <c r="D11316">
        <v>0</v>
      </c>
      <c r="E11316">
        <v>0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</row>
    <row r="11317" spans="1:11">
      <c r="A11317" s="74" t="s">
        <v>152</v>
      </c>
      <c r="B11317" t="s">
        <v>243</v>
      </c>
      <c r="C11317" t="s">
        <v>25</v>
      </c>
      <c r="D11317">
        <v>0</v>
      </c>
      <c r="E11317">
        <v>0</v>
      </c>
      <c r="F11317">
        <v>0</v>
      </c>
      <c r="G11317">
        <v>0</v>
      </c>
      <c r="H11317">
        <v>0</v>
      </c>
      <c r="I11317">
        <v>0</v>
      </c>
      <c r="J11317">
        <v>0</v>
      </c>
      <c r="K11317">
        <v>0</v>
      </c>
    </row>
    <row r="11318" spans="1:11">
      <c r="A11318" s="74" t="s">
        <v>152</v>
      </c>
      <c r="B11318" t="s">
        <v>243</v>
      </c>
    </row>
    <row r="11319" spans="1:11">
      <c r="A11319" s="74" t="s">
        <v>152</v>
      </c>
      <c r="B11319" t="s">
        <v>243</v>
      </c>
      <c r="C11319" t="s">
        <v>37</v>
      </c>
      <c r="D11319">
        <v>0</v>
      </c>
      <c r="E11319">
        <v>0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</row>
    <row r="11320" spans="1:11">
      <c r="A11320" s="74" t="s">
        <v>152</v>
      </c>
      <c r="B11320" t="s">
        <v>243</v>
      </c>
      <c r="C11320" t="s">
        <v>38</v>
      </c>
      <c r="D11320">
        <v>0</v>
      </c>
      <c r="E11320">
        <v>0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</row>
    <row r="11321" spans="1:11">
      <c r="A11321" s="74" t="s">
        <v>152</v>
      </c>
      <c r="B11321" t="s">
        <v>243</v>
      </c>
      <c r="C11321" t="s">
        <v>25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0</v>
      </c>
      <c r="J11321">
        <v>0</v>
      </c>
      <c r="K11321">
        <v>0</v>
      </c>
    </row>
    <row r="11322" spans="1:11">
      <c r="A11322" s="74" t="s">
        <v>152</v>
      </c>
      <c r="B11322" t="s">
        <v>243</v>
      </c>
    </row>
    <row r="11323" spans="1:11">
      <c r="A11323" s="74" t="s">
        <v>152</v>
      </c>
      <c r="B11323" t="s">
        <v>243</v>
      </c>
      <c r="C11323" t="s">
        <v>39</v>
      </c>
      <c r="D11323">
        <v>0</v>
      </c>
      <c r="E11323">
        <v>0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</row>
    <row r="11324" spans="1:11">
      <c r="A11324" s="74" t="s">
        <v>152</v>
      </c>
      <c r="B11324" t="s">
        <v>243</v>
      </c>
      <c r="C11324" t="s">
        <v>40</v>
      </c>
      <c r="D11324">
        <v>0</v>
      </c>
      <c r="E11324">
        <v>0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0</v>
      </c>
    </row>
    <row r="11325" spans="1:11">
      <c r="A11325" s="74" t="s">
        <v>152</v>
      </c>
      <c r="B11325" t="s">
        <v>243</v>
      </c>
      <c r="C11325" t="s">
        <v>41</v>
      </c>
      <c r="D11325">
        <v>0</v>
      </c>
      <c r="E11325">
        <v>0</v>
      </c>
      <c r="F11325">
        <v>0</v>
      </c>
      <c r="G11325">
        <v>0</v>
      </c>
      <c r="H11325">
        <v>0</v>
      </c>
      <c r="I11325">
        <v>0</v>
      </c>
      <c r="J11325">
        <v>0</v>
      </c>
      <c r="K11325">
        <v>0</v>
      </c>
    </row>
    <row r="11326" spans="1:11">
      <c r="A11326" s="74" t="s">
        <v>152</v>
      </c>
      <c r="B11326" t="s">
        <v>243</v>
      </c>
      <c r="C11326" t="s">
        <v>42</v>
      </c>
      <c r="D11326">
        <v>0</v>
      </c>
      <c r="E11326">
        <v>0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0</v>
      </c>
    </row>
    <row r="11327" spans="1:11">
      <c r="A11327" s="74" t="s">
        <v>152</v>
      </c>
      <c r="B11327" t="s">
        <v>243</v>
      </c>
      <c r="C11327" t="s">
        <v>43</v>
      </c>
      <c r="D11327">
        <v>0</v>
      </c>
      <c r="E11327">
        <v>0</v>
      </c>
      <c r="F11327">
        <v>0</v>
      </c>
      <c r="G11327">
        <v>0</v>
      </c>
      <c r="H11327">
        <v>0</v>
      </c>
      <c r="I11327">
        <v>0</v>
      </c>
      <c r="J11327">
        <v>0</v>
      </c>
      <c r="K11327">
        <v>0</v>
      </c>
    </row>
    <row r="11328" spans="1:11">
      <c r="A11328" s="74" t="s">
        <v>152</v>
      </c>
      <c r="B11328" t="s">
        <v>243</v>
      </c>
      <c r="C11328" t="s">
        <v>44</v>
      </c>
      <c r="D11328">
        <v>0</v>
      </c>
      <c r="E11328">
        <v>0</v>
      </c>
      <c r="F11328">
        <v>0</v>
      </c>
      <c r="G11328">
        <v>0</v>
      </c>
      <c r="H11328">
        <v>0</v>
      </c>
      <c r="I11328">
        <v>0</v>
      </c>
      <c r="J11328">
        <v>0</v>
      </c>
      <c r="K11328">
        <v>0</v>
      </c>
    </row>
    <row r="11329" spans="1:11">
      <c r="A11329" s="74" t="s">
        <v>152</v>
      </c>
      <c r="B11329" t="s">
        <v>243</v>
      </c>
      <c r="C11329" t="s">
        <v>45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0</v>
      </c>
      <c r="J11329">
        <v>0</v>
      </c>
      <c r="K11329">
        <v>0</v>
      </c>
    </row>
    <row r="11330" spans="1:11">
      <c r="A11330" s="74" t="s">
        <v>152</v>
      </c>
      <c r="B11330" t="s">
        <v>243</v>
      </c>
      <c r="C11330" t="s">
        <v>46</v>
      </c>
      <c r="D11330">
        <v>0</v>
      </c>
      <c r="E11330">
        <v>0</v>
      </c>
      <c r="F11330">
        <v>0</v>
      </c>
      <c r="G11330">
        <v>0</v>
      </c>
      <c r="H11330">
        <v>0</v>
      </c>
      <c r="I11330">
        <v>0</v>
      </c>
      <c r="J11330">
        <v>0</v>
      </c>
      <c r="K11330">
        <v>0</v>
      </c>
    </row>
    <row r="11331" spans="1:11">
      <c r="A11331" s="74" t="s">
        <v>152</v>
      </c>
      <c r="B11331" t="s">
        <v>243</v>
      </c>
      <c r="C11331" t="s">
        <v>25</v>
      </c>
      <c r="D11331">
        <v>0</v>
      </c>
      <c r="E11331">
        <v>0</v>
      </c>
      <c r="F11331">
        <v>0</v>
      </c>
      <c r="G11331">
        <v>0</v>
      </c>
      <c r="H11331">
        <v>0</v>
      </c>
      <c r="I11331">
        <v>0</v>
      </c>
      <c r="J11331">
        <v>0</v>
      </c>
      <c r="K11331">
        <v>0</v>
      </c>
    </row>
    <row r="11332" spans="1:11">
      <c r="A11332" s="74" t="s">
        <v>152</v>
      </c>
      <c r="B11332" t="s">
        <v>243</v>
      </c>
    </row>
    <row r="11333" spans="1:11">
      <c r="A11333" s="74" t="s">
        <v>152</v>
      </c>
      <c r="B11333" t="s">
        <v>243</v>
      </c>
      <c r="C11333" t="s">
        <v>47</v>
      </c>
      <c r="D11333">
        <v>0</v>
      </c>
      <c r="E11333">
        <v>0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0</v>
      </c>
    </row>
    <row r="11334" spans="1:11">
      <c r="A11334" s="74" t="s">
        <v>152</v>
      </c>
      <c r="B11334" t="s">
        <v>243</v>
      </c>
      <c r="C11334" t="s">
        <v>48</v>
      </c>
      <c r="D11334">
        <v>0</v>
      </c>
      <c r="E11334">
        <v>0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</row>
    <row r="11335" spans="1:11">
      <c r="A11335" s="74" t="s">
        <v>152</v>
      </c>
      <c r="B11335" t="s">
        <v>243</v>
      </c>
      <c r="C11335" t="s">
        <v>25</v>
      </c>
      <c r="D11335">
        <v>0</v>
      </c>
      <c r="E11335">
        <v>0</v>
      </c>
      <c r="F11335">
        <v>0</v>
      </c>
      <c r="G11335">
        <v>0</v>
      </c>
      <c r="H11335">
        <v>0</v>
      </c>
      <c r="I11335">
        <v>0</v>
      </c>
      <c r="J11335">
        <v>0</v>
      </c>
      <c r="K11335">
        <v>0</v>
      </c>
    </row>
    <row r="11336" spans="1:11">
      <c r="A11336" s="74" t="s">
        <v>152</v>
      </c>
      <c r="B11336" t="s">
        <v>243</v>
      </c>
    </row>
    <row r="11337" spans="1:11">
      <c r="A11337" s="74" t="s">
        <v>152</v>
      </c>
      <c r="B11337" t="s">
        <v>243</v>
      </c>
      <c r="C11337" t="s">
        <v>49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0</v>
      </c>
    </row>
    <row r="11338" spans="1:11">
      <c r="A11338" s="74" t="s">
        <v>152</v>
      </c>
      <c r="B11338" t="s">
        <v>243</v>
      </c>
      <c r="C11338" t="s">
        <v>25</v>
      </c>
      <c r="D11338">
        <v>0</v>
      </c>
      <c r="E11338">
        <v>0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0</v>
      </c>
    </row>
    <row r="11339" spans="1:11">
      <c r="A11339" s="74" t="s">
        <v>152</v>
      </c>
      <c r="B11339" t="s">
        <v>243</v>
      </c>
    </row>
    <row r="11340" spans="1:11">
      <c r="A11340" s="74" t="s">
        <v>152</v>
      </c>
      <c r="B11340" t="s">
        <v>243</v>
      </c>
      <c r="C11340" t="s">
        <v>50</v>
      </c>
      <c r="D11340">
        <v>0</v>
      </c>
      <c r="E11340">
        <v>0</v>
      </c>
      <c r="F11340">
        <v>0</v>
      </c>
      <c r="G11340">
        <v>0</v>
      </c>
      <c r="H11340">
        <v>0</v>
      </c>
      <c r="I11340">
        <v>0</v>
      </c>
      <c r="J11340">
        <v>0</v>
      </c>
      <c r="K11340">
        <v>0</v>
      </c>
    </row>
    <row r="11341" spans="1:11">
      <c r="A11341" s="74" t="s">
        <v>152</v>
      </c>
      <c r="B11341" t="s">
        <v>243</v>
      </c>
      <c r="C11341" t="s">
        <v>51</v>
      </c>
      <c r="D11341">
        <v>0.5</v>
      </c>
      <c r="E11341">
        <v>0.5</v>
      </c>
      <c r="F11341">
        <v>10566</v>
      </c>
      <c r="G11341">
        <v>10567</v>
      </c>
      <c r="H11341">
        <v>21132</v>
      </c>
      <c r="I11341">
        <v>21134</v>
      </c>
      <c r="J11341">
        <v>1</v>
      </c>
      <c r="K11341">
        <v>9.4643195154268405E-5</v>
      </c>
    </row>
    <row r="11342" spans="1:11">
      <c r="A11342" s="74" t="s">
        <v>152</v>
      </c>
      <c r="B11342" t="s">
        <v>243</v>
      </c>
      <c r="C11342" t="s">
        <v>25</v>
      </c>
      <c r="D11342">
        <v>0.5</v>
      </c>
      <c r="E11342">
        <v>0.5</v>
      </c>
      <c r="F11342">
        <v>10566</v>
      </c>
      <c r="G11342">
        <v>10567</v>
      </c>
      <c r="H11342">
        <v>21132</v>
      </c>
      <c r="I11342">
        <v>21134</v>
      </c>
      <c r="J11342">
        <v>1</v>
      </c>
      <c r="K11342">
        <v>9.4643195154268405E-5</v>
      </c>
    </row>
    <row r="11343" spans="1:11">
      <c r="A11343" s="74" t="s">
        <v>152</v>
      </c>
      <c r="B11343" t="s">
        <v>243</v>
      </c>
    </row>
    <row r="11344" spans="1:11">
      <c r="A11344" s="74" t="s">
        <v>152</v>
      </c>
      <c r="B11344" t="s">
        <v>243</v>
      </c>
      <c r="C11344" t="s">
        <v>52</v>
      </c>
      <c r="D11344">
        <v>0</v>
      </c>
      <c r="E11344">
        <v>0</v>
      </c>
      <c r="F11344">
        <v>0</v>
      </c>
      <c r="G11344">
        <v>0</v>
      </c>
      <c r="H11344">
        <v>0</v>
      </c>
      <c r="I11344">
        <v>0</v>
      </c>
      <c r="J11344">
        <v>0</v>
      </c>
      <c r="K11344">
        <v>0</v>
      </c>
    </row>
    <row r="11345" spans="1:11">
      <c r="A11345" s="74" t="s">
        <v>152</v>
      </c>
      <c r="B11345" t="s">
        <v>243</v>
      </c>
      <c r="C11345" t="s">
        <v>53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0</v>
      </c>
    </row>
    <row r="11346" spans="1:11">
      <c r="A11346" s="74" t="s">
        <v>152</v>
      </c>
      <c r="B11346" t="s">
        <v>243</v>
      </c>
      <c r="C11346" t="s">
        <v>54</v>
      </c>
      <c r="D11346">
        <v>0</v>
      </c>
      <c r="E11346">
        <v>0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0</v>
      </c>
    </row>
    <row r="11347" spans="1:11">
      <c r="A11347" s="74" t="s">
        <v>152</v>
      </c>
      <c r="B11347" t="s">
        <v>243</v>
      </c>
      <c r="C11347" t="s">
        <v>55</v>
      </c>
      <c r="D11347">
        <v>0</v>
      </c>
      <c r="E11347">
        <v>0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0</v>
      </c>
    </row>
    <row r="11348" spans="1:11">
      <c r="A11348" s="74" t="s">
        <v>152</v>
      </c>
      <c r="B11348" t="s">
        <v>243</v>
      </c>
      <c r="C11348" t="s">
        <v>25</v>
      </c>
      <c r="D11348">
        <v>0</v>
      </c>
      <c r="E11348">
        <v>0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0</v>
      </c>
    </row>
    <row r="11349" spans="1:11">
      <c r="A11349" s="74" t="s">
        <v>152</v>
      </c>
      <c r="B11349" t="s">
        <v>243</v>
      </c>
    </row>
    <row r="11350" spans="1:11">
      <c r="A11350" s="74" t="s">
        <v>152</v>
      </c>
      <c r="B11350" t="s">
        <v>243</v>
      </c>
      <c r="C11350" t="s">
        <v>56</v>
      </c>
      <c r="D11350">
        <v>0</v>
      </c>
      <c r="E11350">
        <v>0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0</v>
      </c>
    </row>
    <row r="11351" spans="1:11">
      <c r="A11351" s="74" t="s">
        <v>152</v>
      </c>
      <c r="B11351" t="s">
        <v>243</v>
      </c>
      <c r="C11351" t="s">
        <v>57</v>
      </c>
      <c r="D11351">
        <v>0</v>
      </c>
      <c r="E11351">
        <v>0</v>
      </c>
      <c r="F11351">
        <v>0</v>
      </c>
      <c r="G11351">
        <v>0</v>
      </c>
      <c r="H11351">
        <v>0</v>
      </c>
      <c r="I11351">
        <v>0</v>
      </c>
      <c r="J11351">
        <v>0</v>
      </c>
      <c r="K11351">
        <v>0</v>
      </c>
    </row>
    <row r="11352" spans="1:11">
      <c r="A11352" s="74" t="s">
        <v>152</v>
      </c>
      <c r="B11352" t="s">
        <v>243</v>
      </c>
      <c r="C11352" t="s">
        <v>58</v>
      </c>
      <c r="D11352">
        <v>0</v>
      </c>
      <c r="E11352">
        <v>0</v>
      </c>
      <c r="F11352">
        <v>0</v>
      </c>
      <c r="G11352">
        <v>0</v>
      </c>
      <c r="H11352">
        <v>0</v>
      </c>
      <c r="I11352">
        <v>0</v>
      </c>
      <c r="J11352">
        <v>0</v>
      </c>
      <c r="K11352">
        <v>0</v>
      </c>
    </row>
    <row r="11353" spans="1:11">
      <c r="A11353" s="74" t="s">
        <v>152</v>
      </c>
      <c r="B11353" t="s">
        <v>244</v>
      </c>
      <c r="C11353" t="s">
        <v>18</v>
      </c>
      <c r="D11353">
        <v>1</v>
      </c>
      <c r="E11353">
        <v>1</v>
      </c>
      <c r="F11353">
        <v>66811</v>
      </c>
      <c r="G11353">
        <v>70152</v>
      </c>
      <c r="H11353">
        <v>66811</v>
      </c>
      <c r="I11353">
        <v>70152</v>
      </c>
      <c r="J11353">
        <v>3341</v>
      </c>
      <c r="K11353">
        <v>5.0006735417820421E-2</v>
      </c>
    </row>
    <row r="11354" spans="1:11">
      <c r="A11354" s="74" t="s">
        <v>152</v>
      </c>
      <c r="B11354" t="s">
        <v>244</v>
      </c>
      <c r="C11354" t="s">
        <v>19</v>
      </c>
      <c r="D11354">
        <v>0</v>
      </c>
      <c r="E11354">
        <v>0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</row>
    <row r="11355" spans="1:11">
      <c r="A11355" s="74" t="s">
        <v>152</v>
      </c>
      <c r="B11355" t="s">
        <v>244</v>
      </c>
      <c r="C11355" t="s">
        <v>20</v>
      </c>
      <c r="D11355">
        <v>0</v>
      </c>
      <c r="E11355">
        <v>0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</row>
    <row r="11356" spans="1:11">
      <c r="A11356" s="74" t="s">
        <v>152</v>
      </c>
      <c r="B11356" t="s">
        <v>244</v>
      </c>
      <c r="C11356" t="s">
        <v>21</v>
      </c>
      <c r="D11356">
        <v>0</v>
      </c>
      <c r="E11356">
        <v>0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</row>
    <row r="11357" spans="1:11">
      <c r="A11357" s="74" t="s">
        <v>152</v>
      </c>
      <c r="B11357" t="s">
        <v>244</v>
      </c>
      <c r="C11357" t="s">
        <v>22</v>
      </c>
      <c r="D11357">
        <v>0</v>
      </c>
      <c r="E11357">
        <v>0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</row>
    <row r="11358" spans="1:11">
      <c r="A11358" s="74" t="s">
        <v>152</v>
      </c>
      <c r="B11358" t="s">
        <v>244</v>
      </c>
      <c r="C11358" t="s">
        <v>23</v>
      </c>
      <c r="D11358">
        <v>0</v>
      </c>
      <c r="E11358">
        <v>0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</row>
    <row r="11359" spans="1:11">
      <c r="A11359" s="74" t="s">
        <v>152</v>
      </c>
      <c r="B11359" t="s">
        <v>244</v>
      </c>
      <c r="C11359" t="s">
        <v>24</v>
      </c>
      <c r="D11359">
        <v>0</v>
      </c>
      <c r="E11359">
        <v>0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</row>
    <row r="11360" spans="1:11">
      <c r="A11360" s="74" t="s">
        <v>152</v>
      </c>
      <c r="B11360" t="s">
        <v>244</v>
      </c>
      <c r="C11360" t="s">
        <v>25</v>
      </c>
      <c r="D11360">
        <v>1</v>
      </c>
      <c r="E11360">
        <v>1</v>
      </c>
      <c r="F11360">
        <v>66811</v>
      </c>
      <c r="G11360">
        <v>70152</v>
      </c>
      <c r="H11360">
        <v>66811</v>
      </c>
      <c r="I11360">
        <v>70152</v>
      </c>
      <c r="J11360">
        <v>3341</v>
      </c>
      <c r="K11360">
        <v>5.0006735417820421E-2</v>
      </c>
    </row>
    <row r="11361" spans="1:11">
      <c r="A11361" s="74" t="s">
        <v>152</v>
      </c>
      <c r="B11361" t="s">
        <v>244</v>
      </c>
    </row>
    <row r="11362" spans="1:11">
      <c r="A11362" s="74" t="s">
        <v>152</v>
      </c>
      <c r="B11362" t="s">
        <v>244</v>
      </c>
      <c r="C11362" t="s">
        <v>26</v>
      </c>
      <c r="D11362">
        <v>0</v>
      </c>
      <c r="E11362">
        <v>0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0</v>
      </c>
    </row>
    <row r="11363" spans="1:11">
      <c r="A11363" s="74" t="s">
        <v>152</v>
      </c>
      <c r="B11363" t="s">
        <v>244</v>
      </c>
      <c r="C11363" t="s">
        <v>27</v>
      </c>
      <c r="D11363">
        <v>0</v>
      </c>
      <c r="E11363">
        <v>0</v>
      </c>
      <c r="F11363">
        <v>0</v>
      </c>
      <c r="G11363">
        <v>0</v>
      </c>
      <c r="H11363">
        <v>0</v>
      </c>
      <c r="I11363">
        <v>0</v>
      </c>
      <c r="J11363">
        <v>0</v>
      </c>
      <c r="K11363">
        <v>0</v>
      </c>
    </row>
    <row r="11364" spans="1:11">
      <c r="A11364" s="74" t="s">
        <v>152</v>
      </c>
      <c r="B11364" t="s">
        <v>244</v>
      </c>
      <c r="C11364" t="s">
        <v>25</v>
      </c>
      <c r="D11364">
        <v>0</v>
      </c>
      <c r="E11364">
        <v>0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0</v>
      </c>
    </row>
    <row r="11365" spans="1:11">
      <c r="A11365" s="74" t="s">
        <v>152</v>
      </c>
      <c r="B11365" t="s">
        <v>244</v>
      </c>
    </row>
    <row r="11366" spans="1:11">
      <c r="A11366" s="74" t="s">
        <v>152</v>
      </c>
      <c r="B11366" t="s">
        <v>244</v>
      </c>
      <c r="C11366" t="s">
        <v>28</v>
      </c>
      <c r="D11366">
        <v>0</v>
      </c>
      <c r="E11366">
        <v>0</v>
      </c>
      <c r="F11366">
        <v>0</v>
      </c>
      <c r="G11366">
        <v>0</v>
      </c>
      <c r="H11366">
        <v>0</v>
      </c>
      <c r="I11366">
        <v>0</v>
      </c>
      <c r="J11366">
        <v>0</v>
      </c>
      <c r="K11366">
        <v>0</v>
      </c>
    </row>
    <row r="11367" spans="1:11">
      <c r="A11367" s="74" t="s">
        <v>152</v>
      </c>
      <c r="B11367" t="s">
        <v>244</v>
      </c>
      <c r="C11367" t="s">
        <v>29</v>
      </c>
      <c r="D11367">
        <v>0</v>
      </c>
      <c r="E11367">
        <v>0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0</v>
      </c>
    </row>
    <row r="11368" spans="1:11">
      <c r="A11368" s="74" t="s">
        <v>152</v>
      </c>
      <c r="B11368" t="s">
        <v>244</v>
      </c>
      <c r="C11368" t="s">
        <v>30</v>
      </c>
      <c r="D11368">
        <v>0</v>
      </c>
      <c r="E11368">
        <v>0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0</v>
      </c>
    </row>
    <row r="11369" spans="1:11">
      <c r="A11369" s="74" t="s">
        <v>152</v>
      </c>
      <c r="B11369" t="s">
        <v>244</v>
      </c>
      <c r="C11369" t="s">
        <v>31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0</v>
      </c>
      <c r="J11369">
        <v>0</v>
      </c>
      <c r="K11369">
        <v>0</v>
      </c>
    </row>
    <row r="11370" spans="1:11">
      <c r="A11370" s="74" t="s">
        <v>152</v>
      </c>
      <c r="B11370" t="s">
        <v>244</v>
      </c>
      <c r="C11370" t="s">
        <v>25</v>
      </c>
      <c r="D11370">
        <v>0</v>
      </c>
      <c r="E11370">
        <v>0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0</v>
      </c>
    </row>
    <row r="11371" spans="1:11">
      <c r="A11371" s="74" t="s">
        <v>152</v>
      </c>
      <c r="B11371" t="s">
        <v>244</v>
      </c>
    </row>
    <row r="11372" spans="1:11">
      <c r="A11372" s="74" t="s">
        <v>152</v>
      </c>
      <c r="B11372" t="s">
        <v>244</v>
      </c>
      <c r="C11372" t="s">
        <v>32</v>
      </c>
      <c r="D11372">
        <v>0</v>
      </c>
      <c r="E11372">
        <v>0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</row>
    <row r="11373" spans="1:11">
      <c r="A11373" s="74" t="s">
        <v>152</v>
      </c>
      <c r="B11373" t="s">
        <v>244</v>
      </c>
      <c r="C11373" t="s">
        <v>33</v>
      </c>
      <c r="D11373">
        <v>0</v>
      </c>
      <c r="E11373">
        <v>0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</row>
    <row r="11374" spans="1:11">
      <c r="A11374" s="74" t="s">
        <v>152</v>
      </c>
      <c r="B11374" t="s">
        <v>244</v>
      </c>
      <c r="C11374" t="s">
        <v>34</v>
      </c>
      <c r="D11374">
        <v>1</v>
      </c>
      <c r="E11374">
        <v>1</v>
      </c>
      <c r="F11374">
        <v>27830</v>
      </c>
      <c r="G11374">
        <v>29222</v>
      </c>
      <c r="H11374">
        <v>27830</v>
      </c>
      <c r="I11374">
        <v>29222</v>
      </c>
      <c r="J11374">
        <v>1392</v>
      </c>
      <c r="K11374">
        <v>5.001796622349982E-2</v>
      </c>
    </row>
    <row r="11375" spans="1:11">
      <c r="A11375" s="74" t="s">
        <v>152</v>
      </c>
      <c r="B11375" t="s">
        <v>244</v>
      </c>
      <c r="C11375" t="s">
        <v>25</v>
      </c>
      <c r="D11375">
        <v>1</v>
      </c>
      <c r="E11375">
        <v>1</v>
      </c>
      <c r="F11375">
        <v>27830</v>
      </c>
      <c r="G11375">
        <v>29222</v>
      </c>
      <c r="H11375">
        <v>27830</v>
      </c>
      <c r="I11375">
        <v>29222</v>
      </c>
      <c r="J11375">
        <v>1392</v>
      </c>
      <c r="K11375">
        <v>5.001796622349982E-2</v>
      </c>
    </row>
    <row r="11376" spans="1:11">
      <c r="A11376" s="74" t="s">
        <v>152</v>
      </c>
      <c r="B11376" t="s">
        <v>244</v>
      </c>
    </row>
    <row r="11377" spans="1:11">
      <c r="A11377" s="74" t="s">
        <v>152</v>
      </c>
      <c r="B11377" t="s">
        <v>244</v>
      </c>
      <c r="C11377" t="s">
        <v>35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0</v>
      </c>
      <c r="J11377">
        <v>0</v>
      </c>
      <c r="K11377">
        <v>0</v>
      </c>
    </row>
    <row r="11378" spans="1:11">
      <c r="A11378" s="74" t="s">
        <v>152</v>
      </c>
      <c r="B11378" t="s">
        <v>244</v>
      </c>
      <c r="C11378" t="s">
        <v>36</v>
      </c>
      <c r="D11378">
        <v>0</v>
      </c>
      <c r="E11378">
        <v>0</v>
      </c>
      <c r="F11378">
        <v>0</v>
      </c>
      <c r="G11378">
        <v>0</v>
      </c>
      <c r="H11378">
        <v>0</v>
      </c>
      <c r="I11378">
        <v>0</v>
      </c>
      <c r="J11378">
        <v>0</v>
      </c>
      <c r="K11378">
        <v>0</v>
      </c>
    </row>
    <row r="11379" spans="1:11">
      <c r="A11379" s="74" t="s">
        <v>152</v>
      </c>
      <c r="B11379" t="s">
        <v>244</v>
      </c>
      <c r="C11379" t="s">
        <v>25</v>
      </c>
      <c r="D11379">
        <v>0</v>
      </c>
      <c r="E11379">
        <v>0</v>
      </c>
      <c r="F11379">
        <v>0</v>
      </c>
      <c r="G11379">
        <v>0</v>
      </c>
      <c r="H11379">
        <v>0</v>
      </c>
      <c r="I11379">
        <v>0</v>
      </c>
      <c r="J11379">
        <v>0</v>
      </c>
      <c r="K11379">
        <v>0</v>
      </c>
    </row>
    <row r="11380" spans="1:11">
      <c r="A11380" s="74" t="s">
        <v>152</v>
      </c>
      <c r="B11380" t="s">
        <v>244</v>
      </c>
    </row>
    <row r="11381" spans="1:11">
      <c r="A11381" s="74" t="s">
        <v>152</v>
      </c>
      <c r="B11381" t="s">
        <v>244</v>
      </c>
      <c r="C11381" t="s">
        <v>37</v>
      </c>
      <c r="D11381">
        <v>0</v>
      </c>
      <c r="E11381">
        <v>0</v>
      </c>
      <c r="F11381">
        <v>0</v>
      </c>
      <c r="G11381">
        <v>0</v>
      </c>
      <c r="H11381">
        <v>0</v>
      </c>
      <c r="I11381">
        <v>0</v>
      </c>
      <c r="J11381">
        <v>0</v>
      </c>
      <c r="K11381">
        <v>0</v>
      </c>
    </row>
    <row r="11382" spans="1:11">
      <c r="A11382" s="74" t="s">
        <v>152</v>
      </c>
      <c r="B11382" t="s">
        <v>244</v>
      </c>
      <c r="C11382" t="s">
        <v>38</v>
      </c>
      <c r="D11382">
        <v>0</v>
      </c>
      <c r="E11382">
        <v>0</v>
      </c>
      <c r="F11382">
        <v>0</v>
      </c>
      <c r="G11382">
        <v>0</v>
      </c>
      <c r="H11382">
        <v>0</v>
      </c>
      <c r="I11382">
        <v>0</v>
      </c>
      <c r="J11382">
        <v>0</v>
      </c>
      <c r="K11382">
        <v>0</v>
      </c>
    </row>
    <row r="11383" spans="1:11">
      <c r="A11383" s="74" t="s">
        <v>152</v>
      </c>
      <c r="B11383" t="s">
        <v>244</v>
      </c>
      <c r="C11383" t="s">
        <v>25</v>
      </c>
      <c r="D11383">
        <v>0</v>
      </c>
      <c r="E11383">
        <v>0</v>
      </c>
      <c r="F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</row>
    <row r="11384" spans="1:11">
      <c r="A11384" s="74" t="s">
        <v>152</v>
      </c>
      <c r="B11384" t="s">
        <v>244</v>
      </c>
    </row>
    <row r="11385" spans="1:11">
      <c r="A11385" s="74" t="s">
        <v>152</v>
      </c>
      <c r="B11385" t="s">
        <v>244</v>
      </c>
      <c r="C11385" t="s">
        <v>39</v>
      </c>
      <c r="D11385">
        <v>0</v>
      </c>
      <c r="E11385">
        <v>0</v>
      </c>
      <c r="F11385">
        <v>0</v>
      </c>
      <c r="G11385">
        <v>0</v>
      </c>
      <c r="H11385">
        <v>0</v>
      </c>
      <c r="I11385">
        <v>0</v>
      </c>
      <c r="J11385">
        <v>0</v>
      </c>
      <c r="K11385">
        <v>0</v>
      </c>
    </row>
    <row r="11386" spans="1:11">
      <c r="A11386" s="74" t="s">
        <v>152</v>
      </c>
      <c r="B11386" t="s">
        <v>244</v>
      </c>
      <c r="C11386" t="s">
        <v>40</v>
      </c>
      <c r="D11386">
        <v>0</v>
      </c>
      <c r="E11386">
        <v>0</v>
      </c>
      <c r="F11386">
        <v>0</v>
      </c>
      <c r="G11386">
        <v>0</v>
      </c>
      <c r="H11386">
        <v>0</v>
      </c>
      <c r="I11386">
        <v>0</v>
      </c>
      <c r="J11386">
        <v>0</v>
      </c>
      <c r="K11386">
        <v>0</v>
      </c>
    </row>
    <row r="11387" spans="1:11">
      <c r="A11387" s="74" t="s">
        <v>152</v>
      </c>
      <c r="B11387" t="s">
        <v>244</v>
      </c>
      <c r="C11387" t="s">
        <v>41</v>
      </c>
      <c r="D11387">
        <v>0</v>
      </c>
      <c r="E11387">
        <v>0</v>
      </c>
      <c r="F11387">
        <v>0</v>
      </c>
      <c r="G11387">
        <v>0</v>
      </c>
      <c r="H11387">
        <v>0</v>
      </c>
      <c r="I11387">
        <v>0</v>
      </c>
      <c r="J11387">
        <v>0</v>
      </c>
      <c r="K11387">
        <v>0</v>
      </c>
    </row>
    <row r="11388" spans="1:11">
      <c r="A11388" s="74" t="s">
        <v>152</v>
      </c>
      <c r="B11388" t="s">
        <v>244</v>
      </c>
      <c r="C11388" t="s">
        <v>42</v>
      </c>
      <c r="D11388">
        <v>0</v>
      </c>
      <c r="E11388">
        <v>0</v>
      </c>
      <c r="F11388">
        <v>0</v>
      </c>
      <c r="G11388">
        <v>0</v>
      </c>
      <c r="H11388">
        <v>0</v>
      </c>
      <c r="I11388">
        <v>0</v>
      </c>
      <c r="J11388">
        <v>0</v>
      </c>
      <c r="K11388">
        <v>0</v>
      </c>
    </row>
    <row r="11389" spans="1:11">
      <c r="A11389" s="74" t="s">
        <v>152</v>
      </c>
      <c r="B11389" t="s">
        <v>244</v>
      </c>
      <c r="C11389" t="s">
        <v>43</v>
      </c>
      <c r="D11389">
        <v>0</v>
      </c>
      <c r="E11389">
        <v>0</v>
      </c>
      <c r="F11389">
        <v>0</v>
      </c>
      <c r="G11389">
        <v>0</v>
      </c>
      <c r="H11389">
        <v>0</v>
      </c>
      <c r="I11389">
        <v>0</v>
      </c>
      <c r="J11389">
        <v>0</v>
      </c>
      <c r="K11389">
        <v>0</v>
      </c>
    </row>
    <row r="11390" spans="1:11">
      <c r="A11390" s="74" t="s">
        <v>152</v>
      </c>
      <c r="B11390" t="s">
        <v>244</v>
      </c>
      <c r="C11390" t="s">
        <v>44</v>
      </c>
      <c r="D11390">
        <v>0</v>
      </c>
      <c r="E11390">
        <v>0</v>
      </c>
      <c r="F11390">
        <v>0</v>
      </c>
      <c r="G11390">
        <v>0</v>
      </c>
      <c r="H11390">
        <v>0</v>
      </c>
      <c r="I11390">
        <v>0</v>
      </c>
      <c r="J11390">
        <v>0</v>
      </c>
      <c r="K11390">
        <v>0</v>
      </c>
    </row>
    <row r="11391" spans="1:11">
      <c r="A11391" s="74" t="s">
        <v>152</v>
      </c>
      <c r="B11391" t="s">
        <v>244</v>
      </c>
      <c r="C11391" t="s">
        <v>45</v>
      </c>
      <c r="D11391">
        <v>0</v>
      </c>
      <c r="E11391">
        <v>0</v>
      </c>
      <c r="F11391">
        <v>0</v>
      </c>
      <c r="G11391">
        <v>0</v>
      </c>
      <c r="H11391">
        <v>0</v>
      </c>
      <c r="I11391">
        <v>0</v>
      </c>
      <c r="J11391">
        <v>0</v>
      </c>
      <c r="K11391">
        <v>0</v>
      </c>
    </row>
    <row r="11392" spans="1:11">
      <c r="A11392" s="74" t="s">
        <v>152</v>
      </c>
      <c r="B11392" t="s">
        <v>244</v>
      </c>
      <c r="C11392" t="s">
        <v>46</v>
      </c>
      <c r="D11392">
        <v>0</v>
      </c>
      <c r="E11392">
        <v>0</v>
      </c>
      <c r="F11392">
        <v>0</v>
      </c>
      <c r="G11392">
        <v>0</v>
      </c>
      <c r="H11392">
        <v>0</v>
      </c>
      <c r="I11392">
        <v>0</v>
      </c>
      <c r="J11392">
        <v>0</v>
      </c>
      <c r="K11392">
        <v>0</v>
      </c>
    </row>
    <row r="11393" spans="1:11">
      <c r="A11393" s="74" t="s">
        <v>152</v>
      </c>
      <c r="B11393" t="s">
        <v>244</v>
      </c>
      <c r="C11393" t="s">
        <v>25</v>
      </c>
      <c r="D11393">
        <v>0</v>
      </c>
      <c r="E11393">
        <v>0</v>
      </c>
      <c r="F11393">
        <v>0</v>
      </c>
      <c r="G11393">
        <v>0</v>
      </c>
      <c r="H11393">
        <v>0</v>
      </c>
      <c r="I11393">
        <v>0</v>
      </c>
      <c r="J11393">
        <v>0</v>
      </c>
      <c r="K11393">
        <v>0</v>
      </c>
    </row>
    <row r="11394" spans="1:11">
      <c r="A11394" s="74" t="s">
        <v>152</v>
      </c>
      <c r="B11394" t="s">
        <v>244</v>
      </c>
    </row>
    <row r="11395" spans="1:11">
      <c r="A11395" s="74" t="s">
        <v>152</v>
      </c>
      <c r="B11395" t="s">
        <v>244</v>
      </c>
      <c r="C11395" t="s">
        <v>47</v>
      </c>
      <c r="D11395">
        <v>0</v>
      </c>
      <c r="E11395">
        <v>0</v>
      </c>
      <c r="F11395">
        <v>0</v>
      </c>
      <c r="G11395">
        <v>0</v>
      </c>
      <c r="H11395">
        <v>0</v>
      </c>
      <c r="I11395">
        <v>0</v>
      </c>
      <c r="J11395">
        <v>0</v>
      </c>
      <c r="K11395">
        <v>0</v>
      </c>
    </row>
    <row r="11396" spans="1:11">
      <c r="A11396" s="74" t="s">
        <v>152</v>
      </c>
      <c r="B11396" t="s">
        <v>244</v>
      </c>
      <c r="C11396" t="s">
        <v>48</v>
      </c>
      <c r="D11396">
        <v>0</v>
      </c>
      <c r="E11396">
        <v>0</v>
      </c>
      <c r="F11396">
        <v>0</v>
      </c>
      <c r="G11396">
        <v>0</v>
      </c>
      <c r="H11396">
        <v>0</v>
      </c>
      <c r="I11396">
        <v>0</v>
      </c>
      <c r="J11396">
        <v>0</v>
      </c>
      <c r="K11396">
        <v>0</v>
      </c>
    </row>
    <row r="11397" spans="1:11">
      <c r="A11397" s="74" t="s">
        <v>152</v>
      </c>
      <c r="B11397" t="s">
        <v>244</v>
      </c>
      <c r="C11397" t="s">
        <v>25</v>
      </c>
      <c r="D11397">
        <v>0</v>
      </c>
      <c r="E11397">
        <v>0</v>
      </c>
      <c r="F11397">
        <v>0</v>
      </c>
      <c r="G11397">
        <v>0</v>
      </c>
      <c r="H11397">
        <v>0</v>
      </c>
      <c r="I11397">
        <v>0</v>
      </c>
      <c r="J11397">
        <v>0</v>
      </c>
      <c r="K11397">
        <v>0</v>
      </c>
    </row>
    <row r="11398" spans="1:11">
      <c r="A11398" s="74" t="s">
        <v>152</v>
      </c>
      <c r="B11398" t="s">
        <v>244</v>
      </c>
    </row>
    <row r="11399" spans="1:11">
      <c r="A11399" s="74" t="s">
        <v>152</v>
      </c>
      <c r="B11399" t="s">
        <v>244</v>
      </c>
      <c r="C11399" t="s">
        <v>49</v>
      </c>
      <c r="D11399">
        <v>0</v>
      </c>
      <c r="E11399">
        <v>0</v>
      </c>
      <c r="F11399">
        <v>0</v>
      </c>
      <c r="G11399">
        <v>0</v>
      </c>
      <c r="H11399">
        <v>0</v>
      </c>
      <c r="I11399">
        <v>0</v>
      </c>
      <c r="J11399">
        <v>0</v>
      </c>
      <c r="K11399">
        <v>0</v>
      </c>
    </row>
    <row r="11400" spans="1:11">
      <c r="A11400" s="74" t="s">
        <v>152</v>
      </c>
      <c r="B11400" t="s">
        <v>244</v>
      </c>
      <c r="C11400" t="s">
        <v>25</v>
      </c>
      <c r="D11400">
        <v>0</v>
      </c>
      <c r="E11400">
        <v>0</v>
      </c>
      <c r="F11400">
        <v>0</v>
      </c>
      <c r="G11400">
        <v>0</v>
      </c>
      <c r="H11400">
        <v>0</v>
      </c>
      <c r="I11400">
        <v>0</v>
      </c>
      <c r="J11400">
        <v>0</v>
      </c>
      <c r="K11400">
        <v>0</v>
      </c>
    </row>
    <row r="11401" spans="1:11">
      <c r="A11401" s="74" t="s">
        <v>152</v>
      </c>
      <c r="B11401" t="s">
        <v>244</v>
      </c>
    </row>
    <row r="11402" spans="1:11">
      <c r="A11402" s="74" t="s">
        <v>152</v>
      </c>
      <c r="B11402" t="s">
        <v>244</v>
      </c>
      <c r="C11402" t="s">
        <v>50</v>
      </c>
      <c r="D11402">
        <v>0</v>
      </c>
      <c r="E11402">
        <v>0</v>
      </c>
      <c r="F11402">
        <v>0</v>
      </c>
      <c r="G11402">
        <v>0</v>
      </c>
      <c r="H11402">
        <v>0</v>
      </c>
      <c r="I11402">
        <v>0</v>
      </c>
      <c r="J11402">
        <v>0</v>
      </c>
      <c r="K11402">
        <v>0</v>
      </c>
    </row>
    <row r="11403" spans="1:11">
      <c r="A11403" s="74" t="s">
        <v>152</v>
      </c>
      <c r="B11403" t="s">
        <v>244</v>
      </c>
      <c r="C11403" t="s">
        <v>51</v>
      </c>
      <c r="D11403">
        <v>0</v>
      </c>
      <c r="E11403">
        <v>0</v>
      </c>
      <c r="F11403">
        <v>0</v>
      </c>
      <c r="G11403">
        <v>0</v>
      </c>
      <c r="H11403">
        <v>0</v>
      </c>
      <c r="I11403">
        <v>0</v>
      </c>
      <c r="J11403">
        <v>0</v>
      </c>
      <c r="K11403">
        <v>0</v>
      </c>
    </row>
    <row r="11404" spans="1:11">
      <c r="A11404" s="74" t="s">
        <v>152</v>
      </c>
      <c r="B11404" t="s">
        <v>244</v>
      </c>
      <c r="C11404" t="s">
        <v>25</v>
      </c>
      <c r="D11404">
        <v>0</v>
      </c>
      <c r="E11404">
        <v>0</v>
      </c>
      <c r="F11404">
        <v>0</v>
      </c>
      <c r="G11404">
        <v>0</v>
      </c>
      <c r="H11404">
        <v>0</v>
      </c>
      <c r="I11404">
        <v>0</v>
      </c>
      <c r="J11404">
        <v>0</v>
      </c>
      <c r="K11404">
        <v>0</v>
      </c>
    </row>
    <row r="11405" spans="1:11">
      <c r="A11405" s="74" t="s">
        <v>152</v>
      </c>
      <c r="B11405" t="s">
        <v>244</v>
      </c>
    </row>
    <row r="11406" spans="1:11">
      <c r="A11406" s="74" t="s">
        <v>152</v>
      </c>
      <c r="B11406" t="s">
        <v>244</v>
      </c>
      <c r="C11406" t="s">
        <v>52</v>
      </c>
      <c r="D11406">
        <v>0</v>
      </c>
      <c r="E11406">
        <v>0</v>
      </c>
      <c r="F11406">
        <v>0</v>
      </c>
      <c r="G11406">
        <v>0</v>
      </c>
      <c r="H11406">
        <v>0</v>
      </c>
      <c r="I11406">
        <v>0</v>
      </c>
      <c r="J11406">
        <v>0</v>
      </c>
      <c r="K11406">
        <v>0</v>
      </c>
    </row>
    <row r="11407" spans="1:11">
      <c r="A11407" s="74" t="s">
        <v>152</v>
      </c>
      <c r="B11407" t="s">
        <v>244</v>
      </c>
      <c r="C11407" t="s">
        <v>53</v>
      </c>
      <c r="D11407">
        <v>0</v>
      </c>
      <c r="E11407">
        <v>0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0</v>
      </c>
    </row>
    <row r="11408" spans="1:11">
      <c r="A11408" s="74" t="s">
        <v>152</v>
      </c>
      <c r="B11408" t="s">
        <v>244</v>
      </c>
      <c r="C11408" t="s">
        <v>54</v>
      </c>
      <c r="D11408">
        <v>0</v>
      </c>
      <c r="E11408">
        <v>0</v>
      </c>
      <c r="F11408">
        <v>0</v>
      </c>
      <c r="G11408">
        <v>0</v>
      </c>
      <c r="H11408">
        <v>0</v>
      </c>
      <c r="I11408">
        <v>0</v>
      </c>
      <c r="J11408">
        <v>0</v>
      </c>
      <c r="K11408">
        <v>0</v>
      </c>
    </row>
    <row r="11409" spans="1:11">
      <c r="A11409" s="74" t="s">
        <v>152</v>
      </c>
      <c r="B11409" t="s">
        <v>244</v>
      </c>
      <c r="C11409" t="s">
        <v>55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0</v>
      </c>
      <c r="J11409">
        <v>0</v>
      </c>
      <c r="K11409">
        <v>0</v>
      </c>
    </row>
    <row r="11410" spans="1:11">
      <c r="A11410" s="74" t="s">
        <v>152</v>
      </c>
      <c r="B11410" t="s">
        <v>244</v>
      </c>
      <c r="C11410" t="s">
        <v>25</v>
      </c>
      <c r="D11410">
        <v>0</v>
      </c>
      <c r="E11410">
        <v>0</v>
      </c>
      <c r="F11410">
        <v>0</v>
      </c>
      <c r="G11410">
        <v>0</v>
      </c>
      <c r="H11410">
        <v>0</v>
      </c>
      <c r="I11410">
        <v>0</v>
      </c>
      <c r="J11410">
        <v>0</v>
      </c>
      <c r="K11410">
        <v>0</v>
      </c>
    </row>
    <row r="11411" spans="1:11">
      <c r="A11411" s="74" t="s">
        <v>152</v>
      </c>
      <c r="B11411" t="s">
        <v>244</v>
      </c>
    </row>
    <row r="11412" spans="1:11">
      <c r="A11412" s="74" t="s">
        <v>152</v>
      </c>
      <c r="B11412" t="s">
        <v>244</v>
      </c>
      <c r="C11412" t="s">
        <v>56</v>
      </c>
      <c r="D11412">
        <v>0</v>
      </c>
      <c r="E11412">
        <v>0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0</v>
      </c>
    </row>
    <row r="11413" spans="1:11">
      <c r="A11413" s="74" t="s">
        <v>152</v>
      </c>
      <c r="B11413" t="s">
        <v>244</v>
      </c>
      <c r="C11413" t="s">
        <v>57</v>
      </c>
      <c r="D11413">
        <v>0</v>
      </c>
      <c r="E11413">
        <v>0</v>
      </c>
      <c r="F11413">
        <v>0</v>
      </c>
      <c r="G11413">
        <v>0</v>
      </c>
      <c r="H11413">
        <v>0</v>
      </c>
      <c r="I11413">
        <v>0</v>
      </c>
      <c r="J11413">
        <v>0</v>
      </c>
      <c r="K11413">
        <v>0</v>
      </c>
    </row>
    <row r="11414" spans="1:11">
      <c r="A11414" s="74" t="s">
        <v>152</v>
      </c>
      <c r="B11414" t="s">
        <v>244</v>
      </c>
      <c r="C11414" t="s">
        <v>58</v>
      </c>
      <c r="D11414">
        <v>0</v>
      </c>
      <c r="E11414">
        <v>0</v>
      </c>
      <c r="F11414">
        <v>0</v>
      </c>
      <c r="G11414">
        <v>0</v>
      </c>
      <c r="H11414">
        <v>0</v>
      </c>
      <c r="I11414">
        <v>0</v>
      </c>
      <c r="J11414">
        <v>0</v>
      </c>
      <c r="K11414">
        <v>0</v>
      </c>
    </row>
  </sheetData>
  <dataValidations disablePrompts="1" count="42">
    <dataValidation allowBlank="1" showInputMessage="1" showErrorMessage="1" promptTitle="Library/Media Specialists" prompt=" " sqref="C13 C137 C1625"/>
    <dataValidation allowBlank="1" showInputMessage="1" showErrorMessage="1" promptTitle="Coord/Subject Matter Specialists" prompt=" " sqref="C12 C136 C1624"/>
    <dataValidation allowBlank="1" showInputMessage="1" showErrorMessage="1" promptTitle="Assoc. Sup.-Finance &amp; Business" prompt=" " sqref="C11 C135 C1623"/>
    <dataValidation allowBlank="1" showInputMessage="1" showErrorMessage="1" promptTitle="Administrative Assistants" prompt=" " sqref="C10 C134 C1622"/>
    <dataValidation allowBlank="1" showInputMessage="1" showErrorMessage="1" promptTitle="Administrative Associates" prompt=" " sqref="C9 C133 C1621"/>
    <dataValidation allowBlank="1" showInputMessage="1" showErrorMessage="1" promptTitle="Principal" prompt=" " sqref="C8 C132 C1620"/>
    <dataValidation type="textLength" allowBlank="1" showInputMessage="1" showErrorMessage="1" promptTitle="Superintendent" prompt=" " sqref="C7 C131 C1619">
      <formula1>0</formula1>
      <formula2>4</formula2>
    </dataValidation>
    <dataValidation allowBlank="1" showInputMessage="1" showErrorMessage="1" promptTitle="SUPERINTENDENT FTE" prompt="If you are a DISTRICT, you must enter the FTE for your &quot;Superintendent&quot;." sqref="D7 D131 D1619"/>
    <dataValidation allowBlank="1" showInputMessage="1" showErrorMessage="1" promptTitle="PRINCIPAL FTE" prompt="FTE &quot;Principal&quot; data must be entered in this cell!" sqref="D8 D132 D1620"/>
    <dataValidation allowBlank="1" showInputMessage="1" showErrorMessage="1" promptTitle="Summer School/After School" prompt=" " sqref="C68 C192 C1680"/>
    <dataValidation allowBlank="1" showInputMessage="1" showErrorMessage="1" promptTitle="Recreation" prompt=" " sqref="C67 C191 C1679"/>
    <dataValidation allowBlank="1" showInputMessage="1" showErrorMessage="1" promptTitle="Adult Education" prompt=" " sqref="C66 C190 C1678"/>
    <dataValidation allowBlank="1" showInputMessage="1" showErrorMessage="1" promptTitle="Activities Salaries" prompt=" " sqref="C63 C187 C1675"/>
    <dataValidation allowBlank="1" showInputMessage="1" showErrorMessage="1" promptTitle="Bus Drivers" prompt=" " sqref="C62 C186 C1674"/>
    <dataValidation allowBlank="1" showInputMessage="1" showErrorMessage="1" promptTitle="Athletics" prompt=" " sqref="C61 C185 C1673"/>
    <dataValidation allowBlank="1" showInputMessage="1" showErrorMessage="1" promptTitle="Food Service" prompt=" " sqref="C60 C184 C1672"/>
    <dataValidation allowBlank="1" showInputMessage="1" showErrorMessage="1" promptTitle="Custodial" prompt=" " sqref="C57 C181 C1669"/>
    <dataValidation allowBlank="1" showInputMessage="1" showErrorMessage="1" promptTitle="Maintenance" prompt=" " sqref="C56 C180 C1668"/>
    <dataValidation allowBlank="1" showInputMessage="1" showErrorMessage="1" promptTitle="Data Processing" prompt=" " sqref="C53 C177 C1665"/>
    <dataValidation allowBlank="1" showInputMessage="1" showErrorMessage="1" promptTitle="Crosswalk Guards " prompt=" " sqref="C50 C174 C1662"/>
    <dataValidation allowBlank="1" showInputMessage="1" showErrorMessage="1" promptTitle="Spec. Ed. Assistants" prompt="Non-Instructional" sqref="C49 C173 C1661"/>
    <dataValidation allowBlank="1" showInputMessage="1" showErrorMessage="1" promptTitle="Specialists" prompt=" " sqref="C46 C170 C1658"/>
    <dataValidation allowBlank="1" showInputMessage="1" showErrorMessage="1" promptTitle="Interpreters" prompt=" " sqref="C45 C169 C1657"/>
    <dataValidation allowBlank="1" showInputMessage="1" showErrorMessage="1" promptTitle="Audiologists" prompt=" " sqref="C44 C168 C1656"/>
    <dataValidation allowBlank="1" showInputMessage="1" showErrorMessage="1" promptTitle="Psychologists/Counselors" prompt=" " sqref="C43 C167 C1655"/>
    <dataValidation allowBlank="1" showInputMessage="1" showErrorMessage="1" promptTitle="Physical/Recreational Therapists" prompt=" " sqref="C42 C166 C1654"/>
    <dataValidation allowBlank="1" showInputMessage="1" showErrorMessage="1" promptTitle="Occupational Therapists" prompt=" " sqref="C41 C165 C1653"/>
    <dataValidation allowBlank="1" showInputMessage="1" showErrorMessage="1" promptTitle="Speech Therapists" prompt=" " sqref="C40 C164 C1652"/>
    <dataValidation allowBlank="1" showInputMessage="1" showErrorMessage="1" promptTitle="Diagnosticians" prompt=" " sqref="C39 C163 C1651"/>
    <dataValidation allowBlank="1" showInputMessage="1" showErrorMessage="1" promptTitle="Warehouse/Delivery" prompt=" " sqref="C36 C160 C1648"/>
    <dataValidation allowBlank="1" showInputMessage="1" showErrorMessage="1" promptTitle="Business Office Support" prompt=" " sqref="C35 C159 C1647"/>
    <dataValidation allowBlank="1" showInputMessage="1" showErrorMessage="1" promptTitle="Duty Personnel" prompt=" " sqref="C32 C156 C1644"/>
    <dataValidation allowBlank="1" showInputMessage="1" showErrorMessage="1" promptTitle="School/Student Support" prompt=" " sqref="C31 C155 C1643"/>
    <dataValidation allowBlank="1" showInputMessage="1" showErrorMessage="1" promptTitle="Secretarial/Clerical/Tech Assist" prompt=" " sqref="C28 C152 C1640"/>
    <dataValidation allowBlank="1" showInputMessage="1" showErrorMessage="1" promptTitle="Registered Nurses" prompt=" " sqref="C27 C151 C1639"/>
    <dataValidation allowBlank="1" showInputMessage="1" showErrorMessage="1" promptTitle="Guidance Counselor/Social Worker" prompt=" " sqref="C26 C150 C1638"/>
    <dataValidation allowBlank="1" showInputMessage="1" showErrorMessage="1" promptTitle="Instructional Assist-PreSchool" prompt="Excludes Special Education" sqref="C23 C147 C1635"/>
    <dataValidation allowBlank="1" showInputMessage="1" showErrorMessage="1" promptTitle="Instructional Assistants - ECE" prompt=" " sqref="C22 C146 C1634"/>
    <dataValidation allowBlank="1" showInputMessage="1" showErrorMessage="1" promptTitle="Instructional Assistant-Spec. Ed" prompt=" " sqref="C21 C145 C1633"/>
    <dataValidation allowBlank="1" showInputMessage="1" showErrorMessage="1" promptTitle="Instructional Assistants" prompt="Grades 1-12" sqref="C20 C144 C1632"/>
    <dataValidation allowBlank="1" showInputMessage="1" showErrorMessage="1" promptTitle="Health Assistants" prompt=" " sqref="C17 C19 C141 C143 C1629 C1631"/>
    <dataValidation allowBlank="1" showInputMessage="1" showErrorMessage="1" promptTitle="Library Media Assistants" prompt=" " sqref="C16 C140 C1628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4"/>
  <sheetViews>
    <sheetView workbookViewId="0">
      <pane ySplit="5" topLeftCell="A142" activePane="bottomLeft" state="frozen"/>
      <selection activeCell="E1" sqref="E1"/>
      <selection pane="bottomLeft" activeCell="P152" sqref="P152"/>
    </sheetView>
  </sheetViews>
  <sheetFormatPr defaultRowHeight="15"/>
  <cols>
    <col min="1" max="1" width="25.140625" customWidth="1"/>
    <col min="2" max="2" width="17.85546875" customWidth="1"/>
    <col min="3" max="3" width="16.140625" customWidth="1"/>
    <col min="4" max="4" width="17.85546875" customWidth="1"/>
    <col min="5" max="5" width="13.85546875" customWidth="1"/>
    <col min="6" max="6" width="12.42578125" customWidth="1"/>
    <col min="7" max="9" width="11.85546875" customWidth="1"/>
    <col min="10" max="10" width="26.5703125" customWidth="1"/>
    <col min="11" max="12" width="10.140625" bestFit="1" customWidth="1"/>
    <col min="15" max="15" width="30.85546875" style="74" bestFit="1" customWidth="1"/>
    <col min="16" max="17" width="10.140625" bestFit="1" customWidth="1"/>
  </cols>
  <sheetData>
    <row r="1" spans="1:17">
      <c r="A1" s="80" t="s">
        <v>678</v>
      </c>
    </row>
    <row r="2" spans="1:17">
      <c r="A2" s="80" t="s">
        <v>676</v>
      </c>
    </row>
    <row r="3" spans="1:17">
      <c r="A3" s="78" t="s">
        <v>59</v>
      </c>
      <c r="B3" t="s">
        <v>438</v>
      </c>
    </row>
    <row r="4" spans="1:17">
      <c r="A4" s="80"/>
    </row>
    <row r="5" spans="1:17" ht="72.75">
      <c r="A5" s="78" t="s">
        <v>17</v>
      </c>
      <c r="B5" s="78" t="s">
        <v>254</v>
      </c>
      <c r="C5" s="212" t="s">
        <v>731</v>
      </c>
      <c r="D5" s="212" t="s">
        <v>733</v>
      </c>
      <c r="E5" s="212" t="s">
        <v>732</v>
      </c>
      <c r="F5" s="212" t="s">
        <v>734</v>
      </c>
      <c r="G5" s="212"/>
      <c r="H5" s="212"/>
      <c r="I5" s="212"/>
      <c r="K5" s="77" t="s">
        <v>673</v>
      </c>
      <c r="L5" s="77" t="s">
        <v>674</v>
      </c>
      <c r="P5" s="408" t="str">
        <f>K5</f>
        <v>2016-17 average</v>
      </c>
      <c r="Q5" s="408" t="str">
        <f>L5</f>
        <v>2017-18 average</v>
      </c>
    </row>
    <row r="6" spans="1:17">
      <c r="A6" t="s">
        <v>151</v>
      </c>
      <c r="B6" t="s">
        <v>26</v>
      </c>
      <c r="C6" s="76">
        <v>0</v>
      </c>
      <c r="D6" s="79">
        <v>0</v>
      </c>
      <c r="E6" s="76">
        <v>0</v>
      </c>
      <c r="F6" s="79">
        <v>0</v>
      </c>
      <c r="G6" s="79"/>
      <c r="H6" s="126"/>
      <c r="I6" s="126"/>
      <c r="J6" s="79" t="str">
        <f>A6</f>
        <v>academy of trades and technology</v>
      </c>
      <c r="K6" s="79" t="str">
        <f>H12</f>
        <v>N/A</v>
      </c>
      <c r="L6" s="79" t="str">
        <f>I12</f>
        <v>N/A</v>
      </c>
      <c r="M6" t="s">
        <v>675</v>
      </c>
      <c r="O6" s="409" t="str">
        <f>J6</f>
        <v>academy of trades and technology</v>
      </c>
      <c r="P6" s="79" t="str">
        <f>K6</f>
        <v>N/A</v>
      </c>
      <c r="Q6" s="79" t="str">
        <f>L6</f>
        <v>N/A</v>
      </c>
    </row>
    <row r="7" spans="1:17">
      <c r="B7" t="s">
        <v>27</v>
      </c>
      <c r="C7" s="76">
        <v>0</v>
      </c>
      <c r="D7" s="79">
        <v>0</v>
      </c>
      <c r="E7" s="76">
        <v>0</v>
      </c>
      <c r="F7" s="79">
        <v>0</v>
      </c>
      <c r="G7" s="79"/>
      <c r="H7" s="126"/>
      <c r="I7" s="126"/>
      <c r="J7" s="79"/>
      <c r="O7" s="409" t="str">
        <f>J13</f>
        <v>ace leadership high school</v>
      </c>
      <c r="P7" s="79" t="str">
        <f t="shared" ref="P7:Q7" si="0">K13</f>
        <v>N/A</v>
      </c>
      <c r="Q7" s="79" t="str">
        <f t="shared" si="0"/>
        <v>N/A</v>
      </c>
    </row>
    <row r="8" spans="1:17">
      <c r="B8" t="s">
        <v>28</v>
      </c>
      <c r="C8" s="76">
        <v>0</v>
      </c>
      <c r="D8" s="79">
        <v>0</v>
      </c>
      <c r="E8" s="76">
        <v>0</v>
      </c>
      <c r="F8" s="79">
        <v>0</v>
      </c>
      <c r="G8" s="79"/>
      <c r="H8" s="126"/>
      <c r="I8" s="126"/>
      <c r="J8" s="79"/>
      <c r="O8" s="409" t="str">
        <f>J20</f>
        <v>Alamogordo</v>
      </c>
      <c r="P8" s="79">
        <f t="shared" ref="P8:Q8" si="1">K20</f>
        <v>16238.419178082193</v>
      </c>
      <c r="Q8" s="79">
        <f t="shared" si="1"/>
        <v>16238.419178082193</v>
      </c>
    </row>
    <row r="9" spans="1:17">
      <c r="B9" t="s">
        <v>29</v>
      </c>
      <c r="C9" s="76">
        <v>0</v>
      </c>
      <c r="D9" s="79">
        <v>0</v>
      </c>
      <c r="E9" s="76">
        <v>0</v>
      </c>
      <c r="F9" s="79">
        <v>0</v>
      </c>
      <c r="G9" s="79"/>
      <c r="H9" s="126"/>
      <c r="I9" s="126"/>
      <c r="J9" s="79"/>
      <c r="O9" s="409" t="str">
        <f>J27</f>
        <v>albuquerque</v>
      </c>
      <c r="P9" s="79">
        <f t="shared" ref="P9:Q9" si="2">K27</f>
        <v>16522.058160749482</v>
      </c>
      <c r="Q9" s="79">
        <f t="shared" si="2"/>
        <v>16522.058160749482</v>
      </c>
    </row>
    <row r="10" spans="1:17">
      <c r="B10" t="s">
        <v>30</v>
      </c>
      <c r="C10" s="76">
        <v>0</v>
      </c>
      <c r="D10" s="79">
        <v>0</v>
      </c>
      <c r="E10" s="76">
        <v>0</v>
      </c>
      <c r="F10" s="79">
        <v>0</v>
      </c>
      <c r="G10" s="79"/>
      <c r="H10" s="126"/>
      <c r="I10" s="126"/>
      <c r="J10" s="79"/>
      <c r="O10" s="409" t="str">
        <f>J34</f>
        <v>albuquerque institute for math and science</v>
      </c>
      <c r="P10" s="79">
        <f t="shared" ref="P10:Q10" si="3">K34</f>
        <v>36347</v>
      </c>
      <c r="Q10" s="79">
        <f t="shared" si="3"/>
        <v>36347</v>
      </c>
    </row>
    <row r="11" spans="1:17">
      <c r="B11" t="s">
        <v>31</v>
      </c>
      <c r="C11" s="76">
        <v>0</v>
      </c>
      <c r="D11" s="79">
        <v>0</v>
      </c>
      <c r="E11" s="76">
        <v>0</v>
      </c>
      <c r="F11" s="79">
        <v>0</v>
      </c>
      <c r="G11" s="79"/>
      <c r="H11" s="126"/>
      <c r="I11" s="126"/>
      <c r="J11" s="79"/>
      <c r="O11" s="409" t="str">
        <f>J41</f>
        <v>albuquerque school of excellence</v>
      </c>
      <c r="P11" s="409">
        <f t="shared" ref="P11:Q11" si="4">K41</f>
        <v>17100</v>
      </c>
      <c r="Q11" s="409">
        <f t="shared" si="4"/>
        <v>17700</v>
      </c>
    </row>
    <row r="12" spans="1:17">
      <c r="A12" t="s">
        <v>257</v>
      </c>
      <c r="C12" s="76">
        <v>0</v>
      </c>
      <c r="D12" s="79">
        <v>0</v>
      </c>
      <c r="E12" s="76">
        <v>0</v>
      </c>
      <c r="F12" s="79">
        <v>0</v>
      </c>
      <c r="G12" s="79"/>
      <c r="H12" s="126" t="str">
        <f>IF(C12=0,"N/A",D12/C12)</f>
        <v>N/A</v>
      </c>
      <c r="I12" s="126" t="str">
        <f>IF(E12=0,"N/A",F12/E12)</f>
        <v>N/A</v>
      </c>
      <c r="J12" s="79"/>
      <c r="O12" s="409" t="str">
        <f>J48</f>
        <v>albuquerque sign language academy</v>
      </c>
      <c r="P12" s="409">
        <f t="shared" ref="P12:Q12" si="5">K48</f>
        <v>19153.237775647172</v>
      </c>
      <c r="Q12" s="409">
        <f t="shared" si="5"/>
        <v>19211.808245445831</v>
      </c>
    </row>
    <row r="13" spans="1:17">
      <c r="A13" t="s">
        <v>153</v>
      </c>
      <c r="B13" t="s">
        <v>26</v>
      </c>
      <c r="C13" s="76">
        <v>0</v>
      </c>
      <c r="D13" s="79">
        <v>0</v>
      </c>
      <c r="E13" s="76">
        <v>0</v>
      </c>
      <c r="F13" s="79">
        <v>0</v>
      </c>
      <c r="G13" s="79"/>
      <c r="H13" s="126"/>
      <c r="I13" s="126"/>
      <c r="J13" s="79" t="str">
        <f>A13</f>
        <v>ace leadership high school</v>
      </c>
      <c r="K13" s="79" t="str">
        <f>H19</f>
        <v>N/A</v>
      </c>
      <c r="L13" s="79" t="str">
        <f>I19</f>
        <v>N/A</v>
      </c>
      <c r="M13" t="s">
        <v>675</v>
      </c>
      <c r="O13" s="409" t="str">
        <f>J55</f>
        <v>aldo leopold charter school</v>
      </c>
      <c r="P13" s="409">
        <f t="shared" ref="P13:Q13" si="6">K55</f>
        <v>18970.078740157482</v>
      </c>
      <c r="Q13" s="409">
        <f t="shared" si="6"/>
        <v>18970.078740157482</v>
      </c>
    </row>
    <row r="14" spans="1:17">
      <c r="B14" t="s">
        <v>27</v>
      </c>
      <c r="C14" s="76">
        <v>0</v>
      </c>
      <c r="D14" s="79">
        <v>0</v>
      </c>
      <c r="E14" s="76">
        <v>0</v>
      </c>
      <c r="F14" s="79">
        <v>0</v>
      </c>
      <c r="G14" s="79"/>
      <c r="H14" s="126"/>
      <c r="I14" s="126"/>
      <c r="J14" s="79"/>
      <c r="O14" s="409" t="str">
        <f>J62</f>
        <v>alma d' arte charter high school</v>
      </c>
      <c r="P14" s="409" t="str">
        <f t="shared" ref="P14:Q14" si="7">K62</f>
        <v>N/A</v>
      </c>
      <c r="Q14" s="409" t="str">
        <f t="shared" si="7"/>
        <v>N/A</v>
      </c>
    </row>
    <row r="15" spans="1:17">
      <c r="B15" t="s">
        <v>28</v>
      </c>
      <c r="C15" s="76">
        <v>0</v>
      </c>
      <c r="D15" s="79">
        <v>0</v>
      </c>
      <c r="E15" s="76">
        <v>0</v>
      </c>
      <c r="F15" s="79">
        <v>0</v>
      </c>
      <c r="G15" s="79"/>
      <c r="H15" s="126"/>
      <c r="I15" s="126"/>
      <c r="J15" s="79"/>
      <c r="O15" s="409" t="str">
        <f>J69</f>
        <v>amy biehl high school</v>
      </c>
      <c r="P15" s="409">
        <f t="shared" ref="P15:Q15" si="8">K69</f>
        <v>20598</v>
      </c>
      <c r="Q15" s="409">
        <f t="shared" si="8"/>
        <v>20598</v>
      </c>
    </row>
    <row r="16" spans="1:17">
      <c r="B16" t="s">
        <v>29</v>
      </c>
      <c r="C16" s="76">
        <v>0</v>
      </c>
      <c r="D16" s="79">
        <v>0</v>
      </c>
      <c r="E16" s="76">
        <v>0</v>
      </c>
      <c r="F16" s="79">
        <v>0</v>
      </c>
      <c r="G16" s="79"/>
      <c r="H16" s="126"/>
      <c r="I16" s="126"/>
      <c r="J16" s="79"/>
      <c r="O16" s="409" t="str">
        <f>J76</f>
        <v>animas</v>
      </c>
      <c r="P16" s="409">
        <f t="shared" ref="P16:Q16" si="9">K76</f>
        <v>15543</v>
      </c>
      <c r="Q16" s="409">
        <f t="shared" si="9"/>
        <v>15870</v>
      </c>
    </row>
    <row r="17" spans="1:17">
      <c r="B17" t="s">
        <v>30</v>
      </c>
      <c r="C17" s="76">
        <v>0</v>
      </c>
      <c r="D17" s="79">
        <v>0</v>
      </c>
      <c r="E17" s="76">
        <v>0</v>
      </c>
      <c r="F17" s="79">
        <v>0</v>
      </c>
      <c r="G17" s="79"/>
      <c r="H17" s="126"/>
      <c r="I17" s="126"/>
      <c r="J17" s="79"/>
      <c r="O17" s="409" t="str">
        <f>J83</f>
        <v>anthony charter school</v>
      </c>
      <c r="P17" s="409" t="str">
        <f t="shared" ref="P17:Q17" si="10">K83</f>
        <v>N/A</v>
      </c>
      <c r="Q17" s="409" t="str">
        <f t="shared" si="10"/>
        <v>N/A</v>
      </c>
    </row>
    <row r="18" spans="1:17">
      <c r="B18" t="s">
        <v>31</v>
      </c>
      <c r="C18" s="76">
        <v>0</v>
      </c>
      <c r="D18" s="79">
        <v>0</v>
      </c>
      <c r="E18" s="76">
        <v>0</v>
      </c>
      <c r="F18" s="79">
        <v>0</v>
      </c>
      <c r="G18" s="79"/>
      <c r="H18" s="126"/>
      <c r="I18" s="126"/>
      <c r="J18" s="79"/>
      <c r="O18" s="409" t="str">
        <f>J90</f>
        <v>artesia</v>
      </c>
      <c r="P18" s="409">
        <f t="shared" ref="P18:Q18" si="11">K90</f>
        <v>19340.120636081156</v>
      </c>
      <c r="Q18" s="409">
        <f t="shared" si="11"/>
        <v>19433.321147870589</v>
      </c>
    </row>
    <row r="19" spans="1:17">
      <c r="A19" t="s">
        <v>258</v>
      </c>
      <c r="C19" s="76">
        <v>0</v>
      </c>
      <c r="D19" s="79">
        <v>0</v>
      </c>
      <c r="E19" s="76">
        <v>0</v>
      </c>
      <c r="F19" s="79">
        <v>0</v>
      </c>
      <c r="G19" s="79"/>
      <c r="H19" s="126" t="str">
        <f>IF(C19=0,"N/A",D19/C19)</f>
        <v>N/A</v>
      </c>
      <c r="I19" s="126" t="str">
        <f>IF(E19=0,"N/A",F19/E19)</f>
        <v>N/A</v>
      </c>
      <c r="J19" s="79"/>
      <c r="O19" s="409" t="str">
        <f>J97</f>
        <v>ask academy (the)</v>
      </c>
      <c r="P19" s="409" t="str">
        <f t="shared" ref="P19:Q19" si="12">K97</f>
        <v>N/A</v>
      </c>
      <c r="Q19" s="409" t="str">
        <f t="shared" si="12"/>
        <v>N/A</v>
      </c>
    </row>
    <row r="20" spans="1:17">
      <c r="A20" t="s">
        <v>668</v>
      </c>
      <c r="B20" t="s">
        <v>26</v>
      </c>
      <c r="C20" s="76">
        <v>8</v>
      </c>
      <c r="D20" s="79">
        <v>136874.85</v>
      </c>
      <c r="E20" s="76">
        <v>8</v>
      </c>
      <c r="F20" s="79">
        <v>136874.85</v>
      </c>
      <c r="G20" s="79"/>
      <c r="H20" s="126"/>
      <c r="I20" s="126"/>
      <c r="J20" s="79" t="str">
        <f>A20</f>
        <v>Alamogordo</v>
      </c>
      <c r="K20" s="79">
        <f>H26</f>
        <v>16238.419178082193</v>
      </c>
      <c r="L20" s="79">
        <f>I26</f>
        <v>16238.419178082193</v>
      </c>
      <c r="M20" t="s">
        <v>675</v>
      </c>
      <c r="O20" s="409" t="str">
        <f>J104</f>
        <v>aztec</v>
      </c>
      <c r="P20" s="409">
        <f t="shared" ref="P20:Q20" si="13">K104</f>
        <v>15837.513766233764</v>
      </c>
      <c r="Q20" s="409">
        <f t="shared" si="13"/>
        <v>15837.513766233764</v>
      </c>
    </row>
    <row r="21" spans="1:17">
      <c r="B21" t="s">
        <v>27</v>
      </c>
      <c r="C21" s="76">
        <v>7</v>
      </c>
      <c r="D21" s="79">
        <v>108564.75</v>
      </c>
      <c r="E21" s="76">
        <v>7</v>
      </c>
      <c r="F21" s="79">
        <v>108564.75</v>
      </c>
      <c r="G21" s="79"/>
      <c r="H21" s="126"/>
      <c r="I21" s="126"/>
      <c r="J21" s="79"/>
      <c r="O21" s="409" t="str">
        <f>J111</f>
        <v>belen</v>
      </c>
      <c r="P21" s="409">
        <f t="shared" ref="P21:Q21" si="14">K111</f>
        <v>14964.512195121952</v>
      </c>
      <c r="Q21" s="409">
        <f t="shared" si="14"/>
        <v>14964.512195121952</v>
      </c>
    </row>
    <row r="22" spans="1:17">
      <c r="B22" t="s">
        <v>28</v>
      </c>
      <c r="C22" s="76">
        <v>12.5</v>
      </c>
      <c r="D22" s="79">
        <v>194994</v>
      </c>
      <c r="E22" s="76">
        <v>12.5</v>
      </c>
      <c r="F22" s="79">
        <v>194994</v>
      </c>
      <c r="G22" s="79"/>
      <c r="H22" s="126"/>
      <c r="I22" s="126"/>
      <c r="J22" s="79"/>
      <c r="O22" s="409" t="str">
        <f>J118</f>
        <v>bloomfield</v>
      </c>
      <c r="P22" s="409">
        <f t="shared" ref="P22:Q22" si="15">K118</f>
        <v>14796.542857142857</v>
      </c>
      <c r="Q22" s="409">
        <f t="shared" si="15"/>
        <v>14796.542857142857</v>
      </c>
    </row>
    <row r="23" spans="1:17">
      <c r="B23" t="s">
        <v>29</v>
      </c>
      <c r="C23" s="76">
        <v>30.8</v>
      </c>
      <c r="D23" s="79">
        <v>493866.1</v>
      </c>
      <c r="E23" s="76">
        <v>30.8</v>
      </c>
      <c r="F23" s="79">
        <v>493866.1</v>
      </c>
      <c r="G23" s="79"/>
      <c r="H23" s="126"/>
      <c r="I23" s="126"/>
      <c r="J23" s="79"/>
      <c r="O23" s="409" t="str">
        <f>J125</f>
        <v>capitan</v>
      </c>
      <c r="P23" s="409">
        <f t="shared" ref="P23:Q23" si="16">K125</f>
        <v>14193.5</v>
      </c>
      <c r="Q23" s="409">
        <f t="shared" si="16"/>
        <v>14194.5</v>
      </c>
    </row>
    <row r="24" spans="1:17">
      <c r="B24" t="s">
        <v>30</v>
      </c>
      <c r="C24" s="76">
        <v>22</v>
      </c>
      <c r="D24" s="79">
        <v>369645.36</v>
      </c>
      <c r="E24" s="76">
        <v>22</v>
      </c>
      <c r="F24" s="79">
        <v>369645.36</v>
      </c>
      <c r="G24" s="79"/>
      <c r="H24" s="126"/>
      <c r="I24" s="126"/>
      <c r="J24" s="79"/>
      <c r="O24" s="409" t="str">
        <f>J132</f>
        <v>carinos de los ninos charter school</v>
      </c>
      <c r="P24" s="409" t="str">
        <f t="shared" ref="P24:Q24" si="17">K132</f>
        <v>N/A</v>
      </c>
      <c r="Q24" s="409" t="str">
        <f t="shared" si="17"/>
        <v>N/A</v>
      </c>
    </row>
    <row r="25" spans="1:17">
      <c r="B25" t="s">
        <v>31</v>
      </c>
      <c r="C25" s="76">
        <v>0</v>
      </c>
      <c r="D25" s="79">
        <v>0</v>
      </c>
      <c r="E25" s="76">
        <v>0</v>
      </c>
      <c r="F25" s="79">
        <v>0</v>
      </c>
      <c r="G25" s="79"/>
      <c r="H25" s="126"/>
      <c r="I25" s="126"/>
      <c r="J25" s="79"/>
      <c r="O25" s="409" t="str">
        <f>J139</f>
        <v>carlsbad</v>
      </c>
      <c r="P25" s="409">
        <f t="shared" ref="P25:Q25" si="18">K139</f>
        <v>22475.991791044777</v>
      </c>
      <c r="Q25" s="409">
        <f t="shared" si="18"/>
        <v>22475.991791044777</v>
      </c>
    </row>
    <row r="26" spans="1:17">
      <c r="A26" t="s">
        <v>742</v>
      </c>
      <c r="C26" s="76">
        <v>80.3</v>
      </c>
      <c r="D26" s="79">
        <v>1303945.06</v>
      </c>
      <c r="E26" s="76">
        <v>80.3</v>
      </c>
      <c r="F26" s="79">
        <v>1303945.06</v>
      </c>
      <c r="G26" s="79"/>
      <c r="H26" s="126">
        <f>IF(C26=0,"N/A",D26/C26)</f>
        <v>16238.419178082193</v>
      </c>
      <c r="I26" s="126">
        <f>IF(E26=0,"N/A",F26/E26)</f>
        <v>16238.419178082193</v>
      </c>
      <c r="J26" s="79"/>
      <c r="O26" s="409" t="str">
        <f>J146</f>
        <v>carrizozo</v>
      </c>
      <c r="P26" s="409">
        <f t="shared" ref="P26:Q26" si="19">K146</f>
        <v>16755</v>
      </c>
      <c r="Q26" s="409">
        <f t="shared" si="19"/>
        <v>16755</v>
      </c>
    </row>
    <row r="27" spans="1:17">
      <c r="A27" t="s">
        <v>61</v>
      </c>
      <c r="B27" t="s">
        <v>26</v>
      </c>
      <c r="C27" s="76">
        <v>27.5</v>
      </c>
      <c r="D27" s="79">
        <v>484413.35</v>
      </c>
      <c r="E27" s="76">
        <v>27.5</v>
      </c>
      <c r="F27" s="79">
        <v>484413.35</v>
      </c>
      <c r="G27" s="79"/>
      <c r="H27" s="126"/>
      <c r="I27" s="126"/>
      <c r="J27" s="79" t="str">
        <f>A27</f>
        <v>albuquerque</v>
      </c>
      <c r="K27" s="79">
        <f>H33</f>
        <v>16522.058160749482</v>
      </c>
      <c r="L27" s="79">
        <f>I33</f>
        <v>16522.058160749482</v>
      </c>
      <c r="M27" t="s">
        <v>675</v>
      </c>
      <c r="O27" s="409" t="str">
        <f>J153</f>
        <v>central</v>
      </c>
      <c r="P27" s="409">
        <f t="shared" ref="P27:Q27" si="20">K153</f>
        <v>20775.234444444446</v>
      </c>
      <c r="Q27" s="409">
        <f t="shared" si="20"/>
        <v>20775.234444444446</v>
      </c>
    </row>
    <row r="28" spans="1:17">
      <c r="B28" t="s">
        <v>27</v>
      </c>
      <c r="C28" s="76">
        <v>130.5</v>
      </c>
      <c r="D28" s="79">
        <v>2181880.7999999998</v>
      </c>
      <c r="E28" s="76">
        <v>130.5</v>
      </c>
      <c r="F28" s="79">
        <v>2181880.7999999998</v>
      </c>
      <c r="G28" s="79"/>
      <c r="H28" s="126"/>
      <c r="I28" s="126"/>
      <c r="J28" s="79"/>
      <c r="O28" s="409"/>
      <c r="P28" s="409"/>
      <c r="Q28" s="409"/>
    </row>
    <row r="29" spans="1:17">
      <c r="B29" t="s">
        <v>28</v>
      </c>
      <c r="C29" s="76">
        <v>163.4</v>
      </c>
      <c r="D29" s="79">
        <v>2732300.7399999974</v>
      </c>
      <c r="E29" s="76">
        <v>163.4</v>
      </c>
      <c r="F29" s="79">
        <v>2732300.7399999974</v>
      </c>
      <c r="G29" s="79"/>
      <c r="H29" s="126"/>
      <c r="I29" s="126"/>
      <c r="J29" s="79"/>
      <c r="O29" s="409" t="str">
        <f>J160</f>
        <v>chama</v>
      </c>
      <c r="P29" s="409">
        <f t="shared" ref="P29:Q29" si="21">K160</f>
        <v>14129.75</v>
      </c>
      <c r="Q29" s="409">
        <f t="shared" si="21"/>
        <v>14130.75</v>
      </c>
    </row>
    <row r="30" spans="1:17">
      <c r="B30" t="s">
        <v>29</v>
      </c>
      <c r="C30" s="76">
        <v>1001.4</v>
      </c>
      <c r="D30" s="79">
        <v>16409637.929999964</v>
      </c>
      <c r="E30" s="76">
        <v>1001.4</v>
      </c>
      <c r="F30" s="79">
        <v>16409637.929999964</v>
      </c>
      <c r="G30" s="79"/>
      <c r="H30" s="126"/>
      <c r="I30" s="126"/>
      <c r="J30" s="79"/>
      <c r="O30" s="409" t="str">
        <f>J167</f>
        <v>cien aguas international school</v>
      </c>
      <c r="P30" s="409">
        <f t="shared" ref="P30:Q30" si="22">K167</f>
        <v>20000</v>
      </c>
      <c r="Q30" s="409">
        <f t="shared" si="22"/>
        <v>20200</v>
      </c>
    </row>
    <row r="31" spans="1:17">
      <c r="B31" t="s">
        <v>30</v>
      </c>
      <c r="C31" s="76">
        <v>299.60000000000002</v>
      </c>
      <c r="D31" s="79">
        <v>4997154.3399999952</v>
      </c>
      <c r="E31" s="76">
        <v>299.60000000000002</v>
      </c>
      <c r="F31" s="79">
        <v>4997154.3399999952</v>
      </c>
      <c r="G31" s="79"/>
      <c r="H31" s="126"/>
      <c r="I31" s="126"/>
      <c r="J31" s="79"/>
      <c r="O31" s="409" t="str">
        <f>J174</f>
        <v>cimarron</v>
      </c>
      <c r="P31" s="409">
        <f t="shared" ref="P31:Q31" si="23">K174</f>
        <v>22794.6</v>
      </c>
      <c r="Q31" s="409">
        <f t="shared" si="23"/>
        <v>22794.6</v>
      </c>
    </row>
    <row r="32" spans="1:17">
      <c r="B32" t="s">
        <v>31</v>
      </c>
      <c r="C32" s="76">
        <v>0</v>
      </c>
      <c r="D32" s="79">
        <v>0</v>
      </c>
      <c r="E32" s="76">
        <v>0</v>
      </c>
      <c r="F32" s="79">
        <v>0</v>
      </c>
      <c r="G32" s="79"/>
      <c r="H32" s="126"/>
      <c r="I32" s="126"/>
      <c r="J32" s="79"/>
      <c r="O32" s="409" t="str">
        <f>J181</f>
        <v>clayton</v>
      </c>
      <c r="P32" s="409">
        <f t="shared" ref="P32:Q32" si="24">K181</f>
        <v>18638.428571428572</v>
      </c>
      <c r="Q32" s="409">
        <f t="shared" si="24"/>
        <v>19180.142857142859</v>
      </c>
    </row>
    <row r="33" spans="1:17">
      <c r="A33" t="s">
        <v>259</v>
      </c>
      <c r="C33" s="76">
        <v>1622.4</v>
      </c>
      <c r="D33" s="79">
        <v>26805387.159999959</v>
      </c>
      <c r="E33" s="76">
        <v>1622.4</v>
      </c>
      <c r="F33" s="79">
        <v>26805387.159999959</v>
      </c>
      <c r="G33" s="79"/>
      <c r="H33" s="126">
        <f>IF(C33=0,"N/A",D33/C33)</f>
        <v>16522.058160749482</v>
      </c>
      <c r="I33" s="126">
        <f>IF(E33=0,"N/A",F33/E33)</f>
        <v>16522.058160749482</v>
      </c>
      <c r="J33" s="79"/>
      <c r="O33" s="409" t="str">
        <f>J188</f>
        <v>cloudcroft</v>
      </c>
      <c r="P33" s="409">
        <f t="shared" ref="P33:Q33" si="25">K188</f>
        <v>17045</v>
      </c>
      <c r="Q33" s="409">
        <f t="shared" si="25"/>
        <v>17045</v>
      </c>
    </row>
    <row r="34" spans="1:17">
      <c r="A34" t="s">
        <v>155</v>
      </c>
      <c r="B34" t="s">
        <v>26</v>
      </c>
      <c r="C34" s="76">
        <v>0</v>
      </c>
      <c r="D34" s="79">
        <v>0</v>
      </c>
      <c r="E34" s="76">
        <v>0</v>
      </c>
      <c r="F34" s="79">
        <v>0</v>
      </c>
      <c r="G34" s="79"/>
      <c r="H34" s="126"/>
      <c r="I34" s="126"/>
      <c r="J34" s="79" t="str">
        <f>A34</f>
        <v>albuquerque institute for math and science</v>
      </c>
      <c r="K34" s="79">
        <f>H40</f>
        <v>36347</v>
      </c>
      <c r="L34" s="79">
        <f>I40</f>
        <v>36347</v>
      </c>
      <c r="M34" t="s">
        <v>675</v>
      </c>
      <c r="O34" s="409" t="str">
        <f>J195</f>
        <v>clovis</v>
      </c>
      <c r="P34" s="409">
        <f t="shared" ref="P34:Q34" si="26">K195</f>
        <v>16290.142196969697</v>
      </c>
      <c r="Q34" s="409">
        <f t="shared" si="26"/>
        <v>16559.025909090909</v>
      </c>
    </row>
    <row r="35" spans="1:17">
      <c r="B35" t="s">
        <v>27</v>
      </c>
      <c r="C35" s="76">
        <v>0</v>
      </c>
      <c r="D35" s="79">
        <v>0</v>
      </c>
      <c r="E35" s="76">
        <v>0</v>
      </c>
      <c r="F35" s="79">
        <v>0</v>
      </c>
      <c r="G35" s="79"/>
      <c r="H35" s="126"/>
      <c r="I35" s="126"/>
      <c r="J35" s="79"/>
      <c r="O35" s="409" t="str">
        <f>J202</f>
        <v>cobre</v>
      </c>
      <c r="P35" s="409">
        <f t="shared" ref="P35:Q35" si="27">K202</f>
        <v>13997.625</v>
      </c>
      <c r="Q35" s="409">
        <f t="shared" si="27"/>
        <v>13997.625</v>
      </c>
    </row>
    <row r="36" spans="1:17">
      <c r="B36" t="s">
        <v>28</v>
      </c>
      <c r="C36" s="76">
        <v>1</v>
      </c>
      <c r="D36" s="79">
        <v>36347</v>
      </c>
      <c r="E36" s="76">
        <v>1</v>
      </c>
      <c r="F36" s="79">
        <v>36347</v>
      </c>
      <c r="G36" s="79"/>
      <c r="H36" s="126"/>
      <c r="I36" s="126"/>
      <c r="J36" s="79"/>
      <c r="O36" s="409" t="str">
        <f>J209</f>
        <v>coral community charter</v>
      </c>
      <c r="P36" s="409">
        <f t="shared" ref="P36:Q36" si="28">K209</f>
        <v>18617</v>
      </c>
      <c r="Q36" s="409">
        <f t="shared" si="28"/>
        <v>18617</v>
      </c>
    </row>
    <row r="37" spans="1:17">
      <c r="B37" t="s">
        <v>29</v>
      </c>
      <c r="C37" s="76">
        <v>0</v>
      </c>
      <c r="D37" s="79">
        <v>0</v>
      </c>
      <c r="E37" s="76">
        <v>0</v>
      </c>
      <c r="F37" s="79">
        <v>0</v>
      </c>
      <c r="G37" s="79"/>
      <c r="H37" s="126"/>
      <c r="I37" s="126"/>
      <c r="J37" s="79"/>
      <c r="O37" s="409" t="str">
        <f>J216</f>
        <v>corona</v>
      </c>
      <c r="P37" s="409">
        <f t="shared" ref="P37:Q37" si="29">K216</f>
        <v>17024</v>
      </c>
      <c r="Q37" s="409">
        <f t="shared" si="29"/>
        <v>17025.333333333332</v>
      </c>
    </row>
    <row r="38" spans="1:17">
      <c r="B38" t="s">
        <v>30</v>
      </c>
      <c r="C38" s="76">
        <v>0</v>
      </c>
      <c r="D38" s="79">
        <v>0</v>
      </c>
      <c r="E38" s="76">
        <v>0</v>
      </c>
      <c r="F38" s="79">
        <v>0</v>
      </c>
      <c r="G38" s="79"/>
      <c r="H38" s="126"/>
      <c r="I38" s="126"/>
      <c r="J38" s="79"/>
      <c r="O38" s="409" t="str">
        <f>J223</f>
        <v>cottonwood classical preparatory school</v>
      </c>
      <c r="P38" s="409">
        <f t="shared" ref="P38:Q38" si="30">K223</f>
        <v>21335.5</v>
      </c>
      <c r="Q38" s="409">
        <f t="shared" si="30"/>
        <v>21335.5</v>
      </c>
    </row>
    <row r="39" spans="1:17">
      <c r="B39" t="s">
        <v>31</v>
      </c>
      <c r="C39" s="76">
        <v>0</v>
      </c>
      <c r="D39" s="79">
        <v>0</v>
      </c>
      <c r="E39" s="76">
        <v>0</v>
      </c>
      <c r="F39" s="79">
        <v>0</v>
      </c>
      <c r="G39" s="79"/>
      <c r="H39" s="126"/>
      <c r="I39" s="126"/>
      <c r="J39" s="79"/>
      <c r="O39" s="409" t="str">
        <f>J230</f>
        <v>cuba</v>
      </c>
      <c r="P39" s="409">
        <f t="shared" ref="P39:Q39" si="31">K230</f>
        <v>19659</v>
      </c>
      <c r="Q39" s="409">
        <f t="shared" si="31"/>
        <v>20248.77</v>
      </c>
    </row>
    <row r="40" spans="1:17">
      <c r="A40" t="s">
        <v>261</v>
      </c>
      <c r="C40" s="76">
        <v>1</v>
      </c>
      <c r="D40" s="79">
        <v>36347</v>
      </c>
      <c r="E40" s="76">
        <v>1</v>
      </c>
      <c r="F40" s="79">
        <v>36347</v>
      </c>
      <c r="G40" s="79"/>
      <c r="H40" s="126">
        <f>IF(C40=0,"N/A",D40/C40)</f>
        <v>36347</v>
      </c>
      <c r="I40" s="126">
        <f>IF(E40=0,"N/A",F40/E40)</f>
        <v>36347</v>
      </c>
      <c r="J40" s="79"/>
      <c r="O40" s="409" t="str">
        <f>J237</f>
        <v>deap</v>
      </c>
      <c r="P40" s="409" t="str">
        <f t="shared" ref="P40:Q40" si="32">K237</f>
        <v>N/A</v>
      </c>
      <c r="Q40" s="409" t="str">
        <f t="shared" si="32"/>
        <v>N/A</v>
      </c>
    </row>
    <row r="41" spans="1:17">
      <c r="A41" t="s">
        <v>156</v>
      </c>
      <c r="B41" t="s">
        <v>26</v>
      </c>
      <c r="C41" s="76">
        <v>0</v>
      </c>
      <c r="D41" s="79">
        <v>0</v>
      </c>
      <c r="E41" s="76">
        <v>0</v>
      </c>
      <c r="F41" s="79">
        <v>0</v>
      </c>
      <c r="G41" s="79"/>
      <c r="H41" s="126"/>
      <c r="I41" s="126"/>
      <c r="J41" s="79" t="str">
        <f>A41</f>
        <v>albuquerque school of excellence</v>
      </c>
      <c r="K41" s="79">
        <f>H47</f>
        <v>17100</v>
      </c>
      <c r="L41" s="79">
        <f>I47</f>
        <v>17700</v>
      </c>
      <c r="M41" t="s">
        <v>675</v>
      </c>
      <c r="O41" s="409" t="str">
        <f>J244</f>
        <v>deming</v>
      </c>
      <c r="P41" s="409">
        <f t="shared" ref="P41:Q41" si="33">K244</f>
        <v>16800.429638554215</v>
      </c>
      <c r="Q41" s="409">
        <f t="shared" si="33"/>
        <v>16800.429638554215</v>
      </c>
    </row>
    <row r="42" spans="1:17">
      <c r="B42" t="s">
        <v>27</v>
      </c>
      <c r="C42" s="76">
        <v>1</v>
      </c>
      <c r="D42" s="79">
        <v>19000</v>
      </c>
      <c r="E42" s="76">
        <v>1</v>
      </c>
      <c r="F42" s="79">
        <v>20800</v>
      </c>
      <c r="G42" s="79"/>
      <c r="H42" s="126"/>
      <c r="I42" s="126"/>
      <c r="J42" s="79"/>
      <c r="O42" s="409" t="str">
        <f>J251</f>
        <v>des moines</v>
      </c>
      <c r="P42" s="409" t="str">
        <f t="shared" ref="P42:Q42" si="34">K251</f>
        <v>N/A</v>
      </c>
      <c r="Q42" s="409" t="str">
        <f t="shared" si="34"/>
        <v>N/A</v>
      </c>
    </row>
    <row r="43" spans="1:17">
      <c r="B43" t="s">
        <v>28</v>
      </c>
      <c r="C43" s="76">
        <v>1</v>
      </c>
      <c r="D43" s="79">
        <v>14800</v>
      </c>
      <c r="E43" s="76">
        <v>1</v>
      </c>
      <c r="F43" s="79">
        <v>15000</v>
      </c>
      <c r="G43" s="79"/>
      <c r="H43" s="126"/>
      <c r="I43" s="126"/>
      <c r="J43" s="79"/>
      <c r="O43" s="409" t="str">
        <f>J258</f>
        <v>dexter</v>
      </c>
      <c r="P43" s="409">
        <f t="shared" ref="P43:Q43" si="35">K258</f>
        <v>18532</v>
      </c>
      <c r="Q43" s="409">
        <f t="shared" si="35"/>
        <v>18532</v>
      </c>
    </row>
    <row r="44" spans="1:17">
      <c r="B44" t="s">
        <v>29</v>
      </c>
      <c r="C44" s="76">
        <v>2</v>
      </c>
      <c r="D44" s="79">
        <v>34600</v>
      </c>
      <c r="E44" s="76">
        <v>2</v>
      </c>
      <c r="F44" s="79">
        <v>35000</v>
      </c>
      <c r="G44" s="79"/>
      <c r="H44" s="126"/>
      <c r="I44" s="126"/>
      <c r="J44" s="79"/>
      <c r="O44" s="409" t="str">
        <f>J265</f>
        <v>dora</v>
      </c>
      <c r="P44" s="409">
        <f t="shared" ref="P44:Q44" si="36">K265</f>
        <v>16099.625</v>
      </c>
      <c r="Q44" s="409">
        <f t="shared" si="36"/>
        <v>16100.625</v>
      </c>
    </row>
    <row r="45" spans="1:17">
      <c r="B45" t="s">
        <v>30</v>
      </c>
      <c r="C45" s="76">
        <v>0</v>
      </c>
      <c r="D45" s="79">
        <v>0</v>
      </c>
      <c r="E45" s="76">
        <v>0</v>
      </c>
      <c r="F45" s="79">
        <v>0</v>
      </c>
      <c r="G45" s="79"/>
      <c r="H45" s="126"/>
      <c r="I45" s="126"/>
      <c r="J45" s="79"/>
      <c r="O45" s="409" t="str">
        <f>J272</f>
        <v>dream dine charter school</v>
      </c>
      <c r="P45" s="409">
        <f t="shared" ref="P45:Q45" si="37">K272</f>
        <v>18000</v>
      </c>
      <c r="Q45" s="409">
        <f t="shared" si="37"/>
        <v>18000</v>
      </c>
    </row>
    <row r="46" spans="1:17">
      <c r="B46" t="s">
        <v>31</v>
      </c>
      <c r="C46" s="76">
        <v>0</v>
      </c>
      <c r="D46" s="79">
        <v>0</v>
      </c>
      <c r="E46" s="76">
        <v>0</v>
      </c>
      <c r="F46" s="79">
        <v>0</v>
      </c>
      <c r="G46" s="79"/>
      <c r="H46" s="126"/>
      <c r="I46" s="126"/>
      <c r="J46" s="79"/>
      <c r="O46" s="409" t="str">
        <f>J279</f>
        <v>dulce</v>
      </c>
      <c r="P46" s="409">
        <f t="shared" ref="P46:Q46" si="38">K279</f>
        <v>29000</v>
      </c>
      <c r="Q46" s="409">
        <f t="shared" si="38"/>
        <v>29500</v>
      </c>
    </row>
    <row r="47" spans="1:17">
      <c r="A47" t="s">
        <v>262</v>
      </c>
      <c r="C47" s="76">
        <v>4</v>
      </c>
      <c r="D47" s="79">
        <v>68400</v>
      </c>
      <c r="E47" s="76">
        <v>4</v>
      </c>
      <c r="F47" s="79">
        <v>70800</v>
      </c>
      <c r="G47" s="79"/>
      <c r="H47" s="126">
        <f>IF(C47=0,"N/A",D47/C47)</f>
        <v>17100</v>
      </c>
      <c r="I47" s="126">
        <f>IF(E47=0,"N/A",F47/E47)</f>
        <v>17700</v>
      </c>
      <c r="J47" s="79"/>
      <c r="O47" s="409" t="str">
        <f>J286</f>
        <v>elida</v>
      </c>
      <c r="P47" s="409" t="str">
        <f t="shared" ref="P47:Q47" si="39">K286</f>
        <v>N/A</v>
      </c>
      <c r="Q47" s="409" t="str">
        <f t="shared" si="39"/>
        <v>N/A</v>
      </c>
    </row>
    <row r="48" spans="1:17">
      <c r="A48" t="s">
        <v>158</v>
      </c>
      <c r="B48" t="s">
        <v>26</v>
      </c>
      <c r="C48" s="76">
        <v>0</v>
      </c>
      <c r="D48" s="79">
        <v>0</v>
      </c>
      <c r="E48" s="76">
        <v>0</v>
      </c>
      <c r="F48" s="79">
        <v>0</v>
      </c>
      <c r="G48" s="79"/>
      <c r="H48" s="126"/>
      <c r="I48" s="126"/>
      <c r="J48" s="79" t="str">
        <f>A48</f>
        <v>albuquerque sign language academy</v>
      </c>
      <c r="K48" s="79">
        <f>H54</f>
        <v>19153.237775647172</v>
      </c>
      <c r="L48" s="79">
        <f>I54</f>
        <v>19211.808245445831</v>
      </c>
      <c r="M48" t="s">
        <v>675</v>
      </c>
      <c r="O48" s="409" t="str">
        <f>J293</f>
        <v>espanola</v>
      </c>
      <c r="P48" s="409">
        <f t="shared" ref="P48:Q48" si="40">K293</f>
        <v>15091.394716544542</v>
      </c>
      <c r="Q48" s="409">
        <f t="shared" si="40"/>
        <v>15283.718858465098</v>
      </c>
    </row>
    <row r="49" spans="1:17">
      <c r="B49" t="s">
        <v>27</v>
      </c>
      <c r="C49" s="76">
        <v>1</v>
      </c>
      <c r="D49" s="79">
        <v>22932.77</v>
      </c>
      <c r="E49" s="76">
        <v>1</v>
      </c>
      <c r="F49" s="79">
        <v>23162.1</v>
      </c>
      <c r="G49" s="79"/>
      <c r="H49" s="126"/>
      <c r="I49" s="126"/>
      <c r="J49" s="79"/>
      <c r="O49" s="409" t="str">
        <f>J300</f>
        <v>estancia</v>
      </c>
      <c r="P49" s="409">
        <f t="shared" ref="P49:Q49" si="41">K300</f>
        <v>14801.044776119403</v>
      </c>
      <c r="Q49" s="409">
        <f t="shared" si="41"/>
        <v>14801.044776119403</v>
      </c>
    </row>
    <row r="50" spans="1:17">
      <c r="B50" t="s">
        <v>28</v>
      </c>
      <c r="C50" s="76">
        <v>9.43</v>
      </c>
      <c r="D50" s="79">
        <v>176835.5</v>
      </c>
      <c r="E50" s="76">
        <v>9.43</v>
      </c>
      <c r="F50" s="79">
        <v>177217.06</v>
      </c>
      <c r="G50" s="79"/>
      <c r="H50" s="126"/>
      <c r="I50" s="126"/>
      <c r="J50" s="79"/>
      <c r="O50" s="409" t="str">
        <f>J307</f>
        <v>estancia valley clasical academy</v>
      </c>
      <c r="P50" s="409">
        <f t="shared" ref="P50:Q50" si="42">K307</f>
        <v>17529.87931034483</v>
      </c>
      <c r="Q50" s="409">
        <f t="shared" si="42"/>
        <v>17779.534482758623</v>
      </c>
    </row>
    <row r="51" spans="1:17">
      <c r="B51" t="s">
        <v>29</v>
      </c>
      <c r="C51" s="76">
        <v>0</v>
      </c>
      <c r="D51" s="79">
        <v>0</v>
      </c>
      <c r="E51" s="76">
        <v>0</v>
      </c>
      <c r="F51" s="79">
        <v>0</v>
      </c>
      <c r="G51" s="79"/>
      <c r="H51" s="126"/>
      <c r="I51" s="126"/>
      <c r="J51" s="79"/>
      <c r="O51" s="409" t="str">
        <f>J314</f>
        <v>eunice</v>
      </c>
      <c r="P51" s="409">
        <f t="shared" ref="P51:Q51" si="43">K314</f>
        <v>15334.111111111111</v>
      </c>
      <c r="Q51" s="409">
        <f t="shared" si="43"/>
        <v>15413.388888888889</v>
      </c>
    </row>
    <row r="52" spans="1:17">
      <c r="B52" t="s">
        <v>30</v>
      </c>
      <c r="C52" s="76">
        <v>0</v>
      </c>
      <c r="D52" s="79">
        <v>0</v>
      </c>
      <c r="E52" s="76">
        <v>0</v>
      </c>
      <c r="F52" s="79">
        <v>0</v>
      </c>
      <c r="G52" s="79"/>
      <c r="H52" s="126"/>
      <c r="I52" s="126"/>
      <c r="J52" s="79"/>
      <c r="O52" s="409" t="str">
        <f>J321</f>
        <v>explore academy</v>
      </c>
      <c r="P52" s="409">
        <f t="shared" ref="P52:Q52" si="44">K321</f>
        <v>14872</v>
      </c>
      <c r="Q52" s="409">
        <f t="shared" si="44"/>
        <v>14872</v>
      </c>
    </row>
    <row r="53" spans="1:17">
      <c r="B53" t="s">
        <v>31</v>
      </c>
      <c r="C53" s="76">
        <v>0</v>
      </c>
      <c r="D53" s="79">
        <v>0</v>
      </c>
      <c r="E53" s="76">
        <v>0</v>
      </c>
      <c r="F53" s="79">
        <v>0</v>
      </c>
      <c r="G53" s="79"/>
      <c r="H53" s="126"/>
      <c r="I53" s="126"/>
      <c r="J53" s="79"/>
      <c r="O53" s="409" t="str">
        <f>J328</f>
        <v>farmington</v>
      </c>
      <c r="P53" s="409">
        <f t="shared" ref="P53:Q53" si="45">K328</f>
        <v>15147.506991196271</v>
      </c>
      <c r="Q53" s="409">
        <f t="shared" si="45"/>
        <v>15154.964267219057</v>
      </c>
    </row>
    <row r="54" spans="1:17">
      <c r="A54" t="s">
        <v>263</v>
      </c>
      <c r="C54" s="76">
        <v>10.43</v>
      </c>
      <c r="D54" s="79">
        <v>199768.27</v>
      </c>
      <c r="E54" s="76">
        <v>10.43</v>
      </c>
      <c r="F54" s="79">
        <v>200379.16</v>
      </c>
      <c r="G54" s="79"/>
      <c r="H54" s="126">
        <f>IF(C54=0,"N/A",D54/C54)</f>
        <v>19153.237775647172</v>
      </c>
      <c r="I54" s="126">
        <f>IF(E54=0,"N/A",F54/E54)</f>
        <v>19211.808245445831</v>
      </c>
      <c r="J54" s="79"/>
      <c r="O54" s="409" t="str">
        <f>J335</f>
        <v>floyd</v>
      </c>
      <c r="P54" s="409">
        <f t="shared" ref="P54:Q54" si="46">K335</f>
        <v>16431.599999999999</v>
      </c>
      <c r="Q54" s="409">
        <f t="shared" si="46"/>
        <v>16432.599999999999</v>
      </c>
    </row>
    <row r="55" spans="1:17">
      <c r="A55" t="s">
        <v>159</v>
      </c>
      <c r="B55" t="s">
        <v>26</v>
      </c>
      <c r="C55" s="76">
        <v>0</v>
      </c>
      <c r="D55" s="79">
        <v>0</v>
      </c>
      <c r="E55" s="76">
        <v>0</v>
      </c>
      <c r="F55" s="79">
        <v>0</v>
      </c>
      <c r="G55" s="79"/>
      <c r="H55" s="126"/>
      <c r="I55" s="126"/>
      <c r="J55" s="79" t="str">
        <f>A55</f>
        <v>aldo leopold charter school</v>
      </c>
      <c r="K55" s="79">
        <f>H61</f>
        <v>18970.078740157482</v>
      </c>
      <c r="L55" s="79">
        <f>I61</f>
        <v>18970.078740157482</v>
      </c>
      <c r="M55" t="s">
        <v>675</v>
      </c>
      <c r="O55" s="409" t="str">
        <f>J342</f>
        <v>fort sumner</v>
      </c>
      <c r="P55" s="409">
        <f t="shared" ref="P55:Q55" si="47">K342</f>
        <v>16836</v>
      </c>
      <c r="Q55" s="409">
        <f t="shared" si="47"/>
        <v>16836</v>
      </c>
    </row>
    <row r="56" spans="1:17">
      <c r="B56" t="s">
        <v>27</v>
      </c>
      <c r="C56" s="76">
        <v>0</v>
      </c>
      <c r="D56" s="79">
        <v>0</v>
      </c>
      <c r="E56" s="76">
        <v>0</v>
      </c>
      <c r="F56" s="79">
        <v>0</v>
      </c>
      <c r="G56" s="79"/>
      <c r="H56" s="126"/>
      <c r="I56" s="126"/>
      <c r="J56" s="79"/>
      <c r="O56" s="409" t="str">
        <f>J349</f>
        <v>gadsden</v>
      </c>
      <c r="P56" s="409">
        <f t="shared" ref="P56:Q56" si="48">K349</f>
        <v>17338.224066390041</v>
      </c>
      <c r="Q56" s="409">
        <f t="shared" si="48"/>
        <v>17339.286307053942</v>
      </c>
    </row>
    <row r="57" spans="1:17">
      <c r="B57" t="s">
        <v>28</v>
      </c>
      <c r="C57" s="76">
        <v>2.81</v>
      </c>
      <c r="D57" s="79">
        <v>51176</v>
      </c>
      <c r="E57" s="76">
        <v>2.81</v>
      </c>
      <c r="F57" s="79">
        <v>51176</v>
      </c>
      <c r="G57" s="79"/>
      <c r="H57" s="126"/>
      <c r="I57" s="126"/>
      <c r="J57" s="79"/>
      <c r="O57" s="409" t="str">
        <f>J356</f>
        <v>gallup</v>
      </c>
      <c r="P57" s="409">
        <f t="shared" ref="P57:Q57" si="49">K356</f>
        <v>16286.129213483146</v>
      </c>
      <c r="Q57" s="409">
        <f t="shared" si="49"/>
        <v>17893.898876404495</v>
      </c>
    </row>
    <row r="58" spans="1:17">
      <c r="B58" t="s">
        <v>29</v>
      </c>
      <c r="C58" s="76">
        <v>1</v>
      </c>
      <c r="D58" s="79">
        <v>21100</v>
      </c>
      <c r="E58" s="76">
        <v>1</v>
      </c>
      <c r="F58" s="79">
        <v>21100</v>
      </c>
      <c r="G58" s="79"/>
      <c r="H58" s="126"/>
      <c r="I58" s="126"/>
      <c r="J58" s="79"/>
      <c r="O58" s="409" t="str">
        <f>J363</f>
        <v>gilbert l. sena charter high school</v>
      </c>
      <c r="P58" s="409" t="str">
        <f t="shared" ref="P58:Q58" si="50">K363</f>
        <v>N/A</v>
      </c>
      <c r="Q58" s="409" t="str">
        <f t="shared" si="50"/>
        <v>N/A</v>
      </c>
    </row>
    <row r="59" spans="1:17">
      <c r="B59" t="s">
        <v>30</v>
      </c>
      <c r="C59" s="76">
        <v>0</v>
      </c>
      <c r="D59" s="79">
        <v>0</v>
      </c>
      <c r="E59" s="76">
        <v>0</v>
      </c>
      <c r="F59" s="79">
        <v>0</v>
      </c>
      <c r="G59" s="79"/>
      <c r="H59" s="126"/>
      <c r="I59" s="126"/>
      <c r="J59" s="79"/>
      <c r="O59" s="409" t="str">
        <f>J370</f>
        <v>grady</v>
      </c>
      <c r="P59" s="409">
        <f t="shared" ref="P59:Q59" si="51">K370</f>
        <v>13075</v>
      </c>
      <c r="Q59" s="409">
        <f t="shared" si="51"/>
        <v>13076</v>
      </c>
    </row>
    <row r="60" spans="1:17">
      <c r="B60" t="s">
        <v>31</v>
      </c>
      <c r="C60" s="76">
        <v>0</v>
      </c>
      <c r="D60" s="79">
        <v>0</v>
      </c>
      <c r="E60" s="76">
        <v>0</v>
      </c>
      <c r="F60" s="79">
        <v>0</v>
      </c>
      <c r="G60" s="79"/>
      <c r="H60" s="126"/>
      <c r="I60" s="126"/>
      <c r="J60" s="79"/>
      <c r="O60" s="409" t="str">
        <f>J377</f>
        <v>grants-cibola</v>
      </c>
      <c r="P60" s="409">
        <f t="shared" ref="P60:Q60" si="52">K377</f>
        <v>15895.0798</v>
      </c>
      <c r="Q60" s="409">
        <f t="shared" si="52"/>
        <v>16014.288600000002</v>
      </c>
    </row>
    <row r="61" spans="1:17">
      <c r="A61" t="s">
        <v>265</v>
      </c>
      <c r="C61" s="76">
        <v>3.81</v>
      </c>
      <c r="D61" s="79">
        <v>72276</v>
      </c>
      <c r="E61" s="76">
        <v>3.81</v>
      </c>
      <c r="F61" s="79">
        <v>72276</v>
      </c>
      <c r="G61" s="79"/>
      <c r="H61" s="126">
        <f>IF(C61=0,"N/A",D61/C61)</f>
        <v>18970.078740157482</v>
      </c>
      <c r="I61" s="126">
        <f>IF(E61=0,"N/A",F61/E61)</f>
        <v>18970.078740157482</v>
      </c>
      <c r="J61" s="79"/>
      <c r="O61" s="409" t="str">
        <f>J384</f>
        <v>great academy (the)</v>
      </c>
      <c r="P61" s="409">
        <f t="shared" ref="P61:Q61" si="53">K384</f>
        <v>35816</v>
      </c>
      <c r="Q61" s="409">
        <f t="shared" si="53"/>
        <v>35816</v>
      </c>
    </row>
    <row r="62" spans="1:17">
      <c r="A62" t="s">
        <v>161</v>
      </c>
      <c r="B62" t="s">
        <v>26</v>
      </c>
      <c r="C62" s="76">
        <v>0</v>
      </c>
      <c r="D62" s="79">
        <v>0</v>
      </c>
      <c r="E62" s="76">
        <v>0</v>
      </c>
      <c r="F62" s="79">
        <v>0</v>
      </c>
      <c r="G62" s="79"/>
      <c r="H62" s="126"/>
      <c r="I62" s="126"/>
      <c r="J62" s="79" t="str">
        <f>A62</f>
        <v>alma d' arte charter high school</v>
      </c>
      <c r="K62" s="79" t="str">
        <f>H68</f>
        <v>N/A</v>
      </c>
      <c r="L62" s="79" t="str">
        <f>I68</f>
        <v>N/A</v>
      </c>
      <c r="M62" t="s">
        <v>675</v>
      </c>
      <c r="O62" s="409" t="str">
        <f>J391</f>
        <v>hagerman</v>
      </c>
      <c r="P62" s="409">
        <f t="shared" ref="P62:Q62" si="54">K391</f>
        <v>16868.428571428572</v>
      </c>
      <c r="Q62" s="409">
        <f t="shared" si="54"/>
        <v>16868.428571428572</v>
      </c>
    </row>
    <row r="63" spans="1:17">
      <c r="B63" t="s">
        <v>27</v>
      </c>
      <c r="C63" s="76">
        <v>0</v>
      </c>
      <c r="D63" s="79">
        <v>0</v>
      </c>
      <c r="E63" s="76">
        <v>0</v>
      </c>
      <c r="F63" s="79">
        <v>0</v>
      </c>
      <c r="G63" s="79"/>
      <c r="H63" s="126"/>
      <c r="I63" s="126"/>
      <c r="J63" s="79"/>
      <c r="O63" s="409" t="str">
        <f>J398</f>
        <v>hatch</v>
      </c>
      <c r="P63" s="409">
        <f t="shared" ref="P63:Q63" si="55">K398</f>
        <v>18528.416666666668</v>
      </c>
      <c r="Q63" s="409">
        <f t="shared" si="55"/>
        <v>18528.416666666668</v>
      </c>
    </row>
    <row r="64" spans="1:17">
      <c r="B64" t="s">
        <v>28</v>
      </c>
      <c r="C64" s="76">
        <v>0</v>
      </c>
      <c r="D64" s="79">
        <v>0</v>
      </c>
      <c r="E64" s="76">
        <v>0</v>
      </c>
      <c r="F64" s="79">
        <v>0</v>
      </c>
      <c r="G64" s="79"/>
      <c r="H64" s="126"/>
      <c r="I64" s="126"/>
      <c r="J64" s="79"/>
      <c r="O64" s="409" t="str">
        <f>J405</f>
        <v>health leadership high school</v>
      </c>
      <c r="P64" s="409" t="str">
        <f t="shared" ref="P64:Q64" si="56">K405</f>
        <v>N/A</v>
      </c>
      <c r="Q64" s="409" t="str">
        <f t="shared" si="56"/>
        <v>N/A</v>
      </c>
    </row>
    <row r="65" spans="1:17">
      <c r="B65" t="s">
        <v>29</v>
      </c>
      <c r="C65" s="76">
        <v>0</v>
      </c>
      <c r="D65" s="79">
        <v>0</v>
      </c>
      <c r="E65" s="76">
        <v>0</v>
      </c>
      <c r="F65" s="79">
        <v>0</v>
      </c>
      <c r="G65" s="79"/>
      <c r="H65" s="126"/>
      <c r="I65" s="126"/>
      <c r="J65" s="79"/>
      <c r="O65" s="409" t="str">
        <f>J412</f>
        <v>hobbs</v>
      </c>
      <c r="P65" s="409">
        <f t="shared" ref="P65:Q65" si="57">K412</f>
        <v>17302.644444444446</v>
      </c>
      <c r="Q65" s="409">
        <f t="shared" si="57"/>
        <v>17415.824074074073</v>
      </c>
    </row>
    <row r="66" spans="1:17">
      <c r="B66" t="s">
        <v>30</v>
      </c>
      <c r="C66" s="76">
        <v>0</v>
      </c>
      <c r="D66" s="79">
        <v>0</v>
      </c>
      <c r="E66" s="76">
        <v>0</v>
      </c>
      <c r="F66" s="79">
        <v>0</v>
      </c>
      <c r="G66" s="79"/>
      <c r="H66" s="126"/>
      <c r="I66" s="126"/>
      <c r="J66" s="79"/>
      <c r="O66" s="409" t="str">
        <f>J419</f>
        <v>hondo valley</v>
      </c>
      <c r="P66" s="409">
        <f t="shared" ref="P66:Q66" si="58">K419</f>
        <v>13002</v>
      </c>
      <c r="Q66" s="409">
        <f t="shared" si="58"/>
        <v>13003</v>
      </c>
    </row>
    <row r="67" spans="1:17">
      <c r="B67" t="s">
        <v>31</v>
      </c>
      <c r="C67" s="76">
        <v>0</v>
      </c>
      <c r="D67" s="79">
        <v>0</v>
      </c>
      <c r="E67" s="76">
        <v>0</v>
      </c>
      <c r="F67" s="79">
        <v>0</v>
      </c>
      <c r="G67" s="79"/>
      <c r="H67" s="126"/>
      <c r="I67" s="126"/>
      <c r="J67" s="79"/>
      <c r="O67" s="409" t="str">
        <f>J426</f>
        <v>horizon academy west</v>
      </c>
      <c r="P67" s="409">
        <f t="shared" ref="P67:Q67" si="59">K426</f>
        <v>16488</v>
      </c>
      <c r="Q67" s="409">
        <f t="shared" si="59"/>
        <v>16488</v>
      </c>
    </row>
    <row r="68" spans="1:17">
      <c r="A68" t="s">
        <v>267</v>
      </c>
      <c r="C68" s="76">
        <v>0</v>
      </c>
      <c r="D68" s="79">
        <v>0</v>
      </c>
      <c r="E68" s="76">
        <v>0</v>
      </c>
      <c r="F68" s="79">
        <v>0</v>
      </c>
      <c r="G68" s="79"/>
      <c r="H68" s="126" t="str">
        <f>IF(C68=0,"N/A",D68/C68)</f>
        <v>N/A</v>
      </c>
      <c r="I68" s="126" t="str">
        <f>IF(E68=0,"N/A",F68/E68)</f>
        <v>N/A</v>
      </c>
      <c r="J68" s="79"/>
      <c r="O68" s="409" t="str">
        <f>J433</f>
        <v>house</v>
      </c>
      <c r="P68" s="409">
        <f t="shared" ref="P68:Q68" si="60">K433</f>
        <v>16048.75</v>
      </c>
      <c r="Q68" s="409">
        <f t="shared" si="60"/>
        <v>16049.75</v>
      </c>
    </row>
    <row r="69" spans="1:17">
      <c r="A69" t="s">
        <v>162</v>
      </c>
      <c r="B69" t="s">
        <v>26</v>
      </c>
      <c r="C69" s="76">
        <v>0</v>
      </c>
      <c r="D69" s="79">
        <v>0</v>
      </c>
      <c r="E69" s="76">
        <v>0</v>
      </c>
      <c r="F69" s="79">
        <v>0</v>
      </c>
      <c r="G69" s="79"/>
      <c r="H69" s="126"/>
      <c r="I69" s="126"/>
      <c r="J69" s="79" t="str">
        <f>A69</f>
        <v>amy biehl high school</v>
      </c>
      <c r="K69" s="79">
        <f>H75</f>
        <v>20598</v>
      </c>
      <c r="L69" s="79">
        <f>I75</f>
        <v>20598</v>
      </c>
      <c r="M69" t="s">
        <v>675</v>
      </c>
      <c r="O69" s="409" t="str">
        <f>J440</f>
        <v>j. paul taylor academy</v>
      </c>
      <c r="P69" s="409">
        <f t="shared" ref="P69:Q69" si="61">K440</f>
        <v>19475.5</v>
      </c>
      <c r="Q69" s="409">
        <f t="shared" si="61"/>
        <v>19629</v>
      </c>
    </row>
    <row r="70" spans="1:17">
      <c r="B70" t="s">
        <v>27</v>
      </c>
      <c r="C70" s="76">
        <v>0</v>
      </c>
      <c r="D70" s="79">
        <v>0</v>
      </c>
      <c r="E70" s="76">
        <v>0</v>
      </c>
      <c r="F70" s="79">
        <v>0</v>
      </c>
      <c r="G70" s="79"/>
      <c r="H70" s="126"/>
      <c r="I70" s="126"/>
      <c r="J70" s="79"/>
      <c r="O70" s="409" t="str">
        <f>J447</f>
        <v>jal</v>
      </c>
      <c r="P70" s="409">
        <f t="shared" ref="P70:Q70" si="62">K447</f>
        <v>16188.571428571429</v>
      </c>
      <c r="Q70" s="409">
        <f t="shared" si="62"/>
        <v>16193.571428571429</v>
      </c>
    </row>
    <row r="71" spans="1:17">
      <c r="B71" t="s">
        <v>28</v>
      </c>
      <c r="C71" s="76">
        <v>0</v>
      </c>
      <c r="D71" s="79">
        <v>0</v>
      </c>
      <c r="E71" s="76">
        <v>0</v>
      </c>
      <c r="F71" s="79">
        <v>0</v>
      </c>
      <c r="G71" s="79"/>
      <c r="H71" s="126"/>
      <c r="I71" s="126"/>
      <c r="J71" s="79"/>
      <c r="O71" s="409" t="str">
        <f>J454</f>
        <v>jemez mountain</v>
      </c>
      <c r="P71" s="409">
        <f t="shared" ref="P71:Q71" si="63">K454</f>
        <v>18564</v>
      </c>
      <c r="Q71" s="409">
        <f t="shared" si="63"/>
        <v>19271.5</v>
      </c>
    </row>
    <row r="72" spans="1:17">
      <c r="B72" t="s">
        <v>29</v>
      </c>
      <c r="C72" s="76">
        <v>1</v>
      </c>
      <c r="D72" s="79">
        <v>20598</v>
      </c>
      <c r="E72" s="76">
        <v>1</v>
      </c>
      <c r="F72" s="79">
        <v>20598</v>
      </c>
      <c r="G72" s="79"/>
      <c r="H72" s="126"/>
      <c r="I72" s="126"/>
      <c r="J72" s="79"/>
      <c r="O72" s="409" t="str">
        <f>J461</f>
        <v>jemez valley</v>
      </c>
      <c r="P72" s="409">
        <f t="shared" ref="P72:Q72" si="64">K461</f>
        <v>22862.857142857141</v>
      </c>
      <c r="Q72" s="409">
        <f t="shared" si="64"/>
        <v>23092.714285714286</v>
      </c>
    </row>
    <row r="73" spans="1:17">
      <c r="B73" t="s">
        <v>30</v>
      </c>
      <c r="C73" s="76">
        <v>0</v>
      </c>
      <c r="D73" s="79">
        <v>0</v>
      </c>
      <c r="E73" s="76">
        <v>0</v>
      </c>
      <c r="F73" s="79">
        <v>0</v>
      </c>
      <c r="G73" s="79"/>
      <c r="H73" s="126"/>
      <c r="I73" s="126"/>
      <c r="J73" s="79"/>
      <c r="O73" s="409" t="str">
        <f>J468</f>
        <v>la academia dolores huerta</v>
      </c>
      <c r="P73" s="409">
        <f t="shared" ref="P73:Q73" si="65">K468</f>
        <v>29579.333333333332</v>
      </c>
      <c r="Q73" s="409">
        <f t="shared" si="65"/>
        <v>29579.333333333332</v>
      </c>
    </row>
    <row r="74" spans="1:17">
      <c r="B74" t="s">
        <v>31</v>
      </c>
      <c r="C74" s="76">
        <v>0</v>
      </c>
      <c r="D74" s="79">
        <v>0</v>
      </c>
      <c r="E74" s="76">
        <v>0</v>
      </c>
      <c r="F74" s="79">
        <v>0</v>
      </c>
      <c r="G74" s="79"/>
      <c r="H74" s="126"/>
      <c r="I74" s="126"/>
      <c r="J74" s="79"/>
      <c r="O74" s="409" t="str">
        <f>J475</f>
        <v>la promesa early learning center</v>
      </c>
      <c r="P74" s="409">
        <f t="shared" ref="P74:Q74" si="66">K475</f>
        <v>18820</v>
      </c>
      <c r="Q74" s="409">
        <f t="shared" si="66"/>
        <v>18920</v>
      </c>
    </row>
    <row r="75" spans="1:17">
      <c r="A75" t="s">
        <v>268</v>
      </c>
      <c r="C75" s="76">
        <v>1</v>
      </c>
      <c r="D75" s="79">
        <v>20598</v>
      </c>
      <c r="E75" s="76">
        <v>1</v>
      </c>
      <c r="F75" s="79">
        <v>20598</v>
      </c>
      <c r="G75" s="79"/>
      <c r="H75" s="126">
        <f>IF(C75=0,"N/A",D75/C75)</f>
        <v>20598</v>
      </c>
      <c r="I75" s="126">
        <f>IF(E75=0,"N/A",F75/E75)</f>
        <v>20598</v>
      </c>
      <c r="J75" s="79"/>
      <c r="O75" s="409" t="str">
        <f>J482</f>
        <v>la resolana leadership academy</v>
      </c>
      <c r="P75" s="409">
        <f t="shared" ref="P75:Q75" si="67">K482</f>
        <v>19237.142857142859</v>
      </c>
      <c r="Q75" s="409">
        <f t="shared" si="67"/>
        <v>19237.142857142859</v>
      </c>
    </row>
    <row r="76" spans="1:17">
      <c r="A76" t="s">
        <v>62</v>
      </c>
      <c r="B76" t="s">
        <v>26</v>
      </c>
      <c r="C76" s="76">
        <v>0</v>
      </c>
      <c r="D76" s="79">
        <v>0</v>
      </c>
      <c r="E76" s="76">
        <v>0</v>
      </c>
      <c r="F76" s="79">
        <v>0</v>
      </c>
      <c r="G76" s="79"/>
      <c r="H76" s="126"/>
      <c r="I76" s="126"/>
      <c r="J76" s="79" t="str">
        <f>A76</f>
        <v>animas</v>
      </c>
      <c r="K76" s="79">
        <f>H82</f>
        <v>15543</v>
      </c>
      <c r="L76" s="79">
        <f>I82</f>
        <v>15870</v>
      </c>
      <c r="M76" t="s">
        <v>675</v>
      </c>
      <c r="O76" s="409" t="str">
        <f>J489</f>
        <v>la tierra montessori of the arts and sciences</v>
      </c>
      <c r="P76" s="409">
        <f t="shared" ref="P76:Q76" si="68">K489</f>
        <v>23240</v>
      </c>
      <c r="Q76" s="409">
        <f t="shared" si="68"/>
        <v>23440</v>
      </c>
    </row>
    <row r="77" spans="1:17">
      <c r="B77" t="s">
        <v>27</v>
      </c>
      <c r="C77" s="76">
        <v>0</v>
      </c>
      <c r="D77" s="79">
        <v>0</v>
      </c>
      <c r="E77" s="76">
        <v>0</v>
      </c>
      <c r="F77" s="79">
        <v>0</v>
      </c>
      <c r="G77" s="79"/>
      <c r="H77" s="126"/>
      <c r="I77" s="126"/>
      <c r="J77" s="79"/>
      <c r="O77" s="409" t="str">
        <f>J496</f>
        <v>lake arthur</v>
      </c>
      <c r="P77" s="409">
        <f t="shared" ref="P77:Q77" si="69">K496</f>
        <v>15296.5</v>
      </c>
      <c r="Q77" s="409">
        <f t="shared" si="69"/>
        <v>15296.5</v>
      </c>
    </row>
    <row r="78" spans="1:17">
      <c r="B78" t="s">
        <v>28</v>
      </c>
      <c r="C78" s="76">
        <v>0</v>
      </c>
      <c r="D78" s="79">
        <v>0</v>
      </c>
      <c r="E78" s="76">
        <v>0</v>
      </c>
      <c r="F78" s="79">
        <v>0</v>
      </c>
      <c r="G78" s="79"/>
      <c r="H78" s="126"/>
      <c r="I78" s="126"/>
      <c r="J78" s="79"/>
      <c r="O78" s="409" t="str">
        <f>J503</f>
        <v>las cruces</v>
      </c>
      <c r="P78" s="409">
        <f t="shared" ref="P78:Q78" si="70">K503</f>
        <v>17461.450574712642</v>
      </c>
      <c r="Q78" s="409">
        <f t="shared" si="70"/>
        <v>17461.450574712642</v>
      </c>
    </row>
    <row r="79" spans="1:17">
      <c r="B79" t="s">
        <v>29</v>
      </c>
      <c r="C79" s="76">
        <v>1</v>
      </c>
      <c r="D79" s="79">
        <v>15543</v>
      </c>
      <c r="E79" s="76">
        <v>1</v>
      </c>
      <c r="F79" s="79">
        <v>15870</v>
      </c>
      <c r="G79" s="79"/>
      <c r="H79" s="126"/>
      <c r="I79" s="126"/>
      <c r="J79" s="79"/>
      <c r="O79" s="409" t="str">
        <f>J510</f>
        <v>las montanas charter high school</v>
      </c>
      <c r="P79" s="409" t="str">
        <f t="shared" ref="P79:Q79" si="71">K510</f>
        <v>N/A</v>
      </c>
      <c r="Q79" s="409" t="str">
        <f t="shared" si="71"/>
        <v>N/A</v>
      </c>
    </row>
    <row r="80" spans="1:17">
      <c r="B80" t="s">
        <v>30</v>
      </c>
      <c r="C80" s="76">
        <v>0</v>
      </c>
      <c r="D80" s="79">
        <v>0</v>
      </c>
      <c r="E80" s="76">
        <v>0</v>
      </c>
      <c r="F80" s="79">
        <v>0</v>
      </c>
      <c r="G80" s="79"/>
      <c r="H80" s="126"/>
      <c r="I80" s="126"/>
      <c r="J80" s="79"/>
      <c r="O80" s="409" t="str">
        <f>J517</f>
        <v>las vegas city</v>
      </c>
      <c r="P80" s="409">
        <f t="shared" ref="P80:Q80" si="72">K517</f>
        <v>18117.843866171002</v>
      </c>
      <c r="Q80" s="409">
        <f t="shared" si="72"/>
        <v>18119.144981412639</v>
      </c>
    </row>
    <row r="81" spans="1:17">
      <c r="B81" t="s">
        <v>31</v>
      </c>
      <c r="C81" s="76">
        <v>0</v>
      </c>
      <c r="D81" s="79">
        <v>0</v>
      </c>
      <c r="E81" s="76">
        <v>0</v>
      </c>
      <c r="F81" s="79">
        <v>0</v>
      </c>
      <c r="G81" s="79"/>
      <c r="H81" s="126"/>
      <c r="I81" s="126"/>
      <c r="J81" s="79"/>
      <c r="O81" s="409" t="str">
        <f>J524</f>
        <v>logan</v>
      </c>
      <c r="P81" s="409" t="str">
        <f t="shared" ref="P81:Q81" si="73">K524</f>
        <v>N/A</v>
      </c>
      <c r="Q81" s="409" t="str">
        <f t="shared" si="73"/>
        <v>N/A</v>
      </c>
    </row>
    <row r="82" spans="1:17">
      <c r="A82" t="s">
        <v>270</v>
      </c>
      <c r="C82" s="76">
        <v>1</v>
      </c>
      <c r="D82" s="79">
        <v>15543</v>
      </c>
      <c r="E82" s="76">
        <v>1</v>
      </c>
      <c r="F82" s="79">
        <v>15870</v>
      </c>
      <c r="G82" s="79"/>
      <c r="H82" s="126">
        <f>IF(C82=0,"N/A",D82/C82)</f>
        <v>15543</v>
      </c>
      <c r="I82" s="126">
        <f>IF(E82=0,"N/A",F82/E82)</f>
        <v>15870</v>
      </c>
      <c r="J82" s="79"/>
      <c r="O82" s="409" t="str">
        <f>J531</f>
        <v>lordsburg</v>
      </c>
      <c r="P82" s="409">
        <f t="shared" ref="P82:Q82" si="74">K531</f>
        <v>16754.384672070744</v>
      </c>
      <c r="Q82" s="409">
        <f t="shared" si="74"/>
        <v>16883.050847457627</v>
      </c>
    </row>
    <row r="83" spans="1:17">
      <c r="A83" t="s">
        <v>163</v>
      </c>
      <c r="B83" t="s">
        <v>26</v>
      </c>
      <c r="C83" s="76">
        <v>0</v>
      </c>
      <c r="D83" s="79">
        <v>0</v>
      </c>
      <c r="E83" s="76">
        <v>0</v>
      </c>
      <c r="F83" s="79">
        <v>0</v>
      </c>
      <c r="G83" s="79"/>
      <c r="H83" s="126"/>
      <c r="I83" s="126"/>
      <c r="J83" s="79" t="str">
        <f>A83</f>
        <v>anthony charter school</v>
      </c>
      <c r="K83" s="79" t="str">
        <f>H89</f>
        <v>N/A</v>
      </c>
      <c r="L83" s="79" t="str">
        <f>I89</f>
        <v>N/A</v>
      </c>
      <c r="M83" t="s">
        <v>675</v>
      </c>
      <c r="O83" s="409" t="str">
        <f>J538</f>
        <v>los alamos</v>
      </c>
      <c r="P83" s="409">
        <f t="shared" ref="P83:Q83" si="75">K538</f>
        <v>15809.358490566035</v>
      </c>
      <c r="Q83" s="409">
        <f t="shared" si="75"/>
        <v>16283.639289678133</v>
      </c>
    </row>
    <row r="84" spans="1:17">
      <c r="B84" t="s">
        <v>27</v>
      </c>
      <c r="C84" s="76">
        <v>0</v>
      </c>
      <c r="D84" s="79">
        <v>0</v>
      </c>
      <c r="E84" s="76">
        <v>0</v>
      </c>
      <c r="F84" s="79">
        <v>0</v>
      </c>
      <c r="G84" s="79"/>
      <c r="H84" s="126"/>
      <c r="I84" s="126"/>
      <c r="J84" s="79"/>
      <c r="O84" s="409" t="str">
        <f>J545</f>
        <v>los lunas</v>
      </c>
      <c r="P84" s="409">
        <f t="shared" ref="P84:Q84" si="76">K545</f>
        <v>16452.066265060243</v>
      </c>
      <c r="Q84" s="409">
        <f t="shared" si="76"/>
        <v>16781.107590361444</v>
      </c>
    </row>
    <row r="85" spans="1:17">
      <c r="B85" t="s">
        <v>28</v>
      </c>
      <c r="C85" s="76">
        <v>0</v>
      </c>
      <c r="D85" s="79">
        <v>0</v>
      </c>
      <c r="E85" s="76">
        <v>0</v>
      </c>
      <c r="F85" s="79">
        <v>0</v>
      </c>
      <c r="G85" s="79"/>
      <c r="H85" s="126"/>
      <c r="I85" s="126"/>
      <c r="J85" s="79"/>
      <c r="O85" s="409" t="str">
        <f>J552</f>
        <v>loving</v>
      </c>
      <c r="P85" s="409">
        <f t="shared" ref="P85:Q85" si="77">K552</f>
        <v>14120.5</v>
      </c>
      <c r="Q85" s="409">
        <f t="shared" si="77"/>
        <v>14149.25</v>
      </c>
    </row>
    <row r="86" spans="1:17">
      <c r="B86" t="s">
        <v>29</v>
      </c>
      <c r="C86" s="76">
        <v>0</v>
      </c>
      <c r="D86" s="79">
        <v>0</v>
      </c>
      <c r="E86" s="76">
        <v>0</v>
      </c>
      <c r="F86" s="79">
        <v>0</v>
      </c>
      <c r="G86" s="79"/>
      <c r="H86" s="126"/>
      <c r="I86" s="126"/>
      <c r="J86" s="79"/>
      <c r="O86" s="409" t="str">
        <f>J559</f>
        <v>lovington</v>
      </c>
      <c r="P86" s="409">
        <f t="shared" ref="P86:Q86" si="78">K559</f>
        <v>15873.623529411765</v>
      </c>
      <c r="Q86" s="409">
        <f t="shared" si="78"/>
        <v>16218.129411764707</v>
      </c>
    </row>
    <row r="87" spans="1:17">
      <c r="B87" t="s">
        <v>30</v>
      </c>
      <c r="C87" s="76">
        <v>0</v>
      </c>
      <c r="D87" s="79">
        <v>0</v>
      </c>
      <c r="E87" s="76">
        <v>0</v>
      </c>
      <c r="F87" s="79">
        <v>0</v>
      </c>
      <c r="G87" s="79"/>
      <c r="H87" s="126"/>
      <c r="I87" s="126"/>
      <c r="J87" s="79"/>
      <c r="O87" s="409" t="str">
        <f>J566</f>
        <v>magdalena</v>
      </c>
      <c r="P87" s="409">
        <f t="shared" ref="P87:Q87" si="79">K566</f>
        <v>31212</v>
      </c>
      <c r="Q87" s="409">
        <f t="shared" si="79"/>
        <v>31212</v>
      </c>
    </row>
    <row r="88" spans="1:17">
      <c r="B88" t="s">
        <v>31</v>
      </c>
      <c r="C88" s="76">
        <v>0</v>
      </c>
      <c r="D88" s="79">
        <v>0</v>
      </c>
      <c r="E88" s="76">
        <v>0</v>
      </c>
      <c r="F88" s="79">
        <v>0</v>
      </c>
      <c r="G88" s="79"/>
      <c r="H88" s="126"/>
      <c r="I88" s="126"/>
      <c r="J88" s="79"/>
      <c r="O88" s="409" t="str">
        <f>J573</f>
        <v>masters program (the)</v>
      </c>
      <c r="P88" s="409" t="str">
        <f t="shared" ref="P88:Q88" si="80">K573</f>
        <v>N/A</v>
      </c>
      <c r="Q88" s="409" t="str">
        <f t="shared" si="80"/>
        <v>N/A</v>
      </c>
    </row>
    <row r="89" spans="1:17">
      <c r="A89" t="s">
        <v>271</v>
      </c>
      <c r="C89" s="76">
        <v>0</v>
      </c>
      <c r="D89" s="79">
        <v>0</v>
      </c>
      <c r="E89" s="76">
        <v>0</v>
      </c>
      <c r="F89" s="79">
        <v>0</v>
      </c>
      <c r="G89" s="79"/>
      <c r="H89" s="126" t="str">
        <f>IF(C89=0,"N/A",D89/C89)</f>
        <v>N/A</v>
      </c>
      <c r="I89" s="126" t="str">
        <f>IF(E89=0,"N/A",F89/E89)</f>
        <v>N/A</v>
      </c>
      <c r="J89" s="79"/>
      <c r="O89" s="409" t="str">
        <f>J580</f>
        <v>maxwell</v>
      </c>
      <c r="P89" s="409">
        <f t="shared" ref="P89:Q89" si="81">K580</f>
        <v>18841.75</v>
      </c>
      <c r="Q89" s="409">
        <f t="shared" si="81"/>
        <v>18841.75</v>
      </c>
    </row>
    <row r="90" spans="1:17">
      <c r="A90" t="s">
        <v>63</v>
      </c>
      <c r="B90" t="s">
        <v>26</v>
      </c>
      <c r="C90" s="76">
        <v>9.5</v>
      </c>
      <c r="D90" s="79">
        <v>175878</v>
      </c>
      <c r="E90" s="76">
        <v>9.5</v>
      </c>
      <c r="F90" s="79">
        <v>176392</v>
      </c>
      <c r="G90" s="79"/>
      <c r="H90" s="126"/>
      <c r="I90" s="126"/>
      <c r="J90" s="79" t="str">
        <f>A90</f>
        <v>artesia</v>
      </c>
      <c r="K90" s="79">
        <f>H96</f>
        <v>19340.120636081156</v>
      </c>
      <c r="L90" s="79">
        <f>I96</f>
        <v>19433.321147870589</v>
      </c>
      <c r="M90" t="s">
        <v>675</v>
      </c>
      <c r="O90" s="409" t="str">
        <f>J587</f>
        <v>mccurdy charter school</v>
      </c>
      <c r="P90" s="409">
        <f t="shared" ref="P90:Q90" si="82">K587</f>
        <v>15810</v>
      </c>
      <c r="Q90" s="409">
        <f t="shared" si="82"/>
        <v>15885</v>
      </c>
    </row>
    <row r="91" spans="1:17">
      <c r="B91" t="s">
        <v>27</v>
      </c>
      <c r="C91" s="76">
        <v>1</v>
      </c>
      <c r="D91" s="79">
        <v>18336</v>
      </c>
      <c r="E91" s="76">
        <v>1</v>
      </c>
      <c r="F91" s="79">
        <v>18341</v>
      </c>
      <c r="G91" s="79"/>
      <c r="H91" s="126"/>
      <c r="I91" s="126"/>
      <c r="J91" s="79"/>
      <c r="O91" s="409" t="str">
        <f>J594</f>
        <v>media arts collaborative charter school</v>
      </c>
      <c r="P91" s="409" t="str">
        <f t="shared" ref="P91:Q91" si="83">K594</f>
        <v>N/A</v>
      </c>
      <c r="Q91" s="409" t="str">
        <f t="shared" si="83"/>
        <v>N/A</v>
      </c>
    </row>
    <row r="92" spans="1:17">
      <c r="B92" t="s">
        <v>28</v>
      </c>
      <c r="C92" s="76">
        <v>16.21</v>
      </c>
      <c r="D92" s="79">
        <v>365403</v>
      </c>
      <c r="E92" s="76">
        <v>16.21</v>
      </c>
      <c r="F92" s="79">
        <v>367611</v>
      </c>
      <c r="G92" s="79"/>
      <c r="H92" s="126"/>
      <c r="I92" s="126"/>
      <c r="J92" s="79"/>
      <c r="O92" s="409" t="str">
        <f>J601</f>
        <v>melrose</v>
      </c>
      <c r="P92" s="409" t="str">
        <f t="shared" ref="P92:Q92" si="84">K601</f>
        <v>N/A</v>
      </c>
      <c r="Q92" s="409" t="str">
        <f t="shared" si="84"/>
        <v>N/A</v>
      </c>
    </row>
    <row r="93" spans="1:17">
      <c r="B93" t="s">
        <v>29</v>
      </c>
      <c r="C93" s="76">
        <v>23</v>
      </c>
      <c r="D93" s="79">
        <v>388208</v>
      </c>
      <c r="E93" s="76">
        <v>23</v>
      </c>
      <c r="F93" s="79">
        <v>390555</v>
      </c>
      <c r="G93" s="79"/>
      <c r="H93" s="126"/>
      <c r="I93" s="126"/>
      <c r="J93" s="79"/>
      <c r="O93" s="409" t="str">
        <f>J608</f>
        <v>mesa vista</v>
      </c>
      <c r="P93" s="409">
        <f t="shared" ref="P93:Q93" si="85">K608</f>
        <v>19212</v>
      </c>
      <c r="Q93" s="409">
        <f t="shared" si="85"/>
        <v>19212</v>
      </c>
    </row>
    <row r="94" spans="1:17">
      <c r="B94" t="s">
        <v>30</v>
      </c>
      <c r="C94" s="76">
        <v>5</v>
      </c>
      <c r="D94" s="79">
        <v>110273</v>
      </c>
      <c r="E94" s="76">
        <v>5</v>
      </c>
      <c r="F94" s="79">
        <v>110298</v>
      </c>
      <c r="G94" s="79"/>
      <c r="H94" s="126"/>
      <c r="I94" s="126"/>
      <c r="J94" s="79"/>
      <c r="O94" s="409" t="str">
        <f>J615</f>
        <v>mission achievement and success</v>
      </c>
      <c r="P94" s="409" t="str">
        <f t="shared" ref="P94:Q94" si="86">K615</f>
        <v>N/A</v>
      </c>
      <c r="Q94" s="409" t="str">
        <f t="shared" si="86"/>
        <v>N/A</v>
      </c>
    </row>
    <row r="95" spans="1:17">
      <c r="B95" t="s">
        <v>31</v>
      </c>
      <c r="C95" s="76">
        <v>0</v>
      </c>
      <c r="D95" s="79">
        <v>0</v>
      </c>
      <c r="E95" s="76">
        <v>0</v>
      </c>
      <c r="F95" s="79">
        <v>0</v>
      </c>
      <c r="G95" s="79"/>
      <c r="H95" s="126"/>
      <c r="I95" s="126"/>
      <c r="J95" s="79"/>
      <c r="O95" s="409" t="str">
        <f>J622</f>
        <v>monte del sol charter school</v>
      </c>
      <c r="P95" s="409">
        <f t="shared" ref="P95:Q95" si="87">K622</f>
        <v>24736.5</v>
      </c>
      <c r="Q95" s="409">
        <f t="shared" si="87"/>
        <v>25027.5</v>
      </c>
    </row>
    <row r="96" spans="1:17">
      <c r="A96" t="s">
        <v>272</v>
      </c>
      <c r="C96" s="76">
        <v>54.71</v>
      </c>
      <c r="D96" s="79">
        <v>1058098</v>
      </c>
      <c r="E96" s="76">
        <v>54.71</v>
      </c>
      <c r="F96" s="79">
        <v>1063197</v>
      </c>
      <c r="G96" s="79"/>
      <c r="H96" s="126">
        <f>IF(C96=0,"N/A",D96/C96)</f>
        <v>19340.120636081156</v>
      </c>
      <c r="I96" s="126">
        <f>IF(E96=0,"N/A",F96/E96)</f>
        <v>19433.321147870589</v>
      </c>
      <c r="J96" s="79"/>
      <c r="O96" s="409" t="str">
        <f>J629</f>
        <v>montessori elementary school (the)</v>
      </c>
      <c r="P96" s="409">
        <f t="shared" ref="P96:Q96" si="88">K629</f>
        <v>17430</v>
      </c>
      <c r="Q96" s="409">
        <f t="shared" si="88"/>
        <v>17430</v>
      </c>
    </row>
    <row r="97" spans="1:17">
      <c r="A97" t="s">
        <v>164</v>
      </c>
      <c r="B97" t="s">
        <v>26</v>
      </c>
      <c r="C97" s="76">
        <v>0</v>
      </c>
      <c r="D97" s="79">
        <v>0</v>
      </c>
      <c r="E97" s="76">
        <v>0</v>
      </c>
      <c r="F97" s="79">
        <v>0</v>
      </c>
      <c r="G97" s="79"/>
      <c r="H97" s="126"/>
      <c r="I97" s="126"/>
      <c r="J97" s="79" t="str">
        <f>A97</f>
        <v>ask academy (the)</v>
      </c>
      <c r="K97" s="79" t="str">
        <f>H103</f>
        <v>N/A</v>
      </c>
      <c r="L97" s="79" t="str">
        <f>I103</f>
        <v>N/A</v>
      </c>
      <c r="M97" t="s">
        <v>675</v>
      </c>
      <c r="O97" s="409" t="str">
        <f>J636</f>
        <v>mora</v>
      </c>
      <c r="P97" s="409">
        <f t="shared" ref="P97:Q97" si="89">K636</f>
        <v>13755.84</v>
      </c>
      <c r="Q97" s="409">
        <f t="shared" si="89"/>
        <v>13756.84</v>
      </c>
    </row>
    <row r="98" spans="1:17">
      <c r="B98" t="s">
        <v>27</v>
      </c>
      <c r="C98" s="76">
        <v>0</v>
      </c>
      <c r="D98" s="79">
        <v>0</v>
      </c>
      <c r="E98" s="76">
        <v>0</v>
      </c>
      <c r="F98" s="79">
        <v>0</v>
      </c>
      <c r="G98" s="79"/>
      <c r="H98" s="126"/>
      <c r="I98" s="126"/>
      <c r="J98" s="79"/>
      <c r="O98" s="409" t="str">
        <f>J643</f>
        <v>moriarty-edgewood</v>
      </c>
      <c r="P98" s="409">
        <f t="shared" ref="P98:Q98" si="90">K643</f>
        <v>14624.318198400912</v>
      </c>
      <c r="Q98" s="409">
        <f t="shared" si="90"/>
        <v>14624.318198400912</v>
      </c>
    </row>
    <row r="99" spans="1:17">
      <c r="B99" t="s">
        <v>28</v>
      </c>
      <c r="C99" s="76">
        <v>0</v>
      </c>
      <c r="D99" s="79">
        <v>0</v>
      </c>
      <c r="E99" s="76">
        <v>0</v>
      </c>
      <c r="F99" s="79">
        <v>0</v>
      </c>
      <c r="G99" s="79"/>
      <c r="H99" s="126"/>
      <c r="I99" s="126"/>
      <c r="J99" s="79"/>
      <c r="O99" s="409" t="str">
        <f>J650</f>
        <v>mosquero</v>
      </c>
      <c r="P99" s="409">
        <f t="shared" ref="P99:Q99" si="91">K650</f>
        <v>15923</v>
      </c>
      <c r="Q99" s="409">
        <f t="shared" si="91"/>
        <v>15923</v>
      </c>
    </row>
    <row r="100" spans="1:17">
      <c r="B100" t="s">
        <v>29</v>
      </c>
      <c r="C100" s="76">
        <v>0</v>
      </c>
      <c r="D100" s="79">
        <v>0</v>
      </c>
      <c r="E100" s="76">
        <v>0</v>
      </c>
      <c r="F100" s="79">
        <v>0</v>
      </c>
      <c r="G100" s="79"/>
      <c r="H100" s="126"/>
      <c r="I100" s="126"/>
      <c r="J100" s="79"/>
      <c r="O100" s="409" t="str">
        <f>J657</f>
        <v>mountainair</v>
      </c>
      <c r="P100" s="409">
        <f t="shared" ref="P100:Q100" si="92">K657</f>
        <v>18154.21875</v>
      </c>
      <c r="Q100" s="409">
        <f t="shared" si="92"/>
        <v>18155.3125</v>
      </c>
    </row>
    <row r="101" spans="1:17">
      <c r="B101" t="s">
        <v>30</v>
      </c>
      <c r="C101" s="76">
        <v>0</v>
      </c>
      <c r="D101" s="79">
        <v>0</v>
      </c>
      <c r="E101" s="76">
        <v>0</v>
      </c>
      <c r="F101" s="79">
        <v>0</v>
      </c>
      <c r="G101" s="79"/>
      <c r="H101" s="126"/>
      <c r="I101" s="126"/>
      <c r="J101" s="79"/>
      <c r="O101" s="409" t="str">
        <f>J664</f>
        <v>new america school las cruces</v>
      </c>
      <c r="P101" s="409" t="str">
        <f t="shared" ref="P101:Q101" si="93">K664</f>
        <v>N/A</v>
      </c>
      <c r="Q101" s="409" t="str">
        <f t="shared" si="93"/>
        <v>N/A</v>
      </c>
    </row>
    <row r="102" spans="1:17">
      <c r="B102" t="s">
        <v>31</v>
      </c>
      <c r="C102" s="76">
        <v>0</v>
      </c>
      <c r="D102" s="79">
        <v>0</v>
      </c>
      <c r="E102" s="76">
        <v>0</v>
      </c>
      <c r="F102" s="79">
        <v>0</v>
      </c>
      <c r="G102" s="79"/>
      <c r="H102" s="126"/>
      <c r="I102" s="126"/>
      <c r="J102" s="79"/>
      <c r="O102" s="409" t="str">
        <f>J671</f>
        <v>new america school new mexico</v>
      </c>
      <c r="P102" s="409" t="str">
        <f t="shared" ref="P102:Q102" si="94">K671</f>
        <v>N/A</v>
      </c>
      <c r="Q102" s="409" t="str">
        <f t="shared" si="94"/>
        <v>N/A</v>
      </c>
    </row>
    <row r="103" spans="1:17">
      <c r="A103" t="s">
        <v>273</v>
      </c>
      <c r="C103" s="76">
        <v>0</v>
      </c>
      <c r="D103" s="79">
        <v>0</v>
      </c>
      <c r="E103" s="76">
        <v>0</v>
      </c>
      <c r="F103" s="79">
        <v>0</v>
      </c>
      <c r="G103" s="79"/>
      <c r="H103" s="126" t="str">
        <f>IF(C103=0,"N/A",D103/C103)</f>
        <v>N/A</v>
      </c>
      <c r="I103" s="126" t="str">
        <f>IF(E103=0,"N/A",F103/E103)</f>
        <v>N/A</v>
      </c>
      <c r="J103" s="79"/>
      <c r="O103" s="409" t="str">
        <f>J678</f>
        <v>new mexico connections academy</v>
      </c>
      <c r="P103" s="409" t="str">
        <f t="shared" ref="P103:Q103" si="95">K678</f>
        <v>N/A</v>
      </c>
      <c r="Q103" s="409" t="str">
        <f t="shared" si="95"/>
        <v>N/A</v>
      </c>
    </row>
    <row r="104" spans="1:17">
      <c r="A104" t="s">
        <v>64</v>
      </c>
      <c r="B104" t="s">
        <v>26</v>
      </c>
      <c r="C104" s="76">
        <v>1</v>
      </c>
      <c r="D104" s="79">
        <v>14410.88</v>
      </c>
      <c r="E104" s="76">
        <v>1</v>
      </c>
      <c r="F104" s="79">
        <v>14410.88</v>
      </c>
      <c r="G104" s="79"/>
      <c r="H104" s="126"/>
      <c r="I104" s="126"/>
      <c r="J104" s="79" t="str">
        <f>A104</f>
        <v>aztec</v>
      </c>
      <c r="K104" s="79">
        <f>H110</f>
        <v>15837.513766233764</v>
      </c>
      <c r="L104" s="79">
        <f>I110</f>
        <v>15837.513766233764</v>
      </c>
      <c r="M104" t="s">
        <v>675</v>
      </c>
      <c r="O104" s="409" t="str">
        <f>J685</f>
        <v>new mexico school for the arts</v>
      </c>
      <c r="P104" s="409" t="str">
        <f t="shared" ref="P104:Q104" si="96">K685</f>
        <v>N/A</v>
      </c>
      <c r="Q104" s="409" t="str">
        <f t="shared" si="96"/>
        <v>N/A</v>
      </c>
    </row>
    <row r="105" spans="1:17">
      <c r="B105" t="s">
        <v>27</v>
      </c>
      <c r="C105" s="76">
        <v>0.1</v>
      </c>
      <c r="D105" s="79">
        <v>1574.4880000000001</v>
      </c>
      <c r="E105" s="76">
        <v>0.1</v>
      </c>
      <c r="F105" s="79">
        <v>1574.4880000000001</v>
      </c>
      <c r="G105" s="79"/>
      <c r="H105" s="126"/>
      <c r="I105" s="126"/>
      <c r="J105" s="79"/>
      <c r="O105" s="409" t="str">
        <f>J692</f>
        <v>north valley academy</v>
      </c>
      <c r="P105" s="409">
        <f t="shared" ref="P105:Q105" si="97">K692</f>
        <v>21734</v>
      </c>
      <c r="Q105" s="409">
        <f t="shared" si="97"/>
        <v>21854.5</v>
      </c>
    </row>
    <row r="106" spans="1:17">
      <c r="B106" t="s">
        <v>28</v>
      </c>
      <c r="C106" s="76">
        <v>14</v>
      </c>
      <c r="D106" s="79">
        <v>224314.32</v>
      </c>
      <c r="E106" s="76">
        <v>14</v>
      </c>
      <c r="F106" s="79">
        <v>224314.32</v>
      </c>
      <c r="G106" s="79"/>
      <c r="H106" s="126"/>
      <c r="I106" s="126"/>
      <c r="J106" s="79"/>
      <c r="O106" s="409" t="str">
        <f>J699</f>
        <v>pecos</v>
      </c>
      <c r="P106" s="409">
        <f t="shared" ref="P106:Q106" si="98">K699</f>
        <v>21434.6</v>
      </c>
      <c r="Q106" s="409">
        <f t="shared" si="98"/>
        <v>21434.6</v>
      </c>
    </row>
    <row r="107" spans="1:17">
      <c r="B107" t="s">
        <v>29</v>
      </c>
      <c r="C107" s="76">
        <v>5</v>
      </c>
      <c r="D107" s="79">
        <v>80354.64</v>
      </c>
      <c r="E107" s="76">
        <v>5</v>
      </c>
      <c r="F107" s="79">
        <v>80354.64</v>
      </c>
      <c r="G107" s="79"/>
      <c r="H107" s="126"/>
      <c r="I107" s="126"/>
      <c r="J107" s="79"/>
      <c r="O107" s="409" t="str">
        <f>J706</f>
        <v>penasco</v>
      </c>
      <c r="P107" s="409">
        <f t="shared" ref="P107:Q107" si="99">K706</f>
        <v>13880.617563739377</v>
      </c>
      <c r="Q107" s="409">
        <f t="shared" si="99"/>
        <v>14409.073654390933</v>
      </c>
    </row>
    <row r="108" spans="1:17">
      <c r="B108" t="s">
        <v>30</v>
      </c>
      <c r="C108" s="76">
        <v>3</v>
      </c>
      <c r="D108" s="79">
        <v>45192.240000000005</v>
      </c>
      <c r="E108" s="76">
        <v>3</v>
      </c>
      <c r="F108" s="79">
        <v>45192.240000000005</v>
      </c>
      <c r="G108" s="79"/>
      <c r="H108" s="126"/>
      <c r="I108" s="126"/>
      <c r="J108" s="79"/>
      <c r="O108" s="409" t="str">
        <f>J713</f>
        <v>pojoaque</v>
      </c>
      <c r="P108" s="409">
        <f t="shared" ref="P108:Q108" si="100">K713</f>
        <v>17831.720930232557</v>
      </c>
      <c r="Q108" s="409">
        <f t="shared" si="100"/>
        <v>17831.720930232557</v>
      </c>
    </row>
    <row r="109" spans="1:17">
      <c r="B109" t="s">
        <v>31</v>
      </c>
      <c r="C109" s="76">
        <v>0</v>
      </c>
      <c r="D109" s="79">
        <v>0</v>
      </c>
      <c r="E109" s="76">
        <v>0</v>
      </c>
      <c r="F109" s="79">
        <v>0</v>
      </c>
      <c r="G109" s="79"/>
      <c r="H109" s="126"/>
      <c r="I109" s="126"/>
      <c r="J109" s="79"/>
      <c r="O109" s="409" t="str">
        <f>J720</f>
        <v>portales</v>
      </c>
      <c r="P109" s="409">
        <f t="shared" ref="P109:Q109" si="101">K720</f>
        <v>15987.048780487805</v>
      </c>
      <c r="Q109" s="409">
        <f t="shared" si="101"/>
        <v>16262.512195121952</v>
      </c>
    </row>
    <row r="110" spans="1:17">
      <c r="A110" t="s">
        <v>274</v>
      </c>
      <c r="C110" s="76">
        <v>23.1</v>
      </c>
      <c r="D110" s="79">
        <v>365846.56799999997</v>
      </c>
      <c r="E110" s="76">
        <v>23.1</v>
      </c>
      <c r="F110" s="79">
        <v>365846.56799999997</v>
      </c>
      <c r="G110" s="79"/>
      <c r="H110" s="126">
        <f>IF(C110=0,"N/A",D110/C110)</f>
        <v>15837.513766233764</v>
      </c>
      <c r="I110" s="126">
        <f>IF(E110=0,"N/A",F110/E110)</f>
        <v>15837.513766233764</v>
      </c>
      <c r="J110" s="79"/>
      <c r="O110" s="409" t="str">
        <f>J727</f>
        <v>quemado</v>
      </c>
      <c r="P110" s="409">
        <f t="shared" ref="P110:Q110" si="102">K727</f>
        <v>13711.304347826086</v>
      </c>
      <c r="Q110" s="409">
        <f t="shared" si="102"/>
        <v>13712.173913043478</v>
      </c>
    </row>
    <row r="111" spans="1:17">
      <c r="A111" t="s">
        <v>65</v>
      </c>
      <c r="B111" t="s">
        <v>26</v>
      </c>
      <c r="C111" s="76">
        <v>7</v>
      </c>
      <c r="D111" s="79">
        <v>132496</v>
      </c>
      <c r="E111" s="76">
        <v>7</v>
      </c>
      <c r="F111" s="79">
        <v>132496</v>
      </c>
      <c r="G111" s="79"/>
      <c r="H111" s="126"/>
      <c r="I111" s="126"/>
      <c r="J111" s="79" t="str">
        <f>A111</f>
        <v>belen</v>
      </c>
      <c r="K111" s="79">
        <f>H117</f>
        <v>14964.512195121952</v>
      </c>
      <c r="L111" s="79">
        <f>I117</f>
        <v>14964.512195121952</v>
      </c>
      <c r="M111" t="s">
        <v>675</v>
      </c>
      <c r="O111" s="409" t="str">
        <f>J734</f>
        <v>questa</v>
      </c>
      <c r="P111" s="409">
        <f t="shared" ref="P111:Q111" si="103">K734</f>
        <v>22448.857142857141</v>
      </c>
      <c r="Q111" s="409">
        <f t="shared" si="103"/>
        <v>22450</v>
      </c>
    </row>
    <row r="112" spans="1:17">
      <c r="B112" t="s">
        <v>27</v>
      </c>
      <c r="C112" s="76">
        <v>0</v>
      </c>
      <c r="D112" s="79">
        <v>0</v>
      </c>
      <c r="E112" s="76">
        <v>0</v>
      </c>
      <c r="F112" s="79">
        <v>0</v>
      </c>
      <c r="G112" s="79"/>
      <c r="H112" s="126"/>
      <c r="I112" s="126"/>
      <c r="J112" s="79"/>
      <c r="O112" s="409" t="str">
        <f>J741</f>
        <v>raton</v>
      </c>
      <c r="P112" s="409">
        <f t="shared" ref="P112:Q112" si="104">K741</f>
        <v>14645.047732696899</v>
      </c>
      <c r="Q112" s="409">
        <f t="shared" si="104"/>
        <v>14646.062052505968</v>
      </c>
    </row>
    <row r="113" spans="1:17">
      <c r="B113" t="s">
        <v>28</v>
      </c>
      <c r="C113" s="76">
        <v>6</v>
      </c>
      <c r="D113" s="79">
        <v>81410</v>
      </c>
      <c r="E113" s="76">
        <v>6</v>
      </c>
      <c r="F113" s="79">
        <v>81410</v>
      </c>
      <c r="G113" s="79"/>
      <c r="H113" s="126"/>
      <c r="I113" s="126"/>
      <c r="J113" s="79"/>
      <c r="O113" s="409" t="str">
        <f>J748</f>
        <v>red river valley charter school</v>
      </c>
      <c r="P113" s="409" t="str">
        <f t="shared" ref="P113:Q113" si="105">K748</f>
        <v>N/A</v>
      </c>
      <c r="Q113" s="409" t="str">
        <f t="shared" si="105"/>
        <v>N/A</v>
      </c>
    </row>
    <row r="114" spans="1:17">
      <c r="B114" t="s">
        <v>29</v>
      </c>
      <c r="C114" s="76">
        <v>16</v>
      </c>
      <c r="D114" s="79">
        <v>228121</v>
      </c>
      <c r="E114" s="76">
        <v>16</v>
      </c>
      <c r="F114" s="79">
        <v>228121</v>
      </c>
      <c r="G114" s="79"/>
      <c r="H114" s="126"/>
      <c r="I114" s="126"/>
      <c r="J114" s="79"/>
      <c r="O114" s="409" t="str">
        <f>J755</f>
        <v>reserve</v>
      </c>
      <c r="P114" s="409">
        <f t="shared" ref="P114:Q114" si="106">K755</f>
        <v>14932</v>
      </c>
      <c r="Q114" s="409">
        <f t="shared" si="106"/>
        <v>14932</v>
      </c>
    </row>
    <row r="115" spans="1:17">
      <c r="B115" t="s">
        <v>30</v>
      </c>
      <c r="C115" s="76">
        <v>6</v>
      </c>
      <c r="D115" s="79">
        <v>75241</v>
      </c>
      <c r="E115" s="76">
        <v>6</v>
      </c>
      <c r="F115" s="79">
        <v>75241</v>
      </c>
      <c r="G115" s="79"/>
      <c r="H115" s="126"/>
      <c r="I115" s="126"/>
      <c r="J115" s="79"/>
      <c r="O115" s="409" t="str">
        <f>J762</f>
        <v>rio rancho</v>
      </c>
      <c r="P115" s="409">
        <f t="shared" ref="P115:Q115" si="107">K762</f>
        <v>15634.658743633277</v>
      </c>
      <c r="Q115" s="409">
        <f t="shared" si="107"/>
        <v>15634.658743633277</v>
      </c>
    </row>
    <row r="116" spans="1:17">
      <c r="B116" t="s">
        <v>31</v>
      </c>
      <c r="C116" s="76">
        <v>6</v>
      </c>
      <c r="D116" s="79">
        <v>96277</v>
      </c>
      <c r="E116" s="76">
        <v>6</v>
      </c>
      <c r="F116" s="79">
        <v>96277</v>
      </c>
      <c r="G116" s="79"/>
      <c r="H116" s="126"/>
      <c r="I116" s="126"/>
      <c r="J116" s="79"/>
      <c r="O116" s="409" t="str">
        <f>J769</f>
        <v>roots and wings community charter school</v>
      </c>
      <c r="P116" s="409">
        <f t="shared" ref="P116:Q116" si="108">K769</f>
        <v>15841</v>
      </c>
      <c r="Q116" s="409">
        <f t="shared" si="108"/>
        <v>15841</v>
      </c>
    </row>
    <row r="117" spans="1:17">
      <c r="A117" t="s">
        <v>275</v>
      </c>
      <c r="C117" s="76">
        <v>41</v>
      </c>
      <c r="D117" s="79">
        <v>613545</v>
      </c>
      <c r="E117" s="76">
        <v>41</v>
      </c>
      <c r="F117" s="79">
        <v>613545</v>
      </c>
      <c r="G117" s="79"/>
      <c r="H117" s="126">
        <f>IF(C117=0,"N/A",D117/C117)</f>
        <v>14964.512195121952</v>
      </c>
      <c r="I117" s="126">
        <f>IF(E117=0,"N/A",F117/E117)</f>
        <v>14964.512195121952</v>
      </c>
      <c r="J117" s="79"/>
      <c r="O117" s="409" t="str">
        <f>J776</f>
        <v>roswell</v>
      </c>
      <c r="P117" s="409">
        <f t="shared" ref="P117:Q117" si="109">K776</f>
        <v>15933.26324947437</v>
      </c>
      <c r="Q117" s="409">
        <f t="shared" si="109"/>
        <v>15933.26324947437</v>
      </c>
    </row>
    <row r="118" spans="1:17">
      <c r="A118" t="s">
        <v>66</v>
      </c>
      <c r="B118" t="s">
        <v>26</v>
      </c>
      <c r="C118" s="76">
        <v>0</v>
      </c>
      <c r="D118" s="79">
        <v>0</v>
      </c>
      <c r="E118" s="76">
        <v>0</v>
      </c>
      <c r="F118" s="79">
        <v>0</v>
      </c>
      <c r="G118" s="79"/>
      <c r="H118" s="126"/>
      <c r="I118" s="126"/>
      <c r="J118" s="79" t="str">
        <f>A118</f>
        <v>bloomfield</v>
      </c>
      <c r="K118" s="79">
        <f>H124</f>
        <v>14796.542857142857</v>
      </c>
      <c r="L118" s="79">
        <f>I124</f>
        <v>14796.542857142857</v>
      </c>
      <c r="M118" t="s">
        <v>675</v>
      </c>
      <c r="O118" s="409" t="str">
        <f>J783</f>
        <v>roy</v>
      </c>
      <c r="P118" s="409">
        <f t="shared" ref="P118:Q118" si="110">K783</f>
        <v>16676</v>
      </c>
      <c r="Q118" s="409">
        <f t="shared" si="110"/>
        <v>16676</v>
      </c>
    </row>
    <row r="119" spans="1:17">
      <c r="B119" t="s">
        <v>27</v>
      </c>
      <c r="C119" s="76">
        <v>2</v>
      </c>
      <c r="D119" s="79">
        <v>30746</v>
      </c>
      <c r="E119" s="76">
        <v>2</v>
      </c>
      <c r="F119" s="79">
        <v>30746</v>
      </c>
      <c r="G119" s="79"/>
      <c r="H119" s="126"/>
      <c r="I119" s="126"/>
      <c r="J119" s="79"/>
      <c r="O119" s="409" t="str">
        <f>J790</f>
        <v>ruidoso</v>
      </c>
      <c r="P119" s="409">
        <f t="shared" ref="P119:Q119" si="111">K790</f>
        <v>17839.707070707071</v>
      </c>
      <c r="Q119" s="409">
        <f t="shared" si="111"/>
        <v>17839.707070707071</v>
      </c>
    </row>
    <row r="120" spans="1:17">
      <c r="B120" t="s">
        <v>28</v>
      </c>
      <c r="C120" s="76">
        <v>8</v>
      </c>
      <c r="D120" s="79">
        <v>113515</v>
      </c>
      <c r="E120" s="76">
        <v>8</v>
      </c>
      <c r="F120" s="79">
        <v>113515</v>
      </c>
      <c r="G120" s="79"/>
      <c r="H120" s="126"/>
      <c r="I120" s="126"/>
      <c r="J120" s="79"/>
      <c r="O120" s="409" t="str">
        <f>J797</f>
        <v>san jon</v>
      </c>
      <c r="P120" s="409">
        <f t="shared" ref="P120:Q120" si="112">K797</f>
        <v>16448</v>
      </c>
      <c r="Q120" s="409">
        <f t="shared" si="112"/>
        <v>16749</v>
      </c>
    </row>
    <row r="121" spans="1:17">
      <c r="B121" t="s">
        <v>29</v>
      </c>
      <c r="C121" s="76">
        <v>13</v>
      </c>
      <c r="D121" s="79">
        <v>190538</v>
      </c>
      <c r="E121" s="76">
        <v>13</v>
      </c>
      <c r="F121" s="79">
        <v>190538</v>
      </c>
      <c r="G121" s="79"/>
      <c r="H121" s="126"/>
      <c r="I121" s="126"/>
      <c r="J121" s="79"/>
      <c r="O121" s="409" t="str">
        <f>J804</f>
        <v>sandoval academy of bilingual education</v>
      </c>
      <c r="P121" s="409">
        <f t="shared" ref="P121:Q121" si="113">K804</f>
        <v>18200</v>
      </c>
      <c r="Q121" s="409">
        <f t="shared" si="113"/>
        <v>18201</v>
      </c>
    </row>
    <row r="122" spans="1:17">
      <c r="B122" t="s">
        <v>30</v>
      </c>
      <c r="C122" s="76">
        <v>12</v>
      </c>
      <c r="D122" s="79">
        <v>183080</v>
      </c>
      <c r="E122" s="76">
        <v>12</v>
      </c>
      <c r="F122" s="79">
        <v>183080</v>
      </c>
      <c r="G122" s="79"/>
      <c r="H122" s="126"/>
      <c r="I122" s="126"/>
      <c r="J122" s="79"/>
      <c r="O122" s="409" t="str">
        <f>J811</f>
        <v>santa fe</v>
      </c>
      <c r="P122" s="409">
        <f t="shared" ref="P122:Q122" si="114">K811</f>
        <v>18560.95346632431</v>
      </c>
      <c r="Q122" s="409">
        <f t="shared" si="114"/>
        <v>18560.95346632431</v>
      </c>
    </row>
    <row r="123" spans="1:17">
      <c r="B123" t="s">
        <v>31</v>
      </c>
      <c r="C123" s="76">
        <v>0</v>
      </c>
      <c r="D123" s="79">
        <v>0</v>
      </c>
      <c r="E123" s="76">
        <v>0</v>
      </c>
      <c r="F123" s="79">
        <v>0</v>
      </c>
      <c r="G123" s="79"/>
      <c r="H123" s="126"/>
      <c r="I123" s="126"/>
      <c r="J123" s="79"/>
      <c r="O123" s="409" t="str">
        <f>J818</f>
        <v>santa rosa</v>
      </c>
      <c r="P123" s="409">
        <f t="shared" ref="P123:Q123" si="115">K818</f>
        <v>14499.666666666666</v>
      </c>
      <c r="Q123" s="409">
        <f t="shared" si="115"/>
        <v>14500.666666666666</v>
      </c>
    </row>
    <row r="124" spans="1:17">
      <c r="A124" t="s">
        <v>276</v>
      </c>
      <c r="C124" s="76">
        <v>35</v>
      </c>
      <c r="D124" s="79">
        <v>517879</v>
      </c>
      <c r="E124" s="76">
        <v>35</v>
      </c>
      <c r="F124" s="79">
        <v>517879</v>
      </c>
      <c r="G124" s="79"/>
      <c r="H124" s="126">
        <f>IF(C124=0,"N/A",D124/C124)</f>
        <v>14796.542857142857</v>
      </c>
      <c r="I124" s="126">
        <f>IF(E124=0,"N/A",F124/E124)</f>
        <v>14796.542857142857</v>
      </c>
      <c r="J124" s="79"/>
      <c r="O124" s="409" t="str">
        <f>J825</f>
        <v>school of dreams academy</v>
      </c>
      <c r="P124" s="409">
        <f t="shared" ref="P124:Q124" si="116">K825</f>
        <v>19296.5</v>
      </c>
      <c r="Q124" s="409">
        <f t="shared" si="116"/>
        <v>19296.5</v>
      </c>
    </row>
    <row r="125" spans="1:17">
      <c r="A125" t="s">
        <v>67</v>
      </c>
      <c r="B125" t="s">
        <v>26</v>
      </c>
      <c r="C125" s="76">
        <v>0</v>
      </c>
      <c r="D125" s="79">
        <v>0</v>
      </c>
      <c r="E125" s="76">
        <v>0</v>
      </c>
      <c r="F125" s="79">
        <v>0</v>
      </c>
      <c r="G125" s="79"/>
      <c r="H125" s="126"/>
      <c r="I125" s="126"/>
      <c r="J125" s="79" t="str">
        <f>A125</f>
        <v>capitan</v>
      </c>
      <c r="K125" s="79">
        <f>H131</f>
        <v>14193.5</v>
      </c>
      <c r="L125" s="79">
        <f>I131</f>
        <v>14194.5</v>
      </c>
      <c r="M125" t="s">
        <v>675</v>
      </c>
      <c r="O125" s="409" t="str">
        <f>J832</f>
        <v>silver city</v>
      </c>
      <c r="P125" s="409">
        <f t="shared" ref="P125:Q125" si="117">K832</f>
        <v>16509.409949865021</v>
      </c>
      <c r="Q125" s="409">
        <f t="shared" si="117"/>
        <v>16510.451214809102</v>
      </c>
    </row>
    <row r="126" spans="1:17">
      <c r="B126" t="s">
        <v>27</v>
      </c>
      <c r="C126" s="76">
        <v>0</v>
      </c>
      <c r="D126" s="79">
        <v>0</v>
      </c>
      <c r="E126" s="76">
        <v>0</v>
      </c>
      <c r="F126" s="79">
        <v>0</v>
      </c>
      <c r="G126" s="79"/>
      <c r="H126" s="126"/>
      <c r="I126" s="126"/>
      <c r="J126" s="79"/>
      <c r="O126" s="409" t="str">
        <f>J839</f>
        <v>six directions indigenous school</v>
      </c>
      <c r="P126" s="409" t="str">
        <f t="shared" ref="P126:Q126" si="118">K839</f>
        <v>N/A</v>
      </c>
      <c r="Q126" s="409" t="str">
        <f t="shared" si="118"/>
        <v>N/A</v>
      </c>
    </row>
    <row r="127" spans="1:17">
      <c r="B127" t="s">
        <v>28</v>
      </c>
      <c r="C127" s="76">
        <v>1</v>
      </c>
      <c r="D127" s="79">
        <v>14194</v>
      </c>
      <c r="E127" s="76">
        <v>1</v>
      </c>
      <c r="F127" s="79">
        <v>14195</v>
      </c>
      <c r="G127" s="79"/>
      <c r="H127" s="126"/>
      <c r="I127" s="126"/>
      <c r="J127" s="79"/>
      <c r="O127" s="409" t="str">
        <f>J846</f>
        <v>socorro</v>
      </c>
      <c r="P127" s="409">
        <f t="shared" ref="P127:Q127" si="119">K846</f>
        <v>16554.304400000001</v>
      </c>
      <c r="Q127" s="409">
        <f t="shared" si="119"/>
        <v>16554.304400000001</v>
      </c>
    </row>
    <row r="128" spans="1:17">
      <c r="B128" t="s">
        <v>29</v>
      </c>
      <c r="C128" s="76">
        <v>1</v>
      </c>
      <c r="D128" s="79">
        <v>14193</v>
      </c>
      <c r="E128" s="76">
        <v>1</v>
      </c>
      <c r="F128" s="79">
        <v>14194</v>
      </c>
      <c r="G128" s="79"/>
      <c r="H128" s="126"/>
      <c r="I128" s="126"/>
      <c r="J128" s="79"/>
      <c r="O128" s="409" t="str">
        <f>J853</f>
        <v>south valley preparatory school</v>
      </c>
      <c r="P128" s="409">
        <f t="shared" ref="P128:Q128" si="120">K853</f>
        <v>17318</v>
      </c>
      <c r="Q128" s="409">
        <f t="shared" si="120"/>
        <v>17320</v>
      </c>
    </row>
    <row r="129" spans="1:17">
      <c r="B129" t="s">
        <v>30</v>
      </c>
      <c r="C129" s="76">
        <v>0</v>
      </c>
      <c r="D129" s="79">
        <v>0</v>
      </c>
      <c r="E129" s="76">
        <v>0</v>
      </c>
      <c r="F129" s="79">
        <v>0</v>
      </c>
      <c r="G129" s="79"/>
      <c r="H129" s="126"/>
      <c r="I129" s="126"/>
      <c r="J129" s="79"/>
      <c r="O129" s="409" t="str">
        <f>J860</f>
        <v>southwest aeronautics mathematics and science</v>
      </c>
      <c r="P129" s="409">
        <f t="shared" ref="P129:Q129" si="121">K860</f>
        <v>16600</v>
      </c>
      <c r="Q129" s="409">
        <f t="shared" si="121"/>
        <v>16900</v>
      </c>
    </row>
    <row r="130" spans="1:17">
      <c r="B130" t="s">
        <v>31</v>
      </c>
      <c r="C130" s="76">
        <v>0</v>
      </c>
      <c r="D130" s="79">
        <v>0</v>
      </c>
      <c r="E130" s="76">
        <v>0</v>
      </c>
      <c r="F130" s="79">
        <v>0</v>
      </c>
      <c r="G130" s="79"/>
      <c r="H130" s="126"/>
      <c r="I130" s="126"/>
      <c r="J130" s="79"/>
      <c r="O130" s="409" t="str">
        <f>J867</f>
        <v>southwest primary learning center</v>
      </c>
      <c r="P130" s="409">
        <f t="shared" ref="P130:Q130" si="122">K867</f>
        <v>18600</v>
      </c>
      <c r="Q130" s="409">
        <f t="shared" si="122"/>
        <v>18900</v>
      </c>
    </row>
    <row r="131" spans="1:17">
      <c r="A131" t="s">
        <v>277</v>
      </c>
      <c r="C131" s="76">
        <v>2</v>
      </c>
      <c r="D131" s="79">
        <v>28387</v>
      </c>
      <c r="E131" s="76">
        <v>2</v>
      </c>
      <c r="F131" s="79">
        <v>28389</v>
      </c>
      <c r="G131" s="79"/>
      <c r="H131" s="126">
        <f>IF(C131=0,"N/A",D131/C131)</f>
        <v>14193.5</v>
      </c>
      <c r="I131" s="126">
        <f>IF(E131=0,"N/A",F131/E131)</f>
        <v>14194.5</v>
      </c>
      <c r="J131" s="79"/>
      <c r="O131" s="409" t="str">
        <f>J874</f>
        <v>southwest secondary learning center</v>
      </c>
      <c r="P131" s="409">
        <f t="shared" ref="P131:Q131" si="123">K874</f>
        <v>18218.918918918916</v>
      </c>
      <c r="Q131" s="409">
        <f t="shared" si="123"/>
        <v>18518.918918918916</v>
      </c>
    </row>
    <row r="132" spans="1:17">
      <c r="A132" t="s">
        <v>165</v>
      </c>
      <c r="B132" t="s">
        <v>26</v>
      </c>
      <c r="C132" s="76">
        <v>0</v>
      </c>
      <c r="D132" s="79">
        <v>0</v>
      </c>
      <c r="E132" s="76">
        <v>0</v>
      </c>
      <c r="F132" s="79">
        <v>0</v>
      </c>
      <c r="G132" s="79"/>
      <c r="H132" s="126"/>
      <c r="I132" s="126"/>
      <c r="J132" s="79" t="str">
        <f>A132</f>
        <v>carinos de los ninos charter school</v>
      </c>
      <c r="K132" s="79" t="str">
        <f>H138</f>
        <v>N/A</v>
      </c>
      <c r="L132" s="79" t="str">
        <f>I138</f>
        <v>N/A</v>
      </c>
      <c r="M132" t="s">
        <v>675</v>
      </c>
      <c r="O132" s="409" t="str">
        <f>J881</f>
        <v>springer</v>
      </c>
      <c r="P132" s="409">
        <f t="shared" ref="P132:Q132" si="124">K881</f>
        <v>13476</v>
      </c>
      <c r="Q132" s="409">
        <f t="shared" si="124"/>
        <v>13656.8</v>
      </c>
    </row>
    <row r="133" spans="1:17">
      <c r="B133" t="s">
        <v>27</v>
      </c>
      <c r="C133" s="76">
        <v>0</v>
      </c>
      <c r="D133" s="79">
        <v>0</v>
      </c>
      <c r="E133" s="76">
        <v>0</v>
      </c>
      <c r="F133" s="79">
        <v>0</v>
      </c>
      <c r="G133" s="79"/>
      <c r="H133" s="126"/>
      <c r="I133" s="126"/>
      <c r="J133" s="79"/>
      <c r="O133" s="409" t="str">
        <f>J888</f>
        <v>T or C</v>
      </c>
      <c r="P133" s="409">
        <f t="shared" ref="P133:Q133" si="125">K888</f>
        <v>22283.5</v>
      </c>
      <c r="Q133" s="409">
        <f t="shared" si="125"/>
        <v>22283.5</v>
      </c>
    </row>
    <row r="134" spans="1:17">
      <c r="B134" t="s">
        <v>28</v>
      </c>
      <c r="C134" s="76">
        <v>0</v>
      </c>
      <c r="D134" s="79">
        <v>0</v>
      </c>
      <c r="E134" s="76">
        <v>0</v>
      </c>
      <c r="F134" s="79">
        <v>0</v>
      </c>
      <c r="G134" s="79"/>
      <c r="H134" s="126"/>
      <c r="I134" s="126"/>
      <c r="J134" s="79"/>
      <c r="O134" s="409" t="str">
        <f>J895</f>
        <v>taos</v>
      </c>
      <c r="P134" s="409">
        <f t="shared" ref="P134:Q134" si="126">K895</f>
        <v>17278</v>
      </c>
      <c r="Q134" s="409">
        <f t="shared" si="126"/>
        <v>17279.014084507042</v>
      </c>
    </row>
    <row r="135" spans="1:17">
      <c r="B135" t="s">
        <v>29</v>
      </c>
      <c r="C135" s="76">
        <v>0</v>
      </c>
      <c r="D135" s="79">
        <v>0</v>
      </c>
      <c r="E135" s="76">
        <v>0</v>
      </c>
      <c r="F135" s="79">
        <v>0</v>
      </c>
      <c r="G135" s="79"/>
      <c r="H135" s="126"/>
      <c r="I135" s="126"/>
      <c r="J135" s="79"/>
      <c r="O135" s="409" t="str">
        <f>J902</f>
        <v>taos academy charter school</v>
      </c>
      <c r="P135" s="409">
        <f t="shared" ref="P135:Q135" si="127">K902</f>
        <v>31125</v>
      </c>
      <c r="Q135" s="409">
        <f t="shared" si="127"/>
        <v>31374</v>
      </c>
    </row>
    <row r="136" spans="1:17">
      <c r="B136" t="s">
        <v>30</v>
      </c>
      <c r="C136" s="76">
        <v>0</v>
      </c>
      <c r="D136" s="79">
        <v>0</v>
      </c>
      <c r="E136" s="76">
        <v>0</v>
      </c>
      <c r="F136" s="79">
        <v>0</v>
      </c>
      <c r="G136" s="79"/>
      <c r="H136" s="126"/>
      <c r="I136" s="126"/>
      <c r="J136" s="79"/>
      <c r="O136" s="409" t="str">
        <f>J909</f>
        <v>taos integrated school of the arts</v>
      </c>
      <c r="P136" s="409" t="str">
        <f t="shared" ref="P136:Q136" si="128">K909</f>
        <v>N/A</v>
      </c>
      <c r="Q136" s="409" t="str">
        <f t="shared" si="128"/>
        <v>N/A</v>
      </c>
    </row>
    <row r="137" spans="1:17">
      <c r="B137" t="s">
        <v>31</v>
      </c>
      <c r="C137" s="76">
        <v>0</v>
      </c>
      <c r="D137" s="79">
        <v>0</v>
      </c>
      <c r="E137" s="76">
        <v>0</v>
      </c>
      <c r="F137" s="79">
        <v>0</v>
      </c>
      <c r="G137" s="79"/>
      <c r="H137" s="126"/>
      <c r="I137" s="126"/>
      <c r="J137" s="79"/>
      <c r="O137" s="409" t="str">
        <f>J916</f>
        <v>taos international school</v>
      </c>
      <c r="P137" s="409">
        <f t="shared" ref="P137:Q137" si="129">K916</f>
        <v>21687.5</v>
      </c>
      <c r="Q137" s="409">
        <f t="shared" si="129"/>
        <v>21812.5</v>
      </c>
    </row>
    <row r="138" spans="1:17">
      <c r="A138" t="s">
        <v>278</v>
      </c>
      <c r="C138" s="76">
        <v>0</v>
      </c>
      <c r="D138" s="79">
        <v>0</v>
      </c>
      <c r="E138" s="76">
        <v>0</v>
      </c>
      <c r="F138" s="79">
        <v>0</v>
      </c>
      <c r="G138" s="79"/>
      <c r="H138" s="126" t="str">
        <f>IF(C138=0,"N/A",D138/C138)</f>
        <v>N/A</v>
      </c>
      <c r="I138" s="126" t="str">
        <f>IF(E138=0,"N/A",F138/E138)</f>
        <v>N/A</v>
      </c>
      <c r="J138" s="79"/>
      <c r="O138" s="409" t="str">
        <f>J923</f>
        <v>tatum</v>
      </c>
      <c r="P138" s="409">
        <f t="shared" ref="P138:Q138" si="130">K923</f>
        <v>25025.4</v>
      </c>
      <c r="Q138" s="409">
        <f t="shared" si="130"/>
        <v>25374.6</v>
      </c>
    </row>
    <row r="139" spans="1:17">
      <c r="A139" t="s">
        <v>68</v>
      </c>
      <c r="B139" t="s">
        <v>26</v>
      </c>
      <c r="C139" s="76">
        <v>11.5</v>
      </c>
      <c r="D139" s="79">
        <v>411063.1</v>
      </c>
      <c r="E139" s="76">
        <v>11.5</v>
      </c>
      <c r="F139" s="79">
        <v>411063.1</v>
      </c>
      <c r="G139" s="79"/>
      <c r="H139" s="126"/>
      <c r="I139" s="126"/>
      <c r="J139" s="79" t="str">
        <f>A139</f>
        <v>carlsbad</v>
      </c>
      <c r="K139" s="79">
        <f>H145</f>
        <v>22475.991791044777</v>
      </c>
      <c r="L139" s="79">
        <f>I145</f>
        <v>22475.991791044777</v>
      </c>
      <c r="M139" t="s">
        <v>675</v>
      </c>
      <c r="O139" s="409" t="str">
        <f t="shared" ref="O139:Q139" si="131">J930</f>
        <v>technology leadership high school</v>
      </c>
      <c r="P139" s="409" t="str">
        <f t="shared" si="131"/>
        <v>N/A</v>
      </c>
      <c r="Q139" s="409" t="str">
        <f t="shared" si="131"/>
        <v>N/A</v>
      </c>
    </row>
    <row r="140" spans="1:17">
      <c r="B140" t="s">
        <v>27</v>
      </c>
      <c r="C140" s="76">
        <v>5</v>
      </c>
      <c r="D140" s="79">
        <v>105232.4</v>
      </c>
      <c r="E140" s="76">
        <v>5</v>
      </c>
      <c r="F140" s="79">
        <v>105232.4</v>
      </c>
      <c r="G140" s="79"/>
      <c r="H140" s="126"/>
      <c r="I140" s="126"/>
      <c r="J140" s="79"/>
      <c r="O140" s="409" t="str">
        <f>J937</f>
        <v>texico</v>
      </c>
      <c r="P140" s="409">
        <f>K937</f>
        <v>17496.25</v>
      </c>
      <c r="Q140" s="409">
        <f>L937</f>
        <v>17496.25</v>
      </c>
    </row>
    <row r="141" spans="1:17">
      <c r="B141" t="s">
        <v>28</v>
      </c>
      <c r="C141" s="76">
        <v>9.5</v>
      </c>
      <c r="D141" s="79">
        <v>177154.95</v>
      </c>
      <c r="E141" s="76">
        <v>9.5</v>
      </c>
      <c r="F141" s="79">
        <v>177154.95</v>
      </c>
      <c r="G141" s="79"/>
      <c r="H141" s="126"/>
      <c r="I141" s="126"/>
      <c r="J141" s="79"/>
      <c r="O141" s="409" t="str">
        <f>J944</f>
        <v>tierra adentro of new mexico</v>
      </c>
      <c r="P141" s="409">
        <f>K944</f>
        <v>15190.333333333334</v>
      </c>
      <c r="Q141" s="409">
        <f>L944</f>
        <v>15290.333333333334</v>
      </c>
    </row>
    <row r="142" spans="1:17">
      <c r="B142" t="s">
        <v>29</v>
      </c>
      <c r="C142" s="76">
        <v>21</v>
      </c>
      <c r="D142" s="79">
        <v>419220.2</v>
      </c>
      <c r="E142" s="76">
        <v>21</v>
      </c>
      <c r="F142" s="79">
        <v>419220.2</v>
      </c>
      <c r="G142" s="79"/>
      <c r="H142" s="126"/>
      <c r="I142" s="126"/>
      <c r="J142" s="79"/>
      <c r="O142" s="409" t="str">
        <f>J951</f>
        <v>tierra encantada charter school</v>
      </c>
      <c r="P142" s="409">
        <f>K951</f>
        <v>35202.666666666664</v>
      </c>
      <c r="Q142" s="409">
        <f>L951</f>
        <v>35544</v>
      </c>
    </row>
    <row r="143" spans="1:17">
      <c r="B143" t="s">
        <v>30</v>
      </c>
      <c r="C143" s="76">
        <v>20</v>
      </c>
      <c r="D143" s="79">
        <v>393220.8</v>
      </c>
      <c r="E143" s="76">
        <v>20</v>
      </c>
      <c r="F143" s="79">
        <v>393220.8</v>
      </c>
      <c r="G143" s="79"/>
      <c r="H143" s="126"/>
      <c r="I143" s="126"/>
      <c r="J143" s="79"/>
      <c r="O143" s="409" t="str">
        <f>J958</f>
        <v>tucumcari</v>
      </c>
      <c r="P143" s="409">
        <f>K958</f>
        <v>17350</v>
      </c>
      <c r="Q143" s="409">
        <f>L958</f>
        <v>17523.384615384617</v>
      </c>
    </row>
    <row r="144" spans="1:17">
      <c r="B144" t="s">
        <v>31</v>
      </c>
      <c r="C144" s="76">
        <v>0</v>
      </c>
      <c r="D144" s="79">
        <v>0</v>
      </c>
      <c r="E144" s="76">
        <v>0</v>
      </c>
      <c r="F144" s="79">
        <v>0</v>
      </c>
      <c r="G144" s="79"/>
      <c r="H144" s="126"/>
      <c r="I144" s="126"/>
      <c r="J144" s="79"/>
      <c r="O144" s="409" t="str">
        <f t="shared" ref="O144" si="132">J965</f>
        <v>tularosa</v>
      </c>
      <c r="P144" s="409">
        <f t="shared" ref="P144" si="133">K965</f>
        <v>19357.5</v>
      </c>
      <c r="Q144" s="409">
        <f t="shared" ref="Q144" si="134">L965</f>
        <v>19357.5</v>
      </c>
    </row>
    <row r="145" spans="1:17">
      <c r="A145" t="s">
        <v>279</v>
      </c>
      <c r="C145" s="76">
        <v>67</v>
      </c>
      <c r="D145" s="79">
        <v>1505891.45</v>
      </c>
      <c r="E145" s="76">
        <v>67</v>
      </c>
      <c r="F145" s="79">
        <v>1505891.45</v>
      </c>
      <c r="G145" s="79"/>
      <c r="H145" s="126">
        <f>IF(C145=0,"N/A",D145/C145)</f>
        <v>22475.991791044777</v>
      </c>
      <c r="I145" s="126">
        <f>IF(E145=0,"N/A",F145/E145)</f>
        <v>22475.991791044777</v>
      </c>
      <c r="J145" s="79"/>
      <c r="O145" s="409" t="str">
        <f>J972</f>
        <v>turquoise trail charter school</v>
      </c>
      <c r="P145" s="409">
        <f t="shared" ref="P145:Q145" si="135">K972</f>
        <v>19718.656716417914</v>
      </c>
      <c r="Q145" s="409">
        <f t="shared" si="135"/>
        <v>20207.164179104479</v>
      </c>
    </row>
    <row r="146" spans="1:17">
      <c r="A146" t="s">
        <v>69</v>
      </c>
      <c r="B146" t="s">
        <v>26</v>
      </c>
      <c r="C146" s="76">
        <v>0</v>
      </c>
      <c r="D146" s="79">
        <v>0</v>
      </c>
      <c r="E146" s="76">
        <v>0</v>
      </c>
      <c r="F146" s="79">
        <v>0</v>
      </c>
      <c r="G146" s="79"/>
      <c r="H146" s="126"/>
      <c r="I146" s="126"/>
      <c r="J146" s="79" t="str">
        <f>A146</f>
        <v>carrizozo</v>
      </c>
      <c r="K146" s="79">
        <f>H152</f>
        <v>16755</v>
      </c>
      <c r="L146" s="79">
        <f>I152</f>
        <v>16755</v>
      </c>
      <c r="M146" t="s">
        <v>675</v>
      </c>
      <c r="O146" s="409" t="str">
        <f>J979</f>
        <v>vaughn</v>
      </c>
      <c r="P146" s="409">
        <f t="shared" ref="P146:Q146" si="136">K979</f>
        <v>21397.599999999999</v>
      </c>
      <c r="Q146" s="409">
        <f t="shared" si="136"/>
        <v>21398.6</v>
      </c>
    </row>
    <row r="147" spans="1:17">
      <c r="B147" t="s">
        <v>27</v>
      </c>
      <c r="C147" s="76">
        <v>0</v>
      </c>
      <c r="D147" s="79">
        <v>0</v>
      </c>
      <c r="E147" s="76">
        <v>0</v>
      </c>
      <c r="F147" s="79">
        <v>0</v>
      </c>
      <c r="G147" s="79"/>
      <c r="H147" s="126"/>
      <c r="I147" s="126"/>
      <c r="J147" s="79"/>
      <c r="O147" s="409" t="str">
        <f>J986</f>
        <v>wagon mound</v>
      </c>
      <c r="P147" s="409">
        <f t="shared" ref="P147:Q147" si="137">K986</f>
        <v>15327.936170212764</v>
      </c>
      <c r="Q147" s="409">
        <f t="shared" si="137"/>
        <v>15328.936170212766</v>
      </c>
    </row>
    <row r="148" spans="1:17">
      <c r="B148" t="s">
        <v>28</v>
      </c>
      <c r="C148" s="76">
        <v>0</v>
      </c>
      <c r="D148" s="79">
        <v>0</v>
      </c>
      <c r="E148" s="76">
        <v>0</v>
      </c>
      <c r="F148" s="79">
        <v>0</v>
      </c>
      <c r="G148" s="79"/>
      <c r="H148" s="126"/>
      <c r="I148" s="126"/>
      <c r="J148" s="79"/>
      <c r="O148" s="409" t="str">
        <f>J993</f>
        <v>walatowa charter high school</v>
      </c>
      <c r="P148" s="409" t="str">
        <f t="shared" ref="P148:Q148" si="138">K993</f>
        <v>N/A</v>
      </c>
      <c r="Q148" s="409" t="str">
        <f t="shared" si="138"/>
        <v>N/A</v>
      </c>
    </row>
    <row r="149" spans="1:17">
      <c r="B149" t="s">
        <v>29</v>
      </c>
      <c r="C149" s="76">
        <v>1</v>
      </c>
      <c r="D149" s="79">
        <v>16755</v>
      </c>
      <c r="E149" s="76">
        <v>1</v>
      </c>
      <c r="F149" s="79">
        <v>16755</v>
      </c>
      <c r="G149" s="79"/>
      <c r="H149" s="126"/>
      <c r="I149" s="126"/>
      <c r="J149" s="79"/>
      <c r="O149" s="409" t="str">
        <f>J1000</f>
        <v>west las vegas</v>
      </c>
      <c r="P149" s="409">
        <f t="shared" ref="P149:Q149" si="139">K1000</f>
        <v>19939.555555555555</v>
      </c>
      <c r="Q149" s="409">
        <f t="shared" si="139"/>
        <v>19940.555555555555</v>
      </c>
    </row>
    <row r="150" spans="1:17">
      <c r="B150" t="s">
        <v>30</v>
      </c>
      <c r="C150" s="76">
        <v>0</v>
      </c>
      <c r="D150" s="79">
        <v>0</v>
      </c>
      <c r="E150" s="76">
        <v>0</v>
      </c>
      <c r="F150" s="79">
        <v>0</v>
      </c>
      <c r="G150" s="79"/>
      <c r="H150" s="126"/>
      <c r="I150" s="126"/>
      <c r="J150" s="79"/>
      <c r="O150" s="409" t="str">
        <f>J1007</f>
        <v>william w. and josephine dorn charter community school</v>
      </c>
      <c r="P150" s="409" t="str">
        <f t="shared" ref="P150:Q150" si="140">K1007</f>
        <v>N/A</v>
      </c>
      <c r="Q150" s="409" t="str">
        <f t="shared" si="140"/>
        <v>N/A</v>
      </c>
    </row>
    <row r="151" spans="1:17">
      <c r="B151" t="s">
        <v>31</v>
      </c>
      <c r="C151" s="76">
        <v>0</v>
      </c>
      <c r="D151" s="79">
        <v>0</v>
      </c>
      <c r="E151" s="76">
        <v>0</v>
      </c>
      <c r="F151" s="79">
        <v>0</v>
      </c>
      <c r="G151" s="79"/>
      <c r="H151" s="126"/>
      <c r="I151" s="126"/>
      <c r="J151" s="79"/>
      <c r="O151" s="409" t="str">
        <f>J1014</f>
        <v>zuni</v>
      </c>
      <c r="P151" s="409">
        <f t="shared" ref="P151:Q151" si="141">K1014</f>
        <v>24129.015200000002</v>
      </c>
      <c r="Q151" s="409">
        <f t="shared" si="141"/>
        <v>24730.2</v>
      </c>
    </row>
    <row r="152" spans="1:17">
      <c r="A152" t="s">
        <v>280</v>
      </c>
      <c r="C152" s="76">
        <v>1</v>
      </c>
      <c r="D152" s="79">
        <v>16755</v>
      </c>
      <c r="E152" s="76">
        <v>1</v>
      </c>
      <c r="F152" s="79">
        <v>16755</v>
      </c>
      <c r="G152" s="79"/>
      <c r="H152" s="126">
        <f>IF(C152=0,"N/A",D152/C152)</f>
        <v>16755</v>
      </c>
      <c r="I152" s="126">
        <f>IF(E152=0,"N/A",F152/E152)</f>
        <v>16755</v>
      </c>
      <c r="J152" s="79"/>
      <c r="O152" s="409" t="str">
        <f>J1021</f>
        <v>cesar chavez community school</v>
      </c>
      <c r="P152" s="409" t="str">
        <f t="shared" ref="P152:Q152" si="142">K1021</f>
        <v>N/A</v>
      </c>
      <c r="Q152" s="409" t="str">
        <f t="shared" si="142"/>
        <v>N/A</v>
      </c>
    </row>
    <row r="153" spans="1:17">
      <c r="A153" t="s">
        <v>70</v>
      </c>
      <c r="B153" t="s">
        <v>26</v>
      </c>
      <c r="C153" s="76">
        <v>3</v>
      </c>
      <c r="D153" s="79">
        <v>112334.39999999999</v>
      </c>
      <c r="E153" s="76">
        <v>3</v>
      </c>
      <c r="F153" s="79">
        <v>112334.39999999999</v>
      </c>
      <c r="G153" s="79"/>
      <c r="H153" s="126"/>
      <c r="I153" s="126"/>
      <c r="J153" s="79" t="str">
        <f>A153</f>
        <v>central</v>
      </c>
      <c r="K153" s="79">
        <f>H159</f>
        <v>20775.234444444446</v>
      </c>
      <c r="L153" s="79">
        <f>I159</f>
        <v>20775.234444444446</v>
      </c>
      <c r="M153" t="s">
        <v>675</v>
      </c>
      <c r="P153" s="79">
        <f>SUM(P6:P152)</f>
        <v>2173138.771333301</v>
      </c>
      <c r="Q153" s="79">
        <f>SUM(Q6:Q152)</f>
        <v>2186512.5863459706</v>
      </c>
    </row>
    <row r="154" spans="1:17">
      <c r="B154" t="s">
        <v>27</v>
      </c>
      <c r="C154" s="76">
        <v>9</v>
      </c>
      <c r="D154" s="79">
        <v>175227.41</v>
      </c>
      <c r="E154" s="76">
        <v>9</v>
      </c>
      <c r="F154" s="79">
        <v>175227.41</v>
      </c>
      <c r="G154" s="79"/>
      <c r="H154" s="126"/>
      <c r="I154" s="126"/>
      <c r="J154" s="79"/>
      <c r="P154" s="410">
        <f>P153-K1028</f>
        <v>0</v>
      </c>
      <c r="Q154" s="410">
        <f>Q153-L1028</f>
        <v>0</v>
      </c>
    </row>
    <row r="155" spans="1:17">
      <c r="B155" t="s">
        <v>28</v>
      </c>
      <c r="C155" s="76">
        <v>16</v>
      </c>
      <c r="D155" s="79">
        <v>355985.33</v>
      </c>
      <c r="E155" s="76">
        <v>16</v>
      </c>
      <c r="F155" s="79">
        <v>355985.33</v>
      </c>
      <c r="G155" s="79"/>
      <c r="H155" s="126"/>
      <c r="I155" s="126"/>
      <c r="J155" s="79"/>
    </row>
    <row r="156" spans="1:17">
      <c r="B156" t="s">
        <v>29</v>
      </c>
      <c r="C156" s="76">
        <v>33</v>
      </c>
      <c r="D156" s="79">
        <v>620016.5</v>
      </c>
      <c r="E156" s="76">
        <v>33</v>
      </c>
      <c r="F156" s="79">
        <v>620016.5</v>
      </c>
      <c r="G156" s="79"/>
      <c r="H156" s="126"/>
      <c r="I156" s="126"/>
      <c r="J156" s="79"/>
    </row>
    <row r="157" spans="1:17">
      <c r="B157" t="s">
        <v>30</v>
      </c>
      <c r="C157" s="76">
        <v>20</v>
      </c>
      <c r="D157" s="79">
        <v>419230.35</v>
      </c>
      <c r="E157" s="76">
        <v>20</v>
      </c>
      <c r="F157" s="79">
        <v>419230.35</v>
      </c>
      <c r="G157" s="79"/>
      <c r="H157" s="126"/>
      <c r="I157" s="126"/>
      <c r="J157" s="79"/>
    </row>
    <row r="158" spans="1:17">
      <c r="B158" t="s">
        <v>31</v>
      </c>
      <c r="C158" s="76">
        <v>0</v>
      </c>
      <c r="D158" s="79">
        <v>0</v>
      </c>
      <c r="E158" s="76">
        <v>0</v>
      </c>
      <c r="F158" s="79">
        <v>0</v>
      </c>
      <c r="G158" s="79"/>
      <c r="H158" s="126"/>
      <c r="I158" s="126"/>
      <c r="J158" s="79"/>
    </row>
    <row r="159" spans="1:17">
      <c r="A159" t="s">
        <v>281</v>
      </c>
      <c r="C159" s="76">
        <v>81</v>
      </c>
      <c r="D159" s="79">
        <v>1682793.9900000002</v>
      </c>
      <c r="E159" s="76">
        <v>81</v>
      </c>
      <c r="F159" s="79">
        <v>1682793.9900000002</v>
      </c>
      <c r="G159" s="79"/>
      <c r="H159" s="126">
        <f>IF(C159=0,"N/A",D159/C159)</f>
        <v>20775.234444444446</v>
      </c>
      <c r="I159" s="126">
        <f>IF(E159=0,"N/A",F159/E159)</f>
        <v>20775.234444444446</v>
      </c>
      <c r="J159" s="79"/>
    </row>
    <row r="160" spans="1:17">
      <c r="A160" t="s">
        <v>71</v>
      </c>
      <c r="B160" t="s">
        <v>26</v>
      </c>
      <c r="C160" s="76">
        <v>0</v>
      </c>
      <c r="D160" s="79">
        <v>0</v>
      </c>
      <c r="E160" s="76">
        <v>0</v>
      </c>
      <c r="F160" s="79">
        <v>0</v>
      </c>
      <c r="G160" s="79"/>
      <c r="H160" s="126"/>
      <c r="I160" s="126"/>
      <c r="J160" s="79" t="str">
        <f>A160</f>
        <v>chama</v>
      </c>
      <c r="K160" s="79">
        <f>H166</f>
        <v>14129.75</v>
      </c>
      <c r="L160" s="79">
        <f>I166</f>
        <v>14130.75</v>
      </c>
      <c r="M160" t="s">
        <v>675</v>
      </c>
    </row>
    <row r="161" spans="1:13">
      <c r="B161" t="s">
        <v>27</v>
      </c>
      <c r="C161" s="76">
        <v>0</v>
      </c>
      <c r="D161" s="79">
        <v>0</v>
      </c>
      <c r="E161" s="76">
        <v>0</v>
      </c>
      <c r="F161" s="79">
        <v>0</v>
      </c>
      <c r="G161" s="79"/>
      <c r="H161" s="126"/>
      <c r="I161" s="126"/>
      <c r="J161" s="79"/>
    </row>
    <row r="162" spans="1:13">
      <c r="B162" t="s">
        <v>28</v>
      </c>
      <c r="C162" s="76">
        <v>1</v>
      </c>
      <c r="D162" s="79">
        <v>14107</v>
      </c>
      <c r="E162" s="76">
        <v>1</v>
      </c>
      <c r="F162" s="79">
        <v>14108</v>
      </c>
      <c r="G162" s="79"/>
      <c r="H162" s="126"/>
      <c r="I162" s="126"/>
      <c r="J162" s="79"/>
    </row>
    <row r="163" spans="1:13">
      <c r="B163" t="s">
        <v>29</v>
      </c>
      <c r="C163" s="76">
        <v>3</v>
      </c>
      <c r="D163" s="79">
        <v>42412</v>
      </c>
      <c r="E163" s="76">
        <v>3</v>
      </c>
      <c r="F163" s="79">
        <v>42415</v>
      </c>
      <c r="G163" s="79"/>
      <c r="H163" s="126"/>
      <c r="I163" s="126"/>
      <c r="J163" s="79"/>
    </row>
    <row r="164" spans="1:13">
      <c r="B164" t="s">
        <v>30</v>
      </c>
      <c r="C164" s="76">
        <v>0</v>
      </c>
      <c r="D164" s="79">
        <v>0</v>
      </c>
      <c r="E164" s="76">
        <v>0</v>
      </c>
      <c r="F164" s="79">
        <v>0</v>
      </c>
      <c r="G164" s="79"/>
      <c r="H164" s="126"/>
      <c r="I164" s="126"/>
      <c r="J164" s="79"/>
    </row>
    <row r="165" spans="1:13">
      <c r="B165" t="s">
        <v>31</v>
      </c>
      <c r="C165" s="76">
        <v>0</v>
      </c>
      <c r="D165" s="79">
        <v>0</v>
      </c>
      <c r="E165" s="76">
        <v>0</v>
      </c>
      <c r="F165" s="79">
        <v>0</v>
      </c>
      <c r="G165" s="79"/>
      <c r="H165" s="126"/>
      <c r="I165" s="126"/>
      <c r="J165" s="79"/>
    </row>
    <row r="166" spans="1:13">
      <c r="A166" t="s">
        <v>282</v>
      </c>
      <c r="C166" s="76">
        <v>4</v>
      </c>
      <c r="D166" s="79">
        <v>56519</v>
      </c>
      <c r="E166" s="76">
        <v>4</v>
      </c>
      <c r="F166" s="79">
        <v>56523</v>
      </c>
      <c r="G166" s="79"/>
      <c r="H166" s="126">
        <f>IF(C166=0,"N/A",D166/C166)</f>
        <v>14129.75</v>
      </c>
      <c r="I166" s="126">
        <f>IF(E166=0,"N/A",F166/E166)</f>
        <v>14130.75</v>
      </c>
      <c r="J166" s="79"/>
    </row>
    <row r="167" spans="1:13">
      <c r="A167" t="s">
        <v>167</v>
      </c>
      <c r="B167" t="s">
        <v>26</v>
      </c>
      <c r="C167" s="76">
        <v>0</v>
      </c>
      <c r="D167" s="79">
        <v>0</v>
      </c>
      <c r="E167" s="76">
        <v>0</v>
      </c>
      <c r="F167" s="79">
        <v>0</v>
      </c>
      <c r="G167" s="79"/>
      <c r="H167" s="126"/>
      <c r="I167" s="126"/>
      <c r="J167" s="79" t="str">
        <f>A167</f>
        <v>cien aguas international school</v>
      </c>
      <c r="K167" s="79">
        <f>H173</f>
        <v>20000</v>
      </c>
      <c r="L167" s="79">
        <f>I173</f>
        <v>20200</v>
      </c>
      <c r="M167" t="s">
        <v>675</v>
      </c>
    </row>
    <row r="168" spans="1:13">
      <c r="B168" t="s">
        <v>27</v>
      </c>
      <c r="C168" s="76">
        <v>0</v>
      </c>
      <c r="D168" s="79">
        <v>0</v>
      </c>
      <c r="E168" s="76">
        <v>0</v>
      </c>
      <c r="F168" s="79">
        <v>0</v>
      </c>
      <c r="G168" s="79"/>
      <c r="H168" s="126"/>
      <c r="I168" s="126"/>
      <c r="J168" s="79"/>
    </row>
    <row r="169" spans="1:13">
      <c r="B169" t="s">
        <v>28</v>
      </c>
      <c r="C169" s="76">
        <v>4</v>
      </c>
      <c r="D169" s="79">
        <v>80000</v>
      </c>
      <c r="E169" s="76">
        <v>4</v>
      </c>
      <c r="F169" s="79">
        <v>80800</v>
      </c>
      <c r="G169" s="79"/>
      <c r="H169" s="126"/>
      <c r="I169" s="126"/>
      <c r="J169" s="79"/>
    </row>
    <row r="170" spans="1:13">
      <c r="B170" t="s">
        <v>29</v>
      </c>
      <c r="C170" s="76">
        <v>2</v>
      </c>
      <c r="D170" s="79">
        <v>40000</v>
      </c>
      <c r="E170" s="76">
        <v>2</v>
      </c>
      <c r="F170" s="79">
        <v>40400</v>
      </c>
      <c r="G170" s="79"/>
      <c r="H170" s="126"/>
      <c r="I170" s="126"/>
      <c r="J170" s="79"/>
    </row>
    <row r="171" spans="1:13">
      <c r="B171" t="s">
        <v>30</v>
      </c>
      <c r="C171" s="76">
        <v>0</v>
      </c>
      <c r="D171" s="79">
        <v>0</v>
      </c>
      <c r="E171" s="76">
        <v>0</v>
      </c>
      <c r="F171" s="79">
        <v>0</v>
      </c>
      <c r="G171" s="79"/>
      <c r="H171" s="126"/>
      <c r="I171" s="126"/>
      <c r="J171" s="79"/>
    </row>
    <row r="172" spans="1:13">
      <c r="B172" t="s">
        <v>31</v>
      </c>
      <c r="C172" s="76">
        <v>0</v>
      </c>
      <c r="D172" s="79">
        <v>0</v>
      </c>
      <c r="E172" s="76">
        <v>0</v>
      </c>
      <c r="F172" s="79">
        <v>0</v>
      </c>
      <c r="G172" s="79"/>
      <c r="H172" s="126"/>
      <c r="I172" s="126"/>
      <c r="J172" s="79"/>
    </row>
    <row r="173" spans="1:13">
      <c r="A173" t="s">
        <v>284</v>
      </c>
      <c r="C173" s="76">
        <v>6</v>
      </c>
      <c r="D173" s="79">
        <v>120000</v>
      </c>
      <c r="E173" s="76">
        <v>6</v>
      </c>
      <c r="F173" s="79">
        <v>121200</v>
      </c>
      <c r="G173" s="79"/>
      <c r="H173" s="126">
        <f>IF(C173=0,"N/A",D173/C173)</f>
        <v>20000</v>
      </c>
      <c r="I173" s="126">
        <f>IF(E173=0,"N/A",F173/E173)</f>
        <v>20200</v>
      </c>
      <c r="J173" s="79"/>
    </row>
    <row r="174" spans="1:13">
      <c r="A174" t="s">
        <v>72</v>
      </c>
      <c r="B174" t="s">
        <v>26</v>
      </c>
      <c r="C174" s="76">
        <v>1</v>
      </c>
      <c r="D174" s="79">
        <v>26838</v>
      </c>
      <c r="E174" s="76">
        <v>1</v>
      </c>
      <c r="F174" s="79">
        <v>26838</v>
      </c>
      <c r="G174" s="79"/>
      <c r="H174" s="126"/>
      <c r="I174" s="126"/>
      <c r="J174" s="79" t="str">
        <f>A174</f>
        <v>cimarron</v>
      </c>
      <c r="K174" s="79">
        <f>H180</f>
        <v>22794.6</v>
      </c>
      <c r="L174" s="79">
        <f>I180</f>
        <v>22794.6</v>
      </c>
      <c r="M174" t="s">
        <v>675</v>
      </c>
    </row>
    <row r="175" spans="1:13">
      <c r="B175" t="s">
        <v>27</v>
      </c>
      <c r="C175" s="76">
        <v>0</v>
      </c>
      <c r="D175" s="79">
        <v>0</v>
      </c>
      <c r="E175" s="76">
        <v>0</v>
      </c>
      <c r="F175" s="79">
        <v>0</v>
      </c>
      <c r="G175" s="79"/>
      <c r="H175" s="126"/>
      <c r="I175" s="126"/>
      <c r="J175" s="79"/>
    </row>
    <row r="176" spans="1:13">
      <c r="B176" t="s">
        <v>28</v>
      </c>
      <c r="C176" s="76">
        <v>2</v>
      </c>
      <c r="D176" s="79">
        <v>50246</v>
      </c>
      <c r="E176" s="76">
        <v>2</v>
      </c>
      <c r="F176" s="79">
        <v>50246</v>
      </c>
      <c r="G176" s="79"/>
      <c r="H176" s="126"/>
      <c r="I176" s="126"/>
      <c r="J176" s="79"/>
    </row>
    <row r="177" spans="1:13">
      <c r="B177" t="s">
        <v>29</v>
      </c>
      <c r="C177" s="76">
        <v>1</v>
      </c>
      <c r="D177" s="79">
        <v>22142</v>
      </c>
      <c r="E177" s="76">
        <v>1</v>
      </c>
      <c r="F177" s="79">
        <v>22142</v>
      </c>
      <c r="G177" s="79"/>
      <c r="H177" s="126"/>
      <c r="I177" s="126"/>
      <c r="J177" s="79"/>
    </row>
    <row r="178" spans="1:13">
      <c r="B178" t="s">
        <v>30</v>
      </c>
      <c r="C178" s="76">
        <v>0</v>
      </c>
      <c r="D178" s="79">
        <v>0</v>
      </c>
      <c r="E178" s="76">
        <v>0</v>
      </c>
      <c r="F178" s="79">
        <v>0</v>
      </c>
      <c r="G178" s="79"/>
      <c r="H178" s="126"/>
      <c r="I178" s="126"/>
      <c r="J178" s="79"/>
    </row>
    <row r="179" spans="1:13">
      <c r="B179" t="s">
        <v>31</v>
      </c>
      <c r="C179" s="76">
        <v>1</v>
      </c>
      <c r="D179" s="79">
        <v>14747</v>
      </c>
      <c r="E179" s="76">
        <v>1</v>
      </c>
      <c r="F179" s="79">
        <v>14747</v>
      </c>
      <c r="G179" s="79"/>
      <c r="H179" s="126"/>
      <c r="I179" s="126"/>
      <c r="J179" s="79"/>
    </row>
    <row r="180" spans="1:13">
      <c r="A180" t="s">
        <v>285</v>
      </c>
      <c r="C180" s="76">
        <v>5</v>
      </c>
      <c r="D180" s="79">
        <v>113973</v>
      </c>
      <c r="E180" s="76">
        <v>5</v>
      </c>
      <c r="F180" s="79">
        <v>113973</v>
      </c>
      <c r="G180" s="79"/>
      <c r="H180" s="126">
        <f>IF(C180=0,"N/A",D180/C180)</f>
        <v>22794.6</v>
      </c>
      <c r="I180" s="126">
        <f>IF(E180=0,"N/A",F180/E180)</f>
        <v>22794.6</v>
      </c>
      <c r="J180" s="79"/>
    </row>
    <row r="181" spans="1:13">
      <c r="A181" t="s">
        <v>73</v>
      </c>
      <c r="B181" t="s">
        <v>26</v>
      </c>
      <c r="C181" s="76">
        <v>0</v>
      </c>
      <c r="D181" s="79">
        <v>0</v>
      </c>
      <c r="E181" s="76">
        <v>0</v>
      </c>
      <c r="F181" s="79">
        <v>0</v>
      </c>
      <c r="G181" s="79"/>
      <c r="H181" s="126"/>
      <c r="I181" s="126"/>
      <c r="J181" s="79" t="str">
        <f>A181</f>
        <v>clayton</v>
      </c>
      <c r="K181" s="79">
        <f>H187</f>
        <v>18638.428571428572</v>
      </c>
      <c r="L181" s="79">
        <f>I187</f>
        <v>19180.142857142859</v>
      </c>
      <c r="M181" t="s">
        <v>675</v>
      </c>
    </row>
    <row r="182" spans="1:13">
      <c r="B182" t="s">
        <v>27</v>
      </c>
      <c r="C182" s="76">
        <v>0</v>
      </c>
      <c r="D182" s="79">
        <v>0</v>
      </c>
      <c r="E182" s="76">
        <v>0</v>
      </c>
      <c r="F182" s="79">
        <v>0</v>
      </c>
      <c r="G182" s="79"/>
      <c r="H182" s="126"/>
      <c r="I182" s="126"/>
      <c r="J182" s="79"/>
    </row>
    <row r="183" spans="1:13">
      <c r="B183" t="s">
        <v>28</v>
      </c>
      <c r="C183" s="76">
        <v>1</v>
      </c>
      <c r="D183" s="79">
        <v>15930</v>
      </c>
      <c r="E183" s="76">
        <v>1</v>
      </c>
      <c r="F183" s="79">
        <v>15931</v>
      </c>
      <c r="G183" s="79"/>
      <c r="H183" s="126"/>
      <c r="I183" s="126"/>
      <c r="J183" s="79"/>
    </row>
    <row r="184" spans="1:13">
      <c r="B184" t="s">
        <v>29</v>
      </c>
      <c r="C184" s="76">
        <v>6</v>
      </c>
      <c r="D184" s="79">
        <v>114539</v>
      </c>
      <c r="E184" s="76">
        <v>6</v>
      </c>
      <c r="F184" s="79">
        <v>118330</v>
      </c>
      <c r="G184" s="79"/>
      <c r="H184" s="126"/>
      <c r="I184" s="126"/>
      <c r="J184" s="79"/>
    </row>
    <row r="185" spans="1:13">
      <c r="B185" t="s">
        <v>30</v>
      </c>
      <c r="C185" s="76">
        <v>0</v>
      </c>
      <c r="D185" s="79">
        <v>0</v>
      </c>
      <c r="E185" s="76">
        <v>0</v>
      </c>
      <c r="F185" s="79">
        <v>0</v>
      </c>
      <c r="G185" s="79"/>
      <c r="H185" s="126"/>
      <c r="I185" s="126"/>
      <c r="J185" s="79"/>
    </row>
    <row r="186" spans="1:13">
      <c r="B186" t="s">
        <v>31</v>
      </c>
      <c r="C186" s="76">
        <v>0</v>
      </c>
      <c r="D186" s="79">
        <v>0</v>
      </c>
      <c r="E186" s="76">
        <v>0</v>
      </c>
      <c r="F186" s="79">
        <v>0</v>
      </c>
      <c r="G186" s="79"/>
      <c r="H186" s="126"/>
      <c r="I186" s="126"/>
      <c r="J186" s="79"/>
    </row>
    <row r="187" spans="1:13">
      <c r="A187" t="s">
        <v>286</v>
      </c>
      <c r="C187" s="76">
        <v>7</v>
      </c>
      <c r="D187" s="79">
        <v>130469</v>
      </c>
      <c r="E187" s="76">
        <v>7</v>
      </c>
      <c r="F187" s="79">
        <v>134261</v>
      </c>
      <c r="G187" s="79"/>
      <c r="H187" s="126">
        <f>IF(C187=0,"N/A",D187/C187)</f>
        <v>18638.428571428572</v>
      </c>
      <c r="I187" s="126">
        <f>IF(E187=0,"N/A",F187/E187)</f>
        <v>19180.142857142859</v>
      </c>
      <c r="J187" s="79"/>
    </row>
    <row r="188" spans="1:13">
      <c r="A188" t="s">
        <v>74</v>
      </c>
      <c r="B188" t="s">
        <v>26</v>
      </c>
      <c r="C188" s="76">
        <v>0</v>
      </c>
      <c r="D188" s="79">
        <v>0</v>
      </c>
      <c r="E188" s="76">
        <v>0</v>
      </c>
      <c r="F188" s="79">
        <v>0</v>
      </c>
      <c r="G188" s="79"/>
      <c r="H188" s="126"/>
      <c r="I188" s="126"/>
      <c r="J188" s="79" t="str">
        <f>A188</f>
        <v>cloudcroft</v>
      </c>
      <c r="K188" s="79">
        <f>H194</f>
        <v>17045</v>
      </c>
      <c r="L188" s="79">
        <f>I194</f>
        <v>17045</v>
      </c>
      <c r="M188" t="s">
        <v>675</v>
      </c>
    </row>
    <row r="189" spans="1:13">
      <c r="B189" t="s">
        <v>27</v>
      </c>
      <c r="C189" s="76">
        <v>0</v>
      </c>
      <c r="D189" s="79">
        <v>0</v>
      </c>
      <c r="E189" s="76">
        <v>0</v>
      </c>
      <c r="F189" s="79">
        <v>0</v>
      </c>
      <c r="G189" s="79"/>
      <c r="H189" s="126"/>
      <c r="I189" s="126"/>
      <c r="J189" s="79"/>
    </row>
    <row r="190" spans="1:13">
      <c r="B190" t="s">
        <v>28</v>
      </c>
      <c r="C190" s="76">
        <v>2</v>
      </c>
      <c r="D190" s="79">
        <v>34095</v>
      </c>
      <c r="E190" s="76">
        <v>2</v>
      </c>
      <c r="F190" s="79">
        <v>34095</v>
      </c>
      <c r="G190" s="79"/>
      <c r="H190" s="126"/>
      <c r="I190" s="126"/>
      <c r="J190" s="79"/>
    </row>
    <row r="191" spans="1:13">
      <c r="B191" t="s">
        <v>29</v>
      </c>
      <c r="C191" s="76">
        <v>2</v>
      </c>
      <c r="D191" s="79">
        <v>30740</v>
      </c>
      <c r="E191" s="76">
        <v>2</v>
      </c>
      <c r="F191" s="79">
        <v>30740</v>
      </c>
      <c r="G191" s="79"/>
      <c r="H191" s="126"/>
      <c r="I191" s="126"/>
      <c r="J191" s="79"/>
    </row>
    <row r="192" spans="1:13">
      <c r="B192" t="s">
        <v>30</v>
      </c>
      <c r="C192" s="76">
        <v>1</v>
      </c>
      <c r="D192" s="79">
        <v>20390</v>
      </c>
      <c r="E192" s="76">
        <v>1</v>
      </c>
      <c r="F192" s="79">
        <v>20390</v>
      </c>
      <c r="G192" s="79"/>
      <c r="H192" s="126"/>
      <c r="I192" s="126"/>
      <c r="J192" s="79"/>
    </row>
    <row r="193" spans="1:13">
      <c r="B193" t="s">
        <v>31</v>
      </c>
      <c r="C193" s="76">
        <v>0</v>
      </c>
      <c r="D193" s="79">
        <v>0</v>
      </c>
      <c r="E193" s="76">
        <v>0</v>
      </c>
      <c r="F193" s="79">
        <v>0</v>
      </c>
      <c r="G193" s="79"/>
      <c r="H193" s="126"/>
      <c r="I193" s="126"/>
      <c r="J193" s="79"/>
    </row>
    <row r="194" spans="1:13">
      <c r="A194" t="s">
        <v>287</v>
      </c>
      <c r="C194" s="76">
        <v>5</v>
      </c>
      <c r="D194" s="79">
        <v>85225</v>
      </c>
      <c r="E194" s="76">
        <v>5</v>
      </c>
      <c r="F194" s="79">
        <v>85225</v>
      </c>
      <c r="G194" s="79"/>
      <c r="H194" s="126">
        <f>IF(C194=0,"N/A",D194/C194)</f>
        <v>17045</v>
      </c>
      <c r="I194" s="126">
        <f>IF(E194=0,"N/A",F194/E194)</f>
        <v>17045</v>
      </c>
      <c r="J194" s="79"/>
    </row>
    <row r="195" spans="1:13">
      <c r="A195" t="s">
        <v>75</v>
      </c>
      <c r="B195" t="s">
        <v>26</v>
      </c>
      <c r="C195" s="76">
        <v>11</v>
      </c>
      <c r="D195" s="79">
        <v>207725.9</v>
      </c>
      <c r="E195" s="76">
        <v>11</v>
      </c>
      <c r="F195" s="79">
        <v>209266.28</v>
      </c>
      <c r="G195" s="79"/>
      <c r="H195" s="126"/>
      <c r="I195" s="126"/>
      <c r="J195" s="79" t="str">
        <f>A195</f>
        <v>clovis</v>
      </c>
      <c r="K195" s="79">
        <f>H201</f>
        <v>16290.142196969697</v>
      </c>
      <c r="L195" s="79">
        <f>I201</f>
        <v>16559.025909090909</v>
      </c>
      <c r="M195" t="s">
        <v>675</v>
      </c>
    </row>
    <row r="196" spans="1:13">
      <c r="B196" t="s">
        <v>27</v>
      </c>
      <c r="C196" s="76">
        <v>0</v>
      </c>
      <c r="D196" s="79">
        <v>0</v>
      </c>
      <c r="E196" s="76">
        <v>0</v>
      </c>
      <c r="F196" s="79">
        <v>0</v>
      </c>
      <c r="G196" s="79"/>
      <c r="H196" s="126"/>
      <c r="I196" s="126"/>
      <c r="J196" s="79"/>
    </row>
    <row r="197" spans="1:13">
      <c r="B197" t="s">
        <v>28</v>
      </c>
      <c r="C197" s="76">
        <v>31</v>
      </c>
      <c r="D197" s="79">
        <v>538174.81999999995</v>
      </c>
      <c r="E197" s="76">
        <v>31</v>
      </c>
      <c r="F197" s="79">
        <v>554885.77</v>
      </c>
      <c r="G197" s="79"/>
      <c r="H197" s="126"/>
      <c r="I197" s="126"/>
      <c r="J197" s="79"/>
    </row>
    <row r="198" spans="1:13">
      <c r="B198" t="s">
        <v>29</v>
      </c>
      <c r="C198" s="76">
        <v>55</v>
      </c>
      <c r="D198" s="79">
        <v>853964.12</v>
      </c>
      <c r="E198" s="76">
        <v>55</v>
      </c>
      <c r="F198" s="79">
        <v>864418.55</v>
      </c>
      <c r="G198" s="79"/>
      <c r="H198" s="126"/>
      <c r="I198" s="126"/>
      <c r="J198" s="79"/>
    </row>
    <row r="199" spans="1:13">
      <c r="B199" t="s">
        <v>30</v>
      </c>
      <c r="C199" s="76">
        <v>35</v>
      </c>
      <c r="D199" s="79">
        <v>550433.93000000005</v>
      </c>
      <c r="E199" s="76">
        <v>35</v>
      </c>
      <c r="F199" s="79">
        <v>557220.81999999995</v>
      </c>
      <c r="G199" s="79"/>
      <c r="H199" s="126"/>
      <c r="I199" s="126"/>
      <c r="J199" s="79"/>
    </row>
    <row r="200" spans="1:13">
      <c r="B200" t="s">
        <v>31</v>
      </c>
      <c r="C200" s="76">
        <v>0</v>
      </c>
      <c r="D200" s="79">
        <v>0</v>
      </c>
      <c r="E200" s="76">
        <v>0</v>
      </c>
      <c r="F200" s="79">
        <v>0</v>
      </c>
      <c r="G200" s="79"/>
      <c r="H200" s="126"/>
      <c r="I200" s="126"/>
      <c r="J200" s="79"/>
    </row>
    <row r="201" spans="1:13">
      <c r="A201" t="s">
        <v>288</v>
      </c>
      <c r="C201" s="76">
        <v>132</v>
      </c>
      <c r="D201" s="79">
        <v>2150298.77</v>
      </c>
      <c r="E201" s="76">
        <v>132</v>
      </c>
      <c r="F201" s="79">
        <v>2185791.42</v>
      </c>
      <c r="G201" s="79"/>
      <c r="H201" s="126">
        <f>IF(C201=0,"N/A",D201/C201)</f>
        <v>16290.142196969697</v>
      </c>
      <c r="I201" s="126">
        <f>IF(E201=0,"N/A",F201/E201)</f>
        <v>16559.025909090909</v>
      </c>
      <c r="J201" s="79"/>
    </row>
    <row r="202" spans="1:13">
      <c r="A202" t="s">
        <v>76</v>
      </c>
      <c r="B202" t="s">
        <v>26</v>
      </c>
      <c r="C202" s="76">
        <v>4</v>
      </c>
      <c r="D202" s="79">
        <v>56769</v>
      </c>
      <c r="E202" s="76">
        <v>4</v>
      </c>
      <c r="F202" s="79">
        <v>56769</v>
      </c>
      <c r="G202" s="79"/>
      <c r="H202" s="126"/>
      <c r="I202" s="126"/>
      <c r="J202" s="79" t="str">
        <f>A202</f>
        <v>cobre</v>
      </c>
      <c r="K202" s="79">
        <f>H208</f>
        <v>13997.625</v>
      </c>
      <c r="L202" s="79">
        <f>I208</f>
        <v>13997.625</v>
      </c>
      <c r="M202" t="s">
        <v>675</v>
      </c>
    </row>
    <row r="203" spans="1:13">
      <c r="B203" t="s">
        <v>27</v>
      </c>
      <c r="C203" s="76">
        <v>0</v>
      </c>
      <c r="D203" s="79">
        <v>0</v>
      </c>
      <c r="E203" s="76">
        <v>0</v>
      </c>
      <c r="F203" s="79">
        <v>0</v>
      </c>
      <c r="G203" s="79"/>
      <c r="H203" s="126"/>
      <c r="I203" s="126"/>
      <c r="J203" s="79"/>
    </row>
    <row r="204" spans="1:13">
      <c r="B204" t="s">
        <v>28</v>
      </c>
      <c r="C204" s="76">
        <v>4</v>
      </c>
      <c r="D204" s="79">
        <v>55212</v>
      </c>
      <c r="E204" s="76">
        <v>4</v>
      </c>
      <c r="F204" s="79">
        <v>55212</v>
      </c>
      <c r="G204" s="79"/>
      <c r="H204" s="126"/>
      <c r="I204" s="126"/>
      <c r="J204" s="79"/>
    </row>
    <row r="205" spans="1:13">
      <c r="B205" t="s">
        <v>29</v>
      </c>
      <c r="C205" s="76">
        <v>0</v>
      </c>
      <c r="D205" s="79">
        <v>0</v>
      </c>
      <c r="E205" s="76">
        <v>0</v>
      </c>
      <c r="F205" s="79">
        <v>0</v>
      </c>
      <c r="G205" s="79"/>
      <c r="H205" s="126"/>
      <c r="I205" s="126"/>
      <c r="J205" s="79"/>
    </row>
    <row r="206" spans="1:13">
      <c r="B206" t="s">
        <v>30</v>
      </c>
      <c r="C206" s="76">
        <v>0</v>
      </c>
      <c r="D206" s="79">
        <v>0</v>
      </c>
      <c r="E206" s="76">
        <v>0</v>
      </c>
      <c r="F206" s="79">
        <v>0</v>
      </c>
      <c r="G206" s="79"/>
      <c r="H206" s="126"/>
      <c r="I206" s="126"/>
      <c r="J206" s="79"/>
    </row>
    <row r="207" spans="1:13">
      <c r="B207" t="s">
        <v>31</v>
      </c>
      <c r="C207" s="76">
        <v>0</v>
      </c>
      <c r="D207" s="79">
        <v>0</v>
      </c>
      <c r="E207" s="76">
        <v>0</v>
      </c>
      <c r="F207" s="79">
        <v>0</v>
      </c>
      <c r="G207" s="79"/>
      <c r="H207" s="126"/>
      <c r="I207" s="126"/>
      <c r="J207" s="79"/>
    </row>
    <row r="208" spans="1:13">
      <c r="A208" t="s">
        <v>289</v>
      </c>
      <c r="C208" s="76">
        <v>8</v>
      </c>
      <c r="D208" s="79">
        <v>111981</v>
      </c>
      <c r="E208" s="76">
        <v>8</v>
      </c>
      <c r="F208" s="79">
        <v>111981</v>
      </c>
      <c r="G208" s="79"/>
      <c r="H208" s="126">
        <f>IF(C208=0,"N/A",D208/C208)</f>
        <v>13997.625</v>
      </c>
      <c r="I208" s="126">
        <f>IF(E208=0,"N/A",F208/E208)</f>
        <v>13997.625</v>
      </c>
      <c r="J208" s="79"/>
    </row>
    <row r="209" spans="1:13">
      <c r="A209" t="s">
        <v>168</v>
      </c>
      <c r="B209" t="s">
        <v>26</v>
      </c>
      <c r="C209" s="76">
        <v>0</v>
      </c>
      <c r="D209" s="79">
        <v>0</v>
      </c>
      <c r="E209" s="76">
        <v>0</v>
      </c>
      <c r="F209" s="79">
        <v>0</v>
      </c>
      <c r="G209" s="79"/>
      <c r="H209" s="126"/>
      <c r="I209" s="126"/>
      <c r="J209" s="79" t="str">
        <f>A209</f>
        <v>coral community charter</v>
      </c>
      <c r="K209" s="79">
        <f>H215</f>
        <v>18617</v>
      </c>
      <c r="L209" s="79">
        <f>I215</f>
        <v>18617</v>
      </c>
      <c r="M209" t="s">
        <v>675</v>
      </c>
    </row>
    <row r="210" spans="1:13">
      <c r="B210" t="s">
        <v>27</v>
      </c>
      <c r="C210" s="76">
        <v>1</v>
      </c>
      <c r="D210" s="79">
        <v>18617</v>
      </c>
      <c r="E210" s="76">
        <v>1</v>
      </c>
      <c r="F210" s="79">
        <v>18617</v>
      </c>
      <c r="G210" s="79"/>
      <c r="H210" s="126"/>
      <c r="I210" s="126"/>
      <c r="J210" s="79"/>
    </row>
    <row r="211" spans="1:13">
      <c r="B211" t="s">
        <v>28</v>
      </c>
      <c r="C211" s="76">
        <v>0</v>
      </c>
      <c r="D211" s="79">
        <v>0</v>
      </c>
      <c r="E211" s="76">
        <v>0</v>
      </c>
      <c r="F211" s="79">
        <v>0</v>
      </c>
      <c r="G211" s="79"/>
      <c r="H211" s="126"/>
      <c r="I211" s="126"/>
      <c r="J211" s="79"/>
    </row>
    <row r="212" spans="1:13">
      <c r="B212" t="s">
        <v>29</v>
      </c>
      <c r="C212" s="76">
        <v>0</v>
      </c>
      <c r="D212" s="79">
        <v>0</v>
      </c>
      <c r="E212" s="76">
        <v>0</v>
      </c>
      <c r="F212" s="79">
        <v>0</v>
      </c>
      <c r="G212" s="79"/>
      <c r="H212" s="126"/>
      <c r="I212" s="126"/>
      <c r="J212" s="79"/>
    </row>
    <row r="213" spans="1:13">
      <c r="B213" t="s">
        <v>30</v>
      </c>
      <c r="C213" s="76">
        <v>0</v>
      </c>
      <c r="D213" s="79">
        <v>0</v>
      </c>
      <c r="E213" s="76">
        <v>0</v>
      </c>
      <c r="F213" s="79">
        <v>0</v>
      </c>
      <c r="G213" s="79"/>
      <c r="H213" s="126"/>
      <c r="I213" s="126"/>
      <c r="J213" s="79"/>
    </row>
    <row r="214" spans="1:13">
      <c r="B214" t="s">
        <v>31</v>
      </c>
      <c r="C214" s="76">
        <v>0</v>
      </c>
      <c r="D214" s="79">
        <v>0</v>
      </c>
      <c r="E214" s="76">
        <v>0</v>
      </c>
      <c r="F214" s="79">
        <v>0</v>
      </c>
      <c r="G214" s="79"/>
      <c r="H214" s="126"/>
      <c r="I214" s="126"/>
      <c r="J214" s="79"/>
    </row>
    <row r="215" spans="1:13">
      <c r="A215" t="s">
        <v>290</v>
      </c>
      <c r="C215" s="76">
        <v>1</v>
      </c>
      <c r="D215" s="79">
        <v>18617</v>
      </c>
      <c r="E215" s="76">
        <v>1</v>
      </c>
      <c r="F215" s="79">
        <v>18617</v>
      </c>
      <c r="G215" s="79"/>
      <c r="H215" s="126">
        <f>IF(C215=0,"N/A",D215/C215)</f>
        <v>18617</v>
      </c>
      <c r="I215" s="126">
        <f>IF(E215=0,"N/A",F215/E215)</f>
        <v>18617</v>
      </c>
      <c r="J215" s="79"/>
    </row>
    <row r="216" spans="1:13">
      <c r="A216" t="s">
        <v>77</v>
      </c>
      <c r="B216" t="s">
        <v>26</v>
      </c>
      <c r="C216" s="76">
        <v>0.5</v>
      </c>
      <c r="D216" s="79">
        <v>10553</v>
      </c>
      <c r="E216" s="76">
        <v>0.5</v>
      </c>
      <c r="F216" s="79">
        <v>10554</v>
      </c>
      <c r="G216" s="79"/>
      <c r="H216" s="126"/>
      <c r="I216" s="126"/>
      <c r="J216" s="79" t="str">
        <f>A216</f>
        <v>corona</v>
      </c>
      <c r="K216" s="79">
        <f>H222</f>
        <v>17024</v>
      </c>
      <c r="L216" s="79">
        <f>I222</f>
        <v>17025.333333333332</v>
      </c>
      <c r="M216" t="s">
        <v>675</v>
      </c>
    </row>
    <row r="217" spans="1:13">
      <c r="B217" t="s">
        <v>27</v>
      </c>
      <c r="C217" s="76">
        <v>0</v>
      </c>
      <c r="D217" s="79">
        <v>0</v>
      </c>
      <c r="E217" s="76">
        <v>0</v>
      </c>
      <c r="F217" s="79">
        <v>0</v>
      </c>
      <c r="G217" s="79"/>
      <c r="H217" s="126"/>
      <c r="I217" s="126"/>
      <c r="J217" s="79"/>
    </row>
    <row r="218" spans="1:13">
      <c r="B218" t="s">
        <v>28</v>
      </c>
      <c r="C218" s="76">
        <v>0</v>
      </c>
      <c r="D218" s="79">
        <v>0</v>
      </c>
      <c r="E218" s="76">
        <v>0</v>
      </c>
      <c r="F218" s="79">
        <v>0</v>
      </c>
      <c r="G218" s="79"/>
      <c r="H218" s="126"/>
      <c r="I218" s="126"/>
      <c r="J218" s="79"/>
    </row>
    <row r="219" spans="1:13">
      <c r="B219" t="s">
        <v>29</v>
      </c>
      <c r="C219" s="76">
        <v>1</v>
      </c>
      <c r="D219" s="79">
        <v>14983</v>
      </c>
      <c r="E219" s="76">
        <v>1</v>
      </c>
      <c r="F219" s="79">
        <v>14984</v>
      </c>
      <c r="G219" s="79"/>
      <c r="H219" s="126"/>
      <c r="I219" s="126"/>
      <c r="J219" s="79"/>
    </row>
    <row r="220" spans="1:13">
      <c r="B220" t="s">
        <v>30</v>
      </c>
      <c r="C220" s="76">
        <v>0</v>
      </c>
      <c r="D220" s="79">
        <v>0</v>
      </c>
      <c r="E220" s="76">
        <v>0</v>
      </c>
      <c r="F220" s="79">
        <v>0</v>
      </c>
      <c r="G220" s="79"/>
      <c r="H220" s="126"/>
      <c r="I220" s="126"/>
      <c r="J220" s="79"/>
    </row>
    <row r="221" spans="1:13">
      <c r="B221" t="s">
        <v>31</v>
      </c>
      <c r="C221" s="76">
        <v>0</v>
      </c>
      <c r="D221" s="79">
        <v>0</v>
      </c>
      <c r="E221" s="76">
        <v>0</v>
      </c>
      <c r="F221" s="79">
        <v>0</v>
      </c>
      <c r="G221" s="79"/>
      <c r="H221" s="126"/>
      <c r="I221" s="126"/>
      <c r="J221" s="79"/>
    </row>
    <row r="222" spans="1:13">
      <c r="A222" t="s">
        <v>291</v>
      </c>
      <c r="C222" s="76">
        <v>1.5</v>
      </c>
      <c r="D222" s="79">
        <v>25536</v>
      </c>
      <c r="E222" s="76">
        <v>1.5</v>
      </c>
      <c r="F222" s="79">
        <v>25538</v>
      </c>
      <c r="G222" s="79"/>
      <c r="H222" s="126">
        <f>IF(C222=0,"N/A",D222/C222)</f>
        <v>17024</v>
      </c>
      <c r="I222" s="126">
        <f>IF(E222=0,"N/A",F222/E222)</f>
        <v>17025.333333333332</v>
      </c>
      <c r="J222" s="79"/>
    </row>
    <row r="223" spans="1:13">
      <c r="A223" t="s">
        <v>169</v>
      </c>
      <c r="B223" t="s">
        <v>26</v>
      </c>
      <c r="C223" s="76">
        <v>0</v>
      </c>
      <c r="D223" s="79">
        <v>0</v>
      </c>
      <c r="E223" s="76">
        <v>0</v>
      </c>
      <c r="F223" s="79">
        <v>0</v>
      </c>
      <c r="G223" s="79"/>
      <c r="H223" s="126"/>
      <c r="I223" s="126"/>
      <c r="J223" s="79" t="str">
        <f>A223</f>
        <v>cottonwood classical preparatory school</v>
      </c>
      <c r="K223" s="79">
        <f>H229</f>
        <v>21335.5</v>
      </c>
      <c r="L223" s="79">
        <f>I229</f>
        <v>21335.5</v>
      </c>
      <c r="M223" t="s">
        <v>675</v>
      </c>
    </row>
    <row r="224" spans="1:13">
      <c r="B224" t="s">
        <v>27</v>
      </c>
      <c r="C224" s="76">
        <v>1</v>
      </c>
      <c r="D224" s="79">
        <v>25048</v>
      </c>
      <c r="E224" s="76">
        <v>1</v>
      </c>
      <c r="F224" s="79">
        <v>25048</v>
      </c>
      <c r="G224" s="79"/>
      <c r="H224" s="126"/>
      <c r="I224" s="126"/>
      <c r="J224" s="79"/>
    </row>
    <row r="225" spans="1:13">
      <c r="B225" t="s">
        <v>28</v>
      </c>
      <c r="C225" s="76">
        <v>0</v>
      </c>
      <c r="D225" s="79">
        <v>0</v>
      </c>
      <c r="E225" s="76">
        <v>0</v>
      </c>
      <c r="F225" s="79">
        <v>0</v>
      </c>
      <c r="G225" s="79"/>
      <c r="H225" s="126"/>
      <c r="I225" s="126"/>
      <c r="J225" s="79"/>
    </row>
    <row r="226" spans="1:13">
      <c r="B226" t="s">
        <v>29</v>
      </c>
      <c r="C226" s="76">
        <v>1</v>
      </c>
      <c r="D226" s="79">
        <v>17623</v>
      </c>
      <c r="E226" s="76">
        <v>1</v>
      </c>
      <c r="F226" s="79">
        <v>17623</v>
      </c>
      <c r="G226" s="79"/>
      <c r="H226" s="126"/>
      <c r="I226" s="126"/>
      <c r="J226" s="79"/>
    </row>
    <row r="227" spans="1:13">
      <c r="B227" t="s">
        <v>30</v>
      </c>
      <c r="C227" s="76">
        <v>0</v>
      </c>
      <c r="D227" s="79">
        <v>0</v>
      </c>
      <c r="E227" s="76">
        <v>0</v>
      </c>
      <c r="F227" s="79">
        <v>0</v>
      </c>
      <c r="G227" s="79"/>
      <c r="H227" s="126"/>
      <c r="I227" s="126"/>
      <c r="J227" s="79"/>
    </row>
    <row r="228" spans="1:13">
      <c r="B228" t="s">
        <v>31</v>
      </c>
      <c r="C228" s="76">
        <v>0</v>
      </c>
      <c r="D228" s="79">
        <v>0</v>
      </c>
      <c r="E228" s="76">
        <v>0</v>
      </c>
      <c r="F228" s="79">
        <v>0</v>
      </c>
      <c r="G228" s="79"/>
      <c r="H228" s="126"/>
      <c r="I228" s="126"/>
      <c r="J228" s="79"/>
    </row>
    <row r="229" spans="1:13">
      <c r="A229" t="s">
        <v>293</v>
      </c>
      <c r="C229" s="76">
        <v>2</v>
      </c>
      <c r="D229" s="79">
        <v>42671</v>
      </c>
      <c r="E229" s="76">
        <v>2</v>
      </c>
      <c r="F229" s="79">
        <v>42671</v>
      </c>
      <c r="G229" s="79"/>
      <c r="H229" s="126">
        <f>IF(C229=0,"N/A",D229/C229)</f>
        <v>21335.5</v>
      </c>
      <c r="I229" s="126">
        <f>IF(E229=0,"N/A",F229/E229)</f>
        <v>21335.5</v>
      </c>
      <c r="J229" s="79"/>
    </row>
    <row r="230" spans="1:13">
      <c r="A230" t="s">
        <v>78</v>
      </c>
      <c r="B230" t="s">
        <v>26</v>
      </c>
      <c r="C230" s="76">
        <v>1</v>
      </c>
      <c r="D230" s="79">
        <v>17946</v>
      </c>
      <c r="E230" s="76">
        <v>1</v>
      </c>
      <c r="F230" s="79">
        <v>18484.38</v>
      </c>
      <c r="G230" s="79"/>
      <c r="H230" s="126"/>
      <c r="I230" s="126"/>
      <c r="J230" s="79" t="str">
        <f>A230</f>
        <v>cuba</v>
      </c>
      <c r="K230" s="79">
        <f>H236</f>
        <v>19659</v>
      </c>
      <c r="L230" s="79">
        <f>I236</f>
        <v>20248.77</v>
      </c>
      <c r="M230" t="s">
        <v>675</v>
      </c>
    </row>
    <row r="231" spans="1:13">
      <c r="B231" t="s">
        <v>27</v>
      </c>
      <c r="C231" s="76">
        <v>1</v>
      </c>
      <c r="D231" s="79">
        <v>19763</v>
      </c>
      <c r="E231" s="76">
        <v>1</v>
      </c>
      <c r="F231" s="79">
        <v>20355.89</v>
      </c>
      <c r="G231" s="79"/>
      <c r="H231" s="126"/>
      <c r="I231" s="126"/>
      <c r="J231" s="79"/>
    </row>
    <row r="232" spans="1:13">
      <c r="B232" t="s">
        <v>28</v>
      </c>
      <c r="C232" s="76">
        <v>0</v>
      </c>
      <c r="D232" s="79">
        <v>0</v>
      </c>
      <c r="E232" s="76">
        <v>0</v>
      </c>
      <c r="F232" s="79">
        <v>0</v>
      </c>
      <c r="G232" s="79"/>
      <c r="H232" s="126"/>
      <c r="I232" s="126"/>
      <c r="J232" s="79"/>
    </row>
    <row r="233" spans="1:13">
      <c r="B233" t="s">
        <v>29</v>
      </c>
      <c r="C233" s="76">
        <v>1</v>
      </c>
      <c r="D233" s="79">
        <v>21268</v>
      </c>
      <c r="E233" s="76">
        <v>1</v>
      </c>
      <c r="F233" s="79">
        <v>21906.04</v>
      </c>
      <c r="G233" s="79"/>
      <c r="H233" s="126"/>
      <c r="I233" s="126"/>
      <c r="J233" s="79"/>
    </row>
    <row r="234" spans="1:13">
      <c r="B234" t="s">
        <v>30</v>
      </c>
      <c r="C234" s="76">
        <v>0</v>
      </c>
      <c r="D234" s="79">
        <v>0</v>
      </c>
      <c r="E234" s="76">
        <v>0</v>
      </c>
      <c r="F234" s="79">
        <v>0</v>
      </c>
      <c r="G234" s="79"/>
      <c r="H234" s="126"/>
      <c r="I234" s="126"/>
      <c r="J234" s="79"/>
    </row>
    <row r="235" spans="1:13">
      <c r="B235" t="s">
        <v>31</v>
      </c>
      <c r="C235" s="76">
        <v>0</v>
      </c>
      <c r="D235" s="79">
        <v>0</v>
      </c>
      <c r="E235" s="76">
        <v>0</v>
      </c>
      <c r="F235" s="79">
        <v>0</v>
      </c>
      <c r="G235" s="79"/>
      <c r="H235" s="126"/>
      <c r="I235" s="126"/>
      <c r="J235" s="79"/>
    </row>
    <row r="236" spans="1:13">
      <c r="A236" t="s">
        <v>295</v>
      </c>
      <c r="C236" s="76">
        <v>3</v>
      </c>
      <c r="D236" s="79">
        <v>58977</v>
      </c>
      <c r="E236" s="76">
        <v>3</v>
      </c>
      <c r="F236" s="79">
        <v>60746.310000000005</v>
      </c>
      <c r="G236" s="79"/>
      <c r="H236" s="126">
        <f>IF(C236=0,"N/A",D236/C236)</f>
        <v>19659</v>
      </c>
      <c r="I236" s="126">
        <f>IF(E236=0,"N/A",F236/E236)</f>
        <v>20248.77</v>
      </c>
      <c r="J236" s="79"/>
    </row>
    <row r="237" spans="1:13">
      <c r="A237" t="s">
        <v>172</v>
      </c>
      <c r="B237" t="s">
        <v>26</v>
      </c>
      <c r="C237" s="76">
        <v>0</v>
      </c>
      <c r="D237" s="79">
        <v>0</v>
      </c>
      <c r="E237" s="76">
        <v>0</v>
      </c>
      <c r="F237" s="79">
        <v>0</v>
      </c>
      <c r="G237" s="79"/>
      <c r="H237" s="126"/>
      <c r="I237" s="126"/>
      <c r="J237" s="79" t="str">
        <f>A237</f>
        <v>deap</v>
      </c>
      <c r="K237" s="79" t="str">
        <f>H243</f>
        <v>N/A</v>
      </c>
      <c r="L237" s="79" t="str">
        <f>I243</f>
        <v>N/A</v>
      </c>
      <c r="M237" t="s">
        <v>675</v>
      </c>
    </row>
    <row r="238" spans="1:13">
      <c r="B238" t="s">
        <v>27</v>
      </c>
      <c r="C238" s="76">
        <v>0</v>
      </c>
      <c r="D238" s="79">
        <v>0</v>
      </c>
      <c r="E238" s="76">
        <v>0</v>
      </c>
      <c r="F238" s="79">
        <v>0</v>
      </c>
      <c r="G238" s="79"/>
      <c r="H238" s="126"/>
      <c r="I238" s="126"/>
      <c r="J238" s="79"/>
    </row>
    <row r="239" spans="1:13">
      <c r="B239" t="s">
        <v>28</v>
      </c>
      <c r="C239" s="76">
        <v>0</v>
      </c>
      <c r="D239" s="79">
        <v>0</v>
      </c>
      <c r="E239" s="76">
        <v>0</v>
      </c>
      <c r="F239" s="79">
        <v>0</v>
      </c>
      <c r="G239" s="79"/>
      <c r="H239" s="126"/>
      <c r="I239" s="126"/>
      <c r="J239" s="79"/>
    </row>
    <row r="240" spans="1:13">
      <c r="B240" t="s">
        <v>29</v>
      </c>
      <c r="C240" s="76">
        <v>0</v>
      </c>
      <c r="D240" s="79">
        <v>0</v>
      </c>
      <c r="E240" s="76">
        <v>0</v>
      </c>
      <c r="F240" s="79">
        <v>0</v>
      </c>
      <c r="G240" s="79"/>
      <c r="H240" s="126"/>
      <c r="I240" s="126"/>
      <c r="J240" s="79"/>
    </row>
    <row r="241" spans="1:13">
      <c r="B241" t="s">
        <v>30</v>
      </c>
      <c r="C241" s="76">
        <v>0</v>
      </c>
      <c r="D241" s="79">
        <v>0</v>
      </c>
      <c r="E241" s="76">
        <v>0</v>
      </c>
      <c r="F241" s="79">
        <v>0</v>
      </c>
      <c r="G241" s="79"/>
      <c r="H241" s="126"/>
      <c r="I241" s="126"/>
      <c r="J241" s="79"/>
    </row>
    <row r="242" spans="1:13">
      <c r="B242" t="s">
        <v>31</v>
      </c>
      <c r="C242" s="76">
        <v>0</v>
      </c>
      <c r="D242" s="79">
        <v>0</v>
      </c>
      <c r="E242" s="76">
        <v>0</v>
      </c>
      <c r="F242" s="79">
        <v>0</v>
      </c>
      <c r="G242" s="79"/>
      <c r="H242" s="126"/>
      <c r="I242" s="126"/>
      <c r="J242" s="79"/>
    </row>
    <row r="243" spans="1:13">
      <c r="A243" t="s">
        <v>296</v>
      </c>
      <c r="C243" s="76">
        <v>0</v>
      </c>
      <c r="D243" s="79">
        <v>0</v>
      </c>
      <c r="E243" s="76">
        <v>0</v>
      </c>
      <c r="F243" s="79">
        <v>0</v>
      </c>
      <c r="G243" s="79"/>
      <c r="H243" s="126" t="str">
        <f>IF(C243=0,"N/A",D243/C243)</f>
        <v>N/A</v>
      </c>
      <c r="I243" s="126" t="str">
        <f>IF(E243=0,"N/A",F243/E243)</f>
        <v>N/A</v>
      </c>
      <c r="J243" s="79"/>
    </row>
    <row r="244" spans="1:13">
      <c r="A244" t="s">
        <v>79</v>
      </c>
      <c r="B244" t="s">
        <v>26</v>
      </c>
      <c r="C244" s="76">
        <v>7</v>
      </c>
      <c r="D244" s="79">
        <v>138286.35</v>
      </c>
      <c r="E244" s="76">
        <v>7</v>
      </c>
      <c r="F244" s="79">
        <v>138286.35</v>
      </c>
      <c r="G244" s="79"/>
      <c r="H244" s="126"/>
      <c r="I244" s="126"/>
      <c r="J244" s="79" t="str">
        <f>A244</f>
        <v>deming</v>
      </c>
      <c r="K244" s="79">
        <f>H250</f>
        <v>16800.429638554215</v>
      </c>
      <c r="L244" s="79">
        <f>I250</f>
        <v>16800.429638554215</v>
      </c>
      <c r="M244" t="s">
        <v>675</v>
      </c>
    </row>
    <row r="245" spans="1:13">
      <c r="B245" t="s">
        <v>27</v>
      </c>
      <c r="C245" s="76">
        <v>4</v>
      </c>
      <c r="D245" s="79">
        <v>68689.509999999995</v>
      </c>
      <c r="E245" s="76">
        <v>4</v>
      </c>
      <c r="F245" s="79">
        <v>68689.509999999995</v>
      </c>
      <c r="G245" s="79"/>
      <c r="H245" s="126"/>
      <c r="I245" s="126"/>
      <c r="J245" s="79"/>
    </row>
    <row r="246" spans="1:13">
      <c r="B246" t="s">
        <v>28</v>
      </c>
      <c r="C246" s="76">
        <v>15</v>
      </c>
      <c r="D246" s="79">
        <v>252087.8</v>
      </c>
      <c r="E246" s="76">
        <v>15</v>
      </c>
      <c r="F246" s="79">
        <v>252087.8</v>
      </c>
      <c r="G246" s="79"/>
      <c r="H246" s="126"/>
      <c r="I246" s="126"/>
      <c r="J246" s="79"/>
    </row>
    <row r="247" spans="1:13">
      <c r="B247" t="s">
        <v>29</v>
      </c>
      <c r="C247" s="76">
        <v>57</v>
      </c>
      <c r="D247" s="79">
        <v>935372</v>
      </c>
      <c r="E247" s="76">
        <v>57</v>
      </c>
      <c r="F247" s="79">
        <v>935372</v>
      </c>
      <c r="G247" s="79"/>
      <c r="H247" s="126"/>
      <c r="I247" s="126"/>
      <c r="J247" s="79"/>
    </row>
    <row r="248" spans="1:13">
      <c r="B248" t="s">
        <v>30</v>
      </c>
      <c r="C248" s="76">
        <v>0</v>
      </c>
      <c r="D248" s="79">
        <v>0</v>
      </c>
      <c r="E248" s="76">
        <v>0</v>
      </c>
      <c r="F248" s="79">
        <v>0</v>
      </c>
      <c r="G248" s="79"/>
      <c r="H248" s="126"/>
      <c r="I248" s="126"/>
      <c r="J248" s="79"/>
    </row>
    <row r="249" spans="1:13">
      <c r="B249" t="s">
        <v>31</v>
      </c>
      <c r="C249" s="76">
        <v>0</v>
      </c>
      <c r="D249" s="79">
        <v>0</v>
      </c>
      <c r="E249" s="76">
        <v>0</v>
      </c>
      <c r="F249" s="79">
        <v>0</v>
      </c>
      <c r="G249" s="79"/>
      <c r="H249" s="126"/>
      <c r="I249" s="126"/>
      <c r="J249" s="79"/>
    </row>
    <row r="250" spans="1:13">
      <c r="A250" t="s">
        <v>297</v>
      </c>
      <c r="C250" s="76">
        <v>83</v>
      </c>
      <c r="D250" s="79">
        <v>1394435.66</v>
      </c>
      <c r="E250" s="76">
        <v>83</v>
      </c>
      <c r="F250" s="79">
        <v>1394435.66</v>
      </c>
      <c r="G250" s="79"/>
      <c r="H250" s="126">
        <f>IF(C250=0,"N/A",D250/C250)</f>
        <v>16800.429638554215</v>
      </c>
      <c r="I250" s="126">
        <f>IF(E250=0,"N/A",F250/E250)</f>
        <v>16800.429638554215</v>
      </c>
      <c r="J250" s="79"/>
    </row>
    <row r="251" spans="1:13">
      <c r="A251" t="s">
        <v>80</v>
      </c>
      <c r="B251" t="s">
        <v>26</v>
      </c>
      <c r="C251" s="76">
        <v>0</v>
      </c>
      <c r="D251" s="79">
        <v>0</v>
      </c>
      <c r="E251" s="76">
        <v>0</v>
      </c>
      <c r="F251" s="79">
        <v>0</v>
      </c>
      <c r="G251" s="79"/>
      <c r="H251" s="126"/>
      <c r="I251" s="126"/>
      <c r="J251" s="79" t="str">
        <f>A251</f>
        <v>des moines</v>
      </c>
      <c r="K251" s="79" t="str">
        <f>H257</f>
        <v>N/A</v>
      </c>
      <c r="L251" s="79" t="str">
        <f>I257</f>
        <v>N/A</v>
      </c>
      <c r="M251" t="s">
        <v>675</v>
      </c>
    </row>
    <row r="252" spans="1:13">
      <c r="B252" t="s">
        <v>27</v>
      </c>
      <c r="C252" s="76">
        <v>0</v>
      </c>
      <c r="D252" s="79">
        <v>0</v>
      </c>
      <c r="E252" s="76">
        <v>0</v>
      </c>
      <c r="F252" s="79">
        <v>0</v>
      </c>
      <c r="G252" s="79"/>
      <c r="H252" s="126"/>
      <c r="I252" s="126"/>
      <c r="J252" s="79"/>
    </row>
    <row r="253" spans="1:13">
      <c r="B253" t="s">
        <v>28</v>
      </c>
      <c r="C253" s="76">
        <v>0</v>
      </c>
      <c r="D253" s="79">
        <v>0</v>
      </c>
      <c r="E253" s="76">
        <v>0</v>
      </c>
      <c r="F253" s="79">
        <v>0</v>
      </c>
      <c r="G253" s="79"/>
      <c r="H253" s="126"/>
      <c r="I253" s="126"/>
      <c r="J253" s="79"/>
    </row>
    <row r="254" spans="1:13">
      <c r="B254" t="s">
        <v>29</v>
      </c>
      <c r="C254" s="76">
        <v>0</v>
      </c>
      <c r="D254" s="79">
        <v>0</v>
      </c>
      <c r="E254" s="76">
        <v>0</v>
      </c>
      <c r="F254" s="79">
        <v>0</v>
      </c>
      <c r="G254" s="79"/>
      <c r="H254" s="126"/>
      <c r="I254" s="126"/>
      <c r="J254" s="79"/>
    </row>
    <row r="255" spans="1:13">
      <c r="B255" t="s">
        <v>30</v>
      </c>
      <c r="C255" s="76">
        <v>0</v>
      </c>
      <c r="D255" s="79">
        <v>0</v>
      </c>
      <c r="E255" s="76">
        <v>0</v>
      </c>
      <c r="F255" s="79">
        <v>0</v>
      </c>
      <c r="G255" s="79"/>
      <c r="H255" s="126"/>
      <c r="I255" s="126"/>
      <c r="J255" s="79"/>
    </row>
    <row r="256" spans="1:13">
      <c r="B256" t="s">
        <v>31</v>
      </c>
      <c r="C256" s="76">
        <v>0</v>
      </c>
      <c r="D256" s="79">
        <v>0</v>
      </c>
      <c r="E256" s="76">
        <v>0</v>
      </c>
      <c r="F256" s="79">
        <v>0</v>
      </c>
      <c r="G256" s="79"/>
      <c r="H256" s="126"/>
      <c r="I256" s="126"/>
      <c r="J256" s="79"/>
    </row>
    <row r="257" spans="1:13">
      <c r="A257" t="s">
        <v>299</v>
      </c>
      <c r="C257" s="76">
        <v>0</v>
      </c>
      <c r="D257" s="79">
        <v>0</v>
      </c>
      <c r="E257" s="76">
        <v>0</v>
      </c>
      <c r="F257" s="79">
        <v>0</v>
      </c>
      <c r="G257" s="79"/>
      <c r="H257" s="126" t="str">
        <f>IF(C257=0,"N/A",D257/C257)</f>
        <v>N/A</v>
      </c>
      <c r="I257" s="126" t="str">
        <f>IF(E257=0,"N/A",F257/E257)</f>
        <v>N/A</v>
      </c>
      <c r="J257" s="79"/>
    </row>
    <row r="258" spans="1:13">
      <c r="A258" t="s">
        <v>81</v>
      </c>
      <c r="B258" t="s">
        <v>26</v>
      </c>
      <c r="C258" s="76">
        <v>2</v>
      </c>
      <c r="D258" s="79">
        <v>35979</v>
      </c>
      <c r="E258" s="76">
        <v>2</v>
      </c>
      <c r="F258" s="79">
        <v>35979</v>
      </c>
      <c r="G258" s="79"/>
      <c r="H258" s="126"/>
      <c r="I258" s="126"/>
      <c r="J258" s="79" t="str">
        <f>A258</f>
        <v>dexter</v>
      </c>
      <c r="K258" s="79">
        <f>H264</f>
        <v>18532</v>
      </c>
      <c r="L258" s="79">
        <f>I264</f>
        <v>18532</v>
      </c>
      <c r="M258" t="s">
        <v>675</v>
      </c>
    </row>
    <row r="259" spans="1:13">
      <c r="B259" t="s">
        <v>27</v>
      </c>
      <c r="C259" s="76">
        <v>0</v>
      </c>
      <c r="D259" s="79">
        <v>0</v>
      </c>
      <c r="E259" s="76">
        <v>0</v>
      </c>
      <c r="F259" s="79">
        <v>0</v>
      </c>
      <c r="G259" s="79"/>
      <c r="H259" s="126"/>
      <c r="I259" s="126"/>
      <c r="J259" s="79"/>
    </row>
    <row r="260" spans="1:13">
      <c r="B260" t="s">
        <v>28</v>
      </c>
      <c r="C260" s="76">
        <v>1</v>
      </c>
      <c r="D260" s="79">
        <v>20942</v>
      </c>
      <c r="E260" s="76">
        <v>1</v>
      </c>
      <c r="F260" s="79">
        <v>20942</v>
      </c>
      <c r="G260" s="79"/>
      <c r="H260" s="126"/>
      <c r="I260" s="126"/>
      <c r="J260" s="79"/>
    </row>
    <row r="261" spans="1:13">
      <c r="B261" t="s">
        <v>29</v>
      </c>
      <c r="C261" s="76">
        <v>3</v>
      </c>
      <c r="D261" s="79">
        <v>54271</v>
      </c>
      <c r="E261" s="76">
        <v>3</v>
      </c>
      <c r="F261" s="79">
        <v>54271</v>
      </c>
      <c r="G261" s="79"/>
      <c r="H261" s="126"/>
      <c r="I261" s="126"/>
      <c r="J261" s="79"/>
    </row>
    <row r="262" spans="1:13">
      <c r="B262" t="s">
        <v>30</v>
      </c>
      <c r="C262" s="76">
        <v>0</v>
      </c>
      <c r="D262" s="79">
        <v>0</v>
      </c>
      <c r="E262" s="76">
        <v>0</v>
      </c>
      <c r="F262" s="79">
        <v>0</v>
      </c>
      <c r="G262" s="79"/>
      <c r="H262" s="126"/>
      <c r="I262" s="126"/>
      <c r="J262" s="79"/>
    </row>
    <row r="263" spans="1:13">
      <c r="B263" t="s">
        <v>31</v>
      </c>
      <c r="C263" s="76">
        <v>0</v>
      </c>
      <c r="D263" s="79">
        <v>0</v>
      </c>
      <c r="E263" s="76">
        <v>0</v>
      </c>
      <c r="F263" s="79">
        <v>0</v>
      </c>
      <c r="G263" s="79"/>
      <c r="H263" s="126"/>
      <c r="I263" s="126"/>
      <c r="J263" s="79"/>
    </row>
    <row r="264" spans="1:13">
      <c r="A264" t="s">
        <v>300</v>
      </c>
      <c r="C264" s="76">
        <v>6</v>
      </c>
      <c r="D264" s="79">
        <v>111192</v>
      </c>
      <c r="E264" s="76">
        <v>6</v>
      </c>
      <c r="F264" s="79">
        <v>111192</v>
      </c>
      <c r="G264" s="79"/>
      <c r="H264" s="126">
        <f>IF(C264=0,"N/A",D264/C264)</f>
        <v>18532</v>
      </c>
      <c r="I264" s="126">
        <f>IF(E264=0,"N/A",F264/E264)</f>
        <v>18532</v>
      </c>
      <c r="J264" s="79"/>
    </row>
    <row r="265" spans="1:13">
      <c r="A265" t="s">
        <v>82</v>
      </c>
      <c r="B265" t="s">
        <v>26</v>
      </c>
      <c r="C265" s="76">
        <v>0</v>
      </c>
      <c r="D265" s="79">
        <v>0</v>
      </c>
      <c r="E265" s="76">
        <v>0</v>
      </c>
      <c r="F265" s="79">
        <v>0</v>
      </c>
      <c r="G265" s="79"/>
      <c r="H265" s="126"/>
      <c r="I265" s="126"/>
      <c r="J265" s="79" t="str">
        <f>A265</f>
        <v>dora</v>
      </c>
      <c r="K265" s="79">
        <f>H271</f>
        <v>16099.625</v>
      </c>
      <c r="L265" s="79">
        <f>I271</f>
        <v>16100.625</v>
      </c>
      <c r="M265" t="s">
        <v>675</v>
      </c>
    </row>
    <row r="266" spans="1:13">
      <c r="B266" t="s">
        <v>27</v>
      </c>
      <c r="C266" s="76">
        <v>0</v>
      </c>
      <c r="D266" s="79">
        <v>0</v>
      </c>
      <c r="E266" s="76">
        <v>0</v>
      </c>
      <c r="F266" s="79">
        <v>0</v>
      </c>
      <c r="G266" s="79"/>
      <c r="H266" s="126"/>
      <c r="I266" s="126"/>
      <c r="J266" s="79"/>
    </row>
    <row r="267" spans="1:13">
      <c r="B267" t="s">
        <v>28</v>
      </c>
      <c r="C267" s="76">
        <v>3.75</v>
      </c>
      <c r="D267" s="79">
        <v>59285</v>
      </c>
      <c r="E267" s="76">
        <v>3.75</v>
      </c>
      <c r="F267" s="79">
        <v>59288.75</v>
      </c>
      <c r="G267" s="79"/>
      <c r="H267" s="126"/>
      <c r="I267" s="126"/>
      <c r="J267" s="79"/>
    </row>
    <row r="268" spans="1:13">
      <c r="B268" t="s">
        <v>29</v>
      </c>
      <c r="C268" s="76">
        <v>4.25</v>
      </c>
      <c r="D268" s="79">
        <v>69512</v>
      </c>
      <c r="E268" s="76">
        <v>4.25</v>
      </c>
      <c r="F268" s="79">
        <v>69516.25</v>
      </c>
      <c r="G268" s="79"/>
      <c r="H268" s="126"/>
      <c r="I268" s="126"/>
      <c r="J268" s="79"/>
    </row>
    <row r="269" spans="1:13">
      <c r="B269" t="s">
        <v>30</v>
      </c>
      <c r="C269" s="76">
        <v>0</v>
      </c>
      <c r="D269" s="79">
        <v>0</v>
      </c>
      <c r="E269" s="76">
        <v>0</v>
      </c>
      <c r="F269" s="79">
        <v>0</v>
      </c>
      <c r="G269" s="79"/>
      <c r="H269" s="126"/>
      <c r="I269" s="126"/>
      <c r="J269" s="79"/>
    </row>
    <row r="270" spans="1:13">
      <c r="B270" t="s">
        <v>31</v>
      </c>
      <c r="C270" s="76">
        <v>0</v>
      </c>
      <c r="D270" s="79">
        <v>0</v>
      </c>
      <c r="E270" s="76">
        <v>0</v>
      </c>
      <c r="F270" s="79">
        <v>0</v>
      </c>
      <c r="G270" s="79"/>
      <c r="H270" s="126"/>
      <c r="I270" s="126"/>
      <c r="J270" s="79"/>
    </row>
    <row r="271" spans="1:13">
      <c r="A271" t="s">
        <v>302</v>
      </c>
      <c r="C271" s="76">
        <v>8</v>
      </c>
      <c r="D271" s="79">
        <v>128797</v>
      </c>
      <c r="E271" s="76">
        <v>8</v>
      </c>
      <c r="F271" s="79">
        <v>128805</v>
      </c>
      <c r="G271" s="79"/>
      <c r="H271" s="126">
        <f>IF(C271=0,"N/A",D271/C271)</f>
        <v>16099.625</v>
      </c>
      <c r="I271" s="126">
        <f>IF(E271=0,"N/A",F271/E271)</f>
        <v>16100.625</v>
      </c>
      <c r="J271" s="79"/>
    </row>
    <row r="272" spans="1:13">
      <c r="A272" t="s">
        <v>174</v>
      </c>
      <c r="B272" t="s">
        <v>26</v>
      </c>
      <c r="C272" s="76">
        <v>0</v>
      </c>
      <c r="D272" s="79">
        <v>0</v>
      </c>
      <c r="E272" s="76">
        <v>0</v>
      </c>
      <c r="F272" s="79">
        <v>0</v>
      </c>
      <c r="G272" s="79"/>
      <c r="H272" s="126"/>
      <c r="I272" s="126"/>
      <c r="J272" s="79" t="str">
        <f>A272</f>
        <v>dream dine charter school</v>
      </c>
      <c r="K272" s="79">
        <f>H278</f>
        <v>18000</v>
      </c>
      <c r="L272" s="79">
        <f>I278</f>
        <v>18000</v>
      </c>
      <c r="M272" t="s">
        <v>675</v>
      </c>
    </row>
    <row r="273" spans="1:13">
      <c r="B273" t="s">
        <v>27</v>
      </c>
      <c r="C273" s="76">
        <v>0</v>
      </c>
      <c r="D273" s="79">
        <v>0</v>
      </c>
      <c r="E273" s="76">
        <v>0</v>
      </c>
      <c r="F273" s="79">
        <v>0</v>
      </c>
      <c r="G273" s="79"/>
      <c r="H273" s="126"/>
      <c r="I273" s="126"/>
      <c r="J273" s="79"/>
    </row>
    <row r="274" spans="1:13">
      <c r="B274" t="s">
        <v>28</v>
      </c>
      <c r="C274" s="76">
        <v>1</v>
      </c>
      <c r="D274" s="79">
        <v>18000</v>
      </c>
      <c r="E274" s="76">
        <v>1</v>
      </c>
      <c r="F274" s="79">
        <v>18000</v>
      </c>
      <c r="G274" s="79"/>
      <c r="H274" s="126"/>
      <c r="I274" s="126"/>
      <c r="J274" s="79"/>
    </row>
    <row r="275" spans="1:13">
      <c r="B275" t="s">
        <v>29</v>
      </c>
      <c r="C275" s="76">
        <v>0</v>
      </c>
      <c r="D275" s="79">
        <v>0</v>
      </c>
      <c r="E275" s="76">
        <v>0</v>
      </c>
      <c r="F275" s="79">
        <v>0</v>
      </c>
      <c r="G275" s="79"/>
      <c r="H275" s="126"/>
      <c r="I275" s="126"/>
      <c r="J275" s="79"/>
    </row>
    <row r="276" spans="1:13">
      <c r="B276" t="s">
        <v>30</v>
      </c>
      <c r="C276" s="76">
        <v>1</v>
      </c>
      <c r="D276" s="79">
        <v>18000</v>
      </c>
      <c r="E276" s="76">
        <v>1</v>
      </c>
      <c r="F276" s="79">
        <v>18000</v>
      </c>
      <c r="G276" s="79"/>
      <c r="H276" s="126"/>
      <c r="I276" s="126"/>
      <c r="J276" s="79"/>
    </row>
    <row r="277" spans="1:13">
      <c r="B277" t="s">
        <v>31</v>
      </c>
      <c r="C277" s="76">
        <v>0</v>
      </c>
      <c r="D277" s="79">
        <v>0</v>
      </c>
      <c r="E277" s="76">
        <v>0</v>
      </c>
      <c r="F277" s="79">
        <v>0</v>
      </c>
      <c r="G277" s="79"/>
      <c r="H277" s="126"/>
      <c r="I277" s="126"/>
      <c r="J277" s="79"/>
    </row>
    <row r="278" spans="1:13">
      <c r="A278" t="s">
        <v>303</v>
      </c>
      <c r="C278" s="76">
        <v>2</v>
      </c>
      <c r="D278" s="79">
        <v>36000</v>
      </c>
      <c r="E278" s="76">
        <v>2</v>
      </c>
      <c r="F278" s="79">
        <v>36000</v>
      </c>
      <c r="G278" s="79"/>
      <c r="H278" s="126">
        <f>IF(C278=0,"N/A",D278/C278)</f>
        <v>18000</v>
      </c>
      <c r="I278" s="126">
        <f>IF(E278=0,"N/A",F278/E278)</f>
        <v>18000</v>
      </c>
      <c r="J278" s="79"/>
    </row>
    <row r="279" spans="1:13">
      <c r="A279" t="s">
        <v>83</v>
      </c>
      <c r="B279" t="s">
        <v>26</v>
      </c>
      <c r="C279" s="76">
        <v>0</v>
      </c>
      <c r="D279" s="79">
        <v>0</v>
      </c>
      <c r="E279" s="76">
        <v>0</v>
      </c>
      <c r="F279" s="79">
        <v>0</v>
      </c>
      <c r="G279" s="79"/>
      <c r="H279" s="126"/>
      <c r="I279" s="126"/>
      <c r="J279" s="79" t="str">
        <f>A279</f>
        <v>dulce</v>
      </c>
      <c r="K279" s="79">
        <f>H285</f>
        <v>29000</v>
      </c>
      <c r="L279" s="79">
        <f>I285</f>
        <v>29500</v>
      </c>
      <c r="M279" t="s">
        <v>675</v>
      </c>
    </row>
    <row r="280" spans="1:13">
      <c r="B280" t="s">
        <v>27</v>
      </c>
      <c r="C280" s="76">
        <v>1</v>
      </c>
      <c r="D280" s="79">
        <v>29000</v>
      </c>
      <c r="E280" s="76">
        <v>1</v>
      </c>
      <c r="F280" s="79">
        <v>29500</v>
      </c>
      <c r="G280" s="79"/>
      <c r="H280" s="126"/>
      <c r="I280" s="126"/>
      <c r="J280" s="79"/>
    </row>
    <row r="281" spans="1:13">
      <c r="B281" t="s">
        <v>28</v>
      </c>
      <c r="C281" s="76">
        <v>0</v>
      </c>
      <c r="D281" s="79">
        <v>0</v>
      </c>
      <c r="E281" s="76">
        <v>0</v>
      </c>
      <c r="F281" s="79">
        <v>0</v>
      </c>
      <c r="G281" s="79"/>
      <c r="H281" s="126"/>
      <c r="I281" s="126"/>
      <c r="J281" s="79"/>
    </row>
    <row r="282" spans="1:13">
      <c r="B282" t="s">
        <v>29</v>
      </c>
      <c r="C282" s="76">
        <v>0</v>
      </c>
      <c r="D282" s="79">
        <v>0</v>
      </c>
      <c r="E282" s="76">
        <v>0</v>
      </c>
      <c r="F282" s="79">
        <v>0</v>
      </c>
      <c r="G282" s="79"/>
      <c r="H282" s="126"/>
      <c r="I282" s="126"/>
      <c r="J282" s="79"/>
    </row>
    <row r="283" spans="1:13">
      <c r="B283" t="s">
        <v>30</v>
      </c>
      <c r="C283" s="76">
        <v>0</v>
      </c>
      <c r="D283" s="79">
        <v>0</v>
      </c>
      <c r="E283" s="76">
        <v>0</v>
      </c>
      <c r="F283" s="79">
        <v>0</v>
      </c>
      <c r="G283" s="79"/>
      <c r="H283" s="126"/>
      <c r="I283" s="126"/>
      <c r="J283" s="79"/>
    </row>
    <row r="284" spans="1:13">
      <c r="B284" t="s">
        <v>31</v>
      </c>
      <c r="C284" s="76">
        <v>0</v>
      </c>
      <c r="D284" s="79">
        <v>0</v>
      </c>
      <c r="E284" s="76">
        <v>0</v>
      </c>
      <c r="F284" s="79">
        <v>0</v>
      </c>
      <c r="G284" s="79"/>
      <c r="H284" s="126"/>
      <c r="I284" s="126"/>
      <c r="J284" s="79"/>
    </row>
    <row r="285" spans="1:13">
      <c r="A285" t="s">
        <v>304</v>
      </c>
      <c r="C285" s="76">
        <v>1</v>
      </c>
      <c r="D285" s="79">
        <v>29000</v>
      </c>
      <c r="E285" s="76">
        <v>1</v>
      </c>
      <c r="F285" s="79">
        <v>29500</v>
      </c>
      <c r="G285" s="79"/>
      <c r="H285" s="126">
        <f>IF(C285=0,"N/A",D285/C285)</f>
        <v>29000</v>
      </c>
      <c r="I285" s="126">
        <f>IF(E285=0,"N/A",F285/E285)</f>
        <v>29500</v>
      </c>
      <c r="J285" s="79"/>
    </row>
    <row r="286" spans="1:13">
      <c r="A286" t="s">
        <v>84</v>
      </c>
      <c r="B286" t="s">
        <v>26</v>
      </c>
      <c r="C286" s="76">
        <v>0</v>
      </c>
      <c r="D286" s="79">
        <v>0</v>
      </c>
      <c r="E286" s="76">
        <v>0</v>
      </c>
      <c r="F286" s="79">
        <v>0</v>
      </c>
      <c r="G286" s="79"/>
      <c r="H286" s="126"/>
      <c r="I286" s="126"/>
      <c r="J286" s="79" t="str">
        <f>A286</f>
        <v>elida</v>
      </c>
      <c r="K286" s="79" t="str">
        <f>H292</f>
        <v>N/A</v>
      </c>
      <c r="L286" s="79" t="str">
        <f>I292</f>
        <v>N/A</v>
      </c>
      <c r="M286" t="s">
        <v>675</v>
      </c>
    </row>
    <row r="287" spans="1:13">
      <c r="B287" t="s">
        <v>27</v>
      </c>
      <c r="C287" s="76">
        <v>0</v>
      </c>
      <c r="D287" s="79">
        <v>0</v>
      </c>
      <c r="E287" s="76">
        <v>0</v>
      </c>
      <c r="F287" s="79">
        <v>0</v>
      </c>
      <c r="G287" s="79"/>
      <c r="H287" s="126"/>
      <c r="I287" s="126"/>
      <c r="J287" s="79"/>
    </row>
    <row r="288" spans="1:13">
      <c r="B288" t="s">
        <v>28</v>
      </c>
      <c r="C288" s="76">
        <v>0</v>
      </c>
      <c r="D288" s="79">
        <v>0</v>
      </c>
      <c r="E288" s="76">
        <v>0</v>
      </c>
      <c r="F288" s="79">
        <v>0</v>
      </c>
      <c r="G288" s="79"/>
      <c r="H288" s="126"/>
      <c r="I288" s="126"/>
      <c r="J288" s="79"/>
    </row>
    <row r="289" spans="1:13">
      <c r="B289" t="s">
        <v>29</v>
      </c>
      <c r="C289" s="76">
        <v>0</v>
      </c>
      <c r="D289" s="79">
        <v>0</v>
      </c>
      <c r="E289" s="76">
        <v>0</v>
      </c>
      <c r="F289" s="79">
        <v>0</v>
      </c>
      <c r="G289" s="79"/>
      <c r="H289" s="126"/>
      <c r="I289" s="126"/>
      <c r="J289" s="79"/>
    </row>
    <row r="290" spans="1:13">
      <c r="B290" t="s">
        <v>30</v>
      </c>
      <c r="C290" s="76">
        <v>0</v>
      </c>
      <c r="D290" s="79">
        <v>0</v>
      </c>
      <c r="E290" s="76">
        <v>0</v>
      </c>
      <c r="F290" s="79">
        <v>0</v>
      </c>
      <c r="G290" s="79"/>
      <c r="H290" s="126"/>
      <c r="I290" s="126"/>
      <c r="J290" s="79"/>
    </row>
    <row r="291" spans="1:13">
      <c r="B291" t="s">
        <v>31</v>
      </c>
      <c r="C291" s="76">
        <v>0</v>
      </c>
      <c r="D291" s="79">
        <v>0</v>
      </c>
      <c r="E291" s="76">
        <v>0</v>
      </c>
      <c r="F291" s="79">
        <v>0</v>
      </c>
      <c r="G291" s="79"/>
      <c r="H291" s="126"/>
      <c r="I291" s="126"/>
      <c r="J291" s="79"/>
    </row>
    <row r="292" spans="1:13">
      <c r="A292" t="s">
        <v>307</v>
      </c>
      <c r="C292" s="76">
        <v>0</v>
      </c>
      <c r="D292" s="79">
        <v>0</v>
      </c>
      <c r="E292" s="76">
        <v>0</v>
      </c>
      <c r="F292" s="79">
        <v>0</v>
      </c>
      <c r="G292" s="79"/>
      <c r="H292" s="126" t="str">
        <f>IF(C292=0,"N/A",D292/C292)</f>
        <v>N/A</v>
      </c>
      <c r="I292" s="126" t="str">
        <f>IF(E292=0,"N/A",F292/E292)</f>
        <v>N/A</v>
      </c>
      <c r="J292" s="79"/>
    </row>
    <row r="293" spans="1:13">
      <c r="A293" t="s">
        <v>85</v>
      </c>
      <c r="B293" t="s">
        <v>26</v>
      </c>
      <c r="C293" s="76">
        <v>10.5</v>
      </c>
      <c r="D293" s="79">
        <v>167982.34</v>
      </c>
      <c r="E293" s="76">
        <v>10.5</v>
      </c>
      <c r="F293" s="79">
        <v>172896</v>
      </c>
      <c r="G293" s="79"/>
      <c r="H293" s="126"/>
      <c r="I293" s="126"/>
      <c r="J293" s="79" t="str">
        <f>A293</f>
        <v>espanola</v>
      </c>
      <c r="K293" s="79">
        <f>H299</f>
        <v>15091.394716544542</v>
      </c>
      <c r="L293" s="79">
        <f>I299</f>
        <v>15283.718858465098</v>
      </c>
      <c r="M293" t="s">
        <v>675</v>
      </c>
    </row>
    <row r="294" spans="1:13">
      <c r="B294" t="s">
        <v>27</v>
      </c>
      <c r="C294" s="76">
        <v>0</v>
      </c>
      <c r="D294" s="79">
        <v>0</v>
      </c>
      <c r="E294" s="76">
        <v>0</v>
      </c>
      <c r="F294" s="79">
        <v>0</v>
      </c>
      <c r="G294" s="79"/>
      <c r="H294" s="126"/>
      <c r="I294" s="126"/>
      <c r="J294" s="79"/>
    </row>
    <row r="295" spans="1:13">
      <c r="B295" t="s">
        <v>28</v>
      </c>
      <c r="C295" s="76">
        <v>0.86</v>
      </c>
      <c r="D295" s="79">
        <v>13171</v>
      </c>
      <c r="E295" s="76">
        <v>0.86</v>
      </c>
      <c r="F295" s="79">
        <v>15315</v>
      </c>
      <c r="G295" s="79"/>
      <c r="H295" s="126"/>
      <c r="I295" s="126"/>
      <c r="J295" s="79"/>
    </row>
    <row r="296" spans="1:13">
      <c r="B296" t="s">
        <v>29</v>
      </c>
      <c r="C296" s="76">
        <v>27.5</v>
      </c>
      <c r="D296" s="79">
        <v>413506</v>
      </c>
      <c r="E296" s="76">
        <v>27.5</v>
      </c>
      <c r="F296" s="79">
        <v>415996.66</v>
      </c>
      <c r="G296" s="79"/>
      <c r="H296" s="126"/>
      <c r="I296" s="126"/>
      <c r="J296" s="79"/>
    </row>
    <row r="297" spans="1:13">
      <c r="B297" t="s">
        <v>30</v>
      </c>
      <c r="C297" s="76">
        <v>12</v>
      </c>
      <c r="D297" s="79">
        <v>173628.39</v>
      </c>
      <c r="E297" s="76">
        <v>12</v>
      </c>
      <c r="F297" s="79">
        <v>174054</v>
      </c>
      <c r="G297" s="79"/>
      <c r="H297" s="126"/>
      <c r="I297" s="126"/>
      <c r="J297" s="79"/>
    </row>
    <row r="298" spans="1:13">
      <c r="B298" t="s">
        <v>31</v>
      </c>
      <c r="C298" s="76">
        <v>1</v>
      </c>
      <c r="D298" s="79">
        <v>14352</v>
      </c>
      <c r="E298" s="76">
        <v>1</v>
      </c>
      <c r="F298" s="79">
        <v>14352</v>
      </c>
      <c r="G298" s="79"/>
      <c r="H298" s="126"/>
      <c r="I298" s="126"/>
      <c r="J298" s="79"/>
    </row>
    <row r="299" spans="1:13">
      <c r="A299" t="s">
        <v>308</v>
      </c>
      <c r="C299" s="76">
        <v>51.86</v>
      </c>
      <c r="D299" s="79">
        <v>782639.73</v>
      </c>
      <c r="E299" s="76">
        <v>51.86</v>
      </c>
      <c r="F299" s="79">
        <v>792613.65999999992</v>
      </c>
      <c r="G299" s="79"/>
      <c r="H299" s="126">
        <f>IF(C299=0,"N/A",D299/C299)</f>
        <v>15091.394716544542</v>
      </c>
      <c r="I299" s="126">
        <f>IF(E299=0,"N/A",F299/E299)</f>
        <v>15283.718858465098</v>
      </c>
      <c r="J299" s="79"/>
    </row>
    <row r="300" spans="1:13">
      <c r="A300" t="s">
        <v>86</v>
      </c>
      <c r="B300" t="s">
        <v>26</v>
      </c>
      <c r="C300" s="76">
        <v>1.03</v>
      </c>
      <c r="D300" s="79">
        <v>14453.3</v>
      </c>
      <c r="E300" s="76">
        <v>1.03</v>
      </c>
      <c r="F300" s="79">
        <v>14453.3</v>
      </c>
      <c r="G300" s="79"/>
      <c r="H300" s="126"/>
      <c r="I300" s="126"/>
      <c r="J300" s="79" t="str">
        <f>A300</f>
        <v>estancia</v>
      </c>
      <c r="K300" s="79">
        <f>H306</f>
        <v>14801.044776119403</v>
      </c>
      <c r="L300" s="79">
        <f>I306</f>
        <v>14801.044776119403</v>
      </c>
      <c r="M300" t="s">
        <v>675</v>
      </c>
    </row>
    <row r="301" spans="1:13">
      <c r="B301" t="s">
        <v>27</v>
      </c>
      <c r="C301" s="76">
        <v>1</v>
      </c>
      <c r="D301" s="79">
        <v>17032</v>
      </c>
      <c r="E301" s="76">
        <v>1</v>
      </c>
      <c r="F301" s="79">
        <v>17032</v>
      </c>
      <c r="G301" s="79"/>
      <c r="H301" s="126"/>
      <c r="I301" s="126"/>
      <c r="J301" s="79"/>
    </row>
    <row r="302" spans="1:13">
      <c r="B302" t="s">
        <v>28</v>
      </c>
      <c r="C302" s="76">
        <v>0.5</v>
      </c>
      <c r="D302" s="79">
        <v>7988</v>
      </c>
      <c r="E302" s="76">
        <v>0.5</v>
      </c>
      <c r="F302" s="79">
        <v>7988</v>
      </c>
      <c r="G302" s="79"/>
      <c r="H302" s="126"/>
      <c r="I302" s="126"/>
      <c r="J302" s="79"/>
    </row>
    <row r="303" spans="1:13">
      <c r="B303" t="s">
        <v>29</v>
      </c>
      <c r="C303" s="76">
        <v>3.5</v>
      </c>
      <c r="D303" s="79">
        <v>49777</v>
      </c>
      <c r="E303" s="76">
        <v>3.5</v>
      </c>
      <c r="F303" s="79">
        <v>49777</v>
      </c>
      <c r="G303" s="79"/>
      <c r="H303" s="126"/>
      <c r="I303" s="126"/>
      <c r="J303" s="79"/>
    </row>
    <row r="304" spans="1:13">
      <c r="B304" t="s">
        <v>30</v>
      </c>
      <c r="C304" s="76">
        <v>0</v>
      </c>
      <c r="D304" s="79"/>
      <c r="E304" s="76">
        <v>0</v>
      </c>
      <c r="F304" s="79">
        <v>0</v>
      </c>
      <c r="G304" s="79"/>
      <c r="H304" s="126"/>
      <c r="I304" s="126"/>
      <c r="J304" s="79"/>
    </row>
    <row r="305" spans="1:13">
      <c r="B305" t="s">
        <v>31</v>
      </c>
      <c r="C305" s="76">
        <v>0</v>
      </c>
      <c r="D305" s="79">
        <v>0</v>
      </c>
      <c r="E305" s="76">
        <v>0</v>
      </c>
      <c r="F305" s="79">
        <v>0</v>
      </c>
      <c r="G305" s="79"/>
      <c r="H305" s="126"/>
      <c r="I305" s="126"/>
      <c r="J305" s="79"/>
    </row>
    <row r="306" spans="1:13">
      <c r="A306" t="s">
        <v>309</v>
      </c>
      <c r="C306" s="76">
        <v>6.03</v>
      </c>
      <c r="D306" s="79">
        <v>89250.3</v>
      </c>
      <c r="E306" s="76">
        <v>6.03</v>
      </c>
      <c r="F306" s="79">
        <v>89250.3</v>
      </c>
      <c r="G306" s="79"/>
      <c r="H306" s="126">
        <f>IF(C306=0,"N/A",D306/C306)</f>
        <v>14801.044776119403</v>
      </c>
      <c r="I306" s="126">
        <f>IF(E306=0,"N/A",F306/E306)</f>
        <v>14801.044776119403</v>
      </c>
      <c r="J306" s="79"/>
    </row>
    <row r="307" spans="1:13">
      <c r="A307" t="s">
        <v>177</v>
      </c>
      <c r="B307" t="s">
        <v>26</v>
      </c>
      <c r="C307" s="76">
        <v>0</v>
      </c>
      <c r="D307" s="79">
        <v>0</v>
      </c>
      <c r="E307" s="76">
        <v>0</v>
      </c>
      <c r="F307" s="79">
        <v>0</v>
      </c>
      <c r="G307" s="79"/>
      <c r="H307" s="126"/>
      <c r="I307" s="126"/>
      <c r="J307" s="79" t="str">
        <f>A307</f>
        <v>estancia valley clasical academy</v>
      </c>
      <c r="K307" s="79">
        <f>H313</f>
        <v>17529.87931034483</v>
      </c>
      <c r="L307" s="79">
        <f>I313</f>
        <v>17779.534482758623</v>
      </c>
      <c r="M307" t="s">
        <v>675</v>
      </c>
    </row>
    <row r="308" spans="1:13">
      <c r="B308" t="s">
        <v>27</v>
      </c>
      <c r="C308" s="76">
        <v>1</v>
      </c>
      <c r="D308" s="79">
        <v>16482</v>
      </c>
      <c r="E308" s="76">
        <v>1</v>
      </c>
      <c r="F308" s="79">
        <v>16982</v>
      </c>
      <c r="G308" s="79"/>
      <c r="H308" s="126"/>
      <c r="I308" s="126"/>
      <c r="J308" s="79"/>
    </row>
    <row r="309" spans="1:13">
      <c r="B309" t="s">
        <v>28</v>
      </c>
      <c r="C309" s="76">
        <v>2.8</v>
      </c>
      <c r="D309" s="79">
        <v>53695</v>
      </c>
      <c r="E309" s="76">
        <v>2.8</v>
      </c>
      <c r="F309" s="79">
        <v>54178</v>
      </c>
      <c r="G309" s="79"/>
      <c r="H309" s="126"/>
      <c r="I309" s="126"/>
      <c r="J309" s="79"/>
    </row>
    <row r="310" spans="1:13">
      <c r="B310" t="s">
        <v>29</v>
      </c>
      <c r="C310" s="76">
        <v>1</v>
      </c>
      <c r="D310" s="79">
        <v>14000</v>
      </c>
      <c r="E310" s="76">
        <v>1</v>
      </c>
      <c r="F310" s="79">
        <v>14210</v>
      </c>
      <c r="G310" s="79"/>
      <c r="H310" s="126"/>
      <c r="I310" s="126"/>
      <c r="J310" s="79"/>
    </row>
    <row r="311" spans="1:13">
      <c r="B311" t="s">
        <v>30</v>
      </c>
      <c r="C311" s="76">
        <v>1</v>
      </c>
      <c r="D311" s="79">
        <v>17496.3</v>
      </c>
      <c r="E311" s="76">
        <v>1</v>
      </c>
      <c r="F311" s="79">
        <v>17751.3</v>
      </c>
      <c r="G311" s="79"/>
      <c r="H311" s="126"/>
      <c r="I311" s="126"/>
      <c r="J311" s="79"/>
    </row>
    <row r="312" spans="1:13">
      <c r="B312" t="s">
        <v>31</v>
      </c>
      <c r="C312" s="76">
        <v>0</v>
      </c>
      <c r="D312" s="79">
        <v>0</v>
      </c>
      <c r="E312" s="76">
        <v>0</v>
      </c>
      <c r="F312" s="79">
        <v>0</v>
      </c>
      <c r="G312" s="79"/>
      <c r="H312" s="126"/>
      <c r="I312" s="126"/>
      <c r="J312" s="79"/>
    </row>
    <row r="313" spans="1:13">
      <c r="A313" t="s">
        <v>310</v>
      </c>
      <c r="C313" s="76">
        <v>5.8</v>
      </c>
      <c r="D313" s="79">
        <v>101673.3</v>
      </c>
      <c r="E313" s="76">
        <v>5.8</v>
      </c>
      <c r="F313" s="79">
        <v>103121.3</v>
      </c>
      <c r="G313" s="79"/>
      <c r="H313" s="126">
        <f>IF(C313=0,"N/A",D313/C313)</f>
        <v>17529.87931034483</v>
      </c>
      <c r="I313" s="126">
        <f>IF(E313=0,"N/A",F313/E313)</f>
        <v>17779.534482758623</v>
      </c>
      <c r="J313" s="79"/>
    </row>
    <row r="314" spans="1:13">
      <c r="A314" t="s">
        <v>87</v>
      </c>
      <c r="B314" t="s">
        <v>26</v>
      </c>
      <c r="C314" s="76">
        <v>2</v>
      </c>
      <c r="D314" s="79">
        <v>31105</v>
      </c>
      <c r="E314" s="76">
        <v>2</v>
      </c>
      <c r="F314" s="79">
        <v>31276</v>
      </c>
      <c r="G314" s="79"/>
      <c r="H314" s="126"/>
      <c r="I314" s="126"/>
      <c r="J314" s="79" t="str">
        <f>A314</f>
        <v>eunice</v>
      </c>
      <c r="K314" s="79">
        <f>H320</f>
        <v>15334.111111111111</v>
      </c>
      <c r="L314" s="79">
        <f>I320</f>
        <v>15413.388888888889</v>
      </c>
      <c r="M314" t="s">
        <v>675</v>
      </c>
    </row>
    <row r="315" spans="1:13">
      <c r="B315" t="s">
        <v>27</v>
      </c>
      <c r="C315" s="76">
        <v>0</v>
      </c>
      <c r="D315" s="79">
        <v>0</v>
      </c>
      <c r="E315" s="76">
        <v>0</v>
      </c>
      <c r="F315" s="79">
        <v>0</v>
      </c>
      <c r="G315" s="79"/>
      <c r="H315" s="126"/>
      <c r="I315" s="126"/>
      <c r="J315" s="79"/>
    </row>
    <row r="316" spans="1:13">
      <c r="B316" t="s">
        <v>28</v>
      </c>
      <c r="C316" s="76">
        <v>5</v>
      </c>
      <c r="D316" s="79">
        <v>78207</v>
      </c>
      <c r="E316" s="76">
        <v>5</v>
      </c>
      <c r="F316" s="79">
        <v>78543</v>
      </c>
      <c r="G316" s="79"/>
      <c r="H316" s="126"/>
      <c r="I316" s="126"/>
      <c r="J316" s="79"/>
    </row>
    <row r="317" spans="1:13">
      <c r="B317" t="s">
        <v>29</v>
      </c>
      <c r="C317" s="76">
        <v>11</v>
      </c>
      <c r="D317" s="79">
        <v>166702</v>
      </c>
      <c r="E317" s="76">
        <v>11</v>
      </c>
      <c r="F317" s="79">
        <v>167622</v>
      </c>
      <c r="G317" s="79"/>
      <c r="H317" s="126"/>
      <c r="I317" s="126"/>
      <c r="J317" s="79"/>
    </row>
    <row r="318" spans="1:13">
      <c r="B318" t="s">
        <v>30</v>
      </c>
      <c r="C318" s="76">
        <v>0</v>
      </c>
      <c r="D318" s="79">
        <v>0</v>
      </c>
      <c r="E318" s="76">
        <v>0</v>
      </c>
      <c r="F318" s="79">
        <v>0</v>
      </c>
      <c r="G318" s="79"/>
      <c r="H318" s="126"/>
      <c r="I318" s="126"/>
      <c r="J318" s="79"/>
    </row>
    <row r="319" spans="1:13">
      <c r="B319" t="s">
        <v>31</v>
      </c>
      <c r="C319" s="76">
        <v>0</v>
      </c>
      <c r="D319" s="79">
        <v>0</v>
      </c>
      <c r="E319" s="76">
        <v>0</v>
      </c>
      <c r="F319" s="79">
        <v>0</v>
      </c>
      <c r="G319" s="79"/>
      <c r="H319" s="126"/>
      <c r="I319" s="126"/>
      <c r="J319" s="79"/>
    </row>
    <row r="320" spans="1:13">
      <c r="A320" t="s">
        <v>311</v>
      </c>
      <c r="C320" s="76">
        <v>18</v>
      </c>
      <c r="D320" s="79">
        <v>276014</v>
      </c>
      <c r="E320" s="76">
        <v>18</v>
      </c>
      <c r="F320" s="79">
        <v>277441</v>
      </c>
      <c r="G320" s="79"/>
      <c r="H320" s="126">
        <f>IF(C320=0,"N/A",D320/C320)</f>
        <v>15334.111111111111</v>
      </c>
      <c r="I320" s="126">
        <f>IF(E320=0,"N/A",F320/E320)</f>
        <v>15413.388888888889</v>
      </c>
      <c r="J320" s="79"/>
    </row>
    <row r="321" spans="1:13">
      <c r="A321" t="s">
        <v>178</v>
      </c>
      <c r="B321" t="s">
        <v>26</v>
      </c>
      <c r="C321" s="76">
        <v>0</v>
      </c>
      <c r="D321" s="79">
        <v>0</v>
      </c>
      <c r="E321" s="76">
        <v>0</v>
      </c>
      <c r="F321" s="79">
        <v>0</v>
      </c>
      <c r="G321" s="79"/>
      <c r="H321" s="126"/>
      <c r="I321" s="126"/>
      <c r="J321" s="79" t="str">
        <f>A321</f>
        <v>explore academy</v>
      </c>
      <c r="K321" s="79">
        <f>H327</f>
        <v>14872</v>
      </c>
      <c r="L321" s="79">
        <f>I327</f>
        <v>14872</v>
      </c>
      <c r="M321" t="s">
        <v>675</v>
      </c>
    </row>
    <row r="322" spans="1:13">
      <c r="B322" t="s">
        <v>27</v>
      </c>
      <c r="C322" s="76">
        <v>0</v>
      </c>
      <c r="D322" s="79">
        <v>0</v>
      </c>
      <c r="E322" s="76">
        <v>0</v>
      </c>
      <c r="F322" s="79">
        <v>0</v>
      </c>
      <c r="G322" s="79"/>
      <c r="H322" s="126"/>
      <c r="I322" s="126"/>
      <c r="J322" s="79"/>
    </row>
    <row r="323" spans="1:13">
      <c r="B323" t="s">
        <v>28</v>
      </c>
      <c r="C323" s="76">
        <v>1</v>
      </c>
      <c r="D323" s="79">
        <v>14872</v>
      </c>
      <c r="E323" s="76">
        <v>1</v>
      </c>
      <c r="F323" s="79">
        <v>14872</v>
      </c>
      <c r="G323" s="79"/>
      <c r="H323" s="126"/>
      <c r="I323" s="126"/>
      <c r="J323" s="79"/>
    </row>
    <row r="324" spans="1:13">
      <c r="B324" t="s">
        <v>29</v>
      </c>
      <c r="C324" s="76">
        <v>0</v>
      </c>
      <c r="D324" s="79">
        <v>0</v>
      </c>
      <c r="E324" s="76">
        <v>0</v>
      </c>
      <c r="F324" s="79">
        <v>0</v>
      </c>
      <c r="G324" s="79"/>
      <c r="H324" s="126"/>
      <c r="I324" s="126"/>
      <c r="J324" s="79"/>
    </row>
    <row r="325" spans="1:13">
      <c r="B325" t="s">
        <v>30</v>
      </c>
      <c r="C325" s="76">
        <v>0</v>
      </c>
      <c r="D325" s="79">
        <v>0</v>
      </c>
      <c r="E325" s="76">
        <v>0</v>
      </c>
      <c r="F325" s="79">
        <v>0</v>
      </c>
      <c r="G325" s="79"/>
      <c r="H325" s="126"/>
      <c r="I325" s="126"/>
      <c r="J325" s="79"/>
    </row>
    <row r="326" spans="1:13">
      <c r="B326" t="s">
        <v>31</v>
      </c>
      <c r="C326" s="76">
        <v>0</v>
      </c>
      <c r="D326" s="79">
        <v>0</v>
      </c>
      <c r="E326" s="76">
        <v>0</v>
      </c>
      <c r="F326" s="79">
        <v>0</v>
      </c>
      <c r="G326" s="79"/>
      <c r="H326" s="126"/>
      <c r="I326" s="126"/>
      <c r="J326" s="79"/>
    </row>
    <row r="327" spans="1:13">
      <c r="A327" t="s">
        <v>312</v>
      </c>
      <c r="C327" s="76">
        <v>1</v>
      </c>
      <c r="D327" s="79">
        <v>14872</v>
      </c>
      <c r="E327" s="76">
        <v>1</v>
      </c>
      <c r="F327" s="79">
        <v>14872</v>
      </c>
      <c r="G327" s="79"/>
      <c r="H327" s="126">
        <f>IF(C327=0,"N/A",D327/C327)</f>
        <v>14872</v>
      </c>
      <c r="I327" s="126">
        <f>IF(E327=0,"N/A",F327/E327)</f>
        <v>14872</v>
      </c>
      <c r="J327" s="79"/>
    </row>
    <row r="328" spans="1:13">
      <c r="A328" t="s">
        <v>88</v>
      </c>
      <c r="B328" t="s">
        <v>26</v>
      </c>
      <c r="C328" s="76">
        <v>12</v>
      </c>
      <c r="D328" s="79">
        <v>233382</v>
      </c>
      <c r="E328" s="76">
        <v>12</v>
      </c>
      <c r="F328" s="79">
        <v>233382</v>
      </c>
      <c r="G328" s="79"/>
      <c r="H328" s="126"/>
      <c r="I328" s="126"/>
      <c r="J328" s="79" t="str">
        <f>A328</f>
        <v>farmington</v>
      </c>
      <c r="K328" s="79">
        <f>H334</f>
        <v>15147.506991196271</v>
      </c>
      <c r="L328" s="79">
        <f>I334</f>
        <v>15154.964267219057</v>
      </c>
      <c r="M328" t="s">
        <v>675</v>
      </c>
    </row>
    <row r="329" spans="1:13">
      <c r="B329" t="s">
        <v>27</v>
      </c>
      <c r="C329" s="76">
        <v>12</v>
      </c>
      <c r="D329" s="79">
        <v>182172.79999999999</v>
      </c>
      <c r="E329" s="76">
        <v>12</v>
      </c>
      <c r="F329" s="79">
        <v>182172.79999999999</v>
      </c>
      <c r="G329" s="79"/>
      <c r="H329" s="126"/>
      <c r="I329" s="126"/>
      <c r="J329" s="79"/>
    </row>
    <row r="330" spans="1:13">
      <c r="B330" t="s">
        <v>28</v>
      </c>
      <c r="C330" s="76">
        <v>52.76</v>
      </c>
      <c r="D330" s="79">
        <v>817723.12</v>
      </c>
      <c r="E330" s="76">
        <v>52.76</v>
      </c>
      <c r="F330" s="79">
        <v>817723.12</v>
      </c>
      <c r="G330" s="79"/>
      <c r="H330" s="126"/>
      <c r="I330" s="126"/>
      <c r="J330" s="79"/>
    </row>
    <row r="331" spans="1:13">
      <c r="B331" t="s">
        <v>29</v>
      </c>
      <c r="C331" s="76">
        <v>55</v>
      </c>
      <c r="D331" s="79">
        <v>807746.48</v>
      </c>
      <c r="E331" s="76">
        <v>55</v>
      </c>
      <c r="F331" s="79">
        <v>807746.48</v>
      </c>
      <c r="G331" s="79"/>
      <c r="H331" s="126"/>
      <c r="I331" s="126"/>
      <c r="J331" s="79"/>
    </row>
    <row r="332" spans="1:13">
      <c r="B332" t="s">
        <v>30</v>
      </c>
      <c r="C332" s="76">
        <v>42.03</v>
      </c>
      <c r="D332" s="79">
        <v>591460.84</v>
      </c>
      <c r="E332" s="76">
        <v>42.03</v>
      </c>
      <c r="F332" s="79">
        <v>592756.84</v>
      </c>
      <c r="G332" s="79"/>
      <c r="H332" s="126"/>
      <c r="I332" s="126"/>
      <c r="J332" s="79"/>
    </row>
    <row r="333" spans="1:13">
      <c r="B333" t="s">
        <v>31</v>
      </c>
      <c r="C333" s="76">
        <v>0</v>
      </c>
      <c r="D333" s="79">
        <v>0</v>
      </c>
      <c r="E333" s="76">
        <v>0</v>
      </c>
      <c r="F333" s="79">
        <v>0</v>
      </c>
      <c r="G333" s="79"/>
      <c r="H333" s="126"/>
      <c r="I333" s="126"/>
      <c r="J333" s="79"/>
    </row>
    <row r="334" spans="1:13">
      <c r="A334" t="s">
        <v>313</v>
      </c>
      <c r="C334" s="76">
        <v>173.79</v>
      </c>
      <c r="D334" s="79">
        <v>2632485.2399999998</v>
      </c>
      <c r="E334" s="76">
        <v>173.79</v>
      </c>
      <c r="F334" s="79">
        <v>2633781.2399999998</v>
      </c>
      <c r="G334" s="79"/>
      <c r="H334" s="126">
        <f>IF(C334=0,"N/A",D334/C334)</f>
        <v>15147.506991196271</v>
      </c>
      <c r="I334" s="126">
        <f>IF(E334=0,"N/A",F334/E334)</f>
        <v>15154.964267219057</v>
      </c>
      <c r="J334" s="79"/>
    </row>
    <row r="335" spans="1:13">
      <c r="A335" t="s">
        <v>89</v>
      </c>
      <c r="B335" t="s">
        <v>26</v>
      </c>
      <c r="C335" s="76">
        <v>0</v>
      </c>
      <c r="D335" s="79">
        <v>0</v>
      </c>
      <c r="E335" s="76">
        <v>0</v>
      </c>
      <c r="F335" s="79">
        <v>0</v>
      </c>
      <c r="G335" s="79"/>
      <c r="H335" s="126"/>
      <c r="I335" s="126"/>
      <c r="J335" s="79" t="str">
        <f>A335</f>
        <v>floyd</v>
      </c>
      <c r="K335" s="79">
        <f>H341</f>
        <v>16431.599999999999</v>
      </c>
      <c r="L335" s="79">
        <f>I341</f>
        <v>16432.599999999999</v>
      </c>
      <c r="M335" t="s">
        <v>675</v>
      </c>
    </row>
    <row r="336" spans="1:13">
      <c r="B336" t="s">
        <v>27</v>
      </c>
      <c r="C336" s="76">
        <v>0</v>
      </c>
      <c r="D336" s="79">
        <v>0</v>
      </c>
      <c r="E336" s="76">
        <v>0</v>
      </c>
      <c r="F336" s="79">
        <v>0</v>
      </c>
      <c r="G336" s="79"/>
      <c r="H336" s="126"/>
      <c r="I336" s="126"/>
      <c r="J336" s="79"/>
    </row>
    <row r="337" spans="1:13">
      <c r="B337" t="s">
        <v>28</v>
      </c>
      <c r="C337" s="76">
        <v>2</v>
      </c>
      <c r="D337" s="79">
        <v>30004</v>
      </c>
      <c r="E337" s="76">
        <v>2</v>
      </c>
      <c r="F337" s="79">
        <v>30006</v>
      </c>
      <c r="G337" s="79"/>
      <c r="H337" s="126"/>
      <c r="I337" s="126"/>
      <c r="J337" s="79"/>
    </row>
    <row r="338" spans="1:13">
      <c r="B338" t="s">
        <v>29</v>
      </c>
      <c r="C338" s="76">
        <v>2</v>
      </c>
      <c r="D338" s="79">
        <v>37154</v>
      </c>
      <c r="E338" s="76">
        <v>2</v>
      </c>
      <c r="F338" s="79">
        <v>37156</v>
      </c>
      <c r="G338" s="79"/>
      <c r="H338" s="126"/>
      <c r="I338" s="126"/>
      <c r="J338" s="79"/>
    </row>
    <row r="339" spans="1:13">
      <c r="B339" t="s">
        <v>30</v>
      </c>
      <c r="C339" s="76">
        <v>0</v>
      </c>
      <c r="D339" s="79">
        <v>0</v>
      </c>
      <c r="E339" s="76">
        <v>0</v>
      </c>
      <c r="F339" s="79">
        <v>0</v>
      </c>
      <c r="G339" s="79"/>
      <c r="H339" s="126"/>
      <c r="I339" s="126"/>
      <c r="J339" s="79"/>
    </row>
    <row r="340" spans="1:13">
      <c r="B340" t="s">
        <v>31</v>
      </c>
      <c r="C340" s="76">
        <v>1</v>
      </c>
      <c r="D340" s="79">
        <v>15000</v>
      </c>
      <c r="E340" s="76">
        <v>1</v>
      </c>
      <c r="F340" s="79">
        <v>15001</v>
      </c>
      <c r="G340" s="79"/>
      <c r="H340" s="126"/>
      <c r="I340" s="126"/>
      <c r="J340" s="79"/>
    </row>
    <row r="341" spans="1:13">
      <c r="A341" t="s">
        <v>314</v>
      </c>
      <c r="C341" s="76">
        <v>5</v>
      </c>
      <c r="D341" s="79">
        <v>82158</v>
      </c>
      <c r="E341" s="76">
        <v>5</v>
      </c>
      <c r="F341" s="79">
        <v>82163</v>
      </c>
      <c r="G341" s="79"/>
      <c r="H341" s="126">
        <f>IF(C341=0,"N/A",D341/C341)</f>
        <v>16431.599999999999</v>
      </c>
      <c r="I341" s="126">
        <f>IF(E341=0,"N/A",F341/E341)</f>
        <v>16432.599999999999</v>
      </c>
      <c r="J341" s="79"/>
    </row>
    <row r="342" spans="1:13">
      <c r="A342" t="s">
        <v>90</v>
      </c>
      <c r="B342" t="s">
        <v>26</v>
      </c>
      <c r="C342" s="76">
        <v>0</v>
      </c>
      <c r="D342" s="79">
        <v>0</v>
      </c>
      <c r="E342" s="76">
        <v>0</v>
      </c>
      <c r="F342" s="79">
        <v>0</v>
      </c>
      <c r="G342" s="79"/>
      <c r="H342" s="126"/>
      <c r="I342" s="126"/>
      <c r="J342" s="79" t="str">
        <f>A342</f>
        <v>fort sumner</v>
      </c>
      <c r="K342" s="79">
        <f>H348</f>
        <v>16836</v>
      </c>
      <c r="L342" s="79">
        <f>I348</f>
        <v>16836</v>
      </c>
      <c r="M342" t="s">
        <v>675</v>
      </c>
    </row>
    <row r="343" spans="1:13">
      <c r="B343" t="s">
        <v>27</v>
      </c>
      <c r="C343" s="76">
        <v>0</v>
      </c>
      <c r="D343" s="79">
        <v>0</v>
      </c>
      <c r="E343" s="76">
        <v>0</v>
      </c>
      <c r="F343" s="79">
        <v>0</v>
      </c>
      <c r="G343" s="79"/>
      <c r="H343" s="126"/>
      <c r="I343" s="126"/>
      <c r="J343" s="79"/>
    </row>
    <row r="344" spans="1:13">
      <c r="B344" t="s">
        <v>28</v>
      </c>
      <c r="C344" s="76">
        <v>2</v>
      </c>
      <c r="D344" s="79">
        <v>34783</v>
      </c>
      <c r="E344" s="76">
        <v>2</v>
      </c>
      <c r="F344" s="79">
        <v>34783</v>
      </c>
      <c r="G344" s="79"/>
      <c r="H344" s="126"/>
      <c r="I344" s="126"/>
      <c r="J344" s="79"/>
    </row>
    <row r="345" spans="1:13">
      <c r="B345" t="s">
        <v>29</v>
      </c>
      <c r="C345" s="76">
        <v>2</v>
      </c>
      <c r="D345" s="79">
        <v>32561</v>
      </c>
      <c r="E345" s="76">
        <v>2</v>
      </c>
      <c r="F345" s="79">
        <v>32561</v>
      </c>
      <c r="G345" s="79"/>
      <c r="H345" s="126"/>
      <c r="I345" s="126"/>
      <c r="J345" s="79"/>
    </row>
    <row r="346" spans="1:13">
      <c r="B346" t="s">
        <v>30</v>
      </c>
      <c r="C346" s="76">
        <v>0</v>
      </c>
      <c r="D346" s="79">
        <v>0</v>
      </c>
      <c r="E346" s="76">
        <v>0</v>
      </c>
      <c r="F346" s="79">
        <v>0</v>
      </c>
      <c r="G346" s="79"/>
      <c r="H346" s="126"/>
      <c r="I346" s="126"/>
      <c r="J346" s="79"/>
    </row>
    <row r="347" spans="1:13">
      <c r="B347" t="s">
        <v>31</v>
      </c>
      <c r="C347" s="76">
        <v>0</v>
      </c>
      <c r="D347" s="79">
        <v>0</v>
      </c>
      <c r="E347" s="76">
        <v>0</v>
      </c>
      <c r="F347" s="79">
        <v>0</v>
      </c>
      <c r="G347" s="79"/>
      <c r="H347" s="126"/>
      <c r="I347" s="126"/>
      <c r="J347" s="79"/>
    </row>
    <row r="348" spans="1:13">
      <c r="A348" t="s">
        <v>315</v>
      </c>
      <c r="C348" s="76">
        <v>4</v>
      </c>
      <c r="D348" s="79">
        <v>67344</v>
      </c>
      <c r="E348" s="76">
        <v>4</v>
      </c>
      <c r="F348" s="79">
        <v>67344</v>
      </c>
      <c r="G348" s="79"/>
      <c r="H348" s="126">
        <f>IF(C348=0,"N/A",D348/C348)</f>
        <v>16836</v>
      </c>
      <c r="I348" s="126">
        <f>IF(E348=0,"N/A",F348/E348)</f>
        <v>16836</v>
      </c>
      <c r="J348" s="79"/>
    </row>
    <row r="349" spans="1:13">
      <c r="A349" t="s">
        <v>91</v>
      </c>
      <c r="B349" t="s">
        <v>26</v>
      </c>
      <c r="C349" s="76">
        <v>23</v>
      </c>
      <c r="D349" s="79">
        <v>432746</v>
      </c>
      <c r="E349" s="76">
        <v>23</v>
      </c>
      <c r="F349" s="79">
        <v>432784</v>
      </c>
      <c r="G349" s="79"/>
      <c r="H349" s="126"/>
      <c r="I349" s="126"/>
      <c r="J349" s="79" t="str">
        <f>A349</f>
        <v>gadsden</v>
      </c>
      <c r="K349" s="79">
        <f>H355</f>
        <v>17338.224066390041</v>
      </c>
      <c r="L349" s="79">
        <f>I355</f>
        <v>17339.286307053942</v>
      </c>
      <c r="M349" t="s">
        <v>675</v>
      </c>
    </row>
    <row r="350" spans="1:13">
      <c r="B350" t="s">
        <v>27</v>
      </c>
      <c r="C350" s="76">
        <v>15</v>
      </c>
      <c r="D350" s="79">
        <v>288157</v>
      </c>
      <c r="E350" s="76">
        <v>15</v>
      </c>
      <c r="F350" s="79">
        <v>288157</v>
      </c>
      <c r="G350" s="79"/>
      <c r="H350" s="126"/>
      <c r="I350" s="126"/>
      <c r="J350" s="79"/>
    </row>
    <row r="351" spans="1:13">
      <c r="B351" t="s">
        <v>28</v>
      </c>
      <c r="C351" s="76">
        <v>30</v>
      </c>
      <c r="D351" s="79">
        <v>518997</v>
      </c>
      <c r="E351" s="76">
        <v>30</v>
      </c>
      <c r="F351" s="79">
        <v>519023</v>
      </c>
      <c r="G351" s="79"/>
      <c r="H351" s="126"/>
      <c r="I351" s="126"/>
      <c r="J351" s="79"/>
    </row>
    <row r="352" spans="1:13">
      <c r="B352" t="s">
        <v>29</v>
      </c>
      <c r="C352" s="76">
        <v>128</v>
      </c>
      <c r="D352" s="79">
        <v>2207763</v>
      </c>
      <c r="E352" s="76">
        <v>128</v>
      </c>
      <c r="F352" s="79">
        <v>2207891</v>
      </c>
      <c r="G352" s="79"/>
      <c r="H352" s="126"/>
      <c r="I352" s="126"/>
      <c r="J352" s="79"/>
    </row>
    <row r="353" spans="1:13">
      <c r="B353" t="s">
        <v>30</v>
      </c>
      <c r="C353" s="76">
        <v>45</v>
      </c>
      <c r="D353" s="79">
        <v>730849</v>
      </c>
      <c r="E353" s="76">
        <v>45</v>
      </c>
      <c r="F353" s="79">
        <v>730913</v>
      </c>
      <c r="G353" s="79"/>
      <c r="H353" s="126"/>
      <c r="I353" s="126"/>
      <c r="J353" s="79"/>
    </row>
    <row r="354" spans="1:13">
      <c r="B354" t="s">
        <v>31</v>
      </c>
      <c r="C354" s="76">
        <v>0</v>
      </c>
      <c r="D354" s="79">
        <v>0</v>
      </c>
      <c r="E354" s="76">
        <v>0</v>
      </c>
      <c r="F354" s="79">
        <v>0</v>
      </c>
      <c r="G354" s="79"/>
      <c r="H354" s="126"/>
      <c r="I354" s="126"/>
      <c r="J354" s="79"/>
    </row>
    <row r="355" spans="1:13">
      <c r="A355" t="s">
        <v>316</v>
      </c>
      <c r="C355" s="76">
        <v>241</v>
      </c>
      <c r="D355" s="79">
        <v>4178512</v>
      </c>
      <c r="E355" s="76">
        <v>241</v>
      </c>
      <c r="F355" s="79">
        <v>4178768</v>
      </c>
      <c r="G355" s="79"/>
      <c r="H355" s="126">
        <f>IF(C355=0,"N/A",D355/C355)</f>
        <v>17338.224066390041</v>
      </c>
      <c r="I355" s="126">
        <f>IF(E355=0,"N/A",F355/E355)</f>
        <v>17339.286307053942</v>
      </c>
      <c r="J355" s="79"/>
    </row>
    <row r="356" spans="1:13">
      <c r="A356" t="s">
        <v>92</v>
      </c>
      <c r="B356" t="s">
        <v>26</v>
      </c>
      <c r="C356" s="76">
        <v>0</v>
      </c>
      <c r="D356" s="79">
        <v>0</v>
      </c>
      <c r="E356" s="76">
        <v>0</v>
      </c>
      <c r="F356" s="79">
        <v>0</v>
      </c>
      <c r="G356" s="79"/>
      <c r="H356" s="126"/>
      <c r="I356" s="126"/>
      <c r="J356" s="79" t="str">
        <f>A356</f>
        <v>gallup</v>
      </c>
      <c r="K356" s="79">
        <f>H362</f>
        <v>16286.129213483146</v>
      </c>
      <c r="L356" s="79">
        <f>I362</f>
        <v>17893.898876404495</v>
      </c>
      <c r="M356" t="s">
        <v>675</v>
      </c>
    </row>
    <row r="357" spans="1:13">
      <c r="B357" t="s">
        <v>27</v>
      </c>
      <c r="C357" s="76">
        <v>31</v>
      </c>
      <c r="D357" s="79">
        <v>552994</v>
      </c>
      <c r="E357" s="76">
        <v>31</v>
      </c>
      <c r="F357" s="79">
        <v>605702</v>
      </c>
      <c r="G357" s="79"/>
      <c r="H357" s="126"/>
      <c r="I357" s="126"/>
      <c r="J357" s="79"/>
    </row>
    <row r="358" spans="1:13">
      <c r="B358" t="s">
        <v>28</v>
      </c>
      <c r="C358" s="76">
        <v>8</v>
      </c>
      <c r="D358" s="79">
        <v>120373</v>
      </c>
      <c r="E358" s="76">
        <v>8</v>
      </c>
      <c r="F358" s="79">
        <v>132642</v>
      </c>
      <c r="G358" s="79"/>
      <c r="H358" s="126"/>
      <c r="I358" s="126"/>
      <c r="J358" s="79"/>
    </row>
    <row r="359" spans="1:13">
      <c r="B359" t="s">
        <v>29</v>
      </c>
      <c r="C359" s="76">
        <v>85</v>
      </c>
      <c r="D359" s="79">
        <v>1351233</v>
      </c>
      <c r="E359" s="76">
        <v>85</v>
      </c>
      <c r="F359" s="79">
        <v>1486225</v>
      </c>
      <c r="G359" s="79"/>
      <c r="H359" s="126"/>
      <c r="I359" s="126"/>
      <c r="J359" s="79"/>
    </row>
    <row r="360" spans="1:13">
      <c r="B360" t="s">
        <v>30</v>
      </c>
      <c r="C360" s="76">
        <v>38</v>
      </c>
      <c r="D360" s="79">
        <v>618770</v>
      </c>
      <c r="E360" s="76">
        <v>38</v>
      </c>
      <c r="F360" s="79">
        <v>679728</v>
      </c>
      <c r="G360" s="79"/>
      <c r="H360" s="126"/>
      <c r="I360" s="126"/>
      <c r="J360" s="79"/>
    </row>
    <row r="361" spans="1:13">
      <c r="B361" t="s">
        <v>31</v>
      </c>
      <c r="C361" s="76">
        <v>16</v>
      </c>
      <c r="D361" s="79">
        <v>255561</v>
      </c>
      <c r="E361" s="76">
        <v>16</v>
      </c>
      <c r="F361" s="79">
        <v>280817</v>
      </c>
      <c r="G361" s="79"/>
      <c r="H361" s="126"/>
      <c r="I361" s="126"/>
      <c r="J361" s="79"/>
    </row>
    <row r="362" spans="1:13">
      <c r="A362" t="s">
        <v>317</v>
      </c>
      <c r="C362" s="76">
        <v>178</v>
      </c>
      <c r="D362" s="79">
        <v>2898931</v>
      </c>
      <c r="E362" s="76">
        <v>178</v>
      </c>
      <c r="F362" s="79">
        <v>3185114</v>
      </c>
      <c r="G362" s="79"/>
      <c r="H362" s="126">
        <f>IF(C362=0,"N/A",D362/C362)</f>
        <v>16286.129213483146</v>
      </c>
      <c r="I362" s="126">
        <f>IF(E362=0,"N/A",F362/E362)</f>
        <v>17893.898876404495</v>
      </c>
      <c r="J362" s="79"/>
    </row>
    <row r="363" spans="1:13">
      <c r="A363" t="s">
        <v>179</v>
      </c>
      <c r="B363" t="s">
        <v>26</v>
      </c>
      <c r="C363" s="76">
        <v>0</v>
      </c>
      <c r="D363" s="79">
        <v>0</v>
      </c>
      <c r="E363" s="76">
        <v>0</v>
      </c>
      <c r="F363" s="79">
        <v>0</v>
      </c>
      <c r="G363" s="79"/>
      <c r="H363" s="126"/>
      <c r="I363" s="126"/>
      <c r="J363" s="79" t="str">
        <f>A363</f>
        <v>gilbert l. sena charter high school</v>
      </c>
      <c r="K363" s="79" t="str">
        <f>H369</f>
        <v>N/A</v>
      </c>
      <c r="L363" s="79" t="str">
        <f>I369</f>
        <v>N/A</v>
      </c>
      <c r="M363" t="s">
        <v>675</v>
      </c>
    </row>
    <row r="364" spans="1:13">
      <c r="B364" t="s">
        <v>27</v>
      </c>
      <c r="C364" s="76">
        <v>0</v>
      </c>
      <c r="D364" s="79">
        <v>0</v>
      </c>
      <c r="E364" s="76">
        <v>0</v>
      </c>
      <c r="F364" s="79">
        <v>0</v>
      </c>
      <c r="G364" s="79"/>
      <c r="H364" s="126"/>
      <c r="I364" s="126"/>
      <c r="J364" s="79"/>
    </row>
    <row r="365" spans="1:13">
      <c r="B365" t="s">
        <v>28</v>
      </c>
      <c r="C365" s="76">
        <v>0</v>
      </c>
      <c r="D365" s="79">
        <v>0</v>
      </c>
      <c r="E365" s="76">
        <v>0</v>
      </c>
      <c r="F365" s="79">
        <v>0</v>
      </c>
      <c r="G365" s="79"/>
      <c r="H365" s="126"/>
      <c r="I365" s="126"/>
      <c r="J365" s="79"/>
    </row>
    <row r="366" spans="1:13">
      <c r="B366" t="s">
        <v>29</v>
      </c>
      <c r="C366" s="76">
        <v>0</v>
      </c>
      <c r="D366" s="79">
        <v>0</v>
      </c>
      <c r="E366" s="76">
        <v>0</v>
      </c>
      <c r="F366" s="79">
        <v>0</v>
      </c>
      <c r="G366" s="79"/>
      <c r="H366" s="126"/>
      <c r="I366" s="126"/>
      <c r="J366" s="79"/>
    </row>
    <row r="367" spans="1:13">
      <c r="B367" t="s">
        <v>30</v>
      </c>
      <c r="C367" s="76">
        <v>0</v>
      </c>
      <c r="D367" s="79">
        <v>0</v>
      </c>
      <c r="E367" s="76">
        <v>0</v>
      </c>
      <c r="F367" s="79">
        <v>0</v>
      </c>
      <c r="G367" s="79"/>
      <c r="H367" s="126"/>
      <c r="I367" s="126"/>
      <c r="J367" s="79"/>
    </row>
    <row r="368" spans="1:13">
      <c r="B368" t="s">
        <v>31</v>
      </c>
      <c r="C368" s="76">
        <v>0</v>
      </c>
      <c r="D368" s="79">
        <v>0</v>
      </c>
      <c r="E368" s="76">
        <v>0</v>
      </c>
      <c r="F368" s="79">
        <v>0</v>
      </c>
      <c r="G368" s="79"/>
      <c r="H368" s="126"/>
      <c r="I368" s="126"/>
      <c r="J368" s="79"/>
    </row>
    <row r="369" spans="1:13">
      <c r="A369" t="s">
        <v>318</v>
      </c>
      <c r="C369" s="76">
        <v>0</v>
      </c>
      <c r="D369" s="79">
        <v>0</v>
      </c>
      <c r="E369" s="76">
        <v>0</v>
      </c>
      <c r="F369" s="79">
        <v>0</v>
      </c>
      <c r="G369" s="79"/>
      <c r="H369" s="126" t="str">
        <f>IF(C369=0,"N/A",D369/C369)</f>
        <v>N/A</v>
      </c>
      <c r="I369" s="126" t="str">
        <f>IF(E369=0,"N/A",F369/E369)</f>
        <v>N/A</v>
      </c>
      <c r="J369" s="79"/>
    </row>
    <row r="370" spans="1:13">
      <c r="A370" t="s">
        <v>93</v>
      </c>
      <c r="B370" t="s">
        <v>26</v>
      </c>
      <c r="C370" s="76">
        <v>0</v>
      </c>
      <c r="D370" s="79">
        <v>0</v>
      </c>
      <c r="E370" s="76">
        <v>0</v>
      </c>
      <c r="F370" s="79">
        <v>0</v>
      </c>
      <c r="G370" s="79"/>
      <c r="H370" s="126"/>
      <c r="I370" s="126"/>
      <c r="J370" s="79" t="str">
        <f>A370</f>
        <v>grady</v>
      </c>
      <c r="K370" s="79">
        <f>H376</f>
        <v>13075</v>
      </c>
      <c r="L370" s="79">
        <f>I376</f>
        <v>13076</v>
      </c>
      <c r="M370" t="s">
        <v>675</v>
      </c>
    </row>
    <row r="371" spans="1:13">
      <c r="B371" t="s">
        <v>27</v>
      </c>
      <c r="C371" s="76">
        <v>0</v>
      </c>
      <c r="D371" s="79">
        <v>0</v>
      </c>
      <c r="E371" s="76">
        <v>0</v>
      </c>
      <c r="F371" s="79">
        <v>0</v>
      </c>
      <c r="G371" s="79"/>
      <c r="H371" s="126"/>
      <c r="I371" s="126"/>
      <c r="J371" s="79"/>
    </row>
    <row r="372" spans="1:13">
      <c r="B372" t="s">
        <v>28</v>
      </c>
      <c r="C372" s="76">
        <v>0</v>
      </c>
      <c r="D372" s="79">
        <v>0</v>
      </c>
      <c r="E372" s="76">
        <v>0</v>
      </c>
      <c r="F372" s="79">
        <v>0</v>
      </c>
      <c r="G372" s="79"/>
      <c r="H372" s="126"/>
      <c r="I372" s="126"/>
      <c r="J372" s="79"/>
    </row>
    <row r="373" spans="1:13">
      <c r="B373" t="s">
        <v>29</v>
      </c>
      <c r="C373" s="76">
        <v>2</v>
      </c>
      <c r="D373" s="79">
        <v>26150</v>
      </c>
      <c r="E373" s="76">
        <v>2</v>
      </c>
      <c r="F373" s="79">
        <v>26152</v>
      </c>
      <c r="G373" s="79"/>
      <c r="H373" s="126"/>
      <c r="I373" s="126"/>
      <c r="J373" s="79"/>
    </row>
    <row r="374" spans="1:13">
      <c r="B374" t="s">
        <v>30</v>
      </c>
      <c r="C374" s="76">
        <v>0</v>
      </c>
      <c r="D374" s="79">
        <v>0</v>
      </c>
      <c r="E374" s="76">
        <v>0</v>
      </c>
      <c r="F374" s="79">
        <v>0</v>
      </c>
      <c r="G374" s="79"/>
      <c r="H374" s="126"/>
      <c r="I374" s="126"/>
      <c r="J374" s="79"/>
    </row>
    <row r="375" spans="1:13">
      <c r="B375" t="s">
        <v>31</v>
      </c>
      <c r="C375" s="76">
        <v>0</v>
      </c>
      <c r="D375" s="79">
        <v>0</v>
      </c>
      <c r="E375" s="76">
        <v>0</v>
      </c>
      <c r="F375" s="79">
        <v>0</v>
      </c>
      <c r="G375" s="79"/>
      <c r="H375" s="126"/>
      <c r="I375" s="126"/>
      <c r="J375" s="79"/>
    </row>
    <row r="376" spans="1:13">
      <c r="A376" t="s">
        <v>320</v>
      </c>
      <c r="C376" s="76">
        <v>2</v>
      </c>
      <c r="D376" s="79">
        <v>26150</v>
      </c>
      <c r="E376" s="76">
        <v>2</v>
      </c>
      <c r="F376" s="79">
        <v>26152</v>
      </c>
      <c r="G376" s="79"/>
      <c r="H376" s="126">
        <f>IF(C376=0,"N/A",D376/C376)</f>
        <v>13075</v>
      </c>
      <c r="I376" s="126">
        <f>IF(E376=0,"N/A",F376/E376)</f>
        <v>13076</v>
      </c>
      <c r="J376" s="79"/>
    </row>
    <row r="377" spans="1:13">
      <c r="A377" t="s">
        <v>94</v>
      </c>
      <c r="B377" t="s">
        <v>26</v>
      </c>
      <c r="C377" s="76">
        <v>5</v>
      </c>
      <c r="D377" s="79">
        <v>88310</v>
      </c>
      <c r="E377" s="76">
        <v>5</v>
      </c>
      <c r="F377" s="79">
        <v>88972.3</v>
      </c>
      <c r="G377" s="79"/>
      <c r="H377" s="126"/>
      <c r="I377" s="126"/>
      <c r="J377" s="79" t="str">
        <f>A377</f>
        <v>grants-cibola</v>
      </c>
      <c r="K377" s="79">
        <f>H383</f>
        <v>15895.0798</v>
      </c>
      <c r="L377" s="79">
        <f>I383</f>
        <v>16014.288600000002</v>
      </c>
      <c r="M377" t="s">
        <v>675</v>
      </c>
    </row>
    <row r="378" spans="1:13">
      <c r="B378" t="s">
        <v>27</v>
      </c>
      <c r="C378" s="76">
        <v>6</v>
      </c>
      <c r="D378" s="79">
        <v>97444</v>
      </c>
      <c r="E378" s="76">
        <v>6</v>
      </c>
      <c r="F378" s="79">
        <v>98174.8</v>
      </c>
      <c r="G378" s="79"/>
      <c r="H378" s="126"/>
      <c r="I378" s="126"/>
      <c r="J378" s="79"/>
    </row>
    <row r="379" spans="1:13">
      <c r="B379" t="s">
        <v>28</v>
      </c>
      <c r="C379" s="76">
        <v>18</v>
      </c>
      <c r="D379" s="79">
        <v>284771</v>
      </c>
      <c r="E379" s="76">
        <v>18</v>
      </c>
      <c r="F379" s="79">
        <v>286906.7</v>
      </c>
      <c r="G379" s="79"/>
      <c r="H379" s="126"/>
      <c r="I379" s="126"/>
      <c r="J379" s="79"/>
    </row>
    <row r="380" spans="1:13">
      <c r="B380" t="s">
        <v>29</v>
      </c>
      <c r="C380" s="76">
        <v>10</v>
      </c>
      <c r="D380" s="79">
        <v>161027.99</v>
      </c>
      <c r="E380" s="76">
        <v>10</v>
      </c>
      <c r="F380" s="79">
        <v>162235.65</v>
      </c>
      <c r="G380" s="79"/>
      <c r="H380" s="126"/>
      <c r="I380" s="126"/>
      <c r="J380" s="79"/>
    </row>
    <row r="381" spans="1:13">
      <c r="B381" t="s">
        <v>30</v>
      </c>
      <c r="C381" s="76">
        <v>11</v>
      </c>
      <c r="D381" s="79">
        <v>163201</v>
      </c>
      <c r="E381" s="76">
        <v>11</v>
      </c>
      <c r="F381" s="79">
        <v>164424.98000000001</v>
      </c>
      <c r="G381" s="79"/>
      <c r="H381" s="126"/>
      <c r="I381" s="126"/>
      <c r="J381" s="79"/>
    </row>
    <row r="382" spans="1:13">
      <c r="B382" t="s">
        <v>31</v>
      </c>
      <c r="C382" s="76">
        <v>0</v>
      </c>
      <c r="D382" s="79">
        <v>0</v>
      </c>
      <c r="E382" s="76">
        <v>0</v>
      </c>
      <c r="F382" s="79">
        <v>0</v>
      </c>
      <c r="G382" s="79"/>
      <c r="H382" s="126"/>
      <c r="I382" s="126"/>
      <c r="J382" s="79"/>
    </row>
    <row r="383" spans="1:13">
      <c r="A383" t="s">
        <v>321</v>
      </c>
      <c r="C383" s="76">
        <v>50</v>
      </c>
      <c r="D383" s="79">
        <v>794753.99</v>
      </c>
      <c r="E383" s="76">
        <v>50</v>
      </c>
      <c r="F383" s="79">
        <v>800714.43</v>
      </c>
      <c r="G383" s="79"/>
      <c r="H383" s="126">
        <f>IF(C383=0,"N/A",D383/C383)</f>
        <v>15895.0798</v>
      </c>
      <c r="I383" s="126">
        <f>IF(E383=0,"N/A",F383/E383)</f>
        <v>16014.288600000002</v>
      </c>
      <c r="J383" s="79"/>
    </row>
    <row r="384" spans="1:13">
      <c r="A384" t="s">
        <v>237</v>
      </c>
      <c r="B384" t="s">
        <v>26</v>
      </c>
      <c r="C384" s="76">
        <v>0</v>
      </c>
      <c r="D384" s="79">
        <v>0</v>
      </c>
      <c r="E384" s="76">
        <v>0</v>
      </c>
      <c r="F384" s="79">
        <v>0</v>
      </c>
      <c r="G384" s="79"/>
      <c r="H384" s="126"/>
      <c r="I384" s="126"/>
      <c r="J384" s="79" t="str">
        <f>A384</f>
        <v>great academy (the)</v>
      </c>
      <c r="K384" s="79">
        <f>H390</f>
        <v>35816</v>
      </c>
      <c r="L384" s="79">
        <f>I390</f>
        <v>35816</v>
      </c>
      <c r="M384" t="s">
        <v>675</v>
      </c>
    </row>
    <row r="385" spans="1:13">
      <c r="B385" t="s">
        <v>27</v>
      </c>
      <c r="C385" s="76">
        <v>0</v>
      </c>
      <c r="D385" s="79">
        <v>0</v>
      </c>
      <c r="E385" s="76">
        <v>0</v>
      </c>
      <c r="F385" s="79">
        <v>0</v>
      </c>
      <c r="G385" s="79"/>
      <c r="H385" s="126"/>
      <c r="I385" s="126"/>
      <c r="J385" s="79"/>
    </row>
    <row r="386" spans="1:13">
      <c r="B386" t="s">
        <v>28</v>
      </c>
      <c r="C386" s="76">
        <v>1</v>
      </c>
      <c r="D386" s="79">
        <v>34848</v>
      </c>
      <c r="E386" s="76">
        <v>1</v>
      </c>
      <c r="F386" s="79">
        <v>34848</v>
      </c>
      <c r="G386" s="79"/>
      <c r="H386" s="126"/>
      <c r="I386" s="126"/>
      <c r="J386" s="79"/>
    </row>
    <row r="387" spans="1:13">
      <c r="B387" t="s">
        <v>29</v>
      </c>
      <c r="C387" s="76">
        <v>3</v>
      </c>
      <c r="D387" s="79">
        <v>108416</v>
      </c>
      <c r="E387" s="76">
        <v>3</v>
      </c>
      <c r="F387" s="79">
        <v>108416</v>
      </c>
      <c r="G387" s="79"/>
      <c r="H387" s="126"/>
      <c r="I387" s="126"/>
      <c r="J387" s="79"/>
    </row>
    <row r="388" spans="1:13">
      <c r="B388" t="s">
        <v>30</v>
      </c>
      <c r="C388" s="76">
        <v>0</v>
      </c>
      <c r="D388" s="79">
        <v>0</v>
      </c>
      <c r="E388" s="76">
        <v>0</v>
      </c>
      <c r="F388" s="79">
        <v>0</v>
      </c>
      <c r="G388" s="79"/>
      <c r="H388" s="126"/>
      <c r="I388" s="126"/>
      <c r="J388" s="79"/>
    </row>
    <row r="389" spans="1:13">
      <c r="B389" t="s">
        <v>31</v>
      </c>
      <c r="C389" s="76">
        <v>0</v>
      </c>
      <c r="D389" s="79">
        <v>0</v>
      </c>
      <c r="E389" s="76">
        <v>0</v>
      </c>
      <c r="F389" s="79">
        <v>0</v>
      </c>
      <c r="G389" s="79"/>
      <c r="H389" s="126"/>
      <c r="I389" s="126"/>
      <c r="J389" s="79"/>
    </row>
    <row r="390" spans="1:13">
      <c r="A390" t="s">
        <v>322</v>
      </c>
      <c r="C390" s="76">
        <v>4</v>
      </c>
      <c r="D390" s="79">
        <v>143264</v>
      </c>
      <c r="E390" s="76">
        <v>4</v>
      </c>
      <c r="F390" s="79">
        <v>143264</v>
      </c>
      <c r="G390" s="79"/>
      <c r="H390" s="126">
        <f>IF(C390=0,"N/A",D390/C390)</f>
        <v>35816</v>
      </c>
      <c r="I390" s="126">
        <f>IF(E390=0,"N/A",F390/E390)</f>
        <v>35816</v>
      </c>
      <c r="J390" s="79"/>
    </row>
    <row r="391" spans="1:13">
      <c r="A391" t="s">
        <v>96</v>
      </c>
      <c r="B391" t="s">
        <v>26</v>
      </c>
      <c r="C391" s="76">
        <v>0</v>
      </c>
      <c r="D391" s="79">
        <v>0</v>
      </c>
      <c r="E391" s="76">
        <v>0</v>
      </c>
      <c r="F391" s="79">
        <v>0</v>
      </c>
      <c r="G391" s="79"/>
      <c r="H391" s="126"/>
      <c r="I391" s="126"/>
      <c r="J391" s="79" t="str">
        <f>A391</f>
        <v>hagerman</v>
      </c>
      <c r="K391" s="79">
        <f>H397</f>
        <v>16868.428571428572</v>
      </c>
      <c r="L391" s="79">
        <f>I397</f>
        <v>16868.428571428572</v>
      </c>
      <c r="M391" t="s">
        <v>675</v>
      </c>
    </row>
    <row r="392" spans="1:13">
      <c r="B392" t="s">
        <v>27</v>
      </c>
      <c r="C392" s="76">
        <v>0</v>
      </c>
      <c r="D392" s="79">
        <v>0</v>
      </c>
      <c r="E392" s="76">
        <v>0</v>
      </c>
      <c r="F392" s="79">
        <v>0</v>
      </c>
      <c r="G392" s="79"/>
      <c r="H392" s="126"/>
      <c r="I392" s="126"/>
      <c r="J392" s="79"/>
    </row>
    <row r="393" spans="1:13">
      <c r="B393" t="s">
        <v>28</v>
      </c>
      <c r="C393" s="76">
        <v>3</v>
      </c>
      <c r="D393" s="79">
        <v>59198</v>
      </c>
      <c r="E393" s="76">
        <v>3</v>
      </c>
      <c r="F393" s="79">
        <v>59198</v>
      </c>
      <c r="G393" s="79"/>
      <c r="H393" s="126"/>
      <c r="I393" s="126"/>
      <c r="J393" s="79"/>
    </row>
    <row r="394" spans="1:13">
      <c r="B394" t="s">
        <v>29</v>
      </c>
      <c r="C394" s="76">
        <v>3</v>
      </c>
      <c r="D394" s="79">
        <v>43641</v>
      </c>
      <c r="E394" s="76">
        <v>3</v>
      </c>
      <c r="F394" s="79">
        <v>43641</v>
      </c>
      <c r="G394" s="79"/>
      <c r="H394" s="126"/>
      <c r="I394" s="126"/>
      <c r="J394" s="79"/>
    </row>
    <row r="395" spans="1:13">
      <c r="B395" t="s">
        <v>30</v>
      </c>
      <c r="C395" s="76">
        <v>1</v>
      </c>
      <c r="D395" s="79">
        <v>15240</v>
      </c>
      <c r="E395" s="76">
        <v>1</v>
      </c>
      <c r="F395" s="79">
        <v>15240</v>
      </c>
      <c r="G395" s="79"/>
      <c r="H395" s="126"/>
      <c r="I395" s="126"/>
      <c r="J395" s="79"/>
    </row>
    <row r="396" spans="1:13">
      <c r="B396" t="s">
        <v>31</v>
      </c>
      <c r="C396" s="76">
        <v>0</v>
      </c>
      <c r="D396" s="79">
        <v>0</v>
      </c>
      <c r="E396" s="76">
        <v>0</v>
      </c>
      <c r="F396" s="79">
        <v>0</v>
      </c>
      <c r="G396" s="79"/>
      <c r="H396" s="126"/>
      <c r="I396" s="126"/>
      <c r="J396" s="79"/>
    </row>
    <row r="397" spans="1:13">
      <c r="A397" t="s">
        <v>323</v>
      </c>
      <c r="C397" s="76">
        <v>7</v>
      </c>
      <c r="D397" s="79">
        <v>118079</v>
      </c>
      <c r="E397" s="76">
        <v>7</v>
      </c>
      <c r="F397" s="79">
        <v>118079</v>
      </c>
      <c r="G397" s="79"/>
      <c r="H397" s="126">
        <f>IF(C397=0,"N/A",D397/C397)</f>
        <v>16868.428571428572</v>
      </c>
      <c r="I397" s="126">
        <f>IF(E397=0,"N/A",F397/E397)</f>
        <v>16868.428571428572</v>
      </c>
      <c r="J397" s="79"/>
    </row>
    <row r="398" spans="1:13">
      <c r="A398" t="s">
        <v>97</v>
      </c>
      <c r="B398" t="s">
        <v>26</v>
      </c>
      <c r="C398" s="76">
        <v>4</v>
      </c>
      <c r="D398" s="79">
        <v>72635</v>
      </c>
      <c r="E398" s="76">
        <v>4</v>
      </c>
      <c r="F398" s="79">
        <v>72635</v>
      </c>
      <c r="G398" s="79"/>
      <c r="H398" s="126"/>
      <c r="I398" s="126"/>
      <c r="J398" s="79" t="str">
        <f>A398</f>
        <v>hatch</v>
      </c>
      <c r="K398" s="79">
        <f>H404</f>
        <v>18528.416666666668</v>
      </c>
      <c r="L398" s="79">
        <f>I404</f>
        <v>18528.416666666668</v>
      </c>
      <c r="M398" t="s">
        <v>675</v>
      </c>
    </row>
    <row r="399" spans="1:13">
      <c r="B399" t="s">
        <v>27</v>
      </c>
      <c r="C399" s="76">
        <v>3</v>
      </c>
      <c r="D399" s="79">
        <v>54111.5</v>
      </c>
      <c r="E399" s="76">
        <v>3</v>
      </c>
      <c r="F399" s="79">
        <v>54111.5</v>
      </c>
      <c r="G399" s="79"/>
      <c r="H399" s="126"/>
      <c r="I399" s="126"/>
      <c r="J399" s="79"/>
    </row>
    <row r="400" spans="1:13">
      <c r="B400" t="s">
        <v>28</v>
      </c>
      <c r="C400" s="76">
        <v>6</v>
      </c>
      <c r="D400" s="79">
        <v>111534</v>
      </c>
      <c r="E400" s="76">
        <v>6</v>
      </c>
      <c r="F400" s="79">
        <v>111534</v>
      </c>
      <c r="G400" s="79"/>
      <c r="H400" s="126"/>
      <c r="I400" s="126"/>
      <c r="J400" s="79"/>
    </row>
    <row r="401" spans="1:13">
      <c r="B401" t="s">
        <v>29</v>
      </c>
      <c r="C401" s="76">
        <v>2</v>
      </c>
      <c r="D401" s="79">
        <v>48481</v>
      </c>
      <c r="E401" s="76">
        <v>2</v>
      </c>
      <c r="F401" s="79">
        <v>48481</v>
      </c>
      <c r="G401" s="79"/>
      <c r="H401" s="126"/>
      <c r="I401" s="126"/>
      <c r="J401" s="79"/>
    </row>
    <row r="402" spans="1:13">
      <c r="B402" t="s">
        <v>30</v>
      </c>
      <c r="C402" s="76">
        <v>3</v>
      </c>
      <c r="D402" s="79">
        <v>46750</v>
      </c>
      <c r="E402" s="76">
        <v>3</v>
      </c>
      <c r="F402" s="79">
        <v>46750</v>
      </c>
      <c r="G402" s="79"/>
      <c r="H402" s="126"/>
      <c r="I402" s="126"/>
      <c r="J402" s="79"/>
    </row>
    <row r="403" spans="1:13">
      <c r="B403" t="s">
        <v>31</v>
      </c>
      <c r="C403" s="76">
        <v>0</v>
      </c>
      <c r="D403" s="79">
        <v>0</v>
      </c>
      <c r="E403" s="76">
        <v>0</v>
      </c>
      <c r="F403" s="79">
        <v>0</v>
      </c>
      <c r="G403" s="79"/>
      <c r="H403" s="126"/>
      <c r="I403" s="126"/>
      <c r="J403" s="79"/>
    </row>
    <row r="404" spans="1:13">
      <c r="A404" t="s">
        <v>324</v>
      </c>
      <c r="C404" s="76">
        <v>18</v>
      </c>
      <c r="D404" s="79">
        <v>333511.5</v>
      </c>
      <c r="E404" s="76">
        <v>18</v>
      </c>
      <c r="F404" s="79">
        <v>333511.5</v>
      </c>
      <c r="G404" s="79"/>
      <c r="H404" s="126">
        <f>IF(C404=0,"N/A",D404/C404)</f>
        <v>18528.416666666668</v>
      </c>
      <c r="I404" s="126">
        <f>IF(E404=0,"N/A",F404/E404)</f>
        <v>18528.416666666668</v>
      </c>
      <c r="J404" s="79"/>
    </row>
    <row r="405" spans="1:13">
      <c r="A405" t="s">
        <v>181</v>
      </c>
      <c r="B405" t="s">
        <v>26</v>
      </c>
      <c r="C405" s="76">
        <v>0</v>
      </c>
      <c r="D405" s="79">
        <v>0</v>
      </c>
      <c r="E405" s="76">
        <v>0</v>
      </c>
      <c r="F405" s="79">
        <v>0</v>
      </c>
      <c r="G405" s="79"/>
      <c r="H405" s="126"/>
      <c r="I405" s="126"/>
      <c r="J405" s="79" t="str">
        <f>A405</f>
        <v>health leadership high school</v>
      </c>
      <c r="K405" s="79" t="str">
        <f>H411</f>
        <v>N/A</v>
      </c>
      <c r="L405" s="79" t="str">
        <f>I411</f>
        <v>N/A</v>
      </c>
      <c r="M405" t="s">
        <v>675</v>
      </c>
    </row>
    <row r="406" spans="1:13">
      <c r="B406" t="s">
        <v>27</v>
      </c>
      <c r="C406" s="76">
        <v>0</v>
      </c>
      <c r="D406" s="79">
        <v>0</v>
      </c>
      <c r="E406" s="76">
        <v>0</v>
      </c>
      <c r="F406" s="79">
        <v>0</v>
      </c>
      <c r="G406" s="79"/>
      <c r="H406" s="126"/>
      <c r="I406" s="126"/>
      <c r="J406" s="79"/>
    </row>
    <row r="407" spans="1:13">
      <c r="B407" t="s">
        <v>28</v>
      </c>
      <c r="C407" s="76">
        <v>0</v>
      </c>
      <c r="D407" s="79">
        <v>0</v>
      </c>
      <c r="E407" s="76">
        <v>0</v>
      </c>
      <c r="F407" s="79">
        <v>0</v>
      </c>
      <c r="G407" s="79"/>
      <c r="H407" s="126"/>
      <c r="I407" s="126"/>
      <c r="J407" s="79"/>
    </row>
    <row r="408" spans="1:13">
      <c r="B408" t="s">
        <v>29</v>
      </c>
      <c r="C408" s="76">
        <v>0</v>
      </c>
      <c r="D408" s="79">
        <v>0</v>
      </c>
      <c r="E408" s="76">
        <v>0</v>
      </c>
      <c r="F408" s="79">
        <v>0</v>
      </c>
      <c r="G408" s="79"/>
      <c r="H408" s="126"/>
      <c r="I408" s="126"/>
      <c r="J408" s="79"/>
    </row>
    <row r="409" spans="1:13">
      <c r="B409" t="s">
        <v>30</v>
      </c>
      <c r="C409" s="76">
        <v>0</v>
      </c>
      <c r="D409" s="79">
        <v>0</v>
      </c>
      <c r="E409" s="76">
        <v>0</v>
      </c>
      <c r="F409" s="79">
        <v>0</v>
      </c>
      <c r="G409" s="79"/>
      <c r="H409" s="126"/>
      <c r="I409" s="126"/>
      <c r="J409" s="79"/>
    </row>
    <row r="410" spans="1:13">
      <c r="B410" t="s">
        <v>31</v>
      </c>
      <c r="C410" s="76">
        <v>0</v>
      </c>
      <c r="D410" s="79">
        <v>0</v>
      </c>
      <c r="E410" s="76">
        <v>0</v>
      </c>
      <c r="F410" s="79">
        <v>0</v>
      </c>
      <c r="G410" s="79"/>
      <c r="H410" s="126"/>
      <c r="I410" s="126"/>
      <c r="J410" s="79"/>
    </row>
    <row r="411" spans="1:13">
      <c r="A411" t="s">
        <v>325</v>
      </c>
      <c r="C411" s="76">
        <v>0</v>
      </c>
      <c r="D411" s="79">
        <v>0</v>
      </c>
      <c r="E411" s="76">
        <v>0</v>
      </c>
      <c r="F411" s="79">
        <v>0</v>
      </c>
      <c r="G411" s="79"/>
      <c r="H411" s="126" t="str">
        <f>IF(C411=0,"N/A",D411/C411)</f>
        <v>N/A</v>
      </c>
      <c r="I411" s="126" t="str">
        <f>IF(E411=0,"N/A",F411/E411)</f>
        <v>N/A</v>
      </c>
      <c r="J411" s="79"/>
    </row>
    <row r="412" spans="1:13">
      <c r="A412" t="s">
        <v>98</v>
      </c>
      <c r="B412" t="s">
        <v>26</v>
      </c>
      <c r="C412" s="76">
        <v>0</v>
      </c>
      <c r="D412" s="79">
        <v>0</v>
      </c>
      <c r="E412" s="76">
        <v>0</v>
      </c>
      <c r="F412" s="79">
        <v>0</v>
      </c>
      <c r="G412" s="79"/>
      <c r="H412" s="126"/>
      <c r="I412" s="126"/>
      <c r="J412" s="79" t="str">
        <f>A412</f>
        <v>hobbs</v>
      </c>
      <c r="K412" s="79">
        <f>H418</f>
        <v>17302.644444444446</v>
      </c>
      <c r="L412" s="79">
        <f>I418</f>
        <v>17415.824074074073</v>
      </c>
      <c r="M412" s="79" t="s">
        <v>675</v>
      </c>
    </row>
    <row r="413" spans="1:13">
      <c r="B413" t="s">
        <v>27</v>
      </c>
      <c r="C413" s="76">
        <v>0</v>
      </c>
      <c r="D413" s="79">
        <v>0</v>
      </c>
      <c r="E413" s="76">
        <v>0</v>
      </c>
      <c r="F413" s="79">
        <v>0</v>
      </c>
      <c r="G413" s="79"/>
      <c r="H413" s="126"/>
      <c r="I413" s="126"/>
      <c r="J413" s="79"/>
    </row>
    <row r="414" spans="1:13">
      <c r="B414" t="s">
        <v>28</v>
      </c>
      <c r="C414" s="76">
        <v>21</v>
      </c>
      <c r="D414" s="79">
        <v>338271.6</v>
      </c>
      <c r="E414" s="76">
        <v>21</v>
      </c>
      <c r="F414" s="79">
        <v>341240</v>
      </c>
      <c r="G414" s="79"/>
      <c r="H414" s="126"/>
      <c r="I414" s="126"/>
      <c r="J414" s="79"/>
    </row>
    <row r="415" spans="1:13">
      <c r="B415" t="s">
        <v>29</v>
      </c>
      <c r="C415" s="76">
        <v>82</v>
      </c>
      <c r="D415" s="79">
        <v>1345381</v>
      </c>
      <c r="E415" s="76">
        <v>82</v>
      </c>
      <c r="F415" s="79">
        <v>1353394</v>
      </c>
      <c r="G415" s="79"/>
      <c r="H415" s="126"/>
      <c r="I415" s="126"/>
      <c r="J415" s="79"/>
    </row>
    <row r="416" spans="1:13">
      <c r="B416" t="s">
        <v>30</v>
      </c>
      <c r="C416" s="76">
        <v>5</v>
      </c>
      <c r="D416" s="79">
        <v>185033</v>
      </c>
      <c r="E416" s="76">
        <v>5</v>
      </c>
      <c r="F416" s="79">
        <v>186275</v>
      </c>
      <c r="G416" s="79"/>
      <c r="H416" s="126"/>
      <c r="I416" s="126"/>
      <c r="J416" s="79"/>
    </row>
    <row r="417" spans="1:13">
      <c r="B417" t="s">
        <v>31</v>
      </c>
      <c r="C417" s="76">
        <v>0</v>
      </c>
      <c r="D417" s="79">
        <v>0</v>
      </c>
      <c r="E417" s="76">
        <v>0</v>
      </c>
      <c r="F417" s="79">
        <v>0</v>
      </c>
      <c r="G417" s="79"/>
      <c r="H417" s="126"/>
      <c r="I417" s="126"/>
      <c r="J417" s="79"/>
    </row>
    <row r="418" spans="1:13">
      <c r="A418" t="s">
        <v>326</v>
      </c>
      <c r="C418" s="76">
        <v>108</v>
      </c>
      <c r="D418" s="79">
        <v>1868685.6</v>
      </c>
      <c r="E418" s="76">
        <v>108</v>
      </c>
      <c r="F418" s="79">
        <v>1880909</v>
      </c>
      <c r="G418" s="79"/>
      <c r="H418" s="126">
        <f>IF(C418=0,"N/A",D418/C418)</f>
        <v>17302.644444444446</v>
      </c>
      <c r="I418" s="126">
        <f>IF(E418=0,"N/A",F418/E418)</f>
        <v>17415.824074074073</v>
      </c>
      <c r="J418" s="79"/>
    </row>
    <row r="419" spans="1:13">
      <c r="A419" t="s">
        <v>99</v>
      </c>
      <c r="B419" t="s">
        <v>26</v>
      </c>
      <c r="C419" s="76">
        <v>0</v>
      </c>
      <c r="D419" s="79">
        <v>0</v>
      </c>
      <c r="E419" s="76">
        <v>0</v>
      </c>
      <c r="F419" s="79">
        <v>0</v>
      </c>
      <c r="G419" s="79"/>
      <c r="H419" s="126"/>
      <c r="I419" s="126"/>
      <c r="J419" s="79" t="str">
        <f>A419</f>
        <v>hondo valley</v>
      </c>
      <c r="K419" s="79">
        <f>H425</f>
        <v>13002</v>
      </c>
      <c r="L419" s="79">
        <f>I425</f>
        <v>13003</v>
      </c>
      <c r="M419" t="s">
        <v>675</v>
      </c>
    </row>
    <row r="420" spans="1:13">
      <c r="B420" t="s">
        <v>27</v>
      </c>
      <c r="C420" s="76">
        <v>0</v>
      </c>
      <c r="D420" s="79">
        <v>0</v>
      </c>
      <c r="E420" s="76">
        <v>0</v>
      </c>
      <c r="F420" s="79">
        <v>0</v>
      </c>
      <c r="G420" s="79"/>
      <c r="H420" s="126"/>
      <c r="I420" s="126"/>
      <c r="J420" s="79"/>
    </row>
    <row r="421" spans="1:13">
      <c r="B421" t="s">
        <v>28</v>
      </c>
      <c r="C421" s="76">
        <v>1</v>
      </c>
      <c r="D421" s="79">
        <v>13002</v>
      </c>
      <c r="E421" s="76">
        <v>1</v>
      </c>
      <c r="F421" s="79">
        <v>13003</v>
      </c>
      <c r="G421" s="79"/>
      <c r="H421" s="126"/>
      <c r="I421" s="126"/>
      <c r="J421" s="79"/>
    </row>
    <row r="422" spans="1:13">
      <c r="B422" t="s">
        <v>29</v>
      </c>
      <c r="C422" s="76">
        <v>1</v>
      </c>
      <c r="D422" s="79">
        <v>13002</v>
      </c>
      <c r="E422" s="76">
        <v>1</v>
      </c>
      <c r="F422" s="79">
        <v>13003</v>
      </c>
      <c r="G422" s="79"/>
      <c r="H422" s="126"/>
      <c r="I422" s="126"/>
      <c r="J422" s="79"/>
    </row>
    <row r="423" spans="1:13">
      <c r="B423" t="s">
        <v>30</v>
      </c>
      <c r="C423" s="76">
        <v>0</v>
      </c>
      <c r="D423" s="79">
        <v>0</v>
      </c>
      <c r="E423" s="76">
        <v>0</v>
      </c>
      <c r="F423" s="79">
        <v>0</v>
      </c>
      <c r="G423" s="79"/>
      <c r="H423" s="126"/>
      <c r="I423" s="126"/>
      <c r="J423" s="79"/>
    </row>
    <row r="424" spans="1:13">
      <c r="B424" t="s">
        <v>31</v>
      </c>
      <c r="C424" s="76">
        <v>0</v>
      </c>
      <c r="D424" s="79">
        <v>0</v>
      </c>
      <c r="E424" s="76">
        <v>0</v>
      </c>
      <c r="F424" s="79">
        <v>0</v>
      </c>
      <c r="G424" s="79"/>
      <c r="H424" s="126"/>
      <c r="I424" s="126"/>
      <c r="J424" s="79"/>
    </row>
    <row r="425" spans="1:13">
      <c r="A425" t="s">
        <v>327</v>
      </c>
      <c r="C425" s="76">
        <v>2</v>
      </c>
      <c r="D425" s="79">
        <v>26004</v>
      </c>
      <c r="E425" s="76">
        <v>2</v>
      </c>
      <c r="F425" s="79">
        <v>26006</v>
      </c>
      <c r="G425" s="79"/>
      <c r="H425" s="126">
        <f>IF(C425=0,"N/A",D425/C425)</f>
        <v>13002</v>
      </c>
      <c r="I425" s="126">
        <f>IF(E425=0,"N/A",F425/E425)</f>
        <v>13003</v>
      </c>
      <c r="J425" s="79"/>
    </row>
    <row r="426" spans="1:13">
      <c r="A426" t="s">
        <v>182</v>
      </c>
      <c r="B426" t="s">
        <v>26</v>
      </c>
      <c r="C426" s="76">
        <v>0</v>
      </c>
      <c r="D426" s="79">
        <v>0</v>
      </c>
      <c r="E426" s="76">
        <v>0</v>
      </c>
      <c r="F426" s="79">
        <v>0</v>
      </c>
      <c r="G426" s="79"/>
      <c r="H426" s="126"/>
      <c r="I426" s="126"/>
      <c r="J426" s="79" t="str">
        <f>A426</f>
        <v>horizon academy west</v>
      </c>
      <c r="K426" s="79">
        <f>H432</f>
        <v>16488</v>
      </c>
      <c r="L426" s="79">
        <f>I432</f>
        <v>16488</v>
      </c>
      <c r="M426" t="s">
        <v>675</v>
      </c>
    </row>
    <row r="427" spans="1:13">
      <c r="B427" t="s">
        <v>27</v>
      </c>
      <c r="C427" s="76">
        <v>0</v>
      </c>
      <c r="D427" s="79">
        <v>0</v>
      </c>
      <c r="E427" s="76">
        <v>0</v>
      </c>
      <c r="F427" s="79">
        <v>0</v>
      </c>
      <c r="G427" s="79"/>
      <c r="H427" s="126"/>
      <c r="I427" s="126"/>
      <c r="J427" s="79"/>
    </row>
    <row r="428" spans="1:13">
      <c r="B428" t="s">
        <v>28</v>
      </c>
      <c r="C428" s="76">
        <v>0</v>
      </c>
      <c r="D428" s="79">
        <v>0</v>
      </c>
      <c r="E428" s="76">
        <v>0</v>
      </c>
      <c r="F428" s="79">
        <v>0</v>
      </c>
      <c r="G428" s="79"/>
      <c r="H428" s="126"/>
      <c r="I428" s="126"/>
      <c r="J428" s="79"/>
    </row>
    <row r="429" spans="1:13">
      <c r="B429" t="s">
        <v>29</v>
      </c>
      <c r="C429" s="76">
        <v>0</v>
      </c>
      <c r="D429" s="79">
        <v>0</v>
      </c>
      <c r="E429" s="76">
        <v>0</v>
      </c>
      <c r="F429" s="79">
        <v>0</v>
      </c>
      <c r="G429" s="79"/>
      <c r="H429" s="126"/>
      <c r="I429" s="126"/>
      <c r="J429" s="79"/>
    </row>
    <row r="430" spans="1:13">
      <c r="B430" t="s">
        <v>30</v>
      </c>
      <c r="C430" s="76">
        <v>4</v>
      </c>
      <c r="D430" s="79">
        <v>65952</v>
      </c>
      <c r="E430" s="76">
        <v>4</v>
      </c>
      <c r="F430" s="79">
        <v>65952</v>
      </c>
      <c r="G430" s="79"/>
      <c r="H430" s="126"/>
      <c r="I430" s="126"/>
      <c r="J430" s="79"/>
    </row>
    <row r="431" spans="1:13">
      <c r="B431" t="s">
        <v>31</v>
      </c>
      <c r="C431" s="76">
        <v>0</v>
      </c>
      <c r="D431" s="79">
        <v>0</v>
      </c>
      <c r="E431" s="76">
        <v>0</v>
      </c>
      <c r="F431" s="79">
        <v>0</v>
      </c>
      <c r="G431" s="79"/>
      <c r="H431" s="126"/>
      <c r="I431" s="126"/>
      <c r="J431" s="79"/>
    </row>
    <row r="432" spans="1:13">
      <c r="A432" t="s">
        <v>328</v>
      </c>
      <c r="C432" s="76">
        <v>4</v>
      </c>
      <c r="D432" s="79">
        <v>65952</v>
      </c>
      <c r="E432" s="76">
        <v>4</v>
      </c>
      <c r="F432" s="79">
        <v>65952</v>
      </c>
      <c r="G432" s="79"/>
      <c r="H432" s="126">
        <f>IF(C432=0,"N/A",D432/C432)</f>
        <v>16488</v>
      </c>
      <c r="I432" s="126">
        <f>IF(E432=0,"N/A",F432/E432)</f>
        <v>16488</v>
      </c>
      <c r="J432" s="79"/>
    </row>
    <row r="433" spans="1:13">
      <c r="A433" t="s">
        <v>100</v>
      </c>
      <c r="B433" t="s">
        <v>26</v>
      </c>
      <c r="C433" s="76">
        <v>0</v>
      </c>
      <c r="D433" s="79">
        <v>0</v>
      </c>
      <c r="E433" s="76">
        <v>0</v>
      </c>
      <c r="F433" s="79">
        <v>0</v>
      </c>
      <c r="G433" s="79"/>
      <c r="H433" s="126"/>
      <c r="I433" s="126"/>
      <c r="J433" s="79" t="str">
        <f>A433</f>
        <v>house</v>
      </c>
      <c r="K433" s="79">
        <f>H439</f>
        <v>16048.75</v>
      </c>
      <c r="L433" s="79">
        <f>I439</f>
        <v>16049.75</v>
      </c>
      <c r="M433" t="s">
        <v>675</v>
      </c>
    </row>
    <row r="434" spans="1:13">
      <c r="B434" t="s">
        <v>27</v>
      </c>
      <c r="C434" s="76">
        <v>0</v>
      </c>
      <c r="D434" s="79">
        <v>0</v>
      </c>
      <c r="E434" s="76">
        <v>0</v>
      </c>
      <c r="F434" s="79">
        <v>0</v>
      </c>
      <c r="G434" s="79"/>
      <c r="H434" s="126"/>
      <c r="I434" s="126"/>
      <c r="J434" s="79"/>
    </row>
    <row r="435" spans="1:13">
      <c r="B435" t="s">
        <v>28</v>
      </c>
      <c r="C435" s="76">
        <v>1</v>
      </c>
      <c r="D435" s="79">
        <v>14599</v>
      </c>
      <c r="E435" s="76">
        <v>1</v>
      </c>
      <c r="F435" s="79">
        <v>14600</v>
      </c>
      <c r="G435" s="79"/>
      <c r="H435" s="126"/>
      <c r="I435" s="126"/>
      <c r="J435" s="79"/>
    </row>
    <row r="436" spans="1:13">
      <c r="B436" t="s">
        <v>29</v>
      </c>
      <c r="C436" s="76">
        <v>3</v>
      </c>
      <c r="D436" s="79">
        <v>49596</v>
      </c>
      <c r="E436" s="76">
        <v>3</v>
      </c>
      <c r="F436" s="79">
        <v>49599</v>
      </c>
      <c r="G436" s="79"/>
      <c r="H436" s="126"/>
      <c r="I436" s="126"/>
      <c r="J436" s="79"/>
    </row>
    <row r="437" spans="1:13">
      <c r="B437" t="s">
        <v>30</v>
      </c>
      <c r="C437" s="76">
        <v>0</v>
      </c>
      <c r="D437" s="79">
        <v>0</v>
      </c>
      <c r="E437" s="76">
        <v>0</v>
      </c>
      <c r="F437" s="79">
        <v>0</v>
      </c>
      <c r="G437" s="79"/>
      <c r="H437" s="126"/>
      <c r="I437" s="126"/>
      <c r="J437" s="79"/>
    </row>
    <row r="438" spans="1:13">
      <c r="B438" t="s">
        <v>31</v>
      </c>
      <c r="C438" s="76">
        <v>0</v>
      </c>
      <c r="D438" s="79">
        <v>0</v>
      </c>
      <c r="E438" s="76">
        <v>0</v>
      </c>
      <c r="F438" s="79">
        <v>0</v>
      </c>
      <c r="G438" s="79"/>
      <c r="H438" s="126"/>
      <c r="I438" s="126"/>
      <c r="J438" s="79"/>
    </row>
    <row r="439" spans="1:13">
      <c r="A439" t="s">
        <v>329</v>
      </c>
      <c r="C439" s="76">
        <v>4</v>
      </c>
      <c r="D439" s="79">
        <v>64195</v>
      </c>
      <c r="E439" s="76">
        <v>4</v>
      </c>
      <c r="F439" s="79">
        <v>64199</v>
      </c>
      <c r="G439" s="79"/>
      <c r="H439" s="126">
        <f>IF(C439=0,"N/A",D439/C439)</f>
        <v>16048.75</v>
      </c>
      <c r="I439" s="126">
        <f>IF(E439=0,"N/A",F439/E439)</f>
        <v>16049.75</v>
      </c>
      <c r="J439" s="79"/>
    </row>
    <row r="440" spans="1:13">
      <c r="A440" t="s">
        <v>184</v>
      </c>
      <c r="B440" t="s">
        <v>26</v>
      </c>
      <c r="C440" s="76">
        <v>0</v>
      </c>
      <c r="D440" s="79">
        <v>0</v>
      </c>
      <c r="E440" s="76">
        <v>0</v>
      </c>
      <c r="F440" s="79">
        <v>0</v>
      </c>
      <c r="G440" s="79"/>
      <c r="H440" s="126"/>
      <c r="I440" s="126"/>
      <c r="J440" s="79" t="str">
        <f>A440</f>
        <v>j. paul taylor academy</v>
      </c>
      <c r="K440" s="79">
        <f>H446</f>
        <v>19475.5</v>
      </c>
      <c r="L440" s="79">
        <f>I446</f>
        <v>19629</v>
      </c>
      <c r="M440" t="s">
        <v>675</v>
      </c>
    </row>
    <row r="441" spans="1:13">
      <c r="B441" t="s">
        <v>27</v>
      </c>
      <c r="C441" s="76">
        <v>0</v>
      </c>
      <c r="D441" s="79">
        <v>0</v>
      </c>
      <c r="E441" s="76">
        <v>0</v>
      </c>
      <c r="F441" s="79">
        <v>0</v>
      </c>
      <c r="G441" s="79"/>
      <c r="H441" s="126"/>
      <c r="I441" s="126"/>
      <c r="J441" s="79"/>
    </row>
    <row r="442" spans="1:13">
      <c r="B442" t="s">
        <v>28</v>
      </c>
      <c r="C442" s="76">
        <v>1</v>
      </c>
      <c r="D442" s="79">
        <v>21014</v>
      </c>
      <c r="E442" s="76">
        <v>1</v>
      </c>
      <c r="F442" s="79">
        <v>21184</v>
      </c>
      <c r="G442" s="79"/>
      <c r="H442" s="126"/>
      <c r="I442" s="126"/>
      <c r="J442" s="79"/>
    </row>
    <row r="443" spans="1:13">
      <c r="B443" t="s">
        <v>29</v>
      </c>
      <c r="C443" s="76">
        <v>1</v>
      </c>
      <c r="D443" s="79">
        <v>17937</v>
      </c>
      <c r="E443" s="76">
        <v>1</v>
      </c>
      <c r="F443" s="79">
        <v>18074</v>
      </c>
      <c r="G443" s="79"/>
      <c r="H443" s="126"/>
      <c r="I443" s="126"/>
      <c r="J443" s="79"/>
    </row>
    <row r="444" spans="1:13">
      <c r="B444" t="s">
        <v>30</v>
      </c>
      <c r="C444" s="76">
        <v>0</v>
      </c>
      <c r="D444" s="79">
        <v>0</v>
      </c>
      <c r="E444" s="76">
        <v>0</v>
      </c>
      <c r="F444" s="79">
        <v>0</v>
      </c>
      <c r="G444" s="79"/>
      <c r="H444" s="126"/>
      <c r="I444" s="126"/>
      <c r="J444" s="79"/>
    </row>
    <row r="445" spans="1:13">
      <c r="B445" t="s">
        <v>31</v>
      </c>
      <c r="C445" s="76">
        <v>0</v>
      </c>
      <c r="D445" s="79">
        <v>0</v>
      </c>
      <c r="E445" s="76">
        <v>0</v>
      </c>
      <c r="F445" s="79">
        <v>0</v>
      </c>
      <c r="G445" s="79"/>
      <c r="H445" s="126"/>
      <c r="I445" s="126"/>
      <c r="J445" s="79"/>
    </row>
    <row r="446" spans="1:13">
      <c r="A446" t="s">
        <v>331</v>
      </c>
      <c r="C446" s="76">
        <v>2</v>
      </c>
      <c r="D446" s="79">
        <v>38951</v>
      </c>
      <c r="E446" s="76">
        <v>2</v>
      </c>
      <c r="F446" s="79">
        <v>39258</v>
      </c>
      <c r="G446" s="79"/>
      <c r="H446" s="126">
        <f>IF(C446=0,"N/A",D446/C446)</f>
        <v>19475.5</v>
      </c>
      <c r="I446" s="126">
        <f>IF(E446=0,"N/A",F446/E446)</f>
        <v>19629</v>
      </c>
      <c r="J446" s="79"/>
    </row>
    <row r="447" spans="1:13">
      <c r="A447" t="s">
        <v>101</v>
      </c>
      <c r="B447" t="s">
        <v>26</v>
      </c>
      <c r="C447" s="76">
        <v>0</v>
      </c>
      <c r="D447" s="79">
        <v>0</v>
      </c>
      <c r="E447" s="76">
        <v>0</v>
      </c>
      <c r="F447" s="79">
        <v>0</v>
      </c>
      <c r="G447" s="79"/>
      <c r="H447" s="79"/>
      <c r="I447" s="79"/>
      <c r="J447" s="79" t="str">
        <f>A447</f>
        <v>jal</v>
      </c>
      <c r="K447" s="79">
        <f>H453</f>
        <v>16188.571428571429</v>
      </c>
      <c r="L447" s="79">
        <f>I453</f>
        <v>16193.571428571429</v>
      </c>
      <c r="M447" t="s">
        <v>675</v>
      </c>
    </row>
    <row r="448" spans="1:13">
      <c r="B448" t="s">
        <v>27</v>
      </c>
      <c r="C448" s="76">
        <v>0</v>
      </c>
      <c r="D448" s="79">
        <v>0</v>
      </c>
      <c r="E448" s="76">
        <v>0</v>
      </c>
      <c r="F448" s="79">
        <v>0</v>
      </c>
      <c r="G448" s="79"/>
      <c r="H448" s="79"/>
      <c r="I448" s="79"/>
      <c r="J448" s="79"/>
    </row>
    <row r="449" spans="1:13">
      <c r="B449" t="s">
        <v>28</v>
      </c>
      <c r="C449" s="76">
        <v>5</v>
      </c>
      <c r="D449" s="79">
        <v>82520</v>
      </c>
      <c r="E449" s="76">
        <v>5</v>
      </c>
      <c r="F449" s="79">
        <v>82545</v>
      </c>
      <c r="G449" s="79"/>
      <c r="H449" s="79"/>
      <c r="I449" s="79"/>
      <c r="J449" s="79"/>
    </row>
    <row r="450" spans="1:13">
      <c r="B450" t="s">
        <v>29</v>
      </c>
      <c r="C450" s="76">
        <v>0</v>
      </c>
      <c r="D450" s="79">
        <v>0</v>
      </c>
      <c r="E450" s="76">
        <v>0</v>
      </c>
      <c r="F450" s="79">
        <v>0</v>
      </c>
      <c r="G450" s="79"/>
      <c r="H450" s="79"/>
      <c r="I450" s="79"/>
      <c r="J450" s="79"/>
    </row>
    <row r="451" spans="1:13">
      <c r="B451" t="s">
        <v>30</v>
      </c>
      <c r="C451" s="76">
        <v>2</v>
      </c>
      <c r="D451" s="79">
        <v>30800</v>
      </c>
      <c r="E451" s="76">
        <v>2</v>
      </c>
      <c r="F451" s="79">
        <v>30810</v>
      </c>
      <c r="G451" s="79"/>
      <c r="H451" s="79"/>
      <c r="I451" s="79"/>
      <c r="J451" s="79"/>
    </row>
    <row r="452" spans="1:13">
      <c r="B452" t="s">
        <v>31</v>
      </c>
      <c r="C452" s="76">
        <v>0</v>
      </c>
      <c r="D452" s="79">
        <v>0</v>
      </c>
      <c r="E452" s="76">
        <v>0</v>
      </c>
      <c r="F452" s="79">
        <v>0</v>
      </c>
      <c r="G452" s="79"/>
      <c r="H452" s="79"/>
      <c r="I452" s="79"/>
      <c r="J452" s="79"/>
    </row>
    <row r="453" spans="1:13">
      <c r="A453" t="s">
        <v>332</v>
      </c>
      <c r="C453" s="76">
        <v>7</v>
      </c>
      <c r="D453" s="79">
        <v>113320</v>
      </c>
      <c r="E453" s="76">
        <v>7</v>
      </c>
      <c r="F453" s="79">
        <v>113355</v>
      </c>
      <c r="G453" s="79"/>
      <c r="H453" s="126">
        <f>IF(C453=0,"N/A",D453/C453)</f>
        <v>16188.571428571429</v>
      </c>
      <c r="I453" s="126">
        <f>IF(E453=0,"N/A",F453/E453)</f>
        <v>16193.571428571429</v>
      </c>
      <c r="J453" s="79"/>
    </row>
    <row r="454" spans="1:13">
      <c r="A454" t="s">
        <v>102</v>
      </c>
      <c r="B454" t="s">
        <v>26</v>
      </c>
      <c r="C454" s="76">
        <v>0</v>
      </c>
      <c r="D454" s="79">
        <v>0</v>
      </c>
      <c r="E454" s="76">
        <v>0</v>
      </c>
      <c r="F454" s="79">
        <v>0</v>
      </c>
      <c r="G454" s="79"/>
      <c r="H454" s="126"/>
      <c r="I454" s="126"/>
      <c r="J454" s="79" t="str">
        <f>A454</f>
        <v>jemez mountain</v>
      </c>
      <c r="K454" s="79">
        <f>H460</f>
        <v>18564</v>
      </c>
      <c r="L454" s="79">
        <f>I460</f>
        <v>19271.5</v>
      </c>
      <c r="M454" t="s">
        <v>675</v>
      </c>
    </row>
    <row r="455" spans="1:13">
      <c r="B455" t="s">
        <v>27</v>
      </c>
      <c r="C455" s="76">
        <v>0</v>
      </c>
      <c r="D455" s="79">
        <v>0</v>
      </c>
      <c r="E455" s="76">
        <v>0</v>
      </c>
      <c r="F455" s="79">
        <v>0</v>
      </c>
      <c r="G455" s="79"/>
      <c r="H455" s="126"/>
      <c r="I455" s="126"/>
      <c r="J455" s="79"/>
    </row>
    <row r="456" spans="1:13">
      <c r="B456" t="s">
        <v>28</v>
      </c>
      <c r="C456" s="76">
        <v>2</v>
      </c>
      <c r="D456" s="79">
        <v>37128</v>
      </c>
      <c r="E456" s="76">
        <v>2</v>
      </c>
      <c r="F456" s="79">
        <v>38543</v>
      </c>
      <c r="G456" s="79"/>
      <c r="H456" s="126"/>
      <c r="I456" s="126"/>
      <c r="J456" s="79"/>
    </row>
    <row r="457" spans="1:13">
      <c r="B457" t="s">
        <v>29</v>
      </c>
      <c r="C457" s="76">
        <v>0</v>
      </c>
      <c r="D457" s="79">
        <v>0</v>
      </c>
      <c r="E457" s="76">
        <v>0</v>
      </c>
      <c r="F457" s="79">
        <v>0</v>
      </c>
      <c r="G457" s="79"/>
      <c r="H457" s="126"/>
      <c r="I457" s="126"/>
      <c r="J457" s="79"/>
    </row>
    <row r="458" spans="1:13">
      <c r="B458" t="s">
        <v>30</v>
      </c>
      <c r="C458" s="76">
        <v>0</v>
      </c>
      <c r="D458" s="79">
        <v>0</v>
      </c>
      <c r="E458" s="76">
        <v>0</v>
      </c>
      <c r="F458" s="79">
        <v>0</v>
      </c>
      <c r="G458" s="79"/>
      <c r="H458" s="126"/>
      <c r="I458" s="126"/>
      <c r="J458" s="79"/>
    </row>
    <row r="459" spans="1:13">
      <c r="B459" t="s">
        <v>31</v>
      </c>
      <c r="C459" s="76">
        <v>0</v>
      </c>
      <c r="D459" s="79">
        <v>0</v>
      </c>
      <c r="E459" s="76">
        <v>0</v>
      </c>
      <c r="F459" s="79">
        <v>0</v>
      </c>
      <c r="G459" s="79"/>
      <c r="H459" s="126"/>
      <c r="I459" s="126"/>
      <c r="J459" s="79"/>
    </row>
    <row r="460" spans="1:13">
      <c r="A460" t="s">
        <v>334</v>
      </c>
      <c r="C460" s="76">
        <v>2</v>
      </c>
      <c r="D460" s="79">
        <v>37128</v>
      </c>
      <c r="E460" s="76">
        <v>2</v>
      </c>
      <c r="F460" s="79">
        <v>38543</v>
      </c>
      <c r="G460" s="79"/>
      <c r="H460" s="126">
        <f>IF(C460=0,"N/A",D460/C460)</f>
        <v>18564</v>
      </c>
      <c r="I460" s="126">
        <f>IF(E460=0,"N/A",F460/E460)</f>
        <v>19271.5</v>
      </c>
      <c r="J460" s="79"/>
    </row>
    <row r="461" spans="1:13">
      <c r="A461" t="s">
        <v>103</v>
      </c>
      <c r="B461" t="s">
        <v>26</v>
      </c>
      <c r="C461" s="76">
        <v>0</v>
      </c>
      <c r="D461" s="79">
        <v>0</v>
      </c>
      <c r="E461" s="76">
        <v>0</v>
      </c>
      <c r="F461" s="79">
        <v>0</v>
      </c>
      <c r="G461" s="79"/>
      <c r="H461" s="126"/>
      <c r="I461" s="126"/>
      <c r="J461" s="79" t="str">
        <f>A461</f>
        <v>jemez valley</v>
      </c>
      <c r="K461" s="79">
        <f>H467</f>
        <v>22862.857142857141</v>
      </c>
      <c r="L461" s="79">
        <f>I467</f>
        <v>23092.714285714286</v>
      </c>
      <c r="M461" t="s">
        <v>675</v>
      </c>
    </row>
    <row r="462" spans="1:13">
      <c r="B462" t="s">
        <v>27</v>
      </c>
      <c r="C462" s="76">
        <v>1</v>
      </c>
      <c r="D462" s="79">
        <v>18528</v>
      </c>
      <c r="E462" s="76">
        <v>1</v>
      </c>
      <c r="F462" s="79">
        <v>18699</v>
      </c>
      <c r="G462" s="79"/>
      <c r="H462" s="126"/>
      <c r="I462" s="126"/>
      <c r="J462" s="79"/>
    </row>
    <row r="463" spans="1:13">
      <c r="B463" t="s">
        <v>28</v>
      </c>
      <c r="C463" s="76">
        <v>4</v>
      </c>
      <c r="D463" s="79">
        <v>93295</v>
      </c>
      <c r="E463" s="76">
        <v>4</v>
      </c>
      <c r="F463" s="79">
        <v>94239</v>
      </c>
      <c r="G463" s="79"/>
      <c r="H463" s="126"/>
      <c r="I463" s="126"/>
      <c r="J463" s="79"/>
    </row>
    <row r="464" spans="1:13">
      <c r="B464" t="s">
        <v>29</v>
      </c>
      <c r="C464" s="76">
        <v>1</v>
      </c>
      <c r="D464" s="79">
        <v>27986</v>
      </c>
      <c r="E464" s="76">
        <v>1</v>
      </c>
      <c r="F464" s="79">
        <v>28266</v>
      </c>
      <c r="G464" s="79"/>
      <c r="H464" s="126"/>
      <c r="I464" s="126"/>
      <c r="J464" s="79"/>
    </row>
    <row r="465" spans="1:13">
      <c r="B465" t="s">
        <v>30</v>
      </c>
      <c r="C465" s="76">
        <v>0</v>
      </c>
      <c r="D465" s="79">
        <v>0</v>
      </c>
      <c r="E465" s="76">
        <v>0</v>
      </c>
      <c r="F465" s="79">
        <v>0</v>
      </c>
      <c r="G465" s="79"/>
      <c r="H465" s="126"/>
      <c r="I465" s="126"/>
      <c r="J465" s="79"/>
    </row>
    <row r="466" spans="1:13">
      <c r="B466" t="s">
        <v>31</v>
      </c>
      <c r="C466" s="76">
        <v>1</v>
      </c>
      <c r="D466" s="79">
        <v>20231</v>
      </c>
      <c r="E466" s="76">
        <v>1</v>
      </c>
      <c r="F466" s="79">
        <v>20445</v>
      </c>
      <c r="G466" s="79"/>
      <c r="H466" s="126"/>
      <c r="I466" s="126"/>
      <c r="J466" s="79"/>
    </row>
    <row r="467" spans="1:13">
      <c r="A467" t="s">
        <v>335</v>
      </c>
      <c r="C467" s="76">
        <v>7</v>
      </c>
      <c r="D467" s="79">
        <v>160040</v>
      </c>
      <c r="E467" s="76">
        <v>7</v>
      </c>
      <c r="F467" s="79">
        <v>161649</v>
      </c>
      <c r="G467" s="79"/>
      <c r="H467" s="126">
        <f>IF(C467=0,"N/A",D467/C467)</f>
        <v>22862.857142857141</v>
      </c>
      <c r="I467" s="126">
        <f>IF(E467=0,"N/A",F467/E467)</f>
        <v>23092.714285714286</v>
      </c>
      <c r="J467" s="79"/>
    </row>
    <row r="468" spans="1:13">
      <c r="A468" t="s">
        <v>187</v>
      </c>
      <c r="B468" t="s">
        <v>26</v>
      </c>
      <c r="C468" s="76">
        <v>0</v>
      </c>
      <c r="D468" s="79">
        <v>0</v>
      </c>
      <c r="E468" s="76">
        <v>0</v>
      </c>
      <c r="F468" s="79">
        <v>0</v>
      </c>
      <c r="G468" s="79"/>
      <c r="H468" s="126"/>
      <c r="I468" s="126"/>
      <c r="J468" s="79" t="str">
        <f>A468</f>
        <v>la academia dolores huerta</v>
      </c>
      <c r="K468" s="79">
        <f>H474</f>
        <v>29579.333333333332</v>
      </c>
      <c r="L468" s="79">
        <f>I474</f>
        <v>29579.333333333332</v>
      </c>
      <c r="M468" t="s">
        <v>675</v>
      </c>
    </row>
    <row r="469" spans="1:13">
      <c r="B469" t="s">
        <v>27</v>
      </c>
      <c r="C469" s="76">
        <v>0</v>
      </c>
      <c r="D469" s="79">
        <v>0</v>
      </c>
      <c r="E469" s="76">
        <v>0</v>
      </c>
      <c r="F469" s="79">
        <v>0</v>
      </c>
      <c r="G469" s="79"/>
      <c r="H469" s="126"/>
      <c r="I469" s="126"/>
      <c r="J469" s="79"/>
    </row>
    <row r="470" spans="1:13">
      <c r="B470" t="s">
        <v>28</v>
      </c>
      <c r="C470" s="76">
        <v>3</v>
      </c>
      <c r="D470" s="79">
        <v>88738</v>
      </c>
      <c r="E470" s="76">
        <v>3</v>
      </c>
      <c r="F470" s="79">
        <v>88738</v>
      </c>
      <c r="G470" s="79"/>
      <c r="H470" s="126"/>
      <c r="I470" s="126"/>
      <c r="J470" s="79"/>
    </row>
    <row r="471" spans="1:13">
      <c r="B471" t="s">
        <v>29</v>
      </c>
      <c r="C471" s="76">
        <v>0</v>
      </c>
      <c r="D471" s="79">
        <v>0</v>
      </c>
      <c r="E471" s="76">
        <v>0</v>
      </c>
      <c r="F471" s="79">
        <v>0</v>
      </c>
      <c r="G471" s="79"/>
      <c r="H471" s="126"/>
      <c r="I471" s="126"/>
      <c r="J471" s="79"/>
    </row>
    <row r="472" spans="1:13">
      <c r="B472" t="s">
        <v>30</v>
      </c>
      <c r="C472" s="76">
        <v>0</v>
      </c>
      <c r="D472" s="79">
        <v>0</v>
      </c>
      <c r="E472" s="76">
        <v>0</v>
      </c>
      <c r="F472" s="79">
        <v>0</v>
      </c>
      <c r="G472" s="79"/>
      <c r="H472" s="126"/>
      <c r="I472" s="126"/>
      <c r="J472" s="79"/>
    </row>
    <row r="473" spans="1:13">
      <c r="B473" t="s">
        <v>31</v>
      </c>
      <c r="C473" s="76">
        <v>0</v>
      </c>
      <c r="D473" s="79">
        <v>0</v>
      </c>
      <c r="E473" s="76">
        <v>0</v>
      </c>
      <c r="F473" s="79">
        <v>0</v>
      </c>
      <c r="G473" s="79"/>
      <c r="H473" s="126"/>
      <c r="I473" s="126"/>
      <c r="J473" s="79"/>
    </row>
    <row r="474" spans="1:13">
      <c r="A474" t="s">
        <v>337</v>
      </c>
      <c r="C474" s="76">
        <v>3</v>
      </c>
      <c r="D474" s="79">
        <v>88738</v>
      </c>
      <c r="E474" s="76">
        <v>3</v>
      </c>
      <c r="F474" s="79">
        <v>88738</v>
      </c>
      <c r="G474" s="79"/>
      <c r="H474" s="126">
        <f>IF(C474=0,"N/A",D474/C474)</f>
        <v>29579.333333333332</v>
      </c>
      <c r="I474" s="126">
        <f>IF(E474=0,"N/A",F474/E474)</f>
        <v>29579.333333333332</v>
      </c>
      <c r="J474" s="79"/>
    </row>
    <row r="475" spans="1:13">
      <c r="A475" t="s">
        <v>188</v>
      </c>
      <c r="B475" t="s">
        <v>26</v>
      </c>
      <c r="C475" s="76">
        <v>0</v>
      </c>
      <c r="D475" s="79">
        <v>0</v>
      </c>
      <c r="E475" s="76">
        <v>0</v>
      </c>
      <c r="F475" s="79">
        <v>0</v>
      </c>
      <c r="G475" s="79"/>
      <c r="H475" s="126"/>
      <c r="I475" s="126"/>
      <c r="J475" s="79" t="str">
        <f>A475</f>
        <v>la promesa early learning center</v>
      </c>
      <c r="K475" s="79">
        <f>H481</f>
        <v>18820</v>
      </c>
      <c r="L475" s="79">
        <f>I481</f>
        <v>18920</v>
      </c>
      <c r="M475" t="s">
        <v>675</v>
      </c>
    </row>
    <row r="476" spans="1:13">
      <c r="B476" t="s">
        <v>27</v>
      </c>
      <c r="C476" s="76">
        <v>0</v>
      </c>
      <c r="D476" s="79">
        <v>0</v>
      </c>
      <c r="E476" s="76">
        <v>0</v>
      </c>
      <c r="F476" s="79">
        <v>0</v>
      </c>
      <c r="G476" s="79"/>
      <c r="H476" s="126"/>
      <c r="I476" s="126"/>
      <c r="J476" s="79"/>
    </row>
    <row r="477" spans="1:13">
      <c r="B477" t="s">
        <v>28</v>
      </c>
      <c r="C477" s="76">
        <v>5</v>
      </c>
      <c r="D477" s="79">
        <v>94100</v>
      </c>
      <c r="E477" s="76">
        <v>5</v>
      </c>
      <c r="F477" s="79">
        <v>94600</v>
      </c>
      <c r="G477" s="79"/>
      <c r="H477" s="126"/>
      <c r="I477" s="126"/>
      <c r="J477" s="79"/>
    </row>
    <row r="478" spans="1:13">
      <c r="B478" t="s">
        <v>29</v>
      </c>
      <c r="C478" s="76">
        <v>0</v>
      </c>
      <c r="D478" s="79">
        <v>0</v>
      </c>
      <c r="E478" s="76">
        <v>0</v>
      </c>
      <c r="F478" s="79">
        <v>0</v>
      </c>
      <c r="G478" s="79"/>
      <c r="H478" s="126"/>
      <c r="I478" s="126"/>
      <c r="J478" s="79"/>
    </row>
    <row r="479" spans="1:13">
      <c r="B479" t="s">
        <v>30</v>
      </c>
      <c r="C479" s="76">
        <v>0</v>
      </c>
      <c r="D479" s="79">
        <v>0</v>
      </c>
      <c r="E479" s="76">
        <v>0</v>
      </c>
      <c r="F479" s="79">
        <v>0</v>
      </c>
      <c r="G479" s="79"/>
      <c r="H479" s="126"/>
      <c r="I479" s="126"/>
      <c r="J479" s="79"/>
    </row>
    <row r="480" spans="1:13">
      <c r="B480" t="s">
        <v>31</v>
      </c>
      <c r="C480" s="76">
        <v>0</v>
      </c>
      <c r="D480" s="79">
        <v>0</v>
      </c>
      <c r="E480" s="76">
        <v>0</v>
      </c>
      <c r="F480" s="79">
        <v>0</v>
      </c>
      <c r="G480" s="79"/>
      <c r="H480" s="126"/>
      <c r="I480" s="126"/>
      <c r="J480" s="79"/>
    </row>
    <row r="481" spans="1:13">
      <c r="A481" t="s">
        <v>338</v>
      </c>
      <c r="C481" s="76">
        <v>5</v>
      </c>
      <c r="D481" s="79">
        <v>94100</v>
      </c>
      <c r="E481" s="76">
        <v>5</v>
      </c>
      <c r="F481" s="79">
        <v>94600</v>
      </c>
      <c r="G481" s="79"/>
      <c r="H481" s="126">
        <f>IF(C481=0,"N/A",D481/C481)</f>
        <v>18820</v>
      </c>
      <c r="I481" s="126">
        <f>IF(E481=0,"N/A",F481/E481)</f>
        <v>18920</v>
      </c>
      <c r="J481" s="79"/>
    </row>
    <row r="482" spans="1:13">
      <c r="A482" t="s">
        <v>189</v>
      </c>
      <c r="B482" t="s">
        <v>26</v>
      </c>
      <c r="C482" s="76">
        <v>0</v>
      </c>
      <c r="D482" s="79">
        <v>0</v>
      </c>
      <c r="E482" s="76">
        <v>0</v>
      </c>
      <c r="F482" s="79">
        <v>0</v>
      </c>
      <c r="G482" s="79"/>
      <c r="H482" s="126"/>
      <c r="I482" s="126"/>
      <c r="J482" s="79" t="str">
        <f>A482</f>
        <v>la resolana leadership academy</v>
      </c>
      <c r="K482" s="79">
        <f>H488</f>
        <v>19237.142857142859</v>
      </c>
      <c r="L482" s="79">
        <f>I488</f>
        <v>19237.142857142859</v>
      </c>
      <c r="M482" t="s">
        <v>675</v>
      </c>
    </row>
    <row r="483" spans="1:13">
      <c r="B483" t="s">
        <v>27</v>
      </c>
      <c r="C483" s="76">
        <v>0</v>
      </c>
      <c r="D483" s="79">
        <v>0</v>
      </c>
      <c r="E483" s="76">
        <v>0</v>
      </c>
      <c r="F483" s="79">
        <v>0</v>
      </c>
      <c r="G483" s="79"/>
      <c r="H483" s="126"/>
      <c r="I483" s="126"/>
      <c r="J483" s="79"/>
    </row>
    <row r="484" spans="1:13">
      <c r="B484" t="s">
        <v>28</v>
      </c>
      <c r="C484" s="76">
        <v>1.4</v>
      </c>
      <c r="D484" s="79">
        <v>26932</v>
      </c>
      <c r="E484" s="76">
        <v>1.4</v>
      </c>
      <c r="F484" s="79">
        <v>26932</v>
      </c>
      <c r="G484" s="79"/>
      <c r="H484" s="126"/>
      <c r="I484" s="126"/>
      <c r="J484" s="79"/>
    </row>
    <row r="485" spans="1:13">
      <c r="B485" t="s">
        <v>29</v>
      </c>
      <c r="C485" s="76">
        <v>0</v>
      </c>
      <c r="D485" s="79">
        <v>0</v>
      </c>
      <c r="E485" s="76">
        <v>0</v>
      </c>
      <c r="F485" s="79">
        <v>0</v>
      </c>
      <c r="G485" s="79"/>
      <c r="H485" s="126"/>
      <c r="I485" s="126"/>
      <c r="J485" s="79"/>
    </row>
    <row r="486" spans="1:13">
      <c r="B486" t="s">
        <v>30</v>
      </c>
      <c r="C486" s="76">
        <v>0</v>
      </c>
      <c r="D486" s="79">
        <v>0</v>
      </c>
      <c r="E486" s="76">
        <v>0</v>
      </c>
      <c r="F486" s="79">
        <v>0</v>
      </c>
      <c r="G486" s="79"/>
      <c r="H486" s="126"/>
      <c r="I486" s="126"/>
      <c r="J486" s="79"/>
    </row>
    <row r="487" spans="1:13">
      <c r="B487" t="s">
        <v>31</v>
      </c>
      <c r="C487" s="76">
        <v>0</v>
      </c>
      <c r="D487" s="79">
        <v>0</v>
      </c>
      <c r="E487" s="76">
        <v>0</v>
      </c>
      <c r="F487" s="79">
        <v>0</v>
      </c>
      <c r="G487" s="79"/>
      <c r="H487" s="126"/>
      <c r="I487" s="126"/>
      <c r="J487" s="79"/>
    </row>
    <row r="488" spans="1:13">
      <c r="A488" t="s">
        <v>339</v>
      </c>
      <c r="C488" s="76">
        <v>1.4</v>
      </c>
      <c r="D488" s="79">
        <v>26932</v>
      </c>
      <c r="E488" s="76">
        <v>1.4</v>
      </c>
      <c r="F488" s="79">
        <v>26932</v>
      </c>
      <c r="G488" s="79"/>
      <c r="H488" s="126">
        <f>IF(C488=0,"N/A",D488/C488)</f>
        <v>19237.142857142859</v>
      </c>
      <c r="I488" s="126">
        <f>IF(E488=0,"N/A",F488/E488)</f>
        <v>19237.142857142859</v>
      </c>
      <c r="J488" s="79"/>
    </row>
    <row r="489" spans="1:13">
      <c r="A489" t="s">
        <v>190</v>
      </c>
      <c r="B489" t="s">
        <v>26</v>
      </c>
      <c r="C489" s="76">
        <v>0</v>
      </c>
      <c r="D489" s="79">
        <v>0</v>
      </c>
      <c r="E489" s="76">
        <v>0</v>
      </c>
      <c r="F489" s="79">
        <v>0</v>
      </c>
      <c r="G489" s="79"/>
      <c r="H489" s="126"/>
      <c r="I489" s="126"/>
      <c r="J489" s="79" t="str">
        <f>A489</f>
        <v>la tierra montessori of the arts and sciences</v>
      </c>
      <c r="K489" s="79">
        <f>H495</f>
        <v>23240</v>
      </c>
      <c r="L489" s="79">
        <f>I495</f>
        <v>23440</v>
      </c>
      <c r="M489" t="s">
        <v>675</v>
      </c>
    </row>
    <row r="490" spans="1:13">
      <c r="B490" t="s">
        <v>27</v>
      </c>
      <c r="C490" s="76">
        <v>0</v>
      </c>
      <c r="D490" s="79">
        <v>0</v>
      </c>
      <c r="E490" s="76">
        <v>0</v>
      </c>
      <c r="F490" s="79">
        <v>0</v>
      </c>
      <c r="G490" s="79"/>
      <c r="H490" s="126"/>
      <c r="I490" s="126"/>
      <c r="J490" s="79"/>
    </row>
    <row r="491" spans="1:13">
      <c r="B491" t="s">
        <v>28</v>
      </c>
      <c r="C491" s="76">
        <v>2</v>
      </c>
      <c r="D491" s="79">
        <v>46480</v>
      </c>
      <c r="E491" s="76">
        <v>2</v>
      </c>
      <c r="F491" s="79">
        <v>46880</v>
      </c>
      <c r="G491" s="79"/>
      <c r="H491" s="126"/>
      <c r="I491" s="126"/>
      <c r="J491" s="79"/>
    </row>
    <row r="492" spans="1:13">
      <c r="B492" t="s">
        <v>29</v>
      </c>
      <c r="C492" s="76">
        <v>0</v>
      </c>
      <c r="D492" s="79">
        <v>0</v>
      </c>
      <c r="E492" s="76">
        <v>0</v>
      </c>
      <c r="F492" s="79">
        <v>0</v>
      </c>
      <c r="G492" s="79"/>
      <c r="H492" s="126"/>
      <c r="I492" s="126"/>
      <c r="J492" s="79"/>
    </row>
    <row r="493" spans="1:13">
      <c r="B493" t="s">
        <v>30</v>
      </c>
      <c r="C493" s="76">
        <v>0</v>
      </c>
      <c r="D493" s="79">
        <v>0</v>
      </c>
      <c r="E493" s="76">
        <v>0</v>
      </c>
      <c r="F493" s="79">
        <v>0</v>
      </c>
      <c r="G493" s="79"/>
      <c r="H493" s="126"/>
      <c r="I493" s="126"/>
      <c r="J493" s="79"/>
    </row>
    <row r="494" spans="1:13">
      <c r="B494" t="s">
        <v>31</v>
      </c>
      <c r="C494" s="76">
        <v>0</v>
      </c>
      <c r="D494" s="79">
        <v>0</v>
      </c>
      <c r="E494" s="76">
        <v>0</v>
      </c>
      <c r="F494" s="79">
        <v>0</v>
      </c>
      <c r="G494" s="79"/>
      <c r="H494" s="126"/>
      <c r="I494" s="126"/>
      <c r="J494" s="79"/>
    </row>
    <row r="495" spans="1:13">
      <c r="A495" t="s">
        <v>340</v>
      </c>
      <c r="C495" s="76">
        <v>2</v>
      </c>
      <c r="D495" s="79">
        <v>46480</v>
      </c>
      <c r="E495" s="76">
        <v>2</v>
      </c>
      <c r="F495" s="79">
        <v>46880</v>
      </c>
      <c r="G495" s="79"/>
      <c r="H495" s="126">
        <f>IF(C495=0,"N/A",D495/C495)</f>
        <v>23240</v>
      </c>
      <c r="I495" s="126">
        <f>IF(E495=0,"N/A",F495/E495)</f>
        <v>23440</v>
      </c>
      <c r="J495" s="79"/>
    </row>
    <row r="496" spans="1:13">
      <c r="A496" t="s">
        <v>104</v>
      </c>
      <c r="B496" t="s">
        <v>26</v>
      </c>
      <c r="C496" s="76">
        <v>0</v>
      </c>
      <c r="D496" s="79">
        <v>0</v>
      </c>
      <c r="E496" s="76">
        <v>0</v>
      </c>
      <c r="F496" s="79">
        <v>0</v>
      </c>
      <c r="G496" s="79"/>
      <c r="H496" s="126"/>
      <c r="I496" s="126"/>
      <c r="J496" s="79" t="str">
        <f>A496</f>
        <v>lake arthur</v>
      </c>
      <c r="K496" s="79">
        <f>H502</f>
        <v>15296.5</v>
      </c>
      <c r="L496" s="79">
        <f>I502</f>
        <v>15296.5</v>
      </c>
      <c r="M496" t="s">
        <v>675</v>
      </c>
    </row>
    <row r="497" spans="1:13">
      <c r="B497" t="s">
        <v>27</v>
      </c>
      <c r="C497" s="76">
        <v>0</v>
      </c>
      <c r="D497" s="79">
        <v>0</v>
      </c>
      <c r="E497" s="76">
        <v>0</v>
      </c>
      <c r="F497" s="79">
        <v>0</v>
      </c>
      <c r="G497" s="79"/>
      <c r="H497" s="126"/>
      <c r="I497" s="126"/>
      <c r="J497" s="79"/>
    </row>
    <row r="498" spans="1:13">
      <c r="B498" t="s">
        <v>28</v>
      </c>
      <c r="C498" s="76">
        <v>1</v>
      </c>
      <c r="D498" s="79">
        <v>15923</v>
      </c>
      <c r="E498" s="76">
        <v>1</v>
      </c>
      <c r="F498" s="79">
        <v>15923</v>
      </c>
      <c r="G498" s="79"/>
      <c r="H498" s="126"/>
      <c r="I498" s="126"/>
      <c r="J498" s="79"/>
    </row>
    <row r="499" spans="1:13">
      <c r="B499" t="s">
        <v>29</v>
      </c>
      <c r="C499" s="76">
        <v>1</v>
      </c>
      <c r="D499" s="79">
        <v>14670</v>
      </c>
      <c r="E499" s="76">
        <v>1</v>
      </c>
      <c r="F499" s="79">
        <v>14670</v>
      </c>
      <c r="G499" s="79"/>
      <c r="H499" s="126"/>
      <c r="I499" s="126"/>
      <c r="J499" s="79"/>
    </row>
    <row r="500" spans="1:13">
      <c r="B500" t="s">
        <v>30</v>
      </c>
      <c r="C500" s="76">
        <v>0</v>
      </c>
      <c r="D500" s="79">
        <v>0</v>
      </c>
      <c r="E500" s="76">
        <v>0</v>
      </c>
      <c r="F500" s="79">
        <v>0</v>
      </c>
      <c r="G500" s="79"/>
      <c r="H500" s="126"/>
      <c r="I500" s="126"/>
      <c r="J500" s="79"/>
    </row>
    <row r="501" spans="1:13">
      <c r="B501" t="s">
        <v>31</v>
      </c>
      <c r="C501" s="76">
        <v>0</v>
      </c>
      <c r="D501" s="79">
        <v>0</v>
      </c>
      <c r="E501" s="76">
        <v>0</v>
      </c>
      <c r="F501" s="79">
        <v>0</v>
      </c>
      <c r="G501" s="79"/>
      <c r="H501" s="126"/>
      <c r="I501" s="126"/>
      <c r="J501" s="79"/>
    </row>
    <row r="502" spans="1:13">
      <c r="A502" t="s">
        <v>341</v>
      </c>
      <c r="C502" s="76">
        <v>2</v>
      </c>
      <c r="D502" s="79">
        <v>30593</v>
      </c>
      <c r="E502" s="76">
        <v>2</v>
      </c>
      <c r="F502" s="79">
        <v>30593</v>
      </c>
      <c r="G502" s="79"/>
      <c r="H502" s="126">
        <f>IF(C502=0,"N/A",D502/C502)</f>
        <v>15296.5</v>
      </c>
      <c r="I502" s="126">
        <f>IF(E502=0,"N/A",F502/E502)</f>
        <v>15296.5</v>
      </c>
      <c r="J502" s="79"/>
    </row>
    <row r="503" spans="1:13">
      <c r="A503" t="s">
        <v>105</v>
      </c>
      <c r="B503" t="s">
        <v>26</v>
      </c>
      <c r="C503" s="76">
        <v>26</v>
      </c>
      <c r="D503" s="79">
        <v>483400.1</v>
      </c>
      <c r="E503" s="76">
        <v>26</v>
      </c>
      <c r="F503" s="79">
        <v>483400.1</v>
      </c>
      <c r="G503" s="79"/>
      <c r="H503" s="126"/>
      <c r="I503" s="126"/>
      <c r="J503" s="79" t="str">
        <f>A503</f>
        <v>las cruces</v>
      </c>
      <c r="K503" s="79">
        <f>H509</f>
        <v>17461.450574712642</v>
      </c>
      <c r="L503" s="79">
        <f>I509</f>
        <v>17461.450574712642</v>
      </c>
      <c r="M503" t="s">
        <v>675</v>
      </c>
    </row>
    <row r="504" spans="1:13">
      <c r="B504" t="s">
        <v>27</v>
      </c>
      <c r="C504" s="76">
        <v>0</v>
      </c>
      <c r="D504" s="79">
        <v>0</v>
      </c>
      <c r="E504" s="76">
        <v>0</v>
      </c>
      <c r="F504" s="79">
        <v>0</v>
      </c>
      <c r="G504" s="79"/>
      <c r="H504" s="126"/>
      <c r="I504" s="126"/>
      <c r="J504" s="79"/>
    </row>
    <row r="505" spans="1:13">
      <c r="B505" t="s">
        <v>28</v>
      </c>
      <c r="C505" s="76">
        <v>59.5</v>
      </c>
      <c r="D505" s="79">
        <v>1049226.2</v>
      </c>
      <c r="E505" s="76">
        <v>59.5</v>
      </c>
      <c r="F505" s="79">
        <v>1049226.2</v>
      </c>
      <c r="G505" s="79"/>
      <c r="H505" s="126"/>
      <c r="I505" s="126"/>
      <c r="J505" s="79"/>
    </row>
    <row r="506" spans="1:13">
      <c r="B506" t="s">
        <v>29</v>
      </c>
      <c r="C506" s="76">
        <v>179.5</v>
      </c>
      <c r="D506" s="79">
        <v>3108985.7</v>
      </c>
      <c r="E506" s="76">
        <v>179.5</v>
      </c>
      <c r="F506" s="79">
        <v>3108985.7</v>
      </c>
      <c r="G506" s="79"/>
      <c r="H506" s="126"/>
      <c r="I506" s="126"/>
      <c r="J506" s="79"/>
    </row>
    <row r="507" spans="1:13">
      <c r="B507" t="s">
        <v>30</v>
      </c>
      <c r="C507" s="76">
        <v>82</v>
      </c>
      <c r="D507" s="79">
        <v>1416941.8</v>
      </c>
      <c r="E507" s="76">
        <v>82</v>
      </c>
      <c r="F507" s="79">
        <v>1416941.8</v>
      </c>
      <c r="G507" s="79"/>
      <c r="H507" s="126"/>
      <c r="I507" s="126"/>
      <c r="J507" s="79"/>
    </row>
    <row r="508" spans="1:13">
      <c r="B508" t="s">
        <v>31</v>
      </c>
      <c r="C508" s="76">
        <v>1</v>
      </c>
      <c r="D508" s="79">
        <v>18031</v>
      </c>
      <c r="E508" s="76">
        <v>1</v>
      </c>
      <c r="F508" s="79">
        <v>18031</v>
      </c>
      <c r="G508" s="79"/>
      <c r="H508" s="126"/>
      <c r="I508" s="126"/>
      <c r="J508" s="79"/>
    </row>
    <row r="509" spans="1:13">
      <c r="A509" t="s">
        <v>342</v>
      </c>
      <c r="C509" s="76">
        <v>348</v>
      </c>
      <c r="D509" s="79">
        <v>6076584.7999999998</v>
      </c>
      <c r="E509" s="76">
        <v>348</v>
      </c>
      <c r="F509" s="79">
        <v>6076584.7999999998</v>
      </c>
      <c r="G509" s="79"/>
      <c r="H509" s="126">
        <f>IF(C509=0,"N/A",D509/C509)</f>
        <v>17461.450574712642</v>
      </c>
      <c r="I509" s="126">
        <f>IF(E509=0,"N/A",F509/E509)</f>
        <v>17461.450574712642</v>
      </c>
      <c r="J509" s="79"/>
    </row>
    <row r="510" spans="1:13">
      <c r="A510" t="s">
        <v>191</v>
      </c>
      <c r="B510" t="s">
        <v>26</v>
      </c>
      <c r="C510" s="76">
        <v>0</v>
      </c>
      <c r="D510" s="79">
        <v>0</v>
      </c>
      <c r="E510" s="76">
        <v>0</v>
      </c>
      <c r="F510" s="79">
        <v>0</v>
      </c>
      <c r="G510" s="79"/>
      <c r="H510" s="126"/>
      <c r="I510" s="126"/>
      <c r="J510" s="79" t="str">
        <f>A510</f>
        <v>las montanas charter high school</v>
      </c>
      <c r="K510" s="79" t="str">
        <f>H516</f>
        <v>N/A</v>
      </c>
      <c r="L510" s="79" t="str">
        <f>I516</f>
        <v>N/A</v>
      </c>
      <c r="M510" t="s">
        <v>675</v>
      </c>
    </row>
    <row r="511" spans="1:13">
      <c r="B511" t="s">
        <v>27</v>
      </c>
      <c r="C511" s="76">
        <v>0</v>
      </c>
      <c r="D511" s="79">
        <v>0</v>
      </c>
      <c r="E511" s="76">
        <v>0</v>
      </c>
      <c r="F511" s="79">
        <v>0</v>
      </c>
      <c r="G511" s="79"/>
      <c r="H511" s="126"/>
      <c r="I511" s="126"/>
      <c r="J511" s="79"/>
    </row>
    <row r="512" spans="1:13">
      <c r="B512" t="s">
        <v>28</v>
      </c>
      <c r="C512" s="76">
        <v>0</v>
      </c>
      <c r="D512" s="79">
        <v>0</v>
      </c>
      <c r="E512" s="76">
        <v>0</v>
      </c>
      <c r="F512" s="79">
        <v>0</v>
      </c>
      <c r="G512" s="79"/>
      <c r="H512" s="126"/>
      <c r="I512" s="126"/>
      <c r="J512" s="79"/>
    </row>
    <row r="513" spans="1:13">
      <c r="B513" t="s">
        <v>29</v>
      </c>
      <c r="C513" s="76">
        <v>0</v>
      </c>
      <c r="D513" s="79">
        <v>0</v>
      </c>
      <c r="E513" s="76">
        <v>0</v>
      </c>
      <c r="F513" s="79">
        <v>0</v>
      </c>
      <c r="G513" s="79"/>
      <c r="H513" s="126"/>
      <c r="I513" s="126"/>
      <c r="J513" s="79"/>
    </row>
    <row r="514" spans="1:13">
      <c r="B514" t="s">
        <v>30</v>
      </c>
      <c r="C514" s="76">
        <v>0</v>
      </c>
      <c r="D514" s="79">
        <v>0</v>
      </c>
      <c r="E514" s="76">
        <v>0</v>
      </c>
      <c r="F514" s="79">
        <v>0</v>
      </c>
      <c r="G514" s="79"/>
      <c r="H514" s="126"/>
      <c r="I514" s="126"/>
      <c r="J514" s="79"/>
    </row>
    <row r="515" spans="1:13">
      <c r="B515" t="s">
        <v>31</v>
      </c>
      <c r="C515" s="76">
        <v>0</v>
      </c>
      <c r="D515" s="79">
        <v>0</v>
      </c>
      <c r="E515" s="76">
        <v>0</v>
      </c>
      <c r="F515" s="79">
        <v>0</v>
      </c>
      <c r="G515" s="79"/>
      <c r="H515" s="126"/>
      <c r="I515" s="126"/>
      <c r="J515" s="79"/>
    </row>
    <row r="516" spans="1:13">
      <c r="A516" t="s">
        <v>343</v>
      </c>
      <c r="C516" s="76">
        <v>0</v>
      </c>
      <c r="D516" s="79">
        <v>0</v>
      </c>
      <c r="E516" s="76">
        <v>0</v>
      </c>
      <c r="F516" s="79">
        <v>0</v>
      </c>
      <c r="G516" s="79"/>
      <c r="H516" s="126" t="str">
        <f>IF(C516=0,"N/A",D516/C516)</f>
        <v>N/A</v>
      </c>
      <c r="I516" s="126" t="str">
        <f>IF(E516=0,"N/A",F516/E516)</f>
        <v>N/A</v>
      </c>
      <c r="J516" s="79"/>
    </row>
    <row r="517" spans="1:13">
      <c r="A517" t="s">
        <v>106</v>
      </c>
      <c r="B517" t="s">
        <v>26</v>
      </c>
      <c r="C517" s="76">
        <v>0</v>
      </c>
      <c r="D517" s="79">
        <v>0</v>
      </c>
      <c r="E517" s="76">
        <v>0</v>
      </c>
      <c r="F517" s="79">
        <v>0</v>
      </c>
      <c r="G517" s="79"/>
      <c r="H517" s="126"/>
      <c r="I517" s="126"/>
      <c r="J517" s="79" t="str">
        <f>A517</f>
        <v>las vegas city</v>
      </c>
      <c r="K517" s="79">
        <f>H523</f>
        <v>18117.843866171002</v>
      </c>
      <c r="L517" s="79">
        <f>I523</f>
        <v>18119.144981412639</v>
      </c>
      <c r="M517" t="s">
        <v>675</v>
      </c>
    </row>
    <row r="518" spans="1:13">
      <c r="B518" t="s">
        <v>27</v>
      </c>
      <c r="C518" s="76">
        <v>0</v>
      </c>
      <c r="D518" s="79">
        <v>0</v>
      </c>
      <c r="E518" s="76">
        <v>0</v>
      </c>
      <c r="F518" s="79">
        <v>0</v>
      </c>
      <c r="G518" s="79"/>
      <c r="H518" s="126"/>
      <c r="I518" s="126"/>
      <c r="J518" s="79"/>
    </row>
    <row r="519" spans="1:13">
      <c r="B519" t="s">
        <v>28</v>
      </c>
      <c r="C519" s="76">
        <v>2.38</v>
      </c>
      <c r="D519" s="79">
        <v>52841.999999999993</v>
      </c>
      <c r="E519" s="76">
        <v>2.38</v>
      </c>
      <c r="F519" s="79">
        <v>52846</v>
      </c>
      <c r="G519" s="79"/>
      <c r="H519" s="126"/>
      <c r="I519" s="126"/>
      <c r="J519" s="79"/>
    </row>
    <row r="520" spans="1:13">
      <c r="B520" t="s">
        <v>29</v>
      </c>
      <c r="C520" s="76">
        <v>1</v>
      </c>
      <c r="D520" s="79">
        <v>15002</v>
      </c>
      <c r="E520" s="76">
        <v>1</v>
      </c>
      <c r="F520" s="79">
        <v>15003</v>
      </c>
      <c r="G520" s="79"/>
      <c r="H520" s="126"/>
      <c r="I520" s="126"/>
      <c r="J520" s="79"/>
    </row>
    <row r="521" spans="1:13">
      <c r="B521" t="s">
        <v>30</v>
      </c>
      <c r="C521" s="76">
        <v>2</v>
      </c>
      <c r="D521" s="79">
        <v>29630</v>
      </c>
      <c r="E521" s="76">
        <v>2</v>
      </c>
      <c r="F521" s="79">
        <v>29632</v>
      </c>
      <c r="G521" s="79"/>
      <c r="H521" s="126"/>
      <c r="I521" s="126"/>
      <c r="J521" s="79"/>
    </row>
    <row r="522" spans="1:13">
      <c r="B522" t="s">
        <v>31</v>
      </c>
      <c r="C522" s="76">
        <v>0</v>
      </c>
      <c r="D522" s="79">
        <v>0</v>
      </c>
      <c r="E522" s="76">
        <v>0</v>
      </c>
      <c r="F522" s="79">
        <v>0</v>
      </c>
      <c r="G522" s="79"/>
      <c r="H522" s="126"/>
      <c r="I522" s="126"/>
      <c r="J522" s="79"/>
    </row>
    <row r="523" spans="1:13">
      <c r="A523" t="s">
        <v>344</v>
      </c>
      <c r="C523" s="76">
        <v>5.38</v>
      </c>
      <c r="D523" s="79">
        <v>97474</v>
      </c>
      <c r="E523" s="76">
        <v>5.38</v>
      </c>
      <c r="F523" s="79">
        <v>97481</v>
      </c>
      <c r="G523" s="79"/>
      <c r="H523" s="126">
        <f>IF(C523=0,"N/A",D523/C523)</f>
        <v>18117.843866171002</v>
      </c>
      <c r="I523" s="126">
        <f>IF(E523=0,"N/A",F523/E523)</f>
        <v>18119.144981412639</v>
      </c>
      <c r="J523" s="79"/>
    </row>
    <row r="524" spans="1:13">
      <c r="A524" t="s">
        <v>107</v>
      </c>
      <c r="B524" t="s">
        <v>26</v>
      </c>
      <c r="C524" s="76">
        <v>0</v>
      </c>
      <c r="D524" s="79">
        <v>0</v>
      </c>
      <c r="E524" s="76">
        <v>0</v>
      </c>
      <c r="F524" s="79">
        <v>0</v>
      </c>
      <c r="G524" s="79"/>
      <c r="H524" s="126"/>
      <c r="I524" s="126"/>
      <c r="J524" s="79" t="str">
        <f>A524</f>
        <v>logan</v>
      </c>
      <c r="K524" s="79" t="str">
        <f>H530</f>
        <v>N/A</v>
      </c>
      <c r="L524" s="79" t="str">
        <f>I530</f>
        <v>N/A</v>
      </c>
      <c r="M524" t="s">
        <v>675</v>
      </c>
    </row>
    <row r="525" spans="1:13">
      <c r="B525" t="s">
        <v>27</v>
      </c>
      <c r="C525" s="76">
        <v>0</v>
      </c>
      <c r="D525" s="79">
        <v>0</v>
      </c>
      <c r="E525" s="76">
        <v>0</v>
      </c>
      <c r="F525" s="79">
        <v>0</v>
      </c>
      <c r="G525" s="79"/>
      <c r="H525" s="126"/>
      <c r="I525" s="126"/>
      <c r="J525" s="79"/>
    </row>
    <row r="526" spans="1:13">
      <c r="B526" t="s">
        <v>28</v>
      </c>
      <c r="C526" s="76">
        <v>0</v>
      </c>
      <c r="D526" s="79">
        <v>0</v>
      </c>
      <c r="E526" s="76">
        <v>0</v>
      </c>
      <c r="F526" s="79">
        <v>0</v>
      </c>
      <c r="G526" s="79"/>
      <c r="H526" s="126"/>
      <c r="I526" s="126"/>
      <c r="J526" s="79"/>
    </row>
    <row r="527" spans="1:13">
      <c r="B527" t="s">
        <v>29</v>
      </c>
      <c r="C527" s="76">
        <v>0</v>
      </c>
      <c r="D527" s="79">
        <v>0</v>
      </c>
      <c r="E527" s="76">
        <v>0</v>
      </c>
      <c r="F527" s="79">
        <v>0</v>
      </c>
      <c r="G527" s="79"/>
      <c r="H527" s="126"/>
      <c r="I527" s="126"/>
      <c r="J527" s="79"/>
    </row>
    <row r="528" spans="1:13">
      <c r="B528" t="s">
        <v>30</v>
      </c>
      <c r="C528" s="76">
        <v>0</v>
      </c>
      <c r="D528" s="79">
        <v>0</v>
      </c>
      <c r="E528" s="76">
        <v>0</v>
      </c>
      <c r="F528" s="79">
        <v>0</v>
      </c>
      <c r="G528" s="79"/>
      <c r="H528" s="126"/>
      <c r="I528" s="126"/>
      <c r="J528" s="79"/>
    </row>
    <row r="529" spans="1:13">
      <c r="B529" t="s">
        <v>31</v>
      </c>
      <c r="C529" s="76">
        <v>0</v>
      </c>
      <c r="D529" s="79">
        <v>0</v>
      </c>
      <c r="E529" s="76">
        <v>0</v>
      </c>
      <c r="F529" s="79">
        <v>0</v>
      </c>
      <c r="G529" s="79"/>
      <c r="H529" s="126"/>
      <c r="I529" s="126"/>
      <c r="J529" s="79"/>
    </row>
    <row r="530" spans="1:13">
      <c r="A530" t="s">
        <v>346</v>
      </c>
      <c r="C530" s="76">
        <v>0</v>
      </c>
      <c r="D530" s="79">
        <v>0</v>
      </c>
      <c r="E530" s="76">
        <v>0</v>
      </c>
      <c r="F530" s="79">
        <v>0</v>
      </c>
      <c r="G530" s="79"/>
      <c r="H530" s="126" t="str">
        <f>IF(C530=0,"N/A",D530/C530)</f>
        <v>N/A</v>
      </c>
      <c r="I530" s="126" t="str">
        <f>IF(E530=0,"N/A",F530/E530)</f>
        <v>N/A</v>
      </c>
      <c r="J530" s="79"/>
    </row>
    <row r="531" spans="1:13">
      <c r="A531" t="s">
        <v>108</v>
      </c>
      <c r="B531" t="s">
        <v>26</v>
      </c>
      <c r="C531" s="76">
        <v>2</v>
      </c>
      <c r="D531" s="79">
        <v>34560</v>
      </c>
      <c r="E531" s="76">
        <v>2</v>
      </c>
      <c r="F531" s="79">
        <v>34974</v>
      </c>
      <c r="G531" s="79"/>
      <c r="H531" s="126"/>
      <c r="I531" s="126"/>
      <c r="J531" s="79" t="str">
        <f>A531</f>
        <v>lordsburg</v>
      </c>
      <c r="K531" s="79">
        <f>H537</f>
        <v>16754.384672070744</v>
      </c>
      <c r="L531" s="79">
        <f>I537</f>
        <v>16883.050847457627</v>
      </c>
      <c r="M531" t="s">
        <v>675</v>
      </c>
    </row>
    <row r="532" spans="1:13">
      <c r="B532" t="s">
        <v>27</v>
      </c>
      <c r="C532" s="76">
        <v>0</v>
      </c>
      <c r="D532" s="79">
        <v>0</v>
      </c>
      <c r="E532" s="76">
        <v>0</v>
      </c>
      <c r="F532" s="79">
        <v>0</v>
      </c>
      <c r="G532" s="79"/>
      <c r="H532" s="126"/>
      <c r="I532" s="126"/>
      <c r="J532" s="79"/>
    </row>
    <row r="533" spans="1:13">
      <c r="B533" t="s">
        <v>28</v>
      </c>
      <c r="C533" s="76">
        <v>3</v>
      </c>
      <c r="D533" s="79">
        <v>48877</v>
      </c>
      <c r="E533" s="76">
        <v>3</v>
      </c>
      <c r="F533" s="79">
        <v>49316</v>
      </c>
      <c r="G533" s="79"/>
      <c r="H533" s="126"/>
      <c r="I533" s="126"/>
      <c r="J533" s="79"/>
    </row>
    <row r="534" spans="1:13">
      <c r="B534" t="s">
        <v>29</v>
      </c>
      <c r="C534" s="76">
        <v>5.57</v>
      </c>
      <c r="D534" s="79">
        <v>97252</v>
      </c>
      <c r="E534" s="76">
        <v>5.57</v>
      </c>
      <c r="F534" s="79">
        <v>97745</v>
      </c>
      <c r="G534" s="79"/>
      <c r="H534" s="126"/>
      <c r="I534" s="126"/>
      <c r="J534" s="79"/>
    </row>
    <row r="535" spans="1:13">
      <c r="B535" t="s">
        <v>30</v>
      </c>
      <c r="C535" s="76">
        <v>3</v>
      </c>
      <c r="D535" s="79">
        <v>46668</v>
      </c>
      <c r="E535" s="76">
        <v>3</v>
      </c>
      <c r="F535" s="79">
        <v>47068</v>
      </c>
      <c r="G535" s="79"/>
      <c r="H535" s="126"/>
      <c r="I535" s="126"/>
      <c r="J535" s="79"/>
    </row>
    <row r="536" spans="1:13">
      <c r="B536" t="s">
        <v>31</v>
      </c>
      <c r="C536" s="76">
        <v>0</v>
      </c>
      <c r="D536" s="79">
        <v>0</v>
      </c>
      <c r="E536" s="76">
        <v>0</v>
      </c>
      <c r="F536" s="79">
        <v>0</v>
      </c>
      <c r="G536" s="79"/>
      <c r="H536" s="126"/>
      <c r="I536" s="126"/>
      <c r="J536" s="79"/>
    </row>
    <row r="537" spans="1:13">
      <c r="A537" t="s">
        <v>347</v>
      </c>
      <c r="C537" s="76">
        <v>13.57</v>
      </c>
      <c r="D537" s="79">
        <v>227357</v>
      </c>
      <c r="E537" s="76">
        <v>13.57</v>
      </c>
      <c r="F537" s="79">
        <v>229103</v>
      </c>
      <c r="G537" s="79"/>
      <c r="H537" s="126">
        <f>IF(C537=0,"N/A",D537/C537)</f>
        <v>16754.384672070744</v>
      </c>
      <c r="I537" s="126">
        <f>IF(E537=0,"N/A",F537/E537)</f>
        <v>16883.050847457627</v>
      </c>
      <c r="J537" s="79"/>
    </row>
    <row r="538" spans="1:13">
      <c r="A538" t="s">
        <v>109</v>
      </c>
      <c r="B538" t="s">
        <v>26</v>
      </c>
      <c r="C538" s="76">
        <v>1.6</v>
      </c>
      <c r="D538" s="79">
        <v>22784.51</v>
      </c>
      <c r="E538" s="76">
        <v>1.6</v>
      </c>
      <c r="F538" s="79">
        <v>23468.05</v>
      </c>
      <c r="G538" s="79"/>
      <c r="H538" s="126"/>
      <c r="I538" s="126"/>
      <c r="J538" s="79" t="str">
        <f>A538</f>
        <v>los alamos</v>
      </c>
      <c r="K538" s="79">
        <f>H544</f>
        <v>15809.358490566035</v>
      </c>
      <c r="L538" s="79">
        <f>I544</f>
        <v>16283.639289678133</v>
      </c>
      <c r="M538" t="s">
        <v>675</v>
      </c>
    </row>
    <row r="539" spans="1:13">
      <c r="B539" t="s">
        <v>27</v>
      </c>
      <c r="C539" s="76">
        <v>0</v>
      </c>
      <c r="D539" s="79">
        <v>0</v>
      </c>
      <c r="E539" s="76">
        <v>0</v>
      </c>
      <c r="F539" s="79">
        <v>0</v>
      </c>
      <c r="G539" s="79"/>
      <c r="H539" s="126"/>
      <c r="I539" s="126"/>
      <c r="J539" s="79"/>
    </row>
    <row r="540" spans="1:13">
      <c r="B540" t="s">
        <v>28</v>
      </c>
      <c r="C540" s="76">
        <v>25.94</v>
      </c>
      <c r="D540" s="79">
        <v>426838.79</v>
      </c>
      <c r="E540" s="76">
        <v>25.94</v>
      </c>
      <c r="F540" s="79">
        <v>439643.95</v>
      </c>
      <c r="G540" s="79"/>
      <c r="H540" s="126"/>
      <c r="I540" s="126"/>
      <c r="J540" s="79"/>
    </row>
    <row r="541" spans="1:13">
      <c r="B541" t="s">
        <v>29</v>
      </c>
      <c r="C541" s="76">
        <v>49.86</v>
      </c>
      <c r="D541" s="79">
        <v>777247.96</v>
      </c>
      <c r="E541" s="76">
        <v>49.86</v>
      </c>
      <c r="F541" s="79">
        <v>800565.4</v>
      </c>
      <c r="G541" s="79"/>
      <c r="H541" s="126"/>
      <c r="I541" s="126"/>
      <c r="J541" s="79"/>
    </row>
    <row r="542" spans="1:13">
      <c r="B542" t="s">
        <v>30</v>
      </c>
      <c r="C542" s="76">
        <v>12.7</v>
      </c>
      <c r="D542" s="79">
        <v>197551.94</v>
      </c>
      <c r="E542" s="76">
        <v>12.7</v>
      </c>
      <c r="F542" s="79">
        <v>203478.5</v>
      </c>
      <c r="G542" s="79"/>
      <c r="H542" s="126"/>
      <c r="I542" s="126"/>
      <c r="J542" s="79"/>
    </row>
    <row r="543" spans="1:13">
      <c r="B543" t="s">
        <v>31</v>
      </c>
      <c r="C543" s="76">
        <v>0</v>
      </c>
      <c r="D543" s="79">
        <v>0</v>
      </c>
      <c r="E543" s="76">
        <v>0</v>
      </c>
      <c r="F543" s="79">
        <v>0</v>
      </c>
      <c r="G543" s="79"/>
      <c r="H543" s="126"/>
      <c r="I543" s="126"/>
      <c r="J543" s="79"/>
    </row>
    <row r="544" spans="1:13">
      <c r="A544" t="s">
        <v>348</v>
      </c>
      <c r="C544" s="76">
        <v>90.100000000000009</v>
      </c>
      <c r="D544" s="79">
        <v>1424423.2</v>
      </c>
      <c r="E544" s="76">
        <v>90.100000000000009</v>
      </c>
      <c r="F544" s="79">
        <v>1467155.9</v>
      </c>
      <c r="G544" s="79"/>
      <c r="H544" s="126">
        <f>IF(C544=0,"N/A",D544/C544)</f>
        <v>15809.358490566035</v>
      </c>
      <c r="I544" s="126">
        <f>IF(E544=0,"N/A",F544/E544)</f>
        <v>16283.639289678133</v>
      </c>
      <c r="J544" s="79"/>
    </row>
    <row r="545" spans="1:13">
      <c r="A545" t="s">
        <v>110</v>
      </c>
      <c r="B545" t="s">
        <v>26</v>
      </c>
      <c r="C545" s="76">
        <v>11</v>
      </c>
      <c r="D545" s="79">
        <v>177326</v>
      </c>
      <c r="E545" s="76">
        <v>11</v>
      </c>
      <c r="F545" s="79">
        <v>180872.52</v>
      </c>
      <c r="G545" s="79"/>
      <c r="H545" s="126"/>
      <c r="I545" s="126"/>
      <c r="J545" s="79" t="str">
        <f>A545</f>
        <v>los lunas</v>
      </c>
      <c r="K545" s="79">
        <f>H551</f>
        <v>16452.066265060243</v>
      </c>
      <c r="L545" s="79">
        <f>I551</f>
        <v>16781.107590361444</v>
      </c>
      <c r="M545" t="s">
        <v>675</v>
      </c>
    </row>
    <row r="546" spans="1:13">
      <c r="B546" t="s">
        <v>27</v>
      </c>
      <c r="C546" s="76">
        <v>6</v>
      </c>
      <c r="D546" s="79">
        <v>108748.5</v>
      </c>
      <c r="E546" s="76">
        <v>6</v>
      </c>
      <c r="F546" s="79">
        <v>110923.47</v>
      </c>
      <c r="G546" s="79"/>
      <c r="H546" s="126"/>
      <c r="I546" s="126"/>
      <c r="J546" s="79"/>
    </row>
    <row r="547" spans="1:13">
      <c r="B547" t="s">
        <v>28</v>
      </c>
      <c r="C547" s="76">
        <v>13</v>
      </c>
      <c r="D547" s="79">
        <v>258589.5</v>
      </c>
      <c r="E547" s="76">
        <v>13</v>
      </c>
      <c r="F547" s="79">
        <v>263761.28999999998</v>
      </c>
      <c r="G547" s="79"/>
      <c r="H547" s="126"/>
      <c r="I547" s="126"/>
      <c r="J547" s="79"/>
    </row>
    <row r="548" spans="1:13">
      <c r="B548" t="s">
        <v>29</v>
      </c>
      <c r="C548" s="76">
        <v>25</v>
      </c>
      <c r="D548" s="79">
        <v>378659</v>
      </c>
      <c r="E548" s="76">
        <v>25</v>
      </c>
      <c r="F548" s="79">
        <v>386232.18</v>
      </c>
      <c r="G548" s="79"/>
      <c r="H548" s="126"/>
      <c r="I548" s="126"/>
      <c r="J548" s="79"/>
    </row>
    <row r="549" spans="1:13">
      <c r="B549" t="s">
        <v>30</v>
      </c>
      <c r="C549" s="76">
        <v>22</v>
      </c>
      <c r="D549" s="79">
        <v>339473.5</v>
      </c>
      <c r="E549" s="76">
        <v>22</v>
      </c>
      <c r="F549" s="79">
        <v>346262.97</v>
      </c>
      <c r="G549" s="79"/>
      <c r="H549" s="126"/>
      <c r="I549" s="126"/>
      <c r="J549" s="79"/>
    </row>
    <row r="550" spans="1:13">
      <c r="B550" t="s">
        <v>31</v>
      </c>
      <c r="C550" s="76">
        <v>6</v>
      </c>
      <c r="D550" s="79">
        <v>102725</v>
      </c>
      <c r="E550" s="76">
        <v>6</v>
      </c>
      <c r="F550" s="79">
        <v>104779.5</v>
      </c>
      <c r="G550" s="79"/>
      <c r="H550" s="126"/>
      <c r="I550" s="126"/>
      <c r="J550" s="79"/>
    </row>
    <row r="551" spans="1:13">
      <c r="A551" t="s">
        <v>349</v>
      </c>
      <c r="C551" s="76">
        <v>83</v>
      </c>
      <c r="D551" s="79">
        <v>1365521.5</v>
      </c>
      <c r="E551" s="76">
        <v>83</v>
      </c>
      <c r="F551" s="79">
        <v>1392831.93</v>
      </c>
      <c r="G551" s="79"/>
      <c r="H551" s="126">
        <f>IF(C551=0,"N/A",D551/C551)</f>
        <v>16452.066265060243</v>
      </c>
      <c r="I551" s="126">
        <f>IF(E551=0,"N/A",F551/E551)</f>
        <v>16781.107590361444</v>
      </c>
      <c r="J551" s="79"/>
    </row>
    <row r="552" spans="1:13">
      <c r="A552" t="s">
        <v>111</v>
      </c>
      <c r="B552" t="s">
        <v>26</v>
      </c>
      <c r="C552" s="76">
        <v>0</v>
      </c>
      <c r="D552" s="79">
        <v>0</v>
      </c>
      <c r="E552" s="76">
        <v>0</v>
      </c>
      <c r="F552" s="79">
        <v>0</v>
      </c>
      <c r="G552" s="79"/>
      <c r="H552" s="126"/>
      <c r="I552" s="126"/>
      <c r="J552" s="79" t="str">
        <f>A552</f>
        <v>loving</v>
      </c>
      <c r="K552" s="79">
        <f>H558</f>
        <v>14120.5</v>
      </c>
      <c r="L552" s="79">
        <f>I558</f>
        <v>14149.25</v>
      </c>
      <c r="M552" t="s">
        <v>675</v>
      </c>
    </row>
    <row r="553" spans="1:13">
      <c r="B553" t="s">
        <v>27</v>
      </c>
      <c r="C553" s="76">
        <v>0</v>
      </c>
      <c r="D553" s="79">
        <v>0</v>
      </c>
      <c r="E553" s="76">
        <v>0</v>
      </c>
      <c r="F553" s="79">
        <v>0</v>
      </c>
      <c r="G553" s="79"/>
      <c r="H553" s="126"/>
      <c r="I553" s="126"/>
      <c r="J553" s="79"/>
    </row>
    <row r="554" spans="1:13">
      <c r="B554" t="s">
        <v>28</v>
      </c>
      <c r="C554" s="76">
        <v>2</v>
      </c>
      <c r="D554" s="79">
        <v>27869</v>
      </c>
      <c r="E554" s="76">
        <v>2</v>
      </c>
      <c r="F554" s="79">
        <v>27984</v>
      </c>
      <c r="G554" s="79"/>
      <c r="H554" s="126"/>
      <c r="I554" s="126"/>
      <c r="J554" s="79"/>
    </row>
    <row r="555" spans="1:13">
      <c r="B555" t="s">
        <v>29</v>
      </c>
      <c r="C555" s="76">
        <v>2</v>
      </c>
      <c r="D555" s="79">
        <v>28613</v>
      </c>
      <c r="E555" s="76">
        <v>2</v>
      </c>
      <c r="F555" s="79">
        <v>28613</v>
      </c>
      <c r="G555" s="79"/>
      <c r="H555" s="126"/>
      <c r="I555" s="126"/>
      <c r="J555" s="79"/>
    </row>
    <row r="556" spans="1:13">
      <c r="B556" t="s">
        <v>30</v>
      </c>
      <c r="C556" s="76">
        <v>0</v>
      </c>
      <c r="D556" s="79">
        <v>0</v>
      </c>
      <c r="E556" s="76">
        <v>0</v>
      </c>
      <c r="F556" s="79">
        <v>0</v>
      </c>
      <c r="G556" s="79"/>
      <c r="H556" s="126"/>
      <c r="I556" s="126"/>
      <c r="J556" s="79"/>
    </row>
    <row r="557" spans="1:13">
      <c r="B557" t="s">
        <v>31</v>
      </c>
      <c r="C557" s="76">
        <v>0</v>
      </c>
      <c r="D557" s="79">
        <v>0</v>
      </c>
      <c r="E557" s="76">
        <v>0</v>
      </c>
      <c r="F557" s="79">
        <v>0</v>
      </c>
      <c r="G557" s="79"/>
      <c r="H557" s="126"/>
      <c r="I557" s="126"/>
      <c r="J557" s="79"/>
    </row>
    <row r="558" spans="1:13">
      <c r="A558" t="s">
        <v>351</v>
      </c>
      <c r="C558" s="76">
        <v>4</v>
      </c>
      <c r="D558" s="79">
        <v>56482</v>
      </c>
      <c r="E558" s="76">
        <v>4</v>
      </c>
      <c r="F558" s="79">
        <v>56597</v>
      </c>
      <c r="G558" s="79"/>
      <c r="H558" s="126">
        <f>IF(C558=0,"N/A",D558/C558)</f>
        <v>14120.5</v>
      </c>
      <c r="I558" s="126">
        <f>IF(E558=0,"N/A",F558/E558)</f>
        <v>14149.25</v>
      </c>
      <c r="J558" s="79"/>
    </row>
    <row r="559" spans="1:13">
      <c r="A559" t="s">
        <v>112</v>
      </c>
      <c r="B559" t="s">
        <v>26</v>
      </c>
      <c r="C559" s="76">
        <v>8</v>
      </c>
      <c r="D559" s="79">
        <v>139689</v>
      </c>
      <c r="E559" s="76">
        <v>8</v>
      </c>
      <c r="F559" s="79">
        <v>141999</v>
      </c>
      <c r="G559" s="79"/>
      <c r="H559" s="126"/>
      <c r="I559" s="126"/>
      <c r="J559" s="79" t="str">
        <f>A559</f>
        <v>lovington</v>
      </c>
      <c r="K559" s="79">
        <f>H565</f>
        <v>15873.623529411765</v>
      </c>
      <c r="L559" s="79">
        <f>I565</f>
        <v>16218.129411764707</v>
      </c>
      <c r="M559" t="s">
        <v>675</v>
      </c>
    </row>
    <row r="560" spans="1:13">
      <c r="B560" t="s">
        <v>27</v>
      </c>
      <c r="C560" s="76">
        <v>0</v>
      </c>
      <c r="D560" s="79">
        <v>0</v>
      </c>
      <c r="E560" s="76">
        <v>0</v>
      </c>
      <c r="F560" s="79">
        <v>0</v>
      </c>
      <c r="G560" s="79"/>
      <c r="H560" s="126"/>
      <c r="I560" s="126"/>
      <c r="J560" s="79"/>
    </row>
    <row r="561" spans="1:13">
      <c r="B561" t="s">
        <v>28</v>
      </c>
      <c r="C561" s="76">
        <v>12</v>
      </c>
      <c r="D561" s="79">
        <v>205034</v>
      </c>
      <c r="E561" s="76">
        <v>12</v>
      </c>
      <c r="F561" s="79">
        <v>207597</v>
      </c>
      <c r="G561" s="79"/>
      <c r="H561" s="126"/>
      <c r="I561" s="126"/>
      <c r="J561" s="79"/>
    </row>
    <row r="562" spans="1:13">
      <c r="B562" t="s">
        <v>29</v>
      </c>
      <c r="C562" s="76">
        <v>50</v>
      </c>
      <c r="D562" s="79">
        <v>769454</v>
      </c>
      <c r="E562" s="76">
        <v>50</v>
      </c>
      <c r="F562" s="79">
        <v>785729</v>
      </c>
      <c r="G562" s="79"/>
      <c r="H562" s="126"/>
      <c r="I562" s="126"/>
      <c r="J562" s="79"/>
    </row>
    <row r="563" spans="1:13">
      <c r="B563" t="s">
        <v>30</v>
      </c>
      <c r="C563" s="76">
        <v>15</v>
      </c>
      <c r="D563" s="79">
        <v>235081</v>
      </c>
      <c r="E563" s="76">
        <v>15</v>
      </c>
      <c r="F563" s="79">
        <v>243216</v>
      </c>
      <c r="G563" s="79"/>
      <c r="H563" s="126"/>
      <c r="I563" s="126"/>
      <c r="J563" s="79"/>
    </row>
    <row r="564" spans="1:13">
      <c r="B564" t="s">
        <v>31</v>
      </c>
      <c r="C564" s="76">
        <v>0</v>
      </c>
      <c r="D564" s="79">
        <v>0</v>
      </c>
      <c r="E564" s="76">
        <v>0</v>
      </c>
      <c r="F564" s="79">
        <v>0</v>
      </c>
      <c r="G564" s="79"/>
      <c r="H564" s="126"/>
      <c r="I564" s="126"/>
      <c r="J564" s="79"/>
    </row>
    <row r="565" spans="1:13">
      <c r="A565" t="s">
        <v>352</v>
      </c>
      <c r="C565" s="76">
        <v>85</v>
      </c>
      <c r="D565" s="79">
        <v>1349258</v>
      </c>
      <c r="E565" s="76">
        <v>85</v>
      </c>
      <c r="F565" s="79">
        <v>1378541</v>
      </c>
      <c r="G565" s="79"/>
      <c r="H565" s="126">
        <f>IF(C565=0,"N/A",D565/C565)</f>
        <v>15873.623529411765</v>
      </c>
      <c r="I565" s="126">
        <f>IF(E565=0,"N/A",F565/E565)</f>
        <v>16218.129411764707</v>
      </c>
      <c r="J565" s="79"/>
    </row>
    <row r="566" spans="1:13">
      <c r="A566" t="s">
        <v>113</v>
      </c>
      <c r="B566" t="s">
        <v>26</v>
      </c>
      <c r="C566" s="76">
        <v>0</v>
      </c>
      <c r="D566" s="79">
        <v>0</v>
      </c>
      <c r="E566" s="76">
        <v>0</v>
      </c>
      <c r="F566" s="79">
        <v>0</v>
      </c>
      <c r="G566" s="79"/>
      <c r="H566" s="126"/>
      <c r="I566" s="126"/>
      <c r="J566" s="79" t="str">
        <f>A566</f>
        <v>magdalena</v>
      </c>
      <c r="K566" s="79">
        <f>H572</f>
        <v>31212</v>
      </c>
      <c r="L566" s="79">
        <f>I572</f>
        <v>31212</v>
      </c>
      <c r="M566" t="s">
        <v>675</v>
      </c>
    </row>
    <row r="567" spans="1:13">
      <c r="B567" t="s">
        <v>27</v>
      </c>
      <c r="C567" s="76">
        <v>0</v>
      </c>
      <c r="D567" s="79">
        <v>0</v>
      </c>
      <c r="E567" s="76">
        <v>0</v>
      </c>
      <c r="F567" s="79">
        <v>0</v>
      </c>
      <c r="G567" s="79"/>
      <c r="H567" s="126"/>
      <c r="I567" s="126"/>
      <c r="J567" s="79"/>
    </row>
    <row r="568" spans="1:13">
      <c r="B568" t="s">
        <v>28</v>
      </c>
      <c r="C568" s="76">
        <v>2</v>
      </c>
      <c r="D568" s="79">
        <v>62424</v>
      </c>
      <c r="E568" s="76">
        <v>2</v>
      </c>
      <c r="F568" s="79">
        <v>62424</v>
      </c>
      <c r="G568" s="79"/>
      <c r="H568" s="126"/>
      <c r="I568" s="126"/>
      <c r="J568" s="79"/>
    </row>
    <row r="569" spans="1:13">
      <c r="B569" t="s">
        <v>29</v>
      </c>
      <c r="C569" s="76">
        <v>0</v>
      </c>
      <c r="D569" s="79">
        <v>0</v>
      </c>
      <c r="E569" s="76">
        <v>0</v>
      </c>
      <c r="F569" s="79">
        <v>0</v>
      </c>
      <c r="G569" s="79"/>
      <c r="H569" s="126"/>
      <c r="I569" s="126"/>
      <c r="J569" s="79"/>
    </row>
    <row r="570" spans="1:13">
      <c r="B570" t="s">
        <v>30</v>
      </c>
      <c r="C570" s="76">
        <v>0</v>
      </c>
      <c r="D570" s="79">
        <v>0</v>
      </c>
      <c r="E570" s="76">
        <v>0</v>
      </c>
      <c r="F570" s="79">
        <v>0</v>
      </c>
      <c r="G570" s="79"/>
      <c r="H570" s="126"/>
      <c r="I570" s="126"/>
      <c r="J570" s="79"/>
    </row>
    <row r="571" spans="1:13">
      <c r="B571" t="s">
        <v>31</v>
      </c>
      <c r="C571" s="76">
        <v>0</v>
      </c>
      <c r="D571" s="79">
        <v>0</v>
      </c>
      <c r="E571" s="76">
        <v>0</v>
      </c>
      <c r="F571" s="79">
        <v>0</v>
      </c>
      <c r="G571" s="79"/>
      <c r="H571" s="126"/>
      <c r="I571" s="126"/>
      <c r="J571" s="79"/>
    </row>
    <row r="572" spans="1:13">
      <c r="A572" t="s">
        <v>353</v>
      </c>
      <c r="C572" s="76">
        <v>2</v>
      </c>
      <c r="D572" s="79">
        <v>62424</v>
      </c>
      <c r="E572" s="76">
        <v>2</v>
      </c>
      <c r="F572" s="79">
        <v>62424</v>
      </c>
      <c r="G572" s="79"/>
      <c r="H572" s="126">
        <f>IF(C572=0,"N/A",D572/C572)</f>
        <v>31212</v>
      </c>
      <c r="I572" s="126">
        <f>IF(E572=0,"N/A",F572/E572)</f>
        <v>31212</v>
      </c>
      <c r="J572" s="79"/>
    </row>
    <row r="573" spans="1:13">
      <c r="A573" t="s">
        <v>194</v>
      </c>
      <c r="B573" t="s">
        <v>26</v>
      </c>
      <c r="C573" s="76">
        <v>0</v>
      </c>
      <c r="D573" s="79">
        <v>0</v>
      </c>
      <c r="E573" s="76">
        <v>0</v>
      </c>
      <c r="F573" s="79">
        <v>0</v>
      </c>
      <c r="G573" s="79"/>
      <c r="H573" s="126"/>
      <c r="I573" s="126"/>
      <c r="J573" s="79" t="str">
        <f>A573</f>
        <v>masters program (the)</v>
      </c>
      <c r="K573" s="79" t="str">
        <f>H579</f>
        <v>N/A</v>
      </c>
      <c r="L573" s="79" t="str">
        <f>I579</f>
        <v>N/A</v>
      </c>
      <c r="M573" t="s">
        <v>675</v>
      </c>
    </row>
    <row r="574" spans="1:13">
      <c r="B574" t="s">
        <v>27</v>
      </c>
      <c r="C574" s="76">
        <v>0</v>
      </c>
      <c r="D574" s="79">
        <v>0</v>
      </c>
      <c r="E574" s="76">
        <v>0</v>
      </c>
      <c r="F574" s="79">
        <v>0</v>
      </c>
      <c r="G574" s="79"/>
      <c r="H574" s="126"/>
      <c r="I574" s="126"/>
      <c r="J574" s="79"/>
    </row>
    <row r="575" spans="1:13">
      <c r="B575" t="s">
        <v>28</v>
      </c>
      <c r="C575" s="76">
        <v>0</v>
      </c>
      <c r="D575" s="79">
        <v>0</v>
      </c>
      <c r="E575" s="76">
        <v>0</v>
      </c>
      <c r="F575" s="79">
        <v>0</v>
      </c>
      <c r="G575" s="79"/>
      <c r="H575" s="126"/>
      <c r="I575" s="126"/>
      <c r="J575" s="79"/>
    </row>
    <row r="576" spans="1:13">
      <c r="B576" t="s">
        <v>29</v>
      </c>
      <c r="C576" s="76">
        <v>0</v>
      </c>
      <c r="D576" s="79">
        <v>0</v>
      </c>
      <c r="E576" s="76">
        <v>0</v>
      </c>
      <c r="F576" s="79">
        <v>0</v>
      </c>
      <c r="G576" s="79"/>
      <c r="H576" s="126"/>
      <c r="I576" s="126"/>
      <c r="J576" s="79"/>
    </row>
    <row r="577" spans="1:13">
      <c r="B577" t="s">
        <v>30</v>
      </c>
      <c r="C577" s="76">
        <v>0</v>
      </c>
      <c r="D577" s="79">
        <v>0</v>
      </c>
      <c r="E577" s="76">
        <v>0</v>
      </c>
      <c r="F577" s="79">
        <v>0</v>
      </c>
      <c r="G577" s="79"/>
      <c r="H577" s="126"/>
      <c r="I577" s="126"/>
      <c r="J577" s="79"/>
    </row>
    <row r="578" spans="1:13">
      <c r="B578" t="s">
        <v>31</v>
      </c>
      <c r="C578" s="76">
        <v>0</v>
      </c>
      <c r="D578" s="79">
        <v>0</v>
      </c>
      <c r="E578" s="76">
        <v>0</v>
      </c>
      <c r="F578" s="79">
        <v>0</v>
      </c>
      <c r="G578" s="79"/>
      <c r="H578" s="126"/>
      <c r="I578" s="126"/>
      <c r="J578" s="79"/>
    </row>
    <row r="579" spans="1:13">
      <c r="A579" t="s">
        <v>354</v>
      </c>
      <c r="C579" s="76">
        <v>0</v>
      </c>
      <c r="D579" s="79">
        <v>0</v>
      </c>
      <c r="E579" s="76">
        <v>0</v>
      </c>
      <c r="F579" s="79">
        <v>0</v>
      </c>
      <c r="G579" s="79"/>
      <c r="H579" s="126" t="str">
        <f>IF(C579=0,"N/A",D579/C579)</f>
        <v>N/A</v>
      </c>
      <c r="I579" s="126" t="str">
        <f>IF(E579=0,"N/A",F579/E579)</f>
        <v>N/A</v>
      </c>
      <c r="J579" s="79"/>
    </row>
    <row r="580" spans="1:13">
      <c r="A580" t="s">
        <v>114</v>
      </c>
      <c r="B580" t="s">
        <v>26</v>
      </c>
      <c r="C580" s="76">
        <v>1</v>
      </c>
      <c r="D580" s="79">
        <v>22279</v>
      </c>
      <c r="E580" s="76">
        <v>1</v>
      </c>
      <c r="F580" s="79">
        <v>22279</v>
      </c>
      <c r="G580" s="79"/>
      <c r="H580" s="126"/>
      <c r="I580" s="126"/>
      <c r="J580" s="79" t="str">
        <f>A580</f>
        <v>maxwell</v>
      </c>
      <c r="K580" s="79">
        <f>H586</f>
        <v>18841.75</v>
      </c>
      <c r="L580" s="79">
        <f>I586</f>
        <v>18841.75</v>
      </c>
      <c r="M580" t="s">
        <v>675</v>
      </c>
    </row>
    <row r="581" spans="1:13">
      <c r="B581" t="s">
        <v>27</v>
      </c>
      <c r="C581" s="76">
        <v>1</v>
      </c>
      <c r="D581" s="79">
        <v>18363</v>
      </c>
      <c r="E581" s="76">
        <v>1</v>
      </c>
      <c r="F581" s="79">
        <v>18363</v>
      </c>
      <c r="G581" s="79"/>
      <c r="H581" s="126"/>
      <c r="I581" s="126"/>
      <c r="J581" s="79"/>
    </row>
    <row r="582" spans="1:13">
      <c r="B582" t="s">
        <v>28</v>
      </c>
      <c r="C582" s="76">
        <v>1</v>
      </c>
      <c r="D582" s="79">
        <v>16362</v>
      </c>
      <c r="E582" s="76">
        <v>1</v>
      </c>
      <c r="F582" s="79">
        <v>16362</v>
      </c>
      <c r="G582" s="79"/>
      <c r="H582" s="126"/>
      <c r="I582" s="126"/>
      <c r="J582" s="79"/>
    </row>
    <row r="583" spans="1:13">
      <c r="B583" t="s">
        <v>29</v>
      </c>
      <c r="C583" s="76">
        <v>1</v>
      </c>
      <c r="D583" s="79">
        <v>18363</v>
      </c>
      <c r="E583" s="76">
        <v>1</v>
      </c>
      <c r="F583" s="79">
        <v>18363</v>
      </c>
      <c r="G583" s="79"/>
      <c r="H583" s="126"/>
      <c r="I583" s="126"/>
      <c r="J583" s="79"/>
    </row>
    <row r="584" spans="1:13">
      <c r="B584" t="s">
        <v>30</v>
      </c>
      <c r="C584" s="76">
        <v>0</v>
      </c>
      <c r="D584" s="79">
        <v>0</v>
      </c>
      <c r="E584" s="76">
        <v>0</v>
      </c>
      <c r="F584" s="79">
        <v>0</v>
      </c>
      <c r="G584" s="79"/>
      <c r="H584" s="126"/>
      <c r="I584" s="126"/>
      <c r="J584" s="79"/>
    </row>
    <row r="585" spans="1:13">
      <c r="B585" t="s">
        <v>31</v>
      </c>
      <c r="C585" s="76">
        <v>0</v>
      </c>
      <c r="D585" s="79">
        <v>0</v>
      </c>
      <c r="E585" s="76">
        <v>0</v>
      </c>
      <c r="F585" s="79">
        <v>0</v>
      </c>
      <c r="G585" s="79"/>
      <c r="H585" s="126"/>
      <c r="I585" s="126"/>
      <c r="J585" s="79"/>
    </row>
    <row r="586" spans="1:13">
      <c r="A586" t="s">
        <v>355</v>
      </c>
      <c r="C586" s="76">
        <v>4</v>
      </c>
      <c r="D586" s="79">
        <v>75367</v>
      </c>
      <c r="E586" s="76">
        <v>4</v>
      </c>
      <c r="F586" s="79">
        <v>75367</v>
      </c>
      <c r="G586" s="79"/>
      <c r="H586" s="126">
        <f>IF(C586=0,"N/A",D586/C586)</f>
        <v>18841.75</v>
      </c>
      <c r="I586" s="126">
        <f>IF(E586=0,"N/A",F586/E586)</f>
        <v>18841.75</v>
      </c>
      <c r="J586" s="79"/>
    </row>
    <row r="587" spans="1:13">
      <c r="A587" t="s">
        <v>195</v>
      </c>
      <c r="B587" t="s">
        <v>26</v>
      </c>
      <c r="C587" s="76">
        <v>0</v>
      </c>
      <c r="D587" s="79">
        <v>0</v>
      </c>
      <c r="E587" s="76">
        <v>0</v>
      </c>
      <c r="F587" s="79">
        <v>0</v>
      </c>
      <c r="G587" s="79"/>
      <c r="H587" s="126"/>
      <c r="I587" s="126"/>
      <c r="J587" s="79" t="str">
        <f>A587</f>
        <v>mccurdy charter school</v>
      </c>
      <c r="K587" s="79">
        <f>H593</f>
        <v>15810</v>
      </c>
      <c r="L587" s="79">
        <f>I593</f>
        <v>15885</v>
      </c>
      <c r="M587" t="s">
        <v>675</v>
      </c>
    </row>
    <row r="588" spans="1:13">
      <c r="B588" t="s">
        <v>27</v>
      </c>
      <c r="C588" s="76">
        <v>0</v>
      </c>
      <c r="D588" s="79">
        <v>0</v>
      </c>
      <c r="E588" s="76">
        <v>0</v>
      </c>
      <c r="F588" s="79">
        <v>0</v>
      </c>
      <c r="G588" s="79"/>
      <c r="H588" s="126"/>
      <c r="I588" s="126"/>
      <c r="J588" s="79"/>
    </row>
    <row r="589" spans="1:13">
      <c r="B589" t="s">
        <v>28</v>
      </c>
      <c r="C589" s="76">
        <v>0</v>
      </c>
      <c r="D589" s="79">
        <v>0</v>
      </c>
      <c r="E589" s="76">
        <v>0</v>
      </c>
      <c r="F589" s="79">
        <v>0</v>
      </c>
      <c r="G589" s="79"/>
      <c r="H589" s="126"/>
      <c r="I589" s="126"/>
      <c r="J589" s="79"/>
    </row>
    <row r="590" spans="1:13">
      <c r="B590" t="s">
        <v>29</v>
      </c>
      <c r="C590" s="76">
        <v>0</v>
      </c>
      <c r="D590" s="79">
        <v>0</v>
      </c>
      <c r="E590" s="76">
        <v>0</v>
      </c>
      <c r="F590" s="79">
        <v>0</v>
      </c>
      <c r="G590" s="79"/>
      <c r="H590" s="126"/>
      <c r="I590" s="126"/>
      <c r="J590" s="79"/>
    </row>
    <row r="591" spans="1:13">
      <c r="B591" t="s">
        <v>30</v>
      </c>
      <c r="C591" s="76">
        <v>2</v>
      </c>
      <c r="D591" s="79">
        <v>31620</v>
      </c>
      <c r="E591" s="76">
        <v>2</v>
      </c>
      <c r="F591" s="79">
        <v>31770</v>
      </c>
      <c r="G591" s="79"/>
      <c r="H591" s="126"/>
      <c r="I591" s="126"/>
      <c r="J591" s="79"/>
    </row>
    <row r="592" spans="1:13">
      <c r="B592" t="s">
        <v>31</v>
      </c>
      <c r="C592" s="76">
        <v>0</v>
      </c>
      <c r="D592" s="79">
        <v>0</v>
      </c>
      <c r="E592" s="76">
        <v>0</v>
      </c>
      <c r="F592" s="79">
        <v>0</v>
      </c>
      <c r="G592" s="79"/>
      <c r="H592" s="126"/>
      <c r="I592" s="126"/>
      <c r="J592" s="79"/>
    </row>
    <row r="593" spans="1:13">
      <c r="A593" t="s">
        <v>356</v>
      </c>
      <c r="C593" s="76">
        <v>2</v>
      </c>
      <c r="D593" s="79">
        <v>31620</v>
      </c>
      <c r="E593" s="76">
        <v>2</v>
      </c>
      <c r="F593" s="79">
        <v>31770</v>
      </c>
      <c r="G593" s="79"/>
      <c r="H593" s="126">
        <f>IF(C593=0,"N/A",D593/C593)</f>
        <v>15810</v>
      </c>
      <c r="I593" s="126">
        <f>IF(E593=0,"N/A",F593/E593)</f>
        <v>15885</v>
      </c>
      <c r="J593" s="79"/>
    </row>
    <row r="594" spans="1:13">
      <c r="A594" t="s">
        <v>196</v>
      </c>
      <c r="B594" t="s">
        <v>26</v>
      </c>
      <c r="C594" s="76">
        <v>0</v>
      </c>
      <c r="D594" s="79">
        <v>0</v>
      </c>
      <c r="E594" s="76">
        <v>0</v>
      </c>
      <c r="F594" s="79">
        <v>0</v>
      </c>
      <c r="G594" s="79"/>
      <c r="H594" s="126"/>
      <c r="I594" s="126"/>
      <c r="J594" s="79" t="str">
        <f>A594</f>
        <v>media arts collaborative charter school</v>
      </c>
      <c r="K594" s="79" t="str">
        <f>H600</f>
        <v>N/A</v>
      </c>
      <c r="L594" s="79" t="str">
        <f>I600</f>
        <v>N/A</v>
      </c>
      <c r="M594" t="s">
        <v>675</v>
      </c>
    </row>
    <row r="595" spans="1:13">
      <c r="B595" t="s">
        <v>27</v>
      </c>
      <c r="C595" s="76">
        <v>0</v>
      </c>
      <c r="D595" s="79">
        <v>0</v>
      </c>
      <c r="E595" s="76">
        <v>0</v>
      </c>
      <c r="F595" s="79">
        <v>0</v>
      </c>
      <c r="G595" s="79"/>
      <c r="H595" s="126"/>
      <c r="I595" s="126"/>
      <c r="J595" s="79"/>
    </row>
    <row r="596" spans="1:13">
      <c r="B596" t="s">
        <v>28</v>
      </c>
      <c r="C596" s="76">
        <v>0</v>
      </c>
      <c r="D596" s="79">
        <v>0</v>
      </c>
      <c r="E596" s="76">
        <v>0</v>
      </c>
      <c r="F596" s="79">
        <v>0</v>
      </c>
      <c r="G596" s="79"/>
      <c r="H596" s="126"/>
      <c r="I596" s="126"/>
      <c r="J596" s="79"/>
    </row>
    <row r="597" spans="1:13">
      <c r="B597" t="s">
        <v>29</v>
      </c>
      <c r="C597" s="76">
        <v>0</v>
      </c>
      <c r="D597" s="79">
        <v>0</v>
      </c>
      <c r="E597" s="76">
        <v>0</v>
      </c>
      <c r="F597" s="79">
        <v>0</v>
      </c>
      <c r="G597" s="79"/>
      <c r="H597" s="126"/>
      <c r="I597" s="126"/>
      <c r="J597" s="79"/>
    </row>
    <row r="598" spans="1:13">
      <c r="B598" t="s">
        <v>30</v>
      </c>
      <c r="C598" s="76">
        <v>0</v>
      </c>
      <c r="D598" s="79">
        <v>0</v>
      </c>
      <c r="E598" s="76">
        <v>0</v>
      </c>
      <c r="F598" s="79">
        <v>0</v>
      </c>
      <c r="G598" s="79"/>
      <c r="H598" s="126"/>
      <c r="I598" s="126"/>
      <c r="J598" s="79"/>
    </row>
    <row r="599" spans="1:13">
      <c r="B599" t="s">
        <v>31</v>
      </c>
      <c r="C599" s="76">
        <v>0</v>
      </c>
      <c r="D599" s="79">
        <v>0</v>
      </c>
      <c r="E599" s="76">
        <v>0</v>
      </c>
      <c r="F599" s="79">
        <v>0</v>
      </c>
      <c r="G599" s="79"/>
      <c r="H599" s="126"/>
      <c r="I599" s="126"/>
      <c r="J599" s="79"/>
    </row>
    <row r="600" spans="1:13">
      <c r="A600" t="s">
        <v>357</v>
      </c>
      <c r="C600" s="76">
        <v>0</v>
      </c>
      <c r="D600" s="79">
        <v>0</v>
      </c>
      <c r="E600" s="76">
        <v>0</v>
      </c>
      <c r="F600" s="79">
        <v>0</v>
      </c>
      <c r="G600" s="79"/>
      <c r="H600" s="126" t="str">
        <f>IF(C600=0,"N/A",D600/C600)</f>
        <v>N/A</v>
      </c>
      <c r="I600" s="126" t="str">
        <f>IF(E600=0,"N/A",F600/E600)</f>
        <v>N/A</v>
      </c>
      <c r="J600" s="79"/>
    </row>
    <row r="601" spans="1:13">
      <c r="A601" t="s">
        <v>115</v>
      </c>
      <c r="B601" t="s">
        <v>26</v>
      </c>
      <c r="C601" s="76">
        <v>0</v>
      </c>
      <c r="D601" s="79">
        <v>0</v>
      </c>
      <c r="E601" s="76">
        <v>0</v>
      </c>
      <c r="F601" s="79">
        <v>0</v>
      </c>
      <c r="G601" s="79"/>
      <c r="H601" s="126"/>
      <c r="I601" s="126"/>
      <c r="J601" s="79" t="str">
        <f>A601</f>
        <v>melrose</v>
      </c>
      <c r="K601" s="79" t="str">
        <f>H607</f>
        <v>N/A</v>
      </c>
      <c r="L601" s="79" t="str">
        <f>I607</f>
        <v>N/A</v>
      </c>
      <c r="M601" t="s">
        <v>675</v>
      </c>
    </row>
    <row r="602" spans="1:13">
      <c r="B602" t="s">
        <v>27</v>
      </c>
      <c r="C602" s="76">
        <v>0</v>
      </c>
      <c r="D602" s="79">
        <v>0</v>
      </c>
      <c r="E602" s="76">
        <v>0</v>
      </c>
      <c r="F602" s="79">
        <v>0</v>
      </c>
      <c r="G602" s="79"/>
      <c r="H602" s="126"/>
      <c r="I602" s="126"/>
      <c r="J602" s="79"/>
    </row>
    <row r="603" spans="1:13">
      <c r="B603" t="s">
        <v>28</v>
      </c>
      <c r="C603" s="76">
        <v>0</v>
      </c>
      <c r="D603" s="79">
        <v>0</v>
      </c>
      <c r="E603" s="76">
        <v>0</v>
      </c>
      <c r="F603" s="79">
        <v>0</v>
      </c>
      <c r="G603" s="79"/>
      <c r="H603" s="126"/>
      <c r="I603" s="126"/>
      <c r="J603" s="79"/>
    </row>
    <row r="604" spans="1:13">
      <c r="B604" t="s">
        <v>29</v>
      </c>
      <c r="C604" s="76">
        <v>0</v>
      </c>
      <c r="D604" s="79">
        <v>0</v>
      </c>
      <c r="E604" s="76">
        <v>0</v>
      </c>
      <c r="F604" s="79">
        <v>0</v>
      </c>
      <c r="G604" s="79"/>
      <c r="H604" s="126"/>
      <c r="I604" s="126"/>
      <c r="J604" s="79"/>
    </row>
    <row r="605" spans="1:13">
      <c r="B605" t="s">
        <v>30</v>
      </c>
      <c r="C605" s="76">
        <v>0</v>
      </c>
      <c r="D605" s="79">
        <v>0</v>
      </c>
      <c r="E605" s="76">
        <v>0</v>
      </c>
      <c r="F605" s="79">
        <v>0</v>
      </c>
      <c r="G605" s="79"/>
      <c r="H605" s="126"/>
      <c r="I605" s="126"/>
      <c r="J605" s="79"/>
    </row>
    <row r="606" spans="1:13">
      <c r="B606" t="s">
        <v>31</v>
      </c>
      <c r="C606" s="76">
        <v>0</v>
      </c>
      <c r="D606" s="79">
        <v>0</v>
      </c>
      <c r="E606" s="76">
        <v>0</v>
      </c>
      <c r="F606" s="79">
        <v>0</v>
      </c>
      <c r="G606" s="79"/>
      <c r="H606" s="126"/>
      <c r="I606" s="126"/>
      <c r="J606" s="79"/>
    </row>
    <row r="607" spans="1:13">
      <c r="A607" t="s">
        <v>358</v>
      </c>
      <c r="C607" s="76">
        <v>0</v>
      </c>
      <c r="D607" s="79">
        <v>0</v>
      </c>
      <c r="E607" s="76">
        <v>0</v>
      </c>
      <c r="F607" s="79">
        <v>0</v>
      </c>
      <c r="G607" s="79"/>
      <c r="H607" s="126" t="str">
        <f>IF(C607=0,"N/A",D607/C607)</f>
        <v>N/A</v>
      </c>
      <c r="I607" s="126" t="str">
        <f>IF(E607=0,"N/A",F607/E607)</f>
        <v>N/A</v>
      </c>
      <c r="J607" s="79"/>
    </row>
    <row r="608" spans="1:13">
      <c r="A608" t="s">
        <v>116</v>
      </c>
      <c r="B608" t="s">
        <v>26</v>
      </c>
      <c r="C608" s="76">
        <v>0</v>
      </c>
      <c r="D608" s="79">
        <v>0</v>
      </c>
      <c r="E608" s="76">
        <v>0</v>
      </c>
      <c r="F608" s="79">
        <v>0</v>
      </c>
      <c r="G608" s="79"/>
      <c r="H608" s="126"/>
      <c r="I608" s="126"/>
      <c r="J608" s="79" t="str">
        <f>A608</f>
        <v>mesa vista</v>
      </c>
      <c r="K608" s="79">
        <f>H614</f>
        <v>19212</v>
      </c>
      <c r="L608" s="79">
        <f>I614</f>
        <v>19212</v>
      </c>
      <c r="M608" t="s">
        <v>675</v>
      </c>
    </row>
    <row r="609" spans="1:13">
      <c r="B609" t="s">
        <v>27</v>
      </c>
      <c r="C609" s="76">
        <v>0</v>
      </c>
      <c r="D609" s="79">
        <v>0</v>
      </c>
      <c r="E609" s="76">
        <v>0</v>
      </c>
      <c r="F609" s="79">
        <v>0</v>
      </c>
      <c r="G609" s="79"/>
      <c r="H609" s="126"/>
      <c r="I609" s="126"/>
      <c r="J609" s="79"/>
    </row>
    <row r="610" spans="1:13">
      <c r="B610" t="s">
        <v>28</v>
      </c>
      <c r="C610" s="76">
        <v>0</v>
      </c>
      <c r="D610" s="79">
        <v>0</v>
      </c>
      <c r="E610" s="76">
        <v>0</v>
      </c>
      <c r="F610" s="79">
        <v>0</v>
      </c>
      <c r="G610" s="79"/>
      <c r="H610" s="126"/>
      <c r="I610" s="126"/>
      <c r="J610" s="79"/>
    </row>
    <row r="611" spans="1:13">
      <c r="B611" t="s">
        <v>29</v>
      </c>
      <c r="C611" s="76">
        <v>2</v>
      </c>
      <c r="D611" s="79">
        <v>38424</v>
      </c>
      <c r="E611" s="76">
        <v>2</v>
      </c>
      <c r="F611" s="79">
        <v>38424</v>
      </c>
      <c r="G611" s="79"/>
      <c r="H611" s="126"/>
      <c r="I611" s="126"/>
      <c r="J611" s="79"/>
    </row>
    <row r="612" spans="1:13">
      <c r="B612" t="s">
        <v>30</v>
      </c>
      <c r="C612" s="76">
        <v>0</v>
      </c>
      <c r="D612" s="79">
        <v>0</v>
      </c>
      <c r="E612" s="76">
        <v>0</v>
      </c>
      <c r="F612" s="79">
        <v>0</v>
      </c>
      <c r="G612" s="79"/>
      <c r="H612" s="126"/>
      <c r="I612" s="126"/>
      <c r="J612" s="79"/>
    </row>
    <row r="613" spans="1:13">
      <c r="B613" t="s">
        <v>31</v>
      </c>
      <c r="C613" s="76">
        <v>0</v>
      </c>
      <c r="D613" s="79">
        <v>0</v>
      </c>
      <c r="E613" s="76">
        <v>0</v>
      </c>
      <c r="F613" s="79">
        <v>0</v>
      </c>
      <c r="G613" s="79"/>
      <c r="H613" s="126"/>
      <c r="I613" s="126"/>
      <c r="J613" s="79"/>
    </row>
    <row r="614" spans="1:13">
      <c r="A614" t="s">
        <v>359</v>
      </c>
      <c r="C614" s="76">
        <v>2</v>
      </c>
      <c r="D614" s="79">
        <v>38424</v>
      </c>
      <c r="E614" s="76">
        <v>2</v>
      </c>
      <c r="F614" s="79">
        <v>38424</v>
      </c>
      <c r="G614" s="79"/>
      <c r="H614" s="126">
        <f>IF(C614=0,"N/A",D614/C614)</f>
        <v>19212</v>
      </c>
      <c r="I614" s="126">
        <f>IF(E614=0,"N/A",F614/E614)</f>
        <v>19212</v>
      </c>
      <c r="J614" s="79"/>
    </row>
    <row r="615" spans="1:13">
      <c r="A615" t="s">
        <v>199</v>
      </c>
      <c r="B615" t="s">
        <v>26</v>
      </c>
      <c r="C615" s="76">
        <v>0</v>
      </c>
      <c r="D615" s="79">
        <v>0</v>
      </c>
      <c r="E615" s="76">
        <v>0</v>
      </c>
      <c r="F615" s="79">
        <v>0</v>
      </c>
      <c r="G615" s="79"/>
      <c r="H615" s="126"/>
      <c r="I615" s="126"/>
      <c r="J615" s="79" t="str">
        <f>A615</f>
        <v>mission achievement and success</v>
      </c>
      <c r="K615" s="79" t="str">
        <f>H621</f>
        <v>N/A</v>
      </c>
      <c r="L615" s="79" t="str">
        <f>I621</f>
        <v>N/A</v>
      </c>
    </row>
    <row r="616" spans="1:13">
      <c r="B616" t="s">
        <v>27</v>
      </c>
      <c r="C616" s="76">
        <v>0</v>
      </c>
      <c r="D616" s="79">
        <v>0</v>
      </c>
      <c r="E616" s="76">
        <v>0</v>
      </c>
      <c r="F616" s="79">
        <v>0</v>
      </c>
      <c r="G616" s="79"/>
      <c r="H616" s="126"/>
      <c r="I616" s="126"/>
      <c r="J616" s="79"/>
    </row>
    <row r="617" spans="1:13">
      <c r="B617" t="s">
        <v>28</v>
      </c>
      <c r="C617" s="76">
        <v>0</v>
      </c>
      <c r="D617" s="79">
        <v>0</v>
      </c>
      <c r="E617" s="76">
        <v>0</v>
      </c>
      <c r="F617" s="79">
        <v>0</v>
      </c>
      <c r="G617" s="79"/>
      <c r="H617" s="126"/>
      <c r="I617" s="126"/>
      <c r="J617" s="79"/>
    </row>
    <row r="618" spans="1:13">
      <c r="B618" t="s">
        <v>29</v>
      </c>
      <c r="C618" s="76">
        <v>0</v>
      </c>
      <c r="D618" s="79">
        <v>0</v>
      </c>
      <c r="E618" s="76">
        <v>0</v>
      </c>
      <c r="F618" s="79">
        <v>0</v>
      </c>
      <c r="G618" s="79"/>
      <c r="H618" s="126"/>
      <c r="I618" s="126"/>
      <c r="J618" s="79"/>
    </row>
    <row r="619" spans="1:13">
      <c r="B619" t="s">
        <v>30</v>
      </c>
      <c r="C619" s="76">
        <v>0</v>
      </c>
      <c r="D619" s="79">
        <v>0</v>
      </c>
      <c r="E619" s="76">
        <v>0</v>
      </c>
      <c r="F619" s="79">
        <v>0</v>
      </c>
      <c r="G619" s="79"/>
      <c r="H619" s="126"/>
      <c r="I619" s="126"/>
      <c r="J619" s="79"/>
    </row>
    <row r="620" spans="1:13">
      <c r="B620" t="s">
        <v>31</v>
      </c>
      <c r="C620" s="76">
        <v>0</v>
      </c>
      <c r="D620" s="79">
        <v>0</v>
      </c>
      <c r="E620" s="76">
        <v>0</v>
      </c>
      <c r="F620" s="79">
        <v>0</v>
      </c>
      <c r="G620" s="79"/>
      <c r="H620" s="126"/>
      <c r="I620" s="126"/>
      <c r="J620" s="79"/>
    </row>
    <row r="621" spans="1:13">
      <c r="A621" t="s">
        <v>361</v>
      </c>
      <c r="C621" s="76">
        <v>0</v>
      </c>
      <c r="D621" s="79">
        <v>0</v>
      </c>
      <c r="E621" s="76">
        <v>0</v>
      </c>
      <c r="F621" s="79">
        <v>0</v>
      </c>
      <c r="G621" s="79"/>
      <c r="H621" s="126" t="str">
        <f>IF(C621=0,"N/A",D621/C621)</f>
        <v>N/A</v>
      </c>
      <c r="I621" s="126" t="str">
        <f>IF(E621=0,"N/A",F621/E621)</f>
        <v>N/A</v>
      </c>
      <c r="J621" s="79"/>
    </row>
    <row r="622" spans="1:13">
      <c r="A622" t="s">
        <v>200</v>
      </c>
      <c r="B622" t="s">
        <v>26</v>
      </c>
      <c r="C622" s="76">
        <v>0</v>
      </c>
      <c r="D622" s="79">
        <v>0</v>
      </c>
      <c r="E622" s="76">
        <v>0</v>
      </c>
      <c r="F622" s="79">
        <v>0</v>
      </c>
      <c r="G622" s="79"/>
      <c r="H622" s="126"/>
      <c r="I622" s="126"/>
      <c r="J622" s="79" t="str">
        <f>A622</f>
        <v>monte del sol charter school</v>
      </c>
      <c r="K622" s="79">
        <f>H628</f>
        <v>24736.5</v>
      </c>
      <c r="L622" s="79">
        <f>I628</f>
        <v>25027.5</v>
      </c>
      <c r="M622" t="s">
        <v>675</v>
      </c>
    </row>
    <row r="623" spans="1:13">
      <c r="B623" t="s">
        <v>27</v>
      </c>
      <c r="C623" s="76">
        <v>0</v>
      </c>
      <c r="D623" s="79">
        <v>0</v>
      </c>
      <c r="E623" s="76">
        <v>0</v>
      </c>
      <c r="F623" s="79">
        <v>0</v>
      </c>
      <c r="G623" s="79"/>
      <c r="H623" s="126"/>
      <c r="I623" s="126"/>
      <c r="J623" s="79"/>
    </row>
    <row r="624" spans="1:13">
      <c r="B624" t="s">
        <v>28</v>
      </c>
      <c r="C624" s="76">
        <v>0</v>
      </c>
      <c r="D624" s="79">
        <v>0</v>
      </c>
      <c r="E624" s="76">
        <v>0</v>
      </c>
      <c r="F624" s="79">
        <v>0</v>
      </c>
      <c r="G624" s="79"/>
      <c r="H624" s="126"/>
      <c r="I624" s="126"/>
      <c r="J624" s="79"/>
    </row>
    <row r="625" spans="1:12">
      <c r="B625" t="s">
        <v>29</v>
      </c>
      <c r="C625" s="76">
        <v>2</v>
      </c>
      <c r="D625" s="79">
        <v>49473</v>
      </c>
      <c r="E625" s="76">
        <v>2</v>
      </c>
      <c r="F625" s="79">
        <v>50055</v>
      </c>
      <c r="G625" s="79"/>
      <c r="H625" s="126"/>
      <c r="I625" s="126"/>
      <c r="J625" s="79"/>
    </row>
    <row r="626" spans="1:12">
      <c r="B626" t="s">
        <v>30</v>
      </c>
      <c r="C626" s="76">
        <v>0</v>
      </c>
      <c r="D626" s="79">
        <v>0</v>
      </c>
      <c r="E626" s="76">
        <v>0</v>
      </c>
      <c r="F626" s="79">
        <v>0</v>
      </c>
      <c r="G626" s="79"/>
      <c r="H626" s="126"/>
      <c r="I626" s="126"/>
      <c r="J626" s="79"/>
    </row>
    <row r="627" spans="1:12">
      <c r="B627" t="s">
        <v>31</v>
      </c>
      <c r="C627" s="76">
        <v>0</v>
      </c>
      <c r="D627" s="79">
        <v>0</v>
      </c>
      <c r="E627" s="76">
        <v>0</v>
      </c>
      <c r="F627" s="79">
        <v>0</v>
      </c>
      <c r="G627" s="79"/>
      <c r="H627" s="126"/>
      <c r="I627" s="126"/>
      <c r="J627" s="79"/>
    </row>
    <row r="628" spans="1:12">
      <c r="A628" t="s">
        <v>362</v>
      </c>
      <c r="C628" s="76">
        <v>2</v>
      </c>
      <c r="D628" s="79">
        <v>49473</v>
      </c>
      <c r="E628" s="76">
        <v>2</v>
      </c>
      <c r="F628" s="79">
        <v>50055</v>
      </c>
      <c r="G628" s="79"/>
      <c r="H628" s="126">
        <f>IF(C628=0,"N/A",D628/C628)</f>
        <v>24736.5</v>
      </c>
      <c r="I628" s="126">
        <f>IF(E628=0,"N/A",F628/E628)</f>
        <v>25027.5</v>
      </c>
      <c r="J628" s="79"/>
    </row>
    <row r="629" spans="1:12">
      <c r="A629" t="s">
        <v>201</v>
      </c>
      <c r="B629" t="s">
        <v>26</v>
      </c>
      <c r="C629" s="76">
        <v>0</v>
      </c>
      <c r="D629" s="79">
        <v>0</v>
      </c>
      <c r="E629" s="76">
        <v>0</v>
      </c>
      <c r="F629" s="79">
        <v>0</v>
      </c>
      <c r="G629" s="79"/>
      <c r="H629" s="126"/>
      <c r="I629" s="126"/>
      <c r="J629" s="79" t="str">
        <f>A629</f>
        <v>montessori elementary school (the)</v>
      </c>
      <c r="K629" s="79">
        <f>H635</f>
        <v>17430</v>
      </c>
      <c r="L629" s="79">
        <f>I635</f>
        <v>17430</v>
      </c>
    </row>
    <row r="630" spans="1:12">
      <c r="B630" t="s">
        <v>27</v>
      </c>
      <c r="C630" s="76">
        <v>0</v>
      </c>
      <c r="D630" s="79">
        <v>0</v>
      </c>
      <c r="E630" s="76">
        <v>0</v>
      </c>
      <c r="F630" s="79">
        <v>0</v>
      </c>
      <c r="G630" s="79"/>
      <c r="H630" s="126"/>
      <c r="I630" s="126"/>
      <c r="J630" s="79"/>
    </row>
    <row r="631" spans="1:12">
      <c r="B631" t="s">
        <v>28</v>
      </c>
      <c r="C631" s="76">
        <v>5</v>
      </c>
      <c r="D631" s="79">
        <v>87150</v>
      </c>
      <c r="E631" s="76">
        <v>5</v>
      </c>
      <c r="F631" s="79">
        <v>87150</v>
      </c>
      <c r="G631" s="79"/>
      <c r="H631" s="126"/>
      <c r="I631" s="126"/>
      <c r="J631" s="79"/>
    </row>
    <row r="632" spans="1:12">
      <c r="B632" t="s">
        <v>29</v>
      </c>
      <c r="C632" s="76">
        <v>0</v>
      </c>
      <c r="D632" s="79">
        <v>0</v>
      </c>
      <c r="E632" s="76">
        <v>0</v>
      </c>
      <c r="F632" s="79">
        <v>0</v>
      </c>
      <c r="G632" s="79"/>
      <c r="H632" s="126"/>
      <c r="I632" s="126"/>
      <c r="J632" s="79"/>
    </row>
    <row r="633" spans="1:12">
      <c r="B633" t="s">
        <v>30</v>
      </c>
      <c r="C633" s="76">
        <v>0</v>
      </c>
      <c r="D633" s="79">
        <v>0</v>
      </c>
      <c r="E633" s="76">
        <v>0</v>
      </c>
      <c r="F633" s="79">
        <v>0</v>
      </c>
      <c r="G633" s="79"/>
      <c r="H633" s="126"/>
      <c r="I633" s="126"/>
      <c r="J633" s="79"/>
    </row>
    <row r="634" spans="1:12">
      <c r="B634" t="s">
        <v>31</v>
      </c>
      <c r="C634" s="76">
        <v>0</v>
      </c>
      <c r="D634" s="79">
        <v>0</v>
      </c>
      <c r="E634" s="76">
        <v>0</v>
      </c>
      <c r="F634" s="79">
        <v>0</v>
      </c>
      <c r="G634" s="79"/>
      <c r="H634" s="126"/>
      <c r="I634" s="126"/>
      <c r="J634" s="79"/>
    </row>
    <row r="635" spans="1:12">
      <c r="A635" t="s">
        <v>363</v>
      </c>
      <c r="C635" s="76">
        <v>5</v>
      </c>
      <c r="D635" s="79">
        <v>87150</v>
      </c>
      <c r="E635" s="76">
        <v>5</v>
      </c>
      <c r="F635" s="79">
        <v>87150</v>
      </c>
      <c r="G635" s="79"/>
      <c r="H635" s="126">
        <f>IF(C635=0,"N/A",D635/C635)</f>
        <v>17430</v>
      </c>
      <c r="I635" s="126">
        <f>IF(E635=0,"N/A",F635/E635)</f>
        <v>17430</v>
      </c>
      <c r="J635" s="79"/>
    </row>
    <row r="636" spans="1:12">
      <c r="A636" t="s">
        <v>117</v>
      </c>
      <c r="B636" t="s">
        <v>26</v>
      </c>
      <c r="C636" s="76">
        <v>0</v>
      </c>
      <c r="D636" s="79">
        <v>0</v>
      </c>
      <c r="E636" s="76">
        <v>0</v>
      </c>
      <c r="F636" s="79">
        <v>0</v>
      </c>
      <c r="G636" s="79"/>
      <c r="H636" s="126"/>
      <c r="I636" s="126"/>
      <c r="J636" s="79" t="str">
        <f>A636</f>
        <v>mora</v>
      </c>
      <c r="K636" s="79">
        <f>H642</f>
        <v>13755.84</v>
      </c>
      <c r="L636" s="79">
        <f>I642</f>
        <v>13756.84</v>
      </c>
    </row>
    <row r="637" spans="1:12">
      <c r="B637" t="s">
        <v>27</v>
      </c>
      <c r="C637" s="76">
        <v>0</v>
      </c>
      <c r="D637" s="79">
        <v>0</v>
      </c>
      <c r="E637" s="76">
        <v>0</v>
      </c>
      <c r="F637" s="79">
        <v>0</v>
      </c>
      <c r="G637" s="79"/>
      <c r="H637" s="126"/>
      <c r="I637" s="126"/>
      <c r="J637" s="79"/>
    </row>
    <row r="638" spans="1:12">
      <c r="B638" t="s">
        <v>28</v>
      </c>
      <c r="C638" s="76">
        <v>0</v>
      </c>
      <c r="D638" s="79">
        <v>0</v>
      </c>
      <c r="E638" s="76">
        <v>0</v>
      </c>
      <c r="F638" s="79">
        <v>0</v>
      </c>
      <c r="G638" s="79"/>
      <c r="H638" s="126"/>
      <c r="I638" s="126"/>
      <c r="J638" s="79"/>
    </row>
    <row r="639" spans="1:12">
      <c r="B639" t="s">
        <v>29</v>
      </c>
      <c r="C639" s="76">
        <v>0</v>
      </c>
      <c r="D639" s="79">
        <v>0</v>
      </c>
      <c r="E639" s="76">
        <v>0</v>
      </c>
      <c r="F639" s="79">
        <v>0</v>
      </c>
      <c r="G639" s="79"/>
      <c r="H639" s="126"/>
      <c r="I639" s="126"/>
      <c r="J639" s="79"/>
    </row>
    <row r="640" spans="1:12">
      <c r="B640" t="s">
        <v>30</v>
      </c>
      <c r="C640" s="76">
        <v>2</v>
      </c>
      <c r="D640" s="79">
        <v>27511.68</v>
      </c>
      <c r="E640" s="76">
        <v>2</v>
      </c>
      <c r="F640" s="79">
        <v>27513.68</v>
      </c>
      <c r="G640" s="79"/>
      <c r="H640" s="126"/>
      <c r="I640" s="126"/>
      <c r="J640" s="79"/>
    </row>
    <row r="641" spans="1:12">
      <c r="B641" t="s">
        <v>31</v>
      </c>
      <c r="C641" s="76">
        <v>0</v>
      </c>
      <c r="D641" s="79">
        <v>0</v>
      </c>
      <c r="E641" s="76">
        <v>0</v>
      </c>
      <c r="F641" s="79">
        <v>0</v>
      </c>
      <c r="G641" s="79"/>
      <c r="H641" s="126"/>
      <c r="I641" s="126"/>
      <c r="J641" s="79"/>
    </row>
    <row r="642" spans="1:12">
      <c r="A642" t="s">
        <v>365</v>
      </c>
      <c r="C642" s="76">
        <v>2</v>
      </c>
      <c r="D642" s="79">
        <v>27511.68</v>
      </c>
      <c r="E642" s="76">
        <v>2</v>
      </c>
      <c r="F642" s="79">
        <v>27513.68</v>
      </c>
      <c r="G642" s="79"/>
      <c r="H642" s="126">
        <f>IF(C642=0,"N/A",D642/C642)</f>
        <v>13755.84</v>
      </c>
      <c r="I642" s="126">
        <f>IF(E642=0,"N/A",F642/E642)</f>
        <v>13756.84</v>
      </c>
      <c r="J642" s="79"/>
    </row>
    <row r="643" spans="1:12">
      <c r="A643" t="s">
        <v>118</v>
      </c>
      <c r="B643" t="s">
        <v>26</v>
      </c>
      <c r="C643" s="76">
        <v>4.5332999999999997</v>
      </c>
      <c r="D643" s="79">
        <v>77664.08</v>
      </c>
      <c r="E643" s="76">
        <v>4.5332999999999997</v>
      </c>
      <c r="F643" s="79">
        <v>77664.08</v>
      </c>
      <c r="G643" s="79"/>
      <c r="H643" s="126"/>
      <c r="I643" s="126"/>
      <c r="J643" s="79" t="str">
        <f>A643</f>
        <v>moriarty-edgewood</v>
      </c>
      <c r="K643" s="79">
        <f>H649</f>
        <v>14624.318198400912</v>
      </c>
      <c r="L643" s="79">
        <f>I649</f>
        <v>14624.318198400912</v>
      </c>
    </row>
    <row r="644" spans="1:12">
      <c r="B644" t="s">
        <v>27</v>
      </c>
      <c r="C644" s="76">
        <v>0</v>
      </c>
      <c r="D644" s="79">
        <v>0</v>
      </c>
      <c r="E644" s="76">
        <v>0</v>
      </c>
      <c r="F644" s="79">
        <v>0</v>
      </c>
      <c r="G644" s="79"/>
      <c r="H644" s="126"/>
      <c r="I644" s="126"/>
      <c r="J644" s="79"/>
    </row>
    <row r="645" spans="1:12">
      <c r="B645" t="s">
        <v>28</v>
      </c>
      <c r="C645" s="76">
        <v>8.5</v>
      </c>
      <c r="D645" s="79">
        <v>119120.08</v>
      </c>
      <c r="E645" s="76">
        <v>8.5</v>
      </c>
      <c r="F645" s="79">
        <v>119120.08</v>
      </c>
      <c r="G645" s="79"/>
      <c r="H645" s="126"/>
      <c r="I645" s="126"/>
      <c r="J645" s="79"/>
    </row>
    <row r="646" spans="1:12">
      <c r="B646" t="s">
        <v>29</v>
      </c>
      <c r="C646" s="76">
        <v>23.24</v>
      </c>
      <c r="D646" s="79">
        <v>337466.7</v>
      </c>
      <c r="E646" s="76">
        <v>23.24</v>
      </c>
      <c r="F646" s="79">
        <v>337466.7</v>
      </c>
      <c r="G646" s="79"/>
      <c r="H646" s="126"/>
      <c r="I646" s="126"/>
      <c r="J646" s="79"/>
    </row>
    <row r="647" spans="1:12">
      <c r="B647" t="s">
        <v>30</v>
      </c>
      <c r="C647" s="76">
        <v>4</v>
      </c>
      <c r="D647" s="79">
        <v>56840.53</v>
      </c>
      <c r="E647" s="76">
        <v>4</v>
      </c>
      <c r="F647" s="79">
        <v>56840.53</v>
      </c>
      <c r="G647" s="79"/>
      <c r="H647" s="126"/>
      <c r="I647" s="126"/>
      <c r="J647" s="79"/>
    </row>
    <row r="648" spans="1:12">
      <c r="B648" t="s">
        <v>31</v>
      </c>
      <c r="C648" s="76">
        <v>2.2134</v>
      </c>
      <c r="D648" s="79">
        <v>30247.63</v>
      </c>
      <c r="E648" s="76">
        <v>2.2134</v>
      </c>
      <c r="F648" s="79">
        <v>30247.63</v>
      </c>
      <c r="G648" s="79"/>
      <c r="H648" s="126"/>
      <c r="I648" s="126"/>
      <c r="J648" s="79"/>
    </row>
    <row r="649" spans="1:12">
      <c r="A649" t="s">
        <v>367</v>
      </c>
      <c r="C649" s="76">
        <v>42.486699999999999</v>
      </c>
      <c r="D649" s="79">
        <v>621339.02</v>
      </c>
      <c r="E649" s="76">
        <v>42.486699999999999</v>
      </c>
      <c r="F649" s="79">
        <v>621339.02</v>
      </c>
      <c r="G649" s="79"/>
      <c r="H649" s="126">
        <f>IF(C649=0,"N/A",D649/C649)</f>
        <v>14624.318198400912</v>
      </c>
      <c r="I649" s="126">
        <f>IF(E649=0,"N/A",F649/E649)</f>
        <v>14624.318198400912</v>
      </c>
      <c r="J649" s="79"/>
    </row>
    <row r="650" spans="1:12">
      <c r="A650" t="s">
        <v>119</v>
      </c>
      <c r="B650" t="s">
        <v>26</v>
      </c>
      <c r="C650" s="76">
        <v>0</v>
      </c>
      <c r="D650" s="79">
        <v>0</v>
      </c>
      <c r="E650" s="76">
        <v>0</v>
      </c>
      <c r="F650" s="79">
        <v>0</v>
      </c>
      <c r="G650" s="79"/>
      <c r="H650" s="126"/>
      <c r="I650" s="126"/>
      <c r="J650" s="79" t="str">
        <f>A650</f>
        <v>mosquero</v>
      </c>
      <c r="K650" s="79">
        <f>H656</f>
        <v>15923</v>
      </c>
      <c r="L650" s="79">
        <f>I656</f>
        <v>15923</v>
      </c>
    </row>
    <row r="651" spans="1:12">
      <c r="B651" t="s">
        <v>27</v>
      </c>
      <c r="C651" s="76">
        <v>0</v>
      </c>
      <c r="D651" s="79">
        <v>0</v>
      </c>
      <c r="E651" s="76">
        <v>0</v>
      </c>
      <c r="F651" s="79">
        <v>0</v>
      </c>
      <c r="G651" s="79"/>
      <c r="H651" s="126"/>
      <c r="I651" s="126"/>
      <c r="J651" s="79"/>
    </row>
    <row r="652" spans="1:12">
      <c r="B652" t="s">
        <v>28</v>
      </c>
      <c r="C652" s="76">
        <v>1</v>
      </c>
      <c r="D652" s="79">
        <v>15923</v>
      </c>
      <c r="E652" s="76">
        <v>1</v>
      </c>
      <c r="F652" s="79">
        <v>15923</v>
      </c>
      <c r="G652" s="79"/>
      <c r="H652" s="126"/>
      <c r="I652" s="126"/>
      <c r="J652" s="79"/>
    </row>
    <row r="653" spans="1:12">
      <c r="B653" t="s">
        <v>29</v>
      </c>
      <c r="C653" s="76">
        <v>0</v>
      </c>
      <c r="D653" s="79">
        <v>0</v>
      </c>
      <c r="E653" s="76">
        <v>0</v>
      </c>
      <c r="F653" s="79">
        <v>0</v>
      </c>
      <c r="G653" s="79"/>
      <c r="H653" s="126"/>
      <c r="I653" s="126"/>
      <c r="J653" s="79"/>
    </row>
    <row r="654" spans="1:12">
      <c r="B654" t="s">
        <v>30</v>
      </c>
      <c r="C654" s="76">
        <v>0</v>
      </c>
      <c r="D654" s="79">
        <v>0</v>
      </c>
      <c r="E654" s="76">
        <v>0</v>
      </c>
      <c r="F654" s="79">
        <v>0</v>
      </c>
      <c r="G654" s="79"/>
      <c r="H654" s="126"/>
      <c r="I654" s="126"/>
      <c r="J654" s="79"/>
    </row>
    <row r="655" spans="1:12">
      <c r="B655" t="s">
        <v>31</v>
      </c>
      <c r="C655" s="76">
        <v>0</v>
      </c>
      <c r="D655" s="79">
        <v>0</v>
      </c>
      <c r="E655" s="76">
        <v>0</v>
      </c>
      <c r="F655" s="79">
        <v>0</v>
      </c>
      <c r="G655" s="79"/>
      <c r="H655" s="126"/>
      <c r="I655" s="126"/>
      <c r="J655" s="79"/>
    </row>
    <row r="656" spans="1:12">
      <c r="A656" t="s">
        <v>369</v>
      </c>
      <c r="C656" s="76">
        <v>1</v>
      </c>
      <c r="D656" s="79">
        <v>15923</v>
      </c>
      <c r="E656" s="76">
        <v>1</v>
      </c>
      <c r="F656" s="79">
        <v>15923</v>
      </c>
      <c r="G656" s="79"/>
      <c r="H656" s="126">
        <f>IF(C656=0,"N/A",D656/C656)</f>
        <v>15923</v>
      </c>
      <c r="I656" s="126">
        <f>IF(E656=0,"N/A",F656/E656)</f>
        <v>15923</v>
      </c>
      <c r="J656" s="79"/>
    </row>
    <row r="657" spans="1:13">
      <c r="A657" t="s">
        <v>120</v>
      </c>
      <c r="B657" t="s">
        <v>26</v>
      </c>
      <c r="C657" s="76">
        <v>0</v>
      </c>
      <c r="D657" s="79">
        <v>0</v>
      </c>
      <c r="E657" s="76">
        <v>0</v>
      </c>
      <c r="F657" s="79">
        <v>0</v>
      </c>
      <c r="G657" s="79"/>
      <c r="H657" s="79"/>
      <c r="I657" s="79"/>
      <c r="J657" s="79" t="str">
        <f>A657</f>
        <v>mountainair</v>
      </c>
      <c r="K657" s="79">
        <f>H663</f>
        <v>18154.21875</v>
      </c>
      <c r="L657" s="79">
        <f>I663</f>
        <v>18155.3125</v>
      </c>
    </row>
    <row r="658" spans="1:13">
      <c r="B658" t="s">
        <v>27</v>
      </c>
      <c r="C658" s="76">
        <v>0</v>
      </c>
      <c r="D658" s="79">
        <v>0</v>
      </c>
      <c r="E658" s="76">
        <v>0</v>
      </c>
      <c r="F658" s="79">
        <v>0</v>
      </c>
      <c r="G658" s="79"/>
      <c r="H658" s="79"/>
      <c r="I658" s="79"/>
      <c r="J658" s="79"/>
    </row>
    <row r="659" spans="1:13">
      <c r="B659" t="s">
        <v>28</v>
      </c>
      <c r="C659" s="76">
        <v>2.9</v>
      </c>
      <c r="D659" s="79">
        <v>59860</v>
      </c>
      <c r="E659" s="76">
        <v>2.9</v>
      </c>
      <c r="F659" s="79">
        <v>59864</v>
      </c>
      <c r="G659" s="79"/>
      <c r="H659" s="79"/>
      <c r="I659" s="79"/>
      <c r="J659" s="79"/>
    </row>
    <row r="660" spans="1:13">
      <c r="B660" t="s">
        <v>29</v>
      </c>
      <c r="C660" s="76">
        <v>3</v>
      </c>
      <c r="D660" s="79">
        <v>48388</v>
      </c>
      <c r="E660" s="76">
        <v>3</v>
      </c>
      <c r="F660" s="79">
        <v>48391</v>
      </c>
      <c r="G660" s="79"/>
      <c r="H660" s="79"/>
      <c r="I660" s="79"/>
      <c r="J660" s="79"/>
    </row>
    <row r="661" spans="1:13">
      <c r="B661" t="s">
        <v>30</v>
      </c>
      <c r="C661" s="76">
        <v>0.5</v>
      </c>
      <c r="D661" s="79">
        <v>7939</v>
      </c>
      <c r="E661" s="76">
        <v>0.5</v>
      </c>
      <c r="F661" s="79">
        <v>7939</v>
      </c>
      <c r="G661" s="79"/>
      <c r="H661" s="79"/>
      <c r="I661" s="79"/>
      <c r="J661" s="79"/>
    </row>
    <row r="662" spans="1:13">
      <c r="B662" t="s">
        <v>31</v>
      </c>
      <c r="C662" s="76">
        <v>0</v>
      </c>
      <c r="D662" s="79">
        <v>0</v>
      </c>
      <c r="E662" s="76">
        <v>0</v>
      </c>
      <c r="F662" s="79">
        <v>0</v>
      </c>
      <c r="G662" s="79"/>
      <c r="H662" s="79"/>
      <c r="I662" s="79"/>
      <c r="J662" s="79"/>
    </row>
    <row r="663" spans="1:13">
      <c r="A663" t="s">
        <v>371</v>
      </c>
      <c r="C663" s="76">
        <v>6.4</v>
      </c>
      <c r="D663" s="79">
        <v>116187</v>
      </c>
      <c r="E663" s="76">
        <v>6.4</v>
      </c>
      <c r="F663" s="79">
        <v>116194</v>
      </c>
      <c r="G663" s="79"/>
      <c r="H663" s="126">
        <f>IF(C663=0,"N/A",D663/C663)</f>
        <v>18154.21875</v>
      </c>
      <c r="I663" s="126">
        <f>IF(E663=0,"N/A",F663/E663)</f>
        <v>18155.3125</v>
      </c>
      <c r="J663" s="79"/>
    </row>
    <row r="664" spans="1:13">
      <c r="A664" t="s">
        <v>208</v>
      </c>
      <c r="B664" t="s">
        <v>26</v>
      </c>
      <c r="C664" s="76">
        <v>0</v>
      </c>
      <c r="D664" s="79">
        <v>0</v>
      </c>
      <c r="E664" s="76">
        <v>0</v>
      </c>
      <c r="F664" s="79">
        <v>0</v>
      </c>
      <c r="G664" s="79"/>
      <c r="H664" s="126"/>
      <c r="I664" s="126"/>
      <c r="J664" s="79" t="str">
        <f>A664</f>
        <v>new america school las cruces</v>
      </c>
      <c r="K664" s="79" t="str">
        <f>H670</f>
        <v>N/A</v>
      </c>
      <c r="L664" s="79" t="str">
        <f>I670</f>
        <v>N/A</v>
      </c>
    </row>
    <row r="665" spans="1:13">
      <c r="B665" t="s">
        <v>27</v>
      </c>
      <c r="C665" s="76">
        <v>0</v>
      </c>
      <c r="D665" s="79">
        <v>0</v>
      </c>
      <c r="E665" s="76">
        <v>0</v>
      </c>
      <c r="F665" s="79">
        <v>0</v>
      </c>
      <c r="G665" s="79"/>
      <c r="H665" s="126"/>
      <c r="I665" s="126"/>
      <c r="J665" s="79"/>
    </row>
    <row r="666" spans="1:13">
      <c r="B666" t="s">
        <v>28</v>
      </c>
      <c r="C666" s="76">
        <v>0</v>
      </c>
      <c r="D666" s="79">
        <v>0</v>
      </c>
      <c r="E666" s="76">
        <v>0</v>
      </c>
      <c r="F666" s="79">
        <v>0</v>
      </c>
      <c r="G666" s="79"/>
      <c r="H666" s="126"/>
      <c r="I666" s="126"/>
      <c r="J666" s="79"/>
    </row>
    <row r="667" spans="1:13">
      <c r="B667" t="s">
        <v>29</v>
      </c>
      <c r="C667" s="76">
        <v>0</v>
      </c>
      <c r="D667" s="79">
        <v>0</v>
      </c>
      <c r="E667" s="76">
        <v>0</v>
      </c>
      <c r="F667" s="79">
        <v>0</v>
      </c>
      <c r="G667" s="79"/>
      <c r="H667" s="126"/>
      <c r="I667" s="126"/>
      <c r="J667" s="79"/>
    </row>
    <row r="668" spans="1:13">
      <c r="B668" t="s">
        <v>30</v>
      </c>
      <c r="C668" s="76">
        <v>0</v>
      </c>
      <c r="D668" s="79">
        <v>0</v>
      </c>
      <c r="E668" s="76">
        <v>0</v>
      </c>
      <c r="F668" s="79">
        <v>0</v>
      </c>
      <c r="G668" s="79"/>
      <c r="H668" s="126"/>
      <c r="I668" s="126"/>
      <c r="J668" s="79"/>
    </row>
    <row r="669" spans="1:13">
      <c r="B669" t="s">
        <v>31</v>
      </c>
      <c r="C669" s="76">
        <v>0</v>
      </c>
      <c r="D669" s="79">
        <v>0</v>
      </c>
      <c r="E669" s="76">
        <v>0</v>
      </c>
      <c r="F669" s="79">
        <v>0</v>
      </c>
      <c r="G669" s="79"/>
      <c r="H669" s="126"/>
      <c r="I669" s="126"/>
      <c r="J669" s="79"/>
    </row>
    <row r="670" spans="1:13">
      <c r="A670" t="s">
        <v>373</v>
      </c>
      <c r="C670" s="76">
        <v>0</v>
      </c>
      <c r="D670" s="79">
        <v>0</v>
      </c>
      <c r="E670" s="76">
        <v>0</v>
      </c>
      <c r="F670" s="79">
        <v>0</v>
      </c>
      <c r="G670" s="79"/>
      <c r="H670" s="126" t="str">
        <f>IF(C670=0,"N/A",D670/C670)</f>
        <v>N/A</v>
      </c>
      <c r="I670" s="126" t="str">
        <f>IF(E670=0,"N/A",F670/E670)</f>
        <v>N/A</v>
      </c>
      <c r="J670" s="79"/>
    </row>
    <row r="671" spans="1:13">
      <c r="A671" t="s">
        <v>207</v>
      </c>
      <c r="B671" t="s">
        <v>26</v>
      </c>
      <c r="C671" s="76">
        <v>0</v>
      </c>
      <c r="D671" s="79">
        <v>0</v>
      </c>
      <c r="E671" s="76">
        <v>0</v>
      </c>
      <c r="F671" s="79">
        <v>0</v>
      </c>
      <c r="G671" s="79"/>
      <c r="H671" s="126"/>
      <c r="I671" s="126"/>
      <c r="J671" s="79" t="str">
        <f>A671</f>
        <v>new america school new mexico</v>
      </c>
      <c r="K671" s="79" t="str">
        <f>H677</f>
        <v>N/A</v>
      </c>
      <c r="L671" s="79" t="str">
        <f>I677</f>
        <v>N/A</v>
      </c>
      <c r="M671" t="s">
        <v>675</v>
      </c>
    </row>
    <row r="672" spans="1:13">
      <c r="B672" t="s">
        <v>27</v>
      </c>
      <c r="C672" s="76">
        <v>0</v>
      </c>
      <c r="D672" s="79">
        <v>0</v>
      </c>
      <c r="E672" s="76">
        <v>0</v>
      </c>
      <c r="F672" s="79">
        <v>0</v>
      </c>
      <c r="G672" s="79"/>
      <c r="H672" s="126"/>
      <c r="I672" s="126"/>
      <c r="J672" s="79"/>
    </row>
    <row r="673" spans="1:13">
      <c r="B673" t="s">
        <v>28</v>
      </c>
      <c r="C673" s="76">
        <v>0</v>
      </c>
      <c r="D673" s="79">
        <v>0</v>
      </c>
      <c r="E673" s="76">
        <v>0</v>
      </c>
      <c r="F673" s="79">
        <v>0</v>
      </c>
      <c r="G673" s="79"/>
      <c r="H673" s="126"/>
      <c r="I673" s="126"/>
      <c r="J673" s="79"/>
    </row>
    <row r="674" spans="1:13">
      <c r="B674" t="s">
        <v>29</v>
      </c>
      <c r="C674" s="76">
        <v>0</v>
      </c>
      <c r="D674" s="79">
        <v>0</v>
      </c>
      <c r="E674" s="76">
        <v>0</v>
      </c>
      <c r="F674" s="79">
        <v>0</v>
      </c>
      <c r="G674" s="79"/>
      <c r="H674" s="126"/>
      <c r="I674" s="126"/>
      <c r="J674" s="79"/>
    </row>
    <row r="675" spans="1:13">
      <c r="B675" t="s">
        <v>30</v>
      </c>
      <c r="C675" s="76">
        <v>0</v>
      </c>
      <c r="D675" s="79">
        <v>0</v>
      </c>
      <c r="E675" s="76">
        <v>0</v>
      </c>
      <c r="F675" s="79">
        <v>0</v>
      </c>
      <c r="G675" s="79"/>
      <c r="H675" s="126"/>
      <c r="I675" s="126"/>
      <c r="J675" s="79"/>
    </row>
    <row r="676" spans="1:13">
      <c r="B676" t="s">
        <v>31</v>
      </c>
      <c r="C676" s="76">
        <v>0</v>
      </c>
      <c r="D676" s="79">
        <v>0</v>
      </c>
      <c r="E676" s="76">
        <v>0</v>
      </c>
      <c r="F676" s="79">
        <v>0</v>
      </c>
      <c r="G676" s="79"/>
      <c r="H676" s="126"/>
      <c r="I676" s="126"/>
      <c r="J676" s="79"/>
    </row>
    <row r="677" spans="1:13">
      <c r="A677" t="s">
        <v>374</v>
      </c>
      <c r="C677" s="76">
        <v>0</v>
      </c>
      <c r="D677" s="79">
        <v>0</v>
      </c>
      <c r="E677" s="76">
        <v>0</v>
      </c>
      <c r="F677" s="79">
        <v>0</v>
      </c>
      <c r="G677" s="79"/>
      <c r="H677" s="126" t="str">
        <f>IF(C677=0,"N/A",D677/C677)</f>
        <v>N/A</v>
      </c>
      <c r="I677" s="126" t="str">
        <f>IF(E677=0,"N/A",F677/E677)</f>
        <v>N/A</v>
      </c>
      <c r="J677" s="79"/>
    </row>
    <row r="678" spans="1:13">
      <c r="A678" t="s">
        <v>209</v>
      </c>
      <c r="B678" t="s">
        <v>26</v>
      </c>
      <c r="C678" s="76">
        <v>0</v>
      </c>
      <c r="D678" s="79">
        <v>0</v>
      </c>
      <c r="E678" s="76">
        <v>0</v>
      </c>
      <c r="F678" s="79">
        <v>0</v>
      </c>
      <c r="G678" s="79"/>
      <c r="H678" s="126"/>
      <c r="I678" s="126"/>
      <c r="J678" s="79" t="str">
        <f>A678</f>
        <v>new mexico connections academy</v>
      </c>
      <c r="K678" s="79" t="str">
        <f>H684</f>
        <v>N/A</v>
      </c>
      <c r="L678" s="79" t="str">
        <f>I684</f>
        <v>N/A</v>
      </c>
      <c r="M678" t="s">
        <v>675</v>
      </c>
    </row>
    <row r="679" spans="1:13">
      <c r="B679" t="s">
        <v>27</v>
      </c>
      <c r="C679" s="76">
        <v>0</v>
      </c>
      <c r="D679" s="79">
        <v>0</v>
      </c>
      <c r="E679" s="76">
        <v>0</v>
      </c>
      <c r="F679" s="79">
        <v>0</v>
      </c>
      <c r="G679" s="79"/>
      <c r="H679" s="126"/>
      <c r="I679" s="126"/>
      <c r="J679" s="79"/>
    </row>
    <row r="680" spans="1:13">
      <c r="B680" t="s">
        <v>28</v>
      </c>
      <c r="C680" s="76">
        <v>0</v>
      </c>
      <c r="D680" s="79">
        <v>0</v>
      </c>
      <c r="E680" s="76">
        <v>0</v>
      </c>
      <c r="F680" s="79">
        <v>0</v>
      </c>
      <c r="G680" s="79"/>
      <c r="H680" s="126"/>
      <c r="I680" s="126"/>
      <c r="J680" s="79"/>
    </row>
    <row r="681" spans="1:13">
      <c r="B681" t="s">
        <v>29</v>
      </c>
      <c r="C681" s="76">
        <v>0</v>
      </c>
      <c r="D681" s="79">
        <v>0</v>
      </c>
      <c r="E681" s="76">
        <v>0</v>
      </c>
      <c r="F681" s="79">
        <v>0</v>
      </c>
      <c r="G681" s="79"/>
      <c r="H681" s="126"/>
      <c r="I681" s="126"/>
      <c r="J681" s="79"/>
    </row>
    <row r="682" spans="1:13">
      <c r="B682" t="s">
        <v>30</v>
      </c>
      <c r="C682" s="76">
        <v>0</v>
      </c>
      <c r="D682" s="79">
        <v>0</v>
      </c>
      <c r="E682" s="76">
        <v>0</v>
      </c>
      <c r="F682" s="79">
        <v>0</v>
      </c>
      <c r="G682" s="79"/>
      <c r="H682" s="126"/>
      <c r="I682" s="126"/>
      <c r="J682" s="79"/>
    </row>
    <row r="683" spans="1:13">
      <c r="B683" t="s">
        <v>31</v>
      </c>
      <c r="C683" s="76">
        <v>0</v>
      </c>
      <c r="D683" s="79">
        <v>0</v>
      </c>
      <c r="E683" s="76">
        <v>0</v>
      </c>
      <c r="F683" s="79">
        <v>0</v>
      </c>
      <c r="G683" s="79"/>
      <c r="H683" s="126"/>
      <c r="I683" s="126"/>
      <c r="J683" s="79"/>
    </row>
    <row r="684" spans="1:13">
      <c r="A684" t="s">
        <v>375</v>
      </c>
      <c r="C684" s="76">
        <v>0</v>
      </c>
      <c r="D684" s="79">
        <v>0</v>
      </c>
      <c r="E684" s="76">
        <v>0</v>
      </c>
      <c r="F684" s="79">
        <v>0</v>
      </c>
      <c r="G684" s="79"/>
      <c r="H684" s="126" t="str">
        <f>IF(C684=0,"N/A",D684/C684)</f>
        <v>N/A</v>
      </c>
      <c r="I684" s="126" t="str">
        <f>IF(E684=0,"N/A",F684/E684)</f>
        <v>N/A</v>
      </c>
      <c r="J684" s="79"/>
    </row>
    <row r="685" spans="1:13">
      <c r="A685" t="s">
        <v>212</v>
      </c>
      <c r="B685" t="s">
        <v>26</v>
      </c>
      <c r="C685" s="76">
        <v>0</v>
      </c>
      <c r="D685" s="79">
        <v>0</v>
      </c>
      <c r="E685" s="76">
        <v>0</v>
      </c>
      <c r="F685" s="79">
        <v>0</v>
      </c>
      <c r="G685" s="79"/>
      <c r="H685" s="126"/>
      <c r="I685" s="126"/>
      <c r="J685" s="79" t="str">
        <f>A685</f>
        <v>new mexico school for the arts</v>
      </c>
      <c r="K685" s="79" t="str">
        <f>H691</f>
        <v>N/A</v>
      </c>
      <c r="L685" s="79" t="str">
        <f>I691</f>
        <v>N/A</v>
      </c>
      <c r="M685" t="s">
        <v>675</v>
      </c>
    </row>
    <row r="686" spans="1:13">
      <c r="B686" t="s">
        <v>27</v>
      </c>
      <c r="C686" s="76">
        <v>0</v>
      </c>
      <c r="D686" s="79">
        <v>0</v>
      </c>
      <c r="E686" s="76">
        <v>0</v>
      </c>
      <c r="F686" s="79">
        <v>0</v>
      </c>
      <c r="G686" s="79"/>
      <c r="H686" s="126"/>
      <c r="I686" s="126"/>
      <c r="J686" s="79"/>
    </row>
    <row r="687" spans="1:13">
      <c r="B687" t="s">
        <v>28</v>
      </c>
      <c r="C687" s="76">
        <v>0</v>
      </c>
      <c r="D687" s="79">
        <v>0</v>
      </c>
      <c r="E687" s="76">
        <v>0</v>
      </c>
      <c r="F687" s="79">
        <v>0</v>
      </c>
      <c r="G687" s="79"/>
      <c r="H687" s="126"/>
      <c r="I687" s="126"/>
      <c r="J687" s="79"/>
    </row>
    <row r="688" spans="1:13">
      <c r="B688" t="s">
        <v>29</v>
      </c>
      <c r="C688" s="76">
        <v>0</v>
      </c>
      <c r="D688" s="79">
        <v>0</v>
      </c>
      <c r="E688" s="76">
        <v>0</v>
      </c>
      <c r="F688" s="79">
        <v>0</v>
      </c>
      <c r="G688" s="79"/>
      <c r="H688" s="126"/>
      <c r="I688" s="126"/>
      <c r="J688" s="79"/>
    </row>
    <row r="689" spans="1:13">
      <c r="B689" t="s">
        <v>30</v>
      </c>
      <c r="C689" s="76">
        <v>0</v>
      </c>
      <c r="D689" s="79">
        <v>0</v>
      </c>
      <c r="E689" s="76">
        <v>0</v>
      </c>
      <c r="F689" s="79">
        <v>0</v>
      </c>
      <c r="G689" s="79"/>
      <c r="H689" s="126"/>
      <c r="I689" s="126"/>
      <c r="J689" s="79"/>
    </row>
    <row r="690" spans="1:13">
      <c r="B690" t="s">
        <v>31</v>
      </c>
      <c r="C690" s="76">
        <v>0</v>
      </c>
      <c r="D690" s="79">
        <v>0</v>
      </c>
      <c r="E690" s="76">
        <v>0</v>
      </c>
      <c r="F690" s="79">
        <v>0</v>
      </c>
      <c r="G690" s="79"/>
      <c r="H690" s="126"/>
      <c r="I690" s="126"/>
      <c r="J690" s="79"/>
    </row>
    <row r="691" spans="1:13">
      <c r="A691" t="s">
        <v>377</v>
      </c>
      <c r="C691" s="76">
        <v>0</v>
      </c>
      <c r="D691" s="79">
        <v>0</v>
      </c>
      <c r="E691" s="76">
        <v>0</v>
      </c>
      <c r="F691" s="79">
        <v>0</v>
      </c>
      <c r="G691" s="79"/>
      <c r="H691" s="126" t="str">
        <f>IF(C691=0,"N/A",D691/C691)</f>
        <v>N/A</v>
      </c>
      <c r="I691" s="126" t="str">
        <f>IF(E691=0,"N/A",F691/E691)</f>
        <v>N/A</v>
      </c>
      <c r="J691" s="79"/>
    </row>
    <row r="692" spans="1:13">
      <c r="A692" t="s">
        <v>213</v>
      </c>
      <c r="B692" t="s">
        <v>26</v>
      </c>
      <c r="C692" s="76">
        <v>0</v>
      </c>
      <c r="D692" s="79">
        <v>0</v>
      </c>
      <c r="E692" s="76">
        <v>0</v>
      </c>
      <c r="F692" s="79">
        <v>0</v>
      </c>
      <c r="G692" s="79"/>
      <c r="H692" s="126"/>
      <c r="I692" s="126"/>
      <c r="J692" s="79" t="str">
        <f>A692</f>
        <v>north valley academy</v>
      </c>
      <c r="K692" s="79">
        <f>H698</f>
        <v>21734</v>
      </c>
      <c r="L692" s="79">
        <f>I698</f>
        <v>21854.5</v>
      </c>
      <c r="M692" t="s">
        <v>675</v>
      </c>
    </row>
    <row r="693" spans="1:13">
      <c r="B693" t="s">
        <v>27</v>
      </c>
      <c r="C693" s="76">
        <v>0</v>
      </c>
      <c r="D693" s="79">
        <v>0</v>
      </c>
      <c r="E693" s="76">
        <v>0</v>
      </c>
      <c r="F693" s="79">
        <v>0</v>
      </c>
      <c r="G693" s="79"/>
      <c r="H693" s="126"/>
      <c r="I693" s="126"/>
      <c r="J693" s="79"/>
    </row>
    <row r="694" spans="1:13">
      <c r="B694" t="s">
        <v>28</v>
      </c>
      <c r="C694" s="76">
        <v>0</v>
      </c>
      <c r="D694" s="79">
        <v>0</v>
      </c>
      <c r="E694" s="76">
        <v>0</v>
      </c>
      <c r="F694" s="79">
        <v>0</v>
      </c>
      <c r="G694" s="79"/>
      <c r="H694" s="126"/>
      <c r="I694" s="126"/>
      <c r="J694" s="79"/>
    </row>
    <row r="695" spans="1:13">
      <c r="B695" t="s">
        <v>29</v>
      </c>
      <c r="C695" s="76">
        <v>0</v>
      </c>
      <c r="D695" s="79">
        <v>0</v>
      </c>
      <c r="E695" s="76">
        <v>0</v>
      </c>
      <c r="F695" s="79">
        <v>0</v>
      </c>
      <c r="G695" s="79"/>
      <c r="H695" s="126"/>
      <c r="I695" s="126"/>
      <c r="J695" s="79"/>
    </row>
    <row r="696" spans="1:13">
      <c r="B696" t="s">
        <v>30</v>
      </c>
      <c r="C696" s="76">
        <v>2</v>
      </c>
      <c r="D696" s="79">
        <v>43468</v>
      </c>
      <c r="E696" s="76">
        <v>2</v>
      </c>
      <c r="F696" s="79">
        <v>43709</v>
      </c>
      <c r="G696" s="79"/>
      <c r="H696" s="126"/>
      <c r="I696" s="126"/>
      <c r="J696" s="79"/>
    </row>
    <row r="697" spans="1:13">
      <c r="B697" t="s">
        <v>31</v>
      </c>
      <c r="C697" s="76">
        <v>0</v>
      </c>
      <c r="D697" s="79">
        <v>0</v>
      </c>
      <c r="E697" s="76">
        <v>0</v>
      </c>
      <c r="F697" s="79">
        <v>0</v>
      </c>
      <c r="G697" s="79"/>
      <c r="H697" s="126"/>
      <c r="I697" s="126"/>
      <c r="J697" s="79"/>
    </row>
    <row r="698" spans="1:13">
      <c r="A698" t="s">
        <v>379</v>
      </c>
      <c r="C698" s="76">
        <v>2</v>
      </c>
      <c r="D698" s="79">
        <v>43468</v>
      </c>
      <c r="E698" s="76">
        <v>2</v>
      </c>
      <c r="F698" s="79">
        <v>43709</v>
      </c>
      <c r="G698" s="79"/>
      <c r="H698" s="126">
        <f>IF(C698=0,"N/A",D698/C698)</f>
        <v>21734</v>
      </c>
      <c r="I698" s="126">
        <f>IF(E698=0,"N/A",F698/E698)</f>
        <v>21854.5</v>
      </c>
      <c r="J698" s="79"/>
    </row>
    <row r="699" spans="1:13">
      <c r="A699" t="s">
        <v>121</v>
      </c>
      <c r="B699" t="s">
        <v>26</v>
      </c>
      <c r="C699" s="76">
        <v>0</v>
      </c>
      <c r="D699" s="79">
        <v>0</v>
      </c>
      <c r="E699" s="76">
        <v>0</v>
      </c>
      <c r="F699" s="79">
        <v>0</v>
      </c>
      <c r="G699" s="79"/>
      <c r="H699" s="126"/>
      <c r="I699" s="126"/>
      <c r="J699" s="79" t="str">
        <f>A699</f>
        <v>pecos</v>
      </c>
      <c r="K699" s="79">
        <f>H705</f>
        <v>21434.6</v>
      </c>
      <c r="L699" s="79">
        <f>I705</f>
        <v>21434.6</v>
      </c>
      <c r="M699" t="s">
        <v>675</v>
      </c>
    </row>
    <row r="700" spans="1:13">
      <c r="B700" t="s">
        <v>27</v>
      </c>
      <c r="C700" s="76">
        <v>0</v>
      </c>
      <c r="D700" s="79">
        <v>0</v>
      </c>
      <c r="E700" s="76">
        <v>0</v>
      </c>
      <c r="F700" s="79">
        <v>0</v>
      </c>
      <c r="G700" s="79"/>
      <c r="H700" s="126"/>
      <c r="I700" s="126"/>
      <c r="J700" s="79"/>
    </row>
    <row r="701" spans="1:13">
      <c r="B701" t="s">
        <v>28</v>
      </c>
      <c r="C701" s="76">
        <v>2</v>
      </c>
      <c r="D701" s="79">
        <v>48712</v>
      </c>
      <c r="E701" s="76">
        <v>2</v>
      </c>
      <c r="F701" s="79">
        <v>48712</v>
      </c>
      <c r="G701" s="79"/>
      <c r="H701" s="126"/>
      <c r="I701" s="126"/>
      <c r="J701" s="79"/>
    </row>
    <row r="702" spans="1:13">
      <c r="B702" t="s">
        <v>29</v>
      </c>
      <c r="C702" s="76">
        <v>3</v>
      </c>
      <c r="D702" s="79">
        <v>58461</v>
      </c>
      <c r="E702" s="76">
        <v>3</v>
      </c>
      <c r="F702" s="79">
        <v>58461</v>
      </c>
      <c r="G702" s="79"/>
      <c r="H702" s="126"/>
      <c r="I702" s="126"/>
      <c r="J702" s="79"/>
    </row>
    <row r="703" spans="1:13">
      <c r="B703" t="s">
        <v>30</v>
      </c>
      <c r="C703" s="76">
        <v>0</v>
      </c>
      <c r="D703" s="79">
        <v>0</v>
      </c>
      <c r="E703" s="76">
        <v>0</v>
      </c>
      <c r="F703" s="79">
        <v>0</v>
      </c>
      <c r="G703" s="79"/>
      <c r="H703" s="126"/>
      <c r="I703" s="126"/>
      <c r="J703" s="79"/>
    </row>
    <row r="704" spans="1:13">
      <c r="B704" t="s">
        <v>31</v>
      </c>
      <c r="C704" s="76">
        <v>0</v>
      </c>
      <c r="D704" s="79">
        <v>0</v>
      </c>
      <c r="E704" s="76">
        <v>0</v>
      </c>
      <c r="F704" s="79">
        <v>0</v>
      </c>
      <c r="G704" s="79"/>
      <c r="H704" s="126"/>
      <c r="I704" s="126"/>
      <c r="J704" s="79"/>
    </row>
    <row r="705" spans="1:13">
      <c r="A705" t="s">
        <v>381</v>
      </c>
      <c r="C705" s="76">
        <v>5</v>
      </c>
      <c r="D705" s="79">
        <v>107173</v>
      </c>
      <c r="E705" s="76">
        <v>5</v>
      </c>
      <c r="F705" s="79">
        <v>107173</v>
      </c>
      <c r="G705" s="79"/>
      <c r="H705" s="126">
        <f>IF(C705=0,"N/A",D705/C705)</f>
        <v>21434.6</v>
      </c>
      <c r="I705" s="126">
        <f>IF(E705=0,"N/A",F705/E705)</f>
        <v>21434.6</v>
      </c>
      <c r="J705" s="79"/>
    </row>
    <row r="706" spans="1:13">
      <c r="A706" t="s">
        <v>122</v>
      </c>
      <c r="B706" t="s">
        <v>26</v>
      </c>
      <c r="C706" s="76">
        <v>0.78</v>
      </c>
      <c r="D706" s="79">
        <v>9956.16</v>
      </c>
      <c r="E706" s="76">
        <v>0.78</v>
      </c>
      <c r="F706" s="79">
        <v>10216.530000000001</v>
      </c>
      <c r="G706" s="79"/>
      <c r="H706" s="126"/>
      <c r="I706" s="126"/>
      <c r="J706" s="79" t="str">
        <f>A706</f>
        <v>penasco</v>
      </c>
      <c r="K706" s="79">
        <f>H712</f>
        <v>13880.617563739377</v>
      </c>
      <c r="L706" s="79">
        <f>I712</f>
        <v>14409.073654390933</v>
      </c>
      <c r="M706" t="s">
        <v>675</v>
      </c>
    </row>
    <row r="707" spans="1:13">
      <c r="B707" t="s">
        <v>27</v>
      </c>
      <c r="C707" s="76">
        <v>0</v>
      </c>
      <c r="D707" s="79">
        <v>0</v>
      </c>
      <c r="E707" s="76">
        <v>0</v>
      </c>
      <c r="F707" s="79">
        <v>0</v>
      </c>
      <c r="G707" s="79"/>
      <c r="H707" s="126"/>
      <c r="I707" s="126"/>
      <c r="J707" s="79"/>
    </row>
    <row r="708" spans="1:13">
      <c r="B708" t="s">
        <v>28</v>
      </c>
      <c r="C708" s="76">
        <v>0</v>
      </c>
      <c r="D708" s="79">
        <v>0</v>
      </c>
      <c r="E708" s="76">
        <v>0</v>
      </c>
      <c r="F708" s="79">
        <v>0</v>
      </c>
      <c r="G708" s="79"/>
      <c r="H708" s="126"/>
      <c r="I708" s="126"/>
      <c r="J708" s="79"/>
    </row>
    <row r="709" spans="1:13">
      <c r="B709" t="s">
        <v>29</v>
      </c>
      <c r="C709" s="76">
        <v>2.75</v>
      </c>
      <c r="D709" s="79">
        <v>39042.42</v>
      </c>
      <c r="E709" s="76">
        <v>2.75</v>
      </c>
      <c r="F709" s="79">
        <v>40647.5</v>
      </c>
      <c r="G709" s="79"/>
      <c r="H709" s="126"/>
      <c r="I709" s="126"/>
      <c r="J709" s="79"/>
    </row>
    <row r="710" spans="1:13">
      <c r="B710" t="s">
        <v>30</v>
      </c>
      <c r="C710" s="76">
        <v>0</v>
      </c>
      <c r="D710" s="79">
        <v>0</v>
      </c>
      <c r="E710" s="76">
        <v>0</v>
      </c>
      <c r="F710" s="79">
        <v>0</v>
      </c>
      <c r="G710" s="79"/>
      <c r="H710" s="126"/>
      <c r="I710" s="126"/>
      <c r="J710" s="79"/>
    </row>
    <row r="711" spans="1:13">
      <c r="B711" t="s">
        <v>31</v>
      </c>
      <c r="C711" s="76">
        <v>0</v>
      </c>
      <c r="D711" s="79">
        <v>0</v>
      </c>
      <c r="E711" s="76">
        <v>0</v>
      </c>
      <c r="F711" s="79">
        <v>0</v>
      </c>
      <c r="G711" s="79"/>
      <c r="H711" s="126"/>
      <c r="I711" s="126"/>
      <c r="J711" s="79"/>
    </row>
    <row r="712" spans="1:13">
      <c r="A712" t="s">
        <v>383</v>
      </c>
      <c r="C712" s="76">
        <v>3.5300000000000002</v>
      </c>
      <c r="D712" s="79">
        <v>48998.58</v>
      </c>
      <c r="E712" s="76">
        <v>3.5300000000000002</v>
      </c>
      <c r="F712" s="79">
        <v>50864.03</v>
      </c>
      <c r="G712" s="79"/>
      <c r="H712" s="126">
        <f>IF(C712=0,"N/A",D712/C712)</f>
        <v>13880.617563739377</v>
      </c>
      <c r="I712" s="126">
        <f>IF(E712=0,"N/A",F712/E712)</f>
        <v>14409.073654390933</v>
      </c>
      <c r="J712" s="79"/>
    </row>
    <row r="713" spans="1:13">
      <c r="A713" t="s">
        <v>123</v>
      </c>
      <c r="B713" t="s">
        <v>26</v>
      </c>
      <c r="C713" s="76">
        <v>4</v>
      </c>
      <c r="D713" s="79">
        <v>75445</v>
      </c>
      <c r="E713" s="76">
        <v>4</v>
      </c>
      <c r="F713" s="79">
        <v>75445</v>
      </c>
      <c r="G713" s="79"/>
      <c r="H713" s="126"/>
      <c r="I713" s="126"/>
      <c r="J713" s="79" t="str">
        <f>A713</f>
        <v>pojoaque</v>
      </c>
      <c r="K713" s="79">
        <f>H719</f>
        <v>17831.720930232557</v>
      </c>
      <c r="L713" s="79">
        <f>I719</f>
        <v>17831.720930232557</v>
      </c>
      <c r="M713" t="s">
        <v>675</v>
      </c>
    </row>
    <row r="714" spans="1:13">
      <c r="B714" t="s">
        <v>27</v>
      </c>
      <c r="C714" s="76">
        <v>3</v>
      </c>
      <c r="D714" s="79">
        <v>65136</v>
      </c>
      <c r="E714" s="76">
        <v>3</v>
      </c>
      <c r="F714" s="79">
        <v>65136</v>
      </c>
      <c r="G714" s="79"/>
      <c r="H714" s="126"/>
      <c r="I714" s="126"/>
      <c r="J714" s="79"/>
    </row>
    <row r="715" spans="1:13">
      <c r="B715" t="s">
        <v>28</v>
      </c>
      <c r="C715" s="76">
        <v>7</v>
      </c>
      <c r="D715" s="79">
        <v>117141</v>
      </c>
      <c r="E715" s="76">
        <v>7</v>
      </c>
      <c r="F715" s="79">
        <v>117141</v>
      </c>
      <c r="G715" s="79"/>
      <c r="H715" s="126"/>
      <c r="I715" s="126"/>
      <c r="J715" s="79"/>
    </row>
    <row r="716" spans="1:13">
      <c r="B716" t="s">
        <v>29</v>
      </c>
      <c r="C716" s="76">
        <v>2.5</v>
      </c>
      <c r="D716" s="79">
        <v>34500</v>
      </c>
      <c r="E716" s="76">
        <v>2.5</v>
      </c>
      <c r="F716" s="79">
        <v>34500</v>
      </c>
      <c r="G716" s="79"/>
      <c r="H716" s="126"/>
      <c r="I716" s="126"/>
      <c r="J716" s="79"/>
    </row>
    <row r="717" spans="1:13">
      <c r="B717" t="s">
        <v>30</v>
      </c>
      <c r="C717" s="76">
        <v>5</v>
      </c>
      <c r="D717" s="79">
        <v>91160</v>
      </c>
      <c r="E717" s="76">
        <v>5</v>
      </c>
      <c r="F717" s="79">
        <v>91160</v>
      </c>
      <c r="G717" s="79"/>
      <c r="H717" s="126"/>
      <c r="I717" s="126"/>
      <c r="J717" s="79"/>
    </row>
    <row r="718" spans="1:13">
      <c r="B718" t="s">
        <v>31</v>
      </c>
      <c r="C718" s="76">
        <v>0</v>
      </c>
      <c r="D718" s="79">
        <v>0</v>
      </c>
      <c r="E718" s="76">
        <v>0</v>
      </c>
      <c r="F718" s="79">
        <v>0</v>
      </c>
      <c r="G718" s="79"/>
      <c r="H718" s="126"/>
      <c r="I718" s="126"/>
      <c r="J718" s="79"/>
    </row>
    <row r="719" spans="1:13">
      <c r="A719" t="s">
        <v>384</v>
      </c>
      <c r="C719" s="76">
        <v>21.5</v>
      </c>
      <c r="D719" s="79">
        <v>383382</v>
      </c>
      <c r="E719" s="76">
        <v>21.5</v>
      </c>
      <c r="F719" s="79">
        <v>383382</v>
      </c>
      <c r="G719" s="79"/>
      <c r="H719" s="126">
        <f>IF(C719=0,"N/A",D719/C719)</f>
        <v>17831.720930232557</v>
      </c>
      <c r="I719" s="126">
        <f>IF(E719=0,"N/A",F719/E719)</f>
        <v>17831.720930232557</v>
      </c>
      <c r="J719" s="79"/>
    </row>
    <row r="720" spans="1:13">
      <c r="A720" t="s">
        <v>124</v>
      </c>
      <c r="B720" t="s">
        <v>26</v>
      </c>
      <c r="C720" s="76">
        <v>6</v>
      </c>
      <c r="D720" s="79">
        <v>106723</v>
      </c>
      <c r="E720" s="76">
        <v>6</v>
      </c>
      <c r="F720" s="79">
        <v>108485</v>
      </c>
      <c r="G720" s="79"/>
      <c r="H720" s="126"/>
      <c r="I720" s="126"/>
      <c r="J720" s="79" t="str">
        <f>A720</f>
        <v>portales</v>
      </c>
      <c r="K720" s="79">
        <f>H726</f>
        <v>15987.048780487805</v>
      </c>
      <c r="L720" s="79">
        <f>I726</f>
        <v>16262.512195121952</v>
      </c>
      <c r="M720" t="s">
        <v>675</v>
      </c>
    </row>
    <row r="721" spans="1:13">
      <c r="B721" t="s">
        <v>27</v>
      </c>
      <c r="C721" s="76">
        <v>0</v>
      </c>
      <c r="D721" s="79">
        <v>0</v>
      </c>
      <c r="E721" s="76">
        <v>0</v>
      </c>
      <c r="F721" s="79">
        <v>0</v>
      </c>
      <c r="G721" s="79"/>
      <c r="H721" s="126"/>
      <c r="I721" s="126"/>
      <c r="J721" s="79"/>
    </row>
    <row r="722" spans="1:13">
      <c r="B722" t="s">
        <v>28</v>
      </c>
      <c r="C722" s="76">
        <v>9</v>
      </c>
      <c r="D722" s="79">
        <v>141864</v>
      </c>
      <c r="E722" s="76">
        <v>9</v>
      </c>
      <c r="F722" s="79">
        <v>144384</v>
      </c>
      <c r="G722" s="79"/>
      <c r="H722" s="126"/>
      <c r="I722" s="126"/>
      <c r="J722" s="79"/>
    </row>
    <row r="723" spans="1:13">
      <c r="B723" t="s">
        <v>29</v>
      </c>
      <c r="C723" s="76">
        <v>17</v>
      </c>
      <c r="D723" s="79">
        <v>264808</v>
      </c>
      <c r="E723" s="76">
        <v>17</v>
      </c>
      <c r="F723" s="79">
        <v>269310</v>
      </c>
      <c r="G723" s="79"/>
      <c r="H723" s="126"/>
      <c r="I723" s="126"/>
      <c r="J723" s="79"/>
    </row>
    <row r="724" spans="1:13">
      <c r="B724" t="s">
        <v>30</v>
      </c>
      <c r="C724" s="76">
        <v>9</v>
      </c>
      <c r="D724" s="79">
        <v>142074</v>
      </c>
      <c r="E724" s="76">
        <v>9</v>
      </c>
      <c r="F724" s="79">
        <v>144584</v>
      </c>
      <c r="G724" s="79"/>
      <c r="H724" s="126"/>
      <c r="I724" s="126"/>
      <c r="J724" s="79"/>
    </row>
    <row r="725" spans="1:13">
      <c r="B725" t="s">
        <v>31</v>
      </c>
      <c r="C725" s="76">
        <v>0</v>
      </c>
      <c r="D725" s="79">
        <v>0</v>
      </c>
      <c r="E725" s="76">
        <v>0</v>
      </c>
      <c r="F725" s="79">
        <v>0</v>
      </c>
      <c r="G725" s="79"/>
      <c r="H725" s="126"/>
      <c r="I725" s="126"/>
      <c r="J725" s="79"/>
    </row>
    <row r="726" spans="1:13">
      <c r="A726" t="s">
        <v>385</v>
      </c>
      <c r="C726" s="76">
        <v>41</v>
      </c>
      <c r="D726" s="79">
        <v>655469</v>
      </c>
      <c r="E726" s="76">
        <v>41</v>
      </c>
      <c r="F726" s="79">
        <v>666763</v>
      </c>
      <c r="G726" s="79"/>
      <c r="H726" s="126">
        <f>IF(C726=0,"N/A",D726/C726)</f>
        <v>15987.048780487805</v>
      </c>
      <c r="I726" s="126">
        <f>IF(E726=0,"N/A",F726/E726)</f>
        <v>16262.512195121952</v>
      </c>
      <c r="J726" s="79"/>
    </row>
    <row r="727" spans="1:13">
      <c r="A727" t="s">
        <v>125</v>
      </c>
      <c r="B727" t="s">
        <v>26</v>
      </c>
      <c r="C727" s="76">
        <v>0</v>
      </c>
      <c r="D727" s="79">
        <v>0</v>
      </c>
      <c r="E727" s="76">
        <v>0</v>
      </c>
      <c r="F727" s="79">
        <v>0</v>
      </c>
      <c r="G727" s="79"/>
      <c r="H727" s="126"/>
      <c r="I727" s="126"/>
      <c r="J727" s="79" t="str">
        <f>A727</f>
        <v>quemado</v>
      </c>
      <c r="K727" s="79">
        <f>H733</f>
        <v>13711.304347826086</v>
      </c>
      <c r="L727" s="79">
        <f>I733</f>
        <v>13712.173913043478</v>
      </c>
      <c r="M727" t="s">
        <v>675</v>
      </c>
    </row>
    <row r="728" spans="1:13">
      <c r="B728" t="s">
        <v>27</v>
      </c>
      <c r="C728" s="76">
        <v>0</v>
      </c>
      <c r="D728" s="79">
        <v>0</v>
      </c>
      <c r="E728" s="76">
        <v>0</v>
      </c>
      <c r="F728" s="79">
        <v>0</v>
      </c>
      <c r="G728" s="79"/>
      <c r="H728" s="126"/>
      <c r="I728" s="126"/>
      <c r="J728" s="79"/>
    </row>
    <row r="729" spans="1:13">
      <c r="B729" t="s">
        <v>28</v>
      </c>
      <c r="C729" s="76">
        <v>4.6900000000000004</v>
      </c>
      <c r="D729" s="79">
        <v>64646.6</v>
      </c>
      <c r="E729" s="76">
        <v>4.6900000000000004</v>
      </c>
      <c r="F729" s="79">
        <v>64650.6</v>
      </c>
      <c r="G729" s="79"/>
      <c r="H729" s="126"/>
      <c r="I729" s="126"/>
      <c r="J729" s="79"/>
    </row>
    <row r="730" spans="1:13">
      <c r="B730" t="s">
        <v>29</v>
      </c>
      <c r="C730" s="76">
        <v>1.06</v>
      </c>
      <c r="D730" s="79">
        <v>14193.4</v>
      </c>
      <c r="E730" s="76">
        <v>1.06</v>
      </c>
      <c r="F730" s="79">
        <v>14194.4</v>
      </c>
      <c r="G730" s="79"/>
      <c r="H730" s="126"/>
      <c r="I730" s="126"/>
      <c r="J730" s="79"/>
    </row>
    <row r="731" spans="1:13">
      <c r="B731" t="s">
        <v>30</v>
      </c>
      <c r="C731" s="76">
        <v>0</v>
      </c>
      <c r="D731" s="79">
        <v>0</v>
      </c>
      <c r="E731" s="76">
        <v>0</v>
      </c>
      <c r="F731" s="79">
        <v>0</v>
      </c>
      <c r="G731" s="79"/>
      <c r="H731" s="126"/>
      <c r="I731" s="126"/>
      <c r="J731" s="79"/>
    </row>
    <row r="732" spans="1:13">
      <c r="B732" t="s">
        <v>31</v>
      </c>
      <c r="C732" s="76">
        <v>0</v>
      </c>
      <c r="D732" s="79">
        <v>0</v>
      </c>
      <c r="E732" s="76">
        <v>0</v>
      </c>
      <c r="F732" s="79">
        <v>0</v>
      </c>
      <c r="G732" s="79"/>
      <c r="H732" s="126"/>
      <c r="I732" s="126"/>
      <c r="J732" s="79"/>
    </row>
    <row r="733" spans="1:13">
      <c r="A733" t="s">
        <v>387</v>
      </c>
      <c r="C733" s="76">
        <v>5.75</v>
      </c>
      <c r="D733" s="79">
        <v>78840</v>
      </c>
      <c r="E733" s="76">
        <v>5.75</v>
      </c>
      <c r="F733" s="79">
        <v>78845</v>
      </c>
      <c r="G733" s="79"/>
      <c r="H733" s="126">
        <f>IF(C733=0,"N/A",D733/C733)</f>
        <v>13711.304347826086</v>
      </c>
      <c r="I733" s="126">
        <f>IF(E733=0,"N/A",F733/E733)</f>
        <v>13712.173913043478</v>
      </c>
      <c r="J733" s="79"/>
    </row>
    <row r="734" spans="1:13">
      <c r="A734" t="s">
        <v>126</v>
      </c>
      <c r="B734" t="s">
        <v>26</v>
      </c>
      <c r="C734" s="76">
        <v>1</v>
      </c>
      <c r="D734" s="79">
        <v>26119</v>
      </c>
      <c r="E734" s="76">
        <v>1</v>
      </c>
      <c r="F734" s="79">
        <v>26120</v>
      </c>
      <c r="G734" s="79"/>
      <c r="H734" s="126"/>
      <c r="I734" s="126"/>
      <c r="J734" s="79" t="str">
        <f>A734</f>
        <v>questa</v>
      </c>
      <c r="K734" s="79">
        <f>H740</f>
        <v>22448.857142857141</v>
      </c>
      <c r="L734" s="79">
        <f>I740</f>
        <v>22450</v>
      </c>
      <c r="M734" t="s">
        <v>675</v>
      </c>
    </row>
    <row r="735" spans="1:13">
      <c r="B735" t="s">
        <v>27</v>
      </c>
      <c r="C735" s="76">
        <v>0</v>
      </c>
      <c r="D735" s="79">
        <v>0</v>
      </c>
      <c r="E735" s="76">
        <v>0</v>
      </c>
      <c r="F735" s="79">
        <v>0</v>
      </c>
      <c r="G735" s="79"/>
      <c r="H735" s="126"/>
      <c r="I735" s="126"/>
      <c r="J735" s="79"/>
    </row>
    <row r="736" spans="1:13">
      <c r="B736" t="s">
        <v>28</v>
      </c>
      <c r="C736" s="76">
        <v>0.5</v>
      </c>
      <c r="D736" s="79">
        <v>10952</v>
      </c>
      <c r="E736" s="76">
        <v>0.5</v>
      </c>
      <c r="F736" s="79">
        <v>10953</v>
      </c>
      <c r="G736" s="79"/>
      <c r="H736" s="126"/>
      <c r="I736" s="126"/>
      <c r="J736" s="79"/>
    </row>
    <row r="737" spans="1:13">
      <c r="B737" t="s">
        <v>29</v>
      </c>
      <c r="C737" s="76">
        <v>2</v>
      </c>
      <c r="D737" s="79">
        <v>41500</v>
      </c>
      <c r="E737" s="76">
        <v>2</v>
      </c>
      <c r="F737" s="79">
        <v>41502</v>
      </c>
      <c r="G737" s="79"/>
      <c r="H737" s="126"/>
      <c r="I737" s="126"/>
      <c r="J737" s="79"/>
    </row>
    <row r="738" spans="1:13">
      <c r="B738" t="s">
        <v>30</v>
      </c>
      <c r="C738" s="76">
        <v>0</v>
      </c>
      <c r="D738" s="79">
        <v>0</v>
      </c>
      <c r="E738" s="76">
        <v>0</v>
      </c>
      <c r="F738" s="79">
        <v>0</v>
      </c>
      <c r="G738" s="79"/>
      <c r="H738" s="126"/>
      <c r="I738" s="126"/>
      <c r="J738" s="79"/>
    </row>
    <row r="739" spans="1:13">
      <c r="B739" t="s">
        <v>31</v>
      </c>
      <c r="C739" s="76">
        <v>0</v>
      </c>
      <c r="D739" s="79">
        <v>0</v>
      </c>
      <c r="E739" s="76">
        <v>0</v>
      </c>
      <c r="F739" s="79">
        <v>0</v>
      </c>
      <c r="G739" s="79"/>
      <c r="H739" s="126"/>
      <c r="I739" s="126"/>
      <c r="J739" s="79"/>
    </row>
    <row r="740" spans="1:13">
      <c r="A740" t="s">
        <v>388</v>
      </c>
      <c r="C740" s="76">
        <v>3.5</v>
      </c>
      <c r="D740" s="79">
        <v>78571</v>
      </c>
      <c r="E740" s="76">
        <v>3.5</v>
      </c>
      <c r="F740" s="79">
        <v>78575</v>
      </c>
      <c r="G740" s="79"/>
      <c r="H740" s="126">
        <f>IF(C740=0,"N/A",D740/C740)</f>
        <v>22448.857142857141</v>
      </c>
      <c r="I740" s="126">
        <f>IF(E740=0,"N/A",F740/E740)</f>
        <v>22450</v>
      </c>
      <c r="J740" s="79"/>
    </row>
    <row r="741" spans="1:13">
      <c r="A741" t="s">
        <v>127</v>
      </c>
      <c r="B741" t="s">
        <v>26</v>
      </c>
      <c r="C741" s="76">
        <v>0</v>
      </c>
      <c r="D741" s="79">
        <v>0</v>
      </c>
      <c r="E741" s="76">
        <v>0</v>
      </c>
      <c r="F741" s="79">
        <v>0</v>
      </c>
      <c r="G741" s="79"/>
      <c r="H741" s="126"/>
      <c r="I741" s="126"/>
      <c r="J741" s="79" t="str">
        <f>A741</f>
        <v>raton</v>
      </c>
      <c r="K741" s="79">
        <f>H747</f>
        <v>14645.047732696899</v>
      </c>
      <c r="L741" s="79">
        <f>I747</f>
        <v>14646.062052505968</v>
      </c>
      <c r="M741" t="s">
        <v>675</v>
      </c>
    </row>
    <row r="742" spans="1:13">
      <c r="B742" t="s">
        <v>27</v>
      </c>
      <c r="C742" s="76">
        <v>1</v>
      </c>
      <c r="D742" s="79">
        <v>15215</v>
      </c>
      <c r="E742" s="76">
        <v>1</v>
      </c>
      <c r="F742" s="79">
        <v>15216</v>
      </c>
      <c r="G742" s="79"/>
      <c r="H742" s="126"/>
      <c r="I742" s="126"/>
      <c r="J742" s="79"/>
    </row>
    <row r="743" spans="1:13">
      <c r="B743" t="s">
        <v>28</v>
      </c>
      <c r="C743" s="76">
        <v>0.51</v>
      </c>
      <c r="D743" s="79">
        <v>9273</v>
      </c>
      <c r="E743" s="76">
        <v>0.51</v>
      </c>
      <c r="F743" s="79">
        <v>9274</v>
      </c>
      <c r="G743" s="79"/>
      <c r="H743" s="126"/>
      <c r="I743" s="126"/>
      <c r="J743" s="79"/>
    </row>
    <row r="744" spans="1:13">
      <c r="B744" t="s">
        <v>29</v>
      </c>
      <c r="C744" s="76">
        <v>12.25</v>
      </c>
      <c r="D744" s="79">
        <v>179064</v>
      </c>
      <c r="E744" s="76">
        <v>12.25</v>
      </c>
      <c r="F744" s="79">
        <v>179076</v>
      </c>
      <c r="G744" s="79"/>
      <c r="H744" s="126"/>
      <c r="I744" s="126"/>
      <c r="J744" s="79"/>
    </row>
    <row r="745" spans="1:13">
      <c r="B745" t="s">
        <v>30</v>
      </c>
      <c r="C745" s="76">
        <v>3</v>
      </c>
      <c r="D745" s="79">
        <v>41899</v>
      </c>
      <c r="E745" s="76">
        <v>3</v>
      </c>
      <c r="F745" s="79">
        <v>41902</v>
      </c>
      <c r="G745" s="79"/>
      <c r="H745" s="126"/>
      <c r="I745" s="126"/>
      <c r="J745" s="79"/>
    </row>
    <row r="746" spans="1:13">
      <c r="B746" t="s">
        <v>31</v>
      </c>
      <c r="C746" s="76">
        <v>0</v>
      </c>
      <c r="D746" s="79">
        <v>0</v>
      </c>
      <c r="E746" s="76">
        <v>0</v>
      </c>
      <c r="F746" s="79">
        <v>0</v>
      </c>
      <c r="G746" s="79"/>
      <c r="H746" s="126"/>
      <c r="I746" s="126"/>
      <c r="J746" s="79"/>
    </row>
    <row r="747" spans="1:13">
      <c r="A747" t="s">
        <v>389</v>
      </c>
      <c r="C747" s="76">
        <v>16.759999999999998</v>
      </c>
      <c r="D747" s="79">
        <v>245451</v>
      </c>
      <c r="E747" s="76">
        <v>16.759999999999998</v>
      </c>
      <c r="F747" s="79">
        <v>245468</v>
      </c>
      <c r="G747" s="79"/>
      <c r="H747" s="126">
        <f>IF(C747=0,"N/A",D747/C747)</f>
        <v>14645.047732696899</v>
      </c>
      <c r="I747" s="126">
        <f>IF(E747=0,"N/A",F747/E747)</f>
        <v>14646.062052505968</v>
      </c>
      <c r="J747" s="79"/>
    </row>
    <row r="748" spans="1:13">
      <c r="A748" t="s">
        <v>217</v>
      </c>
      <c r="B748" t="s">
        <v>26</v>
      </c>
      <c r="C748" s="76">
        <v>0</v>
      </c>
      <c r="D748" s="79">
        <v>0</v>
      </c>
      <c r="E748" s="76">
        <v>0</v>
      </c>
      <c r="F748" s="79">
        <v>0</v>
      </c>
      <c r="G748" s="79"/>
      <c r="H748" s="126"/>
      <c r="I748" s="126"/>
      <c r="J748" s="79" t="str">
        <f>A748</f>
        <v>red river valley charter school</v>
      </c>
      <c r="K748" s="79" t="str">
        <f>H754</f>
        <v>N/A</v>
      </c>
      <c r="L748" s="79" t="str">
        <f>I754</f>
        <v>N/A</v>
      </c>
      <c r="M748" t="s">
        <v>675</v>
      </c>
    </row>
    <row r="749" spans="1:13">
      <c r="B749" t="s">
        <v>27</v>
      </c>
      <c r="C749" s="76">
        <v>0</v>
      </c>
      <c r="D749" s="79">
        <v>0</v>
      </c>
      <c r="E749" s="76">
        <v>0</v>
      </c>
      <c r="F749" s="79">
        <v>0</v>
      </c>
      <c r="G749" s="79"/>
      <c r="H749" s="126"/>
      <c r="I749" s="126"/>
      <c r="J749" s="79"/>
    </row>
    <row r="750" spans="1:13">
      <c r="B750" t="s">
        <v>28</v>
      </c>
      <c r="C750" s="76">
        <v>0</v>
      </c>
      <c r="D750" s="79">
        <v>0</v>
      </c>
      <c r="E750" s="76">
        <v>0</v>
      </c>
      <c r="F750" s="79">
        <v>0</v>
      </c>
      <c r="G750" s="79"/>
      <c r="H750" s="126"/>
      <c r="I750" s="126"/>
      <c r="J750" s="79"/>
    </row>
    <row r="751" spans="1:13">
      <c r="B751" t="s">
        <v>29</v>
      </c>
      <c r="C751" s="76">
        <v>0</v>
      </c>
      <c r="D751" s="79">
        <v>0</v>
      </c>
      <c r="E751" s="76">
        <v>0</v>
      </c>
      <c r="F751" s="79">
        <v>0</v>
      </c>
      <c r="G751" s="79"/>
      <c r="H751" s="126"/>
      <c r="I751" s="126"/>
      <c r="J751" s="79"/>
    </row>
    <row r="752" spans="1:13">
      <c r="B752" t="s">
        <v>30</v>
      </c>
      <c r="C752" s="76">
        <v>0</v>
      </c>
      <c r="D752" s="79">
        <v>0</v>
      </c>
      <c r="E752" s="76">
        <v>0</v>
      </c>
      <c r="F752" s="79">
        <v>0</v>
      </c>
      <c r="G752" s="79"/>
      <c r="H752" s="126"/>
      <c r="I752" s="126"/>
      <c r="J752" s="79"/>
    </row>
    <row r="753" spans="1:13">
      <c r="B753" t="s">
        <v>31</v>
      </c>
      <c r="C753" s="76">
        <v>0</v>
      </c>
      <c r="D753" s="79">
        <v>0</v>
      </c>
      <c r="E753" s="76">
        <v>0</v>
      </c>
      <c r="F753" s="79">
        <v>0</v>
      </c>
      <c r="G753" s="79"/>
      <c r="H753" s="126"/>
      <c r="I753" s="126"/>
      <c r="J753" s="79"/>
    </row>
    <row r="754" spans="1:13">
      <c r="A754" t="s">
        <v>390</v>
      </c>
      <c r="C754" s="76">
        <v>0</v>
      </c>
      <c r="D754" s="79">
        <v>0</v>
      </c>
      <c r="E754" s="76">
        <v>0</v>
      </c>
      <c r="F754" s="79">
        <v>0</v>
      </c>
      <c r="G754" s="79"/>
      <c r="H754" s="126" t="str">
        <f>IF(C754=0,"N/A",D754/C754)</f>
        <v>N/A</v>
      </c>
      <c r="I754" s="126" t="str">
        <f>IF(E754=0,"N/A",F754/E754)</f>
        <v>N/A</v>
      </c>
      <c r="J754" s="79"/>
    </row>
    <row r="755" spans="1:13">
      <c r="A755" t="s">
        <v>128</v>
      </c>
      <c r="B755" t="s">
        <v>26</v>
      </c>
      <c r="C755" s="76">
        <v>0</v>
      </c>
      <c r="D755" s="79">
        <v>0</v>
      </c>
      <c r="E755" s="76">
        <v>0</v>
      </c>
      <c r="F755" s="79">
        <v>0</v>
      </c>
      <c r="G755" s="79"/>
      <c r="H755" s="126"/>
      <c r="I755" s="126"/>
      <c r="J755" s="79" t="str">
        <f>A755</f>
        <v>reserve</v>
      </c>
      <c r="K755" s="79">
        <f>H761</f>
        <v>14932</v>
      </c>
      <c r="L755" s="79">
        <f>I761</f>
        <v>14932</v>
      </c>
      <c r="M755" t="s">
        <v>675</v>
      </c>
    </row>
    <row r="756" spans="1:13">
      <c r="B756" t="s">
        <v>27</v>
      </c>
      <c r="C756" s="76">
        <v>0</v>
      </c>
      <c r="D756" s="79">
        <v>0</v>
      </c>
      <c r="E756" s="76">
        <v>0</v>
      </c>
      <c r="F756" s="79">
        <v>0</v>
      </c>
      <c r="G756" s="79"/>
      <c r="H756" s="126"/>
      <c r="I756" s="126"/>
      <c r="J756" s="79"/>
    </row>
    <row r="757" spans="1:13">
      <c r="B757" t="s">
        <v>28</v>
      </c>
      <c r="C757" s="76">
        <v>0.7</v>
      </c>
      <c r="D757" s="79">
        <v>10452.4</v>
      </c>
      <c r="E757" s="76">
        <v>0.7</v>
      </c>
      <c r="F757" s="79">
        <v>10452.4</v>
      </c>
      <c r="G757" s="79"/>
      <c r="H757" s="126"/>
      <c r="I757" s="126"/>
      <c r="J757" s="79"/>
    </row>
    <row r="758" spans="1:13">
      <c r="B758" t="s">
        <v>29</v>
      </c>
      <c r="C758" s="76">
        <v>2</v>
      </c>
      <c r="D758" s="79">
        <v>29864</v>
      </c>
      <c r="E758" s="76">
        <v>2</v>
      </c>
      <c r="F758" s="79">
        <v>29864</v>
      </c>
      <c r="G758" s="79"/>
      <c r="H758" s="126"/>
      <c r="I758" s="126"/>
      <c r="J758" s="79"/>
    </row>
    <row r="759" spans="1:13">
      <c r="B759" t="s">
        <v>30</v>
      </c>
      <c r="C759" s="76">
        <v>0</v>
      </c>
      <c r="D759" s="79">
        <v>0</v>
      </c>
      <c r="E759" s="76">
        <v>0</v>
      </c>
      <c r="F759" s="79">
        <v>0</v>
      </c>
      <c r="G759" s="79"/>
      <c r="H759" s="126"/>
      <c r="I759" s="126"/>
      <c r="J759" s="79"/>
    </row>
    <row r="760" spans="1:13">
      <c r="B760" t="s">
        <v>31</v>
      </c>
      <c r="C760" s="76">
        <v>0</v>
      </c>
      <c r="D760" s="79">
        <v>0</v>
      </c>
      <c r="E760" s="76">
        <v>0</v>
      </c>
      <c r="F760" s="79">
        <v>0</v>
      </c>
      <c r="G760" s="79"/>
      <c r="H760" s="126"/>
      <c r="I760" s="126"/>
      <c r="J760" s="79"/>
    </row>
    <row r="761" spans="1:13">
      <c r="A761" t="s">
        <v>391</v>
      </c>
      <c r="C761" s="76">
        <v>2.7</v>
      </c>
      <c r="D761" s="79">
        <v>40316.400000000001</v>
      </c>
      <c r="E761" s="76">
        <v>2.7</v>
      </c>
      <c r="F761" s="79">
        <v>40316.400000000001</v>
      </c>
      <c r="G761" s="79"/>
      <c r="H761" s="126">
        <f>IF(C761=0,"N/A",D761/C761)</f>
        <v>14932</v>
      </c>
      <c r="I761" s="126">
        <f>IF(E761=0,"N/A",F761/E761)</f>
        <v>14932</v>
      </c>
      <c r="J761" s="79"/>
    </row>
    <row r="762" spans="1:13">
      <c r="A762" t="s">
        <v>129</v>
      </c>
      <c r="B762" t="s">
        <v>26</v>
      </c>
      <c r="C762" s="76">
        <v>8</v>
      </c>
      <c r="D762" s="79">
        <v>157560</v>
      </c>
      <c r="E762" s="76">
        <v>8</v>
      </c>
      <c r="F762" s="79">
        <v>157560</v>
      </c>
      <c r="G762" s="79"/>
      <c r="H762" s="126"/>
      <c r="I762" s="126"/>
      <c r="J762" s="79" t="str">
        <f>A762</f>
        <v>rio rancho</v>
      </c>
      <c r="K762" s="79">
        <f>H768</f>
        <v>15634.658743633277</v>
      </c>
      <c r="L762" s="79">
        <f>I768</f>
        <v>15634.658743633277</v>
      </c>
      <c r="M762" t="s">
        <v>675</v>
      </c>
    </row>
    <row r="763" spans="1:13">
      <c r="B763" t="s">
        <v>27</v>
      </c>
      <c r="C763" s="76">
        <v>0</v>
      </c>
      <c r="D763" s="79">
        <v>0</v>
      </c>
      <c r="E763" s="76">
        <v>0</v>
      </c>
      <c r="F763" s="79">
        <v>0</v>
      </c>
      <c r="G763" s="79"/>
      <c r="H763" s="126"/>
      <c r="I763" s="126"/>
      <c r="J763" s="79"/>
    </row>
    <row r="764" spans="1:13">
      <c r="B764" t="s">
        <v>28</v>
      </c>
      <c r="C764" s="76">
        <v>39</v>
      </c>
      <c r="D764" s="79">
        <v>614543</v>
      </c>
      <c r="E764" s="76">
        <v>39</v>
      </c>
      <c r="F764" s="79">
        <v>614543</v>
      </c>
      <c r="G764" s="79"/>
      <c r="H764" s="126"/>
      <c r="I764" s="126"/>
      <c r="J764" s="79"/>
    </row>
    <row r="765" spans="1:13">
      <c r="B765" t="s">
        <v>29</v>
      </c>
      <c r="C765" s="76">
        <v>180.5</v>
      </c>
      <c r="D765" s="79">
        <v>2793022</v>
      </c>
      <c r="E765" s="76">
        <v>180.5</v>
      </c>
      <c r="F765" s="79">
        <v>2793022</v>
      </c>
      <c r="G765" s="79"/>
      <c r="H765" s="126"/>
      <c r="I765" s="126"/>
      <c r="J765" s="79"/>
    </row>
    <row r="766" spans="1:13">
      <c r="B766" t="s">
        <v>30</v>
      </c>
      <c r="C766" s="76">
        <v>48</v>
      </c>
      <c r="D766" s="79">
        <v>738194</v>
      </c>
      <c r="E766" s="76">
        <v>48</v>
      </c>
      <c r="F766" s="79">
        <v>738194</v>
      </c>
      <c r="G766" s="79"/>
      <c r="H766" s="126"/>
      <c r="I766" s="126"/>
      <c r="J766" s="79"/>
    </row>
    <row r="767" spans="1:13">
      <c r="B767" t="s">
        <v>31</v>
      </c>
      <c r="C767" s="76">
        <v>19</v>
      </c>
      <c r="D767" s="79">
        <v>301088</v>
      </c>
      <c r="E767" s="76">
        <v>19</v>
      </c>
      <c r="F767" s="79">
        <v>301088</v>
      </c>
      <c r="G767" s="79"/>
      <c r="H767" s="126"/>
      <c r="I767" s="126"/>
      <c r="J767" s="79"/>
    </row>
    <row r="768" spans="1:13">
      <c r="A768" t="s">
        <v>393</v>
      </c>
      <c r="C768" s="76">
        <v>294.5</v>
      </c>
      <c r="D768" s="79">
        <v>4604407</v>
      </c>
      <c r="E768" s="76">
        <v>294.5</v>
      </c>
      <c r="F768" s="79">
        <v>4604407</v>
      </c>
      <c r="G768" s="79"/>
      <c r="H768" s="126">
        <f>IF(C768=0,"N/A",D768/C768)</f>
        <v>15634.658743633277</v>
      </c>
      <c r="I768" s="126">
        <f>IF(E768=0,"N/A",F768/E768)</f>
        <v>15634.658743633277</v>
      </c>
      <c r="J768" s="79"/>
    </row>
    <row r="769" spans="1:13">
      <c r="A769" t="s">
        <v>220</v>
      </c>
      <c r="B769" t="s">
        <v>26</v>
      </c>
      <c r="C769" s="76">
        <v>0</v>
      </c>
      <c r="D769" s="79">
        <v>0</v>
      </c>
      <c r="E769" s="76">
        <v>0</v>
      </c>
      <c r="F769" s="79">
        <v>0</v>
      </c>
      <c r="G769" s="79"/>
      <c r="H769" s="126"/>
      <c r="I769" s="126"/>
      <c r="J769" s="79" t="str">
        <f>A769</f>
        <v>roots and wings community charter school</v>
      </c>
      <c r="K769" s="79">
        <f>H775</f>
        <v>15841</v>
      </c>
      <c r="L769" s="79">
        <f>I775</f>
        <v>15841</v>
      </c>
    </row>
    <row r="770" spans="1:13">
      <c r="B770" t="s">
        <v>27</v>
      </c>
      <c r="C770" s="76">
        <v>0</v>
      </c>
      <c r="D770" s="79">
        <v>0</v>
      </c>
      <c r="E770" s="76">
        <v>0</v>
      </c>
      <c r="F770" s="79">
        <v>0</v>
      </c>
      <c r="G770" s="79"/>
      <c r="H770" s="126"/>
      <c r="I770" s="126"/>
      <c r="J770" s="79"/>
    </row>
    <row r="771" spans="1:13">
      <c r="B771" t="s">
        <v>28</v>
      </c>
      <c r="C771" s="76">
        <v>1</v>
      </c>
      <c r="D771" s="79">
        <v>15841</v>
      </c>
      <c r="E771" s="76">
        <v>1</v>
      </c>
      <c r="F771" s="79">
        <v>15841</v>
      </c>
      <c r="G771" s="79"/>
      <c r="H771" s="126"/>
      <c r="I771" s="126"/>
      <c r="J771" s="79"/>
    </row>
    <row r="772" spans="1:13">
      <c r="B772" t="s">
        <v>29</v>
      </c>
      <c r="C772" s="76">
        <v>0</v>
      </c>
      <c r="D772" s="79">
        <v>0</v>
      </c>
      <c r="E772" s="76">
        <v>0</v>
      </c>
      <c r="F772" s="79">
        <v>0</v>
      </c>
      <c r="G772" s="79"/>
      <c r="H772" s="126"/>
      <c r="I772" s="126"/>
      <c r="J772" s="79"/>
    </row>
    <row r="773" spans="1:13">
      <c r="B773" t="s">
        <v>30</v>
      </c>
      <c r="C773" s="76">
        <v>0</v>
      </c>
      <c r="D773" s="79">
        <v>0</v>
      </c>
      <c r="E773" s="76">
        <v>0</v>
      </c>
      <c r="F773" s="79">
        <v>0</v>
      </c>
      <c r="G773" s="79"/>
      <c r="H773" s="126"/>
      <c r="I773" s="126"/>
      <c r="J773" s="79"/>
    </row>
    <row r="774" spans="1:13">
      <c r="B774" t="s">
        <v>31</v>
      </c>
      <c r="C774" s="76">
        <v>0</v>
      </c>
      <c r="D774" s="79">
        <v>0</v>
      </c>
      <c r="E774" s="76">
        <v>0</v>
      </c>
      <c r="F774" s="79">
        <v>0</v>
      </c>
      <c r="G774" s="79"/>
      <c r="H774" s="126"/>
      <c r="I774" s="126"/>
      <c r="J774" s="79"/>
    </row>
    <row r="775" spans="1:13">
      <c r="A775" t="s">
        <v>395</v>
      </c>
      <c r="C775" s="76">
        <v>1</v>
      </c>
      <c r="D775" s="79">
        <v>15841</v>
      </c>
      <c r="E775" s="76">
        <v>1</v>
      </c>
      <c r="F775" s="79">
        <v>15841</v>
      </c>
      <c r="G775" s="79"/>
      <c r="H775" s="126">
        <f>IF(C775=0,"N/A",D775/C775)</f>
        <v>15841</v>
      </c>
      <c r="I775" s="126">
        <f>IF(E775=0,"N/A",F775/E775)</f>
        <v>15841</v>
      </c>
      <c r="J775" s="79"/>
    </row>
    <row r="776" spans="1:13">
      <c r="A776" t="s">
        <v>130</v>
      </c>
      <c r="B776" t="s">
        <v>26</v>
      </c>
      <c r="C776" s="76">
        <v>15</v>
      </c>
      <c r="D776" s="79">
        <v>275962</v>
      </c>
      <c r="E776" s="76">
        <v>15</v>
      </c>
      <c r="F776" s="79">
        <v>275962</v>
      </c>
      <c r="G776" s="79"/>
      <c r="H776" s="126"/>
      <c r="I776" s="126"/>
      <c r="J776" s="79" t="str">
        <f>A776</f>
        <v>roswell</v>
      </c>
      <c r="K776" s="79">
        <f>H782</f>
        <v>15933.26324947437</v>
      </c>
      <c r="L776" s="79">
        <f>I782</f>
        <v>15933.26324947437</v>
      </c>
    </row>
    <row r="777" spans="1:13">
      <c r="B777" t="s">
        <v>27</v>
      </c>
      <c r="C777" s="76">
        <v>0</v>
      </c>
      <c r="D777" s="79">
        <v>0</v>
      </c>
      <c r="E777" s="76">
        <v>0</v>
      </c>
      <c r="F777" s="79">
        <v>0</v>
      </c>
      <c r="G777" s="79"/>
      <c r="H777" s="126"/>
      <c r="I777" s="126"/>
      <c r="J777" s="79"/>
    </row>
    <row r="778" spans="1:13">
      <c r="B778" t="s">
        <v>28</v>
      </c>
      <c r="C778" s="76">
        <v>24</v>
      </c>
      <c r="D778" s="79">
        <v>371106</v>
      </c>
      <c r="E778" s="76">
        <v>24</v>
      </c>
      <c r="F778" s="79">
        <v>371106</v>
      </c>
      <c r="G778" s="79"/>
      <c r="H778" s="126"/>
      <c r="I778" s="126"/>
      <c r="J778" s="79"/>
    </row>
    <row r="779" spans="1:13">
      <c r="B779" t="s">
        <v>29</v>
      </c>
      <c r="C779" s="76">
        <v>64.930000000000007</v>
      </c>
      <c r="D779" s="79">
        <v>1020029</v>
      </c>
      <c r="E779" s="76">
        <v>64.930000000000007</v>
      </c>
      <c r="F779" s="79">
        <v>1020029</v>
      </c>
      <c r="G779" s="79"/>
      <c r="H779" s="126"/>
      <c r="I779" s="126"/>
      <c r="J779" s="79"/>
    </row>
    <row r="780" spans="1:13">
      <c r="B780" t="s">
        <v>30</v>
      </c>
      <c r="C780" s="76">
        <v>34</v>
      </c>
      <c r="D780" s="79">
        <v>530578</v>
      </c>
      <c r="E780" s="76">
        <v>34</v>
      </c>
      <c r="F780" s="79">
        <v>530578</v>
      </c>
      <c r="G780" s="79"/>
      <c r="H780" s="126"/>
      <c r="I780" s="126"/>
      <c r="J780" s="79"/>
    </row>
    <row r="781" spans="1:13">
      <c r="B781" t="s">
        <v>31</v>
      </c>
      <c r="C781" s="76">
        <v>0</v>
      </c>
      <c r="D781" s="79">
        <v>0</v>
      </c>
      <c r="E781" s="76">
        <v>0</v>
      </c>
      <c r="F781" s="79">
        <v>0</v>
      </c>
      <c r="G781" s="79"/>
      <c r="H781" s="126"/>
      <c r="I781" s="126"/>
      <c r="J781" s="79"/>
    </row>
    <row r="782" spans="1:13">
      <c r="A782" t="s">
        <v>396</v>
      </c>
      <c r="C782" s="76">
        <v>137.93</v>
      </c>
      <c r="D782" s="79">
        <v>2197675</v>
      </c>
      <c r="E782" s="76">
        <v>137.93</v>
      </c>
      <c r="F782" s="79">
        <v>2197675</v>
      </c>
      <c r="G782" s="79"/>
      <c r="H782" s="126">
        <f>IF(C782=0,"N/A",D782/C782)</f>
        <v>15933.26324947437</v>
      </c>
      <c r="I782" s="126">
        <f>IF(E782=0,"N/A",F782/E782)</f>
        <v>15933.26324947437</v>
      </c>
      <c r="J782" s="79"/>
    </row>
    <row r="783" spans="1:13">
      <c r="A783" t="s">
        <v>131</v>
      </c>
      <c r="B783" t="s">
        <v>26</v>
      </c>
      <c r="C783" s="76">
        <v>0</v>
      </c>
      <c r="D783" s="79">
        <v>0</v>
      </c>
      <c r="E783" s="76">
        <v>0</v>
      </c>
      <c r="F783" s="79">
        <v>0</v>
      </c>
      <c r="G783" s="79"/>
      <c r="H783" s="126"/>
      <c r="I783" s="126"/>
      <c r="J783" s="79" t="str">
        <f>A783</f>
        <v>roy</v>
      </c>
      <c r="K783" s="79">
        <f>H789</f>
        <v>16676</v>
      </c>
      <c r="L783" s="79">
        <f>I789</f>
        <v>16676</v>
      </c>
      <c r="M783" t="s">
        <v>675</v>
      </c>
    </row>
    <row r="784" spans="1:13">
      <c r="B784" t="s">
        <v>27</v>
      </c>
      <c r="C784" s="76">
        <v>0</v>
      </c>
      <c r="D784" s="79">
        <v>0</v>
      </c>
      <c r="E784" s="76">
        <v>0</v>
      </c>
      <c r="F784" s="79">
        <v>0</v>
      </c>
      <c r="G784" s="79"/>
      <c r="H784" s="126"/>
      <c r="I784" s="126"/>
      <c r="J784" s="79"/>
    </row>
    <row r="785" spans="1:13">
      <c r="B785" t="s">
        <v>28</v>
      </c>
      <c r="C785" s="76">
        <v>1</v>
      </c>
      <c r="D785" s="79">
        <v>16676</v>
      </c>
      <c r="E785" s="76">
        <v>1</v>
      </c>
      <c r="F785" s="79">
        <v>16676</v>
      </c>
      <c r="G785" s="79"/>
      <c r="H785" s="126"/>
      <c r="I785" s="126"/>
      <c r="J785" s="79"/>
    </row>
    <row r="786" spans="1:13">
      <c r="B786" t="s">
        <v>29</v>
      </c>
      <c r="C786" s="76">
        <v>0</v>
      </c>
      <c r="D786" s="79">
        <v>0</v>
      </c>
      <c r="E786" s="76">
        <v>0</v>
      </c>
      <c r="F786" s="79">
        <v>0</v>
      </c>
      <c r="G786" s="79"/>
      <c r="H786" s="126"/>
      <c r="I786" s="126"/>
      <c r="J786" s="79"/>
    </row>
    <row r="787" spans="1:13">
      <c r="B787" t="s">
        <v>30</v>
      </c>
      <c r="C787" s="76">
        <v>0</v>
      </c>
      <c r="D787" s="79">
        <v>0</v>
      </c>
      <c r="E787" s="76">
        <v>0</v>
      </c>
      <c r="F787" s="79">
        <v>0</v>
      </c>
      <c r="G787" s="79"/>
      <c r="H787" s="126"/>
      <c r="I787" s="126"/>
      <c r="J787" s="79"/>
    </row>
    <row r="788" spans="1:13">
      <c r="B788" t="s">
        <v>31</v>
      </c>
      <c r="C788" s="76">
        <v>0</v>
      </c>
      <c r="D788" s="79">
        <v>0</v>
      </c>
      <c r="E788" s="76">
        <v>0</v>
      </c>
      <c r="F788" s="79">
        <v>0</v>
      </c>
      <c r="G788" s="79"/>
      <c r="H788" s="126"/>
      <c r="I788" s="126"/>
      <c r="J788" s="79"/>
    </row>
    <row r="789" spans="1:13">
      <c r="A789" t="s">
        <v>397</v>
      </c>
      <c r="C789" s="76">
        <v>1</v>
      </c>
      <c r="D789" s="79">
        <v>16676</v>
      </c>
      <c r="E789" s="76">
        <v>1</v>
      </c>
      <c r="F789" s="79">
        <v>16676</v>
      </c>
      <c r="G789" s="79"/>
      <c r="H789" s="126">
        <f>IF(C789=0,"N/A",D789/C789)</f>
        <v>16676</v>
      </c>
      <c r="I789" s="126">
        <f>IF(E789=0,"N/A",F789/E789)</f>
        <v>16676</v>
      </c>
      <c r="J789" s="79"/>
    </row>
    <row r="790" spans="1:13">
      <c r="A790" t="s">
        <v>132</v>
      </c>
      <c r="B790" t="s">
        <v>26</v>
      </c>
      <c r="C790" s="76">
        <v>4</v>
      </c>
      <c r="D790" s="79">
        <v>94526</v>
      </c>
      <c r="E790" s="76">
        <v>4</v>
      </c>
      <c r="F790" s="79">
        <v>94526</v>
      </c>
      <c r="G790" s="79"/>
      <c r="H790" s="126"/>
      <c r="I790" s="126"/>
      <c r="J790" s="79" t="str">
        <f>A790</f>
        <v>ruidoso</v>
      </c>
      <c r="K790" s="79">
        <f>H796</f>
        <v>17839.707070707071</v>
      </c>
      <c r="L790" s="79">
        <f>I796</f>
        <v>17839.707070707071</v>
      </c>
      <c r="M790" t="s">
        <v>675</v>
      </c>
    </row>
    <row r="791" spans="1:13">
      <c r="B791" t="s">
        <v>27</v>
      </c>
      <c r="C791" s="76">
        <v>0.75</v>
      </c>
      <c r="D791" s="79">
        <v>10470.75</v>
      </c>
      <c r="E791" s="76">
        <v>0.75</v>
      </c>
      <c r="F791" s="79">
        <v>10470.75</v>
      </c>
      <c r="G791" s="79"/>
      <c r="H791" s="126"/>
      <c r="I791" s="126"/>
      <c r="J791" s="79"/>
    </row>
    <row r="792" spans="1:13">
      <c r="B792" t="s">
        <v>28</v>
      </c>
      <c r="C792" s="76">
        <v>4</v>
      </c>
      <c r="D792" s="79">
        <v>75512</v>
      </c>
      <c r="E792" s="76">
        <v>4</v>
      </c>
      <c r="F792" s="79">
        <v>75512</v>
      </c>
      <c r="G792" s="79"/>
      <c r="H792" s="126"/>
      <c r="I792" s="126"/>
      <c r="J792" s="79"/>
    </row>
    <row r="793" spans="1:13">
      <c r="B793" t="s">
        <v>29</v>
      </c>
      <c r="C793" s="76">
        <v>8</v>
      </c>
      <c r="D793" s="79">
        <v>120969</v>
      </c>
      <c r="E793" s="76">
        <v>8</v>
      </c>
      <c r="F793" s="79">
        <v>120969</v>
      </c>
      <c r="G793" s="79"/>
      <c r="H793" s="126"/>
      <c r="I793" s="126"/>
      <c r="J793" s="79"/>
    </row>
    <row r="794" spans="1:13">
      <c r="B794" t="s">
        <v>30</v>
      </c>
      <c r="C794" s="76">
        <v>8</v>
      </c>
      <c r="D794" s="79">
        <v>140055</v>
      </c>
      <c r="E794" s="76">
        <v>8</v>
      </c>
      <c r="F794" s="79">
        <v>140055</v>
      </c>
      <c r="G794" s="79"/>
      <c r="H794" s="126"/>
      <c r="I794" s="126"/>
      <c r="J794" s="79"/>
    </row>
    <row r="795" spans="1:13">
      <c r="B795" t="s">
        <v>31</v>
      </c>
      <c r="C795" s="76">
        <v>0</v>
      </c>
      <c r="D795" s="79">
        <v>0</v>
      </c>
      <c r="E795" s="76">
        <v>0</v>
      </c>
      <c r="F795" s="79">
        <v>0</v>
      </c>
      <c r="G795" s="79"/>
      <c r="H795" s="126"/>
      <c r="I795" s="126"/>
      <c r="J795" s="79"/>
    </row>
    <row r="796" spans="1:13">
      <c r="A796" t="s">
        <v>398</v>
      </c>
      <c r="C796" s="76">
        <v>24.75</v>
      </c>
      <c r="D796" s="79">
        <v>441532.75</v>
      </c>
      <c r="E796" s="76">
        <v>24.75</v>
      </c>
      <c r="F796" s="79">
        <v>441532.75</v>
      </c>
      <c r="G796" s="79"/>
      <c r="H796" s="126">
        <f>IF(C796=0,"N/A",D796/C796)</f>
        <v>17839.707070707071</v>
      </c>
      <c r="I796" s="126">
        <f>IF(E796=0,"N/A",F796/E796)</f>
        <v>17839.707070707071</v>
      </c>
      <c r="J796" s="79"/>
    </row>
    <row r="797" spans="1:13">
      <c r="A797" t="s">
        <v>133</v>
      </c>
      <c r="B797" t="s">
        <v>26</v>
      </c>
      <c r="C797" s="76">
        <v>1</v>
      </c>
      <c r="D797" s="79">
        <v>16448</v>
      </c>
      <c r="E797" s="76">
        <v>1</v>
      </c>
      <c r="F797" s="79">
        <v>16749</v>
      </c>
      <c r="G797" s="79"/>
      <c r="H797" s="126"/>
      <c r="I797" s="126"/>
      <c r="J797" s="79" t="str">
        <f>A797</f>
        <v>san jon</v>
      </c>
      <c r="K797" s="79">
        <f>H803</f>
        <v>16448</v>
      </c>
      <c r="L797" s="79">
        <f>I803</f>
        <v>16749</v>
      </c>
      <c r="M797" t="s">
        <v>675</v>
      </c>
    </row>
    <row r="798" spans="1:13">
      <c r="B798" t="s">
        <v>27</v>
      </c>
      <c r="C798" s="76">
        <v>0</v>
      </c>
      <c r="D798" s="79">
        <v>0</v>
      </c>
      <c r="E798" s="76">
        <v>0</v>
      </c>
      <c r="F798" s="79">
        <v>0</v>
      </c>
      <c r="G798" s="79"/>
      <c r="H798" s="126"/>
      <c r="I798" s="126"/>
      <c r="J798" s="79"/>
    </row>
    <row r="799" spans="1:13">
      <c r="B799" t="s">
        <v>28</v>
      </c>
      <c r="C799" s="76">
        <v>0</v>
      </c>
      <c r="D799" s="79">
        <v>0</v>
      </c>
      <c r="E799" s="76">
        <v>0</v>
      </c>
      <c r="F799" s="79">
        <v>0</v>
      </c>
      <c r="G799" s="79"/>
      <c r="H799" s="126"/>
      <c r="I799" s="126"/>
      <c r="J799" s="79"/>
    </row>
    <row r="800" spans="1:13">
      <c r="B800" t="s">
        <v>29</v>
      </c>
      <c r="C800" s="76">
        <v>0</v>
      </c>
      <c r="D800" s="79">
        <v>0</v>
      </c>
      <c r="E800" s="76">
        <v>0</v>
      </c>
      <c r="F800" s="79">
        <v>0</v>
      </c>
      <c r="G800" s="79"/>
      <c r="H800" s="126"/>
      <c r="I800" s="126"/>
      <c r="J800" s="79"/>
    </row>
    <row r="801" spans="1:13">
      <c r="B801" t="s">
        <v>30</v>
      </c>
      <c r="C801" s="76">
        <v>0</v>
      </c>
      <c r="D801" s="79">
        <v>0</v>
      </c>
      <c r="E801" s="76">
        <v>0</v>
      </c>
      <c r="F801" s="79">
        <v>0</v>
      </c>
      <c r="G801" s="79"/>
      <c r="H801" s="126"/>
      <c r="I801" s="126"/>
      <c r="J801" s="79"/>
    </row>
    <row r="802" spans="1:13">
      <c r="B802" t="s">
        <v>31</v>
      </c>
      <c r="C802" s="76">
        <v>0</v>
      </c>
      <c r="D802" s="79">
        <v>0</v>
      </c>
      <c r="E802" s="76">
        <v>0</v>
      </c>
      <c r="F802" s="79">
        <v>0</v>
      </c>
      <c r="G802" s="79"/>
      <c r="H802" s="126"/>
      <c r="I802" s="126"/>
      <c r="J802" s="79"/>
    </row>
    <row r="803" spans="1:13">
      <c r="A803" t="s">
        <v>400</v>
      </c>
      <c r="C803" s="76">
        <v>1</v>
      </c>
      <c r="D803" s="79">
        <v>16448</v>
      </c>
      <c r="E803" s="76">
        <v>1</v>
      </c>
      <c r="F803" s="79">
        <v>16749</v>
      </c>
      <c r="G803" s="79"/>
      <c r="H803" s="126">
        <f>IF(C803=0,"N/A",D803/C803)</f>
        <v>16448</v>
      </c>
      <c r="I803" s="126">
        <f>IF(E803=0,"N/A",F803/E803)</f>
        <v>16749</v>
      </c>
      <c r="J803" s="79"/>
    </row>
    <row r="804" spans="1:13">
      <c r="A804" t="s">
        <v>221</v>
      </c>
      <c r="B804" t="s">
        <v>26</v>
      </c>
      <c r="C804" s="76">
        <v>0</v>
      </c>
      <c r="D804" s="79">
        <v>0</v>
      </c>
      <c r="E804" s="76">
        <v>0</v>
      </c>
      <c r="F804" s="79">
        <v>0</v>
      </c>
      <c r="G804" s="79"/>
      <c r="H804" s="126"/>
      <c r="I804" s="126"/>
      <c r="J804" s="79" t="str">
        <f>A804</f>
        <v>sandoval academy of bilingual education</v>
      </c>
      <c r="K804" s="79">
        <f>H810</f>
        <v>18200</v>
      </c>
      <c r="L804" s="79">
        <f>I810</f>
        <v>18201</v>
      </c>
      <c r="M804" t="s">
        <v>675</v>
      </c>
    </row>
    <row r="805" spans="1:13">
      <c r="B805" t="s">
        <v>27</v>
      </c>
      <c r="C805" s="76">
        <v>0</v>
      </c>
      <c r="D805" s="79">
        <v>0</v>
      </c>
      <c r="E805" s="76">
        <v>0</v>
      </c>
      <c r="F805" s="79">
        <v>0</v>
      </c>
      <c r="G805" s="79"/>
      <c r="H805" s="126"/>
      <c r="I805" s="126"/>
      <c r="J805" s="79"/>
    </row>
    <row r="806" spans="1:13">
      <c r="B806" t="s">
        <v>28</v>
      </c>
      <c r="C806" s="76">
        <v>0</v>
      </c>
      <c r="D806" s="79">
        <v>0</v>
      </c>
      <c r="E806" s="76">
        <v>0</v>
      </c>
      <c r="F806" s="79">
        <v>0</v>
      </c>
      <c r="G806" s="79"/>
      <c r="H806" s="126"/>
      <c r="I806" s="126"/>
      <c r="J806" s="79"/>
    </row>
    <row r="807" spans="1:13">
      <c r="B807" t="s">
        <v>29</v>
      </c>
      <c r="C807" s="76">
        <v>0</v>
      </c>
      <c r="D807" s="79">
        <v>0</v>
      </c>
      <c r="E807" s="76">
        <v>0</v>
      </c>
      <c r="F807" s="79">
        <v>0</v>
      </c>
      <c r="G807" s="79"/>
      <c r="H807" s="126"/>
      <c r="I807" s="126"/>
      <c r="J807" s="79"/>
    </row>
    <row r="808" spans="1:13">
      <c r="B808" t="s">
        <v>30</v>
      </c>
      <c r="C808" s="76">
        <v>1</v>
      </c>
      <c r="D808" s="79">
        <v>18200</v>
      </c>
      <c r="E808" s="76">
        <v>1</v>
      </c>
      <c r="F808" s="79">
        <v>18201</v>
      </c>
      <c r="G808" s="79"/>
      <c r="H808" s="126"/>
      <c r="I808" s="126"/>
      <c r="J808" s="79"/>
    </row>
    <row r="809" spans="1:13">
      <c r="B809" t="s">
        <v>31</v>
      </c>
      <c r="C809" s="76">
        <v>0</v>
      </c>
      <c r="D809" s="79">
        <v>0</v>
      </c>
      <c r="E809" s="76">
        <v>0</v>
      </c>
      <c r="F809" s="79">
        <v>0</v>
      </c>
      <c r="G809" s="79"/>
      <c r="H809" s="126"/>
      <c r="I809" s="126"/>
      <c r="J809" s="79"/>
    </row>
    <row r="810" spans="1:13">
      <c r="A810" t="s">
        <v>401</v>
      </c>
      <c r="C810" s="76">
        <v>1</v>
      </c>
      <c r="D810" s="79">
        <v>18200</v>
      </c>
      <c r="E810" s="76">
        <v>1</v>
      </c>
      <c r="F810" s="79">
        <v>18201</v>
      </c>
      <c r="G810" s="79"/>
      <c r="H810" s="126">
        <f>IF(C810=0,"N/A",D810/C810)</f>
        <v>18200</v>
      </c>
      <c r="I810" s="126">
        <f>IF(E810=0,"N/A",F810/E810)</f>
        <v>18201</v>
      </c>
      <c r="J810" s="79"/>
    </row>
    <row r="811" spans="1:13">
      <c r="A811" t="s">
        <v>134</v>
      </c>
      <c r="B811" t="s">
        <v>26</v>
      </c>
      <c r="C811" s="76">
        <v>14.7</v>
      </c>
      <c r="D811" s="79">
        <v>262353.3</v>
      </c>
      <c r="E811" s="76">
        <v>14.7</v>
      </c>
      <c r="F811" s="79">
        <v>262353.3</v>
      </c>
      <c r="G811" s="79"/>
      <c r="H811" s="126"/>
      <c r="I811" s="126"/>
      <c r="J811" s="79" t="str">
        <f>A811</f>
        <v>santa fe</v>
      </c>
      <c r="K811" s="79">
        <f>H817</f>
        <v>18560.95346632431</v>
      </c>
      <c r="L811" s="79">
        <f>I817</f>
        <v>18560.95346632431</v>
      </c>
      <c r="M811" t="s">
        <v>675</v>
      </c>
    </row>
    <row r="812" spans="1:13">
      <c r="B812" t="s">
        <v>27</v>
      </c>
      <c r="C812" s="76">
        <v>13</v>
      </c>
      <c r="D812" s="79">
        <v>210181.62</v>
      </c>
      <c r="E812" s="76">
        <v>13</v>
      </c>
      <c r="F812" s="79">
        <v>210181.62</v>
      </c>
      <c r="G812" s="79"/>
      <c r="H812" s="126"/>
      <c r="I812" s="126"/>
      <c r="J812" s="79"/>
    </row>
    <row r="813" spans="1:13">
      <c r="B813" t="s">
        <v>28</v>
      </c>
      <c r="C813" s="76">
        <v>27.349999999999998</v>
      </c>
      <c r="D813" s="79">
        <v>487100.85</v>
      </c>
      <c r="E813" s="76">
        <v>27.349999999999998</v>
      </c>
      <c r="F813" s="79">
        <v>487100.85</v>
      </c>
      <c r="G813" s="79"/>
      <c r="H813" s="126"/>
      <c r="I813" s="126"/>
      <c r="J813" s="79"/>
    </row>
    <row r="814" spans="1:13">
      <c r="B814" t="s">
        <v>29</v>
      </c>
      <c r="C814" s="76">
        <v>132.30000000000001</v>
      </c>
      <c r="D814" s="79">
        <v>2648688.6</v>
      </c>
      <c r="E814" s="76">
        <v>132.30000000000001</v>
      </c>
      <c r="F814" s="79">
        <v>2648688.6</v>
      </c>
      <c r="G814" s="79"/>
      <c r="H814" s="126"/>
      <c r="I814" s="126"/>
      <c r="J814" s="79"/>
    </row>
    <row r="815" spans="1:13">
      <c r="B815" t="s">
        <v>30</v>
      </c>
      <c r="C815" s="76">
        <v>45</v>
      </c>
      <c r="D815" s="79">
        <v>727598</v>
      </c>
      <c r="E815" s="76">
        <v>45</v>
      </c>
      <c r="F815" s="79">
        <v>727598</v>
      </c>
      <c r="G815" s="79"/>
      <c r="H815" s="126"/>
      <c r="I815" s="126"/>
      <c r="J815" s="79"/>
    </row>
    <row r="816" spans="1:13">
      <c r="B816" t="s">
        <v>31</v>
      </c>
      <c r="C816" s="76">
        <v>20.8</v>
      </c>
      <c r="D816" s="79">
        <v>362783</v>
      </c>
      <c r="E816" s="76">
        <v>20.8</v>
      </c>
      <c r="F816" s="79">
        <v>362783</v>
      </c>
      <c r="G816" s="79"/>
      <c r="H816" s="126"/>
      <c r="I816" s="126"/>
      <c r="J816" s="79"/>
    </row>
    <row r="817" spans="1:13">
      <c r="A817" t="s">
        <v>402</v>
      </c>
      <c r="C817" s="76">
        <v>253.15000000000003</v>
      </c>
      <c r="D817" s="79">
        <v>4698705.37</v>
      </c>
      <c r="E817" s="76">
        <v>253.15000000000003</v>
      </c>
      <c r="F817" s="79">
        <v>4698705.37</v>
      </c>
      <c r="G817" s="79"/>
      <c r="H817" s="126">
        <f>IF(C817=0,"N/A",D817/C817)</f>
        <v>18560.95346632431</v>
      </c>
      <c r="I817" s="126">
        <f>IF(E817=0,"N/A",F817/E817)</f>
        <v>18560.95346632431</v>
      </c>
      <c r="J817" s="79"/>
    </row>
    <row r="818" spans="1:13">
      <c r="A818" t="s">
        <v>135</v>
      </c>
      <c r="B818" t="s">
        <v>26</v>
      </c>
      <c r="C818" s="76">
        <v>2</v>
      </c>
      <c r="D818" s="79">
        <v>28002</v>
      </c>
      <c r="E818" s="76">
        <v>2</v>
      </c>
      <c r="F818" s="79">
        <v>28004</v>
      </c>
      <c r="G818" s="79"/>
      <c r="H818" s="126"/>
      <c r="I818" s="126"/>
      <c r="J818" s="79" t="str">
        <f>A818</f>
        <v>santa rosa</v>
      </c>
      <c r="K818" s="79">
        <f>H824</f>
        <v>14499.666666666666</v>
      </c>
      <c r="L818" s="79">
        <f>I824</f>
        <v>14500.666666666666</v>
      </c>
      <c r="M818" t="s">
        <v>675</v>
      </c>
    </row>
    <row r="819" spans="1:13">
      <c r="B819" t="s">
        <v>27</v>
      </c>
      <c r="C819" s="76">
        <v>0</v>
      </c>
      <c r="D819" s="79">
        <v>0</v>
      </c>
      <c r="E819" s="76">
        <v>0</v>
      </c>
      <c r="F819" s="79">
        <v>0</v>
      </c>
      <c r="G819" s="79"/>
      <c r="H819" s="126"/>
      <c r="I819" s="126"/>
      <c r="J819" s="79"/>
    </row>
    <row r="820" spans="1:13">
      <c r="B820" t="s">
        <v>28</v>
      </c>
      <c r="C820" s="76">
        <v>1</v>
      </c>
      <c r="D820" s="79">
        <v>15497</v>
      </c>
      <c r="E820" s="76">
        <v>1</v>
      </c>
      <c r="F820" s="79">
        <v>15498</v>
      </c>
      <c r="G820" s="79"/>
      <c r="H820" s="126"/>
      <c r="I820" s="126"/>
      <c r="J820" s="79"/>
    </row>
    <row r="821" spans="1:13">
      <c r="B821" t="s">
        <v>29</v>
      </c>
      <c r="C821" s="76">
        <v>0</v>
      </c>
      <c r="D821" s="79">
        <v>0</v>
      </c>
      <c r="E821" s="76">
        <v>0</v>
      </c>
      <c r="F821" s="79">
        <v>0</v>
      </c>
      <c r="G821" s="79"/>
      <c r="H821" s="126"/>
      <c r="I821" s="126"/>
      <c r="J821" s="79"/>
    </row>
    <row r="822" spans="1:13">
      <c r="B822" t="s">
        <v>30</v>
      </c>
      <c r="C822" s="76">
        <v>0</v>
      </c>
      <c r="D822" s="79">
        <v>0</v>
      </c>
      <c r="E822" s="76">
        <v>0</v>
      </c>
      <c r="F822" s="79">
        <v>0</v>
      </c>
      <c r="G822" s="79"/>
      <c r="H822" s="126"/>
      <c r="I822" s="126"/>
      <c r="J822" s="79"/>
    </row>
    <row r="823" spans="1:13">
      <c r="B823" t="s">
        <v>31</v>
      </c>
      <c r="C823" s="76">
        <v>0</v>
      </c>
      <c r="D823" s="79">
        <v>0</v>
      </c>
      <c r="E823" s="76">
        <v>0</v>
      </c>
      <c r="F823" s="79">
        <v>0</v>
      </c>
      <c r="G823" s="79"/>
      <c r="H823" s="126"/>
      <c r="I823" s="126"/>
      <c r="J823" s="79"/>
    </row>
    <row r="824" spans="1:13">
      <c r="A824" t="s">
        <v>403</v>
      </c>
      <c r="C824" s="76">
        <v>3</v>
      </c>
      <c r="D824" s="79">
        <v>43499</v>
      </c>
      <c r="E824" s="76">
        <v>3</v>
      </c>
      <c r="F824" s="79">
        <v>43502</v>
      </c>
      <c r="G824" s="79"/>
      <c r="H824" s="126">
        <f>IF(C824=0,"N/A",D824/C824)</f>
        <v>14499.666666666666</v>
      </c>
      <c r="I824" s="126">
        <f>IF(E824=0,"N/A",F824/E824)</f>
        <v>14500.666666666666</v>
      </c>
      <c r="J824" s="79"/>
    </row>
    <row r="825" spans="1:13">
      <c r="A825" t="s">
        <v>227</v>
      </c>
      <c r="B825" t="s">
        <v>26</v>
      </c>
      <c r="C825" s="76">
        <v>0</v>
      </c>
      <c r="D825" s="79">
        <v>0</v>
      </c>
      <c r="E825" s="76">
        <v>0</v>
      </c>
      <c r="F825" s="79">
        <v>0</v>
      </c>
      <c r="G825" s="79"/>
      <c r="H825" s="126"/>
      <c r="I825" s="126"/>
      <c r="J825" s="79" t="str">
        <f>A825</f>
        <v>school of dreams academy</v>
      </c>
      <c r="K825" s="79">
        <f>H831</f>
        <v>19296.5</v>
      </c>
      <c r="L825" s="79">
        <f>I831</f>
        <v>19296.5</v>
      </c>
      <c r="M825" t="s">
        <v>675</v>
      </c>
    </row>
    <row r="826" spans="1:13">
      <c r="B826" t="s">
        <v>27</v>
      </c>
      <c r="C826" s="76">
        <v>0</v>
      </c>
      <c r="D826" s="79">
        <v>0</v>
      </c>
      <c r="E826" s="76">
        <v>0</v>
      </c>
      <c r="F826" s="79">
        <v>0</v>
      </c>
      <c r="G826" s="79"/>
      <c r="H826" s="126"/>
      <c r="I826" s="126"/>
      <c r="J826" s="79"/>
    </row>
    <row r="827" spans="1:13">
      <c r="B827" t="s">
        <v>28</v>
      </c>
      <c r="C827" s="76">
        <v>4</v>
      </c>
      <c r="D827" s="79">
        <v>77186</v>
      </c>
      <c r="E827" s="76">
        <v>4</v>
      </c>
      <c r="F827" s="79">
        <v>77186</v>
      </c>
      <c r="G827" s="79"/>
      <c r="H827" s="126"/>
      <c r="I827" s="126"/>
      <c r="J827" s="79"/>
    </row>
    <row r="828" spans="1:13">
      <c r="B828" t="s">
        <v>29</v>
      </c>
      <c r="C828" s="76">
        <v>0</v>
      </c>
      <c r="D828" s="79">
        <v>0</v>
      </c>
      <c r="E828" s="76">
        <v>0</v>
      </c>
      <c r="F828" s="79">
        <v>0</v>
      </c>
      <c r="G828" s="79"/>
      <c r="H828" s="126"/>
      <c r="I828" s="126"/>
      <c r="J828" s="79"/>
    </row>
    <row r="829" spans="1:13">
      <c r="B829" t="s">
        <v>30</v>
      </c>
      <c r="C829" s="76">
        <v>0</v>
      </c>
      <c r="D829" s="79">
        <v>0</v>
      </c>
      <c r="E829" s="76">
        <v>0</v>
      </c>
      <c r="F829" s="79">
        <v>0</v>
      </c>
      <c r="G829" s="79"/>
      <c r="H829" s="126"/>
      <c r="I829" s="126"/>
      <c r="J829" s="79"/>
    </row>
    <row r="830" spans="1:13">
      <c r="B830" t="s">
        <v>31</v>
      </c>
      <c r="C830" s="76">
        <v>0</v>
      </c>
      <c r="D830" s="79">
        <v>0</v>
      </c>
      <c r="E830" s="76">
        <v>0</v>
      </c>
      <c r="F830" s="79">
        <v>0</v>
      </c>
      <c r="G830" s="79"/>
      <c r="H830" s="126"/>
      <c r="I830" s="126"/>
      <c r="J830" s="79"/>
    </row>
    <row r="831" spans="1:13">
      <c r="A831" t="s">
        <v>404</v>
      </c>
      <c r="C831" s="76">
        <v>4</v>
      </c>
      <c r="D831" s="79">
        <v>77186</v>
      </c>
      <c r="E831" s="76">
        <v>4</v>
      </c>
      <c r="F831" s="79">
        <v>77186</v>
      </c>
      <c r="G831" s="79"/>
      <c r="H831" s="126">
        <f>IF(C831=0,"N/A",D831/C831)</f>
        <v>19296.5</v>
      </c>
      <c r="I831" s="126">
        <f>IF(E831=0,"N/A",F831/E831)</f>
        <v>19296.5</v>
      </c>
      <c r="J831" s="79"/>
    </row>
    <row r="832" spans="1:13">
      <c r="A832" t="s">
        <v>136</v>
      </c>
      <c r="B832" t="s">
        <v>26</v>
      </c>
      <c r="C832" s="76">
        <v>3</v>
      </c>
      <c r="D832" s="79">
        <v>49604</v>
      </c>
      <c r="E832" s="76">
        <v>3</v>
      </c>
      <c r="F832" s="79">
        <v>49607</v>
      </c>
      <c r="G832" s="79"/>
      <c r="H832" s="126"/>
      <c r="I832" s="126"/>
      <c r="J832" s="79" t="str">
        <f>A832</f>
        <v>silver city</v>
      </c>
      <c r="K832" s="79">
        <f>H838</f>
        <v>16509.409949865021</v>
      </c>
      <c r="L832" s="79">
        <f>I838</f>
        <v>16510.451214809102</v>
      </c>
      <c r="M832" t="s">
        <v>675</v>
      </c>
    </row>
    <row r="833" spans="1:13">
      <c r="B833" t="s">
        <v>27</v>
      </c>
      <c r="C833" s="76">
        <v>1</v>
      </c>
      <c r="D833" s="79">
        <v>18402</v>
      </c>
      <c r="E833" s="76">
        <v>1</v>
      </c>
      <c r="F833" s="79">
        <v>18403</v>
      </c>
      <c r="G833" s="79"/>
      <c r="H833" s="126"/>
      <c r="I833" s="126"/>
      <c r="J833" s="79"/>
    </row>
    <row r="834" spans="1:13">
      <c r="B834" t="s">
        <v>28</v>
      </c>
      <c r="C834" s="76">
        <v>3.5</v>
      </c>
      <c r="D834" s="79">
        <v>56955</v>
      </c>
      <c r="E834" s="76">
        <v>3.5</v>
      </c>
      <c r="F834" s="79">
        <v>56959</v>
      </c>
      <c r="G834" s="79"/>
      <c r="H834" s="126"/>
      <c r="I834" s="126"/>
      <c r="J834" s="79"/>
    </row>
    <row r="835" spans="1:13">
      <c r="B835" t="s">
        <v>29</v>
      </c>
      <c r="C835" s="76">
        <v>12.43</v>
      </c>
      <c r="D835" s="79">
        <v>202116</v>
      </c>
      <c r="E835" s="76">
        <v>12.43</v>
      </c>
      <c r="F835" s="79">
        <v>202129</v>
      </c>
      <c r="G835" s="79"/>
      <c r="H835" s="126"/>
      <c r="I835" s="126"/>
      <c r="J835" s="79"/>
    </row>
    <row r="836" spans="1:13">
      <c r="B836" t="s">
        <v>30</v>
      </c>
      <c r="C836" s="76">
        <v>6</v>
      </c>
      <c r="D836" s="79">
        <v>101012</v>
      </c>
      <c r="E836" s="76">
        <v>6</v>
      </c>
      <c r="F836" s="79">
        <v>101018</v>
      </c>
      <c r="G836" s="79"/>
      <c r="H836" s="126"/>
      <c r="I836" s="126"/>
      <c r="J836" s="79"/>
    </row>
    <row r="837" spans="1:13">
      <c r="B837" t="s">
        <v>31</v>
      </c>
      <c r="C837" s="76">
        <v>0</v>
      </c>
      <c r="D837" s="79">
        <v>0</v>
      </c>
      <c r="E837" s="76">
        <v>0</v>
      </c>
      <c r="F837" s="79">
        <v>0</v>
      </c>
      <c r="G837" s="79"/>
      <c r="H837" s="126"/>
      <c r="I837" s="126"/>
      <c r="J837" s="79"/>
    </row>
    <row r="838" spans="1:13">
      <c r="A838" t="s">
        <v>407</v>
      </c>
      <c r="C838" s="76">
        <v>25.93</v>
      </c>
      <c r="D838" s="79">
        <v>428089</v>
      </c>
      <c r="E838" s="76">
        <v>25.93</v>
      </c>
      <c r="F838" s="79">
        <v>428116</v>
      </c>
      <c r="G838" s="79"/>
      <c r="H838" s="126">
        <f>IF(C838=0,"N/A",D838/C838)</f>
        <v>16509.409949865021</v>
      </c>
      <c r="I838" s="126">
        <f>IF(E838=0,"N/A",F838/E838)</f>
        <v>16510.451214809102</v>
      </c>
      <c r="J838" s="79"/>
    </row>
    <row r="839" spans="1:13">
      <c r="A839" t="s">
        <v>226</v>
      </c>
      <c r="B839" t="s">
        <v>26</v>
      </c>
      <c r="C839" s="76">
        <v>0</v>
      </c>
      <c r="D839" s="79">
        <v>0</v>
      </c>
      <c r="E839" s="76">
        <v>0</v>
      </c>
      <c r="F839" s="79">
        <v>0</v>
      </c>
      <c r="G839" s="79"/>
      <c r="H839" s="126"/>
      <c r="I839" s="126"/>
      <c r="J839" s="79" t="str">
        <f>A839</f>
        <v>six directions indigenous school</v>
      </c>
      <c r="K839" s="79" t="str">
        <f>H845</f>
        <v>N/A</v>
      </c>
      <c r="L839" s="79" t="str">
        <f>I845</f>
        <v>N/A</v>
      </c>
      <c r="M839" t="s">
        <v>675</v>
      </c>
    </row>
    <row r="840" spans="1:13">
      <c r="B840" t="s">
        <v>27</v>
      </c>
      <c r="C840" s="76">
        <v>0</v>
      </c>
      <c r="D840" s="79">
        <v>0</v>
      </c>
      <c r="E840" s="76">
        <v>0</v>
      </c>
      <c r="F840" s="79">
        <v>0</v>
      </c>
      <c r="G840" s="79"/>
      <c r="H840" s="126"/>
      <c r="I840" s="126"/>
      <c r="J840" s="79"/>
    </row>
    <row r="841" spans="1:13">
      <c r="B841" t="s">
        <v>28</v>
      </c>
      <c r="C841" s="76">
        <v>0</v>
      </c>
      <c r="D841" s="79">
        <v>0</v>
      </c>
      <c r="E841" s="76">
        <v>0</v>
      </c>
      <c r="F841" s="79">
        <v>0</v>
      </c>
      <c r="G841" s="79"/>
      <c r="H841" s="126"/>
      <c r="I841" s="126"/>
      <c r="J841" s="79"/>
    </row>
    <row r="842" spans="1:13">
      <c r="B842" t="s">
        <v>29</v>
      </c>
      <c r="C842" s="76">
        <v>0</v>
      </c>
      <c r="D842" s="79">
        <v>0</v>
      </c>
      <c r="E842" s="76">
        <v>0</v>
      </c>
      <c r="F842" s="79">
        <v>0</v>
      </c>
      <c r="G842" s="79"/>
      <c r="H842" s="126"/>
      <c r="I842" s="126"/>
      <c r="J842" s="79"/>
    </row>
    <row r="843" spans="1:13">
      <c r="B843" t="s">
        <v>30</v>
      </c>
      <c r="C843" s="76">
        <v>0</v>
      </c>
      <c r="D843" s="79">
        <v>0</v>
      </c>
      <c r="E843" s="76">
        <v>0</v>
      </c>
      <c r="F843" s="79">
        <v>0</v>
      </c>
      <c r="G843" s="79"/>
      <c r="H843" s="126"/>
      <c r="I843" s="126"/>
      <c r="J843" s="79"/>
    </row>
    <row r="844" spans="1:13">
      <c r="B844" t="s">
        <v>31</v>
      </c>
      <c r="C844" s="76">
        <v>0</v>
      </c>
      <c r="D844" s="79">
        <v>0</v>
      </c>
      <c r="E844" s="76">
        <v>0</v>
      </c>
      <c r="F844" s="79">
        <v>0</v>
      </c>
      <c r="G844" s="79"/>
      <c r="H844" s="126"/>
      <c r="I844" s="126"/>
      <c r="J844" s="79"/>
    </row>
    <row r="845" spans="1:13">
      <c r="A845" t="s">
        <v>408</v>
      </c>
      <c r="C845" s="76">
        <v>0</v>
      </c>
      <c r="D845" s="79">
        <v>0</v>
      </c>
      <c r="E845" s="76">
        <v>0</v>
      </c>
      <c r="F845" s="79">
        <v>0</v>
      </c>
      <c r="G845" s="79"/>
      <c r="H845" s="126" t="str">
        <f>IF(C845=0,"N/A",D845/C845)</f>
        <v>N/A</v>
      </c>
      <c r="I845" s="126" t="str">
        <f>IF(E845=0,"N/A",F845/E845)</f>
        <v>N/A</v>
      </c>
      <c r="J845" s="79"/>
    </row>
    <row r="846" spans="1:13">
      <c r="A846" t="s">
        <v>137</v>
      </c>
      <c r="B846" t="s">
        <v>26</v>
      </c>
      <c r="C846" s="76">
        <v>1</v>
      </c>
      <c r="D846" s="79">
        <v>21029</v>
      </c>
      <c r="E846" s="76">
        <v>1</v>
      </c>
      <c r="F846" s="79">
        <v>21029</v>
      </c>
      <c r="G846" s="79"/>
      <c r="H846" s="126"/>
      <c r="I846" s="126"/>
      <c r="J846" s="79" t="str">
        <f>A846</f>
        <v>socorro</v>
      </c>
      <c r="K846" s="79">
        <f>H852</f>
        <v>16554.304400000001</v>
      </c>
      <c r="L846" s="79">
        <f>I852</f>
        <v>16554.304400000001</v>
      </c>
      <c r="M846" t="s">
        <v>675</v>
      </c>
    </row>
    <row r="847" spans="1:13">
      <c r="B847" t="s">
        <v>27</v>
      </c>
      <c r="C847" s="76">
        <v>1</v>
      </c>
      <c r="D847" s="79">
        <v>17234</v>
      </c>
      <c r="E847" s="76">
        <v>1</v>
      </c>
      <c r="F847" s="79">
        <v>17234</v>
      </c>
      <c r="G847" s="79"/>
      <c r="H847" s="126"/>
      <c r="I847" s="126"/>
      <c r="J847" s="79"/>
    </row>
    <row r="848" spans="1:13">
      <c r="B848" t="s">
        <v>28</v>
      </c>
      <c r="C848" s="76">
        <v>13</v>
      </c>
      <c r="D848" s="79">
        <v>217308.47</v>
      </c>
      <c r="E848" s="76">
        <v>13</v>
      </c>
      <c r="F848" s="79">
        <v>217308.47</v>
      </c>
      <c r="G848" s="79"/>
      <c r="H848" s="126"/>
      <c r="I848" s="126"/>
      <c r="J848" s="79"/>
    </row>
    <row r="849" spans="1:13">
      <c r="B849" t="s">
        <v>29</v>
      </c>
      <c r="C849" s="76">
        <v>6</v>
      </c>
      <c r="D849" s="79">
        <v>94041.24</v>
      </c>
      <c r="E849" s="76">
        <v>6</v>
      </c>
      <c r="F849" s="79">
        <v>94041.24</v>
      </c>
      <c r="G849" s="79"/>
      <c r="H849" s="126"/>
      <c r="I849" s="126"/>
      <c r="J849" s="79"/>
    </row>
    <row r="850" spans="1:13">
      <c r="B850" t="s">
        <v>30</v>
      </c>
      <c r="C850" s="76">
        <v>4</v>
      </c>
      <c r="D850" s="79">
        <v>64244.9</v>
      </c>
      <c r="E850" s="76">
        <v>4</v>
      </c>
      <c r="F850" s="79">
        <v>64244.9</v>
      </c>
      <c r="G850" s="79"/>
      <c r="H850" s="126"/>
      <c r="I850" s="126"/>
      <c r="J850" s="79"/>
    </row>
    <row r="851" spans="1:13">
      <c r="B851" t="s">
        <v>31</v>
      </c>
      <c r="C851" s="76">
        <v>0</v>
      </c>
      <c r="D851" s="79">
        <v>0</v>
      </c>
      <c r="E851" s="76">
        <v>0</v>
      </c>
      <c r="F851" s="79">
        <v>0</v>
      </c>
      <c r="G851" s="79"/>
      <c r="H851" s="126"/>
      <c r="I851" s="126"/>
      <c r="J851" s="79"/>
    </row>
    <row r="852" spans="1:13">
      <c r="A852" t="s">
        <v>409</v>
      </c>
      <c r="C852" s="76">
        <v>25</v>
      </c>
      <c r="D852" s="79">
        <v>413857.61000000004</v>
      </c>
      <c r="E852" s="76">
        <v>25</v>
      </c>
      <c r="F852" s="79">
        <v>413857.61000000004</v>
      </c>
      <c r="G852" s="79"/>
      <c r="H852" s="126">
        <f>IF(C852=0,"N/A",D852/C852)</f>
        <v>16554.304400000001</v>
      </c>
      <c r="I852" s="126">
        <f>IF(E852=0,"N/A",F852/E852)</f>
        <v>16554.304400000001</v>
      </c>
      <c r="J852" s="79"/>
    </row>
    <row r="853" spans="1:13">
      <c r="A853" t="s">
        <v>229</v>
      </c>
      <c r="B853" t="s">
        <v>26</v>
      </c>
      <c r="C853" s="76">
        <v>0</v>
      </c>
      <c r="D853" s="79">
        <v>0</v>
      </c>
      <c r="E853" s="76">
        <v>0</v>
      </c>
      <c r="F853" s="79">
        <v>0</v>
      </c>
      <c r="G853" s="79"/>
      <c r="H853" s="126"/>
      <c r="I853" s="126"/>
      <c r="J853" s="79" t="str">
        <f>A853</f>
        <v>south valley preparatory school</v>
      </c>
      <c r="K853" s="79">
        <f>H859</f>
        <v>17318</v>
      </c>
      <c r="L853" s="79">
        <f>I859</f>
        <v>17320</v>
      </c>
      <c r="M853" t="s">
        <v>675</v>
      </c>
    </row>
    <row r="854" spans="1:13">
      <c r="B854" t="s">
        <v>27</v>
      </c>
      <c r="C854" s="76">
        <v>0</v>
      </c>
      <c r="D854" s="79">
        <v>0</v>
      </c>
      <c r="E854" s="76">
        <v>0</v>
      </c>
      <c r="F854" s="79">
        <v>0</v>
      </c>
      <c r="G854" s="79"/>
      <c r="H854" s="126"/>
      <c r="I854" s="126"/>
      <c r="J854" s="79"/>
    </row>
    <row r="855" spans="1:13">
      <c r="B855" t="s">
        <v>28</v>
      </c>
      <c r="C855" s="76">
        <v>0</v>
      </c>
      <c r="D855" s="79">
        <v>0</v>
      </c>
      <c r="E855" s="76">
        <v>0</v>
      </c>
      <c r="F855" s="79">
        <v>0</v>
      </c>
      <c r="G855" s="79"/>
      <c r="H855" s="126"/>
      <c r="I855" s="126"/>
      <c r="J855" s="79"/>
    </row>
    <row r="856" spans="1:13">
      <c r="B856" t="s">
        <v>29</v>
      </c>
      <c r="C856" s="76">
        <v>0.5</v>
      </c>
      <c r="D856" s="79">
        <v>8659</v>
      </c>
      <c r="E856" s="76">
        <v>0.5</v>
      </c>
      <c r="F856" s="79">
        <v>8660</v>
      </c>
      <c r="G856" s="79"/>
      <c r="H856" s="126"/>
      <c r="I856" s="126"/>
      <c r="J856" s="79"/>
    </row>
    <row r="857" spans="1:13">
      <c r="B857" t="s">
        <v>30</v>
      </c>
      <c r="C857" s="76">
        <v>0</v>
      </c>
      <c r="D857" s="79">
        <v>0</v>
      </c>
      <c r="E857" s="76">
        <v>0</v>
      </c>
      <c r="F857" s="79">
        <v>0</v>
      </c>
      <c r="G857" s="79"/>
      <c r="H857" s="126"/>
      <c r="I857" s="126"/>
      <c r="J857" s="79"/>
    </row>
    <row r="858" spans="1:13">
      <c r="B858" t="s">
        <v>31</v>
      </c>
      <c r="C858" s="76">
        <v>0</v>
      </c>
      <c r="D858" s="79">
        <v>0</v>
      </c>
      <c r="E858" s="76">
        <v>0</v>
      </c>
      <c r="F858" s="79">
        <v>0</v>
      </c>
      <c r="G858" s="79"/>
      <c r="H858" s="126"/>
      <c r="I858" s="126"/>
      <c r="J858" s="79"/>
    </row>
    <row r="859" spans="1:13">
      <c r="A859" t="s">
        <v>411</v>
      </c>
      <c r="C859" s="76">
        <v>0.5</v>
      </c>
      <c r="D859" s="79">
        <v>8659</v>
      </c>
      <c r="E859" s="76">
        <v>0.5</v>
      </c>
      <c r="F859" s="79">
        <v>8660</v>
      </c>
      <c r="G859" s="79"/>
      <c r="H859" s="126">
        <f>IF(C859=0,"N/A",D859/C859)</f>
        <v>17318</v>
      </c>
      <c r="I859" s="126">
        <f>IF(E859=0,"N/A",F859/E859)</f>
        <v>17320</v>
      </c>
      <c r="J859" s="79"/>
    </row>
    <row r="860" spans="1:13">
      <c r="A860" t="s">
        <v>222</v>
      </c>
      <c r="B860" t="s">
        <v>26</v>
      </c>
      <c r="C860" s="76">
        <v>0</v>
      </c>
      <c r="D860" s="79">
        <v>0</v>
      </c>
      <c r="E860" s="76">
        <v>0</v>
      </c>
      <c r="F860" s="79">
        <v>0</v>
      </c>
      <c r="G860" s="79"/>
      <c r="H860" s="126"/>
      <c r="I860" s="126"/>
      <c r="J860" s="79" t="str">
        <f>A860</f>
        <v>southwest aeronautics mathematics and science</v>
      </c>
      <c r="K860" s="79">
        <f>H866</f>
        <v>16600</v>
      </c>
      <c r="L860" s="79">
        <f>I866</f>
        <v>16900</v>
      </c>
      <c r="M860" t="s">
        <v>675</v>
      </c>
    </row>
    <row r="861" spans="1:13">
      <c r="B861" t="s">
        <v>27</v>
      </c>
      <c r="C861" s="76">
        <v>0</v>
      </c>
      <c r="D861" s="79">
        <v>0</v>
      </c>
      <c r="E861" s="76">
        <v>0</v>
      </c>
      <c r="F861" s="79">
        <v>0</v>
      </c>
      <c r="G861" s="79"/>
      <c r="H861" s="126"/>
      <c r="I861" s="126"/>
      <c r="J861" s="79"/>
    </row>
    <row r="862" spans="1:13">
      <c r="B862" t="s">
        <v>28</v>
      </c>
      <c r="C862" s="76">
        <v>1</v>
      </c>
      <c r="D862" s="79">
        <v>16600</v>
      </c>
      <c r="E862" s="76">
        <v>1</v>
      </c>
      <c r="F862" s="79">
        <v>16900</v>
      </c>
      <c r="G862" s="79"/>
      <c r="H862" s="126"/>
      <c r="I862" s="126"/>
      <c r="J862" s="79"/>
    </row>
    <row r="863" spans="1:13">
      <c r="B863" t="s">
        <v>29</v>
      </c>
      <c r="C863" s="76">
        <v>0</v>
      </c>
      <c r="D863" s="79">
        <v>0</v>
      </c>
      <c r="E863" s="76">
        <v>0</v>
      </c>
      <c r="F863" s="79">
        <v>0</v>
      </c>
      <c r="G863" s="79"/>
      <c r="H863" s="126"/>
      <c r="I863" s="126"/>
      <c r="J863" s="79"/>
    </row>
    <row r="864" spans="1:13">
      <c r="B864" t="s">
        <v>30</v>
      </c>
      <c r="C864" s="76">
        <v>0</v>
      </c>
      <c r="D864" s="79">
        <v>0</v>
      </c>
      <c r="E864" s="76">
        <v>0</v>
      </c>
      <c r="F864" s="79">
        <v>0</v>
      </c>
      <c r="G864" s="79"/>
      <c r="H864" s="126"/>
      <c r="I864" s="126"/>
      <c r="J864" s="79"/>
    </row>
    <row r="865" spans="1:13">
      <c r="B865" t="s">
        <v>31</v>
      </c>
      <c r="C865" s="76">
        <v>0</v>
      </c>
      <c r="D865" s="79">
        <v>0</v>
      </c>
      <c r="E865" s="76">
        <v>0</v>
      </c>
      <c r="F865" s="79">
        <v>0</v>
      </c>
      <c r="G865" s="79"/>
      <c r="H865" s="126"/>
      <c r="I865" s="126"/>
      <c r="J865" s="79"/>
    </row>
    <row r="866" spans="1:13">
      <c r="A866" t="s">
        <v>412</v>
      </c>
      <c r="C866" s="76">
        <v>1</v>
      </c>
      <c r="D866" s="79">
        <v>16600</v>
      </c>
      <c r="E866" s="76">
        <v>1</v>
      </c>
      <c r="F866" s="79">
        <v>16900</v>
      </c>
      <c r="G866" s="79"/>
      <c r="H866" s="126">
        <f>IF(C866=0,"N/A",D866/C866)</f>
        <v>16600</v>
      </c>
      <c r="I866" s="126">
        <f>IF(E866=0,"N/A",F866/E866)</f>
        <v>16900</v>
      </c>
      <c r="J866" s="79"/>
    </row>
    <row r="867" spans="1:13">
      <c r="A867" t="s">
        <v>230</v>
      </c>
      <c r="B867" t="s">
        <v>26</v>
      </c>
      <c r="C867" s="76">
        <v>0</v>
      </c>
      <c r="D867" s="79">
        <v>0</v>
      </c>
      <c r="E867" s="76">
        <v>0</v>
      </c>
      <c r="F867" s="79">
        <v>0</v>
      </c>
      <c r="G867" s="79"/>
      <c r="H867" s="79"/>
      <c r="I867" s="79"/>
      <c r="J867" s="79" t="str">
        <f>A867</f>
        <v>southwest primary learning center</v>
      </c>
      <c r="K867" s="79">
        <f>H873</f>
        <v>18600</v>
      </c>
      <c r="L867" s="79">
        <f>I873</f>
        <v>18900</v>
      </c>
      <c r="M867" t="s">
        <v>675</v>
      </c>
    </row>
    <row r="868" spans="1:13">
      <c r="B868" t="s">
        <v>27</v>
      </c>
      <c r="C868" s="76">
        <v>0</v>
      </c>
      <c r="D868" s="79">
        <v>0</v>
      </c>
      <c r="E868" s="76">
        <v>0</v>
      </c>
      <c r="F868" s="79">
        <v>0</v>
      </c>
      <c r="G868" s="79"/>
      <c r="H868" s="79"/>
      <c r="I868" s="79"/>
      <c r="J868" s="79"/>
    </row>
    <row r="869" spans="1:13">
      <c r="B869" t="s">
        <v>28</v>
      </c>
      <c r="C869" s="76">
        <v>2</v>
      </c>
      <c r="D869" s="79">
        <v>37200</v>
      </c>
      <c r="E869" s="76">
        <v>2</v>
      </c>
      <c r="F869" s="79">
        <v>37800</v>
      </c>
      <c r="G869" s="79"/>
      <c r="H869" s="79"/>
      <c r="I869" s="79"/>
      <c r="J869" s="79"/>
    </row>
    <row r="870" spans="1:13">
      <c r="B870" t="s">
        <v>29</v>
      </c>
      <c r="C870" s="76">
        <v>0</v>
      </c>
      <c r="D870" s="79">
        <v>0</v>
      </c>
      <c r="E870" s="76">
        <v>0</v>
      </c>
      <c r="F870" s="79">
        <v>0</v>
      </c>
      <c r="G870" s="79"/>
      <c r="H870" s="79"/>
      <c r="I870" s="79"/>
      <c r="J870" s="79"/>
    </row>
    <row r="871" spans="1:13">
      <c r="B871" t="s">
        <v>30</v>
      </c>
      <c r="C871" s="76">
        <v>0</v>
      </c>
      <c r="D871" s="79">
        <v>0</v>
      </c>
      <c r="E871" s="76">
        <v>0</v>
      </c>
      <c r="F871" s="79">
        <v>0</v>
      </c>
      <c r="G871" s="79"/>
      <c r="H871" s="79"/>
      <c r="I871" s="79"/>
      <c r="J871" s="79"/>
    </row>
    <row r="872" spans="1:13">
      <c r="B872" t="s">
        <v>31</v>
      </c>
      <c r="C872" s="76">
        <v>0</v>
      </c>
      <c r="D872" s="79">
        <v>0</v>
      </c>
      <c r="E872" s="76">
        <v>0</v>
      </c>
      <c r="F872" s="79">
        <v>0</v>
      </c>
      <c r="G872" s="79"/>
      <c r="H872" s="79"/>
      <c r="I872" s="79"/>
      <c r="J872" s="79"/>
    </row>
    <row r="873" spans="1:13">
      <c r="A873" t="s">
        <v>413</v>
      </c>
      <c r="C873" s="76">
        <v>2</v>
      </c>
      <c r="D873" s="79">
        <v>37200</v>
      </c>
      <c r="E873" s="76">
        <v>2</v>
      </c>
      <c r="F873" s="79">
        <v>37800</v>
      </c>
      <c r="G873" s="79"/>
      <c r="H873" s="126">
        <f>IF(C873=0,"N/A",D873/C873)</f>
        <v>18600</v>
      </c>
      <c r="I873" s="126">
        <f>IF(E873=0,"N/A",F873/E873)</f>
        <v>18900</v>
      </c>
      <c r="J873" s="79"/>
    </row>
    <row r="874" spans="1:13">
      <c r="A874" t="s">
        <v>231</v>
      </c>
      <c r="B874" t="s">
        <v>26</v>
      </c>
      <c r="C874" s="76">
        <v>0</v>
      </c>
      <c r="D874" s="79">
        <v>0</v>
      </c>
      <c r="E874" s="76">
        <v>0</v>
      </c>
      <c r="F874" s="79">
        <v>0</v>
      </c>
      <c r="G874" s="79"/>
      <c r="H874" s="126"/>
      <c r="I874" s="126"/>
      <c r="J874" s="79" t="str">
        <f>A874</f>
        <v>southwest secondary learning center</v>
      </c>
      <c r="K874" s="79">
        <f>H880</f>
        <v>18218.918918918916</v>
      </c>
      <c r="L874" s="79">
        <f>I880</f>
        <v>18518.918918918916</v>
      </c>
      <c r="M874" t="s">
        <v>675</v>
      </c>
    </row>
    <row r="875" spans="1:13">
      <c r="B875" t="s">
        <v>27</v>
      </c>
      <c r="C875" s="76">
        <v>0</v>
      </c>
      <c r="D875" s="79">
        <v>0</v>
      </c>
      <c r="E875" s="76">
        <v>0</v>
      </c>
      <c r="F875" s="79">
        <v>0</v>
      </c>
      <c r="G875" s="79"/>
      <c r="H875" s="126"/>
      <c r="I875" s="126"/>
      <c r="J875" s="79"/>
    </row>
    <row r="876" spans="1:13">
      <c r="B876" t="s">
        <v>28</v>
      </c>
      <c r="C876" s="76">
        <v>1.85</v>
      </c>
      <c r="D876" s="79">
        <v>33705</v>
      </c>
      <c r="E876" s="76">
        <v>1.85</v>
      </c>
      <c r="F876" s="79">
        <v>34260</v>
      </c>
      <c r="G876" s="79"/>
      <c r="H876" s="126"/>
      <c r="I876" s="126"/>
      <c r="J876" s="79"/>
    </row>
    <row r="877" spans="1:13">
      <c r="B877" t="s">
        <v>29</v>
      </c>
      <c r="C877" s="76">
        <v>0</v>
      </c>
      <c r="D877" s="79">
        <v>0</v>
      </c>
      <c r="E877" s="76">
        <v>0</v>
      </c>
      <c r="F877" s="79">
        <v>0</v>
      </c>
      <c r="G877" s="79"/>
      <c r="H877" s="126"/>
      <c r="I877" s="126"/>
      <c r="J877" s="79"/>
    </row>
    <row r="878" spans="1:13">
      <c r="B878" t="s">
        <v>30</v>
      </c>
      <c r="C878" s="76">
        <v>0</v>
      </c>
      <c r="D878" s="79">
        <v>0</v>
      </c>
      <c r="E878" s="76">
        <v>0</v>
      </c>
      <c r="F878" s="79">
        <v>0</v>
      </c>
      <c r="G878" s="79"/>
      <c r="H878" s="126"/>
      <c r="I878" s="126"/>
      <c r="J878" s="79"/>
    </row>
    <row r="879" spans="1:13">
      <c r="B879" t="s">
        <v>31</v>
      </c>
      <c r="C879" s="76">
        <v>0</v>
      </c>
      <c r="D879" s="79">
        <v>0</v>
      </c>
      <c r="E879" s="76">
        <v>0</v>
      </c>
      <c r="F879" s="79">
        <v>0</v>
      </c>
      <c r="G879" s="79"/>
      <c r="H879" s="126"/>
      <c r="I879" s="126"/>
      <c r="J879" s="79"/>
    </row>
    <row r="880" spans="1:13">
      <c r="A880" t="s">
        <v>414</v>
      </c>
      <c r="C880" s="76">
        <v>1.85</v>
      </c>
      <c r="D880" s="79">
        <v>33705</v>
      </c>
      <c r="E880" s="76">
        <v>1.85</v>
      </c>
      <c r="F880" s="79">
        <v>34260</v>
      </c>
      <c r="G880" s="79"/>
      <c r="H880" s="126">
        <f>IF(C880=0,"N/A",D880/C880)</f>
        <v>18218.918918918916</v>
      </c>
      <c r="I880" s="126">
        <f>IF(E880=0,"N/A",F880/E880)</f>
        <v>18518.918918918916</v>
      </c>
      <c r="J880" s="79"/>
    </row>
    <row r="881" spans="1:13">
      <c r="A881" t="s">
        <v>138</v>
      </c>
      <c r="B881" t="s">
        <v>26</v>
      </c>
      <c r="C881" s="76">
        <v>0</v>
      </c>
      <c r="D881" s="79">
        <v>0</v>
      </c>
      <c r="E881" s="76">
        <v>0</v>
      </c>
      <c r="F881" s="79">
        <v>0</v>
      </c>
      <c r="G881" s="79"/>
      <c r="H881" s="126"/>
      <c r="I881" s="126"/>
      <c r="J881" s="79" t="str">
        <f>A881</f>
        <v>springer</v>
      </c>
      <c r="K881" s="79">
        <f>H887</f>
        <v>13476</v>
      </c>
      <c r="L881" s="79">
        <f>I887</f>
        <v>13656.8</v>
      </c>
      <c r="M881" t="s">
        <v>675</v>
      </c>
    </row>
    <row r="882" spans="1:13">
      <c r="B882" t="s">
        <v>27</v>
      </c>
      <c r="C882" s="76">
        <v>0</v>
      </c>
      <c r="D882" s="79">
        <v>0</v>
      </c>
      <c r="E882" s="76">
        <v>0</v>
      </c>
      <c r="F882" s="79">
        <v>0</v>
      </c>
      <c r="G882" s="79"/>
      <c r="H882" s="126"/>
      <c r="I882" s="126"/>
      <c r="J882" s="79"/>
    </row>
    <row r="883" spans="1:13">
      <c r="B883" t="s">
        <v>28</v>
      </c>
      <c r="C883" s="76">
        <v>0</v>
      </c>
      <c r="D883" s="79">
        <v>0</v>
      </c>
      <c r="E883" s="76">
        <v>0</v>
      </c>
      <c r="F883" s="79">
        <v>0</v>
      </c>
      <c r="G883" s="79"/>
      <c r="H883" s="126"/>
      <c r="I883" s="126"/>
      <c r="J883" s="79"/>
    </row>
    <row r="884" spans="1:13">
      <c r="B884" t="s">
        <v>29</v>
      </c>
      <c r="C884" s="76">
        <v>1.25</v>
      </c>
      <c r="D884" s="79">
        <v>16845</v>
      </c>
      <c r="E884" s="76">
        <v>1.25</v>
      </c>
      <c r="F884" s="79">
        <v>17071</v>
      </c>
      <c r="G884" s="79"/>
      <c r="H884" s="126"/>
      <c r="I884" s="126"/>
      <c r="J884" s="79"/>
    </row>
    <row r="885" spans="1:13">
      <c r="B885" t="s">
        <v>30</v>
      </c>
      <c r="C885" s="76">
        <v>0</v>
      </c>
      <c r="D885" s="79">
        <v>0</v>
      </c>
      <c r="E885" s="76">
        <v>0</v>
      </c>
      <c r="F885" s="79">
        <v>0</v>
      </c>
      <c r="G885" s="79"/>
      <c r="H885" s="126"/>
      <c r="I885" s="126"/>
      <c r="J885" s="79"/>
    </row>
    <row r="886" spans="1:13">
      <c r="B886" t="s">
        <v>31</v>
      </c>
      <c r="C886" s="76">
        <v>0</v>
      </c>
      <c r="D886" s="79">
        <v>0</v>
      </c>
      <c r="E886" s="76">
        <v>0</v>
      </c>
      <c r="F886" s="79">
        <v>0</v>
      </c>
      <c r="G886" s="79"/>
      <c r="H886" s="126"/>
      <c r="I886" s="126"/>
      <c r="J886" s="79"/>
    </row>
    <row r="887" spans="1:13">
      <c r="A887" t="s">
        <v>415</v>
      </c>
      <c r="C887" s="76">
        <v>1.25</v>
      </c>
      <c r="D887" s="79">
        <v>16845</v>
      </c>
      <c r="E887" s="76">
        <v>1.25</v>
      </c>
      <c r="F887" s="79">
        <v>17071</v>
      </c>
      <c r="G887" s="79"/>
      <c r="H887" s="126">
        <f>IF(C887=0,"N/A",D887/C887)</f>
        <v>13476</v>
      </c>
      <c r="I887" s="126">
        <f>IF(E887=0,"N/A",F887/E887)</f>
        <v>13656.8</v>
      </c>
      <c r="J887" s="79"/>
    </row>
    <row r="888" spans="1:13">
      <c r="A888" t="s">
        <v>139</v>
      </c>
      <c r="B888" t="s">
        <v>26</v>
      </c>
      <c r="C888" s="76">
        <v>1</v>
      </c>
      <c r="D888" s="79">
        <v>26190</v>
      </c>
      <c r="E888" s="76">
        <v>1</v>
      </c>
      <c r="F888" s="79">
        <v>26190</v>
      </c>
      <c r="G888" s="79"/>
      <c r="H888" s="126"/>
      <c r="I888" s="126"/>
      <c r="J888" s="79" t="str">
        <f>A888</f>
        <v>T or C</v>
      </c>
      <c r="K888" s="79">
        <f>H894</f>
        <v>22283.5</v>
      </c>
      <c r="L888" s="79">
        <f>I894</f>
        <v>22283.5</v>
      </c>
      <c r="M888" t="s">
        <v>675</v>
      </c>
    </row>
    <row r="889" spans="1:13">
      <c r="B889" t="s">
        <v>27</v>
      </c>
      <c r="C889" s="76">
        <v>0</v>
      </c>
      <c r="D889" s="79">
        <v>0</v>
      </c>
      <c r="E889" s="76">
        <v>0</v>
      </c>
      <c r="F889" s="79">
        <v>0</v>
      </c>
      <c r="G889" s="79"/>
      <c r="H889" s="126"/>
      <c r="I889" s="126"/>
      <c r="J889" s="79"/>
    </row>
    <row r="890" spans="1:13">
      <c r="B890" t="s">
        <v>28</v>
      </c>
      <c r="C890" s="76">
        <v>5</v>
      </c>
      <c r="D890" s="79">
        <v>109073</v>
      </c>
      <c r="E890" s="76">
        <v>5</v>
      </c>
      <c r="F890" s="79">
        <v>109073</v>
      </c>
      <c r="G890" s="79"/>
      <c r="H890" s="126"/>
      <c r="I890" s="126"/>
      <c r="J890" s="79"/>
    </row>
    <row r="891" spans="1:13">
      <c r="B891" t="s">
        <v>29</v>
      </c>
      <c r="C891" s="76">
        <v>10</v>
      </c>
      <c r="D891" s="79">
        <v>222895</v>
      </c>
      <c r="E891" s="76">
        <v>10</v>
      </c>
      <c r="F891" s="79">
        <v>222895</v>
      </c>
      <c r="G891" s="79"/>
      <c r="H891" s="126"/>
      <c r="I891" s="126"/>
      <c r="J891" s="79"/>
    </row>
    <row r="892" spans="1:13">
      <c r="B892" t="s">
        <v>30</v>
      </c>
      <c r="C892" s="76">
        <v>2</v>
      </c>
      <c r="D892" s="79">
        <v>42945</v>
      </c>
      <c r="E892" s="76">
        <v>2</v>
      </c>
      <c r="F892" s="79">
        <v>42945</v>
      </c>
      <c r="G892" s="79"/>
      <c r="H892" s="126"/>
      <c r="I892" s="126"/>
      <c r="J892" s="79"/>
    </row>
    <row r="893" spans="1:13">
      <c r="B893" t="s">
        <v>31</v>
      </c>
      <c r="C893" s="76">
        <v>0</v>
      </c>
      <c r="D893" s="79">
        <v>0</v>
      </c>
      <c r="E893" s="76">
        <v>0</v>
      </c>
      <c r="F893" s="79">
        <v>0</v>
      </c>
      <c r="G893" s="79"/>
      <c r="H893" s="126"/>
      <c r="I893" s="126"/>
      <c r="J893" s="79"/>
    </row>
    <row r="894" spans="1:13">
      <c r="A894" t="s">
        <v>416</v>
      </c>
      <c r="C894" s="76">
        <v>18</v>
      </c>
      <c r="D894" s="79">
        <v>401103</v>
      </c>
      <c r="E894" s="76">
        <v>18</v>
      </c>
      <c r="F894" s="79">
        <v>401103</v>
      </c>
      <c r="G894" s="79"/>
      <c r="H894" s="126">
        <f>IF(C894=0,"N/A",D894/C894)</f>
        <v>22283.5</v>
      </c>
      <c r="I894" s="126">
        <f>IF(E894=0,"N/A",F894/E894)</f>
        <v>22283.5</v>
      </c>
      <c r="J894" s="79"/>
    </row>
    <row r="895" spans="1:13">
      <c r="A895" t="s">
        <v>140</v>
      </c>
      <c r="B895" t="s">
        <v>26</v>
      </c>
      <c r="C895" s="76">
        <v>0</v>
      </c>
      <c r="D895" s="79">
        <v>0</v>
      </c>
      <c r="E895" s="76">
        <v>0</v>
      </c>
      <c r="F895" s="79">
        <v>0</v>
      </c>
      <c r="G895" s="79"/>
      <c r="H895" s="126"/>
      <c r="I895" s="126"/>
      <c r="J895" s="79" t="str">
        <f>A895</f>
        <v>taos</v>
      </c>
      <c r="K895" s="79">
        <f>H901</f>
        <v>17278</v>
      </c>
      <c r="L895" s="79">
        <f>I901</f>
        <v>17279.014084507042</v>
      </c>
      <c r="M895" t="s">
        <v>675</v>
      </c>
    </row>
    <row r="896" spans="1:13">
      <c r="B896" t="s">
        <v>27</v>
      </c>
      <c r="C896" s="76">
        <v>0</v>
      </c>
      <c r="D896" s="79">
        <v>0</v>
      </c>
      <c r="E896" s="76">
        <v>0</v>
      </c>
      <c r="F896" s="79">
        <v>0</v>
      </c>
      <c r="G896" s="79"/>
      <c r="H896" s="126"/>
      <c r="I896" s="126"/>
      <c r="J896" s="79"/>
    </row>
    <row r="897" spans="1:13">
      <c r="B897" t="s">
        <v>28</v>
      </c>
      <c r="C897" s="76">
        <v>9</v>
      </c>
      <c r="D897" s="79">
        <v>167609</v>
      </c>
      <c r="E897" s="76">
        <v>9</v>
      </c>
      <c r="F897" s="79">
        <v>167618</v>
      </c>
      <c r="G897" s="79"/>
      <c r="H897" s="126"/>
      <c r="I897" s="126"/>
      <c r="J897" s="79"/>
    </row>
    <row r="898" spans="1:13">
      <c r="B898" t="s">
        <v>29</v>
      </c>
      <c r="C898" s="76">
        <v>26.5</v>
      </c>
      <c r="D898" s="79">
        <v>445760</v>
      </c>
      <c r="E898" s="76">
        <v>26.5</v>
      </c>
      <c r="F898" s="79">
        <v>445787</v>
      </c>
      <c r="G898" s="79"/>
      <c r="H898" s="126"/>
      <c r="I898" s="126"/>
      <c r="J898" s="79"/>
    </row>
    <row r="899" spans="1:13">
      <c r="B899" t="s">
        <v>30</v>
      </c>
      <c r="C899" s="76">
        <v>0</v>
      </c>
      <c r="D899" s="79">
        <v>0</v>
      </c>
      <c r="E899" s="76">
        <v>0</v>
      </c>
      <c r="F899" s="79">
        <v>0</v>
      </c>
      <c r="G899" s="79"/>
      <c r="H899" s="126"/>
      <c r="I899" s="126"/>
      <c r="J899" s="79"/>
    </row>
    <row r="900" spans="1:13">
      <c r="B900" t="s">
        <v>31</v>
      </c>
      <c r="C900" s="76">
        <v>0</v>
      </c>
      <c r="D900" s="79">
        <v>0</v>
      </c>
      <c r="E900" s="76">
        <v>0</v>
      </c>
      <c r="F900" s="79">
        <v>0</v>
      </c>
      <c r="G900" s="79"/>
      <c r="H900" s="126"/>
      <c r="I900" s="126"/>
      <c r="J900" s="79"/>
    </row>
    <row r="901" spans="1:13">
      <c r="A901" t="s">
        <v>417</v>
      </c>
      <c r="C901" s="76">
        <v>35.5</v>
      </c>
      <c r="D901" s="79">
        <v>613369</v>
      </c>
      <c r="E901" s="76">
        <v>35.5</v>
      </c>
      <c r="F901" s="79">
        <v>613405</v>
      </c>
      <c r="G901" s="79"/>
      <c r="H901" s="126">
        <f>IF(C901=0,"N/A",D901/C901)</f>
        <v>17278</v>
      </c>
      <c r="I901" s="126">
        <f>IF(E901=0,"N/A",F901/E901)</f>
        <v>17279.014084507042</v>
      </c>
      <c r="J901" s="79"/>
    </row>
    <row r="902" spans="1:13">
      <c r="A902" t="s">
        <v>232</v>
      </c>
      <c r="B902" t="s">
        <v>26</v>
      </c>
      <c r="C902" s="76">
        <v>0</v>
      </c>
      <c r="D902" s="79">
        <v>0</v>
      </c>
      <c r="E902" s="76">
        <v>0</v>
      </c>
      <c r="F902" s="79">
        <v>0</v>
      </c>
      <c r="G902" s="79"/>
      <c r="H902" s="126"/>
      <c r="I902" s="126"/>
      <c r="J902" s="79" t="str">
        <f>A902</f>
        <v>taos academy charter school</v>
      </c>
      <c r="K902" s="79">
        <f>H908</f>
        <v>31125</v>
      </c>
      <c r="L902" s="79">
        <f>I908</f>
        <v>31374</v>
      </c>
      <c r="M902" t="s">
        <v>675</v>
      </c>
    </row>
    <row r="903" spans="1:13">
      <c r="B903" t="s">
        <v>27</v>
      </c>
      <c r="C903" s="76">
        <v>0</v>
      </c>
      <c r="D903" s="79">
        <v>0</v>
      </c>
      <c r="E903" s="76">
        <v>0</v>
      </c>
      <c r="F903" s="79">
        <v>0</v>
      </c>
      <c r="G903" s="79"/>
      <c r="H903" s="126"/>
      <c r="I903" s="126"/>
      <c r="J903" s="79"/>
    </row>
    <row r="904" spans="1:13">
      <c r="B904" t="s">
        <v>28</v>
      </c>
      <c r="C904" s="76">
        <v>0.32</v>
      </c>
      <c r="D904" s="79">
        <v>9960</v>
      </c>
      <c r="E904" s="76">
        <v>0.32</v>
      </c>
      <c r="F904" s="79">
        <v>10039.68</v>
      </c>
      <c r="G904" s="79"/>
      <c r="H904" s="126"/>
      <c r="I904" s="126"/>
      <c r="J904" s="79"/>
    </row>
    <row r="905" spans="1:13">
      <c r="B905" t="s">
        <v>29</v>
      </c>
      <c r="C905" s="76">
        <v>0</v>
      </c>
      <c r="D905" s="79">
        <v>0</v>
      </c>
      <c r="E905" s="76">
        <v>0</v>
      </c>
      <c r="F905" s="79">
        <v>0</v>
      </c>
      <c r="G905" s="79"/>
      <c r="H905" s="126"/>
      <c r="I905" s="126"/>
      <c r="J905" s="79"/>
    </row>
    <row r="906" spans="1:13">
      <c r="B906" t="s">
        <v>30</v>
      </c>
      <c r="C906" s="76">
        <v>0</v>
      </c>
      <c r="D906" s="79">
        <v>0</v>
      </c>
      <c r="E906" s="76">
        <v>0</v>
      </c>
      <c r="F906" s="79">
        <v>0</v>
      </c>
      <c r="G906" s="79"/>
      <c r="H906" s="126"/>
      <c r="I906" s="126"/>
      <c r="J906" s="79"/>
    </row>
    <row r="907" spans="1:13">
      <c r="B907" t="s">
        <v>31</v>
      </c>
      <c r="C907" s="76">
        <v>0</v>
      </c>
      <c r="D907" s="79">
        <v>0</v>
      </c>
      <c r="E907" s="76">
        <v>0</v>
      </c>
      <c r="F907" s="79">
        <v>0</v>
      </c>
      <c r="G907" s="79"/>
      <c r="H907" s="126"/>
      <c r="I907" s="126"/>
      <c r="J907" s="79"/>
    </row>
    <row r="908" spans="1:13">
      <c r="A908" t="s">
        <v>418</v>
      </c>
      <c r="C908" s="76">
        <v>0.32</v>
      </c>
      <c r="D908" s="79">
        <v>9960</v>
      </c>
      <c r="E908" s="76">
        <v>0.32</v>
      </c>
      <c r="F908" s="79">
        <v>10039.68</v>
      </c>
      <c r="G908" s="79"/>
      <c r="H908" s="126">
        <f>IF(C908=0,"N/A",D908/C908)</f>
        <v>31125</v>
      </c>
      <c r="I908" s="126">
        <f>IF(E908=0,"N/A",F908/E908)</f>
        <v>31374</v>
      </c>
      <c r="J908" s="79"/>
    </row>
    <row r="909" spans="1:13">
      <c r="A909" t="s">
        <v>233</v>
      </c>
      <c r="B909" t="s">
        <v>26</v>
      </c>
      <c r="C909" s="76">
        <v>0</v>
      </c>
      <c r="D909" s="79">
        <v>0</v>
      </c>
      <c r="E909" s="76">
        <v>0</v>
      </c>
      <c r="F909" s="79">
        <v>0</v>
      </c>
      <c r="G909" s="79"/>
      <c r="H909" s="126"/>
      <c r="I909" s="126"/>
      <c r="J909" s="79" t="str">
        <f>A909</f>
        <v>taos integrated school of the arts</v>
      </c>
      <c r="K909" s="79" t="str">
        <f>H915</f>
        <v>N/A</v>
      </c>
      <c r="L909" s="79" t="str">
        <f>I915</f>
        <v>N/A</v>
      </c>
      <c r="M909" t="s">
        <v>675</v>
      </c>
    </row>
    <row r="910" spans="1:13">
      <c r="B910" t="s">
        <v>27</v>
      </c>
      <c r="C910" s="76">
        <v>0</v>
      </c>
      <c r="D910" s="79">
        <v>0</v>
      </c>
      <c r="E910" s="76">
        <v>0</v>
      </c>
      <c r="F910" s="79">
        <v>0</v>
      </c>
      <c r="G910" s="79"/>
      <c r="H910" s="126"/>
      <c r="I910" s="126"/>
      <c r="J910" s="79"/>
    </row>
    <row r="911" spans="1:13">
      <c r="B911" t="s">
        <v>28</v>
      </c>
      <c r="C911" s="76">
        <v>0</v>
      </c>
      <c r="D911" s="79">
        <v>0</v>
      </c>
      <c r="E911" s="76">
        <v>0</v>
      </c>
      <c r="F911" s="79">
        <v>0</v>
      </c>
      <c r="G911" s="79"/>
      <c r="H911" s="126"/>
      <c r="I911" s="126"/>
      <c r="J911" s="79"/>
    </row>
    <row r="912" spans="1:13">
      <c r="B912" t="s">
        <v>29</v>
      </c>
      <c r="C912" s="76">
        <v>0</v>
      </c>
      <c r="D912" s="79">
        <v>0</v>
      </c>
      <c r="E912" s="76">
        <v>0</v>
      </c>
      <c r="F912" s="79">
        <v>0</v>
      </c>
      <c r="G912" s="79"/>
      <c r="H912" s="126"/>
      <c r="I912" s="126"/>
      <c r="J912" s="79"/>
    </row>
    <row r="913" spans="1:13">
      <c r="B913" t="s">
        <v>30</v>
      </c>
      <c r="C913" s="76">
        <v>0</v>
      </c>
      <c r="D913" s="79">
        <v>0</v>
      </c>
      <c r="E913" s="76">
        <v>0</v>
      </c>
      <c r="F913" s="79">
        <v>0</v>
      </c>
      <c r="G913" s="79"/>
      <c r="H913" s="126"/>
      <c r="I913" s="126"/>
      <c r="J913" s="79"/>
    </row>
    <row r="914" spans="1:13">
      <c r="B914" t="s">
        <v>31</v>
      </c>
      <c r="C914" s="76">
        <v>0</v>
      </c>
      <c r="D914" s="79">
        <v>0</v>
      </c>
      <c r="E914" s="76">
        <v>0</v>
      </c>
      <c r="F914" s="79">
        <v>0</v>
      </c>
      <c r="G914" s="79"/>
      <c r="H914" s="126"/>
      <c r="I914" s="126"/>
      <c r="J914" s="79"/>
    </row>
    <row r="915" spans="1:13">
      <c r="A915" t="s">
        <v>419</v>
      </c>
      <c r="C915" s="76">
        <v>0</v>
      </c>
      <c r="D915" s="79">
        <v>0</v>
      </c>
      <c r="E915" s="76">
        <v>0</v>
      </c>
      <c r="F915" s="79">
        <v>0</v>
      </c>
      <c r="G915" s="79"/>
      <c r="H915" s="126" t="str">
        <f>IF(C915=0,"N/A",D915/C915)</f>
        <v>N/A</v>
      </c>
      <c r="I915" s="126" t="str">
        <f>IF(E915=0,"N/A",F915/E915)</f>
        <v>N/A</v>
      </c>
      <c r="J915" s="79"/>
    </row>
    <row r="916" spans="1:13">
      <c r="A916" t="s">
        <v>234</v>
      </c>
      <c r="B916" t="s">
        <v>26</v>
      </c>
      <c r="C916" s="76">
        <v>0</v>
      </c>
      <c r="D916" s="79">
        <v>0</v>
      </c>
      <c r="E916" s="76">
        <v>0</v>
      </c>
      <c r="F916" s="79">
        <v>0</v>
      </c>
      <c r="G916" s="79"/>
      <c r="H916" s="126"/>
      <c r="I916" s="126"/>
      <c r="J916" s="79" t="str">
        <f>A916</f>
        <v>taos international school</v>
      </c>
      <c r="K916" s="79">
        <f>H922</f>
        <v>21687.5</v>
      </c>
      <c r="L916" s="79">
        <f>I922</f>
        <v>21812.5</v>
      </c>
      <c r="M916" t="s">
        <v>675</v>
      </c>
    </row>
    <row r="917" spans="1:13">
      <c r="B917" t="s">
        <v>27</v>
      </c>
      <c r="C917" s="76">
        <v>0</v>
      </c>
      <c r="D917" s="79">
        <v>0</v>
      </c>
      <c r="E917" s="76">
        <v>0</v>
      </c>
      <c r="F917" s="79">
        <v>0</v>
      </c>
      <c r="G917" s="79"/>
      <c r="H917" s="126"/>
      <c r="I917" s="126"/>
      <c r="J917" s="79"/>
    </row>
    <row r="918" spans="1:13">
      <c r="B918" t="s">
        <v>28</v>
      </c>
      <c r="C918" s="76">
        <v>2</v>
      </c>
      <c r="D918" s="79">
        <v>42050</v>
      </c>
      <c r="E918" s="76">
        <v>2</v>
      </c>
      <c r="F918" s="79">
        <v>42050</v>
      </c>
      <c r="G918" s="79"/>
      <c r="H918" s="126"/>
      <c r="I918" s="126"/>
      <c r="J918" s="79"/>
    </row>
    <row r="919" spans="1:13">
      <c r="B919" t="s">
        <v>29</v>
      </c>
      <c r="C919" s="76">
        <v>1</v>
      </c>
      <c r="D919" s="79">
        <v>25850</v>
      </c>
      <c r="E919" s="76">
        <v>1</v>
      </c>
      <c r="F919" s="79">
        <v>25850</v>
      </c>
      <c r="G919" s="79"/>
      <c r="H919" s="126"/>
      <c r="I919" s="126"/>
      <c r="J919" s="79"/>
    </row>
    <row r="920" spans="1:13">
      <c r="B920" t="s">
        <v>30</v>
      </c>
      <c r="C920" s="76">
        <v>1</v>
      </c>
      <c r="D920" s="79">
        <v>18850</v>
      </c>
      <c r="E920" s="76">
        <v>1</v>
      </c>
      <c r="F920" s="79">
        <v>19350</v>
      </c>
      <c r="G920" s="79"/>
      <c r="H920" s="126"/>
      <c r="I920" s="126"/>
      <c r="J920" s="79"/>
    </row>
    <row r="921" spans="1:13">
      <c r="B921" t="s">
        <v>31</v>
      </c>
      <c r="C921" s="76">
        <v>0</v>
      </c>
      <c r="D921" s="79">
        <v>0</v>
      </c>
      <c r="E921" s="76">
        <v>0</v>
      </c>
      <c r="F921" s="79">
        <v>0</v>
      </c>
      <c r="G921" s="79"/>
      <c r="H921" s="126"/>
      <c r="I921" s="126"/>
      <c r="J921" s="79"/>
    </row>
    <row r="922" spans="1:13">
      <c r="A922" t="s">
        <v>420</v>
      </c>
      <c r="C922" s="76">
        <v>4</v>
      </c>
      <c r="D922" s="79">
        <v>86750</v>
      </c>
      <c r="E922" s="76">
        <v>4</v>
      </c>
      <c r="F922" s="79">
        <v>87250</v>
      </c>
      <c r="G922" s="79"/>
      <c r="H922" s="126">
        <f>IF(C922=0,"N/A",D922/C922)</f>
        <v>21687.5</v>
      </c>
      <c r="I922" s="126">
        <f>IF(E922=0,"N/A",F922/E922)</f>
        <v>21812.5</v>
      </c>
      <c r="J922" s="79"/>
    </row>
    <row r="923" spans="1:13">
      <c r="A923" t="s">
        <v>141</v>
      </c>
      <c r="B923" t="s">
        <v>26</v>
      </c>
      <c r="C923" s="76">
        <v>0</v>
      </c>
      <c r="D923" s="79">
        <v>0</v>
      </c>
      <c r="E923" s="76">
        <v>0</v>
      </c>
      <c r="F923" s="79">
        <v>0</v>
      </c>
      <c r="G923" s="79"/>
      <c r="H923" s="126"/>
      <c r="I923" s="126"/>
      <c r="J923" s="79" t="str">
        <f>A923</f>
        <v>tatum</v>
      </c>
      <c r="K923" s="79">
        <f>H929</f>
        <v>25025.4</v>
      </c>
      <c r="L923" s="79">
        <f>I929</f>
        <v>25374.6</v>
      </c>
      <c r="M923" t="s">
        <v>675</v>
      </c>
    </row>
    <row r="924" spans="1:13">
      <c r="B924" t="s">
        <v>27</v>
      </c>
      <c r="C924" s="76">
        <v>0</v>
      </c>
      <c r="D924" s="79">
        <v>0</v>
      </c>
      <c r="E924" s="76">
        <v>0</v>
      </c>
      <c r="F924" s="79">
        <v>0</v>
      </c>
      <c r="G924" s="79"/>
      <c r="H924" s="126"/>
      <c r="I924" s="126"/>
      <c r="J924" s="79"/>
    </row>
    <row r="925" spans="1:13">
      <c r="B925" t="s">
        <v>28</v>
      </c>
      <c r="C925" s="76">
        <v>3</v>
      </c>
      <c r="D925" s="79">
        <v>77609</v>
      </c>
      <c r="E925" s="76">
        <v>3</v>
      </c>
      <c r="F925" s="79">
        <v>78672</v>
      </c>
      <c r="G925" s="79"/>
      <c r="H925" s="126"/>
      <c r="I925" s="126"/>
      <c r="J925" s="79"/>
    </row>
    <row r="926" spans="1:13">
      <c r="B926" t="s">
        <v>29</v>
      </c>
      <c r="C926" s="76">
        <v>2</v>
      </c>
      <c r="D926" s="79">
        <v>47518</v>
      </c>
      <c r="E926" s="76">
        <v>2</v>
      </c>
      <c r="F926" s="79">
        <v>48201</v>
      </c>
      <c r="G926" s="79"/>
      <c r="H926" s="126"/>
      <c r="I926" s="126"/>
      <c r="J926" s="79"/>
    </row>
    <row r="927" spans="1:13">
      <c r="B927" t="s">
        <v>30</v>
      </c>
      <c r="C927" s="76">
        <v>0</v>
      </c>
      <c r="D927" s="79">
        <v>0</v>
      </c>
      <c r="E927" s="76">
        <v>0</v>
      </c>
      <c r="F927" s="79">
        <v>0</v>
      </c>
      <c r="G927" s="79"/>
      <c r="H927" s="126"/>
      <c r="I927" s="126"/>
      <c r="J927" s="79"/>
    </row>
    <row r="928" spans="1:13">
      <c r="B928" t="s">
        <v>31</v>
      </c>
      <c r="C928" s="76">
        <v>0</v>
      </c>
      <c r="D928" s="79">
        <v>0</v>
      </c>
      <c r="E928" s="76">
        <v>0</v>
      </c>
      <c r="F928" s="79">
        <v>0</v>
      </c>
      <c r="G928" s="79"/>
      <c r="H928" s="126"/>
      <c r="I928" s="126"/>
      <c r="J928" s="79"/>
    </row>
    <row r="929" spans="1:13">
      <c r="A929" t="s">
        <v>422</v>
      </c>
      <c r="C929" s="76">
        <v>5</v>
      </c>
      <c r="D929" s="79">
        <v>125127</v>
      </c>
      <c r="E929" s="76">
        <v>5</v>
      </c>
      <c r="F929" s="79">
        <v>126873</v>
      </c>
      <c r="G929" s="79"/>
      <c r="H929" s="126">
        <f>IF(C929=0,"N/A",D929/C929)</f>
        <v>25025.4</v>
      </c>
      <c r="I929" s="126">
        <f>IF(E929=0,"N/A",F929/E929)</f>
        <v>25374.6</v>
      </c>
      <c r="J929" s="79"/>
    </row>
    <row r="930" spans="1:13">
      <c r="A930" t="s">
        <v>236</v>
      </c>
      <c r="B930" t="s">
        <v>26</v>
      </c>
      <c r="C930" s="76">
        <v>0</v>
      </c>
      <c r="D930" s="79">
        <v>0</v>
      </c>
      <c r="E930" s="76">
        <v>0</v>
      </c>
      <c r="F930" s="79">
        <v>0</v>
      </c>
      <c r="G930" s="79"/>
      <c r="H930" s="126"/>
      <c r="I930" s="126"/>
      <c r="J930" s="79" t="str">
        <f>A930</f>
        <v>technology leadership high school</v>
      </c>
      <c r="K930" s="79" t="str">
        <f>H936</f>
        <v>N/A</v>
      </c>
      <c r="L930" s="79" t="str">
        <f>I936</f>
        <v>N/A</v>
      </c>
      <c r="M930" t="s">
        <v>675</v>
      </c>
    </row>
    <row r="931" spans="1:13">
      <c r="B931" t="s">
        <v>27</v>
      </c>
      <c r="C931" s="76">
        <v>0</v>
      </c>
      <c r="D931" s="79">
        <v>0</v>
      </c>
      <c r="E931" s="76">
        <v>0</v>
      </c>
      <c r="F931" s="79">
        <v>0</v>
      </c>
      <c r="G931" s="79"/>
      <c r="H931" s="126"/>
      <c r="I931" s="126"/>
      <c r="J931" s="79"/>
    </row>
    <row r="932" spans="1:13">
      <c r="B932" t="s">
        <v>28</v>
      </c>
      <c r="C932" s="76">
        <v>0</v>
      </c>
      <c r="D932" s="79">
        <v>0</v>
      </c>
      <c r="E932" s="76">
        <v>0</v>
      </c>
      <c r="F932" s="79">
        <v>0</v>
      </c>
      <c r="G932" s="79"/>
      <c r="H932" s="126"/>
      <c r="I932" s="126"/>
      <c r="J932" s="79"/>
    </row>
    <row r="933" spans="1:13">
      <c r="B933" t="s">
        <v>29</v>
      </c>
      <c r="C933" s="76">
        <v>0</v>
      </c>
      <c r="D933" s="79">
        <v>0</v>
      </c>
      <c r="E933" s="76">
        <v>0</v>
      </c>
      <c r="F933" s="79">
        <v>0</v>
      </c>
      <c r="G933" s="79"/>
      <c r="H933" s="126"/>
      <c r="I933" s="126"/>
      <c r="J933" s="79"/>
    </row>
    <row r="934" spans="1:13">
      <c r="B934" t="s">
        <v>30</v>
      </c>
      <c r="C934" s="76">
        <v>0</v>
      </c>
      <c r="D934" s="79">
        <v>0</v>
      </c>
      <c r="E934" s="76">
        <v>0</v>
      </c>
      <c r="F934" s="79">
        <v>0</v>
      </c>
      <c r="G934" s="79"/>
      <c r="H934" s="126"/>
      <c r="I934" s="126"/>
      <c r="J934" s="79"/>
    </row>
    <row r="935" spans="1:13">
      <c r="B935" t="s">
        <v>31</v>
      </c>
      <c r="C935" s="76">
        <v>0</v>
      </c>
      <c r="D935" s="79">
        <v>0</v>
      </c>
      <c r="E935" s="76">
        <v>0</v>
      </c>
      <c r="F935" s="79">
        <v>0</v>
      </c>
      <c r="G935" s="79"/>
      <c r="H935" s="126"/>
      <c r="I935" s="126"/>
      <c r="J935" s="79"/>
    </row>
    <row r="936" spans="1:13">
      <c r="A936" t="s">
        <v>423</v>
      </c>
      <c r="C936" s="76">
        <v>0</v>
      </c>
      <c r="D936" s="79">
        <v>0</v>
      </c>
      <c r="E936" s="76">
        <v>0</v>
      </c>
      <c r="F936" s="79">
        <v>0</v>
      </c>
      <c r="G936" s="79"/>
      <c r="H936" s="126" t="str">
        <f>IF(C936=0,"N/A",D936/C936)</f>
        <v>N/A</v>
      </c>
      <c r="I936" s="126" t="str">
        <f>IF(E936=0,"N/A",F936/E936)</f>
        <v>N/A</v>
      </c>
      <c r="J936" s="79"/>
    </row>
    <row r="937" spans="1:13">
      <c r="A937" t="s">
        <v>142</v>
      </c>
      <c r="B937" t="s">
        <v>26</v>
      </c>
      <c r="C937" s="76">
        <v>1.06</v>
      </c>
      <c r="D937" s="79">
        <v>18658</v>
      </c>
      <c r="E937" s="76">
        <v>1.06</v>
      </c>
      <c r="F937" s="79">
        <v>18658</v>
      </c>
      <c r="G937" s="79"/>
      <c r="H937" s="126"/>
      <c r="I937" s="126"/>
      <c r="J937" s="79" t="str">
        <f>A937</f>
        <v>texico</v>
      </c>
      <c r="K937" s="79">
        <f>H943</f>
        <v>17496.25</v>
      </c>
      <c r="L937" s="79">
        <f>I943</f>
        <v>17496.25</v>
      </c>
      <c r="M937" t="s">
        <v>675</v>
      </c>
    </row>
    <row r="938" spans="1:13">
      <c r="B938" t="s">
        <v>27</v>
      </c>
      <c r="C938" s="76">
        <v>0</v>
      </c>
      <c r="D938" s="79">
        <v>0</v>
      </c>
      <c r="E938" s="76">
        <v>0</v>
      </c>
      <c r="F938" s="79">
        <v>0</v>
      </c>
      <c r="G938" s="79"/>
      <c r="H938" s="126"/>
      <c r="I938" s="126"/>
      <c r="J938" s="79"/>
    </row>
    <row r="939" spans="1:13">
      <c r="B939" t="s">
        <v>28</v>
      </c>
      <c r="C939" s="76">
        <v>0.75</v>
      </c>
      <c r="D939" s="79">
        <v>12656.5</v>
      </c>
      <c r="E939" s="76">
        <v>0.75</v>
      </c>
      <c r="F939" s="79">
        <v>12656.5</v>
      </c>
      <c r="G939" s="79"/>
      <c r="H939" s="126"/>
      <c r="I939" s="126"/>
      <c r="J939" s="79"/>
    </row>
    <row r="940" spans="1:13">
      <c r="B940" t="s">
        <v>29</v>
      </c>
      <c r="C940" s="76">
        <v>0.19</v>
      </c>
      <c r="D940" s="79">
        <v>3678</v>
      </c>
      <c r="E940" s="76">
        <v>0.19</v>
      </c>
      <c r="F940" s="79">
        <v>3678</v>
      </c>
      <c r="G940" s="79"/>
      <c r="H940" s="126"/>
      <c r="I940" s="126"/>
      <c r="J940" s="79"/>
    </row>
    <row r="941" spans="1:13">
      <c r="B941" t="s">
        <v>30</v>
      </c>
      <c r="C941" s="76">
        <v>0</v>
      </c>
      <c r="D941" s="79">
        <v>0</v>
      </c>
      <c r="E941" s="76">
        <v>0</v>
      </c>
      <c r="F941" s="79">
        <v>0</v>
      </c>
      <c r="G941" s="79"/>
      <c r="H941" s="126"/>
      <c r="I941" s="126"/>
      <c r="J941" s="79"/>
    </row>
    <row r="942" spans="1:13">
      <c r="B942" t="s">
        <v>31</v>
      </c>
      <c r="C942" s="76">
        <v>0</v>
      </c>
      <c r="D942" s="79">
        <v>0</v>
      </c>
      <c r="E942" s="76">
        <v>0</v>
      </c>
      <c r="F942" s="79">
        <v>0</v>
      </c>
      <c r="G942" s="79"/>
      <c r="H942" s="126"/>
      <c r="I942" s="126"/>
      <c r="J942" s="79"/>
    </row>
    <row r="943" spans="1:13">
      <c r="A943" t="s">
        <v>424</v>
      </c>
      <c r="C943" s="76">
        <v>2</v>
      </c>
      <c r="D943" s="79">
        <v>34992.5</v>
      </c>
      <c r="E943" s="76">
        <v>2</v>
      </c>
      <c r="F943" s="79">
        <v>34992.5</v>
      </c>
      <c r="G943" s="79"/>
      <c r="H943" s="126">
        <f>IF(C943=0,"N/A",D943/C943)</f>
        <v>17496.25</v>
      </c>
      <c r="I943" s="126">
        <f>IF(E943=0,"N/A",F943/E943)</f>
        <v>17496.25</v>
      </c>
      <c r="J943" s="79"/>
    </row>
    <row r="944" spans="1:13">
      <c r="A944" t="s">
        <v>238</v>
      </c>
      <c r="B944" t="s">
        <v>26</v>
      </c>
      <c r="C944" s="76">
        <v>0</v>
      </c>
      <c r="D944" s="79">
        <v>0</v>
      </c>
      <c r="E944" s="76">
        <v>0</v>
      </c>
      <c r="F944" s="79">
        <v>0</v>
      </c>
      <c r="G944" s="79"/>
      <c r="H944" s="126"/>
      <c r="I944" s="126"/>
      <c r="J944" s="79" t="str">
        <f>A944</f>
        <v>tierra adentro of new mexico</v>
      </c>
      <c r="K944" s="79">
        <f>H950</f>
        <v>15190.333333333334</v>
      </c>
      <c r="L944" s="79">
        <f>I950</f>
        <v>15290.333333333334</v>
      </c>
      <c r="M944" t="s">
        <v>675</v>
      </c>
    </row>
    <row r="945" spans="1:13">
      <c r="B945" t="s">
        <v>27</v>
      </c>
      <c r="C945" s="76">
        <v>0</v>
      </c>
      <c r="D945" s="79">
        <v>0</v>
      </c>
      <c r="E945" s="76">
        <v>0</v>
      </c>
      <c r="F945" s="79">
        <v>0</v>
      </c>
      <c r="G945" s="79"/>
      <c r="H945" s="126"/>
      <c r="I945" s="126"/>
      <c r="J945" s="79"/>
    </row>
    <row r="946" spans="1:13">
      <c r="B946" t="s">
        <v>28</v>
      </c>
      <c r="C946" s="76">
        <v>1</v>
      </c>
      <c r="D946" s="79">
        <v>10374</v>
      </c>
      <c r="E946" s="76">
        <v>1</v>
      </c>
      <c r="F946" s="79">
        <v>10474</v>
      </c>
      <c r="G946" s="79"/>
      <c r="H946" s="126"/>
      <c r="I946" s="126"/>
      <c r="J946" s="79"/>
    </row>
    <row r="947" spans="1:13">
      <c r="B947" t="s">
        <v>29</v>
      </c>
      <c r="C947" s="76">
        <v>2</v>
      </c>
      <c r="D947" s="79">
        <v>35197</v>
      </c>
      <c r="E947" s="76">
        <v>2</v>
      </c>
      <c r="F947" s="79">
        <v>35397</v>
      </c>
      <c r="G947" s="79"/>
      <c r="H947" s="126"/>
      <c r="I947" s="126"/>
      <c r="J947" s="79"/>
    </row>
    <row r="948" spans="1:13">
      <c r="B948" t="s">
        <v>30</v>
      </c>
      <c r="C948" s="76">
        <v>0</v>
      </c>
      <c r="D948" s="79">
        <v>0</v>
      </c>
      <c r="E948" s="76">
        <v>0</v>
      </c>
      <c r="F948" s="79">
        <v>0</v>
      </c>
      <c r="G948" s="79"/>
      <c r="H948" s="126"/>
      <c r="I948" s="126"/>
      <c r="J948" s="79"/>
    </row>
    <row r="949" spans="1:13">
      <c r="B949" t="s">
        <v>31</v>
      </c>
      <c r="C949" s="76">
        <v>0</v>
      </c>
      <c r="D949" s="79">
        <v>0</v>
      </c>
      <c r="E949" s="76">
        <v>0</v>
      </c>
      <c r="F949" s="79">
        <v>0</v>
      </c>
      <c r="G949" s="79"/>
      <c r="H949" s="126"/>
      <c r="I949" s="126"/>
      <c r="J949" s="79"/>
    </row>
    <row r="950" spans="1:13">
      <c r="A950" t="s">
        <v>425</v>
      </c>
      <c r="C950" s="76">
        <v>3</v>
      </c>
      <c r="D950" s="79">
        <v>45571</v>
      </c>
      <c r="E950" s="76">
        <v>3</v>
      </c>
      <c r="F950" s="79">
        <v>45871</v>
      </c>
      <c r="G950" s="79"/>
      <c r="H950" s="126">
        <f>IF(C950=0,"N/A",D950/C950)</f>
        <v>15190.333333333334</v>
      </c>
      <c r="I950" s="126">
        <f>IF(E950=0,"N/A",F950/E950)</f>
        <v>15290.333333333334</v>
      </c>
      <c r="J950" s="79"/>
    </row>
    <row r="951" spans="1:13">
      <c r="A951" t="s">
        <v>239</v>
      </c>
      <c r="B951" t="s">
        <v>26</v>
      </c>
      <c r="C951" s="76">
        <v>0</v>
      </c>
      <c r="D951" s="79">
        <v>0</v>
      </c>
      <c r="E951" s="76">
        <v>0</v>
      </c>
      <c r="F951" s="79">
        <v>0</v>
      </c>
      <c r="G951" s="79"/>
      <c r="H951" s="126"/>
      <c r="I951" s="126"/>
      <c r="J951" s="79" t="str">
        <f>A951</f>
        <v>tierra encantada charter school</v>
      </c>
      <c r="K951" s="79">
        <f>H957</f>
        <v>35202.666666666664</v>
      </c>
      <c r="L951" s="79">
        <f>I957</f>
        <v>35544</v>
      </c>
      <c r="M951" t="s">
        <v>675</v>
      </c>
    </row>
    <row r="952" spans="1:13">
      <c r="B952" t="s">
        <v>27</v>
      </c>
      <c r="C952" s="76">
        <v>0</v>
      </c>
      <c r="D952" s="79">
        <v>0</v>
      </c>
      <c r="E952" s="76">
        <v>0</v>
      </c>
      <c r="F952" s="79">
        <v>0</v>
      </c>
      <c r="G952" s="79"/>
      <c r="H952" s="126"/>
      <c r="I952" s="126"/>
      <c r="J952" s="79"/>
    </row>
    <row r="953" spans="1:13">
      <c r="B953" t="s">
        <v>28</v>
      </c>
      <c r="C953" s="76">
        <v>1.5</v>
      </c>
      <c r="D953" s="79">
        <v>52804</v>
      </c>
      <c r="E953" s="76">
        <v>1.5</v>
      </c>
      <c r="F953" s="79">
        <v>53316</v>
      </c>
      <c r="G953" s="79"/>
      <c r="H953" s="126"/>
      <c r="I953" s="126"/>
      <c r="J953" s="79"/>
    </row>
    <row r="954" spans="1:13">
      <c r="B954" t="s">
        <v>29</v>
      </c>
      <c r="C954" s="76">
        <v>0</v>
      </c>
      <c r="D954" s="79">
        <v>0</v>
      </c>
      <c r="E954" s="76">
        <v>0</v>
      </c>
      <c r="F954" s="79">
        <v>0</v>
      </c>
      <c r="G954" s="79"/>
      <c r="H954" s="126"/>
      <c r="I954" s="126"/>
      <c r="J954" s="79"/>
    </row>
    <row r="955" spans="1:13">
      <c r="B955" t="s">
        <v>30</v>
      </c>
      <c r="C955" s="76">
        <v>0</v>
      </c>
      <c r="D955" s="79">
        <v>0</v>
      </c>
      <c r="E955" s="76">
        <v>0</v>
      </c>
      <c r="F955" s="79">
        <v>0</v>
      </c>
      <c r="G955" s="79"/>
      <c r="H955" s="126"/>
      <c r="I955" s="126"/>
      <c r="J955" s="79"/>
    </row>
    <row r="956" spans="1:13">
      <c r="B956" t="s">
        <v>31</v>
      </c>
      <c r="C956" s="76">
        <v>0</v>
      </c>
      <c r="D956" s="79">
        <v>0</v>
      </c>
      <c r="E956" s="76">
        <v>0</v>
      </c>
      <c r="F956" s="79">
        <v>0</v>
      </c>
      <c r="G956" s="79"/>
      <c r="H956" s="126"/>
      <c r="I956" s="126"/>
      <c r="J956" s="79"/>
    </row>
    <row r="957" spans="1:13">
      <c r="A957" t="s">
        <v>426</v>
      </c>
      <c r="C957" s="76">
        <v>1.5</v>
      </c>
      <c r="D957" s="79">
        <v>52804</v>
      </c>
      <c r="E957" s="76">
        <v>1.5</v>
      </c>
      <c r="F957" s="79">
        <v>53316</v>
      </c>
      <c r="G957" s="79"/>
      <c r="H957" s="126">
        <f>IF(C957=0,"N/A",D957/C957)</f>
        <v>35202.666666666664</v>
      </c>
      <c r="I957" s="126">
        <f>IF(E957=0,"N/A",F957/E957)</f>
        <v>35544</v>
      </c>
      <c r="J957" s="79"/>
    </row>
    <row r="958" spans="1:13">
      <c r="A958" t="s">
        <v>143</v>
      </c>
      <c r="B958" t="s">
        <v>26</v>
      </c>
      <c r="C958" s="76">
        <v>1</v>
      </c>
      <c r="D958" s="79">
        <v>18395</v>
      </c>
      <c r="E958" s="76">
        <v>1</v>
      </c>
      <c r="F958" s="79">
        <v>18579</v>
      </c>
      <c r="G958" s="79"/>
      <c r="H958" s="126"/>
      <c r="I958" s="126"/>
      <c r="J958" s="79" t="str">
        <f>A958</f>
        <v>tucumcari</v>
      </c>
      <c r="K958" s="79">
        <f>H964</f>
        <v>17350</v>
      </c>
      <c r="L958" s="79">
        <f>I964</f>
        <v>17523.384615384617</v>
      </c>
      <c r="M958" t="s">
        <v>675</v>
      </c>
    </row>
    <row r="959" spans="1:13">
      <c r="B959" t="s">
        <v>27</v>
      </c>
      <c r="C959" s="76">
        <v>0</v>
      </c>
      <c r="D959" s="79">
        <v>0</v>
      </c>
      <c r="E959" s="76">
        <v>0</v>
      </c>
      <c r="F959" s="79">
        <v>0</v>
      </c>
      <c r="G959" s="79"/>
      <c r="H959" s="126"/>
      <c r="I959" s="126"/>
      <c r="J959" s="79"/>
    </row>
    <row r="960" spans="1:13">
      <c r="B960" t="s">
        <v>28</v>
      </c>
      <c r="C960" s="76">
        <v>2.5</v>
      </c>
      <c r="D960" s="79">
        <v>47006.5</v>
      </c>
      <c r="E960" s="76">
        <v>2.5</v>
      </c>
      <c r="F960" s="79">
        <v>47476</v>
      </c>
      <c r="G960" s="79"/>
      <c r="H960" s="126"/>
      <c r="I960" s="126"/>
      <c r="J960" s="79"/>
    </row>
    <row r="961" spans="1:13">
      <c r="B961" t="s">
        <v>29</v>
      </c>
      <c r="C961" s="76">
        <v>6.5</v>
      </c>
      <c r="D961" s="79">
        <v>105554.5</v>
      </c>
      <c r="E961" s="76">
        <v>6.5</v>
      </c>
      <c r="F961" s="79">
        <v>106610</v>
      </c>
      <c r="G961" s="79"/>
      <c r="H961" s="126"/>
      <c r="I961" s="126"/>
      <c r="J961" s="79"/>
    </row>
    <row r="962" spans="1:13">
      <c r="B962" t="s">
        <v>30</v>
      </c>
      <c r="C962" s="76">
        <v>3</v>
      </c>
      <c r="D962" s="79">
        <v>54594</v>
      </c>
      <c r="E962" s="76">
        <v>3</v>
      </c>
      <c r="F962" s="79">
        <v>55139</v>
      </c>
      <c r="G962" s="79"/>
      <c r="H962" s="126"/>
      <c r="I962" s="126"/>
      <c r="J962" s="79"/>
    </row>
    <row r="963" spans="1:13">
      <c r="B963" t="s">
        <v>31</v>
      </c>
      <c r="C963" s="76">
        <v>0</v>
      </c>
      <c r="D963" s="79">
        <v>0</v>
      </c>
      <c r="E963" s="76">
        <v>0</v>
      </c>
      <c r="F963" s="79">
        <v>0</v>
      </c>
      <c r="G963" s="79"/>
      <c r="H963" s="126"/>
      <c r="I963" s="126"/>
      <c r="J963" s="79"/>
    </row>
    <row r="964" spans="1:13">
      <c r="A964" t="s">
        <v>427</v>
      </c>
      <c r="C964" s="76">
        <v>13</v>
      </c>
      <c r="D964" s="79">
        <v>225550</v>
      </c>
      <c r="E964" s="76">
        <v>13</v>
      </c>
      <c r="F964" s="79">
        <v>227804</v>
      </c>
      <c r="G964" s="79"/>
      <c r="H964" s="126">
        <f>IF(C964=0,"N/A",D964/C964)</f>
        <v>17350</v>
      </c>
      <c r="I964" s="126">
        <f>IF(E964=0,"N/A",F964/E964)</f>
        <v>17523.384615384617</v>
      </c>
      <c r="J964" s="79"/>
    </row>
    <row r="965" spans="1:13">
      <c r="A965" t="s">
        <v>144</v>
      </c>
      <c r="B965" t="s">
        <v>26</v>
      </c>
      <c r="C965" s="76">
        <v>0</v>
      </c>
      <c r="D965" s="79">
        <v>0</v>
      </c>
      <c r="E965" s="76">
        <v>0</v>
      </c>
      <c r="F965" s="79">
        <v>0</v>
      </c>
      <c r="G965" s="79"/>
      <c r="H965" s="126"/>
      <c r="I965" s="126"/>
      <c r="J965" s="79" t="str">
        <f>A965</f>
        <v>tularosa</v>
      </c>
      <c r="K965" s="79">
        <f>H971</f>
        <v>19357.5</v>
      </c>
      <c r="L965" s="79">
        <f>I971</f>
        <v>19357.5</v>
      </c>
      <c r="M965" t="s">
        <v>675</v>
      </c>
    </row>
    <row r="966" spans="1:13">
      <c r="B966" t="s">
        <v>27</v>
      </c>
      <c r="C966" s="76">
        <v>0</v>
      </c>
      <c r="D966" s="79">
        <v>0</v>
      </c>
      <c r="E966" s="76">
        <v>0</v>
      </c>
      <c r="F966" s="79">
        <v>0</v>
      </c>
      <c r="G966" s="79"/>
      <c r="H966" s="126"/>
      <c r="I966" s="126"/>
      <c r="J966" s="79"/>
    </row>
    <row r="967" spans="1:13">
      <c r="B967" t="s">
        <v>28</v>
      </c>
      <c r="C967" s="76">
        <v>5</v>
      </c>
      <c r="D967" s="79">
        <v>98253</v>
      </c>
      <c r="E967" s="76">
        <v>5</v>
      </c>
      <c r="F967" s="79">
        <v>98253</v>
      </c>
      <c r="G967" s="79"/>
      <c r="H967" s="126"/>
      <c r="I967" s="126"/>
      <c r="J967" s="79"/>
    </row>
    <row r="968" spans="1:13">
      <c r="B968" t="s">
        <v>29</v>
      </c>
      <c r="C968" s="76">
        <v>1</v>
      </c>
      <c r="D968" s="79">
        <v>17892</v>
      </c>
      <c r="E968" s="76">
        <v>1</v>
      </c>
      <c r="F968" s="79">
        <v>17892</v>
      </c>
      <c r="G968" s="79"/>
      <c r="H968" s="126"/>
      <c r="I968" s="126"/>
      <c r="J968" s="79"/>
    </row>
    <row r="969" spans="1:13">
      <c r="B969" t="s">
        <v>30</v>
      </c>
      <c r="C969" s="76">
        <v>0</v>
      </c>
      <c r="D969" s="79">
        <v>0</v>
      </c>
      <c r="E969" s="76">
        <v>0</v>
      </c>
      <c r="F969" s="79">
        <v>0</v>
      </c>
      <c r="G969" s="79"/>
      <c r="H969" s="126"/>
      <c r="I969" s="126"/>
      <c r="J969" s="79"/>
    </row>
    <row r="970" spans="1:13">
      <c r="B970" t="s">
        <v>31</v>
      </c>
      <c r="C970" s="76">
        <v>0</v>
      </c>
      <c r="D970" s="79">
        <v>0</v>
      </c>
      <c r="E970" s="76">
        <v>0</v>
      </c>
      <c r="F970" s="79">
        <v>0</v>
      </c>
      <c r="G970" s="79"/>
      <c r="H970" s="126"/>
      <c r="I970" s="126"/>
      <c r="J970" s="79"/>
    </row>
    <row r="971" spans="1:13">
      <c r="A971" t="s">
        <v>428</v>
      </c>
      <c r="C971" s="76">
        <v>6</v>
      </c>
      <c r="D971" s="79">
        <v>116145</v>
      </c>
      <c r="E971" s="76">
        <v>6</v>
      </c>
      <c r="F971" s="79">
        <v>116145</v>
      </c>
      <c r="G971" s="79"/>
      <c r="H971" s="126">
        <f>IF(C971=0,"N/A",D971/C971)</f>
        <v>19357.5</v>
      </c>
      <c r="I971" s="126">
        <f>IF(E971=0,"N/A",F971/E971)</f>
        <v>19357.5</v>
      </c>
      <c r="J971" s="79"/>
    </row>
    <row r="972" spans="1:13">
      <c r="A972" t="s">
        <v>240</v>
      </c>
      <c r="B972" t="s">
        <v>26</v>
      </c>
      <c r="C972" s="76">
        <v>0</v>
      </c>
      <c r="D972" s="79">
        <v>0</v>
      </c>
      <c r="E972" s="76">
        <v>0</v>
      </c>
      <c r="F972" s="79">
        <v>0</v>
      </c>
      <c r="G972" s="79"/>
      <c r="H972" s="126"/>
      <c r="I972" s="126"/>
      <c r="J972" s="79" t="str">
        <f>A972</f>
        <v>turquoise trail charter school</v>
      </c>
      <c r="K972" s="79">
        <f>H978</f>
        <v>19718.656716417914</v>
      </c>
      <c r="L972" s="79">
        <f>I978</f>
        <v>20207.164179104479</v>
      </c>
      <c r="M972" t="s">
        <v>675</v>
      </c>
    </row>
    <row r="973" spans="1:13">
      <c r="B973" t="s">
        <v>27</v>
      </c>
      <c r="C973" s="76">
        <v>0</v>
      </c>
      <c r="D973" s="79">
        <v>0</v>
      </c>
      <c r="E973" s="76">
        <v>0</v>
      </c>
      <c r="F973" s="79">
        <v>0</v>
      </c>
      <c r="G973" s="79"/>
      <c r="H973" s="126"/>
      <c r="I973" s="126"/>
      <c r="J973" s="79"/>
    </row>
    <row r="974" spans="1:13">
      <c r="B974" t="s">
        <v>28</v>
      </c>
      <c r="C974" s="76">
        <v>0</v>
      </c>
      <c r="D974" s="79">
        <v>0</v>
      </c>
      <c r="E974" s="76">
        <v>0</v>
      </c>
      <c r="F974" s="79">
        <v>0</v>
      </c>
      <c r="G974" s="79"/>
      <c r="H974" s="126"/>
      <c r="I974" s="126"/>
      <c r="J974" s="79"/>
    </row>
    <row r="975" spans="1:13">
      <c r="B975" t="s">
        <v>29</v>
      </c>
      <c r="C975" s="76">
        <v>2.8</v>
      </c>
      <c r="D975" s="79">
        <v>58362</v>
      </c>
      <c r="E975" s="76">
        <v>2.8</v>
      </c>
      <c r="F975" s="79">
        <v>58797</v>
      </c>
      <c r="G975" s="79"/>
      <c r="H975" s="126"/>
      <c r="I975" s="126"/>
      <c r="J975" s="79"/>
    </row>
    <row r="976" spans="1:13">
      <c r="B976" t="s">
        <v>30</v>
      </c>
      <c r="C976" s="76">
        <v>1.9</v>
      </c>
      <c r="D976" s="79">
        <v>33702</v>
      </c>
      <c r="E976" s="76">
        <v>1.9</v>
      </c>
      <c r="F976" s="79">
        <v>34167</v>
      </c>
      <c r="G976" s="79"/>
      <c r="H976" s="126"/>
      <c r="I976" s="126"/>
      <c r="J976" s="79"/>
    </row>
    <row r="977" spans="1:13">
      <c r="B977" t="s">
        <v>31</v>
      </c>
      <c r="C977" s="76">
        <v>2</v>
      </c>
      <c r="D977" s="79">
        <v>40051</v>
      </c>
      <c r="E977" s="76">
        <v>2</v>
      </c>
      <c r="F977" s="79">
        <v>42424</v>
      </c>
      <c r="G977" s="79"/>
      <c r="H977" s="126"/>
      <c r="I977" s="126"/>
      <c r="J977" s="79"/>
    </row>
    <row r="978" spans="1:13">
      <c r="A978" t="s">
        <v>429</v>
      </c>
      <c r="C978" s="76">
        <v>6.6999999999999993</v>
      </c>
      <c r="D978" s="79">
        <v>132115</v>
      </c>
      <c r="E978" s="76">
        <v>6.6999999999999993</v>
      </c>
      <c r="F978" s="79">
        <v>135388</v>
      </c>
      <c r="G978" s="79"/>
      <c r="H978" s="126">
        <f>IF(C978=0,"N/A",D978/C978)</f>
        <v>19718.656716417914</v>
      </c>
      <c r="I978" s="126">
        <f>IF(E978=0,"N/A",F978/E978)</f>
        <v>20207.164179104479</v>
      </c>
      <c r="J978" s="79"/>
    </row>
    <row r="979" spans="1:13">
      <c r="A979" t="s">
        <v>145</v>
      </c>
      <c r="B979" t="s">
        <v>26</v>
      </c>
      <c r="C979" s="76">
        <v>0</v>
      </c>
      <c r="D979" s="79">
        <v>0</v>
      </c>
      <c r="E979" s="76">
        <v>0</v>
      </c>
      <c r="F979" s="79">
        <v>0</v>
      </c>
      <c r="G979" s="79"/>
      <c r="H979" s="126"/>
      <c r="I979" s="126"/>
      <c r="J979" s="79" t="str">
        <f>A979</f>
        <v>vaughn</v>
      </c>
      <c r="K979" s="79">
        <f>H985</f>
        <v>21397.599999999999</v>
      </c>
      <c r="L979" s="79">
        <f>I985</f>
        <v>21398.6</v>
      </c>
      <c r="M979" t="s">
        <v>675</v>
      </c>
    </row>
    <row r="980" spans="1:13">
      <c r="B980" t="s">
        <v>27</v>
      </c>
      <c r="C980" s="76">
        <v>0</v>
      </c>
      <c r="D980" s="79">
        <v>0</v>
      </c>
      <c r="E980" s="76">
        <v>0</v>
      </c>
      <c r="F980" s="79">
        <v>0</v>
      </c>
      <c r="G980" s="79"/>
      <c r="H980" s="126"/>
      <c r="I980" s="126"/>
      <c r="J980" s="79"/>
    </row>
    <row r="981" spans="1:13">
      <c r="B981" t="s">
        <v>28</v>
      </c>
      <c r="C981" s="76">
        <v>3</v>
      </c>
      <c r="D981" s="79">
        <v>63849</v>
      </c>
      <c r="E981" s="76">
        <v>3</v>
      </c>
      <c r="F981" s="79">
        <v>63852</v>
      </c>
      <c r="G981" s="79"/>
      <c r="H981" s="126"/>
      <c r="I981" s="126"/>
      <c r="J981" s="79"/>
    </row>
    <row r="982" spans="1:13">
      <c r="B982" t="s">
        <v>29</v>
      </c>
      <c r="C982" s="76">
        <v>1</v>
      </c>
      <c r="D982" s="79">
        <v>21417</v>
      </c>
      <c r="E982" s="76">
        <v>1</v>
      </c>
      <c r="F982" s="79">
        <v>21418</v>
      </c>
      <c r="G982" s="79"/>
      <c r="H982" s="126"/>
      <c r="I982" s="126"/>
      <c r="J982" s="79"/>
    </row>
    <row r="983" spans="1:13">
      <c r="B983" t="s">
        <v>30</v>
      </c>
      <c r="C983" s="76">
        <v>1</v>
      </c>
      <c r="D983" s="79">
        <v>21722</v>
      </c>
      <c r="E983" s="76">
        <v>1</v>
      </c>
      <c r="F983" s="79">
        <v>21723</v>
      </c>
      <c r="G983" s="79"/>
      <c r="H983" s="126"/>
      <c r="I983" s="126"/>
      <c r="J983" s="79"/>
    </row>
    <row r="984" spans="1:13">
      <c r="B984" t="s">
        <v>31</v>
      </c>
      <c r="C984" s="76">
        <v>0</v>
      </c>
      <c r="D984" s="79">
        <v>0</v>
      </c>
      <c r="E984" s="76">
        <v>0</v>
      </c>
      <c r="F984" s="79">
        <v>0</v>
      </c>
      <c r="G984" s="79"/>
      <c r="H984" s="126"/>
      <c r="I984" s="126"/>
      <c r="J984" s="79"/>
    </row>
    <row r="985" spans="1:13">
      <c r="A985" t="s">
        <v>431</v>
      </c>
      <c r="C985" s="76">
        <v>5</v>
      </c>
      <c r="D985" s="79">
        <v>106988</v>
      </c>
      <c r="E985" s="76">
        <v>5</v>
      </c>
      <c r="F985" s="79">
        <v>106993</v>
      </c>
      <c r="G985" s="79"/>
      <c r="H985" s="126">
        <f>IF(C985=0,"N/A",D985/C985)</f>
        <v>21397.599999999999</v>
      </c>
      <c r="I985" s="126">
        <f>IF(E985=0,"N/A",F985/E985)</f>
        <v>21398.6</v>
      </c>
      <c r="J985" s="79"/>
    </row>
    <row r="986" spans="1:13">
      <c r="A986" t="s">
        <v>146</v>
      </c>
      <c r="B986" t="s">
        <v>26</v>
      </c>
      <c r="C986" s="76">
        <v>0.13</v>
      </c>
      <c r="D986" s="79">
        <v>1992.77</v>
      </c>
      <c r="E986" s="76">
        <v>0.13</v>
      </c>
      <c r="F986" s="79">
        <v>1992.9</v>
      </c>
      <c r="G986" s="79"/>
      <c r="H986" s="126"/>
      <c r="I986" s="126"/>
      <c r="J986" s="79" t="str">
        <f>A986</f>
        <v>wagon mound</v>
      </c>
      <c r="K986" s="79">
        <f>H992</f>
        <v>15327.936170212764</v>
      </c>
      <c r="L986" s="79">
        <f>I992</f>
        <v>15328.936170212766</v>
      </c>
      <c r="M986" t="s">
        <v>675</v>
      </c>
    </row>
    <row r="987" spans="1:13">
      <c r="B987" t="s">
        <v>27</v>
      </c>
      <c r="C987" s="76">
        <v>0</v>
      </c>
      <c r="D987" s="79">
        <v>0</v>
      </c>
      <c r="E987" s="76">
        <v>0</v>
      </c>
      <c r="F987" s="79">
        <v>0</v>
      </c>
      <c r="G987" s="79"/>
      <c r="H987" s="126"/>
      <c r="I987" s="126"/>
      <c r="J987" s="79"/>
    </row>
    <row r="988" spans="1:13">
      <c r="B988" t="s">
        <v>28</v>
      </c>
      <c r="C988" s="76">
        <v>1.2</v>
      </c>
      <c r="D988" s="79">
        <v>18392.8</v>
      </c>
      <c r="E988" s="76">
        <v>1.2</v>
      </c>
      <c r="F988" s="79">
        <v>18394</v>
      </c>
      <c r="G988" s="79"/>
      <c r="H988" s="126"/>
      <c r="I988" s="126"/>
      <c r="J988" s="79"/>
    </row>
    <row r="989" spans="1:13">
      <c r="B989" t="s">
        <v>29</v>
      </c>
      <c r="C989" s="76">
        <v>0.55000000000000004</v>
      </c>
      <c r="D989" s="79">
        <v>8430.9500000000007</v>
      </c>
      <c r="E989" s="76">
        <v>0.55000000000000004</v>
      </c>
      <c r="F989" s="79">
        <v>8431.5</v>
      </c>
      <c r="G989" s="79"/>
      <c r="H989" s="126"/>
      <c r="I989" s="126"/>
      <c r="J989" s="79"/>
    </row>
    <row r="990" spans="1:13">
      <c r="B990" t="s">
        <v>30</v>
      </c>
      <c r="C990" s="76">
        <v>0</v>
      </c>
      <c r="D990" s="79">
        <v>0</v>
      </c>
      <c r="E990" s="76">
        <v>0</v>
      </c>
      <c r="F990" s="79">
        <v>0</v>
      </c>
      <c r="G990" s="79"/>
      <c r="H990" s="126"/>
      <c r="I990" s="126"/>
      <c r="J990" s="79"/>
    </row>
    <row r="991" spans="1:13">
      <c r="B991" t="s">
        <v>31</v>
      </c>
      <c r="C991" s="76">
        <v>0</v>
      </c>
      <c r="D991" s="79">
        <v>0</v>
      </c>
      <c r="E991" s="76">
        <v>0</v>
      </c>
      <c r="F991" s="79">
        <v>0</v>
      </c>
      <c r="G991" s="79"/>
      <c r="H991" s="126"/>
      <c r="I991" s="126"/>
      <c r="J991" s="79"/>
    </row>
    <row r="992" spans="1:13">
      <c r="A992" t="s">
        <v>433</v>
      </c>
      <c r="C992" s="76">
        <v>1.8800000000000001</v>
      </c>
      <c r="D992" s="79">
        <v>28816.52</v>
      </c>
      <c r="E992" s="76">
        <v>1.8800000000000001</v>
      </c>
      <c r="F992" s="79">
        <v>28818.400000000001</v>
      </c>
      <c r="G992" s="79"/>
      <c r="H992" s="126">
        <f>IF(C992=0,"N/A",D992/C992)</f>
        <v>15327.936170212764</v>
      </c>
      <c r="I992" s="126">
        <f>IF(E992=0,"N/A",F992/E992)</f>
        <v>15328.936170212766</v>
      </c>
      <c r="J992" s="79"/>
    </row>
    <row r="993" spans="1:13">
      <c r="A993" t="s">
        <v>243</v>
      </c>
      <c r="B993" t="s">
        <v>26</v>
      </c>
      <c r="C993" s="76">
        <v>0</v>
      </c>
      <c r="D993" s="79">
        <v>0</v>
      </c>
      <c r="E993" s="76">
        <v>0</v>
      </c>
      <c r="F993" s="79">
        <v>0</v>
      </c>
      <c r="G993" s="79"/>
      <c r="H993" s="126"/>
      <c r="I993" s="126"/>
      <c r="J993" s="79" t="str">
        <f>A993</f>
        <v>walatowa charter high school</v>
      </c>
      <c r="K993" s="79" t="str">
        <f>H999</f>
        <v>N/A</v>
      </c>
      <c r="L993" s="79" t="str">
        <f>I999</f>
        <v>N/A</v>
      </c>
      <c r="M993" t="s">
        <v>675</v>
      </c>
    </row>
    <row r="994" spans="1:13">
      <c r="B994" t="s">
        <v>27</v>
      </c>
      <c r="C994" s="76">
        <v>0</v>
      </c>
      <c r="D994" s="79">
        <v>0</v>
      </c>
      <c r="E994" s="76">
        <v>0</v>
      </c>
      <c r="F994" s="79">
        <v>0</v>
      </c>
      <c r="G994" s="79"/>
      <c r="H994" s="126"/>
      <c r="I994" s="126"/>
      <c r="J994" s="79"/>
    </row>
    <row r="995" spans="1:13">
      <c r="B995" t="s">
        <v>28</v>
      </c>
      <c r="C995" s="76">
        <v>0</v>
      </c>
      <c r="D995" s="79">
        <v>0</v>
      </c>
      <c r="E995" s="76">
        <v>0</v>
      </c>
      <c r="F995" s="79">
        <v>0</v>
      </c>
      <c r="G995" s="79"/>
      <c r="H995" s="126"/>
      <c r="I995" s="126"/>
      <c r="J995" s="79"/>
    </row>
    <row r="996" spans="1:13">
      <c r="B996" t="s">
        <v>29</v>
      </c>
      <c r="C996" s="76">
        <v>0</v>
      </c>
      <c r="D996" s="79">
        <v>0</v>
      </c>
      <c r="E996" s="76">
        <v>0</v>
      </c>
      <c r="F996" s="79">
        <v>0</v>
      </c>
      <c r="G996" s="79"/>
      <c r="H996" s="126"/>
      <c r="I996" s="126"/>
      <c r="J996" s="79"/>
    </row>
    <row r="997" spans="1:13">
      <c r="B997" t="s">
        <v>30</v>
      </c>
      <c r="C997" s="76">
        <v>0</v>
      </c>
      <c r="D997" s="79">
        <v>0</v>
      </c>
      <c r="E997" s="76">
        <v>0</v>
      </c>
      <c r="F997" s="79">
        <v>0</v>
      </c>
      <c r="G997" s="79"/>
      <c r="H997" s="126"/>
      <c r="I997" s="126"/>
      <c r="J997" s="79"/>
    </row>
    <row r="998" spans="1:13">
      <c r="B998" t="s">
        <v>31</v>
      </c>
      <c r="C998" s="76">
        <v>0</v>
      </c>
      <c r="D998" s="79">
        <v>0</v>
      </c>
      <c r="E998" s="76">
        <v>0</v>
      </c>
      <c r="F998" s="79">
        <v>0</v>
      </c>
      <c r="G998" s="79"/>
      <c r="H998" s="126"/>
      <c r="I998" s="126"/>
      <c r="J998" s="79"/>
    </row>
    <row r="999" spans="1:13">
      <c r="A999" t="s">
        <v>434</v>
      </c>
      <c r="C999" s="76">
        <v>0</v>
      </c>
      <c r="D999" s="79">
        <v>0</v>
      </c>
      <c r="E999" s="76">
        <v>0</v>
      </c>
      <c r="F999" s="79">
        <v>0</v>
      </c>
      <c r="G999" s="79"/>
      <c r="H999" s="126" t="str">
        <f>IF(C999=0,"N/A",D999/C999)</f>
        <v>N/A</v>
      </c>
      <c r="I999" s="126" t="str">
        <f>IF(E999=0,"N/A",F999/E999)</f>
        <v>N/A</v>
      </c>
      <c r="J999" s="79"/>
    </row>
    <row r="1000" spans="1:13">
      <c r="A1000" t="s">
        <v>147</v>
      </c>
      <c r="B1000" t="s">
        <v>26</v>
      </c>
      <c r="C1000" s="76">
        <v>0</v>
      </c>
      <c r="D1000" s="79">
        <v>0</v>
      </c>
      <c r="E1000" s="76">
        <v>0</v>
      </c>
      <c r="F1000" s="79">
        <v>0</v>
      </c>
      <c r="G1000" s="79"/>
      <c r="H1000" s="126"/>
      <c r="I1000" s="126"/>
      <c r="J1000" s="79" t="str">
        <f>A1000</f>
        <v>west las vegas</v>
      </c>
      <c r="K1000" s="79">
        <f>H1006</f>
        <v>19939.555555555555</v>
      </c>
      <c r="L1000" s="79">
        <f>I1006</f>
        <v>19940.555555555555</v>
      </c>
      <c r="M1000" t="s">
        <v>675</v>
      </c>
    </row>
    <row r="1001" spans="1:13">
      <c r="B1001" t="s">
        <v>27</v>
      </c>
      <c r="C1001" s="76">
        <v>0</v>
      </c>
      <c r="D1001" s="79">
        <v>0</v>
      </c>
      <c r="E1001" s="76">
        <v>0</v>
      </c>
      <c r="F1001" s="79">
        <v>0</v>
      </c>
      <c r="G1001" s="79"/>
      <c r="H1001" s="126"/>
      <c r="I1001" s="126"/>
      <c r="J1001" s="79"/>
    </row>
    <row r="1002" spans="1:13">
      <c r="B1002" t="s">
        <v>28</v>
      </c>
      <c r="C1002" s="76">
        <v>3</v>
      </c>
      <c r="D1002" s="79">
        <v>48470</v>
      </c>
      <c r="E1002" s="76">
        <v>3</v>
      </c>
      <c r="F1002" s="79">
        <v>48473</v>
      </c>
      <c r="G1002" s="79"/>
      <c r="H1002" s="126"/>
      <c r="I1002" s="126"/>
      <c r="J1002" s="79"/>
    </row>
    <row r="1003" spans="1:13">
      <c r="B1003" t="s">
        <v>29</v>
      </c>
      <c r="C1003" s="76">
        <v>5</v>
      </c>
      <c r="D1003" s="79">
        <v>112350</v>
      </c>
      <c r="E1003" s="76">
        <v>5</v>
      </c>
      <c r="F1003" s="79">
        <v>112355</v>
      </c>
      <c r="G1003" s="79"/>
      <c r="H1003" s="126"/>
      <c r="I1003" s="126"/>
      <c r="J1003" s="79"/>
    </row>
    <row r="1004" spans="1:13">
      <c r="B1004" t="s">
        <v>30</v>
      </c>
      <c r="C1004" s="76">
        <v>1</v>
      </c>
      <c r="D1004" s="79">
        <v>18636</v>
      </c>
      <c r="E1004" s="76">
        <v>1</v>
      </c>
      <c r="F1004" s="79">
        <v>18637</v>
      </c>
      <c r="G1004" s="79"/>
      <c r="H1004" s="126"/>
      <c r="I1004" s="126"/>
      <c r="J1004" s="79"/>
    </row>
    <row r="1005" spans="1:13">
      <c r="B1005" t="s">
        <v>31</v>
      </c>
      <c r="C1005" s="76">
        <v>0</v>
      </c>
      <c r="D1005" s="79">
        <v>0</v>
      </c>
      <c r="E1005" s="76">
        <v>0</v>
      </c>
      <c r="F1005" s="79">
        <v>0</v>
      </c>
      <c r="G1005" s="79"/>
      <c r="H1005" s="126"/>
      <c r="I1005" s="126"/>
      <c r="J1005" s="79"/>
    </row>
    <row r="1006" spans="1:13">
      <c r="A1006" t="s">
        <v>435</v>
      </c>
      <c r="C1006" s="76">
        <v>9</v>
      </c>
      <c r="D1006" s="79">
        <v>179456</v>
      </c>
      <c r="E1006" s="76">
        <v>9</v>
      </c>
      <c r="F1006" s="79">
        <v>179465</v>
      </c>
      <c r="G1006" s="79"/>
      <c r="H1006" s="126">
        <f>IF(C1006=0,"N/A",D1006/C1006)</f>
        <v>19939.555555555555</v>
      </c>
      <c r="I1006" s="126">
        <f>IF(E1006=0,"N/A",F1006/E1006)</f>
        <v>19940.555555555555</v>
      </c>
      <c r="J1006" s="79"/>
    </row>
    <row r="1007" spans="1:13">
      <c r="A1007" t="s">
        <v>244</v>
      </c>
      <c r="B1007" t="s">
        <v>26</v>
      </c>
      <c r="C1007" s="76">
        <v>0</v>
      </c>
      <c r="D1007" s="79">
        <v>0</v>
      </c>
      <c r="E1007" s="76">
        <v>0</v>
      </c>
      <c r="F1007" s="79">
        <v>0</v>
      </c>
      <c r="G1007" s="79"/>
      <c r="H1007" s="126"/>
      <c r="I1007" s="126"/>
      <c r="J1007" s="79" t="str">
        <f>A1007</f>
        <v>william w. and josephine dorn charter community school</v>
      </c>
      <c r="K1007" s="79" t="str">
        <f>H1013</f>
        <v>N/A</v>
      </c>
      <c r="L1007" s="79" t="str">
        <f>I1013</f>
        <v>N/A</v>
      </c>
      <c r="M1007" t="s">
        <v>675</v>
      </c>
    </row>
    <row r="1008" spans="1:13">
      <c r="B1008" t="s">
        <v>27</v>
      </c>
      <c r="C1008" s="76">
        <v>0</v>
      </c>
      <c r="D1008" s="79">
        <v>0</v>
      </c>
      <c r="E1008" s="76">
        <v>0</v>
      </c>
      <c r="F1008" s="79">
        <v>0</v>
      </c>
      <c r="G1008" s="79"/>
      <c r="H1008" s="126"/>
      <c r="I1008" s="126"/>
      <c r="J1008" s="79"/>
    </row>
    <row r="1009" spans="1:13">
      <c r="B1009" t="s">
        <v>28</v>
      </c>
      <c r="C1009" s="76">
        <v>0</v>
      </c>
      <c r="D1009" s="79">
        <v>0</v>
      </c>
      <c r="E1009" s="76">
        <v>0</v>
      </c>
      <c r="F1009" s="79">
        <v>0</v>
      </c>
      <c r="G1009" s="79"/>
      <c r="H1009" s="126"/>
      <c r="I1009" s="126"/>
      <c r="J1009" s="79"/>
    </row>
    <row r="1010" spans="1:13">
      <c r="B1010" t="s">
        <v>29</v>
      </c>
      <c r="C1010" s="76">
        <v>0</v>
      </c>
      <c r="D1010" s="79">
        <v>0</v>
      </c>
      <c r="E1010" s="76">
        <v>0</v>
      </c>
      <c r="F1010" s="79">
        <v>0</v>
      </c>
      <c r="G1010" s="79"/>
      <c r="H1010" s="126"/>
      <c r="I1010" s="126"/>
      <c r="J1010" s="79"/>
    </row>
    <row r="1011" spans="1:13">
      <c r="B1011" t="s">
        <v>30</v>
      </c>
      <c r="C1011" s="76">
        <v>0</v>
      </c>
      <c r="D1011" s="79">
        <v>0</v>
      </c>
      <c r="E1011" s="76">
        <v>0</v>
      </c>
      <c r="F1011" s="79">
        <v>0</v>
      </c>
      <c r="G1011" s="79"/>
      <c r="H1011" s="126"/>
      <c r="I1011" s="126"/>
      <c r="J1011" s="79"/>
    </row>
    <row r="1012" spans="1:13">
      <c r="B1012" t="s">
        <v>31</v>
      </c>
      <c r="C1012" s="76">
        <v>0</v>
      </c>
      <c r="D1012" s="79">
        <v>0</v>
      </c>
      <c r="E1012" s="76">
        <v>0</v>
      </c>
      <c r="F1012" s="79">
        <v>0</v>
      </c>
      <c r="G1012" s="79"/>
      <c r="H1012" s="126"/>
      <c r="I1012" s="126"/>
      <c r="J1012" s="79"/>
    </row>
    <row r="1013" spans="1:13">
      <c r="A1013" t="s">
        <v>436</v>
      </c>
      <c r="C1013" s="76">
        <v>0</v>
      </c>
      <c r="D1013" s="79">
        <v>0</v>
      </c>
      <c r="E1013" s="76">
        <v>0</v>
      </c>
      <c r="F1013" s="79">
        <v>0</v>
      </c>
      <c r="G1013" s="79"/>
      <c r="H1013" s="126" t="str">
        <f>IF(C1013=0,"N/A",D1013/C1013)</f>
        <v>N/A</v>
      </c>
      <c r="I1013" s="126" t="str">
        <f>IF(E1013=0,"N/A",F1013/E1013)</f>
        <v>N/A</v>
      </c>
      <c r="J1013" s="79"/>
    </row>
    <row r="1014" spans="1:13">
      <c r="A1014" t="s">
        <v>148</v>
      </c>
      <c r="B1014" t="s">
        <v>26</v>
      </c>
      <c r="C1014" s="76">
        <v>0</v>
      </c>
      <c r="D1014" s="79">
        <v>0</v>
      </c>
      <c r="E1014" s="76">
        <v>0</v>
      </c>
      <c r="F1014" s="79">
        <v>0</v>
      </c>
      <c r="G1014" s="79"/>
      <c r="H1014" s="126"/>
      <c r="I1014" s="126"/>
      <c r="J1014" s="79" t="str">
        <f>A1014</f>
        <v>zuni</v>
      </c>
      <c r="K1014" s="79">
        <f>H1020</f>
        <v>24129.015200000002</v>
      </c>
      <c r="L1014" s="79">
        <f>I1020</f>
        <v>24730.2</v>
      </c>
      <c r="M1014" t="s">
        <v>675</v>
      </c>
    </row>
    <row r="1015" spans="1:13">
      <c r="B1015" t="s">
        <v>27</v>
      </c>
      <c r="C1015" s="76">
        <v>0</v>
      </c>
      <c r="D1015" s="79">
        <v>0</v>
      </c>
      <c r="E1015" s="76">
        <v>0</v>
      </c>
      <c r="F1015" s="79">
        <v>0</v>
      </c>
      <c r="G1015" s="79"/>
      <c r="H1015" s="126"/>
      <c r="I1015" s="126"/>
      <c r="J1015" s="79"/>
    </row>
    <row r="1016" spans="1:13">
      <c r="B1016" t="s">
        <v>28</v>
      </c>
      <c r="C1016" s="76">
        <v>20</v>
      </c>
      <c r="D1016" s="79">
        <v>478368.38</v>
      </c>
      <c r="E1016" s="76">
        <v>20</v>
      </c>
      <c r="F1016" s="79">
        <v>491114</v>
      </c>
      <c r="G1016" s="79"/>
      <c r="H1016" s="126"/>
      <c r="I1016" s="126"/>
      <c r="J1016" s="79"/>
    </row>
    <row r="1017" spans="1:13">
      <c r="B1017" t="s">
        <v>29</v>
      </c>
      <c r="C1017" s="76">
        <v>3</v>
      </c>
      <c r="D1017" s="79">
        <v>75403</v>
      </c>
      <c r="E1017" s="76">
        <v>3</v>
      </c>
      <c r="F1017" s="79">
        <v>76943</v>
      </c>
      <c r="G1017" s="79"/>
      <c r="H1017" s="126"/>
      <c r="I1017" s="126"/>
      <c r="J1017" s="79"/>
    </row>
    <row r="1018" spans="1:13">
      <c r="B1018" t="s">
        <v>30</v>
      </c>
      <c r="C1018" s="76">
        <v>2</v>
      </c>
      <c r="D1018" s="79">
        <v>49454</v>
      </c>
      <c r="E1018" s="76">
        <v>2</v>
      </c>
      <c r="F1018" s="79">
        <v>50198</v>
      </c>
      <c r="G1018" s="79"/>
      <c r="H1018" s="126"/>
      <c r="I1018" s="126"/>
      <c r="J1018" s="79"/>
    </row>
    <row r="1019" spans="1:13">
      <c r="B1019" t="s">
        <v>31</v>
      </c>
      <c r="C1019" s="76">
        <v>0</v>
      </c>
      <c r="D1019" s="79">
        <v>0</v>
      </c>
      <c r="E1019" s="76">
        <v>0</v>
      </c>
      <c r="F1019" s="79">
        <v>0</v>
      </c>
      <c r="G1019" s="79"/>
      <c r="H1019" s="126"/>
      <c r="I1019" s="126"/>
      <c r="J1019" s="79"/>
    </row>
    <row r="1020" spans="1:13">
      <c r="A1020" t="s">
        <v>437</v>
      </c>
      <c r="C1020" s="76">
        <v>25</v>
      </c>
      <c r="D1020" s="79">
        <v>603225.38</v>
      </c>
      <c r="E1020" s="76">
        <v>25</v>
      </c>
      <c r="F1020" s="79">
        <v>618255</v>
      </c>
      <c r="G1020" s="79"/>
      <c r="H1020" s="126">
        <f>IF(C1020=0,"N/A",D1020/C1020)</f>
        <v>24129.015200000002</v>
      </c>
      <c r="I1020" s="126">
        <f>IF(E1020=0,"N/A",F1020/E1020)</f>
        <v>24730.2</v>
      </c>
      <c r="J1020" s="79"/>
    </row>
    <row r="1021" spans="1:13">
      <c r="A1021" t="s">
        <v>682</v>
      </c>
      <c r="B1021" t="s">
        <v>26</v>
      </c>
      <c r="C1021" s="76">
        <v>0</v>
      </c>
      <c r="D1021" s="79">
        <v>0</v>
      </c>
      <c r="E1021" s="76">
        <v>0</v>
      </c>
      <c r="F1021" s="79">
        <v>0</v>
      </c>
      <c r="G1021" s="79"/>
      <c r="H1021" s="126"/>
      <c r="I1021" s="126"/>
      <c r="J1021" s="79" t="str">
        <f>A1021</f>
        <v>cesar chavez community school</v>
      </c>
      <c r="K1021" s="79" t="str">
        <f>H1027</f>
        <v>N/A</v>
      </c>
      <c r="L1021" s="79" t="str">
        <f>I1027</f>
        <v>N/A</v>
      </c>
      <c r="M1021" t="s">
        <v>675</v>
      </c>
    </row>
    <row r="1022" spans="1:13">
      <c r="B1022" t="s">
        <v>27</v>
      </c>
      <c r="C1022" s="76">
        <v>0</v>
      </c>
      <c r="D1022" s="79">
        <v>0</v>
      </c>
      <c r="E1022" s="76">
        <v>0</v>
      </c>
      <c r="F1022" s="79">
        <v>0</v>
      </c>
      <c r="G1022" s="79"/>
      <c r="H1022" s="126"/>
      <c r="I1022" s="126"/>
      <c r="J1022" s="79"/>
    </row>
    <row r="1023" spans="1:13">
      <c r="B1023" t="s">
        <v>28</v>
      </c>
      <c r="C1023" s="76">
        <v>0</v>
      </c>
      <c r="D1023" s="79">
        <v>0</v>
      </c>
      <c r="E1023" s="76">
        <v>0</v>
      </c>
      <c r="F1023" s="79">
        <v>0</v>
      </c>
      <c r="G1023" s="79"/>
      <c r="H1023" s="126"/>
      <c r="I1023" s="126"/>
      <c r="J1023" s="79"/>
    </row>
    <row r="1024" spans="1:13">
      <c r="B1024" t="s">
        <v>29</v>
      </c>
      <c r="C1024" s="76">
        <v>0</v>
      </c>
      <c r="D1024" s="79">
        <v>0</v>
      </c>
      <c r="E1024" s="76">
        <v>0</v>
      </c>
      <c r="F1024" s="79">
        <v>0</v>
      </c>
      <c r="G1024" s="79"/>
      <c r="H1024" s="126"/>
      <c r="I1024" s="126"/>
      <c r="J1024" s="79"/>
    </row>
    <row r="1025" spans="1:12">
      <c r="B1025" t="s">
        <v>30</v>
      </c>
      <c r="C1025" s="76">
        <v>0</v>
      </c>
      <c r="D1025" s="79">
        <v>0</v>
      </c>
      <c r="E1025" s="76">
        <v>0</v>
      </c>
      <c r="F1025" s="79">
        <v>0</v>
      </c>
      <c r="G1025" s="79"/>
      <c r="H1025" s="126"/>
      <c r="I1025" s="126"/>
      <c r="J1025" s="79"/>
    </row>
    <row r="1026" spans="1:12">
      <c r="B1026" t="s">
        <v>31</v>
      </c>
      <c r="C1026" s="76">
        <v>0</v>
      </c>
      <c r="D1026" s="79">
        <v>0</v>
      </c>
      <c r="E1026" s="76">
        <v>0</v>
      </c>
      <c r="F1026" s="79">
        <v>0</v>
      </c>
      <c r="G1026" s="79"/>
      <c r="H1026" s="126"/>
      <c r="I1026" s="126"/>
      <c r="J1026" s="79"/>
    </row>
    <row r="1027" spans="1:12">
      <c r="A1027" t="s">
        <v>743</v>
      </c>
      <c r="C1027" s="76">
        <v>0</v>
      </c>
      <c r="D1027" s="79">
        <v>0</v>
      </c>
      <c r="E1027" s="76">
        <v>0</v>
      </c>
      <c r="F1027" s="79">
        <v>0</v>
      </c>
      <c r="G1027" s="79"/>
      <c r="H1027" s="126" t="str">
        <f>IF(C1027=0,"N/A",D1027/C1027)</f>
        <v>N/A</v>
      </c>
      <c r="I1027" s="126" t="str">
        <f>IF(E1027=0,"N/A",F1027/E1027)</f>
        <v>N/A</v>
      </c>
      <c r="J1027" s="79"/>
    </row>
    <row r="1028" spans="1:12">
      <c r="A1028" t="s">
        <v>255</v>
      </c>
      <c r="C1028" s="76">
        <v>4932.5667000000021</v>
      </c>
      <c r="D1028" s="79">
        <v>83377194.897999942</v>
      </c>
      <c r="E1028" s="76">
        <v>4932.5667000000021</v>
      </c>
      <c r="F1028" s="79">
        <v>83892570.277999952</v>
      </c>
      <c r="G1028" s="79"/>
      <c r="H1028" s="126"/>
      <c r="I1028" s="126"/>
      <c r="J1028" s="79"/>
      <c r="K1028" s="79">
        <f>SUM(K6:K1027)</f>
        <v>2173138.771333301</v>
      </c>
      <c r="L1028" s="79">
        <f>SUM(L6:L1027)</f>
        <v>2186512.5863459706</v>
      </c>
    </row>
    <row r="1029" spans="1:12">
      <c r="H1029" s="126"/>
      <c r="I1029" s="126"/>
      <c r="J1029" s="79"/>
    </row>
    <row r="1030" spans="1:12">
      <c r="D1030" s="418"/>
      <c r="H1030" s="126"/>
      <c r="I1030" s="126"/>
      <c r="J1030" s="79"/>
    </row>
    <row r="1031" spans="1:12">
      <c r="H1031" s="126"/>
      <c r="I1031" s="126"/>
      <c r="J1031" s="79"/>
    </row>
    <row r="1032" spans="1:12">
      <c r="H1032" s="126"/>
      <c r="I1032" s="126"/>
      <c r="J1032" s="79"/>
    </row>
    <row r="1033" spans="1:12">
      <c r="H1033" s="126"/>
      <c r="I1033" s="126"/>
      <c r="J1033" s="79"/>
    </row>
    <row r="1034" spans="1:12">
      <c r="H1034" s="126"/>
      <c r="I1034" s="126"/>
      <c r="J1034" s="79"/>
    </row>
    <row r="1035" spans="1:12">
      <c r="H1035" s="126"/>
      <c r="I1035" s="126"/>
      <c r="J1035" s="79"/>
      <c r="K1035" s="79"/>
      <c r="L1035" s="79"/>
    </row>
    <row r="1036" spans="1:12">
      <c r="H1036" s="126"/>
      <c r="I1036" s="126"/>
      <c r="J1036" s="79"/>
    </row>
    <row r="1037" spans="1:12">
      <c r="H1037" s="126"/>
      <c r="I1037" s="126"/>
      <c r="J1037" s="79"/>
    </row>
    <row r="1038" spans="1:12">
      <c r="H1038" s="126"/>
      <c r="I1038" s="126"/>
      <c r="J1038" s="79"/>
    </row>
    <row r="1039" spans="1:12">
      <c r="H1039" s="126"/>
      <c r="I1039" s="126"/>
      <c r="J1039" s="79"/>
    </row>
    <row r="1040" spans="1:12">
      <c r="H1040" s="126"/>
      <c r="I1040" s="126"/>
      <c r="J1040" s="79"/>
    </row>
    <row r="1041" spans="8:12">
      <c r="H1041" s="126"/>
      <c r="I1041" s="126"/>
      <c r="J1041" s="79"/>
    </row>
    <row r="1042" spans="8:12">
      <c r="H1042" s="126"/>
      <c r="I1042" s="126"/>
      <c r="J1042" s="79"/>
      <c r="K1042" s="79"/>
      <c r="L1042" s="79"/>
    </row>
    <row r="1043" spans="8:12">
      <c r="H1043" s="126"/>
      <c r="I1043" s="126"/>
      <c r="J1043" s="79"/>
    </row>
    <row r="1044" spans="8:12">
      <c r="H1044" s="126"/>
      <c r="I1044" s="126"/>
      <c r="J1044" s="79"/>
    </row>
    <row r="1045" spans="8:12">
      <c r="H1045" s="126"/>
      <c r="I1045" s="126"/>
      <c r="J1045" s="79"/>
    </row>
    <row r="1046" spans="8:12">
      <c r="H1046" s="126"/>
      <c r="I1046" s="126"/>
      <c r="J1046" s="79"/>
    </row>
    <row r="1047" spans="8:12">
      <c r="H1047" s="126"/>
      <c r="I1047" s="126"/>
      <c r="J1047" s="79"/>
    </row>
    <row r="1048" spans="8:12">
      <c r="H1048" s="126"/>
      <c r="I1048" s="126"/>
      <c r="J1048" s="79"/>
    </row>
    <row r="1049" spans="8:12">
      <c r="H1049" s="126"/>
      <c r="I1049" s="126"/>
      <c r="J1049" s="79"/>
      <c r="K1049" s="79"/>
      <c r="L1049" s="79"/>
    </row>
    <row r="1050" spans="8:12">
      <c r="H1050" s="126"/>
      <c r="I1050" s="126"/>
      <c r="J1050" s="79"/>
    </row>
    <row r="1051" spans="8:12">
      <c r="H1051" s="126"/>
      <c r="I1051" s="126"/>
      <c r="J1051" s="79"/>
    </row>
    <row r="1052" spans="8:12">
      <c r="H1052" s="126"/>
      <c r="I1052" s="126"/>
      <c r="J1052" s="79"/>
    </row>
    <row r="1053" spans="8:12">
      <c r="H1053" s="126"/>
      <c r="I1053" s="126"/>
      <c r="J1053" s="79"/>
    </row>
    <row r="1054" spans="8:12">
      <c r="H1054" s="126"/>
      <c r="I1054" s="126"/>
      <c r="J1054" s="79"/>
    </row>
    <row r="1055" spans="8:12">
      <c r="H1055" s="126"/>
      <c r="I1055" s="126"/>
      <c r="J1055" s="79"/>
    </row>
    <row r="1056" spans="8:12">
      <c r="H1056" s="126"/>
      <c r="I1056" s="126"/>
      <c r="J1056" s="79"/>
      <c r="K1056" s="79"/>
      <c r="L1056" s="79"/>
    </row>
    <row r="1057" spans="8:12">
      <c r="H1057" s="126"/>
      <c r="I1057" s="126"/>
      <c r="J1057" s="79"/>
    </row>
    <row r="1058" spans="8:12">
      <c r="H1058" s="126"/>
      <c r="I1058" s="126"/>
      <c r="J1058" s="79"/>
    </row>
    <row r="1059" spans="8:12">
      <c r="H1059" s="126"/>
      <c r="I1059" s="126"/>
      <c r="J1059" s="79"/>
    </row>
    <row r="1060" spans="8:12">
      <c r="H1060" s="126"/>
      <c r="I1060" s="126"/>
      <c r="J1060" s="79"/>
    </row>
    <row r="1061" spans="8:12">
      <c r="H1061" s="126"/>
      <c r="I1061" s="126"/>
      <c r="J1061" s="79"/>
    </row>
    <row r="1062" spans="8:12">
      <c r="H1062" s="126"/>
      <c r="I1062" s="126"/>
      <c r="J1062" s="79"/>
    </row>
    <row r="1063" spans="8:12">
      <c r="H1063" s="126"/>
      <c r="I1063" s="126"/>
      <c r="J1063" s="79"/>
      <c r="K1063" s="79"/>
      <c r="L1063" s="79"/>
    </row>
    <row r="1064" spans="8:12">
      <c r="H1064" s="126"/>
      <c r="I1064" s="126"/>
      <c r="J1064" s="79"/>
    </row>
    <row r="1065" spans="8:12">
      <c r="H1065" s="126"/>
      <c r="I1065" s="126"/>
      <c r="J1065" s="79"/>
    </row>
    <row r="1066" spans="8:12">
      <c r="H1066" s="126"/>
      <c r="I1066" s="126"/>
      <c r="J1066" s="79"/>
    </row>
    <row r="1067" spans="8:12">
      <c r="H1067" s="126"/>
      <c r="I1067" s="126"/>
      <c r="J1067" s="79"/>
    </row>
    <row r="1068" spans="8:12">
      <c r="H1068" s="126"/>
      <c r="I1068" s="126"/>
      <c r="J1068" s="79"/>
    </row>
    <row r="1069" spans="8:12">
      <c r="H1069" s="126"/>
      <c r="I1069" s="126"/>
      <c r="J1069" s="79"/>
    </row>
    <row r="1070" spans="8:12">
      <c r="H1070" s="126"/>
      <c r="I1070" s="126"/>
      <c r="J1070" s="79"/>
      <c r="K1070" s="79"/>
      <c r="L1070" s="79"/>
    </row>
    <row r="1071" spans="8:12">
      <c r="H1071" s="126"/>
      <c r="I1071" s="126"/>
      <c r="J1071" s="79"/>
    </row>
    <row r="1072" spans="8:12">
      <c r="H1072" s="126"/>
      <c r="I1072" s="126"/>
      <c r="J1072" s="79"/>
    </row>
    <row r="1073" spans="8:12">
      <c r="H1073" s="126"/>
      <c r="I1073" s="126"/>
      <c r="J1073" s="79"/>
    </row>
    <row r="1074" spans="8:12">
      <c r="H1074" s="126"/>
      <c r="I1074" s="126"/>
      <c r="J1074" s="79"/>
    </row>
    <row r="1075" spans="8:12">
      <c r="H1075" s="126"/>
      <c r="I1075" s="126"/>
      <c r="J1075" s="79"/>
    </row>
    <row r="1076" spans="8:12">
      <c r="H1076" s="126"/>
      <c r="I1076" s="126"/>
      <c r="J1076" s="79"/>
    </row>
    <row r="1077" spans="8:12">
      <c r="J1077" s="79"/>
      <c r="K1077" s="79"/>
      <c r="L1077" s="79"/>
    </row>
    <row r="1078" spans="8:12">
      <c r="J1078" s="79"/>
    </row>
    <row r="1079" spans="8:12">
      <c r="J1079" s="79"/>
    </row>
    <row r="1080" spans="8:12">
      <c r="J1080" s="79"/>
    </row>
    <row r="1081" spans="8:12">
      <c r="J1081" s="79"/>
    </row>
    <row r="1082" spans="8:12">
      <c r="J1082" s="79"/>
    </row>
    <row r="1083" spans="8:12">
      <c r="J1083" s="79"/>
    </row>
    <row r="1084" spans="8:12">
      <c r="J1084" s="79"/>
      <c r="K1084" s="79"/>
      <c r="L1084" s="79"/>
    </row>
    <row r="1085" spans="8:12">
      <c r="J1085" s="79"/>
    </row>
    <row r="1086" spans="8:12">
      <c r="J1086" s="79"/>
    </row>
    <row r="1087" spans="8:12">
      <c r="J1087" s="79"/>
    </row>
    <row r="1088" spans="8:12">
      <c r="J1088" s="79"/>
    </row>
    <row r="1089" spans="10:12">
      <c r="J1089" s="79"/>
    </row>
    <row r="1090" spans="10:12">
      <c r="J1090" s="79"/>
    </row>
    <row r="1091" spans="10:12">
      <c r="J1091" s="79"/>
      <c r="K1091" s="79"/>
      <c r="L1091" s="79"/>
    </row>
    <row r="1092" spans="10:12">
      <c r="J1092" s="79"/>
    </row>
    <row r="1093" spans="10:12">
      <c r="J1093" s="79"/>
    </row>
    <row r="1094" spans="10:12">
      <c r="J1094" s="79"/>
    </row>
    <row r="1095" spans="10:12">
      <c r="J1095" s="79"/>
    </row>
    <row r="1096" spans="10:12">
      <c r="J1096" s="79"/>
    </row>
    <row r="1097" spans="10:12">
      <c r="J1097" s="79"/>
    </row>
    <row r="1098" spans="10:12">
      <c r="J1098" s="79"/>
      <c r="K1098" s="79"/>
      <c r="L1098" s="79"/>
    </row>
    <row r="1099" spans="10:12">
      <c r="J1099" s="79"/>
    </row>
    <row r="1100" spans="10:12">
      <c r="J1100" s="79"/>
    </row>
    <row r="1101" spans="10:12">
      <c r="J1101" s="79"/>
    </row>
    <row r="1102" spans="10:12">
      <c r="J1102" s="79"/>
    </row>
    <row r="1103" spans="10:12">
      <c r="J1103" s="79"/>
    </row>
    <row r="1104" spans="10:12">
      <c r="J1104" s="79"/>
    </row>
    <row r="1105" spans="10:12">
      <c r="J1105" s="79"/>
      <c r="K1105" s="79"/>
      <c r="L1105" s="79"/>
    </row>
    <row r="1106" spans="10:12">
      <c r="J1106" s="79"/>
    </row>
    <row r="1107" spans="10:12">
      <c r="J1107" s="79"/>
    </row>
    <row r="1108" spans="10:12">
      <c r="J1108" s="79"/>
    </row>
    <row r="1109" spans="10:12">
      <c r="J1109" s="79"/>
    </row>
    <row r="1110" spans="10:12">
      <c r="J1110" s="79"/>
    </row>
    <row r="1111" spans="10:12">
      <c r="J1111" s="79"/>
    </row>
    <row r="1112" spans="10:12">
      <c r="J1112" s="79"/>
      <c r="K1112" s="79"/>
      <c r="L1112" s="79"/>
    </row>
    <row r="1113" spans="10:12">
      <c r="J1113" s="79"/>
    </row>
    <row r="1114" spans="10:12">
      <c r="J1114" s="79"/>
    </row>
    <row r="1115" spans="10:12">
      <c r="J1115" s="79"/>
    </row>
    <row r="1116" spans="10:12">
      <c r="J1116" s="79"/>
    </row>
    <row r="1117" spans="10:12">
      <c r="J1117" s="79"/>
    </row>
    <row r="1118" spans="10:12">
      <c r="J1118" s="79"/>
    </row>
    <row r="1119" spans="10:12">
      <c r="J1119" s="79"/>
      <c r="K1119" s="79"/>
      <c r="L1119" s="79"/>
    </row>
    <row r="1120" spans="10:12">
      <c r="J1120" s="79"/>
    </row>
    <row r="1121" spans="10:12">
      <c r="J1121" s="79"/>
    </row>
    <row r="1122" spans="10:12">
      <c r="J1122" s="79"/>
    </row>
    <row r="1123" spans="10:12">
      <c r="J1123" s="79"/>
    </row>
    <row r="1124" spans="10:12">
      <c r="J1124" s="79"/>
    </row>
    <row r="1125" spans="10:12">
      <c r="J1125" s="79"/>
    </row>
    <row r="1126" spans="10:12">
      <c r="J1126" s="79"/>
      <c r="K1126" s="79"/>
      <c r="L1126" s="79"/>
    </row>
    <row r="1127" spans="10:12">
      <c r="J1127" s="79"/>
    </row>
    <row r="1128" spans="10:12">
      <c r="J1128" s="79"/>
    </row>
    <row r="1129" spans="10:12">
      <c r="J1129" s="79"/>
    </row>
    <row r="1130" spans="10:12">
      <c r="J1130" s="79"/>
    </row>
    <row r="1131" spans="10:12">
      <c r="J1131" s="79"/>
    </row>
    <row r="1132" spans="10:12">
      <c r="J1132" s="79"/>
    </row>
    <row r="1133" spans="10:12">
      <c r="J1133" s="79"/>
      <c r="K1133" s="79"/>
      <c r="L1133" s="79"/>
    </row>
    <row r="1134" spans="10:12">
      <c r="J1134" s="79"/>
    </row>
    <row r="1135" spans="10:12">
      <c r="J1135" s="79"/>
    </row>
    <row r="1136" spans="10:12">
      <c r="J1136" s="79"/>
    </row>
    <row r="1137" spans="10:12">
      <c r="J1137" s="79"/>
    </row>
    <row r="1138" spans="10:12">
      <c r="J1138" s="79"/>
    </row>
    <row r="1139" spans="10:12">
      <c r="J1139" s="79"/>
    </row>
    <row r="1140" spans="10:12">
      <c r="J1140" s="79"/>
      <c r="K1140" s="79"/>
      <c r="L1140" s="79"/>
    </row>
    <row r="1141" spans="10:12">
      <c r="J1141" s="79"/>
    </row>
    <row r="1142" spans="10:12">
      <c r="J1142" s="79"/>
    </row>
    <row r="1143" spans="10:12">
      <c r="J1143" s="79"/>
    </row>
    <row r="1144" spans="10:12">
      <c r="J1144" s="79"/>
    </row>
    <row r="1145" spans="10:12">
      <c r="J1145" s="79"/>
    </row>
    <row r="1146" spans="10:12">
      <c r="J1146" s="79"/>
    </row>
    <row r="1147" spans="10:12">
      <c r="J1147" s="79"/>
      <c r="K1147" s="79"/>
      <c r="L1147" s="79"/>
    </row>
    <row r="1148" spans="10:12">
      <c r="J1148" s="79"/>
    </row>
    <row r="1149" spans="10:12">
      <c r="J1149" s="79"/>
    </row>
    <row r="1150" spans="10:12">
      <c r="J1150" s="79"/>
    </row>
    <row r="1151" spans="10:12">
      <c r="J1151" s="79"/>
    </row>
    <row r="1152" spans="10:12">
      <c r="J1152" s="79"/>
    </row>
    <row r="1153" spans="10:12">
      <c r="J1153" s="79"/>
    </row>
    <row r="1154" spans="10:12">
      <c r="J1154" s="79"/>
      <c r="K1154" s="79"/>
      <c r="L1154" s="79"/>
    </row>
    <row r="1155" spans="10:12">
      <c r="J1155" s="79"/>
    </row>
    <row r="1156" spans="10:12">
      <c r="J1156" s="79"/>
    </row>
    <row r="1157" spans="10:12">
      <c r="J1157" s="79"/>
    </row>
    <row r="1158" spans="10:12">
      <c r="J1158" s="79"/>
    </row>
    <row r="1159" spans="10:12">
      <c r="J1159" s="79"/>
    </row>
    <row r="1160" spans="10:12">
      <c r="J1160" s="79"/>
    </row>
    <row r="1161" spans="10:12">
      <c r="J1161" s="79"/>
      <c r="K1161" s="79"/>
      <c r="L1161" s="79"/>
    </row>
    <row r="1162" spans="10:12">
      <c r="J1162" s="79"/>
    </row>
    <row r="1163" spans="10:12">
      <c r="J1163" s="79"/>
    </row>
    <row r="1164" spans="10:12">
      <c r="J1164" s="79"/>
    </row>
    <row r="1165" spans="10:12">
      <c r="J1165" s="79"/>
    </row>
    <row r="1166" spans="10:12">
      <c r="J1166" s="79"/>
    </row>
    <row r="1167" spans="10:12">
      <c r="J1167" s="79"/>
    </row>
    <row r="1168" spans="10:12">
      <c r="J1168" s="79"/>
      <c r="K1168" s="79"/>
      <c r="L1168" s="79"/>
    </row>
    <row r="1169" spans="10:12">
      <c r="J1169" s="79"/>
    </row>
    <row r="1170" spans="10:12">
      <c r="J1170" s="79"/>
    </row>
    <row r="1171" spans="10:12">
      <c r="J1171" s="79"/>
    </row>
    <row r="1172" spans="10:12">
      <c r="J1172" s="79"/>
    </row>
    <row r="1173" spans="10:12">
      <c r="J1173" s="79"/>
    </row>
    <row r="1174" spans="10:12">
      <c r="J1174" s="79"/>
    </row>
    <row r="1175" spans="10:12">
      <c r="J1175" s="79"/>
      <c r="K1175" s="79"/>
      <c r="L1175" s="79"/>
    </row>
    <row r="1176" spans="10:12">
      <c r="J1176" s="79"/>
    </row>
    <row r="1177" spans="10:12">
      <c r="J1177" s="79"/>
    </row>
    <row r="1178" spans="10:12">
      <c r="J1178" s="79"/>
    </row>
    <row r="1179" spans="10:12">
      <c r="J1179" s="79"/>
    </row>
    <row r="1180" spans="10:12">
      <c r="J1180" s="79"/>
    </row>
    <row r="1181" spans="10:12">
      <c r="J1181" s="79"/>
    </row>
    <row r="1182" spans="10:12">
      <c r="J1182" s="79"/>
      <c r="K1182" s="79"/>
      <c r="L1182" s="79"/>
    </row>
    <row r="1183" spans="10:12">
      <c r="J1183" s="79"/>
    </row>
    <row r="1184" spans="10:12">
      <c r="J1184" s="79"/>
    </row>
    <row r="1185" spans="10:12">
      <c r="J1185" s="79"/>
    </row>
    <row r="1186" spans="10:12">
      <c r="J1186" s="79"/>
    </row>
    <row r="1187" spans="10:12">
      <c r="J1187" s="79"/>
    </row>
    <row r="1188" spans="10:12">
      <c r="J1188" s="79"/>
    </row>
    <row r="1189" spans="10:12">
      <c r="J1189" s="79"/>
      <c r="K1189" s="79"/>
      <c r="L1189" s="79"/>
    </row>
    <row r="1190" spans="10:12">
      <c r="J1190" s="79"/>
    </row>
    <row r="1191" spans="10:12">
      <c r="J1191" s="79"/>
    </row>
    <row r="1192" spans="10:12">
      <c r="J1192" s="79"/>
    </row>
    <row r="1193" spans="10:12">
      <c r="J1193" s="79"/>
    </row>
    <row r="1194" spans="10:12">
      <c r="J1194" s="79"/>
    </row>
    <row r="1195" spans="10:12">
      <c r="J1195" s="79"/>
    </row>
    <row r="1196" spans="10:12">
      <c r="J1196" s="79"/>
      <c r="K1196" s="79"/>
      <c r="L1196" s="79"/>
    </row>
    <row r="1197" spans="10:12">
      <c r="J1197" s="79"/>
    </row>
    <row r="1198" spans="10:12">
      <c r="J1198" s="79"/>
    </row>
    <row r="1199" spans="10:12">
      <c r="J1199" s="79"/>
    </row>
    <row r="1200" spans="10:12">
      <c r="J1200" s="79"/>
    </row>
    <row r="1201" spans="10:12">
      <c r="J1201" s="79"/>
    </row>
    <row r="1202" spans="10:12">
      <c r="J1202" s="79"/>
    </row>
    <row r="1203" spans="10:12">
      <c r="J1203" s="79"/>
      <c r="K1203" s="79"/>
      <c r="L1203" s="79"/>
    </row>
    <row r="1204" spans="10:12">
      <c r="J1204" s="79"/>
    </row>
    <row r="1205" spans="10:12">
      <c r="J1205" s="79"/>
    </row>
    <row r="1206" spans="10:12">
      <c r="J1206" s="79"/>
    </row>
    <row r="1207" spans="10:12">
      <c r="J1207" s="79"/>
    </row>
    <row r="1208" spans="10:12">
      <c r="J1208" s="79"/>
    </row>
    <row r="1209" spans="10:12">
      <c r="J1209" s="79"/>
    </row>
    <row r="1210" spans="10:12">
      <c r="J1210" s="79"/>
      <c r="K1210" s="79"/>
      <c r="L1210" s="79"/>
    </row>
    <row r="1211" spans="10:12">
      <c r="J1211" s="79"/>
    </row>
    <row r="1212" spans="10:12">
      <c r="J1212" s="79"/>
    </row>
    <row r="1213" spans="10:12">
      <c r="J1213" s="79"/>
    </row>
    <row r="1214" spans="10:12">
      <c r="J1214" s="79"/>
    </row>
    <row r="1215" spans="10:12">
      <c r="J1215" s="79"/>
    </row>
    <row r="1216" spans="10:12">
      <c r="J1216" s="79"/>
    </row>
    <row r="1217" spans="10:12">
      <c r="J1217" s="79"/>
      <c r="K1217" s="79"/>
      <c r="L1217" s="79"/>
    </row>
    <row r="1218" spans="10:12">
      <c r="J1218" s="79"/>
    </row>
    <row r="1219" spans="10:12">
      <c r="J1219" s="79"/>
    </row>
    <row r="1220" spans="10:12">
      <c r="J1220" s="79"/>
    </row>
    <row r="1221" spans="10:12">
      <c r="J1221" s="79"/>
    </row>
    <row r="1222" spans="10:12">
      <c r="J1222" s="79"/>
    </row>
    <row r="1223" spans="10:12">
      <c r="J1223" s="79"/>
    </row>
    <row r="1224" spans="10:12">
      <c r="J1224" s="79"/>
      <c r="K1224" s="79"/>
      <c r="L1224" s="79"/>
    </row>
    <row r="1225" spans="10:12">
      <c r="J1225" s="79"/>
    </row>
    <row r="1226" spans="10:12">
      <c r="J1226" s="79"/>
    </row>
    <row r="1227" spans="10:12">
      <c r="J1227" s="79"/>
    </row>
    <row r="1228" spans="10:12">
      <c r="J1228" s="79"/>
    </row>
    <row r="1229" spans="10:12">
      <c r="J1229" s="79"/>
    </row>
    <row r="1230" spans="10:12">
      <c r="J1230" s="79"/>
    </row>
    <row r="1231" spans="10:12">
      <c r="J1231" s="79"/>
      <c r="K1231" s="79"/>
      <c r="L1231" s="79"/>
    </row>
    <row r="1232" spans="10:12">
      <c r="J1232" s="79"/>
    </row>
    <row r="1233" spans="10:12">
      <c r="J1233" s="79"/>
    </row>
    <row r="1234" spans="10:12">
      <c r="J1234" s="79"/>
    </row>
    <row r="1235" spans="10:12">
      <c r="J1235" s="79"/>
    </row>
    <row r="1236" spans="10:12">
      <c r="J1236" s="79"/>
    </row>
    <row r="1237" spans="10:12">
      <c r="J1237" s="79"/>
    </row>
    <row r="1238" spans="10:12">
      <c r="J1238" s="79"/>
      <c r="K1238" s="79"/>
      <c r="L1238" s="79"/>
    </row>
    <row r="1239" spans="10:12">
      <c r="J1239" s="79"/>
    </row>
    <row r="1240" spans="10:12">
      <c r="J1240" s="79"/>
    </row>
    <row r="1241" spans="10:12">
      <c r="J1241" s="79"/>
    </row>
    <row r="1242" spans="10:12">
      <c r="J1242" s="79"/>
    </row>
    <row r="1243" spans="10:12">
      <c r="J1243" s="79"/>
    </row>
    <row r="1244" spans="10:12">
      <c r="J1244" s="79"/>
    </row>
    <row r="1245" spans="10:12">
      <c r="J1245" s="79"/>
      <c r="K1245" s="79"/>
      <c r="L1245" s="79"/>
    </row>
    <row r="1246" spans="10:12">
      <c r="J1246" s="79"/>
    </row>
    <row r="1247" spans="10:12">
      <c r="J1247" s="79"/>
    </row>
    <row r="1248" spans="10:12">
      <c r="J1248" s="79"/>
    </row>
    <row r="1249" spans="10:12">
      <c r="J1249" s="79"/>
    </row>
    <row r="1250" spans="10:12">
      <c r="J1250" s="79"/>
    </row>
    <row r="1251" spans="10:12">
      <c r="J1251" s="79"/>
    </row>
    <row r="1252" spans="10:12">
      <c r="J1252" s="79"/>
      <c r="K1252" s="79"/>
      <c r="L1252" s="79"/>
    </row>
    <row r="1253" spans="10:12">
      <c r="J1253" s="79"/>
    </row>
    <row r="1254" spans="10:12">
      <c r="J1254" s="79"/>
    </row>
    <row r="1255" spans="10:12">
      <c r="J1255" s="79"/>
    </row>
    <row r="1256" spans="10:12">
      <c r="J1256" s="79"/>
    </row>
    <row r="1257" spans="10:12">
      <c r="J1257" s="79"/>
    </row>
    <row r="1258" spans="10:12">
      <c r="J1258" s="79"/>
    </row>
    <row r="1259" spans="10:12">
      <c r="J1259" s="79"/>
      <c r="K1259" s="79"/>
      <c r="L1259" s="79"/>
    </row>
    <row r="1260" spans="10:12">
      <c r="J1260" s="79"/>
    </row>
    <row r="1261" spans="10:12">
      <c r="J1261" s="79"/>
    </row>
    <row r="1262" spans="10:12">
      <c r="J1262" s="79"/>
    </row>
    <row r="1263" spans="10:12">
      <c r="J1263" s="79"/>
    </row>
    <row r="1264" spans="10:12">
      <c r="J1264" s="79"/>
    </row>
    <row r="1265" spans="10:12">
      <c r="J1265" s="79"/>
    </row>
    <row r="1266" spans="10:12">
      <c r="J1266" s="79"/>
      <c r="K1266" s="79"/>
      <c r="L1266" s="79"/>
    </row>
    <row r="1267" spans="10:12">
      <c r="J1267" s="79"/>
    </row>
    <row r="1268" spans="10:12">
      <c r="J1268" s="79"/>
    </row>
    <row r="1269" spans="10:12">
      <c r="J1269" s="79"/>
    </row>
    <row r="1270" spans="10:12">
      <c r="J1270" s="79"/>
    </row>
    <row r="1271" spans="10:12">
      <c r="J1271" s="79"/>
    </row>
    <row r="1272" spans="10:12">
      <c r="J1272" s="79"/>
    </row>
    <row r="1273" spans="10:12">
      <c r="J1273" s="79"/>
      <c r="K1273" s="79"/>
      <c r="L1273" s="79"/>
    </row>
    <row r="1274" spans="10:12">
      <c r="J1274" s="79"/>
    </row>
    <row r="1275" spans="10:12">
      <c r="J1275" s="79"/>
    </row>
    <row r="1276" spans="10:12">
      <c r="J1276" s="79"/>
    </row>
    <row r="1277" spans="10:12">
      <c r="J1277" s="79"/>
    </row>
    <row r="1278" spans="10:12">
      <c r="J1278" s="79"/>
    </row>
    <row r="1279" spans="10:12">
      <c r="J1279" s="79"/>
    </row>
    <row r="1280" spans="10:12">
      <c r="J1280" s="79"/>
      <c r="K1280" s="79"/>
      <c r="L1280" s="79"/>
    </row>
    <row r="1281" spans="10:12">
      <c r="J1281" s="79"/>
    </row>
    <row r="1282" spans="10:12">
      <c r="J1282" s="79"/>
    </row>
    <row r="1283" spans="10:12">
      <c r="J1283" s="79"/>
    </row>
    <row r="1284" spans="10:12">
      <c r="J1284" s="79"/>
    </row>
    <row r="1285" spans="10:12">
      <c r="J1285" s="79"/>
    </row>
    <row r="1286" spans="10:12">
      <c r="J1286" s="79"/>
    </row>
    <row r="1287" spans="10:12">
      <c r="J1287" s="79"/>
      <c r="K1287" s="79"/>
      <c r="L1287" s="79"/>
    </row>
    <row r="1288" spans="10:12">
      <c r="J1288" s="79"/>
    </row>
    <row r="1289" spans="10:12">
      <c r="J1289" s="79"/>
    </row>
    <row r="1290" spans="10:12">
      <c r="J1290" s="79"/>
    </row>
    <row r="1291" spans="10:12">
      <c r="J1291" s="79"/>
    </row>
    <row r="1292" spans="10:12">
      <c r="J1292" s="79"/>
    </row>
    <row r="1293" spans="10:12">
      <c r="J1293" s="79"/>
    </row>
    <row r="1294" spans="10:12">
      <c r="J1294" s="79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4"/>
  <sheetViews>
    <sheetView workbookViewId="0">
      <pane xSplit="1" ySplit="5" topLeftCell="B178" activePane="bottomRight" state="frozen"/>
      <selection pane="topRight" activeCell="B1" sqref="B1"/>
      <selection pane="bottomLeft" activeCell="A4" sqref="A4"/>
      <selection pane="bottomRight" activeCell="H40" sqref="H40:I40"/>
    </sheetView>
  </sheetViews>
  <sheetFormatPr defaultRowHeight="15"/>
  <cols>
    <col min="1" max="1" width="16.5703125" customWidth="1"/>
    <col min="2" max="2" width="29.28515625" customWidth="1"/>
    <col min="3" max="3" width="12.28515625" customWidth="1"/>
    <col min="4" max="4" width="11.5703125" customWidth="1"/>
    <col min="5" max="5" width="15" customWidth="1"/>
    <col min="6" max="6" width="11.5703125" customWidth="1"/>
    <col min="7" max="7" width="14.42578125" customWidth="1"/>
    <col min="8" max="8" width="22.140625" customWidth="1"/>
    <col min="9" max="9" width="13.42578125" customWidth="1"/>
    <col min="10" max="10" width="26.5703125" customWidth="1"/>
  </cols>
  <sheetData>
    <row r="1" spans="1:17">
      <c r="A1" s="80" t="s">
        <v>678</v>
      </c>
    </row>
    <row r="2" spans="1:17">
      <c r="A2" s="80" t="s">
        <v>677</v>
      </c>
    </row>
    <row r="4" spans="1:17">
      <c r="A4" s="80"/>
    </row>
    <row r="5" spans="1:17" s="77" customFormat="1" ht="58.5" customHeight="1">
      <c r="A5" s="236" t="s">
        <v>59</v>
      </c>
      <c r="B5" s="236" t="s">
        <v>17</v>
      </c>
      <c r="C5" s="236" t="s">
        <v>254</v>
      </c>
      <c r="D5" s="419" t="s">
        <v>731</v>
      </c>
      <c r="E5" s="419" t="s">
        <v>733</v>
      </c>
      <c r="F5" s="419" t="s">
        <v>732</v>
      </c>
      <c r="G5" s="419" t="s">
        <v>734</v>
      </c>
      <c r="K5" s="77" t="s">
        <v>673</v>
      </c>
      <c r="L5" s="77" t="s">
        <v>674</v>
      </c>
      <c r="O5" s="74"/>
      <c r="P5" s="408" t="str">
        <f>K5</f>
        <v>2016-17 average</v>
      </c>
      <c r="Q5" s="408" t="str">
        <f>L5</f>
        <v>2017-18 average</v>
      </c>
    </row>
    <row r="6" spans="1:17">
      <c r="A6" t="s">
        <v>61</v>
      </c>
      <c r="B6" t="s">
        <v>149</v>
      </c>
      <c r="C6" t="s">
        <v>26</v>
      </c>
      <c r="D6" s="76">
        <v>0</v>
      </c>
      <c r="E6" s="79">
        <v>0</v>
      </c>
      <c r="F6" s="76">
        <v>0</v>
      </c>
      <c r="G6" s="79">
        <v>0</v>
      </c>
      <c r="H6" s="79"/>
      <c r="I6" s="79"/>
      <c r="J6" s="79" t="str">
        <f>B6</f>
        <v>albuquerque charter academy</v>
      </c>
      <c r="K6" s="79">
        <f>H12</f>
        <v>39963</v>
      </c>
      <c r="L6" s="79">
        <f>I12</f>
        <v>40363</v>
      </c>
      <c r="M6" t="s">
        <v>675</v>
      </c>
      <c r="O6" s="409" t="str">
        <f>J6</f>
        <v>albuquerque charter academy</v>
      </c>
      <c r="P6" s="79">
        <f>K6</f>
        <v>39963</v>
      </c>
      <c r="Q6" s="79">
        <f>L6</f>
        <v>40363</v>
      </c>
    </row>
    <row r="7" spans="1:17">
      <c r="C7" t="s">
        <v>27</v>
      </c>
      <c r="D7" s="76">
        <v>0</v>
      </c>
      <c r="E7" s="79">
        <v>0</v>
      </c>
      <c r="F7" s="76">
        <v>0</v>
      </c>
      <c r="G7" s="79">
        <v>0</v>
      </c>
      <c r="H7" s="79"/>
      <c r="I7" s="79"/>
      <c r="J7" s="79"/>
      <c r="O7" s="409" t="str">
        <f>J13</f>
        <v>albuquerque talent development academy</v>
      </c>
      <c r="P7" s="79">
        <f t="shared" ref="P7:Q7" si="0">K13</f>
        <v>25937</v>
      </c>
      <c r="Q7" s="79">
        <f t="shared" si="0"/>
        <v>25937</v>
      </c>
    </row>
    <row r="8" spans="1:17">
      <c r="C8" t="s">
        <v>28</v>
      </c>
      <c r="D8" s="76">
        <v>1</v>
      </c>
      <c r="E8" s="79">
        <v>39963</v>
      </c>
      <c r="F8" s="76">
        <v>1</v>
      </c>
      <c r="G8" s="79">
        <v>40363</v>
      </c>
      <c r="H8" s="79"/>
      <c r="I8" s="79"/>
      <c r="J8" s="79"/>
      <c r="O8" s="409" t="str">
        <f>J20</f>
        <v>alice king community school</v>
      </c>
      <c r="P8" s="79">
        <f t="shared" ref="P8:Q8" si="1">K20</f>
        <v>18712.257055682687</v>
      </c>
      <c r="Q8" s="79">
        <f t="shared" si="1"/>
        <v>18947.293668954997</v>
      </c>
    </row>
    <row r="9" spans="1:17">
      <c r="C9" t="s">
        <v>29</v>
      </c>
      <c r="D9" s="76">
        <v>0</v>
      </c>
      <c r="E9" s="79">
        <v>0</v>
      </c>
      <c r="F9" s="76">
        <v>0</v>
      </c>
      <c r="G9" s="79">
        <v>0</v>
      </c>
      <c r="H9" s="79"/>
      <c r="I9" s="79"/>
      <c r="J9" s="79"/>
      <c r="O9" s="409" t="str">
        <f>J27</f>
        <v>christine duncan's heritage academy</v>
      </c>
      <c r="P9" s="79">
        <f t="shared" ref="P9:Q9" si="2">K27</f>
        <v>15300.000000000002</v>
      </c>
      <c r="Q9" s="79">
        <f t="shared" si="2"/>
        <v>15500.000000000002</v>
      </c>
    </row>
    <row r="10" spans="1:17">
      <c r="C10" t="s">
        <v>30</v>
      </c>
      <c r="D10" s="76">
        <v>0</v>
      </c>
      <c r="E10" s="79">
        <v>0</v>
      </c>
      <c r="F10" s="76">
        <v>0</v>
      </c>
      <c r="G10" s="79">
        <v>0</v>
      </c>
      <c r="H10" s="79"/>
      <c r="I10" s="79"/>
      <c r="J10" s="79"/>
      <c r="O10" s="409" t="str">
        <f>J34</f>
        <v>corrales international school</v>
      </c>
      <c r="P10" s="79">
        <f t="shared" ref="P10:Q10" si="3">K34</f>
        <v>21347.555555555555</v>
      </c>
      <c r="Q10" s="79">
        <f t="shared" si="3"/>
        <v>21347.555555555555</v>
      </c>
    </row>
    <row r="11" spans="1:17">
      <c r="C11" t="s">
        <v>31</v>
      </c>
      <c r="D11" s="76">
        <v>0</v>
      </c>
      <c r="E11" s="79">
        <v>0</v>
      </c>
      <c r="F11" s="76">
        <v>0</v>
      </c>
      <c r="G11" s="79">
        <v>0</v>
      </c>
      <c r="H11" s="79"/>
      <c r="I11" s="79"/>
      <c r="J11" s="79"/>
      <c r="O11" s="409" t="str">
        <f>J41</f>
        <v>digital arts and technology academy</v>
      </c>
      <c r="P11" s="409">
        <f t="shared" ref="P11:Q11" si="4">K41</f>
        <v>15913.42</v>
      </c>
      <c r="Q11" s="409">
        <f t="shared" si="4"/>
        <v>15913.42</v>
      </c>
    </row>
    <row r="12" spans="1:17">
      <c r="B12" t="s">
        <v>260</v>
      </c>
      <c r="D12" s="76">
        <v>1</v>
      </c>
      <c r="E12" s="79">
        <v>39963</v>
      </c>
      <c r="F12" s="76">
        <v>1</v>
      </c>
      <c r="G12" s="79">
        <v>40363</v>
      </c>
      <c r="H12" s="126">
        <f>IF(D12=0,"N/A",E12/D12)</f>
        <v>39963</v>
      </c>
      <c r="I12" s="126">
        <f>IF(F12=0,"N/A",G12/F12)</f>
        <v>40363</v>
      </c>
      <c r="J12" s="79"/>
      <c r="O12" s="409" t="str">
        <f>J48</f>
        <v>east mountain high school</v>
      </c>
      <c r="P12" s="409">
        <f t="shared" ref="P12:Q12" si="5">K48</f>
        <v>19558.583333333336</v>
      </c>
      <c r="Q12" s="409">
        <f t="shared" si="5"/>
        <v>19559.104166666668</v>
      </c>
    </row>
    <row r="13" spans="1:17">
      <c r="B13" t="s">
        <v>157</v>
      </c>
      <c r="C13" t="s">
        <v>26</v>
      </c>
      <c r="D13" s="76">
        <v>0</v>
      </c>
      <c r="E13" s="79">
        <v>0</v>
      </c>
      <c r="F13" s="76">
        <v>0</v>
      </c>
      <c r="G13" s="79">
        <v>0</v>
      </c>
      <c r="H13" s="79"/>
      <c r="I13" s="79"/>
      <c r="J13" s="79" t="str">
        <f>B13</f>
        <v>albuquerque talent development academy</v>
      </c>
      <c r="K13" s="79">
        <f>H19</f>
        <v>25937</v>
      </c>
      <c r="L13" s="79">
        <f>I19</f>
        <v>25937</v>
      </c>
      <c r="M13" t="s">
        <v>675</v>
      </c>
      <c r="O13" s="409" t="str">
        <f>J55</f>
        <v>el camino real academy</v>
      </c>
      <c r="P13" s="409">
        <f t="shared" ref="P13:Q13" si="6">K55</f>
        <v>22401.142857142859</v>
      </c>
      <c r="Q13" s="409">
        <f t="shared" si="6"/>
        <v>22808.571428571428</v>
      </c>
    </row>
    <row r="14" spans="1:17">
      <c r="C14" t="s">
        <v>27</v>
      </c>
      <c r="D14" s="76">
        <v>0</v>
      </c>
      <c r="E14" s="79">
        <v>0</v>
      </c>
      <c r="F14" s="76">
        <v>0</v>
      </c>
      <c r="G14" s="79">
        <v>0</v>
      </c>
      <c r="H14" s="79"/>
      <c r="I14" s="79"/>
      <c r="J14" s="79"/>
      <c r="O14" s="409" t="str">
        <f>J62</f>
        <v>gordon bernell charter school</v>
      </c>
      <c r="P14" s="409" t="str">
        <f t="shared" ref="P14:Q14" si="7">K62</f>
        <v>N/A</v>
      </c>
      <c r="Q14" s="409" t="str">
        <f t="shared" si="7"/>
        <v>N/A</v>
      </c>
    </row>
    <row r="15" spans="1:17">
      <c r="C15" t="s">
        <v>28</v>
      </c>
      <c r="D15" s="76">
        <v>1</v>
      </c>
      <c r="E15" s="79">
        <v>25937</v>
      </c>
      <c r="F15" s="76">
        <v>1</v>
      </c>
      <c r="G15" s="79">
        <v>25937</v>
      </c>
      <c r="H15" s="79"/>
      <c r="I15" s="79"/>
      <c r="J15" s="79"/>
      <c r="O15" s="409" t="str">
        <f>J69</f>
        <v>international school at mesa del sol</v>
      </c>
      <c r="P15" s="409">
        <f t="shared" ref="P15:Q15" si="8">K69</f>
        <v>20496</v>
      </c>
      <c r="Q15" s="409">
        <f t="shared" si="8"/>
        <v>20496</v>
      </c>
    </row>
    <row r="16" spans="1:17">
      <c r="C16" t="s">
        <v>29</v>
      </c>
      <c r="D16" s="76">
        <v>0</v>
      </c>
      <c r="E16" s="79">
        <v>0</v>
      </c>
      <c r="F16" s="76">
        <v>0</v>
      </c>
      <c r="G16" s="79">
        <v>0</v>
      </c>
      <c r="H16" s="79"/>
      <c r="I16" s="79"/>
      <c r="J16" s="79"/>
      <c r="O16" s="409" t="str">
        <f>J76</f>
        <v>la academia de esperanza</v>
      </c>
      <c r="P16" s="409">
        <f t="shared" ref="P16:Q16" si="9">K76</f>
        <v>23882.153846153848</v>
      </c>
      <c r="Q16" s="409">
        <f t="shared" si="9"/>
        <v>23882.153846153848</v>
      </c>
    </row>
    <row r="17" spans="2:17">
      <c r="C17" t="s">
        <v>30</v>
      </c>
      <c r="D17" s="76">
        <v>0</v>
      </c>
      <c r="E17" s="79">
        <v>0</v>
      </c>
      <c r="F17" s="76">
        <v>0</v>
      </c>
      <c r="G17" s="79">
        <v>0</v>
      </c>
      <c r="H17" s="79"/>
      <c r="I17" s="79"/>
      <c r="J17" s="79"/>
      <c r="O17" s="409" t="str">
        <f>J83</f>
        <v>los puentes charter school</v>
      </c>
      <c r="P17" s="409">
        <f t="shared" ref="P17:Q17" si="10">K83</f>
        <v>0</v>
      </c>
      <c r="Q17" s="409">
        <f t="shared" si="10"/>
        <v>0</v>
      </c>
    </row>
    <row r="18" spans="2:17">
      <c r="C18" t="s">
        <v>31</v>
      </c>
      <c r="D18" s="76">
        <v>0</v>
      </c>
      <c r="E18" s="79">
        <v>0</v>
      </c>
      <c r="F18" s="76">
        <v>0</v>
      </c>
      <c r="G18" s="79">
        <v>0</v>
      </c>
      <c r="H18" s="79"/>
      <c r="I18" s="79"/>
      <c r="J18" s="79"/>
      <c r="O18" s="409" t="str">
        <f>J90</f>
        <v>montessori of the rio grande</v>
      </c>
      <c r="P18" s="409">
        <f t="shared" ref="P18:Q18" si="11">K90</f>
        <v>21002.5</v>
      </c>
      <c r="Q18" s="409">
        <f t="shared" si="11"/>
        <v>21280</v>
      </c>
    </row>
    <row r="19" spans="2:17">
      <c r="B19" t="s">
        <v>264</v>
      </c>
      <c r="D19" s="76">
        <v>1</v>
      </c>
      <c r="E19" s="79">
        <v>25937</v>
      </c>
      <c r="F19" s="76">
        <v>1</v>
      </c>
      <c r="G19" s="79">
        <v>25937</v>
      </c>
      <c r="H19" s="126">
        <f>IF(D19=0,"N/A",E19/D19)</f>
        <v>25937</v>
      </c>
      <c r="I19" s="126">
        <f>IF(F19=0,"N/A",G19/F19)</f>
        <v>25937</v>
      </c>
      <c r="J19" s="79"/>
      <c r="O19" s="409" t="str">
        <f>J97</f>
        <v>mountain mahogany community school</v>
      </c>
      <c r="P19" s="409">
        <f t="shared" ref="P19:Q19" si="12">K97</f>
        <v>21843</v>
      </c>
      <c r="Q19" s="409">
        <f t="shared" si="12"/>
        <v>22071</v>
      </c>
    </row>
    <row r="20" spans="2:17">
      <c r="B20" t="s">
        <v>160</v>
      </c>
      <c r="C20" t="s">
        <v>26</v>
      </c>
      <c r="D20" s="76">
        <v>0</v>
      </c>
      <c r="E20" s="79">
        <v>0</v>
      </c>
      <c r="F20" s="76">
        <v>0</v>
      </c>
      <c r="G20" s="79">
        <v>0</v>
      </c>
      <c r="H20" s="79"/>
      <c r="I20" s="79"/>
      <c r="J20" s="79" t="str">
        <f>B20</f>
        <v>alice king community school</v>
      </c>
      <c r="K20" s="79">
        <f>H26</f>
        <v>18712.257055682687</v>
      </c>
      <c r="L20" s="79">
        <f>I26</f>
        <v>18947.293668954997</v>
      </c>
      <c r="M20" t="s">
        <v>675</v>
      </c>
      <c r="O20" s="409" t="str">
        <f>J104</f>
        <v>native american community academy</v>
      </c>
      <c r="P20" s="409">
        <f t="shared" ref="P20:Q20" si="13">K104</f>
        <v>27268</v>
      </c>
      <c r="Q20" s="409">
        <f t="shared" si="13"/>
        <v>27274</v>
      </c>
    </row>
    <row r="21" spans="2:17">
      <c r="C21" t="s">
        <v>27</v>
      </c>
      <c r="D21" s="76">
        <v>1</v>
      </c>
      <c r="E21" s="79">
        <v>17852</v>
      </c>
      <c r="F21" s="76">
        <v>1</v>
      </c>
      <c r="G21" s="79">
        <v>20000</v>
      </c>
      <c r="H21" s="79"/>
      <c r="I21" s="79"/>
      <c r="J21" s="79"/>
      <c r="O21" s="409" t="str">
        <f>J111</f>
        <v>new mexico international school</v>
      </c>
      <c r="P21" s="409">
        <f t="shared" ref="P21:Q21" si="14">K111</f>
        <v>20026.5</v>
      </c>
      <c r="Q21" s="409">
        <f t="shared" si="14"/>
        <v>20137</v>
      </c>
    </row>
    <row r="22" spans="2:17">
      <c r="C22" t="s">
        <v>28</v>
      </c>
      <c r="D22" s="76">
        <v>7</v>
      </c>
      <c r="E22" s="79">
        <v>129632.87</v>
      </c>
      <c r="F22" s="76">
        <v>7</v>
      </c>
      <c r="G22" s="79">
        <v>130330.69</v>
      </c>
      <c r="H22" s="79"/>
      <c r="I22" s="79"/>
      <c r="J22" s="79"/>
      <c r="O22" s="409" t="str">
        <f>J118</f>
        <v>nuestros valores charter school</v>
      </c>
      <c r="P22" s="409">
        <f t="shared" ref="P22:Q22" si="15">K118</f>
        <v>19000</v>
      </c>
      <c r="Q22" s="409">
        <f t="shared" si="15"/>
        <v>19095</v>
      </c>
    </row>
    <row r="23" spans="2:17">
      <c r="C23" t="s">
        <v>29</v>
      </c>
      <c r="D23" s="76">
        <v>5.1100000000000003</v>
      </c>
      <c r="E23" s="79">
        <v>97832.82</v>
      </c>
      <c r="F23" s="76">
        <v>5.1100000000000003</v>
      </c>
      <c r="G23" s="79">
        <v>98068.33</v>
      </c>
      <c r="H23" s="79"/>
      <c r="I23" s="79"/>
      <c r="J23" s="79"/>
      <c r="O23" s="409" t="str">
        <f>J125</f>
        <v>public academy for performing arts</v>
      </c>
      <c r="P23" s="409">
        <f t="shared" ref="P23:Q23" si="16">K125</f>
        <v>18784.075000000001</v>
      </c>
      <c r="Q23" s="409">
        <f t="shared" si="16"/>
        <v>19146.875</v>
      </c>
    </row>
    <row r="24" spans="2:17">
      <c r="C24" t="s">
        <v>30</v>
      </c>
      <c r="D24" s="76">
        <v>0</v>
      </c>
      <c r="E24" s="79">
        <v>0</v>
      </c>
      <c r="F24" s="76">
        <v>0</v>
      </c>
      <c r="G24" s="79">
        <v>0</v>
      </c>
      <c r="H24" s="79"/>
      <c r="I24" s="79"/>
      <c r="J24" s="79"/>
      <c r="O24" s="409" t="str">
        <f>J132</f>
        <v>robert f. kennedy charter school</v>
      </c>
      <c r="P24" s="409">
        <f t="shared" ref="P24:Q24" si="17">K132</f>
        <v>24716.352000000003</v>
      </c>
      <c r="Q24" s="409">
        <f t="shared" si="17"/>
        <v>24716.352000000003</v>
      </c>
    </row>
    <row r="25" spans="2:17">
      <c r="C25" t="s">
        <v>31</v>
      </c>
      <c r="D25" s="76">
        <v>0</v>
      </c>
      <c r="E25" s="79">
        <v>0</v>
      </c>
      <c r="F25" s="76">
        <v>0</v>
      </c>
      <c r="G25" s="79">
        <v>0</v>
      </c>
      <c r="H25" s="79"/>
      <c r="I25" s="79"/>
      <c r="J25" s="79"/>
      <c r="O25" s="409" t="str">
        <f>J139</f>
        <v>siembra leadership high school</v>
      </c>
      <c r="P25" s="409" t="str">
        <f t="shared" ref="P25:Q25" si="18">K139</f>
        <v>N/A</v>
      </c>
      <c r="Q25" s="409" t="str">
        <f t="shared" si="18"/>
        <v>N/A</v>
      </c>
    </row>
    <row r="26" spans="2:17">
      <c r="B26" t="s">
        <v>266</v>
      </c>
      <c r="D26" s="76">
        <v>13.11</v>
      </c>
      <c r="E26" s="79">
        <v>245317.69</v>
      </c>
      <c r="F26" s="76">
        <v>13.11</v>
      </c>
      <c r="G26" s="79">
        <v>248399.02000000002</v>
      </c>
      <c r="H26" s="126">
        <f>IF(D26=0,"N/A",E26/D26)</f>
        <v>18712.257055682687</v>
      </c>
      <c r="I26" s="126">
        <f>IF(F26=0,"N/A",G26/F26)</f>
        <v>18947.293668954997</v>
      </c>
      <c r="J26" s="79"/>
      <c r="O26" s="409" t="str">
        <f>J146</f>
        <v>south valley academy</v>
      </c>
      <c r="P26" s="409" t="str">
        <f t="shared" ref="P26:Q26" si="19">K146</f>
        <v>N/A</v>
      </c>
      <c r="Q26" s="409" t="str">
        <f t="shared" si="19"/>
        <v>N/A</v>
      </c>
    </row>
    <row r="27" spans="2:17">
      <c r="B27" t="s">
        <v>166</v>
      </c>
      <c r="C27" t="s">
        <v>26</v>
      </c>
      <c r="D27" s="76">
        <v>0</v>
      </c>
      <c r="E27" s="79">
        <v>0</v>
      </c>
      <c r="F27" s="76">
        <v>0</v>
      </c>
      <c r="G27" s="79">
        <v>0</v>
      </c>
      <c r="H27" s="79"/>
      <c r="I27" s="79"/>
      <c r="J27" s="79" t="str">
        <f>B27</f>
        <v>christine duncan's heritage academy</v>
      </c>
      <c r="K27" s="79">
        <f>H33</f>
        <v>15300.000000000002</v>
      </c>
      <c r="L27" s="79">
        <f>I33</f>
        <v>15500.000000000002</v>
      </c>
      <c r="M27" t="s">
        <v>675</v>
      </c>
      <c r="O27" s="409" t="str">
        <f>J153</f>
        <v>twenty first century public school</v>
      </c>
      <c r="P27" s="409" t="str">
        <f t="shared" ref="P27:Q27" si="20">K153</f>
        <v>N/A</v>
      </c>
      <c r="Q27" s="409" t="str">
        <f t="shared" si="20"/>
        <v>N/A</v>
      </c>
    </row>
    <row r="28" spans="2:17">
      <c r="C28" t="s">
        <v>27</v>
      </c>
      <c r="D28" s="76">
        <v>0.8</v>
      </c>
      <c r="E28" s="79">
        <v>11840</v>
      </c>
      <c r="F28" s="76">
        <v>0.8</v>
      </c>
      <c r="G28" s="79">
        <v>12000</v>
      </c>
      <c r="H28" s="79"/>
      <c r="I28" s="79"/>
      <c r="J28" s="79"/>
      <c r="O28" s="409" t="str">
        <f>J160</f>
        <v>mosaic academy charter</v>
      </c>
      <c r="P28" s="409">
        <f t="shared" ref="P28:Q28" si="21">K160</f>
        <v>15663</v>
      </c>
      <c r="Q28" s="409">
        <f t="shared" si="21"/>
        <v>15664</v>
      </c>
    </row>
    <row r="29" spans="2:17">
      <c r="C29" t="s">
        <v>28</v>
      </c>
      <c r="D29" s="76">
        <v>0</v>
      </c>
      <c r="E29" s="79">
        <v>0</v>
      </c>
      <c r="F29" s="76">
        <v>0</v>
      </c>
      <c r="G29" s="79">
        <v>0</v>
      </c>
      <c r="H29" s="79"/>
      <c r="I29" s="79"/>
      <c r="J29" s="79"/>
      <c r="O29" s="409" t="str">
        <f>J167</f>
        <v>jefferson montessori academy</v>
      </c>
      <c r="P29" s="409">
        <f t="shared" ref="P29:Q29" si="22">K167</f>
        <v>23780.48</v>
      </c>
      <c r="Q29" s="409">
        <f t="shared" si="22"/>
        <v>25000</v>
      </c>
    </row>
    <row r="30" spans="2:17">
      <c r="C30" t="s">
        <v>29</v>
      </c>
      <c r="D30" s="76">
        <v>0</v>
      </c>
      <c r="E30" s="79">
        <v>0</v>
      </c>
      <c r="F30" s="76">
        <v>0</v>
      </c>
      <c r="G30" s="79">
        <v>0</v>
      </c>
      <c r="H30" s="79"/>
      <c r="I30" s="79"/>
      <c r="J30" s="79"/>
      <c r="O30" s="409" t="str">
        <f>J174</f>
        <v>pecos connections academy</v>
      </c>
      <c r="P30" s="409" t="str">
        <f t="shared" ref="P30:Q30" si="23">K174</f>
        <v>N/A</v>
      </c>
      <c r="Q30" s="409" t="str">
        <f t="shared" si="23"/>
        <v>N/A</v>
      </c>
    </row>
    <row r="31" spans="2:17">
      <c r="C31" t="s">
        <v>30</v>
      </c>
      <c r="D31" s="76">
        <v>2</v>
      </c>
      <c r="E31" s="79">
        <v>31000</v>
      </c>
      <c r="F31" s="76">
        <v>2</v>
      </c>
      <c r="G31" s="79">
        <v>31400</v>
      </c>
      <c r="H31" s="79"/>
      <c r="I31" s="79"/>
      <c r="J31" s="79"/>
      <c r="O31" s="409" t="str">
        <f>J181</f>
        <v>moreno valley</v>
      </c>
      <c r="P31" s="409">
        <f t="shared" ref="P31:Q31" si="24">K181</f>
        <v>14747</v>
      </c>
      <c r="Q31" s="409">
        <f t="shared" si="24"/>
        <v>14747</v>
      </c>
    </row>
    <row r="32" spans="2:17">
      <c r="C32" t="s">
        <v>31</v>
      </c>
      <c r="D32" s="76">
        <v>0</v>
      </c>
      <c r="E32" s="79">
        <v>0</v>
      </c>
      <c r="F32" s="76">
        <v>0</v>
      </c>
      <c r="G32" s="79">
        <v>0</v>
      </c>
      <c r="H32" s="79"/>
      <c r="I32" s="79"/>
      <c r="J32" s="79"/>
      <c r="O32" s="409" t="str">
        <f>J188</f>
        <v>deming cesar chavez charter high school</v>
      </c>
      <c r="P32" s="409">
        <f t="shared" ref="P32:Q32" si="25">K188</f>
        <v>26536.5</v>
      </c>
      <c r="Q32" s="409">
        <f t="shared" si="25"/>
        <v>28180</v>
      </c>
    </row>
    <row r="33" spans="2:17">
      <c r="B33" t="s">
        <v>283</v>
      </c>
      <c r="D33" s="76">
        <v>2.8</v>
      </c>
      <c r="E33" s="79">
        <v>42840</v>
      </c>
      <c r="F33" s="76">
        <v>2.8</v>
      </c>
      <c r="G33" s="79">
        <v>43400</v>
      </c>
      <c r="H33" s="126">
        <f>IF(D33=0,"N/A",E33/D33)</f>
        <v>15300.000000000002</v>
      </c>
      <c r="I33" s="126">
        <f>IF(F33=0,"N/A",G33/F33)</f>
        <v>15500.000000000002</v>
      </c>
      <c r="J33" s="79"/>
      <c r="O33" s="409" t="str">
        <f>J195</f>
        <v>new mexico virtual academy</v>
      </c>
      <c r="P33" s="409" t="str">
        <f t="shared" ref="P33:Q33" si="26">K195</f>
        <v>N/A</v>
      </c>
      <c r="Q33" s="409" t="str">
        <f t="shared" si="26"/>
        <v>N/A</v>
      </c>
    </row>
    <row r="34" spans="2:17">
      <c r="B34" t="s">
        <v>245</v>
      </c>
      <c r="C34" t="s">
        <v>26</v>
      </c>
      <c r="D34" s="76">
        <v>0</v>
      </c>
      <c r="E34" s="79">
        <v>0</v>
      </c>
      <c r="F34" s="76">
        <v>0</v>
      </c>
      <c r="G34" s="79">
        <v>0</v>
      </c>
      <c r="H34" s="79"/>
      <c r="I34" s="79"/>
      <c r="J34" s="79" t="str">
        <f>B34</f>
        <v>corrales international school</v>
      </c>
      <c r="K34" s="79">
        <f>H40</f>
        <v>21347.555555555555</v>
      </c>
      <c r="L34" s="79">
        <f>I40</f>
        <v>21347.555555555555</v>
      </c>
      <c r="M34" t="s">
        <v>675</v>
      </c>
      <c r="O34" s="409" t="str">
        <f>J202</f>
        <v>middle college high school</v>
      </c>
      <c r="P34" s="409" t="str">
        <f t="shared" ref="P34:Q34" si="27">K202</f>
        <v>N/A</v>
      </c>
      <c r="Q34" s="409" t="str">
        <f t="shared" si="27"/>
        <v>N/A</v>
      </c>
    </row>
    <row r="35" spans="2:17">
      <c r="C35" t="s">
        <v>27</v>
      </c>
      <c r="D35" s="76">
        <v>1</v>
      </c>
      <c r="E35" s="79">
        <v>28584</v>
      </c>
      <c r="F35" s="76">
        <v>1</v>
      </c>
      <c r="G35" s="79">
        <v>28584</v>
      </c>
      <c r="H35" s="79"/>
      <c r="I35" s="79"/>
      <c r="J35" s="79"/>
      <c r="O35" s="409" t="str">
        <f>J209</f>
        <v>lindrith area heritage</v>
      </c>
      <c r="P35" s="409">
        <f t="shared" ref="P35:Q35" si="28">K209</f>
        <v>21500</v>
      </c>
      <c r="Q35" s="409">
        <f t="shared" si="28"/>
        <v>21510</v>
      </c>
    </row>
    <row r="36" spans="2:17">
      <c r="C36" t="s">
        <v>28</v>
      </c>
      <c r="D36" s="76">
        <v>0</v>
      </c>
      <c r="E36" s="79">
        <v>0</v>
      </c>
      <c r="F36" s="76">
        <v>0</v>
      </c>
      <c r="G36" s="79">
        <v>0</v>
      </c>
      <c r="H36" s="79"/>
      <c r="I36" s="79"/>
      <c r="J36" s="79"/>
      <c r="O36" s="409" t="str">
        <f>J216</f>
        <v>san diego riverside</v>
      </c>
      <c r="P36" s="409">
        <f t="shared" ref="P36:Q36" si="29">K216</f>
        <v>18724.444444444445</v>
      </c>
      <c r="Q36" s="409">
        <f t="shared" si="29"/>
        <v>18724.444444444445</v>
      </c>
    </row>
    <row r="37" spans="2:17">
      <c r="C37" t="s">
        <v>29</v>
      </c>
      <c r="D37" s="76">
        <v>2.5</v>
      </c>
      <c r="E37" s="79">
        <v>48980</v>
      </c>
      <c r="F37" s="76">
        <v>2.5</v>
      </c>
      <c r="G37" s="79">
        <v>48980</v>
      </c>
      <c r="H37" s="79"/>
      <c r="I37" s="79"/>
      <c r="J37" s="79"/>
      <c r="O37" s="409" t="str">
        <f>J223</f>
        <v>sidney gutierrez middle school</v>
      </c>
      <c r="P37" s="409" t="str">
        <f t="shared" ref="P37:Q37" si="30">K223</f>
        <v>N/A</v>
      </c>
      <c r="Q37" s="409" t="str">
        <f t="shared" si="30"/>
        <v>N/A</v>
      </c>
    </row>
    <row r="38" spans="2:17">
      <c r="C38" t="s">
        <v>30</v>
      </c>
      <c r="D38" s="76">
        <v>1</v>
      </c>
      <c r="E38" s="79">
        <v>18500</v>
      </c>
      <c r="F38" s="76">
        <v>1</v>
      </c>
      <c r="G38" s="79">
        <v>18500</v>
      </c>
      <c r="H38" s="79"/>
      <c r="I38" s="79"/>
      <c r="J38" s="79"/>
      <c r="O38" s="409" t="str">
        <f>J230</f>
        <v>academy for technology and the classics</v>
      </c>
      <c r="P38" s="409" t="str">
        <f t="shared" ref="P38:Q38" si="31">K230</f>
        <v>N/A</v>
      </c>
      <c r="Q38" s="409" t="str">
        <f t="shared" si="31"/>
        <v>N/A</v>
      </c>
    </row>
    <row r="39" spans="2:17">
      <c r="C39" t="s">
        <v>31</v>
      </c>
      <c r="D39" s="76">
        <v>0</v>
      </c>
      <c r="E39" s="79">
        <v>0</v>
      </c>
      <c r="F39" s="76">
        <v>0</v>
      </c>
      <c r="G39" s="79">
        <v>0</v>
      </c>
      <c r="H39" s="79"/>
      <c r="I39" s="79"/>
      <c r="J39" s="79"/>
      <c r="O39" s="409" t="str">
        <f>J237</f>
        <v>cottonwood valley charter school</v>
      </c>
      <c r="P39" s="409">
        <f t="shared" ref="P39:Q39" si="32">K237</f>
        <v>24137.387387387389</v>
      </c>
      <c r="Q39" s="409">
        <f t="shared" si="32"/>
        <v>24385.585585585588</v>
      </c>
    </row>
    <row r="40" spans="2:17">
      <c r="B40" t="s">
        <v>292</v>
      </c>
      <c r="D40" s="76">
        <v>4.5</v>
      </c>
      <c r="E40" s="79">
        <v>96064</v>
      </c>
      <c r="F40" s="76">
        <v>4.5</v>
      </c>
      <c r="G40" s="79">
        <v>96064</v>
      </c>
      <c r="H40" s="126">
        <f>IF(D40=0,"N/A",E40/D40)</f>
        <v>21347.555555555555</v>
      </c>
      <c r="I40" s="126">
        <f>IF(F40=0,"N/A",G40/F40)</f>
        <v>21347.555555555555</v>
      </c>
      <c r="J40" s="79"/>
      <c r="O40" s="409" t="str">
        <f>J244</f>
        <v>anansi charter school</v>
      </c>
      <c r="P40" s="409" t="str">
        <f t="shared" ref="P40:Q40" si="33">K244</f>
        <v>N/A</v>
      </c>
      <c r="Q40" s="409" t="str">
        <f t="shared" si="33"/>
        <v>N/A</v>
      </c>
    </row>
    <row r="41" spans="2:17">
      <c r="B41" t="s">
        <v>171</v>
      </c>
      <c r="C41" t="s">
        <v>26</v>
      </c>
      <c r="D41" s="76">
        <v>0</v>
      </c>
      <c r="E41" s="79">
        <v>0</v>
      </c>
      <c r="F41" s="76">
        <v>0</v>
      </c>
      <c r="G41" s="79">
        <v>0</v>
      </c>
      <c r="H41" s="79"/>
      <c r="I41" s="79"/>
      <c r="J41" s="79" t="str">
        <f>B41</f>
        <v>digital arts and technology academy</v>
      </c>
      <c r="K41" s="79">
        <f>H47</f>
        <v>15913.42</v>
      </c>
      <c r="L41" s="79">
        <f>I47</f>
        <v>15913.42</v>
      </c>
      <c r="M41" t="s">
        <v>675</v>
      </c>
      <c r="O41" s="409" t="str">
        <f>J251</f>
        <v>taos municipal charter school</v>
      </c>
      <c r="P41" s="409">
        <f t="shared" ref="P41:Q41" si="34">K251</f>
        <v>16331.428571428571</v>
      </c>
      <c r="Q41" s="409">
        <f t="shared" si="34"/>
        <v>16331.428571428571</v>
      </c>
    </row>
    <row r="42" spans="2:17">
      <c r="C42" t="s">
        <v>27</v>
      </c>
      <c r="D42" s="76">
        <v>0</v>
      </c>
      <c r="E42" s="79">
        <v>0</v>
      </c>
      <c r="F42" s="76">
        <v>0</v>
      </c>
      <c r="G42" s="79">
        <v>0</v>
      </c>
      <c r="H42" s="79"/>
      <c r="I42" s="79"/>
      <c r="J42" s="79"/>
      <c r="O42" s="409" t="str">
        <f>J258</f>
        <v>vista grande charter school</v>
      </c>
      <c r="P42" s="409" t="str">
        <f t="shared" ref="P42:Q42" si="35">K258</f>
        <v>N/A</v>
      </c>
      <c r="Q42" s="409" t="str">
        <f t="shared" si="35"/>
        <v>N/A</v>
      </c>
    </row>
    <row r="43" spans="2:17">
      <c r="C43" t="s">
        <v>28</v>
      </c>
      <c r="D43" s="76">
        <v>0</v>
      </c>
      <c r="E43" s="79">
        <v>0</v>
      </c>
      <c r="F43" s="76">
        <v>0</v>
      </c>
      <c r="G43" s="79">
        <v>0</v>
      </c>
      <c r="H43" s="79"/>
      <c r="I43" s="79"/>
      <c r="J43" s="79"/>
      <c r="O43" s="409" t="str">
        <f>J265</f>
        <v>rio gallinas school</v>
      </c>
      <c r="P43" s="412">
        <f t="shared" ref="P43:Q43" si="36">K265</f>
        <v>15386</v>
      </c>
      <c r="Q43" s="412">
        <f t="shared" si="36"/>
        <v>15586</v>
      </c>
    </row>
    <row r="44" spans="2:17">
      <c r="C44" t="s">
        <v>29</v>
      </c>
      <c r="D44" s="76">
        <v>1</v>
      </c>
      <c r="E44" s="79">
        <v>15913.42</v>
      </c>
      <c r="F44" s="76">
        <v>1</v>
      </c>
      <c r="G44" s="79">
        <v>15913.42</v>
      </c>
      <c r="H44" s="79"/>
      <c r="I44" s="79"/>
      <c r="J44" s="79"/>
      <c r="O44" s="409"/>
      <c r="P44" s="409">
        <f>SUM(P6:P43)</f>
        <v>552957.78005112871</v>
      </c>
      <c r="Q44" s="409">
        <f>SUM(Q6:Q43)</f>
        <v>558602.78426736104</v>
      </c>
    </row>
    <row r="45" spans="2:17">
      <c r="C45" t="s">
        <v>30</v>
      </c>
      <c r="D45" s="76">
        <v>0</v>
      </c>
      <c r="E45" s="79">
        <v>0</v>
      </c>
      <c r="F45" s="76">
        <v>0</v>
      </c>
      <c r="G45" s="79">
        <v>0</v>
      </c>
      <c r="H45" s="79"/>
      <c r="I45" s="79"/>
      <c r="J45" s="79"/>
      <c r="O45" s="409"/>
      <c r="P45" s="410">
        <f>P44-K271</f>
        <v>0</v>
      </c>
      <c r="Q45" s="410">
        <f>Q44-L271</f>
        <v>0</v>
      </c>
    </row>
    <row r="46" spans="2:17">
      <c r="C46" t="s">
        <v>31</v>
      </c>
      <c r="D46" s="76">
        <v>0</v>
      </c>
      <c r="E46" s="79">
        <v>0</v>
      </c>
      <c r="F46" s="76">
        <v>0</v>
      </c>
      <c r="G46" s="79">
        <v>0</v>
      </c>
      <c r="H46" s="79"/>
      <c r="I46" s="79"/>
      <c r="J46" s="79"/>
      <c r="O46" s="409"/>
      <c r="P46" s="409"/>
      <c r="Q46" s="409"/>
    </row>
    <row r="47" spans="2:17">
      <c r="B47" t="s">
        <v>301</v>
      </c>
      <c r="D47" s="76">
        <v>1</v>
      </c>
      <c r="E47" s="79">
        <v>15913.42</v>
      </c>
      <c r="F47" s="76">
        <v>1</v>
      </c>
      <c r="G47" s="79">
        <v>15913.42</v>
      </c>
      <c r="H47" s="126">
        <f>IF(D47=0,"N/A",E47/D47)</f>
        <v>15913.42</v>
      </c>
      <c r="I47" s="126">
        <f>IF(F47=0,"N/A",G47/F47)</f>
        <v>15913.42</v>
      </c>
      <c r="J47" s="79"/>
    </row>
    <row r="48" spans="2:17">
      <c r="B48" t="s">
        <v>175</v>
      </c>
      <c r="C48" t="s">
        <v>26</v>
      </c>
      <c r="D48" s="76">
        <v>0</v>
      </c>
      <c r="E48" s="79">
        <v>0</v>
      </c>
      <c r="F48" s="76">
        <v>0</v>
      </c>
      <c r="G48" s="79">
        <v>0</v>
      </c>
      <c r="H48" s="79"/>
      <c r="I48" s="79"/>
      <c r="J48" s="79" t="str">
        <f>B48</f>
        <v>east mountain high school</v>
      </c>
      <c r="K48" s="79">
        <f>H54</f>
        <v>19558.583333333336</v>
      </c>
      <c r="L48" s="79">
        <f>I54</f>
        <v>19559.104166666668</v>
      </c>
      <c r="M48" t="s">
        <v>675</v>
      </c>
    </row>
    <row r="49" spans="2:13">
      <c r="C49" t="s">
        <v>27</v>
      </c>
      <c r="D49" s="76">
        <v>0</v>
      </c>
      <c r="E49" s="79">
        <v>0</v>
      </c>
      <c r="F49" s="76">
        <v>0</v>
      </c>
      <c r="G49" s="79">
        <v>0</v>
      </c>
      <c r="H49" s="79"/>
      <c r="I49" s="79"/>
      <c r="J49" s="79"/>
    </row>
    <row r="50" spans="2:13">
      <c r="C50" t="s">
        <v>28</v>
      </c>
      <c r="D50" s="76">
        <v>0</v>
      </c>
      <c r="E50" s="79">
        <v>0</v>
      </c>
      <c r="F50" s="76">
        <v>0</v>
      </c>
      <c r="G50" s="79">
        <v>0</v>
      </c>
      <c r="H50" s="79"/>
      <c r="I50" s="79"/>
      <c r="J50" s="79"/>
    </row>
    <row r="51" spans="2:13">
      <c r="C51" t="s">
        <v>29</v>
      </c>
      <c r="D51" s="76">
        <v>1.92</v>
      </c>
      <c r="E51" s="79">
        <v>37552.480000000003</v>
      </c>
      <c r="F51" s="76">
        <v>1.92</v>
      </c>
      <c r="G51" s="79">
        <v>37553.480000000003</v>
      </c>
      <c r="H51" s="79"/>
      <c r="I51" s="79"/>
      <c r="J51" s="79"/>
    </row>
    <row r="52" spans="2:13">
      <c r="C52" t="s">
        <v>30</v>
      </c>
      <c r="D52" s="76">
        <v>0</v>
      </c>
      <c r="E52" s="79">
        <v>0</v>
      </c>
      <c r="F52" s="76">
        <v>0</v>
      </c>
      <c r="G52" s="79">
        <v>0</v>
      </c>
      <c r="H52" s="79"/>
      <c r="I52" s="79"/>
      <c r="J52" s="79"/>
    </row>
    <row r="53" spans="2:13">
      <c r="C53" t="s">
        <v>31</v>
      </c>
      <c r="D53" s="76">
        <v>0</v>
      </c>
      <c r="E53" s="79">
        <v>0</v>
      </c>
      <c r="F53" s="76">
        <v>0</v>
      </c>
      <c r="G53" s="79">
        <v>0</v>
      </c>
      <c r="H53" s="79"/>
      <c r="I53" s="79"/>
      <c r="J53" s="79"/>
    </row>
    <row r="54" spans="2:13">
      <c r="B54" t="s">
        <v>305</v>
      </c>
      <c r="D54" s="76">
        <v>1.92</v>
      </c>
      <c r="E54" s="79">
        <v>37552.480000000003</v>
      </c>
      <c r="F54" s="76">
        <v>1.92</v>
      </c>
      <c r="G54" s="79">
        <v>37553.480000000003</v>
      </c>
      <c r="H54" s="126">
        <f>IF(D54=0,"N/A",E54/D54)</f>
        <v>19558.583333333336</v>
      </c>
      <c r="I54" s="126">
        <f>IF(F54=0,"N/A",G54/F54)</f>
        <v>19559.104166666668</v>
      </c>
      <c r="J54" s="79"/>
    </row>
    <row r="55" spans="2:13">
      <c r="B55" t="s">
        <v>176</v>
      </c>
      <c r="C55" t="s">
        <v>26</v>
      </c>
      <c r="D55" s="76">
        <v>0</v>
      </c>
      <c r="E55" s="79">
        <v>0</v>
      </c>
      <c r="F55" s="76">
        <v>0</v>
      </c>
      <c r="G55" s="79">
        <v>0</v>
      </c>
      <c r="H55" s="79"/>
      <c r="I55" s="79"/>
      <c r="J55" s="79" t="str">
        <f>B55</f>
        <v>el camino real academy</v>
      </c>
      <c r="K55" s="79">
        <f>H61</f>
        <v>22401.142857142859</v>
      </c>
      <c r="L55" s="79">
        <f>I61</f>
        <v>22808.571428571428</v>
      </c>
      <c r="M55" t="s">
        <v>675</v>
      </c>
    </row>
    <row r="56" spans="2:13">
      <c r="C56" t="s">
        <v>27</v>
      </c>
      <c r="D56" s="76">
        <v>1</v>
      </c>
      <c r="E56" s="79">
        <v>28808</v>
      </c>
      <c r="F56" s="76">
        <v>1</v>
      </c>
      <c r="G56" s="79">
        <v>30160</v>
      </c>
      <c r="H56" s="79"/>
      <c r="I56" s="79"/>
      <c r="J56" s="79"/>
    </row>
    <row r="57" spans="2:13">
      <c r="C57" t="s">
        <v>28</v>
      </c>
      <c r="D57" s="76">
        <v>4</v>
      </c>
      <c r="E57" s="79">
        <v>89250</v>
      </c>
      <c r="F57" s="76">
        <v>4</v>
      </c>
      <c r="G57" s="79">
        <v>90250</v>
      </c>
      <c r="H57" s="79"/>
      <c r="I57" s="79"/>
      <c r="J57" s="79"/>
    </row>
    <row r="58" spans="2:13">
      <c r="C58" t="s">
        <v>29</v>
      </c>
      <c r="D58" s="76">
        <v>1</v>
      </c>
      <c r="E58" s="79">
        <v>21000</v>
      </c>
      <c r="F58" s="76">
        <v>1</v>
      </c>
      <c r="G58" s="79">
        <v>21250</v>
      </c>
      <c r="H58" s="79"/>
      <c r="I58" s="79"/>
      <c r="J58" s="79"/>
    </row>
    <row r="59" spans="2:13">
      <c r="C59" t="s">
        <v>30</v>
      </c>
      <c r="D59" s="76">
        <v>1</v>
      </c>
      <c r="E59" s="79">
        <v>17750</v>
      </c>
      <c r="F59" s="76">
        <v>1</v>
      </c>
      <c r="G59" s="79">
        <v>18000</v>
      </c>
      <c r="H59" s="79"/>
      <c r="I59" s="79"/>
      <c r="J59" s="79"/>
    </row>
    <row r="60" spans="2:13">
      <c r="C60" t="s">
        <v>31</v>
      </c>
      <c r="D60" s="76">
        <v>0</v>
      </c>
      <c r="E60" s="79">
        <v>0</v>
      </c>
      <c r="F60" s="76">
        <v>0</v>
      </c>
      <c r="G60" s="79">
        <v>0</v>
      </c>
      <c r="H60" s="79"/>
      <c r="I60" s="79"/>
      <c r="J60" s="79"/>
    </row>
    <row r="61" spans="2:13">
      <c r="B61" t="s">
        <v>306</v>
      </c>
      <c r="D61" s="76">
        <v>7</v>
      </c>
      <c r="E61" s="79">
        <v>156808</v>
      </c>
      <c r="F61" s="76">
        <v>7</v>
      </c>
      <c r="G61" s="79">
        <v>159660</v>
      </c>
      <c r="H61" s="126">
        <f>IF(D61=0,"N/A",E61/D61)</f>
        <v>22401.142857142859</v>
      </c>
      <c r="I61" s="126">
        <f>IF(F61=0,"N/A",G61/F61)</f>
        <v>22808.571428571428</v>
      </c>
      <c r="J61" s="79"/>
    </row>
    <row r="62" spans="2:13">
      <c r="B62" t="s">
        <v>180</v>
      </c>
      <c r="C62" t="s">
        <v>26</v>
      </c>
      <c r="D62" s="76">
        <v>0</v>
      </c>
      <c r="E62" s="79">
        <v>0</v>
      </c>
      <c r="F62" s="76">
        <v>0</v>
      </c>
      <c r="G62" s="79">
        <v>0</v>
      </c>
      <c r="H62" s="79"/>
      <c r="I62" s="79"/>
      <c r="J62" s="79" t="str">
        <f>B62</f>
        <v>gordon bernell charter school</v>
      </c>
      <c r="K62" s="79" t="str">
        <f>H68</f>
        <v>N/A</v>
      </c>
      <c r="L62" s="79" t="str">
        <f>I68</f>
        <v>N/A</v>
      </c>
      <c r="M62" t="s">
        <v>675</v>
      </c>
    </row>
    <row r="63" spans="2:13">
      <c r="C63" t="s">
        <v>27</v>
      </c>
      <c r="D63" s="76">
        <v>0</v>
      </c>
      <c r="E63" s="79">
        <v>0</v>
      </c>
      <c r="F63" s="76">
        <v>0</v>
      </c>
      <c r="G63" s="79">
        <v>0</v>
      </c>
      <c r="H63" s="79"/>
      <c r="I63" s="79"/>
      <c r="J63" s="79"/>
    </row>
    <row r="64" spans="2:13">
      <c r="C64" t="s">
        <v>28</v>
      </c>
      <c r="D64" s="76">
        <v>0</v>
      </c>
      <c r="E64" s="79">
        <v>0</v>
      </c>
      <c r="F64" s="76">
        <v>0</v>
      </c>
      <c r="G64" s="79">
        <v>0</v>
      </c>
      <c r="H64" s="79"/>
      <c r="I64" s="79"/>
      <c r="J64" s="79"/>
    </row>
    <row r="65" spans="2:13">
      <c r="C65" t="s">
        <v>29</v>
      </c>
      <c r="D65" s="76">
        <v>0</v>
      </c>
      <c r="E65" s="79">
        <v>0</v>
      </c>
      <c r="F65" s="76">
        <v>0</v>
      </c>
      <c r="G65" s="79">
        <v>0</v>
      </c>
      <c r="H65" s="79"/>
      <c r="I65" s="79"/>
      <c r="J65" s="79"/>
    </row>
    <row r="66" spans="2:13">
      <c r="C66" t="s">
        <v>30</v>
      </c>
      <c r="D66" s="76">
        <v>0</v>
      </c>
      <c r="E66" s="79">
        <v>0</v>
      </c>
      <c r="F66" s="76">
        <v>0</v>
      </c>
      <c r="G66" s="79">
        <v>0</v>
      </c>
      <c r="H66" s="79"/>
      <c r="I66" s="79"/>
      <c r="J66" s="79"/>
    </row>
    <row r="67" spans="2:13">
      <c r="C67" t="s">
        <v>31</v>
      </c>
      <c r="D67" s="76">
        <v>0</v>
      </c>
      <c r="E67" s="79">
        <v>0</v>
      </c>
      <c r="F67" s="76">
        <v>0</v>
      </c>
      <c r="G67" s="79">
        <v>0</v>
      </c>
      <c r="H67" s="79"/>
      <c r="I67" s="79"/>
      <c r="J67" s="79"/>
    </row>
    <row r="68" spans="2:13">
      <c r="B68" t="s">
        <v>319</v>
      </c>
      <c r="D68" s="76">
        <v>0</v>
      </c>
      <c r="E68" s="79">
        <v>0</v>
      </c>
      <c r="F68" s="76">
        <v>0</v>
      </c>
      <c r="G68" s="79">
        <v>0</v>
      </c>
      <c r="H68" s="126" t="str">
        <f>IF(D68=0,"N/A",E68/D68)</f>
        <v>N/A</v>
      </c>
      <c r="I68" s="126" t="str">
        <f>IF(F68=0,"N/A",G68/F68)</f>
        <v>N/A</v>
      </c>
      <c r="J68" s="79"/>
    </row>
    <row r="69" spans="2:13">
      <c r="B69" t="s">
        <v>183</v>
      </c>
      <c r="C69" t="s">
        <v>26</v>
      </c>
      <c r="D69" s="76">
        <v>0</v>
      </c>
      <c r="E69" s="79">
        <v>0</v>
      </c>
      <c r="F69" s="76">
        <v>0</v>
      </c>
      <c r="G69" s="79">
        <v>0</v>
      </c>
      <c r="H69" s="79"/>
      <c r="I69" s="79"/>
      <c r="J69" s="79" t="str">
        <f>B69</f>
        <v>international school at mesa del sol</v>
      </c>
      <c r="K69" s="79">
        <f>H75</f>
        <v>20496</v>
      </c>
      <c r="L69" s="79">
        <f>I75</f>
        <v>20496</v>
      </c>
      <c r="M69" t="s">
        <v>675</v>
      </c>
    </row>
    <row r="70" spans="2:13">
      <c r="C70" t="s">
        <v>27</v>
      </c>
      <c r="D70" s="76">
        <v>0</v>
      </c>
      <c r="E70" s="79">
        <v>0</v>
      </c>
      <c r="F70" s="76">
        <v>0</v>
      </c>
      <c r="G70" s="79">
        <v>0</v>
      </c>
      <c r="H70" s="79"/>
      <c r="I70" s="79"/>
      <c r="J70" s="79"/>
    </row>
    <row r="71" spans="2:13">
      <c r="C71" t="s">
        <v>28</v>
      </c>
      <c r="D71" s="76">
        <v>0</v>
      </c>
      <c r="E71" s="79">
        <v>0</v>
      </c>
      <c r="F71" s="76">
        <v>0</v>
      </c>
      <c r="G71" s="79">
        <v>0</v>
      </c>
      <c r="H71" s="79"/>
      <c r="I71" s="79"/>
      <c r="J71" s="79"/>
    </row>
    <row r="72" spans="2:13">
      <c r="C72" t="s">
        <v>29</v>
      </c>
      <c r="D72" s="76">
        <v>1</v>
      </c>
      <c r="E72" s="79">
        <v>20496</v>
      </c>
      <c r="F72" s="76">
        <v>1</v>
      </c>
      <c r="G72" s="79">
        <v>20496</v>
      </c>
      <c r="H72" s="79"/>
      <c r="I72" s="79"/>
      <c r="J72" s="79"/>
    </row>
    <row r="73" spans="2:13">
      <c r="C73" t="s">
        <v>30</v>
      </c>
      <c r="D73" s="76">
        <v>0</v>
      </c>
      <c r="E73" s="79">
        <v>0</v>
      </c>
      <c r="F73" s="76">
        <v>0</v>
      </c>
      <c r="G73" s="79">
        <v>0</v>
      </c>
      <c r="H73" s="79"/>
      <c r="I73" s="79"/>
      <c r="J73" s="79"/>
    </row>
    <row r="74" spans="2:13">
      <c r="C74" t="s">
        <v>31</v>
      </c>
      <c r="D74" s="76">
        <v>0</v>
      </c>
      <c r="E74" s="79">
        <v>0</v>
      </c>
      <c r="F74" s="76">
        <v>0</v>
      </c>
      <c r="G74" s="79">
        <v>0</v>
      </c>
      <c r="H74" s="79"/>
      <c r="I74" s="79"/>
      <c r="J74" s="79"/>
    </row>
    <row r="75" spans="2:13">
      <c r="B75" t="s">
        <v>330</v>
      </c>
      <c r="D75" s="76">
        <v>1</v>
      </c>
      <c r="E75" s="79">
        <v>20496</v>
      </c>
      <c r="F75" s="76">
        <v>1</v>
      </c>
      <c r="G75" s="79">
        <v>20496</v>
      </c>
      <c r="H75" s="126">
        <f>IF(D75=0,"N/A",E75/D75)</f>
        <v>20496</v>
      </c>
      <c r="I75" s="126">
        <f>IF(F75=0,"N/A",G75/F75)</f>
        <v>20496</v>
      </c>
      <c r="J75" s="79"/>
    </row>
    <row r="76" spans="2:13">
      <c r="B76" t="s">
        <v>186</v>
      </c>
      <c r="C76" t="s">
        <v>26</v>
      </c>
      <c r="D76" s="76">
        <v>0</v>
      </c>
      <c r="E76" s="79">
        <v>0</v>
      </c>
      <c r="F76" s="76">
        <v>0</v>
      </c>
      <c r="G76" s="79">
        <v>0</v>
      </c>
      <c r="H76" s="79"/>
      <c r="I76" s="79"/>
      <c r="J76" s="79" t="str">
        <f>B76</f>
        <v>la academia de esperanza</v>
      </c>
      <c r="K76" s="79">
        <f>H82</f>
        <v>23882.153846153848</v>
      </c>
      <c r="L76" s="79">
        <f>I82</f>
        <v>23882.153846153848</v>
      </c>
      <c r="M76" t="s">
        <v>675</v>
      </c>
    </row>
    <row r="77" spans="2:13">
      <c r="C77" t="s">
        <v>27</v>
      </c>
      <c r="D77" s="76">
        <v>1</v>
      </c>
      <c r="E77" s="79">
        <v>25000</v>
      </c>
      <c r="F77" s="76">
        <v>1</v>
      </c>
      <c r="G77" s="79">
        <v>25000</v>
      </c>
      <c r="H77" s="79"/>
      <c r="I77" s="79"/>
      <c r="J77" s="79"/>
    </row>
    <row r="78" spans="2:13">
      <c r="C78" t="s">
        <v>28</v>
      </c>
      <c r="D78" s="76">
        <v>12</v>
      </c>
      <c r="E78" s="79">
        <v>285468</v>
      </c>
      <c r="F78" s="76">
        <v>12</v>
      </c>
      <c r="G78" s="79">
        <v>285468</v>
      </c>
      <c r="H78" s="79"/>
      <c r="I78" s="79"/>
      <c r="J78" s="79"/>
    </row>
    <row r="79" spans="2:13">
      <c r="C79" t="s">
        <v>29</v>
      </c>
      <c r="D79" s="76">
        <v>0</v>
      </c>
      <c r="E79" s="79">
        <v>0</v>
      </c>
      <c r="F79" s="76">
        <v>0</v>
      </c>
      <c r="G79" s="79">
        <v>0</v>
      </c>
      <c r="H79" s="79"/>
      <c r="I79" s="79"/>
      <c r="J79" s="79"/>
    </row>
    <row r="80" spans="2:13">
      <c r="C80" t="s">
        <v>30</v>
      </c>
      <c r="D80" s="76">
        <v>0</v>
      </c>
      <c r="E80" s="79">
        <v>0</v>
      </c>
      <c r="F80" s="76">
        <v>0</v>
      </c>
      <c r="G80" s="79">
        <v>0</v>
      </c>
      <c r="H80" s="79"/>
      <c r="I80" s="79"/>
      <c r="J80" s="79"/>
    </row>
    <row r="81" spans="2:13">
      <c r="C81" t="s">
        <v>31</v>
      </c>
      <c r="D81" s="76">
        <v>0</v>
      </c>
      <c r="E81" s="79">
        <v>0</v>
      </c>
      <c r="F81" s="76">
        <v>0</v>
      </c>
      <c r="G81" s="79">
        <v>0</v>
      </c>
      <c r="H81" s="79"/>
      <c r="I81" s="79"/>
      <c r="J81" s="79"/>
    </row>
    <row r="82" spans="2:13">
      <c r="B82" t="s">
        <v>336</v>
      </c>
      <c r="D82" s="76">
        <v>13</v>
      </c>
      <c r="E82" s="79">
        <v>310468</v>
      </c>
      <c r="F82" s="76">
        <v>13</v>
      </c>
      <c r="G82" s="79">
        <v>310468</v>
      </c>
      <c r="H82" s="126">
        <f>IF(D82=0,"N/A",E82/D82)</f>
        <v>23882.153846153848</v>
      </c>
      <c r="I82" s="126">
        <f>IF(F82=0,"N/A",G82/F82)</f>
        <v>23882.153846153848</v>
      </c>
      <c r="J82" s="79"/>
    </row>
    <row r="83" spans="2:13">
      <c r="B83" t="s">
        <v>193</v>
      </c>
      <c r="C83" t="s">
        <v>26</v>
      </c>
      <c r="D83" s="76">
        <v>0</v>
      </c>
      <c r="E83" s="79">
        <v>0</v>
      </c>
      <c r="F83" s="76">
        <v>0</v>
      </c>
      <c r="G83" s="79">
        <v>0</v>
      </c>
      <c r="H83" s="79"/>
      <c r="I83" s="79"/>
      <c r="J83" s="79" t="str">
        <f>B83</f>
        <v>los puentes charter school</v>
      </c>
      <c r="K83" s="79">
        <f>H89</f>
        <v>0</v>
      </c>
      <c r="L83" s="79">
        <f>I89</f>
        <v>0</v>
      </c>
      <c r="M83" t="s">
        <v>675</v>
      </c>
    </row>
    <row r="84" spans="2:13">
      <c r="C84" t="s">
        <v>27</v>
      </c>
      <c r="D84" s="76">
        <v>0</v>
      </c>
      <c r="E84" s="79">
        <v>0</v>
      </c>
      <c r="F84" s="76">
        <v>0</v>
      </c>
      <c r="G84" s="79">
        <v>0</v>
      </c>
      <c r="H84" s="79"/>
      <c r="I84" s="79"/>
      <c r="J84" s="79"/>
    </row>
    <row r="85" spans="2:13">
      <c r="C85" t="s">
        <v>28</v>
      </c>
      <c r="D85" s="76">
        <v>0</v>
      </c>
      <c r="E85" s="79">
        <v>0</v>
      </c>
      <c r="F85" s="76">
        <v>0</v>
      </c>
      <c r="G85" s="79">
        <v>0</v>
      </c>
      <c r="H85" s="79"/>
      <c r="I85" s="79"/>
      <c r="J85" s="79"/>
    </row>
    <row r="86" spans="2:13">
      <c r="C86" t="s">
        <v>29</v>
      </c>
      <c r="D86" s="76">
        <v>0</v>
      </c>
      <c r="E86" s="79">
        <v>0</v>
      </c>
      <c r="F86" s="76">
        <v>0</v>
      </c>
      <c r="G86" s="79">
        <v>0</v>
      </c>
      <c r="H86" s="79"/>
      <c r="I86" s="79"/>
      <c r="J86" s="79"/>
    </row>
    <row r="87" spans="2:13">
      <c r="C87" t="s">
        <v>30</v>
      </c>
      <c r="D87" s="76">
        <v>0</v>
      </c>
      <c r="E87" s="79">
        <v>0</v>
      </c>
      <c r="F87" s="76">
        <v>0</v>
      </c>
      <c r="G87" s="79">
        <v>0</v>
      </c>
      <c r="H87" s="79"/>
      <c r="I87" s="79"/>
      <c r="J87" s="79"/>
    </row>
    <row r="88" spans="2:13">
      <c r="C88" t="s">
        <v>31</v>
      </c>
      <c r="D88" s="76">
        <v>0</v>
      </c>
      <c r="E88" s="79">
        <v>0</v>
      </c>
      <c r="F88" s="76">
        <v>0</v>
      </c>
      <c r="G88" s="79">
        <v>0</v>
      </c>
      <c r="H88" s="79"/>
      <c r="I88" s="79"/>
      <c r="J88" s="79"/>
    </row>
    <row r="89" spans="2:13">
      <c r="B89" t="s">
        <v>350</v>
      </c>
      <c r="D89" s="76">
        <v>0</v>
      </c>
      <c r="E89" s="79">
        <v>0</v>
      </c>
      <c r="F89" s="76">
        <v>0</v>
      </c>
      <c r="G89" s="79">
        <v>0</v>
      </c>
      <c r="H89" s="79"/>
      <c r="I89" s="79"/>
      <c r="J89" s="79"/>
    </row>
    <row r="90" spans="2:13">
      <c r="B90" t="s">
        <v>202</v>
      </c>
      <c r="C90" t="s">
        <v>26</v>
      </c>
      <c r="D90" s="76">
        <v>0</v>
      </c>
      <c r="E90" s="79">
        <v>0</v>
      </c>
      <c r="F90" s="76">
        <v>0</v>
      </c>
      <c r="G90" s="79">
        <v>0</v>
      </c>
      <c r="H90" s="79"/>
      <c r="I90" s="79"/>
      <c r="J90" s="79" t="str">
        <f>B90</f>
        <v>montessori of the rio grande</v>
      </c>
      <c r="K90" s="79">
        <f>H96</f>
        <v>21002.5</v>
      </c>
      <c r="L90" s="79">
        <f>I96</f>
        <v>21280</v>
      </c>
      <c r="M90" t="s">
        <v>675</v>
      </c>
    </row>
    <row r="91" spans="2:13">
      <c r="C91" t="s">
        <v>27</v>
      </c>
      <c r="D91" s="76">
        <v>0</v>
      </c>
      <c r="E91" s="79">
        <v>0</v>
      </c>
      <c r="F91" s="76">
        <v>0</v>
      </c>
      <c r="G91" s="79">
        <v>0</v>
      </c>
      <c r="H91" s="79"/>
      <c r="I91" s="79"/>
      <c r="J91" s="79"/>
    </row>
    <row r="92" spans="2:13">
      <c r="C92" t="s">
        <v>28</v>
      </c>
      <c r="D92" s="76">
        <v>4</v>
      </c>
      <c r="E92" s="79">
        <v>84010</v>
      </c>
      <c r="F92" s="76">
        <v>4</v>
      </c>
      <c r="G92" s="79">
        <v>85120</v>
      </c>
      <c r="H92" s="79"/>
      <c r="I92" s="79"/>
      <c r="J92" s="79"/>
    </row>
    <row r="93" spans="2:13">
      <c r="C93" t="s">
        <v>29</v>
      </c>
      <c r="D93" s="76">
        <v>0</v>
      </c>
      <c r="E93" s="79">
        <v>0</v>
      </c>
      <c r="F93" s="76">
        <v>0</v>
      </c>
      <c r="G93" s="79">
        <v>0</v>
      </c>
      <c r="H93" s="79"/>
      <c r="I93" s="79"/>
      <c r="J93" s="79"/>
    </row>
    <row r="94" spans="2:13">
      <c r="C94" t="s">
        <v>30</v>
      </c>
      <c r="D94" s="76">
        <v>0</v>
      </c>
      <c r="E94" s="79">
        <v>0</v>
      </c>
      <c r="F94" s="76">
        <v>0</v>
      </c>
      <c r="G94" s="79">
        <v>0</v>
      </c>
      <c r="H94" s="79"/>
      <c r="I94" s="79"/>
      <c r="J94" s="79"/>
    </row>
    <row r="95" spans="2:13">
      <c r="C95" t="s">
        <v>31</v>
      </c>
      <c r="D95" s="76">
        <v>0</v>
      </c>
      <c r="E95" s="79">
        <v>0</v>
      </c>
      <c r="F95" s="76">
        <v>0</v>
      </c>
      <c r="G95" s="79">
        <v>0</v>
      </c>
      <c r="H95" s="79"/>
      <c r="I95" s="79"/>
      <c r="J95" s="79"/>
    </row>
    <row r="96" spans="2:13">
      <c r="B96" t="s">
        <v>364</v>
      </c>
      <c r="D96" s="76">
        <v>4</v>
      </c>
      <c r="E96" s="79">
        <v>84010</v>
      </c>
      <c r="F96" s="76">
        <v>4</v>
      </c>
      <c r="G96" s="79">
        <v>85120</v>
      </c>
      <c r="H96" s="126">
        <f>IF(D96=0,"N/A",E96/D96)</f>
        <v>21002.5</v>
      </c>
      <c r="I96" s="126">
        <f>IF(F96=0,"N/A",G96/F96)</f>
        <v>21280</v>
      </c>
      <c r="J96" s="79"/>
    </row>
    <row r="97" spans="2:13">
      <c r="B97" t="s">
        <v>205</v>
      </c>
      <c r="C97" t="s">
        <v>26</v>
      </c>
      <c r="D97" s="76">
        <v>0</v>
      </c>
      <c r="E97" s="79">
        <v>0</v>
      </c>
      <c r="F97" s="76">
        <v>0</v>
      </c>
      <c r="G97" s="79">
        <v>0</v>
      </c>
      <c r="H97" s="79"/>
      <c r="I97" s="79"/>
      <c r="J97" s="79" t="str">
        <f>B97</f>
        <v>mountain mahogany community school</v>
      </c>
      <c r="K97" s="79">
        <f>H103</f>
        <v>21843</v>
      </c>
      <c r="L97" s="79">
        <f>I103</f>
        <v>22071</v>
      </c>
      <c r="M97" t="s">
        <v>675</v>
      </c>
    </row>
    <row r="98" spans="2:13">
      <c r="C98" t="s">
        <v>27</v>
      </c>
      <c r="D98" s="76">
        <v>0</v>
      </c>
      <c r="E98" s="79">
        <v>0</v>
      </c>
      <c r="F98" s="76">
        <v>0</v>
      </c>
      <c r="G98" s="79">
        <v>0</v>
      </c>
      <c r="H98" s="79"/>
      <c r="I98" s="79"/>
      <c r="J98" s="79"/>
    </row>
    <row r="99" spans="2:13">
      <c r="C99" t="s">
        <v>28</v>
      </c>
      <c r="D99" s="76">
        <v>1</v>
      </c>
      <c r="E99" s="79">
        <v>21843</v>
      </c>
      <c r="F99" s="76">
        <v>1</v>
      </c>
      <c r="G99" s="79">
        <v>22071</v>
      </c>
      <c r="H99" s="79"/>
      <c r="I99" s="79"/>
      <c r="J99" s="79"/>
    </row>
    <row r="100" spans="2:13">
      <c r="C100" t="s">
        <v>29</v>
      </c>
      <c r="D100" s="76">
        <v>0</v>
      </c>
      <c r="E100" s="79">
        <v>0</v>
      </c>
      <c r="F100" s="76">
        <v>0</v>
      </c>
      <c r="G100" s="79">
        <v>0</v>
      </c>
      <c r="H100" s="79"/>
      <c r="I100" s="79"/>
      <c r="J100" s="79"/>
    </row>
    <row r="101" spans="2:13">
      <c r="C101" t="s">
        <v>30</v>
      </c>
      <c r="D101" s="76">
        <v>0</v>
      </c>
      <c r="E101" s="79">
        <v>0</v>
      </c>
      <c r="F101" s="76">
        <v>0</v>
      </c>
      <c r="G101" s="79">
        <v>0</v>
      </c>
      <c r="H101" s="79"/>
      <c r="I101" s="79"/>
      <c r="J101" s="79"/>
    </row>
    <row r="102" spans="2:13">
      <c r="C102" t="s">
        <v>31</v>
      </c>
      <c r="D102" s="76">
        <v>0</v>
      </c>
      <c r="E102" s="79">
        <v>0</v>
      </c>
      <c r="F102" s="76">
        <v>0</v>
      </c>
      <c r="G102" s="79">
        <v>0</v>
      </c>
      <c r="H102" s="79"/>
      <c r="I102" s="79"/>
      <c r="J102" s="79"/>
    </row>
    <row r="103" spans="2:13">
      <c r="B103" t="s">
        <v>370</v>
      </c>
      <c r="D103" s="76">
        <v>1</v>
      </c>
      <c r="E103" s="79">
        <v>21843</v>
      </c>
      <c r="F103" s="76">
        <v>1</v>
      </c>
      <c r="G103" s="79">
        <v>22071</v>
      </c>
      <c r="H103" s="126">
        <f>IF(D103=0,"N/A",E103/D103)</f>
        <v>21843</v>
      </c>
      <c r="I103" s="126">
        <f>IF(F103=0,"N/A",G103/F103)</f>
        <v>22071</v>
      </c>
      <c r="J103" s="79"/>
    </row>
    <row r="104" spans="2:13">
      <c r="B104" t="s">
        <v>206</v>
      </c>
      <c r="C104" t="s">
        <v>26</v>
      </c>
      <c r="D104" s="76">
        <v>0</v>
      </c>
      <c r="E104" s="79">
        <v>0</v>
      </c>
      <c r="F104" s="76">
        <v>0</v>
      </c>
      <c r="G104" s="79">
        <v>0</v>
      </c>
      <c r="H104" s="79"/>
      <c r="I104" s="79"/>
      <c r="J104" s="79" t="str">
        <f>B104</f>
        <v>native american community academy</v>
      </c>
      <c r="K104" s="79">
        <f>H110</f>
        <v>27268</v>
      </c>
      <c r="L104" s="79">
        <f>I110</f>
        <v>27274</v>
      </c>
      <c r="M104" t="s">
        <v>675</v>
      </c>
    </row>
    <row r="105" spans="2:13">
      <c r="C105" t="s">
        <v>27</v>
      </c>
      <c r="D105" s="76">
        <v>0</v>
      </c>
      <c r="E105" s="79">
        <v>0</v>
      </c>
      <c r="F105" s="76">
        <v>0</v>
      </c>
      <c r="G105" s="79">
        <v>0</v>
      </c>
      <c r="H105" s="79"/>
      <c r="I105" s="79"/>
      <c r="J105" s="79"/>
    </row>
    <row r="106" spans="2:13">
      <c r="C106" t="s">
        <v>28</v>
      </c>
      <c r="D106" s="76">
        <v>5</v>
      </c>
      <c r="E106" s="79">
        <v>136340</v>
      </c>
      <c r="F106" s="76">
        <v>5</v>
      </c>
      <c r="G106" s="79">
        <v>136370</v>
      </c>
      <c r="H106" s="79"/>
      <c r="I106" s="79"/>
      <c r="J106" s="79"/>
    </row>
    <row r="107" spans="2:13">
      <c r="C107" t="s">
        <v>29</v>
      </c>
      <c r="D107" s="76">
        <v>0</v>
      </c>
      <c r="E107" s="79">
        <v>0</v>
      </c>
      <c r="F107" s="76">
        <v>0</v>
      </c>
      <c r="G107" s="79">
        <v>0</v>
      </c>
      <c r="H107" s="79"/>
      <c r="I107" s="79"/>
      <c r="J107" s="79"/>
    </row>
    <row r="108" spans="2:13">
      <c r="C108" t="s">
        <v>30</v>
      </c>
      <c r="D108" s="76">
        <v>0</v>
      </c>
      <c r="E108" s="79">
        <v>0</v>
      </c>
      <c r="F108" s="76">
        <v>0</v>
      </c>
      <c r="G108" s="79">
        <v>0</v>
      </c>
      <c r="H108" s="79"/>
      <c r="I108" s="79"/>
      <c r="J108" s="79"/>
    </row>
    <row r="109" spans="2:13">
      <c r="C109" t="s">
        <v>31</v>
      </c>
      <c r="D109" s="76">
        <v>0</v>
      </c>
      <c r="E109" s="79">
        <v>0</v>
      </c>
      <c r="F109" s="76">
        <v>0</v>
      </c>
      <c r="G109" s="79">
        <v>0</v>
      </c>
      <c r="H109" s="79"/>
      <c r="I109" s="79"/>
      <c r="J109" s="79"/>
    </row>
    <row r="110" spans="2:13">
      <c r="B110" t="s">
        <v>372</v>
      </c>
      <c r="D110" s="76">
        <v>5</v>
      </c>
      <c r="E110" s="79">
        <v>136340</v>
      </c>
      <c r="F110" s="76">
        <v>5</v>
      </c>
      <c r="G110" s="79">
        <v>136370</v>
      </c>
      <c r="H110" s="126">
        <f>IF(D110=0,"N/A",E110/D110)</f>
        <v>27268</v>
      </c>
      <c r="I110" s="126">
        <f>IF(F110=0,"N/A",G110/F110)</f>
        <v>27274</v>
      </c>
      <c r="J110" s="79"/>
    </row>
    <row r="111" spans="2:13">
      <c r="B111" t="s">
        <v>210</v>
      </c>
      <c r="C111" t="s">
        <v>26</v>
      </c>
      <c r="D111" s="76">
        <v>0</v>
      </c>
      <c r="E111" s="79">
        <v>0</v>
      </c>
      <c r="F111" s="76">
        <v>0</v>
      </c>
      <c r="G111" s="79">
        <v>0</v>
      </c>
      <c r="H111" s="79"/>
      <c r="I111" s="79"/>
      <c r="J111" s="79" t="str">
        <f>B111</f>
        <v>new mexico international school</v>
      </c>
      <c r="K111" s="79">
        <f>H117</f>
        <v>20026.5</v>
      </c>
      <c r="L111" s="79">
        <f>I117</f>
        <v>20137</v>
      </c>
      <c r="M111" t="s">
        <v>675</v>
      </c>
    </row>
    <row r="112" spans="2:13">
      <c r="C112" t="s">
        <v>27</v>
      </c>
      <c r="D112" s="76">
        <v>0</v>
      </c>
      <c r="E112" s="79">
        <v>0</v>
      </c>
      <c r="F112" s="76">
        <v>0</v>
      </c>
      <c r="G112" s="79">
        <v>0</v>
      </c>
      <c r="H112" s="79"/>
      <c r="I112" s="79"/>
      <c r="J112" s="79"/>
    </row>
    <row r="113" spans="2:13">
      <c r="C113" t="s">
        <v>28</v>
      </c>
      <c r="D113" s="76">
        <v>0</v>
      </c>
      <c r="E113" s="79">
        <v>0</v>
      </c>
      <c r="F113" s="76">
        <v>0</v>
      </c>
      <c r="G113" s="79">
        <v>0</v>
      </c>
      <c r="H113" s="79"/>
      <c r="I113" s="79"/>
      <c r="J113" s="79"/>
    </row>
    <row r="114" spans="2:13">
      <c r="C114" t="s">
        <v>29</v>
      </c>
      <c r="D114" s="76">
        <v>0</v>
      </c>
      <c r="E114" s="79">
        <v>0</v>
      </c>
      <c r="F114" s="76">
        <v>0</v>
      </c>
      <c r="G114" s="79">
        <v>0</v>
      </c>
      <c r="H114" s="79"/>
      <c r="I114" s="79"/>
      <c r="J114" s="79"/>
    </row>
    <row r="115" spans="2:13">
      <c r="C115" t="s">
        <v>30</v>
      </c>
      <c r="D115" s="76">
        <v>2</v>
      </c>
      <c r="E115" s="79">
        <v>40053</v>
      </c>
      <c r="F115" s="76">
        <v>2</v>
      </c>
      <c r="G115" s="79">
        <v>40274</v>
      </c>
      <c r="H115" s="79"/>
      <c r="I115" s="79"/>
      <c r="J115" s="79"/>
    </row>
    <row r="116" spans="2:13">
      <c r="C116" t="s">
        <v>31</v>
      </c>
      <c r="D116" s="76">
        <v>0</v>
      </c>
      <c r="E116" s="79">
        <v>0</v>
      </c>
      <c r="F116" s="76">
        <v>0</v>
      </c>
      <c r="G116" s="79">
        <v>0</v>
      </c>
      <c r="H116" s="79"/>
      <c r="I116" s="79"/>
      <c r="J116" s="79"/>
    </row>
    <row r="117" spans="2:13">
      <c r="B117" t="s">
        <v>376</v>
      </c>
      <c r="D117" s="76">
        <v>2</v>
      </c>
      <c r="E117" s="79">
        <v>40053</v>
      </c>
      <c r="F117" s="76">
        <v>2</v>
      </c>
      <c r="G117" s="79">
        <v>40274</v>
      </c>
      <c r="H117" s="126">
        <f>IF(D117=0,"N/A",E117/D117)</f>
        <v>20026.5</v>
      </c>
      <c r="I117" s="126">
        <f>IF(F117=0,"N/A",G117/F117)</f>
        <v>20137</v>
      </c>
      <c r="J117" s="79"/>
    </row>
    <row r="118" spans="2:13">
      <c r="B118" t="s">
        <v>214</v>
      </c>
      <c r="C118" t="s">
        <v>26</v>
      </c>
      <c r="D118" s="76">
        <v>0</v>
      </c>
      <c r="E118" s="79">
        <v>0</v>
      </c>
      <c r="F118" s="76">
        <v>0</v>
      </c>
      <c r="G118" s="79">
        <v>0</v>
      </c>
      <c r="H118" s="79"/>
      <c r="I118" s="79"/>
      <c r="J118" s="79" t="str">
        <f>B118</f>
        <v>nuestros valores charter school</v>
      </c>
      <c r="K118" s="79">
        <f>H124</f>
        <v>19000</v>
      </c>
      <c r="L118" s="79">
        <f>I124</f>
        <v>19095</v>
      </c>
      <c r="M118" t="s">
        <v>675</v>
      </c>
    </row>
    <row r="119" spans="2:13">
      <c r="C119" t="s">
        <v>27</v>
      </c>
      <c r="D119" s="76">
        <v>0</v>
      </c>
      <c r="E119" s="79">
        <v>0</v>
      </c>
      <c r="F119" s="76">
        <v>0</v>
      </c>
      <c r="G119" s="79">
        <v>0</v>
      </c>
      <c r="H119" s="79"/>
      <c r="I119" s="79"/>
      <c r="J119" s="79"/>
    </row>
    <row r="120" spans="2:13">
      <c r="C120" t="s">
        <v>28</v>
      </c>
      <c r="D120" s="76">
        <v>0</v>
      </c>
      <c r="E120" s="79">
        <v>0</v>
      </c>
      <c r="F120" s="76">
        <v>0</v>
      </c>
      <c r="G120" s="79">
        <v>0</v>
      </c>
      <c r="H120" s="79"/>
      <c r="I120" s="79"/>
      <c r="J120" s="79"/>
    </row>
    <row r="121" spans="2:13">
      <c r="C121" t="s">
        <v>29</v>
      </c>
      <c r="D121" s="76">
        <v>1</v>
      </c>
      <c r="E121" s="79">
        <v>19000</v>
      </c>
      <c r="F121" s="76">
        <v>1</v>
      </c>
      <c r="G121" s="79">
        <v>19095</v>
      </c>
      <c r="H121" s="79"/>
      <c r="I121" s="79"/>
      <c r="J121" s="79"/>
    </row>
    <row r="122" spans="2:13">
      <c r="C122" t="s">
        <v>30</v>
      </c>
      <c r="D122" s="76">
        <v>0</v>
      </c>
      <c r="E122" s="79">
        <v>0</v>
      </c>
      <c r="F122" s="76">
        <v>0</v>
      </c>
      <c r="G122" s="79">
        <v>0</v>
      </c>
      <c r="H122" s="79"/>
      <c r="I122" s="79"/>
      <c r="J122" s="79"/>
    </row>
    <row r="123" spans="2:13">
      <c r="C123" t="s">
        <v>31</v>
      </c>
      <c r="D123" s="76">
        <v>0</v>
      </c>
      <c r="E123" s="79">
        <v>0</v>
      </c>
      <c r="F123" s="76">
        <v>0</v>
      </c>
      <c r="G123" s="79">
        <v>0</v>
      </c>
      <c r="H123" s="79"/>
      <c r="I123" s="79"/>
      <c r="J123" s="79"/>
    </row>
    <row r="124" spans="2:13">
      <c r="B124" t="s">
        <v>380</v>
      </c>
      <c r="D124" s="76">
        <v>1</v>
      </c>
      <c r="E124" s="79">
        <v>19000</v>
      </c>
      <c r="F124" s="76">
        <v>1</v>
      </c>
      <c r="G124" s="79">
        <v>19095</v>
      </c>
      <c r="H124" s="126">
        <f>IF(D124=0,"N/A",E124/D124)</f>
        <v>19000</v>
      </c>
      <c r="I124" s="126">
        <f>IF(F124=0,"N/A",G124/F124)</f>
        <v>19095</v>
      </c>
      <c r="J124" s="79"/>
    </row>
    <row r="125" spans="2:13">
      <c r="B125" t="s">
        <v>215</v>
      </c>
      <c r="C125" t="s">
        <v>26</v>
      </c>
      <c r="D125" s="76">
        <v>0</v>
      </c>
      <c r="E125" s="79">
        <v>0</v>
      </c>
      <c r="F125" s="76">
        <v>0</v>
      </c>
      <c r="G125" s="79">
        <v>0</v>
      </c>
      <c r="H125" s="79"/>
      <c r="I125" s="79"/>
      <c r="J125" s="79" t="str">
        <f>B125</f>
        <v>public academy for performing arts</v>
      </c>
      <c r="K125" s="79">
        <f>H131</f>
        <v>18784.075000000001</v>
      </c>
      <c r="L125" s="79">
        <f>I131</f>
        <v>19146.875</v>
      </c>
      <c r="M125" t="s">
        <v>675</v>
      </c>
    </row>
    <row r="126" spans="2:13">
      <c r="C126" t="s">
        <v>27</v>
      </c>
      <c r="D126" s="76">
        <v>0</v>
      </c>
      <c r="E126" s="79">
        <v>0</v>
      </c>
      <c r="F126" s="76">
        <v>0</v>
      </c>
      <c r="G126" s="79">
        <v>0</v>
      </c>
      <c r="H126" s="79"/>
      <c r="I126" s="79"/>
      <c r="J126" s="79"/>
    </row>
    <row r="127" spans="2:13">
      <c r="C127" t="s">
        <v>28</v>
      </c>
      <c r="D127" s="76">
        <v>2</v>
      </c>
      <c r="E127" s="79">
        <v>37568.15</v>
      </c>
      <c r="F127" s="76">
        <v>2</v>
      </c>
      <c r="G127" s="79">
        <v>38293.75</v>
      </c>
      <c r="H127" s="79"/>
      <c r="I127" s="79"/>
      <c r="J127" s="79"/>
    </row>
    <row r="128" spans="2:13">
      <c r="C128" t="s">
        <v>29</v>
      </c>
      <c r="D128" s="76">
        <v>0</v>
      </c>
      <c r="E128" s="79">
        <v>0</v>
      </c>
      <c r="F128" s="76">
        <v>0</v>
      </c>
      <c r="G128" s="79">
        <v>0</v>
      </c>
      <c r="H128" s="79"/>
      <c r="I128" s="79"/>
      <c r="J128" s="79"/>
    </row>
    <row r="129" spans="2:13">
      <c r="C129" t="s">
        <v>30</v>
      </c>
      <c r="D129" s="76">
        <v>0</v>
      </c>
      <c r="E129" s="79">
        <v>0</v>
      </c>
      <c r="F129" s="76">
        <v>0</v>
      </c>
      <c r="G129" s="79">
        <v>0</v>
      </c>
      <c r="H129" s="79"/>
      <c r="I129" s="79"/>
      <c r="J129" s="79"/>
    </row>
    <row r="130" spans="2:13">
      <c r="C130" t="s">
        <v>31</v>
      </c>
      <c r="D130" s="76">
        <v>0</v>
      </c>
      <c r="E130" s="79">
        <v>0</v>
      </c>
      <c r="F130" s="76">
        <v>0</v>
      </c>
      <c r="G130" s="79">
        <v>0</v>
      </c>
      <c r="H130" s="79"/>
      <c r="I130" s="79"/>
      <c r="J130" s="79"/>
    </row>
    <row r="131" spans="2:13">
      <c r="B131" t="s">
        <v>386</v>
      </c>
      <c r="D131" s="76">
        <v>2</v>
      </c>
      <c r="E131" s="79">
        <v>37568.15</v>
      </c>
      <c r="F131" s="76">
        <v>2</v>
      </c>
      <c r="G131" s="79">
        <v>38293.75</v>
      </c>
      <c r="H131" s="126">
        <f>IF(D131=0,"N/A",E131/D131)</f>
        <v>18784.075000000001</v>
      </c>
      <c r="I131" s="126">
        <f>IF(F131=0,"N/A",G131/F131)</f>
        <v>19146.875</v>
      </c>
      <c r="J131" s="79"/>
    </row>
    <row r="132" spans="2:13">
      <c r="B132" t="s">
        <v>219</v>
      </c>
      <c r="C132" t="s">
        <v>26</v>
      </c>
      <c r="D132" s="76">
        <v>0</v>
      </c>
      <c r="E132" s="79">
        <v>0</v>
      </c>
      <c r="F132" s="76">
        <v>0</v>
      </c>
      <c r="G132" s="79">
        <v>0</v>
      </c>
      <c r="H132" s="79"/>
      <c r="I132" s="79"/>
      <c r="J132" s="79" t="str">
        <f>B132</f>
        <v>robert f. kennedy charter school</v>
      </c>
      <c r="K132" s="79">
        <f>H138</f>
        <v>24716.352000000003</v>
      </c>
      <c r="L132" s="79">
        <f>I138</f>
        <v>24716.352000000003</v>
      </c>
      <c r="M132" t="s">
        <v>675</v>
      </c>
    </row>
    <row r="133" spans="2:13">
      <c r="C133" t="s">
        <v>27</v>
      </c>
      <c r="D133" s="76">
        <v>0</v>
      </c>
      <c r="E133" s="79">
        <v>0</v>
      </c>
      <c r="F133" s="76">
        <v>0</v>
      </c>
      <c r="G133" s="79">
        <v>0</v>
      </c>
      <c r="H133" s="79"/>
      <c r="I133" s="79"/>
      <c r="J133" s="79"/>
    </row>
    <row r="134" spans="2:13">
      <c r="C134" t="s">
        <v>28</v>
      </c>
      <c r="D134" s="76">
        <v>4</v>
      </c>
      <c r="E134" s="79">
        <v>98862.32</v>
      </c>
      <c r="F134" s="76">
        <v>4</v>
      </c>
      <c r="G134" s="79">
        <v>98862.32</v>
      </c>
      <c r="H134" s="79"/>
      <c r="I134" s="79"/>
      <c r="J134" s="79"/>
    </row>
    <row r="135" spans="2:13">
      <c r="C135" t="s">
        <v>29</v>
      </c>
      <c r="D135" s="76">
        <v>1</v>
      </c>
      <c r="E135" s="79">
        <v>24719.439999999999</v>
      </c>
      <c r="F135" s="76">
        <v>1</v>
      </c>
      <c r="G135" s="79">
        <v>24719.439999999999</v>
      </c>
      <c r="H135" s="79"/>
      <c r="I135" s="79"/>
      <c r="J135" s="79"/>
    </row>
    <row r="136" spans="2:13">
      <c r="C136" t="s">
        <v>30</v>
      </c>
      <c r="D136" s="76">
        <v>0</v>
      </c>
      <c r="E136" s="79">
        <v>0</v>
      </c>
      <c r="F136" s="76">
        <v>0</v>
      </c>
      <c r="G136" s="79">
        <v>0</v>
      </c>
      <c r="H136" s="79"/>
      <c r="I136" s="79"/>
      <c r="J136" s="79"/>
    </row>
    <row r="137" spans="2:13">
      <c r="C137" t="s">
        <v>31</v>
      </c>
      <c r="D137" s="76">
        <v>0</v>
      </c>
      <c r="E137" s="79">
        <v>0</v>
      </c>
      <c r="F137" s="76">
        <v>0</v>
      </c>
      <c r="G137" s="79">
        <v>0</v>
      </c>
      <c r="H137" s="79"/>
      <c r="I137" s="79"/>
      <c r="J137" s="79"/>
    </row>
    <row r="138" spans="2:13">
      <c r="B138" t="s">
        <v>394</v>
      </c>
      <c r="D138" s="76">
        <v>5</v>
      </c>
      <c r="E138" s="79">
        <v>123581.76000000001</v>
      </c>
      <c r="F138" s="76">
        <v>5</v>
      </c>
      <c r="G138" s="79">
        <v>123581.76000000001</v>
      </c>
      <c r="H138" s="126">
        <f>IF(D138=0,"N/A",E138/D138)</f>
        <v>24716.352000000003</v>
      </c>
      <c r="I138" s="126">
        <f>IF(F138=0,"N/A",G138/F138)</f>
        <v>24716.352000000003</v>
      </c>
      <c r="J138" s="79"/>
    </row>
    <row r="139" spans="2:13">
      <c r="B139" t="s">
        <v>225</v>
      </c>
      <c r="C139" t="s">
        <v>26</v>
      </c>
      <c r="D139" s="76">
        <v>0</v>
      </c>
      <c r="E139" s="79">
        <v>0</v>
      </c>
      <c r="F139" s="76">
        <v>0</v>
      </c>
      <c r="G139" s="79">
        <v>0</v>
      </c>
      <c r="H139" s="79"/>
      <c r="I139" s="79"/>
      <c r="J139" s="79" t="str">
        <f>B139</f>
        <v>siembra leadership high school</v>
      </c>
      <c r="K139" s="79" t="str">
        <f>H145</f>
        <v>N/A</v>
      </c>
      <c r="L139" s="79" t="str">
        <f>I145</f>
        <v>N/A</v>
      </c>
      <c r="M139" t="s">
        <v>675</v>
      </c>
    </row>
    <row r="140" spans="2:13">
      <c r="C140" t="s">
        <v>27</v>
      </c>
      <c r="D140" s="76">
        <v>0</v>
      </c>
      <c r="E140" s="79">
        <v>0</v>
      </c>
      <c r="F140" s="76">
        <v>0</v>
      </c>
      <c r="G140" s="79">
        <v>0</v>
      </c>
      <c r="H140" s="79"/>
      <c r="I140" s="79"/>
      <c r="J140" s="79"/>
    </row>
    <row r="141" spans="2:13">
      <c r="C141" t="s">
        <v>28</v>
      </c>
      <c r="D141" s="76">
        <v>0</v>
      </c>
      <c r="E141" s="79">
        <v>0</v>
      </c>
      <c r="F141" s="76">
        <v>0</v>
      </c>
      <c r="G141" s="79">
        <v>0</v>
      </c>
      <c r="H141" s="79"/>
      <c r="I141" s="79"/>
      <c r="J141" s="79"/>
    </row>
    <row r="142" spans="2:13">
      <c r="C142" t="s">
        <v>29</v>
      </c>
      <c r="D142" s="76">
        <v>0</v>
      </c>
      <c r="E142" s="79">
        <v>0</v>
      </c>
      <c r="F142" s="76">
        <v>0</v>
      </c>
      <c r="G142" s="79">
        <v>0</v>
      </c>
      <c r="H142" s="79"/>
      <c r="I142" s="79"/>
      <c r="J142" s="79"/>
    </row>
    <row r="143" spans="2:13">
      <c r="C143" t="s">
        <v>30</v>
      </c>
      <c r="D143" s="76">
        <v>0</v>
      </c>
      <c r="E143" s="79">
        <v>0</v>
      </c>
      <c r="F143" s="76">
        <v>0</v>
      </c>
      <c r="G143" s="79">
        <v>0</v>
      </c>
      <c r="H143" s="79"/>
      <c r="I143" s="79"/>
      <c r="J143" s="79"/>
    </row>
    <row r="144" spans="2:13">
      <c r="C144" t="s">
        <v>31</v>
      </c>
      <c r="D144" s="76">
        <v>0</v>
      </c>
      <c r="E144" s="79">
        <v>0</v>
      </c>
      <c r="F144" s="76">
        <v>0</v>
      </c>
      <c r="G144" s="79">
        <v>0</v>
      </c>
      <c r="H144" s="79"/>
      <c r="I144" s="79"/>
      <c r="J144" s="79"/>
    </row>
    <row r="145" spans="1:13">
      <c r="B145" t="s">
        <v>406</v>
      </c>
      <c r="D145" s="76">
        <v>0</v>
      </c>
      <c r="E145" s="79">
        <v>0</v>
      </c>
      <c r="F145" s="76">
        <v>0</v>
      </c>
      <c r="G145" s="79">
        <v>0</v>
      </c>
      <c r="H145" s="126" t="str">
        <f>IF(D145=0,"N/A",E145/D145)</f>
        <v>N/A</v>
      </c>
      <c r="I145" s="126" t="str">
        <f>IF(F145=0,"N/A",G145/F145)</f>
        <v>N/A</v>
      </c>
      <c r="J145" s="79"/>
    </row>
    <row r="146" spans="1:13">
      <c r="B146" t="s">
        <v>228</v>
      </c>
      <c r="C146" t="s">
        <v>26</v>
      </c>
      <c r="D146" s="76">
        <v>0</v>
      </c>
      <c r="E146" s="79">
        <v>0</v>
      </c>
      <c r="F146" s="76">
        <v>0</v>
      </c>
      <c r="G146" s="79">
        <v>0</v>
      </c>
      <c r="H146" s="79"/>
      <c r="I146" s="79"/>
      <c r="J146" s="79" t="str">
        <f>B146</f>
        <v>south valley academy</v>
      </c>
      <c r="K146" s="79" t="str">
        <f>H152</f>
        <v>N/A</v>
      </c>
      <c r="L146" s="79" t="str">
        <f>I152</f>
        <v>N/A</v>
      </c>
      <c r="M146" t="s">
        <v>675</v>
      </c>
    </row>
    <row r="147" spans="1:13">
      <c r="C147" t="s">
        <v>27</v>
      </c>
      <c r="D147" s="76">
        <v>0</v>
      </c>
      <c r="E147" s="79">
        <v>0</v>
      </c>
      <c r="F147" s="76">
        <v>0</v>
      </c>
      <c r="G147" s="79">
        <v>0</v>
      </c>
      <c r="H147" s="79"/>
      <c r="I147" s="79"/>
      <c r="J147" s="79"/>
    </row>
    <row r="148" spans="1:13">
      <c r="C148" t="s">
        <v>28</v>
      </c>
      <c r="D148" s="76">
        <v>0</v>
      </c>
      <c r="E148" s="79">
        <v>0</v>
      </c>
      <c r="F148" s="76">
        <v>0</v>
      </c>
      <c r="G148" s="79">
        <v>0</v>
      </c>
      <c r="H148" s="79"/>
      <c r="I148" s="79"/>
      <c r="J148" s="79"/>
    </row>
    <row r="149" spans="1:13">
      <c r="C149" t="s">
        <v>29</v>
      </c>
      <c r="D149" s="76">
        <v>0</v>
      </c>
      <c r="E149" s="79">
        <v>0</v>
      </c>
      <c r="F149" s="76">
        <v>0</v>
      </c>
      <c r="G149" s="79">
        <v>0</v>
      </c>
      <c r="H149" s="79"/>
      <c r="I149" s="79"/>
      <c r="J149" s="79"/>
    </row>
    <row r="150" spans="1:13">
      <c r="C150" t="s">
        <v>30</v>
      </c>
      <c r="D150" s="76">
        <v>0</v>
      </c>
      <c r="E150" s="79">
        <v>0</v>
      </c>
      <c r="F150" s="76">
        <v>0</v>
      </c>
      <c r="G150" s="79">
        <v>0</v>
      </c>
      <c r="H150" s="79"/>
      <c r="I150" s="79"/>
      <c r="J150" s="79"/>
    </row>
    <row r="151" spans="1:13">
      <c r="C151" t="s">
        <v>31</v>
      </c>
      <c r="D151" s="76">
        <v>0</v>
      </c>
      <c r="E151" s="79">
        <v>0</v>
      </c>
      <c r="F151" s="76">
        <v>0</v>
      </c>
      <c r="G151" s="79">
        <v>0</v>
      </c>
      <c r="H151" s="79"/>
      <c r="I151" s="79"/>
      <c r="J151" s="79"/>
    </row>
    <row r="152" spans="1:13">
      <c r="B152" t="s">
        <v>410</v>
      </c>
      <c r="D152" s="76">
        <v>0</v>
      </c>
      <c r="E152" s="79">
        <v>0</v>
      </c>
      <c r="F152" s="76">
        <v>0</v>
      </c>
      <c r="G152" s="79">
        <v>0</v>
      </c>
      <c r="H152" s="126" t="str">
        <f>IF(D152=0,"N/A",E152/D152)</f>
        <v>N/A</v>
      </c>
      <c r="I152" s="126" t="str">
        <f>IF(F152=0,"N/A",G152/F152)</f>
        <v>N/A</v>
      </c>
      <c r="J152" s="79"/>
    </row>
    <row r="153" spans="1:13">
      <c r="B153" t="s">
        <v>241</v>
      </c>
      <c r="C153" t="s">
        <v>26</v>
      </c>
      <c r="D153" s="76">
        <v>0</v>
      </c>
      <c r="E153" s="79">
        <v>0</v>
      </c>
      <c r="F153" s="76">
        <v>0</v>
      </c>
      <c r="G153" s="79">
        <v>0</v>
      </c>
      <c r="H153" s="79"/>
      <c r="I153" s="79"/>
      <c r="J153" s="79" t="str">
        <f>B153</f>
        <v>twenty first century public school</v>
      </c>
      <c r="K153" s="79" t="str">
        <f>H159</f>
        <v>N/A</v>
      </c>
      <c r="L153" s="79" t="str">
        <f>I159</f>
        <v>N/A</v>
      </c>
      <c r="M153" t="s">
        <v>675</v>
      </c>
    </row>
    <row r="154" spans="1:13">
      <c r="C154" t="s">
        <v>27</v>
      </c>
      <c r="D154" s="76">
        <v>0</v>
      </c>
      <c r="E154" s="79">
        <v>0</v>
      </c>
      <c r="F154" s="76">
        <v>0</v>
      </c>
      <c r="G154" s="79">
        <v>0</v>
      </c>
      <c r="H154" s="79"/>
      <c r="I154" s="79"/>
      <c r="J154" s="79"/>
    </row>
    <row r="155" spans="1:13">
      <c r="C155" t="s">
        <v>28</v>
      </c>
      <c r="D155" s="76">
        <v>0</v>
      </c>
      <c r="E155" s="79">
        <v>0</v>
      </c>
      <c r="F155" s="76">
        <v>0</v>
      </c>
      <c r="G155" s="79">
        <v>0</v>
      </c>
      <c r="H155" s="79"/>
      <c r="I155" s="79"/>
      <c r="J155" s="79"/>
    </row>
    <row r="156" spans="1:13">
      <c r="C156" t="s">
        <v>29</v>
      </c>
      <c r="D156" s="76">
        <v>0</v>
      </c>
      <c r="E156" s="79">
        <v>0</v>
      </c>
      <c r="F156" s="76">
        <v>0</v>
      </c>
      <c r="G156" s="79">
        <v>0</v>
      </c>
      <c r="H156" s="79"/>
      <c r="I156" s="79"/>
      <c r="J156" s="79"/>
    </row>
    <row r="157" spans="1:13">
      <c r="C157" t="s">
        <v>30</v>
      </c>
      <c r="D157" s="76">
        <v>0</v>
      </c>
      <c r="E157" s="79">
        <v>0</v>
      </c>
      <c r="F157" s="76">
        <v>0</v>
      </c>
      <c r="G157" s="79">
        <v>0</v>
      </c>
      <c r="H157" s="79"/>
      <c r="I157" s="79"/>
      <c r="J157" s="79"/>
    </row>
    <row r="158" spans="1:13">
      <c r="C158" t="s">
        <v>31</v>
      </c>
      <c r="D158" s="76">
        <v>0</v>
      </c>
      <c r="E158" s="79">
        <v>0</v>
      </c>
      <c r="F158" s="76">
        <v>0</v>
      </c>
      <c r="G158" s="79">
        <v>0</v>
      </c>
      <c r="H158" s="79"/>
      <c r="I158" s="79"/>
      <c r="J158" s="79"/>
    </row>
    <row r="159" spans="1:13">
      <c r="B159" t="s">
        <v>430</v>
      </c>
      <c r="D159" s="76">
        <v>0</v>
      </c>
      <c r="E159" s="79">
        <v>0</v>
      </c>
      <c r="F159" s="76">
        <v>0</v>
      </c>
      <c r="G159" s="79">
        <v>0</v>
      </c>
      <c r="H159" s="126" t="str">
        <f>IF(D159=0,"N/A",E159/D159)</f>
        <v>N/A</v>
      </c>
      <c r="I159" s="126" t="str">
        <f>IF(F159=0,"N/A",G159/F159)</f>
        <v>N/A</v>
      </c>
      <c r="J159" s="79"/>
    </row>
    <row r="160" spans="1:13">
      <c r="A160" t="s">
        <v>64</v>
      </c>
      <c r="B160" t="s">
        <v>204</v>
      </c>
      <c r="C160" t="s">
        <v>26</v>
      </c>
      <c r="D160" s="76">
        <v>0</v>
      </c>
      <c r="E160" s="79">
        <v>0</v>
      </c>
      <c r="F160" s="76">
        <v>0</v>
      </c>
      <c r="G160" s="79">
        <v>0</v>
      </c>
      <c r="H160" s="79"/>
      <c r="I160" s="79" t="str">
        <f>A160</f>
        <v>aztec</v>
      </c>
      <c r="J160" s="79" t="str">
        <f>B160</f>
        <v>mosaic academy charter</v>
      </c>
      <c r="K160" s="79">
        <f>H166</f>
        <v>15663</v>
      </c>
      <c r="L160" s="79">
        <f>I166</f>
        <v>15664</v>
      </c>
      <c r="M160" t="s">
        <v>675</v>
      </c>
    </row>
    <row r="161" spans="1:13">
      <c r="C161" t="s">
        <v>27</v>
      </c>
      <c r="D161" s="76">
        <v>0</v>
      </c>
      <c r="E161" s="79">
        <v>0</v>
      </c>
      <c r="F161" s="76">
        <v>0</v>
      </c>
      <c r="G161" s="79">
        <v>0</v>
      </c>
      <c r="H161" s="79"/>
      <c r="I161" s="79"/>
      <c r="J161" s="79"/>
    </row>
    <row r="162" spans="1:13">
      <c r="C162" t="s">
        <v>28</v>
      </c>
      <c r="D162" s="76">
        <v>3.5</v>
      </c>
      <c r="E162" s="79">
        <v>54820.5</v>
      </c>
      <c r="F162" s="76">
        <v>3.5</v>
      </c>
      <c r="G162" s="79">
        <v>54824</v>
      </c>
      <c r="H162" s="79"/>
      <c r="I162" s="79"/>
      <c r="J162" s="79"/>
    </row>
    <row r="163" spans="1:13">
      <c r="C163" t="s">
        <v>29</v>
      </c>
      <c r="D163" s="76">
        <v>0</v>
      </c>
      <c r="E163" s="79">
        <v>0</v>
      </c>
      <c r="F163" s="76">
        <v>0</v>
      </c>
      <c r="G163" s="79">
        <v>0</v>
      </c>
      <c r="H163" s="79"/>
      <c r="I163" s="79"/>
      <c r="J163" s="79"/>
    </row>
    <row r="164" spans="1:13">
      <c r="C164" t="s">
        <v>30</v>
      </c>
      <c r="D164" s="76">
        <v>0</v>
      </c>
      <c r="E164" s="79">
        <v>0</v>
      </c>
      <c r="F164" s="76">
        <v>0</v>
      </c>
      <c r="G164" s="79">
        <v>0</v>
      </c>
      <c r="H164" s="79"/>
      <c r="I164" s="79"/>
      <c r="J164" s="79"/>
    </row>
    <row r="165" spans="1:13">
      <c r="C165" t="s">
        <v>31</v>
      </c>
      <c r="D165" s="76">
        <v>0</v>
      </c>
      <c r="E165" s="79">
        <v>0</v>
      </c>
      <c r="F165" s="76">
        <v>0</v>
      </c>
      <c r="G165" s="79">
        <v>0</v>
      </c>
      <c r="H165" s="79"/>
      <c r="I165" s="79"/>
      <c r="J165" s="79"/>
    </row>
    <row r="166" spans="1:13">
      <c r="B166" t="s">
        <v>368</v>
      </c>
      <c r="D166" s="76">
        <v>3.5</v>
      </c>
      <c r="E166" s="79">
        <v>54820.5</v>
      </c>
      <c r="F166" s="76">
        <v>3.5</v>
      </c>
      <c r="G166" s="79">
        <v>54824</v>
      </c>
      <c r="H166" s="126">
        <f>IF(D166=0,"N/A",E166/D166)</f>
        <v>15663</v>
      </c>
      <c r="I166" s="126">
        <f>IF(F166=0,"N/A",G166/F166)</f>
        <v>15664</v>
      </c>
      <c r="J166" s="79"/>
    </row>
    <row r="167" spans="1:13">
      <c r="A167" t="s">
        <v>68</v>
      </c>
      <c r="B167" t="s">
        <v>185</v>
      </c>
      <c r="C167" t="s">
        <v>26</v>
      </c>
      <c r="D167" s="76">
        <v>0</v>
      </c>
      <c r="E167" s="79">
        <v>0</v>
      </c>
      <c r="F167" s="76">
        <v>0</v>
      </c>
      <c r="G167" s="79">
        <v>0</v>
      </c>
      <c r="H167" s="79"/>
      <c r="I167" s="79" t="str">
        <f>A167</f>
        <v>carlsbad</v>
      </c>
      <c r="J167" s="79" t="str">
        <f>B167</f>
        <v>jefferson montessori academy</v>
      </c>
      <c r="K167" s="79">
        <f>H173</f>
        <v>23780.48</v>
      </c>
      <c r="L167" s="79">
        <f>I173</f>
        <v>25000</v>
      </c>
      <c r="M167" t="s">
        <v>675</v>
      </c>
    </row>
    <row r="168" spans="1:13">
      <c r="C168" t="s">
        <v>27</v>
      </c>
      <c r="D168" s="76">
        <v>0</v>
      </c>
      <c r="E168" s="79">
        <v>0</v>
      </c>
      <c r="F168" s="76">
        <v>0</v>
      </c>
      <c r="G168" s="79">
        <v>0</v>
      </c>
      <c r="H168" s="79"/>
      <c r="I168" s="79"/>
      <c r="J168" s="79"/>
    </row>
    <row r="169" spans="1:13">
      <c r="C169" t="s">
        <v>28</v>
      </c>
      <c r="D169" s="76">
        <v>3</v>
      </c>
      <c r="E169" s="79">
        <v>71341.440000000002</v>
      </c>
      <c r="F169" s="76">
        <v>3</v>
      </c>
      <c r="G169" s="79">
        <v>75000</v>
      </c>
      <c r="H169" s="79"/>
      <c r="I169" s="79"/>
      <c r="J169" s="79"/>
    </row>
    <row r="170" spans="1:13">
      <c r="C170" t="s">
        <v>29</v>
      </c>
      <c r="D170" s="76">
        <v>0</v>
      </c>
      <c r="E170" s="79">
        <v>0</v>
      </c>
      <c r="F170" s="76">
        <v>0</v>
      </c>
      <c r="G170" s="79">
        <v>0</v>
      </c>
      <c r="H170" s="79"/>
      <c r="I170" s="79"/>
      <c r="J170" s="79"/>
    </row>
    <row r="171" spans="1:13">
      <c r="C171" t="s">
        <v>30</v>
      </c>
      <c r="D171" s="76">
        <v>0</v>
      </c>
      <c r="E171" s="79">
        <v>0</v>
      </c>
      <c r="F171" s="76">
        <v>0</v>
      </c>
      <c r="G171" s="79">
        <v>0</v>
      </c>
      <c r="H171" s="79"/>
      <c r="I171" s="79"/>
      <c r="J171" s="79"/>
    </row>
    <row r="172" spans="1:13">
      <c r="C172" t="s">
        <v>31</v>
      </c>
      <c r="D172" s="76">
        <v>0</v>
      </c>
      <c r="E172" s="79">
        <v>0</v>
      </c>
      <c r="F172" s="76">
        <v>0</v>
      </c>
      <c r="G172" s="79">
        <v>0</v>
      </c>
      <c r="H172" s="79"/>
      <c r="I172" s="79"/>
      <c r="J172" s="79"/>
    </row>
    <row r="173" spans="1:13">
      <c r="B173" t="s">
        <v>333</v>
      </c>
      <c r="D173" s="76">
        <v>3</v>
      </c>
      <c r="E173" s="79">
        <v>71341.440000000002</v>
      </c>
      <c r="F173" s="76">
        <v>3</v>
      </c>
      <c r="G173" s="79">
        <v>75000</v>
      </c>
      <c r="H173" s="126">
        <f>IF(D173=0,"N/A",E173/D173)</f>
        <v>23780.48</v>
      </c>
      <c r="I173" s="126">
        <f>IF(F173=0,"N/A",G173/F173)</f>
        <v>25000</v>
      </c>
      <c r="J173" s="79"/>
    </row>
    <row r="174" spans="1:13">
      <c r="B174" t="s">
        <v>216</v>
      </c>
      <c r="C174" t="s">
        <v>26</v>
      </c>
      <c r="D174" s="76">
        <v>0</v>
      </c>
      <c r="E174" s="79">
        <v>0</v>
      </c>
      <c r="F174" s="76">
        <v>0</v>
      </c>
      <c r="G174" s="79">
        <v>0</v>
      </c>
      <c r="H174" s="79"/>
      <c r="I174" s="79"/>
      <c r="J174" s="79" t="str">
        <f>B174</f>
        <v>pecos connections academy</v>
      </c>
      <c r="K174" s="79" t="str">
        <f>H180</f>
        <v>N/A</v>
      </c>
      <c r="L174" s="79" t="str">
        <f>I180</f>
        <v>N/A</v>
      </c>
      <c r="M174" t="s">
        <v>675</v>
      </c>
    </row>
    <row r="175" spans="1:13">
      <c r="C175" t="s">
        <v>27</v>
      </c>
      <c r="D175" s="76">
        <v>0</v>
      </c>
      <c r="E175" s="79">
        <v>0</v>
      </c>
      <c r="F175" s="76">
        <v>0</v>
      </c>
      <c r="G175" s="79">
        <v>0</v>
      </c>
      <c r="H175" s="79"/>
      <c r="I175" s="79"/>
      <c r="J175" s="79"/>
    </row>
    <row r="176" spans="1:13">
      <c r="C176" t="s">
        <v>28</v>
      </c>
      <c r="D176" s="76">
        <v>0</v>
      </c>
      <c r="E176" s="79">
        <v>0</v>
      </c>
      <c r="F176" s="76">
        <v>0</v>
      </c>
      <c r="G176" s="79">
        <v>0</v>
      </c>
      <c r="H176" s="79"/>
      <c r="I176" s="79"/>
      <c r="J176" s="79"/>
    </row>
    <row r="177" spans="1:13">
      <c r="C177" t="s">
        <v>29</v>
      </c>
      <c r="D177" s="76">
        <v>0</v>
      </c>
      <c r="E177" s="79">
        <v>0</v>
      </c>
      <c r="F177" s="76">
        <v>0</v>
      </c>
      <c r="G177" s="79">
        <v>0</v>
      </c>
      <c r="H177" s="79"/>
      <c r="I177" s="79"/>
      <c r="J177" s="79"/>
    </row>
    <row r="178" spans="1:13">
      <c r="C178" t="s">
        <v>30</v>
      </c>
      <c r="D178" s="76">
        <v>0</v>
      </c>
      <c r="E178" s="79">
        <v>0</v>
      </c>
      <c r="F178" s="76">
        <v>0</v>
      </c>
      <c r="G178" s="79">
        <v>0</v>
      </c>
      <c r="H178" s="79"/>
      <c r="I178" s="79"/>
      <c r="J178" s="79"/>
    </row>
    <row r="179" spans="1:13">
      <c r="C179" t="s">
        <v>31</v>
      </c>
      <c r="D179" s="76">
        <v>0</v>
      </c>
      <c r="E179" s="79">
        <v>0</v>
      </c>
      <c r="F179" s="76">
        <v>0</v>
      </c>
      <c r="G179" s="79">
        <v>0</v>
      </c>
      <c r="H179" s="79"/>
      <c r="I179" s="79"/>
      <c r="J179" s="79"/>
    </row>
    <row r="180" spans="1:13">
      <c r="B180" t="s">
        <v>382</v>
      </c>
      <c r="D180" s="76">
        <v>0</v>
      </c>
      <c r="E180" s="79">
        <v>0</v>
      </c>
      <c r="F180" s="76">
        <v>0</v>
      </c>
      <c r="G180" s="79">
        <v>0</v>
      </c>
      <c r="H180" s="126" t="str">
        <f>IF(D180=0,"N/A",E180/D180)</f>
        <v>N/A</v>
      </c>
      <c r="I180" s="126" t="str">
        <f>IF(F180=0,"N/A",G180/F180)</f>
        <v>N/A</v>
      </c>
      <c r="J180" s="79"/>
    </row>
    <row r="181" spans="1:13">
      <c r="A181" t="s">
        <v>72</v>
      </c>
      <c r="B181" t="s">
        <v>203</v>
      </c>
      <c r="C181" t="s">
        <v>26</v>
      </c>
      <c r="D181" s="76">
        <v>0</v>
      </c>
      <c r="E181" s="79">
        <v>0</v>
      </c>
      <c r="F181" s="76">
        <v>0</v>
      </c>
      <c r="G181" s="79">
        <v>0</v>
      </c>
      <c r="H181" s="79"/>
      <c r="I181" s="79" t="str">
        <f>A181</f>
        <v>cimarron</v>
      </c>
      <c r="J181" s="79" t="str">
        <f>B181</f>
        <v>moreno valley</v>
      </c>
      <c r="K181" s="79">
        <f>H187</f>
        <v>14747</v>
      </c>
      <c r="L181" s="79">
        <f>I187</f>
        <v>14747</v>
      </c>
      <c r="M181" t="s">
        <v>675</v>
      </c>
    </row>
    <row r="182" spans="1:13">
      <c r="C182" t="s">
        <v>27</v>
      </c>
      <c r="D182" s="76">
        <v>0</v>
      </c>
      <c r="E182" s="79">
        <v>0</v>
      </c>
      <c r="F182" s="76">
        <v>0</v>
      </c>
      <c r="G182" s="79">
        <v>0</v>
      </c>
      <c r="H182" s="79"/>
      <c r="I182" s="79"/>
      <c r="J182" s="79"/>
    </row>
    <row r="183" spans="1:13">
      <c r="C183" t="s">
        <v>28</v>
      </c>
      <c r="D183" s="76">
        <v>0</v>
      </c>
      <c r="E183" s="79">
        <v>0</v>
      </c>
      <c r="F183" s="76">
        <v>0</v>
      </c>
      <c r="G183" s="79">
        <v>0</v>
      </c>
      <c r="H183" s="79"/>
      <c r="I183" s="79"/>
      <c r="J183" s="79"/>
    </row>
    <row r="184" spans="1:13">
      <c r="C184" t="s">
        <v>29</v>
      </c>
      <c r="D184" s="76">
        <v>1</v>
      </c>
      <c r="E184" s="79">
        <v>14747</v>
      </c>
      <c r="F184" s="76">
        <v>1</v>
      </c>
      <c r="G184" s="79">
        <v>14747</v>
      </c>
      <c r="H184" s="79"/>
      <c r="I184" s="79"/>
      <c r="J184" s="79"/>
    </row>
    <row r="185" spans="1:13">
      <c r="C185" t="s">
        <v>30</v>
      </c>
      <c r="D185" s="76">
        <v>0</v>
      </c>
      <c r="E185" s="79">
        <v>0</v>
      </c>
      <c r="F185" s="76">
        <v>0</v>
      </c>
      <c r="G185" s="79">
        <v>0</v>
      </c>
      <c r="H185" s="79"/>
      <c r="I185" s="79"/>
      <c r="J185" s="79"/>
    </row>
    <row r="186" spans="1:13">
      <c r="C186" t="s">
        <v>31</v>
      </c>
      <c r="D186" s="76">
        <v>0</v>
      </c>
      <c r="E186" s="79">
        <v>0</v>
      </c>
      <c r="F186" s="76">
        <v>0</v>
      </c>
      <c r="G186" s="79">
        <v>0</v>
      </c>
      <c r="H186" s="79"/>
      <c r="I186" s="79"/>
      <c r="J186" s="79"/>
    </row>
    <row r="187" spans="1:13">
      <c r="B187" t="s">
        <v>366</v>
      </c>
      <c r="D187" s="76">
        <v>1</v>
      </c>
      <c r="E187" s="79">
        <v>14747</v>
      </c>
      <c r="F187" s="76">
        <v>1</v>
      </c>
      <c r="G187" s="79">
        <v>14747</v>
      </c>
      <c r="H187" s="126">
        <f>IF(D187=0,"N/A",E187/D187)</f>
        <v>14747</v>
      </c>
      <c r="I187" s="126">
        <f>IF(F187=0,"N/A",G187/F187)</f>
        <v>14747</v>
      </c>
      <c r="J187" s="79"/>
    </row>
    <row r="188" spans="1:13">
      <c r="A188" t="s">
        <v>79</v>
      </c>
      <c r="B188" t="s">
        <v>173</v>
      </c>
      <c r="C188" t="s">
        <v>26</v>
      </c>
      <c r="D188" s="76">
        <v>0</v>
      </c>
      <c r="E188" s="79">
        <v>0</v>
      </c>
      <c r="F188" s="76">
        <v>0</v>
      </c>
      <c r="G188" s="79">
        <v>0</v>
      </c>
      <c r="H188" s="79"/>
      <c r="I188" s="79" t="str">
        <f>A188</f>
        <v>deming</v>
      </c>
      <c r="J188" s="79" t="str">
        <f>B188</f>
        <v>deming cesar chavez charter high school</v>
      </c>
      <c r="K188" s="79">
        <f>H194</f>
        <v>26536.5</v>
      </c>
      <c r="L188" s="79">
        <f>I194</f>
        <v>28180</v>
      </c>
      <c r="M188" t="s">
        <v>675</v>
      </c>
    </row>
    <row r="189" spans="1:13">
      <c r="C189" t="s">
        <v>27</v>
      </c>
      <c r="D189" s="76">
        <v>0</v>
      </c>
      <c r="E189" s="79">
        <v>0</v>
      </c>
      <c r="F189" s="76">
        <v>0</v>
      </c>
      <c r="G189" s="79">
        <v>0</v>
      </c>
      <c r="H189" s="79"/>
      <c r="I189" s="79"/>
      <c r="J189" s="79"/>
    </row>
    <row r="190" spans="1:13">
      <c r="C190" t="s">
        <v>28</v>
      </c>
      <c r="D190" s="76">
        <v>2</v>
      </c>
      <c r="E190" s="79">
        <v>53073</v>
      </c>
      <c r="F190" s="76">
        <v>2</v>
      </c>
      <c r="G190" s="79">
        <v>56360</v>
      </c>
      <c r="H190" s="79"/>
      <c r="I190" s="79"/>
      <c r="J190" s="79"/>
    </row>
    <row r="191" spans="1:13">
      <c r="C191" t="s">
        <v>29</v>
      </c>
      <c r="D191" s="76">
        <v>0</v>
      </c>
      <c r="E191" s="79">
        <v>0</v>
      </c>
      <c r="F191" s="76">
        <v>0</v>
      </c>
      <c r="G191" s="79">
        <v>0</v>
      </c>
      <c r="H191" s="79"/>
      <c r="I191" s="79"/>
      <c r="J191" s="79"/>
    </row>
    <row r="192" spans="1:13">
      <c r="C192" t="s">
        <v>30</v>
      </c>
      <c r="D192" s="76">
        <v>0</v>
      </c>
      <c r="E192" s="79">
        <v>0</v>
      </c>
      <c r="F192" s="76">
        <v>0</v>
      </c>
      <c r="G192" s="79">
        <v>0</v>
      </c>
      <c r="H192" s="79"/>
      <c r="I192" s="79"/>
      <c r="J192" s="79"/>
    </row>
    <row r="193" spans="1:13">
      <c r="C193" t="s">
        <v>31</v>
      </c>
      <c r="D193" s="76">
        <v>0</v>
      </c>
      <c r="E193" s="79">
        <v>0</v>
      </c>
      <c r="F193" s="76">
        <v>0</v>
      </c>
      <c r="G193" s="79">
        <v>0</v>
      </c>
      <c r="H193" s="79"/>
      <c r="I193" s="79"/>
      <c r="J193" s="79"/>
    </row>
    <row r="194" spans="1:13">
      <c r="B194" t="s">
        <v>298</v>
      </c>
      <c r="D194" s="76">
        <v>2</v>
      </c>
      <c r="E194" s="79">
        <v>53073</v>
      </c>
      <c r="F194" s="76">
        <v>2</v>
      </c>
      <c r="G194" s="79">
        <v>56360</v>
      </c>
      <c r="H194" s="126">
        <f>IF(D194=0,"N/A",E194/D194)</f>
        <v>26536.5</v>
      </c>
      <c r="I194" s="126">
        <f>IF(F194=0,"N/A",G194/F194)</f>
        <v>28180</v>
      </c>
      <c r="J194" s="79"/>
    </row>
    <row r="195" spans="1:13">
      <c r="A195" t="s">
        <v>88</v>
      </c>
      <c r="B195" t="s">
        <v>211</v>
      </c>
      <c r="C195" t="s">
        <v>26</v>
      </c>
      <c r="D195" s="76">
        <v>0</v>
      </c>
      <c r="E195" s="79">
        <v>0</v>
      </c>
      <c r="F195" s="76">
        <v>0</v>
      </c>
      <c r="G195" s="79">
        <v>0</v>
      </c>
      <c r="H195" s="79"/>
      <c r="I195" s="79" t="str">
        <f>A195</f>
        <v>farmington</v>
      </c>
      <c r="J195" s="79" t="str">
        <f>B195</f>
        <v>new mexico virtual academy</v>
      </c>
      <c r="K195" s="79" t="str">
        <f>H201</f>
        <v>N/A</v>
      </c>
      <c r="L195" s="79" t="str">
        <f>I201</f>
        <v>N/A</v>
      </c>
      <c r="M195" t="s">
        <v>675</v>
      </c>
    </row>
    <row r="196" spans="1:13">
      <c r="C196" t="s">
        <v>27</v>
      </c>
      <c r="D196" s="76">
        <v>0</v>
      </c>
      <c r="E196" s="79">
        <v>0</v>
      </c>
      <c r="F196" s="76">
        <v>0</v>
      </c>
      <c r="G196" s="79">
        <v>0</v>
      </c>
      <c r="H196" s="79"/>
      <c r="I196" s="79"/>
      <c r="J196" s="79"/>
    </row>
    <row r="197" spans="1:13">
      <c r="C197" t="s">
        <v>28</v>
      </c>
      <c r="D197" s="76">
        <v>0</v>
      </c>
      <c r="E197" s="79">
        <v>0</v>
      </c>
      <c r="F197" s="76">
        <v>0</v>
      </c>
      <c r="G197" s="79">
        <v>0</v>
      </c>
      <c r="H197" s="79"/>
      <c r="I197" s="79"/>
      <c r="J197" s="79"/>
    </row>
    <row r="198" spans="1:13">
      <c r="C198" t="s">
        <v>29</v>
      </c>
      <c r="D198" s="76">
        <v>0</v>
      </c>
      <c r="E198" s="79">
        <v>0</v>
      </c>
      <c r="F198" s="76">
        <v>0</v>
      </c>
      <c r="G198" s="79">
        <v>0</v>
      </c>
      <c r="H198" s="79"/>
      <c r="I198" s="79"/>
      <c r="J198" s="79"/>
    </row>
    <row r="199" spans="1:13">
      <c r="C199" t="s">
        <v>30</v>
      </c>
      <c r="D199" s="76">
        <v>0</v>
      </c>
      <c r="E199" s="79">
        <v>0</v>
      </c>
      <c r="F199" s="76">
        <v>0</v>
      </c>
      <c r="G199" s="79">
        <v>0</v>
      </c>
      <c r="H199" s="79"/>
      <c r="I199" s="79"/>
      <c r="J199" s="79"/>
    </row>
    <row r="200" spans="1:13">
      <c r="C200" t="s">
        <v>31</v>
      </c>
      <c r="D200" s="76">
        <v>0</v>
      </c>
      <c r="E200" s="79">
        <v>0</v>
      </c>
      <c r="F200" s="76">
        <v>0</v>
      </c>
      <c r="G200" s="79">
        <v>0</v>
      </c>
      <c r="H200" s="79"/>
      <c r="I200" s="79"/>
      <c r="J200" s="79"/>
    </row>
    <row r="201" spans="1:13">
      <c r="B201" t="s">
        <v>378</v>
      </c>
      <c r="D201" s="76">
        <v>0</v>
      </c>
      <c r="E201" s="79">
        <v>0</v>
      </c>
      <c r="F201" s="76">
        <v>0</v>
      </c>
      <c r="G201" s="79">
        <v>0</v>
      </c>
      <c r="H201" s="126" t="str">
        <f>IF(D201=0,"N/A",E201/D201)</f>
        <v>N/A</v>
      </c>
      <c r="I201" s="126" t="str">
        <f>IF(F201=0,"N/A",G201/F201)</f>
        <v>N/A</v>
      </c>
      <c r="J201" s="79"/>
    </row>
    <row r="202" spans="1:13">
      <c r="A202" t="s">
        <v>198</v>
      </c>
      <c r="B202" t="s">
        <v>197</v>
      </c>
      <c r="C202" t="s">
        <v>26</v>
      </c>
      <c r="D202" s="76">
        <v>0</v>
      </c>
      <c r="E202" s="79">
        <v>0</v>
      </c>
      <c r="F202" s="76">
        <v>0</v>
      </c>
      <c r="G202" s="79">
        <v>0</v>
      </c>
      <c r="H202" s="79"/>
      <c r="I202" s="79" t="str">
        <f>A202</f>
        <v>gallup mckinley</v>
      </c>
      <c r="J202" s="79" t="str">
        <f>B202</f>
        <v>middle college high school</v>
      </c>
      <c r="K202" s="79" t="str">
        <f>H208</f>
        <v>N/A</v>
      </c>
      <c r="L202" s="79" t="str">
        <f>I208</f>
        <v>N/A</v>
      </c>
      <c r="M202" t="s">
        <v>675</v>
      </c>
    </row>
    <row r="203" spans="1:13">
      <c r="C203" t="s">
        <v>27</v>
      </c>
      <c r="D203" s="76">
        <v>0</v>
      </c>
      <c r="E203" s="79">
        <v>0</v>
      </c>
      <c r="F203" s="76">
        <v>0</v>
      </c>
      <c r="G203" s="79">
        <v>0</v>
      </c>
      <c r="H203" s="79"/>
      <c r="I203" s="79"/>
      <c r="J203" s="79"/>
    </row>
    <row r="204" spans="1:13">
      <c r="C204" t="s">
        <v>28</v>
      </c>
      <c r="D204" s="76">
        <v>0</v>
      </c>
      <c r="E204" s="79">
        <v>0</v>
      </c>
      <c r="F204" s="76">
        <v>0</v>
      </c>
      <c r="G204" s="79">
        <v>0</v>
      </c>
      <c r="H204" s="79"/>
      <c r="I204" s="79"/>
      <c r="J204" s="79"/>
    </row>
    <row r="205" spans="1:13">
      <c r="C205" t="s">
        <v>29</v>
      </c>
      <c r="D205" s="76">
        <v>0</v>
      </c>
      <c r="E205" s="79">
        <v>0</v>
      </c>
      <c r="F205" s="76">
        <v>0</v>
      </c>
      <c r="G205" s="79">
        <v>0</v>
      </c>
      <c r="H205" s="79"/>
      <c r="I205" s="79"/>
      <c r="J205" s="79"/>
    </row>
    <row r="206" spans="1:13">
      <c r="C206" t="s">
        <v>30</v>
      </c>
      <c r="D206" s="76">
        <v>0</v>
      </c>
      <c r="E206" s="79">
        <v>0</v>
      </c>
      <c r="F206" s="76">
        <v>0</v>
      </c>
      <c r="G206" s="79">
        <v>0</v>
      </c>
      <c r="H206" s="79"/>
      <c r="I206" s="79"/>
      <c r="J206" s="79"/>
    </row>
    <row r="207" spans="1:13">
      <c r="C207" t="s">
        <v>31</v>
      </c>
      <c r="D207" s="76">
        <v>0</v>
      </c>
      <c r="E207" s="79">
        <v>0</v>
      </c>
      <c r="F207" s="76">
        <v>0</v>
      </c>
      <c r="G207" s="79">
        <v>0</v>
      </c>
      <c r="H207" s="79"/>
      <c r="I207" s="79"/>
      <c r="J207" s="79"/>
    </row>
    <row r="208" spans="1:13">
      <c r="B208" t="s">
        <v>360</v>
      </c>
      <c r="D208" s="76">
        <v>0</v>
      </c>
      <c r="E208" s="79">
        <v>0</v>
      </c>
      <c r="F208" s="76">
        <v>0</v>
      </c>
      <c r="G208" s="79">
        <v>0</v>
      </c>
      <c r="H208" s="126" t="str">
        <f>IF(D208=0,"N/A",E208/D208)</f>
        <v>N/A</v>
      </c>
      <c r="I208" s="126" t="str">
        <f>IF(F208=0,"N/A",G208/F208)</f>
        <v>N/A</v>
      </c>
      <c r="J208" s="79"/>
    </row>
    <row r="209" spans="1:13">
      <c r="A209" t="s">
        <v>102</v>
      </c>
      <c r="B209" t="s">
        <v>192</v>
      </c>
      <c r="C209" t="s">
        <v>26</v>
      </c>
      <c r="D209" s="76">
        <v>0</v>
      </c>
      <c r="E209" s="79">
        <v>0</v>
      </c>
      <c r="F209" s="76">
        <v>0</v>
      </c>
      <c r="G209" s="79">
        <v>0</v>
      </c>
      <c r="H209" s="79"/>
      <c r="I209" s="79" t="str">
        <f>A209</f>
        <v>jemez mountain</v>
      </c>
      <c r="J209" s="79" t="str">
        <f>B209</f>
        <v>lindrith area heritage</v>
      </c>
      <c r="K209" s="79">
        <f>H215</f>
        <v>21500</v>
      </c>
      <c r="L209" s="79">
        <f>I215</f>
        <v>21510</v>
      </c>
      <c r="M209" t="s">
        <v>675</v>
      </c>
    </row>
    <row r="210" spans="1:13">
      <c r="C210" t="s">
        <v>27</v>
      </c>
      <c r="D210" s="76">
        <v>0</v>
      </c>
      <c r="E210" s="79">
        <v>0</v>
      </c>
      <c r="F210" s="76">
        <v>0</v>
      </c>
      <c r="G210" s="79">
        <v>0</v>
      </c>
      <c r="H210" s="79"/>
      <c r="I210" s="79"/>
      <c r="J210" s="79"/>
    </row>
    <row r="211" spans="1:13">
      <c r="C211" t="s">
        <v>28</v>
      </c>
      <c r="D211" s="76">
        <v>1</v>
      </c>
      <c r="E211" s="79">
        <v>21500</v>
      </c>
      <c r="F211" s="76">
        <v>1</v>
      </c>
      <c r="G211" s="79">
        <v>21510</v>
      </c>
      <c r="H211" s="79"/>
      <c r="I211" s="79"/>
      <c r="J211" s="79"/>
    </row>
    <row r="212" spans="1:13">
      <c r="C212" t="s">
        <v>29</v>
      </c>
      <c r="D212" s="76">
        <v>0</v>
      </c>
      <c r="E212" s="79">
        <v>0</v>
      </c>
      <c r="F212" s="76">
        <v>0</v>
      </c>
      <c r="G212" s="79">
        <v>0</v>
      </c>
      <c r="H212" s="79"/>
      <c r="I212" s="79"/>
      <c r="J212" s="79"/>
    </row>
    <row r="213" spans="1:13">
      <c r="C213" t="s">
        <v>30</v>
      </c>
      <c r="D213" s="76">
        <v>0</v>
      </c>
      <c r="E213" s="79">
        <v>0</v>
      </c>
      <c r="F213" s="76">
        <v>0</v>
      </c>
      <c r="G213" s="79">
        <v>0</v>
      </c>
      <c r="H213" s="79"/>
      <c r="I213" s="79"/>
      <c r="J213" s="79"/>
    </row>
    <row r="214" spans="1:13">
      <c r="C214" t="s">
        <v>31</v>
      </c>
      <c r="D214" s="76">
        <v>0</v>
      </c>
      <c r="E214" s="79">
        <v>0</v>
      </c>
      <c r="F214" s="76">
        <v>0</v>
      </c>
      <c r="G214" s="79">
        <v>0</v>
      </c>
      <c r="H214" s="79"/>
      <c r="I214" s="79"/>
      <c r="J214" s="79"/>
    </row>
    <row r="215" spans="1:13">
      <c r="B215" t="s">
        <v>345</v>
      </c>
      <c r="D215" s="76">
        <v>1</v>
      </c>
      <c r="E215" s="79">
        <v>21500</v>
      </c>
      <c r="F215" s="76">
        <v>1</v>
      </c>
      <c r="G215" s="79">
        <v>21510</v>
      </c>
      <c r="H215" s="126">
        <f>IF(D215=0,"N/A",E215/D215)</f>
        <v>21500</v>
      </c>
      <c r="I215" s="126">
        <f>IF(F215=0,"N/A",G215/F215)</f>
        <v>21510</v>
      </c>
      <c r="J215" s="79"/>
    </row>
    <row r="216" spans="1:13">
      <c r="A216" t="s">
        <v>103</v>
      </c>
      <c r="B216" t="s">
        <v>223</v>
      </c>
      <c r="C216" t="s">
        <v>26</v>
      </c>
      <c r="D216" s="76">
        <v>0</v>
      </c>
      <c r="E216" s="79">
        <v>0</v>
      </c>
      <c r="F216" s="76">
        <v>0</v>
      </c>
      <c r="G216" s="79">
        <v>0</v>
      </c>
      <c r="H216" s="79"/>
      <c r="I216" s="79" t="str">
        <f>A216</f>
        <v>jemez valley</v>
      </c>
      <c r="J216" s="79" t="str">
        <f>B216</f>
        <v>san diego riverside</v>
      </c>
      <c r="K216" s="79">
        <f>H222</f>
        <v>18724.444444444445</v>
      </c>
      <c r="L216" s="79">
        <f>I222</f>
        <v>18724.444444444445</v>
      </c>
      <c r="M216" t="s">
        <v>675</v>
      </c>
    </row>
    <row r="217" spans="1:13">
      <c r="C217" t="s">
        <v>27</v>
      </c>
      <c r="D217" s="76">
        <v>0</v>
      </c>
      <c r="E217" s="79">
        <v>0</v>
      </c>
      <c r="F217" s="76">
        <v>0</v>
      </c>
      <c r="G217" s="79">
        <v>0</v>
      </c>
      <c r="H217" s="79"/>
      <c r="I217" s="79"/>
      <c r="J217" s="79"/>
    </row>
    <row r="218" spans="1:13">
      <c r="C218" t="s">
        <v>28</v>
      </c>
      <c r="D218" s="76">
        <v>0.9</v>
      </c>
      <c r="E218" s="79">
        <v>16852</v>
      </c>
      <c r="F218" s="76">
        <v>0.9</v>
      </c>
      <c r="G218" s="79">
        <v>16852</v>
      </c>
      <c r="H218" s="79"/>
      <c r="I218" s="79"/>
      <c r="J218" s="79"/>
    </row>
    <row r="219" spans="1:13">
      <c r="C219" t="s">
        <v>29</v>
      </c>
      <c r="D219" s="76">
        <v>0</v>
      </c>
      <c r="E219" s="79">
        <v>0</v>
      </c>
      <c r="F219" s="76">
        <v>0</v>
      </c>
      <c r="G219" s="79">
        <v>0</v>
      </c>
      <c r="H219" s="79"/>
      <c r="I219" s="79"/>
      <c r="J219" s="79"/>
    </row>
    <row r="220" spans="1:13">
      <c r="C220" t="s">
        <v>30</v>
      </c>
      <c r="D220" s="76">
        <v>0</v>
      </c>
      <c r="E220" s="79">
        <v>0</v>
      </c>
      <c r="F220" s="76">
        <v>0</v>
      </c>
      <c r="G220" s="79">
        <v>0</v>
      </c>
      <c r="H220" s="79"/>
      <c r="I220" s="79"/>
      <c r="J220" s="79"/>
    </row>
    <row r="221" spans="1:13">
      <c r="C221" t="s">
        <v>31</v>
      </c>
      <c r="D221" s="76">
        <v>0</v>
      </c>
      <c r="E221" s="79">
        <v>0</v>
      </c>
      <c r="F221" s="76">
        <v>0</v>
      </c>
      <c r="G221" s="79">
        <v>0</v>
      </c>
      <c r="H221" s="79"/>
      <c r="I221" s="79"/>
      <c r="J221" s="79"/>
    </row>
    <row r="222" spans="1:13">
      <c r="B222" t="s">
        <v>399</v>
      </c>
      <c r="D222" s="76">
        <v>0.9</v>
      </c>
      <c r="E222" s="79">
        <v>16852</v>
      </c>
      <c r="F222" s="76">
        <v>0.9</v>
      </c>
      <c r="G222" s="79">
        <v>16852</v>
      </c>
      <c r="H222" s="126">
        <f>IF(D222=0,"N/A",E222/D222)</f>
        <v>18724.444444444445</v>
      </c>
      <c r="I222" s="126">
        <f>IF(F222=0,"N/A",G222/F222)</f>
        <v>18724.444444444445</v>
      </c>
      <c r="J222" s="79"/>
    </row>
    <row r="223" spans="1:13">
      <c r="A223" t="s">
        <v>130</v>
      </c>
      <c r="B223" t="s">
        <v>224</v>
      </c>
      <c r="C223" t="s">
        <v>26</v>
      </c>
      <c r="D223" s="76">
        <v>0</v>
      </c>
      <c r="E223" s="79">
        <v>0</v>
      </c>
      <c r="F223" s="76">
        <v>0</v>
      </c>
      <c r="G223" s="79">
        <v>0</v>
      </c>
      <c r="H223" s="79"/>
      <c r="I223" s="79" t="str">
        <f>A223</f>
        <v>roswell</v>
      </c>
      <c r="J223" s="79" t="str">
        <f>B223</f>
        <v>sidney gutierrez middle school</v>
      </c>
      <c r="K223" s="79" t="str">
        <f>H229</f>
        <v>N/A</v>
      </c>
      <c r="L223" s="79" t="str">
        <f>I229</f>
        <v>N/A</v>
      </c>
      <c r="M223" t="s">
        <v>675</v>
      </c>
    </row>
    <row r="224" spans="1:13">
      <c r="C224" t="s">
        <v>27</v>
      </c>
      <c r="D224" s="76">
        <v>0</v>
      </c>
      <c r="E224" s="79">
        <v>0</v>
      </c>
      <c r="F224" s="76">
        <v>0</v>
      </c>
      <c r="G224" s="79">
        <v>0</v>
      </c>
      <c r="H224" s="79"/>
      <c r="I224" s="79"/>
      <c r="J224" s="79"/>
    </row>
    <row r="225" spans="1:13">
      <c r="C225" t="s">
        <v>28</v>
      </c>
      <c r="D225" s="76">
        <v>0</v>
      </c>
      <c r="E225" s="79">
        <v>0</v>
      </c>
      <c r="F225" s="76">
        <v>0</v>
      </c>
      <c r="G225" s="79">
        <v>0</v>
      </c>
      <c r="H225" s="79"/>
      <c r="I225" s="79"/>
      <c r="J225" s="79"/>
    </row>
    <row r="226" spans="1:13">
      <c r="C226" t="s">
        <v>29</v>
      </c>
      <c r="D226" s="76">
        <v>0</v>
      </c>
      <c r="E226" s="79">
        <v>0</v>
      </c>
      <c r="F226" s="76">
        <v>0</v>
      </c>
      <c r="G226" s="79">
        <v>0</v>
      </c>
      <c r="H226" s="79"/>
      <c r="I226" s="79"/>
      <c r="J226" s="79"/>
    </row>
    <row r="227" spans="1:13">
      <c r="C227" t="s">
        <v>30</v>
      </c>
      <c r="D227" s="76">
        <v>0</v>
      </c>
      <c r="E227" s="79">
        <v>0</v>
      </c>
      <c r="F227" s="76">
        <v>0</v>
      </c>
      <c r="G227" s="79">
        <v>0</v>
      </c>
      <c r="H227" s="79"/>
      <c r="I227" s="79"/>
      <c r="J227" s="79"/>
    </row>
    <row r="228" spans="1:13">
      <c r="C228" t="s">
        <v>31</v>
      </c>
      <c r="D228" s="76">
        <v>0</v>
      </c>
      <c r="E228" s="79">
        <v>0</v>
      </c>
      <c r="F228" s="76">
        <v>0</v>
      </c>
      <c r="G228" s="79">
        <v>0</v>
      </c>
      <c r="H228" s="79"/>
      <c r="I228" s="79"/>
      <c r="J228" s="79"/>
    </row>
    <row r="229" spans="1:13">
      <c r="B229" t="s">
        <v>405</v>
      </c>
      <c r="D229" s="76">
        <v>0</v>
      </c>
      <c r="E229" s="79">
        <v>0</v>
      </c>
      <c r="F229" s="76">
        <v>0</v>
      </c>
      <c r="G229" s="79">
        <v>0</v>
      </c>
      <c r="H229" s="126" t="str">
        <f>IF(D229=0,"N/A",E229/D229)</f>
        <v>N/A</v>
      </c>
      <c r="I229" s="126" t="str">
        <f>IF(F229=0,"N/A",G229/F229)</f>
        <v>N/A</v>
      </c>
      <c r="J229" s="79"/>
    </row>
    <row r="230" spans="1:13">
      <c r="A230" t="s">
        <v>134</v>
      </c>
      <c r="B230" t="s">
        <v>150</v>
      </c>
      <c r="C230" t="s">
        <v>26</v>
      </c>
      <c r="D230" s="76">
        <v>0</v>
      </c>
      <c r="E230" s="79">
        <v>0</v>
      </c>
      <c r="F230" s="76">
        <v>0</v>
      </c>
      <c r="G230" s="79">
        <v>0</v>
      </c>
      <c r="H230" s="79"/>
      <c r="I230" s="79" t="str">
        <f>A230</f>
        <v>santa fe</v>
      </c>
      <c r="J230" s="79" t="str">
        <f>B230</f>
        <v>academy for technology and the classics</v>
      </c>
      <c r="K230" s="79" t="str">
        <f>H236</f>
        <v>N/A</v>
      </c>
      <c r="L230" s="79" t="str">
        <f>I236</f>
        <v>N/A</v>
      </c>
      <c r="M230" t="s">
        <v>675</v>
      </c>
    </row>
    <row r="231" spans="1:13">
      <c r="C231" t="s">
        <v>27</v>
      </c>
      <c r="D231" s="76">
        <v>0</v>
      </c>
      <c r="E231" s="79">
        <v>0</v>
      </c>
      <c r="F231" s="76">
        <v>0</v>
      </c>
      <c r="G231" s="79">
        <v>0</v>
      </c>
      <c r="H231" s="79"/>
      <c r="I231" s="79"/>
      <c r="J231" s="79"/>
    </row>
    <row r="232" spans="1:13">
      <c r="C232" t="s">
        <v>28</v>
      </c>
      <c r="D232" s="76">
        <v>0</v>
      </c>
      <c r="E232" s="79">
        <v>0</v>
      </c>
      <c r="F232" s="76">
        <v>0</v>
      </c>
      <c r="G232" s="79">
        <v>0</v>
      </c>
      <c r="H232" s="79"/>
      <c r="I232" s="79"/>
      <c r="J232" s="79"/>
    </row>
    <row r="233" spans="1:13">
      <c r="C233" t="s">
        <v>29</v>
      </c>
      <c r="D233" s="76">
        <v>0</v>
      </c>
      <c r="E233" s="79">
        <v>0</v>
      </c>
      <c r="F233" s="76">
        <v>0</v>
      </c>
      <c r="G233" s="79">
        <v>0</v>
      </c>
      <c r="H233" s="79"/>
      <c r="I233" s="79"/>
      <c r="J233" s="79"/>
    </row>
    <row r="234" spans="1:13">
      <c r="C234" t="s">
        <v>30</v>
      </c>
      <c r="D234" s="76">
        <v>0</v>
      </c>
      <c r="E234" s="79">
        <v>0</v>
      </c>
      <c r="F234" s="76">
        <v>0</v>
      </c>
      <c r="G234" s="79">
        <v>0</v>
      </c>
      <c r="H234" s="79"/>
      <c r="I234" s="79"/>
      <c r="J234" s="79"/>
    </row>
    <row r="235" spans="1:13">
      <c r="C235" t="s">
        <v>31</v>
      </c>
      <c r="D235" s="76">
        <v>0</v>
      </c>
      <c r="E235" s="79">
        <v>0</v>
      </c>
      <c r="F235" s="76">
        <v>0</v>
      </c>
      <c r="G235" s="79">
        <v>0</v>
      </c>
      <c r="H235" s="79"/>
      <c r="I235" s="79"/>
      <c r="J235" s="79"/>
    </row>
    <row r="236" spans="1:13">
      <c r="B236" t="s">
        <v>256</v>
      </c>
      <c r="D236" s="76">
        <v>0</v>
      </c>
      <c r="E236" s="79">
        <v>0</v>
      </c>
      <c r="F236" s="76">
        <v>0</v>
      </c>
      <c r="G236" s="79">
        <v>0</v>
      </c>
      <c r="H236" s="126" t="str">
        <f>IF(D236=0,"N/A",E236/D236)</f>
        <v>N/A</v>
      </c>
      <c r="I236" s="126" t="str">
        <f>IF(F236=0,"N/A",G236/F236)</f>
        <v>N/A</v>
      </c>
      <c r="J236" s="79"/>
    </row>
    <row r="237" spans="1:13">
      <c r="A237" t="s">
        <v>137</v>
      </c>
      <c r="B237" t="s">
        <v>170</v>
      </c>
      <c r="C237" t="s">
        <v>26</v>
      </c>
      <c r="D237" s="76">
        <v>0</v>
      </c>
      <c r="E237" s="79">
        <v>0</v>
      </c>
      <c r="F237" s="76">
        <v>0</v>
      </c>
      <c r="G237" s="79">
        <v>0</v>
      </c>
      <c r="H237" s="79"/>
      <c r="I237" s="79" t="str">
        <f>A237</f>
        <v>socorro</v>
      </c>
      <c r="J237" s="79" t="str">
        <f>B237</f>
        <v>cottonwood valley charter school</v>
      </c>
      <c r="K237" s="79">
        <f>H243</f>
        <v>24137.387387387389</v>
      </c>
      <c r="L237" s="79">
        <f>I243</f>
        <v>24385.585585585588</v>
      </c>
      <c r="M237" t="s">
        <v>675</v>
      </c>
    </row>
    <row r="238" spans="1:13">
      <c r="C238" t="s">
        <v>27</v>
      </c>
      <c r="D238" s="76">
        <v>0</v>
      </c>
      <c r="E238" s="79">
        <v>0</v>
      </c>
      <c r="F238" s="76">
        <v>0</v>
      </c>
      <c r="G238" s="79">
        <v>0</v>
      </c>
      <c r="H238" s="79"/>
      <c r="I238" s="79"/>
      <c r="J238" s="79"/>
    </row>
    <row r="239" spans="1:13">
      <c r="C239" t="s">
        <v>28</v>
      </c>
      <c r="D239" s="76">
        <v>0.72</v>
      </c>
      <c r="E239" s="79">
        <v>19027</v>
      </c>
      <c r="F239" s="76">
        <v>0.72</v>
      </c>
      <c r="G239" s="79">
        <v>19232</v>
      </c>
      <c r="H239" s="79"/>
      <c r="I239" s="79"/>
      <c r="J239" s="79"/>
    </row>
    <row r="240" spans="1:13">
      <c r="C240" t="s">
        <v>29</v>
      </c>
      <c r="D240" s="76">
        <v>0.5</v>
      </c>
      <c r="E240" s="79">
        <v>10527</v>
      </c>
      <c r="F240" s="76">
        <v>0.5</v>
      </c>
      <c r="G240" s="79">
        <v>10633</v>
      </c>
      <c r="H240" s="79"/>
      <c r="I240" s="79"/>
      <c r="J240" s="79"/>
    </row>
    <row r="241" spans="1:13">
      <c r="C241" t="s">
        <v>30</v>
      </c>
      <c r="D241" s="76">
        <v>1</v>
      </c>
      <c r="E241" s="79">
        <v>24031</v>
      </c>
      <c r="F241" s="76">
        <v>1</v>
      </c>
      <c r="G241" s="79">
        <v>24271</v>
      </c>
      <c r="H241" s="79"/>
      <c r="I241" s="79"/>
      <c r="J241" s="79"/>
    </row>
    <row r="242" spans="1:13">
      <c r="C242" t="s">
        <v>31</v>
      </c>
      <c r="D242" s="76">
        <v>0</v>
      </c>
      <c r="E242" s="79">
        <v>0</v>
      </c>
      <c r="F242" s="76">
        <v>0</v>
      </c>
      <c r="G242" s="79">
        <v>0</v>
      </c>
      <c r="H242" s="79"/>
      <c r="I242" s="79"/>
      <c r="J242" s="79"/>
    </row>
    <row r="243" spans="1:13">
      <c r="B243" t="s">
        <v>294</v>
      </c>
      <c r="D243" s="76">
        <v>2.2199999999999998</v>
      </c>
      <c r="E243" s="79">
        <v>53585</v>
      </c>
      <c r="F243" s="76">
        <v>2.2199999999999998</v>
      </c>
      <c r="G243" s="79">
        <v>54136</v>
      </c>
      <c r="H243" s="126">
        <f>IF(D243=0,"N/A",E243/D243)</f>
        <v>24137.387387387389</v>
      </c>
      <c r="I243" s="126">
        <f>IF(F243=0,"N/A",G243/F243)</f>
        <v>24385.585585585588</v>
      </c>
      <c r="J243" s="79"/>
    </row>
    <row r="244" spans="1:13">
      <c r="A244" t="s">
        <v>140</v>
      </c>
      <c r="B244" t="s">
        <v>154</v>
      </c>
      <c r="C244" t="s">
        <v>26</v>
      </c>
      <c r="D244" s="76">
        <v>0</v>
      </c>
      <c r="E244" s="79">
        <v>0</v>
      </c>
      <c r="F244" s="76">
        <v>0</v>
      </c>
      <c r="G244" s="79">
        <v>0</v>
      </c>
      <c r="H244" s="79"/>
      <c r="I244" s="79" t="str">
        <f>A244</f>
        <v>taos</v>
      </c>
      <c r="J244" s="79" t="str">
        <f>B244</f>
        <v>anansi charter school</v>
      </c>
      <c r="K244" s="79" t="str">
        <f>H250</f>
        <v>N/A</v>
      </c>
      <c r="L244" s="79" t="str">
        <f>I250</f>
        <v>N/A</v>
      </c>
      <c r="M244" t="s">
        <v>675</v>
      </c>
    </row>
    <row r="245" spans="1:13">
      <c r="C245" t="s">
        <v>27</v>
      </c>
      <c r="D245" s="76">
        <v>0</v>
      </c>
      <c r="E245" s="79">
        <v>0</v>
      </c>
      <c r="F245" s="76">
        <v>0</v>
      </c>
      <c r="G245" s="79">
        <v>0</v>
      </c>
      <c r="H245" s="79"/>
      <c r="I245" s="79"/>
      <c r="J245" s="79"/>
    </row>
    <row r="246" spans="1:13">
      <c r="C246" t="s">
        <v>28</v>
      </c>
      <c r="D246" s="76">
        <v>0</v>
      </c>
      <c r="E246" s="79">
        <v>0</v>
      </c>
      <c r="F246" s="76">
        <v>0</v>
      </c>
      <c r="G246" s="79">
        <v>0</v>
      </c>
      <c r="H246" s="79"/>
      <c r="I246" s="79"/>
      <c r="J246" s="79"/>
    </row>
    <row r="247" spans="1:13">
      <c r="C247" t="s">
        <v>29</v>
      </c>
      <c r="D247" s="76">
        <v>0</v>
      </c>
      <c r="E247" s="79">
        <v>0</v>
      </c>
      <c r="F247" s="76">
        <v>0</v>
      </c>
      <c r="G247" s="79">
        <v>0</v>
      </c>
      <c r="H247" s="79"/>
      <c r="I247" s="79"/>
      <c r="J247" s="79"/>
    </row>
    <row r="248" spans="1:13">
      <c r="C248" t="s">
        <v>30</v>
      </c>
      <c r="D248" s="76">
        <v>0</v>
      </c>
      <c r="E248" s="79">
        <v>0</v>
      </c>
      <c r="F248" s="76">
        <v>0</v>
      </c>
      <c r="G248" s="79">
        <v>0</v>
      </c>
      <c r="H248" s="79"/>
      <c r="I248" s="79"/>
      <c r="J248" s="79"/>
    </row>
    <row r="249" spans="1:13">
      <c r="C249" t="s">
        <v>31</v>
      </c>
      <c r="D249" s="76">
        <v>0</v>
      </c>
      <c r="E249" s="79">
        <v>0</v>
      </c>
      <c r="F249" s="76">
        <v>0</v>
      </c>
      <c r="G249" s="79">
        <v>0</v>
      </c>
      <c r="H249" s="79"/>
      <c r="I249" s="79"/>
      <c r="J249" s="79"/>
    </row>
    <row r="250" spans="1:13">
      <c r="B250" t="s">
        <v>269</v>
      </c>
      <c r="D250" s="76">
        <v>0</v>
      </c>
      <c r="E250" s="79">
        <v>0</v>
      </c>
      <c r="F250" s="76">
        <v>0</v>
      </c>
      <c r="G250" s="79">
        <v>0</v>
      </c>
      <c r="H250" s="126" t="str">
        <f>IF(D250=0,"N/A",E250/D250)</f>
        <v>N/A</v>
      </c>
      <c r="I250" s="126" t="str">
        <f>IF(F250=0,"N/A",G250/F250)</f>
        <v>N/A</v>
      </c>
      <c r="J250" s="79"/>
    </row>
    <row r="251" spans="1:13">
      <c r="B251" t="s">
        <v>235</v>
      </c>
      <c r="C251" t="s">
        <v>26</v>
      </c>
      <c r="D251" s="76">
        <v>0</v>
      </c>
      <c r="E251" s="79">
        <v>0</v>
      </c>
      <c r="F251" s="76">
        <v>0</v>
      </c>
      <c r="G251" s="79">
        <v>0</v>
      </c>
      <c r="H251" s="79"/>
      <c r="I251" s="79"/>
      <c r="J251" s="79" t="str">
        <f>B251</f>
        <v>taos municipal charter school</v>
      </c>
      <c r="K251" s="79">
        <f>H257</f>
        <v>16331.428571428571</v>
      </c>
      <c r="L251" s="79">
        <f>I257</f>
        <v>16331.428571428571</v>
      </c>
      <c r="M251" t="s">
        <v>675</v>
      </c>
    </row>
    <row r="252" spans="1:13">
      <c r="C252" t="s">
        <v>27</v>
      </c>
      <c r="D252" s="76">
        <v>0</v>
      </c>
      <c r="E252" s="79">
        <v>0</v>
      </c>
      <c r="F252" s="76">
        <v>0</v>
      </c>
      <c r="G252" s="79">
        <v>0</v>
      </c>
      <c r="H252" s="79"/>
      <c r="I252" s="79"/>
      <c r="J252" s="79"/>
    </row>
    <row r="253" spans="1:13">
      <c r="C253" t="s">
        <v>28</v>
      </c>
      <c r="D253" s="76">
        <v>0.44</v>
      </c>
      <c r="E253" s="79">
        <v>7056</v>
      </c>
      <c r="F253" s="76">
        <v>0.44</v>
      </c>
      <c r="G253" s="79">
        <v>7056</v>
      </c>
      <c r="H253" s="79"/>
      <c r="I253" s="79"/>
      <c r="J253" s="79"/>
    </row>
    <row r="254" spans="1:13">
      <c r="C254" t="s">
        <v>29</v>
      </c>
      <c r="D254" s="76">
        <v>2.08</v>
      </c>
      <c r="E254" s="79">
        <v>34099.199999999997</v>
      </c>
      <c r="F254" s="76">
        <v>2.08</v>
      </c>
      <c r="G254" s="79">
        <v>34099.199999999997</v>
      </c>
      <c r="H254" s="79"/>
      <c r="I254" s="79"/>
      <c r="J254" s="79"/>
    </row>
    <row r="255" spans="1:13">
      <c r="C255" t="s">
        <v>30</v>
      </c>
      <c r="D255" s="76">
        <v>0</v>
      </c>
      <c r="E255" s="79">
        <v>0</v>
      </c>
      <c r="F255" s="76">
        <v>0</v>
      </c>
      <c r="G255" s="79">
        <v>0</v>
      </c>
      <c r="H255" s="79"/>
      <c r="I255" s="79"/>
      <c r="J255" s="79"/>
    </row>
    <row r="256" spans="1:13">
      <c r="C256" t="s">
        <v>31</v>
      </c>
      <c r="D256" s="76">
        <v>0</v>
      </c>
      <c r="E256" s="79">
        <v>0</v>
      </c>
      <c r="F256" s="76">
        <v>0</v>
      </c>
      <c r="G256" s="79">
        <v>0</v>
      </c>
      <c r="H256" s="79"/>
      <c r="I256" s="79"/>
      <c r="J256" s="79"/>
    </row>
    <row r="257" spans="1:13">
      <c r="B257" t="s">
        <v>421</v>
      </c>
      <c r="D257" s="76">
        <v>2.52</v>
      </c>
      <c r="E257" s="79">
        <v>41155.199999999997</v>
      </c>
      <c r="F257" s="76">
        <v>2.52</v>
      </c>
      <c r="G257" s="79">
        <v>41155.199999999997</v>
      </c>
      <c r="H257" s="126">
        <f>IF(D257=0,"N/A",E257/D257)</f>
        <v>16331.428571428571</v>
      </c>
      <c r="I257" s="126">
        <f>IF(F257=0,"N/A",G257/F257)</f>
        <v>16331.428571428571</v>
      </c>
      <c r="J257" s="79"/>
    </row>
    <row r="258" spans="1:13">
      <c r="B258" t="s">
        <v>242</v>
      </c>
      <c r="C258" t="s">
        <v>26</v>
      </c>
      <c r="D258" s="76">
        <v>0</v>
      </c>
      <c r="E258" s="79">
        <v>0</v>
      </c>
      <c r="F258" s="76">
        <v>0</v>
      </c>
      <c r="G258" s="79">
        <v>0</v>
      </c>
      <c r="H258" s="79"/>
      <c r="I258" s="79"/>
      <c r="J258" s="79" t="str">
        <f>B258</f>
        <v>vista grande charter school</v>
      </c>
      <c r="K258" s="79" t="str">
        <f>H264</f>
        <v>N/A</v>
      </c>
      <c r="L258" s="79" t="str">
        <f>I264</f>
        <v>N/A</v>
      </c>
      <c r="M258" t="s">
        <v>675</v>
      </c>
    </row>
    <row r="259" spans="1:13">
      <c r="C259" t="s">
        <v>27</v>
      </c>
      <c r="D259" s="76">
        <v>0</v>
      </c>
      <c r="E259" s="79">
        <v>0</v>
      </c>
      <c r="F259" s="76">
        <v>0</v>
      </c>
      <c r="G259" s="79">
        <v>0</v>
      </c>
      <c r="H259" s="79"/>
      <c r="I259" s="79"/>
      <c r="J259" s="79"/>
    </row>
    <row r="260" spans="1:13">
      <c r="C260" t="s">
        <v>28</v>
      </c>
      <c r="D260" s="76">
        <v>0</v>
      </c>
      <c r="E260" s="79">
        <v>0</v>
      </c>
      <c r="F260" s="76">
        <v>0</v>
      </c>
      <c r="G260" s="79">
        <v>0</v>
      </c>
      <c r="H260" s="79"/>
      <c r="I260" s="79"/>
      <c r="J260" s="79"/>
    </row>
    <row r="261" spans="1:13">
      <c r="C261" t="s">
        <v>29</v>
      </c>
      <c r="D261" s="76">
        <v>0</v>
      </c>
      <c r="E261" s="79">
        <v>0</v>
      </c>
      <c r="F261" s="76">
        <v>0</v>
      </c>
      <c r="G261" s="79">
        <v>0</v>
      </c>
      <c r="H261" s="79"/>
      <c r="I261" s="79"/>
      <c r="J261" s="79"/>
    </row>
    <row r="262" spans="1:13">
      <c r="C262" t="s">
        <v>30</v>
      </c>
      <c r="D262" s="76">
        <v>0</v>
      </c>
      <c r="E262" s="79">
        <v>0</v>
      </c>
      <c r="F262" s="76">
        <v>0</v>
      </c>
      <c r="G262" s="79">
        <v>0</v>
      </c>
      <c r="H262" s="79"/>
      <c r="I262" s="79"/>
      <c r="J262" s="79"/>
    </row>
    <row r="263" spans="1:13">
      <c r="C263" t="s">
        <v>31</v>
      </c>
      <c r="D263" s="76">
        <v>0</v>
      </c>
      <c r="E263" s="79">
        <v>0</v>
      </c>
      <c r="F263" s="76">
        <v>0</v>
      </c>
      <c r="G263" s="79">
        <v>0</v>
      </c>
      <c r="H263" s="79"/>
      <c r="I263" s="79"/>
      <c r="J263" s="79"/>
    </row>
    <row r="264" spans="1:13">
      <c r="B264" t="s">
        <v>432</v>
      </c>
      <c r="D264" s="76">
        <v>0</v>
      </c>
      <c r="E264" s="79">
        <v>0</v>
      </c>
      <c r="F264" s="76">
        <v>0</v>
      </c>
      <c r="G264" s="79">
        <v>0</v>
      </c>
      <c r="H264" s="126" t="str">
        <f>IF(D264=0,"N/A",E264/D264)</f>
        <v>N/A</v>
      </c>
      <c r="I264" s="126" t="str">
        <f>IF(F264=0,"N/A",G264/F264)</f>
        <v>N/A</v>
      </c>
      <c r="J264" s="79"/>
    </row>
    <row r="265" spans="1:13">
      <c r="A265" t="s">
        <v>147</v>
      </c>
      <c r="B265" t="s">
        <v>218</v>
      </c>
      <c r="C265" t="s">
        <v>26</v>
      </c>
      <c r="D265" s="76">
        <v>0</v>
      </c>
      <c r="E265" s="79">
        <v>0</v>
      </c>
      <c r="F265" s="76">
        <v>0</v>
      </c>
      <c r="G265" s="79">
        <v>0</v>
      </c>
      <c r="H265" s="79"/>
      <c r="I265" s="79" t="str">
        <f>A265</f>
        <v>west las vegas</v>
      </c>
      <c r="J265" s="79" t="str">
        <f>B265</f>
        <v>rio gallinas school</v>
      </c>
      <c r="K265" s="79">
        <f>H271</f>
        <v>15386</v>
      </c>
      <c r="L265" s="79">
        <f>I271</f>
        <v>15586</v>
      </c>
      <c r="M265" t="s">
        <v>675</v>
      </c>
    </row>
    <row r="266" spans="1:13">
      <c r="C266" t="s">
        <v>27</v>
      </c>
      <c r="D266" s="76">
        <v>0</v>
      </c>
      <c r="E266" s="79">
        <v>0</v>
      </c>
      <c r="F266" s="76">
        <v>0</v>
      </c>
      <c r="G266" s="79">
        <v>0</v>
      </c>
      <c r="H266" s="79"/>
      <c r="I266" s="79"/>
      <c r="J266" s="79"/>
    </row>
    <row r="267" spans="1:13">
      <c r="C267" t="s">
        <v>28</v>
      </c>
      <c r="D267" s="76">
        <v>1</v>
      </c>
      <c r="E267" s="79">
        <v>14586</v>
      </c>
      <c r="F267" s="76">
        <v>1</v>
      </c>
      <c r="G267" s="79">
        <v>14786</v>
      </c>
      <c r="H267" s="79"/>
      <c r="I267" s="79"/>
      <c r="J267" s="79"/>
    </row>
    <row r="268" spans="1:13">
      <c r="C268" t="s">
        <v>29</v>
      </c>
      <c r="D268" s="76">
        <v>1</v>
      </c>
      <c r="E268" s="79">
        <v>16186</v>
      </c>
      <c r="F268" s="76">
        <v>1</v>
      </c>
      <c r="G268" s="79">
        <v>16386</v>
      </c>
      <c r="H268" s="79"/>
      <c r="I268" s="79"/>
      <c r="J268" s="79"/>
    </row>
    <row r="269" spans="1:13">
      <c r="C269" t="s">
        <v>30</v>
      </c>
      <c r="D269" s="76">
        <v>0</v>
      </c>
      <c r="E269" s="79">
        <v>0</v>
      </c>
      <c r="F269" s="76">
        <v>0</v>
      </c>
      <c r="G269" s="79">
        <v>0</v>
      </c>
      <c r="H269" s="79"/>
      <c r="I269" s="79"/>
      <c r="J269" s="79"/>
    </row>
    <row r="270" spans="1:13">
      <c r="C270" t="s">
        <v>31</v>
      </c>
      <c r="D270" s="76">
        <v>0</v>
      </c>
      <c r="E270" s="79">
        <v>0</v>
      </c>
      <c r="F270" s="76">
        <v>0</v>
      </c>
      <c r="G270" s="79">
        <v>0</v>
      </c>
      <c r="H270" s="79"/>
      <c r="I270" s="79"/>
      <c r="J270" s="79"/>
    </row>
    <row r="271" spans="1:13">
      <c r="B271" t="s">
        <v>392</v>
      </c>
      <c r="D271" s="76">
        <v>2</v>
      </c>
      <c r="E271" s="79">
        <v>30772</v>
      </c>
      <c r="F271" s="76">
        <v>2</v>
      </c>
      <c r="G271" s="79">
        <v>31172</v>
      </c>
      <c r="H271" s="126">
        <f>IF(D271=0,"N/A",E271/D271)</f>
        <v>15386</v>
      </c>
      <c r="I271" s="126">
        <f>IF(F271=0,"N/A",G271/F271)</f>
        <v>15586</v>
      </c>
      <c r="J271" s="79"/>
      <c r="K271" s="79">
        <f>SUM(K6:K270)</f>
        <v>552957.78005112871</v>
      </c>
      <c r="L271" s="79">
        <f>SUM(L6:L270)</f>
        <v>558602.78426736104</v>
      </c>
    </row>
    <row r="272" spans="1:13">
      <c r="A272" t="s">
        <v>255</v>
      </c>
      <c r="D272" s="76">
        <v>84.47</v>
      </c>
      <c r="E272" s="79">
        <v>1811601.6399999997</v>
      </c>
      <c r="F272" s="76">
        <v>84.47</v>
      </c>
      <c r="G272" s="79">
        <v>1828815.63</v>
      </c>
      <c r="H272" s="79"/>
      <c r="I272" s="79"/>
      <c r="J272" s="79"/>
      <c r="K272" s="79"/>
      <c r="L272" s="79"/>
    </row>
    <row r="273" spans="4:12">
      <c r="I273" s="79"/>
      <c r="J273" s="79"/>
    </row>
    <row r="274" spans="4:12">
      <c r="D274" s="407"/>
      <c r="E274" s="407"/>
      <c r="F274" s="407"/>
      <c r="G274" s="407"/>
      <c r="H274" s="407"/>
      <c r="I274" s="79"/>
      <c r="J274" s="79"/>
    </row>
    <row r="275" spans="4:12">
      <c r="I275" s="79"/>
      <c r="J275" s="79"/>
    </row>
    <row r="276" spans="4:12">
      <c r="I276" s="79"/>
      <c r="J276" s="79"/>
    </row>
    <row r="277" spans="4:12">
      <c r="I277" s="79"/>
      <c r="J277" s="79"/>
    </row>
    <row r="278" spans="4:12">
      <c r="I278" s="79"/>
      <c r="J278" s="79"/>
    </row>
    <row r="279" spans="4:12">
      <c r="I279" s="79"/>
      <c r="J279" s="79"/>
      <c r="K279" s="79"/>
      <c r="L279" s="79"/>
    </row>
    <row r="280" spans="4:12">
      <c r="I280" s="79"/>
      <c r="J280" s="79"/>
    </row>
    <row r="281" spans="4:12">
      <c r="I281" s="79"/>
      <c r="J281" s="79"/>
    </row>
    <row r="282" spans="4:12">
      <c r="I282" s="79"/>
      <c r="J282" s="79"/>
    </row>
    <row r="283" spans="4:12">
      <c r="I283" s="79"/>
      <c r="J283" s="79"/>
    </row>
    <row r="284" spans="4:12">
      <c r="I284" s="79"/>
      <c r="J284" s="79"/>
    </row>
    <row r="285" spans="4:12">
      <c r="I285" s="79"/>
      <c r="J285" s="79"/>
    </row>
    <row r="286" spans="4:12">
      <c r="I286" s="79"/>
      <c r="J286" s="79"/>
      <c r="K286" s="79"/>
      <c r="L286" s="79"/>
    </row>
    <row r="287" spans="4:12">
      <c r="E287" s="79"/>
      <c r="F287" s="79"/>
      <c r="G287" s="79"/>
      <c r="H287" s="79"/>
      <c r="I287" s="79"/>
      <c r="J287" s="79"/>
    </row>
    <row r="288" spans="4:12">
      <c r="E288" s="79"/>
      <c r="F288" s="79"/>
      <c r="G288" s="79"/>
      <c r="H288" s="79"/>
      <c r="I288" s="79"/>
      <c r="J288" s="79"/>
    </row>
    <row r="289" spans="5:12">
      <c r="E289" s="79"/>
      <c r="F289" s="79"/>
      <c r="G289" s="79"/>
      <c r="H289" s="79"/>
      <c r="I289" s="79"/>
      <c r="J289" s="79"/>
    </row>
    <row r="290" spans="5:12">
      <c r="E290" s="79"/>
      <c r="F290" s="79"/>
      <c r="G290" s="79"/>
      <c r="H290" s="79"/>
      <c r="I290" s="79"/>
      <c r="J290" s="79"/>
    </row>
    <row r="291" spans="5:12">
      <c r="E291" s="79"/>
      <c r="F291" s="79"/>
      <c r="G291" s="79"/>
      <c r="H291" s="79"/>
      <c r="I291" s="79"/>
      <c r="J291" s="79"/>
    </row>
    <row r="292" spans="5:12">
      <c r="E292" s="79"/>
      <c r="F292" s="79"/>
      <c r="G292" s="79"/>
      <c r="H292" s="79"/>
      <c r="I292" s="79"/>
      <c r="J292" s="79"/>
    </row>
    <row r="293" spans="5:12">
      <c r="E293" s="79"/>
      <c r="F293" s="79"/>
      <c r="G293" s="79"/>
      <c r="H293" s="79"/>
      <c r="I293" s="79"/>
      <c r="J293" s="79"/>
      <c r="K293" s="79"/>
      <c r="L293" s="79"/>
    </row>
    <row r="294" spans="5:12">
      <c r="E294" s="79"/>
      <c r="F294" s="79"/>
      <c r="G294" s="79"/>
      <c r="H294" s="79"/>
      <c r="I294" s="79"/>
      <c r="J294" s="79"/>
    </row>
    <row r="295" spans="5:12">
      <c r="E295" s="79"/>
      <c r="F295" s="79"/>
      <c r="G295" s="79"/>
      <c r="H295" s="79"/>
      <c r="I295" s="79"/>
      <c r="J295" s="79"/>
    </row>
    <row r="296" spans="5:12">
      <c r="E296" s="79"/>
      <c r="F296" s="79"/>
      <c r="G296" s="79"/>
      <c r="H296" s="79"/>
      <c r="I296" s="79"/>
      <c r="J296" s="79"/>
    </row>
    <row r="297" spans="5:12">
      <c r="E297" s="79"/>
      <c r="F297" s="79"/>
      <c r="G297" s="79"/>
      <c r="H297" s="79"/>
      <c r="I297" s="79"/>
      <c r="J297" s="79"/>
    </row>
    <row r="298" spans="5:12">
      <c r="E298" s="79"/>
      <c r="F298" s="79"/>
      <c r="G298" s="79"/>
      <c r="H298" s="79"/>
      <c r="I298" s="79"/>
      <c r="J298" s="79"/>
    </row>
    <row r="299" spans="5:12">
      <c r="E299" s="79"/>
      <c r="F299" s="79"/>
      <c r="G299" s="79"/>
      <c r="H299" s="79"/>
      <c r="I299" s="79"/>
      <c r="J299" s="79"/>
    </row>
    <row r="300" spans="5:12">
      <c r="E300" s="79"/>
      <c r="F300" s="79"/>
      <c r="G300" s="79"/>
      <c r="H300" s="79"/>
      <c r="I300" s="79"/>
      <c r="J300" s="79"/>
      <c r="K300" s="79"/>
      <c r="L300" s="79"/>
    </row>
    <row r="301" spans="5:12">
      <c r="E301" s="79"/>
      <c r="F301" s="79"/>
      <c r="G301" s="79"/>
      <c r="H301" s="79"/>
      <c r="I301" s="79"/>
      <c r="J301" s="79"/>
    </row>
    <row r="302" spans="5:12">
      <c r="E302" s="79"/>
      <c r="F302" s="79"/>
      <c r="G302" s="79"/>
      <c r="H302" s="79"/>
      <c r="I302" s="79"/>
      <c r="J302" s="79"/>
    </row>
    <row r="303" spans="5:12">
      <c r="E303" s="79"/>
      <c r="F303" s="79"/>
      <c r="G303" s="79"/>
      <c r="H303" s="79"/>
      <c r="I303" s="79"/>
      <c r="J303" s="79"/>
    </row>
    <row r="304" spans="5:12">
      <c r="E304" s="79"/>
      <c r="F304" s="79"/>
      <c r="G304" s="79"/>
      <c r="H304" s="79"/>
      <c r="I304" s="79"/>
      <c r="J304" s="79"/>
    </row>
    <row r="305" spans="5:12">
      <c r="E305" s="79"/>
      <c r="F305" s="79"/>
      <c r="G305" s="79"/>
      <c r="H305" s="79"/>
      <c r="I305" s="79"/>
      <c r="J305" s="79"/>
    </row>
    <row r="306" spans="5:12">
      <c r="E306" s="79"/>
      <c r="F306" s="79"/>
      <c r="G306" s="79"/>
      <c r="H306" s="79"/>
      <c r="I306" s="79"/>
      <c r="J306" s="79"/>
    </row>
    <row r="307" spans="5:12">
      <c r="E307" s="79"/>
      <c r="F307" s="79"/>
      <c r="G307" s="79"/>
      <c r="H307" s="79"/>
      <c r="I307" s="79"/>
      <c r="J307" s="79"/>
      <c r="K307" s="79"/>
      <c r="L307" s="79"/>
    </row>
    <row r="308" spans="5:12">
      <c r="E308" s="79"/>
      <c r="F308" s="79"/>
      <c r="G308" s="79"/>
      <c r="H308" s="79"/>
      <c r="I308" s="79"/>
      <c r="J308" s="79"/>
    </row>
    <row r="309" spans="5:12">
      <c r="E309" s="79"/>
      <c r="F309" s="79"/>
      <c r="G309" s="79"/>
      <c r="H309" s="79"/>
      <c r="I309" s="79"/>
      <c r="J309" s="79"/>
    </row>
    <row r="310" spans="5:12">
      <c r="E310" s="79"/>
      <c r="F310" s="79"/>
      <c r="G310" s="79"/>
      <c r="H310" s="79"/>
      <c r="I310" s="79"/>
      <c r="J310" s="79"/>
    </row>
    <row r="311" spans="5:12">
      <c r="E311" s="79"/>
      <c r="F311" s="79"/>
      <c r="G311" s="79"/>
      <c r="H311" s="79"/>
      <c r="I311" s="79"/>
      <c r="J311" s="79"/>
    </row>
    <row r="312" spans="5:12">
      <c r="E312" s="79"/>
      <c r="F312" s="79"/>
      <c r="G312" s="79"/>
      <c r="H312" s="79"/>
      <c r="I312" s="79"/>
      <c r="J312" s="79"/>
    </row>
    <row r="313" spans="5:12">
      <c r="E313" s="79"/>
      <c r="F313" s="79"/>
      <c r="G313" s="79"/>
      <c r="H313" s="79"/>
      <c r="I313" s="79"/>
      <c r="J313" s="79"/>
    </row>
    <row r="314" spans="5:12">
      <c r="E314" s="79"/>
      <c r="F314" s="79"/>
      <c r="G314" s="79"/>
      <c r="H314" s="79"/>
      <c r="I314" s="79"/>
      <c r="J314" s="79"/>
      <c r="K314" s="79"/>
      <c r="L314" s="79"/>
    </row>
    <row r="315" spans="5:12">
      <c r="E315" s="79"/>
      <c r="F315" s="79"/>
      <c r="G315" s="79"/>
      <c r="H315" s="79"/>
      <c r="I315" s="79"/>
      <c r="J315" s="79"/>
    </row>
    <row r="316" spans="5:12">
      <c r="E316" s="79"/>
      <c r="F316" s="79"/>
      <c r="G316" s="79"/>
      <c r="H316" s="79"/>
      <c r="I316" s="79"/>
      <c r="J316" s="79"/>
    </row>
    <row r="317" spans="5:12">
      <c r="E317" s="79"/>
      <c r="F317" s="79"/>
      <c r="G317" s="79"/>
      <c r="H317" s="79"/>
      <c r="I317" s="79"/>
      <c r="J317" s="79"/>
    </row>
    <row r="318" spans="5:12">
      <c r="E318" s="79"/>
      <c r="F318" s="79"/>
      <c r="G318" s="79"/>
      <c r="H318" s="79"/>
      <c r="I318" s="79"/>
      <c r="J318" s="79"/>
    </row>
    <row r="319" spans="5:12">
      <c r="E319" s="79"/>
      <c r="F319" s="79"/>
      <c r="G319" s="79"/>
      <c r="H319" s="79"/>
      <c r="I319" s="79"/>
      <c r="J319" s="79"/>
    </row>
    <row r="320" spans="5:12">
      <c r="E320" s="79"/>
      <c r="F320" s="79"/>
      <c r="G320" s="79"/>
      <c r="H320" s="79"/>
      <c r="I320" s="79"/>
      <c r="J320" s="79"/>
    </row>
    <row r="321" spans="5:12">
      <c r="E321" s="79"/>
      <c r="F321" s="79"/>
      <c r="G321" s="79"/>
      <c r="H321" s="79"/>
      <c r="I321" s="79"/>
      <c r="J321" s="79"/>
      <c r="K321" s="79"/>
      <c r="L321" s="79"/>
    </row>
    <row r="322" spans="5:12">
      <c r="E322" s="79"/>
      <c r="F322" s="79"/>
      <c r="G322" s="79"/>
      <c r="H322" s="79"/>
      <c r="I322" s="79"/>
      <c r="J322" s="79"/>
    </row>
    <row r="323" spans="5:12">
      <c r="E323" s="79"/>
      <c r="F323" s="79"/>
      <c r="G323" s="79"/>
      <c r="H323" s="79"/>
      <c r="I323" s="79"/>
      <c r="J323" s="79"/>
    </row>
    <row r="324" spans="5:12">
      <c r="E324" s="79"/>
      <c r="F324" s="79"/>
      <c r="G324" s="79"/>
      <c r="H324" s="79"/>
      <c r="I324" s="79"/>
      <c r="J324" s="79"/>
    </row>
    <row r="325" spans="5:12">
      <c r="E325" s="79"/>
      <c r="F325" s="79"/>
      <c r="G325" s="79"/>
      <c r="H325" s="79"/>
      <c r="I325" s="79"/>
      <c r="J325" s="79"/>
    </row>
    <row r="326" spans="5:12">
      <c r="E326" s="79"/>
      <c r="F326" s="79"/>
      <c r="G326" s="79"/>
      <c r="H326" s="79"/>
      <c r="I326" s="79"/>
      <c r="J326" s="79"/>
    </row>
    <row r="327" spans="5:12">
      <c r="E327" s="79"/>
      <c r="F327" s="79"/>
      <c r="G327" s="79"/>
      <c r="H327" s="79"/>
      <c r="I327" s="79"/>
      <c r="J327" s="79"/>
    </row>
    <row r="328" spans="5:12">
      <c r="E328" s="79"/>
      <c r="F328" s="79"/>
      <c r="G328" s="79"/>
      <c r="H328" s="79"/>
      <c r="I328" s="79"/>
      <c r="J328" s="79"/>
      <c r="K328" s="79"/>
      <c r="L328" s="79"/>
    </row>
    <row r="329" spans="5:12">
      <c r="E329" s="79"/>
      <c r="F329" s="79"/>
      <c r="G329" s="79"/>
      <c r="H329" s="79"/>
      <c r="I329" s="79"/>
      <c r="J329" s="79"/>
    </row>
    <row r="330" spans="5:12">
      <c r="E330" s="79"/>
      <c r="F330" s="79"/>
      <c r="G330" s="79"/>
      <c r="H330" s="79"/>
      <c r="I330" s="79"/>
      <c r="J330" s="79"/>
    </row>
    <row r="331" spans="5:12">
      <c r="E331" s="79"/>
      <c r="F331" s="79"/>
      <c r="G331" s="79"/>
      <c r="H331" s="79"/>
      <c r="I331" s="79"/>
      <c r="J331" s="79"/>
    </row>
    <row r="332" spans="5:12">
      <c r="E332" s="79"/>
      <c r="F332" s="79"/>
      <c r="G332" s="79"/>
      <c r="H332" s="79"/>
      <c r="I332" s="79"/>
      <c r="J332" s="79"/>
    </row>
    <row r="333" spans="5:12">
      <c r="E333" s="79"/>
      <c r="F333" s="79"/>
      <c r="G333" s="79"/>
      <c r="H333" s="79"/>
      <c r="I333" s="79"/>
      <c r="J333" s="79"/>
    </row>
    <row r="334" spans="5:12">
      <c r="E334" s="79"/>
      <c r="F334" s="79"/>
      <c r="G334" s="79"/>
      <c r="H334" s="79"/>
      <c r="I334" s="79"/>
      <c r="J334" s="79"/>
    </row>
    <row r="335" spans="5:12">
      <c r="E335" s="79"/>
      <c r="F335" s="79"/>
      <c r="G335" s="79"/>
      <c r="H335" s="79"/>
      <c r="I335" s="79"/>
      <c r="J335" s="79"/>
      <c r="K335" s="79"/>
      <c r="L335" s="79"/>
    </row>
    <row r="336" spans="5:12">
      <c r="E336" s="79"/>
      <c r="F336" s="79"/>
      <c r="G336" s="79"/>
      <c r="H336" s="79"/>
      <c r="I336" s="79"/>
      <c r="J336" s="79"/>
    </row>
    <row r="337" spans="5:12">
      <c r="E337" s="79"/>
      <c r="F337" s="79"/>
      <c r="G337" s="79"/>
      <c r="H337" s="79"/>
      <c r="I337" s="79"/>
      <c r="J337" s="79"/>
    </row>
    <row r="338" spans="5:12">
      <c r="E338" s="79"/>
      <c r="F338" s="79"/>
      <c r="G338" s="79"/>
      <c r="H338" s="79"/>
      <c r="I338" s="79"/>
      <c r="J338" s="79"/>
    </row>
    <row r="339" spans="5:12">
      <c r="E339" s="79"/>
      <c r="F339" s="79"/>
      <c r="G339" s="79"/>
      <c r="H339" s="79"/>
      <c r="I339" s="79"/>
      <c r="J339" s="79"/>
    </row>
    <row r="340" spans="5:12">
      <c r="E340" s="79"/>
      <c r="F340" s="79"/>
      <c r="G340" s="79"/>
      <c r="H340" s="79"/>
      <c r="I340" s="79"/>
      <c r="J340" s="79"/>
    </row>
    <row r="341" spans="5:12">
      <c r="E341" s="79"/>
      <c r="F341" s="79"/>
      <c r="G341" s="79"/>
      <c r="H341" s="79"/>
      <c r="I341" s="79"/>
      <c r="J341" s="79"/>
    </row>
    <row r="342" spans="5:12">
      <c r="E342" s="79"/>
      <c r="F342" s="79"/>
      <c r="G342" s="79"/>
      <c r="H342" s="79"/>
      <c r="I342" s="79"/>
      <c r="J342" s="79"/>
      <c r="K342" s="79"/>
      <c r="L342" s="79"/>
    </row>
    <row r="343" spans="5:12">
      <c r="E343" s="79"/>
      <c r="F343" s="79"/>
      <c r="G343" s="79"/>
      <c r="H343" s="79"/>
      <c r="I343" s="79"/>
      <c r="J343" s="79"/>
    </row>
    <row r="344" spans="5:12">
      <c r="E344" s="79"/>
      <c r="F344" s="79"/>
      <c r="G344" s="79"/>
      <c r="H344" s="79"/>
      <c r="I344" s="79"/>
      <c r="J344" s="79"/>
    </row>
    <row r="345" spans="5:12">
      <c r="E345" s="79"/>
      <c r="F345" s="79"/>
      <c r="G345" s="79"/>
      <c r="H345" s="79"/>
      <c r="I345" s="79"/>
      <c r="J345" s="79"/>
    </row>
    <row r="346" spans="5:12">
      <c r="E346" s="79"/>
      <c r="F346" s="79"/>
      <c r="G346" s="79"/>
      <c r="H346" s="79"/>
      <c r="I346" s="79"/>
      <c r="J346" s="79"/>
    </row>
    <row r="347" spans="5:12">
      <c r="E347" s="79"/>
      <c r="F347" s="79"/>
      <c r="G347" s="79"/>
      <c r="H347" s="79"/>
      <c r="I347" s="79"/>
      <c r="J347" s="79"/>
    </row>
    <row r="348" spans="5:12">
      <c r="E348" s="79"/>
      <c r="F348" s="79"/>
      <c r="G348" s="79"/>
      <c r="H348" s="79"/>
      <c r="I348" s="79"/>
      <c r="J348" s="79"/>
    </row>
    <row r="349" spans="5:12">
      <c r="E349" s="79"/>
      <c r="F349" s="79"/>
      <c r="G349" s="79"/>
      <c r="H349" s="79"/>
      <c r="I349" s="79"/>
      <c r="J349" s="79"/>
      <c r="K349" s="79"/>
      <c r="L349" s="79"/>
    </row>
    <row r="350" spans="5:12">
      <c r="E350" s="79"/>
      <c r="F350" s="79"/>
      <c r="G350" s="79"/>
      <c r="H350" s="79"/>
      <c r="I350" s="79"/>
      <c r="J350" s="79"/>
    </row>
    <row r="351" spans="5:12">
      <c r="E351" s="79"/>
      <c r="F351" s="79"/>
      <c r="G351" s="79"/>
      <c r="H351" s="79"/>
      <c r="I351" s="79"/>
      <c r="J351" s="79"/>
    </row>
    <row r="352" spans="5:12">
      <c r="E352" s="79"/>
      <c r="F352" s="79"/>
      <c r="G352" s="79"/>
      <c r="H352" s="79"/>
      <c r="I352" s="79"/>
      <c r="J352" s="79"/>
    </row>
    <row r="353" spans="5:12">
      <c r="E353" s="79"/>
      <c r="F353" s="79"/>
      <c r="G353" s="79"/>
      <c r="H353" s="79"/>
      <c r="I353" s="79"/>
      <c r="J353" s="79"/>
    </row>
    <row r="354" spans="5:12">
      <c r="E354" s="79"/>
      <c r="F354" s="79"/>
      <c r="G354" s="79"/>
      <c r="H354" s="79"/>
      <c r="I354" s="79"/>
      <c r="J354" s="79"/>
    </row>
    <row r="355" spans="5:12">
      <c r="E355" s="79"/>
      <c r="F355" s="79"/>
      <c r="G355" s="79"/>
      <c r="H355" s="79"/>
      <c r="I355" s="79"/>
      <c r="J355" s="79"/>
    </row>
    <row r="356" spans="5:12">
      <c r="E356" s="79"/>
      <c r="F356" s="79"/>
      <c r="G356" s="79"/>
      <c r="H356" s="79"/>
      <c r="I356" s="79"/>
      <c r="J356" s="79"/>
      <c r="K356" s="79"/>
      <c r="L356" s="79"/>
    </row>
    <row r="357" spans="5:12">
      <c r="E357" s="79"/>
      <c r="F357" s="79"/>
      <c r="G357" s="79"/>
      <c r="H357" s="79"/>
      <c r="I357" s="79"/>
      <c r="J357" s="79"/>
    </row>
    <row r="358" spans="5:12">
      <c r="E358" s="79"/>
      <c r="F358" s="79"/>
      <c r="G358" s="79"/>
      <c r="H358" s="79"/>
      <c r="I358" s="79"/>
      <c r="J358" s="79"/>
    </row>
    <row r="359" spans="5:12">
      <c r="E359" s="79"/>
      <c r="F359" s="79"/>
      <c r="G359" s="79"/>
      <c r="H359" s="79"/>
      <c r="I359" s="79"/>
      <c r="J359" s="79"/>
    </row>
    <row r="360" spans="5:12">
      <c r="E360" s="79"/>
      <c r="F360" s="79"/>
      <c r="G360" s="79"/>
      <c r="H360" s="79"/>
      <c r="I360" s="79"/>
      <c r="J360" s="79"/>
    </row>
    <row r="361" spans="5:12">
      <c r="E361" s="79"/>
      <c r="F361" s="79"/>
      <c r="G361" s="79"/>
      <c r="H361" s="79"/>
      <c r="I361" s="79"/>
      <c r="J361" s="79"/>
    </row>
    <row r="362" spans="5:12">
      <c r="E362" s="79"/>
      <c r="F362" s="79"/>
      <c r="G362" s="79"/>
      <c r="H362" s="79"/>
      <c r="I362" s="79"/>
      <c r="J362" s="79"/>
    </row>
    <row r="363" spans="5:12">
      <c r="E363" s="79"/>
      <c r="F363" s="79"/>
      <c r="G363" s="79"/>
      <c r="H363" s="79"/>
      <c r="I363" s="79"/>
      <c r="J363" s="79"/>
      <c r="K363" s="79"/>
      <c r="L363" s="79"/>
    </row>
    <row r="364" spans="5:12">
      <c r="E364" s="79"/>
      <c r="F364" s="79"/>
      <c r="G364" s="79"/>
      <c r="H364" s="79"/>
      <c r="I364" s="79"/>
      <c r="J364" s="79"/>
    </row>
    <row r="365" spans="5:12">
      <c r="E365" s="79"/>
      <c r="F365" s="79"/>
      <c r="G365" s="79"/>
      <c r="H365" s="79"/>
      <c r="I365" s="79"/>
      <c r="J365" s="79"/>
    </row>
    <row r="366" spans="5:12">
      <c r="E366" s="79"/>
      <c r="F366" s="79"/>
      <c r="G366" s="79"/>
      <c r="H366" s="79"/>
      <c r="I366" s="79"/>
      <c r="J366" s="79"/>
    </row>
    <row r="367" spans="5:12">
      <c r="E367" s="79"/>
      <c r="F367" s="79"/>
      <c r="G367" s="79"/>
      <c r="H367" s="79"/>
      <c r="I367" s="79"/>
      <c r="J367" s="79"/>
    </row>
    <row r="368" spans="5:12">
      <c r="E368" s="79"/>
      <c r="F368" s="79"/>
      <c r="G368" s="79"/>
      <c r="H368" s="79"/>
      <c r="I368" s="79"/>
      <c r="J368" s="79"/>
    </row>
    <row r="369" spans="5:12">
      <c r="E369" s="79"/>
      <c r="F369" s="79"/>
      <c r="G369" s="79"/>
      <c r="H369" s="79"/>
      <c r="I369" s="79"/>
      <c r="J369" s="79"/>
    </row>
    <row r="370" spans="5:12">
      <c r="E370" s="79"/>
      <c r="F370" s="79"/>
      <c r="G370" s="79"/>
      <c r="H370" s="79"/>
      <c r="I370" s="79"/>
      <c r="J370" s="79"/>
      <c r="K370" s="79"/>
      <c r="L370" s="79"/>
    </row>
    <row r="371" spans="5:12">
      <c r="E371" s="79"/>
      <c r="F371" s="79"/>
      <c r="G371" s="79"/>
      <c r="H371" s="79"/>
      <c r="I371" s="79"/>
      <c r="J371" s="79"/>
    </row>
    <row r="372" spans="5:12">
      <c r="E372" s="79"/>
      <c r="F372" s="79"/>
      <c r="G372" s="79"/>
      <c r="H372" s="79"/>
      <c r="I372" s="79"/>
      <c r="J372" s="79"/>
    </row>
    <row r="373" spans="5:12">
      <c r="E373" s="79"/>
      <c r="F373" s="79"/>
      <c r="G373" s="79"/>
      <c r="H373" s="79"/>
      <c r="I373" s="79"/>
      <c r="J373" s="79"/>
    </row>
    <row r="374" spans="5:12">
      <c r="E374" s="79"/>
      <c r="F374" s="79"/>
      <c r="G374" s="79"/>
      <c r="H374" s="79"/>
      <c r="I374" s="79"/>
      <c r="J374" s="79"/>
    </row>
    <row r="375" spans="5:12">
      <c r="E375" s="79"/>
      <c r="F375" s="79"/>
      <c r="G375" s="79"/>
      <c r="H375" s="79"/>
      <c r="I375" s="79"/>
      <c r="J375" s="79"/>
    </row>
    <row r="376" spans="5:12">
      <c r="E376" s="79"/>
      <c r="F376" s="79"/>
      <c r="G376" s="79"/>
      <c r="H376" s="79"/>
      <c r="I376" s="79"/>
      <c r="J376" s="79"/>
    </row>
    <row r="377" spans="5:12">
      <c r="E377" s="79"/>
      <c r="F377" s="79"/>
      <c r="G377" s="79"/>
      <c r="H377" s="79"/>
      <c r="I377" s="79"/>
      <c r="J377" s="79"/>
      <c r="K377" s="79"/>
      <c r="L377" s="79"/>
    </row>
    <row r="378" spans="5:12">
      <c r="E378" s="79"/>
      <c r="F378" s="79"/>
      <c r="G378" s="79"/>
      <c r="H378" s="79"/>
      <c r="I378" s="79"/>
      <c r="J378" s="79"/>
    </row>
    <row r="379" spans="5:12">
      <c r="E379" s="79"/>
      <c r="F379" s="79"/>
      <c r="G379" s="79"/>
      <c r="H379" s="79"/>
      <c r="I379" s="79"/>
      <c r="J379" s="79"/>
    </row>
    <row r="380" spans="5:12">
      <c r="E380" s="79"/>
      <c r="F380" s="79"/>
      <c r="G380" s="79"/>
      <c r="H380" s="79"/>
      <c r="I380" s="79"/>
      <c r="J380" s="79"/>
    </row>
    <row r="381" spans="5:12">
      <c r="E381" s="79"/>
      <c r="F381" s="79"/>
      <c r="G381" s="79"/>
      <c r="H381" s="79"/>
      <c r="I381" s="79"/>
      <c r="J381" s="79"/>
    </row>
    <row r="382" spans="5:12">
      <c r="E382" s="79"/>
      <c r="F382" s="79"/>
      <c r="G382" s="79"/>
      <c r="H382" s="79"/>
      <c r="I382" s="79"/>
      <c r="J382" s="79"/>
    </row>
    <row r="383" spans="5:12">
      <c r="E383" s="79"/>
      <c r="F383" s="79"/>
      <c r="G383" s="79"/>
      <c r="H383" s="79"/>
      <c r="I383" s="79"/>
      <c r="J383" s="79"/>
    </row>
    <row r="384" spans="5:12">
      <c r="E384" s="79"/>
      <c r="F384" s="79"/>
      <c r="G384" s="79"/>
      <c r="H384" s="79"/>
      <c r="I384" s="79"/>
      <c r="J384" s="79"/>
      <c r="K384" s="79"/>
      <c r="L384" s="79"/>
    </row>
    <row r="385" spans="5:12">
      <c r="E385" s="79"/>
      <c r="F385" s="79"/>
      <c r="G385" s="79"/>
      <c r="H385" s="79"/>
      <c r="I385" s="79"/>
      <c r="J385" s="79"/>
    </row>
    <row r="386" spans="5:12">
      <c r="E386" s="79"/>
      <c r="F386" s="79"/>
      <c r="G386" s="79"/>
      <c r="H386" s="79"/>
      <c r="I386" s="79"/>
      <c r="J386" s="79"/>
    </row>
    <row r="387" spans="5:12">
      <c r="E387" s="79"/>
      <c r="F387" s="79"/>
      <c r="G387" s="79"/>
      <c r="H387" s="79"/>
      <c r="I387" s="79"/>
      <c r="J387" s="79"/>
    </row>
    <row r="388" spans="5:12">
      <c r="E388" s="79"/>
      <c r="F388" s="79"/>
      <c r="G388" s="79"/>
      <c r="H388" s="79"/>
      <c r="I388" s="79"/>
      <c r="J388" s="79"/>
    </row>
    <row r="389" spans="5:12">
      <c r="E389" s="79"/>
      <c r="F389" s="79"/>
      <c r="G389" s="79"/>
      <c r="H389" s="79"/>
      <c r="I389" s="79"/>
      <c r="J389" s="79"/>
    </row>
    <row r="390" spans="5:12">
      <c r="E390" s="79"/>
      <c r="F390" s="79"/>
      <c r="G390" s="79"/>
      <c r="H390" s="79"/>
      <c r="I390" s="79"/>
      <c r="J390" s="79"/>
    </row>
    <row r="391" spans="5:12">
      <c r="E391" s="79"/>
      <c r="F391" s="79"/>
      <c r="G391" s="79"/>
      <c r="H391" s="79"/>
      <c r="I391" s="79"/>
      <c r="J391" s="79"/>
      <c r="K391" s="79"/>
      <c r="L391" s="79"/>
    </row>
    <row r="392" spans="5:12">
      <c r="E392" s="79"/>
      <c r="F392" s="79"/>
      <c r="G392" s="79"/>
      <c r="H392" s="79"/>
      <c r="I392" s="79"/>
      <c r="J392" s="79"/>
    </row>
    <row r="393" spans="5:12">
      <c r="E393" s="79"/>
      <c r="F393" s="79"/>
      <c r="G393" s="79"/>
      <c r="H393" s="79"/>
      <c r="I393" s="79"/>
      <c r="J393" s="79"/>
    </row>
    <row r="394" spans="5:12">
      <c r="E394" s="79"/>
      <c r="F394" s="79"/>
      <c r="G394" s="79"/>
      <c r="H394" s="79"/>
      <c r="I394" s="79"/>
      <c r="J394" s="79"/>
    </row>
    <row r="395" spans="5:12">
      <c r="E395" s="79"/>
      <c r="F395" s="79"/>
      <c r="G395" s="79"/>
      <c r="H395" s="79"/>
      <c r="I395" s="79"/>
      <c r="J395" s="79"/>
    </row>
    <row r="396" spans="5:12">
      <c r="E396" s="79"/>
      <c r="F396" s="79"/>
      <c r="G396" s="79"/>
      <c r="H396" s="79"/>
      <c r="I396" s="79"/>
      <c r="J396" s="79"/>
    </row>
    <row r="397" spans="5:12">
      <c r="E397" s="79"/>
      <c r="F397" s="79"/>
      <c r="G397" s="79"/>
      <c r="H397" s="79"/>
      <c r="I397" s="79"/>
      <c r="J397" s="79"/>
    </row>
    <row r="398" spans="5:12">
      <c r="E398" s="79"/>
      <c r="F398" s="79"/>
      <c r="G398" s="79"/>
      <c r="H398" s="79"/>
      <c r="I398" s="79"/>
      <c r="J398" s="79"/>
      <c r="K398" s="79"/>
      <c r="L398" s="79"/>
    </row>
    <row r="399" spans="5:12">
      <c r="E399" s="79"/>
      <c r="F399" s="79"/>
      <c r="G399" s="79"/>
      <c r="H399" s="79"/>
      <c r="I399" s="79"/>
      <c r="J399" s="79"/>
    </row>
    <row r="400" spans="5:12">
      <c r="E400" s="79"/>
      <c r="F400" s="79"/>
      <c r="G400" s="79"/>
      <c r="H400" s="79"/>
      <c r="I400" s="79"/>
      <c r="J400" s="79"/>
    </row>
    <row r="401" spans="5:12">
      <c r="E401" s="79"/>
      <c r="F401" s="79"/>
      <c r="G401" s="79"/>
      <c r="H401" s="79"/>
      <c r="I401" s="79"/>
      <c r="J401" s="79"/>
    </row>
    <row r="402" spans="5:12">
      <c r="E402" s="79"/>
      <c r="F402" s="79"/>
      <c r="G402" s="79"/>
      <c r="H402" s="79"/>
      <c r="I402" s="79"/>
      <c r="J402" s="79"/>
    </row>
    <row r="403" spans="5:12">
      <c r="E403" s="79"/>
      <c r="F403" s="79"/>
      <c r="G403" s="79"/>
      <c r="H403" s="79"/>
      <c r="I403" s="79"/>
      <c r="J403" s="79"/>
    </row>
    <row r="404" spans="5:12">
      <c r="E404" s="79"/>
      <c r="F404" s="79"/>
      <c r="G404" s="79"/>
      <c r="H404" s="79"/>
      <c r="I404" s="79"/>
      <c r="J404" s="79"/>
    </row>
    <row r="405" spans="5:12">
      <c r="E405" s="79"/>
      <c r="F405" s="79"/>
      <c r="G405" s="79"/>
      <c r="H405" s="79"/>
      <c r="I405" s="79"/>
      <c r="J405" s="79"/>
      <c r="K405" s="79"/>
      <c r="L405" s="79"/>
    </row>
    <row r="406" spans="5:12">
      <c r="E406" s="79"/>
      <c r="F406" s="79"/>
      <c r="G406" s="79"/>
      <c r="H406" s="79"/>
      <c r="I406" s="79"/>
      <c r="J406" s="79"/>
    </row>
    <row r="407" spans="5:12">
      <c r="E407" s="79"/>
      <c r="F407" s="79"/>
      <c r="G407" s="79"/>
      <c r="H407" s="79"/>
      <c r="I407" s="79"/>
      <c r="J407" s="79"/>
    </row>
    <row r="408" spans="5:12">
      <c r="E408" s="79"/>
      <c r="F408" s="79"/>
      <c r="G408" s="79"/>
      <c r="H408" s="79"/>
      <c r="I408" s="79"/>
      <c r="J408" s="79"/>
    </row>
    <row r="409" spans="5:12">
      <c r="E409" s="79"/>
      <c r="F409" s="79"/>
      <c r="G409" s="79"/>
      <c r="H409" s="79"/>
      <c r="I409" s="79"/>
      <c r="J409" s="79"/>
    </row>
    <row r="410" spans="5:12">
      <c r="E410" s="79"/>
      <c r="F410" s="79"/>
      <c r="G410" s="79"/>
      <c r="H410" s="79"/>
      <c r="I410" s="79"/>
      <c r="J410" s="79"/>
    </row>
    <row r="411" spans="5:12">
      <c r="E411" s="79"/>
      <c r="F411" s="79"/>
      <c r="G411" s="79"/>
      <c r="H411" s="79"/>
      <c r="I411" s="79"/>
      <c r="J411" s="79"/>
    </row>
    <row r="412" spans="5:12">
      <c r="E412" s="79"/>
      <c r="F412" s="79"/>
      <c r="G412" s="79"/>
      <c r="H412" s="79"/>
      <c r="I412" s="79"/>
      <c r="J412" s="79"/>
      <c r="K412" s="79"/>
      <c r="L412" s="79"/>
    </row>
    <row r="413" spans="5:12">
      <c r="E413" s="79"/>
      <c r="F413" s="79"/>
      <c r="G413" s="79"/>
      <c r="H413" s="79"/>
      <c r="I413" s="79"/>
      <c r="J413" s="79"/>
    </row>
    <row r="414" spans="5:12">
      <c r="E414" s="79"/>
      <c r="F414" s="79"/>
      <c r="G414" s="79"/>
      <c r="H414" s="79"/>
      <c r="I414" s="79"/>
      <c r="J414" s="79"/>
    </row>
    <row r="415" spans="5:12">
      <c r="E415" s="79"/>
      <c r="F415" s="79"/>
      <c r="G415" s="79"/>
      <c r="H415" s="79"/>
      <c r="I415" s="79"/>
      <c r="J415" s="79"/>
    </row>
    <row r="416" spans="5:12">
      <c r="E416" s="79"/>
      <c r="F416" s="79"/>
      <c r="G416" s="79"/>
      <c r="H416" s="79"/>
      <c r="I416" s="79"/>
      <c r="J416" s="79"/>
    </row>
    <row r="417" spans="5:12">
      <c r="E417" s="79"/>
      <c r="F417" s="79"/>
      <c r="G417" s="79"/>
      <c r="H417" s="79"/>
      <c r="I417" s="79"/>
      <c r="J417" s="79"/>
    </row>
    <row r="418" spans="5:12">
      <c r="E418" s="79"/>
      <c r="F418" s="79"/>
      <c r="G418" s="79"/>
      <c r="H418" s="79"/>
      <c r="I418" s="79"/>
      <c r="J418" s="79"/>
    </row>
    <row r="419" spans="5:12">
      <c r="E419" s="79"/>
      <c r="F419" s="79"/>
      <c r="G419" s="79"/>
      <c r="H419" s="79"/>
      <c r="I419" s="79"/>
      <c r="J419" s="79"/>
      <c r="K419" s="79"/>
      <c r="L419" s="79"/>
    </row>
    <row r="420" spans="5:12">
      <c r="E420" s="79"/>
      <c r="F420" s="79"/>
      <c r="G420" s="79"/>
      <c r="H420" s="79"/>
      <c r="I420" s="79"/>
      <c r="J420" s="79"/>
    </row>
    <row r="421" spans="5:12">
      <c r="E421" s="79"/>
      <c r="F421" s="79"/>
      <c r="G421" s="79"/>
      <c r="H421" s="79"/>
      <c r="I421" s="79"/>
      <c r="J421" s="79"/>
    </row>
    <row r="422" spans="5:12">
      <c r="E422" s="79"/>
      <c r="F422" s="79"/>
      <c r="G422" s="79"/>
      <c r="H422" s="79"/>
      <c r="I422" s="79"/>
      <c r="J422" s="79"/>
    </row>
    <row r="423" spans="5:12">
      <c r="E423" s="79"/>
      <c r="F423" s="79"/>
      <c r="G423" s="79"/>
      <c r="H423" s="79"/>
      <c r="I423" s="79"/>
      <c r="J423" s="79"/>
    </row>
    <row r="424" spans="5:12">
      <c r="E424" s="79"/>
      <c r="F424" s="79"/>
      <c r="G424" s="79"/>
      <c r="H424" s="79"/>
      <c r="I424" s="79"/>
      <c r="J424" s="79"/>
    </row>
    <row r="425" spans="5:12">
      <c r="E425" s="79"/>
      <c r="F425" s="79"/>
      <c r="G425" s="79"/>
      <c r="H425" s="79"/>
      <c r="I425" s="79"/>
      <c r="J425" s="79"/>
    </row>
    <row r="426" spans="5:12">
      <c r="E426" s="79"/>
      <c r="F426" s="79"/>
      <c r="G426" s="79"/>
      <c r="H426" s="79"/>
      <c r="I426" s="79"/>
      <c r="J426" s="79"/>
      <c r="K426" s="79"/>
      <c r="L426" s="79"/>
    </row>
    <row r="427" spans="5:12">
      <c r="E427" s="79"/>
      <c r="F427" s="79"/>
      <c r="G427" s="79"/>
      <c r="H427" s="79"/>
      <c r="I427" s="79"/>
      <c r="J427" s="79"/>
    </row>
    <row r="428" spans="5:12">
      <c r="E428" s="79"/>
      <c r="F428" s="79"/>
      <c r="G428" s="79"/>
      <c r="H428" s="79"/>
      <c r="I428" s="79"/>
      <c r="J428" s="79"/>
    </row>
    <row r="429" spans="5:12">
      <c r="E429" s="79"/>
      <c r="F429" s="79"/>
      <c r="G429" s="79"/>
      <c r="H429" s="79"/>
      <c r="I429" s="79"/>
      <c r="J429" s="79"/>
    </row>
    <row r="430" spans="5:12">
      <c r="E430" s="79"/>
      <c r="F430" s="79"/>
      <c r="G430" s="79"/>
      <c r="H430" s="79"/>
      <c r="I430" s="79"/>
      <c r="J430" s="79"/>
    </row>
    <row r="431" spans="5:12">
      <c r="E431" s="79"/>
      <c r="F431" s="79"/>
      <c r="G431" s="79"/>
      <c r="H431" s="79"/>
      <c r="I431" s="79"/>
      <c r="J431" s="79"/>
    </row>
    <row r="432" spans="5:12">
      <c r="E432" s="79"/>
      <c r="F432" s="79"/>
      <c r="G432" s="79"/>
      <c r="H432" s="79"/>
      <c r="I432" s="79"/>
      <c r="J432" s="79"/>
    </row>
    <row r="433" spans="5:12">
      <c r="E433" s="79"/>
      <c r="F433" s="79"/>
      <c r="G433" s="79"/>
      <c r="H433" s="79"/>
      <c r="I433" s="79"/>
      <c r="J433" s="79"/>
      <c r="K433" s="79"/>
      <c r="L433" s="79"/>
    </row>
    <row r="434" spans="5:12">
      <c r="E434" s="79"/>
      <c r="F434" s="79"/>
      <c r="G434" s="79"/>
      <c r="H434" s="79"/>
      <c r="I434" s="79"/>
      <c r="J434" s="79"/>
    </row>
    <row r="435" spans="5:12">
      <c r="E435" s="79"/>
      <c r="F435" s="79"/>
      <c r="G435" s="79"/>
      <c r="H435" s="79"/>
      <c r="I435" s="79"/>
      <c r="J435" s="79"/>
    </row>
    <row r="436" spans="5:12">
      <c r="E436" s="79"/>
      <c r="F436" s="79"/>
      <c r="G436" s="79"/>
      <c r="H436" s="79"/>
      <c r="I436" s="79"/>
      <c r="J436" s="79"/>
    </row>
    <row r="437" spans="5:12">
      <c r="E437" s="79"/>
      <c r="F437" s="79"/>
      <c r="G437" s="79"/>
      <c r="H437" s="79"/>
      <c r="I437" s="79"/>
      <c r="J437" s="79"/>
    </row>
    <row r="438" spans="5:12">
      <c r="E438" s="79"/>
      <c r="F438" s="79"/>
      <c r="G438" s="79"/>
      <c r="H438" s="79"/>
      <c r="I438" s="79"/>
      <c r="J438" s="79"/>
    </row>
    <row r="439" spans="5:12">
      <c r="E439" s="79"/>
      <c r="F439" s="79"/>
      <c r="G439" s="79"/>
      <c r="H439" s="79"/>
      <c r="I439" s="79"/>
      <c r="J439" s="79"/>
    </row>
    <row r="440" spans="5:12">
      <c r="E440" s="79"/>
      <c r="F440" s="79"/>
      <c r="G440" s="79"/>
      <c r="H440" s="79"/>
      <c r="I440" s="79"/>
      <c r="J440" s="79"/>
      <c r="K440" s="79"/>
      <c r="L440" s="79"/>
    </row>
    <row r="441" spans="5:12">
      <c r="E441" s="79"/>
      <c r="F441" s="79"/>
      <c r="G441" s="79"/>
      <c r="H441" s="79"/>
      <c r="I441" s="79"/>
      <c r="J441" s="79"/>
    </row>
    <row r="442" spans="5:12">
      <c r="E442" s="79"/>
      <c r="F442" s="79"/>
      <c r="G442" s="79"/>
      <c r="H442" s="79"/>
      <c r="I442" s="79"/>
      <c r="J442" s="79"/>
    </row>
    <row r="443" spans="5:12">
      <c r="E443" s="79"/>
      <c r="F443" s="79"/>
      <c r="G443" s="79"/>
      <c r="H443" s="79"/>
      <c r="I443" s="79"/>
      <c r="J443" s="79"/>
    </row>
    <row r="444" spans="5:12">
      <c r="E444" s="79"/>
      <c r="F444" s="79"/>
      <c r="G444" s="79"/>
      <c r="H444" s="79"/>
      <c r="I444" s="79"/>
      <c r="J444" s="79"/>
    </row>
    <row r="445" spans="5:12">
      <c r="E445" s="79"/>
      <c r="F445" s="79"/>
      <c r="G445" s="79"/>
      <c r="H445" s="79"/>
      <c r="I445" s="79"/>
      <c r="J445" s="79"/>
    </row>
    <row r="446" spans="5:12">
      <c r="E446" s="79"/>
      <c r="F446" s="79"/>
      <c r="G446" s="79"/>
      <c r="H446" s="79"/>
      <c r="I446" s="79"/>
      <c r="J446" s="79"/>
    </row>
    <row r="447" spans="5:12">
      <c r="E447" s="79"/>
      <c r="F447" s="79"/>
      <c r="G447" s="79"/>
      <c r="H447" s="79"/>
      <c r="I447" s="79"/>
      <c r="J447" s="79"/>
      <c r="K447" s="79"/>
      <c r="L447" s="79"/>
    </row>
    <row r="448" spans="5:12">
      <c r="E448" s="79"/>
      <c r="F448" s="79"/>
      <c r="G448" s="79"/>
      <c r="H448" s="79"/>
      <c r="I448" s="79"/>
      <c r="J448" s="79"/>
    </row>
    <row r="449" spans="5:12">
      <c r="E449" s="79"/>
      <c r="F449" s="79"/>
      <c r="G449" s="79"/>
      <c r="H449" s="79"/>
      <c r="I449" s="79"/>
      <c r="J449" s="79"/>
    </row>
    <row r="450" spans="5:12">
      <c r="E450" s="79"/>
      <c r="F450" s="79"/>
      <c r="G450" s="79"/>
      <c r="H450" s="79"/>
      <c r="I450" s="79"/>
      <c r="J450" s="79"/>
    </row>
    <row r="451" spans="5:12">
      <c r="E451" s="79"/>
      <c r="F451" s="79"/>
      <c r="G451" s="79"/>
      <c r="H451" s="79"/>
      <c r="I451" s="79"/>
      <c r="J451" s="79"/>
    </row>
    <row r="452" spans="5:12">
      <c r="E452" s="79"/>
      <c r="F452" s="79"/>
      <c r="G452" s="79"/>
      <c r="H452" s="79"/>
      <c r="I452" s="79"/>
      <c r="J452" s="79"/>
    </row>
    <row r="453" spans="5:12">
      <c r="E453" s="79"/>
      <c r="F453" s="79"/>
      <c r="G453" s="79"/>
      <c r="H453" s="79"/>
      <c r="I453" s="79"/>
      <c r="J453" s="79"/>
    </row>
    <row r="454" spans="5:12">
      <c r="E454" s="79"/>
      <c r="F454" s="79"/>
      <c r="G454" s="79"/>
      <c r="H454" s="79"/>
      <c r="I454" s="79"/>
      <c r="J454" s="79"/>
      <c r="K454" s="79"/>
      <c r="L454" s="79"/>
    </row>
    <row r="455" spans="5:12">
      <c r="E455" s="79"/>
      <c r="F455" s="79"/>
      <c r="G455" s="79"/>
      <c r="H455" s="79"/>
      <c r="I455" s="79"/>
      <c r="J455" s="79"/>
    </row>
    <row r="456" spans="5:12">
      <c r="E456" s="79"/>
      <c r="F456" s="79"/>
      <c r="G456" s="79"/>
      <c r="H456" s="79"/>
      <c r="I456" s="79"/>
      <c r="J456" s="79"/>
    </row>
    <row r="457" spans="5:12">
      <c r="E457" s="79"/>
      <c r="F457" s="79"/>
      <c r="G457" s="79"/>
      <c r="H457" s="79"/>
      <c r="I457" s="79"/>
      <c r="J457" s="79"/>
    </row>
    <row r="458" spans="5:12">
      <c r="E458" s="79"/>
      <c r="F458" s="79"/>
      <c r="G458" s="79"/>
      <c r="H458" s="79"/>
      <c r="I458" s="79"/>
      <c r="J458" s="79"/>
    </row>
    <row r="459" spans="5:12">
      <c r="E459" s="79"/>
      <c r="F459" s="79"/>
      <c r="G459" s="79"/>
      <c r="H459" s="79"/>
      <c r="I459" s="79"/>
      <c r="J459" s="79"/>
    </row>
    <row r="460" spans="5:12">
      <c r="E460" s="79"/>
      <c r="F460" s="79"/>
      <c r="G460" s="79"/>
      <c r="H460" s="79"/>
      <c r="I460" s="79"/>
      <c r="J460" s="79"/>
    </row>
    <row r="461" spans="5:12">
      <c r="E461" s="79"/>
      <c r="F461" s="79"/>
      <c r="G461" s="79"/>
      <c r="H461" s="79"/>
      <c r="I461" s="79"/>
      <c r="J461" s="79"/>
      <c r="K461" s="79"/>
      <c r="L461" s="79"/>
    </row>
    <row r="462" spans="5:12">
      <c r="E462" s="79"/>
      <c r="F462" s="79"/>
      <c r="G462" s="79"/>
      <c r="H462" s="79"/>
      <c r="I462" s="79"/>
      <c r="J462" s="79"/>
    </row>
    <row r="463" spans="5:12">
      <c r="E463" s="79"/>
      <c r="F463" s="79"/>
      <c r="G463" s="79"/>
      <c r="H463" s="79"/>
      <c r="I463" s="79"/>
      <c r="J463" s="79"/>
    </row>
    <row r="464" spans="5:12">
      <c r="E464" s="79"/>
      <c r="F464" s="79"/>
      <c r="G464" s="79"/>
      <c r="H464" s="79"/>
      <c r="I464" s="79"/>
      <c r="J464" s="79"/>
    </row>
    <row r="465" spans="5:12">
      <c r="E465" s="79"/>
      <c r="F465" s="79"/>
      <c r="G465" s="79"/>
      <c r="H465" s="79"/>
      <c r="I465" s="79"/>
      <c r="J465" s="79"/>
    </row>
    <row r="466" spans="5:12">
      <c r="E466" s="79"/>
      <c r="F466" s="79"/>
      <c r="G466" s="79"/>
      <c r="H466" s="79"/>
      <c r="I466" s="79"/>
      <c r="J466" s="79"/>
    </row>
    <row r="467" spans="5:12">
      <c r="E467" s="79"/>
      <c r="F467" s="79"/>
      <c r="G467" s="79"/>
      <c r="H467" s="79"/>
      <c r="I467" s="79"/>
      <c r="J467" s="79"/>
    </row>
    <row r="468" spans="5:12">
      <c r="E468" s="79"/>
      <c r="F468" s="79"/>
      <c r="G468" s="79"/>
      <c r="H468" s="79"/>
      <c r="I468" s="79"/>
      <c r="J468" s="79"/>
      <c r="K468" s="79"/>
      <c r="L468" s="79"/>
    </row>
    <row r="469" spans="5:12">
      <c r="E469" s="79"/>
      <c r="F469" s="79"/>
      <c r="G469" s="79"/>
      <c r="H469" s="79"/>
      <c r="I469" s="79"/>
      <c r="J469" s="79"/>
    </row>
    <row r="470" spans="5:12">
      <c r="E470" s="79"/>
      <c r="F470" s="79"/>
      <c r="G470" s="79"/>
      <c r="H470" s="79"/>
      <c r="I470" s="79"/>
      <c r="J470" s="79"/>
    </row>
    <row r="471" spans="5:12">
      <c r="E471" s="79"/>
      <c r="F471" s="79"/>
      <c r="G471" s="79"/>
      <c r="H471" s="79"/>
      <c r="I471" s="79"/>
      <c r="J471" s="79"/>
    </row>
    <row r="472" spans="5:12">
      <c r="E472" s="79"/>
      <c r="F472" s="79"/>
      <c r="G472" s="79"/>
      <c r="H472" s="79"/>
      <c r="I472" s="79"/>
      <c r="J472" s="79"/>
    </row>
    <row r="473" spans="5:12">
      <c r="E473" s="79"/>
      <c r="F473" s="79"/>
      <c r="G473" s="79"/>
      <c r="H473" s="79"/>
      <c r="I473" s="79"/>
      <c r="J473" s="79"/>
    </row>
    <row r="474" spans="5:12">
      <c r="E474" s="79"/>
      <c r="F474" s="79"/>
      <c r="G474" s="79"/>
      <c r="H474" s="79"/>
      <c r="I474" s="79"/>
      <c r="J474" s="79"/>
    </row>
    <row r="475" spans="5:12">
      <c r="E475" s="79"/>
      <c r="F475" s="79"/>
      <c r="G475" s="79"/>
      <c r="H475" s="79"/>
      <c r="I475" s="79"/>
      <c r="J475" s="79"/>
      <c r="K475" s="79"/>
      <c r="L475" s="79"/>
    </row>
    <row r="476" spans="5:12">
      <c r="E476" s="79"/>
      <c r="F476" s="79"/>
      <c r="G476" s="79"/>
      <c r="H476" s="79"/>
      <c r="I476" s="79"/>
      <c r="J476" s="79"/>
    </row>
    <row r="477" spans="5:12">
      <c r="E477" s="79"/>
      <c r="F477" s="79"/>
      <c r="G477" s="79"/>
      <c r="H477" s="79"/>
      <c r="I477" s="79"/>
      <c r="J477" s="79"/>
    </row>
    <row r="478" spans="5:12">
      <c r="E478" s="79"/>
      <c r="F478" s="79"/>
      <c r="G478" s="79"/>
      <c r="H478" s="79"/>
      <c r="I478" s="79"/>
      <c r="J478" s="79"/>
    </row>
    <row r="479" spans="5:12">
      <c r="E479" s="79"/>
      <c r="F479" s="79"/>
      <c r="G479" s="79"/>
      <c r="H479" s="79"/>
      <c r="I479" s="79"/>
      <c r="J479" s="79"/>
    </row>
    <row r="480" spans="5:12">
      <c r="E480" s="79"/>
      <c r="F480" s="79"/>
      <c r="G480" s="79"/>
      <c r="H480" s="79"/>
      <c r="I480" s="79"/>
      <c r="J480" s="79"/>
    </row>
    <row r="481" spans="5:12">
      <c r="E481" s="79"/>
      <c r="F481" s="79"/>
      <c r="G481" s="79"/>
      <c r="H481" s="79"/>
      <c r="I481" s="79"/>
      <c r="J481" s="79"/>
    </row>
    <row r="482" spans="5:12">
      <c r="E482" s="79"/>
      <c r="F482" s="79"/>
      <c r="G482" s="79"/>
      <c r="H482" s="79"/>
      <c r="I482" s="79"/>
      <c r="J482" s="79"/>
      <c r="K482" s="79"/>
      <c r="L482" s="79"/>
    </row>
    <row r="483" spans="5:12">
      <c r="E483" s="79"/>
      <c r="F483" s="79"/>
      <c r="G483" s="79"/>
      <c r="H483" s="79"/>
      <c r="I483" s="79"/>
      <c r="J483" s="79"/>
    </row>
    <row r="484" spans="5:12">
      <c r="E484" s="79"/>
      <c r="F484" s="79"/>
      <c r="G484" s="79"/>
      <c r="H484" s="79"/>
      <c r="I484" s="79"/>
      <c r="J484" s="79"/>
    </row>
    <row r="485" spans="5:12">
      <c r="E485" s="79"/>
      <c r="F485" s="79"/>
      <c r="G485" s="79"/>
      <c r="H485" s="79"/>
      <c r="I485" s="79"/>
      <c r="J485" s="79"/>
    </row>
    <row r="486" spans="5:12">
      <c r="E486" s="79"/>
      <c r="F486" s="79"/>
      <c r="G486" s="79"/>
      <c r="H486" s="79"/>
      <c r="I486" s="79"/>
      <c r="J486" s="79"/>
    </row>
    <row r="487" spans="5:12">
      <c r="E487" s="79"/>
      <c r="F487" s="79"/>
      <c r="G487" s="79"/>
      <c r="H487" s="79"/>
      <c r="I487" s="79"/>
      <c r="J487" s="79"/>
    </row>
    <row r="488" spans="5:12">
      <c r="E488" s="79"/>
      <c r="F488" s="79"/>
      <c r="G488" s="79"/>
      <c r="H488" s="79"/>
      <c r="I488" s="79"/>
      <c r="J488" s="79"/>
    </row>
    <row r="489" spans="5:12">
      <c r="E489" s="79"/>
      <c r="F489" s="79"/>
      <c r="G489" s="79"/>
      <c r="H489" s="79"/>
      <c r="I489" s="79"/>
      <c r="J489" s="79"/>
      <c r="K489" s="79"/>
      <c r="L489" s="79"/>
    </row>
    <row r="490" spans="5:12">
      <c r="E490" s="79"/>
      <c r="F490" s="79"/>
      <c r="G490" s="79"/>
      <c r="H490" s="79"/>
      <c r="I490" s="79"/>
      <c r="J490" s="79"/>
    </row>
    <row r="491" spans="5:12">
      <c r="E491" s="79"/>
      <c r="F491" s="79"/>
      <c r="G491" s="79"/>
      <c r="H491" s="79"/>
      <c r="I491" s="79"/>
      <c r="J491" s="79"/>
    </row>
    <row r="492" spans="5:12">
      <c r="E492" s="79"/>
      <c r="F492" s="79"/>
      <c r="G492" s="79"/>
      <c r="H492" s="79"/>
      <c r="I492" s="79"/>
      <c r="J492" s="79"/>
    </row>
    <row r="493" spans="5:12">
      <c r="E493" s="79"/>
      <c r="F493" s="79"/>
      <c r="G493" s="79"/>
      <c r="H493" s="79"/>
      <c r="I493" s="79"/>
      <c r="J493" s="79"/>
    </row>
    <row r="494" spans="5:12">
      <c r="E494" s="79"/>
      <c r="F494" s="79"/>
      <c r="G494" s="79"/>
      <c r="H494" s="79"/>
      <c r="I494" s="79"/>
      <c r="J494" s="79"/>
    </row>
    <row r="495" spans="5:12">
      <c r="E495" s="79"/>
      <c r="F495" s="79"/>
      <c r="G495" s="79"/>
      <c r="H495" s="79"/>
      <c r="I495" s="79"/>
      <c r="J495" s="79"/>
    </row>
    <row r="496" spans="5:12">
      <c r="E496" s="79"/>
      <c r="F496" s="79"/>
      <c r="G496" s="79"/>
      <c r="H496" s="79"/>
      <c r="I496" s="79"/>
      <c r="J496" s="79"/>
      <c r="K496" s="79"/>
      <c r="L496" s="79"/>
    </row>
    <row r="497" spans="5:12">
      <c r="E497" s="79"/>
      <c r="F497" s="79"/>
      <c r="G497" s="79"/>
      <c r="H497" s="79"/>
      <c r="I497" s="79"/>
      <c r="J497" s="79"/>
    </row>
    <row r="498" spans="5:12">
      <c r="E498" s="79"/>
      <c r="F498" s="79"/>
      <c r="G498" s="79"/>
      <c r="H498" s="79"/>
      <c r="I498" s="79"/>
      <c r="J498" s="79"/>
    </row>
    <row r="499" spans="5:12">
      <c r="E499" s="79"/>
      <c r="F499" s="79"/>
      <c r="G499" s="79"/>
      <c r="H499" s="79"/>
      <c r="I499" s="79"/>
      <c r="J499" s="79"/>
    </row>
    <row r="500" spans="5:12">
      <c r="E500" s="79"/>
      <c r="F500" s="79"/>
      <c r="G500" s="79"/>
      <c r="H500" s="79"/>
      <c r="I500" s="79"/>
      <c r="J500" s="79"/>
    </row>
    <row r="501" spans="5:12">
      <c r="E501" s="79"/>
      <c r="F501" s="79"/>
      <c r="G501" s="79"/>
      <c r="H501" s="79"/>
      <c r="I501" s="79"/>
      <c r="J501" s="79"/>
    </row>
    <row r="502" spans="5:12">
      <c r="E502" s="79"/>
      <c r="F502" s="79"/>
      <c r="G502" s="79"/>
      <c r="H502" s="79"/>
      <c r="I502" s="79"/>
      <c r="J502" s="79"/>
    </row>
    <row r="503" spans="5:12">
      <c r="E503" s="79"/>
      <c r="F503" s="79"/>
      <c r="G503" s="79"/>
      <c r="H503" s="79"/>
      <c r="I503" s="79"/>
      <c r="J503" s="79"/>
      <c r="K503" s="79"/>
      <c r="L503" s="79"/>
    </row>
    <row r="504" spans="5:12">
      <c r="E504" s="79"/>
      <c r="F504" s="79"/>
      <c r="G504" s="79"/>
      <c r="H504" s="79"/>
      <c r="I504" s="79"/>
      <c r="J504" s="79"/>
    </row>
    <row r="505" spans="5:12">
      <c r="E505" s="79"/>
      <c r="F505" s="79"/>
      <c r="G505" s="79"/>
      <c r="H505" s="79"/>
      <c r="I505" s="79"/>
      <c r="J505" s="79"/>
    </row>
    <row r="506" spans="5:12">
      <c r="E506" s="79"/>
      <c r="F506" s="79"/>
      <c r="G506" s="79"/>
      <c r="H506" s="79"/>
      <c r="I506" s="79"/>
      <c r="J506" s="79"/>
    </row>
    <row r="507" spans="5:12">
      <c r="E507" s="79"/>
      <c r="F507" s="79"/>
      <c r="G507" s="79"/>
      <c r="H507" s="79"/>
      <c r="I507" s="79"/>
      <c r="J507" s="79"/>
    </row>
    <row r="508" spans="5:12">
      <c r="E508" s="79"/>
      <c r="F508" s="79"/>
      <c r="G508" s="79"/>
      <c r="H508" s="79"/>
      <c r="I508" s="79"/>
      <c r="J508" s="79"/>
    </row>
    <row r="509" spans="5:12">
      <c r="E509" s="79"/>
      <c r="F509" s="79"/>
      <c r="G509" s="79"/>
      <c r="H509" s="79"/>
      <c r="I509" s="79"/>
      <c r="J509" s="79"/>
    </row>
    <row r="510" spans="5:12">
      <c r="E510" s="79"/>
      <c r="F510" s="79"/>
      <c r="G510" s="79"/>
      <c r="H510" s="79"/>
      <c r="I510" s="79"/>
      <c r="J510" s="79"/>
      <c r="K510" s="79"/>
      <c r="L510" s="79"/>
    </row>
    <row r="511" spans="5:12">
      <c r="E511" s="79"/>
      <c r="F511" s="79"/>
      <c r="G511" s="79"/>
      <c r="H511" s="79"/>
      <c r="I511" s="79"/>
      <c r="J511" s="79"/>
    </row>
    <row r="512" spans="5:12">
      <c r="E512" s="79"/>
      <c r="F512" s="79"/>
      <c r="G512" s="79"/>
      <c r="H512" s="79"/>
      <c r="I512" s="79"/>
      <c r="J512" s="79"/>
    </row>
    <row r="513" spans="5:12">
      <c r="E513" s="79"/>
      <c r="F513" s="79"/>
      <c r="G513" s="79"/>
      <c r="H513" s="79"/>
      <c r="I513" s="79"/>
      <c r="J513" s="79"/>
    </row>
    <row r="514" spans="5:12">
      <c r="E514" s="79"/>
      <c r="F514" s="79"/>
      <c r="G514" s="79"/>
      <c r="H514" s="79"/>
      <c r="I514" s="79"/>
      <c r="J514" s="79"/>
    </row>
    <row r="515" spans="5:12">
      <c r="E515" s="79"/>
      <c r="F515" s="79"/>
      <c r="G515" s="79"/>
      <c r="H515" s="79"/>
      <c r="I515" s="79"/>
      <c r="J515" s="79"/>
    </row>
    <row r="516" spans="5:12">
      <c r="E516" s="79"/>
      <c r="F516" s="79"/>
      <c r="G516" s="79"/>
      <c r="H516" s="79"/>
      <c r="I516" s="79"/>
      <c r="J516" s="79"/>
    </row>
    <row r="517" spans="5:12">
      <c r="E517" s="79"/>
      <c r="F517" s="79"/>
      <c r="G517" s="79"/>
      <c r="H517" s="79"/>
      <c r="I517" s="79"/>
      <c r="J517" s="79"/>
      <c r="K517" s="79"/>
      <c r="L517" s="79"/>
    </row>
    <row r="518" spans="5:12">
      <c r="E518" s="79"/>
      <c r="F518" s="79"/>
      <c r="G518" s="79"/>
      <c r="H518" s="79"/>
      <c r="I518" s="79"/>
      <c r="J518" s="79"/>
    </row>
    <row r="519" spans="5:12">
      <c r="E519" s="79"/>
      <c r="F519" s="79"/>
      <c r="G519" s="79"/>
      <c r="H519" s="79"/>
      <c r="I519" s="79"/>
      <c r="J519" s="79"/>
    </row>
    <row r="520" spans="5:12">
      <c r="E520" s="79"/>
      <c r="F520" s="79"/>
      <c r="G520" s="79"/>
      <c r="H520" s="79"/>
      <c r="I520" s="79"/>
      <c r="J520" s="79"/>
    </row>
    <row r="521" spans="5:12">
      <c r="E521" s="79"/>
      <c r="F521" s="79"/>
      <c r="G521" s="79"/>
      <c r="H521" s="79"/>
      <c r="I521" s="79"/>
      <c r="J521" s="79"/>
    </row>
    <row r="522" spans="5:12">
      <c r="E522" s="79"/>
      <c r="F522" s="79"/>
      <c r="G522" s="79"/>
      <c r="H522" s="79"/>
      <c r="I522" s="79"/>
      <c r="J522" s="79"/>
    </row>
    <row r="523" spans="5:12">
      <c r="E523" s="79"/>
      <c r="F523" s="79"/>
      <c r="G523" s="79"/>
      <c r="H523" s="79"/>
      <c r="I523" s="79"/>
      <c r="J523" s="79"/>
    </row>
    <row r="524" spans="5:12">
      <c r="E524" s="79"/>
      <c r="F524" s="79"/>
      <c r="G524" s="79"/>
      <c r="H524" s="79"/>
      <c r="I524" s="79"/>
      <c r="J524" s="79"/>
      <c r="K524" s="79"/>
      <c r="L524" s="79"/>
    </row>
    <row r="525" spans="5:12">
      <c r="E525" s="79"/>
      <c r="F525" s="79"/>
      <c r="G525" s="79"/>
      <c r="H525" s="79"/>
      <c r="I525" s="79"/>
      <c r="J525" s="79"/>
    </row>
    <row r="526" spans="5:12">
      <c r="E526" s="79"/>
      <c r="F526" s="79"/>
      <c r="G526" s="79"/>
      <c r="H526" s="79"/>
      <c r="I526" s="79"/>
      <c r="J526" s="79"/>
    </row>
    <row r="527" spans="5:12">
      <c r="E527" s="79"/>
      <c r="F527" s="79"/>
      <c r="G527" s="79"/>
      <c r="H527" s="79"/>
      <c r="I527" s="79"/>
      <c r="J527" s="79"/>
    </row>
    <row r="528" spans="5:12">
      <c r="E528" s="79"/>
      <c r="F528" s="79"/>
      <c r="G528" s="79"/>
      <c r="H528" s="79"/>
      <c r="I528" s="79"/>
      <c r="J528" s="79"/>
    </row>
    <row r="529" spans="5:12">
      <c r="E529" s="79"/>
      <c r="F529" s="79"/>
      <c r="G529" s="79"/>
      <c r="H529" s="79"/>
      <c r="I529" s="79"/>
      <c r="J529" s="79"/>
    </row>
    <row r="530" spans="5:12">
      <c r="E530" s="79"/>
      <c r="F530" s="79"/>
      <c r="G530" s="79"/>
      <c r="H530" s="79"/>
      <c r="I530" s="79"/>
      <c r="J530" s="79"/>
    </row>
    <row r="531" spans="5:12">
      <c r="E531" s="79"/>
      <c r="F531" s="79"/>
      <c r="G531" s="79"/>
      <c r="H531" s="79"/>
      <c r="I531" s="79"/>
      <c r="J531" s="79"/>
      <c r="K531" s="79"/>
      <c r="L531" s="79"/>
    </row>
    <row r="532" spans="5:12">
      <c r="E532" s="79"/>
      <c r="F532" s="79"/>
      <c r="G532" s="79"/>
      <c r="H532" s="79"/>
      <c r="I532" s="79"/>
      <c r="J532" s="79"/>
    </row>
    <row r="533" spans="5:12">
      <c r="E533" s="79"/>
      <c r="F533" s="79"/>
      <c r="G533" s="79"/>
      <c r="H533" s="79"/>
      <c r="I533" s="79"/>
      <c r="J533" s="79"/>
    </row>
    <row r="534" spans="5:12">
      <c r="E534" s="79"/>
      <c r="F534" s="79"/>
      <c r="G534" s="79"/>
      <c r="H534" s="79"/>
      <c r="I534" s="79"/>
      <c r="J534" s="79"/>
    </row>
    <row r="535" spans="5:12">
      <c r="E535" s="79"/>
      <c r="F535" s="79"/>
      <c r="G535" s="79"/>
      <c r="H535" s="79"/>
      <c r="I535" s="79"/>
      <c r="J535" s="79"/>
    </row>
    <row r="536" spans="5:12">
      <c r="E536" s="79"/>
      <c r="F536" s="79"/>
      <c r="G536" s="79"/>
      <c r="H536" s="79"/>
      <c r="I536" s="79"/>
      <c r="J536" s="79"/>
    </row>
    <row r="537" spans="5:12">
      <c r="E537" s="79"/>
      <c r="F537" s="79"/>
      <c r="G537" s="79"/>
      <c r="H537" s="79"/>
      <c r="I537" s="79"/>
      <c r="J537" s="79"/>
    </row>
    <row r="538" spans="5:12">
      <c r="E538" s="79"/>
      <c r="F538" s="79"/>
      <c r="G538" s="79"/>
      <c r="H538" s="79"/>
      <c r="I538" s="79"/>
      <c r="J538" s="79"/>
      <c r="K538" s="79"/>
      <c r="L538" s="79"/>
    </row>
    <row r="539" spans="5:12">
      <c r="E539" s="79"/>
      <c r="F539" s="79"/>
      <c r="G539" s="79"/>
      <c r="H539" s="79"/>
      <c r="I539" s="79"/>
      <c r="J539" s="79"/>
    </row>
    <row r="540" spans="5:12">
      <c r="E540" s="79"/>
      <c r="F540" s="79"/>
      <c r="G540" s="79"/>
      <c r="H540" s="79"/>
      <c r="I540" s="79"/>
      <c r="J540" s="79"/>
    </row>
    <row r="541" spans="5:12">
      <c r="E541" s="79"/>
      <c r="F541" s="79"/>
      <c r="G541" s="79"/>
      <c r="H541" s="79"/>
      <c r="I541" s="79"/>
      <c r="J541" s="79"/>
    </row>
    <row r="542" spans="5:12">
      <c r="E542" s="79"/>
      <c r="F542" s="79"/>
      <c r="G542" s="79"/>
      <c r="H542" s="79"/>
      <c r="I542" s="79"/>
      <c r="J542" s="79"/>
    </row>
    <row r="543" spans="5:12">
      <c r="E543" s="79"/>
      <c r="F543" s="79"/>
      <c r="G543" s="79"/>
      <c r="H543" s="79"/>
      <c r="I543" s="79"/>
      <c r="J543" s="79"/>
    </row>
    <row r="544" spans="5:12">
      <c r="E544" s="79"/>
      <c r="F544" s="79"/>
      <c r="G544" s="79"/>
      <c r="H544" s="79"/>
      <c r="I544" s="79"/>
      <c r="J544" s="79"/>
    </row>
    <row r="545" spans="5:12">
      <c r="E545" s="79"/>
      <c r="F545" s="79"/>
      <c r="G545" s="79"/>
      <c r="H545" s="79"/>
      <c r="I545" s="79"/>
      <c r="J545" s="79"/>
      <c r="K545" s="79"/>
      <c r="L545" s="79"/>
    </row>
    <row r="546" spans="5:12">
      <c r="E546" s="79"/>
      <c r="F546" s="79"/>
      <c r="G546" s="79"/>
      <c r="H546" s="79"/>
      <c r="I546" s="79"/>
      <c r="J546" s="79"/>
    </row>
    <row r="547" spans="5:12">
      <c r="E547" s="79"/>
      <c r="F547" s="79"/>
      <c r="G547" s="79"/>
      <c r="H547" s="79"/>
      <c r="I547" s="79"/>
      <c r="J547" s="79"/>
    </row>
    <row r="548" spans="5:12">
      <c r="E548" s="79"/>
      <c r="F548" s="79"/>
      <c r="G548" s="79"/>
      <c r="H548" s="79"/>
      <c r="I548" s="79"/>
      <c r="J548" s="79"/>
    </row>
    <row r="549" spans="5:12">
      <c r="E549" s="79"/>
      <c r="F549" s="79"/>
      <c r="G549" s="79"/>
      <c r="H549" s="79"/>
      <c r="I549" s="79"/>
      <c r="J549" s="79"/>
    </row>
    <row r="550" spans="5:12">
      <c r="E550" s="79"/>
      <c r="F550" s="79"/>
      <c r="G550" s="79"/>
      <c r="H550" s="79"/>
      <c r="I550" s="79"/>
      <c r="J550" s="79"/>
    </row>
    <row r="551" spans="5:12">
      <c r="E551" s="79"/>
      <c r="F551" s="79"/>
      <c r="G551" s="79"/>
      <c r="H551" s="79"/>
      <c r="I551" s="79"/>
      <c r="J551" s="79"/>
    </row>
    <row r="552" spans="5:12">
      <c r="E552" s="79"/>
      <c r="F552" s="79"/>
      <c r="G552" s="79"/>
      <c r="H552" s="79"/>
      <c r="I552" s="79"/>
      <c r="J552" s="79"/>
      <c r="K552" s="79"/>
      <c r="L552" s="79"/>
    </row>
    <row r="553" spans="5:12">
      <c r="E553" s="79"/>
      <c r="F553" s="79"/>
      <c r="G553" s="79"/>
      <c r="H553" s="79"/>
      <c r="I553" s="79"/>
      <c r="J553" s="79"/>
    </row>
    <row r="554" spans="5:12">
      <c r="E554" s="79"/>
      <c r="F554" s="79"/>
      <c r="G554" s="79"/>
      <c r="H554" s="79"/>
      <c r="I554" s="79"/>
      <c r="J554" s="79"/>
    </row>
    <row r="555" spans="5:12">
      <c r="E555" s="79"/>
      <c r="F555" s="79"/>
      <c r="G555" s="79"/>
      <c r="H555" s="79"/>
      <c r="I555" s="79"/>
      <c r="J555" s="79"/>
    </row>
    <row r="556" spans="5:12">
      <c r="E556" s="79"/>
      <c r="F556" s="79"/>
      <c r="G556" s="79"/>
      <c r="H556" s="79"/>
      <c r="I556" s="79"/>
      <c r="J556" s="79"/>
    </row>
    <row r="557" spans="5:12">
      <c r="E557" s="79"/>
      <c r="F557" s="79"/>
      <c r="G557" s="79"/>
      <c r="H557" s="79"/>
      <c r="I557" s="79"/>
      <c r="J557" s="79"/>
    </row>
    <row r="558" spans="5:12">
      <c r="E558" s="79"/>
      <c r="F558" s="79"/>
      <c r="G558" s="79"/>
      <c r="H558" s="79"/>
      <c r="I558" s="79"/>
      <c r="J558" s="79"/>
    </row>
    <row r="559" spans="5:12">
      <c r="E559" s="79"/>
      <c r="F559" s="79"/>
      <c r="G559" s="79"/>
      <c r="H559" s="79"/>
      <c r="I559" s="79"/>
      <c r="J559" s="79"/>
      <c r="K559" s="79"/>
      <c r="L559" s="79"/>
    </row>
    <row r="560" spans="5:12">
      <c r="E560" s="79"/>
      <c r="F560" s="79"/>
      <c r="G560" s="79"/>
      <c r="H560" s="79"/>
      <c r="I560" s="79"/>
      <c r="J560" s="79"/>
    </row>
    <row r="561" spans="5:12">
      <c r="E561" s="79"/>
      <c r="F561" s="79"/>
      <c r="G561" s="79"/>
      <c r="H561" s="79"/>
      <c r="I561" s="79"/>
      <c r="J561" s="79"/>
    </row>
    <row r="562" spans="5:12">
      <c r="E562" s="79"/>
      <c r="F562" s="79"/>
      <c r="G562" s="79"/>
      <c r="H562" s="79"/>
      <c r="I562" s="79"/>
      <c r="J562" s="79"/>
    </row>
    <row r="563" spans="5:12">
      <c r="E563" s="79"/>
      <c r="F563" s="79"/>
      <c r="G563" s="79"/>
      <c r="H563" s="79"/>
      <c r="I563" s="79"/>
      <c r="J563" s="79"/>
    </row>
    <row r="564" spans="5:12">
      <c r="E564" s="79"/>
      <c r="F564" s="79"/>
      <c r="G564" s="79"/>
      <c r="H564" s="79"/>
      <c r="I564" s="79"/>
      <c r="J564" s="79"/>
    </row>
    <row r="565" spans="5:12">
      <c r="E565" s="79"/>
      <c r="F565" s="79"/>
      <c r="G565" s="79"/>
      <c r="H565" s="79"/>
      <c r="I565" s="79"/>
      <c r="J565" s="79"/>
    </row>
    <row r="566" spans="5:12">
      <c r="E566" s="79"/>
      <c r="F566" s="79"/>
      <c r="G566" s="79"/>
      <c r="H566" s="79"/>
      <c r="I566" s="79"/>
      <c r="J566" s="79"/>
      <c r="K566" s="79"/>
      <c r="L566" s="79"/>
    </row>
    <row r="567" spans="5:12">
      <c r="E567" s="79"/>
      <c r="F567" s="79"/>
      <c r="G567" s="79"/>
      <c r="H567" s="79"/>
      <c r="I567" s="79"/>
      <c r="J567" s="79"/>
    </row>
    <row r="568" spans="5:12">
      <c r="E568" s="79"/>
      <c r="F568" s="79"/>
      <c r="G568" s="79"/>
      <c r="H568" s="79"/>
      <c r="I568" s="79"/>
      <c r="J568" s="79"/>
    </row>
    <row r="569" spans="5:12">
      <c r="E569" s="79"/>
      <c r="F569" s="79"/>
      <c r="G569" s="79"/>
      <c r="H569" s="79"/>
      <c r="I569" s="79"/>
      <c r="J569" s="79"/>
    </row>
    <row r="570" spans="5:12">
      <c r="E570" s="79"/>
      <c r="F570" s="79"/>
      <c r="G570" s="79"/>
      <c r="H570" s="79"/>
      <c r="I570" s="79"/>
      <c r="J570" s="79"/>
    </row>
    <row r="571" spans="5:12">
      <c r="E571" s="79"/>
      <c r="F571" s="79"/>
      <c r="G571" s="79"/>
      <c r="H571" s="79"/>
      <c r="I571" s="79"/>
      <c r="J571" s="79"/>
    </row>
    <row r="572" spans="5:12">
      <c r="E572" s="79"/>
      <c r="F572" s="79"/>
      <c r="G572" s="79"/>
      <c r="H572" s="79"/>
      <c r="I572" s="79"/>
      <c r="J572" s="79"/>
    </row>
    <row r="573" spans="5:12">
      <c r="E573" s="79"/>
      <c r="F573" s="79"/>
      <c r="G573" s="79"/>
      <c r="H573" s="79"/>
      <c r="I573" s="79"/>
      <c r="J573" s="79"/>
      <c r="K573" s="79"/>
      <c r="L573" s="79"/>
    </row>
    <row r="574" spans="5:12">
      <c r="E574" s="79"/>
      <c r="F574" s="79"/>
      <c r="G574" s="79"/>
      <c r="H574" s="79"/>
      <c r="I574" s="79"/>
      <c r="J574" s="79"/>
    </row>
    <row r="575" spans="5:12">
      <c r="E575" s="79"/>
      <c r="F575" s="79"/>
      <c r="G575" s="79"/>
      <c r="H575" s="79"/>
      <c r="I575" s="79"/>
      <c r="J575" s="79"/>
    </row>
    <row r="576" spans="5:12">
      <c r="E576" s="79"/>
      <c r="F576" s="79"/>
      <c r="G576" s="79"/>
      <c r="H576" s="79"/>
      <c r="I576" s="79"/>
      <c r="J576" s="79"/>
    </row>
    <row r="577" spans="5:12">
      <c r="E577" s="79"/>
      <c r="F577" s="79"/>
      <c r="G577" s="79"/>
      <c r="H577" s="79"/>
      <c r="I577" s="79"/>
      <c r="J577" s="79"/>
    </row>
    <row r="578" spans="5:12">
      <c r="E578" s="79"/>
      <c r="F578" s="79"/>
      <c r="G578" s="79"/>
      <c r="H578" s="79"/>
      <c r="I578" s="79"/>
      <c r="J578" s="79"/>
    </row>
    <row r="579" spans="5:12">
      <c r="E579" s="79"/>
      <c r="F579" s="79"/>
      <c r="G579" s="79"/>
      <c r="H579" s="79"/>
      <c r="I579" s="79"/>
      <c r="J579" s="79"/>
    </row>
    <row r="580" spans="5:12">
      <c r="E580" s="79"/>
      <c r="F580" s="79"/>
      <c r="G580" s="79"/>
      <c r="H580" s="79"/>
      <c r="I580" s="79"/>
      <c r="J580" s="79"/>
      <c r="K580" s="79"/>
      <c r="L580" s="79"/>
    </row>
    <row r="581" spans="5:12">
      <c r="E581" s="79"/>
      <c r="F581" s="79"/>
      <c r="G581" s="79"/>
      <c r="H581" s="79"/>
      <c r="I581" s="79"/>
      <c r="J581" s="79"/>
    </row>
    <row r="582" spans="5:12">
      <c r="E582" s="79"/>
      <c r="F582" s="79"/>
      <c r="G582" s="79"/>
      <c r="H582" s="79"/>
      <c r="I582" s="79"/>
      <c r="J582" s="79"/>
    </row>
    <row r="583" spans="5:12">
      <c r="E583" s="79"/>
      <c r="F583" s="79"/>
      <c r="G583" s="79"/>
      <c r="H583" s="79"/>
      <c r="I583" s="79"/>
      <c r="J583" s="79"/>
    </row>
    <row r="584" spans="5:12">
      <c r="E584" s="79"/>
      <c r="F584" s="79"/>
      <c r="G584" s="79"/>
      <c r="H584" s="79"/>
      <c r="I584" s="79"/>
      <c r="J584" s="79"/>
    </row>
    <row r="585" spans="5:12">
      <c r="E585" s="79"/>
      <c r="F585" s="79"/>
      <c r="G585" s="79"/>
      <c r="H585" s="79"/>
      <c r="I585" s="79"/>
      <c r="J585" s="79"/>
    </row>
    <row r="586" spans="5:12">
      <c r="E586" s="79"/>
      <c r="F586" s="79"/>
      <c r="G586" s="79"/>
      <c r="H586" s="79"/>
      <c r="I586" s="79"/>
      <c r="J586" s="79"/>
    </row>
    <row r="587" spans="5:12">
      <c r="E587" s="79"/>
      <c r="F587" s="79"/>
      <c r="G587" s="79"/>
      <c r="H587" s="79"/>
      <c r="I587" s="79"/>
      <c r="J587" s="79"/>
      <c r="K587" s="79"/>
      <c r="L587" s="79"/>
    </row>
    <row r="588" spans="5:12">
      <c r="E588" s="79"/>
      <c r="F588" s="79"/>
      <c r="G588" s="79"/>
      <c r="H588" s="79"/>
      <c r="I588" s="79"/>
      <c r="J588" s="79"/>
    </row>
    <row r="589" spans="5:12">
      <c r="E589" s="79"/>
      <c r="F589" s="79"/>
      <c r="G589" s="79"/>
      <c r="H589" s="79"/>
      <c r="I589" s="79"/>
      <c r="J589" s="79"/>
    </row>
    <row r="590" spans="5:12">
      <c r="E590" s="79"/>
      <c r="F590" s="79"/>
      <c r="G590" s="79"/>
      <c r="H590" s="79"/>
      <c r="I590" s="79"/>
      <c r="J590" s="79"/>
    </row>
    <row r="591" spans="5:12">
      <c r="E591" s="79"/>
      <c r="F591" s="79"/>
      <c r="G591" s="79"/>
      <c r="H591" s="79"/>
      <c r="I591" s="79"/>
      <c r="J591" s="79"/>
    </row>
    <row r="592" spans="5:12">
      <c r="E592" s="79"/>
      <c r="F592" s="79"/>
      <c r="G592" s="79"/>
      <c r="H592" s="79"/>
      <c r="I592" s="79"/>
      <c r="J592" s="79"/>
    </row>
    <row r="593" spans="5:12">
      <c r="E593" s="79"/>
      <c r="F593" s="79"/>
      <c r="G593" s="79"/>
      <c r="H593" s="79"/>
      <c r="I593" s="79"/>
      <c r="J593" s="79"/>
    </row>
    <row r="594" spans="5:12">
      <c r="E594" s="79"/>
      <c r="F594" s="79"/>
      <c r="G594" s="79"/>
      <c r="H594" s="79"/>
      <c r="I594" s="79"/>
      <c r="J594" s="79"/>
      <c r="K594" s="79"/>
      <c r="L594" s="79"/>
    </row>
    <row r="595" spans="5:12">
      <c r="E595" s="79"/>
      <c r="F595" s="79"/>
      <c r="G595" s="79"/>
      <c r="H595" s="79"/>
      <c r="I595" s="79"/>
      <c r="J595" s="79"/>
    </row>
    <row r="596" spans="5:12">
      <c r="E596" s="79"/>
      <c r="F596" s="79"/>
      <c r="G596" s="79"/>
      <c r="H596" s="79"/>
      <c r="I596" s="79"/>
      <c r="J596" s="79"/>
    </row>
    <row r="597" spans="5:12">
      <c r="E597" s="79"/>
      <c r="F597" s="79"/>
      <c r="G597" s="79"/>
      <c r="H597" s="79"/>
      <c r="I597" s="79"/>
      <c r="J597" s="79"/>
    </row>
    <row r="598" spans="5:12">
      <c r="E598" s="79"/>
      <c r="F598" s="79"/>
      <c r="G598" s="79"/>
      <c r="H598" s="79"/>
      <c r="I598" s="79"/>
      <c r="J598" s="79"/>
    </row>
    <row r="599" spans="5:12">
      <c r="E599" s="79"/>
      <c r="F599" s="79"/>
      <c r="G599" s="79"/>
      <c r="H599" s="79"/>
      <c r="I599" s="79"/>
      <c r="J599" s="79"/>
    </row>
    <row r="600" spans="5:12">
      <c r="E600" s="79"/>
      <c r="F600" s="79"/>
      <c r="G600" s="79"/>
      <c r="H600" s="79"/>
      <c r="I600" s="79"/>
      <c r="J600" s="79"/>
    </row>
    <row r="601" spans="5:12">
      <c r="E601" s="79"/>
      <c r="F601" s="79"/>
      <c r="G601" s="79"/>
      <c r="H601" s="79"/>
      <c r="I601" s="79"/>
      <c r="J601" s="79"/>
      <c r="K601" s="79"/>
      <c r="L601" s="79"/>
    </row>
    <row r="602" spans="5:12">
      <c r="E602" s="79"/>
      <c r="F602" s="79"/>
      <c r="G602" s="79"/>
      <c r="H602" s="79"/>
      <c r="I602" s="79"/>
      <c r="J602" s="79"/>
    </row>
    <row r="603" spans="5:12">
      <c r="E603" s="79"/>
      <c r="F603" s="79"/>
      <c r="G603" s="79"/>
      <c r="H603" s="79"/>
      <c r="I603" s="79"/>
      <c r="J603" s="79"/>
    </row>
    <row r="604" spans="5:12">
      <c r="E604" s="79"/>
      <c r="F604" s="79"/>
      <c r="G604" s="79"/>
      <c r="H604" s="79"/>
      <c r="I604" s="79"/>
      <c r="J604" s="79"/>
    </row>
    <row r="605" spans="5:12">
      <c r="E605" s="79"/>
      <c r="F605" s="79"/>
      <c r="G605" s="79"/>
      <c r="H605" s="79"/>
      <c r="I605" s="79"/>
      <c r="J605" s="79"/>
    </row>
    <row r="606" spans="5:12">
      <c r="E606" s="79"/>
      <c r="F606" s="79"/>
      <c r="G606" s="79"/>
      <c r="H606" s="79"/>
      <c r="I606" s="79"/>
      <c r="J606" s="79"/>
    </row>
    <row r="607" spans="5:12">
      <c r="E607" s="79"/>
      <c r="F607" s="79"/>
      <c r="G607" s="79"/>
      <c r="H607" s="79"/>
      <c r="I607" s="79"/>
      <c r="J607" s="79"/>
    </row>
    <row r="608" spans="5:12">
      <c r="E608" s="79"/>
      <c r="F608" s="79"/>
      <c r="G608" s="79"/>
      <c r="H608" s="79"/>
      <c r="I608" s="79"/>
      <c r="J608" s="79"/>
      <c r="K608" s="79"/>
      <c r="L608" s="79"/>
    </row>
    <row r="609" spans="5:12">
      <c r="E609" s="79"/>
      <c r="F609" s="79"/>
      <c r="G609" s="79"/>
      <c r="H609" s="79"/>
      <c r="I609" s="79"/>
      <c r="J609" s="79"/>
    </row>
    <row r="610" spans="5:12">
      <c r="E610" s="79"/>
      <c r="F610" s="79"/>
      <c r="G610" s="79"/>
      <c r="H610" s="79"/>
      <c r="I610" s="79"/>
      <c r="J610" s="79"/>
    </row>
    <row r="611" spans="5:12">
      <c r="E611" s="79"/>
      <c r="F611" s="79"/>
      <c r="G611" s="79"/>
      <c r="H611" s="79"/>
      <c r="I611" s="79"/>
      <c r="J611" s="79"/>
    </row>
    <row r="612" spans="5:12">
      <c r="E612" s="79"/>
      <c r="F612" s="79"/>
      <c r="G612" s="79"/>
      <c r="H612" s="79"/>
      <c r="I612" s="79"/>
      <c r="J612" s="79"/>
    </row>
    <row r="613" spans="5:12">
      <c r="E613" s="79"/>
      <c r="F613" s="79"/>
      <c r="G613" s="79"/>
      <c r="H613" s="79"/>
      <c r="I613" s="79"/>
      <c r="J613" s="79"/>
    </row>
    <row r="614" spans="5:12">
      <c r="E614" s="79"/>
      <c r="F614" s="79"/>
      <c r="G614" s="79"/>
      <c r="H614" s="79"/>
      <c r="I614" s="79"/>
      <c r="J614" s="79"/>
    </row>
    <row r="615" spans="5:12">
      <c r="E615" s="79"/>
      <c r="F615" s="79"/>
      <c r="G615" s="79"/>
      <c r="H615" s="79"/>
      <c r="I615" s="79"/>
      <c r="J615" s="79"/>
      <c r="K615" s="79"/>
      <c r="L615" s="79"/>
    </row>
    <row r="616" spans="5:12">
      <c r="E616" s="79"/>
      <c r="F616" s="79"/>
      <c r="G616" s="79"/>
      <c r="H616" s="79"/>
      <c r="I616" s="79"/>
      <c r="J616" s="79"/>
    </row>
    <row r="617" spans="5:12">
      <c r="E617" s="79"/>
      <c r="F617" s="79"/>
      <c r="G617" s="79"/>
      <c r="H617" s="79"/>
      <c r="I617" s="79"/>
      <c r="J617" s="79"/>
    </row>
    <row r="618" spans="5:12">
      <c r="E618" s="79"/>
      <c r="F618" s="79"/>
      <c r="G618" s="79"/>
      <c r="H618" s="79"/>
      <c r="I618" s="79"/>
      <c r="J618" s="79"/>
    </row>
    <row r="619" spans="5:12">
      <c r="E619" s="79"/>
      <c r="F619" s="79"/>
      <c r="G619" s="79"/>
      <c r="H619" s="79"/>
      <c r="I619" s="79"/>
      <c r="J619" s="79"/>
    </row>
    <row r="620" spans="5:12">
      <c r="E620" s="79"/>
      <c r="F620" s="79"/>
      <c r="G620" s="79"/>
      <c r="H620" s="79"/>
      <c r="I620" s="79"/>
      <c r="J620" s="79"/>
    </row>
    <row r="621" spans="5:12">
      <c r="E621" s="79"/>
      <c r="F621" s="79"/>
      <c r="G621" s="79"/>
      <c r="H621" s="79"/>
      <c r="I621" s="79"/>
      <c r="J621" s="79"/>
    </row>
    <row r="622" spans="5:12">
      <c r="E622" s="79"/>
      <c r="F622" s="79"/>
      <c r="G622" s="79"/>
      <c r="H622" s="79"/>
      <c r="I622" s="79"/>
      <c r="J622" s="79"/>
      <c r="K622" s="79"/>
      <c r="L622" s="79"/>
    </row>
    <row r="623" spans="5:12">
      <c r="E623" s="79"/>
      <c r="F623" s="79"/>
      <c r="G623" s="79"/>
      <c r="H623" s="79"/>
      <c r="I623" s="79"/>
      <c r="J623" s="79"/>
    </row>
    <row r="624" spans="5:12">
      <c r="E624" s="79"/>
      <c r="F624" s="79"/>
      <c r="G624" s="79"/>
      <c r="H624" s="79"/>
      <c r="I624" s="79"/>
      <c r="J624" s="79"/>
    </row>
    <row r="625" spans="5:12">
      <c r="E625" s="79"/>
      <c r="F625" s="79"/>
      <c r="G625" s="79"/>
      <c r="H625" s="79"/>
      <c r="I625" s="79"/>
      <c r="J625" s="79"/>
    </row>
    <row r="626" spans="5:12">
      <c r="E626" s="79"/>
      <c r="F626" s="79"/>
      <c r="G626" s="79"/>
      <c r="H626" s="79"/>
      <c r="I626" s="79"/>
      <c r="J626" s="79"/>
    </row>
    <row r="627" spans="5:12">
      <c r="E627" s="79"/>
      <c r="F627" s="79"/>
      <c r="G627" s="79"/>
      <c r="H627" s="79"/>
      <c r="I627" s="79"/>
      <c r="J627" s="79"/>
    </row>
    <row r="628" spans="5:12">
      <c r="E628" s="79"/>
      <c r="F628" s="79"/>
      <c r="G628" s="79"/>
      <c r="H628" s="79"/>
      <c r="I628" s="79"/>
      <c r="J628" s="79"/>
    </row>
    <row r="629" spans="5:12">
      <c r="E629" s="79"/>
      <c r="F629" s="79"/>
      <c r="G629" s="79"/>
      <c r="H629" s="79"/>
      <c r="I629" s="79"/>
      <c r="J629" s="79"/>
      <c r="K629" s="79"/>
      <c r="L629" s="79"/>
    </row>
    <row r="630" spans="5:12">
      <c r="E630" s="79"/>
      <c r="F630" s="79"/>
      <c r="G630" s="79"/>
      <c r="H630" s="79"/>
      <c r="I630" s="79"/>
      <c r="J630" s="79"/>
    </row>
    <row r="631" spans="5:12">
      <c r="E631" s="79"/>
      <c r="F631" s="79"/>
      <c r="G631" s="79"/>
      <c r="H631" s="79"/>
      <c r="I631" s="79"/>
      <c r="J631" s="79"/>
    </row>
    <row r="632" spans="5:12">
      <c r="E632" s="79"/>
      <c r="F632" s="79"/>
      <c r="G632" s="79"/>
      <c r="H632" s="79"/>
      <c r="I632" s="79"/>
      <c r="J632" s="79"/>
    </row>
    <row r="633" spans="5:12">
      <c r="E633" s="79"/>
      <c r="F633" s="79"/>
      <c r="G633" s="79"/>
      <c r="H633" s="79"/>
      <c r="I633" s="79"/>
      <c r="J633" s="79"/>
    </row>
    <row r="634" spans="5:12">
      <c r="E634" s="79"/>
      <c r="F634" s="79"/>
      <c r="G634" s="79"/>
      <c r="H634" s="79"/>
      <c r="I634" s="79"/>
      <c r="J634" s="79"/>
    </row>
    <row r="635" spans="5:12">
      <c r="E635" s="79"/>
      <c r="F635" s="79"/>
      <c r="G635" s="79"/>
      <c r="H635" s="79"/>
      <c r="I635" s="79"/>
      <c r="J635" s="79"/>
    </row>
    <row r="636" spans="5:12">
      <c r="E636" s="79"/>
      <c r="F636" s="79"/>
      <c r="G636" s="79"/>
      <c r="H636" s="79"/>
      <c r="I636" s="79"/>
      <c r="J636" s="79"/>
      <c r="K636" s="79"/>
      <c r="L636" s="79"/>
    </row>
    <row r="637" spans="5:12">
      <c r="E637" s="79"/>
      <c r="F637" s="79"/>
      <c r="G637" s="79"/>
      <c r="H637" s="79"/>
      <c r="I637" s="79"/>
      <c r="J637" s="79"/>
    </row>
    <row r="638" spans="5:12">
      <c r="E638" s="79"/>
      <c r="F638" s="79"/>
      <c r="G638" s="79"/>
      <c r="H638" s="79"/>
      <c r="I638" s="79"/>
      <c r="J638" s="79"/>
    </row>
    <row r="639" spans="5:12">
      <c r="E639" s="79"/>
      <c r="F639" s="79"/>
      <c r="G639" s="79"/>
      <c r="H639" s="79"/>
      <c r="I639" s="79"/>
      <c r="J639" s="79"/>
    </row>
    <row r="640" spans="5:12">
      <c r="E640" s="79"/>
      <c r="F640" s="79"/>
      <c r="G640" s="79"/>
      <c r="H640" s="79"/>
      <c r="I640" s="79"/>
      <c r="J640" s="79"/>
    </row>
    <row r="641" spans="5:12">
      <c r="E641" s="79"/>
      <c r="F641" s="79"/>
      <c r="G641" s="79"/>
      <c r="H641" s="79"/>
      <c r="I641" s="79"/>
      <c r="J641" s="79"/>
    </row>
    <row r="642" spans="5:12">
      <c r="E642" s="79"/>
      <c r="F642" s="79"/>
      <c r="G642" s="79"/>
      <c r="H642" s="79"/>
      <c r="I642" s="79"/>
      <c r="J642" s="79"/>
    </row>
    <row r="643" spans="5:12">
      <c r="E643" s="79"/>
      <c r="F643" s="79"/>
      <c r="G643" s="79"/>
      <c r="H643" s="79"/>
      <c r="I643" s="79"/>
      <c r="J643" s="79"/>
      <c r="K643" s="79"/>
      <c r="L643" s="79"/>
    </row>
    <row r="644" spans="5:12">
      <c r="E644" s="79"/>
      <c r="F644" s="79"/>
      <c r="G644" s="79"/>
      <c r="H644" s="79"/>
      <c r="I644" s="79"/>
      <c r="J644" s="79"/>
    </row>
    <row r="645" spans="5:12">
      <c r="E645" s="79"/>
      <c r="F645" s="79"/>
      <c r="G645" s="79"/>
      <c r="H645" s="79"/>
      <c r="I645" s="79"/>
      <c r="J645" s="79"/>
    </row>
    <row r="646" spans="5:12">
      <c r="E646" s="79"/>
      <c r="F646" s="79"/>
      <c r="G646" s="79"/>
      <c r="H646" s="79"/>
      <c r="I646" s="79"/>
      <c r="J646" s="79"/>
    </row>
    <row r="647" spans="5:12">
      <c r="E647" s="79"/>
      <c r="F647" s="79"/>
      <c r="G647" s="79"/>
      <c r="H647" s="79"/>
      <c r="I647" s="79"/>
      <c r="J647" s="79"/>
    </row>
    <row r="648" spans="5:12">
      <c r="E648" s="79"/>
      <c r="F648" s="79"/>
      <c r="G648" s="79"/>
      <c r="H648" s="79"/>
      <c r="I648" s="79"/>
      <c r="J648" s="79"/>
    </row>
    <row r="649" spans="5:12">
      <c r="E649" s="79"/>
      <c r="F649" s="79"/>
      <c r="G649" s="79"/>
      <c r="H649" s="79"/>
      <c r="I649" s="79"/>
      <c r="J649" s="79"/>
    </row>
    <row r="650" spans="5:12">
      <c r="E650" s="79"/>
      <c r="F650" s="79"/>
      <c r="G650" s="79"/>
      <c r="H650" s="79"/>
      <c r="I650" s="79"/>
      <c r="J650" s="79"/>
      <c r="K650" s="79"/>
      <c r="L650" s="79"/>
    </row>
    <row r="651" spans="5:12">
      <c r="E651" s="79"/>
      <c r="F651" s="79"/>
      <c r="G651" s="79"/>
      <c r="H651" s="79"/>
      <c r="I651" s="79"/>
      <c r="J651" s="79"/>
    </row>
    <row r="652" spans="5:12">
      <c r="E652" s="79"/>
      <c r="F652" s="79"/>
      <c r="G652" s="79"/>
      <c r="H652" s="79"/>
      <c r="I652" s="79"/>
      <c r="J652" s="79"/>
    </row>
    <row r="653" spans="5:12">
      <c r="E653" s="79"/>
      <c r="F653" s="79"/>
      <c r="G653" s="79"/>
      <c r="H653" s="79"/>
      <c r="I653" s="79"/>
      <c r="J653" s="79"/>
    </row>
    <row r="654" spans="5:12">
      <c r="E654" s="79"/>
      <c r="F654" s="79"/>
      <c r="G654" s="79"/>
      <c r="H654" s="79"/>
      <c r="I654" s="79"/>
      <c r="J654" s="79"/>
    </row>
    <row r="655" spans="5:12">
      <c r="E655" s="79"/>
      <c r="F655" s="79"/>
      <c r="G655" s="79"/>
      <c r="H655" s="79"/>
      <c r="I655" s="79"/>
      <c r="J655" s="79"/>
    </row>
    <row r="656" spans="5:12">
      <c r="E656" s="79"/>
      <c r="F656" s="79"/>
      <c r="G656" s="79"/>
      <c r="H656" s="79"/>
      <c r="I656" s="79"/>
      <c r="J656" s="79"/>
    </row>
    <row r="657" spans="5:12">
      <c r="E657" s="79"/>
      <c r="F657" s="79"/>
      <c r="G657" s="79"/>
      <c r="H657" s="79"/>
      <c r="I657" s="79"/>
      <c r="J657" s="79"/>
      <c r="K657" s="79"/>
      <c r="L657" s="79"/>
    </row>
    <row r="658" spans="5:12">
      <c r="E658" s="79"/>
      <c r="F658" s="79"/>
      <c r="G658" s="79"/>
      <c r="H658" s="79"/>
      <c r="I658" s="79"/>
      <c r="J658" s="79"/>
    </row>
    <row r="659" spans="5:12">
      <c r="E659" s="79"/>
      <c r="F659" s="79"/>
      <c r="G659" s="79"/>
      <c r="H659" s="79"/>
      <c r="I659" s="79"/>
      <c r="J659" s="79"/>
    </row>
    <row r="660" spans="5:12">
      <c r="E660" s="79"/>
      <c r="F660" s="79"/>
      <c r="G660" s="79"/>
      <c r="H660" s="79"/>
      <c r="I660" s="79"/>
      <c r="J660" s="79"/>
    </row>
    <row r="661" spans="5:12">
      <c r="E661" s="79"/>
      <c r="F661" s="79"/>
      <c r="G661" s="79"/>
      <c r="H661" s="79"/>
      <c r="I661" s="79"/>
      <c r="J661" s="79"/>
    </row>
    <row r="662" spans="5:12">
      <c r="E662" s="79"/>
      <c r="F662" s="79"/>
      <c r="G662" s="79"/>
      <c r="H662" s="79"/>
      <c r="I662" s="79"/>
      <c r="J662" s="79"/>
    </row>
    <row r="663" spans="5:12">
      <c r="E663" s="79"/>
      <c r="F663" s="79"/>
      <c r="G663" s="79"/>
      <c r="H663" s="79"/>
      <c r="I663" s="79"/>
      <c r="J663" s="79"/>
    </row>
    <row r="664" spans="5:12">
      <c r="E664" s="79"/>
      <c r="F664" s="79"/>
      <c r="G664" s="79"/>
      <c r="H664" s="79"/>
      <c r="I664" s="79"/>
      <c r="J664" s="79"/>
      <c r="K664" s="79"/>
      <c r="L664" s="79"/>
    </row>
    <row r="665" spans="5:12">
      <c r="E665" s="79"/>
      <c r="F665" s="79"/>
      <c r="G665" s="79"/>
      <c r="H665" s="79"/>
      <c r="I665" s="79"/>
      <c r="J665" s="79"/>
    </row>
    <row r="666" spans="5:12">
      <c r="E666" s="79"/>
      <c r="F666" s="79"/>
      <c r="G666" s="79"/>
      <c r="H666" s="79"/>
      <c r="I666" s="79"/>
      <c r="J666" s="79"/>
    </row>
    <row r="667" spans="5:12">
      <c r="E667" s="79"/>
      <c r="F667" s="79"/>
      <c r="G667" s="79"/>
      <c r="H667" s="79"/>
      <c r="I667" s="79"/>
      <c r="J667" s="79"/>
    </row>
    <row r="668" spans="5:12">
      <c r="E668" s="79"/>
      <c r="F668" s="79"/>
      <c r="G668" s="79"/>
      <c r="H668" s="79"/>
      <c r="I668" s="79"/>
      <c r="J668" s="79"/>
    </row>
    <row r="669" spans="5:12">
      <c r="E669" s="79"/>
      <c r="F669" s="79"/>
      <c r="G669" s="79"/>
      <c r="H669" s="79"/>
      <c r="I669" s="79"/>
      <c r="J669" s="79"/>
    </row>
    <row r="670" spans="5:12">
      <c r="E670" s="79"/>
      <c r="F670" s="79"/>
      <c r="G670" s="79"/>
      <c r="H670" s="79"/>
      <c r="I670" s="79"/>
      <c r="J670" s="79"/>
    </row>
    <row r="671" spans="5:12">
      <c r="E671" s="79"/>
      <c r="F671" s="79"/>
      <c r="G671" s="79"/>
      <c r="H671" s="79"/>
      <c r="I671" s="79"/>
      <c r="J671" s="79"/>
      <c r="K671" s="79"/>
      <c r="L671" s="79"/>
    </row>
    <row r="672" spans="5:12">
      <c r="E672" s="79"/>
      <c r="F672" s="79"/>
      <c r="G672" s="79"/>
      <c r="H672" s="79"/>
      <c r="I672" s="79"/>
      <c r="J672" s="79"/>
    </row>
    <row r="673" spans="5:12">
      <c r="E673" s="79"/>
      <c r="F673" s="79"/>
      <c r="G673" s="79"/>
      <c r="H673" s="79"/>
      <c r="I673" s="79"/>
      <c r="J673" s="79"/>
    </row>
    <row r="674" spans="5:12">
      <c r="E674" s="79"/>
      <c r="F674" s="79"/>
      <c r="G674" s="79"/>
      <c r="H674" s="79"/>
      <c r="I674" s="79"/>
      <c r="J674" s="79"/>
    </row>
    <row r="675" spans="5:12">
      <c r="E675" s="79"/>
      <c r="F675" s="79"/>
      <c r="G675" s="79"/>
      <c r="H675" s="79"/>
      <c r="I675" s="79"/>
      <c r="J675" s="79"/>
    </row>
    <row r="676" spans="5:12">
      <c r="E676" s="79"/>
      <c r="F676" s="79"/>
      <c r="G676" s="79"/>
      <c r="H676" s="79"/>
      <c r="I676" s="79"/>
      <c r="J676" s="79"/>
    </row>
    <row r="677" spans="5:12">
      <c r="E677" s="79"/>
      <c r="F677" s="79"/>
      <c r="G677" s="79"/>
      <c r="H677" s="79"/>
      <c r="I677" s="79"/>
      <c r="J677" s="79"/>
    </row>
    <row r="678" spans="5:12">
      <c r="E678" s="79"/>
      <c r="F678" s="79"/>
      <c r="G678" s="79"/>
      <c r="H678" s="79"/>
      <c r="I678" s="79"/>
      <c r="J678" s="79"/>
      <c r="K678" s="79"/>
      <c r="L678" s="79"/>
    </row>
    <row r="679" spans="5:12">
      <c r="E679" s="79"/>
      <c r="F679" s="79"/>
      <c r="G679" s="79"/>
      <c r="H679" s="79"/>
      <c r="I679" s="79"/>
      <c r="J679" s="79"/>
    </row>
    <row r="680" spans="5:12">
      <c r="E680" s="79"/>
      <c r="F680" s="79"/>
      <c r="G680" s="79"/>
      <c r="H680" s="79"/>
      <c r="I680" s="79"/>
      <c r="J680" s="79"/>
    </row>
    <row r="681" spans="5:12">
      <c r="E681" s="79"/>
      <c r="F681" s="79"/>
      <c r="G681" s="79"/>
      <c r="H681" s="79"/>
      <c r="I681" s="79"/>
      <c r="J681" s="79"/>
    </row>
    <row r="682" spans="5:12">
      <c r="E682" s="79"/>
      <c r="F682" s="79"/>
      <c r="G682" s="79"/>
      <c r="H682" s="79"/>
      <c r="I682" s="79"/>
      <c r="J682" s="79"/>
    </row>
    <row r="683" spans="5:12">
      <c r="E683" s="79"/>
      <c r="F683" s="79"/>
      <c r="G683" s="79"/>
      <c r="H683" s="79"/>
      <c r="I683" s="79"/>
      <c r="J683" s="79"/>
    </row>
    <row r="684" spans="5:12">
      <c r="E684" s="79"/>
      <c r="F684" s="79"/>
      <c r="G684" s="79"/>
      <c r="H684" s="79"/>
      <c r="I684" s="79"/>
      <c r="J684" s="79"/>
    </row>
    <row r="685" spans="5:12">
      <c r="E685" s="79"/>
      <c r="F685" s="79"/>
      <c r="G685" s="79"/>
      <c r="H685" s="79"/>
      <c r="I685" s="79"/>
      <c r="J685" s="79"/>
    </row>
    <row r="686" spans="5:12">
      <c r="E686" s="79"/>
      <c r="F686" s="79"/>
      <c r="G686" s="79"/>
      <c r="H686" s="79"/>
      <c r="I686" s="79"/>
      <c r="J686" s="79"/>
    </row>
    <row r="687" spans="5:12">
      <c r="E687" s="79"/>
      <c r="F687" s="79"/>
      <c r="G687" s="79"/>
      <c r="H687" s="79"/>
      <c r="I687" s="79"/>
      <c r="J687" s="79"/>
    </row>
    <row r="688" spans="5:12">
      <c r="E688" s="79"/>
      <c r="F688" s="79"/>
      <c r="G688" s="79"/>
      <c r="H688" s="79"/>
      <c r="I688" s="79"/>
      <c r="J688" s="79"/>
    </row>
    <row r="689" spans="5:12">
      <c r="E689" s="79"/>
      <c r="F689" s="79"/>
      <c r="G689" s="79"/>
      <c r="H689" s="79"/>
      <c r="I689" s="79"/>
      <c r="J689" s="79"/>
    </row>
    <row r="690" spans="5:12">
      <c r="E690" s="79"/>
      <c r="F690" s="79"/>
      <c r="G690" s="79"/>
      <c r="H690" s="79"/>
      <c r="I690" s="79"/>
      <c r="J690" s="79"/>
    </row>
    <row r="691" spans="5:12">
      <c r="E691" s="79"/>
      <c r="F691" s="79"/>
      <c r="G691" s="79"/>
      <c r="H691" s="79"/>
      <c r="I691" s="79"/>
      <c r="J691" s="79"/>
    </row>
    <row r="692" spans="5:12">
      <c r="E692" s="79"/>
      <c r="F692" s="79"/>
      <c r="G692" s="79"/>
      <c r="H692" s="79"/>
      <c r="I692" s="79"/>
      <c r="J692" s="79"/>
      <c r="K692" s="79"/>
      <c r="L692" s="79"/>
    </row>
    <row r="693" spans="5:12">
      <c r="E693" s="79"/>
      <c r="F693" s="79"/>
      <c r="G693" s="79"/>
      <c r="H693" s="79"/>
      <c r="I693" s="79"/>
      <c r="J693" s="79"/>
    </row>
    <row r="694" spans="5:12">
      <c r="E694" s="79"/>
      <c r="F694" s="79"/>
      <c r="G694" s="79"/>
      <c r="H694" s="79"/>
      <c r="I694" s="79"/>
      <c r="J694" s="79"/>
    </row>
    <row r="695" spans="5:12">
      <c r="E695" s="79"/>
      <c r="F695" s="79"/>
      <c r="G695" s="79"/>
      <c r="H695" s="79"/>
      <c r="I695" s="79"/>
      <c r="J695" s="79"/>
    </row>
    <row r="696" spans="5:12">
      <c r="E696" s="79"/>
      <c r="F696" s="79"/>
      <c r="G696" s="79"/>
      <c r="H696" s="79"/>
      <c r="I696" s="79"/>
      <c r="J696" s="79"/>
    </row>
    <row r="697" spans="5:12">
      <c r="E697" s="79"/>
      <c r="F697" s="79"/>
      <c r="G697" s="79"/>
      <c r="H697" s="79"/>
      <c r="I697" s="79"/>
      <c r="J697" s="79"/>
    </row>
    <row r="698" spans="5:12">
      <c r="E698" s="79"/>
      <c r="F698" s="79"/>
      <c r="G698" s="79"/>
      <c r="H698" s="79"/>
      <c r="I698" s="79"/>
      <c r="J698" s="79"/>
    </row>
    <row r="699" spans="5:12">
      <c r="E699" s="79"/>
      <c r="F699" s="79"/>
      <c r="G699" s="79"/>
      <c r="H699" s="79"/>
      <c r="I699" s="79"/>
      <c r="J699" s="79"/>
      <c r="K699" s="79"/>
      <c r="L699" s="79"/>
    </row>
    <row r="700" spans="5:12">
      <c r="E700" s="79"/>
      <c r="F700" s="79"/>
      <c r="G700" s="79"/>
      <c r="H700" s="79"/>
      <c r="I700" s="79"/>
      <c r="J700" s="79"/>
    </row>
    <row r="701" spans="5:12">
      <c r="E701" s="79"/>
      <c r="F701" s="79"/>
      <c r="G701" s="79"/>
      <c r="H701" s="79"/>
      <c r="I701" s="79"/>
      <c r="J701" s="79"/>
    </row>
    <row r="702" spans="5:12">
      <c r="E702" s="79"/>
      <c r="F702" s="79"/>
      <c r="G702" s="79"/>
      <c r="H702" s="79"/>
      <c r="I702" s="79"/>
      <c r="J702" s="79"/>
    </row>
    <row r="703" spans="5:12">
      <c r="E703" s="79"/>
      <c r="F703" s="79"/>
      <c r="G703" s="79"/>
      <c r="H703" s="79"/>
      <c r="I703" s="79"/>
      <c r="J703" s="79"/>
    </row>
    <row r="704" spans="5:12">
      <c r="E704" s="79"/>
      <c r="F704" s="79"/>
      <c r="G704" s="79"/>
      <c r="H704" s="79"/>
      <c r="I704" s="79"/>
      <c r="J704" s="79"/>
    </row>
    <row r="705" spans="5:12">
      <c r="E705" s="79"/>
      <c r="F705" s="79"/>
      <c r="G705" s="79"/>
      <c r="H705" s="79"/>
      <c r="I705" s="79"/>
      <c r="J705" s="79"/>
    </row>
    <row r="706" spans="5:12">
      <c r="E706" s="79"/>
      <c r="F706" s="79"/>
      <c r="G706" s="79"/>
      <c r="H706" s="79"/>
      <c r="I706" s="79"/>
      <c r="J706" s="79"/>
      <c r="K706" s="79"/>
      <c r="L706" s="79"/>
    </row>
    <row r="707" spans="5:12">
      <c r="E707" s="79"/>
      <c r="F707" s="79"/>
      <c r="G707" s="79"/>
      <c r="H707" s="79"/>
      <c r="I707" s="79"/>
      <c r="J707" s="79"/>
    </row>
    <row r="708" spans="5:12">
      <c r="E708" s="79"/>
      <c r="F708" s="79"/>
      <c r="G708" s="79"/>
      <c r="H708" s="79"/>
      <c r="I708" s="79"/>
      <c r="J708" s="79"/>
    </row>
    <row r="709" spans="5:12">
      <c r="E709" s="79"/>
      <c r="F709" s="79"/>
      <c r="G709" s="79"/>
      <c r="H709" s="79"/>
      <c r="I709" s="79"/>
      <c r="J709" s="79"/>
    </row>
    <row r="710" spans="5:12">
      <c r="E710" s="79"/>
      <c r="F710" s="79"/>
      <c r="G710" s="79"/>
      <c r="H710" s="79"/>
      <c r="I710" s="79"/>
      <c r="J710" s="79"/>
    </row>
    <row r="711" spans="5:12">
      <c r="E711" s="79"/>
      <c r="F711" s="79"/>
      <c r="G711" s="79"/>
      <c r="H711" s="79"/>
      <c r="I711" s="79"/>
      <c r="J711" s="79"/>
    </row>
    <row r="712" spans="5:12">
      <c r="E712" s="79"/>
      <c r="F712" s="79"/>
      <c r="G712" s="79"/>
      <c r="H712" s="79"/>
      <c r="I712" s="79"/>
      <c r="J712" s="79"/>
    </row>
    <row r="713" spans="5:12">
      <c r="E713" s="79"/>
      <c r="F713" s="79"/>
      <c r="G713" s="79"/>
      <c r="H713" s="79"/>
      <c r="I713" s="79"/>
      <c r="J713" s="79"/>
      <c r="K713" s="79"/>
      <c r="L713" s="79"/>
    </row>
    <row r="714" spans="5:12">
      <c r="E714" s="79"/>
      <c r="F714" s="79"/>
      <c r="G714" s="79"/>
      <c r="H714" s="79"/>
      <c r="I714" s="79"/>
      <c r="J714" s="79"/>
    </row>
    <row r="715" spans="5:12">
      <c r="E715" s="79"/>
      <c r="F715" s="79"/>
      <c r="G715" s="79"/>
      <c r="H715" s="79"/>
      <c r="I715" s="79"/>
      <c r="J715" s="79"/>
    </row>
    <row r="716" spans="5:12">
      <c r="E716" s="79"/>
      <c r="F716" s="79"/>
      <c r="G716" s="79"/>
      <c r="H716" s="79"/>
      <c r="I716" s="79"/>
      <c r="J716" s="79"/>
    </row>
    <row r="717" spans="5:12">
      <c r="E717" s="79"/>
      <c r="F717" s="79"/>
      <c r="G717" s="79"/>
      <c r="H717" s="79"/>
      <c r="I717" s="79"/>
      <c r="J717" s="79"/>
    </row>
    <row r="718" spans="5:12">
      <c r="E718" s="79"/>
      <c r="F718" s="79"/>
      <c r="G718" s="79"/>
      <c r="H718" s="79"/>
      <c r="I718" s="79"/>
      <c r="J718" s="79"/>
    </row>
    <row r="719" spans="5:12">
      <c r="E719" s="79"/>
      <c r="F719" s="79"/>
      <c r="G719" s="79"/>
      <c r="H719" s="79"/>
      <c r="I719" s="79"/>
      <c r="J719" s="79"/>
    </row>
    <row r="720" spans="5:12">
      <c r="E720" s="79"/>
      <c r="F720" s="79"/>
      <c r="G720" s="79"/>
      <c r="H720" s="79"/>
      <c r="I720" s="79"/>
      <c r="J720" s="79"/>
      <c r="K720" s="79"/>
      <c r="L720" s="79"/>
    </row>
    <row r="721" spans="5:12">
      <c r="E721" s="79"/>
      <c r="F721" s="79"/>
      <c r="G721" s="79"/>
      <c r="H721" s="79"/>
      <c r="I721" s="79"/>
      <c r="J721" s="79"/>
    </row>
    <row r="722" spans="5:12">
      <c r="E722" s="79"/>
      <c r="F722" s="79"/>
      <c r="G722" s="79"/>
      <c r="H722" s="79"/>
      <c r="I722" s="79"/>
      <c r="J722" s="79"/>
    </row>
    <row r="723" spans="5:12">
      <c r="E723" s="79"/>
      <c r="F723" s="79"/>
      <c r="G723" s="79"/>
      <c r="H723" s="79"/>
      <c r="I723" s="79"/>
      <c r="J723" s="79"/>
    </row>
    <row r="724" spans="5:12">
      <c r="E724" s="79"/>
      <c r="F724" s="79"/>
      <c r="G724" s="79"/>
      <c r="H724" s="79"/>
      <c r="I724" s="79"/>
      <c r="J724" s="79"/>
    </row>
    <row r="725" spans="5:12">
      <c r="E725" s="79"/>
      <c r="F725" s="79"/>
      <c r="G725" s="79"/>
      <c r="H725" s="79"/>
      <c r="I725" s="79"/>
      <c r="J725" s="79"/>
    </row>
    <row r="726" spans="5:12">
      <c r="E726" s="79"/>
      <c r="F726" s="79"/>
      <c r="G726" s="79"/>
      <c r="H726" s="79"/>
      <c r="I726" s="79"/>
      <c r="J726" s="79"/>
    </row>
    <row r="727" spans="5:12">
      <c r="E727" s="79"/>
      <c r="F727" s="79"/>
      <c r="G727" s="79"/>
      <c r="H727" s="79"/>
      <c r="I727" s="79"/>
      <c r="J727" s="79"/>
      <c r="K727" s="79"/>
      <c r="L727" s="79"/>
    </row>
    <row r="728" spans="5:12">
      <c r="E728" s="79"/>
      <c r="F728" s="79"/>
      <c r="G728" s="79"/>
      <c r="H728" s="79"/>
      <c r="I728" s="79"/>
      <c r="J728" s="79"/>
    </row>
    <row r="729" spans="5:12">
      <c r="E729" s="79"/>
      <c r="F729" s="79"/>
      <c r="G729" s="79"/>
      <c r="H729" s="79"/>
      <c r="I729" s="79"/>
      <c r="J729" s="79"/>
    </row>
    <row r="730" spans="5:12">
      <c r="E730" s="79"/>
      <c r="F730" s="79"/>
      <c r="G730" s="79"/>
      <c r="H730" s="79"/>
      <c r="I730" s="79"/>
      <c r="J730" s="79"/>
    </row>
    <row r="731" spans="5:12">
      <c r="E731" s="79"/>
      <c r="F731" s="79"/>
      <c r="G731" s="79"/>
      <c r="H731" s="79"/>
      <c r="I731" s="79"/>
      <c r="J731" s="79"/>
    </row>
    <row r="732" spans="5:12">
      <c r="E732" s="79"/>
      <c r="F732" s="79"/>
      <c r="G732" s="79"/>
      <c r="H732" s="79"/>
      <c r="I732" s="79"/>
      <c r="J732" s="79"/>
    </row>
    <row r="733" spans="5:12">
      <c r="E733" s="79"/>
      <c r="F733" s="79"/>
      <c r="G733" s="79"/>
      <c r="H733" s="79"/>
      <c r="I733" s="79"/>
      <c r="J733" s="79"/>
    </row>
    <row r="734" spans="5:12">
      <c r="E734" s="79"/>
      <c r="F734" s="79"/>
      <c r="G734" s="79"/>
      <c r="H734" s="79"/>
      <c r="I734" s="79"/>
      <c r="J734" s="79"/>
      <c r="K734" s="79"/>
      <c r="L734" s="79"/>
    </row>
    <row r="735" spans="5:12">
      <c r="E735" s="79"/>
      <c r="F735" s="79"/>
      <c r="G735" s="79"/>
      <c r="H735" s="79"/>
      <c r="I735" s="79"/>
      <c r="J735" s="79"/>
    </row>
    <row r="736" spans="5:12">
      <c r="E736" s="79"/>
      <c r="F736" s="79"/>
      <c r="G736" s="79"/>
      <c r="H736" s="79"/>
      <c r="I736" s="79"/>
      <c r="J736" s="79"/>
    </row>
    <row r="737" spans="5:12">
      <c r="E737" s="79"/>
      <c r="F737" s="79"/>
      <c r="G737" s="79"/>
      <c r="H737" s="79"/>
      <c r="I737" s="79"/>
      <c r="J737" s="79"/>
    </row>
    <row r="738" spans="5:12">
      <c r="E738" s="79"/>
      <c r="F738" s="79"/>
      <c r="G738" s="79"/>
      <c r="H738" s="79"/>
      <c r="I738" s="79"/>
      <c r="J738" s="79"/>
    </row>
    <row r="739" spans="5:12">
      <c r="E739" s="79"/>
      <c r="F739" s="79"/>
      <c r="G739" s="79"/>
      <c r="H739" s="79"/>
      <c r="I739" s="79"/>
      <c r="J739" s="79"/>
    </row>
    <row r="740" spans="5:12">
      <c r="E740" s="79"/>
      <c r="F740" s="79"/>
      <c r="G740" s="79"/>
      <c r="H740" s="79"/>
      <c r="I740" s="79"/>
      <c r="J740" s="79"/>
    </row>
    <row r="741" spans="5:12">
      <c r="E741" s="79"/>
      <c r="F741" s="79"/>
      <c r="G741" s="79"/>
      <c r="H741" s="79"/>
      <c r="I741" s="79"/>
      <c r="J741" s="79"/>
      <c r="K741" s="79"/>
      <c r="L741" s="79"/>
    </row>
    <row r="742" spans="5:12">
      <c r="E742" s="79"/>
      <c r="F742" s="79"/>
      <c r="G742" s="79"/>
      <c r="H742" s="79"/>
      <c r="I742" s="79"/>
      <c r="J742" s="79"/>
    </row>
    <row r="743" spans="5:12">
      <c r="E743" s="79"/>
      <c r="F743" s="79"/>
      <c r="G743" s="79"/>
      <c r="H743" s="79"/>
      <c r="I743" s="79"/>
      <c r="J743" s="79"/>
    </row>
    <row r="744" spans="5:12">
      <c r="E744" s="79"/>
      <c r="F744" s="79"/>
      <c r="G744" s="79"/>
      <c r="H744" s="79"/>
      <c r="I744" s="79"/>
      <c r="J744" s="79"/>
    </row>
    <row r="745" spans="5:12">
      <c r="E745" s="79"/>
      <c r="F745" s="79"/>
      <c r="G745" s="79"/>
      <c r="H745" s="79"/>
      <c r="I745" s="79"/>
      <c r="J745" s="79"/>
    </row>
    <row r="746" spans="5:12">
      <c r="E746" s="79"/>
      <c r="F746" s="79"/>
      <c r="G746" s="79"/>
      <c r="H746" s="79"/>
      <c r="I746" s="79"/>
      <c r="J746" s="79"/>
    </row>
    <row r="747" spans="5:12">
      <c r="E747" s="79"/>
      <c r="F747" s="79"/>
      <c r="G747" s="79"/>
      <c r="H747" s="79"/>
      <c r="I747" s="79"/>
      <c r="J747" s="79"/>
    </row>
    <row r="748" spans="5:12">
      <c r="E748" s="79"/>
      <c r="F748" s="79"/>
      <c r="G748" s="79"/>
      <c r="H748" s="79"/>
      <c r="I748" s="79"/>
      <c r="J748" s="79"/>
      <c r="K748" s="79"/>
      <c r="L748" s="79"/>
    </row>
    <row r="749" spans="5:12">
      <c r="E749" s="79"/>
      <c r="F749" s="79"/>
      <c r="G749" s="79"/>
      <c r="H749" s="79"/>
      <c r="I749" s="79"/>
      <c r="J749" s="79"/>
    </row>
    <row r="750" spans="5:12">
      <c r="E750" s="79"/>
      <c r="F750" s="79"/>
      <c r="G750" s="79"/>
      <c r="H750" s="79"/>
      <c r="I750" s="79"/>
      <c r="J750" s="79"/>
    </row>
    <row r="751" spans="5:12">
      <c r="E751" s="79"/>
      <c r="F751" s="79"/>
      <c r="G751" s="79"/>
      <c r="H751" s="79"/>
      <c r="I751" s="79"/>
      <c r="J751" s="79"/>
    </row>
    <row r="752" spans="5:12">
      <c r="E752" s="79"/>
      <c r="F752" s="79"/>
      <c r="G752" s="79"/>
      <c r="H752" s="79"/>
      <c r="I752" s="79"/>
      <c r="J752" s="79"/>
    </row>
    <row r="753" spans="5:12">
      <c r="E753" s="79"/>
      <c r="F753" s="79"/>
      <c r="G753" s="79"/>
      <c r="H753" s="79"/>
      <c r="I753" s="79"/>
      <c r="J753" s="79"/>
    </row>
    <row r="754" spans="5:12">
      <c r="E754" s="79"/>
      <c r="F754" s="79"/>
      <c r="G754" s="79"/>
      <c r="H754" s="79"/>
      <c r="I754" s="79"/>
      <c r="J754" s="79"/>
    </row>
    <row r="755" spans="5:12">
      <c r="E755" s="79"/>
      <c r="F755" s="79"/>
      <c r="G755" s="79"/>
      <c r="H755" s="79"/>
      <c r="I755" s="79"/>
      <c r="J755" s="79"/>
      <c r="K755" s="79"/>
      <c r="L755" s="79"/>
    </row>
    <row r="756" spans="5:12">
      <c r="E756" s="79"/>
      <c r="F756" s="79"/>
      <c r="G756" s="79"/>
      <c r="H756" s="79"/>
      <c r="I756" s="79"/>
      <c r="J756" s="79"/>
    </row>
    <row r="757" spans="5:12">
      <c r="E757" s="79"/>
      <c r="F757" s="79"/>
      <c r="G757" s="79"/>
      <c r="H757" s="79"/>
      <c r="I757" s="79"/>
      <c r="J757" s="79"/>
    </row>
    <row r="758" spans="5:12">
      <c r="E758" s="79"/>
      <c r="F758" s="79"/>
      <c r="G758" s="79"/>
      <c r="H758" s="79"/>
      <c r="I758" s="79"/>
      <c r="J758" s="79"/>
    </row>
    <row r="759" spans="5:12">
      <c r="E759" s="79"/>
      <c r="F759" s="79"/>
      <c r="G759" s="79"/>
      <c r="H759" s="79"/>
      <c r="I759" s="79"/>
      <c r="J759" s="79"/>
    </row>
    <row r="760" spans="5:12">
      <c r="E760" s="79"/>
      <c r="F760" s="79"/>
      <c r="G760" s="79"/>
      <c r="H760" s="79"/>
      <c r="I760" s="79"/>
      <c r="J760" s="79"/>
    </row>
    <row r="761" spans="5:12">
      <c r="E761" s="79"/>
      <c r="F761" s="79"/>
      <c r="G761" s="79"/>
      <c r="H761" s="79"/>
      <c r="I761" s="79"/>
      <c r="J761" s="79"/>
    </row>
    <row r="762" spans="5:12">
      <c r="E762" s="79"/>
      <c r="F762" s="79"/>
      <c r="G762" s="79"/>
      <c r="H762" s="79"/>
      <c r="I762" s="79"/>
      <c r="J762" s="79"/>
      <c r="K762" s="79"/>
      <c r="L762" s="79"/>
    </row>
    <row r="763" spans="5:12">
      <c r="E763" s="79"/>
      <c r="F763" s="79"/>
      <c r="G763" s="79"/>
      <c r="H763" s="79"/>
      <c r="I763" s="79"/>
      <c r="J763" s="79"/>
    </row>
    <row r="764" spans="5:12">
      <c r="E764" s="79"/>
      <c r="F764" s="79"/>
      <c r="G764" s="79"/>
      <c r="H764" s="79"/>
      <c r="I764" s="79"/>
      <c r="J764" s="79"/>
    </row>
    <row r="765" spans="5:12">
      <c r="E765" s="79"/>
      <c r="F765" s="79"/>
      <c r="G765" s="79"/>
      <c r="H765" s="79"/>
      <c r="I765" s="79"/>
      <c r="J765" s="79"/>
    </row>
    <row r="766" spans="5:12">
      <c r="E766" s="79"/>
      <c r="F766" s="79"/>
      <c r="G766" s="79"/>
      <c r="H766" s="79"/>
      <c r="I766" s="79"/>
      <c r="J766" s="79"/>
    </row>
    <row r="767" spans="5:12">
      <c r="E767" s="79"/>
      <c r="F767" s="79"/>
      <c r="G767" s="79"/>
      <c r="H767" s="79"/>
      <c r="I767" s="79"/>
      <c r="J767" s="79"/>
    </row>
    <row r="768" spans="5:12">
      <c r="E768" s="79"/>
      <c r="F768" s="79"/>
      <c r="G768" s="79"/>
      <c r="H768" s="79"/>
      <c r="I768" s="79"/>
      <c r="J768" s="79"/>
    </row>
    <row r="769" spans="5:12">
      <c r="E769" s="79"/>
      <c r="F769" s="79"/>
      <c r="G769" s="79"/>
      <c r="H769" s="79"/>
      <c r="I769" s="79"/>
      <c r="J769" s="79"/>
      <c r="K769" s="79"/>
      <c r="L769" s="79"/>
    </row>
    <row r="770" spans="5:12">
      <c r="E770" s="79"/>
      <c r="F770" s="79"/>
      <c r="G770" s="79"/>
      <c r="H770" s="79"/>
      <c r="I770" s="79"/>
      <c r="J770" s="79"/>
    </row>
    <row r="771" spans="5:12">
      <c r="E771" s="79"/>
      <c r="F771" s="79"/>
      <c r="G771" s="79"/>
      <c r="H771" s="79"/>
      <c r="I771" s="79"/>
      <c r="J771" s="79"/>
    </row>
    <row r="772" spans="5:12">
      <c r="E772" s="79"/>
      <c r="F772" s="79"/>
      <c r="G772" s="79"/>
      <c r="H772" s="79"/>
      <c r="I772" s="79"/>
      <c r="J772" s="79"/>
    </row>
    <row r="773" spans="5:12">
      <c r="E773" s="79"/>
      <c r="F773" s="79"/>
      <c r="G773" s="79"/>
      <c r="H773" s="79"/>
      <c r="I773" s="79"/>
      <c r="J773" s="79"/>
    </row>
    <row r="774" spans="5:12">
      <c r="E774" s="79"/>
      <c r="F774" s="79"/>
      <c r="G774" s="79"/>
      <c r="H774" s="79"/>
      <c r="I774" s="79"/>
      <c r="J774" s="79"/>
    </row>
    <row r="775" spans="5:12">
      <c r="E775" s="79"/>
      <c r="F775" s="79"/>
      <c r="G775" s="79"/>
      <c r="H775" s="79"/>
      <c r="I775" s="79"/>
      <c r="J775" s="79"/>
    </row>
    <row r="776" spans="5:12">
      <c r="E776" s="79"/>
      <c r="F776" s="79"/>
      <c r="G776" s="79"/>
      <c r="H776" s="79"/>
      <c r="I776" s="79"/>
      <c r="J776" s="79"/>
      <c r="K776" s="79"/>
      <c r="L776" s="79"/>
    </row>
    <row r="777" spans="5:12">
      <c r="E777" s="79"/>
      <c r="F777" s="79"/>
      <c r="G777" s="79"/>
      <c r="H777" s="79"/>
      <c r="I777" s="79"/>
      <c r="J777" s="79"/>
    </row>
    <row r="778" spans="5:12">
      <c r="E778" s="79"/>
      <c r="F778" s="79"/>
      <c r="G778" s="79"/>
      <c r="H778" s="79"/>
      <c r="I778" s="79"/>
      <c r="J778" s="79"/>
    </row>
    <row r="779" spans="5:12">
      <c r="E779" s="79"/>
      <c r="F779" s="79"/>
      <c r="G779" s="79"/>
      <c r="H779" s="79"/>
      <c r="I779" s="79"/>
      <c r="J779" s="79"/>
    </row>
    <row r="780" spans="5:12">
      <c r="E780" s="79"/>
      <c r="F780" s="79"/>
      <c r="G780" s="79"/>
      <c r="H780" s="79"/>
      <c r="I780" s="79"/>
      <c r="J780" s="79"/>
    </row>
    <row r="781" spans="5:12">
      <c r="E781" s="79"/>
      <c r="F781" s="79"/>
      <c r="G781" s="79"/>
      <c r="H781" s="79"/>
      <c r="I781" s="79"/>
      <c r="J781" s="79"/>
    </row>
    <row r="782" spans="5:12">
      <c r="E782" s="79"/>
      <c r="F782" s="79"/>
      <c r="G782" s="79"/>
      <c r="H782" s="79"/>
      <c r="I782" s="79"/>
      <c r="J782" s="79"/>
    </row>
    <row r="783" spans="5:12">
      <c r="E783" s="79"/>
      <c r="F783" s="79"/>
      <c r="G783" s="79"/>
      <c r="H783" s="79"/>
      <c r="I783" s="79"/>
      <c r="J783" s="79"/>
      <c r="K783" s="79"/>
      <c r="L783" s="79"/>
    </row>
    <row r="784" spans="5:12">
      <c r="E784" s="79"/>
      <c r="F784" s="79"/>
      <c r="G784" s="79"/>
      <c r="H784" s="79"/>
      <c r="I784" s="79"/>
      <c r="J784" s="79"/>
    </row>
    <row r="785" spans="5:12">
      <c r="E785" s="79"/>
      <c r="F785" s="79"/>
      <c r="G785" s="79"/>
      <c r="H785" s="79"/>
      <c r="I785" s="79"/>
      <c r="J785" s="79"/>
    </row>
    <row r="786" spans="5:12">
      <c r="E786" s="79"/>
      <c r="F786" s="79"/>
      <c r="G786" s="79"/>
      <c r="H786" s="79"/>
      <c r="I786" s="79"/>
      <c r="J786" s="79"/>
    </row>
    <row r="787" spans="5:12">
      <c r="E787" s="79"/>
      <c r="F787" s="79"/>
      <c r="G787" s="79"/>
      <c r="H787" s="79"/>
      <c r="I787" s="79"/>
      <c r="J787" s="79"/>
    </row>
    <row r="788" spans="5:12">
      <c r="E788" s="79"/>
      <c r="F788" s="79"/>
      <c r="G788" s="79"/>
      <c r="H788" s="79"/>
      <c r="I788" s="79"/>
      <c r="J788" s="79"/>
    </row>
    <row r="789" spans="5:12">
      <c r="E789" s="79"/>
      <c r="F789" s="79"/>
      <c r="G789" s="79"/>
      <c r="H789" s="79"/>
      <c r="I789" s="79"/>
      <c r="J789" s="79"/>
    </row>
    <row r="790" spans="5:12">
      <c r="E790" s="79"/>
      <c r="F790" s="79"/>
      <c r="G790" s="79"/>
      <c r="H790" s="79"/>
      <c r="I790" s="79"/>
      <c r="J790" s="79"/>
      <c r="K790" s="79"/>
      <c r="L790" s="79"/>
    </row>
    <row r="791" spans="5:12">
      <c r="E791" s="79"/>
      <c r="F791" s="79"/>
      <c r="G791" s="79"/>
      <c r="H791" s="79"/>
      <c r="I791" s="79"/>
      <c r="J791" s="79"/>
    </row>
    <row r="792" spans="5:12">
      <c r="E792" s="79"/>
      <c r="F792" s="79"/>
      <c r="G792" s="79"/>
      <c r="H792" s="79"/>
      <c r="I792" s="79"/>
      <c r="J792" s="79"/>
    </row>
    <row r="793" spans="5:12">
      <c r="E793" s="79"/>
      <c r="F793" s="79"/>
      <c r="G793" s="79"/>
      <c r="H793" s="79"/>
      <c r="I793" s="79"/>
      <c r="J793" s="79"/>
    </row>
    <row r="794" spans="5:12">
      <c r="E794" s="79"/>
      <c r="F794" s="79"/>
      <c r="G794" s="79"/>
      <c r="H794" s="79"/>
      <c r="I794" s="79"/>
      <c r="J794" s="79"/>
    </row>
    <row r="795" spans="5:12">
      <c r="E795" s="79"/>
      <c r="F795" s="79"/>
      <c r="G795" s="79"/>
      <c r="H795" s="79"/>
      <c r="I795" s="79"/>
      <c r="J795" s="79"/>
    </row>
    <row r="796" spans="5:12">
      <c r="E796" s="79"/>
      <c r="F796" s="79"/>
      <c r="G796" s="79"/>
      <c r="H796" s="79"/>
      <c r="I796" s="79"/>
      <c r="J796" s="79"/>
    </row>
    <row r="797" spans="5:12">
      <c r="E797" s="79"/>
      <c r="F797" s="79"/>
      <c r="G797" s="79"/>
      <c r="H797" s="79"/>
      <c r="I797" s="79"/>
      <c r="J797" s="79"/>
      <c r="K797" s="79"/>
      <c r="L797" s="79"/>
    </row>
    <row r="798" spans="5:12">
      <c r="E798" s="79"/>
      <c r="F798" s="79"/>
      <c r="G798" s="79"/>
      <c r="H798" s="79"/>
      <c r="I798" s="79"/>
      <c r="J798" s="79"/>
    </row>
    <row r="799" spans="5:12">
      <c r="E799" s="79"/>
      <c r="F799" s="79"/>
      <c r="G799" s="79"/>
      <c r="H799" s="79"/>
      <c r="I799" s="79"/>
      <c r="J799" s="79"/>
    </row>
    <row r="800" spans="5:12">
      <c r="E800" s="79"/>
      <c r="F800" s="79"/>
      <c r="G800" s="79"/>
      <c r="H800" s="79"/>
      <c r="I800" s="79"/>
      <c r="J800" s="79"/>
    </row>
    <row r="801" spans="5:12">
      <c r="E801" s="79"/>
      <c r="F801" s="79"/>
      <c r="G801" s="79"/>
      <c r="H801" s="79"/>
      <c r="I801" s="79"/>
      <c r="J801" s="79"/>
    </row>
    <row r="802" spans="5:12">
      <c r="E802" s="79"/>
      <c r="F802" s="79"/>
      <c r="G802" s="79"/>
      <c r="H802" s="79"/>
      <c r="I802" s="79"/>
      <c r="J802" s="79"/>
    </row>
    <row r="803" spans="5:12">
      <c r="E803" s="79"/>
      <c r="F803" s="79"/>
      <c r="G803" s="79"/>
      <c r="H803" s="79"/>
      <c r="I803" s="79"/>
      <c r="J803" s="79"/>
    </row>
    <row r="804" spans="5:12">
      <c r="E804" s="79"/>
      <c r="F804" s="79"/>
      <c r="G804" s="79"/>
      <c r="H804" s="79"/>
      <c r="I804" s="79"/>
      <c r="J804" s="79"/>
      <c r="K804" s="79"/>
      <c r="L804" s="79"/>
    </row>
    <row r="805" spans="5:12">
      <c r="E805" s="79"/>
      <c r="F805" s="79"/>
      <c r="G805" s="79"/>
      <c r="H805" s="79"/>
      <c r="I805" s="79"/>
      <c r="J805" s="79"/>
    </row>
    <row r="806" spans="5:12">
      <c r="E806" s="79"/>
      <c r="F806" s="79"/>
      <c r="G806" s="79"/>
      <c r="H806" s="79"/>
      <c r="I806" s="79"/>
      <c r="J806" s="79"/>
    </row>
    <row r="807" spans="5:12">
      <c r="E807" s="79"/>
      <c r="F807" s="79"/>
      <c r="G807" s="79"/>
      <c r="H807" s="79"/>
      <c r="I807" s="79"/>
      <c r="J807" s="79"/>
    </row>
    <row r="808" spans="5:12">
      <c r="E808" s="79"/>
      <c r="F808" s="79"/>
      <c r="G808" s="79"/>
      <c r="H808" s="79"/>
      <c r="I808" s="79"/>
      <c r="J808" s="79"/>
    </row>
    <row r="809" spans="5:12">
      <c r="E809" s="79"/>
      <c r="F809" s="79"/>
      <c r="G809" s="79"/>
      <c r="H809" s="79"/>
      <c r="I809" s="79"/>
      <c r="J809" s="79"/>
    </row>
    <row r="810" spans="5:12">
      <c r="E810" s="79"/>
      <c r="F810" s="79"/>
      <c r="G810" s="79"/>
      <c r="H810" s="79"/>
      <c r="I810" s="79"/>
      <c r="J810" s="79"/>
    </row>
    <row r="811" spans="5:12">
      <c r="E811" s="79"/>
      <c r="F811" s="79"/>
      <c r="G811" s="79"/>
      <c r="H811" s="79"/>
      <c r="I811" s="79"/>
      <c r="J811" s="79"/>
      <c r="K811" s="79"/>
      <c r="L811" s="79"/>
    </row>
    <row r="812" spans="5:12">
      <c r="E812" s="79"/>
      <c r="F812" s="79"/>
      <c r="G812" s="79"/>
      <c r="H812" s="79"/>
      <c r="I812" s="79"/>
      <c r="J812" s="79"/>
    </row>
    <row r="813" spans="5:12">
      <c r="E813" s="79"/>
      <c r="F813" s="79"/>
      <c r="G813" s="79"/>
      <c r="H813" s="79"/>
      <c r="I813" s="79"/>
      <c r="J813" s="79"/>
    </row>
    <row r="814" spans="5:12">
      <c r="E814" s="79"/>
      <c r="F814" s="79"/>
      <c r="G814" s="79"/>
      <c r="H814" s="79"/>
      <c r="I814" s="79"/>
      <c r="J814" s="79"/>
    </row>
    <row r="815" spans="5:12">
      <c r="E815" s="79"/>
      <c r="F815" s="79"/>
      <c r="G815" s="79"/>
      <c r="H815" s="79"/>
      <c r="I815" s="79"/>
      <c r="J815" s="79"/>
    </row>
    <row r="816" spans="5:12">
      <c r="E816" s="79"/>
      <c r="F816" s="79"/>
      <c r="G816" s="79"/>
      <c r="H816" s="79"/>
      <c r="I816" s="79"/>
      <c r="J816" s="79"/>
    </row>
    <row r="817" spans="5:12">
      <c r="E817" s="79"/>
      <c r="F817" s="79"/>
      <c r="G817" s="79"/>
      <c r="H817" s="79"/>
      <c r="I817" s="79"/>
      <c r="J817" s="79"/>
    </row>
    <row r="818" spans="5:12">
      <c r="E818" s="79"/>
      <c r="F818" s="79"/>
      <c r="G818" s="79"/>
      <c r="H818" s="79"/>
      <c r="I818" s="79"/>
      <c r="J818" s="79"/>
      <c r="K818" s="79"/>
      <c r="L818" s="79"/>
    </row>
    <row r="819" spans="5:12">
      <c r="E819" s="79"/>
      <c r="F819" s="79"/>
      <c r="G819" s="79"/>
      <c r="H819" s="79"/>
      <c r="I819" s="79"/>
      <c r="J819" s="79"/>
    </row>
    <row r="820" spans="5:12">
      <c r="E820" s="79"/>
      <c r="F820" s="79"/>
      <c r="G820" s="79"/>
      <c r="H820" s="79"/>
      <c r="I820" s="79"/>
      <c r="J820" s="79"/>
    </row>
    <row r="821" spans="5:12">
      <c r="E821" s="79"/>
      <c r="F821" s="79"/>
      <c r="G821" s="79"/>
      <c r="H821" s="79"/>
      <c r="I821" s="79"/>
      <c r="J821" s="79"/>
    </row>
    <row r="822" spans="5:12">
      <c r="E822" s="79"/>
      <c r="F822" s="79"/>
      <c r="G822" s="79"/>
      <c r="H822" s="79"/>
      <c r="I822" s="79"/>
      <c r="J822" s="79"/>
    </row>
    <row r="823" spans="5:12">
      <c r="E823" s="79"/>
      <c r="F823" s="79"/>
      <c r="G823" s="79"/>
      <c r="H823" s="79"/>
      <c r="I823" s="79"/>
      <c r="J823" s="79"/>
    </row>
    <row r="824" spans="5:12">
      <c r="E824" s="79"/>
      <c r="F824" s="79"/>
      <c r="G824" s="79"/>
      <c r="H824" s="79"/>
      <c r="I824" s="79"/>
      <c r="J824" s="79"/>
    </row>
    <row r="825" spans="5:12">
      <c r="E825" s="79"/>
      <c r="F825" s="79"/>
      <c r="G825" s="79"/>
      <c r="H825" s="79"/>
      <c r="I825" s="79"/>
      <c r="J825" s="79"/>
      <c r="K825" s="79"/>
      <c r="L825" s="79"/>
    </row>
    <row r="826" spans="5:12">
      <c r="E826" s="79"/>
      <c r="F826" s="79"/>
      <c r="G826" s="79"/>
      <c r="H826" s="79"/>
      <c r="I826" s="79"/>
      <c r="J826" s="79"/>
    </row>
    <row r="827" spans="5:12">
      <c r="E827" s="79"/>
      <c r="F827" s="79"/>
      <c r="G827" s="79"/>
      <c r="H827" s="79"/>
      <c r="I827" s="79"/>
      <c r="J827" s="79"/>
    </row>
    <row r="828" spans="5:12">
      <c r="E828" s="79"/>
      <c r="F828" s="79"/>
      <c r="G828" s="79"/>
      <c r="H828" s="79"/>
      <c r="I828" s="79"/>
      <c r="J828" s="79"/>
    </row>
    <row r="829" spans="5:12">
      <c r="E829" s="79"/>
      <c r="F829" s="79"/>
      <c r="G829" s="79"/>
      <c r="H829" s="79"/>
      <c r="I829" s="79"/>
      <c r="J829" s="79"/>
    </row>
    <row r="830" spans="5:12">
      <c r="E830" s="79"/>
      <c r="F830" s="79"/>
      <c r="G830" s="79"/>
      <c r="H830" s="79"/>
      <c r="I830" s="79"/>
      <c r="J830" s="79"/>
    </row>
    <row r="831" spans="5:12">
      <c r="E831" s="79"/>
      <c r="F831" s="79"/>
      <c r="G831" s="79"/>
      <c r="H831" s="79"/>
      <c r="I831" s="79"/>
      <c r="J831" s="79"/>
    </row>
    <row r="832" spans="5:12">
      <c r="E832" s="79"/>
      <c r="F832" s="79"/>
      <c r="G832" s="79"/>
      <c r="H832" s="79"/>
      <c r="I832" s="79"/>
      <c r="J832" s="79"/>
      <c r="K832" s="79"/>
      <c r="L832" s="79"/>
    </row>
    <row r="833" spans="5:12">
      <c r="E833" s="79"/>
      <c r="F833" s="79"/>
      <c r="G833" s="79"/>
      <c r="H833" s="79"/>
      <c r="I833" s="79"/>
      <c r="J833" s="79"/>
    </row>
    <row r="834" spans="5:12">
      <c r="E834" s="79"/>
      <c r="F834" s="79"/>
      <c r="G834" s="79"/>
      <c r="H834" s="79"/>
      <c r="I834" s="79"/>
      <c r="J834" s="79"/>
    </row>
    <row r="835" spans="5:12">
      <c r="E835" s="79"/>
      <c r="F835" s="79"/>
      <c r="G835" s="79"/>
      <c r="H835" s="79"/>
      <c r="I835" s="79"/>
      <c r="J835" s="79"/>
    </row>
    <row r="836" spans="5:12">
      <c r="E836" s="79"/>
      <c r="F836" s="79"/>
      <c r="G836" s="79"/>
      <c r="H836" s="79"/>
      <c r="I836" s="79"/>
      <c r="J836" s="79"/>
    </row>
    <row r="837" spans="5:12">
      <c r="E837" s="79"/>
      <c r="F837" s="79"/>
      <c r="G837" s="79"/>
      <c r="H837" s="79"/>
      <c r="I837" s="79"/>
      <c r="J837" s="79"/>
    </row>
    <row r="838" spans="5:12">
      <c r="E838" s="79"/>
      <c r="F838" s="79"/>
      <c r="G838" s="79"/>
      <c r="H838" s="79"/>
      <c r="I838" s="79"/>
      <c r="J838" s="79"/>
    </row>
    <row r="839" spans="5:12">
      <c r="E839" s="79"/>
      <c r="F839" s="79"/>
      <c r="G839" s="79"/>
      <c r="H839" s="79"/>
      <c r="I839" s="79"/>
      <c r="J839" s="79"/>
      <c r="K839" s="79"/>
      <c r="L839" s="79"/>
    </row>
    <row r="840" spans="5:12">
      <c r="E840" s="79"/>
      <c r="F840" s="79"/>
      <c r="G840" s="79"/>
      <c r="H840" s="79"/>
      <c r="I840" s="79"/>
      <c r="J840" s="79"/>
    </row>
    <row r="841" spans="5:12">
      <c r="E841" s="79"/>
      <c r="F841" s="79"/>
      <c r="G841" s="79"/>
      <c r="H841" s="79"/>
      <c r="I841" s="79"/>
      <c r="J841" s="79"/>
    </row>
    <row r="842" spans="5:12">
      <c r="E842" s="79"/>
      <c r="F842" s="79"/>
      <c r="G842" s="79"/>
      <c r="H842" s="79"/>
      <c r="I842" s="79"/>
      <c r="J842" s="79"/>
    </row>
    <row r="843" spans="5:12">
      <c r="E843" s="79"/>
      <c r="F843" s="79"/>
      <c r="G843" s="79"/>
      <c r="H843" s="79"/>
      <c r="I843" s="79"/>
      <c r="J843" s="79"/>
    </row>
    <row r="844" spans="5:12">
      <c r="E844" s="79"/>
      <c r="F844" s="79"/>
      <c r="G844" s="79"/>
      <c r="H844" s="79"/>
      <c r="I844" s="79"/>
      <c r="J844" s="79"/>
    </row>
    <row r="845" spans="5:12">
      <c r="E845" s="79"/>
      <c r="F845" s="79"/>
      <c r="G845" s="79"/>
      <c r="H845" s="79"/>
      <c r="I845" s="79"/>
      <c r="J845" s="79"/>
    </row>
    <row r="846" spans="5:12">
      <c r="E846" s="79"/>
      <c r="F846" s="79"/>
      <c r="G846" s="79"/>
      <c r="H846" s="79"/>
      <c r="I846" s="79"/>
      <c r="J846" s="79"/>
      <c r="K846" s="79"/>
      <c r="L846" s="79"/>
    </row>
    <row r="847" spans="5:12">
      <c r="E847" s="79"/>
      <c r="F847" s="79"/>
      <c r="G847" s="79"/>
      <c r="H847" s="79"/>
      <c r="I847" s="79"/>
      <c r="J847" s="79"/>
    </row>
    <row r="848" spans="5:12">
      <c r="E848" s="79"/>
      <c r="F848" s="79"/>
      <c r="G848" s="79"/>
      <c r="H848" s="79"/>
      <c r="I848" s="79"/>
      <c r="J848" s="79"/>
    </row>
    <row r="849" spans="5:12">
      <c r="E849" s="79"/>
      <c r="F849" s="79"/>
      <c r="G849" s="79"/>
      <c r="H849" s="79"/>
      <c r="I849" s="79"/>
      <c r="J849" s="79"/>
    </row>
    <row r="850" spans="5:12">
      <c r="E850" s="79"/>
      <c r="F850" s="79"/>
      <c r="G850" s="79"/>
      <c r="H850" s="79"/>
      <c r="I850" s="79"/>
      <c r="J850" s="79"/>
    </row>
    <row r="851" spans="5:12">
      <c r="E851" s="79"/>
      <c r="F851" s="79"/>
      <c r="G851" s="79"/>
      <c r="H851" s="79"/>
      <c r="I851" s="79"/>
      <c r="J851" s="79"/>
    </row>
    <row r="852" spans="5:12">
      <c r="E852" s="79"/>
      <c r="F852" s="79"/>
      <c r="G852" s="79"/>
      <c r="H852" s="79"/>
      <c r="I852" s="79"/>
      <c r="J852" s="79"/>
    </row>
    <row r="853" spans="5:12">
      <c r="E853" s="79"/>
      <c r="F853" s="79"/>
      <c r="G853" s="79"/>
      <c r="H853" s="79"/>
      <c r="I853" s="79"/>
      <c r="J853" s="79"/>
      <c r="K853" s="79"/>
      <c r="L853" s="79"/>
    </row>
    <row r="854" spans="5:12">
      <c r="E854" s="79"/>
      <c r="F854" s="79"/>
      <c r="G854" s="79"/>
      <c r="H854" s="79"/>
      <c r="I854" s="79"/>
      <c r="J854" s="79"/>
    </row>
    <row r="855" spans="5:12">
      <c r="E855" s="79"/>
      <c r="F855" s="79"/>
      <c r="G855" s="79"/>
      <c r="H855" s="79"/>
      <c r="I855" s="79"/>
      <c r="J855" s="79"/>
    </row>
    <row r="856" spans="5:12">
      <c r="E856" s="79"/>
      <c r="F856" s="79"/>
      <c r="G856" s="79"/>
      <c r="H856" s="79"/>
      <c r="I856" s="79"/>
      <c r="J856" s="79"/>
    </row>
    <row r="857" spans="5:12">
      <c r="E857" s="79"/>
      <c r="F857" s="79"/>
      <c r="G857" s="79"/>
      <c r="H857" s="79"/>
      <c r="I857" s="79"/>
      <c r="J857" s="79"/>
    </row>
    <row r="858" spans="5:12">
      <c r="E858" s="79"/>
      <c r="F858" s="79"/>
      <c r="G858" s="79"/>
      <c r="H858" s="79"/>
      <c r="I858" s="79"/>
      <c r="J858" s="79"/>
    </row>
    <row r="859" spans="5:12">
      <c r="E859" s="79"/>
      <c r="F859" s="79"/>
      <c r="G859" s="79"/>
      <c r="H859" s="79"/>
      <c r="I859" s="79"/>
      <c r="J859" s="79"/>
    </row>
    <row r="860" spans="5:12">
      <c r="E860" s="79"/>
      <c r="F860" s="79"/>
      <c r="G860" s="79"/>
      <c r="H860" s="79"/>
      <c r="I860" s="79"/>
      <c r="J860" s="79"/>
      <c r="K860" s="79"/>
      <c r="L860" s="79"/>
    </row>
    <row r="861" spans="5:12">
      <c r="E861" s="79"/>
      <c r="F861" s="79"/>
      <c r="G861" s="79"/>
      <c r="H861" s="79"/>
      <c r="I861" s="79"/>
      <c r="J861" s="79"/>
    </row>
    <row r="862" spans="5:12">
      <c r="E862" s="79"/>
      <c r="F862" s="79"/>
      <c r="G862" s="79"/>
      <c r="H862" s="79"/>
      <c r="I862" s="79"/>
      <c r="J862" s="79"/>
    </row>
    <row r="863" spans="5:12">
      <c r="E863" s="79"/>
      <c r="F863" s="79"/>
      <c r="G863" s="79"/>
      <c r="H863" s="79"/>
      <c r="I863" s="79"/>
      <c r="J863" s="79"/>
    </row>
    <row r="864" spans="5:12">
      <c r="E864" s="79"/>
      <c r="F864" s="79"/>
      <c r="G864" s="79"/>
      <c r="H864" s="79"/>
      <c r="I864" s="79"/>
      <c r="J864" s="79"/>
    </row>
    <row r="865" spans="5:12">
      <c r="E865" s="79"/>
      <c r="F865" s="79"/>
      <c r="G865" s="79"/>
      <c r="H865" s="79"/>
      <c r="I865" s="79"/>
      <c r="J865" s="79"/>
    </row>
    <row r="866" spans="5:12">
      <c r="E866" s="79"/>
      <c r="F866" s="79"/>
      <c r="G866" s="79"/>
      <c r="H866" s="79"/>
      <c r="I866" s="79"/>
      <c r="J866" s="79"/>
    </row>
    <row r="867" spans="5:12">
      <c r="E867" s="79"/>
      <c r="F867" s="79"/>
      <c r="G867" s="79"/>
      <c r="H867" s="79"/>
      <c r="I867" s="79"/>
      <c r="J867" s="79"/>
      <c r="K867" s="79"/>
      <c r="L867" s="79"/>
    </row>
    <row r="868" spans="5:12">
      <c r="E868" s="79"/>
      <c r="F868" s="79"/>
      <c r="G868" s="79"/>
      <c r="H868" s="79"/>
      <c r="I868" s="79"/>
      <c r="J868" s="79"/>
    </row>
    <row r="869" spans="5:12">
      <c r="E869" s="79"/>
      <c r="F869" s="79"/>
      <c r="G869" s="79"/>
      <c r="H869" s="79"/>
      <c r="I869" s="79"/>
      <c r="J869" s="79"/>
    </row>
    <row r="870" spans="5:12">
      <c r="E870" s="79"/>
      <c r="F870" s="79"/>
      <c r="G870" s="79"/>
      <c r="H870" s="79"/>
      <c r="I870" s="79"/>
      <c r="J870" s="79"/>
    </row>
    <row r="871" spans="5:12">
      <c r="E871" s="79"/>
      <c r="F871" s="79"/>
      <c r="G871" s="79"/>
      <c r="H871" s="79"/>
      <c r="I871" s="79"/>
      <c r="J871" s="79"/>
    </row>
    <row r="872" spans="5:12">
      <c r="E872" s="79"/>
      <c r="F872" s="79"/>
      <c r="G872" s="79"/>
      <c r="H872" s="79"/>
      <c r="I872" s="79"/>
      <c r="J872" s="79"/>
    </row>
    <row r="873" spans="5:12">
      <c r="E873" s="79"/>
      <c r="F873" s="79"/>
      <c r="G873" s="79"/>
      <c r="H873" s="79"/>
      <c r="I873" s="79"/>
      <c r="J873" s="79"/>
    </row>
    <row r="874" spans="5:12">
      <c r="E874" s="79"/>
      <c r="F874" s="79"/>
      <c r="G874" s="79"/>
      <c r="H874" s="79"/>
      <c r="I874" s="79"/>
      <c r="J874" s="79"/>
      <c r="K874" s="79"/>
      <c r="L874" s="79"/>
    </row>
    <row r="875" spans="5:12">
      <c r="E875" s="79"/>
      <c r="F875" s="79"/>
      <c r="G875" s="79"/>
      <c r="H875" s="79"/>
      <c r="I875" s="79"/>
      <c r="J875" s="79"/>
    </row>
    <row r="876" spans="5:12">
      <c r="E876" s="79"/>
      <c r="F876" s="79"/>
      <c r="G876" s="79"/>
      <c r="H876" s="79"/>
      <c r="I876" s="79"/>
      <c r="J876" s="79"/>
    </row>
    <row r="877" spans="5:12">
      <c r="E877" s="79"/>
      <c r="F877" s="79"/>
      <c r="G877" s="79"/>
      <c r="H877" s="79"/>
      <c r="I877" s="79"/>
      <c r="J877" s="79"/>
    </row>
    <row r="878" spans="5:12">
      <c r="E878" s="79"/>
      <c r="F878" s="79"/>
      <c r="G878" s="79"/>
      <c r="H878" s="79"/>
      <c r="I878" s="79"/>
      <c r="J878" s="79"/>
    </row>
    <row r="879" spans="5:12">
      <c r="E879" s="79"/>
      <c r="F879" s="79"/>
      <c r="G879" s="79"/>
      <c r="H879" s="79"/>
      <c r="I879" s="79"/>
      <c r="J879" s="79"/>
    </row>
    <row r="880" spans="5:12">
      <c r="E880" s="79"/>
      <c r="F880" s="79"/>
      <c r="G880" s="79"/>
      <c r="H880" s="79"/>
      <c r="I880" s="79"/>
      <c r="J880" s="79"/>
    </row>
    <row r="881" spans="5:12">
      <c r="E881" s="79"/>
      <c r="F881" s="79"/>
      <c r="G881" s="79"/>
      <c r="H881" s="79"/>
      <c r="I881" s="79"/>
      <c r="J881" s="79"/>
      <c r="K881" s="79"/>
      <c r="L881" s="79"/>
    </row>
    <row r="882" spans="5:12">
      <c r="E882" s="79"/>
      <c r="F882" s="79"/>
      <c r="G882" s="79"/>
      <c r="H882" s="79"/>
      <c r="I882" s="79"/>
      <c r="J882" s="79"/>
    </row>
    <row r="883" spans="5:12">
      <c r="E883" s="79"/>
      <c r="F883" s="79"/>
      <c r="G883" s="79"/>
      <c r="H883" s="79"/>
      <c r="I883" s="79"/>
      <c r="J883" s="79"/>
    </row>
    <row r="884" spans="5:12">
      <c r="E884" s="79"/>
      <c r="F884" s="79"/>
      <c r="G884" s="79"/>
      <c r="H884" s="79"/>
      <c r="I884" s="79"/>
      <c r="J884" s="79"/>
    </row>
    <row r="885" spans="5:12">
      <c r="E885" s="79"/>
      <c r="F885" s="79"/>
      <c r="G885" s="79"/>
      <c r="H885" s="79"/>
      <c r="I885" s="79"/>
      <c r="J885" s="79"/>
    </row>
    <row r="886" spans="5:12">
      <c r="E886" s="79"/>
      <c r="F886" s="79"/>
      <c r="G886" s="79"/>
      <c r="H886" s="79"/>
      <c r="I886" s="79"/>
      <c r="J886" s="79"/>
    </row>
    <row r="887" spans="5:12">
      <c r="E887" s="79"/>
      <c r="F887" s="79"/>
      <c r="G887" s="79"/>
      <c r="H887" s="79"/>
      <c r="I887" s="79"/>
      <c r="J887" s="79"/>
    </row>
    <row r="888" spans="5:12">
      <c r="E888" s="79"/>
      <c r="F888" s="79"/>
      <c r="G888" s="79"/>
      <c r="H888" s="79"/>
      <c r="I888" s="79"/>
      <c r="J888" s="79"/>
      <c r="K888" s="79"/>
      <c r="L888" s="79"/>
    </row>
    <row r="889" spans="5:12">
      <c r="E889" s="79"/>
      <c r="F889" s="79"/>
      <c r="G889" s="79"/>
      <c r="H889" s="79"/>
      <c r="I889" s="79"/>
      <c r="J889" s="79"/>
    </row>
    <row r="890" spans="5:12">
      <c r="E890" s="79"/>
      <c r="F890" s="79"/>
      <c r="G890" s="79"/>
      <c r="H890" s="79"/>
      <c r="I890" s="79"/>
      <c r="J890" s="79"/>
    </row>
    <row r="891" spans="5:12">
      <c r="E891" s="79"/>
      <c r="F891" s="79"/>
      <c r="G891" s="79"/>
      <c r="H891" s="79"/>
      <c r="I891" s="79"/>
      <c r="J891" s="79"/>
    </row>
    <row r="892" spans="5:12">
      <c r="E892" s="79"/>
      <c r="F892" s="79"/>
      <c r="G892" s="79"/>
      <c r="H892" s="79"/>
      <c r="I892" s="79"/>
      <c r="J892" s="79"/>
    </row>
    <row r="893" spans="5:12">
      <c r="E893" s="79"/>
      <c r="F893" s="79"/>
      <c r="G893" s="79"/>
      <c r="H893" s="79"/>
      <c r="I893" s="79"/>
      <c r="J893" s="79"/>
    </row>
    <row r="894" spans="5:12">
      <c r="E894" s="79"/>
      <c r="F894" s="79"/>
      <c r="G894" s="79"/>
      <c r="H894" s="79"/>
      <c r="I894" s="79"/>
      <c r="J894" s="79"/>
    </row>
    <row r="895" spans="5:12">
      <c r="E895" s="79"/>
      <c r="F895" s="79"/>
      <c r="G895" s="79"/>
      <c r="H895" s="79"/>
      <c r="I895" s="79"/>
      <c r="J895" s="79"/>
      <c r="K895" s="79"/>
      <c r="L895" s="79"/>
    </row>
    <row r="896" spans="5:12">
      <c r="E896" s="79"/>
      <c r="F896" s="79"/>
      <c r="G896" s="79"/>
      <c r="H896" s="79"/>
      <c r="I896" s="79"/>
      <c r="J896" s="79"/>
    </row>
    <row r="897" spans="5:12">
      <c r="E897" s="79"/>
      <c r="F897" s="79"/>
      <c r="G897" s="79"/>
      <c r="H897" s="79"/>
      <c r="I897" s="79"/>
      <c r="J897" s="79"/>
    </row>
    <row r="898" spans="5:12">
      <c r="E898" s="79"/>
      <c r="F898" s="79"/>
      <c r="G898" s="79"/>
      <c r="H898" s="79"/>
      <c r="I898" s="79"/>
      <c r="J898" s="79"/>
    </row>
    <row r="899" spans="5:12">
      <c r="E899" s="79"/>
      <c r="F899" s="79"/>
      <c r="G899" s="79"/>
      <c r="H899" s="79"/>
      <c r="I899" s="79"/>
      <c r="J899" s="79"/>
    </row>
    <row r="900" spans="5:12">
      <c r="E900" s="79"/>
      <c r="F900" s="79"/>
      <c r="G900" s="79"/>
      <c r="H900" s="79"/>
      <c r="I900" s="79"/>
      <c r="J900" s="79"/>
    </row>
    <row r="901" spans="5:12">
      <c r="E901" s="79"/>
      <c r="F901" s="79"/>
      <c r="G901" s="79"/>
      <c r="H901" s="79"/>
      <c r="I901" s="79"/>
      <c r="J901" s="79"/>
    </row>
    <row r="902" spans="5:12">
      <c r="E902" s="79"/>
      <c r="F902" s="79"/>
      <c r="G902" s="79"/>
      <c r="H902" s="79"/>
      <c r="I902" s="79"/>
      <c r="J902" s="79"/>
      <c r="K902" s="79"/>
      <c r="L902" s="79"/>
    </row>
    <row r="903" spans="5:12">
      <c r="E903" s="79"/>
      <c r="F903" s="79"/>
      <c r="G903" s="79"/>
      <c r="H903" s="79"/>
      <c r="I903" s="79"/>
      <c r="J903" s="79"/>
    </row>
    <row r="904" spans="5:12">
      <c r="E904" s="79"/>
      <c r="F904" s="79"/>
      <c r="G904" s="79"/>
      <c r="H904" s="79"/>
      <c r="I904" s="79"/>
      <c r="J904" s="79"/>
    </row>
    <row r="905" spans="5:12">
      <c r="E905" s="79"/>
      <c r="F905" s="79"/>
      <c r="G905" s="79"/>
      <c r="H905" s="79"/>
      <c r="I905" s="79"/>
      <c r="J905" s="79"/>
    </row>
    <row r="906" spans="5:12">
      <c r="E906" s="79"/>
      <c r="F906" s="79"/>
      <c r="G906" s="79"/>
      <c r="H906" s="79"/>
      <c r="I906" s="79"/>
      <c r="J906" s="79"/>
    </row>
    <row r="907" spans="5:12">
      <c r="E907" s="79"/>
      <c r="F907" s="79"/>
      <c r="G907" s="79"/>
      <c r="H907" s="79"/>
      <c r="I907" s="79"/>
      <c r="J907" s="79"/>
    </row>
    <row r="908" spans="5:12">
      <c r="E908" s="79"/>
      <c r="F908" s="79"/>
      <c r="G908" s="79"/>
      <c r="H908" s="79"/>
      <c r="I908" s="79"/>
      <c r="J908" s="79"/>
    </row>
    <row r="909" spans="5:12">
      <c r="E909" s="79"/>
      <c r="F909" s="79"/>
      <c r="G909" s="79"/>
      <c r="H909" s="79"/>
      <c r="I909" s="79"/>
      <c r="J909" s="79"/>
      <c r="K909" s="79"/>
      <c r="L909" s="79"/>
    </row>
    <row r="910" spans="5:12">
      <c r="E910" s="79"/>
      <c r="F910" s="79"/>
      <c r="G910" s="79"/>
      <c r="H910" s="79"/>
      <c r="I910" s="79"/>
      <c r="J910" s="79"/>
    </row>
    <row r="911" spans="5:12">
      <c r="E911" s="79"/>
      <c r="F911" s="79"/>
      <c r="G911" s="79"/>
      <c r="H911" s="79"/>
      <c r="I911" s="79"/>
      <c r="J911" s="79"/>
    </row>
    <row r="912" spans="5:12">
      <c r="E912" s="79"/>
      <c r="F912" s="79"/>
      <c r="G912" s="79"/>
      <c r="H912" s="79"/>
      <c r="I912" s="79"/>
      <c r="J912" s="79"/>
    </row>
    <row r="913" spans="5:12">
      <c r="E913" s="79"/>
      <c r="F913" s="79"/>
      <c r="G913" s="79"/>
      <c r="H913" s="79"/>
      <c r="I913" s="79"/>
      <c r="J913" s="79"/>
    </row>
    <row r="914" spans="5:12">
      <c r="E914" s="79"/>
      <c r="F914" s="79"/>
      <c r="G914" s="79"/>
      <c r="H914" s="79"/>
      <c r="I914" s="79"/>
      <c r="J914" s="79"/>
    </row>
    <row r="915" spans="5:12">
      <c r="E915" s="79"/>
      <c r="F915" s="79"/>
      <c r="G915" s="79"/>
      <c r="H915" s="79"/>
      <c r="I915" s="79"/>
      <c r="J915" s="79"/>
    </row>
    <row r="916" spans="5:12">
      <c r="E916" s="79"/>
      <c r="F916" s="79"/>
      <c r="G916" s="79"/>
      <c r="H916" s="79"/>
      <c r="I916" s="79"/>
      <c r="J916" s="79"/>
      <c r="K916" s="79"/>
      <c r="L916" s="79"/>
    </row>
    <row r="917" spans="5:12">
      <c r="E917" s="79"/>
      <c r="F917" s="79"/>
      <c r="G917" s="79"/>
      <c r="H917" s="79"/>
      <c r="I917" s="79"/>
      <c r="J917" s="79"/>
    </row>
    <row r="918" spans="5:12">
      <c r="E918" s="79"/>
      <c r="F918" s="79"/>
      <c r="G918" s="79"/>
      <c r="H918" s="79"/>
      <c r="I918" s="79"/>
      <c r="J918" s="79"/>
    </row>
    <row r="919" spans="5:12">
      <c r="E919" s="79"/>
      <c r="F919" s="79"/>
      <c r="G919" s="79"/>
      <c r="H919" s="79"/>
      <c r="I919" s="79"/>
      <c r="J919" s="79"/>
    </row>
    <row r="920" spans="5:12">
      <c r="E920" s="79"/>
      <c r="F920" s="79"/>
      <c r="G920" s="79"/>
      <c r="H920" s="79"/>
      <c r="I920" s="79"/>
      <c r="J920" s="79"/>
    </row>
    <row r="921" spans="5:12">
      <c r="E921" s="79"/>
      <c r="F921" s="79"/>
      <c r="G921" s="79"/>
      <c r="H921" s="79"/>
      <c r="I921" s="79"/>
      <c r="J921" s="79"/>
    </row>
    <row r="922" spans="5:12">
      <c r="E922" s="79"/>
      <c r="F922" s="79"/>
      <c r="G922" s="79"/>
      <c r="H922" s="79"/>
      <c r="I922" s="79"/>
      <c r="J922" s="79"/>
    </row>
    <row r="923" spans="5:12">
      <c r="E923" s="79"/>
      <c r="F923" s="79"/>
      <c r="G923" s="79"/>
      <c r="H923" s="79"/>
      <c r="I923" s="79"/>
      <c r="J923" s="79"/>
      <c r="K923" s="79"/>
      <c r="L923" s="79"/>
    </row>
    <row r="924" spans="5:12">
      <c r="E924" s="79"/>
      <c r="F924" s="79"/>
      <c r="G924" s="79"/>
      <c r="H924" s="79"/>
      <c r="I924" s="79"/>
      <c r="J924" s="79"/>
    </row>
    <row r="925" spans="5:12">
      <c r="E925" s="79"/>
      <c r="F925" s="79"/>
      <c r="G925" s="79"/>
      <c r="H925" s="79"/>
      <c r="I925" s="79"/>
      <c r="J925" s="79"/>
    </row>
    <row r="926" spans="5:12">
      <c r="E926" s="79"/>
      <c r="F926" s="79"/>
      <c r="G926" s="79"/>
      <c r="H926" s="79"/>
      <c r="I926" s="79"/>
      <c r="J926" s="79"/>
    </row>
    <row r="927" spans="5:12">
      <c r="E927" s="79"/>
      <c r="F927" s="79"/>
      <c r="G927" s="79"/>
      <c r="H927" s="79"/>
      <c r="I927" s="79"/>
      <c r="J927" s="79"/>
    </row>
    <row r="928" spans="5:12">
      <c r="E928" s="79"/>
      <c r="F928" s="79"/>
      <c r="G928" s="79"/>
      <c r="H928" s="79"/>
      <c r="I928" s="79"/>
      <c r="J928" s="79"/>
    </row>
    <row r="929" spans="5:12">
      <c r="E929" s="79"/>
      <c r="F929" s="79"/>
      <c r="G929" s="79"/>
      <c r="H929" s="79"/>
      <c r="I929" s="79"/>
      <c r="J929" s="79"/>
    </row>
    <row r="930" spans="5:12">
      <c r="E930" s="79"/>
      <c r="F930" s="79"/>
      <c r="G930" s="79"/>
      <c r="H930" s="79"/>
      <c r="I930" s="79"/>
      <c r="J930" s="79"/>
      <c r="K930" s="79"/>
      <c r="L930" s="79"/>
    </row>
    <row r="931" spans="5:12">
      <c r="E931" s="79"/>
      <c r="F931" s="79"/>
      <c r="G931" s="79"/>
      <c r="H931" s="79"/>
      <c r="I931" s="79"/>
      <c r="J931" s="79"/>
    </row>
    <row r="932" spans="5:12">
      <c r="E932" s="79"/>
      <c r="F932" s="79"/>
      <c r="G932" s="79"/>
      <c r="H932" s="79"/>
      <c r="I932" s="79"/>
      <c r="J932" s="79"/>
    </row>
    <row r="933" spans="5:12">
      <c r="E933" s="79"/>
      <c r="F933" s="79"/>
      <c r="G933" s="79"/>
      <c r="H933" s="79"/>
      <c r="I933" s="79"/>
      <c r="J933" s="79"/>
    </row>
    <row r="934" spans="5:12">
      <c r="E934" s="79"/>
      <c r="F934" s="79"/>
      <c r="G934" s="79"/>
      <c r="H934" s="79"/>
      <c r="I934" s="79"/>
      <c r="J934" s="79"/>
    </row>
    <row r="935" spans="5:12">
      <c r="E935" s="79"/>
      <c r="F935" s="79"/>
      <c r="G935" s="79"/>
      <c r="H935" s="79"/>
      <c r="I935" s="79"/>
      <c r="J935" s="79"/>
    </row>
    <row r="936" spans="5:12">
      <c r="E936" s="79"/>
      <c r="F936" s="79"/>
      <c r="G936" s="79"/>
      <c r="H936" s="79"/>
      <c r="I936" s="79"/>
      <c r="J936" s="79"/>
    </row>
    <row r="937" spans="5:12">
      <c r="E937" s="79"/>
      <c r="F937" s="79"/>
      <c r="G937" s="79"/>
      <c r="H937" s="79"/>
      <c r="I937" s="79"/>
      <c r="J937" s="79"/>
      <c r="K937" s="79"/>
      <c r="L937" s="79"/>
    </row>
    <row r="938" spans="5:12">
      <c r="E938" s="79"/>
      <c r="F938" s="79"/>
      <c r="G938" s="79"/>
      <c r="H938" s="79"/>
      <c r="I938" s="79"/>
      <c r="J938" s="79"/>
    </row>
    <row r="939" spans="5:12">
      <c r="E939" s="79"/>
      <c r="F939" s="79"/>
      <c r="G939" s="79"/>
      <c r="H939" s="79"/>
      <c r="I939" s="79"/>
      <c r="J939" s="79"/>
    </row>
    <row r="940" spans="5:12">
      <c r="E940" s="79"/>
      <c r="F940" s="79"/>
      <c r="G940" s="79"/>
      <c r="H940" s="79"/>
      <c r="I940" s="79"/>
      <c r="J940" s="79"/>
    </row>
    <row r="941" spans="5:12">
      <c r="E941" s="79"/>
      <c r="F941" s="79"/>
      <c r="G941" s="79"/>
      <c r="H941" s="79"/>
      <c r="I941" s="79"/>
      <c r="J941" s="79"/>
    </row>
    <row r="942" spans="5:12">
      <c r="E942" s="79"/>
      <c r="F942" s="79"/>
      <c r="G942" s="79"/>
      <c r="H942" s="79"/>
      <c r="I942" s="79"/>
      <c r="J942" s="79"/>
    </row>
    <row r="943" spans="5:12">
      <c r="E943" s="79"/>
      <c r="F943" s="79"/>
      <c r="G943" s="79"/>
      <c r="H943" s="79"/>
      <c r="I943" s="79"/>
      <c r="J943" s="79"/>
    </row>
    <row r="944" spans="5:12">
      <c r="E944" s="79"/>
      <c r="F944" s="79"/>
      <c r="G944" s="79"/>
      <c r="H944" s="79"/>
      <c r="I944" s="79"/>
      <c r="J944" s="79"/>
      <c r="K944" s="79"/>
      <c r="L944" s="79"/>
    </row>
    <row r="945" spans="5:12">
      <c r="E945" s="79"/>
      <c r="F945" s="79"/>
      <c r="G945" s="79"/>
      <c r="H945" s="79"/>
      <c r="I945" s="79"/>
      <c r="J945" s="79"/>
    </row>
    <row r="946" spans="5:12">
      <c r="E946" s="79"/>
      <c r="F946" s="79"/>
      <c r="G946" s="79"/>
      <c r="H946" s="79"/>
      <c r="I946" s="79"/>
      <c r="J946" s="79"/>
    </row>
    <row r="947" spans="5:12">
      <c r="E947" s="79"/>
      <c r="F947" s="79"/>
      <c r="G947" s="79"/>
      <c r="H947" s="79"/>
      <c r="I947" s="79"/>
      <c r="J947" s="79"/>
    </row>
    <row r="948" spans="5:12">
      <c r="E948" s="79"/>
      <c r="F948" s="79"/>
      <c r="G948" s="79"/>
      <c r="H948" s="79"/>
      <c r="I948" s="79"/>
      <c r="J948" s="79"/>
    </row>
    <row r="949" spans="5:12">
      <c r="E949" s="79"/>
      <c r="F949" s="79"/>
      <c r="G949" s="79"/>
      <c r="H949" s="79"/>
      <c r="I949" s="79"/>
      <c r="J949" s="79"/>
    </row>
    <row r="950" spans="5:12">
      <c r="E950" s="79"/>
      <c r="F950" s="79"/>
      <c r="G950" s="79"/>
      <c r="H950" s="79"/>
      <c r="I950" s="79"/>
      <c r="J950" s="79"/>
    </row>
    <row r="951" spans="5:12">
      <c r="E951" s="79"/>
      <c r="F951" s="79"/>
      <c r="G951" s="79"/>
      <c r="H951" s="79"/>
      <c r="I951" s="79"/>
      <c r="J951" s="79"/>
      <c r="K951" s="79"/>
      <c r="L951" s="79"/>
    </row>
    <row r="952" spans="5:12">
      <c r="E952" s="79"/>
      <c r="F952" s="79"/>
      <c r="G952" s="79"/>
      <c r="H952" s="79"/>
      <c r="I952" s="79"/>
      <c r="J952" s="79"/>
    </row>
    <row r="953" spans="5:12">
      <c r="E953" s="79"/>
      <c r="F953" s="79"/>
      <c r="G953" s="79"/>
      <c r="H953" s="79"/>
      <c r="I953" s="79"/>
      <c r="J953" s="79"/>
    </row>
    <row r="954" spans="5:12">
      <c r="E954" s="79"/>
      <c r="F954" s="79"/>
      <c r="G954" s="79"/>
      <c r="H954" s="79"/>
      <c r="I954" s="79"/>
      <c r="J954" s="79"/>
    </row>
    <row r="955" spans="5:12">
      <c r="E955" s="79"/>
      <c r="F955" s="79"/>
      <c r="G955" s="79"/>
      <c r="H955" s="79"/>
      <c r="I955" s="79"/>
      <c r="J955" s="79"/>
    </row>
    <row r="956" spans="5:12">
      <c r="E956" s="79"/>
      <c r="F956" s="79"/>
      <c r="G956" s="79"/>
      <c r="H956" s="79"/>
      <c r="I956" s="79"/>
      <c r="J956" s="79"/>
    </row>
    <row r="957" spans="5:12">
      <c r="E957" s="79"/>
      <c r="F957" s="79"/>
      <c r="G957" s="79"/>
      <c r="H957" s="79"/>
      <c r="I957" s="79"/>
      <c r="J957" s="79"/>
    </row>
    <row r="958" spans="5:12">
      <c r="E958" s="79"/>
      <c r="F958" s="79"/>
      <c r="G958" s="79"/>
      <c r="H958" s="79"/>
      <c r="I958" s="79"/>
      <c r="J958" s="79"/>
      <c r="K958" s="79"/>
      <c r="L958" s="79"/>
    </row>
    <row r="959" spans="5:12">
      <c r="E959" s="79"/>
      <c r="F959" s="79"/>
      <c r="G959" s="79"/>
      <c r="H959" s="79"/>
      <c r="I959" s="79"/>
      <c r="J959" s="79"/>
    </row>
    <row r="960" spans="5:12">
      <c r="E960" s="79"/>
      <c r="F960" s="79"/>
      <c r="G960" s="79"/>
      <c r="H960" s="79"/>
      <c r="I960" s="79"/>
      <c r="J960" s="79"/>
    </row>
    <row r="961" spans="5:12">
      <c r="E961" s="79"/>
      <c r="F961" s="79"/>
      <c r="G961" s="79"/>
      <c r="H961" s="79"/>
      <c r="I961" s="79"/>
      <c r="J961" s="79"/>
    </row>
    <row r="962" spans="5:12">
      <c r="E962" s="79"/>
      <c r="F962" s="79"/>
      <c r="G962" s="79"/>
      <c r="H962" s="79"/>
      <c r="I962" s="79"/>
      <c r="J962" s="79"/>
    </row>
    <row r="963" spans="5:12">
      <c r="E963" s="79"/>
      <c r="F963" s="79"/>
      <c r="G963" s="79"/>
      <c r="H963" s="79"/>
      <c r="I963" s="79"/>
      <c r="J963" s="79"/>
    </row>
    <row r="964" spans="5:12">
      <c r="E964" s="79"/>
      <c r="F964" s="79"/>
      <c r="G964" s="79"/>
      <c r="H964" s="79"/>
      <c r="I964" s="79"/>
      <c r="J964" s="79"/>
    </row>
    <row r="965" spans="5:12">
      <c r="E965" s="79"/>
      <c r="F965" s="79"/>
      <c r="G965" s="79"/>
      <c r="H965" s="79"/>
      <c r="I965" s="79"/>
      <c r="J965" s="79"/>
      <c r="K965" s="79"/>
      <c r="L965" s="79"/>
    </row>
    <row r="966" spans="5:12">
      <c r="E966" s="79"/>
      <c r="F966" s="79"/>
      <c r="G966" s="79"/>
      <c r="H966" s="79"/>
      <c r="I966" s="79"/>
      <c r="J966" s="79"/>
    </row>
    <row r="967" spans="5:12">
      <c r="E967" s="79"/>
      <c r="F967" s="79"/>
      <c r="G967" s="79"/>
      <c r="H967" s="79"/>
      <c r="I967" s="79"/>
      <c r="J967" s="79"/>
    </row>
    <row r="968" spans="5:12">
      <c r="E968" s="79"/>
      <c r="F968" s="79"/>
      <c r="G968" s="79"/>
      <c r="H968" s="79"/>
      <c r="I968" s="79"/>
      <c r="J968" s="79"/>
    </row>
    <row r="969" spans="5:12">
      <c r="E969" s="79"/>
      <c r="F969" s="79"/>
      <c r="G969" s="79"/>
      <c r="H969" s="79"/>
      <c r="I969" s="79"/>
      <c r="J969" s="79"/>
    </row>
    <row r="970" spans="5:12">
      <c r="E970" s="79"/>
      <c r="F970" s="79"/>
      <c r="G970" s="79"/>
      <c r="H970" s="79"/>
      <c r="I970" s="79"/>
      <c r="J970" s="79"/>
    </row>
    <row r="971" spans="5:12">
      <c r="E971" s="79"/>
      <c r="F971" s="79"/>
      <c r="G971" s="79"/>
      <c r="H971" s="79"/>
      <c r="I971" s="79"/>
      <c r="J971" s="79"/>
    </row>
    <row r="972" spans="5:12">
      <c r="E972" s="79"/>
      <c r="F972" s="79"/>
      <c r="G972" s="79"/>
      <c r="H972" s="79"/>
      <c r="I972" s="79"/>
      <c r="J972" s="79"/>
      <c r="K972" s="79"/>
      <c r="L972" s="79"/>
    </row>
    <row r="973" spans="5:12">
      <c r="E973" s="79"/>
      <c r="F973" s="79"/>
      <c r="G973" s="79"/>
      <c r="H973" s="79"/>
      <c r="I973" s="79"/>
      <c r="J973" s="79"/>
    </row>
    <row r="974" spans="5:12">
      <c r="E974" s="79"/>
      <c r="F974" s="79"/>
      <c r="G974" s="79"/>
      <c r="H974" s="79"/>
      <c r="I974" s="79"/>
      <c r="J974" s="79"/>
    </row>
    <row r="975" spans="5:12">
      <c r="E975" s="79"/>
      <c r="F975" s="79"/>
      <c r="G975" s="79"/>
      <c r="H975" s="79"/>
      <c r="I975" s="79"/>
      <c r="J975" s="79"/>
    </row>
    <row r="976" spans="5:12">
      <c r="E976" s="79"/>
      <c r="F976" s="79"/>
      <c r="G976" s="79"/>
      <c r="H976" s="79"/>
      <c r="I976" s="79"/>
      <c r="J976" s="79"/>
    </row>
    <row r="977" spans="5:12">
      <c r="E977" s="79"/>
      <c r="F977" s="79"/>
      <c r="G977" s="79"/>
      <c r="H977" s="79"/>
      <c r="I977" s="79"/>
      <c r="J977" s="79"/>
    </row>
    <row r="978" spans="5:12">
      <c r="E978" s="79"/>
      <c r="F978" s="79"/>
      <c r="G978" s="79"/>
      <c r="H978" s="79"/>
      <c r="I978" s="79"/>
      <c r="J978" s="79"/>
    </row>
    <row r="979" spans="5:12">
      <c r="E979" s="79"/>
      <c r="F979" s="79"/>
      <c r="G979" s="79"/>
      <c r="H979" s="79"/>
      <c r="I979" s="79"/>
      <c r="J979" s="79"/>
      <c r="K979" s="79"/>
      <c r="L979" s="79"/>
    </row>
    <row r="980" spans="5:12">
      <c r="E980" s="79"/>
      <c r="F980" s="79"/>
      <c r="G980" s="79"/>
      <c r="H980" s="79"/>
      <c r="I980" s="79"/>
      <c r="J980" s="79"/>
    </row>
    <row r="981" spans="5:12">
      <c r="E981" s="79"/>
      <c r="F981" s="79"/>
      <c r="G981" s="79"/>
      <c r="H981" s="79"/>
      <c r="I981" s="79"/>
      <c r="J981" s="79"/>
    </row>
    <row r="982" spans="5:12">
      <c r="E982" s="79"/>
      <c r="F982" s="79"/>
      <c r="G982" s="79"/>
      <c r="H982" s="79"/>
      <c r="I982" s="79"/>
      <c r="J982" s="79"/>
    </row>
    <row r="983" spans="5:12">
      <c r="E983" s="79"/>
      <c r="F983" s="79"/>
      <c r="G983" s="79"/>
      <c r="H983" s="79"/>
      <c r="I983" s="79"/>
      <c r="J983" s="79"/>
    </row>
    <row r="984" spans="5:12">
      <c r="E984" s="79"/>
      <c r="F984" s="79"/>
      <c r="G984" s="79"/>
      <c r="H984" s="79"/>
      <c r="I984" s="79"/>
      <c r="J984" s="79"/>
    </row>
    <row r="985" spans="5:12">
      <c r="E985" s="79"/>
      <c r="F985" s="79"/>
      <c r="G985" s="79"/>
      <c r="H985" s="79"/>
      <c r="I985" s="79"/>
      <c r="J985" s="79"/>
    </row>
    <row r="986" spans="5:12">
      <c r="E986" s="79"/>
      <c r="F986" s="79"/>
      <c r="G986" s="79"/>
      <c r="H986" s="79"/>
      <c r="I986" s="79"/>
      <c r="J986" s="79"/>
      <c r="K986" s="79"/>
      <c r="L986" s="79"/>
    </row>
    <row r="987" spans="5:12">
      <c r="E987" s="79"/>
      <c r="F987" s="79"/>
      <c r="G987" s="79"/>
      <c r="H987" s="79"/>
      <c r="I987" s="79"/>
      <c r="J987" s="79"/>
    </row>
    <row r="988" spans="5:12">
      <c r="E988" s="79"/>
      <c r="F988" s="79"/>
      <c r="G988" s="79"/>
      <c r="H988" s="79"/>
      <c r="I988" s="79"/>
      <c r="J988" s="79"/>
    </row>
    <row r="989" spans="5:12">
      <c r="E989" s="79"/>
      <c r="F989" s="79"/>
      <c r="G989" s="79"/>
      <c r="H989" s="79"/>
      <c r="I989" s="79"/>
      <c r="J989" s="79"/>
    </row>
    <row r="990" spans="5:12">
      <c r="E990" s="79"/>
      <c r="F990" s="79"/>
      <c r="G990" s="79"/>
      <c r="H990" s="79"/>
      <c r="I990" s="79"/>
      <c r="J990" s="79"/>
    </row>
    <row r="991" spans="5:12">
      <c r="E991" s="79"/>
      <c r="F991" s="79"/>
      <c r="G991" s="79"/>
      <c r="H991" s="79"/>
      <c r="I991" s="79"/>
      <c r="J991" s="79"/>
    </row>
    <row r="992" spans="5:12">
      <c r="E992" s="79"/>
      <c r="F992" s="79"/>
      <c r="G992" s="79"/>
      <c r="H992" s="79"/>
      <c r="I992" s="79"/>
      <c r="J992" s="79"/>
    </row>
    <row r="993" spans="5:12">
      <c r="E993" s="79"/>
      <c r="F993" s="79"/>
      <c r="G993" s="79"/>
      <c r="H993" s="79"/>
      <c r="I993" s="79"/>
      <c r="J993" s="79"/>
      <c r="K993" s="79"/>
      <c r="L993" s="79"/>
    </row>
    <row r="994" spans="5:12">
      <c r="E994" s="79"/>
      <c r="F994" s="79"/>
      <c r="G994" s="79"/>
      <c r="H994" s="79"/>
      <c r="I994" s="79"/>
      <c r="J994" s="79"/>
    </row>
    <row r="995" spans="5:12">
      <c r="E995" s="79"/>
      <c r="F995" s="79"/>
      <c r="G995" s="79"/>
      <c r="H995" s="79"/>
      <c r="I995" s="79"/>
      <c r="J995" s="79"/>
    </row>
    <row r="996" spans="5:12">
      <c r="E996" s="79"/>
      <c r="F996" s="79"/>
      <c r="G996" s="79"/>
      <c r="H996" s="79"/>
      <c r="I996" s="79"/>
      <c r="J996" s="79"/>
    </row>
    <row r="997" spans="5:12">
      <c r="E997" s="79"/>
      <c r="F997" s="79"/>
      <c r="G997" s="79"/>
      <c r="H997" s="79"/>
      <c r="I997" s="79"/>
      <c r="J997" s="79"/>
    </row>
    <row r="998" spans="5:12">
      <c r="E998" s="79"/>
      <c r="F998" s="79"/>
      <c r="G998" s="79"/>
      <c r="H998" s="79"/>
      <c r="I998" s="79"/>
      <c r="J998" s="79"/>
    </row>
    <row r="999" spans="5:12">
      <c r="E999" s="79"/>
      <c r="F999" s="79"/>
      <c r="G999" s="79"/>
      <c r="H999" s="79"/>
      <c r="I999" s="79"/>
      <c r="J999" s="79"/>
    </row>
    <row r="1000" spans="5:12">
      <c r="E1000" s="79"/>
      <c r="F1000" s="79"/>
      <c r="G1000" s="79"/>
      <c r="H1000" s="79"/>
      <c r="I1000" s="79"/>
      <c r="J1000" s="79"/>
      <c r="K1000" s="79"/>
      <c r="L1000" s="79"/>
    </row>
    <row r="1001" spans="5:12">
      <c r="E1001" s="79"/>
      <c r="F1001" s="79"/>
      <c r="G1001" s="79"/>
      <c r="H1001" s="79"/>
      <c r="I1001" s="79"/>
      <c r="J1001" s="79"/>
    </row>
    <row r="1002" spans="5:12">
      <c r="E1002" s="79"/>
      <c r="F1002" s="79"/>
      <c r="G1002" s="79"/>
      <c r="H1002" s="79"/>
      <c r="I1002" s="79"/>
      <c r="J1002" s="79"/>
    </row>
    <row r="1003" spans="5:12">
      <c r="E1003" s="79"/>
      <c r="F1003" s="79"/>
      <c r="G1003" s="79"/>
      <c r="H1003" s="79"/>
      <c r="I1003" s="79"/>
      <c r="J1003" s="79"/>
    </row>
    <row r="1004" spans="5:12">
      <c r="E1004" s="79"/>
      <c r="F1004" s="79"/>
      <c r="G1004" s="79"/>
      <c r="H1004" s="79"/>
      <c r="I1004" s="79"/>
      <c r="J1004" s="79"/>
    </row>
    <row r="1005" spans="5:12">
      <c r="E1005" s="79"/>
      <c r="F1005" s="79"/>
      <c r="G1005" s="79"/>
      <c r="H1005" s="79"/>
      <c r="I1005" s="79"/>
      <c r="J1005" s="79"/>
    </row>
    <row r="1006" spans="5:12">
      <c r="E1006" s="79"/>
      <c r="F1006" s="79"/>
      <c r="G1006" s="79"/>
      <c r="H1006" s="79"/>
      <c r="I1006" s="79"/>
      <c r="J1006" s="79"/>
    </row>
    <row r="1007" spans="5:12">
      <c r="E1007" s="79"/>
      <c r="F1007" s="79"/>
      <c r="G1007" s="79"/>
      <c r="H1007" s="79"/>
      <c r="I1007" s="79"/>
      <c r="J1007" s="79"/>
      <c r="K1007" s="79"/>
      <c r="L1007" s="79"/>
    </row>
    <row r="1008" spans="5:12">
      <c r="E1008" s="79"/>
      <c r="F1008" s="79"/>
      <c r="G1008" s="79"/>
      <c r="H1008" s="79"/>
      <c r="I1008" s="79"/>
      <c r="J1008" s="79"/>
    </row>
    <row r="1009" spans="5:12">
      <c r="E1009" s="79"/>
      <c r="F1009" s="79"/>
      <c r="G1009" s="79"/>
      <c r="H1009" s="79"/>
      <c r="I1009" s="79"/>
      <c r="J1009" s="79"/>
    </row>
    <row r="1010" spans="5:12">
      <c r="E1010" s="79"/>
      <c r="F1010" s="79"/>
      <c r="G1010" s="79"/>
      <c r="H1010" s="79"/>
      <c r="I1010" s="79"/>
      <c r="J1010" s="79"/>
    </row>
    <row r="1011" spans="5:12">
      <c r="E1011" s="79"/>
      <c r="F1011" s="79"/>
      <c r="G1011" s="79"/>
      <c r="H1011" s="79"/>
      <c r="I1011" s="79"/>
      <c r="J1011" s="79"/>
    </row>
    <row r="1012" spans="5:12">
      <c r="E1012" s="79"/>
      <c r="F1012" s="79"/>
      <c r="G1012" s="79"/>
      <c r="H1012" s="79"/>
      <c r="I1012" s="79"/>
      <c r="J1012" s="79"/>
    </row>
    <row r="1013" spans="5:12">
      <c r="E1013" s="79"/>
      <c r="F1013" s="79"/>
      <c r="G1013" s="79"/>
      <c r="H1013" s="79"/>
      <c r="I1013" s="79"/>
      <c r="J1013" s="79"/>
    </row>
    <row r="1014" spans="5:12">
      <c r="E1014" s="79"/>
      <c r="F1014" s="79"/>
      <c r="G1014" s="79"/>
      <c r="H1014" s="79"/>
      <c r="I1014" s="79"/>
      <c r="J1014" s="79"/>
      <c r="K1014" s="79"/>
      <c r="L1014" s="79"/>
    </row>
    <row r="1015" spans="5:12">
      <c r="E1015" s="79"/>
      <c r="F1015" s="79"/>
      <c r="G1015" s="79"/>
      <c r="H1015" s="79"/>
      <c r="I1015" s="79"/>
      <c r="J1015" s="79"/>
    </row>
    <row r="1016" spans="5:12">
      <c r="E1016" s="79"/>
      <c r="F1016" s="79"/>
      <c r="G1016" s="79"/>
      <c r="H1016" s="79"/>
      <c r="I1016" s="79"/>
      <c r="J1016" s="79"/>
    </row>
    <row r="1017" spans="5:12">
      <c r="E1017" s="79"/>
      <c r="F1017" s="79"/>
      <c r="G1017" s="79"/>
      <c r="H1017" s="79"/>
      <c r="I1017" s="79"/>
      <c r="J1017" s="79"/>
    </row>
    <row r="1018" spans="5:12">
      <c r="E1018" s="79"/>
      <c r="F1018" s="79"/>
      <c r="G1018" s="79"/>
      <c r="H1018" s="79"/>
      <c r="I1018" s="79"/>
      <c r="J1018" s="79"/>
    </row>
    <row r="1019" spans="5:12">
      <c r="E1019" s="79"/>
      <c r="F1019" s="79"/>
      <c r="G1019" s="79"/>
      <c r="H1019" s="79"/>
      <c r="I1019" s="79"/>
      <c r="J1019" s="79"/>
    </row>
    <row r="1020" spans="5:12">
      <c r="E1020" s="79"/>
      <c r="F1020" s="79"/>
      <c r="G1020" s="79"/>
      <c r="H1020" s="79"/>
      <c r="I1020" s="79"/>
      <c r="J1020" s="79"/>
    </row>
    <row r="1021" spans="5:12">
      <c r="E1021" s="79"/>
      <c r="F1021" s="79"/>
      <c r="G1021" s="79"/>
      <c r="H1021" s="79"/>
      <c r="I1021" s="79"/>
      <c r="J1021" s="79"/>
      <c r="K1021" s="79"/>
      <c r="L1021" s="79"/>
    </row>
    <row r="1022" spans="5:12">
      <c r="E1022" s="79"/>
      <c r="F1022" s="79"/>
      <c r="G1022" s="79"/>
      <c r="H1022" s="79"/>
      <c r="I1022" s="79"/>
      <c r="J1022" s="79"/>
    </row>
    <row r="1023" spans="5:12">
      <c r="E1023" s="79"/>
      <c r="F1023" s="79"/>
      <c r="G1023" s="79"/>
      <c r="H1023" s="79"/>
      <c r="I1023" s="79"/>
      <c r="J1023" s="79"/>
    </row>
    <row r="1024" spans="5:12">
      <c r="E1024" s="79"/>
      <c r="F1024" s="79"/>
      <c r="G1024" s="79"/>
      <c r="H1024" s="79"/>
      <c r="I1024" s="79"/>
      <c r="J1024" s="79"/>
    </row>
    <row r="1025" spans="5:12">
      <c r="E1025" s="79"/>
      <c r="F1025" s="79"/>
      <c r="G1025" s="79"/>
      <c r="H1025" s="79"/>
      <c r="I1025" s="79"/>
      <c r="J1025" s="79"/>
    </row>
    <row r="1026" spans="5:12">
      <c r="E1026" s="79"/>
      <c r="F1026" s="79"/>
      <c r="G1026" s="79"/>
      <c r="H1026" s="79"/>
      <c r="I1026" s="79"/>
      <c r="J1026" s="79"/>
    </row>
    <row r="1027" spans="5:12">
      <c r="E1027" s="79"/>
      <c r="F1027" s="79"/>
      <c r="G1027" s="79"/>
      <c r="H1027" s="79"/>
      <c r="I1027" s="79"/>
      <c r="J1027" s="79"/>
    </row>
    <row r="1028" spans="5:12">
      <c r="E1028" s="79"/>
      <c r="F1028" s="79"/>
      <c r="G1028" s="79"/>
      <c r="H1028" s="79"/>
      <c r="I1028" s="79"/>
      <c r="J1028" s="79"/>
      <c r="K1028" s="79"/>
      <c r="L1028" s="79"/>
    </row>
    <row r="1029" spans="5:12">
      <c r="E1029" s="79"/>
      <c r="F1029" s="79"/>
      <c r="G1029" s="79"/>
      <c r="H1029" s="79"/>
      <c r="I1029" s="79"/>
      <c r="J1029" s="79"/>
    </row>
    <row r="1030" spans="5:12">
      <c r="E1030" s="79"/>
      <c r="F1030" s="79"/>
      <c r="G1030" s="79"/>
      <c r="H1030" s="79"/>
      <c r="I1030" s="79"/>
      <c r="J1030" s="79"/>
    </row>
    <row r="1031" spans="5:12">
      <c r="E1031" s="79"/>
      <c r="F1031" s="79"/>
      <c r="G1031" s="79"/>
      <c r="H1031" s="79"/>
      <c r="I1031" s="79"/>
      <c r="J1031" s="79"/>
    </row>
    <row r="1032" spans="5:12">
      <c r="E1032" s="79"/>
      <c r="F1032" s="79"/>
      <c r="G1032" s="79"/>
      <c r="H1032" s="79"/>
      <c r="I1032" s="79"/>
      <c r="J1032" s="79"/>
    </row>
    <row r="1033" spans="5:12">
      <c r="E1033" s="79"/>
      <c r="F1033" s="79"/>
      <c r="G1033" s="79"/>
      <c r="H1033" s="79"/>
      <c r="I1033" s="79"/>
      <c r="J1033" s="79"/>
    </row>
    <row r="1034" spans="5:12">
      <c r="E1034" s="79"/>
      <c r="F1034" s="79"/>
      <c r="G1034" s="79"/>
      <c r="H1034" s="79"/>
      <c r="I1034" s="79"/>
      <c r="J1034" s="79"/>
    </row>
    <row r="1035" spans="5:12">
      <c r="E1035" s="79"/>
      <c r="F1035" s="79"/>
      <c r="G1035" s="79"/>
      <c r="H1035" s="79"/>
      <c r="I1035" s="79"/>
      <c r="J1035" s="79"/>
      <c r="K1035" s="79"/>
      <c r="L1035" s="79"/>
    </row>
    <row r="1036" spans="5:12">
      <c r="E1036" s="79"/>
      <c r="F1036" s="79"/>
      <c r="G1036" s="79"/>
      <c r="H1036" s="79"/>
      <c r="I1036" s="79"/>
      <c r="J1036" s="79"/>
    </row>
    <row r="1037" spans="5:12">
      <c r="E1037" s="79"/>
      <c r="F1037" s="79"/>
      <c r="G1037" s="79"/>
      <c r="H1037" s="79"/>
      <c r="I1037" s="79"/>
      <c r="J1037" s="79"/>
    </row>
    <row r="1038" spans="5:12">
      <c r="E1038" s="79"/>
      <c r="F1038" s="79"/>
      <c r="G1038" s="79"/>
      <c r="H1038" s="79"/>
      <c r="I1038" s="79"/>
      <c r="J1038" s="79"/>
    </row>
    <row r="1039" spans="5:12">
      <c r="E1039" s="79"/>
      <c r="F1039" s="79"/>
      <c r="G1039" s="79"/>
      <c r="H1039" s="79"/>
      <c r="I1039" s="79"/>
      <c r="J1039" s="79"/>
    </row>
    <row r="1040" spans="5:12">
      <c r="E1040" s="79"/>
      <c r="F1040" s="79"/>
      <c r="G1040" s="79"/>
      <c r="H1040" s="79"/>
      <c r="I1040" s="79"/>
      <c r="J1040" s="79"/>
    </row>
    <row r="1041" spans="5:12">
      <c r="E1041" s="79"/>
      <c r="F1041" s="79"/>
      <c r="G1041" s="79"/>
      <c r="H1041" s="79"/>
      <c r="I1041" s="79"/>
      <c r="J1041" s="79"/>
    </row>
    <row r="1042" spans="5:12">
      <c r="E1042" s="79"/>
      <c r="F1042" s="79"/>
      <c r="G1042" s="79"/>
      <c r="H1042" s="79"/>
      <c r="I1042" s="79"/>
      <c r="J1042" s="79"/>
      <c r="K1042" s="79"/>
      <c r="L1042" s="79"/>
    </row>
    <row r="1043" spans="5:12">
      <c r="E1043" s="79"/>
      <c r="F1043" s="79"/>
      <c r="G1043" s="79"/>
      <c r="H1043" s="79"/>
      <c r="I1043" s="79"/>
      <c r="J1043" s="79"/>
    </row>
    <row r="1044" spans="5:12">
      <c r="E1044" s="79"/>
      <c r="F1044" s="79"/>
      <c r="G1044" s="79"/>
      <c r="H1044" s="79"/>
      <c r="I1044" s="79"/>
      <c r="J1044" s="79"/>
    </row>
    <row r="1045" spans="5:12">
      <c r="E1045" s="79"/>
      <c r="F1045" s="79"/>
      <c r="G1045" s="79"/>
      <c r="H1045" s="79"/>
      <c r="I1045" s="79"/>
      <c r="J1045" s="79"/>
    </row>
    <row r="1046" spans="5:12">
      <c r="E1046" s="79"/>
      <c r="F1046" s="79"/>
      <c r="G1046" s="79"/>
      <c r="H1046" s="79"/>
      <c r="I1046" s="79"/>
      <c r="J1046" s="79"/>
    </row>
    <row r="1047" spans="5:12">
      <c r="E1047" s="79"/>
      <c r="F1047" s="79"/>
      <c r="G1047" s="79"/>
      <c r="H1047" s="79"/>
      <c r="I1047" s="79"/>
      <c r="J1047" s="79"/>
    </row>
    <row r="1048" spans="5:12">
      <c r="E1048" s="79"/>
      <c r="F1048" s="79"/>
      <c r="G1048" s="79"/>
      <c r="H1048" s="79"/>
      <c r="I1048" s="79"/>
      <c r="J1048" s="79"/>
    </row>
    <row r="1049" spans="5:12">
      <c r="E1049" s="79"/>
      <c r="F1049" s="79"/>
      <c r="G1049" s="79"/>
      <c r="H1049" s="79"/>
      <c r="I1049" s="79"/>
      <c r="J1049" s="79"/>
      <c r="K1049" s="79"/>
      <c r="L1049" s="79"/>
    </row>
    <row r="1050" spans="5:12">
      <c r="E1050" s="79"/>
      <c r="F1050" s="79"/>
      <c r="G1050" s="79"/>
      <c r="H1050" s="79"/>
      <c r="I1050" s="79"/>
      <c r="J1050" s="79"/>
    </row>
    <row r="1051" spans="5:12">
      <c r="E1051" s="79"/>
      <c r="F1051" s="79"/>
      <c r="G1051" s="79"/>
      <c r="H1051" s="79"/>
      <c r="I1051" s="79"/>
      <c r="J1051" s="79"/>
    </row>
    <row r="1052" spans="5:12">
      <c r="E1052" s="79"/>
      <c r="F1052" s="79"/>
      <c r="G1052" s="79"/>
      <c r="H1052" s="79"/>
      <c r="I1052" s="79"/>
      <c r="J1052" s="79"/>
    </row>
    <row r="1053" spans="5:12">
      <c r="E1053" s="79"/>
      <c r="F1053" s="79"/>
      <c r="G1053" s="79"/>
      <c r="H1053" s="79"/>
      <c r="I1053" s="79"/>
      <c r="J1053" s="79"/>
    </row>
    <row r="1054" spans="5:12">
      <c r="E1054" s="79"/>
      <c r="F1054" s="79"/>
      <c r="G1054" s="79"/>
      <c r="H1054" s="79"/>
      <c r="I1054" s="79"/>
      <c r="J1054" s="79"/>
    </row>
    <row r="1055" spans="5:12">
      <c r="E1055" s="79"/>
      <c r="F1055" s="79"/>
      <c r="G1055" s="79"/>
      <c r="H1055" s="79"/>
      <c r="I1055" s="79"/>
      <c r="J1055" s="79"/>
    </row>
    <row r="1056" spans="5:12">
      <c r="E1056" s="79"/>
      <c r="F1056" s="79"/>
      <c r="G1056" s="79"/>
      <c r="H1056" s="79"/>
      <c r="I1056" s="79"/>
      <c r="J1056" s="79"/>
      <c r="K1056" s="79"/>
      <c r="L1056" s="79"/>
    </row>
    <row r="1057" spans="5:12">
      <c r="E1057" s="79"/>
      <c r="F1057" s="79"/>
      <c r="G1057" s="79"/>
      <c r="H1057" s="79"/>
      <c r="I1057" s="79"/>
      <c r="J1057" s="79"/>
    </row>
    <row r="1058" spans="5:12">
      <c r="E1058" s="79"/>
      <c r="F1058" s="79"/>
      <c r="G1058" s="79"/>
      <c r="H1058" s="79"/>
      <c r="I1058" s="79"/>
      <c r="J1058" s="79"/>
    </row>
    <row r="1059" spans="5:12">
      <c r="E1059" s="79"/>
      <c r="F1059" s="79"/>
      <c r="G1059" s="79"/>
      <c r="H1059" s="79"/>
      <c r="I1059" s="79"/>
      <c r="J1059" s="79"/>
    </row>
    <row r="1060" spans="5:12">
      <c r="E1060" s="79"/>
      <c r="F1060" s="79"/>
      <c r="G1060" s="79"/>
      <c r="H1060" s="79"/>
      <c r="I1060" s="79"/>
      <c r="J1060" s="79"/>
    </row>
    <row r="1061" spans="5:12">
      <c r="E1061" s="79"/>
      <c r="F1061" s="79"/>
      <c r="G1061" s="79"/>
      <c r="H1061" s="79"/>
      <c r="I1061" s="79"/>
      <c r="J1061" s="79"/>
    </row>
    <row r="1062" spans="5:12">
      <c r="E1062" s="79"/>
      <c r="F1062" s="79"/>
      <c r="G1062" s="79"/>
      <c r="H1062" s="79"/>
      <c r="I1062" s="79"/>
      <c r="J1062" s="79"/>
    </row>
    <row r="1063" spans="5:12">
      <c r="E1063" s="79"/>
      <c r="F1063" s="79"/>
      <c r="G1063" s="79"/>
      <c r="H1063" s="79"/>
      <c r="I1063" s="79"/>
      <c r="J1063" s="79"/>
      <c r="K1063" s="79"/>
      <c r="L1063" s="79"/>
    </row>
    <row r="1064" spans="5:12">
      <c r="E1064" s="79"/>
      <c r="F1064" s="79"/>
      <c r="G1064" s="79"/>
      <c r="H1064" s="79"/>
      <c r="I1064" s="79"/>
      <c r="J1064" s="79"/>
    </row>
    <row r="1065" spans="5:12">
      <c r="E1065" s="79"/>
      <c r="F1065" s="79"/>
      <c r="G1065" s="79"/>
      <c r="H1065" s="79"/>
      <c r="I1065" s="79"/>
      <c r="J1065" s="79"/>
    </row>
    <row r="1066" spans="5:12">
      <c r="E1066" s="79"/>
      <c r="F1066" s="79"/>
      <c r="G1066" s="79"/>
      <c r="H1066" s="79"/>
      <c r="I1066" s="79"/>
      <c r="J1066" s="79"/>
    </row>
    <row r="1067" spans="5:12">
      <c r="E1067" s="79"/>
      <c r="F1067" s="79"/>
      <c r="G1067" s="79"/>
      <c r="H1067" s="79"/>
      <c r="I1067" s="79"/>
      <c r="J1067" s="79"/>
    </row>
    <row r="1068" spans="5:12">
      <c r="E1068" s="79"/>
      <c r="F1068" s="79"/>
      <c r="G1068" s="79"/>
      <c r="H1068" s="79"/>
      <c r="I1068" s="79"/>
      <c r="J1068" s="79"/>
    </row>
    <row r="1069" spans="5:12">
      <c r="E1069" s="79"/>
      <c r="F1069" s="79"/>
      <c r="G1069" s="79"/>
      <c r="H1069" s="79"/>
      <c r="I1069" s="79"/>
      <c r="J1069" s="79"/>
    </row>
    <row r="1070" spans="5:12">
      <c r="E1070" s="79"/>
      <c r="F1070" s="79"/>
      <c r="G1070" s="79"/>
      <c r="H1070" s="79"/>
      <c r="I1070" s="79"/>
      <c r="J1070" s="79"/>
      <c r="K1070" s="79"/>
      <c r="L1070" s="79"/>
    </row>
    <row r="1071" spans="5:12">
      <c r="E1071" s="79"/>
      <c r="F1071" s="79"/>
      <c r="G1071" s="79"/>
      <c r="H1071" s="79"/>
      <c r="I1071" s="79"/>
      <c r="J1071" s="79"/>
    </row>
    <row r="1072" spans="5:12">
      <c r="E1072" s="79"/>
      <c r="F1072" s="79"/>
      <c r="G1072" s="79"/>
      <c r="H1072" s="79"/>
      <c r="I1072" s="79"/>
      <c r="J1072" s="79"/>
    </row>
    <row r="1073" spans="5:12">
      <c r="E1073" s="79"/>
      <c r="F1073" s="79"/>
      <c r="G1073" s="79"/>
      <c r="H1073" s="79"/>
      <c r="I1073" s="79"/>
      <c r="J1073" s="79"/>
    </row>
    <row r="1074" spans="5:12">
      <c r="E1074" s="79"/>
      <c r="F1074" s="79"/>
      <c r="G1074" s="79"/>
      <c r="H1074" s="79"/>
      <c r="I1074" s="79"/>
      <c r="J1074" s="79"/>
    </row>
    <row r="1075" spans="5:12">
      <c r="E1075" s="79"/>
      <c r="F1075" s="79"/>
      <c r="G1075" s="79"/>
      <c r="H1075" s="79"/>
      <c r="I1075" s="79"/>
      <c r="J1075" s="79"/>
    </row>
    <row r="1076" spans="5:12">
      <c r="E1076" s="79"/>
      <c r="F1076" s="79"/>
      <c r="G1076" s="79"/>
      <c r="H1076" s="79"/>
      <c r="I1076" s="79"/>
      <c r="J1076" s="79"/>
    </row>
    <row r="1077" spans="5:12">
      <c r="E1077" s="79"/>
      <c r="F1077" s="79"/>
      <c r="G1077" s="79"/>
      <c r="H1077" s="79"/>
      <c r="I1077" s="79"/>
      <c r="J1077" s="79"/>
      <c r="K1077" s="79"/>
      <c r="L1077" s="79"/>
    </row>
    <row r="1078" spans="5:12">
      <c r="E1078" s="79"/>
      <c r="F1078" s="79"/>
      <c r="G1078" s="79"/>
      <c r="H1078" s="79"/>
      <c r="I1078" s="79"/>
      <c r="J1078" s="79"/>
    </row>
    <row r="1079" spans="5:12">
      <c r="E1079" s="79"/>
      <c r="F1079" s="79"/>
      <c r="G1079" s="79"/>
      <c r="H1079" s="79"/>
      <c r="I1079" s="79"/>
      <c r="J1079" s="79"/>
    </row>
    <row r="1080" spans="5:12">
      <c r="E1080" s="79"/>
      <c r="F1080" s="79"/>
      <c r="G1080" s="79"/>
      <c r="H1080" s="79"/>
      <c r="I1080" s="79"/>
      <c r="J1080" s="79"/>
    </row>
    <row r="1081" spans="5:12">
      <c r="E1081" s="79"/>
      <c r="F1081" s="79"/>
      <c r="G1081" s="79"/>
      <c r="H1081" s="79"/>
      <c r="I1081" s="79"/>
      <c r="J1081" s="79"/>
    </row>
    <row r="1082" spans="5:12">
      <c r="E1082" s="79"/>
      <c r="F1082" s="79"/>
      <c r="G1082" s="79"/>
      <c r="H1082" s="79"/>
      <c r="I1082" s="79"/>
      <c r="J1082" s="79"/>
    </row>
    <row r="1083" spans="5:12">
      <c r="E1083" s="79"/>
      <c r="F1083" s="79"/>
      <c r="G1083" s="79"/>
      <c r="H1083" s="79"/>
      <c r="I1083" s="79"/>
      <c r="J1083" s="79"/>
    </row>
    <row r="1084" spans="5:12">
      <c r="E1084" s="79"/>
      <c r="F1084" s="79"/>
      <c r="G1084" s="79"/>
      <c r="H1084" s="79"/>
      <c r="I1084" s="79"/>
      <c r="J1084" s="79"/>
      <c r="K1084" s="79"/>
      <c r="L1084" s="79"/>
    </row>
    <row r="1085" spans="5:12">
      <c r="E1085" s="79"/>
      <c r="F1085" s="79"/>
      <c r="G1085" s="79"/>
      <c r="H1085" s="79"/>
      <c r="I1085" s="79"/>
      <c r="J1085" s="79"/>
    </row>
    <row r="1086" spans="5:12">
      <c r="E1086" s="79"/>
      <c r="F1086" s="79"/>
      <c r="G1086" s="79"/>
      <c r="H1086" s="79"/>
      <c r="I1086" s="79"/>
      <c r="J1086" s="79"/>
    </row>
    <row r="1087" spans="5:12">
      <c r="E1087" s="79"/>
      <c r="F1087" s="79"/>
      <c r="G1087" s="79"/>
      <c r="H1087" s="79"/>
      <c r="I1087" s="79"/>
      <c r="J1087" s="79"/>
    </row>
    <row r="1088" spans="5:12">
      <c r="E1088" s="79"/>
      <c r="F1088" s="79"/>
      <c r="G1088" s="79"/>
      <c r="H1088" s="79"/>
      <c r="I1088" s="79"/>
      <c r="J1088" s="79"/>
    </row>
    <row r="1089" spans="5:12">
      <c r="E1089" s="79"/>
      <c r="F1089" s="79"/>
      <c r="G1089" s="79"/>
      <c r="H1089" s="79"/>
      <c r="I1089" s="79"/>
      <c r="J1089" s="79"/>
    </row>
    <row r="1090" spans="5:12">
      <c r="E1090" s="79"/>
      <c r="F1090" s="79"/>
      <c r="G1090" s="79"/>
      <c r="H1090" s="79"/>
      <c r="I1090" s="79"/>
      <c r="J1090" s="79"/>
    </row>
    <row r="1091" spans="5:12">
      <c r="E1091" s="79"/>
      <c r="F1091" s="79"/>
      <c r="G1091" s="79"/>
      <c r="H1091" s="79"/>
      <c r="I1091" s="79"/>
      <c r="J1091" s="79"/>
      <c r="K1091" s="79"/>
      <c r="L1091" s="79"/>
    </row>
    <row r="1092" spans="5:12">
      <c r="E1092" s="79"/>
      <c r="F1092" s="79"/>
      <c r="G1092" s="79"/>
      <c r="H1092" s="79"/>
      <c r="I1092" s="79"/>
      <c r="J1092" s="79"/>
    </row>
    <row r="1093" spans="5:12">
      <c r="E1093" s="79"/>
      <c r="F1093" s="79"/>
      <c r="G1093" s="79"/>
      <c r="H1093" s="79"/>
      <c r="I1093" s="79"/>
      <c r="J1093" s="79"/>
    </row>
    <row r="1094" spans="5:12">
      <c r="E1094" s="79"/>
      <c r="F1094" s="79"/>
      <c r="G1094" s="79"/>
      <c r="H1094" s="79"/>
      <c r="I1094" s="79"/>
      <c r="J1094" s="79"/>
    </row>
    <row r="1095" spans="5:12">
      <c r="E1095" s="79"/>
      <c r="F1095" s="79"/>
      <c r="G1095" s="79"/>
      <c r="H1095" s="79"/>
      <c r="I1095" s="79"/>
      <c r="J1095" s="79"/>
    </row>
    <row r="1096" spans="5:12">
      <c r="E1096" s="79"/>
      <c r="F1096" s="79"/>
      <c r="G1096" s="79"/>
      <c r="H1096" s="79"/>
      <c r="I1096" s="79"/>
      <c r="J1096" s="79"/>
    </row>
    <row r="1097" spans="5:12">
      <c r="E1097" s="79"/>
      <c r="F1097" s="79"/>
      <c r="G1097" s="79"/>
      <c r="H1097" s="79"/>
      <c r="I1097" s="79"/>
      <c r="J1097" s="79"/>
    </row>
    <row r="1098" spans="5:12">
      <c r="E1098" s="79"/>
      <c r="F1098" s="79"/>
      <c r="G1098" s="79"/>
      <c r="H1098" s="79"/>
      <c r="I1098" s="79"/>
      <c r="J1098" s="79"/>
      <c r="K1098" s="79"/>
      <c r="L1098" s="79"/>
    </row>
    <row r="1099" spans="5:12">
      <c r="E1099" s="79"/>
      <c r="F1099" s="79"/>
      <c r="G1099" s="79"/>
      <c r="H1099" s="79"/>
      <c r="I1099" s="79"/>
      <c r="J1099" s="79"/>
    </row>
    <row r="1100" spans="5:12">
      <c r="E1100" s="79"/>
      <c r="F1100" s="79"/>
      <c r="G1100" s="79"/>
      <c r="H1100" s="79"/>
      <c r="I1100" s="79"/>
      <c r="J1100" s="79"/>
    </row>
    <row r="1101" spans="5:12">
      <c r="E1101" s="79"/>
      <c r="F1101" s="79"/>
      <c r="G1101" s="79"/>
      <c r="H1101" s="79"/>
      <c r="I1101" s="79"/>
      <c r="J1101" s="79"/>
    </row>
    <row r="1102" spans="5:12">
      <c r="E1102" s="79"/>
      <c r="F1102" s="79"/>
      <c r="G1102" s="79"/>
      <c r="H1102" s="79"/>
      <c r="I1102" s="79"/>
      <c r="J1102" s="79"/>
    </row>
    <row r="1103" spans="5:12">
      <c r="E1103" s="79"/>
      <c r="F1103" s="79"/>
      <c r="G1103" s="79"/>
      <c r="H1103" s="79"/>
      <c r="I1103" s="79"/>
      <c r="J1103" s="79"/>
    </row>
    <row r="1104" spans="5:12">
      <c r="E1104" s="79"/>
      <c r="F1104" s="79"/>
      <c r="G1104" s="79"/>
      <c r="H1104" s="79"/>
      <c r="I1104" s="79"/>
      <c r="J1104" s="79"/>
    </row>
    <row r="1105" spans="5:12">
      <c r="E1105" s="79"/>
      <c r="F1105" s="79"/>
      <c r="G1105" s="79"/>
      <c r="H1105" s="79"/>
      <c r="I1105" s="79"/>
      <c r="J1105" s="79"/>
      <c r="K1105" s="79"/>
      <c r="L1105" s="79"/>
    </row>
    <row r="1106" spans="5:12">
      <c r="E1106" s="79"/>
      <c r="F1106" s="79"/>
      <c r="G1106" s="79"/>
      <c r="H1106" s="79"/>
      <c r="I1106" s="79"/>
      <c r="J1106" s="79"/>
    </row>
    <row r="1107" spans="5:12">
      <c r="E1107" s="79"/>
      <c r="F1107" s="79"/>
      <c r="G1107" s="79"/>
      <c r="H1107" s="79"/>
      <c r="I1107" s="79"/>
      <c r="J1107" s="79"/>
    </row>
    <row r="1108" spans="5:12">
      <c r="E1108" s="79"/>
      <c r="F1108" s="79"/>
      <c r="G1108" s="79"/>
      <c r="H1108" s="79"/>
      <c r="I1108" s="79"/>
      <c r="J1108" s="79"/>
    </row>
    <row r="1109" spans="5:12">
      <c r="E1109" s="79"/>
      <c r="F1109" s="79"/>
      <c r="G1109" s="79"/>
      <c r="H1109" s="79"/>
      <c r="I1109" s="79"/>
      <c r="J1109" s="79"/>
    </row>
    <row r="1110" spans="5:12">
      <c r="E1110" s="79"/>
      <c r="F1110" s="79"/>
      <c r="G1110" s="79"/>
      <c r="H1110" s="79"/>
      <c r="I1110" s="79"/>
      <c r="J1110" s="79"/>
    </row>
    <row r="1111" spans="5:12">
      <c r="E1111" s="79"/>
      <c r="F1111" s="79"/>
      <c r="G1111" s="79"/>
      <c r="H1111" s="79"/>
      <c r="I1111" s="79"/>
      <c r="J1111" s="79"/>
    </row>
    <row r="1112" spans="5:12">
      <c r="E1112" s="79"/>
      <c r="F1112" s="79"/>
      <c r="G1112" s="79"/>
      <c r="H1112" s="79"/>
      <c r="I1112" s="79"/>
      <c r="J1112" s="79"/>
      <c r="K1112" s="79"/>
      <c r="L1112" s="79"/>
    </row>
    <row r="1113" spans="5:12">
      <c r="E1113" s="79"/>
      <c r="F1113" s="79"/>
      <c r="G1113" s="79"/>
      <c r="H1113" s="79"/>
      <c r="I1113" s="79"/>
      <c r="J1113" s="79"/>
    </row>
    <row r="1114" spans="5:12">
      <c r="E1114" s="79"/>
      <c r="F1114" s="79"/>
      <c r="G1114" s="79"/>
      <c r="H1114" s="79"/>
      <c r="I1114" s="79"/>
      <c r="J1114" s="79"/>
    </row>
    <row r="1115" spans="5:12">
      <c r="E1115" s="79"/>
      <c r="F1115" s="79"/>
      <c r="G1115" s="79"/>
      <c r="H1115" s="79"/>
      <c r="I1115" s="79"/>
      <c r="J1115" s="79"/>
    </row>
    <row r="1116" spans="5:12">
      <c r="E1116" s="79"/>
      <c r="F1116" s="79"/>
      <c r="G1116" s="79"/>
      <c r="H1116" s="79"/>
      <c r="I1116" s="79"/>
      <c r="J1116" s="79"/>
    </row>
    <row r="1117" spans="5:12">
      <c r="E1117" s="79"/>
      <c r="F1117" s="79"/>
      <c r="G1117" s="79"/>
      <c r="H1117" s="79"/>
      <c r="I1117" s="79"/>
      <c r="J1117" s="79"/>
    </row>
    <row r="1118" spans="5:12">
      <c r="E1118" s="79"/>
      <c r="F1118" s="79"/>
      <c r="G1118" s="79"/>
      <c r="H1118" s="79"/>
      <c r="I1118" s="79"/>
      <c r="J1118" s="79"/>
    </row>
    <row r="1119" spans="5:12">
      <c r="E1119" s="79"/>
      <c r="F1119" s="79"/>
      <c r="G1119" s="79"/>
      <c r="H1119" s="79"/>
      <c r="I1119" s="79"/>
      <c r="J1119" s="79"/>
      <c r="K1119" s="79"/>
      <c r="L1119" s="79"/>
    </row>
    <row r="1120" spans="5:12">
      <c r="E1120" s="79"/>
      <c r="F1120" s="79"/>
      <c r="G1120" s="79"/>
      <c r="H1120" s="79"/>
      <c r="I1120" s="79"/>
      <c r="J1120" s="79"/>
    </row>
    <row r="1121" spans="5:12">
      <c r="E1121" s="79"/>
      <c r="F1121" s="79"/>
      <c r="G1121" s="79"/>
      <c r="H1121" s="79"/>
      <c r="I1121" s="79"/>
      <c r="J1121" s="79"/>
    </row>
    <row r="1122" spans="5:12">
      <c r="E1122" s="79"/>
      <c r="F1122" s="79"/>
      <c r="G1122" s="79"/>
      <c r="H1122" s="79"/>
      <c r="I1122" s="79"/>
      <c r="J1122" s="79"/>
    </row>
    <row r="1123" spans="5:12">
      <c r="E1123" s="79"/>
      <c r="F1123" s="79"/>
      <c r="G1123" s="79"/>
      <c r="H1123" s="79"/>
      <c r="I1123" s="79"/>
      <c r="J1123" s="79"/>
    </row>
    <row r="1124" spans="5:12">
      <c r="E1124" s="79"/>
      <c r="F1124" s="79"/>
      <c r="G1124" s="79"/>
      <c r="H1124" s="79"/>
      <c r="I1124" s="79"/>
      <c r="J1124" s="79"/>
    </row>
    <row r="1125" spans="5:12">
      <c r="E1125" s="79"/>
      <c r="F1125" s="79"/>
      <c r="G1125" s="79"/>
      <c r="H1125" s="79"/>
      <c r="I1125" s="79"/>
      <c r="J1125" s="79"/>
    </row>
    <row r="1126" spans="5:12">
      <c r="E1126" s="79"/>
      <c r="F1126" s="79"/>
      <c r="G1126" s="79"/>
      <c r="H1126" s="79"/>
      <c r="I1126" s="79"/>
      <c r="J1126" s="79"/>
      <c r="K1126" s="79"/>
      <c r="L1126" s="79"/>
    </row>
    <row r="1127" spans="5:12">
      <c r="E1127" s="79"/>
      <c r="F1127" s="79"/>
      <c r="G1127" s="79"/>
      <c r="H1127" s="79"/>
      <c r="I1127" s="79"/>
      <c r="J1127" s="79"/>
    </row>
    <row r="1128" spans="5:12">
      <c r="E1128" s="79"/>
      <c r="F1128" s="79"/>
      <c r="G1128" s="79"/>
      <c r="H1128" s="79"/>
      <c r="I1128" s="79"/>
      <c r="J1128" s="79"/>
    </row>
    <row r="1129" spans="5:12">
      <c r="E1129" s="79"/>
      <c r="F1129" s="79"/>
      <c r="G1129" s="79"/>
      <c r="H1129" s="79"/>
      <c r="I1129" s="79"/>
      <c r="J1129" s="79"/>
    </row>
    <row r="1130" spans="5:12">
      <c r="E1130" s="79"/>
      <c r="F1130" s="79"/>
      <c r="G1130" s="79"/>
      <c r="H1130" s="79"/>
      <c r="I1130" s="79"/>
      <c r="J1130" s="79"/>
    </row>
    <row r="1131" spans="5:12">
      <c r="E1131" s="79"/>
      <c r="F1131" s="79"/>
      <c r="G1131" s="79"/>
      <c r="H1131" s="79"/>
      <c r="I1131" s="79"/>
      <c r="J1131" s="79"/>
    </row>
    <row r="1132" spans="5:12">
      <c r="E1132" s="79"/>
      <c r="F1132" s="79"/>
      <c r="G1132" s="79"/>
      <c r="H1132" s="79"/>
      <c r="I1132" s="79"/>
      <c r="J1132" s="79"/>
    </row>
    <row r="1133" spans="5:12">
      <c r="E1133" s="79"/>
      <c r="F1133" s="79"/>
      <c r="G1133" s="79"/>
      <c r="H1133" s="79"/>
      <c r="I1133" s="79"/>
      <c r="J1133" s="79"/>
      <c r="K1133" s="79"/>
      <c r="L1133" s="79"/>
    </row>
    <row r="1134" spans="5:12">
      <c r="E1134" s="79"/>
      <c r="F1134" s="79"/>
      <c r="G1134" s="79"/>
      <c r="H1134" s="79"/>
      <c r="I1134" s="79"/>
      <c r="J1134" s="79"/>
    </row>
    <row r="1135" spans="5:12">
      <c r="E1135" s="79"/>
      <c r="F1135" s="79"/>
      <c r="G1135" s="79"/>
      <c r="H1135" s="79"/>
      <c r="I1135" s="79"/>
      <c r="J1135" s="79"/>
    </row>
    <row r="1136" spans="5:12">
      <c r="E1136" s="79"/>
      <c r="F1136" s="79"/>
      <c r="G1136" s="79"/>
      <c r="H1136" s="79"/>
      <c r="I1136" s="79"/>
      <c r="J1136" s="79"/>
    </row>
    <row r="1137" spans="5:12">
      <c r="E1137" s="79"/>
      <c r="F1137" s="79"/>
      <c r="G1137" s="79"/>
      <c r="H1137" s="79"/>
      <c r="I1137" s="79"/>
      <c r="J1137" s="79"/>
    </row>
    <row r="1138" spans="5:12">
      <c r="E1138" s="79"/>
      <c r="F1138" s="79"/>
      <c r="G1138" s="79"/>
      <c r="H1138" s="79"/>
      <c r="I1138" s="79"/>
      <c r="J1138" s="79"/>
    </row>
    <row r="1139" spans="5:12">
      <c r="E1139" s="79"/>
      <c r="F1139" s="79"/>
      <c r="G1139" s="79"/>
      <c r="H1139" s="79"/>
      <c r="I1139" s="79"/>
      <c r="J1139" s="79"/>
    </row>
    <row r="1140" spans="5:12">
      <c r="E1140" s="79"/>
      <c r="F1140" s="79"/>
      <c r="G1140" s="79"/>
      <c r="H1140" s="79"/>
      <c r="I1140" s="79"/>
      <c r="J1140" s="79"/>
      <c r="K1140" s="79"/>
      <c r="L1140" s="79"/>
    </row>
    <row r="1141" spans="5:12">
      <c r="E1141" s="79"/>
      <c r="F1141" s="79"/>
      <c r="G1141" s="79"/>
      <c r="H1141" s="79"/>
      <c r="I1141" s="79"/>
      <c r="J1141" s="79"/>
    </row>
    <row r="1142" spans="5:12">
      <c r="E1142" s="79"/>
      <c r="F1142" s="79"/>
      <c r="G1142" s="79"/>
      <c r="H1142" s="79"/>
      <c r="I1142" s="79"/>
      <c r="J1142" s="79"/>
    </row>
    <row r="1143" spans="5:12">
      <c r="E1143" s="79"/>
      <c r="F1143" s="79"/>
      <c r="G1143" s="79"/>
      <c r="H1143" s="79"/>
      <c r="I1143" s="79"/>
      <c r="J1143" s="79"/>
    </row>
    <row r="1144" spans="5:12">
      <c r="E1144" s="79"/>
      <c r="F1144" s="79"/>
      <c r="G1144" s="79"/>
      <c r="H1144" s="79"/>
      <c r="I1144" s="79"/>
      <c r="J1144" s="79"/>
    </row>
    <row r="1145" spans="5:12">
      <c r="E1145" s="79"/>
      <c r="F1145" s="79"/>
      <c r="G1145" s="79"/>
      <c r="H1145" s="79"/>
      <c r="I1145" s="79"/>
      <c r="J1145" s="79"/>
    </row>
    <row r="1146" spans="5:12">
      <c r="E1146" s="79"/>
      <c r="F1146" s="79"/>
      <c r="G1146" s="79"/>
      <c r="H1146" s="79"/>
      <c r="I1146" s="79"/>
      <c r="J1146" s="79"/>
    </row>
    <row r="1147" spans="5:12">
      <c r="E1147" s="79"/>
      <c r="F1147" s="79"/>
      <c r="G1147" s="79"/>
      <c r="H1147" s="79"/>
      <c r="I1147" s="79"/>
      <c r="J1147" s="79"/>
      <c r="K1147" s="79"/>
      <c r="L1147" s="79"/>
    </row>
    <row r="1148" spans="5:12">
      <c r="E1148" s="79"/>
      <c r="F1148" s="79"/>
      <c r="G1148" s="79"/>
      <c r="H1148" s="79"/>
      <c r="I1148" s="79"/>
      <c r="J1148" s="79"/>
    </row>
    <row r="1149" spans="5:12">
      <c r="E1149" s="79"/>
      <c r="F1149" s="79"/>
      <c r="G1149" s="79"/>
      <c r="H1149" s="79"/>
      <c r="I1149" s="79"/>
      <c r="J1149" s="79"/>
    </row>
    <row r="1150" spans="5:12">
      <c r="E1150" s="79"/>
      <c r="F1150" s="79"/>
      <c r="G1150" s="79"/>
      <c r="H1150" s="79"/>
      <c r="I1150" s="79"/>
      <c r="J1150" s="79"/>
    </row>
    <row r="1151" spans="5:12">
      <c r="E1151" s="79"/>
      <c r="F1151" s="79"/>
      <c r="G1151" s="79"/>
      <c r="H1151" s="79"/>
      <c r="I1151" s="79"/>
      <c r="J1151" s="79"/>
    </row>
    <row r="1152" spans="5:12">
      <c r="E1152" s="79"/>
      <c r="F1152" s="79"/>
      <c r="G1152" s="79"/>
      <c r="H1152" s="79"/>
      <c r="I1152" s="79"/>
      <c r="J1152" s="79"/>
    </row>
    <row r="1153" spans="5:12">
      <c r="E1153" s="79"/>
      <c r="F1153" s="79"/>
      <c r="G1153" s="79"/>
      <c r="H1153" s="79"/>
      <c r="I1153" s="79"/>
      <c r="J1153" s="79"/>
    </row>
    <row r="1154" spans="5:12">
      <c r="E1154" s="79"/>
      <c r="F1154" s="79"/>
      <c r="G1154" s="79"/>
      <c r="H1154" s="79"/>
      <c r="I1154" s="79"/>
      <c r="J1154" s="79"/>
      <c r="K1154" s="79"/>
      <c r="L1154" s="79"/>
    </row>
    <row r="1155" spans="5:12">
      <c r="E1155" s="79"/>
      <c r="F1155" s="79"/>
      <c r="G1155" s="79"/>
      <c r="H1155" s="79"/>
      <c r="I1155" s="79"/>
      <c r="J1155" s="79"/>
    </row>
    <row r="1156" spans="5:12">
      <c r="E1156" s="79"/>
      <c r="F1156" s="79"/>
      <c r="G1156" s="79"/>
      <c r="H1156" s="79"/>
      <c r="I1156" s="79"/>
      <c r="J1156" s="79"/>
    </row>
    <row r="1157" spans="5:12">
      <c r="E1157" s="79"/>
      <c r="F1157" s="79"/>
      <c r="G1157" s="79"/>
      <c r="H1157" s="79"/>
      <c r="I1157" s="79"/>
      <c r="J1157" s="79"/>
    </row>
    <row r="1158" spans="5:12">
      <c r="E1158" s="79"/>
      <c r="F1158" s="79"/>
      <c r="G1158" s="79"/>
      <c r="H1158" s="79"/>
      <c r="I1158" s="79"/>
      <c r="J1158" s="79"/>
    </row>
    <row r="1159" spans="5:12">
      <c r="E1159" s="79"/>
      <c r="F1159" s="79"/>
      <c r="G1159" s="79"/>
      <c r="H1159" s="79"/>
      <c r="I1159" s="79"/>
      <c r="J1159" s="79"/>
    </row>
    <row r="1160" spans="5:12">
      <c r="E1160" s="79"/>
      <c r="F1160" s="79"/>
      <c r="G1160" s="79"/>
      <c r="H1160" s="79"/>
      <c r="I1160" s="79"/>
      <c r="J1160" s="79"/>
    </row>
    <row r="1161" spans="5:12">
      <c r="E1161" s="79"/>
      <c r="F1161" s="79"/>
      <c r="G1161" s="79"/>
      <c r="H1161" s="79"/>
      <c r="I1161" s="79"/>
      <c r="J1161" s="79"/>
      <c r="K1161" s="79"/>
      <c r="L1161" s="79"/>
    </row>
    <row r="1162" spans="5:12">
      <c r="E1162" s="79"/>
      <c r="F1162" s="79"/>
      <c r="G1162" s="79"/>
      <c r="H1162" s="79"/>
      <c r="I1162" s="79"/>
      <c r="J1162" s="79"/>
    </row>
    <row r="1163" spans="5:12">
      <c r="E1163" s="79"/>
      <c r="F1163" s="79"/>
      <c r="G1163" s="79"/>
      <c r="H1163" s="79"/>
      <c r="I1163" s="79"/>
      <c r="J1163" s="79"/>
    </row>
    <row r="1164" spans="5:12">
      <c r="E1164" s="79"/>
      <c r="F1164" s="79"/>
      <c r="G1164" s="79"/>
      <c r="H1164" s="79"/>
      <c r="I1164" s="79"/>
      <c r="J1164" s="79"/>
    </row>
    <row r="1165" spans="5:12">
      <c r="E1165" s="79"/>
      <c r="F1165" s="79"/>
      <c r="G1165" s="79"/>
      <c r="H1165" s="79"/>
      <c r="I1165" s="79"/>
      <c r="J1165" s="79"/>
    </row>
    <row r="1166" spans="5:12">
      <c r="E1166" s="79"/>
      <c r="F1166" s="79"/>
      <c r="G1166" s="79"/>
      <c r="H1166" s="79"/>
      <c r="I1166" s="79"/>
      <c r="J1166" s="79"/>
    </row>
    <row r="1167" spans="5:12">
      <c r="E1167" s="79"/>
      <c r="F1167" s="79"/>
      <c r="G1167" s="79"/>
      <c r="H1167" s="79"/>
      <c r="I1167" s="79"/>
      <c r="J1167" s="79"/>
    </row>
    <row r="1168" spans="5:12">
      <c r="E1168" s="79"/>
      <c r="F1168" s="79"/>
      <c r="G1168" s="79"/>
      <c r="H1168" s="79"/>
      <c r="I1168" s="79"/>
      <c r="J1168" s="79"/>
      <c r="K1168" s="79"/>
      <c r="L1168" s="79"/>
    </row>
    <row r="1169" spans="5:12">
      <c r="E1169" s="79"/>
      <c r="F1169" s="79"/>
      <c r="G1169" s="79"/>
      <c r="H1169" s="79"/>
      <c r="I1169" s="79"/>
      <c r="J1169" s="79"/>
    </row>
    <row r="1170" spans="5:12">
      <c r="E1170" s="79"/>
      <c r="F1170" s="79"/>
      <c r="G1170" s="79"/>
      <c r="H1170" s="79"/>
      <c r="I1170" s="79"/>
      <c r="J1170" s="79"/>
    </row>
    <row r="1171" spans="5:12">
      <c r="E1171" s="79"/>
      <c r="F1171" s="79"/>
      <c r="G1171" s="79"/>
      <c r="H1171" s="79"/>
      <c r="I1171" s="79"/>
      <c r="J1171" s="79"/>
    </row>
    <row r="1172" spans="5:12">
      <c r="E1172" s="79"/>
      <c r="F1172" s="79"/>
      <c r="G1172" s="79"/>
      <c r="H1172" s="79"/>
      <c r="I1172" s="79"/>
      <c r="J1172" s="79"/>
    </row>
    <row r="1173" spans="5:12">
      <c r="E1173" s="79"/>
      <c r="F1173" s="79"/>
      <c r="G1173" s="79"/>
      <c r="H1173" s="79"/>
      <c r="I1173" s="79"/>
      <c r="J1173" s="79"/>
    </row>
    <row r="1174" spans="5:12">
      <c r="E1174" s="79"/>
      <c r="F1174" s="79"/>
      <c r="G1174" s="79"/>
      <c r="H1174" s="79"/>
      <c r="I1174" s="79"/>
      <c r="J1174" s="79"/>
    </row>
    <row r="1175" spans="5:12">
      <c r="E1175" s="79"/>
      <c r="F1175" s="79"/>
      <c r="G1175" s="79"/>
      <c r="H1175" s="79"/>
      <c r="I1175" s="79"/>
      <c r="J1175" s="79"/>
      <c r="K1175" s="79"/>
      <c r="L1175" s="79"/>
    </row>
    <row r="1176" spans="5:12">
      <c r="E1176" s="79"/>
      <c r="F1176" s="79"/>
      <c r="G1176" s="79"/>
      <c r="H1176" s="79"/>
      <c r="I1176" s="79"/>
      <c r="J1176" s="79"/>
    </row>
    <row r="1177" spans="5:12">
      <c r="E1177" s="79"/>
      <c r="F1177" s="79"/>
      <c r="G1177" s="79"/>
      <c r="H1177" s="79"/>
      <c r="I1177" s="79"/>
      <c r="J1177" s="79"/>
    </row>
    <row r="1178" spans="5:12">
      <c r="E1178" s="79"/>
      <c r="F1178" s="79"/>
      <c r="G1178" s="79"/>
      <c r="H1178" s="79"/>
      <c r="I1178" s="79"/>
      <c r="J1178" s="79"/>
    </row>
    <row r="1179" spans="5:12">
      <c r="E1179" s="79"/>
      <c r="F1179" s="79"/>
      <c r="G1179" s="79"/>
      <c r="H1179" s="79"/>
      <c r="I1179" s="79"/>
      <c r="J1179" s="79"/>
    </row>
    <row r="1180" spans="5:12">
      <c r="E1180" s="79"/>
      <c r="F1180" s="79"/>
      <c r="G1180" s="79"/>
      <c r="H1180" s="79"/>
      <c r="I1180" s="79"/>
      <c r="J1180" s="79"/>
    </row>
    <row r="1181" spans="5:12">
      <c r="E1181" s="79"/>
      <c r="F1181" s="79"/>
      <c r="G1181" s="79"/>
      <c r="H1181" s="79"/>
      <c r="I1181" s="79"/>
      <c r="J1181" s="79"/>
    </row>
    <row r="1182" spans="5:12">
      <c r="E1182" s="79"/>
      <c r="F1182" s="79"/>
      <c r="G1182" s="79"/>
      <c r="H1182" s="79"/>
      <c r="I1182" s="79"/>
      <c r="J1182" s="79"/>
      <c r="K1182" s="79"/>
      <c r="L1182" s="79"/>
    </row>
    <row r="1183" spans="5:12">
      <c r="E1183" s="79"/>
      <c r="F1183" s="79"/>
      <c r="G1183" s="79"/>
      <c r="H1183" s="79"/>
      <c r="I1183" s="79"/>
      <c r="J1183" s="79"/>
    </row>
    <row r="1184" spans="5:12">
      <c r="E1184" s="79"/>
      <c r="F1184" s="79"/>
      <c r="G1184" s="79"/>
      <c r="H1184" s="79"/>
      <c r="I1184" s="79"/>
      <c r="J1184" s="79"/>
    </row>
    <row r="1185" spans="5:12">
      <c r="E1185" s="79"/>
      <c r="F1185" s="79"/>
      <c r="G1185" s="79"/>
      <c r="H1185" s="79"/>
      <c r="I1185" s="79"/>
      <c r="J1185" s="79"/>
    </row>
    <row r="1186" spans="5:12">
      <c r="E1186" s="79"/>
      <c r="F1186" s="79"/>
      <c r="G1186" s="79"/>
      <c r="H1186" s="79"/>
      <c r="I1186" s="79"/>
      <c r="J1186" s="79"/>
    </row>
    <row r="1187" spans="5:12">
      <c r="E1187" s="79"/>
      <c r="F1187" s="79"/>
      <c r="G1187" s="79"/>
      <c r="H1187" s="79"/>
      <c r="I1187" s="79"/>
      <c r="J1187" s="79"/>
    </row>
    <row r="1188" spans="5:12">
      <c r="E1188" s="79"/>
      <c r="F1188" s="79"/>
      <c r="G1188" s="79"/>
      <c r="H1188" s="79"/>
      <c r="I1188" s="79"/>
      <c r="J1188" s="79"/>
    </row>
    <row r="1189" spans="5:12">
      <c r="E1189" s="79"/>
      <c r="F1189" s="79"/>
      <c r="G1189" s="79"/>
      <c r="H1189" s="79"/>
      <c r="I1189" s="79"/>
      <c r="J1189" s="79"/>
      <c r="K1189" s="79"/>
      <c r="L1189" s="79"/>
    </row>
    <row r="1190" spans="5:12">
      <c r="E1190" s="79"/>
      <c r="F1190" s="79"/>
      <c r="G1190" s="79"/>
      <c r="H1190" s="79"/>
      <c r="I1190" s="79"/>
      <c r="J1190" s="79"/>
    </row>
    <row r="1191" spans="5:12">
      <c r="E1191" s="79"/>
      <c r="F1191" s="79"/>
      <c r="G1191" s="79"/>
      <c r="H1191" s="79"/>
      <c r="I1191" s="79"/>
      <c r="J1191" s="79"/>
    </row>
    <row r="1192" spans="5:12">
      <c r="E1192" s="79"/>
      <c r="F1192" s="79"/>
      <c r="G1192" s="79"/>
      <c r="H1192" s="79"/>
      <c r="I1192" s="79"/>
      <c r="J1192" s="79"/>
    </row>
    <row r="1193" spans="5:12">
      <c r="E1193" s="79"/>
      <c r="F1193" s="79"/>
      <c r="G1193" s="79"/>
      <c r="H1193" s="79"/>
      <c r="I1193" s="79"/>
      <c r="J1193" s="79"/>
    </row>
    <row r="1194" spans="5:12">
      <c r="E1194" s="79"/>
      <c r="F1194" s="79"/>
      <c r="G1194" s="79"/>
      <c r="H1194" s="79"/>
      <c r="I1194" s="79"/>
      <c r="J1194" s="79"/>
    </row>
    <row r="1195" spans="5:12">
      <c r="E1195" s="79"/>
      <c r="F1195" s="79"/>
      <c r="G1195" s="79"/>
      <c r="H1195" s="79"/>
      <c r="I1195" s="79"/>
      <c r="J1195" s="79"/>
    </row>
    <row r="1196" spans="5:12">
      <c r="E1196" s="79"/>
      <c r="F1196" s="79"/>
      <c r="G1196" s="79"/>
      <c r="H1196" s="79"/>
      <c r="I1196" s="79"/>
      <c r="J1196" s="79"/>
      <c r="K1196" s="79"/>
      <c r="L1196" s="79"/>
    </row>
    <row r="1197" spans="5:12">
      <c r="E1197" s="79"/>
      <c r="F1197" s="79"/>
      <c r="G1197" s="79"/>
      <c r="H1197" s="79"/>
      <c r="I1197" s="79"/>
      <c r="J1197" s="79"/>
    </row>
    <row r="1198" spans="5:12">
      <c r="E1198" s="79"/>
      <c r="F1198" s="79"/>
      <c r="G1198" s="79"/>
      <c r="H1198" s="79"/>
      <c r="I1198" s="79"/>
      <c r="J1198" s="79"/>
    </row>
    <row r="1199" spans="5:12">
      <c r="E1199" s="79"/>
      <c r="F1199" s="79"/>
      <c r="G1199" s="79"/>
      <c r="H1199" s="79"/>
      <c r="I1199" s="79"/>
      <c r="J1199" s="79"/>
    </row>
    <row r="1200" spans="5:12">
      <c r="E1200" s="79"/>
      <c r="F1200" s="79"/>
      <c r="G1200" s="79"/>
      <c r="H1200" s="79"/>
      <c r="I1200" s="79"/>
      <c r="J1200" s="79"/>
    </row>
    <row r="1201" spans="5:12">
      <c r="E1201" s="79"/>
      <c r="F1201" s="79"/>
      <c r="G1201" s="79"/>
      <c r="H1201" s="79"/>
      <c r="I1201" s="79"/>
      <c r="J1201" s="79"/>
    </row>
    <row r="1202" spans="5:12">
      <c r="E1202" s="79"/>
      <c r="F1202" s="79"/>
      <c r="G1202" s="79"/>
      <c r="H1202" s="79"/>
      <c r="I1202" s="79"/>
      <c r="J1202" s="79"/>
    </row>
    <row r="1203" spans="5:12">
      <c r="E1203" s="79"/>
      <c r="F1203" s="79"/>
      <c r="G1203" s="79"/>
      <c r="H1203" s="79"/>
      <c r="I1203" s="79"/>
      <c r="J1203" s="79"/>
      <c r="K1203" s="79"/>
      <c r="L1203" s="79"/>
    </row>
    <row r="1204" spans="5:12">
      <c r="E1204" s="79"/>
      <c r="F1204" s="79"/>
      <c r="G1204" s="79"/>
      <c r="H1204" s="79"/>
      <c r="I1204" s="79"/>
      <c r="J1204" s="79"/>
    </row>
    <row r="1205" spans="5:12">
      <c r="E1205" s="79"/>
      <c r="F1205" s="79"/>
      <c r="G1205" s="79"/>
      <c r="H1205" s="79"/>
      <c r="I1205" s="79"/>
      <c r="J1205" s="79"/>
    </row>
    <row r="1206" spans="5:12">
      <c r="E1206" s="79"/>
      <c r="F1206" s="79"/>
      <c r="G1206" s="79"/>
      <c r="H1206" s="79"/>
      <c r="I1206" s="79"/>
      <c r="J1206" s="79"/>
    </row>
    <row r="1207" spans="5:12">
      <c r="E1207" s="79"/>
      <c r="F1207" s="79"/>
      <c r="G1207" s="79"/>
      <c r="H1207" s="79"/>
      <c r="I1207" s="79"/>
      <c r="J1207" s="79"/>
    </row>
    <row r="1208" spans="5:12">
      <c r="E1208" s="79"/>
      <c r="F1208" s="79"/>
      <c r="G1208" s="79"/>
      <c r="H1208" s="79"/>
      <c r="I1208" s="79"/>
      <c r="J1208" s="79"/>
    </row>
    <row r="1209" spans="5:12">
      <c r="E1209" s="79"/>
      <c r="F1209" s="79"/>
      <c r="G1209" s="79"/>
      <c r="H1209" s="79"/>
      <c r="I1209" s="79"/>
      <c r="J1209" s="79"/>
    </row>
    <row r="1210" spans="5:12">
      <c r="E1210" s="79"/>
      <c r="F1210" s="79"/>
      <c r="G1210" s="79"/>
      <c r="H1210" s="79"/>
      <c r="I1210" s="79"/>
      <c r="J1210" s="79"/>
      <c r="K1210" s="79"/>
      <c r="L1210" s="79"/>
    </row>
    <row r="1211" spans="5:12">
      <c r="E1211" s="79"/>
      <c r="F1211" s="79"/>
      <c r="G1211" s="79"/>
      <c r="H1211" s="79"/>
      <c r="I1211" s="79"/>
      <c r="J1211" s="79"/>
    </row>
    <row r="1212" spans="5:12">
      <c r="E1212" s="79"/>
      <c r="F1212" s="79"/>
      <c r="G1212" s="79"/>
      <c r="H1212" s="79"/>
      <c r="I1212" s="79"/>
      <c r="J1212" s="79"/>
    </row>
    <row r="1213" spans="5:12">
      <c r="E1213" s="79"/>
      <c r="F1213" s="79"/>
      <c r="G1213" s="79"/>
      <c r="H1213" s="79"/>
      <c r="I1213" s="79"/>
      <c r="J1213" s="79"/>
    </row>
    <row r="1214" spans="5:12">
      <c r="E1214" s="79"/>
      <c r="F1214" s="79"/>
      <c r="G1214" s="79"/>
      <c r="H1214" s="79"/>
      <c r="I1214" s="79"/>
      <c r="J1214" s="79"/>
    </row>
    <row r="1215" spans="5:12">
      <c r="E1215" s="79"/>
      <c r="F1215" s="79"/>
      <c r="G1215" s="79"/>
      <c r="H1215" s="79"/>
      <c r="I1215" s="79"/>
      <c r="J1215" s="79"/>
    </row>
    <row r="1216" spans="5:12">
      <c r="E1216" s="79"/>
      <c r="F1216" s="79"/>
      <c r="G1216" s="79"/>
      <c r="H1216" s="79"/>
      <c r="I1216" s="79"/>
      <c r="J1216" s="79"/>
    </row>
    <row r="1217" spans="5:12">
      <c r="E1217" s="79"/>
      <c r="F1217" s="79"/>
      <c r="G1217" s="79"/>
      <c r="H1217" s="79"/>
      <c r="I1217" s="79"/>
      <c r="J1217" s="79"/>
      <c r="K1217" s="79"/>
      <c r="L1217" s="79"/>
    </row>
    <row r="1218" spans="5:12">
      <c r="E1218" s="79"/>
      <c r="F1218" s="79"/>
      <c r="G1218" s="79"/>
      <c r="H1218" s="79"/>
      <c r="I1218" s="79"/>
      <c r="J1218" s="79"/>
    </row>
    <row r="1219" spans="5:12">
      <c r="E1219" s="79"/>
      <c r="F1219" s="79"/>
      <c r="G1219" s="79"/>
      <c r="H1219" s="79"/>
      <c r="I1219" s="79"/>
      <c r="J1219" s="79"/>
    </row>
    <row r="1220" spans="5:12">
      <c r="E1220" s="79"/>
      <c r="F1220" s="79"/>
      <c r="G1220" s="79"/>
      <c r="H1220" s="79"/>
      <c r="I1220" s="79"/>
      <c r="J1220" s="79"/>
    </row>
    <row r="1221" spans="5:12">
      <c r="E1221" s="79"/>
      <c r="F1221" s="79"/>
      <c r="G1221" s="79"/>
      <c r="H1221" s="79"/>
      <c r="I1221" s="79"/>
      <c r="J1221" s="79"/>
    </row>
    <row r="1222" spans="5:12">
      <c r="E1222" s="79"/>
      <c r="F1222" s="79"/>
      <c r="G1222" s="79"/>
      <c r="H1222" s="79"/>
      <c r="I1222" s="79"/>
      <c r="J1222" s="79"/>
    </row>
    <row r="1223" spans="5:12">
      <c r="E1223" s="79"/>
      <c r="F1223" s="79"/>
      <c r="G1223" s="79"/>
      <c r="H1223" s="79"/>
      <c r="I1223" s="79"/>
      <c r="J1223" s="79"/>
    </row>
    <row r="1224" spans="5:12">
      <c r="E1224" s="79"/>
      <c r="F1224" s="79"/>
      <c r="G1224" s="79"/>
      <c r="H1224" s="79"/>
      <c r="I1224" s="79"/>
      <c r="J1224" s="79"/>
      <c r="K1224" s="79"/>
      <c r="L1224" s="79"/>
    </row>
    <row r="1225" spans="5:12">
      <c r="E1225" s="79"/>
      <c r="F1225" s="79"/>
      <c r="G1225" s="79"/>
      <c r="H1225" s="79"/>
      <c r="I1225" s="79"/>
      <c r="J1225" s="79"/>
    </row>
    <row r="1226" spans="5:12">
      <c r="E1226" s="79"/>
      <c r="F1226" s="79"/>
      <c r="G1226" s="79"/>
      <c r="H1226" s="79"/>
      <c r="I1226" s="79"/>
      <c r="J1226" s="79"/>
    </row>
    <row r="1227" spans="5:12">
      <c r="E1227" s="79"/>
      <c r="F1227" s="79"/>
      <c r="G1227" s="79"/>
      <c r="H1227" s="79"/>
      <c r="I1227" s="79"/>
      <c r="J1227" s="79"/>
    </row>
    <row r="1228" spans="5:12">
      <c r="E1228" s="79"/>
      <c r="F1228" s="79"/>
      <c r="G1228" s="79"/>
      <c r="H1228" s="79"/>
      <c r="I1228" s="79"/>
      <c r="J1228" s="79"/>
    </row>
    <row r="1229" spans="5:12">
      <c r="E1229" s="79"/>
      <c r="F1229" s="79"/>
      <c r="G1229" s="79"/>
      <c r="H1229" s="79"/>
      <c r="I1229" s="79"/>
      <c r="J1229" s="79"/>
    </row>
    <row r="1230" spans="5:12">
      <c r="E1230" s="79"/>
      <c r="F1230" s="79"/>
      <c r="G1230" s="79"/>
      <c r="H1230" s="79"/>
      <c r="I1230" s="79"/>
      <c r="J1230" s="79"/>
    </row>
    <row r="1231" spans="5:12">
      <c r="E1231" s="79"/>
      <c r="F1231" s="79"/>
      <c r="G1231" s="79"/>
      <c r="H1231" s="79"/>
      <c r="I1231" s="79"/>
      <c r="J1231" s="79"/>
      <c r="K1231" s="79"/>
      <c r="L1231" s="79"/>
    </row>
    <row r="1232" spans="5:12">
      <c r="E1232" s="79"/>
      <c r="F1232" s="79"/>
      <c r="G1232" s="79"/>
      <c r="H1232" s="79"/>
      <c r="I1232" s="79"/>
      <c r="J1232" s="79"/>
    </row>
    <row r="1233" spans="5:12">
      <c r="E1233" s="79"/>
      <c r="F1233" s="79"/>
      <c r="G1233" s="79"/>
      <c r="H1233" s="79"/>
      <c r="I1233" s="79"/>
      <c r="J1233" s="79"/>
    </row>
    <row r="1234" spans="5:12">
      <c r="E1234" s="79"/>
      <c r="F1234" s="79"/>
      <c r="G1234" s="79"/>
      <c r="H1234" s="79"/>
      <c r="I1234" s="79"/>
      <c r="J1234" s="79"/>
    </row>
    <row r="1235" spans="5:12">
      <c r="E1235" s="79"/>
      <c r="F1235" s="79"/>
      <c r="G1235" s="79"/>
      <c r="H1235" s="79"/>
      <c r="I1235" s="79"/>
      <c r="J1235" s="79"/>
    </row>
    <row r="1236" spans="5:12">
      <c r="E1236" s="79"/>
      <c r="F1236" s="79"/>
      <c r="G1236" s="79"/>
      <c r="H1236" s="79"/>
      <c r="I1236" s="79"/>
      <c r="J1236" s="79"/>
    </row>
    <row r="1237" spans="5:12">
      <c r="E1237" s="79"/>
      <c r="F1237" s="79"/>
      <c r="G1237" s="79"/>
      <c r="H1237" s="79"/>
      <c r="I1237" s="79"/>
      <c r="J1237" s="79"/>
    </row>
    <row r="1238" spans="5:12">
      <c r="E1238" s="79"/>
      <c r="F1238" s="79"/>
      <c r="G1238" s="79"/>
      <c r="H1238" s="79"/>
      <c r="I1238" s="79"/>
      <c r="J1238" s="79"/>
      <c r="K1238" s="79"/>
      <c r="L1238" s="79"/>
    </row>
    <row r="1239" spans="5:12">
      <c r="E1239" s="79"/>
      <c r="F1239" s="79"/>
      <c r="G1239" s="79"/>
      <c r="H1239" s="79"/>
      <c r="I1239" s="79"/>
      <c r="J1239" s="79"/>
    </row>
    <row r="1240" spans="5:12">
      <c r="E1240" s="79"/>
      <c r="F1240" s="79"/>
      <c r="G1240" s="79"/>
      <c r="H1240" s="79"/>
      <c r="I1240" s="79"/>
      <c r="J1240" s="79"/>
    </row>
    <row r="1241" spans="5:12">
      <c r="E1241" s="79"/>
      <c r="F1241" s="79"/>
      <c r="G1241" s="79"/>
      <c r="H1241" s="79"/>
      <c r="I1241" s="79"/>
      <c r="J1241" s="79"/>
    </row>
    <row r="1242" spans="5:12">
      <c r="E1242" s="79"/>
      <c r="F1242" s="79"/>
      <c r="G1242" s="79"/>
      <c r="H1242" s="79"/>
      <c r="I1242" s="79"/>
      <c r="J1242" s="79"/>
    </row>
    <row r="1243" spans="5:12">
      <c r="E1243" s="79"/>
      <c r="F1243" s="79"/>
      <c r="G1243" s="79"/>
      <c r="H1243" s="79"/>
      <c r="I1243" s="79"/>
      <c r="J1243" s="79"/>
    </row>
    <row r="1244" spans="5:12">
      <c r="E1244" s="79"/>
      <c r="F1244" s="79"/>
      <c r="G1244" s="79"/>
      <c r="H1244" s="79"/>
      <c r="I1244" s="79"/>
      <c r="J1244" s="79"/>
    </row>
    <row r="1245" spans="5:12">
      <c r="E1245" s="79"/>
      <c r="F1245" s="79"/>
      <c r="G1245" s="79"/>
      <c r="H1245" s="79"/>
      <c r="I1245" s="79"/>
      <c r="J1245" s="79"/>
      <c r="K1245" s="79"/>
      <c r="L1245" s="79"/>
    </row>
    <row r="1246" spans="5:12">
      <c r="E1246" s="79"/>
      <c r="F1246" s="79"/>
      <c r="G1246" s="79"/>
      <c r="H1246" s="79"/>
      <c r="I1246" s="79"/>
      <c r="J1246" s="79"/>
    </row>
    <row r="1247" spans="5:12">
      <c r="E1247" s="79"/>
      <c r="F1247" s="79"/>
      <c r="G1247" s="79"/>
      <c r="H1247" s="79"/>
      <c r="I1247" s="79"/>
      <c r="J1247" s="79"/>
    </row>
    <row r="1248" spans="5:12">
      <c r="E1248" s="79"/>
      <c r="F1248" s="79"/>
      <c r="G1248" s="79"/>
      <c r="H1248" s="79"/>
      <c r="I1248" s="79"/>
      <c r="J1248" s="79"/>
    </row>
    <row r="1249" spans="5:12">
      <c r="E1249" s="79"/>
      <c r="F1249" s="79"/>
      <c r="G1249" s="79"/>
      <c r="H1249" s="79"/>
      <c r="I1249" s="79"/>
      <c r="J1249" s="79"/>
    </row>
    <row r="1250" spans="5:12">
      <c r="E1250" s="79"/>
      <c r="F1250" s="79"/>
      <c r="G1250" s="79"/>
      <c r="H1250" s="79"/>
      <c r="I1250" s="79"/>
      <c r="J1250" s="79"/>
    </row>
    <row r="1251" spans="5:12">
      <c r="E1251" s="79"/>
      <c r="F1251" s="79"/>
      <c r="G1251" s="79"/>
      <c r="H1251" s="79"/>
      <c r="I1251" s="79"/>
      <c r="J1251" s="79"/>
    </row>
    <row r="1252" spans="5:12">
      <c r="E1252" s="79"/>
      <c r="F1252" s="79"/>
      <c r="G1252" s="79"/>
      <c r="H1252" s="79"/>
      <c r="I1252" s="79"/>
      <c r="J1252" s="79"/>
      <c r="K1252" s="79"/>
      <c r="L1252" s="79"/>
    </row>
    <row r="1253" spans="5:12">
      <c r="E1253" s="79"/>
      <c r="F1253" s="79"/>
      <c r="G1253" s="79"/>
      <c r="H1253" s="79"/>
      <c r="I1253" s="79"/>
      <c r="J1253" s="79"/>
    </row>
    <row r="1254" spans="5:12">
      <c r="E1254" s="79"/>
      <c r="F1254" s="79"/>
      <c r="G1254" s="79"/>
      <c r="H1254" s="79"/>
      <c r="I1254" s="79"/>
      <c r="J1254" s="79"/>
    </row>
    <row r="1255" spans="5:12">
      <c r="E1255" s="79"/>
      <c r="F1255" s="79"/>
      <c r="G1255" s="79"/>
      <c r="H1255" s="79"/>
      <c r="I1255" s="79"/>
      <c r="J1255" s="79"/>
    </row>
    <row r="1256" spans="5:12">
      <c r="E1256" s="79"/>
      <c r="F1256" s="79"/>
      <c r="G1256" s="79"/>
      <c r="H1256" s="79"/>
      <c r="I1256" s="79"/>
      <c r="J1256" s="79"/>
    </row>
    <row r="1257" spans="5:12">
      <c r="E1257" s="79"/>
      <c r="F1257" s="79"/>
      <c r="G1257" s="79"/>
      <c r="H1257" s="79"/>
      <c r="I1257" s="79"/>
      <c r="J1257" s="79"/>
    </row>
    <row r="1258" spans="5:12">
      <c r="E1258" s="79"/>
      <c r="F1258" s="79"/>
      <c r="G1258" s="79"/>
      <c r="H1258" s="79"/>
      <c r="I1258" s="79"/>
      <c r="J1258" s="79"/>
    </row>
    <row r="1259" spans="5:12">
      <c r="E1259" s="79"/>
      <c r="F1259" s="79"/>
      <c r="G1259" s="79"/>
      <c r="H1259" s="79"/>
      <c r="I1259" s="79"/>
      <c r="J1259" s="79"/>
      <c r="K1259" s="79"/>
      <c r="L1259" s="79"/>
    </row>
    <row r="1260" spans="5:12">
      <c r="E1260" s="79"/>
      <c r="F1260" s="79"/>
      <c r="G1260" s="79"/>
      <c r="H1260" s="79"/>
      <c r="I1260" s="79"/>
      <c r="J1260" s="79"/>
    </row>
    <row r="1261" spans="5:12">
      <c r="E1261" s="79"/>
      <c r="F1261" s="79"/>
      <c r="G1261" s="79"/>
      <c r="H1261" s="79"/>
      <c r="I1261" s="79"/>
      <c r="J1261" s="79"/>
    </row>
    <row r="1262" spans="5:12">
      <c r="E1262" s="79"/>
      <c r="F1262" s="79"/>
      <c r="G1262" s="79"/>
      <c r="H1262" s="79"/>
      <c r="I1262" s="79"/>
      <c r="J1262" s="79"/>
    </row>
    <row r="1263" spans="5:12">
      <c r="E1263" s="79"/>
      <c r="F1263" s="79"/>
      <c r="G1263" s="79"/>
      <c r="H1263" s="79"/>
      <c r="I1263" s="79"/>
      <c r="J1263" s="79"/>
    </row>
    <row r="1264" spans="5:12">
      <c r="E1264" s="79"/>
      <c r="F1264" s="79"/>
      <c r="G1264" s="79"/>
      <c r="H1264" s="79"/>
      <c r="I1264" s="79"/>
      <c r="J1264" s="79"/>
    </row>
    <row r="1265" spans="5:12">
      <c r="E1265" s="79"/>
      <c r="F1265" s="79"/>
      <c r="G1265" s="79"/>
      <c r="H1265" s="79"/>
      <c r="I1265" s="79"/>
      <c r="J1265" s="79"/>
    </row>
    <row r="1266" spans="5:12">
      <c r="E1266" s="79"/>
      <c r="F1266" s="79"/>
      <c r="G1266" s="79"/>
      <c r="H1266" s="79"/>
      <c r="I1266" s="79"/>
      <c r="J1266" s="79"/>
      <c r="K1266" s="79"/>
      <c r="L1266" s="79"/>
    </row>
    <row r="1267" spans="5:12">
      <c r="E1267" s="79"/>
      <c r="F1267" s="79"/>
      <c r="G1267" s="79"/>
      <c r="H1267" s="79"/>
      <c r="I1267" s="79"/>
      <c r="J1267" s="79"/>
    </row>
    <row r="1268" spans="5:12">
      <c r="E1268" s="79"/>
      <c r="F1268" s="79"/>
      <c r="G1268" s="79"/>
      <c r="H1268" s="79"/>
      <c r="I1268" s="79"/>
      <c r="J1268" s="79"/>
    </row>
    <row r="1269" spans="5:12">
      <c r="E1269" s="79"/>
      <c r="F1269" s="79"/>
      <c r="G1269" s="79"/>
      <c r="H1269" s="79"/>
      <c r="I1269" s="79"/>
      <c r="J1269" s="79"/>
    </row>
    <row r="1270" spans="5:12">
      <c r="E1270" s="79"/>
      <c r="F1270" s="79"/>
      <c r="G1270" s="79"/>
      <c r="H1270" s="79"/>
      <c r="I1270" s="79"/>
      <c r="J1270" s="79"/>
    </row>
    <row r="1271" spans="5:12">
      <c r="E1271" s="79"/>
      <c r="F1271" s="79"/>
      <c r="G1271" s="79"/>
      <c r="H1271" s="79"/>
      <c r="I1271" s="79"/>
      <c r="J1271" s="79"/>
    </row>
    <row r="1272" spans="5:12">
      <c r="E1272" s="79"/>
      <c r="F1272" s="79"/>
      <c r="G1272" s="79"/>
      <c r="H1272" s="79"/>
      <c r="I1272" s="79"/>
      <c r="J1272" s="79"/>
    </row>
    <row r="1273" spans="5:12">
      <c r="E1273" s="79"/>
      <c r="F1273" s="79"/>
      <c r="G1273" s="79"/>
      <c r="H1273" s="79"/>
      <c r="I1273" s="79"/>
      <c r="J1273" s="79"/>
      <c r="K1273" s="79"/>
      <c r="L1273" s="79"/>
    </row>
    <row r="1274" spans="5:12">
      <c r="E1274" s="79"/>
      <c r="F1274" s="79"/>
      <c r="G1274" s="79"/>
      <c r="H1274" s="79"/>
      <c r="I1274" s="79"/>
      <c r="J1274" s="79"/>
    </row>
    <row r="1275" spans="5:12">
      <c r="E1275" s="79"/>
      <c r="F1275" s="79"/>
      <c r="G1275" s="79"/>
      <c r="H1275" s="79"/>
      <c r="I1275" s="79"/>
      <c r="J1275" s="79"/>
    </row>
    <row r="1276" spans="5:12">
      <c r="E1276" s="79"/>
      <c r="F1276" s="79"/>
      <c r="G1276" s="79"/>
      <c r="H1276" s="79"/>
      <c r="I1276" s="79"/>
      <c r="J1276" s="79"/>
    </row>
    <row r="1277" spans="5:12">
      <c r="E1277" s="79"/>
      <c r="F1277" s="79"/>
      <c r="G1277" s="79"/>
      <c r="H1277" s="79"/>
      <c r="I1277" s="79"/>
      <c r="J1277" s="79"/>
    </row>
    <row r="1278" spans="5:12">
      <c r="E1278" s="79"/>
      <c r="F1278" s="79"/>
      <c r="G1278" s="79"/>
      <c r="H1278" s="79"/>
      <c r="I1278" s="79"/>
      <c r="J1278" s="79"/>
    </row>
    <row r="1279" spans="5:12">
      <c r="E1279" s="79"/>
      <c r="F1279" s="79"/>
      <c r="G1279" s="79"/>
      <c r="H1279" s="79"/>
      <c r="I1279" s="79"/>
      <c r="J1279" s="79"/>
    </row>
    <row r="1280" spans="5:12">
      <c r="E1280" s="79"/>
      <c r="F1280" s="79"/>
      <c r="G1280" s="79"/>
      <c r="H1280" s="79"/>
      <c r="I1280" s="79"/>
      <c r="J1280" s="79"/>
      <c r="K1280" s="79"/>
      <c r="L1280" s="79"/>
    </row>
    <row r="1281" spans="5:12">
      <c r="E1281" s="79"/>
      <c r="F1281" s="79"/>
      <c r="G1281" s="79"/>
      <c r="H1281" s="79"/>
      <c r="I1281" s="79"/>
      <c r="J1281" s="79"/>
    </row>
    <row r="1282" spans="5:12">
      <c r="E1282" s="79"/>
      <c r="F1282" s="79"/>
      <c r="G1282" s="79"/>
      <c r="H1282" s="79"/>
      <c r="I1282" s="79"/>
      <c r="J1282" s="79"/>
    </row>
    <row r="1283" spans="5:12">
      <c r="E1283" s="79"/>
      <c r="F1283" s="79"/>
      <c r="G1283" s="79"/>
      <c r="H1283" s="79"/>
      <c r="I1283" s="79"/>
      <c r="J1283" s="79"/>
    </row>
    <row r="1284" spans="5:12">
      <c r="E1284" s="79"/>
      <c r="F1284" s="79"/>
      <c r="G1284" s="79"/>
      <c r="H1284" s="79"/>
      <c r="I1284" s="79"/>
      <c r="J1284" s="79"/>
    </row>
    <row r="1285" spans="5:12">
      <c r="E1285" s="79"/>
      <c r="F1285" s="79"/>
      <c r="G1285" s="79"/>
      <c r="H1285" s="79"/>
      <c r="I1285" s="79"/>
      <c r="J1285" s="79"/>
    </row>
    <row r="1286" spans="5:12">
      <c r="E1286" s="79"/>
      <c r="F1286" s="79"/>
      <c r="G1286" s="79"/>
      <c r="H1286" s="79"/>
      <c r="I1286" s="79"/>
      <c r="J1286" s="79"/>
    </row>
    <row r="1287" spans="5:12">
      <c r="E1287" s="79"/>
      <c r="F1287" s="79"/>
      <c r="G1287" s="79"/>
      <c r="H1287" s="79"/>
      <c r="I1287" s="79"/>
      <c r="J1287" s="79"/>
      <c r="K1287" s="79"/>
      <c r="L1287" s="79"/>
    </row>
    <row r="1288" spans="5:12">
      <c r="E1288" s="79"/>
      <c r="F1288" s="79"/>
      <c r="G1288" s="79"/>
      <c r="H1288" s="79"/>
      <c r="I1288" s="79"/>
      <c r="J1288" s="79"/>
    </row>
    <row r="1289" spans="5:12">
      <c r="E1289" s="79"/>
      <c r="F1289" s="79"/>
      <c r="G1289" s="79"/>
      <c r="H1289" s="79"/>
      <c r="I1289" s="79"/>
      <c r="J1289" s="79"/>
    </row>
    <row r="1290" spans="5:12">
      <c r="E1290" s="79"/>
      <c r="F1290" s="79"/>
      <c r="G1290" s="79"/>
      <c r="H1290" s="79"/>
      <c r="I1290" s="79"/>
      <c r="J1290" s="79"/>
    </row>
    <row r="1291" spans="5:12">
      <c r="E1291" s="79"/>
      <c r="F1291" s="79"/>
      <c r="G1291" s="79"/>
      <c r="H1291" s="79"/>
      <c r="I1291" s="79"/>
      <c r="J1291" s="79"/>
    </row>
    <row r="1292" spans="5:12">
      <c r="E1292" s="79"/>
      <c r="F1292" s="79"/>
      <c r="G1292" s="79"/>
      <c r="H1292" s="79"/>
      <c r="I1292" s="79"/>
      <c r="J1292" s="79"/>
    </row>
    <row r="1293" spans="5:12">
      <c r="E1293" s="79"/>
      <c r="F1293" s="79"/>
      <c r="G1293" s="79"/>
      <c r="H1293" s="79"/>
      <c r="I1293" s="79"/>
      <c r="J1293" s="79"/>
    </row>
    <row r="1294" spans="5:12">
      <c r="E1294" s="79"/>
      <c r="F1294" s="79"/>
      <c r="G1294" s="79"/>
      <c r="H1294" s="79"/>
      <c r="I1294" s="79"/>
      <c r="J1294" s="79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156"/>
  <sheetViews>
    <sheetView workbookViewId="0">
      <pane xSplit="1" ySplit="7" topLeftCell="BC22" activePane="bottomRight" state="frozen"/>
      <selection pane="topRight" activeCell="B1" sqref="B1"/>
      <selection pane="bottomLeft" activeCell="A4" sqref="A4"/>
      <selection pane="bottomRight" activeCell="A32" sqref="A32:XFD32"/>
    </sheetView>
  </sheetViews>
  <sheetFormatPr defaultRowHeight="15"/>
  <cols>
    <col min="1" max="1" width="39.85546875" style="421" customWidth="1"/>
    <col min="2" max="2" width="17.85546875" style="421" customWidth="1"/>
    <col min="3" max="3" width="13.5703125" style="74" customWidth="1"/>
    <col min="4" max="4" width="13.85546875" style="74" customWidth="1"/>
    <col min="5" max="5" width="10.85546875" style="74" customWidth="1"/>
    <col min="6" max="6" width="11.42578125" style="74" customWidth="1"/>
    <col min="7" max="8" width="10.140625" style="421" customWidth="1"/>
    <col min="9" max="9" width="2.42578125" style="421" customWidth="1"/>
    <col min="10" max="10" width="9.140625" style="421" customWidth="1"/>
    <col min="11" max="11" width="17.85546875" style="421" customWidth="1"/>
    <col min="12" max="12" width="10.85546875" style="74" customWidth="1"/>
    <col min="13" max="13" width="15.7109375" style="74" customWidth="1"/>
    <col min="14" max="14" width="10.85546875" style="74" customWidth="1"/>
    <col min="15" max="15" width="15.7109375" style="74" customWidth="1"/>
    <col min="16" max="17" width="10.140625" style="421" customWidth="1"/>
    <col min="18" max="18" width="2.42578125" style="421" customWidth="1"/>
    <col min="19" max="19" width="9.140625" style="421" customWidth="1"/>
    <col min="20" max="20" width="17.85546875" style="421" customWidth="1"/>
    <col min="21" max="21" width="14.28515625" style="74" customWidth="1"/>
    <col min="22" max="22" width="17.5703125" style="74" customWidth="1"/>
    <col min="23" max="23" width="14.28515625" style="74" customWidth="1"/>
    <col min="24" max="24" width="17.5703125" style="74" customWidth="1"/>
    <col min="25" max="26" width="10.140625" style="421" bestFit="1" customWidth="1"/>
    <col min="27" max="27" width="2.42578125" style="421" customWidth="1"/>
    <col min="28" max="28" width="16.5703125" style="421" customWidth="1"/>
    <col min="29" max="29" width="17.85546875" style="421" customWidth="1"/>
    <col min="30" max="30" width="14.28515625" style="74" customWidth="1"/>
    <col min="31" max="31" width="13.85546875" style="74" customWidth="1"/>
    <col min="32" max="32" width="14.28515625" style="74" customWidth="1"/>
    <col min="33" max="33" width="15.7109375" style="74" customWidth="1"/>
    <col min="34" max="35" width="10.28515625" style="421" customWidth="1"/>
    <col min="36" max="36" width="2.42578125" style="421" customWidth="1"/>
    <col min="37" max="37" width="9.140625" style="421" customWidth="1"/>
    <col min="38" max="38" width="17.85546875" style="421" customWidth="1"/>
    <col min="39" max="39" width="10.85546875" style="74" customWidth="1"/>
    <col min="40" max="40" width="17.5703125" style="74" customWidth="1"/>
    <col min="41" max="41" width="10.85546875" style="74" customWidth="1"/>
    <col min="42" max="42" width="17.5703125" style="74" customWidth="1"/>
    <col min="43" max="44" width="10.28515625" style="421" customWidth="1"/>
    <col min="45" max="45" width="2.42578125" style="421" customWidth="1"/>
    <col min="46" max="46" width="9.140625" style="421" customWidth="1"/>
    <col min="47" max="47" width="17.85546875" style="421" customWidth="1"/>
    <col min="48" max="48" width="10.85546875" style="74" customWidth="1"/>
    <col min="49" max="49" width="17.5703125" style="74" customWidth="1"/>
    <col min="50" max="50" width="10.85546875" style="74" customWidth="1"/>
    <col min="51" max="51" width="17.5703125" style="74" customWidth="1"/>
    <col min="52" max="53" width="10.28515625" style="421" customWidth="1"/>
    <col min="54" max="54" width="2.42578125" style="421" customWidth="1"/>
    <col min="55" max="55" width="9.140625" style="421" customWidth="1"/>
    <col min="56" max="56" width="17.85546875" style="421" customWidth="1"/>
    <col min="57" max="57" width="10.85546875" style="74" customWidth="1"/>
    <col min="58" max="58" width="17.5703125" style="74" customWidth="1"/>
    <col min="59" max="59" width="10.85546875" style="74" customWidth="1"/>
    <col min="60" max="60" width="17.5703125" style="74" customWidth="1"/>
    <col min="61" max="62" width="10.28515625" style="421" customWidth="1"/>
    <col min="63" max="63" width="2.42578125" style="421" customWidth="1"/>
    <col min="64" max="64" width="9.140625" style="421" customWidth="1"/>
    <col min="65" max="65" width="17.85546875" style="421" customWidth="1"/>
    <col min="66" max="66" width="10.85546875" style="74" customWidth="1"/>
    <col min="67" max="67" width="17.5703125" style="74" customWidth="1"/>
    <col min="68" max="68" width="10.85546875" style="74" customWidth="1"/>
    <col min="69" max="69" width="17.5703125" style="74" customWidth="1"/>
    <col min="70" max="71" width="10.28515625" style="421" customWidth="1"/>
    <col min="72" max="72" width="2.42578125" style="421" customWidth="1"/>
    <col min="73" max="73" width="9.140625" style="421" customWidth="1"/>
    <col min="74" max="74" width="17.85546875" style="421" customWidth="1"/>
    <col min="75" max="75" width="10.85546875" style="74" customWidth="1"/>
    <col min="76" max="76" width="13.28515625" style="74" customWidth="1"/>
    <col min="77" max="77" width="10.85546875" style="74" customWidth="1"/>
    <col min="78" max="78" width="13.28515625" style="74" customWidth="1"/>
    <col min="79" max="80" width="10.28515625" style="421" customWidth="1"/>
    <col min="81" max="81" width="2.42578125" style="421" customWidth="1"/>
    <col min="82" max="82" width="9.140625" style="421" customWidth="1"/>
    <col min="83" max="83" width="17.85546875" style="421" customWidth="1"/>
    <col min="84" max="84" width="10.85546875" style="74" customWidth="1"/>
    <col min="85" max="85" width="17.5703125" style="74" customWidth="1"/>
    <col min="86" max="86" width="10.85546875" style="74" customWidth="1"/>
    <col min="87" max="87" width="17.5703125" style="74" customWidth="1"/>
    <col min="88" max="89" width="10.28515625" style="421" customWidth="1"/>
    <col min="90" max="16384" width="9.140625" style="421"/>
  </cols>
  <sheetData>
    <row r="1" spans="1:89">
      <c r="A1" s="237" t="s">
        <v>679</v>
      </c>
    </row>
    <row r="2" spans="1:89">
      <c r="A2" s="80" t="s">
        <v>676</v>
      </c>
    </row>
    <row r="3" spans="1:89">
      <c r="A3" s="80"/>
      <c r="J3" s="80"/>
      <c r="S3" s="80"/>
      <c r="AB3" s="80"/>
      <c r="AK3" s="80"/>
      <c r="AT3" s="80"/>
      <c r="BC3" s="80"/>
      <c r="BL3" s="80"/>
      <c r="BU3" s="80"/>
      <c r="CD3" s="80"/>
    </row>
    <row r="4" spans="1:89">
      <c r="A4" s="80"/>
      <c r="J4" s="80"/>
      <c r="S4" s="80"/>
      <c r="AB4" s="80"/>
      <c r="AK4" s="80"/>
      <c r="AT4" s="80"/>
      <c r="BC4" s="80"/>
      <c r="BL4" s="80"/>
      <c r="BU4" s="80"/>
      <c r="CD4" s="80"/>
    </row>
    <row r="5" spans="1:89" ht="48.75">
      <c r="A5" s="458" t="s">
        <v>59</v>
      </c>
      <c r="B5" s="459" t="s">
        <v>438</v>
      </c>
      <c r="J5" s="458" t="s">
        <v>59</v>
      </c>
      <c r="K5" s="459" t="s">
        <v>438</v>
      </c>
      <c r="S5" s="458" t="s">
        <v>59</v>
      </c>
      <c r="T5" s="459" t="s">
        <v>438</v>
      </c>
      <c r="AB5" s="458" t="s">
        <v>59</v>
      </c>
      <c r="AC5" s="459" t="s">
        <v>438</v>
      </c>
      <c r="AK5" s="458" t="s">
        <v>59</v>
      </c>
      <c r="AL5" s="459" t="s">
        <v>438</v>
      </c>
      <c r="AT5" s="458" t="s">
        <v>59</v>
      </c>
      <c r="AU5" s="459" t="s">
        <v>438</v>
      </c>
      <c r="BC5" s="458" t="s">
        <v>59</v>
      </c>
      <c r="BD5" s="459" t="s">
        <v>438</v>
      </c>
      <c r="BL5" s="458" t="s">
        <v>59</v>
      </c>
      <c r="BM5" s="459" t="s">
        <v>438</v>
      </c>
      <c r="BU5" s="458" t="s">
        <v>59</v>
      </c>
      <c r="BV5" s="459" t="s">
        <v>438</v>
      </c>
      <c r="CD5" s="458" t="s">
        <v>59</v>
      </c>
      <c r="CE5" s="459" t="s">
        <v>438</v>
      </c>
    </row>
    <row r="6" spans="1:89">
      <c r="A6" s="80"/>
      <c r="J6" s="80"/>
      <c r="S6" s="80"/>
      <c r="AB6" s="80"/>
      <c r="AK6" s="80"/>
      <c r="AT6" s="80"/>
      <c r="BC6" s="80"/>
      <c r="BL6" s="80"/>
      <c r="BU6" s="80"/>
      <c r="CD6" s="80"/>
    </row>
    <row r="7" spans="1:89" s="75" customFormat="1" ht="57">
      <c r="A7" s="460" t="s">
        <v>17</v>
      </c>
      <c r="B7" s="460" t="s">
        <v>254</v>
      </c>
      <c r="C7" s="464" t="s">
        <v>731</v>
      </c>
      <c r="D7" s="464" t="s">
        <v>733</v>
      </c>
      <c r="E7" s="464" t="s">
        <v>732</v>
      </c>
      <c r="F7" s="464" t="s">
        <v>734</v>
      </c>
      <c r="G7" s="420" t="s">
        <v>735</v>
      </c>
      <c r="H7" s="420" t="s">
        <v>736</v>
      </c>
      <c r="J7" s="460" t="s">
        <v>17</v>
      </c>
      <c r="K7" s="460" t="s">
        <v>254</v>
      </c>
      <c r="L7" s="464" t="s">
        <v>731</v>
      </c>
      <c r="M7" s="464" t="s">
        <v>733</v>
      </c>
      <c r="N7" s="464" t="s">
        <v>732</v>
      </c>
      <c r="O7" s="464" t="s">
        <v>734</v>
      </c>
      <c r="P7" s="420" t="s">
        <v>735</v>
      </c>
      <c r="Q7" s="420" t="s">
        <v>736</v>
      </c>
      <c r="S7" s="460" t="s">
        <v>17</v>
      </c>
      <c r="T7" s="460" t="s">
        <v>254</v>
      </c>
      <c r="U7" s="464" t="s">
        <v>731</v>
      </c>
      <c r="V7" s="464" t="s">
        <v>733</v>
      </c>
      <c r="W7" s="464" t="s">
        <v>732</v>
      </c>
      <c r="X7" s="464" t="s">
        <v>734</v>
      </c>
      <c r="Y7" s="420" t="s">
        <v>735</v>
      </c>
      <c r="Z7" s="420" t="s">
        <v>736</v>
      </c>
      <c r="AB7" s="460" t="s">
        <v>17</v>
      </c>
      <c r="AC7" s="460" t="s">
        <v>254</v>
      </c>
      <c r="AD7" s="464" t="s">
        <v>731</v>
      </c>
      <c r="AE7" s="464" t="s">
        <v>733</v>
      </c>
      <c r="AF7" s="464" t="s">
        <v>732</v>
      </c>
      <c r="AG7" s="464" t="s">
        <v>734</v>
      </c>
      <c r="AH7" s="420" t="s">
        <v>735</v>
      </c>
      <c r="AI7" s="420" t="s">
        <v>736</v>
      </c>
      <c r="AK7" s="460" t="s">
        <v>17</v>
      </c>
      <c r="AL7" s="460" t="s">
        <v>254</v>
      </c>
      <c r="AM7" s="464" t="s">
        <v>731</v>
      </c>
      <c r="AN7" s="464" t="s">
        <v>733</v>
      </c>
      <c r="AO7" s="464" t="s">
        <v>732</v>
      </c>
      <c r="AP7" s="464" t="s">
        <v>734</v>
      </c>
      <c r="AQ7" s="420" t="s">
        <v>735</v>
      </c>
      <c r="AR7" s="420" t="s">
        <v>736</v>
      </c>
      <c r="AT7" s="460" t="s">
        <v>17</v>
      </c>
      <c r="AU7" s="460" t="s">
        <v>254</v>
      </c>
      <c r="AV7" s="464" t="s">
        <v>731</v>
      </c>
      <c r="AW7" s="464" t="s">
        <v>733</v>
      </c>
      <c r="AX7" s="464" t="s">
        <v>732</v>
      </c>
      <c r="AY7" s="464" t="s">
        <v>734</v>
      </c>
      <c r="AZ7" s="420" t="s">
        <v>735</v>
      </c>
      <c r="BA7" s="420" t="s">
        <v>736</v>
      </c>
      <c r="BC7" s="460" t="s">
        <v>17</v>
      </c>
      <c r="BD7" s="460" t="s">
        <v>254</v>
      </c>
      <c r="BE7" s="464" t="s">
        <v>731</v>
      </c>
      <c r="BF7" s="464" t="s">
        <v>733</v>
      </c>
      <c r="BG7" s="464" t="s">
        <v>732</v>
      </c>
      <c r="BH7" s="464" t="s">
        <v>734</v>
      </c>
      <c r="BI7" s="420" t="s">
        <v>735</v>
      </c>
      <c r="BJ7" s="420" t="s">
        <v>736</v>
      </c>
      <c r="BL7" s="460" t="s">
        <v>17</v>
      </c>
      <c r="BM7" s="460" t="s">
        <v>254</v>
      </c>
      <c r="BN7" s="464" t="s">
        <v>731</v>
      </c>
      <c r="BO7" s="464" t="s">
        <v>733</v>
      </c>
      <c r="BP7" s="464" t="s">
        <v>732</v>
      </c>
      <c r="BQ7" s="464" t="s">
        <v>734</v>
      </c>
      <c r="BR7" s="420" t="s">
        <v>735</v>
      </c>
      <c r="BS7" s="420" t="s">
        <v>736</v>
      </c>
      <c r="BU7" s="460" t="s">
        <v>17</v>
      </c>
      <c r="BV7" s="460" t="s">
        <v>254</v>
      </c>
      <c r="BW7" s="464" t="s">
        <v>731</v>
      </c>
      <c r="BX7" s="464" t="s">
        <v>733</v>
      </c>
      <c r="BY7" s="464" t="s">
        <v>732</v>
      </c>
      <c r="BZ7" s="464" t="s">
        <v>734</v>
      </c>
      <c r="CA7" s="420" t="s">
        <v>735</v>
      </c>
      <c r="CB7" s="420" t="s">
        <v>736</v>
      </c>
      <c r="CD7" s="460" t="s">
        <v>17</v>
      </c>
      <c r="CE7" s="460" t="s">
        <v>254</v>
      </c>
      <c r="CF7" s="464" t="s">
        <v>731</v>
      </c>
      <c r="CG7" s="464" t="s">
        <v>733</v>
      </c>
      <c r="CH7" s="464" t="s">
        <v>732</v>
      </c>
      <c r="CI7" s="464" t="s">
        <v>734</v>
      </c>
      <c r="CJ7" s="420" t="s">
        <v>735</v>
      </c>
      <c r="CK7" s="420" t="s">
        <v>736</v>
      </c>
    </row>
    <row r="8" spans="1:89">
      <c r="A8" s="459" t="s">
        <v>151</v>
      </c>
      <c r="B8" s="459" t="s">
        <v>19</v>
      </c>
      <c r="C8" s="462">
        <v>1</v>
      </c>
      <c r="D8" s="465">
        <v>94490</v>
      </c>
      <c r="E8" s="462">
        <v>1</v>
      </c>
      <c r="F8" s="465">
        <v>94912</v>
      </c>
      <c r="G8" s="429">
        <f>IF(C8=0,"N/A",D8/C8)</f>
        <v>94490</v>
      </c>
      <c r="H8" s="429">
        <f>IF(E8=0,"N/A",F8/E8)</f>
        <v>94912</v>
      </c>
      <c r="J8" s="459" t="s">
        <v>151</v>
      </c>
      <c r="K8" s="459" t="s">
        <v>23</v>
      </c>
      <c r="L8" s="462">
        <v>0</v>
      </c>
      <c r="M8" s="465">
        <v>0</v>
      </c>
      <c r="N8" s="462">
        <v>0</v>
      </c>
      <c r="O8" s="465">
        <v>0</v>
      </c>
      <c r="P8" s="429" t="str">
        <f>IF(L8=0,"N/A",M8/L8)</f>
        <v>N/A</v>
      </c>
      <c r="Q8" s="429" t="str">
        <f>IF(N8=0,"N/A",O8/N8)</f>
        <v>N/A</v>
      </c>
      <c r="S8" s="459" t="s">
        <v>151</v>
      </c>
      <c r="T8" s="459" t="s">
        <v>24</v>
      </c>
      <c r="U8" s="462">
        <v>0</v>
      </c>
      <c r="V8" s="465">
        <v>0</v>
      </c>
      <c r="W8" s="465">
        <v>0</v>
      </c>
      <c r="X8" s="462">
        <v>0</v>
      </c>
      <c r="Y8" s="429" t="str">
        <f>IF(U8=0,"N/A",V8/U8)</f>
        <v>N/A</v>
      </c>
      <c r="Z8" s="429" t="str">
        <f>IF(W8=0,"N/A",X8/W8)</f>
        <v>N/A</v>
      </c>
      <c r="AB8" s="459" t="s">
        <v>151</v>
      </c>
      <c r="AC8" s="459" t="s">
        <v>32</v>
      </c>
      <c r="AD8" s="462">
        <v>2</v>
      </c>
      <c r="AE8" s="465">
        <v>102733</v>
      </c>
      <c r="AF8" s="462">
        <v>2</v>
      </c>
      <c r="AG8" s="465">
        <v>103244</v>
      </c>
      <c r="AH8" s="429">
        <f>IF(AD8=0,"N/A",AE8/AD8)</f>
        <v>51366.5</v>
      </c>
      <c r="AI8" s="429">
        <f>IF(AF8=0,"N/A",AG8/AF8)</f>
        <v>51622</v>
      </c>
      <c r="AK8" s="459" t="s">
        <v>151</v>
      </c>
      <c r="AL8" s="459" t="s">
        <v>33</v>
      </c>
      <c r="AM8" s="462">
        <v>0</v>
      </c>
      <c r="AN8" s="465">
        <v>0</v>
      </c>
      <c r="AO8" s="462">
        <v>0</v>
      </c>
      <c r="AP8" s="465">
        <v>0</v>
      </c>
      <c r="AQ8" s="429" t="str">
        <f>IF(AM8=0,"N/A",AN8/AM8)</f>
        <v>N/A</v>
      </c>
      <c r="AR8" s="429" t="str">
        <f>IF(AO8=0,"N/A",AP8/AO8)</f>
        <v>N/A</v>
      </c>
      <c r="AT8" s="459" t="s">
        <v>151</v>
      </c>
      <c r="AU8" s="459" t="s">
        <v>34</v>
      </c>
      <c r="AV8" s="462">
        <v>0</v>
      </c>
      <c r="AW8" s="465">
        <v>0</v>
      </c>
      <c r="AX8" s="462">
        <v>0</v>
      </c>
      <c r="AY8" s="465">
        <v>0</v>
      </c>
      <c r="AZ8" s="429" t="str">
        <f>IF(AV8=0,"N/A",AW8/AV8)</f>
        <v>N/A</v>
      </c>
      <c r="BA8" s="429" t="str">
        <f>IF(AX8=0,"N/A",AY8/AX8)</f>
        <v>N/A</v>
      </c>
      <c r="BC8" s="459" t="s">
        <v>151</v>
      </c>
      <c r="BD8" s="459" t="s">
        <v>49</v>
      </c>
      <c r="BE8" s="462">
        <v>0</v>
      </c>
      <c r="BF8" s="465">
        <v>0</v>
      </c>
      <c r="BG8" s="462">
        <v>0</v>
      </c>
      <c r="BH8" s="465">
        <v>0</v>
      </c>
      <c r="BI8" s="429" t="str">
        <f>IF(BE8=0,"N/A",BF8/BE8)</f>
        <v>N/A</v>
      </c>
      <c r="BJ8" s="429" t="str">
        <f>IF(BG8=0,"N/A",BH8/BG8)</f>
        <v>N/A</v>
      </c>
      <c r="BL8" s="459" t="s">
        <v>151</v>
      </c>
      <c r="BM8" s="459" t="s">
        <v>20</v>
      </c>
      <c r="BN8" s="462">
        <v>0</v>
      </c>
      <c r="BO8" s="465">
        <v>0</v>
      </c>
      <c r="BP8" s="462">
        <v>0</v>
      </c>
      <c r="BQ8" s="465">
        <v>0</v>
      </c>
      <c r="BR8" s="429" t="str">
        <f>IF(BN8=0,"N/A",BO8/BN8)</f>
        <v>N/A</v>
      </c>
      <c r="BS8" s="429" t="str">
        <f>IF(BP8=0,"N/A",BQ8/BP8)</f>
        <v>N/A</v>
      </c>
      <c r="BU8" s="459" t="s">
        <v>151</v>
      </c>
      <c r="BV8" s="459" t="s">
        <v>21</v>
      </c>
      <c r="BW8" s="462">
        <v>0</v>
      </c>
      <c r="BX8" s="465">
        <v>0</v>
      </c>
      <c r="BY8" s="462">
        <v>0</v>
      </c>
      <c r="BZ8" s="465">
        <v>0</v>
      </c>
      <c r="CA8" s="429" t="str">
        <f>IF(BW8=0,"N/A",BX8/BW8)</f>
        <v>N/A</v>
      </c>
      <c r="CB8" s="429" t="str">
        <f>IF(BY8=0,"N/A",BZ8/BY8)</f>
        <v>N/A</v>
      </c>
      <c r="CD8" s="459" t="s">
        <v>151</v>
      </c>
      <c r="CE8" s="459" t="s">
        <v>22</v>
      </c>
      <c r="CF8" s="462">
        <v>1</v>
      </c>
      <c r="CG8" s="465">
        <v>86502</v>
      </c>
      <c r="CH8" s="462">
        <v>1</v>
      </c>
      <c r="CI8" s="465">
        <v>86934</v>
      </c>
      <c r="CJ8" s="429">
        <f>IF(CF8=0,"N/A",CG8/CF8)</f>
        <v>86502</v>
      </c>
      <c r="CK8" s="429">
        <f>IF(CH8=0,"N/A",CI8/CH8)</f>
        <v>86934</v>
      </c>
    </row>
    <row r="9" spans="1:89" s="424" customFormat="1">
      <c r="A9" s="461" t="s">
        <v>153</v>
      </c>
      <c r="B9" s="461" t="s">
        <v>19</v>
      </c>
      <c r="C9" s="463">
        <v>0</v>
      </c>
      <c r="D9" s="466">
        <v>0</v>
      </c>
      <c r="E9" s="463">
        <v>0</v>
      </c>
      <c r="F9" s="466">
        <v>0</v>
      </c>
      <c r="G9" s="430" t="str">
        <f t="shared" ref="G9:G72" si="0">IF(C9=0,"N/A",D9/C9)</f>
        <v>N/A</v>
      </c>
      <c r="H9" s="430" t="str">
        <f t="shared" ref="H9:H72" si="1">IF(E9=0,"N/A",F9/E9)</f>
        <v>N/A</v>
      </c>
      <c r="J9" s="461" t="s">
        <v>153</v>
      </c>
      <c r="K9" s="461" t="s">
        <v>23</v>
      </c>
      <c r="L9" s="463">
        <v>1</v>
      </c>
      <c r="M9" s="466">
        <v>56000</v>
      </c>
      <c r="N9" s="463">
        <v>1</v>
      </c>
      <c r="O9" s="466">
        <v>57000</v>
      </c>
      <c r="P9" s="430">
        <f t="shared" ref="P9:P72" si="2">IF(L9=0,"N/A",M9/L9)</f>
        <v>56000</v>
      </c>
      <c r="Q9" s="430">
        <f t="shared" ref="Q9:Q72" si="3">IF(N9=0,"N/A",O9/N9)</f>
        <v>57000</v>
      </c>
      <c r="S9" s="461" t="s">
        <v>153</v>
      </c>
      <c r="T9" s="461" t="s">
        <v>24</v>
      </c>
      <c r="U9" s="463">
        <v>0</v>
      </c>
      <c r="V9" s="466">
        <v>0</v>
      </c>
      <c r="W9" s="466">
        <v>0</v>
      </c>
      <c r="X9" s="463">
        <v>0</v>
      </c>
      <c r="Y9" s="430" t="str">
        <f t="shared" ref="Y9:Y72" si="4">IF(U9=0,"N/A",V9/U9)</f>
        <v>N/A</v>
      </c>
      <c r="Z9" s="430" t="str">
        <f t="shared" ref="Z9:Z72" si="5">IF(W9=0,"N/A",X9/W9)</f>
        <v>N/A</v>
      </c>
      <c r="AB9" s="461" t="s">
        <v>153</v>
      </c>
      <c r="AC9" s="461" t="s">
        <v>32</v>
      </c>
      <c r="AD9" s="463">
        <v>2</v>
      </c>
      <c r="AE9" s="466">
        <v>109725</v>
      </c>
      <c r="AF9" s="463">
        <v>2</v>
      </c>
      <c r="AG9" s="466">
        <v>111725</v>
      </c>
      <c r="AH9" s="430">
        <f t="shared" ref="AH9:AH72" si="6">IF(AD9=0,"N/A",AE9/AD9)</f>
        <v>54862.5</v>
      </c>
      <c r="AI9" s="430">
        <f t="shared" ref="AI9:AI72" si="7">IF(AF9=0,"N/A",AG9/AF9)</f>
        <v>55862.5</v>
      </c>
      <c r="AK9" s="461" t="s">
        <v>153</v>
      </c>
      <c r="AL9" s="461" t="s">
        <v>33</v>
      </c>
      <c r="AM9" s="463">
        <v>0</v>
      </c>
      <c r="AN9" s="466">
        <v>0</v>
      </c>
      <c r="AO9" s="463">
        <v>0</v>
      </c>
      <c r="AP9" s="466">
        <v>0</v>
      </c>
      <c r="AQ9" s="430" t="str">
        <f t="shared" ref="AQ9:AQ72" si="8">IF(AM9=0,"N/A",AN9/AM9)</f>
        <v>N/A</v>
      </c>
      <c r="AR9" s="430" t="str">
        <f t="shared" ref="AR9:AR72" si="9">IF(AO9=0,"N/A",AP9/AO9)</f>
        <v>N/A</v>
      </c>
      <c r="AT9" s="461" t="s">
        <v>153</v>
      </c>
      <c r="AU9" s="461" t="s">
        <v>34</v>
      </c>
      <c r="AV9" s="463">
        <v>4</v>
      </c>
      <c r="AW9" s="466">
        <v>156834</v>
      </c>
      <c r="AX9" s="463">
        <v>4</v>
      </c>
      <c r="AY9" s="466">
        <v>162634</v>
      </c>
      <c r="AZ9" s="430">
        <f t="shared" ref="AZ9:AZ72" si="10">IF(AV9=0,"N/A",AW9/AV9)</f>
        <v>39208.5</v>
      </c>
      <c r="BA9" s="430">
        <f t="shared" ref="BA9:BA72" si="11">IF(AX9=0,"N/A",AY9/AX9)</f>
        <v>40658.5</v>
      </c>
      <c r="BC9" s="461" t="s">
        <v>153</v>
      </c>
      <c r="BD9" s="461" t="s">
        <v>49</v>
      </c>
      <c r="BE9" s="463">
        <v>0</v>
      </c>
      <c r="BF9" s="466">
        <v>0</v>
      </c>
      <c r="BG9" s="463">
        <v>0</v>
      </c>
      <c r="BH9" s="466">
        <v>0</v>
      </c>
      <c r="BI9" s="430" t="str">
        <f t="shared" ref="BI9:BI72" si="12">IF(BE9=0,"N/A",BF9/BE9)</f>
        <v>N/A</v>
      </c>
      <c r="BJ9" s="430" t="str">
        <f t="shared" ref="BJ9:BJ72" si="13">IF(BG9=0,"N/A",BH9/BG9)</f>
        <v>N/A</v>
      </c>
      <c r="BL9" s="461" t="s">
        <v>153</v>
      </c>
      <c r="BM9" s="461" t="s">
        <v>20</v>
      </c>
      <c r="BN9" s="463">
        <v>2</v>
      </c>
      <c r="BO9" s="466">
        <v>132200</v>
      </c>
      <c r="BP9" s="463">
        <v>2</v>
      </c>
      <c r="BQ9" s="466">
        <v>134200</v>
      </c>
      <c r="BR9" s="430">
        <f t="shared" ref="BR9:BR72" si="14">IF(BN9=0,"N/A",BO9/BN9)</f>
        <v>66100</v>
      </c>
      <c r="BS9" s="430">
        <f t="shared" ref="BS9:BS72" si="15">IF(BP9=0,"N/A",BQ9/BP9)</f>
        <v>67100</v>
      </c>
      <c r="BU9" s="461" t="s">
        <v>153</v>
      </c>
      <c r="BV9" s="461" t="s">
        <v>21</v>
      </c>
      <c r="BW9" s="463">
        <v>1</v>
      </c>
      <c r="BX9" s="466">
        <v>30000</v>
      </c>
      <c r="BY9" s="463">
        <v>1</v>
      </c>
      <c r="BZ9" s="466">
        <v>31000</v>
      </c>
      <c r="CA9" s="430">
        <f t="shared" ref="CA9:CA72" si="16">IF(BW9=0,"N/A",BX9/BW9)</f>
        <v>30000</v>
      </c>
      <c r="CB9" s="430">
        <f t="shared" ref="CB9:CB72" si="17">IF(BY9=0,"N/A",BZ9/BY9)</f>
        <v>31000</v>
      </c>
      <c r="CD9" s="461" t="s">
        <v>153</v>
      </c>
      <c r="CE9" s="461" t="s">
        <v>22</v>
      </c>
      <c r="CF9" s="463">
        <v>1</v>
      </c>
      <c r="CG9" s="466">
        <v>80100</v>
      </c>
      <c r="CH9" s="463">
        <v>1</v>
      </c>
      <c r="CI9" s="466">
        <v>81100</v>
      </c>
      <c r="CJ9" s="430">
        <f t="shared" ref="CJ9:CJ72" si="18">IF(CF9=0,"N/A",CG9/CF9)</f>
        <v>80100</v>
      </c>
      <c r="CK9" s="430">
        <f t="shared" ref="CK9:CK72" si="19">IF(CH9=0,"N/A",CI9/CH9)</f>
        <v>81100</v>
      </c>
    </row>
    <row r="10" spans="1:89">
      <c r="A10" s="459" t="s">
        <v>668</v>
      </c>
      <c r="B10" s="459" t="s">
        <v>19</v>
      </c>
      <c r="C10" s="462">
        <v>16.72</v>
      </c>
      <c r="D10" s="465">
        <v>1144225</v>
      </c>
      <c r="E10" s="462">
        <v>16.72</v>
      </c>
      <c r="F10" s="465">
        <v>1180978</v>
      </c>
      <c r="G10" s="429">
        <f t="shared" si="0"/>
        <v>68434.509569378002</v>
      </c>
      <c r="H10" s="429">
        <f t="shared" si="1"/>
        <v>70632.655502392343</v>
      </c>
      <c r="J10" s="459" t="s">
        <v>668</v>
      </c>
      <c r="K10" s="459" t="s">
        <v>23</v>
      </c>
      <c r="L10" s="462">
        <v>1</v>
      </c>
      <c r="M10" s="465">
        <v>52337</v>
      </c>
      <c r="N10" s="462">
        <v>1</v>
      </c>
      <c r="O10" s="465">
        <v>52338</v>
      </c>
      <c r="P10" s="429">
        <f t="shared" si="2"/>
        <v>52337</v>
      </c>
      <c r="Q10" s="429">
        <f t="shared" si="3"/>
        <v>52338</v>
      </c>
      <c r="S10" s="459" t="s">
        <v>668</v>
      </c>
      <c r="T10" s="459" t="s">
        <v>24</v>
      </c>
      <c r="U10" s="462">
        <v>3.6</v>
      </c>
      <c r="V10" s="465">
        <v>173987.88</v>
      </c>
      <c r="W10" s="465">
        <v>3.6</v>
      </c>
      <c r="X10" s="462">
        <v>173991.48</v>
      </c>
      <c r="Y10" s="429">
        <f t="shared" si="4"/>
        <v>48329.966666666667</v>
      </c>
      <c r="Z10" s="429">
        <f t="shared" si="5"/>
        <v>48330.966666666667</v>
      </c>
      <c r="AB10" s="459" t="s">
        <v>668</v>
      </c>
      <c r="AC10" s="459" t="s">
        <v>32</v>
      </c>
      <c r="AD10" s="462">
        <v>13</v>
      </c>
      <c r="AE10" s="465">
        <v>615076.31999999995</v>
      </c>
      <c r="AF10" s="462">
        <v>13</v>
      </c>
      <c r="AG10" s="465">
        <v>615089.31999999995</v>
      </c>
      <c r="AH10" s="429">
        <f t="shared" si="6"/>
        <v>47313.56307692307</v>
      </c>
      <c r="AI10" s="429">
        <f t="shared" si="7"/>
        <v>47314.56307692307</v>
      </c>
      <c r="AK10" s="459" t="s">
        <v>668</v>
      </c>
      <c r="AL10" s="459" t="s">
        <v>33</v>
      </c>
      <c r="AM10" s="462">
        <v>13</v>
      </c>
      <c r="AN10" s="465">
        <v>582911</v>
      </c>
      <c r="AO10" s="462">
        <v>13</v>
      </c>
      <c r="AP10" s="465">
        <v>582924</v>
      </c>
      <c r="AQ10" s="429">
        <f t="shared" si="8"/>
        <v>44839.307692307695</v>
      </c>
      <c r="AR10" s="429">
        <f t="shared" si="9"/>
        <v>44840.307692307695</v>
      </c>
      <c r="AT10" s="459" t="s">
        <v>668</v>
      </c>
      <c r="AU10" s="459" t="s">
        <v>34</v>
      </c>
      <c r="AV10" s="462">
        <v>50.25</v>
      </c>
      <c r="AW10" s="465">
        <v>1256292.1200000001</v>
      </c>
      <c r="AX10" s="462">
        <v>50.25</v>
      </c>
      <c r="AY10" s="465">
        <v>1256292.1200000001</v>
      </c>
      <c r="AZ10" s="429">
        <f t="shared" si="10"/>
        <v>25000.838208955225</v>
      </c>
      <c r="BA10" s="429">
        <f t="shared" si="11"/>
        <v>25000.838208955225</v>
      </c>
      <c r="BC10" s="459" t="s">
        <v>668</v>
      </c>
      <c r="BD10" s="459" t="s">
        <v>49</v>
      </c>
      <c r="BE10" s="462">
        <v>2</v>
      </c>
      <c r="BF10" s="465">
        <v>101547</v>
      </c>
      <c r="BG10" s="462">
        <v>2</v>
      </c>
      <c r="BH10" s="465">
        <v>101547</v>
      </c>
      <c r="BI10" s="429">
        <f t="shared" si="12"/>
        <v>50773.5</v>
      </c>
      <c r="BJ10" s="429">
        <f t="shared" si="13"/>
        <v>50773.5</v>
      </c>
      <c r="BL10" s="459" t="s">
        <v>668</v>
      </c>
      <c r="BM10" s="459" t="s">
        <v>20</v>
      </c>
      <c r="BN10" s="462">
        <v>7</v>
      </c>
      <c r="BO10" s="465">
        <v>593758</v>
      </c>
      <c r="BP10" s="462">
        <v>7</v>
      </c>
      <c r="BQ10" s="465">
        <v>593758</v>
      </c>
      <c r="BR10" s="429">
        <f t="shared" si="14"/>
        <v>84822.571428571435</v>
      </c>
      <c r="BS10" s="429">
        <f t="shared" si="15"/>
        <v>84822.571428571435</v>
      </c>
      <c r="BU10" s="459" t="s">
        <v>668</v>
      </c>
      <c r="BV10" s="459" t="s">
        <v>21</v>
      </c>
      <c r="BW10" s="462">
        <v>5</v>
      </c>
      <c r="BX10" s="465">
        <v>323885</v>
      </c>
      <c r="BY10" s="462">
        <v>5</v>
      </c>
      <c r="BZ10" s="465">
        <v>323885</v>
      </c>
      <c r="CA10" s="429">
        <f t="shared" si="16"/>
        <v>64777</v>
      </c>
      <c r="CB10" s="429">
        <f t="shared" si="17"/>
        <v>64777</v>
      </c>
      <c r="CD10" s="459" t="s">
        <v>668</v>
      </c>
      <c r="CE10" s="459" t="s">
        <v>22</v>
      </c>
      <c r="CF10" s="462">
        <v>1</v>
      </c>
      <c r="CG10" s="465">
        <v>88406</v>
      </c>
      <c r="CH10" s="462">
        <v>1</v>
      </c>
      <c r="CI10" s="465">
        <v>88406</v>
      </c>
      <c r="CJ10" s="429">
        <f t="shared" si="18"/>
        <v>88406</v>
      </c>
      <c r="CK10" s="429">
        <f t="shared" si="19"/>
        <v>88406</v>
      </c>
    </row>
    <row r="11" spans="1:89" s="424" customFormat="1">
      <c r="A11" s="461" t="s">
        <v>61</v>
      </c>
      <c r="B11" s="461" t="s">
        <v>19</v>
      </c>
      <c r="C11" s="463">
        <v>244</v>
      </c>
      <c r="D11" s="466">
        <v>16673264.659999991</v>
      </c>
      <c r="E11" s="463">
        <v>244</v>
      </c>
      <c r="F11" s="466">
        <v>16673264.659999991</v>
      </c>
      <c r="G11" s="430">
        <f t="shared" si="0"/>
        <v>68333.051885245863</v>
      </c>
      <c r="H11" s="430">
        <f t="shared" si="1"/>
        <v>68333.051885245863</v>
      </c>
      <c r="J11" s="461" t="s">
        <v>61</v>
      </c>
      <c r="K11" s="461" t="s">
        <v>23</v>
      </c>
      <c r="L11" s="463">
        <v>78.5</v>
      </c>
      <c r="M11" s="466">
        <v>4785870.4399999995</v>
      </c>
      <c r="N11" s="463">
        <v>78.5</v>
      </c>
      <c r="O11" s="466">
        <v>4730165.62</v>
      </c>
      <c r="P11" s="430">
        <f t="shared" si="2"/>
        <v>60966.502420382159</v>
      </c>
      <c r="Q11" s="430">
        <f t="shared" si="3"/>
        <v>60256.886878980891</v>
      </c>
      <c r="S11" s="461" t="s">
        <v>61</v>
      </c>
      <c r="T11" s="461" t="s">
        <v>24</v>
      </c>
      <c r="U11" s="463">
        <v>97.55</v>
      </c>
      <c r="V11" s="466">
        <v>4726955.7799999984</v>
      </c>
      <c r="W11" s="466">
        <v>97.55</v>
      </c>
      <c r="X11" s="463">
        <v>4725474.4000000004</v>
      </c>
      <c r="Y11" s="430">
        <f t="shared" si="4"/>
        <v>48456.748129164516</v>
      </c>
      <c r="Z11" s="430">
        <f t="shared" si="5"/>
        <v>48441.562275756027</v>
      </c>
      <c r="AB11" s="461" t="s">
        <v>61</v>
      </c>
      <c r="AC11" s="461" t="s">
        <v>32</v>
      </c>
      <c r="AD11" s="463">
        <v>315.05</v>
      </c>
      <c r="AE11" s="466">
        <v>15492876.899999976</v>
      </c>
      <c r="AF11" s="463">
        <v>315.05</v>
      </c>
      <c r="AG11" s="466">
        <v>15492876.899999976</v>
      </c>
      <c r="AH11" s="430">
        <f t="shared" si="6"/>
        <v>49175.93048722417</v>
      </c>
      <c r="AI11" s="430">
        <f t="shared" si="7"/>
        <v>49175.93048722417</v>
      </c>
      <c r="AK11" s="461" t="s">
        <v>61</v>
      </c>
      <c r="AL11" s="461" t="s">
        <v>33</v>
      </c>
      <c r="AM11" s="463">
        <v>109</v>
      </c>
      <c r="AN11" s="466">
        <v>5127188.2299999995</v>
      </c>
      <c r="AO11" s="463">
        <v>109</v>
      </c>
      <c r="AP11" s="466">
        <v>5127188.2299999995</v>
      </c>
      <c r="AQ11" s="430">
        <f t="shared" si="8"/>
        <v>47038.424128440362</v>
      </c>
      <c r="AR11" s="430">
        <f t="shared" si="9"/>
        <v>47038.424128440362</v>
      </c>
      <c r="AT11" s="461" t="s">
        <v>61</v>
      </c>
      <c r="AU11" s="461" t="s">
        <v>34</v>
      </c>
      <c r="AV11" s="463">
        <v>587</v>
      </c>
      <c r="AW11" s="466">
        <v>13980633.629999997</v>
      </c>
      <c r="AX11" s="463">
        <v>587</v>
      </c>
      <c r="AY11" s="466">
        <v>13923078.449999999</v>
      </c>
      <c r="AZ11" s="430">
        <f t="shared" si="10"/>
        <v>23817.093066439516</v>
      </c>
      <c r="BA11" s="430">
        <f t="shared" si="11"/>
        <v>23719.043356047699</v>
      </c>
      <c r="BC11" s="461" t="s">
        <v>61</v>
      </c>
      <c r="BD11" s="461" t="s">
        <v>49</v>
      </c>
      <c r="BE11" s="463">
        <v>48</v>
      </c>
      <c r="BF11" s="466">
        <v>2335569.4000000004</v>
      </c>
      <c r="BG11" s="463">
        <v>48</v>
      </c>
      <c r="BH11" s="466">
        <v>2299637.56</v>
      </c>
      <c r="BI11" s="430">
        <f t="shared" si="12"/>
        <v>48657.695833333339</v>
      </c>
      <c r="BJ11" s="430">
        <f t="shared" si="13"/>
        <v>47909.115833333337</v>
      </c>
      <c r="BL11" s="461" t="s">
        <v>61</v>
      </c>
      <c r="BM11" s="461" t="s">
        <v>20</v>
      </c>
      <c r="BN11" s="463">
        <v>11</v>
      </c>
      <c r="BO11" s="466">
        <v>1350270.6900000002</v>
      </c>
      <c r="BP11" s="463">
        <v>11</v>
      </c>
      <c r="BQ11" s="466">
        <v>1329497.29</v>
      </c>
      <c r="BR11" s="430">
        <f t="shared" si="14"/>
        <v>122751.88090909092</v>
      </c>
      <c r="BS11" s="430">
        <f t="shared" si="15"/>
        <v>120863.39</v>
      </c>
      <c r="BU11" s="461" t="s">
        <v>61</v>
      </c>
      <c r="BV11" s="461" t="s">
        <v>21</v>
      </c>
      <c r="BW11" s="463">
        <v>65.650000000000006</v>
      </c>
      <c r="BX11" s="466">
        <v>4100932.3499999987</v>
      </c>
      <c r="BY11" s="463">
        <v>65.650000000000006</v>
      </c>
      <c r="BZ11" s="466">
        <v>4038210.31</v>
      </c>
      <c r="CA11" s="430">
        <f t="shared" si="16"/>
        <v>62466.600913937524</v>
      </c>
      <c r="CB11" s="430">
        <f t="shared" si="17"/>
        <v>61511.200456968771</v>
      </c>
      <c r="CD11" s="461" t="s">
        <v>61</v>
      </c>
      <c r="CE11" s="461" t="s">
        <v>22</v>
      </c>
      <c r="CF11" s="463">
        <v>19</v>
      </c>
      <c r="CG11" s="466">
        <v>1426248.32</v>
      </c>
      <c r="CH11" s="463">
        <v>19</v>
      </c>
      <c r="CI11" s="466">
        <v>1404306.04</v>
      </c>
      <c r="CJ11" s="430">
        <f t="shared" si="18"/>
        <v>75065.701052631586</v>
      </c>
      <c r="CK11" s="430">
        <f t="shared" si="19"/>
        <v>73910.844210526324</v>
      </c>
    </row>
    <row r="12" spans="1:89">
      <c r="A12" s="459" t="s">
        <v>155</v>
      </c>
      <c r="B12" s="459" t="s">
        <v>19</v>
      </c>
      <c r="C12" s="462">
        <v>0</v>
      </c>
      <c r="D12" s="465">
        <v>0</v>
      </c>
      <c r="E12" s="462">
        <v>0</v>
      </c>
      <c r="F12" s="465">
        <v>0</v>
      </c>
      <c r="G12" s="429" t="str">
        <f t="shared" si="0"/>
        <v>N/A</v>
      </c>
      <c r="H12" s="429" t="str">
        <f t="shared" si="1"/>
        <v>N/A</v>
      </c>
      <c r="J12" s="459" t="s">
        <v>155</v>
      </c>
      <c r="K12" s="459" t="s">
        <v>23</v>
      </c>
      <c r="L12" s="462">
        <v>0.68</v>
      </c>
      <c r="M12" s="465">
        <v>62760</v>
      </c>
      <c r="N12" s="462">
        <v>0.68</v>
      </c>
      <c r="O12" s="465">
        <v>62760</v>
      </c>
      <c r="P12" s="429">
        <f t="shared" si="2"/>
        <v>92294.117647058811</v>
      </c>
      <c r="Q12" s="429">
        <f t="shared" si="3"/>
        <v>92294.117647058811</v>
      </c>
      <c r="S12" s="459" t="s">
        <v>155</v>
      </c>
      <c r="T12" s="459" t="s">
        <v>24</v>
      </c>
      <c r="U12" s="462">
        <v>0</v>
      </c>
      <c r="V12" s="465">
        <v>0</v>
      </c>
      <c r="W12" s="465">
        <v>0</v>
      </c>
      <c r="X12" s="462">
        <v>0</v>
      </c>
      <c r="Y12" s="429" t="str">
        <f t="shared" si="4"/>
        <v>N/A</v>
      </c>
      <c r="Z12" s="429" t="str">
        <f t="shared" si="5"/>
        <v>N/A</v>
      </c>
      <c r="AB12" s="459" t="s">
        <v>155</v>
      </c>
      <c r="AC12" s="459" t="s">
        <v>32</v>
      </c>
      <c r="AD12" s="462">
        <v>1</v>
      </c>
      <c r="AE12" s="465">
        <v>57175</v>
      </c>
      <c r="AF12" s="462">
        <v>1</v>
      </c>
      <c r="AG12" s="465">
        <v>57175</v>
      </c>
      <c r="AH12" s="429">
        <f t="shared" si="6"/>
        <v>57175</v>
      </c>
      <c r="AI12" s="429">
        <f t="shared" si="7"/>
        <v>57175</v>
      </c>
      <c r="AK12" s="459" t="s">
        <v>155</v>
      </c>
      <c r="AL12" s="459" t="s">
        <v>33</v>
      </c>
      <c r="AM12" s="462">
        <v>0</v>
      </c>
      <c r="AN12" s="465">
        <v>0</v>
      </c>
      <c r="AO12" s="462">
        <v>0</v>
      </c>
      <c r="AP12" s="465">
        <v>0</v>
      </c>
      <c r="AQ12" s="429" t="str">
        <f t="shared" si="8"/>
        <v>N/A</v>
      </c>
      <c r="AR12" s="429" t="str">
        <f t="shared" si="9"/>
        <v>N/A</v>
      </c>
      <c r="AT12" s="459" t="s">
        <v>155</v>
      </c>
      <c r="AU12" s="459" t="s">
        <v>34</v>
      </c>
      <c r="AV12" s="462">
        <v>1</v>
      </c>
      <c r="AW12" s="465">
        <v>45251</v>
      </c>
      <c r="AX12" s="462">
        <v>1</v>
      </c>
      <c r="AY12" s="465">
        <v>45251</v>
      </c>
      <c r="AZ12" s="429">
        <f t="shared" si="10"/>
        <v>45251</v>
      </c>
      <c r="BA12" s="429">
        <f t="shared" si="11"/>
        <v>45251</v>
      </c>
      <c r="BC12" s="459" t="s">
        <v>155</v>
      </c>
      <c r="BD12" s="459" t="s">
        <v>49</v>
      </c>
      <c r="BE12" s="462">
        <v>3.8</v>
      </c>
      <c r="BF12" s="465">
        <v>158183</v>
      </c>
      <c r="BG12" s="462">
        <v>3.8</v>
      </c>
      <c r="BH12" s="465">
        <v>158183</v>
      </c>
      <c r="BI12" s="429">
        <f t="shared" si="12"/>
        <v>41627.105263157893</v>
      </c>
      <c r="BJ12" s="429">
        <f t="shared" si="13"/>
        <v>41627.105263157893</v>
      </c>
      <c r="BL12" s="459" t="s">
        <v>155</v>
      </c>
      <c r="BM12" s="459" t="s">
        <v>20</v>
      </c>
      <c r="BN12" s="462">
        <v>0</v>
      </c>
      <c r="BO12" s="465">
        <v>0</v>
      </c>
      <c r="BP12" s="462">
        <v>0</v>
      </c>
      <c r="BQ12" s="465">
        <v>0</v>
      </c>
      <c r="BR12" s="429" t="str">
        <f t="shared" si="14"/>
        <v>N/A</v>
      </c>
      <c r="BS12" s="429" t="str">
        <f t="shared" si="15"/>
        <v>N/A</v>
      </c>
      <c r="BU12" s="459" t="s">
        <v>155</v>
      </c>
      <c r="BV12" s="459" t="s">
        <v>21</v>
      </c>
      <c r="BW12" s="462">
        <v>0</v>
      </c>
      <c r="BX12" s="465">
        <v>0</v>
      </c>
      <c r="BY12" s="462">
        <v>0</v>
      </c>
      <c r="BZ12" s="465">
        <v>0</v>
      </c>
      <c r="CA12" s="429" t="str">
        <f t="shared" si="16"/>
        <v>N/A</v>
      </c>
      <c r="CB12" s="429" t="str">
        <f t="shared" si="17"/>
        <v>N/A</v>
      </c>
      <c r="CD12" s="459" t="s">
        <v>155</v>
      </c>
      <c r="CE12" s="459" t="s">
        <v>22</v>
      </c>
      <c r="CF12" s="462">
        <v>0.75</v>
      </c>
      <c r="CG12" s="465">
        <v>72843</v>
      </c>
      <c r="CH12" s="462">
        <v>0.75</v>
      </c>
      <c r="CI12" s="465">
        <v>72843</v>
      </c>
      <c r="CJ12" s="429">
        <f t="shared" si="18"/>
        <v>97124</v>
      </c>
      <c r="CK12" s="429">
        <f t="shared" si="19"/>
        <v>97124</v>
      </c>
    </row>
    <row r="13" spans="1:89" s="424" customFormat="1">
      <c r="A13" s="461" t="s">
        <v>156</v>
      </c>
      <c r="B13" s="461" t="s">
        <v>19</v>
      </c>
      <c r="C13" s="463">
        <v>1</v>
      </c>
      <c r="D13" s="466">
        <v>75000</v>
      </c>
      <c r="E13" s="463">
        <v>1</v>
      </c>
      <c r="F13" s="466">
        <v>75000</v>
      </c>
      <c r="G13" s="430">
        <f t="shared" si="0"/>
        <v>75000</v>
      </c>
      <c r="H13" s="430">
        <f t="shared" si="1"/>
        <v>75000</v>
      </c>
      <c r="J13" s="461" t="s">
        <v>156</v>
      </c>
      <c r="K13" s="461" t="s">
        <v>23</v>
      </c>
      <c r="L13" s="463">
        <v>0</v>
      </c>
      <c r="M13" s="466">
        <v>0</v>
      </c>
      <c r="N13" s="463">
        <v>0</v>
      </c>
      <c r="O13" s="466">
        <v>0</v>
      </c>
      <c r="P13" s="430" t="str">
        <f t="shared" si="2"/>
        <v>N/A</v>
      </c>
      <c r="Q13" s="430" t="str">
        <f t="shared" si="3"/>
        <v>N/A</v>
      </c>
      <c r="S13" s="461" t="s">
        <v>156</v>
      </c>
      <c r="T13" s="461" t="s">
        <v>24</v>
      </c>
      <c r="U13" s="463">
        <v>0</v>
      </c>
      <c r="V13" s="466">
        <v>0</v>
      </c>
      <c r="W13" s="466">
        <v>0</v>
      </c>
      <c r="X13" s="463">
        <v>0</v>
      </c>
      <c r="Y13" s="430" t="str">
        <f t="shared" si="4"/>
        <v>N/A</v>
      </c>
      <c r="Z13" s="430" t="str">
        <f t="shared" si="5"/>
        <v>N/A</v>
      </c>
      <c r="AB13" s="461" t="s">
        <v>156</v>
      </c>
      <c r="AC13" s="461" t="s">
        <v>32</v>
      </c>
      <c r="AD13" s="463">
        <v>0</v>
      </c>
      <c r="AE13" s="466">
        <v>0</v>
      </c>
      <c r="AF13" s="463">
        <v>0</v>
      </c>
      <c r="AG13" s="466">
        <v>0</v>
      </c>
      <c r="AH13" s="430" t="str">
        <f t="shared" si="6"/>
        <v>N/A</v>
      </c>
      <c r="AI13" s="430" t="str">
        <f t="shared" si="7"/>
        <v>N/A</v>
      </c>
      <c r="AK13" s="461" t="s">
        <v>156</v>
      </c>
      <c r="AL13" s="461" t="s">
        <v>33</v>
      </c>
      <c r="AM13" s="463">
        <v>0</v>
      </c>
      <c r="AN13" s="466">
        <v>0</v>
      </c>
      <c r="AO13" s="463">
        <v>0</v>
      </c>
      <c r="AP13" s="466">
        <v>0</v>
      </c>
      <c r="AQ13" s="430" t="str">
        <f t="shared" si="8"/>
        <v>N/A</v>
      </c>
      <c r="AR13" s="430" t="str">
        <f t="shared" si="9"/>
        <v>N/A</v>
      </c>
      <c r="AT13" s="461" t="s">
        <v>156</v>
      </c>
      <c r="AU13" s="461" t="s">
        <v>34</v>
      </c>
      <c r="AV13" s="463">
        <v>1</v>
      </c>
      <c r="AW13" s="466">
        <v>21050</v>
      </c>
      <c r="AX13" s="463">
        <v>1</v>
      </c>
      <c r="AY13" s="466">
        <v>24840</v>
      </c>
      <c r="AZ13" s="430">
        <f t="shared" si="10"/>
        <v>21050</v>
      </c>
      <c r="BA13" s="430">
        <f t="shared" si="11"/>
        <v>24840</v>
      </c>
      <c r="BC13" s="461" t="s">
        <v>156</v>
      </c>
      <c r="BD13" s="461" t="s">
        <v>49</v>
      </c>
      <c r="BE13" s="463">
        <v>0</v>
      </c>
      <c r="BF13" s="466">
        <v>0</v>
      </c>
      <c r="BG13" s="463">
        <v>0</v>
      </c>
      <c r="BH13" s="466">
        <v>0</v>
      </c>
      <c r="BI13" s="430" t="str">
        <f t="shared" si="12"/>
        <v>N/A</v>
      </c>
      <c r="BJ13" s="430" t="str">
        <f t="shared" si="13"/>
        <v>N/A</v>
      </c>
      <c r="BL13" s="461" t="s">
        <v>156</v>
      </c>
      <c r="BM13" s="461" t="s">
        <v>20</v>
      </c>
      <c r="BN13" s="463">
        <v>0</v>
      </c>
      <c r="BO13" s="466">
        <v>0</v>
      </c>
      <c r="BP13" s="463">
        <v>0</v>
      </c>
      <c r="BQ13" s="466">
        <v>0</v>
      </c>
      <c r="BR13" s="430" t="str">
        <f t="shared" si="14"/>
        <v>N/A</v>
      </c>
      <c r="BS13" s="430" t="str">
        <f t="shared" si="15"/>
        <v>N/A</v>
      </c>
      <c r="BU13" s="461" t="s">
        <v>156</v>
      </c>
      <c r="BV13" s="461" t="s">
        <v>21</v>
      </c>
      <c r="BW13" s="463">
        <v>0</v>
      </c>
      <c r="BX13" s="466">
        <v>0</v>
      </c>
      <c r="BY13" s="463">
        <v>0</v>
      </c>
      <c r="BZ13" s="466">
        <v>0</v>
      </c>
      <c r="CA13" s="430" t="str">
        <f t="shared" si="16"/>
        <v>N/A</v>
      </c>
      <c r="CB13" s="430" t="str">
        <f t="shared" si="17"/>
        <v>N/A</v>
      </c>
      <c r="CD13" s="461" t="s">
        <v>156</v>
      </c>
      <c r="CE13" s="461" t="s">
        <v>22</v>
      </c>
      <c r="CF13" s="463">
        <v>0</v>
      </c>
      <c r="CG13" s="466">
        <v>0</v>
      </c>
      <c r="CH13" s="463">
        <v>0</v>
      </c>
      <c r="CI13" s="466">
        <v>0</v>
      </c>
      <c r="CJ13" s="430" t="str">
        <f t="shared" si="18"/>
        <v>N/A</v>
      </c>
      <c r="CK13" s="430" t="str">
        <f t="shared" si="19"/>
        <v>N/A</v>
      </c>
    </row>
    <row r="14" spans="1:89">
      <c r="A14" s="459" t="s">
        <v>158</v>
      </c>
      <c r="B14" s="459" t="s">
        <v>19</v>
      </c>
      <c r="C14" s="462">
        <v>0.92500000000000004</v>
      </c>
      <c r="D14" s="465">
        <v>65290.2</v>
      </c>
      <c r="E14" s="462">
        <v>0.92500000000000004</v>
      </c>
      <c r="F14" s="465">
        <v>65943.100000000006</v>
      </c>
      <c r="G14" s="429">
        <f t="shared" si="0"/>
        <v>70584</v>
      </c>
      <c r="H14" s="429">
        <f t="shared" si="1"/>
        <v>71289.83783783784</v>
      </c>
      <c r="J14" s="459" t="s">
        <v>158</v>
      </c>
      <c r="K14" s="459" t="s">
        <v>23</v>
      </c>
      <c r="L14" s="462">
        <v>0.16499999999999998</v>
      </c>
      <c r="M14" s="465">
        <v>11709.89</v>
      </c>
      <c r="N14" s="462">
        <v>0.16499999999999998</v>
      </c>
      <c r="O14" s="465">
        <v>11826.99</v>
      </c>
      <c r="P14" s="429">
        <f t="shared" si="2"/>
        <v>70969.030303030304</v>
      </c>
      <c r="Q14" s="429">
        <f t="shared" si="3"/>
        <v>71678.727272727279</v>
      </c>
      <c r="S14" s="459" t="s">
        <v>158</v>
      </c>
      <c r="T14" s="459" t="s">
        <v>24</v>
      </c>
      <c r="U14" s="462">
        <v>0</v>
      </c>
      <c r="V14" s="465">
        <v>0</v>
      </c>
      <c r="W14" s="465">
        <v>0</v>
      </c>
      <c r="X14" s="462">
        <v>0</v>
      </c>
      <c r="Y14" s="429" t="str">
        <f t="shared" si="4"/>
        <v>N/A</v>
      </c>
      <c r="Z14" s="429" t="str">
        <f t="shared" si="5"/>
        <v>N/A</v>
      </c>
      <c r="AB14" s="459" t="s">
        <v>158</v>
      </c>
      <c r="AC14" s="459" t="s">
        <v>32</v>
      </c>
      <c r="AD14" s="462">
        <v>0.81</v>
      </c>
      <c r="AE14" s="465">
        <v>57744.77</v>
      </c>
      <c r="AF14" s="462">
        <v>0.81</v>
      </c>
      <c r="AG14" s="465">
        <v>58332.22</v>
      </c>
      <c r="AH14" s="429">
        <f t="shared" si="6"/>
        <v>71289.839506172837</v>
      </c>
      <c r="AI14" s="429">
        <f t="shared" si="7"/>
        <v>72015.08641975309</v>
      </c>
      <c r="AK14" s="459" t="s">
        <v>158</v>
      </c>
      <c r="AL14" s="459" t="s">
        <v>33</v>
      </c>
      <c r="AM14" s="462">
        <v>0</v>
      </c>
      <c r="AN14" s="465">
        <v>0</v>
      </c>
      <c r="AO14" s="462">
        <v>0</v>
      </c>
      <c r="AP14" s="465">
        <v>0</v>
      </c>
      <c r="AQ14" s="429" t="str">
        <f t="shared" si="8"/>
        <v>N/A</v>
      </c>
      <c r="AR14" s="429" t="str">
        <f t="shared" si="9"/>
        <v>N/A</v>
      </c>
      <c r="AT14" s="459" t="s">
        <v>158</v>
      </c>
      <c r="AU14" s="459" t="s">
        <v>34</v>
      </c>
      <c r="AV14" s="462">
        <v>2.95</v>
      </c>
      <c r="AW14" s="465">
        <v>80254.23</v>
      </c>
      <c r="AX14" s="462">
        <v>2.95</v>
      </c>
      <c r="AY14" s="465">
        <v>83708.88</v>
      </c>
      <c r="AZ14" s="429">
        <f t="shared" si="10"/>
        <v>27204.823728813557</v>
      </c>
      <c r="BA14" s="429">
        <f t="shared" si="11"/>
        <v>28375.891525423729</v>
      </c>
      <c r="BC14" s="459" t="s">
        <v>158</v>
      </c>
      <c r="BD14" s="459" t="s">
        <v>49</v>
      </c>
      <c r="BE14" s="462">
        <v>0</v>
      </c>
      <c r="BF14" s="465">
        <v>0</v>
      </c>
      <c r="BG14" s="462">
        <v>0</v>
      </c>
      <c r="BH14" s="465">
        <v>0</v>
      </c>
      <c r="BI14" s="429" t="str">
        <f t="shared" si="12"/>
        <v>N/A</v>
      </c>
      <c r="BJ14" s="429" t="str">
        <f t="shared" si="13"/>
        <v>N/A</v>
      </c>
      <c r="BL14" s="459" t="s">
        <v>158</v>
      </c>
      <c r="BM14" s="459" t="s">
        <v>20</v>
      </c>
      <c r="BN14" s="462">
        <v>0.15</v>
      </c>
      <c r="BO14" s="465">
        <v>9758.74</v>
      </c>
      <c r="BP14" s="462">
        <v>0.15</v>
      </c>
      <c r="BQ14" s="465">
        <v>9856.33</v>
      </c>
      <c r="BR14" s="429">
        <f t="shared" si="14"/>
        <v>65058.26666666667</v>
      </c>
      <c r="BS14" s="429">
        <f t="shared" si="15"/>
        <v>65708.866666666669</v>
      </c>
      <c r="BU14" s="459" t="s">
        <v>158</v>
      </c>
      <c r="BV14" s="459" t="s">
        <v>21</v>
      </c>
      <c r="BW14" s="462">
        <v>0</v>
      </c>
      <c r="BX14" s="465">
        <v>0</v>
      </c>
      <c r="BY14" s="462">
        <v>0</v>
      </c>
      <c r="BZ14" s="465">
        <v>0</v>
      </c>
      <c r="CA14" s="429" t="str">
        <f t="shared" si="16"/>
        <v>N/A</v>
      </c>
      <c r="CB14" s="429" t="str">
        <f t="shared" si="17"/>
        <v>N/A</v>
      </c>
      <c r="CD14" s="459" t="s">
        <v>158</v>
      </c>
      <c r="CE14" s="459" t="s">
        <v>22</v>
      </c>
      <c r="CF14" s="462">
        <v>1</v>
      </c>
      <c r="CG14" s="465">
        <v>70000</v>
      </c>
      <c r="CH14" s="462">
        <v>1</v>
      </c>
      <c r="CI14" s="465">
        <v>70700</v>
      </c>
      <c r="CJ14" s="429">
        <f t="shared" si="18"/>
        <v>70000</v>
      </c>
      <c r="CK14" s="429">
        <f t="shared" si="19"/>
        <v>70700</v>
      </c>
    </row>
    <row r="15" spans="1:89" s="424" customFormat="1">
      <c r="A15" s="461" t="s">
        <v>159</v>
      </c>
      <c r="B15" s="461" t="s">
        <v>19</v>
      </c>
      <c r="C15" s="463">
        <v>0.75</v>
      </c>
      <c r="D15" s="466">
        <v>52500</v>
      </c>
      <c r="E15" s="463">
        <v>0.75</v>
      </c>
      <c r="F15" s="466">
        <v>52500</v>
      </c>
      <c r="G15" s="430">
        <f t="shared" si="0"/>
        <v>70000</v>
      </c>
      <c r="H15" s="430">
        <f t="shared" si="1"/>
        <v>70000</v>
      </c>
      <c r="J15" s="461" t="s">
        <v>159</v>
      </c>
      <c r="K15" s="461" t="s">
        <v>23</v>
      </c>
      <c r="L15" s="463">
        <v>0</v>
      </c>
      <c r="M15" s="466">
        <v>0</v>
      </c>
      <c r="N15" s="463">
        <v>0</v>
      </c>
      <c r="O15" s="466">
        <v>0</v>
      </c>
      <c r="P15" s="430" t="str">
        <f t="shared" si="2"/>
        <v>N/A</v>
      </c>
      <c r="Q15" s="430" t="str">
        <f t="shared" si="3"/>
        <v>N/A</v>
      </c>
      <c r="S15" s="461" t="s">
        <v>159</v>
      </c>
      <c r="T15" s="461" t="s">
        <v>24</v>
      </c>
      <c r="U15" s="463">
        <v>0</v>
      </c>
      <c r="V15" s="466">
        <v>0</v>
      </c>
      <c r="W15" s="466">
        <v>0</v>
      </c>
      <c r="X15" s="463">
        <v>0</v>
      </c>
      <c r="Y15" s="430" t="str">
        <f t="shared" si="4"/>
        <v>N/A</v>
      </c>
      <c r="Z15" s="430" t="str">
        <f t="shared" si="5"/>
        <v>N/A</v>
      </c>
      <c r="AB15" s="461" t="s">
        <v>159</v>
      </c>
      <c r="AC15" s="461" t="s">
        <v>32</v>
      </c>
      <c r="AD15" s="463">
        <v>1</v>
      </c>
      <c r="AE15" s="466">
        <v>66957</v>
      </c>
      <c r="AF15" s="463">
        <v>1</v>
      </c>
      <c r="AG15" s="466">
        <v>66957</v>
      </c>
      <c r="AH15" s="430">
        <f t="shared" si="6"/>
        <v>66957</v>
      </c>
      <c r="AI15" s="430">
        <f t="shared" si="7"/>
        <v>66957</v>
      </c>
      <c r="AK15" s="461" t="s">
        <v>159</v>
      </c>
      <c r="AL15" s="461" t="s">
        <v>33</v>
      </c>
      <c r="AM15" s="463">
        <v>0.17</v>
      </c>
      <c r="AN15" s="466">
        <v>10244.5</v>
      </c>
      <c r="AO15" s="463">
        <v>0.17</v>
      </c>
      <c r="AP15" s="466">
        <v>10244.5</v>
      </c>
      <c r="AQ15" s="430">
        <f t="shared" si="8"/>
        <v>60261.76470588235</v>
      </c>
      <c r="AR15" s="430">
        <f t="shared" si="9"/>
        <v>60261.76470588235</v>
      </c>
      <c r="AT15" s="461" t="s">
        <v>159</v>
      </c>
      <c r="AU15" s="461" t="s">
        <v>34</v>
      </c>
      <c r="AV15" s="463">
        <v>2.69</v>
      </c>
      <c r="AW15" s="466">
        <v>108023</v>
      </c>
      <c r="AX15" s="463">
        <v>2.69</v>
      </c>
      <c r="AY15" s="466">
        <v>108023</v>
      </c>
      <c r="AZ15" s="430">
        <f t="shared" si="10"/>
        <v>40157.249070631973</v>
      </c>
      <c r="BA15" s="430">
        <f t="shared" si="11"/>
        <v>40157.249070631973</v>
      </c>
      <c r="BC15" s="461" t="s">
        <v>159</v>
      </c>
      <c r="BD15" s="461" t="s">
        <v>49</v>
      </c>
      <c r="BE15" s="463">
        <v>0.5</v>
      </c>
      <c r="BF15" s="466">
        <v>35000</v>
      </c>
      <c r="BG15" s="463">
        <v>0.5</v>
      </c>
      <c r="BH15" s="466">
        <v>35000</v>
      </c>
      <c r="BI15" s="430">
        <f t="shared" si="12"/>
        <v>70000</v>
      </c>
      <c r="BJ15" s="430">
        <f t="shared" si="13"/>
        <v>70000</v>
      </c>
      <c r="BL15" s="461" t="s">
        <v>159</v>
      </c>
      <c r="BM15" s="461" t="s">
        <v>20</v>
      </c>
      <c r="BN15" s="463">
        <v>0.5</v>
      </c>
      <c r="BO15" s="466">
        <v>26522.5</v>
      </c>
      <c r="BP15" s="463">
        <v>0.5</v>
      </c>
      <c r="BQ15" s="466">
        <v>26522.5</v>
      </c>
      <c r="BR15" s="430">
        <f t="shared" si="14"/>
        <v>53045</v>
      </c>
      <c r="BS15" s="430">
        <f t="shared" si="15"/>
        <v>53045</v>
      </c>
      <c r="BU15" s="461" t="s">
        <v>159</v>
      </c>
      <c r="BV15" s="461" t="s">
        <v>21</v>
      </c>
      <c r="BW15" s="463">
        <v>0</v>
      </c>
      <c r="BX15" s="466">
        <v>0</v>
      </c>
      <c r="BY15" s="463">
        <v>0</v>
      </c>
      <c r="BZ15" s="466">
        <v>0</v>
      </c>
      <c r="CA15" s="430" t="str">
        <f t="shared" si="16"/>
        <v>N/A</v>
      </c>
      <c r="CB15" s="430" t="str">
        <f t="shared" si="17"/>
        <v>N/A</v>
      </c>
      <c r="CD15" s="461" t="s">
        <v>159</v>
      </c>
      <c r="CE15" s="461" t="s">
        <v>22</v>
      </c>
      <c r="CF15" s="463">
        <v>0.8</v>
      </c>
      <c r="CG15" s="466">
        <v>54706</v>
      </c>
      <c r="CH15" s="463">
        <v>0.8</v>
      </c>
      <c r="CI15" s="466">
        <v>54706</v>
      </c>
      <c r="CJ15" s="430">
        <f t="shared" si="18"/>
        <v>68382.5</v>
      </c>
      <c r="CK15" s="430">
        <f t="shared" si="19"/>
        <v>68382.5</v>
      </c>
    </row>
    <row r="16" spans="1:89">
      <c r="A16" s="459" t="s">
        <v>161</v>
      </c>
      <c r="B16" s="459" t="s">
        <v>19</v>
      </c>
      <c r="C16" s="462">
        <v>0</v>
      </c>
      <c r="D16" s="465">
        <v>0</v>
      </c>
      <c r="E16" s="462">
        <v>0</v>
      </c>
      <c r="F16" s="465">
        <v>0</v>
      </c>
      <c r="G16" s="429" t="str">
        <f t="shared" si="0"/>
        <v>N/A</v>
      </c>
      <c r="H16" s="429" t="str">
        <f t="shared" si="1"/>
        <v>N/A</v>
      </c>
      <c r="J16" s="459" t="s">
        <v>161</v>
      </c>
      <c r="K16" s="459" t="s">
        <v>23</v>
      </c>
      <c r="L16" s="462">
        <v>0</v>
      </c>
      <c r="M16" s="465">
        <v>0</v>
      </c>
      <c r="N16" s="462">
        <v>0</v>
      </c>
      <c r="O16" s="465">
        <v>0</v>
      </c>
      <c r="P16" s="429" t="str">
        <f t="shared" si="2"/>
        <v>N/A</v>
      </c>
      <c r="Q16" s="429" t="str">
        <f t="shared" si="3"/>
        <v>N/A</v>
      </c>
      <c r="S16" s="459" t="s">
        <v>161</v>
      </c>
      <c r="T16" s="459" t="s">
        <v>24</v>
      </c>
      <c r="U16" s="462">
        <v>0</v>
      </c>
      <c r="V16" s="465">
        <v>0</v>
      </c>
      <c r="W16" s="465">
        <v>0</v>
      </c>
      <c r="X16" s="462">
        <v>0</v>
      </c>
      <c r="Y16" s="429" t="str">
        <f t="shared" si="4"/>
        <v>N/A</v>
      </c>
      <c r="Z16" s="429" t="str">
        <f t="shared" si="5"/>
        <v>N/A</v>
      </c>
      <c r="AB16" s="459" t="s">
        <v>161</v>
      </c>
      <c r="AC16" s="459" t="s">
        <v>32</v>
      </c>
      <c r="AD16" s="462">
        <v>0</v>
      </c>
      <c r="AE16" s="465">
        <v>0</v>
      </c>
      <c r="AF16" s="462">
        <v>0</v>
      </c>
      <c r="AG16" s="465">
        <v>0</v>
      </c>
      <c r="AH16" s="429" t="str">
        <f t="shared" si="6"/>
        <v>N/A</v>
      </c>
      <c r="AI16" s="429" t="str">
        <f t="shared" si="7"/>
        <v>N/A</v>
      </c>
      <c r="AK16" s="459" t="s">
        <v>161</v>
      </c>
      <c r="AL16" s="459" t="s">
        <v>33</v>
      </c>
      <c r="AM16" s="462">
        <v>0</v>
      </c>
      <c r="AN16" s="465">
        <v>0</v>
      </c>
      <c r="AO16" s="462">
        <v>0</v>
      </c>
      <c r="AP16" s="465">
        <v>0</v>
      </c>
      <c r="AQ16" s="429" t="str">
        <f t="shared" si="8"/>
        <v>N/A</v>
      </c>
      <c r="AR16" s="429" t="str">
        <f t="shared" si="9"/>
        <v>N/A</v>
      </c>
      <c r="AT16" s="459" t="s">
        <v>161</v>
      </c>
      <c r="AU16" s="459" t="s">
        <v>34</v>
      </c>
      <c r="AV16" s="462">
        <v>2</v>
      </c>
      <c r="AW16" s="465">
        <v>52750</v>
      </c>
      <c r="AX16" s="462">
        <v>2</v>
      </c>
      <c r="AY16" s="465">
        <v>52750</v>
      </c>
      <c r="AZ16" s="429">
        <f t="shared" si="10"/>
        <v>26375</v>
      </c>
      <c r="BA16" s="429">
        <f t="shared" si="11"/>
        <v>26375</v>
      </c>
      <c r="BC16" s="459" t="s">
        <v>161</v>
      </c>
      <c r="BD16" s="459" t="s">
        <v>49</v>
      </c>
      <c r="BE16" s="462">
        <v>1</v>
      </c>
      <c r="BF16" s="465">
        <v>42855</v>
      </c>
      <c r="BG16" s="462">
        <v>1</v>
      </c>
      <c r="BH16" s="465">
        <v>42855</v>
      </c>
      <c r="BI16" s="429">
        <f t="shared" si="12"/>
        <v>42855</v>
      </c>
      <c r="BJ16" s="429">
        <f t="shared" si="13"/>
        <v>42855</v>
      </c>
      <c r="BL16" s="459" t="s">
        <v>161</v>
      </c>
      <c r="BM16" s="459" t="s">
        <v>20</v>
      </c>
      <c r="BN16" s="462">
        <v>0</v>
      </c>
      <c r="BO16" s="465">
        <v>0</v>
      </c>
      <c r="BP16" s="462">
        <v>0</v>
      </c>
      <c r="BQ16" s="465">
        <v>0</v>
      </c>
      <c r="BR16" s="429" t="str">
        <f t="shared" si="14"/>
        <v>N/A</v>
      </c>
      <c r="BS16" s="429" t="str">
        <f t="shared" si="15"/>
        <v>N/A</v>
      </c>
      <c r="BU16" s="459" t="s">
        <v>161</v>
      </c>
      <c r="BV16" s="459" t="s">
        <v>21</v>
      </c>
      <c r="BW16" s="462">
        <v>0</v>
      </c>
      <c r="BX16" s="465">
        <v>0</v>
      </c>
      <c r="BY16" s="462">
        <v>0</v>
      </c>
      <c r="BZ16" s="465">
        <v>0</v>
      </c>
      <c r="CA16" s="429" t="str">
        <f t="shared" si="16"/>
        <v>N/A</v>
      </c>
      <c r="CB16" s="429" t="str">
        <f t="shared" si="17"/>
        <v>N/A</v>
      </c>
      <c r="CD16" s="459" t="s">
        <v>161</v>
      </c>
      <c r="CE16" s="459" t="s">
        <v>22</v>
      </c>
      <c r="CF16" s="462">
        <v>1</v>
      </c>
      <c r="CG16" s="465">
        <v>52015</v>
      </c>
      <c r="CH16" s="462">
        <v>1</v>
      </c>
      <c r="CI16" s="465">
        <v>52015</v>
      </c>
      <c r="CJ16" s="429">
        <f t="shared" si="18"/>
        <v>52015</v>
      </c>
      <c r="CK16" s="429">
        <f t="shared" si="19"/>
        <v>52015</v>
      </c>
    </row>
    <row r="17" spans="1:89" s="424" customFormat="1">
      <c r="A17" s="461" t="s">
        <v>162</v>
      </c>
      <c r="B17" s="461" t="s">
        <v>19</v>
      </c>
      <c r="C17" s="463">
        <v>0</v>
      </c>
      <c r="D17" s="466">
        <v>0</v>
      </c>
      <c r="E17" s="463">
        <v>0</v>
      </c>
      <c r="F17" s="466">
        <v>0</v>
      </c>
      <c r="G17" s="430" t="str">
        <f t="shared" si="0"/>
        <v>N/A</v>
      </c>
      <c r="H17" s="430" t="str">
        <f t="shared" si="1"/>
        <v>N/A</v>
      </c>
      <c r="J17" s="461" t="s">
        <v>162</v>
      </c>
      <c r="K17" s="461" t="s">
        <v>23</v>
      </c>
      <c r="L17" s="463">
        <v>2.77</v>
      </c>
      <c r="M17" s="466">
        <v>171824</v>
      </c>
      <c r="N17" s="463">
        <v>2.77</v>
      </c>
      <c r="O17" s="466">
        <v>171824</v>
      </c>
      <c r="P17" s="430">
        <f t="shared" si="2"/>
        <v>62030.324909747294</v>
      </c>
      <c r="Q17" s="430">
        <f t="shared" si="3"/>
        <v>62030.324909747294</v>
      </c>
      <c r="S17" s="461" t="s">
        <v>162</v>
      </c>
      <c r="T17" s="461" t="s">
        <v>24</v>
      </c>
      <c r="U17" s="463">
        <v>0</v>
      </c>
      <c r="V17" s="466">
        <v>0</v>
      </c>
      <c r="W17" s="466">
        <v>0</v>
      </c>
      <c r="X17" s="463">
        <v>0</v>
      </c>
      <c r="Y17" s="430" t="str">
        <f t="shared" si="4"/>
        <v>N/A</v>
      </c>
      <c r="Z17" s="430" t="str">
        <f t="shared" si="5"/>
        <v>N/A</v>
      </c>
      <c r="AB17" s="461" t="s">
        <v>162</v>
      </c>
      <c r="AC17" s="461" t="s">
        <v>32</v>
      </c>
      <c r="AD17" s="463">
        <v>2</v>
      </c>
      <c r="AE17" s="466">
        <v>109688</v>
      </c>
      <c r="AF17" s="463">
        <v>2</v>
      </c>
      <c r="AG17" s="466">
        <v>111060</v>
      </c>
      <c r="AH17" s="430">
        <f t="shared" si="6"/>
        <v>54844</v>
      </c>
      <c r="AI17" s="430">
        <f t="shared" si="7"/>
        <v>55530</v>
      </c>
      <c r="AK17" s="461" t="s">
        <v>162</v>
      </c>
      <c r="AL17" s="461" t="s">
        <v>33</v>
      </c>
      <c r="AM17" s="463">
        <v>0</v>
      </c>
      <c r="AN17" s="466">
        <v>0</v>
      </c>
      <c r="AO17" s="463">
        <v>0</v>
      </c>
      <c r="AP17" s="466">
        <v>0</v>
      </c>
      <c r="AQ17" s="430" t="str">
        <f t="shared" si="8"/>
        <v>N/A</v>
      </c>
      <c r="AR17" s="430" t="str">
        <f t="shared" si="9"/>
        <v>N/A</v>
      </c>
      <c r="AT17" s="461" t="s">
        <v>162</v>
      </c>
      <c r="AU17" s="461" t="s">
        <v>34</v>
      </c>
      <c r="AV17" s="463">
        <v>2.21</v>
      </c>
      <c r="AW17" s="466">
        <v>85247</v>
      </c>
      <c r="AX17" s="463">
        <v>2.21</v>
      </c>
      <c r="AY17" s="466">
        <v>85247</v>
      </c>
      <c r="AZ17" s="430">
        <f t="shared" si="10"/>
        <v>38573.303167420818</v>
      </c>
      <c r="BA17" s="430">
        <f t="shared" si="11"/>
        <v>38573.303167420818</v>
      </c>
      <c r="BC17" s="461" t="s">
        <v>162</v>
      </c>
      <c r="BD17" s="461" t="s">
        <v>49</v>
      </c>
      <c r="BE17" s="463">
        <v>1</v>
      </c>
      <c r="BF17" s="466">
        <v>62000</v>
      </c>
      <c r="BG17" s="463">
        <v>1</v>
      </c>
      <c r="BH17" s="466">
        <v>62000</v>
      </c>
      <c r="BI17" s="430">
        <f t="shared" si="12"/>
        <v>62000</v>
      </c>
      <c r="BJ17" s="430">
        <f t="shared" si="13"/>
        <v>62000</v>
      </c>
      <c r="BL17" s="461" t="s">
        <v>162</v>
      </c>
      <c r="BM17" s="461" t="s">
        <v>20</v>
      </c>
      <c r="BN17" s="463">
        <v>0</v>
      </c>
      <c r="BO17" s="466">
        <v>0</v>
      </c>
      <c r="BP17" s="463">
        <v>0</v>
      </c>
      <c r="BQ17" s="466">
        <v>0</v>
      </c>
      <c r="BR17" s="430" t="str">
        <f t="shared" si="14"/>
        <v>N/A</v>
      </c>
      <c r="BS17" s="430" t="str">
        <f t="shared" si="15"/>
        <v>N/A</v>
      </c>
      <c r="BU17" s="461" t="s">
        <v>162</v>
      </c>
      <c r="BV17" s="461" t="s">
        <v>21</v>
      </c>
      <c r="BW17" s="463">
        <v>0</v>
      </c>
      <c r="BX17" s="466">
        <v>0</v>
      </c>
      <c r="BY17" s="463">
        <v>0</v>
      </c>
      <c r="BZ17" s="466">
        <v>0</v>
      </c>
      <c r="CA17" s="430" t="str">
        <f t="shared" si="16"/>
        <v>N/A</v>
      </c>
      <c r="CB17" s="430" t="str">
        <f t="shared" si="17"/>
        <v>N/A</v>
      </c>
      <c r="CD17" s="461" t="s">
        <v>162</v>
      </c>
      <c r="CE17" s="461" t="s">
        <v>22</v>
      </c>
      <c r="CF17" s="463">
        <v>1</v>
      </c>
      <c r="CG17" s="466">
        <v>73891</v>
      </c>
      <c r="CH17" s="463">
        <v>1</v>
      </c>
      <c r="CI17" s="466">
        <v>73891</v>
      </c>
      <c r="CJ17" s="430">
        <f t="shared" si="18"/>
        <v>73891</v>
      </c>
      <c r="CK17" s="430">
        <f t="shared" si="19"/>
        <v>73891</v>
      </c>
    </row>
    <row r="18" spans="1:89">
      <c r="A18" s="459" t="s">
        <v>62</v>
      </c>
      <c r="B18" s="459" t="s">
        <v>19</v>
      </c>
      <c r="C18" s="462">
        <v>0</v>
      </c>
      <c r="D18" s="465">
        <v>0</v>
      </c>
      <c r="E18" s="462">
        <v>0</v>
      </c>
      <c r="F18" s="465">
        <v>0</v>
      </c>
      <c r="G18" s="429" t="str">
        <f t="shared" si="0"/>
        <v>N/A</v>
      </c>
      <c r="H18" s="429" t="str">
        <f t="shared" si="1"/>
        <v>N/A</v>
      </c>
      <c r="J18" s="459" t="s">
        <v>62</v>
      </c>
      <c r="K18" s="459" t="s">
        <v>23</v>
      </c>
      <c r="L18" s="462">
        <v>2</v>
      </c>
      <c r="M18" s="465">
        <v>133051</v>
      </c>
      <c r="N18" s="462">
        <v>2</v>
      </c>
      <c r="O18" s="465">
        <v>133210</v>
      </c>
      <c r="P18" s="429">
        <f t="shared" si="2"/>
        <v>66525.5</v>
      </c>
      <c r="Q18" s="429">
        <f t="shared" si="3"/>
        <v>66605</v>
      </c>
      <c r="S18" s="459" t="s">
        <v>62</v>
      </c>
      <c r="T18" s="459" t="s">
        <v>24</v>
      </c>
      <c r="U18" s="462">
        <v>0</v>
      </c>
      <c r="V18" s="465">
        <v>0</v>
      </c>
      <c r="W18" s="465">
        <v>0</v>
      </c>
      <c r="X18" s="462">
        <v>0</v>
      </c>
      <c r="Y18" s="429" t="str">
        <f t="shared" si="4"/>
        <v>N/A</v>
      </c>
      <c r="Z18" s="429" t="str">
        <f t="shared" si="5"/>
        <v>N/A</v>
      </c>
      <c r="AB18" s="459" t="s">
        <v>62</v>
      </c>
      <c r="AC18" s="459" t="s">
        <v>32</v>
      </c>
      <c r="AD18" s="462">
        <v>0</v>
      </c>
      <c r="AE18" s="465">
        <v>0</v>
      </c>
      <c r="AF18" s="462">
        <v>0</v>
      </c>
      <c r="AG18" s="465">
        <v>0</v>
      </c>
      <c r="AH18" s="429" t="str">
        <f t="shared" si="6"/>
        <v>N/A</v>
      </c>
      <c r="AI18" s="429" t="str">
        <f t="shared" si="7"/>
        <v>N/A</v>
      </c>
      <c r="AK18" s="459" t="s">
        <v>62</v>
      </c>
      <c r="AL18" s="459" t="s">
        <v>33</v>
      </c>
      <c r="AM18" s="462">
        <v>0</v>
      </c>
      <c r="AN18" s="465">
        <v>0</v>
      </c>
      <c r="AO18" s="462">
        <v>0</v>
      </c>
      <c r="AP18" s="465">
        <v>0</v>
      </c>
      <c r="AQ18" s="429" t="str">
        <f t="shared" si="8"/>
        <v>N/A</v>
      </c>
      <c r="AR18" s="429" t="str">
        <f t="shared" si="9"/>
        <v>N/A</v>
      </c>
      <c r="AT18" s="459" t="s">
        <v>62</v>
      </c>
      <c r="AU18" s="459" t="s">
        <v>34</v>
      </c>
      <c r="AV18" s="462">
        <v>1</v>
      </c>
      <c r="AW18" s="465">
        <v>24962</v>
      </c>
      <c r="AX18" s="462">
        <v>1</v>
      </c>
      <c r="AY18" s="465">
        <v>26421</v>
      </c>
      <c r="AZ18" s="429">
        <f t="shared" si="10"/>
        <v>24962</v>
      </c>
      <c r="BA18" s="429">
        <f t="shared" si="11"/>
        <v>26421</v>
      </c>
      <c r="BC18" s="459" t="s">
        <v>62</v>
      </c>
      <c r="BD18" s="459" t="s">
        <v>49</v>
      </c>
      <c r="BE18" s="462">
        <v>0</v>
      </c>
      <c r="BF18" s="465">
        <v>0</v>
      </c>
      <c r="BG18" s="462">
        <v>0</v>
      </c>
      <c r="BH18" s="465">
        <v>0</v>
      </c>
      <c r="BI18" s="429" t="str">
        <f t="shared" si="12"/>
        <v>N/A</v>
      </c>
      <c r="BJ18" s="429" t="str">
        <f t="shared" si="13"/>
        <v>N/A</v>
      </c>
      <c r="BL18" s="459" t="s">
        <v>62</v>
      </c>
      <c r="BM18" s="459" t="s">
        <v>20</v>
      </c>
      <c r="BN18" s="462">
        <v>1</v>
      </c>
      <c r="BO18" s="465">
        <v>47476</v>
      </c>
      <c r="BP18" s="462">
        <v>1</v>
      </c>
      <c r="BQ18" s="465">
        <v>48004</v>
      </c>
      <c r="BR18" s="429">
        <f t="shared" si="14"/>
        <v>47476</v>
      </c>
      <c r="BS18" s="429">
        <f t="shared" si="15"/>
        <v>48004</v>
      </c>
      <c r="BU18" s="459" t="s">
        <v>62</v>
      </c>
      <c r="BV18" s="459" t="s">
        <v>21</v>
      </c>
      <c r="BW18" s="462">
        <v>0</v>
      </c>
      <c r="BX18" s="465">
        <v>0</v>
      </c>
      <c r="BY18" s="462">
        <v>0</v>
      </c>
      <c r="BZ18" s="465">
        <v>0</v>
      </c>
      <c r="CA18" s="429" t="str">
        <f t="shared" si="16"/>
        <v>N/A</v>
      </c>
      <c r="CB18" s="429" t="str">
        <f t="shared" si="17"/>
        <v>N/A</v>
      </c>
      <c r="CD18" s="459" t="s">
        <v>62</v>
      </c>
      <c r="CE18" s="459" t="s">
        <v>22</v>
      </c>
      <c r="CF18" s="462">
        <v>1</v>
      </c>
      <c r="CG18" s="465">
        <v>62014</v>
      </c>
      <c r="CH18" s="462">
        <v>1</v>
      </c>
      <c r="CI18" s="465">
        <v>62806</v>
      </c>
      <c r="CJ18" s="429">
        <f t="shared" si="18"/>
        <v>62014</v>
      </c>
      <c r="CK18" s="429">
        <f t="shared" si="19"/>
        <v>62806</v>
      </c>
    </row>
    <row r="19" spans="1:89" s="424" customFormat="1">
      <c r="A19" s="461" t="s">
        <v>163</v>
      </c>
      <c r="B19" s="461" t="s">
        <v>19</v>
      </c>
      <c r="C19" s="463">
        <v>0</v>
      </c>
      <c r="D19" s="466">
        <v>0</v>
      </c>
      <c r="E19" s="463">
        <v>0</v>
      </c>
      <c r="F19" s="466">
        <v>0</v>
      </c>
      <c r="G19" s="430" t="str">
        <f t="shared" si="0"/>
        <v>N/A</v>
      </c>
      <c r="H19" s="430" t="str">
        <f t="shared" si="1"/>
        <v>N/A</v>
      </c>
      <c r="J19" s="461" t="s">
        <v>163</v>
      </c>
      <c r="K19" s="461" t="s">
        <v>23</v>
      </c>
      <c r="L19" s="463">
        <v>0</v>
      </c>
      <c r="M19" s="466">
        <v>0</v>
      </c>
      <c r="N19" s="463">
        <v>0</v>
      </c>
      <c r="O19" s="466">
        <v>0</v>
      </c>
      <c r="P19" s="430" t="str">
        <f t="shared" si="2"/>
        <v>N/A</v>
      </c>
      <c r="Q19" s="430" t="str">
        <f t="shared" si="3"/>
        <v>N/A</v>
      </c>
      <c r="S19" s="461" t="s">
        <v>163</v>
      </c>
      <c r="T19" s="461" t="s">
        <v>24</v>
      </c>
      <c r="U19" s="463">
        <v>0</v>
      </c>
      <c r="V19" s="466">
        <v>0</v>
      </c>
      <c r="W19" s="466">
        <v>0</v>
      </c>
      <c r="X19" s="463">
        <v>0</v>
      </c>
      <c r="Y19" s="430" t="str">
        <f t="shared" si="4"/>
        <v>N/A</v>
      </c>
      <c r="Z19" s="430" t="str">
        <f t="shared" si="5"/>
        <v>N/A</v>
      </c>
      <c r="AB19" s="461" t="s">
        <v>163</v>
      </c>
      <c r="AC19" s="461" t="s">
        <v>32</v>
      </c>
      <c r="AD19" s="463">
        <v>0</v>
      </c>
      <c r="AE19" s="466">
        <v>0</v>
      </c>
      <c r="AF19" s="463">
        <v>0</v>
      </c>
      <c r="AG19" s="466">
        <v>0</v>
      </c>
      <c r="AH19" s="430" t="str">
        <f t="shared" si="6"/>
        <v>N/A</v>
      </c>
      <c r="AI19" s="430" t="str">
        <f t="shared" si="7"/>
        <v>N/A</v>
      </c>
      <c r="AK19" s="461" t="s">
        <v>163</v>
      </c>
      <c r="AL19" s="461" t="s">
        <v>33</v>
      </c>
      <c r="AM19" s="463">
        <v>0</v>
      </c>
      <c r="AN19" s="466">
        <v>0</v>
      </c>
      <c r="AO19" s="463">
        <v>0</v>
      </c>
      <c r="AP19" s="466">
        <v>0</v>
      </c>
      <c r="AQ19" s="430" t="str">
        <f t="shared" si="8"/>
        <v>N/A</v>
      </c>
      <c r="AR19" s="430" t="str">
        <f t="shared" si="9"/>
        <v>N/A</v>
      </c>
      <c r="AT19" s="461" t="s">
        <v>163</v>
      </c>
      <c r="AU19" s="461" t="s">
        <v>34</v>
      </c>
      <c r="AV19" s="463">
        <v>3</v>
      </c>
      <c r="AW19" s="466">
        <v>96036.2</v>
      </c>
      <c r="AX19" s="463">
        <v>3</v>
      </c>
      <c r="AY19" s="466">
        <v>96036</v>
      </c>
      <c r="AZ19" s="430">
        <f t="shared" si="10"/>
        <v>32012.066666666666</v>
      </c>
      <c r="BA19" s="430">
        <f t="shared" si="11"/>
        <v>32012</v>
      </c>
      <c r="BC19" s="461" t="s">
        <v>163</v>
      </c>
      <c r="BD19" s="461" t="s">
        <v>49</v>
      </c>
      <c r="BE19" s="463">
        <v>0</v>
      </c>
      <c r="BF19" s="466">
        <v>0</v>
      </c>
      <c r="BG19" s="463">
        <v>0</v>
      </c>
      <c r="BH19" s="466">
        <v>0</v>
      </c>
      <c r="BI19" s="430" t="str">
        <f t="shared" si="12"/>
        <v>N/A</v>
      </c>
      <c r="BJ19" s="430" t="str">
        <f t="shared" si="13"/>
        <v>N/A</v>
      </c>
      <c r="BL19" s="461" t="s">
        <v>163</v>
      </c>
      <c r="BM19" s="461" t="s">
        <v>20</v>
      </c>
      <c r="BN19" s="463">
        <v>0</v>
      </c>
      <c r="BO19" s="466">
        <v>0</v>
      </c>
      <c r="BP19" s="463">
        <v>0</v>
      </c>
      <c r="BQ19" s="466">
        <v>0</v>
      </c>
      <c r="BR19" s="430" t="str">
        <f t="shared" si="14"/>
        <v>N/A</v>
      </c>
      <c r="BS19" s="430" t="str">
        <f t="shared" si="15"/>
        <v>N/A</v>
      </c>
      <c r="BU19" s="461" t="s">
        <v>163</v>
      </c>
      <c r="BV19" s="461" t="s">
        <v>21</v>
      </c>
      <c r="BW19" s="463">
        <v>0</v>
      </c>
      <c r="BX19" s="466">
        <v>0</v>
      </c>
      <c r="BY19" s="463">
        <v>0</v>
      </c>
      <c r="BZ19" s="466">
        <v>0</v>
      </c>
      <c r="CA19" s="430" t="str">
        <f t="shared" si="16"/>
        <v>N/A</v>
      </c>
      <c r="CB19" s="430" t="str">
        <f t="shared" si="17"/>
        <v>N/A</v>
      </c>
      <c r="CD19" s="461" t="s">
        <v>163</v>
      </c>
      <c r="CE19" s="461" t="s">
        <v>22</v>
      </c>
      <c r="CF19" s="463">
        <v>0</v>
      </c>
      <c r="CG19" s="466">
        <v>0</v>
      </c>
      <c r="CH19" s="463">
        <v>0</v>
      </c>
      <c r="CI19" s="466">
        <v>0</v>
      </c>
      <c r="CJ19" s="430" t="str">
        <f t="shared" si="18"/>
        <v>N/A</v>
      </c>
      <c r="CK19" s="430" t="str">
        <f t="shared" si="19"/>
        <v>N/A</v>
      </c>
    </row>
    <row r="20" spans="1:89">
      <c r="A20" s="459" t="s">
        <v>63</v>
      </c>
      <c r="B20" s="459" t="s">
        <v>19</v>
      </c>
      <c r="C20" s="462">
        <v>13</v>
      </c>
      <c r="D20" s="465">
        <v>1204857</v>
      </c>
      <c r="E20" s="462">
        <v>13</v>
      </c>
      <c r="F20" s="465">
        <v>1204922</v>
      </c>
      <c r="G20" s="429">
        <f t="shared" si="0"/>
        <v>92681.307692307688</v>
      </c>
      <c r="H20" s="429">
        <f t="shared" si="1"/>
        <v>92686.307692307688</v>
      </c>
      <c r="J20" s="459" t="s">
        <v>63</v>
      </c>
      <c r="K20" s="459" t="s">
        <v>23</v>
      </c>
      <c r="L20" s="462">
        <v>2</v>
      </c>
      <c r="M20" s="465">
        <v>212190</v>
      </c>
      <c r="N20" s="462">
        <v>2</v>
      </c>
      <c r="O20" s="465">
        <v>212200</v>
      </c>
      <c r="P20" s="429">
        <f t="shared" si="2"/>
        <v>106095</v>
      </c>
      <c r="Q20" s="429">
        <f t="shared" si="3"/>
        <v>106100</v>
      </c>
      <c r="S20" s="459" t="s">
        <v>63</v>
      </c>
      <c r="T20" s="459" t="s">
        <v>24</v>
      </c>
      <c r="U20" s="462">
        <v>0</v>
      </c>
      <c r="V20" s="465">
        <v>0</v>
      </c>
      <c r="W20" s="465">
        <v>0</v>
      </c>
      <c r="X20" s="462">
        <v>0</v>
      </c>
      <c r="Y20" s="429" t="str">
        <f t="shared" si="4"/>
        <v>N/A</v>
      </c>
      <c r="Z20" s="429" t="str">
        <f t="shared" si="5"/>
        <v>N/A</v>
      </c>
      <c r="AB20" s="459" t="s">
        <v>63</v>
      </c>
      <c r="AC20" s="459" t="s">
        <v>32</v>
      </c>
      <c r="AD20" s="462">
        <v>12</v>
      </c>
      <c r="AE20" s="465">
        <v>596798</v>
      </c>
      <c r="AF20" s="462">
        <v>12</v>
      </c>
      <c r="AG20" s="465">
        <v>610634</v>
      </c>
      <c r="AH20" s="429">
        <f t="shared" si="6"/>
        <v>49733.166666666664</v>
      </c>
      <c r="AI20" s="429">
        <f t="shared" si="7"/>
        <v>50886.166666666664</v>
      </c>
      <c r="AK20" s="459" t="s">
        <v>63</v>
      </c>
      <c r="AL20" s="459" t="s">
        <v>33</v>
      </c>
      <c r="AM20" s="462">
        <v>4</v>
      </c>
      <c r="AN20" s="465">
        <v>164635</v>
      </c>
      <c r="AO20" s="462">
        <v>4</v>
      </c>
      <c r="AP20" s="465">
        <v>164655</v>
      </c>
      <c r="AQ20" s="429">
        <f t="shared" si="8"/>
        <v>41158.75</v>
      </c>
      <c r="AR20" s="429">
        <f t="shared" si="9"/>
        <v>41163.75</v>
      </c>
      <c r="AT20" s="459" t="s">
        <v>63</v>
      </c>
      <c r="AU20" s="459" t="s">
        <v>34</v>
      </c>
      <c r="AV20" s="462">
        <v>19</v>
      </c>
      <c r="AW20" s="465">
        <v>529092</v>
      </c>
      <c r="AX20" s="462">
        <v>19</v>
      </c>
      <c r="AY20" s="465">
        <v>529189</v>
      </c>
      <c r="AZ20" s="429">
        <f t="shared" si="10"/>
        <v>27846.947368421053</v>
      </c>
      <c r="BA20" s="429">
        <f t="shared" si="11"/>
        <v>27852.052631578947</v>
      </c>
      <c r="BC20" s="459" t="s">
        <v>63</v>
      </c>
      <c r="BD20" s="459" t="s">
        <v>49</v>
      </c>
      <c r="BE20" s="462">
        <v>2</v>
      </c>
      <c r="BF20" s="465">
        <v>110410</v>
      </c>
      <c r="BG20" s="462">
        <v>2</v>
      </c>
      <c r="BH20" s="465">
        <v>110420</v>
      </c>
      <c r="BI20" s="429">
        <f t="shared" si="12"/>
        <v>55205</v>
      </c>
      <c r="BJ20" s="429">
        <f t="shared" si="13"/>
        <v>55210</v>
      </c>
      <c r="BL20" s="459" t="s">
        <v>63</v>
      </c>
      <c r="BM20" s="459" t="s">
        <v>20</v>
      </c>
      <c r="BN20" s="462">
        <v>4</v>
      </c>
      <c r="BO20" s="465">
        <v>347020</v>
      </c>
      <c r="BP20" s="462">
        <v>4</v>
      </c>
      <c r="BQ20" s="465">
        <v>347041</v>
      </c>
      <c r="BR20" s="429">
        <f t="shared" si="14"/>
        <v>86755</v>
      </c>
      <c r="BS20" s="429">
        <f t="shared" si="15"/>
        <v>86760.25</v>
      </c>
      <c r="BU20" s="459" t="s">
        <v>63</v>
      </c>
      <c r="BV20" s="459" t="s">
        <v>21</v>
      </c>
      <c r="BW20" s="462">
        <v>0</v>
      </c>
      <c r="BX20" s="465">
        <v>0</v>
      </c>
      <c r="BY20" s="462">
        <v>0</v>
      </c>
      <c r="BZ20" s="465">
        <v>0</v>
      </c>
      <c r="CA20" s="429" t="str">
        <f t="shared" si="16"/>
        <v>N/A</v>
      </c>
      <c r="CB20" s="429" t="str">
        <f t="shared" si="17"/>
        <v>N/A</v>
      </c>
      <c r="CD20" s="459" t="s">
        <v>63</v>
      </c>
      <c r="CE20" s="459" t="s">
        <v>22</v>
      </c>
      <c r="CF20" s="462">
        <v>2</v>
      </c>
      <c r="CG20" s="465">
        <v>194135</v>
      </c>
      <c r="CH20" s="462">
        <v>2</v>
      </c>
      <c r="CI20" s="465">
        <v>194145</v>
      </c>
      <c r="CJ20" s="429">
        <f t="shared" si="18"/>
        <v>97067.5</v>
      </c>
      <c r="CK20" s="429">
        <f t="shared" si="19"/>
        <v>97072.5</v>
      </c>
    </row>
    <row r="21" spans="1:89" s="424" customFormat="1">
      <c r="A21" s="461" t="s">
        <v>164</v>
      </c>
      <c r="B21" s="461" t="s">
        <v>19</v>
      </c>
      <c r="C21" s="463">
        <v>0</v>
      </c>
      <c r="D21" s="466">
        <v>0</v>
      </c>
      <c r="E21" s="463">
        <v>0</v>
      </c>
      <c r="F21" s="466">
        <v>0</v>
      </c>
      <c r="G21" s="430" t="str">
        <f t="shared" si="0"/>
        <v>N/A</v>
      </c>
      <c r="H21" s="430" t="str">
        <f t="shared" si="1"/>
        <v>N/A</v>
      </c>
      <c r="J21" s="461" t="s">
        <v>164</v>
      </c>
      <c r="K21" s="461" t="s">
        <v>23</v>
      </c>
      <c r="L21" s="463">
        <v>1</v>
      </c>
      <c r="M21" s="466">
        <v>75000</v>
      </c>
      <c r="N21" s="463">
        <v>1</v>
      </c>
      <c r="O21" s="466">
        <v>75000</v>
      </c>
      <c r="P21" s="430">
        <f t="shared" si="2"/>
        <v>75000</v>
      </c>
      <c r="Q21" s="430">
        <f t="shared" si="3"/>
        <v>75000</v>
      </c>
      <c r="S21" s="461" t="s">
        <v>164</v>
      </c>
      <c r="T21" s="461" t="s">
        <v>24</v>
      </c>
      <c r="U21" s="463">
        <v>0</v>
      </c>
      <c r="V21" s="466">
        <v>0</v>
      </c>
      <c r="W21" s="466">
        <v>0</v>
      </c>
      <c r="X21" s="463">
        <v>0</v>
      </c>
      <c r="Y21" s="430" t="str">
        <f t="shared" si="4"/>
        <v>N/A</v>
      </c>
      <c r="Z21" s="430" t="str">
        <f t="shared" si="5"/>
        <v>N/A</v>
      </c>
      <c r="AB21" s="461" t="s">
        <v>164</v>
      </c>
      <c r="AC21" s="461" t="s">
        <v>32</v>
      </c>
      <c r="AD21" s="463">
        <v>1</v>
      </c>
      <c r="AE21" s="466">
        <v>55512</v>
      </c>
      <c r="AF21" s="463">
        <v>1</v>
      </c>
      <c r="AG21" s="466">
        <v>55512</v>
      </c>
      <c r="AH21" s="430">
        <f t="shared" si="6"/>
        <v>55512</v>
      </c>
      <c r="AI21" s="430">
        <f t="shared" si="7"/>
        <v>55512</v>
      </c>
      <c r="AK21" s="461" t="s">
        <v>164</v>
      </c>
      <c r="AL21" s="461" t="s">
        <v>33</v>
      </c>
      <c r="AM21" s="463">
        <v>0</v>
      </c>
      <c r="AN21" s="466">
        <v>0</v>
      </c>
      <c r="AO21" s="463">
        <v>0</v>
      </c>
      <c r="AP21" s="466">
        <v>0</v>
      </c>
      <c r="AQ21" s="430" t="str">
        <f t="shared" si="8"/>
        <v>N/A</v>
      </c>
      <c r="AR21" s="430" t="str">
        <f t="shared" si="9"/>
        <v>N/A</v>
      </c>
      <c r="AT21" s="461" t="s">
        <v>164</v>
      </c>
      <c r="AU21" s="461" t="s">
        <v>34</v>
      </c>
      <c r="AV21" s="463">
        <v>2.5</v>
      </c>
      <c r="AW21" s="466">
        <v>62950</v>
      </c>
      <c r="AX21" s="463">
        <v>2.5</v>
      </c>
      <c r="AY21" s="466">
        <v>63075</v>
      </c>
      <c r="AZ21" s="430">
        <f t="shared" si="10"/>
        <v>25180</v>
      </c>
      <c r="BA21" s="430">
        <f t="shared" si="11"/>
        <v>25230</v>
      </c>
      <c r="BC21" s="461" t="s">
        <v>164</v>
      </c>
      <c r="BD21" s="461" t="s">
        <v>49</v>
      </c>
      <c r="BE21" s="463">
        <v>0</v>
      </c>
      <c r="BF21" s="466">
        <v>0</v>
      </c>
      <c r="BG21" s="463">
        <v>0</v>
      </c>
      <c r="BH21" s="466">
        <v>0</v>
      </c>
      <c r="BI21" s="430" t="str">
        <f t="shared" si="12"/>
        <v>N/A</v>
      </c>
      <c r="BJ21" s="430" t="str">
        <f t="shared" si="13"/>
        <v>N/A</v>
      </c>
      <c r="BL21" s="461" t="s">
        <v>164</v>
      </c>
      <c r="BM21" s="461" t="s">
        <v>20</v>
      </c>
      <c r="BN21" s="463">
        <v>0</v>
      </c>
      <c r="BO21" s="466">
        <v>0</v>
      </c>
      <c r="BP21" s="463">
        <v>0</v>
      </c>
      <c r="BQ21" s="466">
        <v>0</v>
      </c>
      <c r="BR21" s="430" t="str">
        <f t="shared" si="14"/>
        <v>N/A</v>
      </c>
      <c r="BS21" s="430" t="str">
        <f t="shared" si="15"/>
        <v>N/A</v>
      </c>
      <c r="BU21" s="461" t="s">
        <v>164</v>
      </c>
      <c r="BV21" s="461" t="s">
        <v>21</v>
      </c>
      <c r="BW21" s="463">
        <v>0</v>
      </c>
      <c r="BX21" s="466">
        <v>0</v>
      </c>
      <c r="BY21" s="463">
        <v>0</v>
      </c>
      <c r="BZ21" s="466">
        <v>0</v>
      </c>
      <c r="CA21" s="430" t="str">
        <f t="shared" si="16"/>
        <v>N/A</v>
      </c>
      <c r="CB21" s="430" t="str">
        <f t="shared" si="17"/>
        <v>N/A</v>
      </c>
      <c r="CD21" s="461" t="s">
        <v>164</v>
      </c>
      <c r="CE21" s="461" t="s">
        <v>22</v>
      </c>
      <c r="CF21" s="463">
        <v>0</v>
      </c>
      <c r="CG21" s="466">
        <v>0</v>
      </c>
      <c r="CH21" s="463">
        <v>0</v>
      </c>
      <c r="CI21" s="466">
        <v>0</v>
      </c>
      <c r="CJ21" s="430" t="str">
        <f t="shared" si="18"/>
        <v>N/A</v>
      </c>
      <c r="CK21" s="430" t="str">
        <f t="shared" si="19"/>
        <v>N/A</v>
      </c>
    </row>
    <row r="22" spans="1:89">
      <c r="A22" s="459" t="s">
        <v>64</v>
      </c>
      <c r="B22" s="459" t="s">
        <v>19</v>
      </c>
      <c r="C22" s="462">
        <v>13</v>
      </c>
      <c r="D22" s="465">
        <v>884218.99999999988</v>
      </c>
      <c r="E22" s="462">
        <v>13</v>
      </c>
      <c r="F22" s="465">
        <v>884218.99999999988</v>
      </c>
      <c r="G22" s="429">
        <f t="shared" si="0"/>
        <v>68016.846153846142</v>
      </c>
      <c r="H22" s="429">
        <f t="shared" si="1"/>
        <v>68016.846153846142</v>
      </c>
      <c r="J22" s="459" t="s">
        <v>64</v>
      </c>
      <c r="K22" s="459" t="s">
        <v>23</v>
      </c>
      <c r="L22" s="462">
        <v>3.36</v>
      </c>
      <c r="M22" s="465">
        <v>170849.60080000001</v>
      </c>
      <c r="N22" s="462">
        <v>3.36</v>
      </c>
      <c r="O22" s="465">
        <v>170849.60080000001</v>
      </c>
      <c r="P22" s="429">
        <f t="shared" si="2"/>
        <v>50848.09547619048</v>
      </c>
      <c r="Q22" s="429">
        <f t="shared" si="3"/>
        <v>50848.09547619048</v>
      </c>
      <c r="S22" s="459" t="s">
        <v>64</v>
      </c>
      <c r="T22" s="459" t="s">
        <v>24</v>
      </c>
      <c r="U22" s="462">
        <v>2</v>
      </c>
      <c r="V22" s="465">
        <v>90455.75</v>
      </c>
      <c r="W22" s="465">
        <v>2</v>
      </c>
      <c r="X22" s="462">
        <v>90455.75</v>
      </c>
      <c r="Y22" s="429">
        <f t="shared" si="4"/>
        <v>45227.875</v>
      </c>
      <c r="Z22" s="429">
        <f t="shared" si="5"/>
        <v>45227.875</v>
      </c>
      <c r="AB22" s="459" t="s">
        <v>64</v>
      </c>
      <c r="AC22" s="459" t="s">
        <v>32</v>
      </c>
      <c r="AD22" s="462">
        <v>11.41</v>
      </c>
      <c r="AE22" s="465">
        <v>583942.11</v>
      </c>
      <c r="AF22" s="462">
        <v>11.41</v>
      </c>
      <c r="AG22" s="465">
        <v>583942.11</v>
      </c>
      <c r="AH22" s="429">
        <f t="shared" si="6"/>
        <v>51178.099035933388</v>
      </c>
      <c r="AI22" s="429">
        <f t="shared" si="7"/>
        <v>51178.099035933388</v>
      </c>
      <c r="AK22" s="459" t="s">
        <v>64</v>
      </c>
      <c r="AL22" s="459" t="s">
        <v>33</v>
      </c>
      <c r="AM22" s="462">
        <v>3</v>
      </c>
      <c r="AN22" s="465">
        <v>96331.54</v>
      </c>
      <c r="AO22" s="462">
        <v>3</v>
      </c>
      <c r="AP22" s="465">
        <v>96331.54</v>
      </c>
      <c r="AQ22" s="429">
        <f t="shared" si="8"/>
        <v>32110.513333333332</v>
      </c>
      <c r="AR22" s="429">
        <f t="shared" si="9"/>
        <v>32110.513333333332</v>
      </c>
      <c r="AT22" s="459" t="s">
        <v>64</v>
      </c>
      <c r="AU22" s="459" t="s">
        <v>34</v>
      </c>
      <c r="AV22" s="462">
        <v>18</v>
      </c>
      <c r="AW22" s="465">
        <v>435220.02000000008</v>
      </c>
      <c r="AX22" s="462">
        <v>18</v>
      </c>
      <c r="AY22" s="465">
        <v>435220.02000000008</v>
      </c>
      <c r="AZ22" s="429">
        <f t="shared" si="10"/>
        <v>24178.890000000003</v>
      </c>
      <c r="BA22" s="429">
        <f t="shared" si="11"/>
        <v>24178.890000000003</v>
      </c>
      <c r="BC22" s="459" t="s">
        <v>64</v>
      </c>
      <c r="BD22" s="459" t="s">
        <v>49</v>
      </c>
      <c r="BE22" s="462">
        <v>3</v>
      </c>
      <c r="BF22" s="465">
        <v>177091.11</v>
      </c>
      <c r="BG22" s="462">
        <v>3</v>
      </c>
      <c r="BH22" s="465">
        <v>177091.11</v>
      </c>
      <c r="BI22" s="429">
        <f t="shared" si="12"/>
        <v>59030.369999999995</v>
      </c>
      <c r="BJ22" s="429">
        <f t="shared" si="13"/>
        <v>59030.369999999995</v>
      </c>
      <c r="BL22" s="459" t="s">
        <v>64</v>
      </c>
      <c r="BM22" s="459" t="s">
        <v>20</v>
      </c>
      <c r="BN22" s="462">
        <v>3.93</v>
      </c>
      <c r="BO22" s="465">
        <v>348699.10590000002</v>
      </c>
      <c r="BP22" s="462">
        <v>3.93</v>
      </c>
      <c r="BQ22" s="465">
        <v>348699.10590000002</v>
      </c>
      <c r="BR22" s="429">
        <f t="shared" si="14"/>
        <v>88727.507862595419</v>
      </c>
      <c r="BS22" s="429">
        <f t="shared" si="15"/>
        <v>88727.507862595419</v>
      </c>
      <c r="BU22" s="459" t="s">
        <v>64</v>
      </c>
      <c r="BV22" s="459" t="s">
        <v>21</v>
      </c>
      <c r="BW22" s="462">
        <v>0</v>
      </c>
      <c r="BX22" s="465">
        <v>0</v>
      </c>
      <c r="BY22" s="462">
        <v>0</v>
      </c>
      <c r="BZ22" s="465">
        <v>0</v>
      </c>
      <c r="CA22" s="429" t="str">
        <f t="shared" si="16"/>
        <v>N/A</v>
      </c>
      <c r="CB22" s="429" t="str">
        <f t="shared" si="17"/>
        <v>N/A</v>
      </c>
      <c r="CD22" s="459" t="s">
        <v>64</v>
      </c>
      <c r="CE22" s="459" t="s">
        <v>22</v>
      </c>
      <c r="CF22" s="462">
        <v>1</v>
      </c>
      <c r="CG22" s="465">
        <v>95578.2</v>
      </c>
      <c r="CH22" s="462">
        <v>1</v>
      </c>
      <c r="CI22" s="465">
        <v>95578.2</v>
      </c>
      <c r="CJ22" s="429">
        <f t="shared" si="18"/>
        <v>95578.2</v>
      </c>
      <c r="CK22" s="429">
        <f t="shared" si="19"/>
        <v>95578.2</v>
      </c>
    </row>
    <row r="23" spans="1:89" s="424" customFormat="1">
      <c r="A23" s="461" t="s">
        <v>65</v>
      </c>
      <c r="B23" s="461" t="s">
        <v>19</v>
      </c>
      <c r="C23" s="463">
        <v>14</v>
      </c>
      <c r="D23" s="466">
        <v>931634</v>
      </c>
      <c r="E23" s="463">
        <v>14</v>
      </c>
      <c r="F23" s="466">
        <v>931634</v>
      </c>
      <c r="G23" s="430">
        <f t="shared" si="0"/>
        <v>66545.28571428571</v>
      </c>
      <c r="H23" s="430">
        <f t="shared" si="1"/>
        <v>66545.28571428571</v>
      </c>
      <c r="J23" s="461" t="s">
        <v>65</v>
      </c>
      <c r="K23" s="461" t="s">
        <v>23</v>
      </c>
      <c r="L23" s="463">
        <v>1</v>
      </c>
      <c r="M23" s="466">
        <v>71000</v>
      </c>
      <c r="N23" s="463">
        <v>1</v>
      </c>
      <c r="O23" s="466">
        <v>71000</v>
      </c>
      <c r="P23" s="430">
        <f t="shared" si="2"/>
        <v>71000</v>
      </c>
      <c r="Q23" s="430">
        <f t="shared" si="3"/>
        <v>71000</v>
      </c>
      <c r="S23" s="461" t="s">
        <v>65</v>
      </c>
      <c r="T23" s="461" t="s">
        <v>24</v>
      </c>
      <c r="U23" s="463">
        <v>2</v>
      </c>
      <c r="V23" s="466">
        <v>103595</v>
      </c>
      <c r="W23" s="466">
        <v>2</v>
      </c>
      <c r="X23" s="463">
        <v>103595</v>
      </c>
      <c r="Y23" s="430">
        <f t="shared" si="4"/>
        <v>51797.5</v>
      </c>
      <c r="Z23" s="430">
        <f t="shared" si="5"/>
        <v>51797.5</v>
      </c>
      <c r="AB23" s="461" t="s">
        <v>65</v>
      </c>
      <c r="AC23" s="461" t="s">
        <v>32</v>
      </c>
      <c r="AD23" s="463">
        <v>3</v>
      </c>
      <c r="AE23" s="466">
        <v>161353</v>
      </c>
      <c r="AF23" s="463">
        <v>3</v>
      </c>
      <c r="AG23" s="466">
        <v>161353</v>
      </c>
      <c r="AH23" s="430">
        <f t="shared" si="6"/>
        <v>53784.333333333336</v>
      </c>
      <c r="AI23" s="430">
        <f t="shared" si="7"/>
        <v>53784.333333333336</v>
      </c>
      <c r="AK23" s="461" t="s">
        <v>65</v>
      </c>
      <c r="AL23" s="461" t="s">
        <v>33</v>
      </c>
      <c r="AM23" s="463">
        <v>6</v>
      </c>
      <c r="AN23" s="466">
        <v>255705</v>
      </c>
      <c r="AO23" s="463">
        <v>6</v>
      </c>
      <c r="AP23" s="466">
        <v>255705</v>
      </c>
      <c r="AQ23" s="430">
        <f t="shared" si="8"/>
        <v>42617.5</v>
      </c>
      <c r="AR23" s="430">
        <f t="shared" si="9"/>
        <v>42617.5</v>
      </c>
      <c r="AT23" s="461" t="s">
        <v>65</v>
      </c>
      <c r="AU23" s="461" t="s">
        <v>34</v>
      </c>
      <c r="AV23" s="463">
        <v>36</v>
      </c>
      <c r="AW23" s="466">
        <v>759978</v>
      </c>
      <c r="AX23" s="463">
        <v>36</v>
      </c>
      <c r="AY23" s="466">
        <v>759978</v>
      </c>
      <c r="AZ23" s="430">
        <f t="shared" si="10"/>
        <v>21110.5</v>
      </c>
      <c r="BA23" s="430">
        <f t="shared" si="11"/>
        <v>21110.5</v>
      </c>
      <c r="BC23" s="461" t="s">
        <v>65</v>
      </c>
      <c r="BD23" s="461" t="s">
        <v>49</v>
      </c>
      <c r="BE23" s="463">
        <v>5</v>
      </c>
      <c r="BF23" s="466">
        <v>223558</v>
      </c>
      <c r="BG23" s="463">
        <v>5</v>
      </c>
      <c r="BH23" s="466">
        <v>223558</v>
      </c>
      <c r="BI23" s="430">
        <f t="shared" si="12"/>
        <v>44711.6</v>
      </c>
      <c r="BJ23" s="430">
        <f t="shared" si="13"/>
        <v>44711.6</v>
      </c>
      <c r="BL23" s="461" t="s">
        <v>65</v>
      </c>
      <c r="BM23" s="461" t="s">
        <v>20</v>
      </c>
      <c r="BN23" s="463">
        <v>3</v>
      </c>
      <c r="BO23" s="466">
        <v>241000</v>
      </c>
      <c r="BP23" s="463">
        <v>3</v>
      </c>
      <c r="BQ23" s="466">
        <v>241000</v>
      </c>
      <c r="BR23" s="430">
        <f t="shared" si="14"/>
        <v>80333.333333333328</v>
      </c>
      <c r="BS23" s="430">
        <f t="shared" si="15"/>
        <v>80333.333333333328</v>
      </c>
      <c r="BU23" s="461" t="s">
        <v>65</v>
      </c>
      <c r="BV23" s="461" t="s">
        <v>21</v>
      </c>
      <c r="BW23" s="463">
        <v>3</v>
      </c>
      <c r="BX23" s="466">
        <v>224000</v>
      </c>
      <c r="BY23" s="463">
        <v>3</v>
      </c>
      <c r="BZ23" s="466">
        <v>224000</v>
      </c>
      <c r="CA23" s="430">
        <f t="shared" si="16"/>
        <v>74666.666666666672</v>
      </c>
      <c r="CB23" s="430">
        <f t="shared" si="17"/>
        <v>74666.666666666672</v>
      </c>
      <c r="CD23" s="461" t="s">
        <v>65</v>
      </c>
      <c r="CE23" s="461" t="s">
        <v>22</v>
      </c>
      <c r="CF23" s="463">
        <v>1</v>
      </c>
      <c r="CG23" s="466">
        <v>92700</v>
      </c>
      <c r="CH23" s="463">
        <v>1</v>
      </c>
      <c r="CI23" s="466">
        <v>92700</v>
      </c>
      <c r="CJ23" s="430">
        <f t="shared" si="18"/>
        <v>92700</v>
      </c>
      <c r="CK23" s="430">
        <f t="shared" si="19"/>
        <v>92700</v>
      </c>
    </row>
    <row r="24" spans="1:89">
      <c r="A24" s="459" t="s">
        <v>66</v>
      </c>
      <c r="B24" s="459" t="s">
        <v>19</v>
      </c>
      <c r="C24" s="462">
        <v>12</v>
      </c>
      <c r="D24" s="465">
        <v>884996</v>
      </c>
      <c r="E24" s="462">
        <v>12</v>
      </c>
      <c r="F24" s="465">
        <v>884996</v>
      </c>
      <c r="G24" s="429">
        <f t="shared" si="0"/>
        <v>73749.666666666672</v>
      </c>
      <c r="H24" s="429">
        <f t="shared" si="1"/>
        <v>73749.666666666672</v>
      </c>
      <c r="J24" s="459" t="s">
        <v>66</v>
      </c>
      <c r="K24" s="459" t="s">
        <v>23</v>
      </c>
      <c r="L24" s="462">
        <v>4.3</v>
      </c>
      <c r="M24" s="465">
        <v>314209</v>
      </c>
      <c r="N24" s="462">
        <v>4.3</v>
      </c>
      <c r="O24" s="465">
        <v>316209</v>
      </c>
      <c r="P24" s="429">
        <f t="shared" si="2"/>
        <v>73071.860465116275</v>
      </c>
      <c r="Q24" s="429">
        <f t="shared" si="3"/>
        <v>73536.976744186046</v>
      </c>
      <c r="S24" s="459" t="s">
        <v>66</v>
      </c>
      <c r="T24" s="459" t="s">
        <v>24</v>
      </c>
      <c r="U24" s="462">
        <v>5</v>
      </c>
      <c r="V24" s="465">
        <v>283486</v>
      </c>
      <c r="W24" s="465">
        <v>5</v>
      </c>
      <c r="X24" s="462">
        <v>283486</v>
      </c>
      <c r="Y24" s="429">
        <f t="shared" si="4"/>
        <v>56697.2</v>
      </c>
      <c r="Z24" s="429">
        <f t="shared" si="5"/>
        <v>56697.2</v>
      </c>
      <c r="AB24" s="459" t="s">
        <v>66</v>
      </c>
      <c r="AC24" s="459" t="s">
        <v>32</v>
      </c>
      <c r="AD24" s="462">
        <v>9</v>
      </c>
      <c r="AE24" s="465">
        <v>421082</v>
      </c>
      <c r="AF24" s="462">
        <v>9</v>
      </c>
      <c r="AG24" s="465">
        <v>421082</v>
      </c>
      <c r="AH24" s="429">
        <f t="shared" si="6"/>
        <v>46786.888888888891</v>
      </c>
      <c r="AI24" s="429">
        <f t="shared" si="7"/>
        <v>46786.888888888891</v>
      </c>
      <c r="AK24" s="459" t="s">
        <v>66</v>
      </c>
      <c r="AL24" s="459" t="s">
        <v>33</v>
      </c>
      <c r="AM24" s="462">
        <v>3</v>
      </c>
      <c r="AN24" s="465">
        <v>146598</v>
      </c>
      <c r="AO24" s="462">
        <v>3</v>
      </c>
      <c r="AP24" s="465">
        <v>146598</v>
      </c>
      <c r="AQ24" s="429">
        <f t="shared" si="8"/>
        <v>48866</v>
      </c>
      <c r="AR24" s="429">
        <f t="shared" si="9"/>
        <v>48866</v>
      </c>
      <c r="AT24" s="459" t="s">
        <v>66</v>
      </c>
      <c r="AU24" s="459" t="s">
        <v>34</v>
      </c>
      <c r="AV24" s="462">
        <v>22</v>
      </c>
      <c r="AW24" s="465">
        <v>533694</v>
      </c>
      <c r="AX24" s="462">
        <v>22</v>
      </c>
      <c r="AY24" s="465">
        <v>533694</v>
      </c>
      <c r="AZ24" s="429">
        <f t="shared" si="10"/>
        <v>24258.81818181818</v>
      </c>
      <c r="BA24" s="429">
        <f t="shared" si="11"/>
        <v>24258.81818181818</v>
      </c>
      <c r="BC24" s="459" t="s">
        <v>66</v>
      </c>
      <c r="BD24" s="459" t="s">
        <v>49</v>
      </c>
      <c r="BE24" s="462">
        <v>4</v>
      </c>
      <c r="BF24" s="465">
        <v>198909</v>
      </c>
      <c r="BG24" s="462">
        <v>4</v>
      </c>
      <c r="BH24" s="465">
        <v>198909</v>
      </c>
      <c r="BI24" s="429">
        <f t="shared" si="12"/>
        <v>49727.25</v>
      </c>
      <c r="BJ24" s="429">
        <f t="shared" si="13"/>
        <v>49727.25</v>
      </c>
      <c r="BL24" s="459" t="s">
        <v>66</v>
      </c>
      <c r="BM24" s="459" t="s">
        <v>20</v>
      </c>
      <c r="BN24" s="462">
        <v>3.7</v>
      </c>
      <c r="BO24" s="465">
        <v>298165</v>
      </c>
      <c r="BP24" s="462">
        <v>3.7</v>
      </c>
      <c r="BQ24" s="465">
        <v>307165</v>
      </c>
      <c r="BR24" s="429">
        <f t="shared" si="14"/>
        <v>80585.135135135133</v>
      </c>
      <c r="BS24" s="429">
        <f t="shared" si="15"/>
        <v>83017.567567567559</v>
      </c>
      <c r="BU24" s="459" t="s">
        <v>66</v>
      </c>
      <c r="BV24" s="459" t="s">
        <v>21</v>
      </c>
      <c r="BW24" s="462">
        <v>2</v>
      </c>
      <c r="BX24" s="465">
        <v>93347</v>
      </c>
      <c r="BY24" s="462">
        <v>2</v>
      </c>
      <c r="BZ24" s="465">
        <v>93347</v>
      </c>
      <c r="CA24" s="429">
        <f t="shared" si="16"/>
        <v>46673.5</v>
      </c>
      <c r="CB24" s="429">
        <f t="shared" si="17"/>
        <v>46673.5</v>
      </c>
      <c r="CD24" s="459" t="s">
        <v>66</v>
      </c>
      <c r="CE24" s="459" t="s">
        <v>22</v>
      </c>
      <c r="CF24" s="462">
        <v>1</v>
      </c>
      <c r="CG24" s="465">
        <v>75000</v>
      </c>
      <c r="CH24" s="462">
        <v>1</v>
      </c>
      <c r="CI24" s="465">
        <v>75000</v>
      </c>
      <c r="CJ24" s="429">
        <f t="shared" si="18"/>
        <v>75000</v>
      </c>
      <c r="CK24" s="429">
        <f t="shared" si="19"/>
        <v>75000</v>
      </c>
    </row>
    <row r="25" spans="1:89" s="424" customFormat="1">
      <c r="A25" s="461" t="s">
        <v>67</v>
      </c>
      <c r="B25" s="461" t="s">
        <v>19</v>
      </c>
      <c r="C25" s="463">
        <v>0</v>
      </c>
      <c r="D25" s="466">
        <v>0</v>
      </c>
      <c r="E25" s="463">
        <v>0</v>
      </c>
      <c r="F25" s="466">
        <v>0</v>
      </c>
      <c r="G25" s="430" t="str">
        <f t="shared" si="0"/>
        <v>N/A</v>
      </c>
      <c r="H25" s="430" t="str">
        <f t="shared" si="1"/>
        <v>N/A</v>
      </c>
      <c r="J25" s="461" t="s">
        <v>67</v>
      </c>
      <c r="K25" s="461" t="s">
        <v>23</v>
      </c>
      <c r="L25" s="463">
        <v>1</v>
      </c>
      <c r="M25" s="466">
        <v>65789</v>
      </c>
      <c r="N25" s="463">
        <v>1</v>
      </c>
      <c r="O25" s="466">
        <v>65790</v>
      </c>
      <c r="P25" s="430">
        <f t="shared" si="2"/>
        <v>65789</v>
      </c>
      <c r="Q25" s="430">
        <f t="shared" si="3"/>
        <v>65790</v>
      </c>
      <c r="S25" s="461" t="s">
        <v>67</v>
      </c>
      <c r="T25" s="461" t="s">
        <v>24</v>
      </c>
      <c r="U25" s="463">
        <v>0</v>
      </c>
      <c r="V25" s="466">
        <v>0</v>
      </c>
      <c r="W25" s="466">
        <v>0</v>
      </c>
      <c r="X25" s="463">
        <v>0</v>
      </c>
      <c r="Y25" s="430" t="str">
        <f t="shared" si="4"/>
        <v>N/A</v>
      </c>
      <c r="Z25" s="430" t="str">
        <f t="shared" si="5"/>
        <v>N/A</v>
      </c>
      <c r="AB25" s="461" t="s">
        <v>67</v>
      </c>
      <c r="AC25" s="461" t="s">
        <v>32</v>
      </c>
      <c r="AD25" s="463">
        <v>1</v>
      </c>
      <c r="AE25" s="466">
        <v>44570</v>
      </c>
      <c r="AF25" s="463">
        <v>1</v>
      </c>
      <c r="AG25" s="466">
        <v>44571</v>
      </c>
      <c r="AH25" s="430">
        <f t="shared" si="6"/>
        <v>44570</v>
      </c>
      <c r="AI25" s="430">
        <f t="shared" si="7"/>
        <v>44571</v>
      </c>
      <c r="AK25" s="461" t="s">
        <v>67</v>
      </c>
      <c r="AL25" s="461" t="s">
        <v>33</v>
      </c>
      <c r="AM25" s="463">
        <v>1</v>
      </c>
      <c r="AN25" s="466">
        <v>42638</v>
      </c>
      <c r="AO25" s="463">
        <v>1</v>
      </c>
      <c r="AP25" s="466">
        <v>42639</v>
      </c>
      <c r="AQ25" s="430">
        <f t="shared" si="8"/>
        <v>42638</v>
      </c>
      <c r="AR25" s="430">
        <f t="shared" si="9"/>
        <v>42639</v>
      </c>
      <c r="AT25" s="461" t="s">
        <v>67</v>
      </c>
      <c r="AU25" s="461" t="s">
        <v>34</v>
      </c>
      <c r="AV25" s="463">
        <v>4</v>
      </c>
      <c r="AW25" s="466">
        <v>76049</v>
      </c>
      <c r="AX25" s="463">
        <v>4</v>
      </c>
      <c r="AY25" s="466">
        <v>76053</v>
      </c>
      <c r="AZ25" s="430">
        <f t="shared" si="10"/>
        <v>19012.25</v>
      </c>
      <c r="BA25" s="430">
        <f t="shared" si="11"/>
        <v>19013.25</v>
      </c>
      <c r="BC25" s="461" t="s">
        <v>67</v>
      </c>
      <c r="BD25" s="461" t="s">
        <v>49</v>
      </c>
      <c r="BE25" s="463">
        <v>0</v>
      </c>
      <c r="BF25" s="466">
        <v>0</v>
      </c>
      <c r="BG25" s="463">
        <v>0</v>
      </c>
      <c r="BH25" s="466">
        <v>0</v>
      </c>
      <c r="BI25" s="430" t="str">
        <f t="shared" si="12"/>
        <v>N/A</v>
      </c>
      <c r="BJ25" s="430" t="str">
        <f t="shared" si="13"/>
        <v>N/A</v>
      </c>
      <c r="BL25" s="461" t="s">
        <v>67</v>
      </c>
      <c r="BM25" s="461" t="s">
        <v>20</v>
      </c>
      <c r="BN25" s="463">
        <v>0</v>
      </c>
      <c r="BO25" s="466">
        <v>0</v>
      </c>
      <c r="BP25" s="463">
        <v>0</v>
      </c>
      <c r="BQ25" s="466">
        <v>0</v>
      </c>
      <c r="BR25" s="430" t="str">
        <f t="shared" si="14"/>
        <v>N/A</v>
      </c>
      <c r="BS25" s="430" t="str">
        <f t="shared" si="15"/>
        <v>N/A</v>
      </c>
      <c r="BU25" s="461" t="s">
        <v>67</v>
      </c>
      <c r="BV25" s="461" t="s">
        <v>21</v>
      </c>
      <c r="BW25" s="463">
        <v>0</v>
      </c>
      <c r="BX25" s="466">
        <v>0</v>
      </c>
      <c r="BY25" s="463">
        <v>0</v>
      </c>
      <c r="BZ25" s="466">
        <v>0</v>
      </c>
      <c r="CA25" s="430" t="str">
        <f t="shared" si="16"/>
        <v>N/A</v>
      </c>
      <c r="CB25" s="430" t="str">
        <f t="shared" si="17"/>
        <v>N/A</v>
      </c>
      <c r="CD25" s="461" t="s">
        <v>67</v>
      </c>
      <c r="CE25" s="461" t="s">
        <v>22</v>
      </c>
      <c r="CF25" s="463">
        <v>1</v>
      </c>
      <c r="CG25" s="466">
        <v>60854</v>
      </c>
      <c r="CH25" s="463">
        <v>1</v>
      </c>
      <c r="CI25" s="466">
        <v>60855</v>
      </c>
      <c r="CJ25" s="430">
        <f t="shared" si="18"/>
        <v>60854</v>
      </c>
      <c r="CK25" s="430">
        <f t="shared" si="19"/>
        <v>60855</v>
      </c>
    </row>
    <row r="26" spans="1:89">
      <c r="A26" s="459" t="s">
        <v>165</v>
      </c>
      <c r="B26" s="459" t="s">
        <v>19</v>
      </c>
      <c r="C26" s="462">
        <v>0</v>
      </c>
      <c r="D26" s="465">
        <v>0</v>
      </c>
      <c r="E26" s="462">
        <v>0</v>
      </c>
      <c r="F26" s="465">
        <v>0</v>
      </c>
      <c r="G26" s="429" t="str">
        <f t="shared" si="0"/>
        <v>N/A</v>
      </c>
      <c r="H26" s="429" t="str">
        <f t="shared" si="1"/>
        <v>N/A</v>
      </c>
      <c r="J26" s="459" t="s">
        <v>165</v>
      </c>
      <c r="K26" s="459" t="s">
        <v>23</v>
      </c>
      <c r="L26" s="462">
        <v>0</v>
      </c>
      <c r="M26" s="465">
        <v>0</v>
      </c>
      <c r="N26" s="462">
        <v>0</v>
      </c>
      <c r="O26" s="465">
        <v>0</v>
      </c>
      <c r="P26" s="429" t="str">
        <f t="shared" si="2"/>
        <v>N/A</v>
      </c>
      <c r="Q26" s="429" t="str">
        <f t="shared" si="3"/>
        <v>N/A</v>
      </c>
      <c r="S26" s="459" t="s">
        <v>165</v>
      </c>
      <c r="T26" s="459" t="s">
        <v>24</v>
      </c>
      <c r="U26" s="462">
        <v>0</v>
      </c>
      <c r="V26" s="465">
        <v>0</v>
      </c>
      <c r="W26" s="465">
        <v>0</v>
      </c>
      <c r="X26" s="462">
        <v>0</v>
      </c>
      <c r="Y26" s="429" t="str">
        <f t="shared" si="4"/>
        <v>N/A</v>
      </c>
      <c r="Z26" s="429" t="str">
        <f t="shared" si="5"/>
        <v>N/A</v>
      </c>
      <c r="AB26" s="459" t="s">
        <v>165</v>
      </c>
      <c r="AC26" s="459" t="s">
        <v>32</v>
      </c>
      <c r="AD26" s="462">
        <v>0.6</v>
      </c>
      <c r="AE26" s="465">
        <v>55561</v>
      </c>
      <c r="AF26" s="462">
        <v>0.6</v>
      </c>
      <c r="AG26" s="465">
        <v>55561</v>
      </c>
      <c r="AH26" s="429">
        <f t="shared" si="6"/>
        <v>92601.666666666672</v>
      </c>
      <c r="AI26" s="429">
        <f t="shared" si="7"/>
        <v>92601.666666666672</v>
      </c>
      <c r="AK26" s="459" t="s">
        <v>165</v>
      </c>
      <c r="AL26" s="459" t="s">
        <v>33</v>
      </c>
      <c r="AM26" s="462">
        <v>0</v>
      </c>
      <c r="AN26" s="465">
        <v>0</v>
      </c>
      <c r="AO26" s="462">
        <v>0</v>
      </c>
      <c r="AP26" s="465">
        <v>0</v>
      </c>
      <c r="AQ26" s="429" t="str">
        <f t="shared" si="8"/>
        <v>N/A</v>
      </c>
      <c r="AR26" s="429" t="str">
        <f t="shared" si="9"/>
        <v>N/A</v>
      </c>
      <c r="AT26" s="459" t="s">
        <v>165</v>
      </c>
      <c r="AU26" s="459" t="s">
        <v>34</v>
      </c>
      <c r="AV26" s="462">
        <v>1</v>
      </c>
      <c r="AW26" s="465">
        <v>40770</v>
      </c>
      <c r="AX26" s="462">
        <v>1</v>
      </c>
      <c r="AY26" s="465">
        <v>40770</v>
      </c>
      <c r="AZ26" s="429">
        <f t="shared" si="10"/>
        <v>40770</v>
      </c>
      <c r="BA26" s="429">
        <f t="shared" si="11"/>
        <v>40770</v>
      </c>
      <c r="BC26" s="459" t="s">
        <v>165</v>
      </c>
      <c r="BD26" s="459" t="s">
        <v>49</v>
      </c>
      <c r="BE26" s="462">
        <v>0</v>
      </c>
      <c r="BF26" s="465">
        <v>0</v>
      </c>
      <c r="BG26" s="462">
        <v>0</v>
      </c>
      <c r="BH26" s="465">
        <v>0</v>
      </c>
      <c r="BI26" s="429" t="str">
        <f t="shared" si="12"/>
        <v>N/A</v>
      </c>
      <c r="BJ26" s="429" t="str">
        <f t="shared" si="13"/>
        <v>N/A</v>
      </c>
      <c r="BL26" s="459" t="s">
        <v>165</v>
      </c>
      <c r="BM26" s="459" t="s">
        <v>20</v>
      </c>
      <c r="BN26" s="462">
        <v>0</v>
      </c>
      <c r="BO26" s="465">
        <v>0</v>
      </c>
      <c r="BP26" s="462">
        <v>0</v>
      </c>
      <c r="BQ26" s="465">
        <v>0</v>
      </c>
      <c r="BR26" s="429" t="str">
        <f t="shared" si="14"/>
        <v>N/A</v>
      </c>
      <c r="BS26" s="429" t="str">
        <f t="shared" si="15"/>
        <v>N/A</v>
      </c>
      <c r="BU26" s="459" t="s">
        <v>165</v>
      </c>
      <c r="BV26" s="459" t="s">
        <v>21</v>
      </c>
      <c r="BW26" s="462">
        <v>0</v>
      </c>
      <c r="BX26" s="465">
        <v>0</v>
      </c>
      <c r="BY26" s="462">
        <v>0</v>
      </c>
      <c r="BZ26" s="465">
        <v>0</v>
      </c>
      <c r="CA26" s="429" t="str">
        <f t="shared" si="16"/>
        <v>N/A</v>
      </c>
      <c r="CB26" s="429" t="str">
        <f t="shared" si="17"/>
        <v>N/A</v>
      </c>
      <c r="CD26" s="459" t="s">
        <v>165</v>
      </c>
      <c r="CE26" s="459" t="s">
        <v>22</v>
      </c>
      <c r="CF26" s="462">
        <v>0</v>
      </c>
      <c r="CG26" s="465">
        <v>0</v>
      </c>
      <c r="CH26" s="462">
        <v>0</v>
      </c>
      <c r="CI26" s="465">
        <v>0</v>
      </c>
      <c r="CJ26" s="429" t="str">
        <f t="shared" si="18"/>
        <v>N/A</v>
      </c>
      <c r="CK26" s="429" t="str">
        <f t="shared" si="19"/>
        <v>N/A</v>
      </c>
    </row>
    <row r="27" spans="1:89" s="424" customFormat="1">
      <c r="A27" s="461" t="s">
        <v>68</v>
      </c>
      <c r="B27" s="461" t="s">
        <v>19</v>
      </c>
      <c r="C27" s="463">
        <v>23</v>
      </c>
      <c r="D27" s="466">
        <v>2163681.89</v>
      </c>
      <c r="E27" s="463">
        <v>23</v>
      </c>
      <c r="F27" s="466">
        <v>2163681.89</v>
      </c>
      <c r="G27" s="430">
        <f t="shared" si="0"/>
        <v>94073.125652173912</v>
      </c>
      <c r="H27" s="430">
        <f t="shared" si="1"/>
        <v>94073.125652173912</v>
      </c>
      <c r="J27" s="461" t="s">
        <v>68</v>
      </c>
      <c r="K27" s="461" t="s">
        <v>23</v>
      </c>
      <c r="L27" s="463">
        <v>8</v>
      </c>
      <c r="M27" s="466">
        <v>868400</v>
      </c>
      <c r="N27" s="463">
        <v>8</v>
      </c>
      <c r="O27" s="466">
        <v>868400</v>
      </c>
      <c r="P27" s="430">
        <f t="shared" si="2"/>
        <v>108550</v>
      </c>
      <c r="Q27" s="430">
        <f t="shared" si="3"/>
        <v>108550</v>
      </c>
      <c r="S27" s="461" t="s">
        <v>68</v>
      </c>
      <c r="T27" s="461" t="s">
        <v>24</v>
      </c>
      <c r="U27" s="463">
        <v>3</v>
      </c>
      <c r="V27" s="466">
        <v>207850</v>
      </c>
      <c r="W27" s="466">
        <v>3</v>
      </c>
      <c r="X27" s="463">
        <v>207853</v>
      </c>
      <c r="Y27" s="430">
        <f t="shared" si="4"/>
        <v>69283.333333333328</v>
      </c>
      <c r="Z27" s="430">
        <f t="shared" si="5"/>
        <v>69284.333333333328</v>
      </c>
      <c r="AB27" s="461" t="s">
        <v>68</v>
      </c>
      <c r="AC27" s="461" t="s">
        <v>32</v>
      </c>
      <c r="AD27" s="463">
        <v>16</v>
      </c>
      <c r="AE27" s="466">
        <v>982800</v>
      </c>
      <c r="AF27" s="463">
        <v>16</v>
      </c>
      <c r="AG27" s="466">
        <v>982816</v>
      </c>
      <c r="AH27" s="430">
        <f t="shared" si="6"/>
        <v>61425</v>
      </c>
      <c r="AI27" s="430">
        <f t="shared" si="7"/>
        <v>61426</v>
      </c>
      <c r="AK27" s="461" t="s">
        <v>68</v>
      </c>
      <c r="AL27" s="461" t="s">
        <v>33</v>
      </c>
      <c r="AM27" s="463">
        <v>8</v>
      </c>
      <c r="AN27" s="466">
        <v>442650.5</v>
      </c>
      <c r="AO27" s="463">
        <v>8</v>
      </c>
      <c r="AP27" s="466">
        <v>442651</v>
      </c>
      <c r="AQ27" s="430">
        <f t="shared" si="8"/>
        <v>55331.3125</v>
      </c>
      <c r="AR27" s="430">
        <f t="shared" si="9"/>
        <v>55331.375</v>
      </c>
      <c r="AT27" s="461" t="s">
        <v>68</v>
      </c>
      <c r="AU27" s="461" t="s">
        <v>34</v>
      </c>
      <c r="AV27" s="463">
        <v>44</v>
      </c>
      <c r="AW27" s="466">
        <v>1403836.15</v>
      </c>
      <c r="AX27" s="463">
        <v>44</v>
      </c>
      <c r="AY27" s="466">
        <v>1403836.15</v>
      </c>
      <c r="AZ27" s="430">
        <f t="shared" si="10"/>
        <v>31905.367045454543</v>
      </c>
      <c r="BA27" s="430">
        <f t="shared" si="11"/>
        <v>31905.367045454543</v>
      </c>
      <c r="BC27" s="461" t="s">
        <v>68</v>
      </c>
      <c r="BD27" s="461" t="s">
        <v>49</v>
      </c>
      <c r="BE27" s="463">
        <v>17</v>
      </c>
      <c r="BF27" s="466">
        <v>542202.65</v>
      </c>
      <c r="BG27" s="463">
        <v>17</v>
      </c>
      <c r="BH27" s="466">
        <v>542202.65</v>
      </c>
      <c r="BI27" s="430">
        <f t="shared" si="12"/>
        <v>31894.273529411767</v>
      </c>
      <c r="BJ27" s="430">
        <f t="shared" si="13"/>
        <v>31894.273529411767</v>
      </c>
      <c r="BL27" s="461" t="s">
        <v>68</v>
      </c>
      <c r="BM27" s="461" t="s">
        <v>20</v>
      </c>
      <c r="BN27" s="463">
        <v>3</v>
      </c>
      <c r="BO27" s="466">
        <v>362590</v>
      </c>
      <c r="BP27" s="463">
        <v>3</v>
      </c>
      <c r="BQ27" s="466">
        <v>362590</v>
      </c>
      <c r="BR27" s="430">
        <f t="shared" si="14"/>
        <v>120863.33333333333</v>
      </c>
      <c r="BS27" s="430">
        <f t="shared" si="15"/>
        <v>120863.33333333333</v>
      </c>
      <c r="BU27" s="461" t="s">
        <v>68</v>
      </c>
      <c r="BV27" s="461" t="s">
        <v>21</v>
      </c>
      <c r="BW27" s="463">
        <v>0</v>
      </c>
      <c r="BX27" s="466">
        <v>0</v>
      </c>
      <c r="BY27" s="463">
        <v>0</v>
      </c>
      <c r="BZ27" s="466">
        <v>0</v>
      </c>
      <c r="CA27" s="430" t="str">
        <f t="shared" si="16"/>
        <v>N/A</v>
      </c>
      <c r="CB27" s="430" t="str">
        <f t="shared" si="17"/>
        <v>N/A</v>
      </c>
      <c r="CD27" s="461" t="s">
        <v>68</v>
      </c>
      <c r="CE27" s="461" t="s">
        <v>22</v>
      </c>
      <c r="CF27" s="463">
        <v>1</v>
      </c>
      <c r="CG27" s="466">
        <v>120190</v>
      </c>
      <c r="CH27" s="463">
        <v>1</v>
      </c>
      <c r="CI27" s="466">
        <v>120190</v>
      </c>
      <c r="CJ27" s="430">
        <f t="shared" si="18"/>
        <v>120190</v>
      </c>
      <c r="CK27" s="430">
        <f t="shared" si="19"/>
        <v>120190</v>
      </c>
    </row>
    <row r="28" spans="1:89">
      <c r="A28" s="459" t="s">
        <v>69</v>
      </c>
      <c r="B28" s="459" t="s">
        <v>19</v>
      </c>
      <c r="C28" s="462">
        <v>0.5</v>
      </c>
      <c r="D28" s="465">
        <v>50000</v>
      </c>
      <c r="E28" s="462">
        <v>0.5</v>
      </c>
      <c r="F28" s="465">
        <v>50000</v>
      </c>
      <c r="G28" s="429">
        <f t="shared" si="0"/>
        <v>100000</v>
      </c>
      <c r="H28" s="429">
        <f t="shared" si="1"/>
        <v>100000</v>
      </c>
      <c r="J28" s="459" t="s">
        <v>69</v>
      </c>
      <c r="K28" s="459" t="s">
        <v>23</v>
      </c>
      <c r="L28" s="462">
        <v>0</v>
      </c>
      <c r="M28" s="465">
        <v>0</v>
      </c>
      <c r="N28" s="462">
        <v>0</v>
      </c>
      <c r="O28" s="465">
        <v>0</v>
      </c>
      <c r="P28" s="429" t="str">
        <f t="shared" si="2"/>
        <v>N/A</v>
      </c>
      <c r="Q28" s="429" t="str">
        <f t="shared" si="3"/>
        <v>N/A</v>
      </c>
      <c r="S28" s="459" t="s">
        <v>69</v>
      </c>
      <c r="T28" s="459" t="s">
        <v>24</v>
      </c>
      <c r="U28" s="462">
        <v>1</v>
      </c>
      <c r="V28" s="465">
        <v>52018</v>
      </c>
      <c r="W28" s="465">
        <v>1</v>
      </c>
      <c r="X28" s="462">
        <v>52019</v>
      </c>
      <c r="Y28" s="429">
        <f t="shared" si="4"/>
        <v>52018</v>
      </c>
      <c r="Z28" s="429">
        <f t="shared" si="5"/>
        <v>52019</v>
      </c>
      <c r="AB28" s="459" t="s">
        <v>69</v>
      </c>
      <c r="AC28" s="459" t="s">
        <v>32</v>
      </c>
      <c r="AD28" s="462">
        <v>1</v>
      </c>
      <c r="AE28" s="465">
        <v>53915</v>
      </c>
      <c r="AF28" s="462">
        <v>1</v>
      </c>
      <c r="AG28" s="465">
        <v>53916</v>
      </c>
      <c r="AH28" s="429">
        <f t="shared" si="6"/>
        <v>53915</v>
      </c>
      <c r="AI28" s="429">
        <f t="shared" si="7"/>
        <v>53916</v>
      </c>
      <c r="AK28" s="459" t="s">
        <v>69</v>
      </c>
      <c r="AL28" s="459" t="s">
        <v>33</v>
      </c>
      <c r="AM28" s="462">
        <v>0</v>
      </c>
      <c r="AN28" s="465">
        <v>0</v>
      </c>
      <c r="AO28" s="462">
        <v>0</v>
      </c>
      <c r="AP28" s="465">
        <v>0</v>
      </c>
      <c r="AQ28" s="429" t="str">
        <f t="shared" si="8"/>
        <v>N/A</v>
      </c>
      <c r="AR28" s="429" t="str">
        <f t="shared" si="9"/>
        <v>N/A</v>
      </c>
      <c r="AT28" s="459" t="s">
        <v>69</v>
      </c>
      <c r="AU28" s="459" t="s">
        <v>34</v>
      </c>
      <c r="AV28" s="462">
        <v>0.78</v>
      </c>
      <c r="AW28" s="465">
        <v>14995</v>
      </c>
      <c r="AX28" s="462">
        <v>0.78</v>
      </c>
      <c r="AY28" s="465">
        <v>14995</v>
      </c>
      <c r="AZ28" s="429">
        <f t="shared" si="10"/>
        <v>19224.358974358973</v>
      </c>
      <c r="BA28" s="429">
        <f t="shared" si="11"/>
        <v>19224.358974358973</v>
      </c>
      <c r="BC28" s="459" t="s">
        <v>69</v>
      </c>
      <c r="BD28" s="459" t="s">
        <v>49</v>
      </c>
      <c r="BE28" s="462">
        <v>0</v>
      </c>
      <c r="BF28" s="465">
        <v>0</v>
      </c>
      <c r="BG28" s="462">
        <v>0</v>
      </c>
      <c r="BH28" s="465">
        <v>0</v>
      </c>
      <c r="BI28" s="429" t="str">
        <f t="shared" si="12"/>
        <v>N/A</v>
      </c>
      <c r="BJ28" s="429" t="str">
        <f t="shared" si="13"/>
        <v>N/A</v>
      </c>
      <c r="BL28" s="459" t="s">
        <v>69</v>
      </c>
      <c r="BM28" s="459" t="s">
        <v>20</v>
      </c>
      <c r="BN28" s="462">
        <v>0</v>
      </c>
      <c r="BO28" s="465">
        <v>0</v>
      </c>
      <c r="BP28" s="462">
        <v>0</v>
      </c>
      <c r="BQ28" s="465">
        <v>0</v>
      </c>
      <c r="BR28" s="429" t="str">
        <f t="shared" si="14"/>
        <v>N/A</v>
      </c>
      <c r="BS28" s="429" t="str">
        <f t="shared" si="15"/>
        <v>N/A</v>
      </c>
      <c r="BU28" s="459" t="s">
        <v>69</v>
      </c>
      <c r="BV28" s="459" t="s">
        <v>21</v>
      </c>
      <c r="BW28" s="462">
        <v>0</v>
      </c>
      <c r="BX28" s="465">
        <v>0</v>
      </c>
      <c r="BY28" s="462">
        <v>0</v>
      </c>
      <c r="BZ28" s="465">
        <v>0</v>
      </c>
      <c r="CA28" s="429" t="str">
        <f t="shared" si="16"/>
        <v>N/A</v>
      </c>
      <c r="CB28" s="429" t="str">
        <f t="shared" si="17"/>
        <v>N/A</v>
      </c>
      <c r="CD28" s="459" t="s">
        <v>69</v>
      </c>
      <c r="CE28" s="459" t="s">
        <v>22</v>
      </c>
      <c r="CF28" s="462">
        <v>1</v>
      </c>
      <c r="CG28" s="465">
        <v>42498</v>
      </c>
      <c r="CH28" s="462">
        <v>1</v>
      </c>
      <c r="CI28" s="465">
        <v>42498</v>
      </c>
      <c r="CJ28" s="429">
        <f t="shared" si="18"/>
        <v>42498</v>
      </c>
      <c r="CK28" s="429">
        <f t="shared" si="19"/>
        <v>42498</v>
      </c>
    </row>
    <row r="29" spans="1:89" s="424" customFormat="1">
      <c r="A29" s="461" t="s">
        <v>70</v>
      </c>
      <c r="B29" s="461" t="s">
        <v>19</v>
      </c>
      <c r="C29" s="463">
        <v>24</v>
      </c>
      <c r="D29" s="466">
        <v>1717227</v>
      </c>
      <c r="E29" s="463">
        <v>24</v>
      </c>
      <c r="F29" s="466">
        <v>1717227</v>
      </c>
      <c r="G29" s="430">
        <f t="shared" si="0"/>
        <v>71551.125</v>
      </c>
      <c r="H29" s="430">
        <f t="shared" si="1"/>
        <v>71551.125</v>
      </c>
      <c r="J29" s="461" t="s">
        <v>70</v>
      </c>
      <c r="K29" s="461" t="s">
        <v>23</v>
      </c>
      <c r="L29" s="463">
        <v>4</v>
      </c>
      <c r="M29" s="466">
        <v>289000</v>
      </c>
      <c r="N29" s="463">
        <v>4</v>
      </c>
      <c r="O29" s="466">
        <v>289000</v>
      </c>
      <c r="P29" s="430">
        <f t="shared" si="2"/>
        <v>72250</v>
      </c>
      <c r="Q29" s="430">
        <f t="shared" si="3"/>
        <v>72250</v>
      </c>
      <c r="S29" s="461" t="s">
        <v>70</v>
      </c>
      <c r="T29" s="461" t="s">
        <v>24</v>
      </c>
      <c r="U29" s="463">
        <v>3</v>
      </c>
      <c r="V29" s="466">
        <v>166268.82</v>
      </c>
      <c r="W29" s="466">
        <v>3</v>
      </c>
      <c r="X29" s="463">
        <v>166268.82</v>
      </c>
      <c r="Y29" s="430">
        <f t="shared" si="4"/>
        <v>55422.94</v>
      </c>
      <c r="Z29" s="430">
        <f t="shared" si="5"/>
        <v>55422.94</v>
      </c>
      <c r="AB29" s="461" t="s">
        <v>70</v>
      </c>
      <c r="AC29" s="461" t="s">
        <v>32</v>
      </c>
      <c r="AD29" s="463">
        <v>19</v>
      </c>
      <c r="AE29" s="466">
        <v>1126016.81</v>
      </c>
      <c r="AF29" s="463">
        <v>19</v>
      </c>
      <c r="AG29" s="466">
        <v>1126016.81</v>
      </c>
      <c r="AH29" s="430">
        <f t="shared" si="6"/>
        <v>59264.042631578952</v>
      </c>
      <c r="AI29" s="430">
        <f t="shared" si="7"/>
        <v>59264.042631578952</v>
      </c>
      <c r="AK29" s="461" t="s">
        <v>70</v>
      </c>
      <c r="AL29" s="461" t="s">
        <v>33</v>
      </c>
      <c r="AM29" s="463">
        <v>3</v>
      </c>
      <c r="AN29" s="466">
        <v>137014</v>
      </c>
      <c r="AO29" s="463">
        <v>3</v>
      </c>
      <c r="AP29" s="466">
        <v>137014</v>
      </c>
      <c r="AQ29" s="430">
        <f t="shared" si="8"/>
        <v>45671.333333333336</v>
      </c>
      <c r="AR29" s="430">
        <f t="shared" si="9"/>
        <v>45671.333333333336</v>
      </c>
      <c r="AT29" s="461" t="s">
        <v>70</v>
      </c>
      <c r="AU29" s="461" t="s">
        <v>34</v>
      </c>
      <c r="AV29" s="463">
        <v>56</v>
      </c>
      <c r="AW29" s="466">
        <v>1529455</v>
      </c>
      <c r="AX29" s="463">
        <v>56</v>
      </c>
      <c r="AY29" s="466">
        <v>1529455</v>
      </c>
      <c r="AZ29" s="430">
        <f t="shared" si="10"/>
        <v>27311.696428571428</v>
      </c>
      <c r="BA29" s="430">
        <f t="shared" si="11"/>
        <v>27311.696428571428</v>
      </c>
      <c r="BC29" s="461" t="s">
        <v>70</v>
      </c>
      <c r="BD29" s="461" t="s">
        <v>49</v>
      </c>
      <c r="BE29" s="463">
        <v>11</v>
      </c>
      <c r="BF29" s="466">
        <v>709858.4</v>
      </c>
      <c r="BG29" s="463">
        <v>11</v>
      </c>
      <c r="BH29" s="466">
        <v>709858.4</v>
      </c>
      <c r="BI29" s="430">
        <f t="shared" si="12"/>
        <v>64532.581818181818</v>
      </c>
      <c r="BJ29" s="430">
        <f t="shared" si="13"/>
        <v>64532.581818181818</v>
      </c>
      <c r="BL29" s="461" t="s">
        <v>70</v>
      </c>
      <c r="BM29" s="461" t="s">
        <v>20</v>
      </c>
      <c r="BN29" s="463">
        <v>4</v>
      </c>
      <c r="BO29" s="466">
        <v>400000</v>
      </c>
      <c r="BP29" s="463">
        <v>4</v>
      </c>
      <c r="BQ29" s="466">
        <v>400000</v>
      </c>
      <c r="BR29" s="430">
        <f t="shared" si="14"/>
        <v>100000</v>
      </c>
      <c r="BS29" s="430">
        <f t="shared" si="15"/>
        <v>100000</v>
      </c>
      <c r="BU29" s="461" t="s">
        <v>70</v>
      </c>
      <c r="BV29" s="461" t="s">
        <v>21</v>
      </c>
      <c r="BW29" s="463">
        <v>1</v>
      </c>
      <c r="BX29" s="466">
        <v>80000</v>
      </c>
      <c r="BY29" s="463">
        <v>1</v>
      </c>
      <c r="BZ29" s="466">
        <v>80000</v>
      </c>
      <c r="CA29" s="430">
        <f t="shared" si="16"/>
        <v>80000</v>
      </c>
      <c r="CB29" s="430">
        <f t="shared" si="17"/>
        <v>80000</v>
      </c>
      <c r="CD29" s="461" t="s">
        <v>70</v>
      </c>
      <c r="CE29" s="461" t="s">
        <v>22</v>
      </c>
      <c r="CF29" s="463">
        <v>1</v>
      </c>
      <c r="CG29" s="466">
        <v>90000</v>
      </c>
      <c r="CH29" s="463">
        <v>1</v>
      </c>
      <c r="CI29" s="466">
        <v>90000</v>
      </c>
      <c r="CJ29" s="430">
        <f t="shared" si="18"/>
        <v>90000</v>
      </c>
      <c r="CK29" s="430">
        <f t="shared" si="19"/>
        <v>90000</v>
      </c>
    </row>
    <row r="30" spans="1:89">
      <c r="A30" s="461" t="s">
        <v>71</v>
      </c>
      <c r="B30" s="461" t="s">
        <v>19</v>
      </c>
      <c r="C30" s="463">
        <v>2.95</v>
      </c>
      <c r="D30" s="466">
        <v>233962</v>
      </c>
      <c r="E30" s="463">
        <v>2.95</v>
      </c>
      <c r="F30" s="466">
        <v>233965</v>
      </c>
      <c r="G30" s="429">
        <f t="shared" si="0"/>
        <v>79309.152542372874</v>
      </c>
      <c r="H30" s="429">
        <f t="shared" si="1"/>
        <v>79310.169491525419</v>
      </c>
      <c r="J30" s="461" t="s">
        <v>71</v>
      </c>
      <c r="K30" s="461" t="s">
        <v>23</v>
      </c>
      <c r="L30" s="463">
        <v>2.0499999999999998</v>
      </c>
      <c r="M30" s="466">
        <v>111425</v>
      </c>
      <c r="N30" s="463">
        <v>2.0499999999999998</v>
      </c>
      <c r="O30" s="466">
        <v>111427</v>
      </c>
      <c r="P30" s="429">
        <f t="shared" si="2"/>
        <v>54353.658536585368</v>
      </c>
      <c r="Q30" s="429">
        <f t="shared" si="3"/>
        <v>54354.634146341465</v>
      </c>
      <c r="S30" s="461" t="s">
        <v>71</v>
      </c>
      <c r="T30" s="461" t="s">
        <v>24</v>
      </c>
      <c r="U30" s="463">
        <v>0</v>
      </c>
      <c r="V30" s="466">
        <v>0</v>
      </c>
      <c r="W30" s="466">
        <v>0</v>
      </c>
      <c r="X30" s="463">
        <v>0</v>
      </c>
      <c r="Y30" s="429" t="str">
        <f t="shared" si="4"/>
        <v>N/A</v>
      </c>
      <c r="Z30" s="429" t="str">
        <f t="shared" si="5"/>
        <v>N/A</v>
      </c>
      <c r="AB30" s="461" t="s">
        <v>71</v>
      </c>
      <c r="AC30" s="461" t="s">
        <v>32</v>
      </c>
      <c r="AD30" s="463">
        <v>1</v>
      </c>
      <c r="AE30" s="466">
        <v>61364</v>
      </c>
      <c r="AF30" s="463">
        <v>1</v>
      </c>
      <c r="AG30" s="466">
        <v>61365</v>
      </c>
      <c r="AH30" s="429">
        <f t="shared" si="6"/>
        <v>61364</v>
      </c>
      <c r="AI30" s="429">
        <f t="shared" si="7"/>
        <v>61365</v>
      </c>
      <c r="AK30" s="461" t="s">
        <v>71</v>
      </c>
      <c r="AL30" s="461" t="s">
        <v>33</v>
      </c>
      <c r="AM30" s="463">
        <v>0</v>
      </c>
      <c r="AN30" s="466">
        <v>0</v>
      </c>
      <c r="AO30" s="463">
        <v>0</v>
      </c>
      <c r="AP30" s="466">
        <v>0</v>
      </c>
      <c r="AQ30" s="429" t="str">
        <f t="shared" si="8"/>
        <v>N/A</v>
      </c>
      <c r="AR30" s="429" t="str">
        <f t="shared" si="9"/>
        <v>N/A</v>
      </c>
      <c r="AT30" s="461" t="s">
        <v>71</v>
      </c>
      <c r="AU30" s="461" t="s">
        <v>34</v>
      </c>
      <c r="AV30" s="463">
        <v>6</v>
      </c>
      <c r="AW30" s="466">
        <v>123831.92</v>
      </c>
      <c r="AX30" s="463">
        <v>6</v>
      </c>
      <c r="AY30" s="466">
        <v>123837.92</v>
      </c>
      <c r="AZ30" s="429">
        <f t="shared" si="10"/>
        <v>20638.653333333332</v>
      </c>
      <c r="BA30" s="429">
        <f t="shared" si="11"/>
        <v>20639.653333333332</v>
      </c>
      <c r="BC30" s="461" t="s">
        <v>71</v>
      </c>
      <c r="BD30" s="461" t="s">
        <v>49</v>
      </c>
      <c r="BE30" s="463">
        <v>1</v>
      </c>
      <c r="BF30" s="466">
        <v>42864</v>
      </c>
      <c r="BG30" s="463">
        <v>1</v>
      </c>
      <c r="BH30" s="466">
        <v>42865</v>
      </c>
      <c r="BI30" s="429">
        <f t="shared" si="12"/>
        <v>42864</v>
      </c>
      <c r="BJ30" s="429">
        <f t="shared" si="13"/>
        <v>42865</v>
      </c>
      <c r="BL30" s="461" t="s">
        <v>71</v>
      </c>
      <c r="BM30" s="461" t="s">
        <v>20</v>
      </c>
      <c r="BN30" s="463">
        <v>0</v>
      </c>
      <c r="BO30" s="466">
        <v>0</v>
      </c>
      <c r="BP30" s="463">
        <v>0</v>
      </c>
      <c r="BQ30" s="466">
        <v>0</v>
      </c>
      <c r="BR30" s="429" t="str">
        <f t="shared" si="14"/>
        <v>N/A</v>
      </c>
      <c r="BS30" s="429" t="str">
        <f t="shared" si="15"/>
        <v>N/A</v>
      </c>
      <c r="BU30" s="461" t="s">
        <v>71</v>
      </c>
      <c r="BV30" s="461" t="s">
        <v>21</v>
      </c>
      <c r="BW30" s="463">
        <v>0</v>
      </c>
      <c r="BX30" s="466">
        <v>0</v>
      </c>
      <c r="BY30" s="463">
        <v>0</v>
      </c>
      <c r="BZ30" s="466">
        <v>0</v>
      </c>
      <c r="CA30" s="429" t="str">
        <f t="shared" si="16"/>
        <v>N/A</v>
      </c>
      <c r="CB30" s="429" t="str">
        <f t="shared" si="17"/>
        <v>N/A</v>
      </c>
      <c r="CD30" s="461" t="s">
        <v>71</v>
      </c>
      <c r="CE30" s="461" t="s">
        <v>22</v>
      </c>
      <c r="CF30" s="463">
        <v>1</v>
      </c>
      <c r="CG30" s="466">
        <v>53057</v>
      </c>
      <c r="CH30" s="463">
        <v>1</v>
      </c>
      <c r="CI30" s="466">
        <v>53058</v>
      </c>
      <c r="CJ30" s="429">
        <f t="shared" si="18"/>
        <v>53057</v>
      </c>
      <c r="CK30" s="429">
        <f t="shared" si="19"/>
        <v>53058</v>
      </c>
    </row>
    <row r="31" spans="1:89" s="424" customFormat="1">
      <c r="A31" s="459" t="s">
        <v>167</v>
      </c>
      <c r="B31" s="459" t="s">
        <v>19</v>
      </c>
      <c r="C31" s="462">
        <v>0</v>
      </c>
      <c r="D31" s="465">
        <v>0</v>
      </c>
      <c r="E31" s="462">
        <v>0</v>
      </c>
      <c r="F31" s="465">
        <v>0</v>
      </c>
      <c r="G31" s="430" t="str">
        <f t="shared" si="0"/>
        <v>N/A</v>
      </c>
      <c r="H31" s="430" t="str">
        <f t="shared" si="1"/>
        <v>N/A</v>
      </c>
      <c r="J31" s="459" t="s">
        <v>167</v>
      </c>
      <c r="K31" s="459" t="s">
        <v>23</v>
      </c>
      <c r="L31" s="462">
        <v>1.9</v>
      </c>
      <c r="M31" s="465">
        <v>126043</v>
      </c>
      <c r="N31" s="462">
        <v>1.9</v>
      </c>
      <c r="O31" s="465">
        <v>127138</v>
      </c>
      <c r="P31" s="430">
        <f t="shared" si="2"/>
        <v>66338.421052631587</v>
      </c>
      <c r="Q31" s="430">
        <f t="shared" si="3"/>
        <v>66914.736842105267</v>
      </c>
      <c r="S31" s="459" t="s">
        <v>167</v>
      </c>
      <c r="T31" s="459" t="s">
        <v>24</v>
      </c>
      <c r="U31" s="462">
        <v>0</v>
      </c>
      <c r="V31" s="465">
        <v>0</v>
      </c>
      <c r="W31" s="465">
        <v>0</v>
      </c>
      <c r="X31" s="462">
        <v>0</v>
      </c>
      <c r="Y31" s="430" t="str">
        <f t="shared" si="4"/>
        <v>N/A</v>
      </c>
      <c r="Z31" s="430" t="str">
        <f t="shared" si="5"/>
        <v>N/A</v>
      </c>
      <c r="AB31" s="459" t="s">
        <v>167</v>
      </c>
      <c r="AC31" s="459" t="s">
        <v>32</v>
      </c>
      <c r="AD31" s="462">
        <v>0</v>
      </c>
      <c r="AE31" s="465">
        <v>0</v>
      </c>
      <c r="AF31" s="462">
        <v>0</v>
      </c>
      <c r="AG31" s="465">
        <v>0</v>
      </c>
      <c r="AH31" s="430" t="str">
        <f t="shared" si="6"/>
        <v>N/A</v>
      </c>
      <c r="AI31" s="430" t="str">
        <f t="shared" si="7"/>
        <v>N/A</v>
      </c>
      <c r="AK31" s="459" t="s">
        <v>167</v>
      </c>
      <c r="AL31" s="459" t="s">
        <v>33</v>
      </c>
      <c r="AM31" s="462">
        <v>0</v>
      </c>
      <c r="AN31" s="465">
        <v>0</v>
      </c>
      <c r="AO31" s="462">
        <v>0</v>
      </c>
      <c r="AP31" s="465">
        <v>0</v>
      </c>
      <c r="AQ31" s="430" t="str">
        <f t="shared" si="8"/>
        <v>N/A</v>
      </c>
      <c r="AR31" s="430" t="str">
        <f t="shared" si="9"/>
        <v>N/A</v>
      </c>
      <c r="AT31" s="459" t="s">
        <v>167</v>
      </c>
      <c r="AU31" s="459" t="s">
        <v>34</v>
      </c>
      <c r="AV31" s="462">
        <v>2</v>
      </c>
      <c r="AW31" s="465">
        <v>53600</v>
      </c>
      <c r="AX31" s="462">
        <v>2</v>
      </c>
      <c r="AY31" s="465">
        <v>53600</v>
      </c>
      <c r="AZ31" s="430">
        <f t="shared" si="10"/>
        <v>26800</v>
      </c>
      <c r="BA31" s="430">
        <f t="shared" si="11"/>
        <v>26800</v>
      </c>
      <c r="BC31" s="459" t="s">
        <v>167</v>
      </c>
      <c r="BD31" s="459" t="s">
        <v>49</v>
      </c>
      <c r="BE31" s="462">
        <v>0</v>
      </c>
      <c r="BF31" s="465">
        <v>0</v>
      </c>
      <c r="BG31" s="462">
        <v>0</v>
      </c>
      <c r="BH31" s="465">
        <v>0</v>
      </c>
      <c r="BI31" s="430" t="str">
        <f t="shared" si="12"/>
        <v>N/A</v>
      </c>
      <c r="BJ31" s="430" t="str">
        <f t="shared" si="13"/>
        <v>N/A</v>
      </c>
      <c r="BL31" s="459" t="s">
        <v>167</v>
      </c>
      <c r="BM31" s="459" t="s">
        <v>20</v>
      </c>
      <c r="BN31" s="462">
        <v>0</v>
      </c>
      <c r="BO31" s="465">
        <v>0</v>
      </c>
      <c r="BP31" s="462">
        <v>0</v>
      </c>
      <c r="BQ31" s="465">
        <v>0</v>
      </c>
      <c r="BR31" s="430" t="str">
        <f t="shared" si="14"/>
        <v>N/A</v>
      </c>
      <c r="BS31" s="430" t="str">
        <f t="shared" si="15"/>
        <v>N/A</v>
      </c>
      <c r="BU31" s="459" t="s">
        <v>167</v>
      </c>
      <c r="BV31" s="459" t="s">
        <v>21</v>
      </c>
      <c r="BW31" s="462">
        <v>0</v>
      </c>
      <c r="BX31" s="465">
        <v>0</v>
      </c>
      <c r="BY31" s="462">
        <v>0</v>
      </c>
      <c r="BZ31" s="465">
        <v>0</v>
      </c>
      <c r="CA31" s="430" t="str">
        <f t="shared" si="16"/>
        <v>N/A</v>
      </c>
      <c r="CB31" s="430" t="str">
        <f t="shared" si="17"/>
        <v>N/A</v>
      </c>
      <c r="CD31" s="459" t="s">
        <v>167</v>
      </c>
      <c r="CE31" s="459" t="s">
        <v>22</v>
      </c>
      <c r="CF31" s="462">
        <v>1</v>
      </c>
      <c r="CG31" s="465">
        <v>70000</v>
      </c>
      <c r="CH31" s="462">
        <v>1</v>
      </c>
      <c r="CI31" s="465">
        <v>70000</v>
      </c>
      <c r="CJ31" s="430">
        <f t="shared" si="18"/>
        <v>70000</v>
      </c>
      <c r="CK31" s="430">
        <f t="shared" si="19"/>
        <v>70000</v>
      </c>
    </row>
    <row r="32" spans="1:89">
      <c r="A32" s="461" t="s">
        <v>72</v>
      </c>
      <c r="B32" s="461" t="s">
        <v>19</v>
      </c>
      <c r="C32" s="463">
        <v>2</v>
      </c>
      <c r="D32" s="466">
        <v>160777</v>
      </c>
      <c r="E32" s="463">
        <v>2</v>
      </c>
      <c r="F32" s="466">
        <v>160777</v>
      </c>
      <c r="G32" s="429">
        <f t="shared" si="0"/>
        <v>80388.5</v>
      </c>
      <c r="H32" s="429">
        <f t="shared" si="1"/>
        <v>80388.5</v>
      </c>
      <c r="J32" s="461" t="s">
        <v>72</v>
      </c>
      <c r="K32" s="461" t="s">
        <v>23</v>
      </c>
      <c r="L32" s="463">
        <v>0</v>
      </c>
      <c r="M32" s="466">
        <v>0</v>
      </c>
      <c r="N32" s="463">
        <v>0</v>
      </c>
      <c r="O32" s="466">
        <v>0</v>
      </c>
      <c r="P32" s="429" t="str">
        <f t="shared" si="2"/>
        <v>N/A</v>
      </c>
      <c r="Q32" s="429" t="str">
        <f t="shared" si="3"/>
        <v>N/A</v>
      </c>
      <c r="S32" s="461" t="s">
        <v>72</v>
      </c>
      <c r="T32" s="461" t="s">
        <v>24</v>
      </c>
      <c r="U32" s="463">
        <v>0</v>
      </c>
      <c r="V32" s="466">
        <v>0</v>
      </c>
      <c r="W32" s="466">
        <v>0</v>
      </c>
      <c r="X32" s="463">
        <v>0</v>
      </c>
      <c r="Y32" s="429" t="str">
        <f t="shared" si="4"/>
        <v>N/A</v>
      </c>
      <c r="Z32" s="429" t="str">
        <f t="shared" si="5"/>
        <v>N/A</v>
      </c>
      <c r="AB32" s="461" t="s">
        <v>72</v>
      </c>
      <c r="AC32" s="461" t="s">
        <v>32</v>
      </c>
      <c r="AD32" s="463">
        <v>2</v>
      </c>
      <c r="AE32" s="466">
        <v>101523</v>
      </c>
      <c r="AF32" s="463">
        <v>2</v>
      </c>
      <c r="AG32" s="466">
        <v>101525</v>
      </c>
      <c r="AH32" s="429">
        <f t="shared" si="6"/>
        <v>50761.5</v>
      </c>
      <c r="AI32" s="429">
        <f t="shared" si="7"/>
        <v>50762.5</v>
      </c>
      <c r="AK32" s="461" t="s">
        <v>72</v>
      </c>
      <c r="AL32" s="461" t="s">
        <v>33</v>
      </c>
      <c r="AM32" s="463">
        <v>1</v>
      </c>
      <c r="AN32" s="466">
        <v>48170</v>
      </c>
      <c r="AO32" s="463">
        <v>1</v>
      </c>
      <c r="AP32" s="466">
        <v>48171</v>
      </c>
      <c r="AQ32" s="429">
        <f t="shared" si="8"/>
        <v>48170</v>
      </c>
      <c r="AR32" s="429">
        <f t="shared" si="9"/>
        <v>48171</v>
      </c>
      <c r="AT32" s="461" t="s">
        <v>72</v>
      </c>
      <c r="AU32" s="461" t="s">
        <v>34</v>
      </c>
      <c r="AV32" s="463">
        <v>6</v>
      </c>
      <c r="AW32" s="466">
        <v>130913</v>
      </c>
      <c r="AX32" s="463">
        <v>6</v>
      </c>
      <c r="AY32" s="466">
        <v>131625</v>
      </c>
      <c r="AZ32" s="429">
        <f t="shared" si="10"/>
        <v>21818.833333333332</v>
      </c>
      <c r="BA32" s="429">
        <f t="shared" si="11"/>
        <v>21937.5</v>
      </c>
      <c r="BC32" s="461" t="s">
        <v>72</v>
      </c>
      <c r="BD32" s="461" t="s">
        <v>49</v>
      </c>
      <c r="BE32" s="463">
        <v>0</v>
      </c>
      <c r="BF32" s="466">
        <v>0</v>
      </c>
      <c r="BG32" s="463">
        <v>0</v>
      </c>
      <c r="BH32" s="466">
        <v>0</v>
      </c>
      <c r="BI32" s="429" t="str">
        <f t="shared" si="12"/>
        <v>N/A</v>
      </c>
      <c r="BJ32" s="429" t="str">
        <f t="shared" si="13"/>
        <v>N/A</v>
      </c>
      <c r="BL32" s="461" t="s">
        <v>72</v>
      </c>
      <c r="BM32" s="461" t="s">
        <v>20</v>
      </c>
      <c r="BN32" s="463">
        <v>0</v>
      </c>
      <c r="BO32" s="466">
        <v>0</v>
      </c>
      <c r="BP32" s="463">
        <v>0</v>
      </c>
      <c r="BQ32" s="466">
        <v>0</v>
      </c>
      <c r="BR32" s="429" t="str">
        <f t="shared" si="14"/>
        <v>N/A</v>
      </c>
      <c r="BS32" s="429" t="str">
        <f t="shared" si="15"/>
        <v>N/A</v>
      </c>
      <c r="BU32" s="461" t="s">
        <v>72</v>
      </c>
      <c r="BV32" s="461" t="s">
        <v>21</v>
      </c>
      <c r="BW32" s="463">
        <v>1</v>
      </c>
      <c r="BX32" s="466">
        <v>32567</v>
      </c>
      <c r="BY32" s="463">
        <v>1</v>
      </c>
      <c r="BZ32" s="466">
        <v>32567</v>
      </c>
      <c r="CA32" s="429">
        <f t="shared" si="16"/>
        <v>32567</v>
      </c>
      <c r="CB32" s="429">
        <f t="shared" si="17"/>
        <v>32567</v>
      </c>
      <c r="CD32" s="461" t="s">
        <v>72</v>
      </c>
      <c r="CE32" s="461" t="s">
        <v>22</v>
      </c>
      <c r="CF32" s="463">
        <v>1</v>
      </c>
      <c r="CG32" s="466">
        <v>41660</v>
      </c>
      <c r="CH32" s="463">
        <v>1</v>
      </c>
      <c r="CI32" s="466">
        <v>42454</v>
      </c>
      <c r="CJ32" s="429">
        <f t="shared" si="18"/>
        <v>41660</v>
      </c>
      <c r="CK32" s="429">
        <f t="shared" si="19"/>
        <v>42454</v>
      </c>
    </row>
    <row r="33" spans="1:89" s="424" customFormat="1">
      <c r="A33" s="459" t="s">
        <v>73</v>
      </c>
      <c r="B33" s="459" t="s">
        <v>19</v>
      </c>
      <c r="C33" s="462">
        <v>3</v>
      </c>
      <c r="D33" s="465">
        <v>212100</v>
      </c>
      <c r="E33" s="462">
        <v>3</v>
      </c>
      <c r="F33" s="465">
        <v>212103</v>
      </c>
      <c r="G33" s="430">
        <f t="shared" si="0"/>
        <v>70700</v>
      </c>
      <c r="H33" s="430">
        <f t="shared" si="1"/>
        <v>70701</v>
      </c>
      <c r="J33" s="459" t="s">
        <v>73</v>
      </c>
      <c r="K33" s="459" t="s">
        <v>23</v>
      </c>
      <c r="L33" s="462">
        <v>0</v>
      </c>
      <c r="M33" s="465">
        <v>0</v>
      </c>
      <c r="N33" s="462">
        <v>0</v>
      </c>
      <c r="O33" s="465">
        <v>0</v>
      </c>
      <c r="P33" s="430" t="str">
        <f t="shared" si="2"/>
        <v>N/A</v>
      </c>
      <c r="Q33" s="430" t="str">
        <f t="shared" si="3"/>
        <v>N/A</v>
      </c>
      <c r="S33" s="459" t="s">
        <v>73</v>
      </c>
      <c r="T33" s="459" t="s">
        <v>24</v>
      </c>
      <c r="U33" s="462">
        <v>0</v>
      </c>
      <c r="V33" s="465">
        <v>0</v>
      </c>
      <c r="W33" s="465">
        <v>0</v>
      </c>
      <c r="X33" s="462">
        <v>0</v>
      </c>
      <c r="Y33" s="430" t="str">
        <f t="shared" si="4"/>
        <v>N/A</v>
      </c>
      <c r="Z33" s="430" t="str">
        <f t="shared" si="5"/>
        <v>N/A</v>
      </c>
      <c r="AB33" s="459" t="s">
        <v>73</v>
      </c>
      <c r="AC33" s="459" t="s">
        <v>32</v>
      </c>
      <c r="AD33" s="462">
        <v>1</v>
      </c>
      <c r="AE33" s="465">
        <v>68723</v>
      </c>
      <c r="AF33" s="462">
        <v>1</v>
      </c>
      <c r="AG33" s="465">
        <v>68724</v>
      </c>
      <c r="AH33" s="430">
        <f t="shared" si="6"/>
        <v>68723</v>
      </c>
      <c r="AI33" s="430">
        <f t="shared" si="7"/>
        <v>68724</v>
      </c>
      <c r="AK33" s="459" t="s">
        <v>73</v>
      </c>
      <c r="AL33" s="459" t="s">
        <v>33</v>
      </c>
      <c r="AM33" s="462">
        <v>1</v>
      </c>
      <c r="AN33" s="465">
        <v>40636</v>
      </c>
      <c r="AO33" s="462">
        <v>1</v>
      </c>
      <c r="AP33" s="465">
        <v>40637</v>
      </c>
      <c r="AQ33" s="430">
        <f t="shared" si="8"/>
        <v>40636</v>
      </c>
      <c r="AR33" s="430">
        <f t="shared" si="9"/>
        <v>40637</v>
      </c>
      <c r="AT33" s="459" t="s">
        <v>73</v>
      </c>
      <c r="AU33" s="459" t="s">
        <v>34</v>
      </c>
      <c r="AV33" s="462">
        <v>3</v>
      </c>
      <c r="AW33" s="465">
        <v>67079</v>
      </c>
      <c r="AX33" s="462">
        <v>3</v>
      </c>
      <c r="AY33" s="465">
        <v>67082</v>
      </c>
      <c r="AZ33" s="430">
        <f t="shared" si="10"/>
        <v>22359.666666666668</v>
      </c>
      <c r="BA33" s="430">
        <f t="shared" si="11"/>
        <v>22360.666666666668</v>
      </c>
      <c r="BC33" s="459" t="s">
        <v>73</v>
      </c>
      <c r="BD33" s="459" t="s">
        <v>49</v>
      </c>
      <c r="BE33" s="462">
        <v>1</v>
      </c>
      <c r="BF33" s="465">
        <v>35552</v>
      </c>
      <c r="BG33" s="462">
        <v>1</v>
      </c>
      <c r="BH33" s="465">
        <v>35553</v>
      </c>
      <c r="BI33" s="430">
        <f t="shared" si="12"/>
        <v>35552</v>
      </c>
      <c r="BJ33" s="430">
        <f t="shared" si="13"/>
        <v>35553</v>
      </c>
      <c r="BL33" s="459" t="s">
        <v>73</v>
      </c>
      <c r="BM33" s="459" t="s">
        <v>20</v>
      </c>
      <c r="BN33" s="462">
        <v>2</v>
      </c>
      <c r="BO33" s="465">
        <v>107039</v>
      </c>
      <c r="BP33" s="462">
        <v>2</v>
      </c>
      <c r="BQ33" s="465">
        <v>113127</v>
      </c>
      <c r="BR33" s="430">
        <f t="shared" si="14"/>
        <v>53519.5</v>
      </c>
      <c r="BS33" s="430">
        <f t="shared" si="15"/>
        <v>56563.5</v>
      </c>
      <c r="BU33" s="459" t="s">
        <v>73</v>
      </c>
      <c r="BV33" s="459" t="s">
        <v>21</v>
      </c>
      <c r="BW33" s="462">
        <v>2.77</v>
      </c>
      <c r="BX33" s="465">
        <v>80516</v>
      </c>
      <c r="BY33" s="462">
        <v>2.77</v>
      </c>
      <c r="BZ33" s="465">
        <v>80519</v>
      </c>
      <c r="CA33" s="430">
        <f t="shared" si="16"/>
        <v>29067.148014440434</v>
      </c>
      <c r="CB33" s="430">
        <f t="shared" si="17"/>
        <v>29068.231046931407</v>
      </c>
      <c r="CD33" s="459" t="s">
        <v>73</v>
      </c>
      <c r="CE33" s="459" t="s">
        <v>22</v>
      </c>
      <c r="CF33" s="462">
        <v>1</v>
      </c>
      <c r="CG33" s="465">
        <v>60422.29</v>
      </c>
      <c r="CH33" s="462">
        <v>1</v>
      </c>
      <c r="CI33" s="465">
        <v>75206</v>
      </c>
      <c r="CJ33" s="430">
        <f t="shared" si="18"/>
        <v>60422.29</v>
      </c>
      <c r="CK33" s="430">
        <f t="shared" si="19"/>
        <v>75206</v>
      </c>
    </row>
    <row r="34" spans="1:89">
      <c r="A34" s="461" t="s">
        <v>74</v>
      </c>
      <c r="B34" s="461" t="s">
        <v>19</v>
      </c>
      <c r="C34" s="463">
        <v>2</v>
      </c>
      <c r="D34" s="466">
        <v>155221</v>
      </c>
      <c r="E34" s="463">
        <v>2</v>
      </c>
      <c r="F34" s="466">
        <v>155221</v>
      </c>
      <c r="G34" s="429">
        <f t="shared" si="0"/>
        <v>77610.5</v>
      </c>
      <c r="H34" s="429">
        <f t="shared" si="1"/>
        <v>77610.5</v>
      </c>
      <c r="J34" s="461" t="s">
        <v>74</v>
      </c>
      <c r="K34" s="461" t="s">
        <v>23</v>
      </c>
      <c r="L34" s="463">
        <v>0</v>
      </c>
      <c r="M34" s="466">
        <v>0</v>
      </c>
      <c r="N34" s="463">
        <v>0</v>
      </c>
      <c r="O34" s="466">
        <v>0</v>
      </c>
      <c r="P34" s="429" t="str">
        <f t="shared" si="2"/>
        <v>N/A</v>
      </c>
      <c r="Q34" s="429" t="str">
        <f t="shared" si="3"/>
        <v>N/A</v>
      </c>
      <c r="S34" s="461" t="s">
        <v>74</v>
      </c>
      <c r="T34" s="461" t="s">
        <v>24</v>
      </c>
      <c r="U34" s="463">
        <v>0</v>
      </c>
      <c r="V34" s="466">
        <v>0</v>
      </c>
      <c r="W34" s="466">
        <v>0</v>
      </c>
      <c r="X34" s="463">
        <v>0</v>
      </c>
      <c r="Y34" s="429" t="str">
        <f t="shared" si="4"/>
        <v>N/A</v>
      </c>
      <c r="Z34" s="429" t="str">
        <f t="shared" si="5"/>
        <v>N/A</v>
      </c>
      <c r="AB34" s="461" t="s">
        <v>74</v>
      </c>
      <c r="AC34" s="461" t="s">
        <v>32</v>
      </c>
      <c r="AD34" s="463">
        <v>1</v>
      </c>
      <c r="AE34" s="466">
        <v>60000</v>
      </c>
      <c r="AF34" s="463">
        <v>1</v>
      </c>
      <c r="AG34" s="466">
        <v>60000</v>
      </c>
      <c r="AH34" s="429">
        <f t="shared" si="6"/>
        <v>60000</v>
      </c>
      <c r="AI34" s="429">
        <f t="shared" si="7"/>
        <v>60000</v>
      </c>
      <c r="AK34" s="461" t="s">
        <v>74</v>
      </c>
      <c r="AL34" s="461" t="s">
        <v>33</v>
      </c>
      <c r="AM34" s="463">
        <v>1</v>
      </c>
      <c r="AN34" s="466">
        <v>38075</v>
      </c>
      <c r="AO34" s="463">
        <v>1</v>
      </c>
      <c r="AP34" s="466">
        <v>38075</v>
      </c>
      <c r="AQ34" s="429">
        <f t="shared" si="8"/>
        <v>38075</v>
      </c>
      <c r="AR34" s="429">
        <f t="shared" si="9"/>
        <v>38075</v>
      </c>
      <c r="AT34" s="461" t="s">
        <v>74</v>
      </c>
      <c r="AU34" s="461" t="s">
        <v>34</v>
      </c>
      <c r="AV34" s="463">
        <v>4</v>
      </c>
      <c r="AW34" s="466">
        <v>82400</v>
      </c>
      <c r="AX34" s="463">
        <v>4</v>
      </c>
      <c r="AY34" s="466">
        <v>82400</v>
      </c>
      <c r="AZ34" s="429">
        <f t="shared" si="10"/>
        <v>20600</v>
      </c>
      <c r="BA34" s="429">
        <f t="shared" si="11"/>
        <v>20600</v>
      </c>
      <c r="BC34" s="461" t="s">
        <v>74</v>
      </c>
      <c r="BD34" s="461" t="s">
        <v>49</v>
      </c>
      <c r="BE34" s="463">
        <v>0</v>
      </c>
      <c r="BF34" s="466">
        <v>0</v>
      </c>
      <c r="BG34" s="463">
        <v>0</v>
      </c>
      <c r="BH34" s="466">
        <v>0</v>
      </c>
      <c r="BI34" s="429" t="str">
        <f t="shared" si="12"/>
        <v>N/A</v>
      </c>
      <c r="BJ34" s="429" t="str">
        <f t="shared" si="13"/>
        <v>N/A</v>
      </c>
      <c r="BL34" s="461" t="s">
        <v>74</v>
      </c>
      <c r="BM34" s="461" t="s">
        <v>20</v>
      </c>
      <c r="BN34" s="463">
        <v>1</v>
      </c>
      <c r="BO34" s="466">
        <v>48894</v>
      </c>
      <c r="BP34" s="463">
        <v>1</v>
      </c>
      <c r="BQ34" s="466">
        <v>48894</v>
      </c>
      <c r="BR34" s="429">
        <f t="shared" si="14"/>
        <v>48894</v>
      </c>
      <c r="BS34" s="429">
        <f t="shared" si="15"/>
        <v>48894</v>
      </c>
      <c r="BU34" s="461" t="s">
        <v>74</v>
      </c>
      <c r="BV34" s="461" t="s">
        <v>21</v>
      </c>
      <c r="BW34" s="463">
        <v>0</v>
      </c>
      <c r="BX34" s="466">
        <v>0</v>
      </c>
      <c r="BY34" s="463">
        <v>0</v>
      </c>
      <c r="BZ34" s="466">
        <v>0</v>
      </c>
      <c r="CA34" s="429" t="str">
        <f t="shared" si="16"/>
        <v>N/A</v>
      </c>
      <c r="CB34" s="429" t="str">
        <f t="shared" si="17"/>
        <v>N/A</v>
      </c>
      <c r="CD34" s="461" t="s">
        <v>74</v>
      </c>
      <c r="CE34" s="461" t="s">
        <v>22</v>
      </c>
      <c r="CF34" s="463">
        <v>1</v>
      </c>
      <c r="CG34" s="466">
        <v>47629</v>
      </c>
      <c r="CH34" s="463">
        <v>1</v>
      </c>
      <c r="CI34" s="466">
        <v>47629</v>
      </c>
      <c r="CJ34" s="429">
        <f t="shared" si="18"/>
        <v>47629</v>
      </c>
      <c r="CK34" s="429">
        <f t="shared" si="19"/>
        <v>47629</v>
      </c>
    </row>
    <row r="35" spans="1:89" s="424" customFormat="1">
      <c r="A35" s="459" t="s">
        <v>75</v>
      </c>
      <c r="B35" s="459" t="s">
        <v>19</v>
      </c>
      <c r="C35" s="462">
        <v>24</v>
      </c>
      <c r="D35" s="465">
        <v>1686273</v>
      </c>
      <c r="E35" s="462">
        <v>24</v>
      </c>
      <c r="F35" s="465">
        <v>1710296</v>
      </c>
      <c r="G35" s="430">
        <f t="shared" si="0"/>
        <v>70261.375</v>
      </c>
      <c r="H35" s="430">
        <f t="shared" si="1"/>
        <v>71262.333333333328</v>
      </c>
      <c r="J35" s="459" t="s">
        <v>75</v>
      </c>
      <c r="K35" s="459" t="s">
        <v>23</v>
      </c>
      <c r="L35" s="462">
        <v>8.1638000000000002</v>
      </c>
      <c r="M35" s="465">
        <v>525346.4</v>
      </c>
      <c r="N35" s="462">
        <v>8.1638000000000002</v>
      </c>
      <c r="O35" s="465">
        <v>549713.78</v>
      </c>
      <c r="P35" s="430">
        <f t="shared" si="2"/>
        <v>64350.719027903673</v>
      </c>
      <c r="Q35" s="430">
        <f t="shared" si="3"/>
        <v>67335.527572943975</v>
      </c>
      <c r="S35" s="459" t="s">
        <v>75</v>
      </c>
      <c r="T35" s="459" t="s">
        <v>24</v>
      </c>
      <c r="U35" s="462">
        <v>4.0273000000000003</v>
      </c>
      <c r="V35" s="465">
        <v>218341</v>
      </c>
      <c r="W35" s="465">
        <v>4.0273000000000003</v>
      </c>
      <c r="X35" s="462">
        <v>218529.74</v>
      </c>
      <c r="Y35" s="430">
        <f t="shared" si="4"/>
        <v>54215.231048096735</v>
      </c>
      <c r="Z35" s="430">
        <f t="shared" si="5"/>
        <v>54262.096193479498</v>
      </c>
      <c r="AB35" s="459" t="s">
        <v>75</v>
      </c>
      <c r="AC35" s="459" t="s">
        <v>32</v>
      </c>
      <c r="AD35" s="462">
        <v>10</v>
      </c>
      <c r="AE35" s="465">
        <v>634385</v>
      </c>
      <c r="AF35" s="462">
        <v>10</v>
      </c>
      <c r="AG35" s="465">
        <v>634515</v>
      </c>
      <c r="AH35" s="430">
        <f t="shared" si="6"/>
        <v>63438.5</v>
      </c>
      <c r="AI35" s="430">
        <f t="shared" si="7"/>
        <v>63451.5</v>
      </c>
      <c r="AK35" s="459" t="s">
        <v>75</v>
      </c>
      <c r="AL35" s="459" t="s">
        <v>33</v>
      </c>
      <c r="AM35" s="462">
        <v>9</v>
      </c>
      <c r="AN35" s="465">
        <v>397774</v>
      </c>
      <c r="AO35" s="462">
        <v>9</v>
      </c>
      <c r="AP35" s="465">
        <v>398194</v>
      </c>
      <c r="AQ35" s="430">
        <f t="shared" si="8"/>
        <v>44197.111111111109</v>
      </c>
      <c r="AR35" s="430">
        <f t="shared" si="9"/>
        <v>44243.777777777781</v>
      </c>
      <c r="AT35" s="459" t="s">
        <v>75</v>
      </c>
      <c r="AU35" s="459" t="s">
        <v>34</v>
      </c>
      <c r="AV35" s="462">
        <v>44</v>
      </c>
      <c r="AW35" s="465">
        <v>953148.4</v>
      </c>
      <c r="AX35" s="462">
        <v>44</v>
      </c>
      <c r="AY35" s="465">
        <v>994874.4</v>
      </c>
      <c r="AZ35" s="430">
        <f t="shared" si="10"/>
        <v>21662.463636363638</v>
      </c>
      <c r="BA35" s="430">
        <f t="shared" si="11"/>
        <v>22610.781818181818</v>
      </c>
      <c r="BC35" s="459" t="s">
        <v>75</v>
      </c>
      <c r="BD35" s="459" t="s">
        <v>49</v>
      </c>
      <c r="BE35" s="462">
        <v>9</v>
      </c>
      <c r="BF35" s="465">
        <v>389788.6</v>
      </c>
      <c r="BG35" s="462">
        <v>9</v>
      </c>
      <c r="BH35" s="465">
        <v>391609.59999999998</v>
      </c>
      <c r="BI35" s="430">
        <f t="shared" si="12"/>
        <v>43309.844444444439</v>
      </c>
      <c r="BJ35" s="430">
        <f t="shared" si="13"/>
        <v>43512.177777777775</v>
      </c>
      <c r="BL35" s="459" t="s">
        <v>75</v>
      </c>
      <c r="BM35" s="459" t="s">
        <v>20</v>
      </c>
      <c r="BN35" s="462">
        <v>3</v>
      </c>
      <c r="BO35" s="465">
        <v>332406</v>
      </c>
      <c r="BP35" s="462">
        <v>3</v>
      </c>
      <c r="BQ35" s="465">
        <v>332406</v>
      </c>
      <c r="BR35" s="430">
        <f t="shared" si="14"/>
        <v>110802</v>
      </c>
      <c r="BS35" s="430">
        <f t="shared" si="15"/>
        <v>110802</v>
      </c>
      <c r="BU35" s="459" t="s">
        <v>75</v>
      </c>
      <c r="BV35" s="459" t="s">
        <v>21</v>
      </c>
      <c r="BW35" s="462">
        <v>7</v>
      </c>
      <c r="BX35" s="465">
        <v>537216</v>
      </c>
      <c r="BY35" s="462">
        <v>7</v>
      </c>
      <c r="BZ35" s="465">
        <v>552876</v>
      </c>
      <c r="CA35" s="430">
        <f t="shared" si="16"/>
        <v>76745.142857142855</v>
      </c>
      <c r="CB35" s="430">
        <f t="shared" si="17"/>
        <v>78982.28571428571</v>
      </c>
      <c r="CD35" s="459" t="s">
        <v>75</v>
      </c>
      <c r="CE35" s="459" t="s">
        <v>22</v>
      </c>
      <c r="CF35" s="462">
        <v>1</v>
      </c>
      <c r="CG35" s="465">
        <v>109100</v>
      </c>
      <c r="CH35" s="462">
        <v>1</v>
      </c>
      <c r="CI35" s="465">
        <v>109100</v>
      </c>
      <c r="CJ35" s="430">
        <f t="shared" si="18"/>
        <v>109100</v>
      </c>
      <c r="CK35" s="430">
        <f t="shared" si="19"/>
        <v>109100</v>
      </c>
    </row>
    <row r="36" spans="1:89">
      <c r="A36" s="461" t="s">
        <v>76</v>
      </c>
      <c r="B36" s="461" t="s">
        <v>19</v>
      </c>
      <c r="C36" s="463">
        <v>6</v>
      </c>
      <c r="D36" s="466">
        <v>477664.98</v>
      </c>
      <c r="E36" s="463">
        <v>6</v>
      </c>
      <c r="F36" s="466">
        <v>477665</v>
      </c>
      <c r="G36" s="429">
        <f>IF(C36=0,"N/A",D36/C36)</f>
        <v>79610.83</v>
      </c>
      <c r="H36" s="429">
        <f t="shared" si="1"/>
        <v>79610.833333333328</v>
      </c>
      <c r="J36" s="461" t="s">
        <v>76</v>
      </c>
      <c r="K36" s="461" t="s">
        <v>23</v>
      </c>
      <c r="L36" s="463">
        <v>0</v>
      </c>
      <c r="M36" s="466">
        <v>0</v>
      </c>
      <c r="N36" s="463">
        <v>0</v>
      </c>
      <c r="O36" s="466">
        <v>0</v>
      </c>
      <c r="P36" s="429" t="str">
        <f t="shared" si="2"/>
        <v>N/A</v>
      </c>
      <c r="Q36" s="429" t="str">
        <f t="shared" si="3"/>
        <v>N/A</v>
      </c>
      <c r="S36" s="461" t="s">
        <v>76</v>
      </c>
      <c r="T36" s="461" t="s">
        <v>24</v>
      </c>
      <c r="U36" s="463">
        <v>1.75</v>
      </c>
      <c r="V36" s="466">
        <v>88649</v>
      </c>
      <c r="W36" s="466">
        <v>1.75</v>
      </c>
      <c r="X36" s="463">
        <v>88649</v>
      </c>
      <c r="Y36" s="429">
        <f t="shared" si="4"/>
        <v>50656.571428571428</v>
      </c>
      <c r="Z36" s="429">
        <f t="shared" si="5"/>
        <v>50656.571428571428</v>
      </c>
      <c r="AB36" s="461" t="s">
        <v>76</v>
      </c>
      <c r="AC36" s="461" t="s">
        <v>32</v>
      </c>
      <c r="AD36" s="463">
        <v>6.75</v>
      </c>
      <c r="AE36" s="466">
        <v>376524</v>
      </c>
      <c r="AF36" s="463">
        <v>6.75</v>
      </c>
      <c r="AG36" s="466">
        <v>376524</v>
      </c>
      <c r="AH36" s="429">
        <f t="shared" si="6"/>
        <v>55781.333333333336</v>
      </c>
      <c r="AI36" s="429">
        <f t="shared" si="7"/>
        <v>55781.333333333336</v>
      </c>
      <c r="AK36" s="461" t="s">
        <v>76</v>
      </c>
      <c r="AL36" s="461" t="s">
        <v>33</v>
      </c>
      <c r="AM36" s="463">
        <v>1</v>
      </c>
      <c r="AN36" s="466">
        <v>40100</v>
      </c>
      <c r="AO36" s="463">
        <v>1</v>
      </c>
      <c r="AP36" s="466">
        <v>40100</v>
      </c>
      <c r="AQ36" s="429">
        <f t="shared" si="8"/>
        <v>40100</v>
      </c>
      <c r="AR36" s="429">
        <f t="shared" si="9"/>
        <v>40100</v>
      </c>
      <c r="AT36" s="461" t="s">
        <v>76</v>
      </c>
      <c r="AU36" s="461" t="s">
        <v>34</v>
      </c>
      <c r="AV36" s="463">
        <v>12</v>
      </c>
      <c r="AW36" s="466">
        <v>226163.65</v>
      </c>
      <c r="AX36" s="463">
        <v>12</v>
      </c>
      <c r="AY36" s="466">
        <v>226163.65</v>
      </c>
      <c r="AZ36" s="429">
        <f t="shared" si="10"/>
        <v>18846.970833333333</v>
      </c>
      <c r="BA36" s="429">
        <f t="shared" si="11"/>
        <v>18846.970833333333</v>
      </c>
      <c r="BC36" s="461" t="s">
        <v>76</v>
      </c>
      <c r="BD36" s="461" t="s">
        <v>49</v>
      </c>
      <c r="BE36" s="463">
        <v>3</v>
      </c>
      <c r="BF36" s="466">
        <v>106621</v>
      </c>
      <c r="BG36" s="463">
        <v>3</v>
      </c>
      <c r="BH36" s="466">
        <v>106621</v>
      </c>
      <c r="BI36" s="429">
        <f t="shared" si="12"/>
        <v>35540.333333333336</v>
      </c>
      <c r="BJ36" s="429">
        <f t="shared" si="13"/>
        <v>35540.333333333336</v>
      </c>
      <c r="BL36" s="461" t="s">
        <v>76</v>
      </c>
      <c r="BM36" s="461" t="s">
        <v>20</v>
      </c>
      <c r="BN36" s="463">
        <v>3</v>
      </c>
      <c r="BO36" s="466">
        <v>284328</v>
      </c>
      <c r="BP36" s="463">
        <v>3</v>
      </c>
      <c r="BQ36" s="466">
        <v>284328</v>
      </c>
      <c r="BR36" s="429">
        <f t="shared" si="14"/>
        <v>94776</v>
      </c>
      <c r="BS36" s="429">
        <f t="shared" si="15"/>
        <v>94776</v>
      </c>
      <c r="BU36" s="461" t="s">
        <v>76</v>
      </c>
      <c r="BV36" s="461" t="s">
        <v>21</v>
      </c>
      <c r="BW36" s="463">
        <v>0</v>
      </c>
      <c r="BX36" s="466">
        <v>0</v>
      </c>
      <c r="BY36" s="463">
        <v>0</v>
      </c>
      <c r="BZ36" s="466">
        <v>0</v>
      </c>
      <c r="CA36" s="429" t="str">
        <f t="shared" si="16"/>
        <v>N/A</v>
      </c>
      <c r="CB36" s="429" t="str">
        <f t="shared" si="17"/>
        <v>N/A</v>
      </c>
      <c r="CD36" s="461" t="s">
        <v>76</v>
      </c>
      <c r="CE36" s="461" t="s">
        <v>22</v>
      </c>
      <c r="CF36" s="463">
        <v>1</v>
      </c>
      <c r="CG36" s="466">
        <v>79524</v>
      </c>
      <c r="CH36" s="463">
        <v>1</v>
      </c>
      <c r="CI36" s="466">
        <v>79524</v>
      </c>
      <c r="CJ36" s="429">
        <f t="shared" si="18"/>
        <v>79524</v>
      </c>
      <c r="CK36" s="429">
        <f t="shared" si="19"/>
        <v>79524</v>
      </c>
    </row>
    <row r="37" spans="1:89" s="424" customFormat="1">
      <c r="A37" s="459" t="s">
        <v>168</v>
      </c>
      <c r="B37" s="459" t="s">
        <v>19</v>
      </c>
      <c r="C37" s="462">
        <v>0</v>
      </c>
      <c r="D37" s="465">
        <v>0</v>
      </c>
      <c r="E37" s="462">
        <v>0</v>
      </c>
      <c r="F37" s="465">
        <v>0</v>
      </c>
      <c r="G37" s="430" t="str">
        <f t="shared" si="0"/>
        <v>N/A</v>
      </c>
      <c r="H37" s="430" t="str">
        <f t="shared" si="1"/>
        <v>N/A</v>
      </c>
      <c r="J37" s="459" t="s">
        <v>168</v>
      </c>
      <c r="K37" s="459" t="s">
        <v>23</v>
      </c>
      <c r="L37" s="462">
        <v>0</v>
      </c>
      <c r="M37" s="465">
        <v>0</v>
      </c>
      <c r="N37" s="462">
        <v>0</v>
      </c>
      <c r="O37" s="465">
        <v>0</v>
      </c>
      <c r="P37" s="430" t="str">
        <f t="shared" si="2"/>
        <v>N/A</v>
      </c>
      <c r="Q37" s="430" t="str">
        <f t="shared" si="3"/>
        <v>N/A</v>
      </c>
      <c r="S37" s="459" t="s">
        <v>168</v>
      </c>
      <c r="T37" s="459" t="s">
        <v>24</v>
      </c>
      <c r="U37" s="462">
        <v>0</v>
      </c>
      <c r="V37" s="465">
        <v>0</v>
      </c>
      <c r="W37" s="465">
        <v>0</v>
      </c>
      <c r="X37" s="462">
        <v>0</v>
      </c>
      <c r="Y37" s="430" t="str">
        <f t="shared" si="4"/>
        <v>N/A</v>
      </c>
      <c r="Z37" s="430" t="str">
        <f t="shared" si="5"/>
        <v>N/A</v>
      </c>
      <c r="AB37" s="459" t="s">
        <v>168</v>
      </c>
      <c r="AC37" s="459" t="s">
        <v>32</v>
      </c>
      <c r="AD37" s="462">
        <v>0</v>
      </c>
      <c r="AE37" s="465">
        <v>0</v>
      </c>
      <c r="AF37" s="462">
        <v>0</v>
      </c>
      <c r="AG37" s="465">
        <v>0</v>
      </c>
      <c r="AH37" s="430" t="str">
        <f t="shared" si="6"/>
        <v>N/A</v>
      </c>
      <c r="AI37" s="430" t="str">
        <f t="shared" si="7"/>
        <v>N/A</v>
      </c>
      <c r="AK37" s="459" t="s">
        <v>168</v>
      </c>
      <c r="AL37" s="459" t="s">
        <v>33</v>
      </c>
      <c r="AM37" s="462">
        <v>0</v>
      </c>
      <c r="AN37" s="465">
        <v>0</v>
      </c>
      <c r="AO37" s="462">
        <v>0</v>
      </c>
      <c r="AP37" s="465">
        <v>0</v>
      </c>
      <c r="AQ37" s="430" t="str">
        <f t="shared" si="8"/>
        <v>N/A</v>
      </c>
      <c r="AR37" s="430" t="str">
        <f t="shared" si="9"/>
        <v>N/A</v>
      </c>
      <c r="AT37" s="459" t="s">
        <v>168</v>
      </c>
      <c r="AU37" s="459" t="s">
        <v>34</v>
      </c>
      <c r="AV37" s="462">
        <v>1.52</v>
      </c>
      <c r="AW37" s="465">
        <v>59258</v>
      </c>
      <c r="AX37" s="462">
        <v>1.52</v>
      </c>
      <c r="AY37" s="465">
        <v>59258</v>
      </c>
      <c r="AZ37" s="430">
        <f t="shared" si="10"/>
        <v>38985.526315789473</v>
      </c>
      <c r="BA37" s="430">
        <f t="shared" si="11"/>
        <v>38985.526315789473</v>
      </c>
      <c r="BC37" s="459" t="s">
        <v>168</v>
      </c>
      <c r="BD37" s="459" t="s">
        <v>49</v>
      </c>
      <c r="BE37" s="462">
        <v>0</v>
      </c>
      <c r="BF37" s="465">
        <v>0</v>
      </c>
      <c r="BG37" s="462">
        <v>0</v>
      </c>
      <c r="BH37" s="465">
        <v>0</v>
      </c>
      <c r="BI37" s="430" t="str">
        <f t="shared" si="12"/>
        <v>N/A</v>
      </c>
      <c r="BJ37" s="430" t="str">
        <f t="shared" si="13"/>
        <v>N/A</v>
      </c>
      <c r="BL37" s="459" t="s">
        <v>168</v>
      </c>
      <c r="BM37" s="459" t="s">
        <v>20</v>
      </c>
      <c r="BN37" s="462">
        <v>0</v>
      </c>
      <c r="BO37" s="465">
        <v>0</v>
      </c>
      <c r="BP37" s="462">
        <v>0</v>
      </c>
      <c r="BQ37" s="465">
        <v>0</v>
      </c>
      <c r="BR37" s="430" t="str">
        <f t="shared" si="14"/>
        <v>N/A</v>
      </c>
      <c r="BS37" s="430" t="str">
        <f t="shared" si="15"/>
        <v>N/A</v>
      </c>
      <c r="BU37" s="459" t="s">
        <v>168</v>
      </c>
      <c r="BV37" s="459" t="s">
        <v>21</v>
      </c>
      <c r="BW37" s="462">
        <v>0</v>
      </c>
      <c r="BX37" s="465">
        <v>0</v>
      </c>
      <c r="BY37" s="462">
        <v>0</v>
      </c>
      <c r="BZ37" s="465">
        <v>0</v>
      </c>
      <c r="CA37" s="430" t="str">
        <f t="shared" si="16"/>
        <v>N/A</v>
      </c>
      <c r="CB37" s="430" t="str">
        <f t="shared" si="17"/>
        <v>N/A</v>
      </c>
      <c r="CD37" s="459" t="s">
        <v>168</v>
      </c>
      <c r="CE37" s="459" t="s">
        <v>22</v>
      </c>
      <c r="CF37" s="462">
        <v>1</v>
      </c>
      <c r="CG37" s="465">
        <v>58000</v>
      </c>
      <c r="CH37" s="462">
        <v>1</v>
      </c>
      <c r="CI37" s="465">
        <v>60000</v>
      </c>
      <c r="CJ37" s="430">
        <f t="shared" si="18"/>
        <v>58000</v>
      </c>
      <c r="CK37" s="430">
        <f t="shared" si="19"/>
        <v>60000</v>
      </c>
    </row>
    <row r="38" spans="1:89">
      <c r="A38" s="461" t="s">
        <v>77</v>
      </c>
      <c r="B38" s="461" t="s">
        <v>19</v>
      </c>
      <c r="C38" s="463">
        <v>0.55000000000000004</v>
      </c>
      <c r="D38" s="466">
        <v>45774</v>
      </c>
      <c r="E38" s="463">
        <v>0.55000000000000004</v>
      </c>
      <c r="F38" s="466">
        <v>45774</v>
      </c>
      <c r="G38" s="429">
        <f t="shared" si="0"/>
        <v>83225.454545454544</v>
      </c>
      <c r="H38" s="429">
        <f t="shared" si="1"/>
        <v>83225.454545454544</v>
      </c>
      <c r="J38" s="461" t="s">
        <v>77</v>
      </c>
      <c r="K38" s="461" t="s">
        <v>23</v>
      </c>
      <c r="L38" s="463">
        <v>0</v>
      </c>
      <c r="M38" s="466">
        <v>0</v>
      </c>
      <c r="N38" s="463">
        <v>0</v>
      </c>
      <c r="O38" s="466">
        <v>0</v>
      </c>
      <c r="P38" s="429" t="str">
        <f t="shared" si="2"/>
        <v>N/A</v>
      </c>
      <c r="Q38" s="429" t="str">
        <f t="shared" si="3"/>
        <v>N/A</v>
      </c>
      <c r="S38" s="461" t="s">
        <v>77</v>
      </c>
      <c r="T38" s="461" t="s">
        <v>24</v>
      </c>
      <c r="U38" s="463">
        <v>0</v>
      </c>
      <c r="V38" s="466">
        <v>0</v>
      </c>
      <c r="W38" s="466">
        <v>0</v>
      </c>
      <c r="X38" s="463">
        <v>0</v>
      </c>
      <c r="Y38" s="429" t="str">
        <f t="shared" si="4"/>
        <v>N/A</v>
      </c>
      <c r="Z38" s="429" t="str">
        <f t="shared" si="5"/>
        <v>N/A</v>
      </c>
      <c r="AB38" s="461" t="s">
        <v>77</v>
      </c>
      <c r="AC38" s="461" t="s">
        <v>32</v>
      </c>
      <c r="AD38" s="463">
        <v>0.25</v>
      </c>
      <c r="AE38" s="466">
        <v>20807</v>
      </c>
      <c r="AF38" s="463">
        <v>0.25</v>
      </c>
      <c r="AG38" s="466">
        <v>20808</v>
      </c>
      <c r="AH38" s="429">
        <f t="shared" si="6"/>
        <v>83228</v>
      </c>
      <c r="AI38" s="429">
        <f t="shared" si="7"/>
        <v>83232</v>
      </c>
      <c r="AK38" s="461" t="s">
        <v>77</v>
      </c>
      <c r="AL38" s="461" t="s">
        <v>33</v>
      </c>
      <c r="AM38" s="463">
        <v>0</v>
      </c>
      <c r="AN38" s="466">
        <v>0</v>
      </c>
      <c r="AO38" s="463">
        <v>0</v>
      </c>
      <c r="AP38" s="466">
        <v>0</v>
      </c>
      <c r="AQ38" s="429" t="str">
        <f t="shared" si="8"/>
        <v>N/A</v>
      </c>
      <c r="AR38" s="429" t="str">
        <f t="shared" si="9"/>
        <v>N/A</v>
      </c>
      <c r="AT38" s="461" t="s">
        <v>77</v>
      </c>
      <c r="AU38" s="461" t="s">
        <v>34</v>
      </c>
      <c r="AV38" s="463">
        <v>1</v>
      </c>
      <c r="AW38" s="466">
        <v>33797</v>
      </c>
      <c r="AX38" s="463">
        <v>1</v>
      </c>
      <c r="AY38" s="466">
        <v>47316</v>
      </c>
      <c r="AZ38" s="429">
        <f t="shared" si="10"/>
        <v>33797</v>
      </c>
      <c r="BA38" s="429">
        <f t="shared" si="11"/>
        <v>47316</v>
      </c>
      <c r="BC38" s="461" t="s">
        <v>77</v>
      </c>
      <c r="BD38" s="461" t="s">
        <v>49</v>
      </c>
      <c r="BE38" s="463">
        <v>0</v>
      </c>
      <c r="BF38" s="466">
        <v>0</v>
      </c>
      <c r="BG38" s="463">
        <v>0</v>
      </c>
      <c r="BH38" s="466">
        <v>0</v>
      </c>
      <c r="BI38" s="429" t="str">
        <f t="shared" si="12"/>
        <v>N/A</v>
      </c>
      <c r="BJ38" s="429" t="str">
        <f t="shared" si="13"/>
        <v>N/A</v>
      </c>
      <c r="BL38" s="461" t="s">
        <v>77</v>
      </c>
      <c r="BM38" s="461" t="s">
        <v>20</v>
      </c>
      <c r="BN38" s="463">
        <v>0.2</v>
      </c>
      <c r="BO38" s="466">
        <v>16645</v>
      </c>
      <c r="BP38" s="463">
        <v>0.2</v>
      </c>
      <c r="BQ38" s="466">
        <v>16645</v>
      </c>
      <c r="BR38" s="429">
        <f t="shared" si="14"/>
        <v>83225</v>
      </c>
      <c r="BS38" s="429">
        <f t="shared" si="15"/>
        <v>83225</v>
      </c>
      <c r="BU38" s="461" t="s">
        <v>77</v>
      </c>
      <c r="BV38" s="461" t="s">
        <v>21</v>
      </c>
      <c r="BW38" s="463">
        <v>0</v>
      </c>
      <c r="BX38" s="466">
        <v>0</v>
      </c>
      <c r="BY38" s="463">
        <v>0</v>
      </c>
      <c r="BZ38" s="466">
        <v>0</v>
      </c>
      <c r="CA38" s="429" t="str">
        <f t="shared" si="16"/>
        <v>N/A</v>
      </c>
      <c r="CB38" s="429" t="str">
        <f t="shared" si="17"/>
        <v>N/A</v>
      </c>
      <c r="CD38" s="461" t="s">
        <v>77</v>
      </c>
      <c r="CE38" s="461" t="s">
        <v>22</v>
      </c>
      <c r="CF38" s="463">
        <v>1</v>
      </c>
      <c r="CG38" s="466">
        <v>54100</v>
      </c>
      <c r="CH38" s="463">
        <v>1</v>
      </c>
      <c r="CI38" s="466">
        <v>75740</v>
      </c>
      <c r="CJ38" s="429">
        <f t="shared" si="18"/>
        <v>54100</v>
      </c>
      <c r="CK38" s="429">
        <f t="shared" si="19"/>
        <v>75740</v>
      </c>
    </row>
    <row r="39" spans="1:89" s="424" customFormat="1">
      <c r="A39" s="459" t="s">
        <v>169</v>
      </c>
      <c r="B39" s="459" t="s">
        <v>19</v>
      </c>
      <c r="C39" s="462">
        <v>1</v>
      </c>
      <c r="D39" s="465">
        <v>79285</v>
      </c>
      <c r="E39" s="462">
        <v>1</v>
      </c>
      <c r="F39" s="465">
        <v>79285</v>
      </c>
      <c r="G39" s="430">
        <f t="shared" si="0"/>
        <v>79285</v>
      </c>
      <c r="H39" s="430">
        <f t="shared" si="1"/>
        <v>79285</v>
      </c>
      <c r="J39" s="459" t="s">
        <v>169</v>
      </c>
      <c r="K39" s="459" t="s">
        <v>23</v>
      </c>
      <c r="L39" s="462">
        <v>0</v>
      </c>
      <c r="M39" s="465">
        <v>0</v>
      </c>
      <c r="N39" s="462">
        <v>0</v>
      </c>
      <c r="O39" s="465">
        <v>0</v>
      </c>
      <c r="P39" s="430" t="str">
        <f t="shared" si="2"/>
        <v>N/A</v>
      </c>
      <c r="Q39" s="430" t="str">
        <f t="shared" si="3"/>
        <v>N/A</v>
      </c>
      <c r="S39" s="459" t="s">
        <v>169</v>
      </c>
      <c r="T39" s="459" t="s">
        <v>24</v>
      </c>
      <c r="U39" s="462">
        <v>0</v>
      </c>
      <c r="V39" s="465">
        <v>0</v>
      </c>
      <c r="W39" s="465">
        <v>0</v>
      </c>
      <c r="X39" s="462">
        <v>0</v>
      </c>
      <c r="Y39" s="430" t="str">
        <f t="shared" si="4"/>
        <v>N/A</v>
      </c>
      <c r="Z39" s="430" t="str">
        <f t="shared" si="5"/>
        <v>N/A</v>
      </c>
      <c r="AB39" s="459" t="s">
        <v>169</v>
      </c>
      <c r="AC39" s="459" t="s">
        <v>32</v>
      </c>
      <c r="AD39" s="462">
        <v>3</v>
      </c>
      <c r="AE39" s="465">
        <v>148760</v>
      </c>
      <c r="AF39" s="462">
        <v>3</v>
      </c>
      <c r="AG39" s="465">
        <v>148760</v>
      </c>
      <c r="AH39" s="430">
        <f t="shared" si="6"/>
        <v>49586.666666666664</v>
      </c>
      <c r="AI39" s="430">
        <f t="shared" si="7"/>
        <v>49586.666666666664</v>
      </c>
      <c r="AK39" s="459" t="s">
        <v>169</v>
      </c>
      <c r="AL39" s="459" t="s">
        <v>33</v>
      </c>
      <c r="AM39" s="462">
        <v>0</v>
      </c>
      <c r="AN39" s="465">
        <v>0</v>
      </c>
      <c r="AO39" s="462">
        <v>0</v>
      </c>
      <c r="AP39" s="465">
        <v>0</v>
      </c>
      <c r="AQ39" s="430" t="str">
        <f t="shared" si="8"/>
        <v>N/A</v>
      </c>
      <c r="AR39" s="430" t="str">
        <f t="shared" si="9"/>
        <v>N/A</v>
      </c>
      <c r="AT39" s="459" t="s">
        <v>169</v>
      </c>
      <c r="AU39" s="459" t="s">
        <v>34</v>
      </c>
      <c r="AV39" s="462">
        <v>3</v>
      </c>
      <c r="AW39" s="465">
        <v>80300.149999999994</v>
      </c>
      <c r="AX39" s="462">
        <v>3</v>
      </c>
      <c r="AY39" s="465">
        <v>80300</v>
      </c>
      <c r="AZ39" s="430">
        <f t="shared" si="10"/>
        <v>26766.716666666664</v>
      </c>
      <c r="BA39" s="430">
        <f t="shared" si="11"/>
        <v>26766.666666666668</v>
      </c>
      <c r="BC39" s="459" t="s">
        <v>169</v>
      </c>
      <c r="BD39" s="459" t="s">
        <v>49</v>
      </c>
      <c r="BE39" s="462">
        <v>0</v>
      </c>
      <c r="BF39" s="465">
        <v>0</v>
      </c>
      <c r="BG39" s="462">
        <v>0</v>
      </c>
      <c r="BH39" s="465">
        <v>0</v>
      </c>
      <c r="BI39" s="430" t="str">
        <f t="shared" si="12"/>
        <v>N/A</v>
      </c>
      <c r="BJ39" s="430" t="str">
        <f t="shared" si="13"/>
        <v>N/A</v>
      </c>
      <c r="BL39" s="459" t="s">
        <v>169</v>
      </c>
      <c r="BM39" s="459" t="s">
        <v>20</v>
      </c>
      <c r="BN39" s="462">
        <v>0</v>
      </c>
      <c r="BO39" s="465">
        <v>0</v>
      </c>
      <c r="BP39" s="462">
        <v>0</v>
      </c>
      <c r="BQ39" s="465">
        <v>0</v>
      </c>
      <c r="BR39" s="430" t="str">
        <f t="shared" si="14"/>
        <v>N/A</v>
      </c>
      <c r="BS39" s="430" t="str">
        <f t="shared" si="15"/>
        <v>N/A</v>
      </c>
      <c r="BU39" s="459" t="s">
        <v>169</v>
      </c>
      <c r="BV39" s="459" t="s">
        <v>21</v>
      </c>
      <c r="BW39" s="462">
        <v>0</v>
      </c>
      <c r="BX39" s="465">
        <v>0</v>
      </c>
      <c r="BY39" s="462">
        <v>0</v>
      </c>
      <c r="BZ39" s="465">
        <v>0</v>
      </c>
      <c r="CA39" s="430" t="str">
        <f t="shared" si="16"/>
        <v>N/A</v>
      </c>
      <c r="CB39" s="430" t="str">
        <f t="shared" si="17"/>
        <v>N/A</v>
      </c>
      <c r="CD39" s="459" t="s">
        <v>169</v>
      </c>
      <c r="CE39" s="459" t="s">
        <v>22</v>
      </c>
      <c r="CF39" s="462">
        <v>1</v>
      </c>
      <c r="CG39" s="465">
        <v>52015</v>
      </c>
      <c r="CH39" s="462">
        <v>1</v>
      </c>
      <c r="CI39" s="465">
        <v>52015</v>
      </c>
      <c r="CJ39" s="430">
        <f t="shared" si="18"/>
        <v>52015</v>
      </c>
      <c r="CK39" s="430">
        <f t="shared" si="19"/>
        <v>52015</v>
      </c>
    </row>
    <row r="40" spans="1:89">
      <c r="A40" s="461" t="s">
        <v>78</v>
      </c>
      <c r="B40" s="461" t="s">
        <v>19</v>
      </c>
      <c r="C40" s="463">
        <v>2</v>
      </c>
      <c r="D40" s="466">
        <v>164882</v>
      </c>
      <c r="E40" s="463">
        <v>2</v>
      </c>
      <c r="F40" s="466">
        <v>169828.46</v>
      </c>
      <c r="G40" s="429">
        <f t="shared" si="0"/>
        <v>82441</v>
      </c>
      <c r="H40" s="429">
        <f t="shared" si="1"/>
        <v>84914.23</v>
      </c>
      <c r="J40" s="461" t="s">
        <v>78</v>
      </c>
      <c r="K40" s="461" t="s">
        <v>23</v>
      </c>
      <c r="L40" s="463">
        <v>0</v>
      </c>
      <c r="M40" s="466">
        <v>0</v>
      </c>
      <c r="N40" s="463">
        <v>0</v>
      </c>
      <c r="O40" s="466">
        <v>0</v>
      </c>
      <c r="P40" s="429" t="str">
        <f t="shared" si="2"/>
        <v>N/A</v>
      </c>
      <c r="Q40" s="429" t="str">
        <f t="shared" si="3"/>
        <v>N/A</v>
      </c>
      <c r="S40" s="461" t="s">
        <v>78</v>
      </c>
      <c r="T40" s="461" t="s">
        <v>24</v>
      </c>
      <c r="U40" s="463">
        <v>1</v>
      </c>
      <c r="V40" s="466">
        <v>41615</v>
      </c>
      <c r="W40" s="466">
        <v>1</v>
      </c>
      <c r="X40" s="463">
        <v>42863.45</v>
      </c>
      <c r="Y40" s="429">
        <f t="shared" si="4"/>
        <v>41615</v>
      </c>
      <c r="Z40" s="429">
        <f t="shared" si="5"/>
        <v>42863.45</v>
      </c>
      <c r="AB40" s="461" t="s">
        <v>78</v>
      </c>
      <c r="AC40" s="461" t="s">
        <v>32</v>
      </c>
      <c r="AD40" s="463">
        <v>1</v>
      </c>
      <c r="AE40" s="466">
        <v>58842</v>
      </c>
      <c r="AF40" s="463">
        <v>1</v>
      </c>
      <c r="AG40" s="466">
        <v>60607.26</v>
      </c>
      <c r="AH40" s="429">
        <f t="shared" si="6"/>
        <v>58842</v>
      </c>
      <c r="AI40" s="429">
        <f t="shared" si="7"/>
        <v>60607.26</v>
      </c>
      <c r="AK40" s="461" t="s">
        <v>78</v>
      </c>
      <c r="AL40" s="461" t="s">
        <v>33</v>
      </c>
      <c r="AM40" s="463">
        <v>1</v>
      </c>
      <c r="AN40" s="466">
        <v>39898</v>
      </c>
      <c r="AO40" s="463">
        <v>1</v>
      </c>
      <c r="AP40" s="466">
        <v>41094.94</v>
      </c>
      <c r="AQ40" s="429">
        <f t="shared" si="8"/>
        <v>39898</v>
      </c>
      <c r="AR40" s="429">
        <f t="shared" si="9"/>
        <v>41094.94</v>
      </c>
      <c r="AT40" s="461" t="s">
        <v>78</v>
      </c>
      <c r="AU40" s="461" t="s">
        <v>34</v>
      </c>
      <c r="AV40" s="463">
        <v>5.5</v>
      </c>
      <c r="AW40" s="466">
        <v>126632</v>
      </c>
      <c r="AX40" s="463">
        <v>5.5</v>
      </c>
      <c r="AY40" s="466">
        <v>130430.96</v>
      </c>
      <c r="AZ40" s="429">
        <f t="shared" si="10"/>
        <v>23024</v>
      </c>
      <c r="BA40" s="429">
        <f t="shared" si="11"/>
        <v>23714.720000000001</v>
      </c>
      <c r="BC40" s="461" t="s">
        <v>78</v>
      </c>
      <c r="BD40" s="461" t="s">
        <v>49</v>
      </c>
      <c r="BE40" s="463">
        <v>4</v>
      </c>
      <c r="BF40" s="466">
        <v>174514</v>
      </c>
      <c r="BG40" s="463">
        <v>4</v>
      </c>
      <c r="BH40" s="466">
        <v>179749.42</v>
      </c>
      <c r="BI40" s="429">
        <f t="shared" si="12"/>
        <v>43628.5</v>
      </c>
      <c r="BJ40" s="429">
        <f t="shared" si="13"/>
        <v>44937.355000000003</v>
      </c>
      <c r="BL40" s="461" t="s">
        <v>78</v>
      </c>
      <c r="BM40" s="461" t="s">
        <v>20</v>
      </c>
      <c r="BN40" s="463">
        <v>0</v>
      </c>
      <c r="BO40" s="466">
        <v>0</v>
      </c>
      <c r="BP40" s="463">
        <v>0</v>
      </c>
      <c r="BQ40" s="466">
        <v>0</v>
      </c>
      <c r="BR40" s="429" t="str">
        <f t="shared" si="14"/>
        <v>N/A</v>
      </c>
      <c r="BS40" s="429" t="str">
        <f t="shared" si="15"/>
        <v>N/A</v>
      </c>
      <c r="BU40" s="461" t="s">
        <v>78</v>
      </c>
      <c r="BV40" s="461" t="s">
        <v>21</v>
      </c>
      <c r="BW40" s="463">
        <v>0</v>
      </c>
      <c r="BX40" s="466">
        <v>0</v>
      </c>
      <c r="BY40" s="463">
        <v>0</v>
      </c>
      <c r="BZ40" s="466">
        <v>0</v>
      </c>
      <c r="CA40" s="429" t="str">
        <f t="shared" si="16"/>
        <v>N/A</v>
      </c>
      <c r="CB40" s="429" t="str">
        <f t="shared" si="17"/>
        <v>N/A</v>
      </c>
      <c r="CD40" s="461" t="s">
        <v>78</v>
      </c>
      <c r="CE40" s="461" t="s">
        <v>22</v>
      </c>
      <c r="CF40" s="463">
        <v>1</v>
      </c>
      <c r="CG40" s="466">
        <v>76705</v>
      </c>
      <c r="CH40" s="463">
        <v>1</v>
      </c>
      <c r="CI40" s="466">
        <v>79006.149999999994</v>
      </c>
      <c r="CJ40" s="429">
        <f t="shared" si="18"/>
        <v>76705</v>
      </c>
      <c r="CK40" s="429">
        <f t="shared" si="19"/>
        <v>79006.149999999994</v>
      </c>
    </row>
    <row r="41" spans="1:89" s="424" customFormat="1">
      <c r="A41" s="459" t="s">
        <v>172</v>
      </c>
      <c r="B41" s="459" t="s">
        <v>19</v>
      </c>
      <c r="C41" s="462">
        <v>0</v>
      </c>
      <c r="D41" s="465">
        <v>0</v>
      </c>
      <c r="E41" s="462">
        <v>0</v>
      </c>
      <c r="F41" s="465">
        <v>0</v>
      </c>
      <c r="G41" s="430" t="str">
        <f t="shared" si="0"/>
        <v>N/A</v>
      </c>
      <c r="H41" s="430" t="str">
        <f t="shared" si="1"/>
        <v>N/A</v>
      </c>
      <c r="J41" s="459" t="s">
        <v>172</v>
      </c>
      <c r="K41" s="459" t="s">
        <v>23</v>
      </c>
      <c r="L41" s="462">
        <v>0</v>
      </c>
      <c r="M41" s="465">
        <v>0</v>
      </c>
      <c r="N41" s="462">
        <v>0</v>
      </c>
      <c r="O41" s="465">
        <v>0</v>
      </c>
      <c r="P41" s="430" t="str">
        <f t="shared" si="2"/>
        <v>N/A</v>
      </c>
      <c r="Q41" s="430" t="str">
        <f t="shared" si="3"/>
        <v>N/A</v>
      </c>
      <c r="S41" s="459" t="s">
        <v>172</v>
      </c>
      <c r="T41" s="459" t="s">
        <v>24</v>
      </c>
      <c r="U41" s="462">
        <v>0</v>
      </c>
      <c r="V41" s="465">
        <v>0</v>
      </c>
      <c r="W41" s="465">
        <v>0</v>
      </c>
      <c r="X41" s="462">
        <v>0</v>
      </c>
      <c r="Y41" s="430" t="str">
        <f t="shared" si="4"/>
        <v>N/A</v>
      </c>
      <c r="Z41" s="430" t="str">
        <f t="shared" si="5"/>
        <v>N/A</v>
      </c>
      <c r="AB41" s="459" t="s">
        <v>172</v>
      </c>
      <c r="AC41" s="459" t="s">
        <v>32</v>
      </c>
      <c r="AD41" s="462">
        <v>0</v>
      </c>
      <c r="AE41" s="465">
        <v>0</v>
      </c>
      <c r="AF41" s="462">
        <v>0</v>
      </c>
      <c r="AG41" s="465">
        <v>0</v>
      </c>
      <c r="AH41" s="430" t="str">
        <f t="shared" si="6"/>
        <v>N/A</v>
      </c>
      <c r="AI41" s="430" t="str">
        <f t="shared" si="7"/>
        <v>N/A</v>
      </c>
      <c r="AK41" s="459" t="s">
        <v>172</v>
      </c>
      <c r="AL41" s="459" t="s">
        <v>33</v>
      </c>
      <c r="AM41" s="462">
        <v>0</v>
      </c>
      <c r="AN41" s="465">
        <v>0</v>
      </c>
      <c r="AO41" s="462">
        <v>0</v>
      </c>
      <c r="AP41" s="465">
        <v>0</v>
      </c>
      <c r="AQ41" s="430" t="str">
        <f t="shared" si="8"/>
        <v>N/A</v>
      </c>
      <c r="AR41" s="430" t="str">
        <f t="shared" si="9"/>
        <v>N/A</v>
      </c>
      <c r="AT41" s="459" t="s">
        <v>172</v>
      </c>
      <c r="AU41" s="459" t="s">
        <v>34</v>
      </c>
      <c r="AV41" s="462">
        <v>0.75</v>
      </c>
      <c r="AW41" s="465">
        <v>18440.18</v>
      </c>
      <c r="AX41" s="462">
        <v>0.75</v>
      </c>
      <c r="AY41" s="465">
        <v>18477</v>
      </c>
      <c r="AZ41" s="430">
        <f t="shared" si="10"/>
        <v>24586.906666666666</v>
      </c>
      <c r="BA41" s="430">
        <f t="shared" si="11"/>
        <v>24636</v>
      </c>
      <c r="BC41" s="459" t="s">
        <v>172</v>
      </c>
      <c r="BD41" s="459" t="s">
        <v>49</v>
      </c>
      <c r="BE41" s="462">
        <v>0</v>
      </c>
      <c r="BF41" s="465">
        <v>0</v>
      </c>
      <c r="BG41" s="462">
        <v>0</v>
      </c>
      <c r="BH41" s="465">
        <v>0</v>
      </c>
      <c r="BI41" s="430" t="str">
        <f t="shared" si="12"/>
        <v>N/A</v>
      </c>
      <c r="BJ41" s="430" t="str">
        <f t="shared" si="13"/>
        <v>N/A</v>
      </c>
      <c r="BL41" s="459" t="s">
        <v>172</v>
      </c>
      <c r="BM41" s="459" t="s">
        <v>20</v>
      </c>
      <c r="BN41" s="462">
        <v>0</v>
      </c>
      <c r="BO41" s="465">
        <v>0</v>
      </c>
      <c r="BP41" s="462">
        <v>0</v>
      </c>
      <c r="BQ41" s="465">
        <v>0</v>
      </c>
      <c r="BR41" s="430" t="str">
        <f t="shared" si="14"/>
        <v>N/A</v>
      </c>
      <c r="BS41" s="430" t="str">
        <f t="shared" si="15"/>
        <v>N/A</v>
      </c>
      <c r="BU41" s="459" t="s">
        <v>172</v>
      </c>
      <c r="BV41" s="459" t="s">
        <v>21</v>
      </c>
      <c r="BW41" s="462">
        <v>0</v>
      </c>
      <c r="BX41" s="465">
        <v>0</v>
      </c>
      <c r="BY41" s="462">
        <v>0</v>
      </c>
      <c r="BZ41" s="465">
        <v>0</v>
      </c>
      <c r="CA41" s="430" t="str">
        <f t="shared" si="16"/>
        <v>N/A</v>
      </c>
      <c r="CB41" s="430" t="str">
        <f t="shared" si="17"/>
        <v>N/A</v>
      </c>
      <c r="CD41" s="459" t="s">
        <v>172</v>
      </c>
      <c r="CE41" s="459" t="s">
        <v>22</v>
      </c>
      <c r="CF41" s="462">
        <v>0</v>
      </c>
      <c r="CG41" s="465">
        <v>0</v>
      </c>
      <c r="CH41" s="462">
        <v>0</v>
      </c>
      <c r="CI41" s="465">
        <v>0</v>
      </c>
      <c r="CJ41" s="430" t="str">
        <f t="shared" si="18"/>
        <v>N/A</v>
      </c>
      <c r="CK41" s="430" t="str">
        <f t="shared" si="19"/>
        <v>N/A</v>
      </c>
    </row>
    <row r="42" spans="1:89">
      <c r="A42" s="461" t="s">
        <v>79</v>
      </c>
      <c r="B42" s="461" t="s">
        <v>19</v>
      </c>
      <c r="C42" s="463">
        <v>15</v>
      </c>
      <c r="D42" s="466">
        <v>1255403</v>
      </c>
      <c r="E42" s="463">
        <v>15</v>
      </c>
      <c r="F42" s="466">
        <v>1255403</v>
      </c>
      <c r="G42" s="429">
        <f t="shared" si="0"/>
        <v>83693.53333333334</v>
      </c>
      <c r="H42" s="429">
        <f t="shared" si="1"/>
        <v>83693.53333333334</v>
      </c>
      <c r="J42" s="461" t="s">
        <v>79</v>
      </c>
      <c r="K42" s="461" t="s">
        <v>23</v>
      </c>
      <c r="L42" s="463">
        <v>7</v>
      </c>
      <c r="M42" s="466">
        <v>581655.36</v>
      </c>
      <c r="N42" s="463">
        <v>7</v>
      </c>
      <c r="O42" s="466">
        <v>581657.36</v>
      </c>
      <c r="P42" s="429">
        <f t="shared" si="2"/>
        <v>83093.622857142851</v>
      </c>
      <c r="Q42" s="429">
        <f t="shared" si="3"/>
        <v>83093.908571428576</v>
      </c>
      <c r="S42" s="461" t="s">
        <v>79</v>
      </c>
      <c r="T42" s="461" t="s">
        <v>24</v>
      </c>
      <c r="U42" s="463">
        <v>2</v>
      </c>
      <c r="V42" s="466">
        <v>95675</v>
      </c>
      <c r="W42" s="466">
        <v>2</v>
      </c>
      <c r="X42" s="463">
        <v>95677</v>
      </c>
      <c r="Y42" s="429">
        <f t="shared" si="4"/>
        <v>47837.5</v>
      </c>
      <c r="Z42" s="429">
        <f t="shared" si="5"/>
        <v>47838.5</v>
      </c>
      <c r="AB42" s="461" t="s">
        <v>79</v>
      </c>
      <c r="AC42" s="461" t="s">
        <v>32</v>
      </c>
      <c r="AD42" s="463">
        <v>21</v>
      </c>
      <c r="AE42" s="466">
        <v>946433.64</v>
      </c>
      <c r="AF42" s="463">
        <v>21</v>
      </c>
      <c r="AG42" s="466">
        <v>946453.64</v>
      </c>
      <c r="AH42" s="429">
        <f t="shared" si="6"/>
        <v>45068.268571428569</v>
      </c>
      <c r="AI42" s="429">
        <f t="shared" si="7"/>
        <v>45069.220952380951</v>
      </c>
      <c r="AK42" s="461" t="s">
        <v>79</v>
      </c>
      <c r="AL42" s="461" t="s">
        <v>33</v>
      </c>
      <c r="AM42" s="463">
        <v>6</v>
      </c>
      <c r="AN42" s="466">
        <v>216248.93</v>
      </c>
      <c r="AO42" s="463">
        <v>6</v>
      </c>
      <c r="AP42" s="466">
        <v>216254.93</v>
      </c>
      <c r="AQ42" s="429">
        <f t="shared" si="8"/>
        <v>36041.488333333335</v>
      </c>
      <c r="AR42" s="429">
        <f t="shared" si="9"/>
        <v>36042.488333333335</v>
      </c>
      <c r="AT42" s="461" t="s">
        <v>79</v>
      </c>
      <c r="AU42" s="461" t="s">
        <v>34</v>
      </c>
      <c r="AV42" s="463">
        <v>44.53</v>
      </c>
      <c r="AW42" s="466">
        <v>1158492.6599999999</v>
      </c>
      <c r="AX42" s="463">
        <v>44.53</v>
      </c>
      <c r="AY42" s="466">
        <v>1158492.6599999999</v>
      </c>
      <c r="AZ42" s="429">
        <f t="shared" si="10"/>
        <v>26016.004042218727</v>
      </c>
      <c r="BA42" s="429">
        <f t="shared" si="11"/>
        <v>26016.004042218727</v>
      </c>
      <c r="BC42" s="461" t="s">
        <v>79</v>
      </c>
      <c r="BD42" s="461" t="s">
        <v>49</v>
      </c>
      <c r="BE42" s="463">
        <v>10</v>
      </c>
      <c r="BF42" s="466">
        <v>337740.13</v>
      </c>
      <c r="BG42" s="463">
        <v>10</v>
      </c>
      <c r="BH42" s="466">
        <v>337740.13</v>
      </c>
      <c r="BI42" s="429">
        <f t="shared" si="12"/>
        <v>33774.012999999999</v>
      </c>
      <c r="BJ42" s="429">
        <f t="shared" si="13"/>
        <v>33774.012999999999</v>
      </c>
      <c r="BL42" s="461" t="s">
        <v>79</v>
      </c>
      <c r="BM42" s="461" t="s">
        <v>20</v>
      </c>
      <c r="BN42" s="463">
        <v>4</v>
      </c>
      <c r="BO42" s="466">
        <v>426236</v>
      </c>
      <c r="BP42" s="463">
        <v>4</v>
      </c>
      <c r="BQ42" s="466">
        <v>426236</v>
      </c>
      <c r="BR42" s="429">
        <f t="shared" si="14"/>
        <v>106559</v>
      </c>
      <c r="BS42" s="429">
        <f t="shared" si="15"/>
        <v>106559</v>
      </c>
      <c r="BU42" s="461" t="s">
        <v>79</v>
      </c>
      <c r="BV42" s="461" t="s">
        <v>21</v>
      </c>
      <c r="BW42" s="463">
        <v>1</v>
      </c>
      <c r="BX42" s="466">
        <v>63050</v>
      </c>
      <c r="BY42" s="463">
        <v>1</v>
      </c>
      <c r="BZ42" s="466">
        <v>63050</v>
      </c>
      <c r="CA42" s="429">
        <f t="shared" si="16"/>
        <v>63050</v>
      </c>
      <c r="CB42" s="429">
        <f t="shared" si="17"/>
        <v>63050</v>
      </c>
      <c r="CD42" s="461" t="s">
        <v>79</v>
      </c>
      <c r="CE42" s="461" t="s">
        <v>22</v>
      </c>
      <c r="CF42" s="463">
        <v>2</v>
      </c>
      <c r="CG42" s="466">
        <v>194536</v>
      </c>
      <c r="CH42" s="463">
        <v>2</v>
      </c>
      <c r="CI42" s="466">
        <v>194536</v>
      </c>
      <c r="CJ42" s="429">
        <f t="shared" si="18"/>
        <v>97268</v>
      </c>
      <c r="CK42" s="429">
        <f t="shared" si="19"/>
        <v>97268</v>
      </c>
    </row>
    <row r="43" spans="1:89" s="424" customFormat="1">
      <c r="A43" s="459" t="s">
        <v>80</v>
      </c>
      <c r="B43" s="459" t="s">
        <v>19</v>
      </c>
      <c r="C43" s="462">
        <v>1</v>
      </c>
      <c r="D43" s="465">
        <v>70000</v>
      </c>
      <c r="E43" s="462">
        <v>1</v>
      </c>
      <c r="F43" s="465">
        <v>70000</v>
      </c>
      <c r="G43" s="430">
        <f t="shared" si="0"/>
        <v>70000</v>
      </c>
      <c r="H43" s="430">
        <f t="shared" si="1"/>
        <v>70000</v>
      </c>
      <c r="J43" s="459" t="s">
        <v>80</v>
      </c>
      <c r="K43" s="459" t="s">
        <v>23</v>
      </c>
      <c r="L43" s="462">
        <v>0</v>
      </c>
      <c r="M43" s="465">
        <v>0</v>
      </c>
      <c r="N43" s="462">
        <v>0</v>
      </c>
      <c r="O43" s="465">
        <v>0</v>
      </c>
      <c r="P43" s="430" t="str">
        <f t="shared" si="2"/>
        <v>N/A</v>
      </c>
      <c r="Q43" s="430" t="str">
        <f t="shared" si="3"/>
        <v>N/A</v>
      </c>
      <c r="S43" s="459" t="s">
        <v>80</v>
      </c>
      <c r="T43" s="459" t="s">
        <v>24</v>
      </c>
      <c r="U43" s="462">
        <v>0</v>
      </c>
      <c r="V43" s="465">
        <v>0</v>
      </c>
      <c r="W43" s="465">
        <v>0</v>
      </c>
      <c r="X43" s="462">
        <v>0</v>
      </c>
      <c r="Y43" s="430" t="str">
        <f t="shared" si="4"/>
        <v>N/A</v>
      </c>
      <c r="Z43" s="430" t="str">
        <f t="shared" si="5"/>
        <v>N/A</v>
      </c>
      <c r="AB43" s="459" t="s">
        <v>80</v>
      </c>
      <c r="AC43" s="459" t="s">
        <v>32</v>
      </c>
      <c r="AD43" s="462">
        <v>0</v>
      </c>
      <c r="AE43" s="465">
        <v>0</v>
      </c>
      <c r="AF43" s="462">
        <v>0</v>
      </c>
      <c r="AG43" s="465">
        <v>0</v>
      </c>
      <c r="AH43" s="430" t="str">
        <f t="shared" si="6"/>
        <v>N/A</v>
      </c>
      <c r="AI43" s="430" t="str">
        <f t="shared" si="7"/>
        <v>N/A</v>
      </c>
      <c r="AK43" s="459" t="s">
        <v>80</v>
      </c>
      <c r="AL43" s="459" t="s">
        <v>33</v>
      </c>
      <c r="AM43" s="462">
        <v>0.5</v>
      </c>
      <c r="AN43" s="465">
        <v>18346</v>
      </c>
      <c r="AO43" s="462">
        <v>0.5</v>
      </c>
      <c r="AP43" s="465">
        <v>18346</v>
      </c>
      <c r="AQ43" s="430">
        <f t="shared" si="8"/>
        <v>36692</v>
      </c>
      <c r="AR43" s="430">
        <f t="shared" si="9"/>
        <v>36692</v>
      </c>
      <c r="AT43" s="459" t="s">
        <v>80</v>
      </c>
      <c r="AU43" s="459" t="s">
        <v>34</v>
      </c>
      <c r="AV43" s="462">
        <v>0</v>
      </c>
      <c r="AW43" s="465">
        <v>0</v>
      </c>
      <c r="AX43" s="462">
        <v>0</v>
      </c>
      <c r="AY43" s="465">
        <v>0</v>
      </c>
      <c r="AZ43" s="430" t="str">
        <f t="shared" si="10"/>
        <v>N/A</v>
      </c>
      <c r="BA43" s="430" t="str">
        <f t="shared" si="11"/>
        <v>N/A</v>
      </c>
      <c r="BC43" s="459" t="s">
        <v>80</v>
      </c>
      <c r="BD43" s="459" t="s">
        <v>49</v>
      </c>
      <c r="BE43" s="462">
        <v>0</v>
      </c>
      <c r="BF43" s="465">
        <v>0</v>
      </c>
      <c r="BG43" s="462">
        <v>0</v>
      </c>
      <c r="BH43" s="465">
        <v>0</v>
      </c>
      <c r="BI43" s="430" t="str">
        <f t="shared" si="12"/>
        <v>N/A</v>
      </c>
      <c r="BJ43" s="430" t="str">
        <f t="shared" si="13"/>
        <v>N/A</v>
      </c>
      <c r="BL43" s="459" t="s">
        <v>80</v>
      </c>
      <c r="BM43" s="459" t="s">
        <v>20</v>
      </c>
      <c r="BN43" s="462">
        <v>0</v>
      </c>
      <c r="BO43" s="465">
        <v>0</v>
      </c>
      <c r="BP43" s="462">
        <v>0</v>
      </c>
      <c r="BQ43" s="465">
        <v>0</v>
      </c>
      <c r="BR43" s="430" t="str">
        <f t="shared" si="14"/>
        <v>N/A</v>
      </c>
      <c r="BS43" s="430" t="str">
        <f t="shared" si="15"/>
        <v>N/A</v>
      </c>
      <c r="BU43" s="459" t="s">
        <v>80</v>
      </c>
      <c r="BV43" s="459" t="s">
        <v>21</v>
      </c>
      <c r="BW43" s="462">
        <v>0</v>
      </c>
      <c r="BX43" s="465">
        <v>0</v>
      </c>
      <c r="BY43" s="462">
        <v>0</v>
      </c>
      <c r="BZ43" s="465">
        <v>0</v>
      </c>
      <c r="CA43" s="430" t="str">
        <f t="shared" si="16"/>
        <v>N/A</v>
      </c>
      <c r="CB43" s="430" t="str">
        <f t="shared" si="17"/>
        <v>N/A</v>
      </c>
      <c r="CD43" s="459" t="s">
        <v>80</v>
      </c>
      <c r="CE43" s="459" t="s">
        <v>22</v>
      </c>
      <c r="CF43" s="462">
        <v>1</v>
      </c>
      <c r="CG43" s="465">
        <v>65820</v>
      </c>
      <c r="CH43" s="462">
        <v>1</v>
      </c>
      <c r="CI43" s="465">
        <v>65820</v>
      </c>
      <c r="CJ43" s="430">
        <f t="shared" si="18"/>
        <v>65820</v>
      </c>
      <c r="CK43" s="430">
        <f t="shared" si="19"/>
        <v>65820</v>
      </c>
    </row>
    <row r="44" spans="1:89">
      <c r="A44" s="461" t="s">
        <v>81</v>
      </c>
      <c r="B44" s="461" t="s">
        <v>19</v>
      </c>
      <c r="C44" s="463">
        <v>3</v>
      </c>
      <c r="D44" s="466">
        <v>248943</v>
      </c>
      <c r="E44" s="463">
        <v>3</v>
      </c>
      <c r="F44" s="466">
        <v>248943</v>
      </c>
      <c r="G44" s="429">
        <f t="shared" si="0"/>
        <v>82981</v>
      </c>
      <c r="H44" s="429">
        <f t="shared" si="1"/>
        <v>82981</v>
      </c>
      <c r="J44" s="461" t="s">
        <v>81</v>
      </c>
      <c r="K44" s="461" t="s">
        <v>23</v>
      </c>
      <c r="L44" s="463">
        <v>1</v>
      </c>
      <c r="M44" s="466">
        <v>69612</v>
      </c>
      <c r="N44" s="463">
        <v>1</v>
      </c>
      <c r="O44" s="466">
        <v>69612</v>
      </c>
      <c r="P44" s="429">
        <f t="shared" si="2"/>
        <v>69612</v>
      </c>
      <c r="Q44" s="429">
        <f t="shared" si="3"/>
        <v>69612</v>
      </c>
      <c r="S44" s="461" t="s">
        <v>81</v>
      </c>
      <c r="T44" s="461" t="s">
        <v>24</v>
      </c>
      <c r="U44" s="463">
        <v>1</v>
      </c>
      <c r="V44" s="466">
        <v>56797</v>
      </c>
      <c r="W44" s="466">
        <v>1</v>
      </c>
      <c r="X44" s="463">
        <v>56797</v>
      </c>
      <c r="Y44" s="429">
        <f t="shared" si="4"/>
        <v>56797</v>
      </c>
      <c r="Z44" s="429">
        <f t="shared" si="5"/>
        <v>56797</v>
      </c>
      <c r="AB44" s="461" t="s">
        <v>81</v>
      </c>
      <c r="AC44" s="461" t="s">
        <v>32</v>
      </c>
      <c r="AD44" s="463">
        <v>2.99</v>
      </c>
      <c r="AE44" s="466">
        <v>150087</v>
      </c>
      <c r="AF44" s="463">
        <v>2.99</v>
      </c>
      <c r="AG44" s="466">
        <v>150087</v>
      </c>
      <c r="AH44" s="429">
        <f t="shared" si="6"/>
        <v>50196.321070234109</v>
      </c>
      <c r="AI44" s="429">
        <f t="shared" si="7"/>
        <v>50196.321070234109</v>
      </c>
      <c r="AK44" s="461" t="s">
        <v>81</v>
      </c>
      <c r="AL44" s="461" t="s">
        <v>33</v>
      </c>
      <c r="AM44" s="463">
        <v>1</v>
      </c>
      <c r="AN44" s="466">
        <v>56335</v>
      </c>
      <c r="AO44" s="463">
        <v>1</v>
      </c>
      <c r="AP44" s="466">
        <v>56335</v>
      </c>
      <c r="AQ44" s="429">
        <f t="shared" si="8"/>
        <v>56335</v>
      </c>
      <c r="AR44" s="429">
        <f t="shared" si="9"/>
        <v>56335</v>
      </c>
      <c r="AT44" s="461" t="s">
        <v>81</v>
      </c>
      <c r="AU44" s="461" t="s">
        <v>34</v>
      </c>
      <c r="AV44" s="463">
        <v>5.17</v>
      </c>
      <c r="AW44" s="466">
        <v>137712</v>
      </c>
      <c r="AX44" s="463">
        <v>5.17</v>
      </c>
      <c r="AY44" s="466">
        <v>137712</v>
      </c>
      <c r="AZ44" s="429">
        <f t="shared" si="10"/>
        <v>26636.750483558993</v>
      </c>
      <c r="BA44" s="429">
        <f t="shared" si="11"/>
        <v>26636.750483558993</v>
      </c>
      <c r="BC44" s="461" t="s">
        <v>81</v>
      </c>
      <c r="BD44" s="461" t="s">
        <v>49</v>
      </c>
      <c r="BE44" s="463">
        <v>2</v>
      </c>
      <c r="BF44" s="466">
        <v>83026</v>
      </c>
      <c r="BG44" s="463">
        <v>2</v>
      </c>
      <c r="BH44" s="466">
        <v>83026</v>
      </c>
      <c r="BI44" s="429">
        <f t="shared" si="12"/>
        <v>41513</v>
      </c>
      <c r="BJ44" s="429">
        <f t="shared" si="13"/>
        <v>41513</v>
      </c>
      <c r="BL44" s="461" t="s">
        <v>81</v>
      </c>
      <c r="BM44" s="461" t="s">
        <v>20</v>
      </c>
      <c r="BN44" s="463">
        <v>4</v>
      </c>
      <c r="BO44" s="466">
        <v>261389</v>
      </c>
      <c r="BP44" s="463">
        <v>4</v>
      </c>
      <c r="BQ44" s="466">
        <v>261389</v>
      </c>
      <c r="BR44" s="429">
        <f t="shared" si="14"/>
        <v>65347.25</v>
      </c>
      <c r="BS44" s="429">
        <f t="shared" si="15"/>
        <v>65347.25</v>
      </c>
      <c r="BU44" s="461" t="s">
        <v>81</v>
      </c>
      <c r="BV44" s="461" t="s">
        <v>21</v>
      </c>
      <c r="BW44" s="463">
        <v>0</v>
      </c>
      <c r="BX44" s="466">
        <v>0</v>
      </c>
      <c r="BY44" s="463">
        <v>0</v>
      </c>
      <c r="BZ44" s="466">
        <v>0</v>
      </c>
      <c r="CA44" s="429" t="str">
        <f t="shared" si="16"/>
        <v>N/A</v>
      </c>
      <c r="CB44" s="429" t="str">
        <f t="shared" si="17"/>
        <v>N/A</v>
      </c>
      <c r="CD44" s="461" t="s">
        <v>81</v>
      </c>
      <c r="CE44" s="461" t="s">
        <v>22</v>
      </c>
      <c r="CF44" s="463">
        <v>1</v>
      </c>
      <c r="CG44" s="466">
        <v>71990</v>
      </c>
      <c r="CH44" s="463">
        <v>1</v>
      </c>
      <c r="CI44" s="466">
        <v>71990</v>
      </c>
      <c r="CJ44" s="429">
        <f t="shared" si="18"/>
        <v>71990</v>
      </c>
      <c r="CK44" s="429">
        <f t="shared" si="19"/>
        <v>71990</v>
      </c>
    </row>
    <row r="45" spans="1:89" s="424" customFormat="1">
      <c r="A45" s="459" t="s">
        <v>82</v>
      </c>
      <c r="B45" s="459" t="s">
        <v>19</v>
      </c>
      <c r="C45" s="462">
        <v>1.4</v>
      </c>
      <c r="D45" s="465">
        <v>107003</v>
      </c>
      <c r="E45" s="462">
        <v>1.4</v>
      </c>
      <c r="F45" s="465">
        <v>107004</v>
      </c>
      <c r="G45" s="430">
        <f t="shared" si="0"/>
        <v>76430.71428571429</v>
      </c>
      <c r="H45" s="430">
        <f t="shared" si="1"/>
        <v>76431.42857142858</v>
      </c>
      <c r="J45" s="459" t="s">
        <v>82</v>
      </c>
      <c r="K45" s="459" t="s">
        <v>23</v>
      </c>
      <c r="L45" s="462">
        <v>0</v>
      </c>
      <c r="M45" s="465">
        <v>0</v>
      </c>
      <c r="N45" s="462">
        <v>0</v>
      </c>
      <c r="O45" s="465">
        <v>0</v>
      </c>
      <c r="P45" s="430" t="str">
        <f t="shared" si="2"/>
        <v>N/A</v>
      </c>
      <c r="Q45" s="430" t="str">
        <f t="shared" si="3"/>
        <v>N/A</v>
      </c>
      <c r="S45" s="459" t="s">
        <v>82</v>
      </c>
      <c r="T45" s="459" t="s">
        <v>24</v>
      </c>
      <c r="U45" s="462">
        <v>1</v>
      </c>
      <c r="V45" s="465">
        <v>54954</v>
      </c>
      <c r="W45" s="465">
        <v>1</v>
      </c>
      <c r="X45" s="462">
        <v>54955</v>
      </c>
      <c r="Y45" s="430">
        <f t="shared" si="4"/>
        <v>54954</v>
      </c>
      <c r="Z45" s="430">
        <f t="shared" si="5"/>
        <v>54955</v>
      </c>
      <c r="AB45" s="459" t="s">
        <v>82</v>
      </c>
      <c r="AC45" s="459" t="s">
        <v>32</v>
      </c>
      <c r="AD45" s="462">
        <v>0.5</v>
      </c>
      <c r="AE45" s="465">
        <v>26635.5</v>
      </c>
      <c r="AF45" s="462">
        <v>0.5</v>
      </c>
      <c r="AG45" s="465">
        <v>26636</v>
      </c>
      <c r="AH45" s="430">
        <f t="shared" si="6"/>
        <v>53271</v>
      </c>
      <c r="AI45" s="430">
        <f t="shared" si="7"/>
        <v>53272</v>
      </c>
      <c r="AK45" s="459" t="s">
        <v>82</v>
      </c>
      <c r="AL45" s="459" t="s">
        <v>33</v>
      </c>
      <c r="AM45" s="462">
        <v>0</v>
      </c>
      <c r="AN45" s="465">
        <v>0</v>
      </c>
      <c r="AO45" s="462">
        <v>0</v>
      </c>
      <c r="AP45" s="465">
        <v>0</v>
      </c>
      <c r="AQ45" s="430" t="str">
        <f t="shared" si="8"/>
        <v>N/A</v>
      </c>
      <c r="AR45" s="430" t="str">
        <f t="shared" si="9"/>
        <v>N/A</v>
      </c>
      <c r="AT45" s="459" t="s">
        <v>82</v>
      </c>
      <c r="AU45" s="459" t="s">
        <v>34</v>
      </c>
      <c r="AV45" s="462">
        <v>2</v>
      </c>
      <c r="AW45" s="465">
        <v>53392</v>
      </c>
      <c r="AX45" s="462">
        <v>2</v>
      </c>
      <c r="AY45" s="465">
        <v>53394</v>
      </c>
      <c r="AZ45" s="430">
        <f t="shared" si="10"/>
        <v>26696</v>
      </c>
      <c r="BA45" s="430">
        <f t="shared" si="11"/>
        <v>26697</v>
      </c>
      <c r="BC45" s="459" t="s">
        <v>82</v>
      </c>
      <c r="BD45" s="459" t="s">
        <v>49</v>
      </c>
      <c r="BE45" s="462">
        <v>0</v>
      </c>
      <c r="BF45" s="465">
        <v>0</v>
      </c>
      <c r="BG45" s="462">
        <v>0</v>
      </c>
      <c r="BH45" s="465">
        <v>0</v>
      </c>
      <c r="BI45" s="430" t="str">
        <f t="shared" si="12"/>
        <v>N/A</v>
      </c>
      <c r="BJ45" s="430" t="str">
        <f t="shared" si="13"/>
        <v>N/A</v>
      </c>
      <c r="BL45" s="459" t="s">
        <v>82</v>
      </c>
      <c r="BM45" s="459" t="s">
        <v>20</v>
      </c>
      <c r="BN45" s="462">
        <v>0.6</v>
      </c>
      <c r="BO45" s="465">
        <v>36720</v>
      </c>
      <c r="BP45" s="462">
        <v>0.6</v>
      </c>
      <c r="BQ45" s="465">
        <v>36720.6</v>
      </c>
      <c r="BR45" s="430">
        <f t="shared" si="14"/>
        <v>61200</v>
      </c>
      <c r="BS45" s="430">
        <f t="shared" si="15"/>
        <v>61201</v>
      </c>
      <c r="BU45" s="459" t="s">
        <v>82</v>
      </c>
      <c r="BV45" s="459" t="s">
        <v>21</v>
      </c>
      <c r="BW45" s="462">
        <v>0</v>
      </c>
      <c r="BX45" s="465">
        <v>0</v>
      </c>
      <c r="BY45" s="462">
        <v>0</v>
      </c>
      <c r="BZ45" s="465">
        <v>0</v>
      </c>
      <c r="CA45" s="430" t="str">
        <f t="shared" si="16"/>
        <v>N/A</v>
      </c>
      <c r="CB45" s="430" t="str">
        <f t="shared" si="17"/>
        <v>N/A</v>
      </c>
      <c r="CD45" s="459" t="s">
        <v>82</v>
      </c>
      <c r="CE45" s="459" t="s">
        <v>22</v>
      </c>
      <c r="CF45" s="462">
        <v>1</v>
      </c>
      <c r="CG45" s="465">
        <v>36816</v>
      </c>
      <c r="CH45" s="462">
        <v>1</v>
      </c>
      <c r="CI45" s="465">
        <v>36817</v>
      </c>
      <c r="CJ45" s="430">
        <f t="shared" si="18"/>
        <v>36816</v>
      </c>
      <c r="CK45" s="430">
        <f t="shared" si="19"/>
        <v>36817</v>
      </c>
    </row>
    <row r="46" spans="1:89">
      <c r="A46" s="461" t="s">
        <v>174</v>
      </c>
      <c r="B46" s="461" t="s">
        <v>19</v>
      </c>
      <c r="C46" s="463">
        <v>0</v>
      </c>
      <c r="D46" s="466">
        <v>0</v>
      </c>
      <c r="E46" s="463">
        <v>0</v>
      </c>
      <c r="F46" s="466">
        <v>0</v>
      </c>
      <c r="G46" s="429" t="str">
        <f t="shared" si="0"/>
        <v>N/A</v>
      </c>
      <c r="H46" s="429" t="str">
        <f t="shared" si="1"/>
        <v>N/A</v>
      </c>
      <c r="J46" s="461" t="s">
        <v>174</v>
      </c>
      <c r="K46" s="461" t="s">
        <v>23</v>
      </c>
      <c r="L46" s="463">
        <v>0</v>
      </c>
      <c r="M46" s="466">
        <v>0</v>
      </c>
      <c r="N46" s="463">
        <v>0</v>
      </c>
      <c r="O46" s="466">
        <v>0</v>
      </c>
      <c r="P46" s="429" t="str">
        <f t="shared" si="2"/>
        <v>N/A</v>
      </c>
      <c r="Q46" s="429" t="str">
        <f t="shared" si="3"/>
        <v>N/A</v>
      </c>
      <c r="S46" s="461" t="s">
        <v>174</v>
      </c>
      <c r="T46" s="461" t="s">
        <v>24</v>
      </c>
      <c r="U46" s="463">
        <v>0</v>
      </c>
      <c r="V46" s="466">
        <v>0</v>
      </c>
      <c r="W46" s="466">
        <v>0</v>
      </c>
      <c r="X46" s="463">
        <v>0</v>
      </c>
      <c r="Y46" s="429" t="str">
        <f t="shared" si="4"/>
        <v>N/A</v>
      </c>
      <c r="Z46" s="429" t="str">
        <f t="shared" si="5"/>
        <v>N/A</v>
      </c>
      <c r="AB46" s="461" t="s">
        <v>174</v>
      </c>
      <c r="AC46" s="461" t="s">
        <v>32</v>
      </c>
      <c r="AD46" s="463">
        <v>0</v>
      </c>
      <c r="AE46" s="466">
        <v>0</v>
      </c>
      <c r="AF46" s="463">
        <v>0</v>
      </c>
      <c r="AG46" s="466">
        <v>0</v>
      </c>
      <c r="AH46" s="429" t="str">
        <f t="shared" si="6"/>
        <v>N/A</v>
      </c>
      <c r="AI46" s="429" t="str">
        <f t="shared" si="7"/>
        <v>N/A</v>
      </c>
      <c r="AK46" s="461" t="s">
        <v>174</v>
      </c>
      <c r="AL46" s="461" t="s">
        <v>33</v>
      </c>
      <c r="AM46" s="463">
        <v>0</v>
      </c>
      <c r="AN46" s="466">
        <v>0</v>
      </c>
      <c r="AO46" s="463">
        <v>0</v>
      </c>
      <c r="AP46" s="466">
        <v>0</v>
      </c>
      <c r="AQ46" s="429" t="str">
        <f t="shared" si="8"/>
        <v>N/A</v>
      </c>
      <c r="AR46" s="429" t="str">
        <f t="shared" si="9"/>
        <v>N/A</v>
      </c>
      <c r="AT46" s="461" t="s">
        <v>174</v>
      </c>
      <c r="AU46" s="461" t="s">
        <v>34</v>
      </c>
      <c r="AV46" s="463">
        <v>0</v>
      </c>
      <c r="AW46" s="466">
        <v>0</v>
      </c>
      <c r="AX46" s="463">
        <v>0</v>
      </c>
      <c r="AY46" s="466">
        <v>0</v>
      </c>
      <c r="AZ46" s="429" t="str">
        <f t="shared" si="10"/>
        <v>N/A</v>
      </c>
      <c r="BA46" s="429" t="str">
        <f t="shared" si="11"/>
        <v>N/A</v>
      </c>
      <c r="BC46" s="461" t="s">
        <v>174</v>
      </c>
      <c r="BD46" s="461" t="s">
        <v>49</v>
      </c>
      <c r="BE46" s="463">
        <v>0</v>
      </c>
      <c r="BF46" s="466">
        <v>0</v>
      </c>
      <c r="BG46" s="463">
        <v>0</v>
      </c>
      <c r="BH46" s="466">
        <v>0</v>
      </c>
      <c r="BI46" s="429" t="str">
        <f t="shared" si="12"/>
        <v>N/A</v>
      </c>
      <c r="BJ46" s="429" t="str">
        <f t="shared" si="13"/>
        <v>N/A</v>
      </c>
      <c r="BL46" s="461" t="s">
        <v>174</v>
      </c>
      <c r="BM46" s="461" t="s">
        <v>20</v>
      </c>
      <c r="BN46" s="463">
        <v>0</v>
      </c>
      <c r="BO46" s="466">
        <v>0</v>
      </c>
      <c r="BP46" s="463">
        <v>0</v>
      </c>
      <c r="BQ46" s="466">
        <v>0</v>
      </c>
      <c r="BR46" s="429" t="str">
        <f t="shared" si="14"/>
        <v>N/A</v>
      </c>
      <c r="BS46" s="429" t="str">
        <f t="shared" si="15"/>
        <v>N/A</v>
      </c>
      <c r="BU46" s="461" t="s">
        <v>174</v>
      </c>
      <c r="BV46" s="461" t="s">
        <v>21</v>
      </c>
      <c r="BW46" s="463">
        <v>0</v>
      </c>
      <c r="BX46" s="466">
        <v>0</v>
      </c>
      <c r="BY46" s="463">
        <v>0</v>
      </c>
      <c r="BZ46" s="466">
        <v>0</v>
      </c>
      <c r="CA46" s="429" t="str">
        <f t="shared" si="16"/>
        <v>N/A</v>
      </c>
      <c r="CB46" s="429" t="str">
        <f t="shared" si="17"/>
        <v>N/A</v>
      </c>
      <c r="CD46" s="461" t="s">
        <v>174</v>
      </c>
      <c r="CE46" s="461" t="s">
        <v>22</v>
      </c>
      <c r="CF46" s="463">
        <v>0.5</v>
      </c>
      <c r="CG46" s="466">
        <v>28000</v>
      </c>
      <c r="CH46" s="463">
        <v>0.5</v>
      </c>
      <c r="CI46" s="466">
        <v>32000</v>
      </c>
      <c r="CJ46" s="429">
        <f t="shared" si="18"/>
        <v>56000</v>
      </c>
      <c r="CK46" s="429">
        <f t="shared" si="19"/>
        <v>64000</v>
      </c>
    </row>
    <row r="47" spans="1:89" s="424" customFormat="1">
      <c r="A47" s="459" t="s">
        <v>83</v>
      </c>
      <c r="B47" s="459" t="s">
        <v>19</v>
      </c>
      <c r="C47" s="462">
        <v>2</v>
      </c>
      <c r="D47" s="465">
        <v>173000</v>
      </c>
      <c r="E47" s="462">
        <v>2</v>
      </c>
      <c r="F47" s="465">
        <v>174100</v>
      </c>
      <c r="G47" s="430">
        <f t="shared" si="0"/>
        <v>86500</v>
      </c>
      <c r="H47" s="430">
        <f t="shared" si="1"/>
        <v>87050</v>
      </c>
      <c r="J47" s="459" t="s">
        <v>83</v>
      </c>
      <c r="K47" s="459" t="s">
        <v>23</v>
      </c>
      <c r="L47" s="462">
        <v>1</v>
      </c>
      <c r="M47" s="465">
        <v>73000</v>
      </c>
      <c r="N47" s="462">
        <v>1</v>
      </c>
      <c r="O47" s="465">
        <v>73600</v>
      </c>
      <c r="P47" s="430">
        <f t="shared" si="2"/>
        <v>73000</v>
      </c>
      <c r="Q47" s="430">
        <f t="shared" si="3"/>
        <v>73600</v>
      </c>
      <c r="S47" s="459" t="s">
        <v>83</v>
      </c>
      <c r="T47" s="459" t="s">
        <v>24</v>
      </c>
      <c r="U47" s="462">
        <v>1</v>
      </c>
      <c r="V47" s="465">
        <v>50500</v>
      </c>
      <c r="W47" s="465">
        <v>1</v>
      </c>
      <c r="X47" s="462">
        <v>51000</v>
      </c>
      <c r="Y47" s="430">
        <f t="shared" si="4"/>
        <v>50500</v>
      </c>
      <c r="Z47" s="430">
        <f t="shared" si="5"/>
        <v>51000</v>
      </c>
      <c r="AB47" s="459" t="s">
        <v>83</v>
      </c>
      <c r="AC47" s="459" t="s">
        <v>32</v>
      </c>
      <c r="AD47" s="462">
        <v>2</v>
      </c>
      <c r="AE47" s="465">
        <v>128250</v>
      </c>
      <c r="AF47" s="462">
        <v>2</v>
      </c>
      <c r="AG47" s="465">
        <v>129250</v>
      </c>
      <c r="AH47" s="430">
        <f t="shared" si="6"/>
        <v>64125</v>
      </c>
      <c r="AI47" s="430">
        <f t="shared" si="7"/>
        <v>64625</v>
      </c>
      <c r="AK47" s="459" t="s">
        <v>83</v>
      </c>
      <c r="AL47" s="459" t="s">
        <v>33</v>
      </c>
      <c r="AM47" s="462">
        <v>1</v>
      </c>
      <c r="AN47" s="465">
        <v>28500</v>
      </c>
      <c r="AO47" s="462">
        <v>1</v>
      </c>
      <c r="AP47" s="465">
        <v>29000</v>
      </c>
      <c r="AQ47" s="430">
        <f t="shared" si="8"/>
        <v>28500</v>
      </c>
      <c r="AR47" s="430">
        <f t="shared" si="9"/>
        <v>29000</v>
      </c>
      <c r="AT47" s="459" t="s">
        <v>83</v>
      </c>
      <c r="AU47" s="459" t="s">
        <v>34</v>
      </c>
      <c r="AV47" s="462">
        <v>4</v>
      </c>
      <c r="AW47" s="465">
        <v>131500</v>
      </c>
      <c r="AX47" s="462">
        <v>4</v>
      </c>
      <c r="AY47" s="465">
        <v>133250</v>
      </c>
      <c r="AZ47" s="430">
        <f t="shared" si="10"/>
        <v>32875</v>
      </c>
      <c r="BA47" s="430">
        <f t="shared" si="11"/>
        <v>33312.5</v>
      </c>
      <c r="BC47" s="459" t="s">
        <v>83</v>
      </c>
      <c r="BD47" s="459" t="s">
        <v>49</v>
      </c>
      <c r="BE47" s="462">
        <v>0</v>
      </c>
      <c r="BF47" s="465">
        <v>0</v>
      </c>
      <c r="BG47" s="462">
        <v>0</v>
      </c>
      <c r="BH47" s="465">
        <v>0</v>
      </c>
      <c r="BI47" s="430" t="str">
        <f t="shared" si="12"/>
        <v>N/A</v>
      </c>
      <c r="BJ47" s="430" t="str">
        <f t="shared" si="13"/>
        <v>N/A</v>
      </c>
      <c r="BL47" s="459" t="s">
        <v>83</v>
      </c>
      <c r="BM47" s="459" t="s">
        <v>20</v>
      </c>
      <c r="BN47" s="462">
        <v>3</v>
      </c>
      <c r="BO47" s="465">
        <v>233250</v>
      </c>
      <c r="BP47" s="462">
        <v>3</v>
      </c>
      <c r="BQ47" s="465">
        <v>234750</v>
      </c>
      <c r="BR47" s="430">
        <f t="shared" si="14"/>
        <v>77750</v>
      </c>
      <c r="BS47" s="430">
        <f t="shared" si="15"/>
        <v>78250</v>
      </c>
      <c r="BU47" s="459" t="s">
        <v>83</v>
      </c>
      <c r="BV47" s="459" t="s">
        <v>21</v>
      </c>
      <c r="BW47" s="462">
        <v>1</v>
      </c>
      <c r="BX47" s="465">
        <v>81000</v>
      </c>
      <c r="BY47" s="462">
        <v>1</v>
      </c>
      <c r="BZ47" s="465">
        <v>81500</v>
      </c>
      <c r="CA47" s="430">
        <f t="shared" si="16"/>
        <v>81000</v>
      </c>
      <c r="CB47" s="430">
        <f t="shared" si="17"/>
        <v>81500</v>
      </c>
      <c r="CD47" s="459" t="s">
        <v>83</v>
      </c>
      <c r="CE47" s="459" t="s">
        <v>22</v>
      </c>
      <c r="CF47" s="462">
        <v>0</v>
      </c>
      <c r="CG47" s="465">
        <v>0</v>
      </c>
      <c r="CH47" s="462">
        <v>0</v>
      </c>
      <c r="CI47" s="465">
        <v>0</v>
      </c>
      <c r="CJ47" s="430" t="str">
        <f t="shared" si="18"/>
        <v>N/A</v>
      </c>
      <c r="CK47" s="430" t="str">
        <f t="shared" si="19"/>
        <v>N/A</v>
      </c>
    </row>
    <row r="48" spans="1:89">
      <c r="A48" s="461" t="s">
        <v>84</v>
      </c>
      <c r="B48" s="461" t="s">
        <v>19</v>
      </c>
      <c r="C48" s="463">
        <v>1</v>
      </c>
      <c r="D48" s="466">
        <v>70000</v>
      </c>
      <c r="E48" s="463">
        <v>1</v>
      </c>
      <c r="F48" s="466">
        <v>70000</v>
      </c>
      <c r="G48" s="429">
        <f t="shared" si="0"/>
        <v>70000</v>
      </c>
      <c r="H48" s="429">
        <f t="shared" si="1"/>
        <v>70000</v>
      </c>
      <c r="J48" s="461" t="s">
        <v>84</v>
      </c>
      <c r="K48" s="461" t="s">
        <v>23</v>
      </c>
      <c r="L48" s="463">
        <v>0</v>
      </c>
      <c r="M48" s="466">
        <v>0</v>
      </c>
      <c r="N48" s="463">
        <v>0</v>
      </c>
      <c r="O48" s="466">
        <v>0</v>
      </c>
      <c r="P48" s="429" t="str">
        <f t="shared" si="2"/>
        <v>N/A</v>
      </c>
      <c r="Q48" s="429" t="str">
        <f t="shared" si="3"/>
        <v>N/A</v>
      </c>
      <c r="S48" s="461" t="s">
        <v>84</v>
      </c>
      <c r="T48" s="461" t="s">
        <v>24</v>
      </c>
      <c r="U48" s="463">
        <v>0</v>
      </c>
      <c r="V48" s="466">
        <v>0</v>
      </c>
      <c r="W48" s="466">
        <v>0</v>
      </c>
      <c r="X48" s="463">
        <v>0</v>
      </c>
      <c r="Y48" s="429" t="str">
        <f t="shared" si="4"/>
        <v>N/A</v>
      </c>
      <c r="Z48" s="429" t="str">
        <f t="shared" si="5"/>
        <v>N/A</v>
      </c>
      <c r="AB48" s="461" t="s">
        <v>84</v>
      </c>
      <c r="AC48" s="461" t="s">
        <v>32</v>
      </c>
      <c r="AD48" s="463">
        <v>1</v>
      </c>
      <c r="AE48" s="466">
        <v>35249</v>
      </c>
      <c r="AF48" s="463">
        <v>1</v>
      </c>
      <c r="AG48" s="466">
        <v>35249.18</v>
      </c>
      <c r="AH48" s="429">
        <f t="shared" si="6"/>
        <v>35249</v>
      </c>
      <c r="AI48" s="429">
        <f t="shared" si="7"/>
        <v>35249.18</v>
      </c>
      <c r="AK48" s="461" t="s">
        <v>84</v>
      </c>
      <c r="AL48" s="461" t="s">
        <v>33</v>
      </c>
      <c r="AM48" s="463">
        <v>0</v>
      </c>
      <c r="AN48" s="466">
        <v>0</v>
      </c>
      <c r="AO48" s="463">
        <v>0</v>
      </c>
      <c r="AP48" s="466">
        <v>0</v>
      </c>
      <c r="AQ48" s="429" t="str">
        <f t="shared" si="8"/>
        <v>N/A</v>
      </c>
      <c r="AR48" s="429" t="str">
        <f t="shared" si="9"/>
        <v>N/A</v>
      </c>
      <c r="AT48" s="461" t="s">
        <v>84</v>
      </c>
      <c r="AU48" s="461" t="s">
        <v>34</v>
      </c>
      <c r="AV48" s="463">
        <v>1</v>
      </c>
      <c r="AW48" s="466">
        <v>15500</v>
      </c>
      <c r="AX48" s="463">
        <v>1</v>
      </c>
      <c r="AY48" s="466">
        <v>15500</v>
      </c>
      <c r="AZ48" s="429">
        <f t="shared" si="10"/>
        <v>15500</v>
      </c>
      <c r="BA48" s="429">
        <f t="shared" si="11"/>
        <v>15500</v>
      </c>
      <c r="BC48" s="461" t="s">
        <v>84</v>
      </c>
      <c r="BD48" s="461" t="s">
        <v>49</v>
      </c>
      <c r="BE48" s="463">
        <v>0</v>
      </c>
      <c r="BF48" s="466">
        <v>0</v>
      </c>
      <c r="BG48" s="463">
        <v>0</v>
      </c>
      <c r="BH48" s="466">
        <v>0</v>
      </c>
      <c r="BI48" s="429" t="str">
        <f t="shared" si="12"/>
        <v>N/A</v>
      </c>
      <c r="BJ48" s="429" t="str">
        <f t="shared" si="13"/>
        <v>N/A</v>
      </c>
      <c r="BL48" s="461" t="s">
        <v>84</v>
      </c>
      <c r="BM48" s="461" t="s">
        <v>20</v>
      </c>
      <c r="BN48" s="463">
        <v>0</v>
      </c>
      <c r="BO48" s="466">
        <v>0</v>
      </c>
      <c r="BP48" s="463">
        <v>0</v>
      </c>
      <c r="BQ48" s="466">
        <v>0</v>
      </c>
      <c r="BR48" s="429" t="str">
        <f t="shared" si="14"/>
        <v>N/A</v>
      </c>
      <c r="BS48" s="429" t="str">
        <f t="shared" si="15"/>
        <v>N/A</v>
      </c>
      <c r="BU48" s="461" t="s">
        <v>84</v>
      </c>
      <c r="BV48" s="461" t="s">
        <v>21</v>
      </c>
      <c r="BW48" s="463">
        <v>0</v>
      </c>
      <c r="BX48" s="466">
        <v>0</v>
      </c>
      <c r="BY48" s="463">
        <v>0</v>
      </c>
      <c r="BZ48" s="466">
        <v>0</v>
      </c>
      <c r="CA48" s="429" t="str">
        <f t="shared" si="16"/>
        <v>N/A</v>
      </c>
      <c r="CB48" s="429" t="str">
        <f t="shared" si="17"/>
        <v>N/A</v>
      </c>
      <c r="CD48" s="461" t="s">
        <v>84</v>
      </c>
      <c r="CE48" s="461" t="s">
        <v>22</v>
      </c>
      <c r="CF48" s="463">
        <v>0</v>
      </c>
      <c r="CG48" s="466">
        <v>0</v>
      </c>
      <c r="CH48" s="463">
        <v>0</v>
      </c>
      <c r="CI48" s="466">
        <v>0</v>
      </c>
      <c r="CJ48" s="429" t="str">
        <f t="shared" si="18"/>
        <v>N/A</v>
      </c>
      <c r="CK48" s="429" t="str">
        <f t="shared" si="19"/>
        <v>N/A</v>
      </c>
    </row>
    <row r="49" spans="1:89" s="424" customFormat="1">
      <c r="A49" s="459" t="s">
        <v>85</v>
      </c>
      <c r="B49" s="459" t="s">
        <v>19</v>
      </c>
      <c r="C49" s="462">
        <v>10</v>
      </c>
      <c r="D49" s="465">
        <v>730061</v>
      </c>
      <c r="E49" s="462">
        <v>10</v>
      </c>
      <c r="F49" s="465">
        <v>734895</v>
      </c>
      <c r="G49" s="430">
        <f t="shared" si="0"/>
        <v>73006.100000000006</v>
      </c>
      <c r="H49" s="430">
        <f t="shared" si="1"/>
        <v>73489.5</v>
      </c>
      <c r="J49" s="459" t="s">
        <v>85</v>
      </c>
      <c r="K49" s="459" t="s">
        <v>23</v>
      </c>
      <c r="L49" s="462">
        <v>1</v>
      </c>
      <c r="M49" s="465">
        <v>90000</v>
      </c>
      <c r="N49" s="462">
        <v>1</v>
      </c>
      <c r="O49" s="465">
        <v>90000</v>
      </c>
      <c r="P49" s="430">
        <f t="shared" si="2"/>
        <v>90000</v>
      </c>
      <c r="Q49" s="430">
        <f t="shared" si="3"/>
        <v>90000</v>
      </c>
      <c r="S49" s="459" t="s">
        <v>85</v>
      </c>
      <c r="T49" s="459" t="s">
        <v>24</v>
      </c>
      <c r="U49" s="462">
        <v>3</v>
      </c>
      <c r="V49" s="465">
        <v>160924</v>
      </c>
      <c r="W49" s="465">
        <v>3</v>
      </c>
      <c r="X49" s="462">
        <v>166201</v>
      </c>
      <c r="Y49" s="430">
        <f t="shared" si="4"/>
        <v>53641.333333333336</v>
      </c>
      <c r="Z49" s="430">
        <f t="shared" si="5"/>
        <v>55400.333333333336</v>
      </c>
      <c r="AB49" s="459" t="s">
        <v>85</v>
      </c>
      <c r="AC49" s="459" t="s">
        <v>32</v>
      </c>
      <c r="AD49" s="462">
        <v>20.2</v>
      </c>
      <c r="AE49" s="465">
        <v>988214.4</v>
      </c>
      <c r="AF49" s="462">
        <v>20.2</v>
      </c>
      <c r="AG49" s="465">
        <v>995708.76</v>
      </c>
      <c r="AH49" s="430">
        <f t="shared" si="6"/>
        <v>48921.504950495051</v>
      </c>
      <c r="AI49" s="430">
        <f t="shared" si="7"/>
        <v>49292.51287128713</v>
      </c>
      <c r="AK49" s="459" t="s">
        <v>85</v>
      </c>
      <c r="AL49" s="459" t="s">
        <v>33</v>
      </c>
      <c r="AM49" s="462">
        <v>4</v>
      </c>
      <c r="AN49" s="465">
        <v>162541</v>
      </c>
      <c r="AO49" s="462">
        <v>4</v>
      </c>
      <c r="AP49" s="465">
        <v>162541</v>
      </c>
      <c r="AQ49" s="430">
        <f t="shared" si="8"/>
        <v>40635.25</v>
      </c>
      <c r="AR49" s="430">
        <f t="shared" si="9"/>
        <v>40635.25</v>
      </c>
      <c r="AT49" s="459" t="s">
        <v>85</v>
      </c>
      <c r="AU49" s="459" t="s">
        <v>34</v>
      </c>
      <c r="AV49" s="462">
        <v>21</v>
      </c>
      <c r="AW49" s="465">
        <v>584356</v>
      </c>
      <c r="AX49" s="462">
        <v>21</v>
      </c>
      <c r="AY49" s="465">
        <v>585650</v>
      </c>
      <c r="AZ49" s="430">
        <f t="shared" si="10"/>
        <v>27826.476190476191</v>
      </c>
      <c r="BA49" s="430">
        <f t="shared" si="11"/>
        <v>27888.095238095237</v>
      </c>
      <c r="BC49" s="459" t="s">
        <v>85</v>
      </c>
      <c r="BD49" s="459" t="s">
        <v>49</v>
      </c>
      <c r="BE49" s="462">
        <v>3</v>
      </c>
      <c r="BF49" s="465">
        <v>121185.54</v>
      </c>
      <c r="BG49" s="462">
        <v>3</v>
      </c>
      <c r="BH49" s="465">
        <v>122889</v>
      </c>
      <c r="BI49" s="430">
        <f t="shared" si="12"/>
        <v>40395.18</v>
      </c>
      <c r="BJ49" s="430">
        <f t="shared" si="13"/>
        <v>40963</v>
      </c>
      <c r="BL49" s="459" t="s">
        <v>85</v>
      </c>
      <c r="BM49" s="459" t="s">
        <v>20</v>
      </c>
      <c r="BN49" s="462">
        <v>4.5</v>
      </c>
      <c r="BO49" s="465">
        <v>342821</v>
      </c>
      <c r="BP49" s="462">
        <v>4.5</v>
      </c>
      <c r="BQ49" s="465">
        <v>342821</v>
      </c>
      <c r="BR49" s="430">
        <f t="shared" si="14"/>
        <v>76182.444444444438</v>
      </c>
      <c r="BS49" s="430">
        <f t="shared" si="15"/>
        <v>76182.444444444438</v>
      </c>
      <c r="BU49" s="459" t="s">
        <v>85</v>
      </c>
      <c r="BV49" s="459" t="s">
        <v>21</v>
      </c>
      <c r="BW49" s="462">
        <v>1</v>
      </c>
      <c r="BX49" s="465">
        <v>46491</v>
      </c>
      <c r="BY49" s="462">
        <v>1</v>
      </c>
      <c r="BZ49" s="465">
        <v>46491</v>
      </c>
      <c r="CA49" s="430">
        <f t="shared" si="16"/>
        <v>46491</v>
      </c>
      <c r="CB49" s="430">
        <f t="shared" si="17"/>
        <v>46491</v>
      </c>
      <c r="CD49" s="459" t="s">
        <v>85</v>
      </c>
      <c r="CE49" s="459" t="s">
        <v>22</v>
      </c>
      <c r="CF49" s="462">
        <v>1</v>
      </c>
      <c r="CG49" s="465">
        <v>74954</v>
      </c>
      <c r="CH49" s="462">
        <v>1</v>
      </c>
      <c r="CI49" s="465">
        <v>74954</v>
      </c>
      <c r="CJ49" s="430">
        <f t="shared" si="18"/>
        <v>74954</v>
      </c>
      <c r="CK49" s="430">
        <f t="shared" si="19"/>
        <v>74954</v>
      </c>
    </row>
    <row r="50" spans="1:89">
      <c r="A50" s="461" t="s">
        <v>86</v>
      </c>
      <c r="B50" s="461" t="s">
        <v>19</v>
      </c>
      <c r="C50" s="463">
        <v>4</v>
      </c>
      <c r="D50" s="466">
        <v>294197</v>
      </c>
      <c r="E50" s="463">
        <v>4</v>
      </c>
      <c r="F50" s="466">
        <v>294197</v>
      </c>
      <c r="G50" s="429">
        <f t="shared" si="0"/>
        <v>73549.25</v>
      </c>
      <c r="H50" s="429">
        <f t="shared" si="1"/>
        <v>73549.25</v>
      </c>
      <c r="J50" s="461" t="s">
        <v>86</v>
      </c>
      <c r="K50" s="461" t="s">
        <v>23</v>
      </c>
      <c r="L50" s="463">
        <v>2.9</v>
      </c>
      <c r="M50" s="466">
        <v>139175</v>
      </c>
      <c r="N50" s="463">
        <v>2.9</v>
      </c>
      <c r="O50" s="466">
        <v>139175</v>
      </c>
      <c r="P50" s="429">
        <f t="shared" si="2"/>
        <v>47991.379310344826</v>
      </c>
      <c r="Q50" s="429">
        <f t="shared" si="3"/>
        <v>47991.379310344826</v>
      </c>
      <c r="S50" s="461" t="s">
        <v>86</v>
      </c>
      <c r="T50" s="461" t="s">
        <v>24</v>
      </c>
      <c r="U50" s="463">
        <v>0</v>
      </c>
      <c r="V50" s="466">
        <v>0</v>
      </c>
      <c r="W50" s="466">
        <v>0</v>
      </c>
      <c r="X50" s="463">
        <v>0</v>
      </c>
      <c r="Y50" s="429" t="str">
        <f t="shared" si="4"/>
        <v>N/A</v>
      </c>
      <c r="Z50" s="429" t="str">
        <f t="shared" si="5"/>
        <v>N/A</v>
      </c>
      <c r="AB50" s="461" t="s">
        <v>86</v>
      </c>
      <c r="AC50" s="461" t="s">
        <v>32</v>
      </c>
      <c r="AD50" s="463">
        <v>2.13</v>
      </c>
      <c r="AE50" s="466">
        <v>115986</v>
      </c>
      <c r="AF50" s="463">
        <v>2.13</v>
      </c>
      <c r="AG50" s="466">
        <v>115986</v>
      </c>
      <c r="AH50" s="429">
        <f t="shared" si="6"/>
        <v>54453.521126760563</v>
      </c>
      <c r="AI50" s="429">
        <f t="shared" si="7"/>
        <v>54453.521126760563</v>
      </c>
      <c r="AK50" s="461" t="s">
        <v>86</v>
      </c>
      <c r="AL50" s="461" t="s">
        <v>33</v>
      </c>
      <c r="AM50" s="463">
        <v>0</v>
      </c>
      <c r="AN50" s="466">
        <v>0</v>
      </c>
      <c r="AO50" s="463">
        <v>0</v>
      </c>
      <c r="AP50" s="466">
        <v>0</v>
      </c>
      <c r="AQ50" s="429" t="str">
        <f t="shared" si="8"/>
        <v>N/A</v>
      </c>
      <c r="AR50" s="429" t="str">
        <f t="shared" si="9"/>
        <v>N/A</v>
      </c>
      <c r="AT50" s="461" t="s">
        <v>86</v>
      </c>
      <c r="AU50" s="461" t="s">
        <v>34</v>
      </c>
      <c r="AV50" s="463">
        <v>3.08</v>
      </c>
      <c r="AW50" s="466">
        <v>95195</v>
      </c>
      <c r="AX50" s="463">
        <v>3.08</v>
      </c>
      <c r="AY50" s="466">
        <v>95195</v>
      </c>
      <c r="AZ50" s="429">
        <f t="shared" si="10"/>
        <v>30907.46753246753</v>
      </c>
      <c r="BA50" s="429">
        <f t="shared" si="11"/>
        <v>30907.46753246753</v>
      </c>
      <c r="BC50" s="461" t="s">
        <v>86</v>
      </c>
      <c r="BD50" s="461" t="s">
        <v>49</v>
      </c>
      <c r="BE50" s="463">
        <v>0</v>
      </c>
      <c r="BF50" s="466">
        <v>0</v>
      </c>
      <c r="BG50" s="463">
        <v>0</v>
      </c>
      <c r="BH50" s="466">
        <v>0</v>
      </c>
      <c r="BI50" s="429" t="str">
        <f t="shared" si="12"/>
        <v>N/A</v>
      </c>
      <c r="BJ50" s="429" t="str">
        <f t="shared" si="13"/>
        <v>N/A</v>
      </c>
      <c r="BL50" s="461" t="s">
        <v>86</v>
      </c>
      <c r="BM50" s="461" t="s">
        <v>20</v>
      </c>
      <c r="BN50" s="463">
        <v>0</v>
      </c>
      <c r="BO50" s="466">
        <v>0</v>
      </c>
      <c r="BP50" s="463">
        <v>0</v>
      </c>
      <c r="BQ50" s="466">
        <v>0</v>
      </c>
      <c r="BR50" s="429" t="str">
        <f t="shared" si="14"/>
        <v>N/A</v>
      </c>
      <c r="BS50" s="429" t="str">
        <f t="shared" si="15"/>
        <v>N/A</v>
      </c>
      <c r="BU50" s="461" t="s">
        <v>86</v>
      </c>
      <c r="BV50" s="461" t="s">
        <v>21</v>
      </c>
      <c r="BW50" s="463">
        <v>1.1000000000000001</v>
      </c>
      <c r="BX50" s="466">
        <v>30256</v>
      </c>
      <c r="BY50" s="463">
        <v>1.1000000000000001</v>
      </c>
      <c r="BZ50" s="466">
        <v>30256</v>
      </c>
      <c r="CA50" s="429">
        <f t="shared" si="16"/>
        <v>27505.454545454544</v>
      </c>
      <c r="CB50" s="429">
        <f t="shared" si="17"/>
        <v>27505.454545454544</v>
      </c>
      <c r="CD50" s="461" t="s">
        <v>86</v>
      </c>
      <c r="CE50" s="461" t="s">
        <v>22</v>
      </c>
      <c r="CF50" s="463">
        <v>1</v>
      </c>
      <c r="CG50" s="466">
        <v>88500</v>
      </c>
      <c r="CH50" s="463">
        <v>1</v>
      </c>
      <c r="CI50" s="466">
        <v>88500</v>
      </c>
      <c r="CJ50" s="429">
        <f t="shared" si="18"/>
        <v>88500</v>
      </c>
      <c r="CK50" s="429">
        <f t="shared" si="19"/>
        <v>88500</v>
      </c>
    </row>
    <row r="51" spans="1:89" s="424" customFormat="1">
      <c r="A51" s="459" t="s">
        <v>177</v>
      </c>
      <c r="B51" s="459" t="s">
        <v>19</v>
      </c>
      <c r="C51" s="462">
        <v>0</v>
      </c>
      <c r="D51" s="465">
        <v>0</v>
      </c>
      <c r="E51" s="462">
        <v>0</v>
      </c>
      <c r="F51" s="465">
        <v>0</v>
      </c>
      <c r="G51" s="430" t="str">
        <f t="shared" si="0"/>
        <v>N/A</v>
      </c>
      <c r="H51" s="430" t="str">
        <f t="shared" si="1"/>
        <v>N/A</v>
      </c>
      <c r="J51" s="459" t="s">
        <v>177</v>
      </c>
      <c r="K51" s="459" t="s">
        <v>23</v>
      </c>
      <c r="L51" s="462">
        <v>0</v>
      </c>
      <c r="M51" s="465">
        <v>0</v>
      </c>
      <c r="N51" s="462">
        <v>0</v>
      </c>
      <c r="O51" s="465">
        <v>0</v>
      </c>
      <c r="P51" s="430" t="str">
        <f t="shared" si="2"/>
        <v>N/A</v>
      </c>
      <c r="Q51" s="430" t="str">
        <f t="shared" si="3"/>
        <v>N/A</v>
      </c>
      <c r="S51" s="459" t="s">
        <v>177</v>
      </c>
      <c r="T51" s="459" t="s">
        <v>24</v>
      </c>
      <c r="U51" s="462">
        <v>0</v>
      </c>
      <c r="V51" s="465">
        <v>0</v>
      </c>
      <c r="W51" s="465">
        <v>0</v>
      </c>
      <c r="X51" s="462">
        <v>0</v>
      </c>
      <c r="Y51" s="430" t="str">
        <f t="shared" si="4"/>
        <v>N/A</v>
      </c>
      <c r="Z51" s="430" t="str">
        <f t="shared" si="5"/>
        <v>N/A</v>
      </c>
      <c r="AB51" s="459" t="s">
        <v>177</v>
      </c>
      <c r="AC51" s="459" t="s">
        <v>32</v>
      </c>
      <c r="AD51" s="462">
        <v>0</v>
      </c>
      <c r="AE51" s="465">
        <v>0</v>
      </c>
      <c r="AF51" s="462">
        <v>0</v>
      </c>
      <c r="AG51" s="465">
        <v>0</v>
      </c>
      <c r="AH51" s="430" t="str">
        <f t="shared" si="6"/>
        <v>N/A</v>
      </c>
      <c r="AI51" s="430" t="str">
        <f t="shared" si="7"/>
        <v>N/A</v>
      </c>
      <c r="AK51" s="459" t="s">
        <v>177</v>
      </c>
      <c r="AL51" s="459" t="s">
        <v>33</v>
      </c>
      <c r="AM51" s="462">
        <v>0</v>
      </c>
      <c r="AN51" s="465">
        <v>0</v>
      </c>
      <c r="AO51" s="462">
        <v>0</v>
      </c>
      <c r="AP51" s="465">
        <v>0</v>
      </c>
      <c r="AQ51" s="430" t="str">
        <f t="shared" si="8"/>
        <v>N/A</v>
      </c>
      <c r="AR51" s="430" t="str">
        <f t="shared" si="9"/>
        <v>N/A</v>
      </c>
      <c r="AT51" s="459" t="s">
        <v>177</v>
      </c>
      <c r="AU51" s="459" t="s">
        <v>34</v>
      </c>
      <c r="AV51" s="462">
        <v>2</v>
      </c>
      <c r="AW51" s="465">
        <v>60000</v>
      </c>
      <c r="AX51" s="462">
        <v>2</v>
      </c>
      <c r="AY51" s="465">
        <v>62500</v>
      </c>
      <c r="AZ51" s="430">
        <f t="shared" si="10"/>
        <v>30000</v>
      </c>
      <c r="BA51" s="430">
        <f t="shared" si="11"/>
        <v>31250</v>
      </c>
      <c r="BC51" s="459" t="s">
        <v>177</v>
      </c>
      <c r="BD51" s="459" t="s">
        <v>49</v>
      </c>
      <c r="BE51" s="462">
        <v>0</v>
      </c>
      <c r="BF51" s="465">
        <v>0</v>
      </c>
      <c r="BG51" s="462">
        <v>0</v>
      </c>
      <c r="BH51" s="465">
        <v>0</v>
      </c>
      <c r="BI51" s="430" t="str">
        <f t="shared" si="12"/>
        <v>N/A</v>
      </c>
      <c r="BJ51" s="430" t="str">
        <f t="shared" si="13"/>
        <v>N/A</v>
      </c>
      <c r="BL51" s="459" t="s">
        <v>177</v>
      </c>
      <c r="BM51" s="459" t="s">
        <v>20</v>
      </c>
      <c r="BN51" s="462">
        <v>0</v>
      </c>
      <c r="BO51" s="465">
        <v>0</v>
      </c>
      <c r="BP51" s="462">
        <v>0</v>
      </c>
      <c r="BQ51" s="465">
        <v>0</v>
      </c>
      <c r="BR51" s="430" t="str">
        <f t="shared" si="14"/>
        <v>N/A</v>
      </c>
      <c r="BS51" s="430" t="str">
        <f t="shared" si="15"/>
        <v>N/A</v>
      </c>
      <c r="BU51" s="459" t="s">
        <v>177</v>
      </c>
      <c r="BV51" s="459" t="s">
        <v>21</v>
      </c>
      <c r="BW51" s="462">
        <v>0</v>
      </c>
      <c r="BX51" s="465">
        <v>0</v>
      </c>
      <c r="BY51" s="462">
        <v>0</v>
      </c>
      <c r="BZ51" s="465">
        <v>0</v>
      </c>
      <c r="CA51" s="430" t="str">
        <f t="shared" si="16"/>
        <v>N/A</v>
      </c>
      <c r="CB51" s="430" t="str">
        <f t="shared" si="17"/>
        <v>N/A</v>
      </c>
      <c r="CD51" s="459" t="s">
        <v>177</v>
      </c>
      <c r="CE51" s="459" t="s">
        <v>22</v>
      </c>
      <c r="CF51" s="462">
        <v>0</v>
      </c>
      <c r="CG51" s="465">
        <v>0</v>
      </c>
      <c r="CH51" s="462">
        <v>0</v>
      </c>
      <c r="CI51" s="465">
        <v>0</v>
      </c>
      <c r="CJ51" s="430" t="str">
        <f t="shared" si="18"/>
        <v>N/A</v>
      </c>
      <c r="CK51" s="430" t="str">
        <f t="shared" si="19"/>
        <v>N/A</v>
      </c>
    </row>
    <row r="52" spans="1:89">
      <c r="A52" s="461" t="s">
        <v>87</v>
      </c>
      <c r="B52" s="461" t="s">
        <v>19</v>
      </c>
      <c r="C52" s="463">
        <v>3.15</v>
      </c>
      <c r="D52" s="466">
        <v>255668</v>
      </c>
      <c r="E52" s="463">
        <v>3.15</v>
      </c>
      <c r="F52" s="466">
        <v>257246</v>
      </c>
      <c r="G52" s="429">
        <f t="shared" si="0"/>
        <v>81164.444444444453</v>
      </c>
      <c r="H52" s="429">
        <f t="shared" si="1"/>
        <v>81665.396825396834</v>
      </c>
      <c r="J52" s="461" t="s">
        <v>87</v>
      </c>
      <c r="K52" s="461" t="s">
        <v>23</v>
      </c>
      <c r="L52" s="463">
        <v>0.85</v>
      </c>
      <c r="M52" s="466">
        <v>63468</v>
      </c>
      <c r="N52" s="463">
        <v>0.85</v>
      </c>
      <c r="O52" s="466">
        <v>63890</v>
      </c>
      <c r="P52" s="429">
        <f t="shared" si="2"/>
        <v>74668.23529411765</v>
      </c>
      <c r="Q52" s="429">
        <f t="shared" si="3"/>
        <v>75164.705882352937</v>
      </c>
      <c r="S52" s="461" t="s">
        <v>87</v>
      </c>
      <c r="T52" s="461" t="s">
        <v>24</v>
      </c>
      <c r="U52" s="463">
        <v>0</v>
      </c>
      <c r="V52" s="466">
        <v>0</v>
      </c>
      <c r="W52" s="466">
        <v>0</v>
      </c>
      <c r="X52" s="463">
        <v>0</v>
      </c>
      <c r="Y52" s="429" t="str">
        <f t="shared" si="4"/>
        <v>N/A</v>
      </c>
      <c r="Z52" s="429" t="str">
        <f t="shared" si="5"/>
        <v>N/A</v>
      </c>
      <c r="AB52" s="461" t="s">
        <v>87</v>
      </c>
      <c r="AC52" s="461" t="s">
        <v>32</v>
      </c>
      <c r="AD52" s="463">
        <v>1.1599999999999999</v>
      </c>
      <c r="AE52" s="466">
        <v>56681</v>
      </c>
      <c r="AF52" s="463">
        <v>1.1599999999999999</v>
      </c>
      <c r="AG52" s="466">
        <v>56681</v>
      </c>
      <c r="AH52" s="429">
        <f t="shared" si="6"/>
        <v>48862.931034482761</v>
      </c>
      <c r="AI52" s="429">
        <f t="shared" si="7"/>
        <v>48862.931034482761</v>
      </c>
      <c r="AK52" s="461" t="s">
        <v>87</v>
      </c>
      <c r="AL52" s="461" t="s">
        <v>33</v>
      </c>
      <c r="AM52" s="463">
        <v>1</v>
      </c>
      <c r="AN52" s="466">
        <v>42562</v>
      </c>
      <c r="AO52" s="463">
        <v>1</v>
      </c>
      <c r="AP52" s="466">
        <v>42643</v>
      </c>
      <c r="AQ52" s="429">
        <f t="shared" si="8"/>
        <v>42562</v>
      </c>
      <c r="AR52" s="429">
        <f t="shared" si="9"/>
        <v>42643</v>
      </c>
      <c r="AT52" s="461" t="s">
        <v>87</v>
      </c>
      <c r="AU52" s="461" t="s">
        <v>34</v>
      </c>
      <c r="AV52" s="463">
        <v>8</v>
      </c>
      <c r="AW52" s="466">
        <v>178422</v>
      </c>
      <c r="AX52" s="463">
        <v>8</v>
      </c>
      <c r="AY52" s="466">
        <v>179213</v>
      </c>
      <c r="AZ52" s="429">
        <f t="shared" si="10"/>
        <v>22302.75</v>
      </c>
      <c r="BA52" s="429">
        <f t="shared" si="11"/>
        <v>22401.625</v>
      </c>
      <c r="BC52" s="461" t="s">
        <v>87</v>
      </c>
      <c r="BD52" s="461" t="s">
        <v>49</v>
      </c>
      <c r="BE52" s="463">
        <v>0</v>
      </c>
      <c r="BF52" s="466">
        <v>0</v>
      </c>
      <c r="BG52" s="463">
        <v>0</v>
      </c>
      <c r="BH52" s="466">
        <v>0</v>
      </c>
      <c r="BI52" s="429" t="str">
        <f t="shared" si="12"/>
        <v>N/A</v>
      </c>
      <c r="BJ52" s="429" t="str">
        <f t="shared" si="13"/>
        <v>N/A</v>
      </c>
      <c r="BL52" s="461" t="s">
        <v>87</v>
      </c>
      <c r="BM52" s="461" t="s">
        <v>20</v>
      </c>
      <c r="BN52" s="463">
        <v>0</v>
      </c>
      <c r="BO52" s="466">
        <v>0</v>
      </c>
      <c r="BP52" s="463">
        <v>0</v>
      </c>
      <c r="BQ52" s="466">
        <v>0</v>
      </c>
      <c r="BR52" s="429" t="str">
        <f t="shared" si="14"/>
        <v>N/A</v>
      </c>
      <c r="BS52" s="429" t="str">
        <f t="shared" si="15"/>
        <v>N/A</v>
      </c>
      <c r="BU52" s="461" t="s">
        <v>87</v>
      </c>
      <c r="BV52" s="461" t="s">
        <v>21</v>
      </c>
      <c r="BW52" s="463">
        <v>0</v>
      </c>
      <c r="BX52" s="466">
        <v>0</v>
      </c>
      <c r="BY52" s="463">
        <v>0</v>
      </c>
      <c r="BZ52" s="466">
        <v>0</v>
      </c>
      <c r="CA52" s="429" t="str">
        <f t="shared" si="16"/>
        <v>N/A</v>
      </c>
      <c r="CB52" s="429" t="str">
        <f t="shared" si="17"/>
        <v>N/A</v>
      </c>
      <c r="CD52" s="461" t="s">
        <v>87</v>
      </c>
      <c r="CE52" s="461" t="s">
        <v>22</v>
      </c>
      <c r="CF52" s="463">
        <v>1</v>
      </c>
      <c r="CG52" s="466">
        <v>47747</v>
      </c>
      <c r="CH52" s="463">
        <v>1</v>
      </c>
      <c r="CI52" s="466">
        <v>48750</v>
      </c>
      <c r="CJ52" s="429">
        <f t="shared" si="18"/>
        <v>47747</v>
      </c>
      <c r="CK52" s="429">
        <f t="shared" si="19"/>
        <v>48750</v>
      </c>
    </row>
    <row r="53" spans="1:89" s="424" customFormat="1">
      <c r="A53" s="459" t="s">
        <v>178</v>
      </c>
      <c r="B53" s="459" t="s">
        <v>19</v>
      </c>
      <c r="C53" s="462">
        <v>0</v>
      </c>
      <c r="D53" s="465">
        <v>0</v>
      </c>
      <c r="E53" s="462">
        <v>0</v>
      </c>
      <c r="F53" s="465">
        <v>0</v>
      </c>
      <c r="G53" s="430" t="str">
        <f t="shared" si="0"/>
        <v>N/A</v>
      </c>
      <c r="H53" s="430" t="str">
        <f t="shared" si="1"/>
        <v>N/A</v>
      </c>
      <c r="J53" s="459" t="s">
        <v>178</v>
      </c>
      <c r="K53" s="459" t="s">
        <v>23</v>
      </c>
      <c r="L53" s="462">
        <v>1</v>
      </c>
      <c r="M53" s="465">
        <v>50000</v>
      </c>
      <c r="N53" s="462">
        <v>1</v>
      </c>
      <c r="O53" s="465">
        <v>50000</v>
      </c>
      <c r="P53" s="430">
        <f t="shared" si="2"/>
        <v>50000</v>
      </c>
      <c r="Q53" s="430">
        <f t="shared" si="3"/>
        <v>50000</v>
      </c>
      <c r="S53" s="459" t="s">
        <v>178</v>
      </c>
      <c r="T53" s="459" t="s">
        <v>24</v>
      </c>
      <c r="U53" s="462">
        <v>0</v>
      </c>
      <c r="V53" s="465">
        <v>0</v>
      </c>
      <c r="W53" s="465">
        <v>0</v>
      </c>
      <c r="X53" s="462">
        <v>0</v>
      </c>
      <c r="Y53" s="430" t="str">
        <f t="shared" si="4"/>
        <v>N/A</v>
      </c>
      <c r="Z53" s="430" t="str">
        <f t="shared" si="5"/>
        <v>N/A</v>
      </c>
      <c r="AB53" s="459" t="s">
        <v>178</v>
      </c>
      <c r="AC53" s="459" t="s">
        <v>32</v>
      </c>
      <c r="AD53" s="462">
        <v>0</v>
      </c>
      <c r="AE53" s="465">
        <v>0</v>
      </c>
      <c r="AF53" s="462">
        <v>0</v>
      </c>
      <c r="AG53" s="465">
        <v>0</v>
      </c>
      <c r="AH53" s="430" t="str">
        <f t="shared" si="6"/>
        <v>N/A</v>
      </c>
      <c r="AI53" s="430" t="str">
        <f t="shared" si="7"/>
        <v>N/A</v>
      </c>
      <c r="AK53" s="459" t="s">
        <v>178</v>
      </c>
      <c r="AL53" s="459" t="s">
        <v>33</v>
      </c>
      <c r="AM53" s="462">
        <v>0</v>
      </c>
      <c r="AN53" s="465">
        <v>0</v>
      </c>
      <c r="AO53" s="462">
        <v>0</v>
      </c>
      <c r="AP53" s="465">
        <v>0</v>
      </c>
      <c r="AQ53" s="430" t="str">
        <f t="shared" si="8"/>
        <v>N/A</v>
      </c>
      <c r="AR53" s="430" t="str">
        <f t="shared" si="9"/>
        <v>N/A</v>
      </c>
      <c r="AT53" s="459" t="s">
        <v>178</v>
      </c>
      <c r="AU53" s="459" t="s">
        <v>34</v>
      </c>
      <c r="AV53" s="462">
        <v>1</v>
      </c>
      <c r="AW53" s="465">
        <v>40000</v>
      </c>
      <c r="AX53" s="462">
        <v>1</v>
      </c>
      <c r="AY53" s="465">
        <v>40000</v>
      </c>
      <c r="AZ53" s="430">
        <f t="shared" si="10"/>
        <v>40000</v>
      </c>
      <c r="BA53" s="430">
        <f t="shared" si="11"/>
        <v>40000</v>
      </c>
      <c r="BC53" s="459" t="s">
        <v>178</v>
      </c>
      <c r="BD53" s="459" t="s">
        <v>49</v>
      </c>
      <c r="BE53" s="462">
        <v>1</v>
      </c>
      <c r="BF53" s="465">
        <v>52983</v>
      </c>
      <c r="BG53" s="462">
        <v>1</v>
      </c>
      <c r="BH53" s="465">
        <v>52983</v>
      </c>
      <c r="BI53" s="430">
        <f t="shared" si="12"/>
        <v>52983</v>
      </c>
      <c r="BJ53" s="430">
        <f t="shared" si="13"/>
        <v>52983</v>
      </c>
      <c r="BL53" s="459" t="s">
        <v>178</v>
      </c>
      <c r="BM53" s="459" t="s">
        <v>20</v>
      </c>
      <c r="BN53" s="462">
        <v>0</v>
      </c>
      <c r="BO53" s="465">
        <v>0</v>
      </c>
      <c r="BP53" s="462">
        <v>0</v>
      </c>
      <c r="BQ53" s="465">
        <v>0</v>
      </c>
      <c r="BR53" s="430" t="str">
        <f t="shared" si="14"/>
        <v>N/A</v>
      </c>
      <c r="BS53" s="430" t="str">
        <f t="shared" si="15"/>
        <v>N/A</v>
      </c>
      <c r="BU53" s="459" t="s">
        <v>178</v>
      </c>
      <c r="BV53" s="459" t="s">
        <v>21</v>
      </c>
      <c r="BW53" s="462">
        <v>0</v>
      </c>
      <c r="BX53" s="465">
        <v>0</v>
      </c>
      <c r="BY53" s="462">
        <v>0</v>
      </c>
      <c r="BZ53" s="465">
        <v>0</v>
      </c>
      <c r="CA53" s="430" t="str">
        <f t="shared" si="16"/>
        <v>N/A</v>
      </c>
      <c r="CB53" s="430" t="str">
        <f t="shared" si="17"/>
        <v>N/A</v>
      </c>
      <c r="CD53" s="459" t="s">
        <v>178</v>
      </c>
      <c r="CE53" s="459" t="s">
        <v>22</v>
      </c>
      <c r="CF53" s="462">
        <v>0</v>
      </c>
      <c r="CG53" s="465">
        <v>0</v>
      </c>
      <c r="CH53" s="462">
        <v>0</v>
      </c>
      <c r="CI53" s="465">
        <v>0</v>
      </c>
      <c r="CJ53" s="430" t="str">
        <f t="shared" si="18"/>
        <v>N/A</v>
      </c>
      <c r="CK53" s="430" t="str">
        <f t="shared" si="19"/>
        <v>N/A</v>
      </c>
    </row>
    <row r="54" spans="1:89">
      <c r="A54" s="461" t="s">
        <v>88</v>
      </c>
      <c r="B54" s="461" t="s">
        <v>19</v>
      </c>
      <c r="C54" s="463">
        <v>33</v>
      </c>
      <c r="D54" s="466">
        <v>2296580</v>
      </c>
      <c r="E54" s="463">
        <v>33</v>
      </c>
      <c r="F54" s="466">
        <v>2296580</v>
      </c>
      <c r="G54" s="429">
        <f t="shared" si="0"/>
        <v>69593.333333333328</v>
      </c>
      <c r="H54" s="429">
        <f t="shared" si="1"/>
        <v>69593.333333333328</v>
      </c>
      <c r="J54" s="461" t="s">
        <v>88</v>
      </c>
      <c r="K54" s="461" t="s">
        <v>23</v>
      </c>
      <c r="L54" s="463">
        <v>11</v>
      </c>
      <c r="M54" s="466">
        <v>829264</v>
      </c>
      <c r="N54" s="463">
        <v>11</v>
      </c>
      <c r="O54" s="466">
        <v>829264</v>
      </c>
      <c r="P54" s="429">
        <f t="shared" si="2"/>
        <v>75387.636363636368</v>
      </c>
      <c r="Q54" s="429">
        <f t="shared" si="3"/>
        <v>75387.636363636368</v>
      </c>
      <c r="S54" s="461" t="s">
        <v>88</v>
      </c>
      <c r="T54" s="461" t="s">
        <v>24</v>
      </c>
      <c r="U54" s="463">
        <v>5</v>
      </c>
      <c r="V54" s="466">
        <v>299536</v>
      </c>
      <c r="W54" s="466">
        <v>5</v>
      </c>
      <c r="X54" s="463">
        <v>299536</v>
      </c>
      <c r="Y54" s="429">
        <f t="shared" si="4"/>
        <v>59907.199999999997</v>
      </c>
      <c r="Z54" s="429">
        <f t="shared" si="5"/>
        <v>59907.199999999997</v>
      </c>
      <c r="AB54" s="461" t="s">
        <v>88</v>
      </c>
      <c r="AC54" s="461" t="s">
        <v>32</v>
      </c>
      <c r="AD54" s="463">
        <v>30</v>
      </c>
      <c r="AE54" s="466">
        <v>1589986.6</v>
      </c>
      <c r="AF54" s="463">
        <v>30</v>
      </c>
      <c r="AG54" s="466">
        <v>1609569.6</v>
      </c>
      <c r="AH54" s="429">
        <f t="shared" si="6"/>
        <v>52999.553333333337</v>
      </c>
      <c r="AI54" s="429">
        <f t="shared" si="7"/>
        <v>53652.32</v>
      </c>
      <c r="AK54" s="461" t="s">
        <v>88</v>
      </c>
      <c r="AL54" s="461" t="s">
        <v>33</v>
      </c>
      <c r="AM54" s="463">
        <v>10.42</v>
      </c>
      <c r="AN54" s="466">
        <v>536445.38</v>
      </c>
      <c r="AO54" s="463">
        <v>10.42</v>
      </c>
      <c r="AP54" s="466">
        <v>536445.38</v>
      </c>
      <c r="AQ54" s="429">
        <f t="shared" si="8"/>
        <v>51482.282149712089</v>
      </c>
      <c r="AR54" s="429">
        <f t="shared" si="9"/>
        <v>51482.282149712089</v>
      </c>
      <c r="AT54" s="461" t="s">
        <v>88</v>
      </c>
      <c r="AU54" s="461" t="s">
        <v>34</v>
      </c>
      <c r="AV54" s="463">
        <v>53.53</v>
      </c>
      <c r="AW54" s="466">
        <v>1359039.71</v>
      </c>
      <c r="AX54" s="463">
        <v>53.53</v>
      </c>
      <c r="AY54" s="466">
        <v>1362249.71</v>
      </c>
      <c r="AZ54" s="429">
        <f t="shared" si="10"/>
        <v>25388.374929945825</v>
      </c>
      <c r="BA54" s="429">
        <f t="shared" si="11"/>
        <v>25448.341303941714</v>
      </c>
      <c r="BC54" s="461" t="s">
        <v>88</v>
      </c>
      <c r="BD54" s="461" t="s">
        <v>49</v>
      </c>
      <c r="BE54" s="463">
        <v>12</v>
      </c>
      <c r="BF54" s="466">
        <v>600913</v>
      </c>
      <c r="BG54" s="463">
        <v>12</v>
      </c>
      <c r="BH54" s="466">
        <v>600913</v>
      </c>
      <c r="BI54" s="429">
        <f t="shared" si="12"/>
        <v>50076.083333333336</v>
      </c>
      <c r="BJ54" s="429">
        <f t="shared" si="13"/>
        <v>50076.083333333336</v>
      </c>
      <c r="BL54" s="461" t="s">
        <v>88</v>
      </c>
      <c r="BM54" s="461" t="s">
        <v>20</v>
      </c>
      <c r="BN54" s="463">
        <v>7</v>
      </c>
      <c r="BO54" s="466">
        <v>771069</v>
      </c>
      <c r="BP54" s="463">
        <v>7</v>
      </c>
      <c r="BQ54" s="466">
        <v>771069</v>
      </c>
      <c r="BR54" s="429">
        <f t="shared" si="14"/>
        <v>110152.71428571429</v>
      </c>
      <c r="BS54" s="429">
        <f t="shared" si="15"/>
        <v>110152.71428571429</v>
      </c>
      <c r="BU54" s="461" t="s">
        <v>88</v>
      </c>
      <c r="BV54" s="461" t="s">
        <v>21</v>
      </c>
      <c r="BW54" s="463">
        <v>14</v>
      </c>
      <c r="BX54" s="466">
        <v>653206</v>
      </c>
      <c r="BY54" s="463">
        <v>14</v>
      </c>
      <c r="BZ54" s="466">
        <v>653206</v>
      </c>
      <c r="CA54" s="429">
        <f t="shared" si="16"/>
        <v>46657.571428571428</v>
      </c>
      <c r="CB54" s="429">
        <f t="shared" si="17"/>
        <v>46657.571428571428</v>
      </c>
      <c r="CD54" s="461" t="s">
        <v>88</v>
      </c>
      <c r="CE54" s="461" t="s">
        <v>22</v>
      </c>
      <c r="CF54" s="463">
        <v>1</v>
      </c>
      <c r="CG54" s="466">
        <v>109056</v>
      </c>
      <c r="CH54" s="463">
        <v>1</v>
      </c>
      <c r="CI54" s="466">
        <v>109056</v>
      </c>
      <c r="CJ54" s="429">
        <f t="shared" si="18"/>
        <v>109056</v>
      </c>
      <c r="CK54" s="429">
        <f t="shared" si="19"/>
        <v>109056</v>
      </c>
    </row>
    <row r="55" spans="1:89" s="424" customFormat="1">
      <c r="A55" s="459" t="s">
        <v>89</v>
      </c>
      <c r="B55" s="459" t="s">
        <v>19</v>
      </c>
      <c r="C55" s="462">
        <v>0.5</v>
      </c>
      <c r="D55" s="465">
        <v>37500.5</v>
      </c>
      <c r="E55" s="462">
        <v>0.5</v>
      </c>
      <c r="F55" s="465">
        <v>37501</v>
      </c>
      <c r="G55" s="430">
        <f t="shared" si="0"/>
        <v>75001</v>
      </c>
      <c r="H55" s="430">
        <f t="shared" si="1"/>
        <v>75002</v>
      </c>
      <c r="J55" s="459" t="s">
        <v>89</v>
      </c>
      <c r="K55" s="459" t="s">
        <v>23</v>
      </c>
      <c r="L55" s="462">
        <v>0.61</v>
      </c>
      <c r="M55" s="465">
        <v>41241</v>
      </c>
      <c r="N55" s="462">
        <v>0.61</v>
      </c>
      <c r="O55" s="465">
        <v>41242</v>
      </c>
      <c r="P55" s="430">
        <f t="shared" si="2"/>
        <v>67608.196721311484</v>
      </c>
      <c r="Q55" s="430">
        <f t="shared" si="3"/>
        <v>67609.836065573778</v>
      </c>
      <c r="S55" s="459" t="s">
        <v>89</v>
      </c>
      <c r="T55" s="459" t="s">
        <v>24</v>
      </c>
      <c r="U55" s="462">
        <v>1</v>
      </c>
      <c r="V55" s="465">
        <v>42302</v>
      </c>
      <c r="W55" s="465">
        <v>1</v>
      </c>
      <c r="X55" s="462">
        <v>52000</v>
      </c>
      <c r="Y55" s="430">
        <f t="shared" si="4"/>
        <v>42302</v>
      </c>
      <c r="Z55" s="430">
        <f t="shared" si="5"/>
        <v>52000</v>
      </c>
      <c r="AB55" s="459" t="s">
        <v>89</v>
      </c>
      <c r="AC55" s="459" t="s">
        <v>32</v>
      </c>
      <c r="AD55" s="462">
        <v>1</v>
      </c>
      <c r="AE55" s="465">
        <v>40051</v>
      </c>
      <c r="AF55" s="462">
        <v>1</v>
      </c>
      <c r="AG55" s="465">
        <v>40502</v>
      </c>
      <c r="AH55" s="430">
        <f t="shared" si="6"/>
        <v>40051</v>
      </c>
      <c r="AI55" s="430">
        <f t="shared" si="7"/>
        <v>40502</v>
      </c>
      <c r="AK55" s="459" t="s">
        <v>89</v>
      </c>
      <c r="AL55" s="459" t="s">
        <v>33</v>
      </c>
      <c r="AM55" s="462">
        <v>0</v>
      </c>
      <c r="AN55" s="465">
        <v>0</v>
      </c>
      <c r="AO55" s="462">
        <v>0</v>
      </c>
      <c r="AP55" s="465">
        <v>0</v>
      </c>
      <c r="AQ55" s="430" t="str">
        <f t="shared" si="8"/>
        <v>N/A</v>
      </c>
      <c r="AR55" s="430" t="str">
        <f t="shared" si="9"/>
        <v>N/A</v>
      </c>
      <c r="AT55" s="459" t="s">
        <v>89</v>
      </c>
      <c r="AU55" s="459" t="s">
        <v>34</v>
      </c>
      <c r="AV55" s="462">
        <v>2</v>
      </c>
      <c r="AW55" s="465">
        <v>42966</v>
      </c>
      <c r="AX55" s="462">
        <v>2</v>
      </c>
      <c r="AY55" s="465">
        <v>42968</v>
      </c>
      <c r="AZ55" s="430">
        <f t="shared" si="10"/>
        <v>21483</v>
      </c>
      <c r="BA55" s="430">
        <f t="shared" si="11"/>
        <v>21484</v>
      </c>
      <c r="BC55" s="459" t="s">
        <v>89</v>
      </c>
      <c r="BD55" s="459" t="s">
        <v>49</v>
      </c>
      <c r="BE55" s="462">
        <v>0</v>
      </c>
      <c r="BF55" s="465">
        <v>0</v>
      </c>
      <c r="BG55" s="462">
        <v>0</v>
      </c>
      <c r="BH55" s="465">
        <v>0</v>
      </c>
      <c r="BI55" s="430" t="str">
        <f t="shared" si="12"/>
        <v>N/A</v>
      </c>
      <c r="BJ55" s="430" t="str">
        <f t="shared" si="13"/>
        <v>N/A</v>
      </c>
      <c r="BL55" s="459" t="s">
        <v>89</v>
      </c>
      <c r="BM55" s="459" t="s">
        <v>20</v>
      </c>
      <c r="BN55" s="462">
        <v>0</v>
      </c>
      <c r="BO55" s="465">
        <v>0</v>
      </c>
      <c r="BP55" s="462">
        <v>0</v>
      </c>
      <c r="BQ55" s="465">
        <v>0</v>
      </c>
      <c r="BR55" s="430" t="str">
        <f t="shared" si="14"/>
        <v>N/A</v>
      </c>
      <c r="BS55" s="430" t="str">
        <f t="shared" si="15"/>
        <v>N/A</v>
      </c>
      <c r="BU55" s="459" t="s">
        <v>89</v>
      </c>
      <c r="BV55" s="459" t="s">
        <v>21</v>
      </c>
      <c r="BW55" s="462">
        <v>0</v>
      </c>
      <c r="BX55" s="465">
        <v>0</v>
      </c>
      <c r="BY55" s="462">
        <v>0</v>
      </c>
      <c r="BZ55" s="465">
        <v>0</v>
      </c>
      <c r="CA55" s="430" t="str">
        <f t="shared" si="16"/>
        <v>N/A</v>
      </c>
      <c r="CB55" s="430" t="str">
        <f t="shared" si="17"/>
        <v>N/A</v>
      </c>
      <c r="CD55" s="459" t="s">
        <v>89</v>
      </c>
      <c r="CE55" s="459" t="s">
        <v>22</v>
      </c>
      <c r="CF55" s="462">
        <v>0</v>
      </c>
      <c r="CG55" s="465">
        <v>0</v>
      </c>
      <c r="CH55" s="462">
        <v>0</v>
      </c>
      <c r="CI55" s="465">
        <v>0</v>
      </c>
      <c r="CJ55" s="430" t="str">
        <f t="shared" si="18"/>
        <v>N/A</v>
      </c>
      <c r="CK55" s="430" t="str">
        <f t="shared" si="19"/>
        <v>N/A</v>
      </c>
    </row>
    <row r="56" spans="1:89">
      <c r="A56" s="461" t="s">
        <v>90</v>
      </c>
      <c r="B56" s="461" t="s">
        <v>19</v>
      </c>
      <c r="C56" s="463">
        <v>2</v>
      </c>
      <c r="D56" s="466">
        <v>152500</v>
      </c>
      <c r="E56" s="463">
        <v>2</v>
      </c>
      <c r="F56" s="466">
        <v>152500</v>
      </c>
      <c r="G56" s="429">
        <f t="shared" si="0"/>
        <v>76250</v>
      </c>
      <c r="H56" s="429">
        <f t="shared" si="1"/>
        <v>76250</v>
      </c>
      <c r="J56" s="461" t="s">
        <v>90</v>
      </c>
      <c r="K56" s="461" t="s">
        <v>23</v>
      </c>
      <c r="L56" s="463">
        <v>0</v>
      </c>
      <c r="M56" s="466">
        <v>0</v>
      </c>
      <c r="N56" s="463">
        <v>0</v>
      </c>
      <c r="O56" s="466">
        <v>0</v>
      </c>
      <c r="P56" s="429" t="str">
        <f t="shared" si="2"/>
        <v>N/A</v>
      </c>
      <c r="Q56" s="429" t="str">
        <f t="shared" si="3"/>
        <v>N/A</v>
      </c>
      <c r="S56" s="461" t="s">
        <v>90</v>
      </c>
      <c r="T56" s="461" t="s">
        <v>24</v>
      </c>
      <c r="U56" s="463">
        <v>0</v>
      </c>
      <c r="V56" s="466">
        <v>0</v>
      </c>
      <c r="W56" s="466">
        <v>0</v>
      </c>
      <c r="X56" s="463">
        <v>0</v>
      </c>
      <c r="Y56" s="429" t="str">
        <f t="shared" si="4"/>
        <v>N/A</v>
      </c>
      <c r="Z56" s="429" t="str">
        <f t="shared" si="5"/>
        <v>N/A</v>
      </c>
      <c r="AB56" s="461" t="s">
        <v>90</v>
      </c>
      <c r="AC56" s="461" t="s">
        <v>32</v>
      </c>
      <c r="AD56" s="463">
        <v>0.14000000000000001</v>
      </c>
      <c r="AE56" s="466">
        <v>4989</v>
      </c>
      <c r="AF56" s="463">
        <v>0.14000000000000001</v>
      </c>
      <c r="AG56" s="466">
        <v>4989</v>
      </c>
      <c r="AH56" s="429">
        <f t="shared" si="6"/>
        <v>35635.714285714283</v>
      </c>
      <c r="AI56" s="429">
        <f t="shared" si="7"/>
        <v>35635.714285714283</v>
      </c>
      <c r="AK56" s="461" t="s">
        <v>90</v>
      </c>
      <c r="AL56" s="461" t="s">
        <v>33</v>
      </c>
      <c r="AM56" s="463">
        <v>1</v>
      </c>
      <c r="AN56" s="466">
        <v>43323</v>
      </c>
      <c r="AO56" s="463">
        <v>1</v>
      </c>
      <c r="AP56" s="466">
        <v>43323</v>
      </c>
      <c r="AQ56" s="429">
        <f t="shared" si="8"/>
        <v>43323</v>
      </c>
      <c r="AR56" s="429">
        <f t="shared" si="9"/>
        <v>43323</v>
      </c>
      <c r="AT56" s="461" t="s">
        <v>90</v>
      </c>
      <c r="AU56" s="461" t="s">
        <v>34</v>
      </c>
      <c r="AV56" s="463">
        <v>4.6399999999999997</v>
      </c>
      <c r="AW56" s="466">
        <v>113705</v>
      </c>
      <c r="AX56" s="463">
        <v>4.6399999999999997</v>
      </c>
      <c r="AY56" s="466">
        <v>113705</v>
      </c>
      <c r="AZ56" s="429">
        <f t="shared" si="10"/>
        <v>24505.387931034486</v>
      </c>
      <c r="BA56" s="429">
        <f t="shared" si="11"/>
        <v>24505.387931034486</v>
      </c>
      <c r="BC56" s="461" t="s">
        <v>90</v>
      </c>
      <c r="BD56" s="461" t="s">
        <v>49</v>
      </c>
      <c r="BE56" s="463">
        <v>0</v>
      </c>
      <c r="BF56" s="466">
        <v>0</v>
      </c>
      <c r="BG56" s="463">
        <v>0</v>
      </c>
      <c r="BH56" s="466">
        <v>0</v>
      </c>
      <c r="BI56" s="429" t="str">
        <f t="shared" si="12"/>
        <v>N/A</v>
      </c>
      <c r="BJ56" s="429" t="str">
        <f t="shared" si="13"/>
        <v>N/A</v>
      </c>
      <c r="BL56" s="461" t="s">
        <v>90</v>
      </c>
      <c r="BM56" s="461" t="s">
        <v>20</v>
      </c>
      <c r="BN56" s="463">
        <v>0</v>
      </c>
      <c r="BO56" s="466">
        <v>0</v>
      </c>
      <c r="BP56" s="463">
        <v>0</v>
      </c>
      <c r="BQ56" s="466">
        <v>0</v>
      </c>
      <c r="BR56" s="429" t="str">
        <f t="shared" si="14"/>
        <v>N/A</v>
      </c>
      <c r="BS56" s="429" t="str">
        <f t="shared" si="15"/>
        <v>N/A</v>
      </c>
      <c r="BU56" s="461" t="s">
        <v>90</v>
      </c>
      <c r="BV56" s="461" t="s">
        <v>21</v>
      </c>
      <c r="BW56" s="463">
        <v>0</v>
      </c>
      <c r="BX56" s="466">
        <v>0</v>
      </c>
      <c r="BY56" s="463">
        <v>0</v>
      </c>
      <c r="BZ56" s="466">
        <v>0</v>
      </c>
      <c r="CA56" s="429" t="str">
        <f t="shared" si="16"/>
        <v>N/A</v>
      </c>
      <c r="CB56" s="429" t="str">
        <f t="shared" si="17"/>
        <v>N/A</v>
      </c>
      <c r="CD56" s="461" t="s">
        <v>90</v>
      </c>
      <c r="CE56" s="461" t="s">
        <v>22</v>
      </c>
      <c r="CF56" s="463">
        <v>1</v>
      </c>
      <c r="CG56" s="466">
        <v>49450</v>
      </c>
      <c r="CH56" s="463">
        <v>1</v>
      </c>
      <c r="CI56" s="466">
        <v>49450</v>
      </c>
      <c r="CJ56" s="429">
        <f t="shared" si="18"/>
        <v>49450</v>
      </c>
      <c r="CK56" s="429">
        <f t="shared" si="19"/>
        <v>49450</v>
      </c>
    </row>
    <row r="57" spans="1:89" s="424" customFormat="1">
      <c r="A57" s="459" t="s">
        <v>91</v>
      </c>
      <c r="B57" s="459" t="s">
        <v>19</v>
      </c>
      <c r="C57" s="462">
        <v>55</v>
      </c>
      <c r="D57" s="465">
        <v>3662865</v>
      </c>
      <c r="E57" s="462">
        <v>55</v>
      </c>
      <c r="F57" s="465">
        <v>3662872</v>
      </c>
      <c r="G57" s="430">
        <f t="shared" si="0"/>
        <v>66597.545454545456</v>
      </c>
      <c r="H57" s="430">
        <f t="shared" si="1"/>
        <v>66597.672727272729</v>
      </c>
      <c r="J57" s="459" t="s">
        <v>91</v>
      </c>
      <c r="K57" s="459" t="s">
        <v>23</v>
      </c>
      <c r="L57" s="462">
        <v>7.55</v>
      </c>
      <c r="M57" s="465">
        <v>578649</v>
      </c>
      <c r="N57" s="462">
        <v>7.55</v>
      </c>
      <c r="O57" s="465">
        <v>578649</v>
      </c>
      <c r="P57" s="430">
        <f t="shared" si="2"/>
        <v>76642.251655629138</v>
      </c>
      <c r="Q57" s="430">
        <f t="shared" si="3"/>
        <v>76642.251655629138</v>
      </c>
      <c r="S57" s="459" t="s">
        <v>91</v>
      </c>
      <c r="T57" s="459" t="s">
        <v>24</v>
      </c>
      <c r="U57" s="462">
        <v>7</v>
      </c>
      <c r="V57" s="465">
        <v>373621</v>
      </c>
      <c r="W57" s="465">
        <v>7</v>
      </c>
      <c r="X57" s="462">
        <v>373621</v>
      </c>
      <c r="Y57" s="430">
        <f t="shared" si="4"/>
        <v>53374.428571428572</v>
      </c>
      <c r="Z57" s="430">
        <f t="shared" si="5"/>
        <v>53374.428571428572</v>
      </c>
      <c r="AB57" s="459" t="s">
        <v>91</v>
      </c>
      <c r="AC57" s="459" t="s">
        <v>32</v>
      </c>
      <c r="AD57" s="462">
        <v>48.3</v>
      </c>
      <c r="AE57" s="465">
        <v>2390526</v>
      </c>
      <c r="AF57" s="462">
        <v>48.3</v>
      </c>
      <c r="AG57" s="465">
        <v>2390530</v>
      </c>
      <c r="AH57" s="430">
        <f t="shared" si="6"/>
        <v>49493.291925465841</v>
      </c>
      <c r="AI57" s="430">
        <f t="shared" si="7"/>
        <v>49493.374741200831</v>
      </c>
      <c r="AK57" s="459" t="s">
        <v>91</v>
      </c>
      <c r="AL57" s="459" t="s">
        <v>33</v>
      </c>
      <c r="AM57" s="462">
        <v>18.149999999999999</v>
      </c>
      <c r="AN57" s="465">
        <v>883635</v>
      </c>
      <c r="AO57" s="462">
        <v>18.149999999999999</v>
      </c>
      <c r="AP57" s="465">
        <v>883636</v>
      </c>
      <c r="AQ57" s="430">
        <f t="shared" si="8"/>
        <v>48685.123966942156</v>
      </c>
      <c r="AR57" s="430">
        <f t="shared" si="9"/>
        <v>48685.179063360883</v>
      </c>
      <c r="AT57" s="459" t="s">
        <v>91</v>
      </c>
      <c r="AU57" s="459" t="s">
        <v>34</v>
      </c>
      <c r="AV57" s="462">
        <v>108.27</v>
      </c>
      <c r="AW57" s="465">
        <v>2434430</v>
      </c>
      <c r="AX57" s="462">
        <v>108.27</v>
      </c>
      <c r="AY57" s="465">
        <v>2434492</v>
      </c>
      <c r="AZ57" s="430">
        <f t="shared" si="10"/>
        <v>22484.806502262862</v>
      </c>
      <c r="BA57" s="430">
        <f t="shared" si="11"/>
        <v>22485.379144730767</v>
      </c>
      <c r="BC57" s="459" t="s">
        <v>91</v>
      </c>
      <c r="BD57" s="459" t="s">
        <v>49</v>
      </c>
      <c r="BE57" s="462">
        <v>13</v>
      </c>
      <c r="BF57" s="465">
        <v>540464</v>
      </c>
      <c r="BG57" s="462">
        <v>13</v>
      </c>
      <c r="BH57" s="465">
        <v>540464</v>
      </c>
      <c r="BI57" s="430">
        <f t="shared" si="12"/>
        <v>41574.153846153844</v>
      </c>
      <c r="BJ57" s="430">
        <f t="shared" si="13"/>
        <v>41574.153846153844</v>
      </c>
      <c r="BL57" s="459" t="s">
        <v>91</v>
      </c>
      <c r="BM57" s="459" t="s">
        <v>20</v>
      </c>
      <c r="BN57" s="462">
        <v>1.7</v>
      </c>
      <c r="BO57" s="465">
        <v>172792</v>
      </c>
      <c r="BP57" s="462">
        <v>1.7</v>
      </c>
      <c r="BQ57" s="465">
        <v>172792</v>
      </c>
      <c r="BR57" s="430">
        <f t="shared" si="14"/>
        <v>101642.35294117648</v>
      </c>
      <c r="BS57" s="430">
        <f t="shared" si="15"/>
        <v>101642.35294117648</v>
      </c>
      <c r="BU57" s="459" t="s">
        <v>91</v>
      </c>
      <c r="BV57" s="459" t="s">
        <v>21</v>
      </c>
      <c r="BW57" s="462">
        <v>5</v>
      </c>
      <c r="BX57" s="465">
        <v>323975</v>
      </c>
      <c r="BY57" s="462">
        <v>5</v>
      </c>
      <c r="BZ57" s="465">
        <v>323975</v>
      </c>
      <c r="CA57" s="430">
        <f t="shared" si="16"/>
        <v>64795</v>
      </c>
      <c r="CB57" s="430">
        <f t="shared" si="17"/>
        <v>64795</v>
      </c>
      <c r="CD57" s="459" t="s">
        <v>91</v>
      </c>
      <c r="CE57" s="459" t="s">
        <v>22</v>
      </c>
      <c r="CF57" s="462">
        <v>1</v>
      </c>
      <c r="CG57" s="465">
        <v>92643</v>
      </c>
      <c r="CH57" s="462">
        <v>1</v>
      </c>
      <c r="CI57" s="465">
        <v>92643</v>
      </c>
      <c r="CJ57" s="430">
        <f t="shared" si="18"/>
        <v>92643</v>
      </c>
      <c r="CK57" s="430">
        <f t="shared" si="19"/>
        <v>92643</v>
      </c>
    </row>
    <row r="58" spans="1:89">
      <c r="A58" s="461" t="s">
        <v>92</v>
      </c>
      <c r="B58" s="461" t="s">
        <v>19</v>
      </c>
      <c r="C58" s="463">
        <v>38</v>
      </c>
      <c r="D58" s="466">
        <v>2639328</v>
      </c>
      <c r="E58" s="463">
        <v>38</v>
      </c>
      <c r="F58" s="466">
        <v>3006662</v>
      </c>
      <c r="G58" s="429">
        <f t="shared" si="0"/>
        <v>69456</v>
      </c>
      <c r="H58" s="429">
        <f t="shared" si="1"/>
        <v>79122.68421052632</v>
      </c>
      <c r="J58" s="461" t="s">
        <v>92</v>
      </c>
      <c r="K58" s="461" t="s">
        <v>23</v>
      </c>
      <c r="L58" s="463">
        <v>7</v>
      </c>
      <c r="M58" s="466">
        <v>454269</v>
      </c>
      <c r="N58" s="463">
        <v>7</v>
      </c>
      <c r="O58" s="466">
        <v>472966</v>
      </c>
      <c r="P58" s="429">
        <f t="shared" si="2"/>
        <v>64895.571428571428</v>
      </c>
      <c r="Q58" s="429">
        <f t="shared" si="3"/>
        <v>67566.571428571435</v>
      </c>
      <c r="S58" s="461" t="s">
        <v>92</v>
      </c>
      <c r="T58" s="461" t="s">
        <v>24</v>
      </c>
      <c r="U58" s="463">
        <v>0</v>
      </c>
      <c r="V58" s="466">
        <v>0</v>
      </c>
      <c r="W58" s="466">
        <v>0</v>
      </c>
      <c r="X58" s="463">
        <v>0</v>
      </c>
      <c r="Y58" s="429" t="str">
        <f t="shared" si="4"/>
        <v>N/A</v>
      </c>
      <c r="Z58" s="429" t="str">
        <f t="shared" si="5"/>
        <v>N/A</v>
      </c>
      <c r="AB58" s="461" t="s">
        <v>92</v>
      </c>
      <c r="AC58" s="461" t="s">
        <v>32</v>
      </c>
      <c r="AD58" s="463">
        <v>8</v>
      </c>
      <c r="AE58" s="466">
        <v>480389</v>
      </c>
      <c r="AF58" s="463">
        <v>8</v>
      </c>
      <c r="AG58" s="466">
        <v>504414</v>
      </c>
      <c r="AH58" s="429">
        <f t="shared" si="6"/>
        <v>60048.625</v>
      </c>
      <c r="AI58" s="429">
        <f t="shared" si="7"/>
        <v>63051.75</v>
      </c>
      <c r="AK58" s="461" t="s">
        <v>92</v>
      </c>
      <c r="AL58" s="461" t="s">
        <v>33</v>
      </c>
      <c r="AM58" s="463">
        <v>0</v>
      </c>
      <c r="AN58" s="466">
        <v>0</v>
      </c>
      <c r="AO58" s="463">
        <v>0</v>
      </c>
      <c r="AP58" s="466">
        <v>0</v>
      </c>
      <c r="AQ58" s="429" t="str">
        <f t="shared" si="8"/>
        <v>N/A</v>
      </c>
      <c r="AR58" s="429" t="str">
        <f t="shared" si="9"/>
        <v>N/A</v>
      </c>
      <c r="AT58" s="461" t="s">
        <v>92</v>
      </c>
      <c r="AU58" s="461" t="s">
        <v>34</v>
      </c>
      <c r="AV58" s="463">
        <v>28</v>
      </c>
      <c r="AW58" s="466">
        <v>831828.88</v>
      </c>
      <c r="AX58" s="463">
        <v>28</v>
      </c>
      <c r="AY58" s="466">
        <v>897412</v>
      </c>
      <c r="AZ58" s="429">
        <f t="shared" si="10"/>
        <v>29708.174285714285</v>
      </c>
      <c r="BA58" s="429">
        <f t="shared" si="11"/>
        <v>32050.428571428572</v>
      </c>
      <c r="BC58" s="461" t="s">
        <v>92</v>
      </c>
      <c r="BD58" s="461" t="s">
        <v>49</v>
      </c>
      <c r="BE58" s="463">
        <v>0</v>
      </c>
      <c r="BF58" s="466">
        <v>0</v>
      </c>
      <c r="BG58" s="463">
        <v>0</v>
      </c>
      <c r="BH58" s="466">
        <v>0</v>
      </c>
      <c r="BI58" s="429" t="str">
        <f t="shared" si="12"/>
        <v>N/A</v>
      </c>
      <c r="BJ58" s="429" t="str">
        <f t="shared" si="13"/>
        <v>N/A</v>
      </c>
      <c r="BL58" s="461" t="s">
        <v>92</v>
      </c>
      <c r="BM58" s="461" t="s">
        <v>20</v>
      </c>
      <c r="BN58" s="463">
        <v>3</v>
      </c>
      <c r="BO58" s="466">
        <v>275443</v>
      </c>
      <c r="BP58" s="463">
        <v>3</v>
      </c>
      <c r="BQ58" s="466">
        <v>301461</v>
      </c>
      <c r="BR58" s="429">
        <f t="shared" si="14"/>
        <v>91814.333333333328</v>
      </c>
      <c r="BS58" s="429">
        <f t="shared" si="15"/>
        <v>100487</v>
      </c>
      <c r="BU58" s="461" t="s">
        <v>92</v>
      </c>
      <c r="BV58" s="461" t="s">
        <v>21</v>
      </c>
      <c r="BW58" s="463">
        <v>3</v>
      </c>
      <c r="BX58" s="466">
        <v>252933</v>
      </c>
      <c r="BY58" s="463">
        <v>3</v>
      </c>
      <c r="BZ58" s="466">
        <v>263176</v>
      </c>
      <c r="CA58" s="429">
        <f t="shared" si="16"/>
        <v>84311</v>
      </c>
      <c r="CB58" s="429">
        <f t="shared" si="17"/>
        <v>87725.333333333328</v>
      </c>
      <c r="CD58" s="461" t="s">
        <v>92</v>
      </c>
      <c r="CE58" s="461" t="s">
        <v>22</v>
      </c>
      <c r="CF58" s="463">
        <v>1</v>
      </c>
      <c r="CG58" s="466">
        <v>91813</v>
      </c>
      <c r="CH58" s="463">
        <v>1</v>
      </c>
      <c r="CI58" s="466">
        <v>100486</v>
      </c>
      <c r="CJ58" s="429">
        <f t="shared" si="18"/>
        <v>91813</v>
      </c>
      <c r="CK58" s="429">
        <f t="shared" si="19"/>
        <v>100486</v>
      </c>
    </row>
    <row r="59" spans="1:89" s="424" customFormat="1">
      <c r="A59" s="459" t="s">
        <v>179</v>
      </c>
      <c r="B59" s="459" t="s">
        <v>19</v>
      </c>
      <c r="C59" s="462">
        <v>0</v>
      </c>
      <c r="D59" s="465">
        <v>0</v>
      </c>
      <c r="E59" s="462">
        <v>0</v>
      </c>
      <c r="F59" s="465">
        <v>0</v>
      </c>
      <c r="G59" s="430" t="str">
        <f>IF(C59=0,"N/A",D59/C59)</f>
        <v>N/A</v>
      </c>
      <c r="H59" s="430" t="str">
        <f t="shared" si="1"/>
        <v>N/A</v>
      </c>
      <c r="J59" s="459" t="s">
        <v>179</v>
      </c>
      <c r="K59" s="459" t="s">
        <v>23</v>
      </c>
      <c r="L59" s="462">
        <v>1</v>
      </c>
      <c r="M59" s="465">
        <v>56228</v>
      </c>
      <c r="N59" s="462">
        <v>1</v>
      </c>
      <c r="O59" s="465">
        <v>58534</v>
      </c>
      <c r="P59" s="430">
        <f t="shared" si="2"/>
        <v>56228</v>
      </c>
      <c r="Q59" s="430">
        <f t="shared" si="3"/>
        <v>58534</v>
      </c>
      <c r="S59" s="459" t="s">
        <v>179</v>
      </c>
      <c r="T59" s="459" t="s">
        <v>24</v>
      </c>
      <c r="U59" s="462">
        <v>0</v>
      </c>
      <c r="V59" s="465">
        <v>0</v>
      </c>
      <c r="W59" s="465">
        <v>0</v>
      </c>
      <c r="X59" s="462">
        <v>0</v>
      </c>
      <c r="Y59" s="430" t="str">
        <f t="shared" si="4"/>
        <v>N/A</v>
      </c>
      <c r="Z59" s="430" t="str">
        <f t="shared" si="5"/>
        <v>N/A</v>
      </c>
      <c r="AB59" s="459" t="s">
        <v>179</v>
      </c>
      <c r="AC59" s="459" t="s">
        <v>32</v>
      </c>
      <c r="AD59" s="462">
        <v>1</v>
      </c>
      <c r="AE59" s="465">
        <v>60588</v>
      </c>
      <c r="AF59" s="462">
        <v>1</v>
      </c>
      <c r="AG59" s="465">
        <v>60891</v>
      </c>
      <c r="AH59" s="430">
        <f t="shared" si="6"/>
        <v>60588</v>
      </c>
      <c r="AI59" s="430">
        <f t="shared" si="7"/>
        <v>60891</v>
      </c>
      <c r="AK59" s="459" t="s">
        <v>179</v>
      </c>
      <c r="AL59" s="459" t="s">
        <v>33</v>
      </c>
      <c r="AM59" s="462">
        <v>0</v>
      </c>
      <c r="AN59" s="465">
        <v>0</v>
      </c>
      <c r="AO59" s="462">
        <v>0</v>
      </c>
      <c r="AP59" s="465">
        <v>0</v>
      </c>
      <c r="AQ59" s="430" t="str">
        <f t="shared" si="8"/>
        <v>N/A</v>
      </c>
      <c r="AR59" s="430" t="str">
        <f t="shared" si="9"/>
        <v>N/A</v>
      </c>
      <c r="AT59" s="459" t="s">
        <v>179</v>
      </c>
      <c r="AU59" s="459" t="s">
        <v>34</v>
      </c>
      <c r="AV59" s="462">
        <v>2</v>
      </c>
      <c r="AW59" s="465">
        <v>64916</v>
      </c>
      <c r="AX59" s="462">
        <v>2</v>
      </c>
      <c r="AY59" s="465">
        <v>65776</v>
      </c>
      <c r="AZ59" s="430">
        <f t="shared" si="10"/>
        <v>32458</v>
      </c>
      <c r="BA59" s="430">
        <f t="shared" si="11"/>
        <v>32888</v>
      </c>
      <c r="BC59" s="459" t="s">
        <v>179</v>
      </c>
      <c r="BD59" s="459" t="s">
        <v>49</v>
      </c>
      <c r="BE59" s="462">
        <v>0</v>
      </c>
      <c r="BF59" s="465">
        <v>0</v>
      </c>
      <c r="BG59" s="462">
        <v>0</v>
      </c>
      <c r="BH59" s="465">
        <v>0</v>
      </c>
      <c r="BI59" s="430" t="str">
        <f t="shared" si="12"/>
        <v>N/A</v>
      </c>
      <c r="BJ59" s="430" t="str">
        <f t="shared" si="13"/>
        <v>N/A</v>
      </c>
      <c r="BL59" s="459" t="s">
        <v>179</v>
      </c>
      <c r="BM59" s="459" t="s">
        <v>20</v>
      </c>
      <c r="BN59" s="462">
        <v>0</v>
      </c>
      <c r="BO59" s="465">
        <v>0</v>
      </c>
      <c r="BP59" s="462">
        <v>0</v>
      </c>
      <c r="BQ59" s="465">
        <v>0</v>
      </c>
      <c r="BR59" s="430" t="str">
        <f t="shared" si="14"/>
        <v>N/A</v>
      </c>
      <c r="BS59" s="430" t="str">
        <f t="shared" si="15"/>
        <v>N/A</v>
      </c>
      <c r="BU59" s="459" t="s">
        <v>179</v>
      </c>
      <c r="BV59" s="459" t="s">
        <v>21</v>
      </c>
      <c r="BW59" s="462">
        <v>0</v>
      </c>
      <c r="BX59" s="465">
        <v>0</v>
      </c>
      <c r="BY59" s="462">
        <v>0</v>
      </c>
      <c r="BZ59" s="465">
        <v>0</v>
      </c>
      <c r="CA59" s="430" t="str">
        <f t="shared" si="16"/>
        <v>N/A</v>
      </c>
      <c r="CB59" s="430" t="str">
        <f t="shared" si="17"/>
        <v>N/A</v>
      </c>
      <c r="CD59" s="459" t="s">
        <v>179</v>
      </c>
      <c r="CE59" s="459" t="s">
        <v>22</v>
      </c>
      <c r="CF59" s="462">
        <v>0</v>
      </c>
      <c r="CG59" s="465">
        <v>0</v>
      </c>
      <c r="CH59" s="462">
        <v>0</v>
      </c>
      <c r="CI59" s="465">
        <v>0</v>
      </c>
      <c r="CJ59" s="430" t="str">
        <f t="shared" si="18"/>
        <v>N/A</v>
      </c>
      <c r="CK59" s="430" t="str">
        <f t="shared" si="19"/>
        <v>N/A</v>
      </c>
    </row>
    <row r="60" spans="1:89">
      <c r="A60" s="461" t="s">
        <v>93</v>
      </c>
      <c r="B60" s="461" t="s">
        <v>19</v>
      </c>
      <c r="C60" s="463">
        <v>1</v>
      </c>
      <c r="D60" s="466">
        <v>70002</v>
      </c>
      <c r="E60" s="463">
        <v>1</v>
      </c>
      <c r="F60" s="466">
        <v>70003</v>
      </c>
      <c r="G60" s="429">
        <f t="shared" si="0"/>
        <v>70002</v>
      </c>
      <c r="H60" s="429">
        <f t="shared" si="1"/>
        <v>70003</v>
      </c>
      <c r="J60" s="461" t="s">
        <v>93</v>
      </c>
      <c r="K60" s="461" t="s">
        <v>23</v>
      </c>
      <c r="L60" s="463">
        <v>0</v>
      </c>
      <c r="M60" s="466">
        <v>0</v>
      </c>
      <c r="N60" s="463">
        <v>0</v>
      </c>
      <c r="O60" s="466">
        <v>0</v>
      </c>
      <c r="P60" s="429" t="str">
        <f t="shared" si="2"/>
        <v>N/A</v>
      </c>
      <c r="Q60" s="429" t="str">
        <f t="shared" si="3"/>
        <v>N/A</v>
      </c>
      <c r="S60" s="461" t="s">
        <v>93</v>
      </c>
      <c r="T60" s="461" t="s">
        <v>24</v>
      </c>
      <c r="U60" s="463">
        <v>0</v>
      </c>
      <c r="V60" s="466">
        <v>0</v>
      </c>
      <c r="W60" s="466">
        <v>0</v>
      </c>
      <c r="X60" s="463">
        <v>0</v>
      </c>
      <c r="Y60" s="429" t="str">
        <f t="shared" si="4"/>
        <v>N/A</v>
      </c>
      <c r="Z60" s="429" t="str">
        <f t="shared" si="5"/>
        <v>N/A</v>
      </c>
      <c r="AB60" s="461" t="s">
        <v>93</v>
      </c>
      <c r="AC60" s="461" t="s">
        <v>32</v>
      </c>
      <c r="AD60" s="463">
        <v>0</v>
      </c>
      <c r="AE60" s="466">
        <v>0</v>
      </c>
      <c r="AF60" s="463">
        <v>0</v>
      </c>
      <c r="AG60" s="466">
        <v>0</v>
      </c>
      <c r="AH60" s="429" t="str">
        <f t="shared" si="6"/>
        <v>N/A</v>
      </c>
      <c r="AI60" s="429" t="str">
        <f t="shared" si="7"/>
        <v>N/A</v>
      </c>
      <c r="AK60" s="461" t="s">
        <v>93</v>
      </c>
      <c r="AL60" s="461" t="s">
        <v>33</v>
      </c>
      <c r="AM60" s="463">
        <v>0</v>
      </c>
      <c r="AN60" s="466">
        <v>0</v>
      </c>
      <c r="AO60" s="463">
        <v>0</v>
      </c>
      <c r="AP60" s="466">
        <v>0</v>
      </c>
      <c r="AQ60" s="429" t="str">
        <f t="shared" si="8"/>
        <v>N/A</v>
      </c>
      <c r="AR60" s="429" t="str">
        <f t="shared" si="9"/>
        <v>N/A</v>
      </c>
      <c r="AT60" s="461" t="s">
        <v>93</v>
      </c>
      <c r="AU60" s="461" t="s">
        <v>34</v>
      </c>
      <c r="AV60" s="463">
        <v>2</v>
      </c>
      <c r="AW60" s="466">
        <v>67398</v>
      </c>
      <c r="AX60" s="463">
        <v>2</v>
      </c>
      <c r="AY60" s="466">
        <v>67400</v>
      </c>
      <c r="AZ60" s="429">
        <f t="shared" si="10"/>
        <v>33699</v>
      </c>
      <c r="BA60" s="429">
        <f t="shared" si="11"/>
        <v>33700</v>
      </c>
      <c r="BC60" s="461" t="s">
        <v>93</v>
      </c>
      <c r="BD60" s="461" t="s">
        <v>49</v>
      </c>
      <c r="BE60" s="463">
        <v>0</v>
      </c>
      <c r="BF60" s="466">
        <v>0</v>
      </c>
      <c r="BG60" s="463">
        <v>0</v>
      </c>
      <c r="BH60" s="466">
        <v>0</v>
      </c>
      <c r="BI60" s="429" t="str">
        <f t="shared" si="12"/>
        <v>N/A</v>
      </c>
      <c r="BJ60" s="429" t="str">
        <f t="shared" si="13"/>
        <v>N/A</v>
      </c>
      <c r="BL60" s="461" t="s">
        <v>93</v>
      </c>
      <c r="BM60" s="461" t="s">
        <v>20</v>
      </c>
      <c r="BN60" s="463">
        <v>0</v>
      </c>
      <c r="BO60" s="466">
        <v>0</v>
      </c>
      <c r="BP60" s="463">
        <v>0</v>
      </c>
      <c r="BQ60" s="466">
        <v>0</v>
      </c>
      <c r="BR60" s="429" t="str">
        <f t="shared" si="14"/>
        <v>N/A</v>
      </c>
      <c r="BS60" s="429" t="str">
        <f t="shared" si="15"/>
        <v>N/A</v>
      </c>
      <c r="BU60" s="461" t="s">
        <v>93</v>
      </c>
      <c r="BV60" s="461" t="s">
        <v>21</v>
      </c>
      <c r="BW60" s="463">
        <v>1</v>
      </c>
      <c r="BX60" s="466">
        <v>12132</v>
      </c>
      <c r="BY60" s="463">
        <v>1</v>
      </c>
      <c r="BZ60" s="466">
        <v>12133</v>
      </c>
      <c r="CA60" s="429">
        <f t="shared" si="16"/>
        <v>12132</v>
      </c>
      <c r="CB60" s="429">
        <f t="shared" si="17"/>
        <v>12133</v>
      </c>
      <c r="CD60" s="461" t="s">
        <v>93</v>
      </c>
      <c r="CE60" s="461" t="s">
        <v>22</v>
      </c>
      <c r="CF60" s="463">
        <v>2</v>
      </c>
      <c r="CG60" s="466">
        <v>91820</v>
      </c>
      <c r="CH60" s="463">
        <v>2</v>
      </c>
      <c r="CI60" s="466">
        <v>91822</v>
      </c>
      <c r="CJ60" s="429">
        <f t="shared" si="18"/>
        <v>45910</v>
      </c>
      <c r="CK60" s="429">
        <f t="shared" si="19"/>
        <v>45911</v>
      </c>
    </row>
    <row r="61" spans="1:89" s="424" customFormat="1">
      <c r="A61" s="459" t="s">
        <v>94</v>
      </c>
      <c r="B61" s="459" t="s">
        <v>19</v>
      </c>
      <c r="C61" s="462">
        <v>11</v>
      </c>
      <c r="D61" s="465">
        <v>833222.01</v>
      </c>
      <c r="E61" s="462">
        <v>11</v>
      </c>
      <c r="F61" s="465">
        <v>839471.08</v>
      </c>
      <c r="G61" s="430">
        <f t="shared" si="0"/>
        <v>75747.455454545459</v>
      </c>
      <c r="H61" s="430">
        <f t="shared" si="1"/>
        <v>76315.552727272719</v>
      </c>
      <c r="J61" s="459" t="s">
        <v>94</v>
      </c>
      <c r="K61" s="459" t="s">
        <v>23</v>
      </c>
      <c r="L61" s="462">
        <v>2</v>
      </c>
      <c r="M61" s="465">
        <v>135839</v>
      </c>
      <c r="N61" s="462">
        <v>2</v>
      </c>
      <c r="O61" s="465">
        <v>136857.78</v>
      </c>
      <c r="P61" s="430">
        <f t="shared" si="2"/>
        <v>67919.5</v>
      </c>
      <c r="Q61" s="430">
        <f t="shared" si="3"/>
        <v>68428.89</v>
      </c>
      <c r="S61" s="459" t="s">
        <v>94</v>
      </c>
      <c r="T61" s="459" t="s">
        <v>24</v>
      </c>
      <c r="U61" s="462">
        <v>3</v>
      </c>
      <c r="V61" s="465">
        <v>158747</v>
      </c>
      <c r="W61" s="465">
        <v>3</v>
      </c>
      <c r="X61" s="462">
        <v>159937.59</v>
      </c>
      <c r="Y61" s="430">
        <f t="shared" si="4"/>
        <v>52915.666666666664</v>
      </c>
      <c r="Z61" s="430">
        <f t="shared" si="5"/>
        <v>53312.53</v>
      </c>
      <c r="AB61" s="459" t="s">
        <v>94</v>
      </c>
      <c r="AC61" s="459" t="s">
        <v>32</v>
      </c>
      <c r="AD61" s="462">
        <v>12</v>
      </c>
      <c r="AE61" s="465">
        <v>668117.01</v>
      </c>
      <c r="AF61" s="462">
        <v>12</v>
      </c>
      <c r="AG61" s="465">
        <v>673127.81</v>
      </c>
      <c r="AH61" s="430">
        <f t="shared" si="6"/>
        <v>55676.417500000003</v>
      </c>
      <c r="AI61" s="430">
        <f t="shared" si="7"/>
        <v>56093.984166666669</v>
      </c>
      <c r="AK61" s="459" t="s">
        <v>94</v>
      </c>
      <c r="AL61" s="459" t="s">
        <v>33</v>
      </c>
      <c r="AM61" s="462">
        <v>2</v>
      </c>
      <c r="AN61" s="465">
        <v>122401</v>
      </c>
      <c r="AO61" s="462">
        <v>2</v>
      </c>
      <c r="AP61" s="465">
        <v>123318.98</v>
      </c>
      <c r="AQ61" s="430">
        <f t="shared" si="8"/>
        <v>61200.5</v>
      </c>
      <c r="AR61" s="430">
        <f t="shared" si="9"/>
        <v>61659.49</v>
      </c>
      <c r="AT61" s="459" t="s">
        <v>94</v>
      </c>
      <c r="AU61" s="459" t="s">
        <v>34</v>
      </c>
      <c r="AV61" s="462">
        <v>27</v>
      </c>
      <c r="AW61" s="465">
        <v>621257.98</v>
      </c>
      <c r="AX61" s="462">
        <v>27</v>
      </c>
      <c r="AY61" s="465">
        <v>625917.24</v>
      </c>
      <c r="AZ61" s="430">
        <f t="shared" si="10"/>
        <v>23009.554814814815</v>
      </c>
      <c r="BA61" s="430">
        <f t="shared" si="11"/>
        <v>23182.12</v>
      </c>
      <c r="BC61" s="459" t="s">
        <v>94</v>
      </c>
      <c r="BD61" s="459" t="s">
        <v>49</v>
      </c>
      <c r="BE61" s="462">
        <v>6</v>
      </c>
      <c r="BF61" s="465">
        <v>190959.98</v>
      </c>
      <c r="BG61" s="462">
        <v>6</v>
      </c>
      <c r="BH61" s="465">
        <v>192392.15</v>
      </c>
      <c r="BI61" s="430">
        <f t="shared" si="12"/>
        <v>31826.663333333334</v>
      </c>
      <c r="BJ61" s="430">
        <f t="shared" si="13"/>
        <v>32065.358333333334</v>
      </c>
      <c r="BL61" s="459" t="s">
        <v>94</v>
      </c>
      <c r="BM61" s="459" t="s">
        <v>20</v>
      </c>
      <c r="BN61" s="462">
        <v>4</v>
      </c>
      <c r="BO61" s="465">
        <v>340929</v>
      </c>
      <c r="BP61" s="462">
        <v>4</v>
      </c>
      <c r="BQ61" s="465">
        <v>343485.94</v>
      </c>
      <c r="BR61" s="430">
        <f t="shared" si="14"/>
        <v>85232.25</v>
      </c>
      <c r="BS61" s="430">
        <f t="shared" si="15"/>
        <v>85871.485000000001</v>
      </c>
      <c r="BU61" s="459" t="s">
        <v>94</v>
      </c>
      <c r="BV61" s="459" t="s">
        <v>21</v>
      </c>
      <c r="BW61" s="462">
        <v>2</v>
      </c>
      <c r="BX61" s="465">
        <v>113761</v>
      </c>
      <c r="BY61" s="462">
        <v>2</v>
      </c>
      <c r="BZ61" s="465">
        <v>114614.2</v>
      </c>
      <c r="CA61" s="430">
        <f t="shared" si="16"/>
        <v>56880.5</v>
      </c>
      <c r="CB61" s="430">
        <f t="shared" si="17"/>
        <v>57307.1</v>
      </c>
      <c r="CD61" s="459" t="s">
        <v>94</v>
      </c>
      <c r="CE61" s="459" t="s">
        <v>22</v>
      </c>
      <c r="CF61" s="462">
        <v>0</v>
      </c>
      <c r="CG61" s="465">
        <v>0</v>
      </c>
      <c r="CH61" s="462">
        <v>0</v>
      </c>
      <c r="CI61" s="465">
        <v>0</v>
      </c>
      <c r="CJ61" s="430" t="str">
        <f t="shared" si="18"/>
        <v>N/A</v>
      </c>
      <c r="CK61" s="430" t="str">
        <f t="shared" si="19"/>
        <v>N/A</v>
      </c>
    </row>
    <row r="62" spans="1:89">
      <c r="A62" s="461" t="s">
        <v>237</v>
      </c>
      <c r="B62" s="461" t="s">
        <v>19</v>
      </c>
      <c r="C62" s="463">
        <v>0</v>
      </c>
      <c r="D62" s="466">
        <v>0</v>
      </c>
      <c r="E62" s="463">
        <v>0</v>
      </c>
      <c r="F62" s="466">
        <v>0</v>
      </c>
      <c r="G62" s="429" t="str">
        <f t="shared" si="0"/>
        <v>N/A</v>
      </c>
      <c r="H62" s="429" t="str">
        <f t="shared" si="1"/>
        <v>N/A</v>
      </c>
      <c r="J62" s="461" t="s">
        <v>237</v>
      </c>
      <c r="K62" s="461" t="s">
        <v>23</v>
      </c>
      <c r="L62" s="463">
        <v>0</v>
      </c>
      <c r="M62" s="466">
        <v>0</v>
      </c>
      <c r="N62" s="463">
        <v>0</v>
      </c>
      <c r="O62" s="466">
        <v>0</v>
      </c>
      <c r="P62" s="429" t="str">
        <f t="shared" si="2"/>
        <v>N/A</v>
      </c>
      <c r="Q62" s="429" t="str">
        <f t="shared" si="3"/>
        <v>N/A</v>
      </c>
      <c r="S62" s="461" t="s">
        <v>237</v>
      </c>
      <c r="T62" s="461" t="s">
        <v>24</v>
      </c>
      <c r="U62" s="463">
        <v>0</v>
      </c>
      <c r="V62" s="466">
        <v>0</v>
      </c>
      <c r="W62" s="466">
        <v>0</v>
      </c>
      <c r="X62" s="463">
        <v>0</v>
      </c>
      <c r="Y62" s="429" t="str">
        <f t="shared" si="4"/>
        <v>N/A</v>
      </c>
      <c r="Z62" s="429" t="str">
        <f t="shared" si="5"/>
        <v>N/A</v>
      </c>
      <c r="AB62" s="461" t="s">
        <v>237</v>
      </c>
      <c r="AC62" s="461" t="s">
        <v>32</v>
      </c>
      <c r="AD62" s="463">
        <v>1</v>
      </c>
      <c r="AE62" s="466">
        <v>53504</v>
      </c>
      <c r="AF62" s="463">
        <v>1</v>
      </c>
      <c r="AG62" s="466">
        <v>53504</v>
      </c>
      <c r="AH62" s="429">
        <f t="shared" si="6"/>
        <v>53504</v>
      </c>
      <c r="AI62" s="429">
        <f t="shared" si="7"/>
        <v>53504</v>
      </c>
      <c r="AK62" s="461" t="s">
        <v>237</v>
      </c>
      <c r="AL62" s="461" t="s">
        <v>33</v>
      </c>
      <c r="AM62" s="463">
        <v>0</v>
      </c>
      <c r="AN62" s="466">
        <v>0</v>
      </c>
      <c r="AO62" s="463">
        <v>0</v>
      </c>
      <c r="AP62" s="466">
        <v>0</v>
      </c>
      <c r="AQ62" s="429" t="str">
        <f t="shared" si="8"/>
        <v>N/A</v>
      </c>
      <c r="AR62" s="429" t="str">
        <f t="shared" si="9"/>
        <v>N/A</v>
      </c>
      <c r="AT62" s="461" t="s">
        <v>237</v>
      </c>
      <c r="AU62" s="461" t="s">
        <v>34</v>
      </c>
      <c r="AV62" s="463">
        <v>1</v>
      </c>
      <c r="AW62" s="466">
        <v>29120</v>
      </c>
      <c r="AX62" s="463">
        <v>1</v>
      </c>
      <c r="AY62" s="466">
        <v>29120</v>
      </c>
      <c r="AZ62" s="429">
        <f t="shared" si="10"/>
        <v>29120</v>
      </c>
      <c r="BA62" s="429">
        <f t="shared" si="11"/>
        <v>29120</v>
      </c>
      <c r="BC62" s="461" t="s">
        <v>237</v>
      </c>
      <c r="BD62" s="461" t="s">
        <v>49</v>
      </c>
      <c r="BE62" s="463">
        <v>0</v>
      </c>
      <c r="BF62" s="466">
        <v>0</v>
      </c>
      <c r="BG62" s="463">
        <v>0</v>
      </c>
      <c r="BH62" s="466">
        <v>0</v>
      </c>
      <c r="BI62" s="429" t="str">
        <f t="shared" si="12"/>
        <v>N/A</v>
      </c>
      <c r="BJ62" s="429" t="str">
        <f t="shared" si="13"/>
        <v>N/A</v>
      </c>
      <c r="BL62" s="461" t="s">
        <v>237</v>
      </c>
      <c r="BM62" s="461" t="s">
        <v>20</v>
      </c>
      <c r="BN62" s="463">
        <v>1</v>
      </c>
      <c r="BO62" s="466">
        <v>142660</v>
      </c>
      <c r="BP62" s="463">
        <v>1</v>
      </c>
      <c r="BQ62" s="466">
        <v>132600</v>
      </c>
      <c r="BR62" s="429">
        <f t="shared" si="14"/>
        <v>142660</v>
      </c>
      <c r="BS62" s="429">
        <f t="shared" si="15"/>
        <v>132600</v>
      </c>
      <c r="BU62" s="461" t="s">
        <v>237</v>
      </c>
      <c r="BV62" s="461" t="s">
        <v>21</v>
      </c>
      <c r="BW62" s="463">
        <v>0</v>
      </c>
      <c r="BX62" s="466">
        <v>0</v>
      </c>
      <c r="BY62" s="463">
        <v>0</v>
      </c>
      <c r="BZ62" s="466">
        <v>0</v>
      </c>
      <c r="CA62" s="429" t="str">
        <f t="shared" si="16"/>
        <v>N/A</v>
      </c>
      <c r="CB62" s="429" t="str">
        <f t="shared" si="17"/>
        <v>N/A</v>
      </c>
      <c r="CD62" s="461" t="s">
        <v>237</v>
      </c>
      <c r="CE62" s="461" t="s">
        <v>22</v>
      </c>
      <c r="CF62" s="463">
        <v>1</v>
      </c>
      <c r="CG62" s="466">
        <v>70000</v>
      </c>
      <c r="CH62" s="463">
        <v>1</v>
      </c>
      <c r="CI62" s="466">
        <v>70000</v>
      </c>
      <c r="CJ62" s="429">
        <f t="shared" si="18"/>
        <v>70000</v>
      </c>
      <c r="CK62" s="429">
        <f t="shared" si="19"/>
        <v>70000</v>
      </c>
    </row>
    <row r="63" spans="1:89" s="424" customFormat="1">
      <c r="A63" s="459" t="s">
        <v>96</v>
      </c>
      <c r="B63" s="459" t="s">
        <v>19</v>
      </c>
      <c r="C63" s="462">
        <v>1</v>
      </c>
      <c r="D63" s="465">
        <v>67000</v>
      </c>
      <c r="E63" s="462">
        <v>1</v>
      </c>
      <c r="F63" s="465">
        <v>67000</v>
      </c>
      <c r="G63" s="430">
        <f t="shared" si="0"/>
        <v>67000</v>
      </c>
      <c r="H63" s="430">
        <f t="shared" si="1"/>
        <v>67000</v>
      </c>
      <c r="J63" s="459" t="s">
        <v>96</v>
      </c>
      <c r="K63" s="459" t="s">
        <v>23</v>
      </c>
      <c r="L63" s="462">
        <v>0</v>
      </c>
      <c r="M63" s="465">
        <v>0</v>
      </c>
      <c r="N63" s="462">
        <v>0</v>
      </c>
      <c r="O63" s="465">
        <v>0</v>
      </c>
      <c r="P63" s="430" t="str">
        <f t="shared" si="2"/>
        <v>N/A</v>
      </c>
      <c r="Q63" s="430" t="str">
        <f t="shared" si="3"/>
        <v>N/A</v>
      </c>
      <c r="S63" s="459" t="s">
        <v>96</v>
      </c>
      <c r="T63" s="459" t="s">
        <v>24</v>
      </c>
      <c r="U63" s="462">
        <v>0</v>
      </c>
      <c r="V63" s="465">
        <v>0</v>
      </c>
      <c r="W63" s="465">
        <v>0</v>
      </c>
      <c r="X63" s="462">
        <v>0</v>
      </c>
      <c r="Y63" s="430" t="str">
        <f t="shared" si="4"/>
        <v>N/A</v>
      </c>
      <c r="Z63" s="430" t="str">
        <f t="shared" si="5"/>
        <v>N/A</v>
      </c>
      <c r="AB63" s="459" t="s">
        <v>96</v>
      </c>
      <c r="AC63" s="459" t="s">
        <v>32</v>
      </c>
      <c r="AD63" s="462">
        <v>0</v>
      </c>
      <c r="AE63" s="465">
        <v>0</v>
      </c>
      <c r="AF63" s="462">
        <v>0</v>
      </c>
      <c r="AG63" s="465">
        <v>0</v>
      </c>
      <c r="AH63" s="430" t="str">
        <f t="shared" si="6"/>
        <v>N/A</v>
      </c>
      <c r="AI63" s="430" t="str">
        <f t="shared" si="7"/>
        <v>N/A</v>
      </c>
      <c r="AK63" s="459" t="s">
        <v>96</v>
      </c>
      <c r="AL63" s="459" t="s">
        <v>33</v>
      </c>
      <c r="AM63" s="462">
        <v>1</v>
      </c>
      <c r="AN63" s="465">
        <v>49573</v>
      </c>
      <c r="AO63" s="462">
        <v>1</v>
      </c>
      <c r="AP63" s="465">
        <v>49573</v>
      </c>
      <c r="AQ63" s="430">
        <f t="shared" si="8"/>
        <v>49573</v>
      </c>
      <c r="AR63" s="430">
        <f t="shared" si="9"/>
        <v>49573</v>
      </c>
      <c r="AT63" s="459" t="s">
        <v>96</v>
      </c>
      <c r="AU63" s="459" t="s">
        <v>34</v>
      </c>
      <c r="AV63" s="462">
        <v>5</v>
      </c>
      <c r="AW63" s="465">
        <v>120859</v>
      </c>
      <c r="AX63" s="462">
        <v>5</v>
      </c>
      <c r="AY63" s="465">
        <v>120859</v>
      </c>
      <c r="AZ63" s="430">
        <f t="shared" si="10"/>
        <v>24171.8</v>
      </c>
      <c r="BA63" s="430">
        <f t="shared" si="11"/>
        <v>24171.8</v>
      </c>
      <c r="BC63" s="459" t="s">
        <v>96</v>
      </c>
      <c r="BD63" s="459" t="s">
        <v>49</v>
      </c>
      <c r="BE63" s="462">
        <v>0</v>
      </c>
      <c r="BF63" s="465">
        <v>0</v>
      </c>
      <c r="BG63" s="462">
        <v>0</v>
      </c>
      <c r="BH63" s="465">
        <v>0</v>
      </c>
      <c r="BI63" s="430" t="str">
        <f t="shared" si="12"/>
        <v>N/A</v>
      </c>
      <c r="BJ63" s="430" t="str">
        <f t="shared" si="13"/>
        <v>N/A</v>
      </c>
      <c r="BL63" s="459" t="s">
        <v>96</v>
      </c>
      <c r="BM63" s="459" t="s">
        <v>20</v>
      </c>
      <c r="BN63" s="462">
        <v>0</v>
      </c>
      <c r="BO63" s="465">
        <v>0</v>
      </c>
      <c r="BP63" s="462">
        <v>0</v>
      </c>
      <c r="BQ63" s="465">
        <v>0</v>
      </c>
      <c r="BR63" s="430" t="str">
        <f t="shared" si="14"/>
        <v>N/A</v>
      </c>
      <c r="BS63" s="430" t="str">
        <f t="shared" si="15"/>
        <v>N/A</v>
      </c>
      <c r="BU63" s="459" t="s">
        <v>96</v>
      </c>
      <c r="BV63" s="459" t="s">
        <v>21</v>
      </c>
      <c r="BW63" s="462">
        <v>0</v>
      </c>
      <c r="BX63" s="465">
        <v>0</v>
      </c>
      <c r="BY63" s="462">
        <v>0</v>
      </c>
      <c r="BZ63" s="465">
        <v>0</v>
      </c>
      <c r="CA63" s="430" t="str">
        <f t="shared" si="16"/>
        <v>N/A</v>
      </c>
      <c r="CB63" s="430" t="str">
        <f t="shared" si="17"/>
        <v>N/A</v>
      </c>
      <c r="CD63" s="459" t="s">
        <v>96</v>
      </c>
      <c r="CE63" s="459" t="s">
        <v>22</v>
      </c>
      <c r="CF63" s="462">
        <v>1</v>
      </c>
      <c r="CG63" s="465">
        <v>60000</v>
      </c>
      <c r="CH63" s="462">
        <v>1</v>
      </c>
      <c r="CI63" s="465">
        <v>60000</v>
      </c>
      <c r="CJ63" s="430">
        <f t="shared" si="18"/>
        <v>60000</v>
      </c>
      <c r="CK63" s="430">
        <f t="shared" si="19"/>
        <v>60000</v>
      </c>
    </row>
    <row r="64" spans="1:89">
      <c r="A64" s="461" t="s">
        <v>97</v>
      </c>
      <c r="B64" s="461" t="s">
        <v>19</v>
      </c>
      <c r="C64" s="463">
        <v>7</v>
      </c>
      <c r="D64" s="466">
        <v>502401</v>
      </c>
      <c r="E64" s="463">
        <v>7</v>
      </c>
      <c r="F64" s="466">
        <v>502401</v>
      </c>
      <c r="G64" s="429">
        <f t="shared" si="0"/>
        <v>71771.571428571435</v>
      </c>
      <c r="H64" s="429">
        <f t="shared" si="1"/>
        <v>71771.571428571435</v>
      </c>
      <c r="J64" s="461" t="s">
        <v>97</v>
      </c>
      <c r="K64" s="461" t="s">
        <v>23</v>
      </c>
      <c r="L64" s="463">
        <v>0</v>
      </c>
      <c r="M64" s="466">
        <v>0</v>
      </c>
      <c r="N64" s="463">
        <v>0</v>
      </c>
      <c r="O64" s="466">
        <v>0</v>
      </c>
      <c r="P64" s="429" t="str">
        <f t="shared" si="2"/>
        <v>N/A</v>
      </c>
      <c r="Q64" s="429" t="str">
        <f t="shared" si="3"/>
        <v>N/A</v>
      </c>
      <c r="S64" s="461" t="s">
        <v>97</v>
      </c>
      <c r="T64" s="461" t="s">
        <v>24</v>
      </c>
      <c r="U64" s="463">
        <v>1</v>
      </c>
      <c r="V64" s="466">
        <v>52904</v>
      </c>
      <c r="W64" s="466">
        <v>1</v>
      </c>
      <c r="X64" s="463">
        <v>52904</v>
      </c>
      <c r="Y64" s="429">
        <f t="shared" si="4"/>
        <v>52904</v>
      </c>
      <c r="Z64" s="429">
        <f t="shared" si="5"/>
        <v>52904</v>
      </c>
      <c r="AB64" s="461" t="s">
        <v>97</v>
      </c>
      <c r="AC64" s="461" t="s">
        <v>32</v>
      </c>
      <c r="AD64" s="463">
        <v>4</v>
      </c>
      <c r="AE64" s="466">
        <v>156998.38</v>
      </c>
      <c r="AF64" s="463">
        <v>4</v>
      </c>
      <c r="AG64" s="466">
        <v>156998.38</v>
      </c>
      <c r="AH64" s="429">
        <f t="shared" si="6"/>
        <v>39249.595000000001</v>
      </c>
      <c r="AI64" s="429">
        <f t="shared" si="7"/>
        <v>39249.595000000001</v>
      </c>
      <c r="AK64" s="461" t="s">
        <v>97</v>
      </c>
      <c r="AL64" s="461" t="s">
        <v>33</v>
      </c>
      <c r="AM64" s="463">
        <v>1</v>
      </c>
      <c r="AN64" s="466">
        <v>53375</v>
      </c>
      <c r="AO64" s="463">
        <v>1</v>
      </c>
      <c r="AP64" s="466">
        <v>53375</v>
      </c>
      <c r="AQ64" s="429">
        <f t="shared" si="8"/>
        <v>53375</v>
      </c>
      <c r="AR64" s="429">
        <f t="shared" si="9"/>
        <v>53375</v>
      </c>
      <c r="AT64" s="461" t="s">
        <v>97</v>
      </c>
      <c r="AU64" s="461" t="s">
        <v>34</v>
      </c>
      <c r="AV64" s="463">
        <v>7</v>
      </c>
      <c r="AW64" s="466">
        <v>211157</v>
      </c>
      <c r="AX64" s="463">
        <v>7</v>
      </c>
      <c r="AY64" s="466">
        <v>211157</v>
      </c>
      <c r="AZ64" s="429">
        <f t="shared" si="10"/>
        <v>30165.285714285714</v>
      </c>
      <c r="BA64" s="429">
        <f t="shared" si="11"/>
        <v>30165.285714285714</v>
      </c>
      <c r="BC64" s="461" t="s">
        <v>97</v>
      </c>
      <c r="BD64" s="461" t="s">
        <v>49</v>
      </c>
      <c r="BE64" s="463">
        <v>2</v>
      </c>
      <c r="BF64" s="466">
        <v>107000</v>
      </c>
      <c r="BG64" s="463">
        <v>2</v>
      </c>
      <c r="BH64" s="466">
        <v>107000</v>
      </c>
      <c r="BI64" s="429">
        <f t="shared" si="12"/>
        <v>53500</v>
      </c>
      <c r="BJ64" s="429">
        <f t="shared" si="13"/>
        <v>53500</v>
      </c>
      <c r="BL64" s="461" t="s">
        <v>97</v>
      </c>
      <c r="BM64" s="461" t="s">
        <v>20</v>
      </c>
      <c r="BN64" s="463">
        <v>2</v>
      </c>
      <c r="BO64" s="466">
        <v>126072</v>
      </c>
      <c r="BP64" s="463">
        <v>2</v>
      </c>
      <c r="BQ64" s="466">
        <v>126072</v>
      </c>
      <c r="BR64" s="429">
        <f t="shared" si="14"/>
        <v>63036</v>
      </c>
      <c r="BS64" s="429">
        <f t="shared" si="15"/>
        <v>63036</v>
      </c>
      <c r="BU64" s="461" t="s">
        <v>97</v>
      </c>
      <c r="BV64" s="461" t="s">
        <v>21</v>
      </c>
      <c r="BW64" s="463">
        <v>0</v>
      </c>
      <c r="BX64" s="466">
        <v>0</v>
      </c>
      <c r="BY64" s="463">
        <v>0</v>
      </c>
      <c r="BZ64" s="466">
        <v>0</v>
      </c>
      <c r="CA64" s="429" t="str">
        <f t="shared" si="16"/>
        <v>N/A</v>
      </c>
      <c r="CB64" s="429" t="str">
        <f t="shared" si="17"/>
        <v>N/A</v>
      </c>
      <c r="CD64" s="461" t="s">
        <v>97</v>
      </c>
      <c r="CE64" s="461" t="s">
        <v>22</v>
      </c>
      <c r="CF64" s="463">
        <v>1</v>
      </c>
      <c r="CG64" s="466">
        <v>60000</v>
      </c>
      <c r="CH64" s="463">
        <v>1</v>
      </c>
      <c r="CI64" s="466">
        <v>60000</v>
      </c>
      <c r="CJ64" s="429">
        <f t="shared" si="18"/>
        <v>60000</v>
      </c>
      <c r="CK64" s="429">
        <f t="shared" si="19"/>
        <v>60000</v>
      </c>
    </row>
    <row r="65" spans="1:89" s="424" customFormat="1">
      <c r="A65" s="459" t="s">
        <v>181</v>
      </c>
      <c r="B65" s="459" t="s">
        <v>19</v>
      </c>
      <c r="C65" s="462">
        <v>0</v>
      </c>
      <c r="D65" s="465">
        <v>0</v>
      </c>
      <c r="E65" s="462">
        <v>0</v>
      </c>
      <c r="F65" s="465">
        <v>0</v>
      </c>
      <c r="G65" s="430" t="str">
        <f t="shared" si="0"/>
        <v>N/A</v>
      </c>
      <c r="H65" s="430" t="str">
        <f t="shared" si="1"/>
        <v>N/A</v>
      </c>
      <c r="J65" s="459" t="s">
        <v>181</v>
      </c>
      <c r="K65" s="459" t="s">
        <v>23</v>
      </c>
      <c r="L65" s="462">
        <v>3</v>
      </c>
      <c r="M65" s="465">
        <v>209620</v>
      </c>
      <c r="N65" s="462">
        <v>3</v>
      </c>
      <c r="O65" s="465">
        <v>210066</v>
      </c>
      <c r="P65" s="430">
        <f t="shared" si="2"/>
        <v>69873.333333333328</v>
      </c>
      <c r="Q65" s="430">
        <f t="shared" si="3"/>
        <v>70022</v>
      </c>
      <c r="S65" s="459" t="s">
        <v>181</v>
      </c>
      <c r="T65" s="459" t="s">
        <v>24</v>
      </c>
      <c r="U65" s="462">
        <v>0</v>
      </c>
      <c r="V65" s="465">
        <v>0</v>
      </c>
      <c r="W65" s="465">
        <v>0</v>
      </c>
      <c r="X65" s="462">
        <v>0</v>
      </c>
      <c r="Y65" s="430" t="str">
        <f t="shared" si="4"/>
        <v>N/A</v>
      </c>
      <c r="Z65" s="430" t="str">
        <f t="shared" si="5"/>
        <v>N/A</v>
      </c>
      <c r="AB65" s="459" t="s">
        <v>181</v>
      </c>
      <c r="AC65" s="459" t="s">
        <v>32</v>
      </c>
      <c r="AD65" s="462">
        <v>1</v>
      </c>
      <c r="AE65" s="465">
        <v>55622</v>
      </c>
      <c r="AF65" s="462">
        <v>1</v>
      </c>
      <c r="AG65" s="465">
        <v>55924</v>
      </c>
      <c r="AH65" s="430">
        <f t="shared" si="6"/>
        <v>55622</v>
      </c>
      <c r="AI65" s="430">
        <f t="shared" si="7"/>
        <v>55924</v>
      </c>
      <c r="AK65" s="459" t="s">
        <v>181</v>
      </c>
      <c r="AL65" s="459" t="s">
        <v>33</v>
      </c>
      <c r="AM65" s="462">
        <v>0.5</v>
      </c>
      <c r="AN65" s="465">
        <v>26758</v>
      </c>
      <c r="AO65" s="462">
        <v>0.5</v>
      </c>
      <c r="AP65" s="465">
        <v>26866</v>
      </c>
      <c r="AQ65" s="430">
        <f t="shared" si="8"/>
        <v>53516</v>
      </c>
      <c r="AR65" s="430">
        <f t="shared" si="9"/>
        <v>53732</v>
      </c>
      <c r="AT65" s="459" t="s">
        <v>181</v>
      </c>
      <c r="AU65" s="459" t="s">
        <v>34</v>
      </c>
      <c r="AV65" s="462">
        <v>1</v>
      </c>
      <c r="AW65" s="465">
        <v>34845</v>
      </c>
      <c r="AX65" s="462">
        <v>1</v>
      </c>
      <c r="AY65" s="465">
        <v>34845</v>
      </c>
      <c r="AZ65" s="430">
        <f t="shared" si="10"/>
        <v>34845</v>
      </c>
      <c r="BA65" s="430">
        <f t="shared" si="11"/>
        <v>34845</v>
      </c>
      <c r="BC65" s="459" t="s">
        <v>181</v>
      </c>
      <c r="BD65" s="459" t="s">
        <v>49</v>
      </c>
      <c r="BE65" s="462">
        <v>1</v>
      </c>
      <c r="BF65" s="465">
        <v>57855</v>
      </c>
      <c r="BG65" s="462">
        <v>1</v>
      </c>
      <c r="BH65" s="465">
        <v>57855</v>
      </c>
      <c r="BI65" s="430">
        <f t="shared" si="12"/>
        <v>57855</v>
      </c>
      <c r="BJ65" s="430">
        <f t="shared" si="13"/>
        <v>57855</v>
      </c>
      <c r="BL65" s="459" t="s">
        <v>181</v>
      </c>
      <c r="BM65" s="459" t="s">
        <v>20</v>
      </c>
      <c r="BN65" s="462">
        <v>1</v>
      </c>
      <c r="BO65" s="465">
        <v>73500</v>
      </c>
      <c r="BP65" s="462">
        <v>1</v>
      </c>
      <c r="BQ65" s="465">
        <v>73608</v>
      </c>
      <c r="BR65" s="430">
        <f t="shared" si="14"/>
        <v>73500</v>
      </c>
      <c r="BS65" s="430">
        <f t="shared" si="15"/>
        <v>73608</v>
      </c>
      <c r="BU65" s="459" t="s">
        <v>181</v>
      </c>
      <c r="BV65" s="459" t="s">
        <v>21</v>
      </c>
      <c r="BW65" s="462">
        <v>1</v>
      </c>
      <c r="BX65" s="465">
        <v>60600</v>
      </c>
      <c r="BY65" s="462">
        <v>1</v>
      </c>
      <c r="BZ65" s="465">
        <v>60690</v>
      </c>
      <c r="CA65" s="430">
        <f t="shared" si="16"/>
        <v>60600</v>
      </c>
      <c r="CB65" s="430">
        <f t="shared" si="17"/>
        <v>60690</v>
      </c>
      <c r="CD65" s="459" t="s">
        <v>181</v>
      </c>
      <c r="CE65" s="459" t="s">
        <v>22</v>
      </c>
      <c r="CF65" s="462">
        <v>1</v>
      </c>
      <c r="CG65" s="465">
        <v>81572</v>
      </c>
      <c r="CH65" s="462">
        <v>1</v>
      </c>
      <c r="CI65" s="465">
        <v>81874</v>
      </c>
      <c r="CJ65" s="430">
        <f t="shared" si="18"/>
        <v>81572</v>
      </c>
      <c r="CK65" s="430">
        <f t="shared" si="19"/>
        <v>81874</v>
      </c>
    </row>
    <row r="66" spans="1:89">
      <c r="A66" s="461" t="s">
        <v>98</v>
      </c>
      <c r="B66" s="461" t="s">
        <v>19</v>
      </c>
      <c r="C66" s="463">
        <v>23</v>
      </c>
      <c r="D66" s="466">
        <v>1861162</v>
      </c>
      <c r="E66" s="463">
        <v>23</v>
      </c>
      <c r="F66" s="466">
        <v>1873858</v>
      </c>
      <c r="G66" s="429">
        <f t="shared" si="0"/>
        <v>80920.086956521744</v>
      </c>
      <c r="H66" s="429">
        <f t="shared" si="1"/>
        <v>81472.086956521744</v>
      </c>
      <c r="J66" s="461" t="s">
        <v>98</v>
      </c>
      <c r="K66" s="461" t="s">
        <v>23</v>
      </c>
      <c r="L66" s="463">
        <v>3</v>
      </c>
      <c r="M66" s="466">
        <v>268876</v>
      </c>
      <c r="N66" s="463">
        <v>3</v>
      </c>
      <c r="O66" s="466">
        <v>272527</v>
      </c>
      <c r="P66" s="429">
        <f t="shared" si="2"/>
        <v>89625.333333333328</v>
      </c>
      <c r="Q66" s="429">
        <f t="shared" si="3"/>
        <v>90842.333333333328</v>
      </c>
      <c r="S66" s="461" t="s">
        <v>98</v>
      </c>
      <c r="T66" s="461" t="s">
        <v>24</v>
      </c>
      <c r="U66" s="463">
        <v>3</v>
      </c>
      <c r="V66" s="466">
        <v>156073</v>
      </c>
      <c r="W66" s="466">
        <v>3</v>
      </c>
      <c r="X66" s="463">
        <v>156505</v>
      </c>
      <c r="Y66" s="429">
        <f t="shared" si="4"/>
        <v>52024.333333333336</v>
      </c>
      <c r="Z66" s="429">
        <f t="shared" si="5"/>
        <v>52168.333333333336</v>
      </c>
      <c r="AB66" s="461" t="s">
        <v>98</v>
      </c>
      <c r="AC66" s="461" t="s">
        <v>32</v>
      </c>
      <c r="AD66" s="463">
        <v>18</v>
      </c>
      <c r="AE66" s="466">
        <v>1055165</v>
      </c>
      <c r="AF66" s="463">
        <v>18</v>
      </c>
      <c r="AG66" s="466">
        <v>1069691</v>
      </c>
      <c r="AH66" s="429">
        <f t="shared" si="6"/>
        <v>58620.277777777781</v>
      </c>
      <c r="AI66" s="429">
        <f t="shared" si="7"/>
        <v>59427.277777777781</v>
      </c>
      <c r="AK66" s="461" t="s">
        <v>98</v>
      </c>
      <c r="AL66" s="461" t="s">
        <v>33</v>
      </c>
      <c r="AM66" s="463">
        <v>10</v>
      </c>
      <c r="AN66" s="466">
        <v>474364.6</v>
      </c>
      <c r="AO66" s="463">
        <v>10</v>
      </c>
      <c r="AP66" s="466">
        <v>477923</v>
      </c>
      <c r="AQ66" s="429">
        <f t="shared" si="8"/>
        <v>47436.46</v>
      </c>
      <c r="AR66" s="429">
        <f t="shared" si="9"/>
        <v>47792.3</v>
      </c>
      <c r="AT66" s="461" t="s">
        <v>98</v>
      </c>
      <c r="AU66" s="461" t="s">
        <v>34</v>
      </c>
      <c r="AV66" s="463">
        <v>96</v>
      </c>
      <c r="AW66" s="466">
        <v>2299838</v>
      </c>
      <c r="AX66" s="463">
        <v>96</v>
      </c>
      <c r="AY66" s="466">
        <v>2332096</v>
      </c>
      <c r="AZ66" s="429">
        <f t="shared" si="10"/>
        <v>23956.645833333332</v>
      </c>
      <c r="BA66" s="429">
        <f t="shared" si="11"/>
        <v>24292.666666666668</v>
      </c>
      <c r="BC66" s="461" t="s">
        <v>98</v>
      </c>
      <c r="BD66" s="461" t="s">
        <v>49</v>
      </c>
      <c r="BE66" s="463">
        <v>2</v>
      </c>
      <c r="BF66" s="466">
        <v>91592</v>
      </c>
      <c r="BG66" s="463">
        <v>2</v>
      </c>
      <c r="BH66" s="466">
        <v>93135</v>
      </c>
      <c r="BI66" s="429">
        <f t="shared" si="12"/>
        <v>45796</v>
      </c>
      <c r="BJ66" s="429">
        <f t="shared" si="13"/>
        <v>46567.5</v>
      </c>
      <c r="BL66" s="461" t="s">
        <v>98</v>
      </c>
      <c r="BM66" s="461" t="s">
        <v>20</v>
      </c>
      <c r="BN66" s="463">
        <v>3</v>
      </c>
      <c r="BO66" s="466">
        <v>329571</v>
      </c>
      <c r="BP66" s="463">
        <v>3</v>
      </c>
      <c r="BQ66" s="466">
        <v>334649</v>
      </c>
      <c r="BR66" s="429">
        <f t="shared" si="14"/>
        <v>109857</v>
      </c>
      <c r="BS66" s="429">
        <f t="shared" si="15"/>
        <v>111549.66666666667</v>
      </c>
      <c r="BU66" s="461" t="s">
        <v>98</v>
      </c>
      <c r="BV66" s="461" t="s">
        <v>21</v>
      </c>
      <c r="BW66" s="463">
        <v>2</v>
      </c>
      <c r="BX66" s="466">
        <v>161302</v>
      </c>
      <c r="BY66" s="463">
        <v>2</v>
      </c>
      <c r="BZ66" s="466">
        <v>161302</v>
      </c>
      <c r="CA66" s="429">
        <f t="shared" si="16"/>
        <v>80651</v>
      </c>
      <c r="CB66" s="429">
        <f t="shared" si="17"/>
        <v>80651</v>
      </c>
      <c r="CD66" s="461" t="s">
        <v>98</v>
      </c>
      <c r="CE66" s="461" t="s">
        <v>22</v>
      </c>
      <c r="CF66" s="463">
        <v>1</v>
      </c>
      <c r="CG66" s="466">
        <v>95640</v>
      </c>
      <c r="CH66" s="463">
        <v>1</v>
      </c>
      <c r="CI66" s="466">
        <v>95640</v>
      </c>
      <c r="CJ66" s="429">
        <f t="shared" si="18"/>
        <v>95640</v>
      </c>
      <c r="CK66" s="429">
        <f t="shared" si="19"/>
        <v>95640</v>
      </c>
    </row>
    <row r="67" spans="1:89" s="424" customFormat="1">
      <c r="A67" s="459" t="s">
        <v>99</v>
      </c>
      <c r="B67" s="459" t="s">
        <v>19</v>
      </c>
      <c r="C67" s="462">
        <v>0</v>
      </c>
      <c r="D67" s="465">
        <v>0</v>
      </c>
      <c r="E67" s="462">
        <v>0</v>
      </c>
      <c r="F67" s="465">
        <v>0</v>
      </c>
      <c r="G67" s="430" t="str">
        <f t="shared" si="0"/>
        <v>N/A</v>
      </c>
      <c r="H67" s="430" t="str">
        <f t="shared" si="1"/>
        <v>N/A</v>
      </c>
      <c r="J67" s="459" t="s">
        <v>99</v>
      </c>
      <c r="K67" s="459" t="s">
        <v>23</v>
      </c>
      <c r="L67" s="462">
        <v>0</v>
      </c>
      <c r="M67" s="465">
        <v>0</v>
      </c>
      <c r="N67" s="462">
        <v>0</v>
      </c>
      <c r="O67" s="465">
        <v>0</v>
      </c>
      <c r="P67" s="430" t="str">
        <f t="shared" si="2"/>
        <v>N/A</v>
      </c>
      <c r="Q67" s="430" t="str">
        <f t="shared" si="3"/>
        <v>N/A</v>
      </c>
      <c r="S67" s="459" t="s">
        <v>99</v>
      </c>
      <c r="T67" s="459" t="s">
        <v>24</v>
      </c>
      <c r="U67" s="462">
        <v>0</v>
      </c>
      <c r="V67" s="465">
        <v>0</v>
      </c>
      <c r="W67" s="465">
        <v>0</v>
      </c>
      <c r="X67" s="462">
        <v>0</v>
      </c>
      <c r="Y67" s="430" t="str">
        <f t="shared" si="4"/>
        <v>N/A</v>
      </c>
      <c r="Z67" s="430" t="str">
        <f t="shared" si="5"/>
        <v>N/A</v>
      </c>
      <c r="AB67" s="459" t="s">
        <v>99</v>
      </c>
      <c r="AC67" s="459" t="s">
        <v>32</v>
      </c>
      <c r="AD67" s="462">
        <v>1</v>
      </c>
      <c r="AE67" s="465">
        <v>45655</v>
      </c>
      <c r="AF67" s="462">
        <v>1</v>
      </c>
      <c r="AG67" s="465">
        <v>45656</v>
      </c>
      <c r="AH67" s="430">
        <f t="shared" si="6"/>
        <v>45655</v>
      </c>
      <c r="AI67" s="430">
        <f t="shared" si="7"/>
        <v>45656</v>
      </c>
      <c r="AK67" s="459" t="s">
        <v>99</v>
      </c>
      <c r="AL67" s="459" t="s">
        <v>33</v>
      </c>
      <c r="AM67" s="462">
        <v>0</v>
      </c>
      <c r="AN67" s="465">
        <v>0</v>
      </c>
      <c r="AO67" s="462">
        <v>0</v>
      </c>
      <c r="AP67" s="465">
        <v>0</v>
      </c>
      <c r="AQ67" s="430" t="str">
        <f t="shared" si="8"/>
        <v>N/A</v>
      </c>
      <c r="AR67" s="430" t="str">
        <f t="shared" si="9"/>
        <v>N/A</v>
      </c>
      <c r="AT67" s="459" t="s">
        <v>99</v>
      </c>
      <c r="AU67" s="459" t="s">
        <v>34</v>
      </c>
      <c r="AV67" s="462">
        <v>1</v>
      </c>
      <c r="AW67" s="465">
        <v>28891</v>
      </c>
      <c r="AX67" s="462">
        <v>1</v>
      </c>
      <c r="AY67" s="465">
        <v>28892</v>
      </c>
      <c r="AZ67" s="430">
        <f t="shared" si="10"/>
        <v>28891</v>
      </c>
      <c r="BA67" s="430">
        <f t="shared" si="11"/>
        <v>28892</v>
      </c>
      <c r="BC67" s="459" t="s">
        <v>99</v>
      </c>
      <c r="BD67" s="459" t="s">
        <v>49</v>
      </c>
      <c r="BE67" s="462">
        <v>0</v>
      </c>
      <c r="BF67" s="465">
        <v>0</v>
      </c>
      <c r="BG67" s="462">
        <v>0</v>
      </c>
      <c r="BH67" s="465">
        <v>0</v>
      </c>
      <c r="BI67" s="430" t="str">
        <f t="shared" si="12"/>
        <v>N/A</v>
      </c>
      <c r="BJ67" s="430" t="str">
        <f t="shared" si="13"/>
        <v>N/A</v>
      </c>
      <c r="BL67" s="459" t="s">
        <v>99</v>
      </c>
      <c r="BM67" s="459" t="s">
        <v>20</v>
      </c>
      <c r="BN67" s="462">
        <v>0</v>
      </c>
      <c r="BO67" s="465">
        <v>0</v>
      </c>
      <c r="BP67" s="462">
        <v>0</v>
      </c>
      <c r="BQ67" s="465">
        <v>0</v>
      </c>
      <c r="BR67" s="430" t="str">
        <f t="shared" si="14"/>
        <v>N/A</v>
      </c>
      <c r="BS67" s="430" t="str">
        <f t="shared" si="15"/>
        <v>N/A</v>
      </c>
      <c r="BU67" s="459" t="s">
        <v>99</v>
      </c>
      <c r="BV67" s="459" t="s">
        <v>21</v>
      </c>
      <c r="BW67" s="462">
        <v>0</v>
      </c>
      <c r="BX67" s="465">
        <v>0</v>
      </c>
      <c r="BY67" s="462">
        <v>0</v>
      </c>
      <c r="BZ67" s="465">
        <v>0</v>
      </c>
      <c r="CA67" s="430" t="str">
        <f t="shared" si="16"/>
        <v>N/A</v>
      </c>
      <c r="CB67" s="430" t="str">
        <f t="shared" si="17"/>
        <v>N/A</v>
      </c>
      <c r="CD67" s="459" t="s">
        <v>99</v>
      </c>
      <c r="CE67" s="459" t="s">
        <v>22</v>
      </c>
      <c r="CF67" s="462">
        <v>1</v>
      </c>
      <c r="CG67" s="465">
        <v>40887</v>
      </c>
      <c r="CH67" s="462">
        <v>1</v>
      </c>
      <c r="CI67" s="465">
        <v>40888</v>
      </c>
      <c r="CJ67" s="430">
        <f t="shared" si="18"/>
        <v>40887</v>
      </c>
      <c r="CK67" s="430">
        <f t="shared" si="19"/>
        <v>40888</v>
      </c>
    </row>
    <row r="68" spans="1:89">
      <c r="A68" s="461" t="s">
        <v>182</v>
      </c>
      <c r="B68" s="461" t="s">
        <v>19</v>
      </c>
      <c r="C68" s="463">
        <v>0</v>
      </c>
      <c r="D68" s="466">
        <v>0</v>
      </c>
      <c r="E68" s="463">
        <v>0</v>
      </c>
      <c r="F68" s="466">
        <v>0</v>
      </c>
      <c r="G68" s="429" t="str">
        <f t="shared" si="0"/>
        <v>N/A</v>
      </c>
      <c r="H68" s="429" t="str">
        <f t="shared" si="1"/>
        <v>N/A</v>
      </c>
      <c r="J68" s="461" t="s">
        <v>182</v>
      </c>
      <c r="K68" s="461" t="s">
        <v>23</v>
      </c>
      <c r="L68" s="463">
        <v>0</v>
      </c>
      <c r="M68" s="466">
        <v>0</v>
      </c>
      <c r="N68" s="463">
        <v>0</v>
      </c>
      <c r="O68" s="466">
        <v>0</v>
      </c>
      <c r="P68" s="429" t="str">
        <f t="shared" si="2"/>
        <v>N/A</v>
      </c>
      <c r="Q68" s="429" t="str">
        <f t="shared" si="3"/>
        <v>N/A</v>
      </c>
      <c r="S68" s="461" t="s">
        <v>182</v>
      </c>
      <c r="T68" s="461" t="s">
        <v>24</v>
      </c>
      <c r="U68" s="463">
        <v>0</v>
      </c>
      <c r="V68" s="466">
        <v>0</v>
      </c>
      <c r="W68" s="466">
        <v>0</v>
      </c>
      <c r="X68" s="463">
        <v>0</v>
      </c>
      <c r="Y68" s="429" t="str">
        <f t="shared" si="4"/>
        <v>N/A</v>
      </c>
      <c r="Z68" s="429" t="str">
        <f t="shared" si="5"/>
        <v>N/A</v>
      </c>
      <c r="AB68" s="461" t="s">
        <v>182</v>
      </c>
      <c r="AC68" s="461" t="s">
        <v>32</v>
      </c>
      <c r="AD68" s="463">
        <v>0</v>
      </c>
      <c r="AE68" s="466">
        <v>0</v>
      </c>
      <c r="AF68" s="463">
        <v>0</v>
      </c>
      <c r="AG68" s="466">
        <v>0</v>
      </c>
      <c r="AH68" s="429" t="str">
        <f t="shared" si="6"/>
        <v>N/A</v>
      </c>
      <c r="AI68" s="429" t="str">
        <f t="shared" si="7"/>
        <v>N/A</v>
      </c>
      <c r="AK68" s="461" t="s">
        <v>182</v>
      </c>
      <c r="AL68" s="461" t="s">
        <v>33</v>
      </c>
      <c r="AM68" s="463">
        <v>0</v>
      </c>
      <c r="AN68" s="466">
        <v>0</v>
      </c>
      <c r="AO68" s="463">
        <v>0</v>
      </c>
      <c r="AP68" s="466">
        <v>0</v>
      </c>
      <c r="AQ68" s="429" t="str">
        <f t="shared" si="8"/>
        <v>N/A</v>
      </c>
      <c r="AR68" s="429" t="str">
        <f t="shared" si="9"/>
        <v>N/A</v>
      </c>
      <c r="AT68" s="461" t="s">
        <v>182</v>
      </c>
      <c r="AU68" s="461" t="s">
        <v>34</v>
      </c>
      <c r="AV68" s="463">
        <v>2</v>
      </c>
      <c r="AW68" s="466">
        <v>73331</v>
      </c>
      <c r="AX68" s="463">
        <v>2</v>
      </c>
      <c r="AY68" s="466">
        <v>73331</v>
      </c>
      <c r="AZ68" s="429">
        <f t="shared" si="10"/>
        <v>36665.5</v>
      </c>
      <c r="BA68" s="429">
        <f t="shared" si="11"/>
        <v>36665.5</v>
      </c>
      <c r="BC68" s="461" t="s">
        <v>182</v>
      </c>
      <c r="BD68" s="461" t="s">
        <v>49</v>
      </c>
      <c r="BE68" s="463">
        <v>0</v>
      </c>
      <c r="BF68" s="466">
        <v>0</v>
      </c>
      <c r="BG68" s="463">
        <v>0</v>
      </c>
      <c r="BH68" s="466">
        <v>0</v>
      </c>
      <c r="BI68" s="429" t="str">
        <f t="shared" si="12"/>
        <v>N/A</v>
      </c>
      <c r="BJ68" s="429" t="str">
        <f t="shared" si="13"/>
        <v>N/A</v>
      </c>
      <c r="BL68" s="461" t="s">
        <v>182</v>
      </c>
      <c r="BM68" s="461" t="s">
        <v>20</v>
      </c>
      <c r="BN68" s="463">
        <v>0</v>
      </c>
      <c r="BO68" s="466">
        <v>0</v>
      </c>
      <c r="BP68" s="463">
        <v>0</v>
      </c>
      <c r="BQ68" s="466">
        <v>0</v>
      </c>
      <c r="BR68" s="429" t="str">
        <f t="shared" si="14"/>
        <v>N/A</v>
      </c>
      <c r="BS68" s="429" t="str">
        <f t="shared" si="15"/>
        <v>N/A</v>
      </c>
      <c r="BU68" s="461" t="s">
        <v>182</v>
      </c>
      <c r="BV68" s="461" t="s">
        <v>21</v>
      </c>
      <c r="BW68" s="463">
        <v>0</v>
      </c>
      <c r="BX68" s="466">
        <v>0</v>
      </c>
      <c r="BY68" s="463">
        <v>0</v>
      </c>
      <c r="BZ68" s="466">
        <v>0</v>
      </c>
      <c r="CA68" s="429" t="str">
        <f t="shared" si="16"/>
        <v>N/A</v>
      </c>
      <c r="CB68" s="429" t="str">
        <f t="shared" si="17"/>
        <v>N/A</v>
      </c>
      <c r="CD68" s="461" t="s">
        <v>182</v>
      </c>
      <c r="CE68" s="461" t="s">
        <v>22</v>
      </c>
      <c r="CF68" s="463">
        <v>0</v>
      </c>
      <c r="CG68" s="466">
        <v>0</v>
      </c>
      <c r="CH68" s="463">
        <v>0</v>
      </c>
      <c r="CI68" s="466">
        <v>0</v>
      </c>
      <c r="CJ68" s="429" t="str">
        <f t="shared" si="18"/>
        <v>N/A</v>
      </c>
      <c r="CK68" s="429" t="str">
        <f t="shared" si="19"/>
        <v>N/A</v>
      </c>
    </row>
    <row r="69" spans="1:89" s="424" customFormat="1">
      <c r="A69" s="459" t="s">
        <v>100</v>
      </c>
      <c r="B69" s="459" t="s">
        <v>19</v>
      </c>
      <c r="C69" s="462">
        <v>0</v>
      </c>
      <c r="D69" s="465">
        <v>0</v>
      </c>
      <c r="E69" s="462">
        <v>0</v>
      </c>
      <c r="F69" s="465">
        <v>0</v>
      </c>
      <c r="G69" s="430" t="str">
        <f t="shared" si="0"/>
        <v>N/A</v>
      </c>
      <c r="H69" s="430" t="str">
        <f t="shared" si="1"/>
        <v>N/A</v>
      </c>
      <c r="J69" s="459" t="s">
        <v>100</v>
      </c>
      <c r="K69" s="459" t="s">
        <v>23</v>
      </c>
      <c r="L69" s="462">
        <v>0</v>
      </c>
      <c r="M69" s="465">
        <v>0</v>
      </c>
      <c r="N69" s="462">
        <v>0</v>
      </c>
      <c r="O69" s="465">
        <v>0</v>
      </c>
      <c r="P69" s="430" t="str">
        <f t="shared" si="2"/>
        <v>N/A</v>
      </c>
      <c r="Q69" s="430" t="str">
        <f t="shared" si="3"/>
        <v>N/A</v>
      </c>
      <c r="S69" s="459" t="s">
        <v>100</v>
      </c>
      <c r="T69" s="459" t="s">
        <v>24</v>
      </c>
      <c r="U69" s="462">
        <v>0</v>
      </c>
      <c r="V69" s="465">
        <v>0</v>
      </c>
      <c r="W69" s="465">
        <v>0</v>
      </c>
      <c r="X69" s="462">
        <v>0</v>
      </c>
      <c r="Y69" s="430" t="str">
        <f t="shared" si="4"/>
        <v>N/A</v>
      </c>
      <c r="Z69" s="430" t="str">
        <f t="shared" si="5"/>
        <v>N/A</v>
      </c>
      <c r="AB69" s="459" t="s">
        <v>100</v>
      </c>
      <c r="AC69" s="459" t="s">
        <v>32</v>
      </c>
      <c r="AD69" s="462">
        <v>0</v>
      </c>
      <c r="AE69" s="465">
        <v>0</v>
      </c>
      <c r="AF69" s="462">
        <v>0</v>
      </c>
      <c r="AG69" s="465">
        <v>0</v>
      </c>
      <c r="AH69" s="430" t="str">
        <f t="shared" si="6"/>
        <v>N/A</v>
      </c>
      <c r="AI69" s="430" t="str">
        <f t="shared" si="7"/>
        <v>N/A</v>
      </c>
      <c r="AK69" s="459" t="s">
        <v>100</v>
      </c>
      <c r="AL69" s="459" t="s">
        <v>33</v>
      </c>
      <c r="AM69" s="462">
        <v>0</v>
      </c>
      <c r="AN69" s="465">
        <v>0</v>
      </c>
      <c r="AO69" s="462">
        <v>0</v>
      </c>
      <c r="AP69" s="465">
        <v>0</v>
      </c>
      <c r="AQ69" s="430" t="str">
        <f t="shared" si="8"/>
        <v>N/A</v>
      </c>
      <c r="AR69" s="430" t="str">
        <f t="shared" si="9"/>
        <v>N/A</v>
      </c>
      <c r="AT69" s="459" t="s">
        <v>100</v>
      </c>
      <c r="AU69" s="459" t="s">
        <v>34</v>
      </c>
      <c r="AV69" s="462">
        <v>1</v>
      </c>
      <c r="AW69" s="465">
        <v>23236</v>
      </c>
      <c r="AX69" s="462">
        <v>1</v>
      </c>
      <c r="AY69" s="465">
        <v>23237</v>
      </c>
      <c r="AZ69" s="430">
        <f t="shared" si="10"/>
        <v>23236</v>
      </c>
      <c r="BA69" s="430">
        <f t="shared" si="11"/>
        <v>23237</v>
      </c>
      <c r="BC69" s="459" t="s">
        <v>100</v>
      </c>
      <c r="BD69" s="459" t="s">
        <v>49</v>
      </c>
      <c r="BE69" s="462">
        <v>0</v>
      </c>
      <c r="BF69" s="465">
        <v>0</v>
      </c>
      <c r="BG69" s="462">
        <v>0</v>
      </c>
      <c r="BH69" s="465">
        <v>0</v>
      </c>
      <c r="BI69" s="430" t="str">
        <f t="shared" si="12"/>
        <v>N/A</v>
      </c>
      <c r="BJ69" s="430" t="str">
        <f t="shared" si="13"/>
        <v>N/A</v>
      </c>
      <c r="BL69" s="459" t="s">
        <v>100</v>
      </c>
      <c r="BM69" s="459" t="s">
        <v>20</v>
      </c>
      <c r="BN69" s="462">
        <v>0</v>
      </c>
      <c r="BO69" s="465">
        <v>0</v>
      </c>
      <c r="BP69" s="462">
        <v>0</v>
      </c>
      <c r="BQ69" s="465">
        <v>0</v>
      </c>
      <c r="BR69" s="430" t="str">
        <f t="shared" si="14"/>
        <v>N/A</v>
      </c>
      <c r="BS69" s="430" t="str">
        <f t="shared" si="15"/>
        <v>N/A</v>
      </c>
      <c r="BU69" s="459" t="s">
        <v>100</v>
      </c>
      <c r="BV69" s="459" t="s">
        <v>21</v>
      </c>
      <c r="BW69" s="462">
        <v>0</v>
      </c>
      <c r="BX69" s="465">
        <v>0</v>
      </c>
      <c r="BY69" s="462">
        <v>0</v>
      </c>
      <c r="BZ69" s="465">
        <v>0</v>
      </c>
      <c r="CA69" s="430" t="str">
        <f t="shared" si="16"/>
        <v>N/A</v>
      </c>
      <c r="CB69" s="430" t="str">
        <f t="shared" si="17"/>
        <v>N/A</v>
      </c>
      <c r="CD69" s="459" t="s">
        <v>100</v>
      </c>
      <c r="CE69" s="459" t="s">
        <v>22</v>
      </c>
      <c r="CF69" s="462">
        <v>1</v>
      </c>
      <c r="CG69" s="465">
        <v>50440</v>
      </c>
      <c r="CH69" s="462">
        <v>1</v>
      </c>
      <c r="CI69" s="465">
        <v>50441</v>
      </c>
      <c r="CJ69" s="430">
        <f t="shared" si="18"/>
        <v>50440</v>
      </c>
      <c r="CK69" s="430">
        <f t="shared" si="19"/>
        <v>50441</v>
      </c>
    </row>
    <row r="70" spans="1:89">
      <c r="A70" s="461" t="s">
        <v>184</v>
      </c>
      <c r="B70" s="461" t="s">
        <v>19</v>
      </c>
      <c r="C70" s="463">
        <v>0</v>
      </c>
      <c r="D70" s="466">
        <v>0</v>
      </c>
      <c r="E70" s="463">
        <v>0</v>
      </c>
      <c r="F70" s="466">
        <v>0</v>
      </c>
      <c r="G70" s="429" t="str">
        <f t="shared" si="0"/>
        <v>N/A</v>
      </c>
      <c r="H70" s="429" t="str">
        <f t="shared" si="1"/>
        <v>N/A</v>
      </c>
      <c r="J70" s="461" t="s">
        <v>184</v>
      </c>
      <c r="K70" s="461" t="s">
        <v>23</v>
      </c>
      <c r="L70" s="463">
        <v>0</v>
      </c>
      <c r="M70" s="466">
        <v>0</v>
      </c>
      <c r="N70" s="463">
        <v>0</v>
      </c>
      <c r="O70" s="466">
        <v>0</v>
      </c>
      <c r="P70" s="429" t="str">
        <f t="shared" si="2"/>
        <v>N/A</v>
      </c>
      <c r="Q70" s="429" t="str">
        <f t="shared" si="3"/>
        <v>N/A</v>
      </c>
      <c r="S70" s="461" t="s">
        <v>184</v>
      </c>
      <c r="T70" s="461" t="s">
        <v>24</v>
      </c>
      <c r="U70" s="463">
        <v>0</v>
      </c>
      <c r="V70" s="466">
        <v>0</v>
      </c>
      <c r="W70" s="466">
        <v>0</v>
      </c>
      <c r="X70" s="463">
        <v>0</v>
      </c>
      <c r="Y70" s="429" t="str">
        <f t="shared" si="4"/>
        <v>N/A</v>
      </c>
      <c r="Z70" s="429" t="str">
        <f t="shared" si="5"/>
        <v>N/A</v>
      </c>
      <c r="AB70" s="461" t="s">
        <v>184</v>
      </c>
      <c r="AC70" s="461" t="s">
        <v>32</v>
      </c>
      <c r="AD70" s="463">
        <v>0</v>
      </c>
      <c r="AE70" s="466">
        <v>0</v>
      </c>
      <c r="AF70" s="463">
        <v>0</v>
      </c>
      <c r="AG70" s="466">
        <v>0</v>
      </c>
      <c r="AH70" s="429" t="str">
        <f t="shared" si="6"/>
        <v>N/A</v>
      </c>
      <c r="AI70" s="429" t="str">
        <f t="shared" si="7"/>
        <v>N/A</v>
      </c>
      <c r="AK70" s="461" t="s">
        <v>184</v>
      </c>
      <c r="AL70" s="461" t="s">
        <v>33</v>
      </c>
      <c r="AM70" s="463">
        <v>0</v>
      </c>
      <c r="AN70" s="466">
        <v>0</v>
      </c>
      <c r="AO70" s="463">
        <v>0</v>
      </c>
      <c r="AP70" s="466">
        <v>0</v>
      </c>
      <c r="AQ70" s="429" t="str">
        <f t="shared" si="8"/>
        <v>N/A</v>
      </c>
      <c r="AR70" s="429" t="str">
        <f t="shared" si="9"/>
        <v>N/A</v>
      </c>
      <c r="AT70" s="461" t="s">
        <v>184</v>
      </c>
      <c r="AU70" s="461" t="s">
        <v>34</v>
      </c>
      <c r="AV70" s="463">
        <v>1</v>
      </c>
      <c r="AW70" s="466">
        <v>21336</v>
      </c>
      <c r="AX70" s="463">
        <v>1</v>
      </c>
      <c r="AY70" s="466">
        <v>21846</v>
      </c>
      <c r="AZ70" s="429">
        <f t="shared" si="10"/>
        <v>21336</v>
      </c>
      <c r="BA70" s="429">
        <f t="shared" si="11"/>
        <v>21846</v>
      </c>
      <c r="BC70" s="461" t="s">
        <v>184</v>
      </c>
      <c r="BD70" s="461" t="s">
        <v>49</v>
      </c>
      <c r="BE70" s="463">
        <v>0</v>
      </c>
      <c r="BF70" s="466">
        <v>0</v>
      </c>
      <c r="BG70" s="463">
        <v>0</v>
      </c>
      <c r="BH70" s="466">
        <v>0</v>
      </c>
      <c r="BI70" s="429" t="str">
        <f t="shared" si="12"/>
        <v>N/A</v>
      </c>
      <c r="BJ70" s="429" t="str">
        <f t="shared" si="13"/>
        <v>N/A</v>
      </c>
      <c r="BL70" s="461" t="s">
        <v>184</v>
      </c>
      <c r="BM70" s="461" t="s">
        <v>20</v>
      </c>
      <c r="BN70" s="463">
        <v>0</v>
      </c>
      <c r="BO70" s="466">
        <v>0</v>
      </c>
      <c r="BP70" s="463">
        <v>0</v>
      </c>
      <c r="BQ70" s="466">
        <v>0</v>
      </c>
      <c r="BR70" s="429" t="str">
        <f t="shared" si="14"/>
        <v>N/A</v>
      </c>
      <c r="BS70" s="429" t="str">
        <f t="shared" si="15"/>
        <v>N/A</v>
      </c>
      <c r="BU70" s="461" t="s">
        <v>184</v>
      </c>
      <c r="BV70" s="461" t="s">
        <v>21</v>
      </c>
      <c r="BW70" s="463">
        <v>0</v>
      </c>
      <c r="BX70" s="466">
        <v>0</v>
      </c>
      <c r="BY70" s="463">
        <v>0</v>
      </c>
      <c r="BZ70" s="466">
        <v>0</v>
      </c>
      <c r="CA70" s="429" t="str">
        <f t="shared" si="16"/>
        <v>N/A</v>
      </c>
      <c r="CB70" s="429" t="str">
        <f t="shared" si="17"/>
        <v>N/A</v>
      </c>
      <c r="CD70" s="461" t="s">
        <v>184</v>
      </c>
      <c r="CE70" s="461" t="s">
        <v>22</v>
      </c>
      <c r="CF70" s="463">
        <v>0</v>
      </c>
      <c r="CG70" s="466">
        <v>0</v>
      </c>
      <c r="CH70" s="463">
        <v>0</v>
      </c>
      <c r="CI70" s="466">
        <v>0</v>
      </c>
      <c r="CJ70" s="429" t="str">
        <f t="shared" si="18"/>
        <v>N/A</v>
      </c>
      <c r="CK70" s="429" t="str">
        <f t="shared" si="19"/>
        <v>N/A</v>
      </c>
    </row>
    <row r="71" spans="1:89" s="424" customFormat="1">
      <c r="A71" s="459" t="s">
        <v>101</v>
      </c>
      <c r="B71" s="459" t="s">
        <v>19</v>
      </c>
      <c r="C71" s="462">
        <v>2</v>
      </c>
      <c r="D71" s="465">
        <v>154000</v>
      </c>
      <c r="E71" s="462">
        <v>2</v>
      </c>
      <c r="F71" s="465">
        <v>154000</v>
      </c>
      <c r="G71" s="430">
        <f t="shared" si="0"/>
        <v>77000</v>
      </c>
      <c r="H71" s="430">
        <f t="shared" si="1"/>
        <v>77000</v>
      </c>
      <c r="J71" s="459" t="s">
        <v>101</v>
      </c>
      <c r="K71" s="459" t="s">
        <v>23</v>
      </c>
      <c r="L71" s="462">
        <v>0</v>
      </c>
      <c r="M71" s="465">
        <v>0</v>
      </c>
      <c r="N71" s="462">
        <v>0</v>
      </c>
      <c r="O71" s="465">
        <v>0</v>
      </c>
      <c r="P71" s="430" t="str">
        <f t="shared" si="2"/>
        <v>N/A</v>
      </c>
      <c r="Q71" s="430" t="str">
        <f t="shared" si="3"/>
        <v>N/A</v>
      </c>
      <c r="S71" s="459" t="s">
        <v>101</v>
      </c>
      <c r="T71" s="459" t="s">
        <v>24</v>
      </c>
      <c r="U71" s="462">
        <v>0</v>
      </c>
      <c r="V71" s="465">
        <v>0</v>
      </c>
      <c r="W71" s="465">
        <v>0</v>
      </c>
      <c r="X71" s="462">
        <v>0</v>
      </c>
      <c r="Y71" s="430" t="str">
        <f t="shared" si="4"/>
        <v>N/A</v>
      </c>
      <c r="Z71" s="430" t="str">
        <f t="shared" si="5"/>
        <v>N/A</v>
      </c>
      <c r="AB71" s="459" t="s">
        <v>101</v>
      </c>
      <c r="AC71" s="459" t="s">
        <v>32</v>
      </c>
      <c r="AD71" s="462">
        <v>0.65</v>
      </c>
      <c r="AE71" s="465">
        <v>42341</v>
      </c>
      <c r="AF71" s="462">
        <v>0.65</v>
      </c>
      <c r="AG71" s="465">
        <v>42341</v>
      </c>
      <c r="AH71" s="430">
        <f t="shared" si="6"/>
        <v>65140</v>
      </c>
      <c r="AI71" s="430">
        <f t="shared" si="7"/>
        <v>65140</v>
      </c>
      <c r="AK71" s="459" t="s">
        <v>101</v>
      </c>
      <c r="AL71" s="459" t="s">
        <v>33</v>
      </c>
      <c r="AM71" s="462">
        <v>1</v>
      </c>
      <c r="AN71" s="465">
        <v>47675</v>
      </c>
      <c r="AO71" s="462">
        <v>1</v>
      </c>
      <c r="AP71" s="465">
        <v>47680</v>
      </c>
      <c r="AQ71" s="430">
        <f t="shared" si="8"/>
        <v>47675</v>
      </c>
      <c r="AR71" s="430">
        <f t="shared" si="9"/>
        <v>47680</v>
      </c>
      <c r="AT71" s="459" t="s">
        <v>101</v>
      </c>
      <c r="AU71" s="459" t="s">
        <v>34</v>
      </c>
      <c r="AV71" s="462">
        <v>4</v>
      </c>
      <c r="AW71" s="465">
        <v>153566</v>
      </c>
      <c r="AX71" s="462">
        <v>4</v>
      </c>
      <c r="AY71" s="465">
        <v>153581</v>
      </c>
      <c r="AZ71" s="430">
        <f t="shared" si="10"/>
        <v>38391.5</v>
      </c>
      <c r="BA71" s="430">
        <f t="shared" si="11"/>
        <v>38395.25</v>
      </c>
      <c r="BC71" s="459" t="s">
        <v>101</v>
      </c>
      <c r="BD71" s="459" t="s">
        <v>49</v>
      </c>
      <c r="BE71" s="462">
        <v>1</v>
      </c>
      <c r="BF71" s="465">
        <v>41748</v>
      </c>
      <c r="BG71" s="462">
        <v>1</v>
      </c>
      <c r="BH71" s="465">
        <v>41753</v>
      </c>
      <c r="BI71" s="430">
        <f t="shared" si="12"/>
        <v>41748</v>
      </c>
      <c r="BJ71" s="430">
        <f t="shared" si="13"/>
        <v>41753</v>
      </c>
      <c r="BL71" s="459" t="s">
        <v>101</v>
      </c>
      <c r="BM71" s="459" t="s">
        <v>20</v>
      </c>
      <c r="BN71" s="462">
        <v>0.25</v>
      </c>
      <c r="BO71" s="465">
        <v>20000</v>
      </c>
      <c r="BP71" s="462">
        <v>0.25</v>
      </c>
      <c r="BQ71" s="465">
        <v>20000</v>
      </c>
      <c r="BR71" s="430">
        <f t="shared" si="14"/>
        <v>80000</v>
      </c>
      <c r="BS71" s="430">
        <f t="shared" si="15"/>
        <v>80000</v>
      </c>
      <c r="BU71" s="459" t="s">
        <v>101</v>
      </c>
      <c r="BV71" s="459" t="s">
        <v>21</v>
      </c>
      <c r="BW71" s="462">
        <v>0</v>
      </c>
      <c r="BX71" s="465">
        <v>0</v>
      </c>
      <c r="BY71" s="462">
        <v>0</v>
      </c>
      <c r="BZ71" s="465">
        <v>0</v>
      </c>
      <c r="CA71" s="430" t="str">
        <f t="shared" si="16"/>
        <v>N/A</v>
      </c>
      <c r="CB71" s="430" t="str">
        <f t="shared" si="17"/>
        <v>N/A</v>
      </c>
      <c r="CD71" s="459" t="s">
        <v>101</v>
      </c>
      <c r="CE71" s="459" t="s">
        <v>22</v>
      </c>
      <c r="CF71" s="462">
        <v>0.83</v>
      </c>
      <c r="CG71" s="465">
        <v>36297</v>
      </c>
      <c r="CH71" s="462">
        <v>0.83</v>
      </c>
      <c r="CI71" s="465">
        <v>36297</v>
      </c>
      <c r="CJ71" s="430">
        <f t="shared" si="18"/>
        <v>43731.325301204823</v>
      </c>
      <c r="CK71" s="430">
        <f t="shared" si="19"/>
        <v>43731.325301204823</v>
      </c>
    </row>
    <row r="72" spans="1:89">
      <c r="A72" s="461" t="s">
        <v>102</v>
      </c>
      <c r="B72" s="461" t="s">
        <v>19</v>
      </c>
      <c r="C72" s="463">
        <v>2</v>
      </c>
      <c r="D72" s="466">
        <v>149961</v>
      </c>
      <c r="E72" s="463">
        <v>2</v>
      </c>
      <c r="F72" s="466">
        <v>158930</v>
      </c>
      <c r="G72" s="429">
        <f t="shared" si="0"/>
        <v>74980.5</v>
      </c>
      <c r="H72" s="429">
        <f t="shared" si="1"/>
        <v>79465</v>
      </c>
      <c r="J72" s="461" t="s">
        <v>102</v>
      </c>
      <c r="K72" s="461" t="s">
        <v>23</v>
      </c>
      <c r="L72" s="463">
        <v>0</v>
      </c>
      <c r="M72" s="466">
        <v>0</v>
      </c>
      <c r="N72" s="463">
        <v>0</v>
      </c>
      <c r="O72" s="466">
        <v>0</v>
      </c>
      <c r="P72" s="429" t="str">
        <f t="shared" si="2"/>
        <v>N/A</v>
      </c>
      <c r="Q72" s="429" t="str">
        <f t="shared" si="3"/>
        <v>N/A</v>
      </c>
      <c r="S72" s="461" t="s">
        <v>102</v>
      </c>
      <c r="T72" s="461" t="s">
        <v>24</v>
      </c>
      <c r="U72" s="463">
        <v>0</v>
      </c>
      <c r="V72" s="466">
        <v>0</v>
      </c>
      <c r="W72" s="466">
        <v>0</v>
      </c>
      <c r="X72" s="463">
        <v>0</v>
      </c>
      <c r="Y72" s="429" t="str">
        <f t="shared" si="4"/>
        <v>N/A</v>
      </c>
      <c r="Z72" s="429" t="str">
        <f t="shared" si="5"/>
        <v>N/A</v>
      </c>
      <c r="AB72" s="461" t="s">
        <v>102</v>
      </c>
      <c r="AC72" s="461" t="s">
        <v>32</v>
      </c>
      <c r="AD72" s="463">
        <v>1</v>
      </c>
      <c r="AE72" s="466">
        <v>51500</v>
      </c>
      <c r="AF72" s="463">
        <v>1</v>
      </c>
      <c r="AG72" s="466">
        <v>51500</v>
      </c>
      <c r="AH72" s="429">
        <f t="shared" si="6"/>
        <v>51500</v>
      </c>
      <c r="AI72" s="429">
        <f t="shared" si="7"/>
        <v>51500</v>
      </c>
      <c r="AK72" s="461" t="s">
        <v>102</v>
      </c>
      <c r="AL72" s="461" t="s">
        <v>33</v>
      </c>
      <c r="AM72" s="463">
        <v>1</v>
      </c>
      <c r="AN72" s="466">
        <v>50102</v>
      </c>
      <c r="AO72" s="463">
        <v>1</v>
      </c>
      <c r="AP72" s="466">
        <v>51322</v>
      </c>
      <c r="AQ72" s="429">
        <f t="shared" si="8"/>
        <v>50102</v>
      </c>
      <c r="AR72" s="429">
        <f t="shared" si="9"/>
        <v>51322</v>
      </c>
      <c r="AT72" s="461" t="s">
        <v>102</v>
      </c>
      <c r="AU72" s="461" t="s">
        <v>34</v>
      </c>
      <c r="AV72" s="463">
        <v>3.85</v>
      </c>
      <c r="AW72" s="466">
        <v>101374</v>
      </c>
      <c r="AX72" s="463">
        <v>3.85</v>
      </c>
      <c r="AY72" s="466">
        <v>105388</v>
      </c>
      <c r="AZ72" s="429">
        <f t="shared" si="10"/>
        <v>26330.909090909092</v>
      </c>
      <c r="BA72" s="429">
        <f t="shared" si="11"/>
        <v>27373.506493506491</v>
      </c>
      <c r="BC72" s="461" t="s">
        <v>102</v>
      </c>
      <c r="BD72" s="461" t="s">
        <v>49</v>
      </c>
      <c r="BE72" s="463">
        <v>0</v>
      </c>
      <c r="BF72" s="466">
        <v>0</v>
      </c>
      <c r="BG72" s="463">
        <v>0</v>
      </c>
      <c r="BH72" s="466">
        <v>0</v>
      </c>
      <c r="BI72" s="429" t="str">
        <f t="shared" si="12"/>
        <v>N/A</v>
      </c>
      <c r="BJ72" s="429" t="str">
        <f t="shared" si="13"/>
        <v>N/A</v>
      </c>
      <c r="BL72" s="461" t="s">
        <v>102</v>
      </c>
      <c r="BM72" s="461" t="s">
        <v>20</v>
      </c>
      <c r="BN72" s="463">
        <v>0</v>
      </c>
      <c r="BO72" s="466">
        <v>0</v>
      </c>
      <c r="BP72" s="463">
        <v>0</v>
      </c>
      <c r="BQ72" s="466">
        <v>0</v>
      </c>
      <c r="BR72" s="429" t="str">
        <f t="shared" si="14"/>
        <v>N/A</v>
      </c>
      <c r="BS72" s="429" t="str">
        <f t="shared" si="15"/>
        <v>N/A</v>
      </c>
      <c r="BU72" s="461" t="s">
        <v>102</v>
      </c>
      <c r="BV72" s="461" t="s">
        <v>21</v>
      </c>
      <c r="BW72" s="463">
        <v>0</v>
      </c>
      <c r="BX72" s="466">
        <v>0</v>
      </c>
      <c r="BY72" s="463">
        <v>0</v>
      </c>
      <c r="BZ72" s="466">
        <v>0</v>
      </c>
      <c r="CA72" s="429" t="str">
        <f t="shared" si="16"/>
        <v>N/A</v>
      </c>
      <c r="CB72" s="429" t="str">
        <f t="shared" si="17"/>
        <v>N/A</v>
      </c>
      <c r="CD72" s="461" t="s">
        <v>102</v>
      </c>
      <c r="CE72" s="461" t="s">
        <v>22</v>
      </c>
      <c r="CF72" s="463">
        <v>1</v>
      </c>
      <c r="CG72" s="466">
        <v>62500</v>
      </c>
      <c r="CH72" s="463">
        <v>1</v>
      </c>
      <c r="CI72" s="466">
        <v>62500</v>
      </c>
      <c r="CJ72" s="429">
        <f t="shared" si="18"/>
        <v>62500</v>
      </c>
      <c r="CK72" s="429">
        <f t="shared" si="19"/>
        <v>62500</v>
      </c>
    </row>
    <row r="73" spans="1:89" s="424" customFormat="1">
      <c r="A73" s="459" t="s">
        <v>103</v>
      </c>
      <c r="B73" s="459" t="s">
        <v>19</v>
      </c>
      <c r="C73" s="462">
        <v>2</v>
      </c>
      <c r="D73" s="465">
        <v>158673</v>
      </c>
      <c r="E73" s="462">
        <v>2</v>
      </c>
      <c r="F73" s="465">
        <v>159750</v>
      </c>
      <c r="G73" s="430">
        <f t="shared" ref="G73:G136" si="20">IF(C73=0,"N/A",D73/C73)</f>
        <v>79336.5</v>
      </c>
      <c r="H73" s="430">
        <f t="shared" ref="H73:H136" si="21">IF(E73=0,"N/A",F73/E73)</f>
        <v>79875</v>
      </c>
      <c r="J73" s="459" t="s">
        <v>103</v>
      </c>
      <c r="K73" s="459" t="s">
        <v>23</v>
      </c>
      <c r="L73" s="462">
        <v>1.25</v>
      </c>
      <c r="M73" s="465">
        <v>60647</v>
      </c>
      <c r="N73" s="462">
        <v>1.25</v>
      </c>
      <c r="O73" s="465">
        <v>68404</v>
      </c>
      <c r="P73" s="430">
        <f t="shared" ref="P73:P136" si="22">IF(L73=0,"N/A",M73/L73)</f>
        <v>48517.599999999999</v>
      </c>
      <c r="Q73" s="430">
        <f t="shared" ref="Q73:Q136" si="23">IF(N73=0,"N/A",O73/N73)</f>
        <v>54723.199999999997</v>
      </c>
      <c r="S73" s="459" t="s">
        <v>103</v>
      </c>
      <c r="T73" s="459" t="s">
        <v>24</v>
      </c>
      <c r="U73" s="462">
        <v>0</v>
      </c>
      <c r="V73" s="465">
        <v>0</v>
      </c>
      <c r="W73" s="465">
        <v>0</v>
      </c>
      <c r="X73" s="462">
        <v>0</v>
      </c>
      <c r="Y73" s="430" t="str">
        <f t="shared" ref="Y73:Y136" si="24">IF(U73=0,"N/A",V73/U73)</f>
        <v>N/A</v>
      </c>
      <c r="Z73" s="430" t="str">
        <f t="shared" ref="Z73:Z136" si="25">IF(W73=0,"N/A",X73/W73)</f>
        <v>N/A</v>
      </c>
      <c r="AB73" s="459" t="s">
        <v>103</v>
      </c>
      <c r="AC73" s="459" t="s">
        <v>32</v>
      </c>
      <c r="AD73" s="462">
        <v>2</v>
      </c>
      <c r="AE73" s="465">
        <v>105794</v>
      </c>
      <c r="AF73" s="462">
        <v>2</v>
      </c>
      <c r="AG73" s="465">
        <v>106483</v>
      </c>
      <c r="AH73" s="430">
        <f t="shared" ref="AH73:AH136" si="26">IF(AD73=0,"N/A",AE73/AD73)</f>
        <v>52897</v>
      </c>
      <c r="AI73" s="430">
        <f t="shared" ref="AI73:AI136" si="27">IF(AF73=0,"N/A",AG73/AF73)</f>
        <v>53241.5</v>
      </c>
      <c r="AK73" s="459" t="s">
        <v>103</v>
      </c>
      <c r="AL73" s="459" t="s">
        <v>33</v>
      </c>
      <c r="AM73" s="462">
        <v>0.5</v>
      </c>
      <c r="AN73" s="465">
        <v>23825</v>
      </c>
      <c r="AO73" s="462">
        <v>0.5</v>
      </c>
      <c r="AP73" s="465">
        <v>24000</v>
      </c>
      <c r="AQ73" s="430">
        <f t="shared" ref="AQ73:AQ136" si="28">IF(AM73=0,"N/A",AN73/AM73)</f>
        <v>47650</v>
      </c>
      <c r="AR73" s="430">
        <f t="shared" ref="AR73:AR136" si="29">IF(AO73=0,"N/A",AP73/AO73)</f>
        <v>48000</v>
      </c>
      <c r="AT73" s="459" t="s">
        <v>103</v>
      </c>
      <c r="AU73" s="459" t="s">
        <v>34</v>
      </c>
      <c r="AV73" s="462">
        <v>5</v>
      </c>
      <c r="AW73" s="465">
        <v>160353</v>
      </c>
      <c r="AX73" s="462">
        <v>5</v>
      </c>
      <c r="AY73" s="465">
        <v>165772</v>
      </c>
      <c r="AZ73" s="430">
        <f t="shared" ref="AZ73:AZ136" si="30">IF(AV73=0,"N/A",AW73/AV73)</f>
        <v>32070.6</v>
      </c>
      <c r="BA73" s="430">
        <f t="shared" ref="BA73:BA136" si="31">IF(AX73=0,"N/A",AY73/AX73)</f>
        <v>33154.400000000001</v>
      </c>
      <c r="BC73" s="459" t="s">
        <v>103</v>
      </c>
      <c r="BD73" s="459" t="s">
        <v>49</v>
      </c>
      <c r="BE73" s="462">
        <v>1</v>
      </c>
      <c r="BF73" s="465">
        <v>71350</v>
      </c>
      <c r="BG73" s="462">
        <v>1</v>
      </c>
      <c r="BH73" s="465">
        <v>72420</v>
      </c>
      <c r="BI73" s="430">
        <f t="shared" ref="BI73:BI136" si="32">IF(BE73=0,"N/A",BF73/BE73)</f>
        <v>71350</v>
      </c>
      <c r="BJ73" s="430">
        <f t="shared" ref="BJ73:BJ136" si="33">IF(BG73=0,"N/A",BH73/BG73)</f>
        <v>72420</v>
      </c>
      <c r="BL73" s="459" t="s">
        <v>103</v>
      </c>
      <c r="BM73" s="459" t="s">
        <v>20</v>
      </c>
      <c r="BN73" s="462">
        <v>0</v>
      </c>
      <c r="BO73" s="465">
        <v>0</v>
      </c>
      <c r="BP73" s="462">
        <v>0</v>
      </c>
      <c r="BQ73" s="465">
        <v>0</v>
      </c>
      <c r="BR73" s="430" t="str">
        <f t="shared" ref="BR73:BR136" si="34">IF(BN73=0,"N/A",BO73/BN73)</f>
        <v>N/A</v>
      </c>
      <c r="BS73" s="430" t="str">
        <f t="shared" ref="BS73:BS136" si="35">IF(BP73=0,"N/A",BQ73/BP73)</f>
        <v>N/A</v>
      </c>
      <c r="BU73" s="459" t="s">
        <v>103</v>
      </c>
      <c r="BV73" s="459" t="s">
        <v>21</v>
      </c>
      <c r="BW73" s="462">
        <v>0</v>
      </c>
      <c r="BX73" s="465">
        <v>0</v>
      </c>
      <c r="BY73" s="462">
        <v>0</v>
      </c>
      <c r="BZ73" s="465">
        <v>0</v>
      </c>
      <c r="CA73" s="430" t="str">
        <f t="shared" ref="CA73:CA136" si="36">IF(BW73=0,"N/A",BX73/BW73)</f>
        <v>N/A</v>
      </c>
      <c r="CB73" s="430" t="str">
        <f t="shared" ref="CB73:CB136" si="37">IF(BY73=0,"N/A",BZ73/BY73)</f>
        <v>N/A</v>
      </c>
      <c r="CD73" s="459" t="s">
        <v>103</v>
      </c>
      <c r="CE73" s="459" t="s">
        <v>22</v>
      </c>
      <c r="CF73" s="462">
        <v>1</v>
      </c>
      <c r="CG73" s="465">
        <v>59085</v>
      </c>
      <c r="CH73" s="462">
        <v>1</v>
      </c>
      <c r="CI73" s="465">
        <v>61090</v>
      </c>
      <c r="CJ73" s="430">
        <f t="shared" ref="CJ73:CJ136" si="38">IF(CF73=0,"N/A",CG73/CF73)</f>
        <v>59085</v>
      </c>
      <c r="CK73" s="430">
        <f t="shared" ref="CK73:CK136" si="39">IF(CH73=0,"N/A",CI73/CH73)</f>
        <v>61090</v>
      </c>
    </row>
    <row r="74" spans="1:89">
      <c r="A74" s="461" t="s">
        <v>187</v>
      </c>
      <c r="B74" s="461" t="s">
        <v>19</v>
      </c>
      <c r="C74" s="463">
        <v>0</v>
      </c>
      <c r="D74" s="466">
        <v>0</v>
      </c>
      <c r="E74" s="463">
        <v>0</v>
      </c>
      <c r="F74" s="466">
        <v>0</v>
      </c>
      <c r="G74" s="429" t="str">
        <f t="shared" si="20"/>
        <v>N/A</v>
      </c>
      <c r="H74" s="429" t="str">
        <f t="shared" si="21"/>
        <v>N/A</v>
      </c>
      <c r="J74" s="461" t="s">
        <v>187</v>
      </c>
      <c r="K74" s="461" t="s">
        <v>23</v>
      </c>
      <c r="L74" s="463">
        <v>0</v>
      </c>
      <c r="M74" s="466">
        <v>0</v>
      </c>
      <c r="N74" s="463">
        <v>0</v>
      </c>
      <c r="O74" s="466">
        <v>0</v>
      </c>
      <c r="P74" s="429" t="str">
        <f t="shared" si="22"/>
        <v>N/A</v>
      </c>
      <c r="Q74" s="429" t="str">
        <f t="shared" si="23"/>
        <v>N/A</v>
      </c>
      <c r="S74" s="461" t="s">
        <v>187</v>
      </c>
      <c r="T74" s="461" t="s">
        <v>24</v>
      </c>
      <c r="U74" s="463">
        <v>0</v>
      </c>
      <c r="V74" s="466">
        <v>0</v>
      </c>
      <c r="W74" s="466">
        <v>0</v>
      </c>
      <c r="X74" s="463">
        <v>0</v>
      </c>
      <c r="Y74" s="429" t="str">
        <f t="shared" si="24"/>
        <v>N/A</v>
      </c>
      <c r="Z74" s="429" t="str">
        <f t="shared" si="25"/>
        <v>N/A</v>
      </c>
      <c r="AB74" s="461" t="s">
        <v>187</v>
      </c>
      <c r="AC74" s="461" t="s">
        <v>32</v>
      </c>
      <c r="AD74" s="463">
        <v>1</v>
      </c>
      <c r="AE74" s="466">
        <v>62000</v>
      </c>
      <c r="AF74" s="463">
        <v>1</v>
      </c>
      <c r="AG74" s="466">
        <v>62000</v>
      </c>
      <c r="AH74" s="429">
        <f t="shared" si="26"/>
        <v>62000</v>
      </c>
      <c r="AI74" s="429">
        <f t="shared" si="27"/>
        <v>62000</v>
      </c>
      <c r="AK74" s="461" t="s">
        <v>187</v>
      </c>
      <c r="AL74" s="461" t="s">
        <v>33</v>
      </c>
      <c r="AM74" s="463">
        <v>0</v>
      </c>
      <c r="AN74" s="466">
        <v>0</v>
      </c>
      <c r="AO74" s="463">
        <v>0</v>
      </c>
      <c r="AP74" s="466">
        <v>0</v>
      </c>
      <c r="AQ74" s="429" t="str">
        <f t="shared" si="28"/>
        <v>N/A</v>
      </c>
      <c r="AR74" s="429" t="str">
        <f t="shared" si="29"/>
        <v>N/A</v>
      </c>
      <c r="AT74" s="461" t="s">
        <v>187</v>
      </c>
      <c r="AU74" s="461" t="s">
        <v>34</v>
      </c>
      <c r="AV74" s="463">
        <v>0</v>
      </c>
      <c r="AW74" s="466">
        <v>0</v>
      </c>
      <c r="AX74" s="463">
        <v>0</v>
      </c>
      <c r="AY74" s="466">
        <v>0</v>
      </c>
      <c r="AZ74" s="429" t="str">
        <f t="shared" si="30"/>
        <v>N/A</v>
      </c>
      <c r="BA74" s="429" t="str">
        <f t="shared" si="31"/>
        <v>N/A</v>
      </c>
      <c r="BC74" s="461" t="s">
        <v>187</v>
      </c>
      <c r="BD74" s="461" t="s">
        <v>49</v>
      </c>
      <c r="BE74" s="463">
        <v>0</v>
      </c>
      <c r="BF74" s="466">
        <v>0</v>
      </c>
      <c r="BG74" s="463">
        <v>0</v>
      </c>
      <c r="BH74" s="466">
        <v>0</v>
      </c>
      <c r="BI74" s="429" t="str">
        <f t="shared" si="32"/>
        <v>N/A</v>
      </c>
      <c r="BJ74" s="429" t="str">
        <f t="shared" si="33"/>
        <v>N/A</v>
      </c>
      <c r="BL74" s="461" t="s">
        <v>187</v>
      </c>
      <c r="BM74" s="461" t="s">
        <v>20</v>
      </c>
      <c r="BN74" s="463">
        <v>1</v>
      </c>
      <c r="BO74" s="466">
        <v>20000</v>
      </c>
      <c r="BP74" s="463">
        <v>1</v>
      </c>
      <c r="BQ74" s="466">
        <v>20000</v>
      </c>
      <c r="BR74" s="429">
        <f t="shared" si="34"/>
        <v>20000</v>
      </c>
      <c r="BS74" s="429">
        <f t="shared" si="35"/>
        <v>20000</v>
      </c>
      <c r="BU74" s="461" t="s">
        <v>187</v>
      </c>
      <c r="BV74" s="461" t="s">
        <v>21</v>
      </c>
      <c r="BW74" s="463">
        <v>0</v>
      </c>
      <c r="BX74" s="466">
        <v>0</v>
      </c>
      <c r="BY74" s="463">
        <v>0</v>
      </c>
      <c r="BZ74" s="466">
        <v>0</v>
      </c>
      <c r="CA74" s="429" t="str">
        <f t="shared" si="36"/>
        <v>N/A</v>
      </c>
      <c r="CB74" s="429" t="str">
        <f t="shared" si="37"/>
        <v>N/A</v>
      </c>
      <c r="CD74" s="461" t="s">
        <v>187</v>
      </c>
      <c r="CE74" s="461" t="s">
        <v>22</v>
      </c>
      <c r="CF74" s="463">
        <v>0.5</v>
      </c>
      <c r="CG74" s="466">
        <v>40000</v>
      </c>
      <c r="CH74" s="463">
        <v>0.5</v>
      </c>
      <c r="CI74" s="466">
        <v>40000</v>
      </c>
      <c r="CJ74" s="429">
        <f t="shared" si="38"/>
        <v>80000</v>
      </c>
      <c r="CK74" s="429">
        <f t="shared" si="39"/>
        <v>80000</v>
      </c>
    </row>
    <row r="75" spans="1:89" s="424" customFormat="1">
      <c r="A75" s="459" t="s">
        <v>188</v>
      </c>
      <c r="B75" s="459" t="s">
        <v>19</v>
      </c>
      <c r="C75" s="462">
        <v>0</v>
      </c>
      <c r="D75" s="465">
        <v>0</v>
      </c>
      <c r="E75" s="462">
        <v>0</v>
      </c>
      <c r="F75" s="465">
        <v>0</v>
      </c>
      <c r="G75" s="430" t="str">
        <f t="shared" si="20"/>
        <v>N/A</v>
      </c>
      <c r="H75" s="430" t="str">
        <f t="shared" si="21"/>
        <v>N/A</v>
      </c>
      <c r="J75" s="459" t="s">
        <v>188</v>
      </c>
      <c r="K75" s="459" t="s">
        <v>23</v>
      </c>
      <c r="L75" s="462">
        <v>0</v>
      </c>
      <c r="M75" s="465">
        <v>0</v>
      </c>
      <c r="N75" s="462">
        <v>0</v>
      </c>
      <c r="O75" s="465">
        <v>0</v>
      </c>
      <c r="P75" s="430" t="str">
        <f t="shared" si="22"/>
        <v>N/A</v>
      </c>
      <c r="Q75" s="430" t="str">
        <f t="shared" si="23"/>
        <v>N/A</v>
      </c>
      <c r="S75" s="459" t="s">
        <v>188</v>
      </c>
      <c r="T75" s="459" t="s">
        <v>24</v>
      </c>
      <c r="U75" s="462">
        <v>0</v>
      </c>
      <c r="V75" s="465">
        <v>0</v>
      </c>
      <c r="W75" s="465">
        <v>0</v>
      </c>
      <c r="X75" s="462">
        <v>0</v>
      </c>
      <c r="Y75" s="430" t="str">
        <f t="shared" si="24"/>
        <v>N/A</v>
      </c>
      <c r="Z75" s="430" t="str">
        <f t="shared" si="25"/>
        <v>N/A</v>
      </c>
      <c r="AB75" s="459" t="s">
        <v>188</v>
      </c>
      <c r="AC75" s="459" t="s">
        <v>32</v>
      </c>
      <c r="AD75" s="462">
        <v>0</v>
      </c>
      <c r="AE75" s="465">
        <v>0</v>
      </c>
      <c r="AF75" s="462">
        <v>0</v>
      </c>
      <c r="AG75" s="465">
        <v>0</v>
      </c>
      <c r="AH75" s="430" t="str">
        <f t="shared" si="26"/>
        <v>N/A</v>
      </c>
      <c r="AI75" s="430" t="str">
        <f t="shared" si="27"/>
        <v>N/A</v>
      </c>
      <c r="AK75" s="459" t="s">
        <v>188</v>
      </c>
      <c r="AL75" s="459" t="s">
        <v>33</v>
      </c>
      <c r="AM75" s="462">
        <v>0</v>
      </c>
      <c r="AN75" s="465">
        <v>0</v>
      </c>
      <c r="AO75" s="462">
        <v>0</v>
      </c>
      <c r="AP75" s="465">
        <v>0</v>
      </c>
      <c r="AQ75" s="430" t="str">
        <f t="shared" si="28"/>
        <v>N/A</v>
      </c>
      <c r="AR75" s="430" t="str">
        <f t="shared" si="29"/>
        <v>N/A</v>
      </c>
      <c r="AT75" s="459" t="s">
        <v>188</v>
      </c>
      <c r="AU75" s="459" t="s">
        <v>34</v>
      </c>
      <c r="AV75" s="462">
        <v>1</v>
      </c>
      <c r="AW75" s="465">
        <v>36666.629999999997</v>
      </c>
      <c r="AX75" s="462">
        <v>1</v>
      </c>
      <c r="AY75" s="465">
        <v>36666.629999999997</v>
      </c>
      <c r="AZ75" s="430">
        <f t="shared" si="30"/>
        <v>36666.629999999997</v>
      </c>
      <c r="BA75" s="430">
        <f t="shared" si="31"/>
        <v>36666.629999999997</v>
      </c>
      <c r="BC75" s="459" t="s">
        <v>188</v>
      </c>
      <c r="BD75" s="459" t="s">
        <v>49</v>
      </c>
      <c r="BE75" s="462">
        <v>0</v>
      </c>
      <c r="BF75" s="465">
        <v>0</v>
      </c>
      <c r="BG75" s="462">
        <v>0</v>
      </c>
      <c r="BH75" s="465">
        <v>0</v>
      </c>
      <c r="BI75" s="430" t="str">
        <f t="shared" si="32"/>
        <v>N/A</v>
      </c>
      <c r="BJ75" s="430" t="str">
        <f t="shared" si="33"/>
        <v>N/A</v>
      </c>
      <c r="BL75" s="459" t="s">
        <v>188</v>
      </c>
      <c r="BM75" s="459" t="s">
        <v>20</v>
      </c>
      <c r="BN75" s="462">
        <v>0</v>
      </c>
      <c r="BO75" s="465">
        <v>0</v>
      </c>
      <c r="BP75" s="462">
        <v>0</v>
      </c>
      <c r="BQ75" s="465">
        <v>0</v>
      </c>
      <c r="BR75" s="430" t="str">
        <f t="shared" si="34"/>
        <v>N/A</v>
      </c>
      <c r="BS75" s="430" t="str">
        <f t="shared" si="35"/>
        <v>N/A</v>
      </c>
      <c r="BU75" s="459" t="s">
        <v>188</v>
      </c>
      <c r="BV75" s="459" t="s">
        <v>21</v>
      </c>
      <c r="BW75" s="462">
        <v>0</v>
      </c>
      <c r="BX75" s="465">
        <v>0</v>
      </c>
      <c r="BY75" s="462">
        <v>0</v>
      </c>
      <c r="BZ75" s="465">
        <v>0</v>
      </c>
      <c r="CA75" s="430" t="str">
        <f t="shared" si="36"/>
        <v>N/A</v>
      </c>
      <c r="CB75" s="430" t="str">
        <f t="shared" si="37"/>
        <v>N/A</v>
      </c>
      <c r="CD75" s="459" t="s">
        <v>188</v>
      </c>
      <c r="CE75" s="459" t="s">
        <v>22</v>
      </c>
      <c r="CF75" s="462">
        <v>0</v>
      </c>
      <c r="CG75" s="465">
        <v>0</v>
      </c>
      <c r="CH75" s="462">
        <v>0</v>
      </c>
      <c r="CI75" s="465">
        <v>0</v>
      </c>
      <c r="CJ75" s="430" t="str">
        <f t="shared" si="38"/>
        <v>N/A</v>
      </c>
      <c r="CK75" s="430" t="str">
        <f t="shared" si="39"/>
        <v>N/A</v>
      </c>
    </row>
    <row r="76" spans="1:89">
      <c r="A76" s="461" t="s">
        <v>189</v>
      </c>
      <c r="B76" s="461" t="s">
        <v>19</v>
      </c>
      <c r="C76" s="463">
        <v>0</v>
      </c>
      <c r="D76" s="466">
        <v>0</v>
      </c>
      <c r="E76" s="463">
        <v>0</v>
      </c>
      <c r="F76" s="466">
        <v>0</v>
      </c>
      <c r="G76" s="429" t="str">
        <f t="shared" si="20"/>
        <v>N/A</v>
      </c>
      <c r="H76" s="429" t="str">
        <f t="shared" si="21"/>
        <v>N/A</v>
      </c>
      <c r="J76" s="461" t="s">
        <v>189</v>
      </c>
      <c r="K76" s="461" t="s">
        <v>23</v>
      </c>
      <c r="L76" s="463">
        <v>0</v>
      </c>
      <c r="M76" s="466">
        <v>0</v>
      </c>
      <c r="N76" s="463">
        <v>0</v>
      </c>
      <c r="O76" s="466">
        <v>0</v>
      </c>
      <c r="P76" s="429" t="str">
        <f t="shared" si="22"/>
        <v>N/A</v>
      </c>
      <c r="Q76" s="429" t="str">
        <f t="shared" si="23"/>
        <v>N/A</v>
      </c>
      <c r="S76" s="461" t="s">
        <v>189</v>
      </c>
      <c r="T76" s="461" t="s">
        <v>24</v>
      </c>
      <c r="U76" s="463">
        <v>0</v>
      </c>
      <c r="V76" s="466">
        <v>0</v>
      </c>
      <c r="W76" s="466">
        <v>0</v>
      </c>
      <c r="X76" s="463">
        <v>0</v>
      </c>
      <c r="Y76" s="429" t="str">
        <f t="shared" si="24"/>
        <v>N/A</v>
      </c>
      <c r="Z76" s="429" t="str">
        <f t="shared" si="25"/>
        <v>N/A</v>
      </c>
      <c r="AB76" s="461" t="s">
        <v>189</v>
      </c>
      <c r="AC76" s="461" t="s">
        <v>32</v>
      </c>
      <c r="AD76" s="463">
        <v>0</v>
      </c>
      <c r="AE76" s="466">
        <v>0</v>
      </c>
      <c r="AF76" s="463">
        <v>0</v>
      </c>
      <c r="AG76" s="466">
        <v>0</v>
      </c>
      <c r="AH76" s="429" t="str">
        <f t="shared" si="26"/>
        <v>N/A</v>
      </c>
      <c r="AI76" s="429" t="str">
        <f t="shared" si="27"/>
        <v>N/A</v>
      </c>
      <c r="AK76" s="461" t="s">
        <v>189</v>
      </c>
      <c r="AL76" s="461" t="s">
        <v>33</v>
      </c>
      <c r="AM76" s="463">
        <v>0</v>
      </c>
      <c r="AN76" s="466">
        <v>0</v>
      </c>
      <c r="AO76" s="463">
        <v>0</v>
      </c>
      <c r="AP76" s="466">
        <v>0</v>
      </c>
      <c r="AQ76" s="429" t="str">
        <f t="shared" si="28"/>
        <v>N/A</v>
      </c>
      <c r="AR76" s="429" t="str">
        <f t="shared" si="29"/>
        <v>N/A</v>
      </c>
      <c r="AT76" s="461" t="s">
        <v>189</v>
      </c>
      <c r="AU76" s="461" t="s">
        <v>34</v>
      </c>
      <c r="AV76" s="463">
        <v>1</v>
      </c>
      <c r="AW76" s="466">
        <v>29870</v>
      </c>
      <c r="AX76" s="463">
        <v>1</v>
      </c>
      <c r="AY76" s="466">
        <v>29870</v>
      </c>
      <c r="AZ76" s="429">
        <f t="shared" si="30"/>
        <v>29870</v>
      </c>
      <c r="BA76" s="429">
        <f t="shared" si="31"/>
        <v>29870</v>
      </c>
      <c r="BC76" s="461" t="s">
        <v>189</v>
      </c>
      <c r="BD76" s="461" t="s">
        <v>49</v>
      </c>
      <c r="BE76" s="463">
        <v>0</v>
      </c>
      <c r="BF76" s="466">
        <v>0</v>
      </c>
      <c r="BG76" s="463">
        <v>0</v>
      </c>
      <c r="BH76" s="466">
        <v>0</v>
      </c>
      <c r="BI76" s="429" t="str">
        <f t="shared" si="32"/>
        <v>N/A</v>
      </c>
      <c r="BJ76" s="429" t="str">
        <f t="shared" si="33"/>
        <v>N/A</v>
      </c>
      <c r="BL76" s="461" t="s">
        <v>189</v>
      </c>
      <c r="BM76" s="461" t="s">
        <v>20</v>
      </c>
      <c r="BN76" s="463">
        <v>0</v>
      </c>
      <c r="BO76" s="466">
        <v>0</v>
      </c>
      <c r="BP76" s="463">
        <v>0</v>
      </c>
      <c r="BQ76" s="466">
        <v>0</v>
      </c>
      <c r="BR76" s="429" t="str">
        <f t="shared" si="34"/>
        <v>N/A</v>
      </c>
      <c r="BS76" s="429" t="str">
        <f t="shared" si="35"/>
        <v>N/A</v>
      </c>
      <c r="BU76" s="461" t="s">
        <v>189</v>
      </c>
      <c r="BV76" s="461" t="s">
        <v>21</v>
      </c>
      <c r="BW76" s="463">
        <v>0</v>
      </c>
      <c r="BX76" s="466">
        <v>0</v>
      </c>
      <c r="BY76" s="463">
        <v>0</v>
      </c>
      <c r="BZ76" s="466">
        <v>0</v>
      </c>
      <c r="CA76" s="429" t="str">
        <f t="shared" si="36"/>
        <v>N/A</v>
      </c>
      <c r="CB76" s="429" t="str">
        <f t="shared" si="37"/>
        <v>N/A</v>
      </c>
      <c r="CD76" s="461" t="s">
        <v>189</v>
      </c>
      <c r="CE76" s="461" t="s">
        <v>22</v>
      </c>
      <c r="CF76" s="463">
        <v>0</v>
      </c>
      <c r="CG76" s="466">
        <v>0</v>
      </c>
      <c r="CH76" s="463">
        <v>0</v>
      </c>
      <c r="CI76" s="466">
        <v>0</v>
      </c>
      <c r="CJ76" s="429" t="str">
        <f t="shared" si="38"/>
        <v>N/A</v>
      </c>
      <c r="CK76" s="429" t="str">
        <f t="shared" si="39"/>
        <v>N/A</v>
      </c>
    </row>
    <row r="77" spans="1:89" s="424" customFormat="1">
      <c r="A77" s="459" t="s">
        <v>190</v>
      </c>
      <c r="B77" s="459" t="s">
        <v>19</v>
      </c>
      <c r="C77" s="462">
        <v>0</v>
      </c>
      <c r="D77" s="465">
        <v>0</v>
      </c>
      <c r="E77" s="462">
        <v>0</v>
      </c>
      <c r="F77" s="465">
        <v>0</v>
      </c>
      <c r="G77" s="430" t="str">
        <f t="shared" si="20"/>
        <v>N/A</v>
      </c>
      <c r="H77" s="430" t="str">
        <f t="shared" si="21"/>
        <v>N/A</v>
      </c>
      <c r="J77" s="459" t="s">
        <v>190</v>
      </c>
      <c r="K77" s="459" t="s">
        <v>23</v>
      </c>
      <c r="L77" s="462">
        <v>0</v>
      </c>
      <c r="M77" s="465">
        <v>0</v>
      </c>
      <c r="N77" s="462">
        <v>0</v>
      </c>
      <c r="O77" s="465">
        <v>0</v>
      </c>
      <c r="P77" s="430" t="str">
        <f t="shared" si="22"/>
        <v>N/A</v>
      </c>
      <c r="Q77" s="430" t="str">
        <f t="shared" si="23"/>
        <v>N/A</v>
      </c>
      <c r="S77" s="459" t="s">
        <v>190</v>
      </c>
      <c r="T77" s="459" t="s">
        <v>24</v>
      </c>
      <c r="U77" s="462">
        <v>0</v>
      </c>
      <c r="V77" s="465">
        <v>0</v>
      </c>
      <c r="W77" s="465">
        <v>0</v>
      </c>
      <c r="X77" s="462">
        <v>0</v>
      </c>
      <c r="Y77" s="430" t="str">
        <f t="shared" si="24"/>
        <v>N/A</v>
      </c>
      <c r="Z77" s="430" t="str">
        <f t="shared" si="25"/>
        <v>N/A</v>
      </c>
      <c r="AB77" s="459" t="s">
        <v>190</v>
      </c>
      <c r="AC77" s="459" t="s">
        <v>32</v>
      </c>
      <c r="AD77" s="462">
        <v>0</v>
      </c>
      <c r="AE77" s="465">
        <v>0</v>
      </c>
      <c r="AF77" s="462">
        <v>0</v>
      </c>
      <c r="AG77" s="465">
        <v>0</v>
      </c>
      <c r="AH77" s="430" t="str">
        <f t="shared" si="26"/>
        <v>N/A</v>
      </c>
      <c r="AI77" s="430" t="str">
        <f t="shared" si="27"/>
        <v>N/A</v>
      </c>
      <c r="AK77" s="459" t="s">
        <v>190</v>
      </c>
      <c r="AL77" s="459" t="s">
        <v>33</v>
      </c>
      <c r="AM77" s="462">
        <v>0</v>
      </c>
      <c r="AN77" s="465">
        <v>0</v>
      </c>
      <c r="AO77" s="462">
        <v>0</v>
      </c>
      <c r="AP77" s="465">
        <v>0</v>
      </c>
      <c r="AQ77" s="430" t="str">
        <f t="shared" si="28"/>
        <v>N/A</v>
      </c>
      <c r="AR77" s="430" t="str">
        <f t="shared" si="29"/>
        <v>N/A</v>
      </c>
      <c r="AT77" s="459" t="s">
        <v>190</v>
      </c>
      <c r="AU77" s="459" t="s">
        <v>34</v>
      </c>
      <c r="AV77" s="462">
        <v>1</v>
      </c>
      <c r="AW77" s="465">
        <v>35200</v>
      </c>
      <c r="AX77" s="462">
        <v>1</v>
      </c>
      <c r="AY77" s="465">
        <v>35400</v>
      </c>
      <c r="AZ77" s="430">
        <f t="shared" si="30"/>
        <v>35200</v>
      </c>
      <c r="BA77" s="430">
        <f t="shared" si="31"/>
        <v>35400</v>
      </c>
      <c r="BC77" s="459" t="s">
        <v>190</v>
      </c>
      <c r="BD77" s="459" t="s">
        <v>49</v>
      </c>
      <c r="BE77" s="462">
        <v>0</v>
      </c>
      <c r="BF77" s="465">
        <v>0</v>
      </c>
      <c r="BG77" s="462">
        <v>0</v>
      </c>
      <c r="BH77" s="465">
        <v>0</v>
      </c>
      <c r="BI77" s="430" t="str">
        <f t="shared" si="32"/>
        <v>N/A</v>
      </c>
      <c r="BJ77" s="430" t="str">
        <f t="shared" si="33"/>
        <v>N/A</v>
      </c>
      <c r="BL77" s="459" t="s">
        <v>190</v>
      </c>
      <c r="BM77" s="459" t="s">
        <v>20</v>
      </c>
      <c r="BN77" s="462">
        <v>0</v>
      </c>
      <c r="BO77" s="465">
        <v>0</v>
      </c>
      <c r="BP77" s="462">
        <v>0</v>
      </c>
      <c r="BQ77" s="465">
        <v>0</v>
      </c>
      <c r="BR77" s="430" t="str">
        <f t="shared" si="34"/>
        <v>N/A</v>
      </c>
      <c r="BS77" s="430" t="str">
        <f t="shared" si="35"/>
        <v>N/A</v>
      </c>
      <c r="BU77" s="459" t="s">
        <v>190</v>
      </c>
      <c r="BV77" s="459" t="s">
        <v>21</v>
      </c>
      <c r="BW77" s="462">
        <v>0</v>
      </c>
      <c r="BX77" s="465">
        <v>0</v>
      </c>
      <c r="BY77" s="462">
        <v>0</v>
      </c>
      <c r="BZ77" s="465">
        <v>0</v>
      </c>
      <c r="CA77" s="430" t="str">
        <f t="shared" si="36"/>
        <v>N/A</v>
      </c>
      <c r="CB77" s="430" t="str">
        <f t="shared" si="37"/>
        <v>N/A</v>
      </c>
      <c r="CD77" s="459" t="s">
        <v>190</v>
      </c>
      <c r="CE77" s="459" t="s">
        <v>22</v>
      </c>
      <c r="CF77" s="462">
        <v>0</v>
      </c>
      <c r="CG77" s="465">
        <v>0</v>
      </c>
      <c r="CH77" s="462">
        <v>0</v>
      </c>
      <c r="CI77" s="465">
        <v>0</v>
      </c>
      <c r="CJ77" s="430" t="str">
        <f t="shared" si="38"/>
        <v>N/A</v>
      </c>
      <c r="CK77" s="430" t="str">
        <f t="shared" si="39"/>
        <v>N/A</v>
      </c>
    </row>
    <row r="78" spans="1:89">
      <c r="A78" s="461" t="s">
        <v>104</v>
      </c>
      <c r="B78" s="461" t="s">
        <v>19</v>
      </c>
      <c r="C78" s="463">
        <v>1</v>
      </c>
      <c r="D78" s="466">
        <v>73260</v>
      </c>
      <c r="E78" s="463">
        <v>1</v>
      </c>
      <c r="F78" s="466">
        <v>73260</v>
      </c>
      <c r="G78" s="429">
        <f t="shared" si="20"/>
        <v>73260</v>
      </c>
      <c r="H78" s="429">
        <f t="shared" si="21"/>
        <v>73260</v>
      </c>
      <c r="J78" s="461" t="s">
        <v>104</v>
      </c>
      <c r="K78" s="461" t="s">
        <v>23</v>
      </c>
      <c r="L78" s="463">
        <v>0</v>
      </c>
      <c r="M78" s="466">
        <v>0</v>
      </c>
      <c r="N78" s="463">
        <v>0</v>
      </c>
      <c r="O78" s="466">
        <v>0</v>
      </c>
      <c r="P78" s="429" t="str">
        <f t="shared" si="22"/>
        <v>N/A</v>
      </c>
      <c r="Q78" s="429" t="str">
        <f t="shared" si="23"/>
        <v>N/A</v>
      </c>
      <c r="S78" s="461" t="s">
        <v>104</v>
      </c>
      <c r="T78" s="461" t="s">
        <v>24</v>
      </c>
      <c r="U78" s="463">
        <v>0</v>
      </c>
      <c r="V78" s="466">
        <v>0</v>
      </c>
      <c r="W78" s="466">
        <v>0</v>
      </c>
      <c r="X78" s="463">
        <v>0</v>
      </c>
      <c r="Y78" s="429" t="str">
        <f t="shared" si="24"/>
        <v>N/A</v>
      </c>
      <c r="Z78" s="429" t="str">
        <f t="shared" si="25"/>
        <v>N/A</v>
      </c>
      <c r="AB78" s="461" t="s">
        <v>104</v>
      </c>
      <c r="AC78" s="461" t="s">
        <v>32</v>
      </c>
      <c r="AD78" s="463">
        <v>0</v>
      </c>
      <c r="AE78" s="466">
        <v>0</v>
      </c>
      <c r="AF78" s="463">
        <v>0</v>
      </c>
      <c r="AG78" s="466">
        <v>0</v>
      </c>
      <c r="AH78" s="429" t="str">
        <f t="shared" si="26"/>
        <v>N/A</v>
      </c>
      <c r="AI78" s="429" t="str">
        <f t="shared" si="27"/>
        <v>N/A</v>
      </c>
      <c r="AK78" s="461" t="s">
        <v>104</v>
      </c>
      <c r="AL78" s="461" t="s">
        <v>33</v>
      </c>
      <c r="AM78" s="463">
        <v>1</v>
      </c>
      <c r="AN78" s="466">
        <v>35000</v>
      </c>
      <c r="AO78" s="463">
        <v>1</v>
      </c>
      <c r="AP78" s="466">
        <v>35000</v>
      </c>
      <c r="AQ78" s="429">
        <f t="shared" si="28"/>
        <v>35000</v>
      </c>
      <c r="AR78" s="429">
        <f t="shared" si="29"/>
        <v>35000</v>
      </c>
      <c r="AT78" s="461" t="s">
        <v>104</v>
      </c>
      <c r="AU78" s="461" t="s">
        <v>34</v>
      </c>
      <c r="AV78" s="463">
        <v>2</v>
      </c>
      <c r="AW78" s="466">
        <v>93000</v>
      </c>
      <c r="AX78" s="463">
        <v>2</v>
      </c>
      <c r="AY78" s="466">
        <v>93000</v>
      </c>
      <c r="AZ78" s="429">
        <f t="shared" si="30"/>
        <v>46500</v>
      </c>
      <c r="BA78" s="429">
        <f t="shared" si="31"/>
        <v>46500</v>
      </c>
      <c r="BC78" s="461" t="s">
        <v>104</v>
      </c>
      <c r="BD78" s="461" t="s">
        <v>49</v>
      </c>
      <c r="BE78" s="463">
        <v>0</v>
      </c>
      <c r="BF78" s="466">
        <v>0</v>
      </c>
      <c r="BG78" s="463">
        <v>0</v>
      </c>
      <c r="BH78" s="466">
        <v>0</v>
      </c>
      <c r="BI78" s="429" t="str">
        <f t="shared" si="32"/>
        <v>N/A</v>
      </c>
      <c r="BJ78" s="429" t="str">
        <f t="shared" si="33"/>
        <v>N/A</v>
      </c>
      <c r="BL78" s="461" t="s">
        <v>104</v>
      </c>
      <c r="BM78" s="461" t="s">
        <v>20</v>
      </c>
      <c r="BN78" s="463">
        <v>0</v>
      </c>
      <c r="BO78" s="466">
        <v>0</v>
      </c>
      <c r="BP78" s="463">
        <v>0</v>
      </c>
      <c r="BQ78" s="466">
        <v>0</v>
      </c>
      <c r="BR78" s="429" t="str">
        <f t="shared" si="34"/>
        <v>N/A</v>
      </c>
      <c r="BS78" s="429" t="str">
        <f t="shared" si="35"/>
        <v>N/A</v>
      </c>
      <c r="BU78" s="461" t="s">
        <v>104</v>
      </c>
      <c r="BV78" s="461" t="s">
        <v>21</v>
      </c>
      <c r="BW78" s="463">
        <v>0</v>
      </c>
      <c r="BX78" s="466">
        <v>0</v>
      </c>
      <c r="BY78" s="463">
        <v>0</v>
      </c>
      <c r="BZ78" s="466">
        <v>0</v>
      </c>
      <c r="CA78" s="429" t="str">
        <f t="shared" si="36"/>
        <v>N/A</v>
      </c>
      <c r="CB78" s="429" t="str">
        <f t="shared" si="37"/>
        <v>N/A</v>
      </c>
      <c r="CD78" s="461" t="s">
        <v>104</v>
      </c>
      <c r="CE78" s="461" t="s">
        <v>22</v>
      </c>
      <c r="CF78" s="463">
        <v>1</v>
      </c>
      <c r="CG78" s="466">
        <v>47500</v>
      </c>
      <c r="CH78" s="463">
        <v>1</v>
      </c>
      <c r="CI78" s="466">
        <v>47500</v>
      </c>
      <c r="CJ78" s="429">
        <f t="shared" si="38"/>
        <v>47500</v>
      </c>
      <c r="CK78" s="429">
        <f t="shared" si="39"/>
        <v>47500</v>
      </c>
    </row>
    <row r="79" spans="1:89" s="424" customFormat="1">
      <c r="A79" s="459" t="s">
        <v>105</v>
      </c>
      <c r="B79" s="459" t="s">
        <v>19</v>
      </c>
      <c r="C79" s="462">
        <v>75</v>
      </c>
      <c r="D79" s="465">
        <v>5473856</v>
      </c>
      <c r="E79" s="462">
        <v>75</v>
      </c>
      <c r="F79" s="465">
        <v>5473856</v>
      </c>
      <c r="G79" s="430">
        <f t="shared" si="20"/>
        <v>72984.746666666673</v>
      </c>
      <c r="H79" s="430">
        <f t="shared" si="21"/>
        <v>72984.746666666673</v>
      </c>
      <c r="J79" s="459" t="s">
        <v>105</v>
      </c>
      <c r="K79" s="459" t="s">
        <v>23</v>
      </c>
      <c r="L79" s="462">
        <v>12.25</v>
      </c>
      <c r="M79" s="465">
        <v>949459</v>
      </c>
      <c r="N79" s="462">
        <v>12.25</v>
      </c>
      <c r="O79" s="465">
        <v>949459</v>
      </c>
      <c r="P79" s="430">
        <f t="shared" si="22"/>
        <v>77506.857142857145</v>
      </c>
      <c r="Q79" s="430">
        <f t="shared" si="23"/>
        <v>77506.857142857145</v>
      </c>
      <c r="S79" s="459" t="s">
        <v>105</v>
      </c>
      <c r="T79" s="459" t="s">
        <v>24</v>
      </c>
      <c r="U79" s="462">
        <v>11</v>
      </c>
      <c r="V79" s="465">
        <v>589566</v>
      </c>
      <c r="W79" s="465">
        <v>11</v>
      </c>
      <c r="X79" s="462">
        <v>589566</v>
      </c>
      <c r="Y79" s="430">
        <f t="shared" si="24"/>
        <v>53596.909090909088</v>
      </c>
      <c r="Z79" s="430">
        <f t="shared" si="25"/>
        <v>53596.909090909088</v>
      </c>
      <c r="AB79" s="459" t="s">
        <v>105</v>
      </c>
      <c r="AC79" s="459" t="s">
        <v>32</v>
      </c>
      <c r="AD79" s="462">
        <v>76.5</v>
      </c>
      <c r="AE79" s="465">
        <v>4263495.5</v>
      </c>
      <c r="AF79" s="462">
        <v>76.5</v>
      </c>
      <c r="AG79" s="465">
        <v>4263495.5</v>
      </c>
      <c r="AH79" s="430">
        <f t="shared" si="26"/>
        <v>55731.967320261436</v>
      </c>
      <c r="AI79" s="430">
        <f t="shared" si="27"/>
        <v>55731.967320261436</v>
      </c>
      <c r="AK79" s="459" t="s">
        <v>105</v>
      </c>
      <c r="AL79" s="459" t="s">
        <v>33</v>
      </c>
      <c r="AM79" s="462">
        <v>23</v>
      </c>
      <c r="AN79" s="465">
        <v>1146673</v>
      </c>
      <c r="AO79" s="462">
        <v>23</v>
      </c>
      <c r="AP79" s="465">
        <v>1146673</v>
      </c>
      <c r="AQ79" s="430">
        <f t="shared" si="28"/>
        <v>49855.34782608696</v>
      </c>
      <c r="AR79" s="430">
        <f t="shared" si="29"/>
        <v>49855.34782608696</v>
      </c>
      <c r="AT79" s="459" t="s">
        <v>105</v>
      </c>
      <c r="AU79" s="459" t="s">
        <v>34</v>
      </c>
      <c r="AV79" s="462">
        <v>138.5</v>
      </c>
      <c r="AW79" s="465">
        <v>3207037.44</v>
      </c>
      <c r="AX79" s="462">
        <v>138.5</v>
      </c>
      <c r="AY79" s="465">
        <v>3207037.44</v>
      </c>
      <c r="AZ79" s="430">
        <f t="shared" si="30"/>
        <v>23155.50498194946</v>
      </c>
      <c r="BA79" s="430">
        <f t="shared" si="31"/>
        <v>23155.50498194946</v>
      </c>
      <c r="BC79" s="459" t="s">
        <v>105</v>
      </c>
      <c r="BD79" s="459" t="s">
        <v>49</v>
      </c>
      <c r="BE79" s="462">
        <v>40.5</v>
      </c>
      <c r="BF79" s="465">
        <v>2154226</v>
      </c>
      <c r="BG79" s="462">
        <v>40.5</v>
      </c>
      <c r="BH79" s="465">
        <v>2154226</v>
      </c>
      <c r="BI79" s="430">
        <f t="shared" si="32"/>
        <v>53190.765432098764</v>
      </c>
      <c r="BJ79" s="430">
        <f t="shared" si="33"/>
        <v>53190.765432098764</v>
      </c>
      <c r="BL79" s="459" t="s">
        <v>105</v>
      </c>
      <c r="BM79" s="459" t="s">
        <v>20</v>
      </c>
      <c r="BN79" s="462">
        <v>4</v>
      </c>
      <c r="BO79" s="465">
        <v>451307</v>
      </c>
      <c r="BP79" s="462">
        <v>4</v>
      </c>
      <c r="BQ79" s="465">
        <v>451307</v>
      </c>
      <c r="BR79" s="430">
        <f t="shared" si="34"/>
        <v>112826.75</v>
      </c>
      <c r="BS79" s="430">
        <f t="shared" si="35"/>
        <v>112826.75</v>
      </c>
      <c r="BU79" s="459" t="s">
        <v>105</v>
      </c>
      <c r="BV79" s="459" t="s">
        <v>21</v>
      </c>
      <c r="BW79" s="462">
        <v>9</v>
      </c>
      <c r="BX79" s="465">
        <v>761702</v>
      </c>
      <c r="BY79" s="462">
        <v>9</v>
      </c>
      <c r="BZ79" s="465">
        <v>761702</v>
      </c>
      <c r="CA79" s="430">
        <f t="shared" si="36"/>
        <v>84633.555555555562</v>
      </c>
      <c r="CB79" s="430">
        <f t="shared" si="37"/>
        <v>84633.555555555562</v>
      </c>
      <c r="CD79" s="459" t="s">
        <v>105</v>
      </c>
      <c r="CE79" s="459" t="s">
        <v>22</v>
      </c>
      <c r="CF79" s="462">
        <v>1</v>
      </c>
      <c r="CG79" s="465">
        <v>111970</v>
      </c>
      <c r="CH79" s="462">
        <v>1</v>
      </c>
      <c r="CI79" s="465">
        <v>111970</v>
      </c>
      <c r="CJ79" s="430">
        <f t="shared" si="38"/>
        <v>111970</v>
      </c>
      <c r="CK79" s="430">
        <f t="shared" si="39"/>
        <v>111970</v>
      </c>
    </row>
    <row r="80" spans="1:89">
      <c r="A80" s="461" t="s">
        <v>191</v>
      </c>
      <c r="B80" s="461" t="s">
        <v>19</v>
      </c>
      <c r="C80" s="463">
        <v>0</v>
      </c>
      <c r="D80" s="466">
        <v>0</v>
      </c>
      <c r="E80" s="463">
        <v>0</v>
      </c>
      <c r="F80" s="466">
        <v>0</v>
      </c>
      <c r="G80" s="429" t="str">
        <f t="shared" si="20"/>
        <v>N/A</v>
      </c>
      <c r="H80" s="429" t="str">
        <f t="shared" si="21"/>
        <v>N/A</v>
      </c>
      <c r="J80" s="461" t="s">
        <v>191</v>
      </c>
      <c r="K80" s="461" t="s">
        <v>23</v>
      </c>
      <c r="L80" s="463">
        <v>0</v>
      </c>
      <c r="M80" s="466">
        <v>0</v>
      </c>
      <c r="N80" s="463">
        <v>0</v>
      </c>
      <c r="O80" s="466">
        <v>0</v>
      </c>
      <c r="P80" s="429" t="str">
        <f t="shared" si="22"/>
        <v>N/A</v>
      </c>
      <c r="Q80" s="429" t="str">
        <f t="shared" si="23"/>
        <v>N/A</v>
      </c>
      <c r="S80" s="461" t="s">
        <v>191</v>
      </c>
      <c r="T80" s="461" t="s">
        <v>24</v>
      </c>
      <c r="U80" s="463">
        <v>0</v>
      </c>
      <c r="V80" s="466">
        <v>0</v>
      </c>
      <c r="W80" s="466">
        <v>0</v>
      </c>
      <c r="X80" s="463">
        <v>0</v>
      </c>
      <c r="Y80" s="429" t="str">
        <f t="shared" si="24"/>
        <v>N/A</v>
      </c>
      <c r="Z80" s="429" t="str">
        <f t="shared" si="25"/>
        <v>N/A</v>
      </c>
      <c r="AB80" s="461" t="s">
        <v>191</v>
      </c>
      <c r="AC80" s="461" t="s">
        <v>32</v>
      </c>
      <c r="AD80" s="463">
        <v>1</v>
      </c>
      <c r="AE80" s="466">
        <v>64439.96</v>
      </c>
      <c r="AF80" s="463">
        <v>1</v>
      </c>
      <c r="AG80" s="466">
        <v>65245.46</v>
      </c>
      <c r="AH80" s="429">
        <f t="shared" si="26"/>
        <v>64439.96</v>
      </c>
      <c r="AI80" s="429">
        <f t="shared" si="27"/>
        <v>65245.46</v>
      </c>
      <c r="AK80" s="461" t="s">
        <v>191</v>
      </c>
      <c r="AL80" s="461" t="s">
        <v>33</v>
      </c>
      <c r="AM80" s="463">
        <v>0</v>
      </c>
      <c r="AN80" s="466">
        <v>0</v>
      </c>
      <c r="AO80" s="463">
        <v>0</v>
      </c>
      <c r="AP80" s="466">
        <v>0</v>
      </c>
      <c r="AQ80" s="429" t="str">
        <f t="shared" si="28"/>
        <v>N/A</v>
      </c>
      <c r="AR80" s="429" t="str">
        <f t="shared" si="29"/>
        <v>N/A</v>
      </c>
      <c r="AT80" s="461" t="s">
        <v>191</v>
      </c>
      <c r="AU80" s="461" t="s">
        <v>34</v>
      </c>
      <c r="AV80" s="463">
        <v>3</v>
      </c>
      <c r="AW80" s="466">
        <v>65806</v>
      </c>
      <c r="AX80" s="463">
        <v>3</v>
      </c>
      <c r="AY80" s="466">
        <v>65806</v>
      </c>
      <c r="AZ80" s="429">
        <f t="shared" si="30"/>
        <v>21935.333333333332</v>
      </c>
      <c r="BA80" s="429">
        <f t="shared" si="31"/>
        <v>21935.333333333332</v>
      </c>
      <c r="BC80" s="461" t="s">
        <v>191</v>
      </c>
      <c r="BD80" s="461" t="s">
        <v>49</v>
      </c>
      <c r="BE80" s="463">
        <v>0</v>
      </c>
      <c r="BF80" s="466">
        <v>0</v>
      </c>
      <c r="BG80" s="463">
        <v>0</v>
      </c>
      <c r="BH80" s="466">
        <v>0</v>
      </c>
      <c r="BI80" s="429" t="str">
        <f t="shared" si="32"/>
        <v>N/A</v>
      </c>
      <c r="BJ80" s="429" t="str">
        <f t="shared" si="33"/>
        <v>N/A</v>
      </c>
      <c r="BL80" s="461" t="s">
        <v>191</v>
      </c>
      <c r="BM80" s="461" t="s">
        <v>20</v>
      </c>
      <c r="BN80" s="463">
        <v>0</v>
      </c>
      <c r="BO80" s="466">
        <v>0</v>
      </c>
      <c r="BP80" s="463">
        <v>0</v>
      </c>
      <c r="BQ80" s="466">
        <v>0</v>
      </c>
      <c r="BR80" s="429" t="str">
        <f t="shared" si="34"/>
        <v>N/A</v>
      </c>
      <c r="BS80" s="429" t="str">
        <f t="shared" si="35"/>
        <v>N/A</v>
      </c>
      <c r="BU80" s="461" t="s">
        <v>191</v>
      </c>
      <c r="BV80" s="461" t="s">
        <v>21</v>
      </c>
      <c r="BW80" s="463">
        <v>0</v>
      </c>
      <c r="BX80" s="466">
        <v>0</v>
      </c>
      <c r="BY80" s="463">
        <v>0</v>
      </c>
      <c r="BZ80" s="466">
        <v>0</v>
      </c>
      <c r="CA80" s="429" t="str">
        <f t="shared" si="36"/>
        <v>N/A</v>
      </c>
      <c r="CB80" s="429" t="str">
        <f t="shared" si="37"/>
        <v>N/A</v>
      </c>
      <c r="CD80" s="461" t="s">
        <v>191</v>
      </c>
      <c r="CE80" s="461" t="s">
        <v>22</v>
      </c>
      <c r="CF80" s="463">
        <v>0</v>
      </c>
      <c r="CG80" s="466">
        <v>0</v>
      </c>
      <c r="CH80" s="463">
        <v>0</v>
      </c>
      <c r="CI80" s="466">
        <v>0</v>
      </c>
      <c r="CJ80" s="429" t="str">
        <f t="shared" si="38"/>
        <v>N/A</v>
      </c>
      <c r="CK80" s="429" t="str">
        <f t="shared" si="39"/>
        <v>N/A</v>
      </c>
    </row>
    <row r="81" spans="1:89" s="424" customFormat="1">
      <c r="A81" s="459" t="s">
        <v>106</v>
      </c>
      <c r="B81" s="459" t="s">
        <v>19</v>
      </c>
      <c r="C81" s="462">
        <v>3</v>
      </c>
      <c r="D81" s="465">
        <v>219821</v>
      </c>
      <c r="E81" s="462">
        <v>3</v>
      </c>
      <c r="F81" s="465">
        <v>219824</v>
      </c>
      <c r="G81" s="430">
        <f t="shared" si="20"/>
        <v>73273.666666666672</v>
      </c>
      <c r="H81" s="430">
        <f t="shared" si="21"/>
        <v>73274.666666666672</v>
      </c>
      <c r="J81" s="459" t="s">
        <v>106</v>
      </c>
      <c r="K81" s="459" t="s">
        <v>23</v>
      </c>
      <c r="L81" s="462">
        <v>2.5</v>
      </c>
      <c r="M81" s="465">
        <v>173969</v>
      </c>
      <c r="N81" s="462">
        <v>2.5</v>
      </c>
      <c r="O81" s="465">
        <v>173971</v>
      </c>
      <c r="P81" s="430">
        <f t="shared" si="22"/>
        <v>69587.600000000006</v>
      </c>
      <c r="Q81" s="430">
        <f t="shared" si="23"/>
        <v>69588.399999999994</v>
      </c>
      <c r="S81" s="459" t="s">
        <v>106</v>
      </c>
      <c r="T81" s="459" t="s">
        <v>24</v>
      </c>
      <c r="U81" s="462">
        <v>2</v>
      </c>
      <c r="V81" s="465">
        <v>82716</v>
      </c>
      <c r="W81" s="465">
        <v>2</v>
      </c>
      <c r="X81" s="462">
        <v>82718</v>
      </c>
      <c r="Y81" s="430">
        <f t="shared" si="24"/>
        <v>41358</v>
      </c>
      <c r="Z81" s="430">
        <f t="shared" si="25"/>
        <v>41359</v>
      </c>
      <c r="AB81" s="459" t="s">
        <v>106</v>
      </c>
      <c r="AC81" s="459" t="s">
        <v>32</v>
      </c>
      <c r="AD81" s="462">
        <v>6</v>
      </c>
      <c r="AE81" s="465">
        <v>356569</v>
      </c>
      <c r="AF81" s="462">
        <v>6</v>
      </c>
      <c r="AG81" s="465">
        <v>356575</v>
      </c>
      <c r="AH81" s="430">
        <f t="shared" si="26"/>
        <v>59428.166666666664</v>
      </c>
      <c r="AI81" s="430">
        <f t="shared" si="27"/>
        <v>59429.166666666664</v>
      </c>
      <c r="AK81" s="459" t="s">
        <v>106</v>
      </c>
      <c r="AL81" s="459" t="s">
        <v>33</v>
      </c>
      <c r="AM81" s="462">
        <v>0</v>
      </c>
      <c r="AN81" s="465">
        <v>0</v>
      </c>
      <c r="AO81" s="462">
        <v>0</v>
      </c>
      <c r="AP81" s="465">
        <v>0</v>
      </c>
      <c r="AQ81" s="430" t="str">
        <f t="shared" si="28"/>
        <v>N/A</v>
      </c>
      <c r="AR81" s="430" t="str">
        <f t="shared" si="29"/>
        <v>N/A</v>
      </c>
      <c r="AT81" s="459" t="s">
        <v>106</v>
      </c>
      <c r="AU81" s="459" t="s">
        <v>34</v>
      </c>
      <c r="AV81" s="462">
        <v>9.5</v>
      </c>
      <c r="AW81" s="465">
        <v>216917.3</v>
      </c>
      <c r="AX81" s="462">
        <v>9.5</v>
      </c>
      <c r="AY81" s="465">
        <v>216926.5</v>
      </c>
      <c r="AZ81" s="430">
        <f t="shared" si="30"/>
        <v>22833.399999999998</v>
      </c>
      <c r="BA81" s="430">
        <f t="shared" si="31"/>
        <v>22834.36842105263</v>
      </c>
      <c r="BC81" s="459" t="s">
        <v>106</v>
      </c>
      <c r="BD81" s="459" t="s">
        <v>49</v>
      </c>
      <c r="BE81" s="462">
        <v>2</v>
      </c>
      <c r="BF81" s="465">
        <v>117249</v>
      </c>
      <c r="BG81" s="462">
        <v>2</v>
      </c>
      <c r="BH81" s="465">
        <v>117251</v>
      </c>
      <c r="BI81" s="430">
        <f t="shared" si="32"/>
        <v>58624.5</v>
      </c>
      <c r="BJ81" s="430">
        <f t="shared" si="33"/>
        <v>58625.5</v>
      </c>
      <c r="BL81" s="459" t="s">
        <v>106</v>
      </c>
      <c r="BM81" s="459" t="s">
        <v>20</v>
      </c>
      <c r="BN81" s="462">
        <v>1.5</v>
      </c>
      <c r="BO81" s="465">
        <v>82545</v>
      </c>
      <c r="BP81" s="462">
        <v>1.5</v>
      </c>
      <c r="BQ81" s="465">
        <v>82546.5</v>
      </c>
      <c r="BR81" s="430">
        <f t="shared" si="34"/>
        <v>55030</v>
      </c>
      <c r="BS81" s="430">
        <f t="shared" si="35"/>
        <v>55031</v>
      </c>
      <c r="BU81" s="459" t="s">
        <v>106</v>
      </c>
      <c r="BV81" s="459" t="s">
        <v>21</v>
      </c>
      <c r="BW81" s="462">
        <v>1</v>
      </c>
      <c r="BX81" s="465">
        <v>43001</v>
      </c>
      <c r="BY81" s="462">
        <v>1</v>
      </c>
      <c r="BZ81" s="465">
        <v>43002</v>
      </c>
      <c r="CA81" s="430">
        <f t="shared" si="36"/>
        <v>43001</v>
      </c>
      <c r="CB81" s="430">
        <f t="shared" si="37"/>
        <v>43002</v>
      </c>
      <c r="CD81" s="459" t="s">
        <v>106</v>
      </c>
      <c r="CE81" s="459" t="s">
        <v>22</v>
      </c>
      <c r="CF81" s="462">
        <v>1</v>
      </c>
      <c r="CG81" s="465">
        <v>78032</v>
      </c>
      <c r="CH81" s="462">
        <v>1</v>
      </c>
      <c r="CI81" s="465">
        <v>78033</v>
      </c>
      <c r="CJ81" s="430">
        <f t="shared" si="38"/>
        <v>78032</v>
      </c>
      <c r="CK81" s="430">
        <f t="shared" si="39"/>
        <v>78033</v>
      </c>
    </row>
    <row r="82" spans="1:89">
      <c r="A82" s="461" t="s">
        <v>107</v>
      </c>
      <c r="B82" s="461" t="s">
        <v>19</v>
      </c>
      <c r="C82" s="463">
        <v>1</v>
      </c>
      <c r="D82" s="466">
        <v>80000</v>
      </c>
      <c r="E82" s="463">
        <v>1</v>
      </c>
      <c r="F82" s="466">
        <v>80000</v>
      </c>
      <c r="G82" s="429">
        <f t="shared" si="20"/>
        <v>80000</v>
      </c>
      <c r="H82" s="429">
        <f t="shared" si="21"/>
        <v>80000</v>
      </c>
      <c r="J82" s="461" t="s">
        <v>107</v>
      </c>
      <c r="K82" s="461" t="s">
        <v>23</v>
      </c>
      <c r="L82" s="463">
        <v>1.25</v>
      </c>
      <c r="M82" s="466">
        <v>81497</v>
      </c>
      <c r="N82" s="463">
        <v>1.25</v>
      </c>
      <c r="O82" s="466">
        <v>81508</v>
      </c>
      <c r="P82" s="429">
        <f t="shared" si="22"/>
        <v>65197.599999999999</v>
      </c>
      <c r="Q82" s="429">
        <f t="shared" si="23"/>
        <v>65206.400000000001</v>
      </c>
      <c r="S82" s="461" t="s">
        <v>107</v>
      </c>
      <c r="T82" s="461" t="s">
        <v>24</v>
      </c>
      <c r="U82" s="463">
        <v>0</v>
      </c>
      <c r="V82" s="466">
        <v>0</v>
      </c>
      <c r="W82" s="466">
        <v>0</v>
      </c>
      <c r="X82" s="463">
        <v>0</v>
      </c>
      <c r="Y82" s="429" t="str">
        <f t="shared" si="24"/>
        <v>N/A</v>
      </c>
      <c r="Z82" s="429" t="str">
        <f t="shared" si="25"/>
        <v>N/A</v>
      </c>
      <c r="AB82" s="461" t="s">
        <v>107</v>
      </c>
      <c r="AC82" s="461" t="s">
        <v>32</v>
      </c>
      <c r="AD82" s="463">
        <v>0</v>
      </c>
      <c r="AE82" s="466">
        <v>0</v>
      </c>
      <c r="AF82" s="463">
        <v>0</v>
      </c>
      <c r="AG82" s="466">
        <v>0</v>
      </c>
      <c r="AH82" s="429" t="str">
        <f t="shared" si="26"/>
        <v>N/A</v>
      </c>
      <c r="AI82" s="429" t="str">
        <f t="shared" si="27"/>
        <v>N/A</v>
      </c>
      <c r="AK82" s="461" t="s">
        <v>107</v>
      </c>
      <c r="AL82" s="461" t="s">
        <v>33</v>
      </c>
      <c r="AM82" s="463">
        <v>0</v>
      </c>
      <c r="AN82" s="466">
        <v>0</v>
      </c>
      <c r="AO82" s="463">
        <v>0</v>
      </c>
      <c r="AP82" s="466">
        <v>0</v>
      </c>
      <c r="AQ82" s="429" t="str">
        <f t="shared" si="28"/>
        <v>N/A</v>
      </c>
      <c r="AR82" s="429" t="str">
        <f t="shared" si="29"/>
        <v>N/A</v>
      </c>
      <c r="AT82" s="461" t="s">
        <v>107</v>
      </c>
      <c r="AU82" s="461" t="s">
        <v>34</v>
      </c>
      <c r="AV82" s="463">
        <v>4</v>
      </c>
      <c r="AW82" s="466">
        <v>99350</v>
      </c>
      <c r="AX82" s="463">
        <v>4</v>
      </c>
      <c r="AY82" s="466">
        <v>100550</v>
      </c>
      <c r="AZ82" s="429">
        <f t="shared" si="30"/>
        <v>24837.5</v>
      </c>
      <c r="BA82" s="429">
        <f t="shared" si="31"/>
        <v>25137.5</v>
      </c>
      <c r="BC82" s="461" t="s">
        <v>107</v>
      </c>
      <c r="BD82" s="461" t="s">
        <v>49</v>
      </c>
      <c r="BE82" s="463">
        <v>0</v>
      </c>
      <c r="BF82" s="466">
        <v>0</v>
      </c>
      <c r="BG82" s="463">
        <v>0</v>
      </c>
      <c r="BH82" s="466">
        <v>0</v>
      </c>
      <c r="BI82" s="429" t="str">
        <f t="shared" si="32"/>
        <v>N/A</v>
      </c>
      <c r="BJ82" s="429" t="str">
        <f t="shared" si="33"/>
        <v>N/A</v>
      </c>
      <c r="BL82" s="461" t="s">
        <v>107</v>
      </c>
      <c r="BM82" s="461" t="s">
        <v>20</v>
      </c>
      <c r="BN82" s="463">
        <v>0</v>
      </c>
      <c r="BO82" s="466">
        <v>0</v>
      </c>
      <c r="BP82" s="463">
        <v>0</v>
      </c>
      <c r="BQ82" s="466">
        <v>0</v>
      </c>
      <c r="BR82" s="429" t="str">
        <f t="shared" si="34"/>
        <v>N/A</v>
      </c>
      <c r="BS82" s="429" t="str">
        <f t="shared" si="35"/>
        <v>N/A</v>
      </c>
      <c r="BU82" s="461" t="s">
        <v>107</v>
      </c>
      <c r="BV82" s="461" t="s">
        <v>21</v>
      </c>
      <c r="BW82" s="463">
        <v>0</v>
      </c>
      <c r="BX82" s="466">
        <v>0</v>
      </c>
      <c r="BY82" s="463">
        <v>0</v>
      </c>
      <c r="BZ82" s="466">
        <v>0</v>
      </c>
      <c r="CA82" s="429" t="str">
        <f t="shared" si="36"/>
        <v>N/A</v>
      </c>
      <c r="CB82" s="429" t="str">
        <f t="shared" si="37"/>
        <v>N/A</v>
      </c>
      <c r="CD82" s="461" t="s">
        <v>107</v>
      </c>
      <c r="CE82" s="461" t="s">
        <v>22</v>
      </c>
      <c r="CF82" s="463">
        <v>1</v>
      </c>
      <c r="CG82" s="466">
        <v>64022</v>
      </c>
      <c r="CH82" s="463">
        <v>1</v>
      </c>
      <c r="CI82" s="466">
        <v>64022</v>
      </c>
      <c r="CJ82" s="429">
        <f t="shared" si="38"/>
        <v>64022</v>
      </c>
      <c r="CK82" s="429">
        <f t="shared" si="39"/>
        <v>64022</v>
      </c>
    </row>
    <row r="83" spans="1:89" s="424" customFormat="1">
      <c r="A83" s="459" t="s">
        <v>108</v>
      </c>
      <c r="B83" s="459" t="s">
        <v>19</v>
      </c>
      <c r="C83" s="462">
        <v>1</v>
      </c>
      <c r="D83" s="465">
        <v>84975</v>
      </c>
      <c r="E83" s="462">
        <v>1</v>
      </c>
      <c r="F83" s="465">
        <v>84975</v>
      </c>
      <c r="G83" s="430">
        <f t="shared" si="20"/>
        <v>84975</v>
      </c>
      <c r="H83" s="430">
        <f t="shared" si="21"/>
        <v>84975</v>
      </c>
      <c r="J83" s="459" t="s">
        <v>108</v>
      </c>
      <c r="K83" s="459" t="s">
        <v>23</v>
      </c>
      <c r="L83" s="462">
        <v>0.45</v>
      </c>
      <c r="M83" s="465">
        <v>24518</v>
      </c>
      <c r="N83" s="462">
        <v>0.45</v>
      </c>
      <c r="O83" s="465">
        <v>24590</v>
      </c>
      <c r="P83" s="430">
        <f t="shared" si="22"/>
        <v>54484.444444444445</v>
      </c>
      <c r="Q83" s="430">
        <f t="shared" si="23"/>
        <v>54644.444444444445</v>
      </c>
      <c r="S83" s="459" t="s">
        <v>108</v>
      </c>
      <c r="T83" s="459" t="s">
        <v>24</v>
      </c>
      <c r="U83" s="462">
        <v>0</v>
      </c>
      <c r="V83" s="465">
        <v>0</v>
      </c>
      <c r="W83" s="465">
        <v>0</v>
      </c>
      <c r="X83" s="462">
        <v>0</v>
      </c>
      <c r="Y83" s="430" t="str">
        <f t="shared" si="24"/>
        <v>N/A</v>
      </c>
      <c r="Z83" s="430" t="str">
        <f t="shared" si="25"/>
        <v>N/A</v>
      </c>
      <c r="AB83" s="459" t="s">
        <v>108</v>
      </c>
      <c r="AC83" s="459" t="s">
        <v>32</v>
      </c>
      <c r="AD83" s="462">
        <v>2</v>
      </c>
      <c r="AE83" s="465">
        <v>115673</v>
      </c>
      <c r="AF83" s="462">
        <v>2</v>
      </c>
      <c r="AG83" s="465">
        <v>115673</v>
      </c>
      <c r="AH83" s="430">
        <f t="shared" si="26"/>
        <v>57836.5</v>
      </c>
      <c r="AI83" s="430">
        <f t="shared" si="27"/>
        <v>57836.5</v>
      </c>
      <c r="AK83" s="459" t="s">
        <v>108</v>
      </c>
      <c r="AL83" s="459" t="s">
        <v>33</v>
      </c>
      <c r="AM83" s="462">
        <v>1</v>
      </c>
      <c r="AN83" s="465">
        <v>43844</v>
      </c>
      <c r="AO83" s="462">
        <v>1</v>
      </c>
      <c r="AP83" s="465">
        <v>43844</v>
      </c>
      <c r="AQ83" s="430">
        <f t="shared" si="28"/>
        <v>43844</v>
      </c>
      <c r="AR83" s="430">
        <f t="shared" si="29"/>
        <v>43844</v>
      </c>
      <c r="AT83" s="459" t="s">
        <v>108</v>
      </c>
      <c r="AU83" s="459" t="s">
        <v>34</v>
      </c>
      <c r="AV83" s="462">
        <v>7.53</v>
      </c>
      <c r="AW83" s="465">
        <v>187262</v>
      </c>
      <c r="AX83" s="462">
        <v>7.53</v>
      </c>
      <c r="AY83" s="465">
        <v>191617</v>
      </c>
      <c r="AZ83" s="430">
        <f t="shared" si="30"/>
        <v>24868.791500664011</v>
      </c>
      <c r="BA83" s="430">
        <f t="shared" si="31"/>
        <v>25447.144754316068</v>
      </c>
      <c r="BC83" s="459" t="s">
        <v>108</v>
      </c>
      <c r="BD83" s="459" t="s">
        <v>49</v>
      </c>
      <c r="BE83" s="462">
        <v>0</v>
      </c>
      <c r="BF83" s="465">
        <v>0</v>
      </c>
      <c r="BG83" s="462">
        <v>0</v>
      </c>
      <c r="BH83" s="465">
        <v>0</v>
      </c>
      <c r="BI83" s="430" t="str">
        <f t="shared" si="32"/>
        <v>N/A</v>
      </c>
      <c r="BJ83" s="430" t="str">
        <f t="shared" si="33"/>
        <v>N/A</v>
      </c>
      <c r="BL83" s="459" t="s">
        <v>108</v>
      </c>
      <c r="BM83" s="459" t="s">
        <v>20</v>
      </c>
      <c r="BN83" s="462">
        <v>1</v>
      </c>
      <c r="BO83" s="465">
        <v>74263</v>
      </c>
      <c r="BP83" s="462">
        <v>1</v>
      </c>
      <c r="BQ83" s="465">
        <v>74264</v>
      </c>
      <c r="BR83" s="430">
        <f t="shared" si="34"/>
        <v>74263</v>
      </c>
      <c r="BS83" s="430">
        <f t="shared" si="35"/>
        <v>74264</v>
      </c>
      <c r="BU83" s="459" t="s">
        <v>108</v>
      </c>
      <c r="BV83" s="459" t="s">
        <v>21</v>
      </c>
      <c r="BW83" s="462">
        <v>0</v>
      </c>
      <c r="BX83" s="465">
        <v>0</v>
      </c>
      <c r="BY83" s="462">
        <v>0</v>
      </c>
      <c r="BZ83" s="465">
        <v>0</v>
      </c>
      <c r="CA83" s="430" t="str">
        <f t="shared" si="36"/>
        <v>N/A</v>
      </c>
      <c r="CB83" s="430" t="str">
        <f t="shared" si="37"/>
        <v>N/A</v>
      </c>
      <c r="CD83" s="459" t="s">
        <v>108</v>
      </c>
      <c r="CE83" s="459" t="s">
        <v>22</v>
      </c>
      <c r="CF83" s="462">
        <v>0</v>
      </c>
      <c r="CG83" s="465">
        <v>0</v>
      </c>
      <c r="CH83" s="462">
        <v>0</v>
      </c>
      <c r="CI83" s="465">
        <v>0</v>
      </c>
      <c r="CJ83" s="430" t="str">
        <f t="shared" si="38"/>
        <v>N/A</v>
      </c>
      <c r="CK83" s="430" t="str">
        <f t="shared" si="39"/>
        <v>N/A</v>
      </c>
    </row>
    <row r="84" spans="1:89">
      <c r="A84" s="461" t="s">
        <v>109</v>
      </c>
      <c r="B84" s="461" t="s">
        <v>19</v>
      </c>
      <c r="C84" s="463">
        <v>11</v>
      </c>
      <c r="D84" s="466">
        <v>935028.25</v>
      </c>
      <c r="E84" s="463">
        <v>11</v>
      </c>
      <c r="F84" s="466">
        <v>963079.1</v>
      </c>
      <c r="G84" s="429">
        <f t="shared" si="20"/>
        <v>85002.568181818177</v>
      </c>
      <c r="H84" s="429">
        <f t="shared" si="21"/>
        <v>87552.645454545447</v>
      </c>
      <c r="J84" s="461" t="s">
        <v>109</v>
      </c>
      <c r="K84" s="461" t="s">
        <v>23</v>
      </c>
      <c r="L84" s="463">
        <v>2.5</v>
      </c>
      <c r="M84" s="466">
        <v>164124.79999999999</v>
      </c>
      <c r="N84" s="463">
        <v>2.5</v>
      </c>
      <c r="O84" s="466">
        <v>169048.54</v>
      </c>
      <c r="P84" s="429">
        <f t="shared" si="22"/>
        <v>65649.919999999998</v>
      </c>
      <c r="Q84" s="429">
        <f t="shared" si="23"/>
        <v>67619.415999999997</v>
      </c>
      <c r="S84" s="461" t="s">
        <v>109</v>
      </c>
      <c r="T84" s="461" t="s">
        <v>24</v>
      </c>
      <c r="U84" s="463">
        <v>7</v>
      </c>
      <c r="V84" s="466">
        <v>374689.44</v>
      </c>
      <c r="W84" s="466">
        <v>7</v>
      </c>
      <c r="X84" s="463">
        <v>385930.12</v>
      </c>
      <c r="Y84" s="429">
        <f t="shared" si="24"/>
        <v>53527.062857142861</v>
      </c>
      <c r="Z84" s="429">
        <f t="shared" si="25"/>
        <v>55132.874285714286</v>
      </c>
      <c r="AB84" s="461" t="s">
        <v>109</v>
      </c>
      <c r="AC84" s="461" t="s">
        <v>32</v>
      </c>
      <c r="AD84" s="463">
        <v>12.5</v>
      </c>
      <c r="AE84" s="466">
        <v>677144.34</v>
      </c>
      <c r="AF84" s="463">
        <v>12.5</v>
      </c>
      <c r="AG84" s="466">
        <v>697458.67</v>
      </c>
      <c r="AH84" s="429">
        <f t="shared" si="26"/>
        <v>54171.547200000001</v>
      </c>
      <c r="AI84" s="429">
        <f t="shared" si="27"/>
        <v>55796.693600000006</v>
      </c>
      <c r="AK84" s="461" t="s">
        <v>109</v>
      </c>
      <c r="AL84" s="461" t="s">
        <v>33</v>
      </c>
      <c r="AM84" s="463">
        <v>7</v>
      </c>
      <c r="AN84" s="466">
        <v>343092.04</v>
      </c>
      <c r="AO84" s="463">
        <v>7</v>
      </c>
      <c r="AP84" s="466">
        <v>353384.8</v>
      </c>
      <c r="AQ84" s="429">
        <f t="shared" si="28"/>
        <v>49013.148571428566</v>
      </c>
      <c r="AR84" s="429">
        <f t="shared" si="29"/>
        <v>50483.542857142857</v>
      </c>
      <c r="AT84" s="461" t="s">
        <v>109</v>
      </c>
      <c r="AU84" s="461" t="s">
        <v>34</v>
      </c>
      <c r="AV84" s="463">
        <v>36.450000000000003</v>
      </c>
      <c r="AW84" s="466">
        <v>933776.5</v>
      </c>
      <c r="AX84" s="463">
        <v>36.450000000000003</v>
      </c>
      <c r="AY84" s="466">
        <v>961789.8</v>
      </c>
      <c r="AZ84" s="429">
        <f t="shared" si="30"/>
        <v>25618.010973936896</v>
      </c>
      <c r="BA84" s="429">
        <f t="shared" si="31"/>
        <v>26386.551440329218</v>
      </c>
      <c r="BC84" s="461" t="s">
        <v>109</v>
      </c>
      <c r="BD84" s="461" t="s">
        <v>49</v>
      </c>
      <c r="BE84" s="463">
        <v>13.9</v>
      </c>
      <c r="BF84" s="466">
        <v>613813.93000000005</v>
      </c>
      <c r="BG84" s="463">
        <v>13.9</v>
      </c>
      <c r="BH84" s="466">
        <v>632228.35</v>
      </c>
      <c r="BI84" s="429">
        <f t="shared" si="32"/>
        <v>44159.275539568349</v>
      </c>
      <c r="BJ84" s="429">
        <f t="shared" si="33"/>
        <v>45484.053956834527</v>
      </c>
      <c r="BL84" s="461" t="s">
        <v>109</v>
      </c>
      <c r="BM84" s="461" t="s">
        <v>20</v>
      </c>
      <c r="BN84" s="463">
        <v>2</v>
      </c>
      <c r="BO84" s="466">
        <v>181650</v>
      </c>
      <c r="BP84" s="463">
        <v>2</v>
      </c>
      <c r="BQ84" s="466">
        <v>187099.5</v>
      </c>
      <c r="BR84" s="429">
        <f t="shared" si="34"/>
        <v>90825</v>
      </c>
      <c r="BS84" s="429">
        <f t="shared" si="35"/>
        <v>93549.75</v>
      </c>
      <c r="BU84" s="461" t="s">
        <v>109</v>
      </c>
      <c r="BV84" s="461" t="s">
        <v>21</v>
      </c>
      <c r="BW84" s="463">
        <v>6</v>
      </c>
      <c r="BX84" s="466">
        <v>404748.83</v>
      </c>
      <c r="BY84" s="463">
        <v>6</v>
      </c>
      <c r="BZ84" s="466">
        <v>416891.29</v>
      </c>
      <c r="CA84" s="429">
        <f t="shared" si="36"/>
        <v>67458.138333333336</v>
      </c>
      <c r="CB84" s="429">
        <f t="shared" si="37"/>
        <v>69481.881666666668</v>
      </c>
      <c r="CD84" s="461" t="s">
        <v>109</v>
      </c>
      <c r="CE84" s="461" t="s">
        <v>22</v>
      </c>
      <c r="CF84" s="463">
        <v>1</v>
      </c>
      <c r="CG84" s="466">
        <v>111650</v>
      </c>
      <c r="CH84" s="463">
        <v>1</v>
      </c>
      <c r="CI84" s="466">
        <v>114999.5</v>
      </c>
      <c r="CJ84" s="429">
        <f t="shared" si="38"/>
        <v>111650</v>
      </c>
      <c r="CK84" s="429">
        <f t="shared" si="39"/>
        <v>114999.5</v>
      </c>
    </row>
    <row r="85" spans="1:89" s="424" customFormat="1">
      <c r="A85" s="459" t="s">
        <v>110</v>
      </c>
      <c r="B85" s="459" t="s">
        <v>19</v>
      </c>
      <c r="C85" s="462">
        <v>29</v>
      </c>
      <c r="D85" s="465">
        <v>1992771</v>
      </c>
      <c r="E85" s="462">
        <v>29</v>
      </c>
      <c r="F85" s="465">
        <v>2044000</v>
      </c>
      <c r="G85" s="430">
        <f t="shared" si="20"/>
        <v>68716.241379310348</v>
      </c>
      <c r="H85" s="430">
        <f t="shared" si="21"/>
        <v>70482.758620689652</v>
      </c>
      <c r="J85" s="459" t="s">
        <v>110</v>
      </c>
      <c r="K85" s="459" t="s">
        <v>23</v>
      </c>
      <c r="L85" s="462">
        <v>7</v>
      </c>
      <c r="M85" s="465">
        <v>536227</v>
      </c>
      <c r="N85" s="462">
        <v>7</v>
      </c>
      <c r="O85" s="465">
        <v>545000</v>
      </c>
      <c r="P85" s="430">
        <f t="shared" si="22"/>
        <v>76603.857142857145</v>
      </c>
      <c r="Q85" s="430">
        <f t="shared" si="23"/>
        <v>77857.142857142855</v>
      </c>
      <c r="S85" s="459" t="s">
        <v>110</v>
      </c>
      <c r="T85" s="459" t="s">
        <v>24</v>
      </c>
      <c r="U85" s="462">
        <v>0</v>
      </c>
      <c r="V85" s="465">
        <v>0</v>
      </c>
      <c r="W85" s="465">
        <v>0</v>
      </c>
      <c r="X85" s="462">
        <v>0</v>
      </c>
      <c r="Y85" s="430" t="str">
        <f t="shared" si="24"/>
        <v>N/A</v>
      </c>
      <c r="Z85" s="430" t="str">
        <f t="shared" si="25"/>
        <v>N/A</v>
      </c>
      <c r="AB85" s="459" t="s">
        <v>110</v>
      </c>
      <c r="AC85" s="459" t="s">
        <v>32</v>
      </c>
      <c r="AD85" s="462">
        <v>21</v>
      </c>
      <c r="AE85" s="465">
        <v>1110858.03</v>
      </c>
      <c r="AF85" s="462">
        <v>21</v>
      </c>
      <c r="AG85" s="465">
        <v>1133075.19</v>
      </c>
      <c r="AH85" s="430">
        <f t="shared" si="26"/>
        <v>52898.001428571428</v>
      </c>
      <c r="AI85" s="430">
        <f t="shared" si="27"/>
        <v>53955.961428571427</v>
      </c>
      <c r="AK85" s="459" t="s">
        <v>110</v>
      </c>
      <c r="AL85" s="459" t="s">
        <v>33</v>
      </c>
      <c r="AM85" s="462">
        <v>7</v>
      </c>
      <c r="AN85" s="465">
        <v>317766.01</v>
      </c>
      <c r="AO85" s="462">
        <v>7</v>
      </c>
      <c r="AP85" s="465">
        <v>324121.33</v>
      </c>
      <c r="AQ85" s="430">
        <f t="shared" si="28"/>
        <v>45395.14428571429</v>
      </c>
      <c r="AR85" s="430">
        <f t="shared" si="29"/>
        <v>46303.047142857147</v>
      </c>
      <c r="AT85" s="459" t="s">
        <v>110</v>
      </c>
      <c r="AU85" s="459" t="s">
        <v>34</v>
      </c>
      <c r="AV85" s="462">
        <v>37</v>
      </c>
      <c r="AW85" s="465">
        <v>1205579</v>
      </c>
      <c r="AX85" s="462">
        <v>37</v>
      </c>
      <c r="AY85" s="465">
        <v>1227629</v>
      </c>
      <c r="AZ85" s="430">
        <f t="shared" si="30"/>
        <v>32583.216216216217</v>
      </c>
      <c r="BA85" s="430">
        <f t="shared" si="31"/>
        <v>33179.16216216216</v>
      </c>
      <c r="BC85" s="459" t="s">
        <v>110</v>
      </c>
      <c r="BD85" s="459" t="s">
        <v>49</v>
      </c>
      <c r="BE85" s="462">
        <v>5</v>
      </c>
      <c r="BF85" s="465">
        <v>189535</v>
      </c>
      <c r="BG85" s="462">
        <v>5</v>
      </c>
      <c r="BH85" s="465">
        <v>193325</v>
      </c>
      <c r="BI85" s="430">
        <f t="shared" si="32"/>
        <v>37907</v>
      </c>
      <c r="BJ85" s="430">
        <f t="shared" si="33"/>
        <v>38665</v>
      </c>
      <c r="BL85" s="459" t="s">
        <v>110</v>
      </c>
      <c r="BM85" s="459" t="s">
        <v>20</v>
      </c>
      <c r="BN85" s="462">
        <v>1</v>
      </c>
      <c r="BO85" s="465">
        <v>98487</v>
      </c>
      <c r="BP85" s="462">
        <v>1</v>
      </c>
      <c r="BQ85" s="465">
        <v>100000</v>
      </c>
      <c r="BR85" s="430">
        <f t="shared" si="34"/>
        <v>98487</v>
      </c>
      <c r="BS85" s="430">
        <f t="shared" si="35"/>
        <v>100000</v>
      </c>
      <c r="BU85" s="459" t="s">
        <v>110</v>
      </c>
      <c r="BV85" s="459" t="s">
        <v>21</v>
      </c>
      <c r="BW85" s="462">
        <v>7</v>
      </c>
      <c r="BX85" s="465">
        <v>524045</v>
      </c>
      <c r="BY85" s="462">
        <v>7</v>
      </c>
      <c r="BZ85" s="465">
        <v>526226.62</v>
      </c>
      <c r="CA85" s="430">
        <f t="shared" si="36"/>
        <v>74863.571428571435</v>
      </c>
      <c r="CB85" s="430">
        <f t="shared" si="37"/>
        <v>75175.231428571424</v>
      </c>
      <c r="CD85" s="459" t="s">
        <v>110</v>
      </c>
      <c r="CE85" s="459" t="s">
        <v>22</v>
      </c>
      <c r="CF85" s="462">
        <v>1</v>
      </c>
      <c r="CG85" s="465">
        <v>98487</v>
      </c>
      <c r="CH85" s="462">
        <v>1</v>
      </c>
      <c r="CI85" s="465">
        <v>100000</v>
      </c>
      <c r="CJ85" s="430">
        <f t="shared" si="38"/>
        <v>98487</v>
      </c>
      <c r="CK85" s="430">
        <f t="shared" si="39"/>
        <v>100000</v>
      </c>
    </row>
    <row r="86" spans="1:89">
      <c r="A86" s="461" t="s">
        <v>111</v>
      </c>
      <c r="B86" s="461" t="s">
        <v>19</v>
      </c>
      <c r="C86" s="463">
        <v>3</v>
      </c>
      <c r="D86" s="466">
        <v>234491</v>
      </c>
      <c r="E86" s="463">
        <v>3</v>
      </c>
      <c r="F86" s="466">
        <v>234491</v>
      </c>
      <c r="G86" s="429">
        <f t="shared" si="20"/>
        <v>78163.666666666672</v>
      </c>
      <c r="H86" s="429">
        <f t="shared" si="21"/>
        <v>78163.666666666672</v>
      </c>
      <c r="J86" s="461" t="s">
        <v>111</v>
      </c>
      <c r="K86" s="461" t="s">
        <v>23</v>
      </c>
      <c r="L86" s="463">
        <v>1</v>
      </c>
      <c r="M86" s="466">
        <v>56242</v>
      </c>
      <c r="N86" s="463">
        <v>1</v>
      </c>
      <c r="O86" s="466">
        <v>56242</v>
      </c>
      <c r="P86" s="429">
        <f t="shared" si="22"/>
        <v>56242</v>
      </c>
      <c r="Q86" s="429">
        <f t="shared" si="23"/>
        <v>56242</v>
      </c>
      <c r="S86" s="461" t="s">
        <v>111</v>
      </c>
      <c r="T86" s="461" t="s">
        <v>24</v>
      </c>
      <c r="U86" s="463">
        <v>0</v>
      </c>
      <c r="V86" s="466">
        <v>0</v>
      </c>
      <c r="W86" s="466">
        <v>0</v>
      </c>
      <c r="X86" s="463">
        <v>0</v>
      </c>
      <c r="Y86" s="429" t="str">
        <f t="shared" si="24"/>
        <v>N/A</v>
      </c>
      <c r="Z86" s="429" t="str">
        <f t="shared" si="25"/>
        <v>N/A</v>
      </c>
      <c r="AB86" s="461" t="s">
        <v>111</v>
      </c>
      <c r="AC86" s="461" t="s">
        <v>32</v>
      </c>
      <c r="AD86" s="463">
        <v>3</v>
      </c>
      <c r="AE86" s="466">
        <v>155701</v>
      </c>
      <c r="AF86" s="463">
        <v>3</v>
      </c>
      <c r="AG86" s="466">
        <v>155701</v>
      </c>
      <c r="AH86" s="429">
        <f t="shared" si="26"/>
        <v>51900.333333333336</v>
      </c>
      <c r="AI86" s="429">
        <f t="shared" si="27"/>
        <v>51900.333333333336</v>
      </c>
      <c r="AK86" s="461" t="s">
        <v>111</v>
      </c>
      <c r="AL86" s="461" t="s">
        <v>33</v>
      </c>
      <c r="AM86" s="463">
        <v>0</v>
      </c>
      <c r="AN86" s="466">
        <v>0</v>
      </c>
      <c r="AO86" s="463">
        <v>0</v>
      </c>
      <c r="AP86" s="466">
        <v>0</v>
      </c>
      <c r="AQ86" s="429" t="str">
        <f t="shared" si="28"/>
        <v>N/A</v>
      </c>
      <c r="AR86" s="429" t="str">
        <f t="shared" si="29"/>
        <v>N/A</v>
      </c>
      <c r="AT86" s="461" t="s">
        <v>111</v>
      </c>
      <c r="AU86" s="461" t="s">
        <v>34</v>
      </c>
      <c r="AV86" s="463">
        <v>4</v>
      </c>
      <c r="AW86" s="466">
        <v>110887</v>
      </c>
      <c r="AX86" s="463">
        <v>4</v>
      </c>
      <c r="AY86" s="466">
        <v>110887</v>
      </c>
      <c r="AZ86" s="429">
        <f t="shared" si="30"/>
        <v>27721.75</v>
      </c>
      <c r="BA86" s="429">
        <f t="shared" si="31"/>
        <v>27721.75</v>
      </c>
      <c r="BC86" s="461" t="s">
        <v>111</v>
      </c>
      <c r="BD86" s="461" t="s">
        <v>49</v>
      </c>
      <c r="BE86" s="463">
        <v>2</v>
      </c>
      <c r="BF86" s="466">
        <v>105008</v>
      </c>
      <c r="BG86" s="463">
        <v>2</v>
      </c>
      <c r="BH86" s="466">
        <v>105008</v>
      </c>
      <c r="BI86" s="429">
        <f t="shared" si="32"/>
        <v>52504</v>
      </c>
      <c r="BJ86" s="429">
        <f t="shared" si="33"/>
        <v>52504</v>
      </c>
      <c r="BL86" s="461" t="s">
        <v>111</v>
      </c>
      <c r="BM86" s="461" t="s">
        <v>20</v>
      </c>
      <c r="BN86" s="463">
        <v>0</v>
      </c>
      <c r="BO86" s="466">
        <v>0</v>
      </c>
      <c r="BP86" s="463">
        <v>0</v>
      </c>
      <c r="BQ86" s="466">
        <v>0</v>
      </c>
      <c r="BR86" s="429" t="str">
        <f t="shared" si="34"/>
        <v>N/A</v>
      </c>
      <c r="BS86" s="429" t="str">
        <f t="shared" si="35"/>
        <v>N/A</v>
      </c>
      <c r="BU86" s="461" t="s">
        <v>111</v>
      </c>
      <c r="BV86" s="461" t="s">
        <v>21</v>
      </c>
      <c r="BW86" s="463">
        <v>0</v>
      </c>
      <c r="BX86" s="466">
        <v>0</v>
      </c>
      <c r="BY86" s="463">
        <v>0</v>
      </c>
      <c r="BZ86" s="466">
        <v>0</v>
      </c>
      <c r="CA86" s="429" t="str">
        <f t="shared" si="36"/>
        <v>N/A</v>
      </c>
      <c r="CB86" s="429" t="str">
        <f t="shared" si="37"/>
        <v>N/A</v>
      </c>
      <c r="CD86" s="461" t="s">
        <v>111</v>
      </c>
      <c r="CE86" s="461" t="s">
        <v>22</v>
      </c>
      <c r="CF86" s="463">
        <v>1</v>
      </c>
      <c r="CG86" s="466">
        <v>65000</v>
      </c>
      <c r="CH86" s="463">
        <v>1</v>
      </c>
      <c r="CI86" s="466">
        <v>65000</v>
      </c>
      <c r="CJ86" s="429">
        <f t="shared" si="38"/>
        <v>65000</v>
      </c>
      <c r="CK86" s="429">
        <f t="shared" si="39"/>
        <v>65000</v>
      </c>
    </row>
    <row r="87" spans="1:89" s="424" customFormat="1">
      <c r="A87" s="459" t="s">
        <v>112</v>
      </c>
      <c r="B87" s="459" t="s">
        <v>19</v>
      </c>
      <c r="C87" s="462">
        <v>13</v>
      </c>
      <c r="D87" s="465">
        <v>1091599</v>
      </c>
      <c r="E87" s="462">
        <v>13</v>
      </c>
      <c r="F87" s="465">
        <v>1091599</v>
      </c>
      <c r="G87" s="430">
        <f t="shared" si="20"/>
        <v>83969.153846153844</v>
      </c>
      <c r="H87" s="430">
        <f t="shared" si="21"/>
        <v>83969.153846153844</v>
      </c>
      <c r="J87" s="459" t="s">
        <v>112</v>
      </c>
      <c r="K87" s="459" t="s">
        <v>23</v>
      </c>
      <c r="L87" s="462">
        <v>2</v>
      </c>
      <c r="M87" s="465">
        <v>149920</v>
      </c>
      <c r="N87" s="462">
        <v>2</v>
      </c>
      <c r="O87" s="465">
        <v>149935</v>
      </c>
      <c r="P87" s="430">
        <f t="shared" si="22"/>
        <v>74960</v>
      </c>
      <c r="Q87" s="430">
        <f t="shared" si="23"/>
        <v>74967.5</v>
      </c>
      <c r="S87" s="459" t="s">
        <v>112</v>
      </c>
      <c r="T87" s="459" t="s">
        <v>24</v>
      </c>
      <c r="U87" s="462">
        <v>1</v>
      </c>
      <c r="V87" s="465">
        <v>73588</v>
      </c>
      <c r="W87" s="465">
        <v>1</v>
      </c>
      <c r="X87" s="462">
        <v>73588</v>
      </c>
      <c r="Y87" s="430">
        <f t="shared" si="24"/>
        <v>73588</v>
      </c>
      <c r="Z87" s="430">
        <f t="shared" si="25"/>
        <v>73588</v>
      </c>
      <c r="AB87" s="459" t="s">
        <v>112</v>
      </c>
      <c r="AC87" s="459" t="s">
        <v>32</v>
      </c>
      <c r="AD87" s="462">
        <v>9</v>
      </c>
      <c r="AE87" s="465">
        <v>480960</v>
      </c>
      <c r="AF87" s="462">
        <v>9</v>
      </c>
      <c r="AG87" s="465">
        <v>482860</v>
      </c>
      <c r="AH87" s="430">
        <f t="shared" si="26"/>
        <v>53440</v>
      </c>
      <c r="AI87" s="430">
        <f t="shared" si="27"/>
        <v>53651.111111111109</v>
      </c>
      <c r="AK87" s="459" t="s">
        <v>112</v>
      </c>
      <c r="AL87" s="459" t="s">
        <v>33</v>
      </c>
      <c r="AM87" s="462">
        <v>3</v>
      </c>
      <c r="AN87" s="465">
        <v>136351</v>
      </c>
      <c r="AO87" s="462">
        <v>3</v>
      </c>
      <c r="AP87" s="465">
        <v>137103</v>
      </c>
      <c r="AQ87" s="430">
        <f t="shared" si="28"/>
        <v>45450.333333333336</v>
      </c>
      <c r="AR87" s="430">
        <f t="shared" si="29"/>
        <v>45701</v>
      </c>
      <c r="AT87" s="459" t="s">
        <v>112</v>
      </c>
      <c r="AU87" s="459" t="s">
        <v>34</v>
      </c>
      <c r="AV87" s="462">
        <v>18</v>
      </c>
      <c r="AW87" s="465">
        <v>494576</v>
      </c>
      <c r="AX87" s="462">
        <v>18</v>
      </c>
      <c r="AY87" s="465">
        <v>503230</v>
      </c>
      <c r="AZ87" s="430">
        <f t="shared" si="30"/>
        <v>27476.444444444445</v>
      </c>
      <c r="BA87" s="430">
        <f t="shared" si="31"/>
        <v>27957.222222222223</v>
      </c>
      <c r="BC87" s="459" t="s">
        <v>112</v>
      </c>
      <c r="BD87" s="459" t="s">
        <v>49</v>
      </c>
      <c r="BE87" s="462">
        <v>6</v>
      </c>
      <c r="BF87" s="465">
        <v>339913</v>
      </c>
      <c r="BG87" s="462">
        <v>6</v>
      </c>
      <c r="BH87" s="465">
        <v>342186</v>
      </c>
      <c r="BI87" s="430">
        <f t="shared" si="32"/>
        <v>56652.166666666664</v>
      </c>
      <c r="BJ87" s="430">
        <f t="shared" si="33"/>
        <v>57031</v>
      </c>
      <c r="BL87" s="459" t="s">
        <v>112</v>
      </c>
      <c r="BM87" s="459" t="s">
        <v>20</v>
      </c>
      <c r="BN87" s="462">
        <v>2</v>
      </c>
      <c r="BO87" s="465">
        <v>202840</v>
      </c>
      <c r="BP87" s="462">
        <v>2</v>
      </c>
      <c r="BQ87" s="465">
        <v>202840</v>
      </c>
      <c r="BR87" s="430">
        <f t="shared" si="34"/>
        <v>101420</v>
      </c>
      <c r="BS87" s="430">
        <f t="shared" si="35"/>
        <v>101420</v>
      </c>
      <c r="BU87" s="459" t="s">
        <v>112</v>
      </c>
      <c r="BV87" s="459" t="s">
        <v>21</v>
      </c>
      <c r="BW87" s="462">
        <v>0</v>
      </c>
      <c r="BX87" s="465">
        <v>0</v>
      </c>
      <c r="BY87" s="462">
        <v>0</v>
      </c>
      <c r="BZ87" s="465">
        <v>0</v>
      </c>
      <c r="CA87" s="430" t="str">
        <f t="shared" si="36"/>
        <v>N/A</v>
      </c>
      <c r="CB87" s="430" t="str">
        <f t="shared" si="37"/>
        <v>N/A</v>
      </c>
      <c r="CD87" s="459" t="s">
        <v>112</v>
      </c>
      <c r="CE87" s="459" t="s">
        <v>22</v>
      </c>
      <c r="CF87" s="462">
        <v>1</v>
      </c>
      <c r="CG87" s="465">
        <v>85000</v>
      </c>
      <c r="CH87" s="462">
        <v>1</v>
      </c>
      <c r="CI87" s="465">
        <v>85000</v>
      </c>
      <c r="CJ87" s="430">
        <f t="shared" si="38"/>
        <v>85000</v>
      </c>
      <c r="CK87" s="430">
        <f t="shared" si="39"/>
        <v>85000</v>
      </c>
    </row>
    <row r="88" spans="1:89">
      <c r="A88" s="461" t="s">
        <v>113</v>
      </c>
      <c r="B88" s="461" t="s">
        <v>19</v>
      </c>
      <c r="C88" s="463">
        <v>1</v>
      </c>
      <c r="D88" s="466">
        <v>81600</v>
      </c>
      <c r="E88" s="463">
        <v>1</v>
      </c>
      <c r="F88" s="466">
        <v>81600</v>
      </c>
      <c r="G88" s="429">
        <f t="shared" si="20"/>
        <v>81600</v>
      </c>
      <c r="H88" s="429">
        <f t="shared" si="21"/>
        <v>81600</v>
      </c>
      <c r="J88" s="461" t="s">
        <v>113</v>
      </c>
      <c r="K88" s="461" t="s">
        <v>23</v>
      </c>
      <c r="L88" s="463">
        <v>0.88</v>
      </c>
      <c r="M88" s="466">
        <v>47124</v>
      </c>
      <c r="N88" s="463">
        <v>0.88</v>
      </c>
      <c r="O88" s="466">
        <v>47124</v>
      </c>
      <c r="P88" s="429">
        <f t="shared" si="22"/>
        <v>53550</v>
      </c>
      <c r="Q88" s="429">
        <f t="shared" si="23"/>
        <v>53550</v>
      </c>
      <c r="S88" s="461" t="s">
        <v>113</v>
      </c>
      <c r="T88" s="461" t="s">
        <v>24</v>
      </c>
      <c r="U88" s="463">
        <v>1</v>
      </c>
      <c r="V88" s="466">
        <v>42865</v>
      </c>
      <c r="W88" s="466">
        <v>1</v>
      </c>
      <c r="X88" s="463">
        <v>42865</v>
      </c>
      <c r="Y88" s="429">
        <f t="shared" si="24"/>
        <v>42865</v>
      </c>
      <c r="Z88" s="429">
        <f t="shared" si="25"/>
        <v>42865</v>
      </c>
      <c r="AB88" s="461" t="s">
        <v>113</v>
      </c>
      <c r="AC88" s="461" t="s">
        <v>32</v>
      </c>
      <c r="AD88" s="463">
        <v>1</v>
      </c>
      <c r="AE88" s="466">
        <v>54138</v>
      </c>
      <c r="AF88" s="463">
        <v>1</v>
      </c>
      <c r="AG88" s="466">
        <v>54138</v>
      </c>
      <c r="AH88" s="429">
        <f t="shared" si="26"/>
        <v>54138</v>
      </c>
      <c r="AI88" s="429">
        <f t="shared" si="27"/>
        <v>54138</v>
      </c>
      <c r="AK88" s="461" t="s">
        <v>113</v>
      </c>
      <c r="AL88" s="461" t="s">
        <v>33</v>
      </c>
      <c r="AM88" s="463">
        <v>1</v>
      </c>
      <c r="AN88" s="466">
        <v>69244</v>
      </c>
      <c r="AO88" s="463">
        <v>1</v>
      </c>
      <c r="AP88" s="466">
        <v>69244</v>
      </c>
      <c r="AQ88" s="429">
        <f t="shared" si="28"/>
        <v>69244</v>
      </c>
      <c r="AR88" s="429">
        <f t="shared" si="29"/>
        <v>69244</v>
      </c>
      <c r="AT88" s="461" t="s">
        <v>113</v>
      </c>
      <c r="AU88" s="461" t="s">
        <v>34</v>
      </c>
      <c r="AV88" s="463">
        <v>4</v>
      </c>
      <c r="AW88" s="466">
        <v>99188</v>
      </c>
      <c r="AX88" s="463">
        <v>4</v>
      </c>
      <c r="AY88" s="466">
        <v>99188</v>
      </c>
      <c r="AZ88" s="429">
        <f t="shared" si="30"/>
        <v>24797</v>
      </c>
      <c r="BA88" s="429">
        <f t="shared" si="31"/>
        <v>24797</v>
      </c>
      <c r="BC88" s="461" t="s">
        <v>113</v>
      </c>
      <c r="BD88" s="461" t="s">
        <v>49</v>
      </c>
      <c r="BE88" s="463">
        <v>0</v>
      </c>
      <c r="BF88" s="466">
        <v>0</v>
      </c>
      <c r="BG88" s="463">
        <v>0</v>
      </c>
      <c r="BH88" s="466">
        <v>0</v>
      </c>
      <c r="BI88" s="429" t="str">
        <f t="shared" si="32"/>
        <v>N/A</v>
      </c>
      <c r="BJ88" s="429" t="str">
        <f t="shared" si="33"/>
        <v>N/A</v>
      </c>
      <c r="BL88" s="461" t="s">
        <v>113</v>
      </c>
      <c r="BM88" s="461" t="s">
        <v>20</v>
      </c>
      <c r="BN88" s="463">
        <v>1</v>
      </c>
      <c r="BO88" s="466">
        <v>32648</v>
      </c>
      <c r="BP88" s="463">
        <v>1</v>
      </c>
      <c r="BQ88" s="466">
        <v>32648</v>
      </c>
      <c r="BR88" s="429">
        <f t="shared" si="34"/>
        <v>32648</v>
      </c>
      <c r="BS88" s="429">
        <f t="shared" si="35"/>
        <v>32648</v>
      </c>
      <c r="BU88" s="461" t="s">
        <v>113</v>
      </c>
      <c r="BV88" s="461" t="s">
        <v>21</v>
      </c>
      <c r="BW88" s="463">
        <v>2</v>
      </c>
      <c r="BX88" s="466">
        <v>79320</v>
      </c>
      <c r="BY88" s="463">
        <v>2</v>
      </c>
      <c r="BZ88" s="466">
        <v>79320</v>
      </c>
      <c r="CA88" s="429">
        <f t="shared" si="36"/>
        <v>39660</v>
      </c>
      <c r="CB88" s="429">
        <f t="shared" si="37"/>
        <v>39660</v>
      </c>
      <c r="CD88" s="461" t="s">
        <v>113</v>
      </c>
      <c r="CE88" s="461" t="s">
        <v>22</v>
      </c>
      <c r="CF88" s="463">
        <v>1</v>
      </c>
      <c r="CG88" s="466">
        <v>81600</v>
      </c>
      <c r="CH88" s="463">
        <v>1</v>
      </c>
      <c r="CI88" s="466">
        <v>81600</v>
      </c>
      <c r="CJ88" s="429">
        <f t="shared" si="38"/>
        <v>81600</v>
      </c>
      <c r="CK88" s="429">
        <f t="shared" si="39"/>
        <v>81600</v>
      </c>
    </row>
    <row r="89" spans="1:89" s="424" customFormat="1">
      <c r="A89" s="459" t="s">
        <v>194</v>
      </c>
      <c r="B89" s="459" t="s">
        <v>19</v>
      </c>
      <c r="C89" s="462">
        <v>0</v>
      </c>
      <c r="D89" s="465">
        <v>0</v>
      </c>
      <c r="E89" s="462">
        <v>0</v>
      </c>
      <c r="F89" s="465">
        <v>0</v>
      </c>
      <c r="G89" s="430" t="str">
        <f t="shared" si="20"/>
        <v>N/A</v>
      </c>
      <c r="H89" s="430" t="str">
        <f t="shared" si="21"/>
        <v>N/A</v>
      </c>
      <c r="J89" s="459" t="s">
        <v>194</v>
      </c>
      <c r="K89" s="459" t="s">
        <v>23</v>
      </c>
      <c r="L89" s="462">
        <v>1</v>
      </c>
      <c r="M89" s="465">
        <v>50289</v>
      </c>
      <c r="N89" s="462">
        <v>1</v>
      </c>
      <c r="O89" s="465">
        <v>53607</v>
      </c>
      <c r="P89" s="430">
        <f t="shared" si="22"/>
        <v>50289</v>
      </c>
      <c r="Q89" s="430">
        <f t="shared" si="23"/>
        <v>53607</v>
      </c>
      <c r="S89" s="459" t="s">
        <v>194</v>
      </c>
      <c r="T89" s="459" t="s">
        <v>24</v>
      </c>
      <c r="U89" s="462">
        <v>0</v>
      </c>
      <c r="V89" s="465">
        <v>0</v>
      </c>
      <c r="W89" s="465">
        <v>0</v>
      </c>
      <c r="X89" s="462">
        <v>0</v>
      </c>
      <c r="Y89" s="430" t="str">
        <f t="shared" si="24"/>
        <v>N/A</v>
      </c>
      <c r="Z89" s="430" t="str">
        <f t="shared" si="25"/>
        <v>N/A</v>
      </c>
      <c r="AB89" s="459" t="s">
        <v>194</v>
      </c>
      <c r="AC89" s="459" t="s">
        <v>32</v>
      </c>
      <c r="AD89" s="462">
        <v>1</v>
      </c>
      <c r="AE89" s="465">
        <v>76333</v>
      </c>
      <c r="AF89" s="462">
        <v>1</v>
      </c>
      <c r="AG89" s="465">
        <v>77463</v>
      </c>
      <c r="AH89" s="430">
        <f t="shared" si="26"/>
        <v>76333</v>
      </c>
      <c r="AI89" s="430">
        <f t="shared" si="27"/>
        <v>77463</v>
      </c>
      <c r="AK89" s="459" t="s">
        <v>194</v>
      </c>
      <c r="AL89" s="459" t="s">
        <v>33</v>
      </c>
      <c r="AM89" s="462">
        <v>0</v>
      </c>
      <c r="AN89" s="465">
        <v>0</v>
      </c>
      <c r="AO89" s="462">
        <v>0</v>
      </c>
      <c r="AP89" s="465">
        <v>0</v>
      </c>
      <c r="AQ89" s="430" t="str">
        <f t="shared" si="28"/>
        <v>N/A</v>
      </c>
      <c r="AR89" s="430" t="str">
        <f t="shared" si="29"/>
        <v>N/A</v>
      </c>
      <c r="AT89" s="459" t="s">
        <v>194</v>
      </c>
      <c r="AU89" s="459" t="s">
        <v>34</v>
      </c>
      <c r="AV89" s="462">
        <v>1.875</v>
      </c>
      <c r="AW89" s="465">
        <v>70053</v>
      </c>
      <c r="AX89" s="462">
        <v>1.875</v>
      </c>
      <c r="AY89" s="465">
        <v>70733</v>
      </c>
      <c r="AZ89" s="430">
        <f t="shared" si="30"/>
        <v>37361.599999999999</v>
      </c>
      <c r="BA89" s="430">
        <f t="shared" si="31"/>
        <v>37724.26666666667</v>
      </c>
      <c r="BC89" s="459" t="s">
        <v>194</v>
      </c>
      <c r="BD89" s="459" t="s">
        <v>49</v>
      </c>
      <c r="BE89" s="462">
        <v>0</v>
      </c>
      <c r="BF89" s="465">
        <v>0</v>
      </c>
      <c r="BG89" s="462">
        <v>0</v>
      </c>
      <c r="BH89" s="465">
        <v>0</v>
      </c>
      <c r="BI89" s="430" t="str">
        <f t="shared" si="32"/>
        <v>N/A</v>
      </c>
      <c r="BJ89" s="430" t="str">
        <f t="shared" si="33"/>
        <v>N/A</v>
      </c>
      <c r="BL89" s="459" t="s">
        <v>194</v>
      </c>
      <c r="BM89" s="459" t="s">
        <v>20</v>
      </c>
      <c r="BN89" s="462">
        <v>0</v>
      </c>
      <c r="BO89" s="465">
        <v>0</v>
      </c>
      <c r="BP89" s="462">
        <v>0</v>
      </c>
      <c r="BQ89" s="465">
        <v>0</v>
      </c>
      <c r="BR89" s="430" t="str">
        <f t="shared" si="34"/>
        <v>N/A</v>
      </c>
      <c r="BS89" s="430" t="str">
        <f t="shared" si="35"/>
        <v>N/A</v>
      </c>
      <c r="BU89" s="459" t="s">
        <v>194</v>
      </c>
      <c r="BV89" s="459" t="s">
        <v>21</v>
      </c>
      <c r="BW89" s="462">
        <v>0</v>
      </c>
      <c r="BX89" s="465">
        <v>0</v>
      </c>
      <c r="BY89" s="462">
        <v>0</v>
      </c>
      <c r="BZ89" s="465">
        <v>0</v>
      </c>
      <c r="CA89" s="430" t="str">
        <f t="shared" si="36"/>
        <v>N/A</v>
      </c>
      <c r="CB89" s="430" t="str">
        <f t="shared" si="37"/>
        <v>N/A</v>
      </c>
      <c r="CD89" s="459" t="s">
        <v>194</v>
      </c>
      <c r="CE89" s="459" t="s">
        <v>22</v>
      </c>
      <c r="CF89" s="462">
        <v>1</v>
      </c>
      <c r="CG89" s="465">
        <v>76918</v>
      </c>
      <c r="CH89" s="462">
        <v>1</v>
      </c>
      <c r="CI89" s="465">
        <v>77687</v>
      </c>
      <c r="CJ89" s="430">
        <f t="shared" si="38"/>
        <v>76918</v>
      </c>
      <c r="CK89" s="430">
        <f t="shared" si="39"/>
        <v>77687</v>
      </c>
    </row>
    <row r="90" spans="1:89">
      <c r="A90" s="461" t="s">
        <v>114</v>
      </c>
      <c r="B90" s="461" t="s">
        <v>19</v>
      </c>
      <c r="C90" s="463">
        <v>0.5</v>
      </c>
      <c r="D90" s="466">
        <v>35000</v>
      </c>
      <c r="E90" s="463">
        <v>0.5</v>
      </c>
      <c r="F90" s="466">
        <v>35000</v>
      </c>
      <c r="G90" s="429">
        <f t="shared" si="20"/>
        <v>70000</v>
      </c>
      <c r="H90" s="429">
        <f t="shared" si="21"/>
        <v>70000</v>
      </c>
      <c r="J90" s="461" t="s">
        <v>114</v>
      </c>
      <c r="K90" s="461" t="s">
        <v>23</v>
      </c>
      <c r="L90" s="463">
        <v>0.5</v>
      </c>
      <c r="M90" s="466">
        <v>35000</v>
      </c>
      <c r="N90" s="463">
        <v>0.5</v>
      </c>
      <c r="O90" s="466">
        <v>35000</v>
      </c>
      <c r="P90" s="429">
        <f t="shared" si="22"/>
        <v>70000</v>
      </c>
      <c r="Q90" s="429">
        <f t="shared" si="23"/>
        <v>70000</v>
      </c>
      <c r="S90" s="461" t="s">
        <v>114</v>
      </c>
      <c r="T90" s="461" t="s">
        <v>24</v>
      </c>
      <c r="U90" s="463">
        <v>0</v>
      </c>
      <c r="V90" s="466">
        <v>0</v>
      </c>
      <c r="W90" s="466">
        <v>0</v>
      </c>
      <c r="X90" s="463">
        <v>0</v>
      </c>
      <c r="Y90" s="429" t="str">
        <f t="shared" si="24"/>
        <v>N/A</v>
      </c>
      <c r="Z90" s="429" t="str">
        <f t="shared" si="25"/>
        <v>N/A</v>
      </c>
      <c r="AB90" s="461" t="s">
        <v>114</v>
      </c>
      <c r="AC90" s="461" t="s">
        <v>32</v>
      </c>
      <c r="AD90" s="463">
        <v>0.79</v>
      </c>
      <c r="AE90" s="466">
        <v>37506</v>
      </c>
      <c r="AF90" s="463">
        <v>0.79</v>
      </c>
      <c r="AG90" s="466">
        <v>37506</v>
      </c>
      <c r="AH90" s="429">
        <f t="shared" si="26"/>
        <v>47475.949367088608</v>
      </c>
      <c r="AI90" s="429">
        <f t="shared" si="27"/>
        <v>47475.949367088608</v>
      </c>
      <c r="AK90" s="461" t="s">
        <v>114</v>
      </c>
      <c r="AL90" s="461" t="s">
        <v>33</v>
      </c>
      <c r="AM90" s="463">
        <v>1</v>
      </c>
      <c r="AN90" s="466">
        <v>39048</v>
      </c>
      <c r="AO90" s="463">
        <v>1</v>
      </c>
      <c r="AP90" s="466">
        <v>39048</v>
      </c>
      <c r="AQ90" s="429">
        <f t="shared" si="28"/>
        <v>39048</v>
      </c>
      <c r="AR90" s="429">
        <f t="shared" si="29"/>
        <v>39048</v>
      </c>
      <c r="AT90" s="461" t="s">
        <v>114</v>
      </c>
      <c r="AU90" s="461" t="s">
        <v>34</v>
      </c>
      <c r="AV90" s="463">
        <v>1</v>
      </c>
      <c r="AW90" s="466">
        <v>19652</v>
      </c>
      <c r="AX90" s="463">
        <v>1</v>
      </c>
      <c r="AY90" s="466">
        <v>19652</v>
      </c>
      <c r="AZ90" s="429">
        <f t="shared" si="30"/>
        <v>19652</v>
      </c>
      <c r="BA90" s="429">
        <f t="shared" si="31"/>
        <v>19652</v>
      </c>
      <c r="BC90" s="461" t="s">
        <v>114</v>
      </c>
      <c r="BD90" s="461" t="s">
        <v>49</v>
      </c>
      <c r="BE90" s="463">
        <v>0.25</v>
      </c>
      <c r="BF90" s="466">
        <v>11148</v>
      </c>
      <c r="BG90" s="463">
        <v>0.25</v>
      </c>
      <c r="BH90" s="466">
        <v>11148</v>
      </c>
      <c r="BI90" s="429">
        <f t="shared" si="32"/>
        <v>44592</v>
      </c>
      <c r="BJ90" s="429">
        <f t="shared" si="33"/>
        <v>44592</v>
      </c>
      <c r="BL90" s="461" t="s">
        <v>114</v>
      </c>
      <c r="BM90" s="461" t="s">
        <v>20</v>
      </c>
      <c r="BN90" s="463">
        <v>1</v>
      </c>
      <c r="BO90" s="466">
        <v>36771</v>
      </c>
      <c r="BP90" s="463">
        <v>1</v>
      </c>
      <c r="BQ90" s="466">
        <v>36771</v>
      </c>
      <c r="BR90" s="429">
        <f t="shared" si="34"/>
        <v>36771</v>
      </c>
      <c r="BS90" s="429">
        <f t="shared" si="35"/>
        <v>36771</v>
      </c>
      <c r="BU90" s="461" t="s">
        <v>114</v>
      </c>
      <c r="BV90" s="461" t="s">
        <v>21</v>
      </c>
      <c r="BW90" s="463">
        <v>0</v>
      </c>
      <c r="BX90" s="466">
        <v>0</v>
      </c>
      <c r="BY90" s="463">
        <v>0</v>
      </c>
      <c r="BZ90" s="466">
        <v>0</v>
      </c>
      <c r="CA90" s="429" t="str">
        <f t="shared" si="36"/>
        <v>N/A</v>
      </c>
      <c r="CB90" s="429" t="str">
        <f t="shared" si="37"/>
        <v>N/A</v>
      </c>
      <c r="CD90" s="461" t="s">
        <v>114</v>
      </c>
      <c r="CE90" s="461" t="s">
        <v>22</v>
      </c>
      <c r="CF90" s="463">
        <v>1</v>
      </c>
      <c r="CG90" s="466">
        <v>59928</v>
      </c>
      <c r="CH90" s="463">
        <v>1</v>
      </c>
      <c r="CI90" s="466">
        <v>59928</v>
      </c>
      <c r="CJ90" s="429">
        <f t="shared" si="38"/>
        <v>59928</v>
      </c>
      <c r="CK90" s="429">
        <f t="shared" si="39"/>
        <v>59928</v>
      </c>
    </row>
    <row r="91" spans="1:89" s="424" customFormat="1">
      <c r="A91" s="459" t="s">
        <v>195</v>
      </c>
      <c r="B91" s="459" t="s">
        <v>19</v>
      </c>
      <c r="C91" s="462">
        <v>0</v>
      </c>
      <c r="D91" s="465">
        <v>0</v>
      </c>
      <c r="E91" s="462">
        <v>0</v>
      </c>
      <c r="F91" s="465">
        <v>0</v>
      </c>
      <c r="G91" s="430" t="str">
        <f t="shared" si="20"/>
        <v>N/A</v>
      </c>
      <c r="H91" s="430" t="str">
        <f t="shared" si="21"/>
        <v>N/A</v>
      </c>
      <c r="J91" s="459" t="s">
        <v>195</v>
      </c>
      <c r="K91" s="459" t="s">
        <v>23</v>
      </c>
      <c r="L91" s="462">
        <v>0</v>
      </c>
      <c r="M91" s="465">
        <v>0</v>
      </c>
      <c r="N91" s="462">
        <v>0</v>
      </c>
      <c r="O91" s="465">
        <v>0</v>
      </c>
      <c r="P91" s="430" t="str">
        <f t="shared" si="22"/>
        <v>N/A</v>
      </c>
      <c r="Q91" s="430" t="str">
        <f t="shared" si="23"/>
        <v>N/A</v>
      </c>
      <c r="S91" s="459" t="s">
        <v>195</v>
      </c>
      <c r="T91" s="459" t="s">
        <v>24</v>
      </c>
      <c r="U91" s="462">
        <v>0</v>
      </c>
      <c r="V91" s="465">
        <v>0</v>
      </c>
      <c r="W91" s="465">
        <v>0</v>
      </c>
      <c r="X91" s="462">
        <v>0</v>
      </c>
      <c r="Y91" s="430" t="str">
        <f t="shared" si="24"/>
        <v>N/A</v>
      </c>
      <c r="Z91" s="430" t="str">
        <f t="shared" si="25"/>
        <v>N/A</v>
      </c>
      <c r="AB91" s="459" t="s">
        <v>195</v>
      </c>
      <c r="AC91" s="459" t="s">
        <v>32</v>
      </c>
      <c r="AD91" s="462">
        <v>1</v>
      </c>
      <c r="AE91" s="465">
        <v>60385</v>
      </c>
      <c r="AF91" s="462">
        <v>1</v>
      </c>
      <c r="AG91" s="465">
        <v>63340</v>
      </c>
      <c r="AH91" s="430">
        <f t="shared" si="26"/>
        <v>60385</v>
      </c>
      <c r="AI91" s="430">
        <f t="shared" si="27"/>
        <v>63340</v>
      </c>
      <c r="AK91" s="459" t="s">
        <v>195</v>
      </c>
      <c r="AL91" s="459" t="s">
        <v>33</v>
      </c>
      <c r="AM91" s="462">
        <v>0</v>
      </c>
      <c r="AN91" s="465">
        <v>0</v>
      </c>
      <c r="AO91" s="462">
        <v>0</v>
      </c>
      <c r="AP91" s="465">
        <v>0</v>
      </c>
      <c r="AQ91" s="430" t="str">
        <f t="shared" si="28"/>
        <v>N/A</v>
      </c>
      <c r="AR91" s="430" t="str">
        <f t="shared" si="29"/>
        <v>N/A</v>
      </c>
      <c r="AT91" s="459" t="s">
        <v>195</v>
      </c>
      <c r="AU91" s="459" t="s">
        <v>34</v>
      </c>
      <c r="AV91" s="462">
        <v>2</v>
      </c>
      <c r="AW91" s="465">
        <v>59266</v>
      </c>
      <c r="AX91" s="462">
        <v>2</v>
      </c>
      <c r="AY91" s="465">
        <v>66000</v>
      </c>
      <c r="AZ91" s="430">
        <f t="shared" si="30"/>
        <v>29633</v>
      </c>
      <c r="BA91" s="430">
        <f t="shared" si="31"/>
        <v>33000</v>
      </c>
      <c r="BC91" s="459" t="s">
        <v>195</v>
      </c>
      <c r="BD91" s="459" t="s">
        <v>49</v>
      </c>
      <c r="BE91" s="462">
        <v>0</v>
      </c>
      <c r="BF91" s="465">
        <v>0</v>
      </c>
      <c r="BG91" s="462">
        <v>0</v>
      </c>
      <c r="BH91" s="465">
        <v>0</v>
      </c>
      <c r="BI91" s="430" t="str">
        <f t="shared" si="32"/>
        <v>N/A</v>
      </c>
      <c r="BJ91" s="430" t="str">
        <f t="shared" si="33"/>
        <v>N/A</v>
      </c>
      <c r="BL91" s="459" t="s">
        <v>195</v>
      </c>
      <c r="BM91" s="459" t="s">
        <v>20</v>
      </c>
      <c r="BN91" s="462">
        <v>0</v>
      </c>
      <c r="BO91" s="465">
        <v>0</v>
      </c>
      <c r="BP91" s="462">
        <v>0</v>
      </c>
      <c r="BQ91" s="465">
        <v>0</v>
      </c>
      <c r="BR91" s="430" t="str">
        <f t="shared" si="34"/>
        <v>N/A</v>
      </c>
      <c r="BS91" s="430" t="str">
        <f t="shared" si="35"/>
        <v>N/A</v>
      </c>
      <c r="BU91" s="459" t="s">
        <v>195</v>
      </c>
      <c r="BV91" s="459" t="s">
        <v>21</v>
      </c>
      <c r="BW91" s="462">
        <v>0</v>
      </c>
      <c r="BX91" s="465">
        <v>0</v>
      </c>
      <c r="BY91" s="462">
        <v>0</v>
      </c>
      <c r="BZ91" s="465">
        <v>0</v>
      </c>
      <c r="CA91" s="430" t="str">
        <f t="shared" si="36"/>
        <v>N/A</v>
      </c>
      <c r="CB91" s="430" t="str">
        <f t="shared" si="37"/>
        <v>N/A</v>
      </c>
      <c r="CD91" s="459" t="s">
        <v>195</v>
      </c>
      <c r="CE91" s="459" t="s">
        <v>22</v>
      </c>
      <c r="CF91" s="462">
        <v>0</v>
      </c>
      <c r="CG91" s="465">
        <v>0</v>
      </c>
      <c r="CH91" s="462">
        <v>0</v>
      </c>
      <c r="CI91" s="465">
        <v>0</v>
      </c>
      <c r="CJ91" s="430" t="str">
        <f t="shared" si="38"/>
        <v>N/A</v>
      </c>
      <c r="CK91" s="430" t="str">
        <f t="shared" si="39"/>
        <v>N/A</v>
      </c>
    </row>
    <row r="92" spans="1:89">
      <c r="A92" s="461" t="s">
        <v>196</v>
      </c>
      <c r="B92" s="461" t="s">
        <v>19</v>
      </c>
      <c r="C92" s="463">
        <v>0</v>
      </c>
      <c r="D92" s="466">
        <v>0</v>
      </c>
      <c r="E92" s="463">
        <v>0</v>
      </c>
      <c r="F92" s="466">
        <v>0</v>
      </c>
      <c r="G92" s="429" t="str">
        <f t="shared" si="20"/>
        <v>N/A</v>
      </c>
      <c r="H92" s="429" t="str">
        <f t="shared" si="21"/>
        <v>N/A</v>
      </c>
      <c r="J92" s="461" t="s">
        <v>196</v>
      </c>
      <c r="K92" s="461" t="s">
        <v>23</v>
      </c>
      <c r="L92" s="463">
        <v>0.63</v>
      </c>
      <c r="M92" s="466">
        <v>26041.5</v>
      </c>
      <c r="N92" s="463">
        <v>0.63</v>
      </c>
      <c r="O92" s="466">
        <v>26447</v>
      </c>
      <c r="P92" s="429">
        <f t="shared" si="22"/>
        <v>41335.714285714283</v>
      </c>
      <c r="Q92" s="429">
        <f t="shared" si="23"/>
        <v>41979.365079365081</v>
      </c>
      <c r="S92" s="461" t="s">
        <v>196</v>
      </c>
      <c r="T92" s="461" t="s">
        <v>24</v>
      </c>
      <c r="U92" s="463">
        <v>0</v>
      </c>
      <c r="V92" s="466">
        <v>0</v>
      </c>
      <c r="W92" s="466">
        <v>0</v>
      </c>
      <c r="X92" s="463">
        <v>0</v>
      </c>
      <c r="Y92" s="429" t="str">
        <f t="shared" si="24"/>
        <v>N/A</v>
      </c>
      <c r="Z92" s="429" t="str">
        <f t="shared" si="25"/>
        <v>N/A</v>
      </c>
      <c r="AB92" s="461" t="s">
        <v>196</v>
      </c>
      <c r="AC92" s="461" t="s">
        <v>32</v>
      </c>
      <c r="AD92" s="463">
        <v>1.61</v>
      </c>
      <c r="AE92" s="466">
        <v>78724.800000000003</v>
      </c>
      <c r="AF92" s="463">
        <v>1.61</v>
      </c>
      <c r="AG92" s="466">
        <v>83632</v>
      </c>
      <c r="AH92" s="429">
        <f t="shared" si="26"/>
        <v>48897.391304347824</v>
      </c>
      <c r="AI92" s="429">
        <f t="shared" si="27"/>
        <v>51945.341614906829</v>
      </c>
      <c r="AK92" s="461" t="s">
        <v>196</v>
      </c>
      <c r="AL92" s="461" t="s">
        <v>33</v>
      </c>
      <c r="AM92" s="463">
        <v>0</v>
      </c>
      <c r="AN92" s="466">
        <v>0</v>
      </c>
      <c r="AO92" s="463">
        <v>0</v>
      </c>
      <c r="AP92" s="466">
        <v>0</v>
      </c>
      <c r="AQ92" s="429" t="str">
        <f t="shared" si="28"/>
        <v>N/A</v>
      </c>
      <c r="AR92" s="429" t="str">
        <f t="shared" si="29"/>
        <v>N/A</v>
      </c>
      <c r="AT92" s="461" t="s">
        <v>196</v>
      </c>
      <c r="AU92" s="461" t="s">
        <v>34</v>
      </c>
      <c r="AV92" s="463">
        <v>1</v>
      </c>
      <c r="AW92" s="466">
        <v>39500</v>
      </c>
      <c r="AX92" s="463">
        <v>1</v>
      </c>
      <c r="AY92" s="466">
        <v>39500</v>
      </c>
      <c r="AZ92" s="429">
        <f t="shared" si="30"/>
        <v>39500</v>
      </c>
      <c r="BA92" s="429">
        <f t="shared" si="31"/>
        <v>39500</v>
      </c>
      <c r="BC92" s="461" t="s">
        <v>196</v>
      </c>
      <c r="BD92" s="461" t="s">
        <v>49</v>
      </c>
      <c r="BE92" s="463">
        <v>0</v>
      </c>
      <c r="BF92" s="466">
        <v>0</v>
      </c>
      <c r="BG92" s="463">
        <v>0</v>
      </c>
      <c r="BH92" s="466">
        <v>0</v>
      </c>
      <c r="BI92" s="429" t="str">
        <f t="shared" si="32"/>
        <v>N/A</v>
      </c>
      <c r="BJ92" s="429" t="str">
        <f t="shared" si="33"/>
        <v>N/A</v>
      </c>
      <c r="BL92" s="461" t="s">
        <v>196</v>
      </c>
      <c r="BM92" s="461" t="s">
        <v>20</v>
      </c>
      <c r="BN92" s="463">
        <v>0</v>
      </c>
      <c r="BO92" s="466">
        <v>0</v>
      </c>
      <c r="BP92" s="463">
        <v>0</v>
      </c>
      <c r="BQ92" s="466">
        <v>0</v>
      </c>
      <c r="BR92" s="429" t="str">
        <f t="shared" si="34"/>
        <v>N/A</v>
      </c>
      <c r="BS92" s="429" t="str">
        <f t="shared" si="35"/>
        <v>N/A</v>
      </c>
      <c r="BU92" s="461" t="s">
        <v>196</v>
      </c>
      <c r="BV92" s="461" t="s">
        <v>21</v>
      </c>
      <c r="BW92" s="463">
        <v>0</v>
      </c>
      <c r="BX92" s="466">
        <v>0</v>
      </c>
      <c r="BY92" s="463">
        <v>0</v>
      </c>
      <c r="BZ92" s="466">
        <v>0</v>
      </c>
      <c r="CA92" s="429" t="str">
        <f t="shared" si="36"/>
        <v>N/A</v>
      </c>
      <c r="CB92" s="429" t="str">
        <f t="shared" si="37"/>
        <v>N/A</v>
      </c>
      <c r="CD92" s="461" t="s">
        <v>196</v>
      </c>
      <c r="CE92" s="461" t="s">
        <v>22</v>
      </c>
      <c r="CF92" s="463">
        <v>1</v>
      </c>
      <c r="CG92" s="466">
        <v>70199</v>
      </c>
      <c r="CH92" s="463">
        <v>1</v>
      </c>
      <c r="CI92" s="466">
        <v>70550</v>
      </c>
      <c r="CJ92" s="429">
        <f t="shared" si="38"/>
        <v>70199</v>
      </c>
      <c r="CK92" s="429">
        <f t="shared" si="39"/>
        <v>70550</v>
      </c>
    </row>
    <row r="93" spans="1:89" s="424" customFormat="1">
      <c r="A93" s="459" t="s">
        <v>115</v>
      </c>
      <c r="B93" s="459" t="s">
        <v>19</v>
      </c>
      <c r="C93" s="462">
        <v>1.86</v>
      </c>
      <c r="D93" s="465">
        <v>146779</v>
      </c>
      <c r="E93" s="462">
        <v>1.86</v>
      </c>
      <c r="F93" s="465">
        <v>146781</v>
      </c>
      <c r="G93" s="430">
        <f t="shared" si="20"/>
        <v>78913.440860215051</v>
      </c>
      <c r="H93" s="430">
        <f t="shared" si="21"/>
        <v>78914.516129032258</v>
      </c>
      <c r="J93" s="459" t="s">
        <v>115</v>
      </c>
      <c r="K93" s="459" t="s">
        <v>23</v>
      </c>
      <c r="L93" s="462">
        <v>1</v>
      </c>
      <c r="M93" s="465">
        <v>25790</v>
      </c>
      <c r="N93" s="462">
        <v>1</v>
      </c>
      <c r="O93" s="465">
        <v>25791</v>
      </c>
      <c r="P93" s="430">
        <f t="shared" si="22"/>
        <v>25790</v>
      </c>
      <c r="Q93" s="430">
        <f t="shared" si="23"/>
        <v>25791</v>
      </c>
      <c r="S93" s="459" t="s">
        <v>115</v>
      </c>
      <c r="T93" s="459" t="s">
        <v>24</v>
      </c>
      <c r="U93" s="462">
        <v>0.8</v>
      </c>
      <c r="V93" s="465">
        <v>9910</v>
      </c>
      <c r="W93" s="465">
        <v>0.8</v>
      </c>
      <c r="X93" s="462">
        <v>11340</v>
      </c>
      <c r="Y93" s="430">
        <f t="shared" si="24"/>
        <v>12387.5</v>
      </c>
      <c r="Z93" s="430">
        <f t="shared" si="25"/>
        <v>14175</v>
      </c>
      <c r="AB93" s="459" t="s">
        <v>115</v>
      </c>
      <c r="AC93" s="459" t="s">
        <v>32</v>
      </c>
      <c r="AD93" s="462">
        <v>1</v>
      </c>
      <c r="AE93" s="465">
        <v>53411</v>
      </c>
      <c r="AF93" s="462">
        <v>1</v>
      </c>
      <c r="AG93" s="465">
        <v>53412</v>
      </c>
      <c r="AH93" s="430">
        <f t="shared" si="26"/>
        <v>53411</v>
      </c>
      <c r="AI93" s="430">
        <f t="shared" si="27"/>
        <v>53412</v>
      </c>
      <c r="AK93" s="459" t="s">
        <v>115</v>
      </c>
      <c r="AL93" s="459" t="s">
        <v>33</v>
      </c>
      <c r="AM93" s="462">
        <v>0</v>
      </c>
      <c r="AN93" s="465">
        <v>0</v>
      </c>
      <c r="AO93" s="462">
        <v>0</v>
      </c>
      <c r="AP93" s="465">
        <v>0</v>
      </c>
      <c r="AQ93" s="430" t="str">
        <f t="shared" si="28"/>
        <v>N/A</v>
      </c>
      <c r="AR93" s="430" t="str">
        <f t="shared" si="29"/>
        <v>N/A</v>
      </c>
      <c r="AT93" s="459" t="s">
        <v>115</v>
      </c>
      <c r="AU93" s="459" t="s">
        <v>34</v>
      </c>
      <c r="AV93" s="462">
        <v>2</v>
      </c>
      <c r="AW93" s="465">
        <v>40836</v>
      </c>
      <c r="AX93" s="462">
        <v>2</v>
      </c>
      <c r="AY93" s="465">
        <v>40838</v>
      </c>
      <c r="AZ93" s="430">
        <f t="shared" si="30"/>
        <v>20418</v>
      </c>
      <c r="BA93" s="430">
        <f t="shared" si="31"/>
        <v>20419</v>
      </c>
      <c r="BC93" s="459" t="s">
        <v>115</v>
      </c>
      <c r="BD93" s="459" t="s">
        <v>49</v>
      </c>
      <c r="BE93" s="462">
        <v>0</v>
      </c>
      <c r="BF93" s="465">
        <v>0</v>
      </c>
      <c r="BG93" s="462">
        <v>0</v>
      </c>
      <c r="BH93" s="465">
        <v>0</v>
      </c>
      <c r="BI93" s="430" t="str">
        <f t="shared" si="32"/>
        <v>N/A</v>
      </c>
      <c r="BJ93" s="430" t="str">
        <f t="shared" si="33"/>
        <v>N/A</v>
      </c>
      <c r="BL93" s="459" t="s">
        <v>115</v>
      </c>
      <c r="BM93" s="459" t="s">
        <v>20</v>
      </c>
      <c r="BN93" s="462">
        <v>0</v>
      </c>
      <c r="BO93" s="465">
        <v>0</v>
      </c>
      <c r="BP93" s="462">
        <v>0</v>
      </c>
      <c r="BQ93" s="465">
        <v>0</v>
      </c>
      <c r="BR93" s="430" t="str">
        <f t="shared" si="34"/>
        <v>N/A</v>
      </c>
      <c r="BS93" s="430" t="str">
        <f t="shared" si="35"/>
        <v>N/A</v>
      </c>
      <c r="BU93" s="459" t="s">
        <v>115</v>
      </c>
      <c r="BV93" s="459" t="s">
        <v>21</v>
      </c>
      <c r="BW93" s="462">
        <v>1</v>
      </c>
      <c r="BX93" s="465">
        <v>37316</v>
      </c>
      <c r="BY93" s="462">
        <v>1</v>
      </c>
      <c r="BZ93" s="465">
        <v>37317</v>
      </c>
      <c r="CA93" s="430">
        <f t="shared" si="36"/>
        <v>37316</v>
      </c>
      <c r="CB93" s="430">
        <f t="shared" si="37"/>
        <v>37317</v>
      </c>
      <c r="CD93" s="459" t="s">
        <v>115</v>
      </c>
      <c r="CE93" s="459" t="s">
        <v>22</v>
      </c>
      <c r="CF93" s="462">
        <v>0</v>
      </c>
      <c r="CG93" s="465">
        <v>0</v>
      </c>
      <c r="CH93" s="462">
        <v>0</v>
      </c>
      <c r="CI93" s="465">
        <v>0</v>
      </c>
      <c r="CJ93" s="430" t="str">
        <f t="shared" si="38"/>
        <v>N/A</v>
      </c>
      <c r="CK93" s="430" t="str">
        <f t="shared" si="39"/>
        <v>N/A</v>
      </c>
    </row>
    <row r="94" spans="1:89">
      <c r="A94" s="461" t="s">
        <v>116</v>
      </c>
      <c r="B94" s="461" t="s">
        <v>19</v>
      </c>
      <c r="C94" s="463">
        <v>3</v>
      </c>
      <c r="D94" s="466">
        <v>203450</v>
      </c>
      <c r="E94" s="463">
        <v>3</v>
      </c>
      <c r="F94" s="466">
        <v>203450</v>
      </c>
      <c r="G94" s="429">
        <f t="shared" si="20"/>
        <v>67816.666666666672</v>
      </c>
      <c r="H94" s="429">
        <f t="shared" si="21"/>
        <v>67816.666666666672</v>
      </c>
      <c r="J94" s="461" t="s">
        <v>116</v>
      </c>
      <c r="K94" s="461" t="s">
        <v>23</v>
      </c>
      <c r="L94" s="463">
        <v>2</v>
      </c>
      <c r="M94" s="466">
        <v>106136</v>
      </c>
      <c r="N94" s="463">
        <v>2</v>
      </c>
      <c r="O94" s="466">
        <v>106136</v>
      </c>
      <c r="P94" s="429">
        <f t="shared" si="22"/>
        <v>53068</v>
      </c>
      <c r="Q94" s="429">
        <f t="shared" si="23"/>
        <v>53068</v>
      </c>
      <c r="S94" s="461" t="s">
        <v>116</v>
      </c>
      <c r="T94" s="461" t="s">
        <v>24</v>
      </c>
      <c r="U94" s="463">
        <v>0</v>
      </c>
      <c r="V94" s="466">
        <v>0</v>
      </c>
      <c r="W94" s="466">
        <v>0</v>
      </c>
      <c r="X94" s="463">
        <v>0</v>
      </c>
      <c r="Y94" s="429" t="str">
        <f t="shared" si="24"/>
        <v>N/A</v>
      </c>
      <c r="Z94" s="429" t="str">
        <f t="shared" si="25"/>
        <v>N/A</v>
      </c>
      <c r="AB94" s="461" t="s">
        <v>116</v>
      </c>
      <c r="AC94" s="461" t="s">
        <v>32</v>
      </c>
      <c r="AD94" s="463">
        <v>1</v>
      </c>
      <c r="AE94" s="466">
        <v>58200</v>
      </c>
      <c r="AF94" s="463">
        <v>1</v>
      </c>
      <c r="AG94" s="466">
        <v>58200</v>
      </c>
      <c r="AH94" s="429">
        <f t="shared" si="26"/>
        <v>58200</v>
      </c>
      <c r="AI94" s="429">
        <f t="shared" si="27"/>
        <v>58200</v>
      </c>
      <c r="AK94" s="461" t="s">
        <v>116</v>
      </c>
      <c r="AL94" s="461" t="s">
        <v>33</v>
      </c>
      <c r="AM94" s="463">
        <v>0</v>
      </c>
      <c r="AN94" s="466">
        <v>0</v>
      </c>
      <c r="AO94" s="463">
        <v>0</v>
      </c>
      <c r="AP94" s="466">
        <v>0</v>
      </c>
      <c r="AQ94" s="429" t="str">
        <f t="shared" si="28"/>
        <v>N/A</v>
      </c>
      <c r="AR94" s="429" t="str">
        <f t="shared" si="29"/>
        <v>N/A</v>
      </c>
      <c r="AT94" s="461" t="s">
        <v>116</v>
      </c>
      <c r="AU94" s="461" t="s">
        <v>34</v>
      </c>
      <c r="AV94" s="463">
        <v>6</v>
      </c>
      <c r="AW94" s="466">
        <v>147355.6</v>
      </c>
      <c r="AX94" s="463">
        <v>6</v>
      </c>
      <c r="AY94" s="466">
        <v>147355.6</v>
      </c>
      <c r="AZ94" s="429">
        <f t="shared" si="30"/>
        <v>24559.266666666666</v>
      </c>
      <c r="BA94" s="429">
        <f t="shared" si="31"/>
        <v>24559.266666666666</v>
      </c>
      <c r="BC94" s="461" t="s">
        <v>116</v>
      </c>
      <c r="BD94" s="461" t="s">
        <v>49</v>
      </c>
      <c r="BE94" s="463">
        <v>1</v>
      </c>
      <c r="BF94" s="466">
        <v>68058</v>
      </c>
      <c r="BG94" s="463">
        <v>1</v>
      </c>
      <c r="BH94" s="466">
        <v>68058</v>
      </c>
      <c r="BI94" s="429">
        <f t="shared" si="32"/>
        <v>68058</v>
      </c>
      <c r="BJ94" s="429">
        <f t="shared" si="33"/>
        <v>68058</v>
      </c>
      <c r="BL94" s="461" t="s">
        <v>116</v>
      </c>
      <c r="BM94" s="461" t="s">
        <v>20</v>
      </c>
      <c r="BN94" s="463">
        <v>0</v>
      </c>
      <c r="BO94" s="466">
        <v>0</v>
      </c>
      <c r="BP94" s="463">
        <v>0</v>
      </c>
      <c r="BQ94" s="466">
        <v>0</v>
      </c>
      <c r="BR94" s="429" t="str">
        <f t="shared" si="34"/>
        <v>N/A</v>
      </c>
      <c r="BS94" s="429" t="str">
        <f t="shared" si="35"/>
        <v>N/A</v>
      </c>
      <c r="BU94" s="461" t="s">
        <v>116</v>
      </c>
      <c r="BV94" s="461" t="s">
        <v>21</v>
      </c>
      <c r="BW94" s="463">
        <v>1</v>
      </c>
      <c r="BX94" s="466">
        <v>50924</v>
      </c>
      <c r="BY94" s="463">
        <v>1</v>
      </c>
      <c r="BZ94" s="466">
        <v>50924</v>
      </c>
      <c r="CA94" s="429">
        <f t="shared" si="36"/>
        <v>50924</v>
      </c>
      <c r="CB94" s="429">
        <f t="shared" si="37"/>
        <v>50924</v>
      </c>
      <c r="CD94" s="461" t="s">
        <v>116</v>
      </c>
      <c r="CE94" s="461" t="s">
        <v>22</v>
      </c>
      <c r="CF94" s="463">
        <v>1</v>
      </c>
      <c r="CG94" s="466">
        <v>69003</v>
      </c>
      <c r="CH94" s="463">
        <v>1</v>
      </c>
      <c r="CI94" s="466">
        <v>69003</v>
      </c>
      <c r="CJ94" s="429">
        <f t="shared" si="38"/>
        <v>69003</v>
      </c>
      <c r="CK94" s="429">
        <f t="shared" si="39"/>
        <v>69003</v>
      </c>
    </row>
    <row r="95" spans="1:89" s="424" customFormat="1">
      <c r="A95" s="459" t="s">
        <v>199</v>
      </c>
      <c r="B95" s="459" t="s">
        <v>19</v>
      </c>
      <c r="C95" s="462">
        <v>1</v>
      </c>
      <c r="D95" s="465">
        <v>74046</v>
      </c>
      <c r="E95" s="462">
        <v>1</v>
      </c>
      <c r="F95" s="465">
        <v>91984.52</v>
      </c>
      <c r="G95" s="430">
        <f t="shared" si="20"/>
        <v>74046</v>
      </c>
      <c r="H95" s="430">
        <f t="shared" si="21"/>
        <v>91984.52</v>
      </c>
      <c r="J95" s="459" t="s">
        <v>199</v>
      </c>
      <c r="K95" s="459" t="s">
        <v>23</v>
      </c>
      <c r="L95" s="462">
        <v>6</v>
      </c>
      <c r="M95" s="465">
        <v>368901.89</v>
      </c>
      <c r="N95" s="462">
        <v>6</v>
      </c>
      <c r="O95" s="465">
        <v>388340.92</v>
      </c>
      <c r="P95" s="430">
        <f t="shared" si="22"/>
        <v>61483.648333333338</v>
      </c>
      <c r="Q95" s="430">
        <f t="shared" si="23"/>
        <v>64723.486666666664</v>
      </c>
      <c r="S95" s="459" t="s">
        <v>199</v>
      </c>
      <c r="T95" s="459" t="s">
        <v>24</v>
      </c>
      <c r="U95" s="462">
        <v>0</v>
      </c>
      <c r="V95" s="465">
        <v>0</v>
      </c>
      <c r="W95" s="465">
        <v>0</v>
      </c>
      <c r="X95" s="462">
        <v>0</v>
      </c>
      <c r="Y95" s="430" t="str">
        <f t="shared" si="24"/>
        <v>N/A</v>
      </c>
      <c r="Z95" s="430" t="str">
        <f t="shared" si="25"/>
        <v>N/A</v>
      </c>
      <c r="AB95" s="459" t="s">
        <v>199</v>
      </c>
      <c r="AC95" s="459" t="s">
        <v>32</v>
      </c>
      <c r="AD95" s="462">
        <v>0</v>
      </c>
      <c r="AE95" s="465">
        <v>0</v>
      </c>
      <c r="AF95" s="462">
        <v>0</v>
      </c>
      <c r="AG95" s="465">
        <v>0</v>
      </c>
      <c r="AH95" s="430" t="str">
        <f t="shared" si="26"/>
        <v>N/A</v>
      </c>
      <c r="AI95" s="430" t="str">
        <f t="shared" si="27"/>
        <v>N/A</v>
      </c>
      <c r="AK95" s="459" t="s">
        <v>199</v>
      </c>
      <c r="AL95" s="459" t="s">
        <v>33</v>
      </c>
      <c r="AM95" s="462">
        <v>0</v>
      </c>
      <c r="AN95" s="465">
        <v>0</v>
      </c>
      <c r="AO95" s="462">
        <v>0</v>
      </c>
      <c r="AP95" s="465">
        <v>0</v>
      </c>
      <c r="AQ95" s="430" t="str">
        <f t="shared" si="28"/>
        <v>N/A</v>
      </c>
      <c r="AR95" s="430" t="str">
        <f t="shared" si="29"/>
        <v>N/A</v>
      </c>
      <c r="AT95" s="459" t="s">
        <v>199</v>
      </c>
      <c r="AU95" s="459" t="s">
        <v>34</v>
      </c>
      <c r="AV95" s="462">
        <v>5</v>
      </c>
      <c r="AW95" s="465">
        <v>125500</v>
      </c>
      <c r="AX95" s="462">
        <v>5</v>
      </c>
      <c r="AY95" s="465">
        <v>133695</v>
      </c>
      <c r="AZ95" s="430">
        <f t="shared" si="30"/>
        <v>25100</v>
      </c>
      <c r="BA95" s="430">
        <f t="shared" si="31"/>
        <v>26739</v>
      </c>
      <c r="BC95" s="459" t="s">
        <v>199</v>
      </c>
      <c r="BD95" s="459" t="s">
        <v>49</v>
      </c>
      <c r="BE95" s="462">
        <v>1</v>
      </c>
      <c r="BF95" s="465">
        <v>27295</v>
      </c>
      <c r="BG95" s="462">
        <v>1</v>
      </c>
      <c r="BH95" s="465">
        <v>28113.85</v>
      </c>
      <c r="BI95" s="430">
        <f t="shared" si="32"/>
        <v>27295</v>
      </c>
      <c r="BJ95" s="430">
        <f t="shared" si="33"/>
        <v>28113.85</v>
      </c>
      <c r="BL95" s="459" t="s">
        <v>199</v>
      </c>
      <c r="BM95" s="459" t="s">
        <v>20</v>
      </c>
      <c r="BN95" s="462">
        <v>0</v>
      </c>
      <c r="BO95" s="465">
        <v>0</v>
      </c>
      <c r="BP95" s="462">
        <v>0</v>
      </c>
      <c r="BQ95" s="465">
        <v>0</v>
      </c>
      <c r="BR95" s="430" t="str">
        <f t="shared" si="34"/>
        <v>N/A</v>
      </c>
      <c r="BS95" s="430" t="str">
        <f t="shared" si="35"/>
        <v>N/A</v>
      </c>
      <c r="BU95" s="459" t="s">
        <v>199</v>
      </c>
      <c r="BV95" s="459" t="s">
        <v>21</v>
      </c>
      <c r="BW95" s="462">
        <v>0</v>
      </c>
      <c r="BX95" s="465">
        <v>0</v>
      </c>
      <c r="BY95" s="462">
        <v>0</v>
      </c>
      <c r="BZ95" s="465">
        <v>0</v>
      </c>
      <c r="CA95" s="430" t="str">
        <f t="shared" si="36"/>
        <v>N/A</v>
      </c>
      <c r="CB95" s="430" t="str">
        <f t="shared" si="37"/>
        <v>N/A</v>
      </c>
      <c r="CD95" s="459" t="s">
        <v>199</v>
      </c>
      <c r="CE95" s="459" t="s">
        <v>22</v>
      </c>
      <c r="CF95" s="462">
        <v>0</v>
      </c>
      <c r="CG95" s="465">
        <v>0</v>
      </c>
      <c r="CH95" s="462">
        <v>0</v>
      </c>
      <c r="CI95" s="465">
        <v>0</v>
      </c>
      <c r="CJ95" s="430" t="str">
        <f t="shared" si="38"/>
        <v>N/A</v>
      </c>
      <c r="CK95" s="430" t="str">
        <f t="shared" si="39"/>
        <v>N/A</v>
      </c>
    </row>
    <row r="96" spans="1:89">
      <c r="A96" s="461" t="s">
        <v>200</v>
      </c>
      <c r="B96" s="461" t="s">
        <v>19</v>
      </c>
      <c r="C96" s="463">
        <v>0</v>
      </c>
      <c r="D96" s="466">
        <v>0</v>
      </c>
      <c r="E96" s="463">
        <v>0</v>
      </c>
      <c r="F96" s="466">
        <v>0</v>
      </c>
      <c r="G96" s="429" t="str">
        <f t="shared" si="20"/>
        <v>N/A</v>
      </c>
      <c r="H96" s="429" t="str">
        <f t="shared" si="21"/>
        <v>N/A</v>
      </c>
      <c r="J96" s="461" t="s">
        <v>200</v>
      </c>
      <c r="K96" s="461" t="s">
        <v>23</v>
      </c>
      <c r="L96" s="463">
        <v>0</v>
      </c>
      <c r="M96" s="466">
        <v>0</v>
      </c>
      <c r="N96" s="463">
        <v>0</v>
      </c>
      <c r="O96" s="466">
        <v>0</v>
      </c>
      <c r="P96" s="429" t="str">
        <f t="shared" si="22"/>
        <v>N/A</v>
      </c>
      <c r="Q96" s="429" t="str">
        <f t="shared" si="23"/>
        <v>N/A</v>
      </c>
      <c r="S96" s="461" t="s">
        <v>200</v>
      </c>
      <c r="T96" s="461" t="s">
        <v>24</v>
      </c>
      <c r="U96" s="463">
        <v>0</v>
      </c>
      <c r="V96" s="466">
        <v>0</v>
      </c>
      <c r="W96" s="466">
        <v>0</v>
      </c>
      <c r="X96" s="463">
        <v>0</v>
      </c>
      <c r="Y96" s="429" t="str">
        <f t="shared" si="24"/>
        <v>N/A</v>
      </c>
      <c r="Z96" s="429" t="str">
        <f t="shared" si="25"/>
        <v>N/A</v>
      </c>
      <c r="AB96" s="461" t="s">
        <v>200</v>
      </c>
      <c r="AC96" s="461" t="s">
        <v>32</v>
      </c>
      <c r="AD96" s="463">
        <v>0</v>
      </c>
      <c r="AE96" s="466">
        <v>0</v>
      </c>
      <c r="AF96" s="463">
        <v>0</v>
      </c>
      <c r="AG96" s="466">
        <v>0</v>
      </c>
      <c r="AH96" s="429" t="str">
        <f t="shared" si="26"/>
        <v>N/A</v>
      </c>
      <c r="AI96" s="429" t="str">
        <f t="shared" si="27"/>
        <v>N/A</v>
      </c>
      <c r="AK96" s="461" t="s">
        <v>200</v>
      </c>
      <c r="AL96" s="461" t="s">
        <v>33</v>
      </c>
      <c r="AM96" s="463">
        <v>0</v>
      </c>
      <c r="AN96" s="466">
        <v>0</v>
      </c>
      <c r="AO96" s="463">
        <v>0</v>
      </c>
      <c r="AP96" s="466">
        <v>0</v>
      </c>
      <c r="AQ96" s="429" t="str">
        <f t="shared" si="28"/>
        <v>N/A</v>
      </c>
      <c r="AR96" s="429" t="str">
        <f t="shared" si="29"/>
        <v>N/A</v>
      </c>
      <c r="AT96" s="461" t="s">
        <v>200</v>
      </c>
      <c r="AU96" s="461" t="s">
        <v>34</v>
      </c>
      <c r="AV96" s="463">
        <v>1.5</v>
      </c>
      <c r="AW96" s="466">
        <v>66864</v>
      </c>
      <c r="AX96" s="463">
        <v>1.5</v>
      </c>
      <c r="AY96" s="466">
        <v>67514</v>
      </c>
      <c r="AZ96" s="429">
        <f t="shared" si="30"/>
        <v>44576</v>
      </c>
      <c r="BA96" s="429">
        <f t="shared" si="31"/>
        <v>45009.333333333336</v>
      </c>
      <c r="BC96" s="461" t="s">
        <v>200</v>
      </c>
      <c r="BD96" s="461" t="s">
        <v>49</v>
      </c>
      <c r="BE96" s="463">
        <v>0</v>
      </c>
      <c r="BF96" s="466">
        <v>0</v>
      </c>
      <c r="BG96" s="463">
        <v>0</v>
      </c>
      <c r="BH96" s="466">
        <v>0</v>
      </c>
      <c r="BI96" s="429" t="str">
        <f t="shared" si="32"/>
        <v>N/A</v>
      </c>
      <c r="BJ96" s="429" t="str">
        <f t="shared" si="33"/>
        <v>N/A</v>
      </c>
      <c r="BL96" s="461" t="s">
        <v>200</v>
      </c>
      <c r="BM96" s="461" t="s">
        <v>20</v>
      </c>
      <c r="BN96" s="463">
        <v>0</v>
      </c>
      <c r="BO96" s="466">
        <v>0</v>
      </c>
      <c r="BP96" s="463">
        <v>0</v>
      </c>
      <c r="BQ96" s="466">
        <v>0</v>
      </c>
      <c r="BR96" s="429" t="str">
        <f t="shared" si="34"/>
        <v>N/A</v>
      </c>
      <c r="BS96" s="429" t="str">
        <f t="shared" si="35"/>
        <v>N/A</v>
      </c>
      <c r="BU96" s="461" t="s">
        <v>200</v>
      </c>
      <c r="BV96" s="461" t="s">
        <v>21</v>
      </c>
      <c r="BW96" s="463">
        <v>0</v>
      </c>
      <c r="BX96" s="466">
        <v>0</v>
      </c>
      <c r="BY96" s="463">
        <v>0</v>
      </c>
      <c r="BZ96" s="466">
        <v>0</v>
      </c>
      <c r="CA96" s="429" t="str">
        <f t="shared" si="36"/>
        <v>N/A</v>
      </c>
      <c r="CB96" s="429" t="str">
        <f t="shared" si="37"/>
        <v>N/A</v>
      </c>
      <c r="CD96" s="461" t="s">
        <v>200</v>
      </c>
      <c r="CE96" s="461" t="s">
        <v>22</v>
      </c>
      <c r="CF96" s="463">
        <v>0</v>
      </c>
      <c r="CG96" s="466">
        <v>0</v>
      </c>
      <c r="CH96" s="463">
        <v>0</v>
      </c>
      <c r="CI96" s="466">
        <v>0</v>
      </c>
      <c r="CJ96" s="429" t="str">
        <f t="shared" si="38"/>
        <v>N/A</v>
      </c>
      <c r="CK96" s="429" t="str">
        <f t="shared" si="39"/>
        <v>N/A</v>
      </c>
    </row>
    <row r="97" spans="1:89" s="424" customFormat="1">
      <c r="A97" s="459" t="s">
        <v>201</v>
      </c>
      <c r="B97" s="459" t="s">
        <v>19</v>
      </c>
      <c r="C97" s="462">
        <v>0</v>
      </c>
      <c r="D97" s="465">
        <v>0</v>
      </c>
      <c r="E97" s="462">
        <v>0</v>
      </c>
      <c r="F97" s="465">
        <v>0</v>
      </c>
      <c r="G97" s="430" t="str">
        <f t="shared" si="20"/>
        <v>N/A</v>
      </c>
      <c r="H97" s="430" t="str">
        <f t="shared" si="21"/>
        <v>N/A</v>
      </c>
      <c r="J97" s="459" t="s">
        <v>201</v>
      </c>
      <c r="K97" s="459" t="s">
        <v>23</v>
      </c>
      <c r="L97" s="462">
        <v>0</v>
      </c>
      <c r="M97" s="465">
        <v>0</v>
      </c>
      <c r="N97" s="462">
        <v>0</v>
      </c>
      <c r="O97" s="465">
        <v>0</v>
      </c>
      <c r="P97" s="430" t="str">
        <f t="shared" si="22"/>
        <v>N/A</v>
      </c>
      <c r="Q97" s="430" t="str">
        <f t="shared" si="23"/>
        <v>N/A</v>
      </c>
      <c r="S97" s="459" t="s">
        <v>201</v>
      </c>
      <c r="T97" s="459" t="s">
        <v>24</v>
      </c>
      <c r="U97" s="462">
        <v>0</v>
      </c>
      <c r="V97" s="465">
        <v>0</v>
      </c>
      <c r="W97" s="465">
        <v>0</v>
      </c>
      <c r="X97" s="462">
        <v>0</v>
      </c>
      <c r="Y97" s="430" t="str">
        <f t="shared" si="24"/>
        <v>N/A</v>
      </c>
      <c r="Z97" s="430" t="str">
        <f t="shared" si="25"/>
        <v>N/A</v>
      </c>
      <c r="AB97" s="459" t="s">
        <v>201</v>
      </c>
      <c r="AC97" s="459" t="s">
        <v>32</v>
      </c>
      <c r="AD97" s="462">
        <v>0</v>
      </c>
      <c r="AE97" s="465">
        <v>0</v>
      </c>
      <c r="AF97" s="462">
        <v>0</v>
      </c>
      <c r="AG97" s="465">
        <v>0</v>
      </c>
      <c r="AH97" s="430" t="str">
        <f t="shared" si="26"/>
        <v>N/A</v>
      </c>
      <c r="AI97" s="430" t="str">
        <f t="shared" si="27"/>
        <v>N/A</v>
      </c>
      <c r="AK97" s="459" t="s">
        <v>201</v>
      </c>
      <c r="AL97" s="459" t="s">
        <v>33</v>
      </c>
      <c r="AM97" s="462">
        <v>0</v>
      </c>
      <c r="AN97" s="465">
        <v>0</v>
      </c>
      <c r="AO97" s="462">
        <v>0</v>
      </c>
      <c r="AP97" s="465">
        <v>0</v>
      </c>
      <c r="AQ97" s="430" t="str">
        <f t="shared" si="28"/>
        <v>N/A</v>
      </c>
      <c r="AR97" s="430" t="str">
        <f t="shared" si="29"/>
        <v>N/A</v>
      </c>
      <c r="AT97" s="459" t="s">
        <v>201</v>
      </c>
      <c r="AU97" s="459" t="s">
        <v>34</v>
      </c>
      <c r="AV97" s="462">
        <v>2.5499999999999998</v>
      </c>
      <c r="AW97" s="465">
        <v>111658</v>
      </c>
      <c r="AX97" s="462">
        <v>2.5499999999999998</v>
      </c>
      <c r="AY97" s="465">
        <v>113658</v>
      </c>
      <c r="AZ97" s="430">
        <f t="shared" si="30"/>
        <v>43787.450980392161</v>
      </c>
      <c r="BA97" s="430">
        <f t="shared" si="31"/>
        <v>44571.764705882357</v>
      </c>
      <c r="BC97" s="459" t="s">
        <v>201</v>
      </c>
      <c r="BD97" s="459" t="s">
        <v>49</v>
      </c>
      <c r="BE97" s="462">
        <v>0</v>
      </c>
      <c r="BF97" s="465">
        <v>0</v>
      </c>
      <c r="BG97" s="462">
        <v>0</v>
      </c>
      <c r="BH97" s="465">
        <v>0</v>
      </c>
      <c r="BI97" s="430" t="str">
        <f t="shared" si="32"/>
        <v>N/A</v>
      </c>
      <c r="BJ97" s="430" t="str">
        <f t="shared" si="33"/>
        <v>N/A</v>
      </c>
      <c r="BL97" s="459" t="s">
        <v>201</v>
      </c>
      <c r="BM97" s="459" t="s">
        <v>20</v>
      </c>
      <c r="BN97" s="462">
        <v>0</v>
      </c>
      <c r="BO97" s="465">
        <v>0</v>
      </c>
      <c r="BP97" s="462">
        <v>0</v>
      </c>
      <c r="BQ97" s="465">
        <v>0</v>
      </c>
      <c r="BR97" s="430" t="str">
        <f t="shared" si="34"/>
        <v>N/A</v>
      </c>
      <c r="BS97" s="430" t="str">
        <f t="shared" si="35"/>
        <v>N/A</v>
      </c>
      <c r="BU97" s="459" t="s">
        <v>201</v>
      </c>
      <c r="BV97" s="459" t="s">
        <v>21</v>
      </c>
      <c r="BW97" s="462">
        <v>0</v>
      </c>
      <c r="BX97" s="465">
        <v>0</v>
      </c>
      <c r="BY97" s="462">
        <v>0</v>
      </c>
      <c r="BZ97" s="465">
        <v>0</v>
      </c>
      <c r="CA97" s="430" t="str">
        <f t="shared" si="36"/>
        <v>N/A</v>
      </c>
      <c r="CB97" s="430" t="str">
        <f t="shared" si="37"/>
        <v>N/A</v>
      </c>
      <c r="CD97" s="459" t="s">
        <v>201</v>
      </c>
      <c r="CE97" s="459" t="s">
        <v>22</v>
      </c>
      <c r="CF97" s="462">
        <v>0.65</v>
      </c>
      <c r="CG97" s="465">
        <v>65778</v>
      </c>
      <c r="CH97" s="462">
        <v>0.65</v>
      </c>
      <c r="CI97" s="465">
        <v>65778</v>
      </c>
      <c r="CJ97" s="430">
        <f t="shared" si="38"/>
        <v>101196.92307692308</v>
      </c>
      <c r="CK97" s="430">
        <f t="shared" si="39"/>
        <v>101196.92307692308</v>
      </c>
    </row>
    <row r="98" spans="1:89">
      <c r="A98" s="461" t="s">
        <v>117</v>
      </c>
      <c r="B98" s="461" t="s">
        <v>19</v>
      </c>
      <c r="C98" s="463">
        <v>3</v>
      </c>
      <c r="D98" s="466">
        <v>202500</v>
      </c>
      <c r="E98" s="463">
        <v>3</v>
      </c>
      <c r="F98" s="466">
        <v>202500</v>
      </c>
      <c r="G98" s="429">
        <f t="shared" si="20"/>
        <v>67500</v>
      </c>
      <c r="H98" s="429">
        <f t="shared" si="21"/>
        <v>67500</v>
      </c>
      <c r="J98" s="461" t="s">
        <v>117</v>
      </c>
      <c r="K98" s="461" t="s">
        <v>23</v>
      </c>
      <c r="L98" s="463">
        <v>0.6</v>
      </c>
      <c r="M98" s="466">
        <v>32839.43</v>
      </c>
      <c r="N98" s="463">
        <v>0.6</v>
      </c>
      <c r="O98" s="466">
        <v>40000</v>
      </c>
      <c r="P98" s="429">
        <f t="shared" si="22"/>
        <v>54732.383333333339</v>
      </c>
      <c r="Q98" s="429">
        <f t="shared" si="23"/>
        <v>66666.666666666672</v>
      </c>
      <c r="S98" s="461" t="s">
        <v>117</v>
      </c>
      <c r="T98" s="461" t="s">
        <v>24</v>
      </c>
      <c r="U98" s="463">
        <v>0.25</v>
      </c>
      <c r="V98" s="466">
        <v>11277.87</v>
      </c>
      <c r="W98" s="466">
        <v>0.25</v>
      </c>
      <c r="X98" s="463">
        <v>11278.77</v>
      </c>
      <c r="Y98" s="429">
        <f t="shared" si="24"/>
        <v>45111.48</v>
      </c>
      <c r="Z98" s="429">
        <f t="shared" si="25"/>
        <v>45115.08</v>
      </c>
      <c r="AB98" s="461" t="s">
        <v>117</v>
      </c>
      <c r="AC98" s="461" t="s">
        <v>32</v>
      </c>
      <c r="AD98" s="463">
        <v>2.5</v>
      </c>
      <c r="AE98" s="466">
        <v>117804</v>
      </c>
      <c r="AF98" s="463">
        <v>2.5</v>
      </c>
      <c r="AG98" s="466">
        <v>117806</v>
      </c>
      <c r="AH98" s="429">
        <f t="shared" si="26"/>
        <v>47121.599999999999</v>
      </c>
      <c r="AI98" s="429">
        <f t="shared" si="27"/>
        <v>47122.400000000001</v>
      </c>
      <c r="AK98" s="461" t="s">
        <v>117</v>
      </c>
      <c r="AL98" s="461" t="s">
        <v>33</v>
      </c>
      <c r="AM98" s="463">
        <v>1</v>
      </c>
      <c r="AN98" s="466">
        <v>50001</v>
      </c>
      <c r="AO98" s="463">
        <v>1</v>
      </c>
      <c r="AP98" s="466">
        <v>50002</v>
      </c>
      <c r="AQ98" s="429">
        <f t="shared" si="28"/>
        <v>50001</v>
      </c>
      <c r="AR98" s="429">
        <f t="shared" si="29"/>
        <v>50002</v>
      </c>
      <c r="AT98" s="461" t="s">
        <v>117</v>
      </c>
      <c r="AU98" s="461" t="s">
        <v>34</v>
      </c>
      <c r="AV98" s="463">
        <v>3</v>
      </c>
      <c r="AW98" s="466">
        <v>84461</v>
      </c>
      <c r="AX98" s="463">
        <v>3</v>
      </c>
      <c r="AY98" s="466">
        <v>84464</v>
      </c>
      <c r="AZ98" s="429">
        <f t="shared" si="30"/>
        <v>28153.666666666668</v>
      </c>
      <c r="BA98" s="429">
        <f t="shared" si="31"/>
        <v>28154.666666666668</v>
      </c>
      <c r="BC98" s="461" t="s">
        <v>117</v>
      </c>
      <c r="BD98" s="461" t="s">
        <v>49</v>
      </c>
      <c r="BE98" s="463">
        <v>1</v>
      </c>
      <c r="BF98" s="466">
        <v>48000</v>
      </c>
      <c r="BG98" s="463">
        <v>1</v>
      </c>
      <c r="BH98" s="466">
        <v>48000</v>
      </c>
      <c r="BI98" s="429">
        <f t="shared" si="32"/>
        <v>48000</v>
      </c>
      <c r="BJ98" s="429">
        <f t="shared" si="33"/>
        <v>48000</v>
      </c>
      <c r="BL98" s="461" t="s">
        <v>117</v>
      </c>
      <c r="BM98" s="461" t="s">
        <v>20</v>
      </c>
      <c r="BN98" s="463">
        <v>0</v>
      </c>
      <c r="BO98" s="466">
        <v>0</v>
      </c>
      <c r="BP98" s="463">
        <v>0</v>
      </c>
      <c r="BQ98" s="466">
        <v>0</v>
      </c>
      <c r="BR98" s="429" t="str">
        <f t="shared" si="34"/>
        <v>N/A</v>
      </c>
      <c r="BS98" s="429" t="str">
        <f t="shared" si="35"/>
        <v>N/A</v>
      </c>
      <c r="BU98" s="461" t="s">
        <v>117</v>
      </c>
      <c r="BV98" s="461" t="s">
        <v>21</v>
      </c>
      <c r="BW98" s="463">
        <v>1.5</v>
      </c>
      <c r="BX98" s="466">
        <v>49502</v>
      </c>
      <c r="BY98" s="463">
        <v>1.5</v>
      </c>
      <c r="BZ98" s="466">
        <v>49504</v>
      </c>
      <c r="CA98" s="429">
        <f t="shared" si="36"/>
        <v>33001.333333333336</v>
      </c>
      <c r="CB98" s="429">
        <f t="shared" si="37"/>
        <v>33002.666666666664</v>
      </c>
      <c r="CD98" s="461" t="s">
        <v>117</v>
      </c>
      <c r="CE98" s="461" t="s">
        <v>22</v>
      </c>
      <c r="CF98" s="463">
        <v>1</v>
      </c>
      <c r="CG98" s="466">
        <v>60000</v>
      </c>
      <c r="CH98" s="463">
        <v>1</v>
      </c>
      <c r="CI98" s="466">
        <v>60000</v>
      </c>
      <c r="CJ98" s="429">
        <f t="shared" si="38"/>
        <v>60000</v>
      </c>
      <c r="CK98" s="429">
        <f t="shared" si="39"/>
        <v>60000</v>
      </c>
    </row>
    <row r="99" spans="1:89" s="424" customFormat="1">
      <c r="A99" s="459" t="s">
        <v>118</v>
      </c>
      <c r="B99" s="459" t="s">
        <v>19</v>
      </c>
      <c r="C99" s="462">
        <v>8</v>
      </c>
      <c r="D99" s="465">
        <v>556419.26</v>
      </c>
      <c r="E99" s="462">
        <v>8</v>
      </c>
      <c r="F99" s="465">
        <v>556419.26</v>
      </c>
      <c r="G99" s="430">
        <f t="shared" si="20"/>
        <v>69552.407500000001</v>
      </c>
      <c r="H99" s="430">
        <f t="shared" si="21"/>
        <v>69552.407500000001</v>
      </c>
      <c r="J99" s="459" t="s">
        <v>118</v>
      </c>
      <c r="K99" s="459" t="s">
        <v>23</v>
      </c>
      <c r="L99" s="462">
        <v>1.7032</v>
      </c>
      <c r="M99" s="465">
        <v>116619.34</v>
      </c>
      <c r="N99" s="462">
        <v>1.7032</v>
      </c>
      <c r="O99" s="465">
        <v>116619.34</v>
      </c>
      <c r="P99" s="430">
        <f t="shared" si="22"/>
        <v>68470.725692813518</v>
      </c>
      <c r="Q99" s="430">
        <f t="shared" si="23"/>
        <v>68470.725692813518</v>
      </c>
      <c r="S99" s="459" t="s">
        <v>118</v>
      </c>
      <c r="T99" s="459" t="s">
        <v>24</v>
      </c>
      <c r="U99" s="462">
        <v>1.0761000000000001</v>
      </c>
      <c r="V99" s="465">
        <v>62396.36</v>
      </c>
      <c r="W99" s="465">
        <v>1.0761000000000001</v>
      </c>
      <c r="X99" s="462">
        <v>62396.36</v>
      </c>
      <c r="Y99" s="430">
        <f t="shared" si="24"/>
        <v>57983.793327757638</v>
      </c>
      <c r="Z99" s="430">
        <f t="shared" si="25"/>
        <v>57983.793327757638</v>
      </c>
      <c r="AB99" s="459" t="s">
        <v>118</v>
      </c>
      <c r="AC99" s="459" t="s">
        <v>32</v>
      </c>
      <c r="AD99" s="462">
        <v>8.8632000000000009</v>
      </c>
      <c r="AE99" s="465">
        <v>437944.96</v>
      </c>
      <c r="AF99" s="462">
        <v>8.8632000000000009</v>
      </c>
      <c r="AG99" s="465">
        <v>437944.96</v>
      </c>
      <c r="AH99" s="430">
        <f t="shared" si="26"/>
        <v>49411.607545807383</v>
      </c>
      <c r="AI99" s="430">
        <f t="shared" si="27"/>
        <v>49411.607545807383</v>
      </c>
      <c r="AK99" s="459" t="s">
        <v>118</v>
      </c>
      <c r="AL99" s="459" t="s">
        <v>33</v>
      </c>
      <c r="AM99" s="462">
        <v>1</v>
      </c>
      <c r="AN99" s="465">
        <v>36268.300000000003</v>
      </c>
      <c r="AO99" s="462">
        <v>1</v>
      </c>
      <c r="AP99" s="465">
        <v>36268.300000000003</v>
      </c>
      <c r="AQ99" s="430">
        <f t="shared" si="28"/>
        <v>36268.300000000003</v>
      </c>
      <c r="AR99" s="430">
        <f t="shared" si="29"/>
        <v>36268.300000000003</v>
      </c>
      <c r="AT99" s="459" t="s">
        <v>118</v>
      </c>
      <c r="AU99" s="459" t="s">
        <v>34</v>
      </c>
      <c r="AV99" s="462">
        <v>18.25</v>
      </c>
      <c r="AW99" s="465">
        <v>503828.79</v>
      </c>
      <c r="AX99" s="462">
        <v>18.25</v>
      </c>
      <c r="AY99" s="465">
        <v>503828.79</v>
      </c>
      <c r="AZ99" s="430">
        <f t="shared" si="30"/>
        <v>27607.05698630137</v>
      </c>
      <c r="BA99" s="430">
        <f t="shared" si="31"/>
        <v>27607.05698630137</v>
      </c>
      <c r="BC99" s="459" t="s">
        <v>118</v>
      </c>
      <c r="BD99" s="459" t="s">
        <v>49</v>
      </c>
      <c r="BE99" s="462">
        <v>4</v>
      </c>
      <c r="BF99" s="465">
        <v>193709.65</v>
      </c>
      <c r="BG99" s="462">
        <v>4</v>
      </c>
      <c r="BH99" s="465">
        <v>193709.65</v>
      </c>
      <c r="BI99" s="430">
        <f t="shared" si="32"/>
        <v>48427.412499999999</v>
      </c>
      <c r="BJ99" s="430">
        <f t="shared" si="33"/>
        <v>48427.412499999999</v>
      </c>
      <c r="BL99" s="459" t="s">
        <v>118</v>
      </c>
      <c r="BM99" s="459" t="s">
        <v>20</v>
      </c>
      <c r="BN99" s="462">
        <v>1.1200000000000001</v>
      </c>
      <c r="BO99" s="465">
        <v>98972.38</v>
      </c>
      <c r="BP99" s="462">
        <v>1.1200000000000001</v>
      </c>
      <c r="BQ99" s="465">
        <v>98972.38</v>
      </c>
      <c r="BR99" s="430">
        <f t="shared" si="34"/>
        <v>88368.19642857142</v>
      </c>
      <c r="BS99" s="430">
        <f t="shared" si="35"/>
        <v>88368.19642857142</v>
      </c>
      <c r="BU99" s="459" t="s">
        <v>118</v>
      </c>
      <c r="BV99" s="459" t="s">
        <v>21</v>
      </c>
      <c r="BW99" s="462">
        <v>0</v>
      </c>
      <c r="BX99" s="465">
        <v>0</v>
      </c>
      <c r="BY99" s="462">
        <v>0</v>
      </c>
      <c r="BZ99" s="465">
        <v>0</v>
      </c>
      <c r="CA99" s="430" t="str">
        <f t="shared" si="36"/>
        <v>N/A</v>
      </c>
      <c r="CB99" s="430" t="str">
        <f t="shared" si="37"/>
        <v>N/A</v>
      </c>
      <c r="CD99" s="459" t="s">
        <v>118</v>
      </c>
      <c r="CE99" s="459" t="s">
        <v>22</v>
      </c>
      <c r="CF99" s="462">
        <v>0.8</v>
      </c>
      <c r="CG99" s="465">
        <v>61804</v>
      </c>
      <c r="CH99" s="462">
        <v>0.8</v>
      </c>
      <c r="CI99" s="465">
        <v>61804</v>
      </c>
      <c r="CJ99" s="430">
        <f t="shared" si="38"/>
        <v>77255</v>
      </c>
      <c r="CK99" s="430">
        <f t="shared" si="39"/>
        <v>77255</v>
      </c>
    </row>
    <row r="100" spans="1:89">
      <c r="A100" s="461" t="s">
        <v>119</v>
      </c>
      <c r="B100" s="461" t="s">
        <v>19</v>
      </c>
      <c r="C100" s="463">
        <v>0</v>
      </c>
      <c r="D100" s="466">
        <v>0</v>
      </c>
      <c r="E100" s="463">
        <v>0</v>
      </c>
      <c r="F100" s="466">
        <v>0</v>
      </c>
      <c r="G100" s="429" t="str">
        <f t="shared" si="20"/>
        <v>N/A</v>
      </c>
      <c r="H100" s="429" t="str">
        <f t="shared" si="21"/>
        <v>N/A</v>
      </c>
      <c r="J100" s="461" t="s">
        <v>119</v>
      </c>
      <c r="K100" s="461" t="s">
        <v>23</v>
      </c>
      <c r="L100" s="463">
        <v>0</v>
      </c>
      <c r="M100" s="466">
        <v>0</v>
      </c>
      <c r="N100" s="463">
        <v>0</v>
      </c>
      <c r="O100" s="466">
        <v>0</v>
      </c>
      <c r="P100" s="429" t="str">
        <f t="shared" si="22"/>
        <v>N/A</v>
      </c>
      <c r="Q100" s="429" t="str">
        <f t="shared" si="23"/>
        <v>N/A</v>
      </c>
      <c r="S100" s="461" t="s">
        <v>119</v>
      </c>
      <c r="T100" s="461" t="s">
        <v>24</v>
      </c>
      <c r="U100" s="463">
        <v>0</v>
      </c>
      <c r="V100" s="466">
        <v>0</v>
      </c>
      <c r="W100" s="466">
        <v>0</v>
      </c>
      <c r="X100" s="463">
        <v>0</v>
      </c>
      <c r="Y100" s="429" t="str">
        <f t="shared" si="24"/>
        <v>N/A</v>
      </c>
      <c r="Z100" s="429" t="str">
        <f t="shared" si="25"/>
        <v>N/A</v>
      </c>
      <c r="AB100" s="461" t="s">
        <v>119</v>
      </c>
      <c r="AC100" s="461" t="s">
        <v>32</v>
      </c>
      <c r="AD100" s="463">
        <v>0</v>
      </c>
      <c r="AE100" s="466">
        <v>0</v>
      </c>
      <c r="AF100" s="463">
        <v>0</v>
      </c>
      <c r="AG100" s="466">
        <v>0</v>
      </c>
      <c r="AH100" s="429" t="str">
        <f t="shared" si="26"/>
        <v>N/A</v>
      </c>
      <c r="AI100" s="429" t="str">
        <f t="shared" si="27"/>
        <v>N/A</v>
      </c>
      <c r="AK100" s="461" t="s">
        <v>119</v>
      </c>
      <c r="AL100" s="461" t="s">
        <v>33</v>
      </c>
      <c r="AM100" s="463">
        <v>0.12</v>
      </c>
      <c r="AN100" s="466">
        <v>5456</v>
      </c>
      <c r="AO100" s="463">
        <v>0.12</v>
      </c>
      <c r="AP100" s="466">
        <v>5456</v>
      </c>
      <c r="AQ100" s="429">
        <f t="shared" si="28"/>
        <v>45466.666666666672</v>
      </c>
      <c r="AR100" s="429">
        <f t="shared" si="29"/>
        <v>45466.666666666672</v>
      </c>
      <c r="AT100" s="461" t="s">
        <v>119</v>
      </c>
      <c r="AU100" s="461" t="s">
        <v>34</v>
      </c>
      <c r="AV100" s="463">
        <v>1</v>
      </c>
      <c r="AW100" s="466">
        <v>26279</v>
      </c>
      <c r="AX100" s="463">
        <v>1</v>
      </c>
      <c r="AY100" s="466">
        <v>26279</v>
      </c>
      <c r="AZ100" s="429">
        <f t="shared" si="30"/>
        <v>26279</v>
      </c>
      <c r="BA100" s="429">
        <f t="shared" si="31"/>
        <v>26279</v>
      </c>
      <c r="BC100" s="461" t="s">
        <v>119</v>
      </c>
      <c r="BD100" s="461" t="s">
        <v>49</v>
      </c>
      <c r="BE100" s="463">
        <v>0</v>
      </c>
      <c r="BF100" s="466">
        <v>0</v>
      </c>
      <c r="BG100" s="463">
        <v>0</v>
      </c>
      <c r="BH100" s="466">
        <v>0</v>
      </c>
      <c r="BI100" s="429" t="str">
        <f t="shared" si="32"/>
        <v>N/A</v>
      </c>
      <c r="BJ100" s="429" t="str">
        <f t="shared" si="33"/>
        <v>N/A</v>
      </c>
      <c r="BL100" s="461" t="s">
        <v>119</v>
      </c>
      <c r="BM100" s="461" t="s">
        <v>20</v>
      </c>
      <c r="BN100" s="463">
        <v>0</v>
      </c>
      <c r="BO100" s="466">
        <v>0</v>
      </c>
      <c r="BP100" s="463">
        <v>0</v>
      </c>
      <c r="BQ100" s="466">
        <v>0</v>
      </c>
      <c r="BR100" s="429" t="str">
        <f t="shared" si="34"/>
        <v>N/A</v>
      </c>
      <c r="BS100" s="429" t="str">
        <f t="shared" si="35"/>
        <v>N/A</v>
      </c>
      <c r="BU100" s="461" t="s">
        <v>119</v>
      </c>
      <c r="BV100" s="461" t="s">
        <v>21</v>
      </c>
      <c r="BW100" s="463">
        <v>0</v>
      </c>
      <c r="BX100" s="466">
        <v>0</v>
      </c>
      <c r="BY100" s="463">
        <v>0</v>
      </c>
      <c r="BZ100" s="466">
        <v>0</v>
      </c>
      <c r="CA100" s="429" t="str">
        <f t="shared" si="36"/>
        <v>N/A</v>
      </c>
      <c r="CB100" s="429" t="str">
        <f t="shared" si="37"/>
        <v>N/A</v>
      </c>
      <c r="CD100" s="461" t="s">
        <v>119</v>
      </c>
      <c r="CE100" s="461" t="s">
        <v>22</v>
      </c>
      <c r="CF100" s="463">
        <v>1</v>
      </c>
      <c r="CG100" s="466">
        <v>45669</v>
      </c>
      <c r="CH100" s="463">
        <v>1</v>
      </c>
      <c r="CI100" s="466">
        <v>45669</v>
      </c>
      <c r="CJ100" s="429">
        <f t="shared" si="38"/>
        <v>45669</v>
      </c>
      <c r="CK100" s="429">
        <f t="shared" si="39"/>
        <v>45669</v>
      </c>
    </row>
    <row r="101" spans="1:89" s="424" customFormat="1">
      <c r="A101" s="459" t="s">
        <v>120</v>
      </c>
      <c r="B101" s="459" t="s">
        <v>19</v>
      </c>
      <c r="C101" s="462">
        <v>2</v>
      </c>
      <c r="D101" s="465">
        <v>145192</v>
      </c>
      <c r="E101" s="462">
        <v>2</v>
      </c>
      <c r="F101" s="465">
        <v>145194</v>
      </c>
      <c r="G101" s="430">
        <f t="shared" si="20"/>
        <v>72596</v>
      </c>
      <c r="H101" s="430">
        <f t="shared" si="21"/>
        <v>72597</v>
      </c>
      <c r="J101" s="459" t="s">
        <v>120</v>
      </c>
      <c r="K101" s="459" t="s">
        <v>23</v>
      </c>
      <c r="L101" s="462">
        <v>0</v>
      </c>
      <c r="M101" s="465">
        <v>0</v>
      </c>
      <c r="N101" s="462">
        <v>0</v>
      </c>
      <c r="O101" s="465">
        <v>0</v>
      </c>
      <c r="P101" s="430" t="str">
        <f t="shared" si="22"/>
        <v>N/A</v>
      </c>
      <c r="Q101" s="430" t="str">
        <f t="shared" si="23"/>
        <v>N/A</v>
      </c>
      <c r="S101" s="459" t="s">
        <v>120</v>
      </c>
      <c r="T101" s="459" t="s">
        <v>24</v>
      </c>
      <c r="U101" s="462">
        <v>1</v>
      </c>
      <c r="V101" s="465">
        <v>54383</v>
      </c>
      <c r="W101" s="465">
        <v>1</v>
      </c>
      <c r="X101" s="462">
        <v>54384</v>
      </c>
      <c r="Y101" s="430">
        <f t="shared" si="24"/>
        <v>54383</v>
      </c>
      <c r="Z101" s="430">
        <f t="shared" si="25"/>
        <v>54384</v>
      </c>
      <c r="AB101" s="459" t="s">
        <v>120</v>
      </c>
      <c r="AC101" s="459" t="s">
        <v>32</v>
      </c>
      <c r="AD101" s="462">
        <v>0.8</v>
      </c>
      <c r="AE101" s="465">
        <v>42658</v>
      </c>
      <c r="AF101" s="462">
        <v>0.8</v>
      </c>
      <c r="AG101" s="465">
        <v>42659</v>
      </c>
      <c r="AH101" s="430">
        <f t="shared" si="26"/>
        <v>53322.5</v>
      </c>
      <c r="AI101" s="430">
        <f t="shared" si="27"/>
        <v>53323.75</v>
      </c>
      <c r="AK101" s="459" t="s">
        <v>120</v>
      </c>
      <c r="AL101" s="459" t="s">
        <v>33</v>
      </c>
      <c r="AM101" s="462">
        <v>1</v>
      </c>
      <c r="AN101" s="465">
        <v>55422</v>
      </c>
      <c r="AO101" s="462">
        <v>1</v>
      </c>
      <c r="AP101" s="465">
        <v>55423</v>
      </c>
      <c r="AQ101" s="430">
        <f t="shared" si="28"/>
        <v>55422</v>
      </c>
      <c r="AR101" s="430">
        <f t="shared" si="29"/>
        <v>55423</v>
      </c>
      <c r="AT101" s="459" t="s">
        <v>120</v>
      </c>
      <c r="AU101" s="459" t="s">
        <v>34</v>
      </c>
      <c r="AV101" s="462">
        <v>4.25</v>
      </c>
      <c r="AW101" s="465">
        <v>100859</v>
      </c>
      <c r="AX101" s="462">
        <v>4.25</v>
      </c>
      <c r="AY101" s="465">
        <v>100864</v>
      </c>
      <c r="AZ101" s="430">
        <f t="shared" si="30"/>
        <v>23731.529411764706</v>
      </c>
      <c r="BA101" s="430">
        <f t="shared" si="31"/>
        <v>23732.705882352941</v>
      </c>
      <c r="BC101" s="459" t="s">
        <v>120</v>
      </c>
      <c r="BD101" s="459" t="s">
        <v>49</v>
      </c>
      <c r="BE101" s="462">
        <v>0</v>
      </c>
      <c r="BF101" s="465">
        <v>0</v>
      </c>
      <c r="BG101" s="462">
        <v>0</v>
      </c>
      <c r="BH101" s="465">
        <v>0</v>
      </c>
      <c r="BI101" s="430" t="str">
        <f t="shared" si="32"/>
        <v>N/A</v>
      </c>
      <c r="BJ101" s="430" t="str">
        <f t="shared" si="33"/>
        <v>N/A</v>
      </c>
      <c r="BL101" s="459" t="s">
        <v>120</v>
      </c>
      <c r="BM101" s="459" t="s">
        <v>20</v>
      </c>
      <c r="BN101" s="462">
        <v>0</v>
      </c>
      <c r="BO101" s="465">
        <v>0</v>
      </c>
      <c r="BP101" s="462">
        <v>0</v>
      </c>
      <c r="BQ101" s="465">
        <v>0</v>
      </c>
      <c r="BR101" s="430" t="str">
        <f t="shared" si="34"/>
        <v>N/A</v>
      </c>
      <c r="BS101" s="430" t="str">
        <f t="shared" si="35"/>
        <v>N/A</v>
      </c>
      <c r="BU101" s="459" t="s">
        <v>120</v>
      </c>
      <c r="BV101" s="459" t="s">
        <v>21</v>
      </c>
      <c r="BW101" s="462">
        <v>0</v>
      </c>
      <c r="BX101" s="465">
        <v>0</v>
      </c>
      <c r="BY101" s="462">
        <v>0</v>
      </c>
      <c r="BZ101" s="465">
        <v>0</v>
      </c>
      <c r="CA101" s="430" t="str">
        <f t="shared" si="36"/>
        <v>N/A</v>
      </c>
      <c r="CB101" s="430" t="str">
        <f t="shared" si="37"/>
        <v>N/A</v>
      </c>
      <c r="CD101" s="459" t="s">
        <v>120</v>
      </c>
      <c r="CE101" s="459" t="s">
        <v>22</v>
      </c>
      <c r="CF101" s="462">
        <v>1</v>
      </c>
      <c r="CG101" s="465">
        <v>47306</v>
      </c>
      <c r="CH101" s="462">
        <v>1</v>
      </c>
      <c r="CI101" s="465">
        <v>47307</v>
      </c>
      <c r="CJ101" s="430">
        <f t="shared" si="38"/>
        <v>47306</v>
      </c>
      <c r="CK101" s="430">
        <f t="shared" si="39"/>
        <v>47307</v>
      </c>
    </row>
    <row r="102" spans="1:89">
      <c r="A102" s="461" t="s">
        <v>208</v>
      </c>
      <c r="B102" s="461" t="s">
        <v>19</v>
      </c>
      <c r="C102" s="463">
        <v>1</v>
      </c>
      <c r="D102" s="466">
        <v>70000</v>
      </c>
      <c r="E102" s="463">
        <v>1</v>
      </c>
      <c r="F102" s="466">
        <v>70000</v>
      </c>
      <c r="G102" s="429">
        <f t="shared" si="20"/>
        <v>70000</v>
      </c>
      <c r="H102" s="429">
        <f t="shared" si="21"/>
        <v>70000</v>
      </c>
      <c r="J102" s="461" t="s">
        <v>208</v>
      </c>
      <c r="K102" s="461" t="s">
        <v>23</v>
      </c>
      <c r="L102" s="463">
        <v>0</v>
      </c>
      <c r="M102" s="466">
        <v>0</v>
      </c>
      <c r="N102" s="463">
        <v>0</v>
      </c>
      <c r="O102" s="466">
        <v>0</v>
      </c>
      <c r="P102" s="429" t="str">
        <f t="shared" si="22"/>
        <v>N/A</v>
      </c>
      <c r="Q102" s="429" t="str">
        <f t="shared" si="23"/>
        <v>N/A</v>
      </c>
      <c r="S102" s="461" t="s">
        <v>208</v>
      </c>
      <c r="T102" s="461" t="s">
        <v>24</v>
      </c>
      <c r="U102" s="463">
        <v>0</v>
      </c>
      <c r="V102" s="466">
        <v>0</v>
      </c>
      <c r="W102" s="466">
        <v>0</v>
      </c>
      <c r="X102" s="463">
        <v>0</v>
      </c>
      <c r="Y102" s="429" t="str">
        <f t="shared" si="24"/>
        <v>N/A</v>
      </c>
      <c r="Z102" s="429" t="str">
        <f t="shared" si="25"/>
        <v>N/A</v>
      </c>
      <c r="AB102" s="461" t="s">
        <v>208</v>
      </c>
      <c r="AC102" s="461" t="s">
        <v>32</v>
      </c>
      <c r="AD102" s="463">
        <v>1</v>
      </c>
      <c r="AE102" s="466">
        <v>56255</v>
      </c>
      <c r="AF102" s="463">
        <v>1</v>
      </c>
      <c r="AG102" s="466">
        <v>56255</v>
      </c>
      <c r="AH102" s="429">
        <f t="shared" si="26"/>
        <v>56255</v>
      </c>
      <c r="AI102" s="429">
        <f t="shared" si="27"/>
        <v>56255</v>
      </c>
      <c r="AK102" s="461" t="s">
        <v>208</v>
      </c>
      <c r="AL102" s="461" t="s">
        <v>33</v>
      </c>
      <c r="AM102" s="463">
        <v>0</v>
      </c>
      <c r="AN102" s="466">
        <v>0</v>
      </c>
      <c r="AO102" s="463">
        <v>0</v>
      </c>
      <c r="AP102" s="466">
        <v>0</v>
      </c>
      <c r="AQ102" s="429" t="str">
        <f t="shared" si="28"/>
        <v>N/A</v>
      </c>
      <c r="AR102" s="429" t="str">
        <f t="shared" si="29"/>
        <v>N/A</v>
      </c>
      <c r="AT102" s="461" t="s">
        <v>208</v>
      </c>
      <c r="AU102" s="461" t="s">
        <v>34</v>
      </c>
      <c r="AV102" s="463">
        <v>0</v>
      </c>
      <c r="AW102" s="466">
        <v>0</v>
      </c>
      <c r="AX102" s="463">
        <v>0</v>
      </c>
      <c r="AY102" s="466">
        <v>0</v>
      </c>
      <c r="AZ102" s="429" t="str">
        <f t="shared" si="30"/>
        <v>N/A</v>
      </c>
      <c r="BA102" s="429" t="str">
        <f t="shared" si="31"/>
        <v>N/A</v>
      </c>
      <c r="BC102" s="461" t="s">
        <v>208</v>
      </c>
      <c r="BD102" s="461" t="s">
        <v>49</v>
      </c>
      <c r="BE102" s="463">
        <v>1</v>
      </c>
      <c r="BF102" s="466">
        <v>54631.199999999997</v>
      </c>
      <c r="BG102" s="463">
        <v>1</v>
      </c>
      <c r="BH102" s="466">
        <v>54631.199999999997</v>
      </c>
      <c r="BI102" s="429">
        <f t="shared" si="32"/>
        <v>54631.199999999997</v>
      </c>
      <c r="BJ102" s="429">
        <f t="shared" si="33"/>
        <v>54631.199999999997</v>
      </c>
      <c r="BL102" s="461" t="s">
        <v>208</v>
      </c>
      <c r="BM102" s="461" t="s">
        <v>20</v>
      </c>
      <c r="BN102" s="463">
        <v>0</v>
      </c>
      <c r="BO102" s="466">
        <v>0</v>
      </c>
      <c r="BP102" s="463">
        <v>0</v>
      </c>
      <c r="BQ102" s="466">
        <v>0</v>
      </c>
      <c r="BR102" s="429" t="str">
        <f t="shared" si="34"/>
        <v>N/A</v>
      </c>
      <c r="BS102" s="429" t="str">
        <f t="shared" si="35"/>
        <v>N/A</v>
      </c>
      <c r="BU102" s="461" t="s">
        <v>208</v>
      </c>
      <c r="BV102" s="461" t="s">
        <v>21</v>
      </c>
      <c r="BW102" s="463">
        <v>0</v>
      </c>
      <c r="BX102" s="466">
        <v>0</v>
      </c>
      <c r="BY102" s="463">
        <v>0</v>
      </c>
      <c r="BZ102" s="466">
        <v>0</v>
      </c>
      <c r="CA102" s="429" t="str">
        <f t="shared" si="36"/>
        <v>N/A</v>
      </c>
      <c r="CB102" s="429" t="str">
        <f t="shared" si="37"/>
        <v>N/A</v>
      </c>
      <c r="CD102" s="461" t="s">
        <v>208</v>
      </c>
      <c r="CE102" s="461" t="s">
        <v>22</v>
      </c>
      <c r="CF102" s="463">
        <v>0</v>
      </c>
      <c r="CG102" s="466">
        <v>0</v>
      </c>
      <c r="CH102" s="463">
        <v>0</v>
      </c>
      <c r="CI102" s="466">
        <v>0</v>
      </c>
      <c r="CJ102" s="429" t="str">
        <f t="shared" si="38"/>
        <v>N/A</v>
      </c>
      <c r="CK102" s="429" t="str">
        <f t="shared" si="39"/>
        <v>N/A</v>
      </c>
    </row>
    <row r="103" spans="1:89" s="424" customFormat="1">
      <c r="A103" s="459" t="s">
        <v>207</v>
      </c>
      <c r="B103" s="459" t="s">
        <v>19</v>
      </c>
      <c r="C103" s="462">
        <v>0</v>
      </c>
      <c r="D103" s="465">
        <v>0</v>
      </c>
      <c r="E103" s="462">
        <v>0</v>
      </c>
      <c r="F103" s="465">
        <v>0</v>
      </c>
      <c r="G103" s="430" t="str">
        <f t="shared" si="20"/>
        <v>N/A</v>
      </c>
      <c r="H103" s="430" t="str">
        <f t="shared" si="21"/>
        <v>N/A</v>
      </c>
      <c r="J103" s="459" t="s">
        <v>207</v>
      </c>
      <c r="K103" s="459" t="s">
        <v>23</v>
      </c>
      <c r="L103" s="462">
        <v>0</v>
      </c>
      <c r="M103" s="465">
        <v>0</v>
      </c>
      <c r="N103" s="462">
        <v>0</v>
      </c>
      <c r="O103" s="465">
        <v>0</v>
      </c>
      <c r="P103" s="430" t="str">
        <f t="shared" si="22"/>
        <v>N/A</v>
      </c>
      <c r="Q103" s="430" t="str">
        <f t="shared" si="23"/>
        <v>N/A</v>
      </c>
      <c r="S103" s="459" t="s">
        <v>207</v>
      </c>
      <c r="T103" s="459" t="s">
        <v>24</v>
      </c>
      <c r="U103" s="462">
        <v>0</v>
      </c>
      <c r="V103" s="465">
        <v>0</v>
      </c>
      <c r="W103" s="465">
        <v>0</v>
      </c>
      <c r="X103" s="462">
        <v>0</v>
      </c>
      <c r="Y103" s="430" t="str">
        <f t="shared" si="24"/>
        <v>N/A</v>
      </c>
      <c r="Z103" s="430" t="str">
        <f t="shared" si="25"/>
        <v>N/A</v>
      </c>
      <c r="AB103" s="459" t="s">
        <v>207</v>
      </c>
      <c r="AC103" s="459" t="s">
        <v>32</v>
      </c>
      <c r="AD103" s="462">
        <v>0</v>
      </c>
      <c r="AE103" s="465">
        <v>0</v>
      </c>
      <c r="AF103" s="462">
        <v>0</v>
      </c>
      <c r="AG103" s="465">
        <v>0</v>
      </c>
      <c r="AH103" s="430" t="str">
        <f t="shared" si="26"/>
        <v>N/A</v>
      </c>
      <c r="AI103" s="430" t="str">
        <f t="shared" si="27"/>
        <v>N/A</v>
      </c>
      <c r="AK103" s="459" t="s">
        <v>207</v>
      </c>
      <c r="AL103" s="459" t="s">
        <v>33</v>
      </c>
      <c r="AM103" s="462">
        <v>0</v>
      </c>
      <c r="AN103" s="465">
        <v>0</v>
      </c>
      <c r="AO103" s="462">
        <v>0</v>
      </c>
      <c r="AP103" s="465">
        <v>0</v>
      </c>
      <c r="AQ103" s="430" t="str">
        <f t="shared" si="28"/>
        <v>N/A</v>
      </c>
      <c r="AR103" s="430" t="str">
        <f t="shared" si="29"/>
        <v>N/A</v>
      </c>
      <c r="AT103" s="459" t="s">
        <v>207</v>
      </c>
      <c r="AU103" s="459" t="s">
        <v>34</v>
      </c>
      <c r="AV103" s="462">
        <v>1</v>
      </c>
      <c r="AW103" s="465">
        <v>24478.080000000002</v>
      </c>
      <c r="AX103" s="462">
        <v>1</v>
      </c>
      <c r="AY103" s="465">
        <v>24478.080000000002</v>
      </c>
      <c r="AZ103" s="430">
        <f t="shared" si="30"/>
        <v>24478.080000000002</v>
      </c>
      <c r="BA103" s="430">
        <f t="shared" si="31"/>
        <v>24478.080000000002</v>
      </c>
      <c r="BC103" s="459" t="s">
        <v>207</v>
      </c>
      <c r="BD103" s="459" t="s">
        <v>49</v>
      </c>
      <c r="BE103" s="462">
        <v>1.5</v>
      </c>
      <c r="BF103" s="465">
        <v>57097.16</v>
      </c>
      <c r="BG103" s="462">
        <v>1.5</v>
      </c>
      <c r="BH103" s="465">
        <v>57151.6</v>
      </c>
      <c r="BI103" s="430">
        <f t="shared" si="32"/>
        <v>38064.773333333338</v>
      </c>
      <c r="BJ103" s="430">
        <f t="shared" si="33"/>
        <v>38101.066666666666</v>
      </c>
      <c r="BL103" s="459" t="s">
        <v>207</v>
      </c>
      <c r="BM103" s="459" t="s">
        <v>20</v>
      </c>
      <c r="BN103" s="462">
        <v>0</v>
      </c>
      <c r="BO103" s="465">
        <v>0</v>
      </c>
      <c r="BP103" s="462">
        <v>0</v>
      </c>
      <c r="BQ103" s="465">
        <v>0</v>
      </c>
      <c r="BR103" s="430" t="str">
        <f t="shared" si="34"/>
        <v>N/A</v>
      </c>
      <c r="BS103" s="430" t="str">
        <f t="shared" si="35"/>
        <v>N/A</v>
      </c>
      <c r="BU103" s="459" t="s">
        <v>207</v>
      </c>
      <c r="BV103" s="459" t="s">
        <v>21</v>
      </c>
      <c r="BW103" s="462">
        <v>0</v>
      </c>
      <c r="BX103" s="465">
        <v>0</v>
      </c>
      <c r="BY103" s="462">
        <v>0</v>
      </c>
      <c r="BZ103" s="465">
        <v>0</v>
      </c>
      <c r="CA103" s="430" t="str">
        <f t="shared" si="36"/>
        <v>N/A</v>
      </c>
      <c r="CB103" s="430" t="str">
        <f t="shared" si="37"/>
        <v>N/A</v>
      </c>
      <c r="CD103" s="459" t="s">
        <v>207</v>
      </c>
      <c r="CE103" s="459" t="s">
        <v>22</v>
      </c>
      <c r="CF103" s="462">
        <v>0</v>
      </c>
      <c r="CG103" s="465">
        <v>0</v>
      </c>
      <c r="CH103" s="462">
        <v>0</v>
      </c>
      <c r="CI103" s="465">
        <v>0</v>
      </c>
      <c r="CJ103" s="430" t="str">
        <f t="shared" si="38"/>
        <v>N/A</v>
      </c>
      <c r="CK103" s="430" t="str">
        <f t="shared" si="39"/>
        <v>N/A</v>
      </c>
    </row>
    <row r="104" spans="1:89">
      <c r="A104" s="461" t="s">
        <v>209</v>
      </c>
      <c r="B104" s="461" t="s">
        <v>19</v>
      </c>
      <c r="C104" s="463">
        <v>1</v>
      </c>
      <c r="D104" s="466">
        <v>36673</v>
      </c>
      <c r="E104" s="463">
        <v>1</v>
      </c>
      <c r="F104" s="466">
        <v>36673</v>
      </c>
      <c r="G104" s="429">
        <f t="shared" si="20"/>
        <v>36673</v>
      </c>
      <c r="H104" s="429">
        <f t="shared" si="21"/>
        <v>36673</v>
      </c>
      <c r="J104" s="461" t="s">
        <v>209</v>
      </c>
      <c r="K104" s="461" t="s">
        <v>23</v>
      </c>
      <c r="L104" s="463">
        <v>0</v>
      </c>
      <c r="M104" s="466">
        <v>0</v>
      </c>
      <c r="N104" s="463">
        <v>0</v>
      </c>
      <c r="O104" s="466">
        <v>0</v>
      </c>
      <c r="P104" s="429" t="str">
        <f t="shared" si="22"/>
        <v>N/A</v>
      </c>
      <c r="Q104" s="429" t="str">
        <f t="shared" si="23"/>
        <v>N/A</v>
      </c>
      <c r="S104" s="461" t="s">
        <v>209</v>
      </c>
      <c r="T104" s="461" t="s">
        <v>24</v>
      </c>
      <c r="U104" s="463">
        <v>0</v>
      </c>
      <c r="V104" s="466">
        <v>0</v>
      </c>
      <c r="W104" s="466">
        <v>0</v>
      </c>
      <c r="X104" s="463">
        <v>0</v>
      </c>
      <c r="Y104" s="429" t="str">
        <f t="shared" si="24"/>
        <v>N/A</v>
      </c>
      <c r="Z104" s="429" t="str">
        <f t="shared" si="25"/>
        <v>N/A</v>
      </c>
      <c r="AB104" s="461" t="s">
        <v>209</v>
      </c>
      <c r="AC104" s="461" t="s">
        <v>32</v>
      </c>
      <c r="AD104" s="463">
        <v>1</v>
      </c>
      <c r="AE104" s="466">
        <v>43000</v>
      </c>
      <c r="AF104" s="463">
        <v>1</v>
      </c>
      <c r="AG104" s="466">
        <v>43430</v>
      </c>
      <c r="AH104" s="429">
        <f t="shared" si="26"/>
        <v>43000</v>
      </c>
      <c r="AI104" s="429">
        <f t="shared" si="27"/>
        <v>43430</v>
      </c>
      <c r="AK104" s="461" t="s">
        <v>209</v>
      </c>
      <c r="AL104" s="461" t="s">
        <v>33</v>
      </c>
      <c r="AM104" s="463">
        <v>0</v>
      </c>
      <c r="AN104" s="466">
        <v>0</v>
      </c>
      <c r="AO104" s="463">
        <v>0</v>
      </c>
      <c r="AP104" s="466">
        <v>0</v>
      </c>
      <c r="AQ104" s="429" t="str">
        <f t="shared" si="28"/>
        <v>N/A</v>
      </c>
      <c r="AR104" s="429" t="str">
        <f t="shared" si="29"/>
        <v>N/A</v>
      </c>
      <c r="AT104" s="461" t="s">
        <v>209</v>
      </c>
      <c r="AU104" s="461" t="s">
        <v>34</v>
      </c>
      <c r="AV104" s="463">
        <v>2</v>
      </c>
      <c r="AW104" s="466">
        <v>58242.239999999998</v>
      </c>
      <c r="AX104" s="463">
        <v>2</v>
      </c>
      <c r="AY104" s="466">
        <v>61984.31</v>
      </c>
      <c r="AZ104" s="429">
        <f t="shared" si="30"/>
        <v>29121.119999999999</v>
      </c>
      <c r="BA104" s="429">
        <f t="shared" si="31"/>
        <v>30992.154999999999</v>
      </c>
      <c r="BC104" s="461" t="s">
        <v>209</v>
      </c>
      <c r="BD104" s="461" t="s">
        <v>49</v>
      </c>
      <c r="BE104" s="463">
        <v>0</v>
      </c>
      <c r="BF104" s="466">
        <v>0</v>
      </c>
      <c r="BG104" s="463">
        <v>0</v>
      </c>
      <c r="BH104" s="466">
        <v>0</v>
      </c>
      <c r="BI104" s="429" t="str">
        <f t="shared" si="32"/>
        <v>N/A</v>
      </c>
      <c r="BJ104" s="429" t="str">
        <f t="shared" si="33"/>
        <v>N/A</v>
      </c>
      <c r="BL104" s="461" t="s">
        <v>209</v>
      </c>
      <c r="BM104" s="461" t="s">
        <v>20</v>
      </c>
      <c r="BN104" s="463">
        <v>0</v>
      </c>
      <c r="BO104" s="466">
        <v>0</v>
      </c>
      <c r="BP104" s="463">
        <v>0</v>
      </c>
      <c r="BQ104" s="466">
        <v>0</v>
      </c>
      <c r="BR104" s="429" t="str">
        <f t="shared" si="34"/>
        <v>N/A</v>
      </c>
      <c r="BS104" s="429" t="str">
        <f t="shared" si="35"/>
        <v>N/A</v>
      </c>
      <c r="BU104" s="461" t="s">
        <v>209</v>
      </c>
      <c r="BV104" s="461" t="s">
        <v>21</v>
      </c>
      <c r="BW104" s="463">
        <v>0</v>
      </c>
      <c r="BX104" s="466">
        <v>0</v>
      </c>
      <c r="BY104" s="463">
        <v>0</v>
      </c>
      <c r="BZ104" s="466">
        <v>0</v>
      </c>
      <c r="CA104" s="429" t="str">
        <f t="shared" si="36"/>
        <v>N/A</v>
      </c>
      <c r="CB104" s="429" t="str">
        <f t="shared" si="37"/>
        <v>N/A</v>
      </c>
      <c r="CD104" s="461" t="s">
        <v>209</v>
      </c>
      <c r="CE104" s="461" t="s">
        <v>22</v>
      </c>
      <c r="CF104" s="463">
        <v>0</v>
      </c>
      <c r="CG104" s="466">
        <v>0</v>
      </c>
      <c r="CH104" s="463">
        <v>0</v>
      </c>
      <c r="CI104" s="466">
        <v>0</v>
      </c>
      <c r="CJ104" s="429" t="str">
        <f t="shared" si="38"/>
        <v>N/A</v>
      </c>
      <c r="CK104" s="429" t="str">
        <f t="shared" si="39"/>
        <v>N/A</v>
      </c>
    </row>
    <row r="105" spans="1:89" s="424" customFormat="1">
      <c r="A105" s="459" t="s">
        <v>212</v>
      </c>
      <c r="B105" s="459" t="s">
        <v>19</v>
      </c>
      <c r="C105" s="462">
        <v>0.4</v>
      </c>
      <c r="D105" s="465">
        <v>32000</v>
      </c>
      <c r="E105" s="462">
        <v>0.4</v>
      </c>
      <c r="F105" s="465">
        <v>32000</v>
      </c>
      <c r="G105" s="430">
        <f t="shared" si="20"/>
        <v>80000</v>
      </c>
      <c r="H105" s="430">
        <f t="shared" si="21"/>
        <v>80000</v>
      </c>
      <c r="J105" s="459" t="s">
        <v>212</v>
      </c>
      <c r="K105" s="459" t="s">
        <v>23</v>
      </c>
      <c r="L105" s="462">
        <v>1.1000000000000001</v>
      </c>
      <c r="M105" s="465">
        <v>77305</v>
      </c>
      <c r="N105" s="462">
        <v>1.1000000000000001</v>
      </c>
      <c r="O105" s="465">
        <v>77305</v>
      </c>
      <c r="P105" s="430">
        <f t="shared" si="22"/>
        <v>70277.272727272721</v>
      </c>
      <c r="Q105" s="430">
        <f t="shared" si="23"/>
        <v>70277.272727272721</v>
      </c>
      <c r="S105" s="459" t="s">
        <v>212</v>
      </c>
      <c r="T105" s="459" t="s">
        <v>24</v>
      </c>
      <c r="U105" s="462">
        <v>0</v>
      </c>
      <c r="V105" s="465">
        <v>0</v>
      </c>
      <c r="W105" s="465">
        <v>0</v>
      </c>
      <c r="X105" s="462">
        <v>0</v>
      </c>
      <c r="Y105" s="430" t="str">
        <f t="shared" si="24"/>
        <v>N/A</v>
      </c>
      <c r="Z105" s="430" t="str">
        <f t="shared" si="25"/>
        <v>N/A</v>
      </c>
      <c r="AB105" s="459" t="s">
        <v>212</v>
      </c>
      <c r="AC105" s="459" t="s">
        <v>32</v>
      </c>
      <c r="AD105" s="462">
        <v>1</v>
      </c>
      <c r="AE105" s="465">
        <v>55774</v>
      </c>
      <c r="AF105" s="462">
        <v>1</v>
      </c>
      <c r="AG105" s="465">
        <v>55774</v>
      </c>
      <c r="AH105" s="430">
        <f t="shared" si="26"/>
        <v>55774</v>
      </c>
      <c r="AI105" s="430">
        <f t="shared" si="27"/>
        <v>55774</v>
      </c>
      <c r="AK105" s="459" t="s">
        <v>212</v>
      </c>
      <c r="AL105" s="459" t="s">
        <v>33</v>
      </c>
      <c r="AM105" s="462">
        <v>0</v>
      </c>
      <c r="AN105" s="465">
        <v>0</v>
      </c>
      <c r="AO105" s="462">
        <v>0</v>
      </c>
      <c r="AP105" s="465">
        <v>0</v>
      </c>
      <c r="AQ105" s="430" t="str">
        <f t="shared" si="28"/>
        <v>N/A</v>
      </c>
      <c r="AR105" s="430" t="str">
        <f t="shared" si="29"/>
        <v>N/A</v>
      </c>
      <c r="AT105" s="459" t="s">
        <v>212</v>
      </c>
      <c r="AU105" s="459" t="s">
        <v>34</v>
      </c>
      <c r="AV105" s="462">
        <v>1.25</v>
      </c>
      <c r="AW105" s="465">
        <v>43432</v>
      </c>
      <c r="AX105" s="462">
        <v>1.25</v>
      </c>
      <c r="AY105" s="465">
        <v>43432</v>
      </c>
      <c r="AZ105" s="430">
        <f t="shared" si="30"/>
        <v>34745.599999999999</v>
      </c>
      <c r="BA105" s="430">
        <f t="shared" si="31"/>
        <v>34745.599999999999</v>
      </c>
      <c r="BC105" s="459" t="s">
        <v>212</v>
      </c>
      <c r="BD105" s="459" t="s">
        <v>49</v>
      </c>
      <c r="BE105" s="462">
        <v>0.75</v>
      </c>
      <c r="BF105" s="465">
        <v>45000</v>
      </c>
      <c r="BG105" s="462">
        <v>0.75</v>
      </c>
      <c r="BH105" s="465">
        <v>45000</v>
      </c>
      <c r="BI105" s="430">
        <f t="shared" si="32"/>
        <v>60000</v>
      </c>
      <c r="BJ105" s="430">
        <f t="shared" si="33"/>
        <v>60000</v>
      </c>
      <c r="BL105" s="459" t="s">
        <v>212</v>
      </c>
      <c r="BM105" s="459" t="s">
        <v>20</v>
      </c>
      <c r="BN105" s="462">
        <v>0</v>
      </c>
      <c r="BO105" s="465">
        <v>0</v>
      </c>
      <c r="BP105" s="462">
        <v>0</v>
      </c>
      <c r="BQ105" s="465">
        <v>0</v>
      </c>
      <c r="BR105" s="430" t="str">
        <f t="shared" si="34"/>
        <v>N/A</v>
      </c>
      <c r="BS105" s="430" t="str">
        <f t="shared" si="35"/>
        <v>N/A</v>
      </c>
      <c r="BU105" s="459" t="s">
        <v>212</v>
      </c>
      <c r="BV105" s="459" t="s">
        <v>21</v>
      </c>
      <c r="BW105" s="462">
        <v>0</v>
      </c>
      <c r="BX105" s="465">
        <v>0</v>
      </c>
      <c r="BY105" s="462">
        <v>0</v>
      </c>
      <c r="BZ105" s="465">
        <v>0</v>
      </c>
      <c r="CA105" s="430" t="str">
        <f t="shared" si="36"/>
        <v>N/A</v>
      </c>
      <c r="CB105" s="430" t="str">
        <f t="shared" si="37"/>
        <v>N/A</v>
      </c>
      <c r="CD105" s="459" t="s">
        <v>212</v>
      </c>
      <c r="CE105" s="459" t="s">
        <v>22</v>
      </c>
      <c r="CF105" s="462">
        <v>0</v>
      </c>
      <c r="CG105" s="465">
        <v>0</v>
      </c>
      <c r="CH105" s="462">
        <v>0</v>
      </c>
      <c r="CI105" s="465">
        <v>0</v>
      </c>
      <c r="CJ105" s="430" t="str">
        <f t="shared" si="38"/>
        <v>N/A</v>
      </c>
      <c r="CK105" s="430" t="str">
        <f t="shared" si="39"/>
        <v>N/A</v>
      </c>
    </row>
    <row r="106" spans="1:89">
      <c r="A106" s="461" t="s">
        <v>213</v>
      </c>
      <c r="B106" s="461" t="s">
        <v>19</v>
      </c>
      <c r="C106" s="463">
        <v>0</v>
      </c>
      <c r="D106" s="466">
        <v>0</v>
      </c>
      <c r="E106" s="463">
        <v>0</v>
      </c>
      <c r="F106" s="466">
        <v>0</v>
      </c>
      <c r="G106" s="429" t="str">
        <f t="shared" si="20"/>
        <v>N/A</v>
      </c>
      <c r="H106" s="429" t="str">
        <f t="shared" si="21"/>
        <v>N/A</v>
      </c>
      <c r="J106" s="461" t="s">
        <v>213</v>
      </c>
      <c r="K106" s="461" t="s">
        <v>23</v>
      </c>
      <c r="L106" s="463">
        <v>0.3</v>
      </c>
      <c r="M106" s="466">
        <v>16478.400000000001</v>
      </c>
      <c r="N106" s="463">
        <v>0.3</v>
      </c>
      <c r="O106" s="466">
        <v>16479</v>
      </c>
      <c r="P106" s="429">
        <f t="shared" si="22"/>
        <v>54928.000000000007</v>
      </c>
      <c r="Q106" s="429">
        <f t="shared" si="23"/>
        <v>54930</v>
      </c>
      <c r="S106" s="461" t="s">
        <v>213</v>
      </c>
      <c r="T106" s="461" t="s">
        <v>24</v>
      </c>
      <c r="U106" s="463">
        <v>0</v>
      </c>
      <c r="V106" s="466">
        <v>0</v>
      </c>
      <c r="W106" s="466">
        <v>0</v>
      </c>
      <c r="X106" s="463">
        <v>0</v>
      </c>
      <c r="Y106" s="429" t="str">
        <f t="shared" si="24"/>
        <v>N/A</v>
      </c>
      <c r="Z106" s="429" t="str">
        <f t="shared" si="25"/>
        <v>N/A</v>
      </c>
      <c r="AB106" s="461" t="s">
        <v>213</v>
      </c>
      <c r="AC106" s="461" t="s">
        <v>32</v>
      </c>
      <c r="AD106" s="463">
        <v>0</v>
      </c>
      <c r="AE106" s="466">
        <v>0</v>
      </c>
      <c r="AF106" s="463">
        <v>0</v>
      </c>
      <c r="AG106" s="466">
        <v>0</v>
      </c>
      <c r="AH106" s="429" t="str">
        <f t="shared" si="26"/>
        <v>N/A</v>
      </c>
      <c r="AI106" s="429" t="str">
        <f t="shared" si="27"/>
        <v>N/A</v>
      </c>
      <c r="AK106" s="461" t="s">
        <v>213</v>
      </c>
      <c r="AL106" s="461" t="s">
        <v>33</v>
      </c>
      <c r="AM106" s="463">
        <v>0</v>
      </c>
      <c r="AN106" s="466">
        <v>0</v>
      </c>
      <c r="AO106" s="463">
        <v>0</v>
      </c>
      <c r="AP106" s="466">
        <v>0</v>
      </c>
      <c r="AQ106" s="429" t="str">
        <f t="shared" si="28"/>
        <v>N/A</v>
      </c>
      <c r="AR106" s="429" t="str">
        <f t="shared" si="29"/>
        <v>N/A</v>
      </c>
      <c r="AT106" s="461" t="s">
        <v>213</v>
      </c>
      <c r="AU106" s="461" t="s">
        <v>34</v>
      </c>
      <c r="AV106" s="463">
        <v>1</v>
      </c>
      <c r="AW106" s="466">
        <v>20928</v>
      </c>
      <c r="AX106" s="463">
        <v>1</v>
      </c>
      <c r="AY106" s="466">
        <v>29000</v>
      </c>
      <c r="AZ106" s="429">
        <f t="shared" si="30"/>
        <v>20928</v>
      </c>
      <c r="BA106" s="429">
        <f t="shared" si="31"/>
        <v>29000</v>
      </c>
      <c r="BC106" s="461" t="s">
        <v>213</v>
      </c>
      <c r="BD106" s="461" t="s">
        <v>49</v>
      </c>
      <c r="BE106" s="463">
        <v>0</v>
      </c>
      <c r="BF106" s="466">
        <v>0</v>
      </c>
      <c r="BG106" s="463">
        <v>0</v>
      </c>
      <c r="BH106" s="466">
        <v>0</v>
      </c>
      <c r="BI106" s="429" t="str">
        <f t="shared" si="32"/>
        <v>N/A</v>
      </c>
      <c r="BJ106" s="429" t="str">
        <f t="shared" si="33"/>
        <v>N/A</v>
      </c>
      <c r="BL106" s="461" t="s">
        <v>213</v>
      </c>
      <c r="BM106" s="461" t="s">
        <v>20</v>
      </c>
      <c r="BN106" s="463">
        <v>1</v>
      </c>
      <c r="BO106" s="466">
        <v>75000</v>
      </c>
      <c r="BP106" s="463">
        <v>1</v>
      </c>
      <c r="BQ106" s="466">
        <v>75000</v>
      </c>
      <c r="BR106" s="429">
        <f t="shared" si="34"/>
        <v>75000</v>
      </c>
      <c r="BS106" s="429">
        <f t="shared" si="35"/>
        <v>75000</v>
      </c>
      <c r="BU106" s="461" t="s">
        <v>213</v>
      </c>
      <c r="BV106" s="461" t="s">
        <v>21</v>
      </c>
      <c r="BW106" s="463">
        <v>0</v>
      </c>
      <c r="BX106" s="466">
        <v>0</v>
      </c>
      <c r="BY106" s="463">
        <v>0</v>
      </c>
      <c r="BZ106" s="466">
        <v>0</v>
      </c>
      <c r="CA106" s="429" t="str">
        <f t="shared" si="36"/>
        <v>N/A</v>
      </c>
      <c r="CB106" s="429" t="str">
        <f t="shared" si="37"/>
        <v>N/A</v>
      </c>
      <c r="CD106" s="461" t="s">
        <v>213</v>
      </c>
      <c r="CE106" s="461" t="s">
        <v>22</v>
      </c>
      <c r="CF106" s="463">
        <v>0</v>
      </c>
      <c r="CG106" s="466">
        <v>0</v>
      </c>
      <c r="CH106" s="463">
        <v>0</v>
      </c>
      <c r="CI106" s="466">
        <v>0</v>
      </c>
      <c r="CJ106" s="429" t="str">
        <f t="shared" si="38"/>
        <v>N/A</v>
      </c>
      <c r="CK106" s="429" t="str">
        <f t="shared" si="39"/>
        <v>N/A</v>
      </c>
    </row>
    <row r="107" spans="1:89" s="424" customFormat="1">
      <c r="A107" s="459" t="s">
        <v>121</v>
      </c>
      <c r="B107" s="459" t="s">
        <v>19</v>
      </c>
      <c r="C107" s="462">
        <v>3</v>
      </c>
      <c r="D107" s="465">
        <v>220415</v>
      </c>
      <c r="E107" s="462">
        <v>3</v>
      </c>
      <c r="F107" s="465">
        <v>220415</v>
      </c>
      <c r="G107" s="430">
        <f t="shared" si="20"/>
        <v>73471.666666666672</v>
      </c>
      <c r="H107" s="430">
        <f t="shared" si="21"/>
        <v>73471.666666666672</v>
      </c>
      <c r="J107" s="459" t="s">
        <v>121</v>
      </c>
      <c r="K107" s="459" t="s">
        <v>23</v>
      </c>
      <c r="L107" s="462">
        <v>0</v>
      </c>
      <c r="M107" s="465">
        <v>0</v>
      </c>
      <c r="N107" s="462">
        <v>0</v>
      </c>
      <c r="O107" s="465">
        <v>0</v>
      </c>
      <c r="P107" s="430" t="str">
        <f t="shared" si="22"/>
        <v>N/A</v>
      </c>
      <c r="Q107" s="430" t="str">
        <f t="shared" si="23"/>
        <v>N/A</v>
      </c>
      <c r="S107" s="459" t="s">
        <v>121</v>
      </c>
      <c r="T107" s="459" t="s">
        <v>24</v>
      </c>
      <c r="U107" s="462">
        <v>0</v>
      </c>
      <c r="V107" s="465">
        <v>0</v>
      </c>
      <c r="W107" s="465">
        <v>0</v>
      </c>
      <c r="X107" s="462">
        <v>0</v>
      </c>
      <c r="Y107" s="430" t="str">
        <f t="shared" si="24"/>
        <v>N/A</v>
      </c>
      <c r="Z107" s="430" t="str">
        <f t="shared" si="25"/>
        <v>N/A</v>
      </c>
      <c r="AB107" s="459" t="s">
        <v>121</v>
      </c>
      <c r="AC107" s="459" t="s">
        <v>32</v>
      </c>
      <c r="AD107" s="462">
        <v>3.9</v>
      </c>
      <c r="AE107" s="465">
        <v>230959</v>
      </c>
      <c r="AF107" s="462">
        <v>3.9</v>
      </c>
      <c r="AG107" s="465">
        <v>230963</v>
      </c>
      <c r="AH107" s="430">
        <f t="shared" si="26"/>
        <v>59220.256410256414</v>
      </c>
      <c r="AI107" s="430">
        <f t="shared" si="27"/>
        <v>59221.282051282054</v>
      </c>
      <c r="AK107" s="459" t="s">
        <v>121</v>
      </c>
      <c r="AL107" s="459" t="s">
        <v>33</v>
      </c>
      <c r="AM107" s="462">
        <v>0</v>
      </c>
      <c r="AN107" s="465">
        <v>0</v>
      </c>
      <c r="AO107" s="462">
        <v>0</v>
      </c>
      <c r="AP107" s="465">
        <v>0</v>
      </c>
      <c r="AQ107" s="430" t="str">
        <f t="shared" si="28"/>
        <v>N/A</v>
      </c>
      <c r="AR107" s="430" t="str">
        <f t="shared" si="29"/>
        <v>N/A</v>
      </c>
      <c r="AT107" s="459" t="s">
        <v>121</v>
      </c>
      <c r="AU107" s="459" t="s">
        <v>34</v>
      </c>
      <c r="AV107" s="462">
        <v>5</v>
      </c>
      <c r="AW107" s="465">
        <v>169407</v>
      </c>
      <c r="AX107" s="462">
        <v>5</v>
      </c>
      <c r="AY107" s="465">
        <v>169407</v>
      </c>
      <c r="AZ107" s="430">
        <f t="shared" si="30"/>
        <v>33881.4</v>
      </c>
      <c r="BA107" s="430">
        <f t="shared" si="31"/>
        <v>33881.4</v>
      </c>
      <c r="BC107" s="459" t="s">
        <v>121</v>
      </c>
      <c r="BD107" s="459" t="s">
        <v>49</v>
      </c>
      <c r="BE107" s="462">
        <v>0.5</v>
      </c>
      <c r="BF107" s="465">
        <v>10314</v>
      </c>
      <c r="BG107" s="462">
        <v>0.5</v>
      </c>
      <c r="BH107" s="465">
        <v>10314</v>
      </c>
      <c r="BI107" s="430">
        <f t="shared" si="32"/>
        <v>20628</v>
      </c>
      <c r="BJ107" s="430">
        <f t="shared" si="33"/>
        <v>20628</v>
      </c>
      <c r="BL107" s="459" t="s">
        <v>121</v>
      </c>
      <c r="BM107" s="459" t="s">
        <v>20</v>
      </c>
      <c r="BN107" s="462">
        <v>0</v>
      </c>
      <c r="BO107" s="465">
        <v>0</v>
      </c>
      <c r="BP107" s="462">
        <v>0</v>
      </c>
      <c r="BQ107" s="465">
        <v>0</v>
      </c>
      <c r="BR107" s="430" t="str">
        <f t="shared" si="34"/>
        <v>N/A</v>
      </c>
      <c r="BS107" s="430" t="str">
        <f t="shared" si="35"/>
        <v>N/A</v>
      </c>
      <c r="BU107" s="459" t="s">
        <v>121</v>
      </c>
      <c r="BV107" s="459" t="s">
        <v>21</v>
      </c>
      <c r="BW107" s="462">
        <v>0</v>
      </c>
      <c r="BX107" s="465">
        <v>0</v>
      </c>
      <c r="BY107" s="462">
        <v>0</v>
      </c>
      <c r="BZ107" s="465">
        <v>0</v>
      </c>
      <c r="CA107" s="430" t="str">
        <f t="shared" si="36"/>
        <v>N/A</v>
      </c>
      <c r="CB107" s="430" t="str">
        <f t="shared" si="37"/>
        <v>N/A</v>
      </c>
      <c r="CD107" s="459" t="s">
        <v>121</v>
      </c>
      <c r="CE107" s="459" t="s">
        <v>22</v>
      </c>
      <c r="CF107" s="462">
        <v>1</v>
      </c>
      <c r="CG107" s="465">
        <v>80082</v>
      </c>
      <c r="CH107" s="462">
        <v>1</v>
      </c>
      <c r="CI107" s="465">
        <v>80082</v>
      </c>
      <c r="CJ107" s="430">
        <f t="shared" si="38"/>
        <v>80082</v>
      </c>
      <c r="CK107" s="430">
        <f t="shared" si="39"/>
        <v>80082</v>
      </c>
    </row>
    <row r="108" spans="1:89">
      <c r="A108" s="461" t="s">
        <v>122</v>
      </c>
      <c r="B108" s="461" t="s">
        <v>19</v>
      </c>
      <c r="C108" s="463">
        <v>2</v>
      </c>
      <c r="D108" s="466">
        <v>149569</v>
      </c>
      <c r="E108" s="463">
        <v>2</v>
      </c>
      <c r="F108" s="466">
        <v>150562</v>
      </c>
      <c r="G108" s="429">
        <f t="shared" si="20"/>
        <v>74784.5</v>
      </c>
      <c r="H108" s="429">
        <f t="shared" si="21"/>
        <v>75281</v>
      </c>
      <c r="J108" s="461" t="s">
        <v>122</v>
      </c>
      <c r="K108" s="461" t="s">
        <v>23</v>
      </c>
      <c r="L108" s="463">
        <v>1</v>
      </c>
      <c r="M108" s="466">
        <v>58108.41</v>
      </c>
      <c r="N108" s="463">
        <v>1</v>
      </c>
      <c r="O108" s="466">
        <v>58231</v>
      </c>
      <c r="P108" s="429">
        <f t="shared" si="22"/>
        <v>58108.41</v>
      </c>
      <c r="Q108" s="429">
        <f t="shared" si="23"/>
        <v>58231</v>
      </c>
      <c r="S108" s="461" t="s">
        <v>122</v>
      </c>
      <c r="T108" s="461" t="s">
        <v>24</v>
      </c>
      <c r="U108" s="463">
        <v>0</v>
      </c>
      <c r="V108" s="466">
        <v>0</v>
      </c>
      <c r="W108" s="466">
        <v>0</v>
      </c>
      <c r="X108" s="463">
        <v>0</v>
      </c>
      <c r="Y108" s="429" t="str">
        <f t="shared" si="24"/>
        <v>N/A</v>
      </c>
      <c r="Z108" s="429" t="str">
        <f t="shared" si="25"/>
        <v>N/A</v>
      </c>
      <c r="AB108" s="461" t="s">
        <v>122</v>
      </c>
      <c r="AC108" s="461" t="s">
        <v>32</v>
      </c>
      <c r="AD108" s="463">
        <v>3</v>
      </c>
      <c r="AE108" s="466">
        <v>121462</v>
      </c>
      <c r="AF108" s="463">
        <v>3</v>
      </c>
      <c r="AG108" s="466">
        <v>123211</v>
      </c>
      <c r="AH108" s="429">
        <f t="shared" si="26"/>
        <v>40487.333333333336</v>
      </c>
      <c r="AI108" s="429">
        <f t="shared" si="27"/>
        <v>41070.333333333336</v>
      </c>
      <c r="AK108" s="461" t="s">
        <v>122</v>
      </c>
      <c r="AL108" s="461" t="s">
        <v>33</v>
      </c>
      <c r="AM108" s="463">
        <v>1</v>
      </c>
      <c r="AN108" s="466">
        <v>48925</v>
      </c>
      <c r="AO108" s="463">
        <v>1</v>
      </c>
      <c r="AP108" s="466">
        <v>48925</v>
      </c>
      <c r="AQ108" s="429">
        <f t="shared" si="28"/>
        <v>48925</v>
      </c>
      <c r="AR108" s="429">
        <f t="shared" si="29"/>
        <v>48925</v>
      </c>
      <c r="AT108" s="461" t="s">
        <v>122</v>
      </c>
      <c r="AU108" s="461" t="s">
        <v>34</v>
      </c>
      <c r="AV108" s="463">
        <v>7</v>
      </c>
      <c r="AW108" s="466">
        <v>197756.36</v>
      </c>
      <c r="AX108" s="463">
        <v>7</v>
      </c>
      <c r="AY108" s="466">
        <v>220566.71999999997</v>
      </c>
      <c r="AZ108" s="429">
        <f t="shared" si="30"/>
        <v>28250.908571428568</v>
      </c>
      <c r="BA108" s="429">
        <f t="shared" si="31"/>
        <v>31509.531428571423</v>
      </c>
      <c r="BC108" s="461" t="s">
        <v>122</v>
      </c>
      <c r="BD108" s="461" t="s">
        <v>49</v>
      </c>
      <c r="BE108" s="463">
        <v>1</v>
      </c>
      <c r="BF108" s="466">
        <v>57694.720000000001</v>
      </c>
      <c r="BG108" s="463">
        <v>1</v>
      </c>
      <c r="BH108" s="466">
        <v>62546</v>
      </c>
      <c r="BI108" s="429">
        <f t="shared" si="32"/>
        <v>57694.720000000001</v>
      </c>
      <c r="BJ108" s="429">
        <f t="shared" si="33"/>
        <v>62546</v>
      </c>
      <c r="BL108" s="461" t="s">
        <v>122</v>
      </c>
      <c r="BM108" s="461" t="s">
        <v>20</v>
      </c>
      <c r="BN108" s="463">
        <v>0</v>
      </c>
      <c r="BO108" s="466">
        <v>0</v>
      </c>
      <c r="BP108" s="463">
        <v>0</v>
      </c>
      <c r="BQ108" s="466">
        <v>0</v>
      </c>
      <c r="BR108" s="429" t="str">
        <f t="shared" si="34"/>
        <v>N/A</v>
      </c>
      <c r="BS108" s="429" t="str">
        <f t="shared" si="35"/>
        <v>N/A</v>
      </c>
      <c r="BU108" s="461" t="s">
        <v>122</v>
      </c>
      <c r="BV108" s="461" t="s">
        <v>21</v>
      </c>
      <c r="BW108" s="463">
        <v>0</v>
      </c>
      <c r="BX108" s="466">
        <v>0</v>
      </c>
      <c r="BY108" s="463">
        <v>0</v>
      </c>
      <c r="BZ108" s="466">
        <v>0</v>
      </c>
      <c r="CA108" s="429" t="str">
        <f t="shared" si="36"/>
        <v>N/A</v>
      </c>
      <c r="CB108" s="429" t="str">
        <f t="shared" si="37"/>
        <v>N/A</v>
      </c>
      <c r="CD108" s="461" t="s">
        <v>122</v>
      </c>
      <c r="CE108" s="461" t="s">
        <v>22</v>
      </c>
      <c r="CF108" s="463">
        <v>1</v>
      </c>
      <c r="CG108" s="466">
        <v>64500</v>
      </c>
      <c r="CH108" s="463">
        <v>1</v>
      </c>
      <c r="CI108" s="466">
        <v>69319</v>
      </c>
      <c r="CJ108" s="429">
        <f t="shared" si="38"/>
        <v>64500</v>
      </c>
      <c r="CK108" s="429">
        <f t="shared" si="39"/>
        <v>69319</v>
      </c>
    </row>
    <row r="109" spans="1:89" s="424" customFormat="1">
      <c r="A109" s="459" t="s">
        <v>123</v>
      </c>
      <c r="B109" s="459" t="s">
        <v>19</v>
      </c>
      <c r="C109" s="462">
        <v>7.5</v>
      </c>
      <c r="D109" s="465">
        <v>533842</v>
      </c>
      <c r="E109" s="462">
        <v>7.5</v>
      </c>
      <c r="F109" s="465">
        <v>533842</v>
      </c>
      <c r="G109" s="430">
        <f t="shared" si="20"/>
        <v>71178.933333333334</v>
      </c>
      <c r="H109" s="430">
        <f t="shared" si="21"/>
        <v>71178.933333333334</v>
      </c>
      <c r="J109" s="459" t="s">
        <v>123</v>
      </c>
      <c r="K109" s="459" t="s">
        <v>23</v>
      </c>
      <c r="L109" s="462">
        <v>3</v>
      </c>
      <c r="M109" s="465">
        <v>221542</v>
      </c>
      <c r="N109" s="462">
        <v>3</v>
      </c>
      <c r="O109" s="465">
        <v>221542</v>
      </c>
      <c r="P109" s="430">
        <f t="shared" si="22"/>
        <v>73847.333333333328</v>
      </c>
      <c r="Q109" s="430">
        <f t="shared" si="23"/>
        <v>73847.333333333328</v>
      </c>
      <c r="S109" s="459" t="s">
        <v>123</v>
      </c>
      <c r="T109" s="459" t="s">
        <v>24</v>
      </c>
      <c r="U109" s="462">
        <v>1</v>
      </c>
      <c r="V109" s="465">
        <v>56000</v>
      </c>
      <c r="W109" s="465">
        <v>1</v>
      </c>
      <c r="X109" s="462">
        <v>56000</v>
      </c>
      <c r="Y109" s="430">
        <f t="shared" si="24"/>
        <v>56000</v>
      </c>
      <c r="Z109" s="430">
        <f t="shared" si="25"/>
        <v>56000</v>
      </c>
      <c r="AB109" s="459" t="s">
        <v>123</v>
      </c>
      <c r="AC109" s="459" t="s">
        <v>32</v>
      </c>
      <c r="AD109" s="462">
        <v>10</v>
      </c>
      <c r="AE109" s="465">
        <v>575122</v>
      </c>
      <c r="AF109" s="462">
        <v>10</v>
      </c>
      <c r="AG109" s="465">
        <v>575122</v>
      </c>
      <c r="AH109" s="430">
        <f t="shared" si="26"/>
        <v>57512.2</v>
      </c>
      <c r="AI109" s="430">
        <f t="shared" si="27"/>
        <v>57512.2</v>
      </c>
      <c r="AK109" s="459" t="s">
        <v>123</v>
      </c>
      <c r="AL109" s="459" t="s">
        <v>33</v>
      </c>
      <c r="AM109" s="462">
        <v>1</v>
      </c>
      <c r="AN109" s="465">
        <v>60834</v>
      </c>
      <c r="AO109" s="462">
        <v>1</v>
      </c>
      <c r="AP109" s="465">
        <v>60834</v>
      </c>
      <c r="AQ109" s="430">
        <f t="shared" si="28"/>
        <v>60834</v>
      </c>
      <c r="AR109" s="430">
        <f t="shared" si="29"/>
        <v>60834</v>
      </c>
      <c r="AT109" s="459" t="s">
        <v>123</v>
      </c>
      <c r="AU109" s="459" t="s">
        <v>34</v>
      </c>
      <c r="AV109" s="462">
        <v>18</v>
      </c>
      <c r="AW109" s="465">
        <v>461408</v>
      </c>
      <c r="AX109" s="462">
        <v>18</v>
      </c>
      <c r="AY109" s="465">
        <v>461408</v>
      </c>
      <c r="AZ109" s="430">
        <f t="shared" si="30"/>
        <v>25633.777777777777</v>
      </c>
      <c r="BA109" s="430">
        <f t="shared" si="31"/>
        <v>25633.777777777777</v>
      </c>
      <c r="BC109" s="459" t="s">
        <v>123</v>
      </c>
      <c r="BD109" s="459" t="s">
        <v>49</v>
      </c>
      <c r="BE109" s="462">
        <v>3</v>
      </c>
      <c r="BF109" s="465">
        <v>126757</v>
      </c>
      <c r="BG109" s="462">
        <v>3</v>
      </c>
      <c r="BH109" s="465">
        <v>126757</v>
      </c>
      <c r="BI109" s="430">
        <f t="shared" si="32"/>
        <v>42252.333333333336</v>
      </c>
      <c r="BJ109" s="430">
        <f t="shared" si="33"/>
        <v>42252.333333333336</v>
      </c>
      <c r="BL109" s="459" t="s">
        <v>123</v>
      </c>
      <c r="BM109" s="459" t="s">
        <v>20</v>
      </c>
      <c r="BN109" s="462">
        <v>3</v>
      </c>
      <c r="BO109" s="465">
        <v>207316</v>
      </c>
      <c r="BP109" s="462">
        <v>3</v>
      </c>
      <c r="BQ109" s="465">
        <v>207316</v>
      </c>
      <c r="BR109" s="430">
        <f t="shared" si="34"/>
        <v>69105.333333333328</v>
      </c>
      <c r="BS109" s="430">
        <f t="shared" si="35"/>
        <v>69105.333333333328</v>
      </c>
      <c r="BU109" s="459" t="s">
        <v>123</v>
      </c>
      <c r="BV109" s="459" t="s">
        <v>21</v>
      </c>
      <c r="BW109" s="462">
        <v>0</v>
      </c>
      <c r="BX109" s="465">
        <v>0</v>
      </c>
      <c r="BY109" s="462">
        <v>0</v>
      </c>
      <c r="BZ109" s="465">
        <v>0</v>
      </c>
      <c r="CA109" s="430" t="str">
        <f t="shared" si="36"/>
        <v>N/A</v>
      </c>
      <c r="CB109" s="430" t="str">
        <f t="shared" si="37"/>
        <v>N/A</v>
      </c>
      <c r="CD109" s="459" t="s">
        <v>123</v>
      </c>
      <c r="CE109" s="459" t="s">
        <v>22</v>
      </c>
      <c r="CF109" s="462">
        <v>1</v>
      </c>
      <c r="CG109" s="465">
        <v>72000</v>
      </c>
      <c r="CH109" s="462">
        <v>1</v>
      </c>
      <c r="CI109" s="465">
        <v>72000</v>
      </c>
      <c r="CJ109" s="430">
        <f t="shared" si="38"/>
        <v>72000</v>
      </c>
      <c r="CK109" s="430">
        <f t="shared" si="39"/>
        <v>72000</v>
      </c>
    </row>
    <row r="110" spans="1:89">
      <c r="A110" s="461" t="s">
        <v>124</v>
      </c>
      <c r="B110" s="461" t="s">
        <v>19</v>
      </c>
      <c r="C110" s="463">
        <v>9</v>
      </c>
      <c r="D110" s="466">
        <v>641107</v>
      </c>
      <c r="E110" s="463">
        <v>9</v>
      </c>
      <c r="F110" s="466">
        <v>648347</v>
      </c>
      <c r="G110" s="429">
        <f t="shared" si="20"/>
        <v>71234.111111111109</v>
      </c>
      <c r="H110" s="429">
        <f t="shared" si="21"/>
        <v>72038.555555555562</v>
      </c>
      <c r="J110" s="461" t="s">
        <v>124</v>
      </c>
      <c r="K110" s="461" t="s">
        <v>23</v>
      </c>
      <c r="L110" s="463">
        <v>1</v>
      </c>
      <c r="M110" s="466">
        <v>81802</v>
      </c>
      <c r="N110" s="463">
        <v>1</v>
      </c>
      <c r="O110" s="466">
        <v>82082</v>
      </c>
      <c r="P110" s="429">
        <f t="shared" si="22"/>
        <v>81802</v>
      </c>
      <c r="Q110" s="429">
        <f t="shared" si="23"/>
        <v>82082</v>
      </c>
      <c r="S110" s="461" t="s">
        <v>124</v>
      </c>
      <c r="T110" s="461" t="s">
        <v>24</v>
      </c>
      <c r="U110" s="463">
        <v>1</v>
      </c>
      <c r="V110" s="466">
        <v>44000</v>
      </c>
      <c r="W110" s="466">
        <v>1</v>
      </c>
      <c r="X110" s="463">
        <v>44280</v>
      </c>
      <c r="Y110" s="429">
        <f t="shared" si="24"/>
        <v>44000</v>
      </c>
      <c r="Z110" s="429">
        <f t="shared" si="25"/>
        <v>44280</v>
      </c>
      <c r="AB110" s="461" t="s">
        <v>124</v>
      </c>
      <c r="AC110" s="461" t="s">
        <v>32</v>
      </c>
      <c r="AD110" s="463">
        <v>10.6</v>
      </c>
      <c r="AE110" s="466">
        <v>588233</v>
      </c>
      <c r="AF110" s="463">
        <v>10.6</v>
      </c>
      <c r="AG110" s="466">
        <v>591201</v>
      </c>
      <c r="AH110" s="429">
        <f t="shared" si="26"/>
        <v>55493.67924528302</v>
      </c>
      <c r="AI110" s="429">
        <f t="shared" si="27"/>
        <v>55773.67924528302</v>
      </c>
      <c r="AK110" s="461" t="s">
        <v>124</v>
      </c>
      <c r="AL110" s="461" t="s">
        <v>33</v>
      </c>
      <c r="AM110" s="463">
        <v>3</v>
      </c>
      <c r="AN110" s="466">
        <v>141894</v>
      </c>
      <c r="AO110" s="463">
        <v>3</v>
      </c>
      <c r="AP110" s="466">
        <v>146456</v>
      </c>
      <c r="AQ110" s="429">
        <f t="shared" si="28"/>
        <v>47298</v>
      </c>
      <c r="AR110" s="429">
        <f t="shared" si="29"/>
        <v>48818.666666666664</v>
      </c>
      <c r="AT110" s="461" t="s">
        <v>124</v>
      </c>
      <c r="AU110" s="461" t="s">
        <v>34</v>
      </c>
      <c r="AV110" s="463">
        <v>18.231999999999999</v>
      </c>
      <c r="AW110" s="466">
        <v>429314</v>
      </c>
      <c r="AX110" s="463">
        <v>18.231999999999999</v>
      </c>
      <c r="AY110" s="466">
        <v>433610.10999999993</v>
      </c>
      <c r="AZ110" s="429">
        <f t="shared" si="30"/>
        <v>23547.279508556385</v>
      </c>
      <c r="BA110" s="429">
        <f t="shared" si="31"/>
        <v>23782.915204036854</v>
      </c>
      <c r="BC110" s="461" t="s">
        <v>124</v>
      </c>
      <c r="BD110" s="461" t="s">
        <v>49</v>
      </c>
      <c r="BE110" s="463">
        <v>4</v>
      </c>
      <c r="BF110" s="466">
        <v>133426</v>
      </c>
      <c r="BG110" s="463">
        <v>4</v>
      </c>
      <c r="BH110" s="466">
        <v>134611.80000000002</v>
      </c>
      <c r="BI110" s="429">
        <f t="shared" si="32"/>
        <v>33356.5</v>
      </c>
      <c r="BJ110" s="429">
        <f t="shared" si="33"/>
        <v>33652.950000000004</v>
      </c>
      <c r="BL110" s="461" t="s">
        <v>124</v>
      </c>
      <c r="BM110" s="461" t="s">
        <v>20</v>
      </c>
      <c r="BN110" s="463">
        <v>2</v>
      </c>
      <c r="BO110" s="466">
        <v>112689</v>
      </c>
      <c r="BP110" s="463">
        <v>2</v>
      </c>
      <c r="BQ110" s="466">
        <v>113251</v>
      </c>
      <c r="BR110" s="429">
        <f t="shared" si="34"/>
        <v>56344.5</v>
      </c>
      <c r="BS110" s="429">
        <f t="shared" si="35"/>
        <v>56625.5</v>
      </c>
      <c r="BU110" s="461" t="s">
        <v>124</v>
      </c>
      <c r="BV110" s="461" t="s">
        <v>21</v>
      </c>
      <c r="BW110" s="463"/>
      <c r="BX110" s="466"/>
      <c r="BY110" s="463">
        <v>0</v>
      </c>
      <c r="BZ110" s="466"/>
      <c r="CA110" s="429" t="str">
        <f t="shared" si="36"/>
        <v>N/A</v>
      </c>
      <c r="CB110" s="429" t="str">
        <f t="shared" si="37"/>
        <v>N/A</v>
      </c>
      <c r="CD110" s="461" t="s">
        <v>124</v>
      </c>
      <c r="CE110" s="461" t="s">
        <v>22</v>
      </c>
      <c r="CF110" s="463">
        <v>1</v>
      </c>
      <c r="CG110" s="466">
        <v>80302</v>
      </c>
      <c r="CH110" s="463">
        <v>1</v>
      </c>
      <c r="CI110" s="466">
        <v>80582</v>
      </c>
      <c r="CJ110" s="429">
        <f t="shared" si="38"/>
        <v>80302</v>
      </c>
      <c r="CK110" s="429">
        <f t="shared" si="39"/>
        <v>80582</v>
      </c>
    </row>
    <row r="111" spans="1:89" s="424" customFormat="1">
      <c r="A111" s="459" t="s">
        <v>125</v>
      </c>
      <c r="B111" s="459" t="s">
        <v>19</v>
      </c>
      <c r="C111" s="462">
        <v>0.87</v>
      </c>
      <c r="D111" s="465">
        <v>75603</v>
      </c>
      <c r="E111" s="462">
        <v>0.87</v>
      </c>
      <c r="F111" s="465">
        <v>75603</v>
      </c>
      <c r="G111" s="430">
        <f t="shared" si="20"/>
        <v>86900</v>
      </c>
      <c r="H111" s="430">
        <f t="shared" si="21"/>
        <v>86900</v>
      </c>
      <c r="J111" s="459" t="s">
        <v>125</v>
      </c>
      <c r="K111" s="459" t="s">
        <v>23</v>
      </c>
      <c r="L111" s="462">
        <v>0</v>
      </c>
      <c r="M111" s="465">
        <v>0</v>
      </c>
      <c r="N111" s="462">
        <v>0</v>
      </c>
      <c r="O111" s="465">
        <v>0</v>
      </c>
      <c r="P111" s="430" t="str">
        <f t="shared" si="22"/>
        <v>N/A</v>
      </c>
      <c r="Q111" s="430" t="str">
        <f t="shared" si="23"/>
        <v>N/A</v>
      </c>
      <c r="S111" s="459" t="s">
        <v>125</v>
      </c>
      <c r="T111" s="459" t="s">
        <v>24</v>
      </c>
      <c r="U111" s="462">
        <v>0</v>
      </c>
      <c r="V111" s="465">
        <v>0</v>
      </c>
      <c r="W111" s="465">
        <v>0</v>
      </c>
      <c r="X111" s="462">
        <v>0</v>
      </c>
      <c r="Y111" s="430" t="str">
        <f t="shared" si="24"/>
        <v>N/A</v>
      </c>
      <c r="Z111" s="430" t="str">
        <f t="shared" si="25"/>
        <v>N/A</v>
      </c>
      <c r="AB111" s="459" t="s">
        <v>125</v>
      </c>
      <c r="AC111" s="459" t="s">
        <v>32</v>
      </c>
      <c r="AD111" s="462">
        <v>0</v>
      </c>
      <c r="AE111" s="465">
        <v>0</v>
      </c>
      <c r="AF111" s="462">
        <v>0</v>
      </c>
      <c r="AG111" s="465">
        <v>0</v>
      </c>
      <c r="AH111" s="430" t="str">
        <f t="shared" si="26"/>
        <v>N/A</v>
      </c>
      <c r="AI111" s="430" t="str">
        <f t="shared" si="27"/>
        <v>N/A</v>
      </c>
      <c r="AK111" s="459" t="s">
        <v>125</v>
      </c>
      <c r="AL111" s="459" t="s">
        <v>33</v>
      </c>
      <c r="AM111" s="462">
        <v>0</v>
      </c>
      <c r="AN111" s="465">
        <v>0</v>
      </c>
      <c r="AO111" s="462">
        <v>0</v>
      </c>
      <c r="AP111" s="465">
        <v>0</v>
      </c>
      <c r="AQ111" s="430" t="str">
        <f t="shared" si="28"/>
        <v>N/A</v>
      </c>
      <c r="AR111" s="430" t="str">
        <f t="shared" si="29"/>
        <v>N/A</v>
      </c>
      <c r="AT111" s="459" t="s">
        <v>125</v>
      </c>
      <c r="AU111" s="459" t="s">
        <v>34</v>
      </c>
      <c r="AV111" s="462">
        <v>1.7</v>
      </c>
      <c r="AW111" s="465">
        <v>40621</v>
      </c>
      <c r="AX111" s="462">
        <v>1.7</v>
      </c>
      <c r="AY111" s="465">
        <v>40622</v>
      </c>
      <c r="AZ111" s="430">
        <f t="shared" si="30"/>
        <v>23894.705882352941</v>
      </c>
      <c r="BA111" s="430">
        <f t="shared" si="31"/>
        <v>23895.294117647059</v>
      </c>
      <c r="BC111" s="459" t="s">
        <v>125</v>
      </c>
      <c r="BD111" s="459" t="s">
        <v>49</v>
      </c>
      <c r="BE111" s="462">
        <v>1</v>
      </c>
      <c r="BF111" s="465">
        <v>41612</v>
      </c>
      <c r="BG111" s="462">
        <v>1</v>
      </c>
      <c r="BH111" s="465">
        <v>41612</v>
      </c>
      <c r="BI111" s="430">
        <f t="shared" si="32"/>
        <v>41612</v>
      </c>
      <c r="BJ111" s="430">
        <f t="shared" si="33"/>
        <v>41612</v>
      </c>
      <c r="BL111" s="459" t="s">
        <v>125</v>
      </c>
      <c r="BM111" s="459" t="s">
        <v>20</v>
      </c>
      <c r="BN111" s="462">
        <v>0</v>
      </c>
      <c r="BO111" s="465">
        <v>0</v>
      </c>
      <c r="BP111" s="462">
        <v>0</v>
      </c>
      <c r="BQ111" s="465">
        <v>0</v>
      </c>
      <c r="BR111" s="430" t="str">
        <f t="shared" si="34"/>
        <v>N/A</v>
      </c>
      <c r="BS111" s="430" t="str">
        <f t="shared" si="35"/>
        <v>N/A</v>
      </c>
      <c r="BU111" s="459" t="s">
        <v>125</v>
      </c>
      <c r="BV111" s="459" t="s">
        <v>21</v>
      </c>
      <c r="BW111" s="462">
        <v>0</v>
      </c>
      <c r="BX111" s="465">
        <v>0</v>
      </c>
      <c r="BY111" s="462">
        <v>0</v>
      </c>
      <c r="BZ111" s="465">
        <v>0</v>
      </c>
      <c r="CA111" s="430" t="str">
        <f t="shared" si="36"/>
        <v>N/A</v>
      </c>
      <c r="CB111" s="430" t="str">
        <f t="shared" si="37"/>
        <v>N/A</v>
      </c>
      <c r="CD111" s="459" t="s">
        <v>125</v>
      </c>
      <c r="CE111" s="459" t="s">
        <v>22</v>
      </c>
      <c r="CF111" s="462">
        <v>1</v>
      </c>
      <c r="CG111" s="465">
        <v>41000</v>
      </c>
      <c r="CH111" s="462">
        <v>1</v>
      </c>
      <c r="CI111" s="465">
        <v>41000</v>
      </c>
      <c r="CJ111" s="430">
        <f t="shared" si="38"/>
        <v>41000</v>
      </c>
      <c r="CK111" s="430">
        <f t="shared" si="39"/>
        <v>41000</v>
      </c>
    </row>
    <row r="112" spans="1:89">
      <c r="A112" s="461" t="s">
        <v>126</v>
      </c>
      <c r="B112" s="461" t="s">
        <v>19</v>
      </c>
      <c r="C112" s="463">
        <v>2</v>
      </c>
      <c r="D112" s="466">
        <v>145000</v>
      </c>
      <c r="E112" s="463">
        <v>2</v>
      </c>
      <c r="F112" s="466">
        <v>145002</v>
      </c>
      <c r="G112" s="429">
        <f t="shared" si="20"/>
        <v>72500</v>
      </c>
      <c r="H112" s="429">
        <f t="shared" si="21"/>
        <v>72501</v>
      </c>
      <c r="J112" s="461" t="s">
        <v>126</v>
      </c>
      <c r="K112" s="461" t="s">
        <v>23</v>
      </c>
      <c r="L112" s="463">
        <v>0.5</v>
      </c>
      <c r="M112" s="466">
        <v>26011</v>
      </c>
      <c r="N112" s="463">
        <v>0.5</v>
      </c>
      <c r="O112" s="466">
        <v>26012</v>
      </c>
      <c r="P112" s="429">
        <f t="shared" si="22"/>
        <v>52022</v>
      </c>
      <c r="Q112" s="429">
        <f t="shared" si="23"/>
        <v>52024</v>
      </c>
      <c r="S112" s="461" t="s">
        <v>126</v>
      </c>
      <c r="T112" s="461" t="s">
        <v>24</v>
      </c>
      <c r="U112" s="463">
        <v>1</v>
      </c>
      <c r="V112" s="466">
        <v>53374</v>
      </c>
      <c r="W112" s="466">
        <v>1</v>
      </c>
      <c r="X112" s="463">
        <v>53375</v>
      </c>
      <c r="Y112" s="429">
        <f t="shared" si="24"/>
        <v>53374</v>
      </c>
      <c r="Z112" s="429">
        <f t="shared" si="25"/>
        <v>53375</v>
      </c>
      <c r="AB112" s="461" t="s">
        <v>126</v>
      </c>
      <c r="AC112" s="461" t="s">
        <v>32</v>
      </c>
      <c r="AD112" s="463">
        <v>2</v>
      </c>
      <c r="AE112" s="466">
        <v>119017</v>
      </c>
      <c r="AF112" s="463">
        <v>2</v>
      </c>
      <c r="AG112" s="466">
        <v>119019</v>
      </c>
      <c r="AH112" s="429">
        <f t="shared" si="26"/>
        <v>59508.5</v>
      </c>
      <c r="AI112" s="429">
        <f t="shared" si="27"/>
        <v>59509.5</v>
      </c>
      <c r="AK112" s="461" t="s">
        <v>126</v>
      </c>
      <c r="AL112" s="461" t="s">
        <v>33</v>
      </c>
      <c r="AM112" s="463">
        <v>1</v>
      </c>
      <c r="AN112" s="466">
        <v>45454</v>
      </c>
      <c r="AO112" s="463">
        <v>1</v>
      </c>
      <c r="AP112" s="466">
        <v>45455</v>
      </c>
      <c r="AQ112" s="429">
        <f t="shared" si="28"/>
        <v>45454</v>
      </c>
      <c r="AR112" s="429">
        <f t="shared" si="29"/>
        <v>45455</v>
      </c>
      <c r="AT112" s="461" t="s">
        <v>126</v>
      </c>
      <c r="AU112" s="461" t="s">
        <v>34</v>
      </c>
      <c r="AV112" s="463">
        <v>6.1</v>
      </c>
      <c r="AW112" s="466">
        <v>143043</v>
      </c>
      <c r="AX112" s="463">
        <v>6.1</v>
      </c>
      <c r="AY112" s="466">
        <v>143050</v>
      </c>
      <c r="AZ112" s="429">
        <f t="shared" si="30"/>
        <v>23449.672131147541</v>
      </c>
      <c r="BA112" s="429">
        <f t="shared" si="31"/>
        <v>23450.819672131151</v>
      </c>
      <c r="BC112" s="461" t="s">
        <v>126</v>
      </c>
      <c r="BD112" s="461" t="s">
        <v>49</v>
      </c>
      <c r="BE112" s="463">
        <v>1</v>
      </c>
      <c r="BF112" s="466">
        <v>53557</v>
      </c>
      <c r="BG112" s="463">
        <v>1</v>
      </c>
      <c r="BH112" s="466">
        <v>53558</v>
      </c>
      <c r="BI112" s="429">
        <f t="shared" si="32"/>
        <v>53557</v>
      </c>
      <c r="BJ112" s="429">
        <f t="shared" si="33"/>
        <v>53558</v>
      </c>
      <c r="BL112" s="461" t="s">
        <v>126</v>
      </c>
      <c r="BM112" s="461" t="s">
        <v>20</v>
      </c>
      <c r="BN112" s="463">
        <v>0</v>
      </c>
      <c r="BO112" s="466">
        <v>0</v>
      </c>
      <c r="BP112" s="463">
        <v>0</v>
      </c>
      <c r="BQ112" s="466">
        <v>0</v>
      </c>
      <c r="BR112" s="429" t="str">
        <f t="shared" si="34"/>
        <v>N/A</v>
      </c>
      <c r="BS112" s="429" t="str">
        <f t="shared" si="35"/>
        <v>N/A</v>
      </c>
      <c r="BU112" s="461" t="s">
        <v>126</v>
      </c>
      <c r="BV112" s="461" t="s">
        <v>21</v>
      </c>
      <c r="BW112" s="463">
        <v>1</v>
      </c>
      <c r="BX112" s="466">
        <v>26765</v>
      </c>
      <c r="BY112" s="463">
        <v>1</v>
      </c>
      <c r="BZ112" s="466">
        <v>26766</v>
      </c>
      <c r="CA112" s="429">
        <f t="shared" si="36"/>
        <v>26765</v>
      </c>
      <c r="CB112" s="429">
        <f t="shared" si="37"/>
        <v>26766</v>
      </c>
      <c r="CD112" s="461" t="s">
        <v>126</v>
      </c>
      <c r="CE112" s="461" t="s">
        <v>22</v>
      </c>
      <c r="CF112" s="463">
        <v>1</v>
      </c>
      <c r="CG112" s="466">
        <v>62595</v>
      </c>
      <c r="CH112" s="463">
        <v>1</v>
      </c>
      <c r="CI112" s="466">
        <v>62596</v>
      </c>
      <c r="CJ112" s="429">
        <f t="shared" si="38"/>
        <v>62595</v>
      </c>
      <c r="CK112" s="429">
        <f t="shared" si="39"/>
        <v>62596</v>
      </c>
    </row>
    <row r="113" spans="1:89" s="424" customFormat="1">
      <c r="A113" s="459" t="s">
        <v>127</v>
      </c>
      <c r="B113" s="459" t="s">
        <v>19</v>
      </c>
      <c r="C113" s="462">
        <v>3</v>
      </c>
      <c r="D113" s="465">
        <v>217645</v>
      </c>
      <c r="E113" s="462">
        <v>3</v>
      </c>
      <c r="F113" s="465">
        <v>217648</v>
      </c>
      <c r="G113" s="430">
        <f t="shared" si="20"/>
        <v>72548.333333333328</v>
      </c>
      <c r="H113" s="430">
        <f t="shared" si="21"/>
        <v>72549.333333333328</v>
      </c>
      <c r="J113" s="459" t="s">
        <v>127</v>
      </c>
      <c r="K113" s="459" t="s">
        <v>23</v>
      </c>
      <c r="L113" s="462">
        <v>0</v>
      </c>
      <c r="M113" s="465">
        <v>0</v>
      </c>
      <c r="N113" s="462">
        <v>0</v>
      </c>
      <c r="O113" s="465">
        <v>0</v>
      </c>
      <c r="P113" s="430" t="str">
        <f t="shared" si="22"/>
        <v>N/A</v>
      </c>
      <c r="Q113" s="430" t="str">
        <f t="shared" si="23"/>
        <v>N/A</v>
      </c>
      <c r="S113" s="459" t="s">
        <v>127</v>
      </c>
      <c r="T113" s="459" t="s">
        <v>24</v>
      </c>
      <c r="U113" s="462">
        <v>0.14000000000000001</v>
      </c>
      <c r="V113" s="465">
        <v>7464</v>
      </c>
      <c r="W113" s="465">
        <v>0.14000000000000001</v>
      </c>
      <c r="X113" s="462">
        <v>7465</v>
      </c>
      <c r="Y113" s="430">
        <f t="shared" si="24"/>
        <v>53314.28571428571</v>
      </c>
      <c r="Z113" s="430">
        <f t="shared" si="25"/>
        <v>53321.428571428565</v>
      </c>
      <c r="AB113" s="459" t="s">
        <v>127</v>
      </c>
      <c r="AC113" s="459" t="s">
        <v>32</v>
      </c>
      <c r="AD113" s="462">
        <v>4.08</v>
      </c>
      <c r="AE113" s="465">
        <v>218118</v>
      </c>
      <c r="AF113" s="462">
        <v>4.08</v>
      </c>
      <c r="AG113" s="465">
        <v>218122</v>
      </c>
      <c r="AH113" s="430">
        <f t="shared" si="26"/>
        <v>53460.294117647056</v>
      </c>
      <c r="AI113" s="430">
        <f t="shared" si="27"/>
        <v>53461.274509803923</v>
      </c>
      <c r="AK113" s="459" t="s">
        <v>127</v>
      </c>
      <c r="AL113" s="459" t="s">
        <v>33</v>
      </c>
      <c r="AM113" s="462">
        <v>0</v>
      </c>
      <c r="AN113" s="465">
        <v>0</v>
      </c>
      <c r="AO113" s="462">
        <v>0</v>
      </c>
      <c r="AP113" s="465">
        <v>0</v>
      </c>
      <c r="AQ113" s="430" t="str">
        <f t="shared" si="28"/>
        <v>N/A</v>
      </c>
      <c r="AR113" s="430" t="str">
        <f t="shared" si="29"/>
        <v>N/A</v>
      </c>
      <c r="AT113" s="459" t="s">
        <v>127</v>
      </c>
      <c r="AU113" s="459" t="s">
        <v>34</v>
      </c>
      <c r="AV113" s="462">
        <v>6</v>
      </c>
      <c r="AW113" s="465">
        <v>122456</v>
      </c>
      <c r="AX113" s="462">
        <v>6</v>
      </c>
      <c r="AY113" s="465">
        <v>122462</v>
      </c>
      <c r="AZ113" s="430">
        <f t="shared" si="30"/>
        <v>20409.333333333332</v>
      </c>
      <c r="BA113" s="430">
        <f t="shared" si="31"/>
        <v>20410.333333333332</v>
      </c>
      <c r="BC113" s="459" t="s">
        <v>127</v>
      </c>
      <c r="BD113" s="459" t="s">
        <v>49</v>
      </c>
      <c r="BE113" s="462">
        <v>0</v>
      </c>
      <c r="BF113" s="465">
        <v>0</v>
      </c>
      <c r="BG113" s="462">
        <v>0</v>
      </c>
      <c r="BH113" s="465">
        <v>0</v>
      </c>
      <c r="BI113" s="430" t="str">
        <f t="shared" si="32"/>
        <v>N/A</v>
      </c>
      <c r="BJ113" s="430" t="str">
        <f t="shared" si="33"/>
        <v>N/A</v>
      </c>
      <c r="BL113" s="459" t="s">
        <v>127</v>
      </c>
      <c r="BM113" s="459" t="s">
        <v>20</v>
      </c>
      <c r="BN113" s="462">
        <v>0</v>
      </c>
      <c r="BO113" s="465">
        <v>0</v>
      </c>
      <c r="BP113" s="462">
        <v>0</v>
      </c>
      <c r="BQ113" s="465">
        <v>0</v>
      </c>
      <c r="BR113" s="430" t="str">
        <f t="shared" si="34"/>
        <v>N/A</v>
      </c>
      <c r="BS113" s="430" t="str">
        <f t="shared" si="35"/>
        <v>N/A</v>
      </c>
      <c r="BU113" s="459" t="s">
        <v>127</v>
      </c>
      <c r="BV113" s="459" t="s">
        <v>21</v>
      </c>
      <c r="BW113" s="462">
        <v>0</v>
      </c>
      <c r="BX113" s="465">
        <v>0</v>
      </c>
      <c r="BY113" s="462">
        <v>0</v>
      </c>
      <c r="BZ113" s="465">
        <v>0</v>
      </c>
      <c r="CA113" s="430" t="str">
        <f t="shared" si="36"/>
        <v>N/A</v>
      </c>
      <c r="CB113" s="430" t="str">
        <f t="shared" si="37"/>
        <v>N/A</v>
      </c>
      <c r="CD113" s="459" t="s">
        <v>127</v>
      </c>
      <c r="CE113" s="459" t="s">
        <v>22</v>
      </c>
      <c r="CF113" s="462">
        <v>1</v>
      </c>
      <c r="CG113" s="465">
        <v>57940</v>
      </c>
      <c r="CH113" s="462">
        <v>1</v>
      </c>
      <c r="CI113" s="465">
        <v>57941</v>
      </c>
      <c r="CJ113" s="430">
        <f t="shared" si="38"/>
        <v>57940</v>
      </c>
      <c r="CK113" s="430">
        <f t="shared" si="39"/>
        <v>57941</v>
      </c>
    </row>
    <row r="114" spans="1:89">
      <c r="A114" s="461" t="s">
        <v>217</v>
      </c>
      <c r="B114" s="461" t="s">
        <v>19</v>
      </c>
      <c r="C114" s="463">
        <v>0</v>
      </c>
      <c r="D114" s="466">
        <v>0</v>
      </c>
      <c r="E114" s="463">
        <v>0</v>
      </c>
      <c r="F114" s="466">
        <v>0</v>
      </c>
      <c r="G114" s="429" t="str">
        <f t="shared" si="20"/>
        <v>N/A</v>
      </c>
      <c r="H114" s="429" t="str">
        <f t="shared" si="21"/>
        <v>N/A</v>
      </c>
      <c r="J114" s="461" t="s">
        <v>217</v>
      </c>
      <c r="K114" s="461" t="s">
        <v>23</v>
      </c>
      <c r="L114" s="463">
        <v>0</v>
      </c>
      <c r="M114" s="466">
        <v>0</v>
      </c>
      <c r="N114" s="463">
        <v>0</v>
      </c>
      <c r="O114" s="466">
        <v>0</v>
      </c>
      <c r="P114" s="429" t="str">
        <f t="shared" si="22"/>
        <v>N/A</v>
      </c>
      <c r="Q114" s="429" t="str">
        <f t="shared" si="23"/>
        <v>N/A</v>
      </c>
      <c r="S114" s="461" t="s">
        <v>217</v>
      </c>
      <c r="T114" s="461" t="s">
        <v>24</v>
      </c>
      <c r="U114" s="463">
        <v>0</v>
      </c>
      <c r="V114" s="466">
        <v>0</v>
      </c>
      <c r="W114" s="466">
        <v>0</v>
      </c>
      <c r="X114" s="463">
        <v>0</v>
      </c>
      <c r="Y114" s="429" t="str">
        <f t="shared" si="24"/>
        <v>N/A</v>
      </c>
      <c r="Z114" s="429" t="str">
        <f t="shared" si="25"/>
        <v>N/A</v>
      </c>
      <c r="AB114" s="461" t="s">
        <v>217</v>
      </c>
      <c r="AC114" s="461" t="s">
        <v>32</v>
      </c>
      <c r="AD114" s="463">
        <v>0</v>
      </c>
      <c r="AE114" s="466">
        <v>0</v>
      </c>
      <c r="AF114" s="463">
        <v>0</v>
      </c>
      <c r="AG114" s="466">
        <v>0</v>
      </c>
      <c r="AH114" s="429" t="str">
        <f t="shared" si="26"/>
        <v>N/A</v>
      </c>
      <c r="AI114" s="429" t="str">
        <f t="shared" si="27"/>
        <v>N/A</v>
      </c>
      <c r="AK114" s="461" t="s">
        <v>217</v>
      </c>
      <c r="AL114" s="461" t="s">
        <v>33</v>
      </c>
      <c r="AM114" s="463">
        <v>0</v>
      </c>
      <c r="AN114" s="466">
        <v>0</v>
      </c>
      <c r="AO114" s="463">
        <v>0</v>
      </c>
      <c r="AP114" s="466">
        <v>0</v>
      </c>
      <c r="AQ114" s="429" t="str">
        <f t="shared" si="28"/>
        <v>N/A</v>
      </c>
      <c r="AR114" s="429" t="str">
        <f t="shared" si="29"/>
        <v>N/A</v>
      </c>
      <c r="AT114" s="461" t="s">
        <v>217</v>
      </c>
      <c r="AU114" s="461" t="s">
        <v>34</v>
      </c>
      <c r="AV114" s="463">
        <v>1</v>
      </c>
      <c r="AW114" s="466">
        <v>30000</v>
      </c>
      <c r="AX114" s="463">
        <v>1</v>
      </c>
      <c r="AY114" s="466">
        <v>30100</v>
      </c>
      <c r="AZ114" s="429">
        <f t="shared" si="30"/>
        <v>30000</v>
      </c>
      <c r="BA114" s="429">
        <f t="shared" si="31"/>
        <v>30100</v>
      </c>
      <c r="BC114" s="461" t="s">
        <v>217</v>
      </c>
      <c r="BD114" s="461" t="s">
        <v>49</v>
      </c>
      <c r="BE114" s="463">
        <v>0</v>
      </c>
      <c r="BF114" s="466">
        <v>0</v>
      </c>
      <c r="BG114" s="463">
        <v>0</v>
      </c>
      <c r="BH114" s="466">
        <v>0</v>
      </c>
      <c r="BI114" s="429" t="str">
        <f t="shared" si="32"/>
        <v>N/A</v>
      </c>
      <c r="BJ114" s="429" t="str">
        <f t="shared" si="33"/>
        <v>N/A</v>
      </c>
      <c r="BL114" s="461" t="s">
        <v>217</v>
      </c>
      <c r="BM114" s="461" t="s">
        <v>20</v>
      </c>
      <c r="BN114" s="463">
        <v>0</v>
      </c>
      <c r="BO114" s="466">
        <v>0</v>
      </c>
      <c r="BP114" s="463">
        <v>0</v>
      </c>
      <c r="BQ114" s="466">
        <v>0</v>
      </c>
      <c r="BR114" s="429" t="str">
        <f t="shared" si="34"/>
        <v>N/A</v>
      </c>
      <c r="BS114" s="429" t="str">
        <f t="shared" si="35"/>
        <v>N/A</v>
      </c>
      <c r="BU114" s="461" t="s">
        <v>217</v>
      </c>
      <c r="BV114" s="461" t="s">
        <v>21</v>
      </c>
      <c r="BW114" s="463">
        <v>0</v>
      </c>
      <c r="BX114" s="466">
        <v>0</v>
      </c>
      <c r="BY114" s="463">
        <v>0</v>
      </c>
      <c r="BZ114" s="466">
        <v>0</v>
      </c>
      <c r="CA114" s="429" t="str">
        <f t="shared" si="36"/>
        <v>N/A</v>
      </c>
      <c r="CB114" s="429" t="str">
        <f t="shared" si="37"/>
        <v>N/A</v>
      </c>
      <c r="CD114" s="461" t="s">
        <v>217</v>
      </c>
      <c r="CE114" s="461" t="s">
        <v>22</v>
      </c>
      <c r="CF114" s="463">
        <v>0</v>
      </c>
      <c r="CG114" s="466">
        <v>0</v>
      </c>
      <c r="CH114" s="463">
        <v>0</v>
      </c>
      <c r="CI114" s="466">
        <v>0</v>
      </c>
      <c r="CJ114" s="429" t="str">
        <f t="shared" si="38"/>
        <v>N/A</v>
      </c>
      <c r="CK114" s="429" t="str">
        <f t="shared" si="39"/>
        <v>N/A</v>
      </c>
    </row>
    <row r="115" spans="1:89" s="424" customFormat="1">
      <c r="A115" s="459" t="s">
        <v>128</v>
      </c>
      <c r="B115" s="459" t="s">
        <v>19</v>
      </c>
      <c r="C115" s="462">
        <v>1</v>
      </c>
      <c r="D115" s="465">
        <v>84888</v>
      </c>
      <c r="E115" s="462">
        <v>1</v>
      </c>
      <c r="F115" s="465">
        <v>84888</v>
      </c>
      <c r="G115" s="430">
        <f t="shared" si="20"/>
        <v>84888</v>
      </c>
      <c r="H115" s="430">
        <f t="shared" si="21"/>
        <v>84888</v>
      </c>
      <c r="J115" s="459" t="s">
        <v>128</v>
      </c>
      <c r="K115" s="459" t="s">
        <v>23</v>
      </c>
      <c r="L115" s="462">
        <v>0</v>
      </c>
      <c r="M115" s="465">
        <v>0</v>
      </c>
      <c r="N115" s="462">
        <v>0</v>
      </c>
      <c r="O115" s="465">
        <v>0</v>
      </c>
      <c r="P115" s="430" t="str">
        <f t="shared" si="22"/>
        <v>N/A</v>
      </c>
      <c r="Q115" s="430" t="str">
        <f t="shared" si="23"/>
        <v>N/A</v>
      </c>
      <c r="S115" s="459" t="s">
        <v>128</v>
      </c>
      <c r="T115" s="459" t="s">
        <v>24</v>
      </c>
      <c r="U115" s="462">
        <v>0</v>
      </c>
      <c r="V115" s="465">
        <v>0</v>
      </c>
      <c r="W115" s="465">
        <v>0</v>
      </c>
      <c r="X115" s="462">
        <v>0</v>
      </c>
      <c r="Y115" s="430" t="str">
        <f t="shared" si="24"/>
        <v>N/A</v>
      </c>
      <c r="Z115" s="430" t="str">
        <f t="shared" si="25"/>
        <v>N/A</v>
      </c>
      <c r="AB115" s="459" t="s">
        <v>128</v>
      </c>
      <c r="AC115" s="459" t="s">
        <v>32</v>
      </c>
      <c r="AD115" s="462">
        <v>0</v>
      </c>
      <c r="AE115" s="465">
        <v>0</v>
      </c>
      <c r="AF115" s="462">
        <v>0</v>
      </c>
      <c r="AG115" s="465">
        <v>0</v>
      </c>
      <c r="AH115" s="430" t="str">
        <f t="shared" si="26"/>
        <v>N/A</v>
      </c>
      <c r="AI115" s="430" t="str">
        <f t="shared" si="27"/>
        <v>N/A</v>
      </c>
      <c r="AK115" s="459" t="s">
        <v>128</v>
      </c>
      <c r="AL115" s="459" t="s">
        <v>33</v>
      </c>
      <c r="AM115" s="462">
        <v>0</v>
      </c>
      <c r="AN115" s="465">
        <v>0</v>
      </c>
      <c r="AO115" s="462">
        <v>0</v>
      </c>
      <c r="AP115" s="465">
        <v>0</v>
      </c>
      <c r="AQ115" s="430" t="str">
        <f t="shared" si="28"/>
        <v>N/A</v>
      </c>
      <c r="AR115" s="430" t="str">
        <f t="shared" si="29"/>
        <v>N/A</v>
      </c>
      <c r="AT115" s="459" t="s">
        <v>128</v>
      </c>
      <c r="AU115" s="459" t="s">
        <v>34</v>
      </c>
      <c r="AV115" s="462">
        <v>2</v>
      </c>
      <c r="AW115" s="465">
        <v>47858</v>
      </c>
      <c r="AX115" s="462">
        <v>2</v>
      </c>
      <c r="AY115" s="465">
        <v>47858</v>
      </c>
      <c r="AZ115" s="430">
        <f t="shared" si="30"/>
        <v>23929</v>
      </c>
      <c r="BA115" s="430">
        <f t="shared" si="31"/>
        <v>23929</v>
      </c>
      <c r="BC115" s="459" t="s">
        <v>128</v>
      </c>
      <c r="BD115" s="459" t="s">
        <v>49</v>
      </c>
      <c r="BE115" s="462">
        <v>1</v>
      </c>
      <c r="BF115" s="465">
        <v>38491</v>
      </c>
      <c r="BG115" s="462">
        <v>1</v>
      </c>
      <c r="BH115" s="465">
        <v>38491</v>
      </c>
      <c r="BI115" s="430">
        <f t="shared" si="32"/>
        <v>38491</v>
      </c>
      <c r="BJ115" s="430">
        <f t="shared" si="33"/>
        <v>38491</v>
      </c>
      <c r="BL115" s="459" t="s">
        <v>128</v>
      </c>
      <c r="BM115" s="459" t="s">
        <v>20</v>
      </c>
      <c r="BN115" s="462">
        <v>0</v>
      </c>
      <c r="BO115" s="465">
        <v>0</v>
      </c>
      <c r="BP115" s="462">
        <v>0</v>
      </c>
      <c r="BQ115" s="465">
        <v>0</v>
      </c>
      <c r="BR115" s="430" t="str">
        <f t="shared" si="34"/>
        <v>N/A</v>
      </c>
      <c r="BS115" s="430" t="str">
        <f t="shared" si="35"/>
        <v>N/A</v>
      </c>
      <c r="BU115" s="459" t="s">
        <v>128</v>
      </c>
      <c r="BV115" s="459" t="s">
        <v>21</v>
      </c>
      <c r="BW115" s="462">
        <v>0</v>
      </c>
      <c r="BX115" s="465">
        <v>0</v>
      </c>
      <c r="BY115" s="462">
        <v>0</v>
      </c>
      <c r="BZ115" s="465">
        <v>0</v>
      </c>
      <c r="CA115" s="430" t="str">
        <f t="shared" si="36"/>
        <v>N/A</v>
      </c>
      <c r="CB115" s="430" t="str">
        <f t="shared" si="37"/>
        <v>N/A</v>
      </c>
      <c r="CD115" s="459" t="s">
        <v>128</v>
      </c>
      <c r="CE115" s="459" t="s">
        <v>22</v>
      </c>
      <c r="CF115" s="462">
        <v>1</v>
      </c>
      <c r="CG115" s="465">
        <v>58149</v>
      </c>
      <c r="CH115" s="462">
        <v>1</v>
      </c>
      <c r="CI115" s="465">
        <v>58149</v>
      </c>
      <c r="CJ115" s="430">
        <f t="shared" si="38"/>
        <v>58149</v>
      </c>
      <c r="CK115" s="430">
        <f t="shared" si="39"/>
        <v>58149</v>
      </c>
    </row>
    <row r="116" spans="1:89">
      <c r="A116" s="461" t="s">
        <v>129</v>
      </c>
      <c r="B116" s="461" t="s">
        <v>19</v>
      </c>
      <c r="C116" s="463">
        <v>47.35</v>
      </c>
      <c r="D116" s="466">
        <v>3677647</v>
      </c>
      <c r="E116" s="463">
        <v>47.35</v>
      </c>
      <c r="F116" s="466">
        <v>3677647</v>
      </c>
      <c r="G116" s="429">
        <f t="shared" si="20"/>
        <v>77669.419218584997</v>
      </c>
      <c r="H116" s="429">
        <f t="shared" si="21"/>
        <v>77669.419218584997</v>
      </c>
      <c r="J116" s="461" t="s">
        <v>129</v>
      </c>
      <c r="K116" s="461" t="s">
        <v>23</v>
      </c>
      <c r="L116" s="463">
        <v>0</v>
      </c>
      <c r="M116" s="466">
        <v>0</v>
      </c>
      <c r="N116" s="463">
        <v>0</v>
      </c>
      <c r="O116" s="466">
        <v>0</v>
      </c>
      <c r="P116" s="429" t="str">
        <f t="shared" si="22"/>
        <v>N/A</v>
      </c>
      <c r="Q116" s="429" t="str">
        <f t="shared" si="23"/>
        <v>N/A</v>
      </c>
      <c r="S116" s="461" t="s">
        <v>129</v>
      </c>
      <c r="T116" s="461" t="s">
        <v>24</v>
      </c>
      <c r="U116" s="463">
        <v>15</v>
      </c>
      <c r="V116" s="466">
        <v>737631</v>
      </c>
      <c r="W116" s="466">
        <v>15</v>
      </c>
      <c r="X116" s="463">
        <v>737631</v>
      </c>
      <c r="Y116" s="429">
        <f t="shared" si="24"/>
        <v>49175.4</v>
      </c>
      <c r="Z116" s="429">
        <f t="shared" si="25"/>
        <v>49175.4</v>
      </c>
      <c r="AB116" s="461" t="s">
        <v>129</v>
      </c>
      <c r="AC116" s="461" t="s">
        <v>32</v>
      </c>
      <c r="AD116" s="463">
        <v>59.5</v>
      </c>
      <c r="AE116" s="466">
        <v>2915848</v>
      </c>
      <c r="AF116" s="463">
        <v>59.5</v>
      </c>
      <c r="AG116" s="466">
        <v>2915848</v>
      </c>
      <c r="AH116" s="429">
        <f t="shared" si="26"/>
        <v>49005.848739495799</v>
      </c>
      <c r="AI116" s="429">
        <f t="shared" si="27"/>
        <v>49005.848739495799</v>
      </c>
      <c r="AK116" s="461" t="s">
        <v>129</v>
      </c>
      <c r="AL116" s="461" t="s">
        <v>33</v>
      </c>
      <c r="AM116" s="463">
        <v>0</v>
      </c>
      <c r="AN116" s="466">
        <v>0</v>
      </c>
      <c r="AO116" s="463">
        <v>0</v>
      </c>
      <c r="AP116" s="466">
        <v>0</v>
      </c>
      <c r="AQ116" s="429" t="str">
        <f t="shared" si="28"/>
        <v>N/A</v>
      </c>
      <c r="AR116" s="429" t="str">
        <f t="shared" si="29"/>
        <v>N/A</v>
      </c>
      <c r="AT116" s="461" t="s">
        <v>129</v>
      </c>
      <c r="AU116" s="461" t="s">
        <v>34</v>
      </c>
      <c r="AV116" s="463">
        <v>154.25</v>
      </c>
      <c r="AW116" s="466">
        <v>4839065.42</v>
      </c>
      <c r="AX116" s="463">
        <v>154.25</v>
      </c>
      <c r="AY116" s="466">
        <v>4839065.42</v>
      </c>
      <c r="AZ116" s="429">
        <f t="shared" si="30"/>
        <v>31371.574846029172</v>
      </c>
      <c r="BA116" s="429">
        <f t="shared" si="31"/>
        <v>31371.574846029172</v>
      </c>
      <c r="BC116" s="461" t="s">
        <v>129</v>
      </c>
      <c r="BD116" s="461" t="s">
        <v>49</v>
      </c>
      <c r="BE116" s="463">
        <v>1</v>
      </c>
      <c r="BF116" s="466">
        <v>54655</v>
      </c>
      <c r="BG116" s="463">
        <v>1</v>
      </c>
      <c r="BH116" s="466">
        <v>54655</v>
      </c>
      <c r="BI116" s="429">
        <f t="shared" si="32"/>
        <v>54655</v>
      </c>
      <c r="BJ116" s="429">
        <f t="shared" si="33"/>
        <v>54655</v>
      </c>
      <c r="BL116" s="461" t="s">
        <v>129</v>
      </c>
      <c r="BM116" s="461" t="s">
        <v>20</v>
      </c>
      <c r="BN116" s="463">
        <v>16</v>
      </c>
      <c r="BO116" s="466">
        <v>1565919</v>
      </c>
      <c r="BP116" s="463">
        <v>16</v>
      </c>
      <c r="BQ116" s="466">
        <v>1565919</v>
      </c>
      <c r="BR116" s="429">
        <f t="shared" si="34"/>
        <v>97869.9375</v>
      </c>
      <c r="BS116" s="429">
        <f t="shared" si="35"/>
        <v>97869.9375</v>
      </c>
      <c r="BU116" s="461" t="s">
        <v>129</v>
      </c>
      <c r="BV116" s="461" t="s">
        <v>21</v>
      </c>
      <c r="BW116" s="463">
        <v>13</v>
      </c>
      <c r="BX116" s="466">
        <v>1036636</v>
      </c>
      <c r="BY116" s="463">
        <v>13</v>
      </c>
      <c r="BZ116" s="466">
        <v>1036636</v>
      </c>
      <c r="CA116" s="429">
        <f t="shared" si="36"/>
        <v>79741.230769230766</v>
      </c>
      <c r="CB116" s="429">
        <f t="shared" si="37"/>
        <v>79741.230769230766</v>
      </c>
      <c r="CD116" s="461" t="s">
        <v>129</v>
      </c>
      <c r="CE116" s="461" t="s">
        <v>22</v>
      </c>
      <c r="CF116" s="463">
        <v>1</v>
      </c>
      <c r="CG116" s="466">
        <v>99883</v>
      </c>
      <c r="CH116" s="463">
        <v>1</v>
      </c>
      <c r="CI116" s="466">
        <v>99883</v>
      </c>
      <c r="CJ116" s="429">
        <f t="shared" si="38"/>
        <v>99883</v>
      </c>
      <c r="CK116" s="429">
        <f t="shared" si="39"/>
        <v>99883</v>
      </c>
    </row>
    <row r="117" spans="1:89" s="424" customFormat="1">
      <c r="A117" s="459" t="s">
        <v>220</v>
      </c>
      <c r="B117" s="459" t="s">
        <v>19</v>
      </c>
      <c r="C117" s="462">
        <v>0</v>
      </c>
      <c r="D117" s="465">
        <v>0</v>
      </c>
      <c r="E117" s="462">
        <v>0</v>
      </c>
      <c r="F117" s="465">
        <v>0</v>
      </c>
      <c r="G117" s="430" t="str">
        <f t="shared" si="20"/>
        <v>N/A</v>
      </c>
      <c r="H117" s="430" t="str">
        <f t="shared" si="21"/>
        <v>N/A</v>
      </c>
      <c r="J117" s="459" t="s">
        <v>220</v>
      </c>
      <c r="K117" s="459" t="s">
        <v>23</v>
      </c>
      <c r="L117" s="462">
        <v>0</v>
      </c>
      <c r="M117" s="465">
        <v>0</v>
      </c>
      <c r="N117" s="462">
        <v>0</v>
      </c>
      <c r="O117" s="465">
        <v>0</v>
      </c>
      <c r="P117" s="430" t="str">
        <f t="shared" si="22"/>
        <v>N/A</v>
      </c>
      <c r="Q117" s="430" t="str">
        <f t="shared" si="23"/>
        <v>N/A</v>
      </c>
      <c r="S117" s="459" t="s">
        <v>220</v>
      </c>
      <c r="T117" s="459" t="s">
        <v>24</v>
      </c>
      <c r="U117" s="462">
        <v>0</v>
      </c>
      <c r="V117" s="465">
        <v>0</v>
      </c>
      <c r="W117" s="465">
        <v>0</v>
      </c>
      <c r="X117" s="462">
        <v>0</v>
      </c>
      <c r="Y117" s="430" t="str">
        <f t="shared" si="24"/>
        <v>N/A</v>
      </c>
      <c r="Z117" s="430" t="str">
        <f t="shared" si="25"/>
        <v>N/A</v>
      </c>
      <c r="AB117" s="459" t="s">
        <v>220</v>
      </c>
      <c r="AC117" s="459" t="s">
        <v>32</v>
      </c>
      <c r="AD117" s="462">
        <v>0</v>
      </c>
      <c r="AE117" s="465">
        <v>0</v>
      </c>
      <c r="AF117" s="462">
        <v>0</v>
      </c>
      <c r="AG117" s="465">
        <v>0</v>
      </c>
      <c r="AH117" s="430" t="str">
        <f t="shared" si="26"/>
        <v>N/A</v>
      </c>
      <c r="AI117" s="430" t="str">
        <f t="shared" si="27"/>
        <v>N/A</v>
      </c>
      <c r="AK117" s="459" t="s">
        <v>220</v>
      </c>
      <c r="AL117" s="459" t="s">
        <v>33</v>
      </c>
      <c r="AM117" s="462">
        <v>0</v>
      </c>
      <c r="AN117" s="465">
        <v>0</v>
      </c>
      <c r="AO117" s="462">
        <v>0</v>
      </c>
      <c r="AP117" s="465">
        <v>0</v>
      </c>
      <c r="AQ117" s="430" t="str">
        <f t="shared" si="28"/>
        <v>N/A</v>
      </c>
      <c r="AR117" s="430" t="str">
        <f t="shared" si="29"/>
        <v>N/A</v>
      </c>
      <c r="AT117" s="459" t="s">
        <v>220</v>
      </c>
      <c r="AU117" s="459" t="s">
        <v>34</v>
      </c>
      <c r="AV117" s="462">
        <v>1</v>
      </c>
      <c r="AW117" s="465">
        <v>15000</v>
      </c>
      <c r="AX117" s="462">
        <v>1</v>
      </c>
      <c r="AY117" s="465">
        <v>15000</v>
      </c>
      <c r="AZ117" s="430">
        <f t="shared" si="30"/>
        <v>15000</v>
      </c>
      <c r="BA117" s="430">
        <f t="shared" si="31"/>
        <v>15000</v>
      </c>
      <c r="BC117" s="459" t="s">
        <v>220</v>
      </c>
      <c r="BD117" s="459" t="s">
        <v>49</v>
      </c>
      <c r="BE117" s="462">
        <v>0</v>
      </c>
      <c r="BF117" s="465">
        <v>0</v>
      </c>
      <c r="BG117" s="462">
        <v>0</v>
      </c>
      <c r="BH117" s="465">
        <v>0</v>
      </c>
      <c r="BI117" s="430" t="str">
        <f t="shared" si="32"/>
        <v>N/A</v>
      </c>
      <c r="BJ117" s="430" t="str">
        <f t="shared" si="33"/>
        <v>N/A</v>
      </c>
      <c r="BL117" s="459" t="s">
        <v>220</v>
      </c>
      <c r="BM117" s="459" t="s">
        <v>20</v>
      </c>
      <c r="BN117" s="462">
        <v>0</v>
      </c>
      <c r="BO117" s="465">
        <v>0</v>
      </c>
      <c r="BP117" s="462">
        <v>0</v>
      </c>
      <c r="BQ117" s="465">
        <v>0</v>
      </c>
      <c r="BR117" s="430" t="str">
        <f t="shared" si="34"/>
        <v>N/A</v>
      </c>
      <c r="BS117" s="430" t="str">
        <f t="shared" si="35"/>
        <v>N/A</v>
      </c>
      <c r="BU117" s="459" t="s">
        <v>220</v>
      </c>
      <c r="BV117" s="459" t="s">
        <v>21</v>
      </c>
      <c r="BW117" s="462">
        <v>0</v>
      </c>
      <c r="BX117" s="465">
        <v>0</v>
      </c>
      <c r="BY117" s="462">
        <v>0</v>
      </c>
      <c r="BZ117" s="465">
        <v>0</v>
      </c>
      <c r="CA117" s="430" t="str">
        <f t="shared" si="36"/>
        <v>N/A</v>
      </c>
      <c r="CB117" s="430" t="str">
        <f t="shared" si="37"/>
        <v>N/A</v>
      </c>
      <c r="CD117" s="459" t="s">
        <v>220</v>
      </c>
      <c r="CE117" s="459" t="s">
        <v>22</v>
      </c>
      <c r="CF117" s="462">
        <v>1</v>
      </c>
      <c r="CG117" s="465">
        <v>35000</v>
      </c>
      <c r="CH117" s="462">
        <v>1</v>
      </c>
      <c r="CI117" s="465">
        <v>35000</v>
      </c>
      <c r="CJ117" s="430">
        <f t="shared" si="38"/>
        <v>35000</v>
      </c>
      <c r="CK117" s="430">
        <f t="shared" si="39"/>
        <v>35000</v>
      </c>
    </row>
    <row r="118" spans="1:89">
      <c r="A118" s="461" t="s">
        <v>130</v>
      </c>
      <c r="B118" s="461" t="s">
        <v>19</v>
      </c>
      <c r="C118" s="463">
        <v>29</v>
      </c>
      <c r="D118" s="466">
        <v>2166465</v>
      </c>
      <c r="E118" s="463">
        <v>29</v>
      </c>
      <c r="F118" s="466">
        <v>2166465</v>
      </c>
      <c r="G118" s="429">
        <f t="shared" si="20"/>
        <v>74705.68965517242</v>
      </c>
      <c r="H118" s="429">
        <f t="shared" si="21"/>
        <v>74705.68965517242</v>
      </c>
      <c r="J118" s="461" t="s">
        <v>130</v>
      </c>
      <c r="K118" s="461" t="s">
        <v>23</v>
      </c>
      <c r="L118" s="463">
        <v>18</v>
      </c>
      <c r="M118" s="466">
        <v>1038571</v>
      </c>
      <c r="N118" s="463">
        <v>18</v>
      </c>
      <c r="O118" s="466">
        <v>1038571</v>
      </c>
      <c r="P118" s="429">
        <f t="shared" si="22"/>
        <v>57698.388888888891</v>
      </c>
      <c r="Q118" s="429">
        <f t="shared" si="23"/>
        <v>57698.388888888891</v>
      </c>
      <c r="S118" s="461" t="s">
        <v>130</v>
      </c>
      <c r="T118" s="461" t="s">
        <v>24</v>
      </c>
      <c r="U118" s="463">
        <v>6</v>
      </c>
      <c r="V118" s="466">
        <v>311725</v>
      </c>
      <c r="W118" s="466">
        <v>6</v>
      </c>
      <c r="X118" s="463">
        <v>311725</v>
      </c>
      <c r="Y118" s="429">
        <f t="shared" si="24"/>
        <v>51954.166666666664</v>
      </c>
      <c r="Z118" s="429">
        <f t="shared" si="25"/>
        <v>51954.166666666664</v>
      </c>
      <c r="AB118" s="461" t="s">
        <v>130</v>
      </c>
      <c r="AC118" s="461" t="s">
        <v>32</v>
      </c>
      <c r="AD118" s="463">
        <v>12</v>
      </c>
      <c r="AE118" s="466">
        <v>636549</v>
      </c>
      <c r="AF118" s="463">
        <v>12</v>
      </c>
      <c r="AG118" s="466">
        <v>636549</v>
      </c>
      <c r="AH118" s="429">
        <f t="shared" si="26"/>
        <v>53045.75</v>
      </c>
      <c r="AI118" s="429">
        <f t="shared" si="27"/>
        <v>53045.75</v>
      </c>
      <c r="AK118" s="461" t="s">
        <v>130</v>
      </c>
      <c r="AL118" s="461" t="s">
        <v>33</v>
      </c>
      <c r="AM118" s="463">
        <v>9</v>
      </c>
      <c r="AN118" s="466">
        <v>361460</v>
      </c>
      <c r="AO118" s="463">
        <v>9</v>
      </c>
      <c r="AP118" s="466">
        <v>361460</v>
      </c>
      <c r="AQ118" s="429">
        <f t="shared" si="28"/>
        <v>40162.222222222219</v>
      </c>
      <c r="AR118" s="429">
        <f t="shared" si="29"/>
        <v>40162.222222222219</v>
      </c>
      <c r="AT118" s="461" t="s">
        <v>130</v>
      </c>
      <c r="AU118" s="461" t="s">
        <v>34</v>
      </c>
      <c r="AV118" s="463">
        <v>63</v>
      </c>
      <c r="AW118" s="466">
        <v>1625182</v>
      </c>
      <c r="AX118" s="463">
        <v>63</v>
      </c>
      <c r="AY118" s="466">
        <v>1671505</v>
      </c>
      <c r="AZ118" s="429">
        <f t="shared" si="30"/>
        <v>25796.539682539682</v>
      </c>
      <c r="BA118" s="429">
        <f t="shared" si="31"/>
        <v>26531.825396825396</v>
      </c>
      <c r="BC118" s="461" t="s">
        <v>130</v>
      </c>
      <c r="BD118" s="461" t="s">
        <v>49</v>
      </c>
      <c r="BE118" s="463">
        <v>12</v>
      </c>
      <c r="BF118" s="466">
        <v>615142</v>
      </c>
      <c r="BG118" s="463">
        <v>12</v>
      </c>
      <c r="BH118" s="466">
        <v>615142</v>
      </c>
      <c r="BI118" s="429">
        <f t="shared" si="32"/>
        <v>51261.833333333336</v>
      </c>
      <c r="BJ118" s="429">
        <f t="shared" si="33"/>
        <v>51261.833333333336</v>
      </c>
      <c r="BL118" s="461" t="s">
        <v>130</v>
      </c>
      <c r="BM118" s="461" t="s">
        <v>20</v>
      </c>
      <c r="BN118" s="463">
        <v>3.3</v>
      </c>
      <c r="BO118" s="466">
        <v>324904</v>
      </c>
      <c r="BP118" s="463">
        <v>3.3</v>
      </c>
      <c r="BQ118" s="466">
        <v>324904</v>
      </c>
      <c r="BR118" s="429">
        <f t="shared" si="34"/>
        <v>98455.757575757583</v>
      </c>
      <c r="BS118" s="429">
        <f t="shared" si="35"/>
        <v>98455.757575757583</v>
      </c>
      <c r="BU118" s="461" t="s">
        <v>130</v>
      </c>
      <c r="BV118" s="461" t="s">
        <v>21</v>
      </c>
      <c r="BW118" s="463">
        <v>5</v>
      </c>
      <c r="BX118" s="466">
        <v>383433</v>
      </c>
      <c r="BY118" s="463">
        <v>5</v>
      </c>
      <c r="BZ118" s="466">
        <v>383433</v>
      </c>
      <c r="CA118" s="429">
        <f t="shared" si="36"/>
        <v>76686.600000000006</v>
      </c>
      <c r="CB118" s="429">
        <f t="shared" si="37"/>
        <v>76686.600000000006</v>
      </c>
      <c r="CD118" s="461" t="s">
        <v>130</v>
      </c>
      <c r="CE118" s="461" t="s">
        <v>22</v>
      </c>
      <c r="CF118" s="463">
        <v>1</v>
      </c>
      <c r="CG118" s="466">
        <v>104330</v>
      </c>
      <c r="CH118" s="463">
        <v>1</v>
      </c>
      <c r="CI118" s="466">
        <v>104330</v>
      </c>
      <c r="CJ118" s="429">
        <f t="shared" si="38"/>
        <v>104330</v>
      </c>
      <c r="CK118" s="429">
        <f t="shared" si="39"/>
        <v>104330</v>
      </c>
    </row>
    <row r="119" spans="1:89" s="424" customFormat="1">
      <c r="A119" s="459" t="s">
        <v>131</v>
      </c>
      <c r="B119" s="459" t="s">
        <v>19</v>
      </c>
      <c r="C119" s="462">
        <v>0</v>
      </c>
      <c r="D119" s="465">
        <v>0</v>
      </c>
      <c r="E119" s="462">
        <v>0</v>
      </c>
      <c r="F119" s="465">
        <v>0</v>
      </c>
      <c r="G119" s="430" t="str">
        <f t="shared" si="20"/>
        <v>N/A</v>
      </c>
      <c r="H119" s="430" t="str">
        <f t="shared" si="21"/>
        <v>N/A</v>
      </c>
      <c r="J119" s="459" t="s">
        <v>131</v>
      </c>
      <c r="K119" s="459" t="s">
        <v>23</v>
      </c>
      <c r="L119" s="462">
        <v>0</v>
      </c>
      <c r="M119" s="465">
        <v>0</v>
      </c>
      <c r="N119" s="462">
        <v>0</v>
      </c>
      <c r="O119" s="465">
        <v>0</v>
      </c>
      <c r="P119" s="430" t="str">
        <f t="shared" si="22"/>
        <v>N/A</v>
      </c>
      <c r="Q119" s="430" t="str">
        <f t="shared" si="23"/>
        <v>N/A</v>
      </c>
      <c r="S119" s="459" t="s">
        <v>131</v>
      </c>
      <c r="T119" s="459" t="s">
        <v>24</v>
      </c>
      <c r="U119" s="462">
        <v>0</v>
      </c>
      <c r="V119" s="465">
        <v>0</v>
      </c>
      <c r="W119" s="465">
        <v>0</v>
      </c>
      <c r="X119" s="462">
        <v>0</v>
      </c>
      <c r="Y119" s="430" t="str">
        <f t="shared" si="24"/>
        <v>N/A</v>
      </c>
      <c r="Z119" s="430" t="str">
        <f t="shared" si="25"/>
        <v>N/A</v>
      </c>
      <c r="AB119" s="459" t="s">
        <v>131</v>
      </c>
      <c r="AC119" s="459" t="s">
        <v>32</v>
      </c>
      <c r="AD119" s="462">
        <v>0</v>
      </c>
      <c r="AE119" s="465">
        <v>0</v>
      </c>
      <c r="AF119" s="462">
        <v>0</v>
      </c>
      <c r="AG119" s="465">
        <v>0</v>
      </c>
      <c r="AH119" s="430" t="str">
        <f t="shared" si="26"/>
        <v>N/A</v>
      </c>
      <c r="AI119" s="430" t="str">
        <f t="shared" si="27"/>
        <v>N/A</v>
      </c>
      <c r="AK119" s="459" t="s">
        <v>131</v>
      </c>
      <c r="AL119" s="459" t="s">
        <v>33</v>
      </c>
      <c r="AM119" s="462">
        <v>0</v>
      </c>
      <c r="AN119" s="465">
        <v>0</v>
      </c>
      <c r="AO119" s="462">
        <v>0</v>
      </c>
      <c r="AP119" s="465">
        <v>0</v>
      </c>
      <c r="AQ119" s="430" t="str">
        <f t="shared" si="28"/>
        <v>N/A</v>
      </c>
      <c r="AR119" s="430" t="str">
        <f t="shared" si="29"/>
        <v>N/A</v>
      </c>
      <c r="AT119" s="459" t="s">
        <v>131</v>
      </c>
      <c r="AU119" s="459" t="s">
        <v>34</v>
      </c>
      <c r="AV119" s="462">
        <v>0</v>
      </c>
      <c r="AW119" s="465">
        <v>0</v>
      </c>
      <c r="AX119" s="462">
        <v>0</v>
      </c>
      <c r="AY119" s="465">
        <v>0</v>
      </c>
      <c r="AZ119" s="430" t="str">
        <f t="shared" si="30"/>
        <v>N/A</v>
      </c>
      <c r="BA119" s="430" t="str">
        <f t="shared" si="31"/>
        <v>N/A</v>
      </c>
      <c r="BC119" s="459" t="s">
        <v>131</v>
      </c>
      <c r="BD119" s="459" t="s">
        <v>49</v>
      </c>
      <c r="BE119" s="462">
        <v>0</v>
      </c>
      <c r="BF119" s="465">
        <v>0</v>
      </c>
      <c r="BG119" s="462">
        <v>0</v>
      </c>
      <c r="BH119" s="465">
        <v>0</v>
      </c>
      <c r="BI119" s="430" t="str">
        <f t="shared" si="32"/>
        <v>N/A</v>
      </c>
      <c r="BJ119" s="430" t="str">
        <f t="shared" si="33"/>
        <v>N/A</v>
      </c>
      <c r="BL119" s="459" t="s">
        <v>131</v>
      </c>
      <c r="BM119" s="459" t="s">
        <v>20</v>
      </c>
      <c r="BN119" s="462">
        <v>0</v>
      </c>
      <c r="BO119" s="465">
        <v>0</v>
      </c>
      <c r="BP119" s="462">
        <v>0</v>
      </c>
      <c r="BQ119" s="465">
        <v>0</v>
      </c>
      <c r="BR119" s="430" t="str">
        <f t="shared" si="34"/>
        <v>N/A</v>
      </c>
      <c r="BS119" s="430" t="str">
        <f t="shared" si="35"/>
        <v>N/A</v>
      </c>
      <c r="BU119" s="459" t="s">
        <v>131</v>
      </c>
      <c r="BV119" s="459" t="s">
        <v>21</v>
      </c>
      <c r="BW119" s="462">
        <v>1</v>
      </c>
      <c r="BX119" s="465">
        <v>14775</v>
      </c>
      <c r="BY119" s="462">
        <v>1</v>
      </c>
      <c r="BZ119" s="465">
        <v>14775</v>
      </c>
      <c r="CA119" s="430">
        <f t="shared" si="36"/>
        <v>14775</v>
      </c>
      <c r="CB119" s="430">
        <f t="shared" si="37"/>
        <v>14775</v>
      </c>
      <c r="CD119" s="459" t="s">
        <v>131</v>
      </c>
      <c r="CE119" s="459" t="s">
        <v>22</v>
      </c>
      <c r="CF119" s="462">
        <v>1</v>
      </c>
      <c r="CG119" s="465">
        <v>36367</v>
      </c>
      <c r="CH119" s="462">
        <v>1</v>
      </c>
      <c r="CI119" s="465">
        <v>36367</v>
      </c>
      <c r="CJ119" s="430">
        <f t="shared" si="38"/>
        <v>36367</v>
      </c>
      <c r="CK119" s="430">
        <f t="shared" si="39"/>
        <v>36367</v>
      </c>
    </row>
    <row r="120" spans="1:89">
      <c r="A120" s="461" t="s">
        <v>132</v>
      </c>
      <c r="B120" s="461" t="s">
        <v>19</v>
      </c>
      <c r="C120" s="463">
        <v>4.62</v>
      </c>
      <c r="D120" s="466">
        <v>481035</v>
      </c>
      <c r="E120" s="463">
        <v>4.62</v>
      </c>
      <c r="F120" s="466">
        <v>481035</v>
      </c>
      <c r="G120" s="429">
        <f t="shared" si="20"/>
        <v>104120.12987012987</v>
      </c>
      <c r="H120" s="429">
        <f t="shared" si="21"/>
        <v>104120.12987012987</v>
      </c>
      <c r="J120" s="461" t="s">
        <v>132</v>
      </c>
      <c r="K120" s="461" t="s">
        <v>23</v>
      </c>
      <c r="L120" s="463">
        <v>0.85</v>
      </c>
      <c r="M120" s="466">
        <v>65366.5</v>
      </c>
      <c r="N120" s="463">
        <v>0.85</v>
      </c>
      <c r="O120" s="466">
        <v>65366.5</v>
      </c>
      <c r="P120" s="429">
        <f t="shared" si="22"/>
        <v>76901.76470588235</v>
      </c>
      <c r="Q120" s="429">
        <f t="shared" si="23"/>
        <v>76901.76470588235</v>
      </c>
      <c r="S120" s="461" t="s">
        <v>132</v>
      </c>
      <c r="T120" s="461" t="s">
        <v>24</v>
      </c>
      <c r="U120" s="463">
        <v>1</v>
      </c>
      <c r="V120" s="466">
        <v>46808</v>
      </c>
      <c r="W120" s="466">
        <v>1</v>
      </c>
      <c r="X120" s="463">
        <v>46808</v>
      </c>
      <c r="Y120" s="429">
        <f t="shared" si="24"/>
        <v>46808</v>
      </c>
      <c r="Z120" s="429">
        <f t="shared" si="25"/>
        <v>46808</v>
      </c>
      <c r="AB120" s="461" t="s">
        <v>132</v>
      </c>
      <c r="AC120" s="461" t="s">
        <v>32</v>
      </c>
      <c r="AD120" s="463">
        <v>4.47</v>
      </c>
      <c r="AE120" s="466">
        <v>238648.08</v>
      </c>
      <c r="AF120" s="463">
        <v>4.47</v>
      </c>
      <c r="AG120" s="466">
        <v>238648.08</v>
      </c>
      <c r="AH120" s="429">
        <f t="shared" si="26"/>
        <v>53388.832214765098</v>
      </c>
      <c r="AI120" s="429">
        <f t="shared" si="27"/>
        <v>53388.832214765098</v>
      </c>
      <c r="AK120" s="461" t="s">
        <v>132</v>
      </c>
      <c r="AL120" s="461" t="s">
        <v>33</v>
      </c>
      <c r="AM120" s="463">
        <v>2</v>
      </c>
      <c r="AN120" s="466">
        <v>100756</v>
      </c>
      <c r="AO120" s="463">
        <v>2</v>
      </c>
      <c r="AP120" s="466">
        <v>100756</v>
      </c>
      <c r="AQ120" s="429">
        <f t="shared" si="28"/>
        <v>50378</v>
      </c>
      <c r="AR120" s="429">
        <f t="shared" si="29"/>
        <v>50378</v>
      </c>
      <c r="AT120" s="461" t="s">
        <v>132</v>
      </c>
      <c r="AU120" s="461" t="s">
        <v>34</v>
      </c>
      <c r="AV120" s="463">
        <v>9</v>
      </c>
      <c r="AW120" s="466">
        <v>221332</v>
      </c>
      <c r="AX120" s="463">
        <v>9</v>
      </c>
      <c r="AY120" s="466">
        <v>221332</v>
      </c>
      <c r="AZ120" s="429">
        <f t="shared" si="30"/>
        <v>24592.444444444445</v>
      </c>
      <c r="BA120" s="429">
        <f t="shared" si="31"/>
        <v>24592.444444444445</v>
      </c>
      <c r="BC120" s="461" t="s">
        <v>132</v>
      </c>
      <c r="BD120" s="461" t="s">
        <v>49</v>
      </c>
      <c r="BE120" s="463">
        <v>4.5</v>
      </c>
      <c r="BF120" s="466">
        <v>193347</v>
      </c>
      <c r="BG120" s="463">
        <v>4.5</v>
      </c>
      <c r="BH120" s="466">
        <v>193347</v>
      </c>
      <c r="BI120" s="429">
        <f t="shared" si="32"/>
        <v>42966</v>
      </c>
      <c r="BJ120" s="429">
        <f t="shared" si="33"/>
        <v>42966</v>
      </c>
      <c r="BL120" s="461" t="s">
        <v>132</v>
      </c>
      <c r="BM120" s="461" t="s">
        <v>20</v>
      </c>
      <c r="BN120" s="463">
        <v>1.88</v>
      </c>
      <c r="BO120" s="466">
        <v>123451.5</v>
      </c>
      <c r="BP120" s="463">
        <v>1.88</v>
      </c>
      <c r="BQ120" s="466">
        <v>123452</v>
      </c>
      <c r="BR120" s="429">
        <f t="shared" si="34"/>
        <v>65665.691489361707</v>
      </c>
      <c r="BS120" s="429">
        <f t="shared" si="35"/>
        <v>65665.957446808519</v>
      </c>
      <c r="BU120" s="461" t="s">
        <v>132</v>
      </c>
      <c r="BV120" s="461" t="s">
        <v>21</v>
      </c>
      <c r="BW120" s="463">
        <v>0</v>
      </c>
      <c r="BX120" s="466">
        <v>0</v>
      </c>
      <c r="BY120" s="463">
        <v>0</v>
      </c>
      <c r="BZ120" s="466">
        <v>0</v>
      </c>
      <c r="CA120" s="429" t="str">
        <f t="shared" si="36"/>
        <v>N/A</v>
      </c>
      <c r="CB120" s="429" t="str">
        <f t="shared" si="37"/>
        <v>N/A</v>
      </c>
      <c r="CD120" s="461" t="s">
        <v>132</v>
      </c>
      <c r="CE120" s="461" t="s">
        <v>22</v>
      </c>
      <c r="CF120" s="463">
        <v>1</v>
      </c>
      <c r="CG120" s="466">
        <v>85000</v>
      </c>
      <c r="CH120" s="463">
        <v>1</v>
      </c>
      <c r="CI120" s="466">
        <v>85000</v>
      </c>
      <c r="CJ120" s="429">
        <f t="shared" si="38"/>
        <v>85000</v>
      </c>
      <c r="CK120" s="429">
        <f t="shared" si="39"/>
        <v>85000</v>
      </c>
    </row>
    <row r="121" spans="1:89" s="424" customFormat="1">
      <c r="A121" s="459" t="s">
        <v>133</v>
      </c>
      <c r="B121" s="459" t="s">
        <v>19</v>
      </c>
      <c r="C121" s="462">
        <v>0</v>
      </c>
      <c r="D121" s="465">
        <v>0</v>
      </c>
      <c r="E121" s="462">
        <v>0</v>
      </c>
      <c r="F121" s="465">
        <v>0</v>
      </c>
      <c r="G121" s="430" t="str">
        <f t="shared" si="20"/>
        <v>N/A</v>
      </c>
      <c r="H121" s="430" t="str">
        <f t="shared" si="21"/>
        <v>N/A</v>
      </c>
      <c r="J121" s="459" t="s">
        <v>133</v>
      </c>
      <c r="K121" s="459" t="s">
        <v>23</v>
      </c>
      <c r="L121" s="462">
        <v>0</v>
      </c>
      <c r="M121" s="465">
        <v>0</v>
      </c>
      <c r="N121" s="462">
        <v>0</v>
      </c>
      <c r="O121" s="465">
        <v>0</v>
      </c>
      <c r="P121" s="430" t="str">
        <f t="shared" si="22"/>
        <v>N/A</v>
      </c>
      <c r="Q121" s="430" t="str">
        <f t="shared" si="23"/>
        <v>N/A</v>
      </c>
      <c r="S121" s="459" t="s">
        <v>133</v>
      </c>
      <c r="T121" s="459" t="s">
        <v>24</v>
      </c>
      <c r="U121" s="462">
        <v>0</v>
      </c>
      <c r="V121" s="465">
        <v>0</v>
      </c>
      <c r="W121" s="465">
        <v>0</v>
      </c>
      <c r="X121" s="462">
        <v>0</v>
      </c>
      <c r="Y121" s="430" t="str">
        <f t="shared" si="24"/>
        <v>N/A</v>
      </c>
      <c r="Z121" s="430" t="str">
        <f t="shared" si="25"/>
        <v>N/A</v>
      </c>
      <c r="AB121" s="459" t="s">
        <v>133</v>
      </c>
      <c r="AC121" s="459" t="s">
        <v>32</v>
      </c>
      <c r="AD121" s="462">
        <v>0</v>
      </c>
      <c r="AE121" s="465">
        <v>0</v>
      </c>
      <c r="AF121" s="462">
        <v>0</v>
      </c>
      <c r="AG121" s="465">
        <v>0</v>
      </c>
      <c r="AH121" s="430" t="str">
        <f t="shared" si="26"/>
        <v>N/A</v>
      </c>
      <c r="AI121" s="430" t="str">
        <f t="shared" si="27"/>
        <v>N/A</v>
      </c>
      <c r="AK121" s="459" t="s">
        <v>133</v>
      </c>
      <c r="AL121" s="459" t="s">
        <v>33</v>
      </c>
      <c r="AM121" s="462">
        <v>0</v>
      </c>
      <c r="AN121" s="465">
        <v>0</v>
      </c>
      <c r="AO121" s="462">
        <v>0</v>
      </c>
      <c r="AP121" s="465">
        <v>0</v>
      </c>
      <c r="AQ121" s="430" t="str">
        <f t="shared" si="28"/>
        <v>N/A</v>
      </c>
      <c r="AR121" s="430" t="str">
        <f t="shared" si="29"/>
        <v>N/A</v>
      </c>
      <c r="AT121" s="459" t="s">
        <v>133</v>
      </c>
      <c r="AU121" s="459" t="s">
        <v>34</v>
      </c>
      <c r="AV121" s="462">
        <v>0</v>
      </c>
      <c r="AW121" s="465">
        <v>0</v>
      </c>
      <c r="AX121" s="462">
        <v>0</v>
      </c>
      <c r="AY121" s="465">
        <v>0</v>
      </c>
      <c r="AZ121" s="430" t="str">
        <f t="shared" si="30"/>
        <v>N/A</v>
      </c>
      <c r="BA121" s="430" t="str">
        <f t="shared" si="31"/>
        <v>N/A</v>
      </c>
      <c r="BC121" s="459" t="s">
        <v>133</v>
      </c>
      <c r="BD121" s="459" t="s">
        <v>49</v>
      </c>
      <c r="BE121" s="462">
        <v>0</v>
      </c>
      <c r="BF121" s="465">
        <v>0</v>
      </c>
      <c r="BG121" s="462">
        <v>0</v>
      </c>
      <c r="BH121" s="465">
        <v>0</v>
      </c>
      <c r="BI121" s="430" t="str">
        <f t="shared" si="32"/>
        <v>N/A</v>
      </c>
      <c r="BJ121" s="430" t="str">
        <f t="shared" si="33"/>
        <v>N/A</v>
      </c>
      <c r="BL121" s="459" t="s">
        <v>133</v>
      </c>
      <c r="BM121" s="459" t="s">
        <v>20</v>
      </c>
      <c r="BN121" s="462">
        <v>0</v>
      </c>
      <c r="BO121" s="465">
        <v>0</v>
      </c>
      <c r="BP121" s="462">
        <v>0</v>
      </c>
      <c r="BQ121" s="465">
        <v>0</v>
      </c>
      <c r="BR121" s="430" t="str">
        <f t="shared" si="34"/>
        <v>N/A</v>
      </c>
      <c r="BS121" s="430" t="str">
        <f t="shared" si="35"/>
        <v>N/A</v>
      </c>
      <c r="BU121" s="459" t="s">
        <v>133</v>
      </c>
      <c r="BV121" s="459" t="s">
        <v>21</v>
      </c>
      <c r="BW121" s="462">
        <v>0</v>
      </c>
      <c r="BX121" s="465">
        <v>0</v>
      </c>
      <c r="BY121" s="462">
        <v>0</v>
      </c>
      <c r="BZ121" s="465">
        <v>0</v>
      </c>
      <c r="CA121" s="430" t="str">
        <f t="shared" si="36"/>
        <v>N/A</v>
      </c>
      <c r="CB121" s="430" t="str">
        <f t="shared" si="37"/>
        <v>N/A</v>
      </c>
      <c r="CD121" s="459" t="s">
        <v>133</v>
      </c>
      <c r="CE121" s="459" t="s">
        <v>22</v>
      </c>
      <c r="CF121" s="462">
        <v>0</v>
      </c>
      <c r="CG121" s="465">
        <v>0</v>
      </c>
      <c r="CH121" s="462">
        <v>0</v>
      </c>
      <c r="CI121" s="465">
        <v>0</v>
      </c>
      <c r="CJ121" s="430" t="str">
        <f t="shared" si="38"/>
        <v>N/A</v>
      </c>
      <c r="CK121" s="430" t="str">
        <f t="shared" si="39"/>
        <v>N/A</v>
      </c>
    </row>
    <row r="122" spans="1:89">
      <c r="A122" s="461" t="s">
        <v>221</v>
      </c>
      <c r="B122" s="461" t="s">
        <v>19</v>
      </c>
      <c r="C122" s="463">
        <v>0</v>
      </c>
      <c r="D122" s="466">
        <v>0</v>
      </c>
      <c r="E122" s="463">
        <v>0</v>
      </c>
      <c r="F122" s="466">
        <v>0</v>
      </c>
      <c r="G122" s="429" t="str">
        <f t="shared" si="20"/>
        <v>N/A</v>
      </c>
      <c r="H122" s="429" t="str">
        <f t="shared" si="21"/>
        <v>N/A</v>
      </c>
      <c r="J122" s="461" t="s">
        <v>221</v>
      </c>
      <c r="K122" s="461" t="s">
        <v>23</v>
      </c>
      <c r="L122" s="463">
        <v>0</v>
      </c>
      <c r="M122" s="466">
        <v>0</v>
      </c>
      <c r="N122" s="463">
        <v>0</v>
      </c>
      <c r="O122" s="466">
        <v>0</v>
      </c>
      <c r="P122" s="429" t="str">
        <f t="shared" si="22"/>
        <v>N/A</v>
      </c>
      <c r="Q122" s="429" t="str">
        <f t="shared" si="23"/>
        <v>N/A</v>
      </c>
      <c r="S122" s="461" t="s">
        <v>221</v>
      </c>
      <c r="T122" s="461" t="s">
        <v>24</v>
      </c>
      <c r="U122" s="463">
        <v>0</v>
      </c>
      <c r="V122" s="466">
        <v>0</v>
      </c>
      <c r="W122" s="466">
        <v>0</v>
      </c>
      <c r="X122" s="463">
        <v>0</v>
      </c>
      <c r="Y122" s="429" t="str">
        <f t="shared" si="24"/>
        <v>N/A</v>
      </c>
      <c r="Z122" s="429" t="str">
        <f t="shared" si="25"/>
        <v>N/A</v>
      </c>
      <c r="AB122" s="461" t="s">
        <v>221</v>
      </c>
      <c r="AC122" s="461" t="s">
        <v>32</v>
      </c>
      <c r="AD122" s="463">
        <v>0</v>
      </c>
      <c r="AE122" s="466">
        <v>0</v>
      </c>
      <c r="AF122" s="463">
        <v>0</v>
      </c>
      <c r="AG122" s="466">
        <v>0</v>
      </c>
      <c r="AH122" s="429" t="str">
        <f t="shared" si="26"/>
        <v>N/A</v>
      </c>
      <c r="AI122" s="429" t="str">
        <f t="shared" si="27"/>
        <v>N/A</v>
      </c>
      <c r="AK122" s="461" t="s">
        <v>221</v>
      </c>
      <c r="AL122" s="461" t="s">
        <v>33</v>
      </c>
      <c r="AM122" s="463">
        <v>0</v>
      </c>
      <c r="AN122" s="466">
        <v>0</v>
      </c>
      <c r="AO122" s="463">
        <v>0</v>
      </c>
      <c r="AP122" s="466">
        <v>0</v>
      </c>
      <c r="AQ122" s="429" t="str">
        <f t="shared" si="28"/>
        <v>N/A</v>
      </c>
      <c r="AR122" s="429" t="str">
        <f t="shared" si="29"/>
        <v>N/A</v>
      </c>
      <c r="AT122" s="461" t="s">
        <v>221</v>
      </c>
      <c r="AU122" s="461" t="s">
        <v>34</v>
      </c>
      <c r="AV122" s="463">
        <v>1</v>
      </c>
      <c r="AW122" s="466">
        <v>27125</v>
      </c>
      <c r="AX122" s="463">
        <v>1</v>
      </c>
      <c r="AY122" s="466">
        <v>27125</v>
      </c>
      <c r="AZ122" s="429">
        <f t="shared" si="30"/>
        <v>27125</v>
      </c>
      <c r="BA122" s="429">
        <f t="shared" si="31"/>
        <v>27125</v>
      </c>
      <c r="BC122" s="461" t="s">
        <v>221</v>
      </c>
      <c r="BD122" s="461" t="s">
        <v>49</v>
      </c>
      <c r="BE122" s="463">
        <v>0</v>
      </c>
      <c r="BF122" s="466">
        <v>0</v>
      </c>
      <c r="BG122" s="463">
        <v>0</v>
      </c>
      <c r="BH122" s="466">
        <v>0</v>
      </c>
      <c r="BI122" s="429" t="str">
        <f t="shared" si="32"/>
        <v>N/A</v>
      </c>
      <c r="BJ122" s="429" t="str">
        <f t="shared" si="33"/>
        <v>N/A</v>
      </c>
      <c r="BL122" s="461" t="s">
        <v>221</v>
      </c>
      <c r="BM122" s="461" t="s">
        <v>20</v>
      </c>
      <c r="BN122" s="463">
        <v>0</v>
      </c>
      <c r="BO122" s="466">
        <v>0</v>
      </c>
      <c r="BP122" s="463">
        <v>0</v>
      </c>
      <c r="BQ122" s="466">
        <v>0</v>
      </c>
      <c r="BR122" s="429" t="str">
        <f t="shared" si="34"/>
        <v>N/A</v>
      </c>
      <c r="BS122" s="429" t="str">
        <f t="shared" si="35"/>
        <v>N/A</v>
      </c>
      <c r="BU122" s="461" t="s">
        <v>221</v>
      </c>
      <c r="BV122" s="461" t="s">
        <v>21</v>
      </c>
      <c r="BW122" s="463">
        <v>0</v>
      </c>
      <c r="BX122" s="466">
        <v>0</v>
      </c>
      <c r="BY122" s="463">
        <v>0</v>
      </c>
      <c r="BZ122" s="466">
        <v>0</v>
      </c>
      <c r="CA122" s="429" t="str">
        <f t="shared" si="36"/>
        <v>N/A</v>
      </c>
      <c r="CB122" s="429" t="str">
        <f t="shared" si="37"/>
        <v>N/A</v>
      </c>
      <c r="CD122" s="461" t="s">
        <v>221</v>
      </c>
      <c r="CE122" s="461" t="s">
        <v>22</v>
      </c>
      <c r="CF122" s="463">
        <v>0</v>
      </c>
      <c r="CG122" s="466">
        <v>0</v>
      </c>
      <c r="CH122" s="463">
        <v>0</v>
      </c>
      <c r="CI122" s="466">
        <v>0</v>
      </c>
      <c r="CJ122" s="429" t="str">
        <f t="shared" si="38"/>
        <v>N/A</v>
      </c>
      <c r="CK122" s="429" t="str">
        <f t="shared" si="39"/>
        <v>N/A</v>
      </c>
    </row>
    <row r="123" spans="1:89" s="424" customFormat="1">
      <c r="A123" s="459" t="s">
        <v>134</v>
      </c>
      <c r="B123" s="459" t="s">
        <v>19</v>
      </c>
      <c r="C123" s="462">
        <v>48.29999999999999</v>
      </c>
      <c r="D123" s="465">
        <v>3556216</v>
      </c>
      <c r="E123" s="462">
        <v>48.29999999999999</v>
      </c>
      <c r="F123" s="465">
        <v>3556216</v>
      </c>
      <c r="G123" s="430">
        <f t="shared" si="20"/>
        <v>73627.660455486563</v>
      </c>
      <c r="H123" s="430">
        <f t="shared" si="21"/>
        <v>73627.660455486563</v>
      </c>
      <c r="J123" s="459" t="s">
        <v>134</v>
      </c>
      <c r="K123" s="459" t="s">
        <v>23</v>
      </c>
      <c r="L123" s="462">
        <v>66.28</v>
      </c>
      <c r="M123" s="465">
        <v>4088219.87</v>
      </c>
      <c r="N123" s="462">
        <v>66.28</v>
      </c>
      <c r="O123" s="465">
        <v>4088219.87</v>
      </c>
      <c r="P123" s="430">
        <f t="shared" si="22"/>
        <v>61681.048129149065</v>
      </c>
      <c r="Q123" s="430">
        <f t="shared" si="23"/>
        <v>61681.048129149065</v>
      </c>
      <c r="S123" s="459" t="s">
        <v>134</v>
      </c>
      <c r="T123" s="459" t="s">
        <v>24</v>
      </c>
      <c r="U123" s="462">
        <v>6</v>
      </c>
      <c r="V123" s="465">
        <v>277988</v>
      </c>
      <c r="W123" s="465">
        <v>6</v>
      </c>
      <c r="X123" s="462">
        <v>277988</v>
      </c>
      <c r="Y123" s="430">
        <f t="shared" si="24"/>
        <v>46331.333333333336</v>
      </c>
      <c r="Z123" s="430">
        <f t="shared" si="25"/>
        <v>46331.333333333336</v>
      </c>
      <c r="AB123" s="459" t="s">
        <v>134</v>
      </c>
      <c r="AC123" s="459" t="s">
        <v>32</v>
      </c>
      <c r="AD123" s="462">
        <v>45.34</v>
      </c>
      <c r="AE123" s="465">
        <v>2301566.64</v>
      </c>
      <c r="AF123" s="462">
        <v>45.34</v>
      </c>
      <c r="AG123" s="465">
        <v>2301566.64</v>
      </c>
      <c r="AH123" s="430">
        <f t="shared" si="26"/>
        <v>50762.387295985885</v>
      </c>
      <c r="AI123" s="430">
        <f t="shared" si="27"/>
        <v>50762.387295985885</v>
      </c>
      <c r="AK123" s="459" t="s">
        <v>134</v>
      </c>
      <c r="AL123" s="459" t="s">
        <v>33</v>
      </c>
      <c r="AM123" s="462">
        <v>15.039999999999997</v>
      </c>
      <c r="AN123" s="465">
        <v>678264.83000000007</v>
      </c>
      <c r="AO123" s="462">
        <v>15.039999999999997</v>
      </c>
      <c r="AP123" s="465">
        <v>678264.83000000007</v>
      </c>
      <c r="AQ123" s="430">
        <f t="shared" si="28"/>
        <v>45097.395611702137</v>
      </c>
      <c r="AR123" s="430">
        <f t="shared" si="29"/>
        <v>45097.395611702137</v>
      </c>
      <c r="AT123" s="459" t="s">
        <v>134</v>
      </c>
      <c r="AU123" s="459" t="s">
        <v>34</v>
      </c>
      <c r="AV123" s="462">
        <v>97.05</v>
      </c>
      <c r="AW123" s="465">
        <v>2753829.09</v>
      </c>
      <c r="AX123" s="462">
        <v>97.05</v>
      </c>
      <c r="AY123" s="465">
        <v>2753829.09</v>
      </c>
      <c r="AZ123" s="430">
        <f t="shared" si="30"/>
        <v>28375.364142194743</v>
      </c>
      <c r="BA123" s="430">
        <f t="shared" si="31"/>
        <v>28375.364142194743</v>
      </c>
      <c r="BC123" s="459" t="s">
        <v>134</v>
      </c>
      <c r="BD123" s="459" t="s">
        <v>49</v>
      </c>
      <c r="BE123" s="462">
        <v>4</v>
      </c>
      <c r="BF123" s="465">
        <v>200077</v>
      </c>
      <c r="BG123" s="462">
        <v>4</v>
      </c>
      <c r="BH123" s="465">
        <v>200077</v>
      </c>
      <c r="BI123" s="430">
        <f t="shared" si="32"/>
        <v>50019.25</v>
      </c>
      <c r="BJ123" s="430">
        <f t="shared" si="33"/>
        <v>50019.25</v>
      </c>
      <c r="BL123" s="459" t="s">
        <v>134</v>
      </c>
      <c r="BM123" s="459" t="s">
        <v>20</v>
      </c>
      <c r="BN123" s="462">
        <v>7.6000000000000005</v>
      </c>
      <c r="BO123" s="465">
        <v>815740</v>
      </c>
      <c r="BP123" s="462">
        <v>7.6000000000000005</v>
      </c>
      <c r="BQ123" s="465">
        <v>815740</v>
      </c>
      <c r="BR123" s="430">
        <f t="shared" si="34"/>
        <v>107334.21052631579</v>
      </c>
      <c r="BS123" s="430">
        <f t="shared" si="35"/>
        <v>107334.21052631579</v>
      </c>
      <c r="BU123" s="459" t="s">
        <v>134</v>
      </c>
      <c r="BV123" s="459" t="s">
        <v>21</v>
      </c>
      <c r="BW123" s="462">
        <v>6</v>
      </c>
      <c r="BX123" s="465">
        <v>483300</v>
      </c>
      <c r="BY123" s="462">
        <v>6</v>
      </c>
      <c r="BZ123" s="465">
        <v>483300</v>
      </c>
      <c r="CA123" s="430">
        <f t="shared" si="36"/>
        <v>80550</v>
      </c>
      <c r="CB123" s="430">
        <f t="shared" si="37"/>
        <v>80550</v>
      </c>
      <c r="CD123" s="459" t="s">
        <v>134</v>
      </c>
      <c r="CE123" s="459" t="s">
        <v>22</v>
      </c>
      <c r="CF123" s="462">
        <v>1</v>
      </c>
      <c r="CG123" s="465">
        <v>130000</v>
      </c>
      <c r="CH123" s="462">
        <v>1</v>
      </c>
      <c r="CI123" s="465">
        <v>130000</v>
      </c>
      <c r="CJ123" s="430">
        <f t="shared" si="38"/>
        <v>130000</v>
      </c>
      <c r="CK123" s="430">
        <f t="shared" si="39"/>
        <v>130000</v>
      </c>
    </row>
    <row r="124" spans="1:89">
      <c r="A124" s="461" t="s">
        <v>135</v>
      </c>
      <c r="B124" s="461" t="s">
        <v>19</v>
      </c>
      <c r="C124" s="463">
        <v>4</v>
      </c>
      <c r="D124" s="466">
        <v>290502</v>
      </c>
      <c r="E124" s="463">
        <v>4</v>
      </c>
      <c r="F124" s="466">
        <v>300005</v>
      </c>
      <c r="G124" s="429">
        <f t="shared" si="20"/>
        <v>72625.5</v>
      </c>
      <c r="H124" s="429">
        <f t="shared" si="21"/>
        <v>75001.25</v>
      </c>
      <c r="J124" s="461" t="s">
        <v>135</v>
      </c>
      <c r="K124" s="461" t="s">
        <v>23</v>
      </c>
      <c r="L124" s="463">
        <v>2</v>
      </c>
      <c r="M124" s="466">
        <v>107000</v>
      </c>
      <c r="N124" s="463">
        <v>2</v>
      </c>
      <c r="O124" s="466">
        <v>107002</v>
      </c>
      <c r="P124" s="429">
        <f t="shared" si="22"/>
        <v>53500</v>
      </c>
      <c r="Q124" s="429">
        <f t="shared" si="23"/>
        <v>53501</v>
      </c>
      <c r="S124" s="461" t="s">
        <v>135</v>
      </c>
      <c r="T124" s="461" t="s">
        <v>24</v>
      </c>
      <c r="U124" s="463">
        <v>0</v>
      </c>
      <c r="V124" s="466">
        <v>0</v>
      </c>
      <c r="W124" s="466">
        <v>0</v>
      </c>
      <c r="X124" s="463">
        <v>0</v>
      </c>
      <c r="Y124" s="429" t="str">
        <f t="shared" si="24"/>
        <v>N/A</v>
      </c>
      <c r="Z124" s="429" t="str">
        <f t="shared" si="25"/>
        <v>N/A</v>
      </c>
      <c r="AB124" s="461" t="s">
        <v>135</v>
      </c>
      <c r="AC124" s="461" t="s">
        <v>32</v>
      </c>
      <c r="AD124" s="463">
        <v>2</v>
      </c>
      <c r="AE124" s="466">
        <v>112694</v>
      </c>
      <c r="AF124" s="463">
        <v>2</v>
      </c>
      <c r="AG124" s="466">
        <v>112696</v>
      </c>
      <c r="AH124" s="429">
        <f t="shared" si="26"/>
        <v>56347</v>
      </c>
      <c r="AI124" s="429">
        <f t="shared" si="27"/>
        <v>56348</v>
      </c>
      <c r="AK124" s="461" t="s">
        <v>135</v>
      </c>
      <c r="AL124" s="461" t="s">
        <v>33</v>
      </c>
      <c r="AM124" s="463">
        <v>1</v>
      </c>
      <c r="AN124" s="466">
        <v>45001</v>
      </c>
      <c r="AO124" s="463">
        <v>1</v>
      </c>
      <c r="AP124" s="466">
        <v>45002</v>
      </c>
      <c r="AQ124" s="429">
        <f t="shared" si="28"/>
        <v>45001</v>
      </c>
      <c r="AR124" s="429">
        <f t="shared" si="29"/>
        <v>45002</v>
      </c>
      <c r="AT124" s="461" t="s">
        <v>135</v>
      </c>
      <c r="AU124" s="461" t="s">
        <v>34</v>
      </c>
      <c r="AV124" s="463">
        <v>11</v>
      </c>
      <c r="AW124" s="466">
        <v>253374</v>
      </c>
      <c r="AX124" s="463">
        <v>11</v>
      </c>
      <c r="AY124" s="466">
        <v>265943</v>
      </c>
      <c r="AZ124" s="429">
        <f t="shared" si="30"/>
        <v>23034</v>
      </c>
      <c r="BA124" s="429">
        <f t="shared" si="31"/>
        <v>24176.636363636364</v>
      </c>
      <c r="BC124" s="461" t="s">
        <v>135</v>
      </c>
      <c r="BD124" s="461" t="s">
        <v>49</v>
      </c>
      <c r="BE124" s="463">
        <v>0</v>
      </c>
      <c r="BF124" s="466">
        <v>0</v>
      </c>
      <c r="BG124" s="463">
        <v>0</v>
      </c>
      <c r="BH124" s="466">
        <v>0</v>
      </c>
      <c r="BI124" s="429" t="str">
        <f t="shared" si="32"/>
        <v>N/A</v>
      </c>
      <c r="BJ124" s="429" t="str">
        <f t="shared" si="33"/>
        <v>N/A</v>
      </c>
      <c r="BL124" s="461" t="s">
        <v>135</v>
      </c>
      <c r="BM124" s="461" t="s">
        <v>20</v>
      </c>
      <c r="BN124" s="463">
        <v>1</v>
      </c>
      <c r="BO124" s="466">
        <v>47468</v>
      </c>
      <c r="BP124" s="463">
        <v>1</v>
      </c>
      <c r="BQ124" s="466">
        <v>47469</v>
      </c>
      <c r="BR124" s="429">
        <f t="shared" si="34"/>
        <v>47468</v>
      </c>
      <c r="BS124" s="429">
        <f t="shared" si="35"/>
        <v>47469</v>
      </c>
      <c r="BU124" s="461" t="s">
        <v>135</v>
      </c>
      <c r="BV124" s="461" t="s">
        <v>21</v>
      </c>
      <c r="BW124" s="463">
        <v>0</v>
      </c>
      <c r="BX124" s="466">
        <v>0</v>
      </c>
      <c r="BY124" s="463">
        <v>0</v>
      </c>
      <c r="BZ124" s="466">
        <v>0</v>
      </c>
      <c r="CA124" s="429" t="str">
        <f t="shared" si="36"/>
        <v>N/A</v>
      </c>
      <c r="CB124" s="429" t="str">
        <f t="shared" si="37"/>
        <v>N/A</v>
      </c>
      <c r="CD124" s="461" t="s">
        <v>135</v>
      </c>
      <c r="CE124" s="461" t="s">
        <v>22</v>
      </c>
      <c r="CF124" s="463">
        <v>1</v>
      </c>
      <c r="CG124" s="466">
        <v>49000</v>
      </c>
      <c r="CH124" s="463">
        <v>1</v>
      </c>
      <c r="CI124" s="466">
        <v>50300</v>
      </c>
      <c r="CJ124" s="429">
        <f t="shared" si="38"/>
        <v>49000</v>
      </c>
      <c r="CK124" s="429">
        <f t="shared" si="39"/>
        <v>50300</v>
      </c>
    </row>
    <row r="125" spans="1:89" s="424" customFormat="1">
      <c r="A125" s="459" t="s">
        <v>227</v>
      </c>
      <c r="B125" s="459" t="s">
        <v>19</v>
      </c>
      <c r="C125" s="462">
        <v>1</v>
      </c>
      <c r="D125" s="465">
        <v>55000</v>
      </c>
      <c r="E125" s="462">
        <v>1</v>
      </c>
      <c r="F125" s="465">
        <v>55000</v>
      </c>
      <c r="G125" s="430">
        <f t="shared" si="20"/>
        <v>55000</v>
      </c>
      <c r="H125" s="430">
        <f t="shared" si="21"/>
        <v>55000</v>
      </c>
      <c r="J125" s="459" t="s">
        <v>227</v>
      </c>
      <c r="K125" s="459" t="s">
        <v>23</v>
      </c>
      <c r="L125" s="462">
        <v>2</v>
      </c>
      <c r="M125" s="465">
        <v>112584</v>
      </c>
      <c r="N125" s="462">
        <v>2</v>
      </c>
      <c r="O125" s="465">
        <v>112584</v>
      </c>
      <c r="P125" s="430">
        <f t="shared" si="22"/>
        <v>56292</v>
      </c>
      <c r="Q125" s="430">
        <f t="shared" si="23"/>
        <v>56292</v>
      </c>
      <c r="S125" s="459" t="s">
        <v>227</v>
      </c>
      <c r="T125" s="459" t="s">
        <v>24</v>
      </c>
      <c r="U125" s="462">
        <v>0</v>
      </c>
      <c r="V125" s="465">
        <v>0</v>
      </c>
      <c r="W125" s="465">
        <v>0</v>
      </c>
      <c r="X125" s="462">
        <v>0</v>
      </c>
      <c r="Y125" s="430" t="str">
        <f t="shared" si="24"/>
        <v>N/A</v>
      </c>
      <c r="Z125" s="430" t="str">
        <f t="shared" si="25"/>
        <v>N/A</v>
      </c>
      <c r="AB125" s="459" t="s">
        <v>227</v>
      </c>
      <c r="AC125" s="459" t="s">
        <v>32</v>
      </c>
      <c r="AD125" s="462">
        <v>2</v>
      </c>
      <c r="AE125" s="465">
        <v>80275</v>
      </c>
      <c r="AF125" s="462">
        <v>2</v>
      </c>
      <c r="AG125" s="465">
        <v>80275</v>
      </c>
      <c r="AH125" s="430">
        <f t="shared" si="26"/>
        <v>40137.5</v>
      </c>
      <c r="AI125" s="430">
        <f t="shared" si="27"/>
        <v>40137.5</v>
      </c>
      <c r="AK125" s="459" t="s">
        <v>227</v>
      </c>
      <c r="AL125" s="459" t="s">
        <v>33</v>
      </c>
      <c r="AM125" s="462">
        <v>1</v>
      </c>
      <c r="AN125" s="465">
        <v>30000</v>
      </c>
      <c r="AO125" s="462">
        <v>1</v>
      </c>
      <c r="AP125" s="465">
        <v>30000</v>
      </c>
      <c r="AQ125" s="430">
        <f t="shared" si="28"/>
        <v>30000</v>
      </c>
      <c r="AR125" s="430">
        <f t="shared" si="29"/>
        <v>30000</v>
      </c>
      <c r="AT125" s="459" t="s">
        <v>227</v>
      </c>
      <c r="AU125" s="459" t="s">
        <v>34</v>
      </c>
      <c r="AV125" s="462">
        <v>4</v>
      </c>
      <c r="AW125" s="465">
        <v>127000</v>
      </c>
      <c r="AX125" s="462">
        <v>4</v>
      </c>
      <c r="AY125" s="465">
        <v>127000</v>
      </c>
      <c r="AZ125" s="430">
        <f t="shared" si="30"/>
        <v>31750</v>
      </c>
      <c r="BA125" s="430">
        <f t="shared" si="31"/>
        <v>31750</v>
      </c>
      <c r="BC125" s="459" t="s">
        <v>227</v>
      </c>
      <c r="BD125" s="459" t="s">
        <v>49</v>
      </c>
      <c r="BE125" s="462">
        <v>1</v>
      </c>
      <c r="BF125" s="465">
        <v>42000</v>
      </c>
      <c r="BG125" s="462">
        <v>1</v>
      </c>
      <c r="BH125" s="465">
        <v>42000</v>
      </c>
      <c r="BI125" s="430">
        <f t="shared" si="32"/>
        <v>42000</v>
      </c>
      <c r="BJ125" s="430">
        <f t="shared" si="33"/>
        <v>42000</v>
      </c>
      <c r="BL125" s="459" t="s">
        <v>227</v>
      </c>
      <c r="BM125" s="459" t="s">
        <v>20</v>
      </c>
      <c r="BN125" s="462">
        <v>0</v>
      </c>
      <c r="BO125" s="465">
        <v>0</v>
      </c>
      <c r="BP125" s="462">
        <v>0</v>
      </c>
      <c r="BQ125" s="465">
        <v>0</v>
      </c>
      <c r="BR125" s="430" t="str">
        <f t="shared" si="34"/>
        <v>N/A</v>
      </c>
      <c r="BS125" s="430" t="str">
        <f t="shared" si="35"/>
        <v>N/A</v>
      </c>
      <c r="BU125" s="459" t="s">
        <v>227</v>
      </c>
      <c r="BV125" s="459" t="s">
        <v>21</v>
      </c>
      <c r="BW125" s="462">
        <v>0</v>
      </c>
      <c r="BX125" s="465">
        <v>0</v>
      </c>
      <c r="BY125" s="462">
        <v>0</v>
      </c>
      <c r="BZ125" s="465">
        <v>0</v>
      </c>
      <c r="CA125" s="430" t="str">
        <f t="shared" si="36"/>
        <v>N/A</v>
      </c>
      <c r="CB125" s="430" t="str">
        <f t="shared" si="37"/>
        <v>N/A</v>
      </c>
      <c r="CD125" s="459" t="s">
        <v>227</v>
      </c>
      <c r="CE125" s="459" t="s">
        <v>22</v>
      </c>
      <c r="CF125" s="462">
        <v>0</v>
      </c>
      <c r="CG125" s="465">
        <v>0</v>
      </c>
      <c r="CH125" s="462">
        <v>0</v>
      </c>
      <c r="CI125" s="465">
        <v>0</v>
      </c>
      <c r="CJ125" s="430" t="str">
        <f t="shared" si="38"/>
        <v>N/A</v>
      </c>
      <c r="CK125" s="430" t="str">
        <f t="shared" si="39"/>
        <v>N/A</v>
      </c>
    </row>
    <row r="126" spans="1:89">
      <c r="A126" s="461" t="s">
        <v>136</v>
      </c>
      <c r="B126" s="461" t="s">
        <v>19</v>
      </c>
      <c r="C126" s="463">
        <v>9.5</v>
      </c>
      <c r="D126" s="466">
        <v>803047</v>
      </c>
      <c r="E126" s="463">
        <v>9.5</v>
      </c>
      <c r="F126" s="466">
        <v>803057</v>
      </c>
      <c r="G126" s="429">
        <f t="shared" si="20"/>
        <v>84531.263157894733</v>
      </c>
      <c r="H126" s="429">
        <f t="shared" si="21"/>
        <v>84532.31578947368</v>
      </c>
      <c r="J126" s="461" t="s">
        <v>136</v>
      </c>
      <c r="K126" s="461" t="s">
        <v>23</v>
      </c>
      <c r="L126" s="463">
        <v>0.5</v>
      </c>
      <c r="M126" s="466">
        <v>49434</v>
      </c>
      <c r="N126" s="463">
        <v>0.5</v>
      </c>
      <c r="O126" s="466">
        <v>49435</v>
      </c>
      <c r="P126" s="429">
        <f t="shared" si="22"/>
        <v>98868</v>
      </c>
      <c r="Q126" s="429">
        <f t="shared" si="23"/>
        <v>98870</v>
      </c>
      <c r="S126" s="461" t="s">
        <v>136</v>
      </c>
      <c r="T126" s="461" t="s">
        <v>24</v>
      </c>
      <c r="U126" s="463">
        <v>1</v>
      </c>
      <c r="V126" s="466">
        <v>48151</v>
      </c>
      <c r="W126" s="466">
        <v>1</v>
      </c>
      <c r="X126" s="463">
        <v>48152</v>
      </c>
      <c r="Y126" s="429">
        <f t="shared" si="24"/>
        <v>48151</v>
      </c>
      <c r="Z126" s="429">
        <f t="shared" si="25"/>
        <v>48152</v>
      </c>
      <c r="AB126" s="461" t="s">
        <v>136</v>
      </c>
      <c r="AC126" s="461" t="s">
        <v>32</v>
      </c>
      <c r="AD126" s="463">
        <v>16</v>
      </c>
      <c r="AE126" s="466">
        <v>847363</v>
      </c>
      <c r="AF126" s="463">
        <v>16</v>
      </c>
      <c r="AG126" s="466">
        <v>847379</v>
      </c>
      <c r="AH126" s="429">
        <f t="shared" si="26"/>
        <v>52960.1875</v>
      </c>
      <c r="AI126" s="429">
        <f t="shared" si="27"/>
        <v>52961.1875</v>
      </c>
      <c r="AK126" s="461" t="s">
        <v>136</v>
      </c>
      <c r="AL126" s="461" t="s">
        <v>33</v>
      </c>
      <c r="AM126" s="463">
        <v>4</v>
      </c>
      <c r="AN126" s="466">
        <v>192616</v>
      </c>
      <c r="AO126" s="463">
        <v>4</v>
      </c>
      <c r="AP126" s="466">
        <v>192620</v>
      </c>
      <c r="AQ126" s="429">
        <f t="shared" si="28"/>
        <v>48154</v>
      </c>
      <c r="AR126" s="429">
        <f t="shared" si="29"/>
        <v>48155</v>
      </c>
      <c r="AT126" s="461" t="s">
        <v>136</v>
      </c>
      <c r="AU126" s="461" t="s">
        <v>34</v>
      </c>
      <c r="AV126" s="463">
        <v>16</v>
      </c>
      <c r="AW126" s="466">
        <v>398105</v>
      </c>
      <c r="AX126" s="463">
        <v>16</v>
      </c>
      <c r="AY126" s="466">
        <v>398121</v>
      </c>
      <c r="AZ126" s="429">
        <f t="shared" si="30"/>
        <v>24881.5625</v>
      </c>
      <c r="BA126" s="429">
        <f t="shared" si="31"/>
        <v>24882.5625</v>
      </c>
      <c r="BC126" s="461" t="s">
        <v>136</v>
      </c>
      <c r="BD126" s="461" t="s">
        <v>49</v>
      </c>
      <c r="BE126" s="463">
        <v>5</v>
      </c>
      <c r="BF126" s="466">
        <v>288993</v>
      </c>
      <c r="BG126" s="463">
        <v>5</v>
      </c>
      <c r="BH126" s="466">
        <v>288998</v>
      </c>
      <c r="BI126" s="429">
        <f t="shared" si="32"/>
        <v>57798.6</v>
      </c>
      <c r="BJ126" s="429">
        <f t="shared" si="33"/>
        <v>57799.6</v>
      </c>
      <c r="BL126" s="461" t="s">
        <v>136</v>
      </c>
      <c r="BM126" s="461" t="s">
        <v>20</v>
      </c>
      <c r="BN126" s="463">
        <v>1.5</v>
      </c>
      <c r="BO126" s="466">
        <v>189094</v>
      </c>
      <c r="BP126" s="463">
        <v>1.5</v>
      </c>
      <c r="BQ126" s="466">
        <v>189096</v>
      </c>
      <c r="BR126" s="429">
        <f t="shared" si="34"/>
        <v>126062.66666666667</v>
      </c>
      <c r="BS126" s="429">
        <f t="shared" si="35"/>
        <v>126064</v>
      </c>
      <c r="BU126" s="461" t="s">
        <v>136</v>
      </c>
      <c r="BV126" s="461" t="s">
        <v>21</v>
      </c>
      <c r="BW126" s="463">
        <v>1</v>
      </c>
      <c r="BX126" s="466">
        <v>48898</v>
      </c>
      <c r="BY126" s="463">
        <v>1</v>
      </c>
      <c r="BZ126" s="466">
        <v>48899</v>
      </c>
      <c r="CA126" s="429">
        <f t="shared" si="36"/>
        <v>48898</v>
      </c>
      <c r="CB126" s="429">
        <f t="shared" si="37"/>
        <v>48899</v>
      </c>
      <c r="CD126" s="461" t="s">
        <v>136</v>
      </c>
      <c r="CE126" s="461" t="s">
        <v>22</v>
      </c>
      <c r="CF126" s="463">
        <v>0</v>
      </c>
      <c r="CG126" s="466">
        <v>0</v>
      </c>
      <c r="CH126" s="463">
        <v>0</v>
      </c>
      <c r="CI126" s="466">
        <v>0</v>
      </c>
      <c r="CJ126" s="429" t="str">
        <f t="shared" si="38"/>
        <v>N/A</v>
      </c>
      <c r="CK126" s="429" t="str">
        <f t="shared" si="39"/>
        <v>N/A</v>
      </c>
    </row>
    <row r="127" spans="1:89" s="424" customFormat="1">
      <c r="A127" s="459" t="s">
        <v>226</v>
      </c>
      <c r="B127" s="459" t="s">
        <v>19</v>
      </c>
      <c r="C127" s="462">
        <v>0</v>
      </c>
      <c r="D127" s="465">
        <v>0</v>
      </c>
      <c r="E127" s="462">
        <v>0</v>
      </c>
      <c r="F127" s="465">
        <v>0</v>
      </c>
      <c r="G127" s="430" t="str">
        <f t="shared" si="20"/>
        <v>N/A</v>
      </c>
      <c r="H127" s="430" t="str">
        <f t="shared" si="21"/>
        <v>N/A</v>
      </c>
      <c r="J127" s="459" t="s">
        <v>226</v>
      </c>
      <c r="K127" s="459" t="s">
        <v>23</v>
      </c>
      <c r="L127" s="462">
        <v>0</v>
      </c>
      <c r="M127" s="465">
        <v>0</v>
      </c>
      <c r="N127" s="462">
        <v>0</v>
      </c>
      <c r="O127" s="465">
        <v>0</v>
      </c>
      <c r="P127" s="430" t="str">
        <f t="shared" si="22"/>
        <v>N/A</v>
      </c>
      <c r="Q127" s="430" t="str">
        <f t="shared" si="23"/>
        <v>N/A</v>
      </c>
      <c r="S127" s="459" t="s">
        <v>226</v>
      </c>
      <c r="T127" s="459" t="s">
        <v>24</v>
      </c>
      <c r="U127" s="462">
        <v>0</v>
      </c>
      <c r="V127" s="465">
        <v>0</v>
      </c>
      <c r="W127" s="465">
        <v>0</v>
      </c>
      <c r="X127" s="462">
        <v>0</v>
      </c>
      <c r="Y127" s="430" t="str">
        <f t="shared" si="24"/>
        <v>N/A</v>
      </c>
      <c r="Z127" s="430" t="str">
        <f t="shared" si="25"/>
        <v>N/A</v>
      </c>
      <c r="AB127" s="459" t="s">
        <v>226</v>
      </c>
      <c r="AC127" s="459" t="s">
        <v>32</v>
      </c>
      <c r="AD127" s="462">
        <v>0</v>
      </c>
      <c r="AE127" s="465">
        <v>0</v>
      </c>
      <c r="AF127" s="462">
        <v>0</v>
      </c>
      <c r="AG127" s="465">
        <v>0</v>
      </c>
      <c r="AH127" s="430" t="str">
        <f t="shared" si="26"/>
        <v>N/A</v>
      </c>
      <c r="AI127" s="430" t="str">
        <f t="shared" si="27"/>
        <v>N/A</v>
      </c>
      <c r="AK127" s="459" t="s">
        <v>226</v>
      </c>
      <c r="AL127" s="459" t="s">
        <v>33</v>
      </c>
      <c r="AM127" s="462">
        <v>0</v>
      </c>
      <c r="AN127" s="465">
        <v>0</v>
      </c>
      <c r="AO127" s="462">
        <v>0</v>
      </c>
      <c r="AP127" s="465">
        <v>0</v>
      </c>
      <c r="AQ127" s="430" t="str">
        <f t="shared" si="28"/>
        <v>N/A</v>
      </c>
      <c r="AR127" s="430" t="str">
        <f t="shared" si="29"/>
        <v>N/A</v>
      </c>
      <c r="AT127" s="459" t="s">
        <v>226</v>
      </c>
      <c r="AU127" s="459" t="s">
        <v>34</v>
      </c>
      <c r="AV127" s="462">
        <v>1</v>
      </c>
      <c r="AW127" s="465">
        <v>34240</v>
      </c>
      <c r="AX127" s="462">
        <v>1</v>
      </c>
      <c r="AY127" s="465">
        <v>35200</v>
      </c>
      <c r="AZ127" s="430">
        <f t="shared" si="30"/>
        <v>34240</v>
      </c>
      <c r="BA127" s="430">
        <f t="shared" si="31"/>
        <v>35200</v>
      </c>
      <c r="BC127" s="459" t="s">
        <v>226</v>
      </c>
      <c r="BD127" s="459" t="s">
        <v>49</v>
      </c>
      <c r="BE127" s="462">
        <v>1</v>
      </c>
      <c r="BF127" s="465">
        <v>52000</v>
      </c>
      <c r="BG127" s="462">
        <v>1</v>
      </c>
      <c r="BH127" s="465">
        <v>65000</v>
      </c>
      <c r="BI127" s="430">
        <f t="shared" si="32"/>
        <v>52000</v>
      </c>
      <c r="BJ127" s="430">
        <f t="shared" si="33"/>
        <v>65000</v>
      </c>
      <c r="BL127" s="459" t="s">
        <v>226</v>
      </c>
      <c r="BM127" s="459" t="s">
        <v>20</v>
      </c>
      <c r="BN127" s="462">
        <v>0</v>
      </c>
      <c r="BO127" s="465">
        <v>0</v>
      </c>
      <c r="BP127" s="462">
        <v>0</v>
      </c>
      <c r="BQ127" s="465">
        <v>0</v>
      </c>
      <c r="BR127" s="430" t="str">
        <f t="shared" si="34"/>
        <v>N/A</v>
      </c>
      <c r="BS127" s="430" t="str">
        <f t="shared" si="35"/>
        <v>N/A</v>
      </c>
      <c r="BU127" s="459" t="s">
        <v>226</v>
      </c>
      <c r="BV127" s="459" t="s">
        <v>21</v>
      </c>
      <c r="BW127" s="462">
        <v>0</v>
      </c>
      <c r="BX127" s="465">
        <v>0</v>
      </c>
      <c r="BY127" s="462">
        <v>0</v>
      </c>
      <c r="BZ127" s="465">
        <v>0</v>
      </c>
      <c r="CA127" s="430" t="str">
        <f t="shared" si="36"/>
        <v>N/A</v>
      </c>
      <c r="CB127" s="430" t="str">
        <f t="shared" si="37"/>
        <v>N/A</v>
      </c>
      <c r="CD127" s="459" t="s">
        <v>226</v>
      </c>
      <c r="CE127" s="459" t="s">
        <v>22</v>
      </c>
      <c r="CF127" s="462">
        <v>0</v>
      </c>
      <c r="CG127" s="465">
        <v>0</v>
      </c>
      <c r="CH127" s="462">
        <v>0</v>
      </c>
      <c r="CI127" s="465">
        <v>0</v>
      </c>
      <c r="CJ127" s="430" t="str">
        <f t="shared" si="38"/>
        <v>N/A</v>
      </c>
      <c r="CK127" s="430" t="str">
        <f t="shared" si="39"/>
        <v>N/A</v>
      </c>
    </row>
    <row r="128" spans="1:89">
      <c r="A128" s="461" t="s">
        <v>137</v>
      </c>
      <c r="B128" s="461" t="s">
        <v>19</v>
      </c>
      <c r="C128" s="463">
        <v>5</v>
      </c>
      <c r="D128" s="466">
        <v>381629.26</v>
      </c>
      <c r="E128" s="463">
        <v>5</v>
      </c>
      <c r="F128" s="466">
        <v>381629.26</v>
      </c>
      <c r="G128" s="429">
        <f t="shared" si="20"/>
        <v>76325.851999999999</v>
      </c>
      <c r="H128" s="429">
        <f t="shared" si="21"/>
        <v>76325.851999999999</v>
      </c>
      <c r="J128" s="461" t="s">
        <v>137</v>
      </c>
      <c r="K128" s="461" t="s">
        <v>23</v>
      </c>
      <c r="L128" s="463">
        <v>2</v>
      </c>
      <c r="M128" s="466">
        <v>105600</v>
      </c>
      <c r="N128" s="463">
        <v>2</v>
      </c>
      <c r="O128" s="466">
        <v>105600</v>
      </c>
      <c r="P128" s="429">
        <f t="shared" si="22"/>
        <v>52800</v>
      </c>
      <c r="Q128" s="429">
        <f t="shared" si="23"/>
        <v>52800</v>
      </c>
      <c r="S128" s="461" t="s">
        <v>137</v>
      </c>
      <c r="T128" s="461" t="s">
        <v>24</v>
      </c>
      <c r="U128" s="463">
        <v>0</v>
      </c>
      <c r="V128" s="466">
        <v>0</v>
      </c>
      <c r="W128" s="466">
        <v>0</v>
      </c>
      <c r="X128" s="463">
        <v>0</v>
      </c>
      <c r="Y128" s="429" t="str">
        <f t="shared" si="24"/>
        <v>N/A</v>
      </c>
      <c r="Z128" s="429" t="str">
        <f t="shared" si="25"/>
        <v>N/A</v>
      </c>
      <c r="AB128" s="461" t="s">
        <v>137</v>
      </c>
      <c r="AC128" s="461" t="s">
        <v>32</v>
      </c>
      <c r="AD128" s="463">
        <v>1</v>
      </c>
      <c r="AE128" s="466">
        <v>46010</v>
      </c>
      <c r="AF128" s="463">
        <v>1</v>
      </c>
      <c r="AG128" s="466">
        <v>46010</v>
      </c>
      <c r="AH128" s="429">
        <f t="shared" si="26"/>
        <v>46010</v>
      </c>
      <c r="AI128" s="429">
        <f t="shared" si="27"/>
        <v>46010</v>
      </c>
      <c r="AK128" s="461" t="s">
        <v>137</v>
      </c>
      <c r="AL128" s="461" t="s">
        <v>33</v>
      </c>
      <c r="AM128" s="463">
        <v>2</v>
      </c>
      <c r="AN128" s="466">
        <v>94904.13</v>
      </c>
      <c r="AO128" s="463">
        <v>2</v>
      </c>
      <c r="AP128" s="466">
        <v>94904.13</v>
      </c>
      <c r="AQ128" s="429">
        <f t="shared" si="28"/>
        <v>47452.065000000002</v>
      </c>
      <c r="AR128" s="429">
        <f t="shared" si="29"/>
        <v>47452.065000000002</v>
      </c>
      <c r="AT128" s="461" t="s">
        <v>137</v>
      </c>
      <c r="AU128" s="461" t="s">
        <v>34</v>
      </c>
      <c r="AV128" s="463">
        <v>12</v>
      </c>
      <c r="AW128" s="466">
        <v>327641.92000000004</v>
      </c>
      <c r="AX128" s="463">
        <v>12</v>
      </c>
      <c r="AY128" s="466">
        <v>327641.92000000004</v>
      </c>
      <c r="AZ128" s="429">
        <f t="shared" si="30"/>
        <v>27303.493333333336</v>
      </c>
      <c r="BA128" s="429">
        <f t="shared" si="31"/>
        <v>27303.493333333336</v>
      </c>
      <c r="BC128" s="461" t="s">
        <v>137</v>
      </c>
      <c r="BD128" s="461" t="s">
        <v>49</v>
      </c>
      <c r="BE128" s="463">
        <v>3</v>
      </c>
      <c r="BF128" s="466">
        <v>150636.25</v>
      </c>
      <c r="BG128" s="463">
        <v>3</v>
      </c>
      <c r="BH128" s="466">
        <v>150636.25</v>
      </c>
      <c r="BI128" s="429">
        <f t="shared" si="32"/>
        <v>50212.083333333336</v>
      </c>
      <c r="BJ128" s="429">
        <f t="shared" si="33"/>
        <v>50212.083333333336</v>
      </c>
      <c r="BL128" s="461" t="s">
        <v>137</v>
      </c>
      <c r="BM128" s="461" t="s">
        <v>20</v>
      </c>
      <c r="BN128" s="463">
        <v>4</v>
      </c>
      <c r="BO128" s="466">
        <v>274061.3</v>
      </c>
      <c r="BP128" s="463">
        <v>4</v>
      </c>
      <c r="BQ128" s="466">
        <v>274061.3</v>
      </c>
      <c r="BR128" s="429">
        <f t="shared" si="34"/>
        <v>68515.324999999997</v>
      </c>
      <c r="BS128" s="429">
        <f t="shared" si="35"/>
        <v>68515.324999999997</v>
      </c>
      <c r="BU128" s="461" t="s">
        <v>137</v>
      </c>
      <c r="BV128" s="461" t="s">
        <v>21</v>
      </c>
      <c r="BW128" s="463">
        <v>0</v>
      </c>
      <c r="BX128" s="466">
        <v>0</v>
      </c>
      <c r="BY128" s="463">
        <v>0</v>
      </c>
      <c r="BZ128" s="466">
        <v>0</v>
      </c>
      <c r="CA128" s="429" t="str">
        <f t="shared" si="36"/>
        <v>N/A</v>
      </c>
      <c r="CB128" s="429" t="str">
        <f t="shared" si="37"/>
        <v>N/A</v>
      </c>
      <c r="CD128" s="461" t="s">
        <v>137</v>
      </c>
      <c r="CE128" s="461" t="s">
        <v>22</v>
      </c>
      <c r="CF128" s="463">
        <v>1</v>
      </c>
      <c r="CG128" s="466">
        <v>77029.990000000005</v>
      </c>
      <c r="CH128" s="463">
        <v>1</v>
      </c>
      <c r="CI128" s="466">
        <v>77029.990000000005</v>
      </c>
      <c r="CJ128" s="429">
        <f t="shared" si="38"/>
        <v>77029.990000000005</v>
      </c>
      <c r="CK128" s="429">
        <f t="shared" si="39"/>
        <v>77029.990000000005</v>
      </c>
    </row>
    <row r="129" spans="1:89" s="424" customFormat="1">
      <c r="A129" s="459" t="s">
        <v>229</v>
      </c>
      <c r="B129" s="459" t="s">
        <v>19</v>
      </c>
      <c r="C129" s="462">
        <v>0</v>
      </c>
      <c r="D129" s="465">
        <v>0</v>
      </c>
      <c r="E129" s="462">
        <v>0</v>
      </c>
      <c r="F129" s="465">
        <v>0</v>
      </c>
      <c r="G129" s="430" t="str">
        <f t="shared" si="20"/>
        <v>N/A</v>
      </c>
      <c r="H129" s="430" t="str">
        <f t="shared" si="21"/>
        <v>N/A</v>
      </c>
      <c r="J129" s="459" t="s">
        <v>229</v>
      </c>
      <c r="K129" s="459" t="s">
        <v>23</v>
      </c>
      <c r="L129" s="462">
        <v>0</v>
      </c>
      <c r="M129" s="465">
        <v>0</v>
      </c>
      <c r="N129" s="462">
        <v>0</v>
      </c>
      <c r="O129" s="465">
        <v>0</v>
      </c>
      <c r="P129" s="430" t="str">
        <f t="shared" si="22"/>
        <v>N/A</v>
      </c>
      <c r="Q129" s="430" t="str">
        <f t="shared" si="23"/>
        <v>N/A</v>
      </c>
      <c r="S129" s="459" t="s">
        <v>229</v>
      </c>
      <c r="T129" s="459" t="s">
        <v>24</v>
      </c>
      <c r="U129" s="462">
        <v>0</v>
      </c>
      <c r="V129" s="465">
        <v>0</v>
      </c>
      <c r="W129" s="465">
        <v>0</v>
      </c>
      <c r="X129" s="462">
        <v>0</v>
      </c>
      <c r="Y129" s="430" t="str">
        <f t="shared" si="24"/>
        <v>N/A</v>
      </c>
      <c r="Z129" s="430" t="str">
        <f t="shared" si="25"/>
        <v>N/A</v>
      </c>
      <c r="AB129" s="459" t="s">
        <v>229</v>
      </c>
      <c r="AC129" s="459" t="s">
        <v>32</v>
      </c>
      <c r="AD129" s="462">
        <v>0</v>
      </c>
      <c r="AE129" s="465">
        <v>0</v>
      </c>
      <c r="AF129" s="462">
        <v>0</v>
      </c>
      <c r="AG129" s="465">
        <v>0</v>
      </c>
      <c r="AH129" s="430" t="str">
        <f t="shared" si="26"/>
        <v>N/A</v>
      </c>
      <c r="AI129" s="430" t="str">
        <f t="shared" si="27"/>
        <v>N/A</v>
      </c>
      <c r="AK129" s="459" t="s">
        <v>229</v>
      </c>
      <c r="AL129" s="459" t="s">
        <v>33</v>
      </c>
      <c r="AM129" s="462">
        <v>0</v>
      </c>
      <c r="AN129" s="465">
        <v>0</v>
      </c>
      <c r="AO129" s="462">
        <v>0</v>
      </c>
      <c r="AP129" s="465">
        <v>0</v>
      </c>
      <c r="AQ129" s="430" t="str">
        <f t="shared" si="28"/>
        <v>N/A</v>
      </c>
      <c r="AR129" s="430" t="str">
        <f t="shared" si="29"/>
        <v>N/A</v>
      </c>
      <c r="AT129" s="459" t="s">
        <v>229</v>
      </c>
      <c r="AU129" s="459" t="s">
        <v>34</v>
      </c>
      <c r="AV129" s="462">
        <v>1</v>
      </c>
      <c r="AW129" s="465">
        <v>40000</v>
      </c>
      <c r="AX129" s="462">
        <v>1</v>
      </c>
      <c r="AY129" s="465">
        <v>40001</v>
      </c>
      <c r="AZ129" s="430">
        <f t="shared" si="30"/>
        <v>40000</v>
      </c>
      <c r="BA129" s="430">
        <f t="shared" si="31"/>
        <v>40001</v>
      </c>
      <c r="BC129" s="459" t="s">
        <v>229</v>
      </c>
      <c r="BD129" s="459" t="s">
        <v>49</v>
      </c>
      <c r="BE129" s="462">
        <v>0</v>
      </c>
      <c r="BF129" s="465">
        <v>0</v>
      </c>
      <c r="BG129" s="462">
        <v>0</v>
      </c>
      <c r="BH129" s="465">
        <v>0</v>
      </c>
      <c r="BI129" s="430" t="str">
        <f t="shared" si="32"/>
        <v>N/A</v>
      </c>
      <c r="BJ129" s="430" t="str">
        <f t="shared" si="33"/>
        <v>N/A</v>
      </c>
      <c r="BL129" s="459" t="s">
        <v>229</v>
      </c>
      <c r="BM129" s="459" t="s">
        <v>20</v>
      </c>
      <c r="BN129" s="462">
        <v>0</v>
      </c>
      <c r="BO129" s="465">
        <v>0</v>
      </c>
      <c r="BP129" s="462">
        <v>0</v>
      </c>
      <c r="BQ129" s="465">
        <v>0</v>
      </c>
      <c r="BR129" s="430" t="str">
        <f t="shared" si="34"/>
        <v>N/A</v>
      </c>
      <c r="BS129" s="430" t="str">
        <f t="shared" si="35"/>
        <v>N/A</v>
      </c>
      <c r="BU129" s="459" t="s">
        <v>229</v>
      </c>
      <c r="BV129" s="459" t="s">
        <v>21</v>
      </c>
      <c r="BW129" s="462">
        <v>0</v>
      </c>
      <c r="BX129" s="465">
        <v>0</v>
      </c>
      <c r="BY129" s="462">
        <v>0</v>
      </c>
      <c r="BZ129" s="465">
        <v>0</v>
      </c>
      <c r="CA129" s="430" t="str">
        <f t="shared" si="36"/>
        <v>N/A</v>
      </c>
      <c r="CB129" s="430" t="str">
        <f t="shared" si="37"/>
        <v>N/A</v>
      </c>
      <c r="CD129" s="459" t="s">
        <v>229</v>
      </c>
      <c r="CE129" s="459" t="s">
        <v>22</v>
      </c>
      <c r="CF129" s="462">
        <v>0</v>
      </c>
      <c r="CG129" s="465">
        <v>0</v>
      </c>
      <c r="CH129" s="462">
        <v>0</v>
      </c>
      <c r="CI129" s="465">
        <v>0</v>
      </c>
      <c r="CJ129" s="430" t="str">
        <f t="shared" si="38"/>
        <v>N/A</v>
      </c>
      <c r="CK129" s="430" t="str">
        <f t="shared" si="39"/>
        <v>N/A</v>
      </c>
    </row>
    <row r="130" spans="1:89">
      <c r="A130" s="461" t="s">
        <v>222</v>
      </c>
      <c r="B130" s="461" t="s">
        <v>19</v>
      </c>
      <c r="C130" s="463">
        <v>1</v>
      </c>
      <c r="D130" s="466">
        <v>82000</v>
      </c>
      <c r="E130" s="463">
        <v>1</v>
      </c>
      <c r="F130" s="466">
        <v>83000</v>
      </c>
      <c r="G130" s="429">
        <f t="shared" si="20"/>
        <v>82000</v>
      </c>
      <c r="H130" s="429">
        <f t="shared" si="21"/>
        <v>83000</v>
      </c>
      <c r="J130" s="461" t="s">
        <v>222</v>
      </c>
      <c r="K130" s="461" t="s">
        <v>23</v>
      </c>
      <c r="L130" s="463">
        <v>0</v>
      </c>
      <c r="M130" s="466">
        <v>0</v>
      </c>
      <c r="N130" s="463">
        <v>0</v>
      </c>
      <c r="O130" s="466">
        <v>0</v>
      </c>
      <c r="P130" s="429" t="str">
        <f t="shared" si="22"/>
        <v>N/A</v>
      </c>
      <c r="Q130" s="429" t="str">
        <f t="shared" si="23"/>
        <v>N/A</v>
      </c>
      <c r="S130" s="461" t="s">
        <v>222</v>
      </c>
      <c r="T130" s="461" t="s">
        <v>24</v>
      </c>
      <c r="U130" s="463">
        <v>0</v>
      </c>
      <c r="V130" s="466">
        <v>0</v>
      </c>
      <c r="W130" s="466">
        <v>0</v>
      </c>
      <c r="X130" s="463">
        <v>0</v>
      </c>
      <c r="Y130" s="429" t="str">
        <f t="shared" si="24"/>
        <v>N/A</v>
      </c>
      <c r="Z130" s="429" t="str">
        <f t="shared" si="25"/>
        <v>N/A</v>
      </c>
      <c r="AB130" s="461" t="s">
        <v>222</v>
      </c>
      <c r="AC130" s="461" t="s">
        <v>32</v>
      </c>
      <c r="AD130" s="463">
        <v>0</v>
      </c>
      <c r="AE130" s="466">
        <v>0</v>
      </c>
      <c r="AF130" s="463">
        <v>0</v>
      </c>
      <c r="AG130" s="466">
        <v>0</v>
      </c>
      <c r="AH130" s="429" t="str">
        <f t="shared" si="26"/>
        <v>N/A</v>
      </c>
      <c r="AI130" s="429" t="str">
        <f t="shared" si="27"/>
        <v>N/A</v>
      </c>
      <c r="AK130" s="461" t="s">
        <v>222</v>
      </c>
      <c r="AL130" s="461" t="s">
        <v>33</v>
      </c>
      <c r="AM130" s="463">
        <v>0</v>
      </c>
      <c r="AN130" s="466">
        <v>0</v>
      </c>
      <c r="AO130" s="463">
        <v>0</v>
      </c>
      <c r="AP130" s="466">
        <v>0</v>
      </c>
      <c r="AQ130" s="429" t="str">
        <f t="shared" si="28"/>
        <v>N/A</v>
      </c>
      <c r="AR130" s="429" t="str">
        <f t="shared" si="29"/>
        <v>N/A</v>
      </c>
      <c r="AT130" s="461" t="s">
        <v>222</v>
      </c>
      <c r="AU130" s="461" t="s">
        <v>34</v>
      </c>
      <c r="AV130" s="463">
        <v>2.8</v>
      </c>
      <c r="AW130" s="466">
        <v>88600</v>
      </c>
      <c r="AX130" s="463">
        <v>2.8</v>
      </c>
      <c r="AY130" s="466">
        <v>95650</v>
      </c>
      <c r="AZ130" s="429">
        <f t="shared" si="30"/>
        <v>31642.857142857145</v>
      </c>
      <c r="BA130" s="429">
        <f t="shared" si="31"/>
        <v>34160.71428571429</v>
      </c>
      <c r="BC130" s="461" t="s">
        <v>222</v>
      </c>
      <c r="BD130" s="461" t="s">
        <v>49</v>
      </c>
      <c r="BE130" s="463">
        <v>1</v>
      </c>
      <c r="BF130" s="466">
        <v>61800</v>
      </c>
      <c r="BG130" s="463">
        <v>1</v>
      </c>
      <c r="BH130" s="466">
        <v>76200</v>
      </c>
      <c r="BI130" s="429">
        <f t="shared" si="32"/>
        <v>61800</v>
      </c>
      <c r="BJ130" s="429">
        <f t="shared" si="33"/>
        <v>76200</v>
      </c>
      <c r="BL130" s="461" t="s">
        <v>222</v>
      </c>
      <c r="BM130" s="461" t="s">
        <v>20</v>
      </c>
      <c r="BN130" s="463">
        <v>0</v>
      </c>
      <c r="BO130" s="466">
        <v>0</v>
      </c>
      <c r="BP130" s="463">
        <v>0</v>
      </c>
      <c r="BQ130" s="466">
        <v>0</v>
      </c>
      <c r="BR130" s="429" t="str">
        <f t="shared" si="34"/>
        <v>N/A</v>
      </c>
      <c r="BS130" s="429" t="str">
        <f t="shared" si="35"/>
        <v>N/A</v>
      </c>
      <c r="BU130" s="461" t="s">
        <v>222</v>
      </c>
      <c r="BV130" s="461" t="s">
        <v>21</v>
      </c>
      <c r="BW130" s="463">
        <v>0</v>
      </c>
      <c r="BX130" s="466">
        <v>0</v>
      </c>
      <c r="BY130" s="463">
        <v>0</v>
      </c>
      <c r="BZ130" s="466">
        <v>0</v>
      </c>
      <c r="CA130" s="429" t="str">
        <f t="shared" si="36"/>
        <v>N/A</v>
      </c>
      <c r="CB130" s="429" t="str">
        <f t="shared" si="37"/>
        <v>N/A</v>
      </c>
      <c r="CD130" s="461" t="s">
        <v>222</v>
      </c>
      <c r="CE130" s="461" t="s">
        <v>22</v>
      </c>
      <c r="CF130" s="463">
        <v>0</v>
      </c>
      <c r="CG130" s="466">
        <v>0</v>
      </c>
      <c r="CH130" s="463">
        <v>0</v>
      </c>
      <c r="CI130" s="466">
        <v>0</v>
      </c>
      <c r="CJ130" s="429" t="str">
        <f t="shared" si="38"/>
        <v>N/A</v>
      </c>
      <c r="CK130" s="429" t="str">
        <f t="shared" si="39"/>
        <v>N/A</v>
      </c>
    </row>
    <row r="131" spans="1:89" s="424" customFormat="1">
      <c r="A131" s="459" t="s">
        <v>230</v>
      </c>
      <c r="B131" s="459" t="s">
        <v>19</v>
      </c>
      <c r="C131" s="462">
        <v>0</v>
      </c>
      <c r="D131" s="465">
        <v>0</v>
      </c>
      <c r="E131" s="462">
        <v>0</v>
      </c>
      <c r="F131" s="465">
        <v>0</v>
      </c>
      <c r="G131" s="430" t="str">
        <f t="shared" si="20"/>
        <v>N/A</v>
      </c>
      <c r="H131" s="430" t="str">
        <f t="shared" si="21"/>
        <v>N/A</v>
      </c>
      <c r="J131" s="459" t="s">
        <v>230</v>
      </c>
      <c r="K131" s="459" t="s">
        <v>23</v>
      </c>
      <c r="L131" s="462">
        <v>0</v>
      </c>
      <c r="M131" s="465">
        <v>0</v>
      </c>
      <c r="N131" s="462">
        <v>0</v>
      </c>
      <c r="O131" s="465">
        <v>0</v>
      </c>
      <c r="P131" s="430" t="str">
        <f t="shared" si="22"/>
        <v>N/A</v>
      </c>
      <c r="Q131" s="430" t="str">
        <f t="shared" si="23"/>
        <v>N/A</v>
      </c>
      <c r="S131" s="459" t="s">
        <v>230</v>
      </c>
      <c r="T131" s="459" t="s">
        <v>24</v>
      </c>
      <c r="U131" s="462">
        <v>0</v>
      </c>
      <c r="V131" s="465">
        <v>0</v>
      </c>
      <c r="W131" s="465">
        <v>0</v>
      </c>
      <c r="X131" s="462">
        <v>0</v>
      </c>
      <c r="Y131" s="430" t="str">
        <f t="shared" si="24"/>
        <v>N/A</v>
      </c>
      <c r="Z131" s="430" t="str">
        <f t="shared" si="25"/>
        <v>N/A</v>
      </c>
      <c r="AB131" s="459" t="s">
        <v>230</v>
      </c>
      <c r="AC131" s="459" t="s">
        <v>32</v>
      </c>
      <c r="AD131" s="462">
        <v>0</v>
      </c>
      <c r="AE131" s="465">
        <v>0</v>
      </c>
      <c r="AF131" s="462">
        <v>0</v>
      </c>
      <c r="AG131" s="465">
        <v>0</v>
      </c>
      <c r="AH131" s="430" t="str">
        <f t="shared" si="26"/>
        <v>N/A</v>
      </c>
      <c r="AI131" s="430" t="str">
        <f t="shared" si="27"/>
        <v>N/A</v>
      </c>
      <c r="AK131" s="459" t="s">
        <v>230</v>
      </c>
      <c r="AL131" s="459" t="s">
        <v>33</v>
      </c>
      <c r="AM131" s="462">
        <v>0</v>
      </c>
      <c r="AN131" s="465">
        <v>0</v>
      </c>
      <c r="AO131" s="462">
        <v>0</v>
      </c>
      <c r="AP131" s="465">
        <v>0</v>
      </c>
      <c r="AQ131" s="430" t="str">
        <f t="shared" si="28"/>
        <v>N/A</v>
      </c>
      <c r="AR131" s="430" t="str">
        <f t="shared" si="29"/>
        <v>N/A</v>
      </c>
      <c r="AT131" s="459" t="s">
        <v>230</v>
      </c>
      <c r="AU131" s="459" t="s">
        <v>34</v>
      </c>
      <c r="AV131" s="462">
        <v>1</v>
      </c>
      <c r="AW131" s="465">
        <v>26500</v>
      </c>
      <c r="AX131" s="462">
        <v>1</v>
      </c>
      <c r="AY131" s="465">
        <v>30500</v>
      </c>
      <c r="AZ131" s="430">
        <f t="shared" si="30"/>
        <v>26500</v>
      </c>
      <c r="BA131" s="430">
        <f t="shared" si="31"/>
        <v>30500</v>
      </c>
      <c r="BC131" s="459" t="s">
        <v>230</v>
      </c>
      <c r="BD131" s="459" t="s">
        <v>49</v>
      </c>
      <c r="BE131" s="462">
        <v>0</v>
      </c>
      <c r="BF131" s="465">
        <v>0</v>
      </c>
      <c r="BG131" s="462">
        <v>0</v>
      </c>
      <c r="BH131" s="465">
        <v>0</v>
      </c>
      <c r="BI131" s="430" t="str">
        <f t="shared" si="32"/>
        <v>N/A</v>
      </c>
      <c r="BJ131" s="430" t="str">
        <f t="shared" si="33"/>
        <v>N/A</v>
      </c>
      <c r="BL131" s="459" t="s">
        <v>230</v>
      </c>
      <c r="BM131" s="459" t="s">
        <v>20</v>
      </c>
      <c r="BN131" s="462">
        <v>0</v>
      </c>
      <c r="BO131" s="465">
        <v>0</v>
      </c>
      <c r="BP131" s="462">
        <v>0</v>
      </c>
      <c r="BQ131" s="465">
        <v>0</v>
      </c>
      <c r="BR131" s="430" t="str">
        <f t="shared" si="34"/>
        <v>N/A</v>
      </c>
      <c r="BS131" s="430" t="str">
        <f t="shared" si="35"/>
        <v>N/A</v>
      </c>
      <c r="BU131" s="459" t="s">
        <v>230</v>
      </c>
      <c r="BV131" s="459" t="s">
        <v>21</v>
      </c>
      <c r="BW131" s="462">
        <v>0</v>
      </c>
      <c r="BX131" s="465">
        <v>0</v>
      </c>
      <c r="BY131" s="462">
        <v>0</v>
      </c>
      <c r="BZ131" s="465">
        <v>0</v>
      </c>
      <c r="CA131" s="430" t="str">
        <f t="shared" si="36"/>
        <v>N/A</v>
      </c>
      <c r="CB131" s="430" t="str">
        <f t="shared" si="37"/>
        <v>N/A</v>
      </c>
      <c r="CD131" s="459" t="s">
        <v>230</v>
      </c>
      <c r="CE131" s="459" t="s">
        <v>22</v>
      </c>
      <c r="CF131" s="462">
        <v>0</v>
      </c>
      <c r="CG131" s="465">
        <v>0</v>
      </c>
      <c r="CH131" s="462">
        <v>0</v>
      </c>
      <c r="CI131" s="465">
        <v>0</v>
      </c>
      <c r="CJ131" s="430" t="str">
        <f t="shared" si="38"/>
        <v>N/A</v>
      </c>
      <c r="CK131" s="430" t="str">
        <f t="shared" si="39"/>
        <v>N/A</v>
      </c>
    </row>
    <row r="132" spans="1:89">
      <c r="A132" s="461" t="s">
        <v>231</v>
      </c>
      <c r="B132" s="461" t="s">
        <v>19</v>
      </c>
      <c r="C132" s="463">
        <v>0</v>
      </c>
      <c r="D132" s="466">
        <v>0</v>
      </c>
      <c r="E132" s="463">
        <v>0</v>
      </c>
      <c r="F132" s="466">
        <v>0</v>
      </c>
      <c r="G132" s="429" t="str">
        <f t="shared" si="20"/>
        <v>N/A</v>
      </c>
      <c r="H132" s="429" t="str">
        <f t="shared" si="21"/>
        <v>N/A</v>
      </c>
      <c r="J132" s="461" t="s">
        <v>231</v>
      </c>
      <c r="K132" s="461" t="s">
        <v>23</v>
      </c>
      <c r="L132" s="463">
        <v>0</v>
      </c>
      <c r="M132" s="466">
        <v>0</v>
      </c>
      <c r="N132" s="463">
        <v>0</v>
      </c>
      <c r="O132" s="466">
        <v>0</v>
      </c>
      <c r="P132" s="429" t="str">
        <f t="shared" si="22"/>
        <v>N/A</v>
      </c>
      <c r="Q132" s="429" t="str">
        <f t="shared" si="23"/>
        <v>N/A</v>
      </c>
      <c r="S132" s="461" t="s">
        <v>231</v>
      </c>
      <c r="T132" s="461" t="s">
        <v>24</v>
      </c>
      <c r="U132" s="463">
        <v>0</v>
      </c>
      <c r="V132" s="466">
        <v>0</v>
      </c>
      <c r="W132" s="466">
        <v>0</v>
      </c>
      <c r="X132" s="463">
        <v>0</v>
      </c>
      <c r="Y132" s="429" t="str">
        <f t="shared" si="24"/>
        <v>N/A</v>
      </c>
      <c r="Z132" s="429" t="str">
        <f t="shared" si="25"/>
        <v>N/A</v>
      </c>
      <c r="AB132" s="461" t="s">
        <v>231</v>
      </c>
      <c r="AC132" s="461" t="s">
        <v>32</v>
      </c>
      <c r="AD132" s="463">
        <v>1</v>
      </c>
      <c r="AE132" s="466">
        <v>41565</v>
      </c>
      <c r="AF132" s="463">
        <v>1</v>
      </c>
      <c r="AG132" s="466">
        <v>43000</v>
      </c>
      <c r="AH132" s="429">
        <f t="shared" si="26"/>
        <v>41565</v>
      </c>
      <c r="AI132" s="429">
        <f t="shared" si="27"/>
        <v>43000</v>
      </c>
      <c r="AK132" s="461" t="s">
        <v>231</v>
      </c>
      <c r="AL132" s="461" t="s">
        <v>33</v>
      </c>
      <c r="AM132" s="463">
        <v>0</v>
      </c>
      <c r="AN132" s="466">
        <v>0</v>
      </c>
      <c r="AO132" s="463">
        <v>0</v>
      </c>
      <c r="AP132" s="466">
        <v>0</v>
      </c>
      <c r="AQ132" s="429" t="str">
        <f t="shared" si="28"/>
        <v>N/A</v>
      </c>
      <c r="AR132" s="429" t="str">
        <f t="shared" si="29"/>
        <v>N/A</v>
      </c>
      <c r="AT132" s="461" t="s">
        <v>231</v>
      </c>
      <c r="AU132" s="461" t="s">
        <v>34</v>
      </c>
      <c r="AV132" s="463">
        <v>1</v>
      </c>
      <c r="AW132" s="466">
        <v>33000</v>
      </c>
      <c r="AX132" s="463">
        <v>1</v>
      </c>
      <c r="AY132" s="466">
        <v>31500</v>
      </c>
      <c r="AZ132" s="429">
        <f t="shared" si="30"/>
        <v>33000</v>
      </c>
      <c r="BA132" s="429">
        <f t="shared" si="31"/>
        <v>31500</v>
      </c>
      <c r="BC132" s="461" t="s">
        <v>231</v>
      </c>
      <c r="BD132" s="461" t="s">
        <v>49</v>
      </c>
      <c r="BE132" s="463">
        <v>1</v>
      </c>
      <c r="BF132" s="466">
        <v>79500</v>
      </c>
      <c r="BG132" s="463">
        <v>1</v>
      </c>
      <c r="BH132" s="466">
        <v>79500</v>
      </c>
      <c r="BI132" s="429">
        <f t="shared" si="32"/>
        <v>79500</v>
      </c>
      <c r="BJ132" s="429">
        <f t="shared" si="33"/>
        <v>79500</v>
      </c>
      <c r="BL132" s="461" t="s">
        <v>231</v>
      </c>
      <c r="BM132" s="461" t="s">
        <v>20</v>
      </c>
      <c r="BN132" s="463">
        <v>0</v>
      </c>
      <c r="BO132" s="466">
        <v>0</v>
      </c>
      <c r="BP132" s="463">
        <v>0</v>
      </c>
      <c r="BQ132" s="466">
        <v>0</v>
      </c>
      <c r="BR132" s="429" t="str">
        <f t="shared" si="34"/>
        <v>N/A</v>
      </c>
      <c r="BS132" s="429" t="str">
        <f t="shared" si="35"/>
        <v>N/A</v>
      </c>
      <c r="BU132" s="461" t="s">
        <v>231</v>
      </c>
      <c r="BV132" s="461" t="s">
        <v>21</v>
      </c>
      <c r="BW132" s="463">
        <v>0</v>
      </c>
      <c r="BX132" s="466">
        <v>0</v>
      </c>
      <c r="BY132" s="463">
        <v>0</v>
      </c>
      <c r="BZ132" s="466">
        <v>0</v>
      </c>
      <c r="CA132" s="429" t="str">
        <f t="shared" si="36"/>
        <v>N/A</v>
      </c>
      <c r="CB132" s="429" t="str">
        <f t="shared" si="37"/>
        <v>N/A</v>
      </c>
      <c r="CD132" s="461" t="s">
        <v>231</v>
      </c>
      <c r="CE132" s="461" t="s">
        <v>22</v>
      </c>
      <c r="CF132" s="463">
        <v>0</v>
      </c>
      <c r="CG132" s="466">
        <v>0</v>
      </c>
      <c r="CH132" s="463">
        <v>0</v>
      </c>
      <c r="CI132" s="466">
        <v>0</v>
      </c>
      <c r="CJ132" s="429" t="str">
        <f t="shared" si="38"/>
        <v>N/A</v>
      </c>
      <c r="CK132" s="429" t="str">
        <f t="shared" si="39"/>
        <v>N/A</v>
      </c>
    </row>
    <row r="133" spans="1:89" s="424" customFormat="1">
      <c r="A133" s="459" t="s">
        <v>138</v>
      </c>
      <c r="B133" s="459" t="s">
        <v>19</v>
      </c>
      <c r="C133" s="462">
        <v>1.24</v>
      </c>
      <c r="D133" s="465">
        <v>77388</v>
      </c>
      <c r="E133" s="462">
        <v>1.24</v>
      </c>
      <c r="F133" s="465">
        <v>77496</v>
      </c>
      <c r="G133" s="430">
        <f t="shared" si="20"/>
        <v>62409.677419354841</v>
      </c>
      <c r="H133" s="430">
        <f t="shared" si="21"/>
        <v>62496.774193548386</v>
      </c>
      <c r="J133" s="459" t="s">
        <v>138</v>
      </c>
      <c r="K133" s="459" t="s">
        <v>23</v>
      </c>
      <c r="L133" s="462">
        <v>0</v>
      </c>
      <c r="M133" s="465">
        <v>0</v>
      </c>
      <c r="N133" s="462">
        <v>0</v>
      </c>
      <c r="O133" s="465">
        <v>0</v>
      </c>
      <c r="P133" s="430" t="str">
        <f t="shared" si="22"/>
        <v>N/A</v>
      </c>
      <c r="Q133" s="430" t="str">
        <f t="shared" si="23"/>
        <v>N/A</v>
      </c>
      <c r="S133" s="459" t="s">
        <v>138</v>
      </c>
      <c r="T133" s="459" t="s">
        <v>24</v>
      </c>
      <c r="U133" s="462">
        <v>0</v>
      </c>
      <c r="V133" s="465">
        <v>0</v>
      </c>
      <c r="W133" s="465">
        <v>0</v>
      </c>
      <c r="X133" s="462">
        <v>0</v>
      </c>
      <c r="Y133" s="430" t="str">
        <f t="shared" si="24"/>
        <v>N/A</v>
      </c>
      <c r="Z133" s="430" t="str">
        <f t="shared" si="25"/>
        <v>N/A</v>
      </c>
      <c r="AB133" s="459" t="s">
        <v>138</v>
      </c>
      <c r="AC133" s="459" t="s">
        <v>32</v>
      </c>
      <c r="AD133" s="462">
        <v>0.76</v>
      </c>
      <c r="AE133" s="465">
        <v>54917</v>
      </c>
      <c r="AF133" s="462">
        <v>0.76</v>
      </c>
      <c r="AG133" s="465">
        <v>54917</v>
      </c>
      <c r="AH133" s="430">
        <f t="shared" si="26"/>
        <v>72259.210526315786</v>
      </c>
      <c r="AI133" s="430">
        <f t="shared" si="27"/>
        <v>72259.210526315786</v>
      </c>
      <c r="AK133" s="459" t="s">
        <v>138</v>
      </c>
      <c r="AL133" s="459" t="s">
        <v>33</v>
      </c>
      <c r="AM133" s="462">
        <v>0.5</v>
      </c>
      <c r="AN133" s="465">
        <v>20000</v>
      </c>
      <c r="AO133" s="462">
        <v>0.5</v>
      </c>
      <c r="AP133" s="465">
        <v>20000</v>
      </c>
      <c r="AQ133" s="430">
        <f t="shared" si="28"/>
        <v>40000</v>
      </c>
      <c r="AR133" s="430">
        <f t="shared" si="29"/>
        <v>40000</v>
      </c>
      <c r="AT133" s="459" t="s">
        <v>138</v>
      </c>
      <c r="AU133" s="459" t="s">
        <v>34</v>
      </c>
      <c r="AV133" s="462">
        <v>2.75</v>
      </c>
      <c r="AW133" s="465">
        <v>73236</v>
      </c>
      <c r="AX133" s="462">
        <v>3</v>
      </c>
      <c r="AY133" s="465">
        <v>74486</v>
      </c>
      <c r="AZ133" s="430">
        <f t="shared" si="30"/>
        <v>26631.272727272728</v>
      </c>
      <c r="BA133" s="430">
        <f t="shared" si="31"/>
        <v>24828.666666666668</v>
      </c>
      <c r="BC133" s="459" t="s">
        <v>138</v>
      </c>
      <c r="BD133" s="459" t="s">
        <v>49</v>
      </c>
      <c r="BE133" s="462">
        <v>0</v>
      </c>
      <c r="BF133" s="465">
        <v>0</v>
      </c>
      <c r="BG133" s="462">
        <v>0</v>
      </c>
      <c r="BH133" s="465">
        <v>0</v>
      </c>
      <c r="BI133" s="430" t="str">
        <f t="shared" si="32"/>
        <v>N/A</v>
      </c>
      <c r="BJ133" s="430" t="str">
        <f t="shared" si="33"/>
        <v>N/A</v>
      </c>
      <c r="BL133" s="459" t="s">
        <v>138</v>
      </c>
      <c r="BM133" s="459" t="s">
        <v>20</v>
      </c>
      <c r="BN133" s="462">
        <v>0</v>
      </c>
      <c r="BO133" s="465">
        <v>0</v>
      </c>
      <c r="BP133" s="462">
        <v>0</v>
      </c>
      <c r="BQ133" s="465">
        <v>0</v>
      </c>
      <c r="BR133" s="430" t="str">
        <f t="shared" si="34"/>
        <v>N/A</v>
      </c>
      <c r="BS133" s="430" t="str">
        <f t="shared" si="35"/>
        <v>N/A</v>
      </c>
      <c r="BU133" s="459" t="s">
        <v>138</v>
      </c>
      <c r="BV133" s="459" t="s">
        <v>21</v>
      </c>
      <c r="BW133" s="462">
        <v>0</v>
      </c>
      <c r="BX133" s="465">
        <v>0</v>
      </c>
      <c r="BY133" s="462">
        <v>0</v>
      </c>
      <c r="BZ133" s="465">
        <v>0</v>
      </c>
      <c r="CA133" s="430" t="str">
        <f t="shared" si="36"/>
        <v>N/A</v>
      </c>
      <c r="CB133" s="430" t="str">
        <f t="shared" si="37"/>
        <v>N/A</v>
      </c>
      <c r="CD133" s="459" t="s">
        <v>138</v>
      </c>
      <c r="CE133" s="459" t="s">
        <v>22</v>
      </c>
      <c r="CF133" s="462">
        <v>1</v>
      </c>
      <c r="CG133" s="465">
        <v>36067</v>
      </c>
      <c r="CH133" s="462">
        <v>1</v>
      </c>
      <c r="CI133" s="465">
        <v>42000</v>
      </c>
      <c r="CJ133" s="430">
        <f t="shared" si="38"/>
        <v>36067</v>
      </c>
      <c r="CK133" s="430">
        <f t="shared" si="39"/>
        <v>42000</v>
      </c>
    </row>
    <row r="134" spans="1:89">
      <c r="A134" s="461" t="s">
        <v>139</v>
      </c>
      <c r="B134" s="461" t="s">
        <v>19</v>
      </c>
      <c r="C134" s="463">
        <v>4</v>
      </c>
      <c r="D134" s="466">
        <v>317882</v>
      </c>
      <c r="E134" s="463">
        <v>4</v>
      </c>
      <c r="F134" s="466">
        <v>317882</v>
      </c>
      <c r="G134" s="429">
        <f t="shared" si="20"/>
        <v>79470.5</v>
      </c>
      <c r="H134" s="429">
        <f t="shared" si="21"/>
        <v>79470.5</v>
      </c>
      <c r="J134" s="461" t="s">
        <v>139</v>
      </c>
      <c r="K134" s="461" t="s">
        <v>23</v>
      </c>
      <c r="L134" s="463">
        <v>0</v>
      </c>
      <c r="M134" s="466">
        <v>0</v>
      </c>
      <c r="N134" s="463">
        <v>0</v>
      </c>
      <c r="O134" s="466">
        <v>0</v>
      </c>
      <c r="P134" s="429" t="str">
        <f t="shared" si="22"/>
        <v>N/A</v>
      </c>
      <c r="Q134" s="429" t="str">
        <f t="shared" si="23"/>
        <v>N/A</v>
      </c>
      <c r="S134" s="461" t="s">
        <v>139</v>
      </c>
      <c r="T134" s="461" t="s">
        <v>24</v>
      </c>
      <c r="U134" s="463">
        <v>0</v>
      </c>
      <c r="V134" s="466">
        <v>0</v>
      </c>
      <c r="W134" s="466">
        <v>0</v>
      </c>
      <c r="X134" s="463">
        <v>0</v>
      </c>
      <c r="Y134" s="429" t="str">
        <f t="shared" si="24"/>
        <v>N/A</v>
      </c>
      <c r="Z134" s="429" t="str">
        <f t="shared" si="25"/>
        <v>N/A</v>
      </c>
      <c r="AB134" s="461" t="s">
        <v>139</v>
      </c>
      <c r="AC134" s="461" t="s">
        <v>32</v>
      </c>
      <c r="AD134" s="463">
        <v>4</v>
      </c>
      <c r="AE134" s="466">
        <v>181702</v>
      </c>
      <c r="AF134" s="463">
        <v>4</v>
      </c>
      <c r="AG134" s="466">
        <v>181702</v>
      </c>
      <c r="AH134" s="429">
        <f t="shared" si="26"/>
        <v>45425.5</v>
      </c>
      <c r="AI134" s="429">
        <f t="shared" si="27"/>
        <v>45425.5</v>
      </c>
      <c r="AK134" s="461" t="s">
        <v>139</v>
      </c>
      <c r="AL134" s="461" t="s">
        <v>33</v>
      </c>
      <c r="AM134" s="463">
        <v>2</v>
      </c>
      <c r="AN134" s="466">
        <v>77533</v>
      </c>
      <c r="AO134" s="463">
        <v>2</v>
      </c>
      <c r="AP134" s="466">
        <v>77533</v>
      </c>
      <c r="AQ134" s="429">
        <f t="shared" si="28"/>
        <v>38766.5</v>
      </c>
      <c r="AR134" s="429">
        <f t="shared" si="29"/>
        <v>38766.5</v>
      </c>
      <c r="AT134" s="461" t="s">
        <v>139</v>
      </c>
      <c r="AU134" s="461" t="s">
        <v>34</v>
      </c>
      <c r="AV134" s="463">
        <v>5</v>
      </c>
      <c r="AW134" s="466">
        <v>131573</v>
      </c>
      <c r="AX134" s="463">
        <v>5</v>
      </c>
      <c r="AY134" s="466">
        <v>131573</v>
      </c>
      <c r="AZ134" s="429">
        <f t="shared" si="30"/>
        <v>26314.6</v>
      </c>
      <c r="BA134" s="429">
        <f t="shared" si="31"/>
        <v>26314.6</v>
      </c>
      <c r="BC134" s="461" t="s">
        <v>139</v>
      </c>
      <c r="BD134" s="461" t="s">
        <v>49</v>
      </c>
      <c r="BE134" s="463">
        <v>3</v>
      </c>
      <c r="BF134" s="466">
        <v>174313</v>
      </c>
      <c r="BG134" s="463">
        <v>3</v>
      </c>
      <c r="BH134" s="466">
        <v>174313</v>
      </c>
      <c r="BI134" s="429">
        <f t="shared" si="32"/>
        <v>58104.333333333336</v>
      </c>
      <c r="BJ134" s="429">
        <f t="shared" si="33"/>
        <v>58104.333333333336</v>
      </c>
      <c r="BL134" s="461" t="s">
        <v>139</v>
      </c>
      <c r="BM134" s="461" t="s">
        <v>20</v>
      </c>
      <c r="BN134" s="463">
        <v>1</v>
      </c>
      <c r="BO134" s="466">
        <v>94714</v>
      </c>
      <c r="BP134" s="463">
        <v>1</v>
      </c>
      <c r="BQ134" s="466">
        <v>94714</v>
      </c>
      <c r="BR134" s="429">
        <f t="shared" si="34"/>
        <v>94714</v>
      </c>
      <c r="BS134" s="429">
        <f t="shared" si="35"/>
        <v>94714</v>
      </c>
      <c r="BU134" s="461" t="s">
        <v>139</v>
      </c>
      <c r="BV134" s="461" t="s">
        <v>21</v>
      </c>
      <c r="BW134" s="463">
        <v>1</v>
      </c>
      <c r="BX134" s="466">
        <v>35710</v>
      </c>
      <c r="BY134" s="463">
        <v>1</v>
      </c>
      <c r="BZ134" s="466">
        <v>35710</v>
      </c>
      <c r="CA134" s="429">
        <f t="shared" si="36"/>
        <v>35710</v>
      </c>
      <c r="CB134" s="429">
        <f t="shared" si="37"/>
        <v>35710</v>
      </c>
      <c r="CD134" s="461" t="s">
        <v>139</v>
      </c>
      <c r="CE134" s="461" t="s">
        <v>22</v>
      </c>
      <c r="CF134" s="463">
        <v>1</v>
      </c>
      <c r="CG134" s="466">
        <v>68243</v>
      </c>
      <c r="CH134" s="463">
        <v>1</v>
      </c>
      <c r="CI134" s="466">
        <v>68243</v>
      </c>
      <c r="CJ134" s="429">
        <f t="shared" si="38"/>
        <v>68243</v>
      </c>
      <c r="CK134" s="429">
        <f t="shared" si="39"/>
        <v>68243</v>
      </c>
    </row>
    <row r="135" spans="1:89" s="424" customFormat="1">
      <c r="A135" s="459" t="s">
        <v>140</v>
      </c>
      <c r="B135" s="459" t="s">
        <v>19</v>
      </c>
      <c r="C135" s="462">
        <v>6</v>
      </c>
      <c r="D135" s="465">
        <v>435254</v>
      </c>
      <c r="E135" s="462">
        <v>6</v>
      </c>
      <c r="F135" s="465">
        <v>435260</v>
      </c>
      <c r="G135" s="430">
        <f t="shared" si="20"/>
        <v>72542.333333333328</v>
      </c>
      <c r="H135" s="430">
        <f t="shared" si="21"/>
        <v>72543.333333333328</v>
      </c>
      <c r="J135" s="459" t="s">
        <v>140</v>
      </c>
      <c r="K135" s="459" t="s">
        <v>23</v>
      </c>
      <c r="L135" s="462">
        <v>0</v>
      </c>
      <c r="M135" s="465">
        <v>0</v>
      </c>
      <c r="N135" s="462">
        <v>0</v>
      </c>
      <c r="O135" s="465">
        <v>0</v>
      </c>
      <c r="P135" s="430" t="str">
        <f t="shared" si="22"/>
        <v>N/A</v>
      </c>
      <c r="Q135" s="430" t="str">
        <f t="shared" si="23"/>
        <v>N/A</v>
      </c>
      <c r="S135" s="459" t="s">
        <v>140</v>
      </c>
      <c r="T135" s="459" t="s">
        <v>24</v>
      </c>
      <c r="U135" s="462">
        <v>2</v>
      </c>
      <c r="V135" s="465">
        <v>78971</v>
      </c>
      <c r="W135" s="465">
        <v>2</v>
      </c>
      <c r="X135" s="462">
        <v>78973</v>
      </c>
      <c r="Y135" s="430">
        <f t="shared" si="24"/>
        <v>39485.5</v>
      </c>
      <c r="Z135" s="430">
        <f t="shared" si="25"/>
        <v>39486.5</v>
      </c>
      <c r="AB135" s="459" t="s">
        <v>140</v>
      </c>
      <c r="AC135" s="459" t="s">
        <v>32</v>
      </c>
      <c r="AD135" s="462">
        <v>6</v>
      </c>
      <c r="AE135" s="465">
        <v>324933</v>
      </c>
      <c r="AF135" s="462">
        <v>6</v>
      </c>
      <c r="AG135" s="465">
        <v>324939</v>
      </c>
      <c r="AH135" s="430">
        <f t="shared" si="26"/>
        <v>54155.5</v>
      </c>
      <c r="AI135" s="430">
        <f t="shared" si="27"/>
        <v>54156.5</v>
      </c>
      <c r="AK135" s="459" t="s">
        <v>140</v>
      </c>
      <c r="AL135" s="459" t="s">
        <v>33</v>
      </c>
      <c r="AM135" s="462">
        <v>3</v>
      </c>
      <c r="AN135" s="465">
        <v>124243</v>
      </c>
      <c r="AO135" s="462">
        <v>3</v>
      </c>
      <c r="AP135" s="465">
        <v>124246</v>
      </c>
      <c r="AQ135" s="430">
        <f t="shared" si="28"/>
        <v>41414.333333333336</v>
      </c>
      <c r="AR135" s="430">
        <f t="shared" si="29"/>
        <v>41415.333333333336</v>
      </c>
      <c r="AT135" s="459" t="s">
        <v>140</v>
      </c>
      <c r="AU135" s="459" t="s">
        <v>34</v>
      </c>
      <c r="AV135" s="462">
        <v>14.5</v>
      </c>
      <c r="AW135" s="465">
        <v>420506</v>
      </c>
      <c r="AX135" s="462">
        <v>14.5</v>
      </c>
      <c r="AY135" s="465">
        <v>420521</v>
      </c>
      <c r="AZ135" s="430">
        <f t="shared" si="30"/>
        <v>29000.413793103449</v>
      </c>
      <c r="BA135" s="430">
        <f t="shared" si="31"/>
        <v>29001.448275862069</v>
      </c>
      <c r="BC135" s="459" t="s">
        <v>140</v>
      </c>
      <c r="BD135" s="459" t="s">
        <v>49</v>
      </c>
      <c r="BE135" s="462">
        <v>1</v>
      </c>
      <c r="BF135" s="465">
        <v>39156</v>
      </c>
      <c r="BG135" s="462">
        <v>1</v>
      </c>
      <c r="BH135" s="465">
        <v>39157</v>
      </c>
      <c r="BI135" s="430">
        <f t="shared" si="32"/>
        <v>39156</v>
      </c>
      <c r="BJ135" s="430">
        <f t="shared" si="33"/>
        <v>39157</v>
      </c>
      <c r="BL135" s="459" t="s">
        <v>140</v>
      </c>
      <c r="BM135" s="459" t="s">
        <v>20</v>
      </c>
      <c r="BN135" s="462">
        <v>6</v>
      </c>
      <c r="BO135" s="465">
        <v>435920</v>
      </c>
      <c r="BP135" s="462">
        <v>6</v>
      </c>
      <c r="BQ135" s="465">
        <v>435926</v>
      </c>
      <c r="BR135" s="430">
        <f t="shared" si="34"/>
        <v>72653.333333333328</v>
      </c>
      <c r="BS135" s="430">
        <f t="shared" si="35"/>
        <v>72654.333333333328</v>
      </c>
      <c r="BU135" s="459" t="s">
        <v>140</v>
      </c>
      <c r="BV135" s="459" t="s">
        <v>21</v>
      </c>
      <c r="BW135" s="462">
        <v>1</v>
      </c>
      <c r="BX135" s="465">
        <v>33138</v>
      </c>
      <c r="BY135" s="462">
        <v>1</v>
      </c>
      <c r="BZ135" s="465">
        <v>33139</v>
      </c>
      <c r="CA135" s="430">
        <f t="shared" si="36"/>
        <v>33138</v>
      </c>
      <c r="CB135" s="430">
        <f t="shared" si="37"/>
        <v>33139</v>
      </c>
      <c r="CD135" s="459" t="s">
        <v>140</v>
      </c>
      <c r="CE135" s="459" t="s">
        <v>22</v>
      </c>
      <c r="CF135" s="462">
        <v>1</v>
      </c>
      <c r="CG135" s="465">
        <v>90900</v>
      </c>
      <c r="CH135" s="462">
        <v>1</v>
      </c>
      <c r="CI135" s="465">
        <v>90901</v>
      </c>
      <c r="CJ135" s="430">
        <f t="shared" si="38"/>
        <v>90900</v>
      </c>
      <c r="CK135" s="430">
        <f t="shared" si="39"/>
        <v>90901</v>
      </c>
    </row>
    <row r="136" spans="1:89">
      <c r="A136" s="461" t="s">
        <v>232</v>
      </c>
      <c r="B136" s="461" t="s">
        <v>19</v>
      </c>
      <c r="C136" s="463">
        <v>0</v>
      </c>
      <c r="D136" s="466">
        <v>0</v>
      </c>
      <c r="E136" s="463">
        <v>0</v>
      </c>
      <c r="F136" s="466">
        <v>0</v>
      </c>
      <c r="G136" s="429" t="str">
        <f t="shared" si="20"/>
        <v>N/A</v>
      </c>
      <c r="H136" s="429" t="str">
        <f t="shared" si="21"/>
        <v>N/A</v>
      </c>
      <c r="J136" s="461" t="s">
        <v>232</v>
      </c>
      <c r="K136" s="461" t="s">
        <v>23</v>
      </c>
      <c r="L136" s="463">
        <v>0</v>
      </c>
      <c r="M136" s="466">
        <v>0</v>
      </c>
      <c r="N136" s="463">
        <v>0</v>
      </c>
      <c r="O136" s="466">
        <v>0</v>
      </c>
      <c r="P136" s="429" t="str">
        <f t="shared" si="22"/>
        <v>N/A</v>
      </c>
      <c r="Q136" s="429" t="str">
        <f t="shared" si="23"/>
        <v>N/A</v>
      </c>
      <c r="S136" s="461" t="s">
        <v>232</v>
      </c>
      <c r="T136" s="461" t="s">
        <v>24</v>
      </c>
      <c r="U136" s="463">
        <v>0</v>
      </c>
      <c r="V136" s="466">
        <v>0</v>
      </c>
      <c r="W136" s="466">
        <v>0</v>
      </c>
      <c r="X136" s="463">
        <v>0</v>
      </c>
      <c r="Y136" s="429" t="str">
        <f t="shared" si="24"/>
        <v>N/A</v>
      </c>
      <c r="Z136" s="429" t="str">
        <f t="shared" si="25"/>
        <v>N/A</v>
      </c>
      <c r="AB136" s="461" t="s">
        <v>232</v>
      </c>
      <c r="AC136" s="461" t="s">
        <v>32</v>
      </c>
      <c r="AD136" s="463">
        <v>1</v>
      </c>
      <c r="AE136" s="466">
        <v>53000</v>
      </c>
      <c r="AF136" s="463">
        <v>1</v>
      </c>
      <c r="AG136" s="466">
        <v>53200</v>
      </c>
      <c r="AH136" s="429">
        <f t="shared" si="26"/>
        <v>53000</v>
      </c>
      <c r="AI136" s="429">
        <f t="shared" si="27"/>
        <v>53200</v>
      </c>
      <c r="AK136" s="461" t="s">
        <v>232</v>
      </c>
      <c r="AL136" s="461" t="s">
        <v>33</v>
      </c>
      <c r="AM136" s="463">
        <v>0</v>
      </c>
      <c r="AN136" s="466">
        <v>0</v>
      </c>
      <c r="AO136" s="463">
        <v>0</v>
      </c>
      <c r="AP136" s="466">
        <v>0</v>
      </c>
      <c r="AQ136" s="429" t="str">
        <f t="shared" si="28"/>
        <v>N/A</v>
      </c>
      <c r="AR136" s="429" t="str">
        <f t="shared" si="29"/>
        <v>N/A</v>
      </c>
      <c r="AT136" s="461" t="s">
        <v>232</v>
      </c>
      <c r="AU136" s="461" t="s">
        <v>34</v>
      </c>
      <c r="AV136" s="463">
        <v>0</v>
      </c>
      <c r="AW136" s="466">
        <v>0</v>
      </c>
      <c r="AX136" s="463">
        <v>0</v>
      </c>
      <c r="AY136" s="466">
        <v>0</v>
      </c>
      <c r="AZ136" s="429" t="str">
        <f t="shared" si="30"/>
        <v>N/A</v>
      </c>
      <c r="BA136" s="429" t="str">
        <f t="shared" si="31"/>
        <v>N/A</v>
      </c>
      <c r="BC136" s="461" t="s">
        <v>232</v>
      </c>
      <c r="BD136" s="461" t="s">
        <v>49</v>
      </c>
      <c r="BE136" s="463">
        <v>0</v>
      </c>
      <c r="BF136" s="466">
        <v>0</v>
      </c>
      <c r="BG136" s="463">
        <v>0</v>
      </c>
      <c r="BH136" s="466">
        <v>0</v>
      </c>
      <c r="BI136" s="429" t="str">
        <f t="shared" si="32"/>
        <v>N/A</v>
      </c>
      <c r="BJ136" s="429" t="str">
        <f t="shared" si="33"/>
        <v>N/A</v>
      </c>
      <c r="BL136" s="461" t="s">
        <v>232</v>
      </c>
      <c r="BM136" s="461" t="s">
        <v>20</v>
      </c>
      <c r="BN136" s="463">
        <v>0</v>
      </c>
      <c r="BO136" s="466">
        <v>0</v>
      </c>
      <c r="BP136" s="463">
        <v>0</v>
      </c>
      <c r="BQ136" s="466">
        <v>0</v>
      </c>
      <c r="BR136" s="429" t="str">
        <f t="shared" si="34"/>
        <v>N/A</v>
      </c>
      <c r="BS136" s="429" t="str">
        <f t="shared" si="35"/>
        <v>N/A</v>
      </c>
      <c r="BU136" s="461" t="s">
        <v>232</v>
      </c>
      <c r="BV136" s="461" t="s">
        <v>21</v>
      </c>
      <c r="BW136" s="463">
        <v>0</v>
      </c>
      <c r="BX136" s="466">
        <v>0</v>
      </c>
      <c r="BY136" s="463">
        <v>0</v>
      </c>
      <c r="BZ136" s="466">
        <v>0</v>
      </c>
      <c r="CA136" s="429" t="str">
        <f t="shared" si="36"/>
        <v>N/A</v>
      </c>
      <c r="CB136" s="429" t="str">
        <f t="shared" si="37"/>
        <v>N/A</v>
      </c>
      <c r="CD136" s="461" t="s">
        <v>232</v>
      </c>
      <c r="CE136" s="461" t="s">
        <v>22</v>
      </c>
      <c r="CF136" s="463">
        <v>0</v>
      </c>
      <c r="CG136" s="466">
        <v>0</v>
      </c>
      <c r="CH136" s="463">
        <v>0</v>
      </c>
      <c r="CI136" s="466">
        <v>0</v>
      </c>
      <c r="CJ136" s="429" t="str">
        <f t="shared" si="38"/>
        <v>N/A</v>
      </c>
      <c r="CK136" s="429" t="str">
        <f t="shared" si="39"/>
        <v>N/A</v>
      </c>
    </row>
    <row r="137" spans="1:89" s="424" customFormat="1">
      <c r="A137" s="459" t="s">
        <v>233</v>
      </c>
      <c r="B137" s="459" t="s">
        <v>19</v>
      </c>
      <c r="C137" s="462">
        <v>0</v>
      </c>
      <c r="D137" s="465">
        <v>0</v>
      </c>
      <c r="E137" s="462">
        <v>0</v>
      </c>
      <c r="F137" s="465">
        <v>0</v>
      </c>
      <c r="G137" s="430" t="str">
        <f t="shared" ref="G137:G153" si="40">IF(C137=0,"N/A",D137/C137)</f>
        <v>N/A</v>
      </c>
      <c r="H137" s="430" t="str">
        <f t="shared" ref="H137:H153" si="41">IF(E137=0,"N/A",F137/E137)</f>
        <v>N/A</v>
      </c>
      <c r="J137" s="459" t="s">
        <v>233</v>
      </c>
      <c r="K137" s="459" t="s">
        <v>23</v>
      </c>
      <c r="L137" s="462">
        <v>0</v>
      </c>
      <c r="M137" s="465">
        <v>0</v>
      </c>
      <c r="N137" s="462">
        <v>0</v>
      </c>
      <c r="O137" s="465">
        <v>0</v>
      </c>
      <c r="P137" s="430" t="str">
        <f t="shared" ref="P137:P153" si="42">IF(L137=0,"N/A",M137/L137)</f>
        <v>N/A</v>
      </c>
      <c r="Q137" s="430" t="str">
        <f t="shared" ref="Q137:Q153" si="43">IF(N137=0,"N/A",O137/N137)</f>
        <v>N/A</v>
      </c>
      <c r="S137" s="459" t="s">
        <v>233</v>
      </c>
      <c r="T137" s="459" t="s">
        <v>24</v>
      </c>
      <c r="U137" s="462">
        <v>0</v>
      </c>
      <c r="V137" s="465">
        <v>0</v>
      </c>
      <c r="W137" s="465">
        <v>0</v>
      </c>
      <c r="X137" s="462">
        <v>0</v>
      </c>
      <c r="Y137" s="430" t="str">
        <f t="shared" ref="Y137:Y153" si="44">IF(U137=0,"N/A",V137/U137)</f>
        <v>N/A</v>
      </c>
      <c r="Z137" s="430" t="str">
        <f t="shared" ref="Z137:Z153" si="45">IF(W137=0,"N/A",X137/W137)</f>
        <v>N/A</v>
      </c>
      <c r="AB137" s="459" t="s">
        <v>233</v>
      </c>
      <c r="AC137" s="459" t="s">
        <v>32</v>
      </c>
      <c r="AD137" s="462">
        <v>0</v>
      </c>
      <c r="AE137" s="465">
        <v>0</v>
      </c>
      <c r="AF137" s="462">
        <v>0</v>
      </c>
      <c r="AG137" s="465">
        <v>0</v>
      </c>
      <c r="AH137" s="430" t="str">
        <f t="shared" ref="AH137:AH153" si="46">IF(AD137=0,"N/A",AE137/AD137)</f>
        <v>N/A</v>
      </c>
      <c r="AI137" s="430" t="str">
        <f t="shared" ref="AI137:AI153" si="47">IF(AF137=0,"N/A",AG137/AF137)</f>
        <v>N/A</v>
      </c>
      <c r="AK137" s="459" t="s">
        <v>233</v>
      </c>
      <c r="AL137" s="459" t="s">
        <v>33</v>
      </c>
      <c r="AM137" s="462">
        <v>0</v>
      </c>
      <c r="AN137" s="465">
        <v>0</v>
      </c>
      <c r="AO137" s="462">
        <v>0</v>
      </c>
      <c r="AP137" s="465">
        <v>0</v>
      </c>
      <c r="AQ137" s="430" t="str">
        <f t="shared" ref="AQ137:AQ153" si="48">IF(AM137=0,"N/A",AN137/AM137)</f>
        <v>N/A</v>
      </c>
      <c r="AR137" s="430" t="str">
        <f t="shared" ref="AR137:AR153" si="49">IF(AO137=0,"N/A",AP137/AO137)</f>
        <v>N/A</v>
      </c>
      <c r="AT137" s="459" t="s">
        <v>233</v>
      </c>
      <c r="AU137" s="459" t="s">
        <v>34</v>
      </c>
      <c r="AV137" s="462">
        <v>1</v>
      </c>
      <c r="AW137" s="465">
        <v>24640</v>
      </c>
      <c r="AX137" s="462">
        <v>1</v>
      </c>
      <c r="AY137" s="465">
        <v>24840</v>
      </c>
      <c r="AZ137" s="430">
        <f t="shared" ref="AZ137:AZ153" si="50">IF(AV137=0,"N/A",AW137/AV137)</f>
        <v>24640</v>
      </c>
      <c r="BA137" s="430">
        <f t="shared" ref="BA137:BA153" si="51">IF(AX137=0,"N/A",AY137/AX137)</f>
        <v>24840</v>
      </c>
      <c r="BC137" s="459" t="s">
        <v>233</v>
      </c>
      <c r="BD137" s="459" t="s">
        <v>49</v>
      </c>
      <c r="BE137" s="462">
        <v>0</v>
      </c>
      <c r="BF137" s="465">
        <v>0</v>
      </c>
      <c r="BG137" s="462">
        <v>0</v>
      </c>
      <c r="BH137" s="465">
        <v>0</v>
      </c>
      <c r="BI137" s="430" t="str">
        <f t="shared" ref="BI137:BI153" si="52">IF(BE137=0,"N/A",BF137/BE137)</f>
        <v>N/A</v>
      </c>
      <c r="BJ137" s="430" t="str">
        <f t="shared" ref="BJ137:BJ153" si="53">IF(BG137=0,"N/A",BH137/BG137)</f>
        <v>N/A</v>
      </c>
      <c r="BL137" s="459" t="s">
        <v>233</v>
      </c>
      <c r="BM137" s="459" t="s">
        <v>20</v>
      </c>
      <c r="BN137" s="462">
        <v>0</v>
      </c>
      <c r="BO137" s="465">
        <v>0</v>
      </c>
      <c r="BP137" s="462">
        <v>0</v>
      </c>
      <c r="BQ137" s="465">
        <v>0</v>
      </c>
      <c r="BR137" s="430" t="str">
        <f t="shared" ref="BR137:BR153" si="54">IF(BN137=0,"N/A",BO137/BN137)</f>
        <v>N/A</v>
      </c>
      <c r="BS137" s="430" t="str">
        <f t="shared" ref="BS137:BS153" si="55">IF(BP137=0,"N/A",BQ137/BP137)</f>
        <v>N/A</v>
      </c>
      <c r="BU137" s="459" t="s">
        <v>233</v>
      </c>
      <c r="BV137" s="459" t="s">
        <v>21</v>
      </c>
      <c r="BW137" s="462">
        <v>0</v>
      </c>
      <c r="BX137" s="465">
        <v>0</v>
      </c>
      <c r="BY137" s="462">
        <v>0</v>
      </c>
      <c r="BZ137" s="465">
        <v>0</v>
      </c>
      <c r="CA137" s="430" t="str">
        <f t="shared" ref="CA137:CA153" si="56">IF(BW137=0,"N/A",BX137/BW137)</f>
        <v>N/A</v>
      </c>
      <c r="CB137" s="430" t="str">
        <f t="shared" ref="CB137:CB153" si="57">IF(BY137=0,"N/A",BZ137/BY137)</f>
        <v>N/A</v>
      </c>
      <c r="CD137" s="459" t="s">
        <v>233</v>
      </c>
      <c r="CE137" s="459" t="s">
        <v>22</v>
      </c>
      <c r="CF137" s="462">
        <v>0</v>
      </c>
      <c r="CG137" s="465">
        <v>0</v>
      </c>
      <c r="CH137" s="462">
        <v>0</v>
      </c>
      <c r="CI137" s="465">
        <v>0</v>
      </c>
      <c r="CJ137" s="430" t="str">
        <f t="shared" ref="CJ137:CJ153" si="58">IF(CF137=0,"N/A",CG137/CF137)</f>
        <v>N/A</v>
      </c>
      <c r="CK137" s="430" t="str">
        <f t="shared" ref="CK137:CK153" si="59">IF(CH137=0,"N/A",CI137/CH137)</f>
        <v>N/A</v>
      </c>
    </row>
    <row r="138" spans="1:89">
      <c r="A138" s="461" t="s">
        <v>234</v>
      </c>
      <c r="B138" s="461" t="s">
        <v>19</v>
      </c>
      <c r="C138" s="463">
        <v>0</v>
      </c>
      <c r="D138" s="466">
        <v>0</v>
      </c>
      <c r="E138" s="463">
        <v>0</v>
      </c>
      <c r="F138" s="466">
        <v>0</v>
      </c>
      <c r="G138" s="429" t="str">
        <f t="shared" si="40"/>
        <v>N/A</v>
      </c>
      <c r="H138" s="429" t="str">
        <f t="shared" si="41"/>
        <v>N/A</v>
      </c>
      <c r="J138" s="461" t="s">
        <v>234</v>
      </c>
      <c r="K138" s="461" t="s">
        <v>23</v>
      </c>
      <c r="L138" s="463">
        <v>0</v>
      </c>
      <c r="M138" s="466">
        <v>0</v>
      </c>
      <c r="N138" s="463">
        <v>0</v>
      </c>
      <c r="O138" s="466">
        <v>0</v>
      </c>
      <c r="P138" s="429" t="str">
        <f t="shared" si="42"/>
        <v>N/A</v>
      </c>
      <c r="Q138" s="429" t="str">
        <f t="shared" si="43"/>
        <v>N/A</v>
      </c>
      <c r="S138" s="461" t="s">
        <v>234</v>
      </c>
      <c r="T138" s="461" t="s">
        <v>24</v>
      </c>
      <c r="U138" s="463">
        <v>0</v>
      </c>
      <c r="V138" s="466">
        <v>0</v>
      </c>
      <c r="W138" s="466">
        <v>0</v>
      </c>
      <c r="X138" s="463">
        <v>0</v>
      </c>
      <c r="Y138" s="429" t="str">
        <f t="shared" si="44"/>
        <v>N/A</v>
      </c>
      <c r="Z138" s="429" t="str">
        <f t="shared" si="45"/>
        <v>N/A</v>
      </c>
      <c r="AB138" s="461" t="s">
        <v>234</v>
      </c>
      <c r="AC138" s="461" t="s">
        <v>32</v>
      </c>
      <c r="AD138" s="463">
        <v>0</v>
      </c>
      <c r="AE138" s="466">
        <v>0</v>
      </c>
      <c r="AF138" s="463">
        <v>0</v>
      </c>
      <c r="AG138" s="466">
        <v>0</v>
      </c>
      <c r="AH138" s="429" t="str">
        <f t="shared" si="46"/>
        <v>N/A</v>
      </c>
      <c r="AI138" s="429" t="str">
        <f t="shared" si="47"/>
        <v>N/A</v>
      </c>
      <c r="AK138" s="461" t="s">
        <v>234</v>
      </c>
      <c r="AL138" s="461" t="s">
        <v>33</v>
      </c>
      <c r="AM138" s="463">
        <v>0</v>
      </c>
      <c r="AN138" s="466">
        <v>0</v>
      </c>
      <c r="AO138" s="463">
        <v>0</v>
      </c>
      <c r="AP138" s="466">
        <v>0</v>
      </c>
      <c r="AQ138" s="429" t="str">
        <f t="shared" si="48"/>
        <v>N/A</v>
      </c>
      <c r="AR138" s="429" t="str">
        <f t="shared" si="49"/>
        <v>N/A</v>
      </c>
      <c r="AT138" s="461" t="s">
        <v>234</v>
      </c>
      <c r="AU138" s="461" t="s">
        <v>34</v>
      </c>
      <c r="AV138" s="463">
        <v>1</v>
      </c>
      <c r="AW138" s="466">
        <v>38000</v>
      </c>
      <c r="AX138" s="463">
        <v>1</v>
      </c>
      <c r="AY138" s="466">
        <v>40000</v>
      </c>
      <c r="AZ138" s="429">
        <f t="shared" si="50"/>
        <v>38000</v>
      </c>
      <c r="BA138" s="429">
        <f t="shared" si="51"/>
        <v>40000</v>
      </c>
      <c r="BC138" s="461" t="s">
        <v>234</v>
      </c>
      <c r="BD138" s="461" t="s">
        <v>49</v>
      </c>
      <c r="BE138" s="463">
        <v>1</v>
      </c>
      <c r="BF138" s="466">
        <v>20000</v>
      </c>
      <c r="BG138" s="463">
        <v>1</v>
      </c>
      <c r="BH138" s="466">
        <v>23000</v>
      </c>
      <c r="BI138" s="429">
        <f t="shared" si="52"/>
        <v>20000</v>
      </c>
      <c r="BJ138" s="429">
        <f t="shared" si="53"/>
        <v>23000</v>
      </c>
      <c r="BL138" s="461" t="s">
        <v>234</v>
      </c>
      <c r="BM138" s="461" t="s">
        <v>20</v>
      </c>
      <c r="BN138" s="463">
        <v>0</v>
      </c>
      <c r="BO138" s="466">
        <v>0</v>
      </c>
      <c r="BP138" s="463">
        <v>0</v>
      </c>
      <c r="BQ138" s="466">
        <v>0</v>
      </c>
      <c r="BR138" s="429" t="str">
        <f t="shared" si="54"/>
        <v>N/A</v>
      </c>
      <c r="BS138" s="429" t="str">
        <f t="shared" si="55"/>
        <v>N/A</v>
      </c>
      <c r="BU138" s="461" t="s">
        <v>234</v>
      </c>
      <c r="BV138" s="461" t="s">
        <v>21</v>
      </c>
      <c r="BW138" s="463">
        <v>0</v>
      </c>
      <c r="BX138" s="466">
        <v>0</v>
      </c>
      <c r="BY138" s="463">
        <v>0</v>
      </c>
      <c r="BZ138" s="466">
        <v>0</v>
      </c>
      <c r="CA138" s="429" t="str">
        <f t="shared" si="56"/>
        <v>N/A</v>
      </c>
      <c r="CB138" s="429" t="str">
        <f t="shared" si="57"/>
        <v>N/A</v>
      </c>
      <c r="CD138" s="461" t="s">
        <v>234</v>
      </c>
      <c r="CE138" s="461" t="s">
        <v>22</v>
      </c>
      <c r="CF138" s="463">
        <v>0</v>
      </c>
      <c r="CG138" s="466">
        <v>0</v>
      </c>
      <c r="CH138" s="463">
        <v>0</v>
      </c>
      <c r="CI138" s="466">
        <v>0</v>
      </c>
      <c r="CJ138" s="429" t="str">
        <f t="shared" si="58"/>
        <v>N/A</v>
      </c>
      <c r="CK138" s="429" t="str">
        <f t="shared" si="59"/>
        <v>N/A</v>
      </c>
    </row>
    <row r="139" spans="1:89" s="424" customFormat="1">
      <c r="A139" s="459" t="s">
        <v>141</v>
      </c>
      <c r="B139" s="459" t="s">
        <v>19</v>
      </c>
      <c r="C139" s="462">
        <v>0.96</v>
      </c>
      <c r="D139" s="465">
        <v>97911</v>
      </c>
      <c r="E139" s="462">
        <v>0.96</v>
      </c>
      <c r="F139" s="465">
        <v>97911</v>
      </c>
      <c r="G139" s="430">
        <f t="shared" si="40"/>
        <v>101990.625</v>
      </c>
      <c r="H139" s="430">
        <f t="shared" si="41"/>
        <v>101990.625</v>
      </c>
      <c r="J139" s="459" t="s">
        <v>141</v>
      </c>
      <c r="K139" s="459" t="s">
        <v>23</v>
      </c>
      <c r="L139" s="462">
        <v>0.86</v>
      </c>
      <c r="M139" s="465">
        <v>54476</v>
      </c>
      <c r="N139" s="462">
        <v>0.86</v>
      </c>
      <c r="O139" s="465">
        <v>54476</v>
      </c>
      <c r="P139" s="430">
        <f t="shared" si="42"/>
        <v>63344.186046511626</v>
      </c>
      <c r="Q139" s="430">
        <f t="shared" si="43"/>
        <v>63344.186046511626</v>
      </c>
      <c r="S139" s="459" t="s">
        <v>141</v>
      </c>
      <c r="T139" s="459" t="s">
        <v>24</v>
      </c>
      <c r="U139" s="462">
        <v>0</v>
      </c>
      <c r="V139" s="465">
        <v>0</v>
      </c>
      <c r="W139" s="465">
        <v>0</v>
      </c>
      <c r="X139" s="462">
        <v>0</v>
      </c>
      <c r="Y139" s="430" t="str">
        <f t="shared" si="44"/>
        <v>N/A</v>
      </c>
      <c r="Z139" s="430" t="str">
        <f t="shared" si="45"/>
        <v>N/A</v>
      </c>
      <c r="AB139" s="459" t="s">
        <v>141</v>
      </c>
      <c r="AC139" s="459" t="s">
        <v>32</v>
      </c>
      <c r="AD139" s="462">
        <v>0</v>
      </c>
      <c r="AE139" s="465">
        <v>0</v>
      </c>
      <c r="AF139" s="462">
        <v>0</v>
      </c>
      <c r="AG139" s="465">
        <v>0</v>
      </c>
      <c r="AH139" s="430" t="str">
        <f t="shared" si="46"/>
        <v>N/A</v>
      </c>
      <c r="AI139" s="430" t="str">
        <f t="shared" si="47"/>
        <v>N/A</v>
      </c>
      <c r="AK139" s="459" t="s">
        <v>141</v>
      </c>
      <c r="AL139" s="459" t="s">
        <v>33</v>
      </c>
      <c r="AM139" s="462">
        <v>1</v>
      </c>
      <c r="AN139" s="465">
        <v>41567</v>
      </c>
      <c r="AO139" s="462">
        <v>1</v>
      </c>
      <c r="AP139" s="465">
        <v>42275</v>
      </c>
      <c r="AQ139" s="430">
        <f t="shared" si="48"/>
        <v>41567</v>
      </c>
      <c r="AR139" s="430">
        <f t="shared" si="49"/>
        <v>42275</v>
      </c>
      <c r="AT139" s="459" t="s">
        <v>141</v>
      </c>
      <c r="AU139" s="459" t="s">
        <v>34</v>
      </c>
      <c r="AV139" s="462">
        <v>2</v>
      </c>
      <c r="AW139" s="465">
        <v>61578</v>
      </c>
      <c r="AX139" s="462">
        <v>2</v>
      </c>
      <c r="AY139" s="465">
        <v>62438</v>
      </c>
      <c r="AZ139" s="430">
        <f t="shared" si="50"/>
        <v>30789</v>
      </c>
      <c r="BA139" s="430">
        <f t="shared" si="51"/>
        <v>31219</v>
      </c>
      <c r="BC139" s="459" t="s">
        <v>141</v>
      </c>
      <c r="BD139" s="459" t="s">
        <v>49</v>
      </c>
      <c r="BE139" s="462">
        <v>0</v>
      </c>
      <c r="BF139" s="465">
        <v>0</v>
      </c>
      <c r="BG139" s="462">
        <v>0</v>
      </c>
      <c r="BH139" s="465">
        <v>0</v>
      </c>
      <c r="BI139" s="430" t="str">
        <f t="shared" si="52"/>
        <v>N/A</v>
      </c>
      <c r="BJ139" s="430" t="str">
        <f t="shared" si="53"/>
        <v>N/A</v>
      </c>
      <c r="BL139" s="459" t="s">
        <v>141</v>
      </c>
      <c r="BM139" s="459" t="s">
        <v>20</v>
      </c>
      <c r="BN139" s="462">
        <v>2.63</v>
      </c>
      <c r="BO139" s="465">
        <v>140515</v>
      </c>
      <c r="BP139" s="462">
        <v>2.63</v>
      </c>
      <c r="BQ139" s="465">
        <v>142490</v>
      </c>
      <c r="BR139" s="430">
        <f t="shared" si="54"/>
        <v>53427.756653992401</v>
      </c>
      <c r="BS139" s="430">
        <f t="shared" si="55"/>
        <v>54178.707224334605</v>
      </c>
      <c r="BU139" s="459" t="s">
        <v>141</v>
      </c>
      <c r="BV139" s="459" t="s">
        <v>21</v>
      </c>
      <c r="BW139" s="462">
        <v>0</v>
      </c>
      <c r="BX139" s="465">
        <v>0</v>
      </c>
      <c r="BY139" s="462">
        <v>0</v>
      </c>
      <c r="BZ139" s="465">
        <v>0</v>
      </c>
      <c r="CA139" s="430" t="str">
        <f t="shared" si="56"/>
        <v>N/A</v>
      </c>
      <c r="CB139" s="430" t="str">
        <f t="shared" si="57"/>
        <v>N/A</v>
      </c>
      <c r="CD139" s="459" t="s">
        <v>141</v>
      </c>
      <c r="CE139" s="459" t="s">
        <v>22</v>
      </c>
      <c r="CF139" s="462">
        <v>1</v>
      </c>
      <c r="CG139" s="465">
        <v>76340</v>
      </c>
      <c r="CH139" s="462">
        <v>1</v>
      </c>
      <c r="CI139" s="465">
        <v>77341</v>
      </c>
      <c r="CJ139" s="430">
        <f t="shared" si="58"/>
        <v>76340</v>
      </c>
      <c r="CK139" s="430">
        <f t="shared" si="59"/>
        <v>77341</v>
      </c>
    </row>
    <row r="140" spans="1:89">
      <c r="A140" s="461" t="s">
        <v>236</v>
      </c>
      <c r="B140" s="461" t="s">
        <v>19</v>
      </c>
      <c r="C140" s="463">
        <v>0</v>
      </c>
      <c r="D140" s="466">
        <v>0</v>
      </c>
      <c r="E140" s="463">
        <v>0</v>
      </c>
      <c r="F140" s="466">
        <v>0</v>
      </c>
      <c r="G140" s="429" t="str">
        <f t="shared" si="40"/>
        <v>N/A</v>
      </c>
      <c r="H140" s="429" t="str">
        <f t="shared" si="41"/>
        <v>N/A</v>
      </c>
      <c r="J140" s="461" t="s">
        <v>236</v>
      </c>
      <c r="K140" s="461" t="s">
        <v>23</v>
      </c>
      <c r="L140" s="463">
        <v>1</v>
      </c>
      <c r="M140" s="466">
        <v>70000</v>
      </c>
      <c r="N140" s="463">
        <v>1</v>
      </c>
      <c r="O140" s="466">
        <v>75000</v>
      </c>
      <c r="P140" s="429">
        <f t="shared" si="42"/>
        <v>70000</v>
      </c>
      <c r="Q140" s="429">
        <f t="shared" si="43"/>
        <v>75000</v>
      </c>
      <c r="S140" s="461" t="s">
        <v>236</v>
      </c>
      <c r="T140" s="461" t="s">
        <v>24</v>
      </c>
      <c r="U140" s="463">
        <v>0</v>
      </c>
      <c r="V140" s="466">
        <v>0</v>
      </c>
      <c r="W140" s="466">
        <v>0</v>
      </c>
      <c r="X140" s="463">
        <v>0</v>
      </c>
      <c r="Y140" s="429" t="str">
        <f t="shared" si="44"/>
        <v>N/A</v>
      </c>
      <c r="Z140" s="429" t="str">
        <f t="shared" si="45"/>
        <v>N/A</v>
      </c>
      <c r="AB140" s="461" t="s">
        <v>236</v>
      </c>
      <c r="AC140" s="461" t="s">
        <v>32</v>
      </c>
      <c r="AD140" s="463">
        <v>2</v>
      </c>
      <c r="AE140" s="466">
        <v>99151</v>
      </c>
      <c r="AF140" s="463">
        <v>2</v>
      </c>
      <c r="AG140" s="466">
        <v>100491</v>
      </c>
      <c r="AH140" s="429">
        <f t="shared" si="46"/>
        <v>49575.5</v>
      </c>
      <c r="AI140" s="429">
        <f t="shared" si="47"/>
        <v>50245.5</v>
      </c>
      <c r="AK140" s="461" t="s">
        <v>236</v>
      </c>
      <c r="AL140" s="461" t="s">
        <v>33</v>
      </c>
      <c r="AM140" s="463">
        <v>0</v>
      </c>
      <c r="AN140" s="466">
        <v>0</v>
      </c>
      <c r="AO140" s="463">
        <v>0</v>
      </c>
      <c r="AP140" s="466">
        <v>0</v>
      </c>
      <c r="AQ140" s="429" t="str">
        <f t="shared" si="48"/>
        <v>N/A</v>
      </c>
      <c r="AR140" s="429" t="str">
        <f t="shared" si="49"/>
        <v>N/A</v>
      </c>
      <c r="AT140" s="461" t="s">
        <v>236</v>
      </c>
      <c r="AU140" s="461" t="s">
        <v>34</v>
      </c>
      <c r="AV140" s="463">
        <v>2</v>
      </c>
      <c r="AW140" s="466">
        <v>59000</v>
      </c>
      <c r="AX140" s="463">
        <v>2</v>
      </c>
      <c r="AY140" s="466">
        <v>61000</v>
      </c>
      <c r="AZ140" s="429">
        <f t="shared" si="50"/>
        <v>29500</v>
      </c>
      <c r="BA140" s="429">
        <f t="shared" si="51"/>
        <v>30500</v>
      </c>
      <c r="BC140" s="461" t="s">
        <v>236</v>
      </c>
      <c r="BD140" s="461" t="s">
        <v>49</v>
      </c>
      <c r="BE140" s="463">
        <v>0</v>
      </c>
      <c r="BF140" s="466">
        <v>0</v>
      </c>
      <c r="BG140" s="463">
        <v>0</v>
      </c>
      <c r="BH140" s="466">
        <v>0</v>
      </c>
      <c r="BI140" s="429" t="str">
        <f t="shared" si="52"/>
        <v>N/A</v>
      </c>
      <c r="BJ140" s="429" t="str">
        <f t="shared" si="53"/>
        <v>N/A</v>
      </c>
      <c r="BL140" s="461" t="s">
        <v>236</v>
      </c>
      <c r="BM140" s="461" t="s">
        <v>20</v>
      </c>
      <c r="BN140" s="463">
        <v>2</v>
      </c>
      <c r="BO140" s="466">
        <v>140000</v>
      </c>
      <c r="BP140" s="463">
        <v>2</v>
      </c>
      <c r="BQ140" s="466">
        <v>150000</v>
      </c>
      <c r="BR140" s="429">
        <f t="shared" si="54"/>
        <v>70000</v>
      </c>
      <c r="BS140" s="429">
        <f t="shared" si="55"/>
        <v>75000</v>
      </c>
      <c r="BU140" s="461" t="s">
        <v>236</v>
      </c>
      <c r="BV140" s="461" t="s">
        <v>21</v>
      </c>
      <c r="BW140" s="463">
        <v>0</v>
      </c>
      <c r="BX140" s="466">
        <v>0</v>
      </c>
      <c r="BY140" s="463">
        <v>0</v>
      </c>
      <c r="BZ140" s="466">
        <v>0</v>
      </c>
      <c r="CA140" s="429" t="str">
        <f t="shared" si="56"/>
        <v>N/A</v>
      </c>
      <c r="CB140" s="429" t="str">
        <f t="shared" si="57"/>
        <v>N/A</v>
      </c>
      <c r="CD140" s="461" t="s">
        <v>236</v>
      </c>
      <c r="CE140" s="461" t="s">
        <v>22</v>
      </c>
      <c r="CF140" s="463">
        <v>1</v>
      </c>
      <c r="CG140" s="466">
        <v>68077.740000000005</v>
      </c>
      <c r="CH140" s="463">
        <v>1</v>
      </c>
      <c r="CI140" s="466">
        <v>70000</v>
      </c>
      <c r="CJ140" s="429">
        <f t="shared" si="58"/>
        <v>68077.740000000005</v>
      </c>
      <c r="CK140" s="429">
        <f t="shared" si="59"/>
        <v>70000</v>
      </c>
    </row>
    <row r="141" spans="1:89" s="424" customFormat="1">
      <c r="A141" s="459" t="s">
        <v>142</v>
      </c>
      <c r="B141" s="459" t="s">
        <v>19</v>
      </c>
      <c r="C141" s="462">
        <v>1.5</v>
      </c>
      <c r="D141" s="465">
        <v>116750</v>
      </c>
      <c r="E141" s="462">
        <v>1.5</v>
      </c>
      <c r="F141" s="465">
        <v>123000</v>
      </c>
      <c r="G141" s="430">
        <f t="shared" si="40"/>
        <v>77833.333333333328</v>
      </c>
      <c r="H141" s="430">
        <f t="shared" si="41"/>
        <v>82000</v>
      </c>
      <c r="J141" s="459" t="s">
        <v>142</v>
      </c>
      <c r="K141" s="459" t="s">
        <v>23</v>
      </c>
      <c r="L141" s="462">
        <v>0.5</v>
      </c>
      <c r="M141" s="465">
        <v>36750</v>
      </c>
      <c r="N141" s="462">
        <v>0.5</v>
      </c>
      <c r="O141" s="465">
        <v>38000</v>
      </c>
      <c r="P141" s="430">
        <f t="shared" si="42"/>
        <v>73500</v>
      </c>
      <c r="Q141" s="430">
        <f t="shared" si="43"/>
        <v>76000</v>
      </c>
      <c r="S141" s="459" t="s">
        <v>142</v>
      </c>
      <c r="T141" s="459" t="s">
        <v>24</v>
      </c>
      <c r="U141" s="462">
        <v>0</v>
      </c>
      <c r="V141" s="465">
        <v>0</v>
      </c>
      <c r="W141" s="465">
        <v>0</v>
      </c>
      <c r="X141" s="462">
        <v>0</v>
      </c>
      <c r="Y141" s="430" t="str">
        <f t="shared" si="44"/>
        <v>N/A</v>
      </c>
      <c r="Z141" s="430" t="str">
        <f t="shared" si="45"/>
        <v>N/A</v>
      </c>
      <c r="AB141" s="459" t="s">
        <v>142</v>
      </c>
      <c r="AC141" s="459" t="s">
        <v>32</v>
      </c>
      <c r="AD141" s="462">
        <v>0</v>
      </c>
      <c r="AE141" s="465">
        <v>0</v>
      </c>
      <c r="AF141" s="462">
        <v>0</v>
      </c>
      <c r="AG141" s="465">
        <v>0</v>
      </c>
      <c r="AH141" s="430" t="str">
        <f t="shared" si="46"/>
        <v>N/A</v>
      </c>
      <c r="AI141" s="430" t="str">
        <f t="shared" si="47"/>
        <v>N/A</v>
      </c>
      <c r="AK141" s="459" t="s">
        <v>142</v>
      </c>
      <c r="AL141" s="459" t="s">
        <v>33</v>
      </c>
      <c r="AM141" s="462">
        <v>1</v>
      </c>
      <c r="AN141" s="465">
        <v>68719</v>
      </c>
      <c r="AO141" s="462">
        <v>1</v>
      </c>
      <c r="AP141" s="465">
        <v>68719</v>
      </c>
      <c r="AQ141" s="430">
        <f t="shared" si="48"/>
        <v>68719</v>
      </c>
      <c r="AR141" s="430">
        <f t="shared" si="49"/>
        <v>68719</v>
      </c>
      <c r="AT141" s="459" t="s">
        <v>142</v>
      </c>
      <c r="AU141" s="459" t="s">
        <v>34</v>
      </c>
      <c r="AV141" s="462">
        <v>3</v>
      </c>
      <c r="AW141" s="465">
        <v>78143</v>
      </c>
      <c r="AX141" s="462">
        <v>3</v>
      </c>
      <c r="AY141" s="465">
        <v>85216</v>
      </c>
      <c r="AZ141" s="430">
        <f t="shared" si="50"/>
        <v>26047.666666666668</v>
      </c>
      <c r="BA141" s="430">
        <f t="shared" si="51"/>
        <v>28405.333333333332</v>
      </c>
      <c r="BC141" s="459" t="s">
        <v>142</v>
      </c>
      <c r="BD141" s="459" t="s">
        <v>49</v>
      </c>
      <c r="BE141" s="462">
        <v>0</v>
      </c>
      <c r="BF141" s="465">
        <v>0</v>
      </c>
      <c r="BG141" s="462">
        <v>0</v>
      </c>
      <c r="BH141" s="465">
        <v>0</v>
      </c>
      <c r="BI141" s="430" t="str">
        <f t="shared" si="52"/>
        <v>N/A</v>
      </c>
      <c r="BJ141" s="430" t="str">
        <f t="shared" si="53"/>
        <v>N/A</v>
      </c>
      <c r="BL141" s="459" t="s">
        <v>142</v>
      </c>
      <c r="BM141" s="459" t="s">
        <v>20</v>
      </c>
      <c r="BN141" s="462">
        <v>0</v>
      </c>
      <c r="BO141" s="465">
        <v>0</v>
      </c>
      <c r="BP141" s="462">
        <v>0</v>
      </c>
      <c r="BQ141" s="465">
        <v>0</v>
      </c>
      <c r="BR141" s="430" t="str">
        <f t="shared" si="54"/>
        <v>N/A</v>
      </c>
      <c r="BS141" s="430" t="str">
        <f t="shared" si="55"/>
        <v>N/A</v>
      </c>
      <c r="BU141" s="459" t="s">
        <v>142</v>
      </c>
      <c r="BV141" s="459" t="s">
        <v>21</v>
      </c>
      <c r="BW141" s="462">
        <v>0</v>
      </c>
      <c r="BX141" s="465">
        <v>0</v>
      </c>
      <c r="BY141" s="462">
        <v>0</v>
      </c>
      <c r="BZ141" s="465">
        <v>0</v>
      </c>
      <c r="CA141" s="430" t="str">
        <f t="shared" si="56"/>
        <v>N/A</v>
      </c>
      <c r="CB141" s="430" t="str">
        <f t="shared" si="57"/>
        <v>N/A</v>
      </c>
      <c r="CD141" s="459" t="s">
        <v>142</v>
      </c>
      <c r="CE141" s="459" t="s">
        <v>22</v>
      </c>
      <c r="CF141" s="462">
        <v>1</v>
      </c>
      <c r="CG141" s="465">
        <v>68713</v>
      </c>
      <c r="CH141" s="462">
        <v>1</v>
      </c>
      <c r="CI141" s="465">
        <v>73713</v>
      </c>
      <c r="CJ141" s="430">
        <f t="shared" si="58"/>
        <v>68713</v>
      </c>
      <c r="CK141" s="430">
        <f t="shared" si="59"/>
        <v>73713</v>
      </c>
    </row>
    <row r="142" spans="1:89">
      <c r="A142" s="461" t="s">
        <v>238</v>
      </c>
      <c r="B142" s="461" t="s">
        <v>19</v>
      </c>
      <c r="C142" s="463">
        <v>1</v>
      </c>
      <c r="D142" s="466">
        <v>90000</v>
      </c>
      <c r="E142" s="463">
        <v>1</v>
      </c>
      <c r="F142" s="466">
        <v>90000</v>
      </c>
      <c r="G142" s="429">
        <f t="shared" si="40"/>
        <v>90000</v>
      </c>
      <c r="H142" s="429">
        <f t="shared" si="41"/>
        <v>90000</v>
      </c>
      <c r="J142" s="461" t="s">
        <v>238</v>
      </c>
      <c r="K142" s="461" t="s">
        <v>23</v>
      </c>
      <c r="L142" s="463">
        <v>0</v>
      </c>
      <c r="M142" s="466">
        <v>0</v>
      </c>
      <c r="N142" s="463">
        <v>0</v>
      </c>
      <c r="O142" s="466">
        <v>0</v>
      </c>
      <c r="P142" s="429" t="str">
        <f t="shared" si="42"/>
        <v>N/A</v>
      </c>
      <c r="Q142" s="429" t="str">
        <f t="shared" si="43"/>
        <v>N/A</v>
      </c>
      <c r="S142" s="461" t="s">
        <v>238</v>
      </c>
      <c r="T142" s="461" t="s">
        <v>24</v>
      </c>
      <c r="U142" s="463">
        <v>0</v>
      </c>
      <c r="V142" s="466">
        <v>0</v>
      </c>
      <c r="W142" s="466">
        <v>0</v>
      </c>
      <c r="X142" s="463">
        <v>0</v>
      </c>
      <c r="Y142" s="429" t="str">
        <f t="shared" si="44"/>
        <v>N/A</v>
      </c>
      <c r="Z142" s="429" t="str">
        <f t="shared" si="45"/>
        <v>N/A</v>
      </c>
      <c r="AB142" s="461" t="s">
        <v>238</v>
      </c>
      <c r="AC142" s="461" t="s">
        <v>32</v>
      </c>
      <c r="AD142" s="463">
        <v>1</v>
      </c>
      <c r="AE142" s="466">
        <v>42000</v>
      </c>
      <c r="AF142" s="463">
        <v>1</v>
      </c>
      <c r="AG142" s="466">
        <v>42000</v>
      </c>
      <c r="AH142" s="429">
        <f t="shared" si="46"/>
        <v>42000</v>
      </c>
      <c r="AI142" s="429">
        <f t="shared" si="47"/>
        <v>42000</v>
      </c>
      <c r="AK142" s="461" t="s">
        <v>238</v>
      </c>
      <c r="AL142" s="461" t="s">
        <v>33</v>
      </c>
      <c r="AM142" s="463">
        <v>0</v>
      </c>
      <c r="AN142" s="466">
        <v>0</v>
      </c>
      <c r="AO142" s="463">
        <v>0</v>
      </c>
      <c r="AP142" s="466">
        <v>0</v>
      </c>
      <c r="AQ142" s="429" t="str">
        <f t="shared" si="48"/>
        <v>N/A</v>
      </c>
      <c r="AR142" s="429" t="str">
        <f t="shared" si="49"/>
        <v>N/A</v>
      </c>
      <c r="AT142" s="461" t="s">
        <v>238</v>
      </c>
      <c r="AU142" s="461" t="s">
        <v>34</v>
      </c>
      <c r="AV142" s="463">
        <v>2</v>
      </c>
      <c r="AW142" s="466">
        <v>64662</v>
      </c>
      <c r="AX142" s="463">
        <v>2</v>
      </c>
      <c r="AY142" s="466">
        <v>64662</v>
      </c>
      <c r="AZ142" s="429">
        <f t="shared" si="50"/>
        <v>32331</v>
      </c>
      <c r="BA142" s="429">
        <f t="shared" si="51"/>
        <v>32331</v>
      </c>
      <c r="BC142" s="461" t="s">
        <v>238</v>
      </c>
      <c r="BD142" s="461" t="s">
        <v>49</v>
      </c>
      <c r="BE142" s="463">
        <v>0</v>
      </c>
      <c r="BF142" s="466">
        <v>0</v>
      </c>
      <c r="BG142" s="463">
        <v>0</v>
      </c>
      <c r="BH142" s="466">
        <v>0</v>
      </c>
      <c r="BI142" s="429" t="str">
        <f t="shared" si="52"/>
        <v>N/A</v>
      </c>
      <c r="BJ142" s="429" t="str">
        <f t="shared" si="53"/>
        <v>N/A</v>
      </c>
      <c r="BL142" s="461" t="s">
        <v>238</v>
      </c>
      <c r="BM142" s="461" t="s">
        <v>20</v>
      </c>
      <c r="BN142" s="463">
        <v>0</v>
      </c>
      <c r="BO142" s="466">
        <v>0</v>
      </c>
      <c r="BP142" s="463">
        <v>0</v>
      </c>
      <c r="BQ142" s="466">
        <v>0</v>
      </c>
      <c r="BR142" s="429" t="str">
        <f t="shared" si="54"/>
        <v>N/A</v>
      </c>
      <c r="BS142" s="429" t="str">
        <f t="shared" si="55"/>
        <v>N/A</v>
      </c>
      <c r="BU142" s="461" t="s">
        <v>238</v>
      </c>
      <c r="BV142" s="461" t="s">
        <v>21</v>
      </c>
      <c r="BW142" s="463">
        <v>0</v>
      </c>
      <c r="BX142" s="466">
        <v>0</v>
      </c>
      <c r="BY142" s="463">
        <v>0</v>
      </c>
      <c r="BZ142" s="466">
        <v>0</v>
      </c>
      <c r="CA142" s="429" t="str">
        <f t="shared" si="56"/>
        <v>N/A</v>
      </c>
      <c r="CB142" s="429" t="str">
        <f t="shared" si="57"/>
        <v>N/A</v>
      </c>
      <c r="CD142" s="461" t="s">
        <v>238</v>
      </c>
      <c r="CE142" s="461" t="s">
        <v>22</v>
      </c>
      <c r="CF142" s="463">
        <v>0</v>
      </c>
      <c r="CG142" s="466">
        <v>0</v>
      </c>
      <c r="CH142" s="463">
        <v>0</v>
      </c>
      <c r="CI142" s="466">
        <v>0</v>
      </c>
      <c r="CJ142" s="429" t="str">
        <f t="shared" si="58"/>
        <v>N/A</v>
      </c>
      <c r="CK142" s="429" t="str">
        <f t="shared" si="59"/>
        <v>N/A</v>
      </c>
    </row>
    <row r="143" spans="1:89" s="424" customFormat="1">
      <c r="A143" s="459" t="s">
        <v>239</v>
      </c>
      <c r="B143" s="459" t="s">
        <v>19</v>
      </c>
      <c r="C143" s="462">
        <v>0</v>
      </c>
      <c r="D143" s="465">
        <v>0</v>
      </c>
      <c r="E143" s="462">
        <v>0</v>
      </c>
      <c r="F143" s="465">
        <v>0</v>
      </c>
      <c r="G143" s="430" t="str">
        <f t="shared" si="40"/>
        <v>N/A</v>
      </c>
      <c r="H143" s="430" t="str">
        <f t="shared" si="41"/>
        <v>N/A</v>
      </c>
      <c r="J143" s="459" t="s">
        <v>239</v>
      </c>
      <c r="K143" s="459" t="s">
        <v>23</v>
      </c>
      <c r="L143" s="462">
        <v>0</v>
      </c>
      <c r="M143" s="465">
        <v>0</v>
      </c>
      <c r="N143" s="462">
        <v>0</v>
      </c>
      <c r="O143" s="465">
        <v>0</v>
      </c>
      <c r="P143" s="430" t="str">
        <f t="shared" si="42"/>
        <v>N/A</v>
      </c>
      <c r="Q143" s="430" t="str">
        <f t="shared" si="43"/>
        <v>N/A</v>
      </c>
      <c r="S143" s="459" t="s">
        <v>239</v>
      </c>
      <c r="T143" s="459" t="s">
        <v>24</v>
      </c>
      <c r="U143" s="462">
        <v>0</v>
      </c>
      <c r="V143" s="465">
        <v>0</v>
      </c>
      <c r="W143" s="465">
        <v>0</v>
      </c>
      <c r="X143" s="462">
        <v>0</v>
      </c>
      <c r="Y143" s="430" t="str">
        <f t="shared" si="44"/>
        <v>N/A</v>
      </c>
      <c r="Z143" s="430" t="str">
        <f t="shared" si="45"/>
        <v>N/A</v>
      </c>
      <c r="AB143" s="459" t="s">
        <v>239</v>
      </c>
      <c r="AC143" s="459" t="s">
        <v>32</v>
      </c>
      <c r="AD143" s="462">
        <v>1</v>
      </c>
      <c r="AE143" s="465">
        <v>54316</v>
      </c>
      <c r="AF143" s="462">
        <v>1</v>
      </c>
      <c r="AG143" s="465">
        <v>60075</v>
      </c>
      <c r="AH143" s="430">
        <f t="shared" si="46"/>
        <v>54316</v>
      </c>
      <c r="AI143" s="430">
        <f t="shared" si="47"/>
        <v>60075</v>
      </c>
      <c r="AK143" s="459" t="s">
        <v>239</v>
      </c>
      <c r="AL143" s="459" t="s">
        <v>33</v>
      </c>
      <c r="AM143" s="462">
        <v>0.2</v>
      </c>
      <c r="AN143" s="465">
        <v>15544</v>
      </c>
      <c r="AO143" s="462">
        <v>0.2</v>
      </c>
      <c r="AP143" s="465">
        <v>15622</v>
      </c>
      <c r="AQ143" s="430">
        <f t="shared" si="48"/>
        <v>77720</v>
      </c>
      <c r="AR143" s="430">
        <f t="shared" si="49"/>
        <v>78110</v>
      </c>
      <c r="AT143" s="459" t="s">
        <v>239</v>
      </c>
      <c r="AU143" s="459" t="s">
        <v>34</v>
      </c>
      <c r="AV143" s="462">
        <v>0</v>
      </c>
      <c r="AW143" s="465">
        <v>0</v>
      </c>
      <c r="AX143" s="462">
        <v>0</v>
      </c>
      <c r="AY143" s="465">
        <v>0</v>
      </c>
      <c r="AZ143" s="430" t="str">
        <f t="shared" si="50"/>
        <v>N/A</v>
      </c>
      <c r="BA143" s="430" t="str">
        <f t="shared" si="51"/>
        <v>N/A</v>
      </c>
      <c r="BC143" s="459" t="s">
        <v>239</v>
      </c>
      <c r="BD143" s="459" t="s">
        <v>49</v>
      </c>
      <c r="BE143" s="462">
        <v>1</v>
      </c>
      <c r="BF143" s="465">
        <v>66940</v>
      </c>
      <c r="BG143" s="462">
        <v>1</v>
      </c>
      <c r="BH143" s="465">
        <v>67275</v>
      </c>
      <c r="BI143" s="430">
        <f t="shared" si="52"/>
        <v>66940</v>
      </c>
      <c r="BJ143" s="430">
        <f t="shared" si="53"/>
        <v>67275</v>
      </c>
      <c r="BL143" s="459" t="s">
        <v>239</v>
      </c>
      <c r="BM143" s="459" t="s">
        <v>20</v>
      </c>
      <c r="BN143" s="462">
        <v>0</v>
      </c>
      <c r="BO143" s="465">
        <v>0</v>
      </c>
      <c r="BP143" s="462">
        <v>0</v>
      </c>
      <c r="BQ143" s="465">
        <v>0</v>
      </c>
      <c r="BR143" s="430" t="str">
        <f t="shared" si="54"/>
        <v>N/A</v>
      </c>
      <c r="BS143" s="430" t="str">
        <f t="shared" si="55"/>
        <v>N/A</v>
      </c>
      <c r="BU143" s="459" t="s">
        <v>239</v>
      </c>
      <c r="BV143" s="459" t="s">
        <v>21</v>
      </c>
      <c r="BW143" s="462">
        <v>0</v>
      </c>
      <c r="BX143" s="465">
        <v>0</v>
      </c>
      <c r="BY143" s="462">
        <v>0</v>
      </c>
      <c r="BZ143" s="465">
        <v>0</v>
      </c>
      <c r="CA143" s="430" t="str">
        <f t="shared" si="56"/>
        <v>N/A</v>
      </c>
      <c r="CB143" s="430" t="str">
        <f t="shared" si="57"/>
        <v>N/A</v>
      </c>
      <c r="CD143" s="459" t="s">
        <v>239</v>
      </c>
      <c r="CE143" s="459" t="s">
        <v>22</v>
      </c>
      <c r="CF143" s="462">
        <v>1</v>
      </c>
      <c r="CG143" s="465">
        <v>91175</v>
      </c>
      <c r="CH143" s="462">
        <v>1</v>
      </c>
      <c r="CI143" s="465">
        <v>91537</v>
      </c>
      <c r="CJ143" s="430">
        <f t="shared" si="58"/>
        <v>91175</v>
      </c>
      <c r="CK143" s="430">
        <f t="shared" si="59"/>
        <v>91537</v>
      </c>
    </row>
    <row r="144" spans="1:89">
      <c r="A144" s="461" t="s">
        <v>143</v>
      </c>
      <c r="B144" s="461" t="s">
        <v>19</v>
      </c>
      <c r="C144" s="463">
        <v>4</v>
      </c>
      <c r="D144" s="466">
        <v>284950</v>
      </c>
      <c r="E144" s="463">
        <v>4</v>
      </c>
      <c r="F144" s="466">
        <v>287800</v>
      </c>
      <c r="G144" s="429">
        <f t="shared" si="40"/>
        <v>71237.5</v>
      </c>
      <c r="H144" s="429">
        <f t="shared" si="41"/>
        <v>71950</v>
      </c>
      <c r="J144" s="461" t="s">
        <v>143</v>
      </c>
      <c r="K144" s="461" t="s">
        <v>23</v>
      </c>
      <c r="L144" s="463">
        <v>1</v>
      </c>
      <c r="M144" s="466">
        <v>50500</v>
      </c>
      <c r="N144" s="463">
        <v>1</v>
      </c>
      <c r="O144" s="466">
        <v>51005</v>
      </c>
      <c r="P144" s="429">
        <f t="shared" si="42"/>
        <v>50500</v>
      </c>
      <c r="Q144" s="429">
        <f t="shared" si="43"/>
        <v>51005</v>
      </c>
      <c r="S144" s="461" t="s">
        <v>143</v>
      </c>
      <c r="T144" s="461" t="s">
        <v>24</v>
      </c>
      <c r="U144" s="463">
        <v>1</v>
      </c>
      <c r="V144" s="466">
        <v>55159</v>
      </c>
      <c r="W144" s="466">
        <v>1</v>
      </c>
      <c r="X144" s="463">
        <v>55711</v>
      </c>
      <c r="Y144" s="429">
        <f t="shared" si="44"/>
        <v>55159</v>
      </c>
      <c r="Z144" s="429">
        <f t="shared" si="45"/>
        <v>55711</v>
      </c>
      <c r="AB144" s="461" t="s">
        <v>143</v>
      </c>
      <c r="AC144" s="461" t="s">
        <v>32</v>
      </c>
      <c r="AD144" s="463">
        <v>2</v>
      </c>
      <c r="AE144" s="466">
        <v>105032</v>
      </c>
      <c r="AF144" s="463">
        <v>2</v>
      </c>
      <c r="AG144" s="466">
        <v>106082</v>
      </c>
      <c r="AH144" s="429">
        <f t="shared" si="46"/>
        <v>52516</v>
      </c>
      <c r="AI144" s="429">
        <f t="shared" si="47"/>
        <v>53041</v>
      </c>
      <c r="AK144" s="461" t="s">
        <v>143</v>
      </c>
      <c r="AL144" s="461" t="s">
        <v>33</v>
      </c>
      <c r="AM144" s="463">
        <v>1</v>
      </c>
      <c r="AN144" s="466">
        <v>51198</v>
      </c>
      <c r="AO144" s="463">
        <v>1</v>
      </c>
      <c r="AP144" s="466">
        <v>51710</v>
      </c>
      <c r="AQ144" s="429">
        <f t="shared" si="48"/>
        <v>51198</v>
      </c>
      <c r="AR144" s="429">
        <f t="shared" si="49"/>
        <v>51710</v>
      </c>
      <c r="AT144" s="461" t="s">
        <v>143</v>
      </c>
      <c r="AU144" s="461" t="s">
        <v>34</v>
      </c>
      <c r="AV144" s="463">
        <v>5</v>
      </c>
      <c r="AW144" s="466">
        <v>125298</v>
      </c>
      <c r="AX144" s="463">
        <v>5</v>
      </c>
      <c r="AY144" s="466">
        <v>126552</v>
      </c>
      <c r="AZ144" s="429">
        <f t="shared" si="50"/>
        <v>25059.599999999999</v>
      </c>
      <c r="BA144" s="429">
        <f t="shared" si="51"/>
        <v>25310.400000000001</v>
      </c>
      <c r="BC144" s="461" t="s">
        <v>143</v>
      </c>
      <c r="BD144" s="461" t="s">
        <v>49</v>
      </c>
      <c r="BE144" s="463">
        <v>0</v>
      </c>
      <c r="BF144" s="466">
        <v>0</v>
      </c>
      <c r="BG144" s="463">
        <v>0</v>
      </c>
      <c r="BH144" s="466">
        <v>0</v>
      </c>
      <c r="BI144" s="429" t="str">
        <f t="shared" si="52"/>
        <v>N/A</v>
      </c>
      <c r="BJ144" s="429" t="str">
        <f t="shared" si="53"/>
        <v>N/A</v>
      </c>
      <c r="BL144" s="461" t="s">
        <v>143</v>
      </c>
      <c r="BM144" s="461" t="s">
        <v>20</v>
      </c>
      <c r="BN144" s="463">
        <v>1</v>
      </c>
      <c r="BO144" s="466">
        <v>89310</v>
      </c>
      <c r="BP144" s="463">
        <v>1</v>
      </c>
      <c r="BQ144" s="466">
        <v>90203</v>
      </c>
      <c r="BR144" s="429">
        <f t="shared" si="54"/>
        <v>89310</v>
      </c>
      <c r="BS144" s="429">
        <f t="shared" si="55"/>
        <v>90203</v>
      </c>
      <c r="BU144" s="461" t="s">
        <v>143</v>
      </c>
      <c r="BV144" s="461" t="s">
        <v>21</v>
      </c>
      <c r="BW144" s="463">
        <v>1</v>
      </c>
      <c r="BX144" s="466">
        <v>32076</v>
      </c>
      <c r="BY144" s="463">
        <v>1</v>
      </c>
      <c r="BZ144" s="466">
        <v>50000</v>
      </c>
      <c r="CA144" s="429">
        <f t="shared" si="56"/>
        <v>32076</v>
      </c>
      <c r="CB144" s="429">
        <f t="shared" si="57"/>
        <v>50000</v>
      </c>
      <c r="CD144" s="461" t="s">
        <v>143</v>
      </c>
      <c r="CE144" s="461" t="s">
        <v>22</v>
      </c>
      <c r="CF144" s="463">
        <v>1</v>
      </c>
      <c r="CG144" s="466">
        <v>70000</v>
      </c>
      <c r="CH144" s="463">
        <v>1</v>
      </c>
      <c r="CI144" s="466">
        <v>70700</v>
      </c>
      <c r="CJ144" s="429">
        <f t="shared" si="58"/>
        <v>70000</v>
      </c>
      <c r="CK144" s="429">
        <f t="shared" si="59"/>
        <v>70700</v>
      </c>
    </row>
    <row r="145" spans="1:89" s="424" customFormat="1">
      <c r="A145" s="459" t="s">
        <v>144</v>
      </c>
      <c r="B145" s="459" t="s">
        <v>19</v>
      </c>
      <c r="C145" s="462">
        <v>4</v>
      </c>
      <c r="D145" s="465">
        <v>332884</v>
      </c>
      <c r="E145" s="462">
        <v>4</v>
      </c>
      <c r="F145" s="465">
        <v>332884</v>
      </c>
      <c r="G145" s="430">
        <f t="shared" si="40"/>
        <v>83221</v>
      </c>
      <c r="H145" s="430">
        <f t="shared" si="41"/>
        <v>83221</v>
      </c>
      <c r="J145" s="459" t="s">
        <v>144</v>
      </c>
      <c r="K145" s="459" t="s">
        <v>23</v>
      </c>
      <c r="L145" s="462">
        <v>1</v>
      </c>
      <c r="M145" s="465">
        <v>66780</v>
      </c>
      <c r="N145" s="462">
        <v>1</v>
      </c>
      <c r="O145" s="465">
        <v>66780</v>
      </c>
      <c r="P145" s="430">
        <f t="shared" si="42"/>
        <v>66780</v>
      </c>
      <c r="Q145" s="430">
        <f t="shared" si="43"/>
        <v>66780</v>
      </c>
      <c r="S145" s="459" t="s">
        <v>144</v>
      </c>
      <c r="T145" s="459" t="s">
        <v>24</v>
      </c>
      <c r="U145" s="462">
        <v>3</v>
      </c>
      <c r="V145" s="465">
        <v>169726</v>
      </c>
      <c r="W145" s="465">
        <v>3</v>
      </c>
      <c r="X145" s="462">
        <v>169729</v>
      </c>
      <c r="Y145" s="430">
        <f t="shared" si="44"/>
        <v>56575.333333333336</v>
      </c>
      <c r="Z145" s="430">
        <f t="shared" si="45"/>
        <v>56576.333333333336</v>
      </c>
      <c r="AB145" s="459" t="s">
        <v>144</v>
      </c>
      <c r="AC145" s="459" t="s">
        <v>32</v>
      </c>
      <c r="AD145" s="462">
        <v>3</v>
      </c>
      <c r="AE145" s="465">
        <v>185116</v>
      </c>
      <c r="AF145" s="462">
        <v>3</v>
      </c>
      <c r="AG145" s="465">
        <v>185119</v>
      </c>
      <c r="AH145" s="430">
        <f t="shared" si="46"/>
        <v>61705.333333333336</v>
      </c>
      <c r="AI145" s="430">
        <f t="shared" si="47"/>
        <v>61706.333333333336</v>
      </c>
      <c r="AK145" s="459" t="s">
        <v>144</v>
      </c>
      <c r="AL145" s="459" t="s">
        <v>33</v>
      </c>
      <c r="AM145" s="462">
        <v>1</v>
      </c>
      <c r="AN145" s="465">
        <v>48478</v>
      </c>
      <c r="AO145" s="462">
        <v>1</v>
      </c>
      <c r="AP145" s="465">
        <v>48478</v>
      </c>
      <c r="AQ145" s="430">
        <f t="shared" si="48"/>
        <v>48478</v>
      </c>
      <c r="AR145" s="430">
        <f t="shared" si="49"/>
        <v>48478</v>
      </c>
      <c r="AT145" s="459" t="s">
        <v>144</v>
      </c>
      <c r="AU145" s="459" t="s">
        <v>34</v>
      </c>
      <c r="AV145" s="462">
        <v>6.5</v>
      </c>
      <c r="AW145" s="465">
        <v>156649</v>
      </c>
      <c r="AX145" s="462">
        <v>6.5</v>
      </c>
      <c r="AY145" s="465">
        <v>156649</v>
      </c>
      <c r="AZ145" s="430">
        <f t="shared" si="50"/>
        <v>24099.846153846152</v>
      </c>
      <c r="BA145" s="430">
        <f t="shared" si="51"/>
        <v>24099.846153846152</v>
      </c>
      <c r="BC145" s="459" t="s">
        <v>144</v>
      </c>
      <c r="BD145" s="459" t="s">
        <v>49</v>
      </c>
      <c r="BE145" s="462">
        <v>0</v>
      </c>
      <c r="BF145" s="465">
        <v>0</v>
      </c>
      <c r="BG145" s="462">
        <v>0</v>
      </c>
      <c r="BH145" s="465">
        <v>0</v>
      </c>
      <c r="BI145" s="430" t="str">
        <f t="shared" si="52"/>
        <v>N/A</v>
      </c>
      <c r="BJ145" s="430" t="str">
        <f t="shared" si="53"/>
        <v>N/A</v>
      </c>
      <c r="BL145" s="459" t="s">
        <v>144</v>
      </c>
      <c r="BM145" s="459" t="s">
        <v>20</v>
      </c>
      <c r="BN145" s="462">
        <v>1</v>
      </c>
      <c r="BO145" s="465">
        <v>50980</v>
      </c>
      <c r="BP145" s="462">
        <v>1</v>
      </c>
      <c r="BQ145" s="465">
        <v>50980</v>
      </c>
      <c r="BR145" s="430">
        <f t="shared" si="54"/>
        <v>50980</v>
      </c>
      <c r="BS145" s="430">
        <f t="shared" si="55"/>
        <v>50980</v>
      </c>
      <c r="BU145" s="459" t="s">
        <v>144</v>
      </c>
      <c r="BV145" s="459" t="s">
        <v>21</v>
      </c>
      <c r="BW145" s="462">
        <v>0</v>
      </c>
      <c r="BX145" s="465">
        <v>0</v>
      </c>
      <c r="BY145" s="462">
        <v>0</v>
      </c>
      <c r="BZ145" s="465">
        <v>0</v>
      </c>
      <c r="CA145" s="430" t="str">
        <f t="shared" si="56"/>
        <v>N/A</v>
      </c>
      <c r="CB145" s="430" t="str">
        <f t="shared" si="57"/>
        <v>N/A</v>
      </c>
      <c r="CD145" s="459" t="s">
        <v>144</v>
      </c>
      <c r="CE145" s="459" t="s">
        <v>22</v>
      </c>
      <c r="CF145" s="462">
        <v>1</v>
      </c>
      <c r="CG145" s="465">
        <v>83483</v>
      </c>
      <c r="CH145" s="462">
        <v>1</v>
      </c>
      <c r="CI145" s="465">
        <v>83483</v>
      </c>
      <c r="CJ145" s="430">
        <f t="shared" si="58"/>
        <v>83483</v>
      </c>
      <c r="CK145" s="430">
        <f t="shared" si="59"/>
        <v>83483</v>
      </c>
    </row>
    <row r="146" spans="1:89">
      <c r="A146" s="461" t="s">
        <v>240</v>
      </c>
      <c r="B146" s="461" t="s">
        <v>19</v>
      </c>
      <c r="C146" s="463">
        <v>0</v>
      </c>
      <c r="D146" s="466">
        <v>0</v>
      </c>
      <c r="E146" s="463">
        <v>0</v>
      </c>
      <c r="F146" s="466">
        <v>0</v>
      </c>
      <c r="G146" s="429" t="str">
        <f t="shared" si="40"/>
        <v>N/A</v>
      </c>
      <c r="H146" s="429" t="str">
        <f t="shared" si="41"/>
        <v>N/A</v>
      </c>
      <c r="J146" s="461" t="s">
        <v>240</v>
      </c>
      <c r="K146" s="461" t="s">
        <v>23</v>
      </c>
      <c r="L146" s="463">
        <v>0</v>
      </c>
      <c r="M146" s="466">
        <v>0</v>
      </c>
      <c r="N146" s="463">
        <v>0</v>
      </c>
      <c r="O146" s="466">
        <v>0</v>
      </c>
      <c r="P146" s="429" t="str">
        <f t="shared" si="42"/>
        <v>N/A</v>
      </c>
      <c r="Q146" s="429" t="str">
        <f t="shared" si="43"/>
        <v>N/A</v>
      </c>
      <c r="S146" s="461" t="s">
        <v>240</v>
      </c>
      <c r="T146" s="461" t="s">
        <v>24</v>
      </c>
      <c r="U146" s="463">
        <v>0.8</v>
      </c>
      <c r="V146" s="466">
        <v>38344</v>
      </c>
      <c r="W146" s="466">
        <v>0.8</v>
      </c>
      <c r="X146" s="463">
        <v>38349</v>
      </c>
      <c r="Y146" s="429">
        <f t="shared" si="44"/>
        <v>47930</v>
      </c>
      <c r="Z146" s="429">
        <f t="shared" si="45"/>
        <v>47936.25</v>
      </c>
      <c r="AB146" s="461" t="s">
        <v>240</v>
      </c>
      <c r="AC146" s="461" t="s">
        <v>32</v>
      </c>
      <c r="AD146" s="463">
        <v>0.8</v>
      </c>
      <c r="AE146" s="466">
        <v>44612</v>
      </c>
      <c r="AF146" s="463">
        <v>0.8</v>
      </c>
      <c r="AG146" s="466">
        <v>44622</v>
      </c>
      <c r="AH146" s="429">
        <f t="shared" si="46"/>
        <v>55765</v>
      </c>
      <c r="AI146" s="429">
        <f t="shared" si="47"/>
        <v>55777.5</v>
      </c>
      <c r="AK146" s="461" t="s">
        <v>240</v>
      </c>
      <c r="AL146" s="461" t="s">
        <v>33</v>
      </c>
      <c r="AM146" s="463">
        <v>1</v>
      </c>
      <c r="AN146" s="466">
        <v>47925</v>
      </c>
      <c r="AO146" s="463">
        <v>1</v>
      </c>
      <c r="AP146" s="466">
        <v>47930</v>
      </c>
      <c r="AQ146" s="429">
        <f t="shared" si="48"/>
        <v>47925</v>
      </c>
      <c r="AR146" s="429">
        <f t="shared" si="49"/>
        <v>47930</v>
      </c>
      <c r="AT146" s="461" t="s">
        <v>240</v>
      </c>
      <c r="AU146" s="461" t="s">
        <v>34</v>
      </c>
      <c r="AV146" s="463">
        <v>1.4</v>
      </c>
      <c r="AW146" s="466">
        <v>28839</v>
      </c>
      <c r="AX146" s="463">
        <v>1.4</v>
      </c>
      <c r="AY146" s="466">
        <v>29334</v>
      </c>
      <c r="AZ146" s="429">
        <f t="shared" si="50"/>
        <v>20599.285714285717</v>
      </c>
      <c r="BA146" s="429">
        <f t="shared" si="51"/>
        <v>20952.857142857145</v>
      </c>
      <c r="BC146" s="461" t="s">
        <v>240</v>
      </c>
      <c r="BD146" s="461" t="s">
        <v>49</v>
      </c>
      <c r="BE146" s="463">
        <v>1</v>
      </c>
      <c r="BF146" s="466">
        <v>67756</v>
      </c>
      <c r="BG146" s="463">
        <v>1</v>
      </c>
      <c r="BH146" s="466">
        <v>68093</v>
      </c>
      <c r="BI146" s="429">
        <f t="shared" si="52"/>
        <v>67756</v>
      </c>
      <c r="BJ146" s="429">
        <f t="shared" si="53"/>
        <v>68093</v>
      </c>
      <c r="BL146" s="461" t="s">
        <v>240</v>
      </c>
      <c r="BM146" s="461" t="s">
        <v>20</v>
      </c>
      <c r="BN146" s="463">
        <v>0</v>
      </c>
      <c r="BO146" s="466">
        <v>0</v>
      </c>
      <c r="BP146" s="463">
        <v>0</v>
      </c>
      <c r="BQ146" s="466">
        <v>0</v>
      </c>
      <c r="BR146" s="429" t="str">
        <f t="shared" si="54"/>
        <v>N/A</v>
      </c>
      <c r="BS146" s="429" t="str">
        <f t="shared" si="55"/>
        <v>N/A</v>
      </c>
      <c r="BU146" s="461" t="s">
        <v>240</v>
      </c>
      <c r="BV146" s="461" t="s">
        <v>21</v>
      </c>
      <c r="BW146" s="463">
        <v>0</v>
      </c>
      <c r="BX146" s="466">
        <v>0</v>
      </c>
      <c r="BY146" s="463">
        <v>0</v>
      </c>
      <c r="BZ146" s="466">
        <v>0</v>
      </c>
      <c r="CA146" s="429" t="str">
        <f t="shared" si="56"/>
        <v>N/A</v>
      </c>
      <c r="CB146" s="429" t="str">
        <f t="shared" si="57"/>
        <v>N/A</v>
      </c>
      <c r="CD146" s="461" t="s">
        <v>240</v>
      </c>
      <c r="CE146" s="461" t="s">
        <v>22</v>
      </c>
      <c r="CF146" s="463">
        <v>1</v>
      </c>
      <c r="CG146" s="466">
        <v>76150</v>
      </c>
      <c r="CH146" s="463">
        <v>1</v>
      </c>
      <c r="CI146" s="466">
        <v>76769</v>
      </c>
      <c r="CJ146" s="429">
        <f t="shared" si="58"/>
        <v>76150</v>
      </c>
      <c r="CK146" s="429">
        <f t="shared" si="59"/>
        <v>76769</v>
      </c>
    </row>
    <row r="147" spans="1:89" s="424" customFormat="1">
      <c r="A147" s="459" t="s">
        <v>145</v>
      </c>
      <c r="B147" s="459" t="s">
        <v>19</v>
      </c>
      <c r="C147" s="462">
        <v>1</v>
      </c>
      <c r="D147" s="465">
        <v>70000</v>
      </c>
      <c r="E147" s="462">
        <v>1</v>
      </c>
      <c r="F147" s="465">
        <v>70001</v>
      </c>
      <c r="G147" s="430">
        <f t="shared" si="40"/>
        <v>70000</v>
      </c>
      <c r="H147" s="430">
        <f t="shared" si="41"/>
        <v>70001</v>
      </c>
      <c r="J147" s="459" t="s">
        <v>145</v>
      </c>
      <c r="K147" s="459" t="s">
        <v>23</v>
      </c>
      <c r="L147" s="462">
        <v>0</v>
      </c>
      <c r="M147" s="465">
        <v>0</v>
      </c>
      <c r="N147" s="462">
        <v>0</v>
      </c>
      <c r="O147" s="465">
        <v>0</v>
      </c>
      <c r="P147" s="430" t="str">
        <f t="shared" si="42"/>
        <v>N/A</v>
      </c>
      <c r="Q147" s="430" t="str">
        <f t="shared" si="43"/>
        <v>N/A</v>
      </c>
      <c r="S147" s="459" t="s">
        <v>145</v>
      </c>
      <c r="T147" s="459" t="s">
        <v>24</v>
      </c>
      <c r="U147" s="462">
        <v>0</v>
      </c>
      <c r="V147" s="465">
        <v>0</v>
      </c>
      <c r="W147" s="465">
        <v>0</v>
      </c>
      <c r="X147" s="462">
        <v>0</v>
      </c>
      <c r="Y147" s="430" t="str">
        <f t="shared" si="44"/>
        <v>N/A</v>
      </c>
      <c r="Z147" s="430" t="str">
        <f t="shared" si="45"/>
        <v>N/A</v>
      </c>
      <c r="AB147" s="459" t="s">
        <v>145</v>
      </c>
      <c r="AC147" s="459" t="s">
        <v>32</v>
      </c>
      <c r="AD147" s="462">
        <v>0</v>
      </c>
      <c r="AE147" s="465">
        <v>0</v>
      </c>
      <c r="AF147" s="462">
        <v>0</v>
      </c>
      <c r="AG147" s="465">
        <v>0</v>
      </c>
      <c r="AH147" s="430" t="str">
        <f t="shared" si="46"/>
        <v>N/A</v>
      </c>
      <c r="AI147" s="430" t="str">
        <f t="shared" si="47"/>
        <v>N/A</v>
      </c>
      <c r="AK147" s="459" t="s">
        <v>145</v>
      </c>
      <c r="AL147" s="459" t="s">
        <v>33</v>
      </c>
      <c r="AM147" s="462">
        <v>0</v>
      </c>
      <c r="AN147" s="465">
        <v>0</v>
      </c>
      <c r="AO147" s="462">
        <v>0</v>
      </c>
      <c r="AP147" s="465">
        <v>0</v>
      </c>
      <c r="AQ147" s="430" t="str">
        <f t="shared" si="48"/>
        <v>N/A</v>
      </c>
      <c r="AR147" s="430" t="str">
        <f t="shared" si="49"/>
        <v>N/A</v>
      </c>
      <c r="AT147" s="459" t="s">
        <v>145</v>
      </c>
      <c r="AU147" s="459" t="s">
        <v>34</v>
      </c>
      <c r="AV147" s="462">
        <v>1</v>
      </c>
      <c r="AW147" s="465">
        <v>26617</v>
      </c>
      <c r="AX147" s="462">
        <v>1</v>
      </c>
      <c r="AY147" s="465">
        <v>26618</v>
      </c>
      <c r="AZ147" s="430">
        <f t="shared" si="50"/>
        <v>26617</v>
      </c>
      <c r="BA147" s="430">
        <f t="shared" si="51"/>
        <v>26618</v>
      </c>
      <c r="BC147" s="459" t="s">
        <v>145</v>
      </c>
      <c r="BD147" s="459" t="s">
        <v>49</v>
      </c>
      <c r="BE147" s="462">
        <v>0</v>
      </c>
      <c r="BF147" s="465">
        <v>0</v>
      </c>
      <c r="BG147" s="462">
        <v>0</v>
      </c>
      <c r="BH147" s="465">
        <v>0</v>
      </c>
      <c r="BI147" s="430" t="str">
        <f t="shared" si="52"/>
        <v>N/A</v>
      </c>
      <c r="BJ147" s="430" t="str">
        <f t="shared" si="53"/>
        <v>N/A</v>
      </c>
      <c r="BL147" s="459" t="s">
        <v>145</v>
      </c>
      <c r="BM147" s="459" t="s">
        <v>20</v>
      </c>
      <c r="BN147" s="462">
        <v>1</v>
      </c>
      <c r="BO147" s="465">
        <v>62350</v>
      </c>
      <c r="BP147" s="462">
        <v>1</v>
      </c>
      <c r="BQ147" s="465">
        <v>62351</v>
      </c>
      <c r="BR147" s="430">
        <f t="shared" si="54"/>
        <v>62350</v>
      </c>
      <c r="BS147" s="430">
        <f t="shared" si="55"/>
        <v>62351</v>
      </c>
      <c r="BU147" s="459" t="s">
        <v>145</v>
      </c>
      <c r="BV147" s="459" t="s">
        <v>21</v>
      </c>
      <c r="BW147" s="462">
        <v>0</v>
      </c>
      <c r="BX147" s="465">
        <v>0</v>
      </c>
      <c r="BY147" s="462">
        <v>0</v>
      </c>
      <c r="BZ147" s="465">
        <v>0</v>
      </c>
      <c r="CA147" s="430" t="str">
        <f t="shared" si="56"/>
        <v>N/A</v>
      </c>
      <c r="CB147" s="430" t="str">
        <f t="shared" si="57"/>
        <v>N/A</v>
      </c>
      <c r="CD147" s="459" t="s">
        <v>145</v>
      </c>
      <c r="CE147" s="459" t="s">
        <v>22</v>
      </c>
      <c r="CF147" s="462">
        <v>0.42</v>
      </c>
      <c r="CG147" s="465">
        <v>21483</v>
      </c>
      <c r="CH147" s="462">
        <v>0.42</v>
      </c>
      <c r="CI147" s="465">
        <v>21484</v>
      </c>
      <c r="CJ147" s="430">
        <f t="shared" si="58"/>
        <v>51150</v>
      </c>
      <c r="CK147" s="430">
        <f t="shared" si="59"/>
        <v>51152.380952380954</v>
      </c>
    </row>
    <row r="148" spans="1:89">
      <c r="A148" s="461" t="s">
        <v>146</v>
      </c>
      <c r="B148" s="461" t="s">
        <v>19</v>
      </c>
      <c r="C148" s="463">
        <v>0.25</v>
      </c>
      <c r="D148" s="466">
        <v>21250.25</v>
      </c>
      <c r="E148" s="463">
        <v>0.25</v>
      </c>
      <c r="F148" s="466">
        <v>21250.5</v>
      </c>
      <c r="G148" s="429">
        <f t="shared" si="40"/>
        <v>85001</v>
      </c>
      <c r="H148" s="429">
        <f t="shared" si="41"/>
        <v>85002</v>
      </c>
      <c r="J148" s="461" t="s">
        <v>146</v>
      </c>
      <c r="K148" s="461" t="s">
        <v>23</v>
      </c>
      <c r="L148" s="463">
        <v>0.5</v>
      </c>
      <c r="M148" s="466">
        <v>17501</v>
      </c>
      <c r="N148" s="463">
        <v>0.5</v>
      </c>
      <c r="O148" s="466">
        <v>17501.5</v>
      </c>
      <c r="P148" s="429">
        <f t="shared" si="42"/>
        <v>35002</v>
      </c>
      <c r="Q148" s="429">
        <f t="shared" si="43"/>
        <v>35003</v>
      </c>
      <c r="S148" s="461" t="s">
        <v>146</v>
      </c>
      <c r="T148" s="461" t="s">
        <v>24</v>
      </c>
      <c r="U148" s="463">
        <v>0</v>
      </c>
      <c r="V148" s="466">
        <v>0</v>
      </c>
      <c r="W148" s="466">
        <v>0</v>
      </c>
      <c r="X148" s="463">
        <v>0</v>
      </c>
      <c r="Y148" s="429" t="str">
        <f t="shared" si="44"/>
        <v>N/A</v>
      </c>
      <c r="Z148" s="429" t="str">
        <f t="shared" si="45"/>
        <v>N/A</v>
      </c>
      <c r="AB148" s="461" t="s">
        <v>146</v>
      </c>
      <c r="AC148" s="461" t="s">
        <v>32</v>
      </c>
      <c r="AD148" s="463">
        <v>1</v>
      </c>
      <c r="AE148" s="466">
        <v>51266</v>
      </c>
      <c r="AF148" s="463">
        <v>1</v>
      </c>
      <c r="AG148" s="466">
        <v>51267</v>
      </c>
      <c r="AH148" s="429">
        <f t="shared" si="46"/>
        <v>51266</v>
      </c>
      <c r="AI148" s="429">
        <f t="shared" si="47"/>
        <v>51267</v>
      </c>
      <c r="AK148" s="461" t="s">
        <v>146</v>
      </c>
      <c r="AL148" s="461" t="s">
        <v>33</v>
      </c>
      <c r="AM148" s="463">
        <v>0.28849999999999998</v>
      </c>
      <c r="AN148" s="466">
        <v>12690.54</v>
      </c>
      <c r="AO148" s="463">
        <v>0.28849999999999998</v>
      </c>
      <c r="AP148" s="466">
        <v>12691.54</v>
      </c>
      <c r="AQ148" s="429">
        <f t="shared" si="48"/>
        <v>43988.006932409022</v>
      </c>
      <c r="AR148" s="429">
        <f t="shared" si="49"/>
        <v>43991.473136915083</v>
      </c>
      <c r="AT148" s="461" t="s">
        <v>146</v>
      </c>
      <c r="AU148" s="461" t="s">
        <v>34</v>
      </c>
      <c r="AV148" s="463">
        <v>2.5</v>
      </c>
      <c r="AW148" s="466">
        <v>74942</v>
      </c>
      <c r="AX148" s="463">
        <v>2.5</v>
      </c>
      <c r="AY148" s="466">
        <v>74944.5</v>
      </c>
      <c r="AZ148" s="429">
        <f t="shared" si="50"/>
        <v>29976.799999999999</v>
      </c>
      <c r="BA148" s="429">
        <f t="shared" si="51"/>
        <v>29977.8</v>
      </c>
      <c r="BC148" s="461" t="s">
        <v>146</v>
      </c>
      <c r="BD148" s="461" t="s">
        <v>49</v>
      </c>
      <c r="BE148" s="463">
        <v>0</v>
      </c>
      <c r="BF148" s="466">
        <v>0</v>
      </c>
      <c r="BG148" s="463">
        <v>0</v>
      </c>
      <c r="BH148" s="466">
        <v>0</v>
      </c>
      <c r="BI148" s="429" t="str">
        <f t="shared" si="52"/>
        <v>N/A</v>
      </c>
      <c r="BJ148" s="429" t="str">
        <f t="shared" si="53"/>
        <v>N/A</v>
      </c>
      <c r="BL148" s="461" t="s">
        <v>146</v>
      </c>
      <c r="BM148" s="461" t="s">
        <v>20</v>
      </c>
      <c r="BN148" s="463">
        <v>0</v>
      </c>
      <c r="BO148" s="466">
        <v>0</v>
      </c>
      <c r="BP148" s="463">
        <v>0</v>
      </c>
      <c r="BQ148" s="466">
        <v>0</v>
      </c>
      <c r="BR148" s="429" t="str">
        <f t="shared" si="54"/>
        <v>N/A</v>
      </c>
      <c r="BS148" s="429" t="str">
        <f t="shared" si="55"/>
        <v>N/A</v>
      </c>
      <c r="BU148" s="461" t="s">
        <v>146</v>
      </c>
      <c r="BV148" s="461" t="s">
        <v>21</v>
      </c>
      <c r="BW148" s="463">
        <v>0</v>
      </c>
      <c r="BX148" s="466">
        <v>0</v>
      </c>
      <c r="BY148" s="463">
        <v>0</v>
      </c>
      <c r="BZ148" s="466">
        <v>0</v>
      </c>
      <c r="CA148" s="429" t="str">
        <f t="shared" si="56"/>
        <v>N/A</v>
      </c>
      <c r="CB148" s="429" t="str">
        <f t="shared" si="57"/>
        <v>N/A</v>
      </c>
      <c r="CD148" s="461" t="s">
        <v>146</v>
      </c>
      <c r="CE148" s="461" t="s">
        <v>22</v>
      </c>
      <c r="CF148" s="463">
        <v>1</v>
      </c>
      <c r="CG148" s="466">
        <v>34360</v>
      </c>
      <c r="CH148" s="463">
        <v>1</v>
      </c>
      <c r="CI148" s="466">
        <v>34361</v>
      </c>
      <c r="CJ148" s="429">
        <f t="shared" si="58"/>
        <v>34360</v>
      </c>
      <c r="CK148" s="429">
        <f t="shared" si="59"/>
        <v>34361</v>
      </c>
    </row>
    <row r="149" spans="1:89" s="424" customFormat="1">
      <c r="A149" s="459" t="s">
        <v>243</v>
      </c>
      <c r="B149" s="459" t="s">
        <v>19</v>
      </c>
      <c r="C149" s="462">
        <v>0</v>
      </c>
      <c r="D149" s="465">
        <v>0</v>
      </c>
      <c r="E149" s="462">
        <v>0</v>
      </c>
      <c r="F149" s="465">
        <v>0</v>
      </c>
      <c r="G149" s="430" t="str">
        <f t="shared" si="40"/>
        <v>N/A</v>
      </c>
      <c r="H149" s="430" t="str">
        <f t="shared" si="41"/>
        <v>N/A</v>
      </c>
      <c r="J149" s="459" t="s">
        <v>243</v>
      </c>
      <c r="K149" s="459" t="s">
        <v>23</v>
      </c>
      <c r="L149" s="462">
        <v>1</v>
      </c>
      <c r="M149" s="465">
        <v>40040</v>
      </c>
      <c r="N149" s="462">
        <v>1</v>
      </c>
      <c r="O149" s="465">
        <v>40040</v>
      </c>
      <c r="P149" s="430">
        <f t="shared" si="42"/>
        <v>40040</v>
      </c>
      <c r="Q149" s="430">
        <f t="shared" si="43"/>
        <v>40040</v>
      </c>
      <c r="S149" s="459" t="s">
        <v>243</v>
      </c>
      <c r="T149" s="459" t="s">
        <v>24</v>
      </c>
      <c r="U149" s="462">
        <v>0</v>
      </c>
      <c r="V149" s="465">
        <v>0</v>
      </c>
      <c r="W149" s="465">
        <v>0</v>
      </c>
      <c r="X149" s="462">
        <v>0</v>
      </c>
      <c r="Y149" s="430" t="str">
        <f t="shared" si="44"/>
        <v>N/A</v>
      </c>
      <c r="Z149" s="430" t="str">
        <f t="shared" si="45"/>
        <v>N/A</v>
      </c>
      <c r="AB149" s="459" t="s">
        <v>243</v>
      </c>
      <c r="AC149" s="459" t="s">
        <v>32</v>
      </c>
      <c r="AD149" s="462">
        <v>0</v>
      </c>
      <c r="AE149" s="465">
        <v>0</v>
      </c>
      <c r="AF149" s="462">
        <v>0</v>
      </c>
      <c r="AG149" s="465">
        <v>0</v>
      </c>
      <c r="AH149" s="430" t="str">
        <f t="shared" si="46"/>
        <v>N/A</v>
      </c>
      <c r="AI149" s="430" t="str">
        <f t="shared" si="47"/>
        <v>N/A</v>
      </c>
      <c r="AK149" s="459" t="s">
        <v>243</v>
      </c>
      <c r="AL149" s="459" t="s">
        <v>33</v>
      </c>
      <c r="AM149" s="462">
        <v>0</v>
      </c>
      <c r="AN149" s="465">
        <v>0</v>
      </c>
      <c r="AO149" s="462">
        <v>0</v>
      </c>
      <c r="AP149" s="465">
        <v>0</v>
      </c>
      <c r="AQ149" s="430" t="str">
        <f t="shared" si="48"/>
        <v>N/A</v>
      </c>
      <c r="AR149" s="430" t="str">
        <f t="shared" si="49"/>
        <v>N/A</v>
      </c>
      <c r="AT149" s="459" t="s">
        <v>243</v>
      </c>
      <c r="AU149" s="459" t="s">
        <v>34</v>
      </c>
      <c r="AV149" s="462">
        <v>1</v>
      </c>
      <c r="AW149" s="465">
        <v>24885</v>
      </c>
      <c r="AX149" s="462">
        <v>1</v>
      </c>
      <c r="AY149" s="465">
        <v>24886</v>
      </c>
      <c r="AZ149" s="430">
        <f t="shared" si="50"/>
        <v>24885</v>
      </c>
      <c r="BA149" s="430">
        <f t="shared" si="51"/>
        <v>24886</v>
      </c>
      <c r="BC149" s="459" t="s">
        <v>243</v>
      </c>
      <c r="BD149" s="459" t="s">
        <v>49</v>
      </c>
      <c r="BE149" s="462">
        <v>0</v>
      </c>
      <c r="BF149" s="465">
        <v>0</v>
      </c>
      <c r="BG149" s="462">
        <v>0</v>
      </c>
      <c r="BH149" s="465">
        <v>0</v>
      </c>
      <c r="BI149" s="430" t="str">
        <f t="shared" si="52"/>
        <v>N/A</v>
      </c>
      <c r="BJ149" s="430" t="str">
        <f t="shared" si="53"/>
        <v>N/A</v>
      </c>
      <c r="BL149" s="459" t="s">
        <v>243</v>
      </c>
      <c r="BM149" s="459" t="s">
        <v>20</v>
      </c>
      <c r="BN149" s="462">
        <v>0</v>
      </c>
      <c r="BO149" s="465">
        <v>0</v>
      </c>
      <c r="BP149" s="462">
        <v>0</v>
      </c>
      <c r="BQ149" s="465">
        <v>0</v>
      </c>
      <c r="BR149" s="430" t="str">
        <f t="shared" si="54"/>
        <v>N/A</v>
      </c>
      <c r="BS149" s="430" t="str">
        <f t="shared" si="55"/>
        <v>N/A</v>
      </c>
      <c r="BU149" s="459" t="s">
        <v>243</v>
      </c>
      <c r="BV149" s="459" t="s">
        <v>21</v>
      </c>
      <c r="BW149" s="462">
        <v>0</v>
      </c>
      <c r="BX149" s="465">
        <v>0</v>
      </c>
      <c r="BY149" s="462">
        <v>0</v>
      </c>
      <c r="BZ149" s="465">
        <v>0</v>
      </c>
      <c r="CA149" s="430" t="str">
        <f t="shared" si="56"/>
        <v>N/A</v>
      </c>
      <c r="CB149" s="430" t="str">
        <f t="shared" si="57"/>
        <v>N/A</v>
      </c>
      <c r="CD149" s="459" t="s">
        <v>243</v>
      </c>
      <c r="CE149" s="459" t="s">
        <v>22</v>
      </c>
      <c r="CF149" s="462">
        <v>1</v>
      </c>
      <c r="CG149" s="465">
        <v>52555</v>
      </c>
      <c r="CH149" s="462">
        <v>1</v>
      </c>
      <c r="CI149" s="465">
        <v>52556</v>
      </c>
      <c r="CJ149" s="430">
        <f t="shared" si="58"/>
        <v>52555</v>
      </c>
      <c r="CK149" s="430">
        <f t="shared" si="59"/>
        <v>52556</v>
      </c>
    </row>
    <row r="150" spans="1:89">
      <c r="A150" s="461" t="s">
        <v>147</v>
      </c>
      <c r="B150" s="461" t="s">
        <v>19</v>
      </c>
      <c r="C150" s="463">
        <v>5</v>
      </c>
      <c r="D150" s="466">
        <v>334995</v>
      </c>
      <c r="E150" s="463">
        <v>5</v>
      </c>
      <c r="F150" s="466">
        <v>335000</v>
      </c>
      <c r="G150" s="429">
        <f t="shared" si="40"/>
        <v>66999</v>
      </c>
      <c r="H150" s="429">
        <f t="shared" si="41"/>
        <v>67000</v>
      </c>
      <c r="J150" s="461" t="s">
        <v>147</v>
      </c>
      <c r="K150" s="461" t="s">
        <v>23</v>
      </c>
      <c r="L150" s="463">
        <v>4</v>
      </c>
      <c r="M150" s="466">
        <v>229650</v>
      </c>
      <c r="N150" s="463">
        <v>4</v>
      </c>
      <c r="O150" s="466">
        <v>229654</v>
      </c>
      <c r="P150" s="429">
        <f t="shared" si="42"/>
        <v>57412.5</v>
      </c>
      <c r="Q150" s="429">
        <f t="shared" si="43"/>
        <v>57413.5</v>
      </c>
      <c r="S150" s="461" t="s">
        <v>147</v>
      </c>
      <c r="T150" s="461" t="s">
        <v>24</v>
      </c>
      <c r="U150" s="463">
        <v>1</v>
      </c>
      <c r="V150" s="466">
        <v>48820</v>
      </c>
      <c r="W150" s="466">
        <v>1</v>
      </c>
      <c r="X150" s="463">
        <v>48821</v>
      </c>
      <c r="Y150" s="429">
        <f t="shared" si="44"/>
        <v>48820</v>
      </c>
      <c r="Z150" s="429">
        <f t="shared" si="45"/>
        <v>48821</v>
      </c>
      <c r="AB150" s="461" t="s">
        <v>147</v>
      </c>
      <c r="AC150" s="461" t="s">
        <v>32</v>
      </c>
      <c r="AD150" s="463">
        <v>8</v>
      </c>
      <c r="AE150" s="466">
        <v>428023</v>
      </c>
      <c r="AF150" s="463">
        <v>8</v>
      </c>
      <c r="AG150" s="466">
        <v>428031</v>
      </c>
      <c r="AH150" s="429">
        <f t="shared" si="46"/>
        <v>53502.875</v>
      </c>
      <c r="AI150" s="429">
        <f t="shared" si="47"/>
        <v>53503.875</v>
      </c>
      <c r="AK150" s="461" t="s">
        <v>147</v>
      </c>
      <c r="AL150" s="461" t="s">
        <v>33</v>
      </c>
      <c r="AM150" s="463">
        <v>1</v>
      </c>
      <c r="AN150" s="466">
        <v>49554</v>
      </c>
      <c r="AO150" s="463">
        <v>1</v>
      </c>
      <c r="AP150" s="466">
        <v>49555</v>
      </c>
      <c r="AQ150" s="429">
        <f t="shared" si="48"/>
        <v>49554</v>
      </c>
      <c r="AR150" s="429">
        <f t="shared" si="49"/>
        <v>49555</v>
      </c>
      <c r="AT150" s="461" t="s">
        <v>147</v>
      </c>
      <c r="AU150" s="461" t="s">
        <v>34</v>
      </c>
      <c r="AV150" s="463">
        <v>11</v>
      </c>
      <c r="AW150" s="466">
        <v>235237</v>
      </c>
      <c r="AX150" s="463">
        <v>11</v>
      </c>
      <c r="AY150" s="466">
        <v>235248</v>
      </c>
      <c r="AZ150" s="429">
        <f t="shared" si="50"/>
        <v>21385.18181818182</v>
      </c>
      <c r="BA150" s="429">
        <f t="shared" si="51"/>
        <v>21386.18181818182</v>
      </c>
      <c r="BC150" s="461" t="s">
        <v>147</v>
      </c>
      <c r="BD150" s="461" t="s">
        <v>49</v>
      </c>
      <c r="BE150" s="463">
        <v>0</v>
      </c>
      <c r="BF150" s="466">
        <v>0</v>
      </c>
      <c r="BG150" s="463">
        <v>0</v>
      </c>
      <c r="BH150" s="466">
        <v>0</v>
      </c>
      <c r="BI150" s="429" t="str">
        <f t="shared" si="52"/>
        <v>N/A</v>
      </c>
      <c r="BJ150" s="429" t="str">
        <f t="shared" si="53"/>
        <v>N/A</v>
      </c>
      <c r="BL150" s="461" t="s">
        <v>147</v>
      </c>
      <c r="BM150" s="461" t="s">
        <v>20</v>
      </c>
      <c r="BN150" s="463">
        <v>3</v>
      </c>
      <c r="BO150" s="466">
        <v>199061</v>
      </c>
      <c r="BP150" s="463">
        <v>3</v>
      </c>
      <c r="BQ150" s="466">
        <v>199064</v>
      </c>
      <c r="BR150" s="429">
        <f t="shared" si="54"/>
        <v>66353.666666666672</v>
      </c>
      <c r="BS150" s="429">
        <f t="shared" si="55"/>
        <v>66354.666666666672</v>
      </c>
      <c r="BU150" s="461" t="s">
        <v>147</v>
      </c>
      <c r="BV150" s="461" t="s">
        <v>21</v>
      </c>
      <c r="BW150" s="463">
        <v>2</v>
      </c>
      <c r="BX150" s="466">
        <v>120622</v>
      </c>
      <c r="BY150" s="463">
        <v>2</v>
      </c>
      <c r="BZ150" s="466">
        <v>120624</v>
      </c>
      <c r="CA150" s="429">
        <f t="shared" si="56"/>
        <v>60311</v>
      </c>
      <c r="CB150" s="429">
        <f t="shared" si="57"/>
        <v>60312</v>
      </c>
      <c r="CD150" s="461" t="s">
        <v>147</v>
      </c>
      <c r="CE150" s="461" t="s">
        <v>22</v>
      </c>
      <c r="CF150" s="463">
        <v>1</v>
      </c>
      <c r="CG150" s="466">
        <v>78399</v>
      </c>
      <c r="CH150" s="463">
        <v>1</v>
      </c>
      <c r="CI150" s="466">
        <v>78400</v>
      </c>
      <c r="CJ150" s="429">
        <f t="shared" si="58"/>
        <v>78399</v>
      </c>
      <c r="CK150" s="429">
        <f t="shared" si="59"/>
        <v>78400</v>
      </c>
    </row>
    <row r="151" spans="1:89" s="424" customFormat="1">
      <c r="A151" s="459" t="s">
        <v>244</v>
      </c>
      <c r="B151" s="459" t="s">
        <v>19</v>
      </c>
      <c r="C151" s="462">
        <v>0</v>
      </c>
      <c r="D151" s="465">
        <v>0</v>
      </c>
      <c r="E151" s="462">
        <v>0</v>
      </c>
      <c r="F151" s="465">
        <v>0</v>
      </c>
      <c r="G151" s="430" t="str">
        <f t="shared" si="40"/>
        <v>N/A</v>
      </c>
      <c r="H151" s="430" t="str">
        <f t="shared" si="41"/>
        <v>N/A</v>
      </c>
      <c r="J151" s="459" t="s">
        <v>244</v>
      </c>
      <c r="K151" s="459" t="s">
        <v>23</v>
      </c>
      <c r="L151" s="462">
        <v>0</v>
      </c>
      <c r="M151" s="465">
        <v>0</v>
      </c>
      <c r="N151" s="462">
        <v>0</v>
      </c>
      <c r="O151" s="465">
        <v>0</v>
      </c>
      <c r="P151" s="430" t="str">
        <f t="shared" si="42"/>
        <v>N/A</v>
      </c>
      <c r="Q151" s="430" t="str">
        <f t="shared" si="43"/>
        <v>N/A</v>
      </c>
      <c r="S151" s="459" t="s">
        <v>244</v>
      </c>
      <c r="T151" s="459" t="s">
        <v>24</v>
      </c>
      <c r="U151" s="462">
        <v>0</v>
      </c>
      <c r="V151" s="465">
        <v>0</v>
      </c>
      <c r="W151" s="465">
        <v>0</v>
      </c>
      <c r="X151" s="462">
        <v>0</v>
      </c>
      <c r="Y151" s="430" t="str">
        <f t="shared" si="44"/>
        <v>N/A</v>
      </c>
      <c r="Z151" s="430" t="str">
        <f t="shared" si="45"/>
        <v>N/A</v>
      </c>
      <c r="AB151" s="459" t="s">
        <v>244</v>
      </c>
      <c r="AC151" s="459" t="s">
        <v>32</v>
      </c>
      <c r="AD151" s="462">
        <v>0</v>
      </c>
      <c r="AE151" s="465">
        <v>0</v>
      </c>
      <c r="AF151" s="462">
        <v>0</v>
      </c>
      <c r="AG151" s="465">
        <v>0</v>
      </c>
      <c r="AH151" s="430" t="str">
        <f t="shared" si="46"/>
        <v>N/A</v>
      </c>
      <c r="AI151" s="430" t="str">
        <f t="shared" si="47"/>
        <v>N/A</v>
      </c>
      <c r="AK151" s="459" t="s">
        <v>244</v>
      </c>
      <c r="AL151" s="459" t="s">
        <v>33</v>
      </c>
      <c r="AM151" s="462">
        <v>0</v>
      </c>
      <c r="AN151" s="465">
        <v>0</v>
      </c>
      <c r="AO151" s="462">
        <v>0</v>
      </c>
      <c r="AP151" s="465">
        <v>0</v>
      </c>
      <c r="AQ151" s="430" t="str">
        <f t="shared" si="48"/>
        <v>N/A</v>
      </c>
      <c r="AR151" s="430" t="str">
        <f t="shared" si="49"/>
        <v>N/A</v>
      </c>
      <c r="AT151" s="459" t="s">
        <v>244</v>
      </c>
      <c r="AU151" s="459" t="s">
        <v>34</v>
      </c>
      <c r="AV151" s="462">
        <v>1</v>
      </c>
      <c r="AW151" s="465">
        <v>27830</v>
      </c>
      <c r="AX151" s="462">
        <v>1</v>
      </c>
      <c r="AY151" s="465">
        <v>29222</v>
      </c>
      <c r="AZ151" s="430">
        <f t="shared" si="50"/>
        <v>27830</v>
      </c>
      <c r="BA151" s="430">
        <f t="shared" si="51"/>
        <v>29222</v>
      </c>
      <c r="BC151" s="459" t="s">
        <v>244</v>
      </c>
      <c r="BD151" s="459" t="s">
        <v>49</v>
      </c>
      <c r="BE151" s="462">
        <v>0</v>
      </c>
      <c r="BF151" s="465">
        <v>0</v>
      </c>
      <c r="BG151" s="462">
        <v>0</v>
      </c>
      <c r="BH151" s="465">
        <v>0</v>
      </c>
      <c r="BI151" s="430" t="str">
        <f t="shared" si="52"/>
        <v>N/A</v>
      </c>
      <c r="BJ151" s="430" t="str">
        <f t="shared" si="53"/>
        <v>N/A</v>
      </c>
      <c r="BL151" s="459" t="s">
        <v>244</v>
      </c>
      <c r="BM151" s="459" t="s">
        <v>20</v>
      </c>
      <c r="BN151" s="462">
        <v>0</v>
      </c>
      <c r="BO151" s="465">
        <v>0</v>
      </c>
      <c r="BP151" s="462">
        <v>0</v>
      </c>
      <c r="BQ151" s="465">
        <v>0</v>
      </c>
      <c r="BR151" s="430" t="str">
        <f t="shared" si="54"/>
        <v>N/A</v>
      </c>
      <c r="BS151" s="430" t="str">
        <f t="shared" si="55"/>
        <v>N/A</v>
      </c>
      <c r="BU151" s="459" t="s">
        <v>244</v>
      </c>
      <c r="BV151" s="459" t="s">
        <v>21</v>
      </c>
      <c r="BW151" s="462">
        <v>0</v>
      </c>
      <c r="BX151" s="465">
        <v>0</v>
      </c>
      <c r="BY151" s="462">
        <v>0</v>
      </c>
      <c r="BZ151" s="465">
        <v>0</v>
      </c>
      <c r="CA151" s="430" t="str">
        <f t="shared" si="56"/>
        <v>N/A</v>
      </c>
      <c r="CB151" s="430" t="str">
        <f t="shared" si="57"/>
        <v>N/A</v>
      </c>
      <c r="CD151" s="459" t="s">
        <v>244</v>
      </c>
      <c r="CE151" s="459" t="s">
        <v>22</v>
      </c>
      <c r="CF151" s="462">
        <v>0</v>
      </c>
      <c r="CG151" s="465">
        <v>0</v>
      </c>
      <c r="CH151" s="462">
        <v>0</v>
      </c>
      <c r="CI151" s="465">
        <v>0</v>
      </c>
      <c r="CJ151" s="430" t="str">
        <f t="shared" si="58"/>
        <v>N/A</v>
      </c>
      <c r="CK151" s="430" t="str">
        <f t="shared" si="59"/>
        <v>N/A</v>
      </c>
    </row>
    <row r="152" spans="1:89">
      <c r="A152" s="459" t="s">
        <v>148</v>
      </c>
      <c r="B152" s="459" t="s">
        <v>19</v>
      </c>
      <c r="C152" s="462">
        <v>5</v>
      </c>
      <c r="D152" s="465">
        <v>395806.82</v>
      </c>
      <c r="E152" s="462">
        <v>5</v>
      </c>
      <c r="F152" s="465">
        <v>400312</v>
      </c>
      <c r="G152" s="429">
        <f t="shared" si="40"/>
        <v>79161.364000000001</v>
      </c>
      <c r="H152" s="429">
        <f t="shared" si="41"/>
        <v>80062.399999999994</v>
      </c>
      <c r="J152" s="459" t="s">
        <v>148</v>
      </c>
      <c r="K152" s="459" t="s">
        <v>23</v>
      </c>
      <c r="L152" s="462">
        <v>1</v>
      </c>
      <c r="M152" s="465">
        <v>71775</v>
      </c>
      <c r="N152" s="462">
        <v>1</v>
      </c>
      <c r="O152" s="465">
        <v>72558</v>
      </c>
      <c r="P152" s="429">
        <f t="shared" si="42"/>
        <v>71775</v>
      </c>
      <c r="Q152" s="429">
        <f t="shared" si="43"/>
        <v>72558</v>
      </c>
      <c r="S152" s="459" t="s">
        <v>148</v>
      </c>
      <c r="T152" s="459" t="s">
        <v>24</v>
      </c>
      <c r="U152" s="462">
        <v>0</v>
      </c>
      <c r="V152" s="465">
        <v>0</v>
      </c>
      <c r="W152" s="465">
        <v>0</v>
      </c>
      <c r="X152" s="462">
        <v>0</v>
      </c>
      <c r="Y152" s="429" t="str">
        <f t="shared" si="44"/>
        <v>N/A</v>
      </c>
      <c r="Z152" s="429" t="str">
        <f t="shared" si="45"/>
        <v>N/A</v>
      </c>
      <c r="AB152" s="459" t="s">
        <v>148</v>
      </c>
      <c r="AC152" s="459" t="s">
        <v>32</v>
      </c>
      <c r="AD152" s="462">
        <v>5</v>
      </c>
      <c r="AE152" s="465">
        <v>313018</v>
      </c>
      <c r="AF152" s="462">
        <v>5</v>
      </c>
      <c r="AG152" s="465">
        <v>322191</v>
      </c>
      <c r="AH152" s="429">
        <f t="shared" si="46"/>
        <v>62603.6</v>
      </c>
      <c r="AI152" s="429">
        <f t="shared" si="47"/>
        <v>64438.2</v>
      </c>
      <c r="AK152" s="459" t="s">
        <v>148</v>
      </c>
      <c r="AL152" s="459" t="s">
        <v>33</v>
      </c>
      <c r="AM152" s="462">
        <v>1</v>
      </c>
      <c r="AN152" s="465">
        <v>52448</v>
      </c>
      <c r="AO152" s="462">
        <v>1</v>
      </c>
      <c r="AP152" s="465">
        <v>52979</v>
      </c>
      <c r="AQ152" s="429">
        <f t="shared" si="48"/>
        <v>52448</v>
      </c>
      <c r="AR152" s="429">
        <f t="shared" si="49"/>
        <v>52979</v>
      </c>
      <c r="AT152" s="459" t="s">
        <v>148</v>
      </c>
      <c r="AU152" s="459" t="s">
        <v>34</v>
      </c>
      <c r="AV152" s="462">
        <v>7</v>
      </c>
      <c r="AW152" s="465">
        <v>226474</v>
      </c>
      <c r="AX152" s="462">
        <v>7</v>
      </c>
      <c r="AY152" s="465">
        <v>233589</v>
      </c>
      <c r="AZ152" s="429">
        <f t="shared" si="50"/>
        <v>32353.428571428572</v>
      </c>
      <c r="BA152" s="429">
        <f t="shared" si="51"/>
        <v>33369.857142857145</v>
      </c>
      <c r="BC152" s="459" t="s">
        <v>148</v>
      </c>
      <c r="BD152" s="459" t="s">
        <v>49</v>
      </c>
      <c r="BE152" s="462">
        <v>0</v>
      </c>
      <c r="BF152" s="465">
        <v>0</v>
      </c>
      <c r="BG152" s="462">
        <v>0</v>
      </c>
      <c r="BH152" s="465">
        <v>0</v>
      </c>
      <c r="BI152" s="429" t="str">
        <f t="shared" si="52"/>
        <v>N/A</v>
      </c>
      <c r="BJ152" s="429" t="str">
        <f t="shared" si="53"/>
        <v>N/A</v>
      </c>
      <c r="BL152" s="459" t="s">
        <v>148</v>
      </c>
      <c r="BM152" s="459" t="s">
        <v>20</v>
      </c>
      <c r="BN152" s="462">
        <v>3</v>
      </c>
      <c r="BO152" s="465">
        <v>297357</v>
      </c>
      <c r="BP152" s="462">
        <v>3</v>
      </c>
      <c r="BQ152" s="465">
        <v>298140</v>
      </c>
      <c r="BR152" s="429">
        <f t="shared" si="54"/>
        <v>99119</v>
      </c>
      <c r="BS152" s="429">
        <f t="shared" si="55"/>
        <v>99380</v>
      </c>
      <c r="BU152" s="459" t="s">
        <v>148</v>
      </c>
      <c r="BV152" s="459" t="s">
        <v>21</v>
      </c>
      <c r="BW152" s="462">
        <v>2</v>
      </c>
      <c r="BX152" s="465">
        <v>96048</v>
      </c>
      <c r="BY152" s="462">
        <v>2</v>
      </c>
      <c r="BZ152" s="465">
        <v>96570</v>
      </c>
      <c r="CA152" s="429">
        <f t="shared" si="56"/>
        <v>48024</v>
      </c>
      <c r="CB152" s="429">
        <f t="shared" si="57"/>
        <v>48285</v>
      </c>
      <c r="CD152" s="459" t="s">
        <v>148</v>
      </c>
      <c r="CE152" s="459" t="s">
        <v>22</v>
      </c>
      <c r="CF152" s="462">
        <v>1</v>
      </c>
      <c r="CG152" s="465">
        <v>105483</v>
      </c>
      <c r="CH152" s="462">
        <v>1</v>
      </c>
      <c r="CI152" s="465">
        <v>105483</v>
      </c>
      <c r="CJ152" s="429">
        <f t="shared" si="58"/>
        <v>105483</v>
      </c>
      <c r="CK152" s="429">
        <f t="shared" si="59"/>
        <v>105483</v>
      </c>
    </row>
    <row r="153" spans="1:89">
      <c r="A153" s="459" t="s">
        <v>682</v>
      </c>
      <c r="B153" s="459" t="s">
        <v>19</v>
      </c>
      <c r="C153" s="462">
        <v>0</v>
      </c>
      <c r="D153" s="465">
        <v>0</v>
      </c>
      <c r="E153" s="462">
        <v>0</v>
      </c>
      <c r="F153" s="465">
        <v>0</v>
      </c>
      <c r="G153" s="429" t="str">
        <f t="shared" si="40"/>
        <v>N/A</v>
      </c>
      <c r="H153" s="429" t="str">
        <f t="shared" si="41"/>
        <v>N/A</v>
      </c>
      <c r="J153" s="459" t="s">
        <v>682</v>
      </c>
      <c r="K153" s="459" t="s">
        <v>23</v>
      </c>
      <c r="L153" s="462">
        <v>0</v>
      </c>
      <c r="M153" s="465">
        <v>0</v>
      </c>
      <c r="N153" s="462">
        <v>0</v>
      </c>
      <c r="O153" s="465">
        <v>0</v>
      </c>
      <c r="P153" s="429" t="str">
        <f t="shared" si="42"/>
        <v>N/A</v>
      </c>
      <c r="Q153" s="429" t="str">
        <f t="shared" si="43"/>
        <v>N/A</v>
      </c>
      <c r="S153" s="459" t="s">
        <v>682</v>
      </c>
      <c r="T153" s="459" t="s">
        <v>24</v>
      </c>
      <c r="U153" s="462">
        <v>0</v>
      </c>
      <c r="V153" s="465">
        <v>0</v>
      </c>
      <c r="W153" s="465">
        <v>0</v>
      </c>
      <c r="X153" s="462">
        <v>0</v>
      </c>
      <c r="Y153" s="429" t="str">
        <f t="shared" si="44"/>
        <v>N/A</v>
      </c>
      <c r="Z153" s="429" t="str">
        <f t="shared" si="45"/>
        <v>N/A</v>
      </c>
      <c r="AB153" s="459" t="s">
        <v>682</v>
      </c>
      <c r="AC153" s="459" t="s">
        <v>32</v>
      </c>
      <c r="AD153" s="462">
        <v>2</v>
      </c>
      <c r="AE153" s="465">
        <v>98148.56</v>
      </c>
      <c r="AF153" s="462">
        <v>2</v>
      </c>
      <c r="AG153" s="465">
        <v>115394</v>
      </c>
      <c r="AH153" s="429">
        <f t="shared" si="46"/>
        <v>49074.28</v>
      </c>
      <c r="AI153" s="429">
        <f t="shared" si="47"/>
        <v>57697</v>
      </c>
      <c r="AK153" s="459" t="s">
        <v>682</v>
      </c>
      <c r="AL153" s="459" t="s">
        <v>33</v>
      </c>
      <c r="AM153" s="462">
        <v>0</v>
      </c>
      <c r="AN153" s="465">
        <v>0</v>
      </c>
      <c r="AO153" s="462">
        <v>0</v>
      </c>
      <c r="AP153" s="465">
        <v>0</v>
      </c>
      <c r="AQ153" s="429" t="str">
        <f t="shared" si="48"/>
        <v>N/A</v>
      </c>
      <c r="AR153" s="429" t="str">
        <f t="shared" si="49"/>
        <v>N/A</v>
      </c>
      <c r="AT153" s="459" t="s">
        <v>682</v>
      </c>
      <c r="AU153" s="459" t="s">
        <v>34</v>
      </c>
      <c r="AV153" s="462">
        <v>2</v>
      </c>
      <c r="AW153" s="465">
        <v>66676.17</v>
      </c>
      <c r="AX153" s="462">
        <v>2</v>
      </c>
      <c r="AY153" s="465">
        <v>67452.850000000006</v>
      </c>
      <c r="AZ153" s="429">
        <f t="shared" si="50"/>
        <v>33338.084999999999</v>
      </c>
      <c r="BA153" s="429">
        <f t="shared" si="51"/>
        <v>33726.425000000003</v>
      </c>
      <c r="BC153" s="459" t="s">
        <v>682</v>
      </c>
      <c r="BD153" s="459" t="s">
        <v>49</v>
      </c>
      <c r="BE153" s="462">
        <v>0</v>
      </c>
      <c r="BF153" s="465">
        <v>0</v>
      </c>
      <c r="BG153" s="462">
        <v>0</v>
      </c>
      <c r="BH153" s="465">
        <v>0</v>
      </c>
      <c r="BI153" s="429" t="str">
        <f t="shared" si="52"/>
        <v>N/A</v>
      </c>
      <c r="BJ153" s="429" t="str">
        <f t="shared" si="53"/>
        <v>N/A</v>
      </c>
      <c r="BL153" s="459" t="s">
        <v>682</v>
      </c>
      <c r="BM153" s="459" t="s">
        <v>20</v>
      </c>
      <c r="BN153" s="462">
        <v>0</v>
      </c>
      <c r="BO153" s="465">
        <v>0</v>
      </c>
      <c r="BP153" s="462">
        <v>0</v>
      </c>
      <c r="BQ153" s="465">
        <v>0</v>
      </c>
      <c r="BR153" s="429" t="str">
        <f t="shared" si="54"/>
        <v>N/A</v>
      </c>
      <c r="BS153" s="429" t="str">
        <f t="shared" si="55"/>
        <v>N/A</v>
      </c>
      <c r="BU153" s="459" t="s">
        <v>682</v>
      </c>
      <c r="BV153" s="459" t="s">
        <v>21</v>
      </c>
      <c r="BW153" s="462">
        <v>0</v>
      </c>
      <c r="BX153" s="465">
        <v>0</v>
      </c>
      <c r="BY153" s="462">
        <v>0</v>
      </c>
      <c r="BZ153" s="465">
        <v>0</v>
      </c>
      <c r="CA153" s="429" t="str">
        <f t="shared" si="56"/>
        <v>N/A</v>
      </c>
      <c r="CB153" s="429" t="str">
        <f t="shared" si="57"/>
        <v>N/A</v>
      </c>
      <c r="CD153" s="459" t="s">
        <v>682</v>
      </c>
      <c r="CE153" s="459" t="s">
        <v>22</v>
      </c>
      <c r="CF153" s="462">
        <v>0</v>
      </c>
      <c r="CG153" s="465">
        <v>0</v>
      </c>
      <c r="CH153" s="462">
        <v>0</v>
      </c>
      <c r="CI153" s="465">
        <v>0</v>
      </c>
      <c r="CJ153" s="429" t="str">
        <f t="shared" si="58"/>
        <v>N/A</v>
      </c>
      <c r="CK153" s="429" t="str">
        <f t="shared" si="59"/>
        <v>N/A</v>
      </c>
    </row>
    <row r="154" spans="1:89">
      <c r="A154" s="459" t="s">
        <v>255</v>
      </c>
      <c r="B154" s="459"/>
      <c r="C154" s="462">
        <v>997.29499999999996</v>
      </c>
      <c r="D154" s="465">
        <v>72852935.079999983</v>
      </c>
      <c r="E154" s="462">
        <v>997.29499999999996</v>
      </c>
      <c r="F154" s="465">
        <v>73453351.829999998</v>
      </c>
      <c r="G154" s="422"/>
      <c r="H154" s="422"/>
      <c r="J154" s="459" t="s">
        <v>255</v>
      </c>
      <c r="K154" s="459"/>
      <c r="L154" s="462">
        <v>326.702</v>
      </c>
      <c r="M154" s="465">
        <v>21434539.830800001</v>
      </c>
      <c r="N154" s="462">
        <v>326.702</v>
      </c>
      <c r="O154" s="465">
        <v>21494558.800799999</v>
      </c>
      <c r="P154" s="429"/>
      <c r="Q154" s="429"/>
      <c r="S154" s="459" t="s">
        <v>255</v>
      </c>
      <c r="T154" s="459"/>
      <c r="U154" s="462">
        <v>216.99340000000001</v>
      </c>
      <c r="V154" s="465">
        <v>10930807.899999997</v>
      </c>
      <c r="W154" s="465">
        <v>216.99340000000001</v>
      </c>
      <c r="X154" s="462">
        <v>10961392.48</v>
      </c>
      <c r="Y154" s="429"/>
      <c r="Z154" s="429"/>
      <c r="AB154" s="459" t="s">
        <v>255</v>
      </c>
      <c r="AC154" s="459"/>
      <c r="AD154" s="462">
        <v>985.95320000000004</v>
      </c>
      <c r="AE154" s="465">
        <v>51040855.30999998</v>
      </c>
      <c r="AF154" s="462">
        <v>985.95320000000004</v>
      </c>
      <c r="AG154" s="465">
        <v>51230147.48999998</v>
      </c>
      <c r="AH154" s="429"/>
      <c r="AI154" s="429"/>
      <c r="AK154" s="459" t="s">
        <v>255</v>
      </c>
      <c r="AL154" s="459"/>
      <c r="AM154" s="462">
        <v>324.38850000000002</v>
      </c>
      <c r="AN154" s="465">
        <v>15134752.529999999</v>
      </c>
      <c r="AO154" s="462">
        <v>324.38850000000002</v>
      </c>
      <c r="AP154" s="465">
        <v>15166787.430000002</v>
      </c>
      <c r="AQ154" s="429"/>
      <c r="AR154" s="429"/>
      <c r="AT154" s="459" t="s">
        <v>255</v>
      </c>
      <c r="AU154" s="459"/>
      <c r="AV154" s="462">
        <v>2229.6570000000002</v>
      </c>
      <c r="AW154" s="465">
        <v>57251904.420000002</v>
      </c>
      <c r="AX154" s="462">
        <v>2229.9070000000002</v>
      </c>
      <c r="AY154" s="465">
        <v>57607463.919999994</v>
      </c>
      <c r="AZ154" s="429"/>
      <c r="BA154" s="429"/>
      <c r="BC154" s="459" t="s">
        <v>255</v>
      </c>
      <c r="BD154" s="459"/>
      <c r="BE154" s="462">
        <v>302.20000000000005</v>
      </c>
      <c r="BF154" s="465">
        <v>14336190.720000001</v>
      </c>
      <c r="BG154" s="462">
        <v>302.20000000000005</v>
      </c>
      <c r="BH154" s="465">
        <v>14375549.719999999</v>
      </c>
      <c r="BI154" s="429"/>
      <c r="BJ154" s="429"/>
      <c r="BL154" s="459" t="s">
        <v>255</v>
      </c>
      <c r="BM154" s="459"/>
      <c r="BN154" s="462">
        <v>169.06000000000003</v>
      </c>
      <c r="BO154" s="465">
        <v>15024557.215900002</v>
      </c>
      <c r="BP154" s="462">
        <v>169.06000000000003</v>
      </c>
      <c r="BQ154" s="465">
        <v>15067911.445900002</v>
      </c>
      <c r="BR154" s="429"/>
      <c r="BS154" s="429"/>
      <c r="BU154" s="459" t="s">
        <v>255</v>
      </c>
      <c r="BV154" s="459"/>
      <c r="BW154" s="462">
        <v>183.01999999999998</v>
      </c>
      <c r="BX154" s="465">
        <v>11563129.179999998</v>
      </c>
      <c r="BY154" s="462">
        <v>183.01999999999998</v>
      </c>
      <c r="BZ154" s="465">
        <v>11561536.42</v>
      </c>
      <c r="CA154" s="429"/>
      <c r="CB154" s="429"/>
      <c r="CD154" s="459" t="s">
        <v>255</v>
      </c>
      <c r="CE154" s="459"/>
      <c r="CF154" s="462">
        <v>120.25</v>
      </c>
      <c r="CG154" s="465">
        <v>8693931.540000001</v>
      </c>
      <c r="CH154" s="462">
        <v>120.25</v>
      </c>
      <c r="CI154" s="465">
        <v>8760359.8800000008</v>
      </c>
      <c r="CJ154" s="429"/>
      <c r="CK154" s="429"/>
    </row>
    <row r="156" spans="1:89">
      <c r="C156" s="409"/>
      <c r="D156" s="409">
        <f>SUM(D8:D153)</f>
        <v>72852935.079999983</v>
      </c>
      <c r="E156" s="409"/>
      <c r="F156" s="409">
        <f t="shared" ref="F156:H156" si="60">SUM(F8:F153)</f>
        <v>73453351.829999998</v>
      </c>
      <c r="G156" s="422">
        <f t="shared" si="60"/>
        <v>7084291.7154346397</v>
      </c>
      <c r="H156" s="422">
        <f t="shared" si="60"/>
        <v>7141255.1195437666</v>
      </c>
      <c r="L156" s="409"/>
      <c r="M156" s="409">
        <f>SUM(M8:M153)</f>
        <v>21434539.830800001</v>
      </c>
      <c r="N156" s="409"/>
      <c r="O156" s="409">
        <f t="shared" ref="O156:Q156" si="61">SUM(O8:O153)</f>
        <v>21494558.800799999</v>
      </c>
      <c r="P156" s="422">
        <f t="shared" si="61"/>
        <v>4769863.5443424592</v>
      </c>
      <c r="Q156" s="422">
        <f t="shared" si="61"/>
        <v>4820869.6384821469</v>
      </c>
      <c r="U156" s="409"/>
      <c r="V156" s="409">
        <f>SUM(V8:V153)</f>
        <v>10930807.899999997</v>
      </c>
      <c r="W156" s="409"/>
      <c r="X156" s="409">
        <f t="shared" ref="X156:Z156" si="62">SUM(X8:X153)</f>
        <v>10961392.48</v>
      </c>
      <c r="Y156" s="422">
        <f t="shared" si="62"/>
        <v>2282756.5918340231</v>
      </c>
      <c r="Z156" s="422">
        <f t="shared" si="62"/>
        <v>2300788.8887450448</v>
      </c>
      <c r="AD156" s="409"/>
      <c r="AE156" s="409">
        <f>SUM(AE8:AE153)</f>
        <v>51040855.30999998</v>
      </c>
      <c r="AF156" s="409"/>
      <c r="AG156" s="409">
        <f>SUM(AG8:AG153)</f>
        <v>51230147.48999998</v>
      </c>
      <c r="AH156" s="422">
        <f>SUM(AH8:AH153)</f>
        <v>5491948.6437515719</v>
      </c>
      <c r="AI156" s="422">
        <f>SUM(AI8:AI153)</f>
        <v>5535910.375970819</v>
      </c>
      <c r="AM156" s="409">
        <f>SUM(AM8:AM153)</f>
        <v>324.38850000000002</v>
      </c>
      <c r="AN156" s="409">
        <f>SUM(AN8:AN153)</f>
        <v>15134752.529999999</v>
      </c>
      <c r="AO156" s="409"/>
      <c r="AP156" s="409"/>
      <c r="AQ156" s="422">
        <f>SUM(AQ8:AQ153)</f>
        <v>3180934.585037292</v>
      </c>
      <c r="AR156" s="422">
        <f>SUM(AR8:AR153)</f>
        <v>3191681.2359810737</v>
      </c>
      <c r="AV156" s="409">
        <f>SUM(AV8:AV153)</f>
        <v>2229.6570000000002</v>
      </c>
      <c r="AW156" s="409">
        <f>SUM(AW8:AW153)</f>
        <v>57251904.420000002</v>
      </c>
      <c r="AX156" s="409"/>
      <c r="AY156" s="409"/>
      <c r="AZ156" s="422">
        <f>SUM(AZ8:AZ153)</f>
        <v>3835676.4726138432</v>
      </c>
      <c r="BA156" s="422">
        <f>SUM(BA8:BA153)</f>
        <v>3905169.9179486819</v>
      </c>
      <c r="BE156" s="409">
        <f>SUM(BE8:BE153)</f>
        <v>302.20000000000005</v>
      </c>
      <c r="BF156" s="409">
        <f>SUM(BF8:BF153)</f>
        <v>14336190.720000001</v>
      </c>
      <c r="BG156" s="409"/>
      <c r="BH156" s="409"/>
      <c r="BI156" s="422">
        <f>SUM(BI8:BI153)</f>
        <v>3158166.8945396845</v>
      </c>
      <c r="BJ156" s="422">
        <f>SUM(BJ8:BJ153)</f>
        <v>3201130.002956951</v>
      </c>
      <c r="BN156" s="409">
        <f>SUM(BN8:BN153)</f>
        <v>169.06000000000003</v>
      </c>
      <c r="BO156" s="409">
        <f>SUM(BO8:BO153)</f>
        <v>15024557.215900002</v>
      </c>
      <c r="BP156" s="409"/>
      <c r="BQ156" s="409"/>
      <c r="BR156" s="422">
        <f>SUM(BR8:BR153)</f>
        <v>4814035.9988473943</v>
      </c>
      <c r="BS156" s="422">
        <f>SUM(BS8:BS153)</f>
        <v>4832792.6585651916</v>
      </c>
      <c r="BW156" s="409">
        <f>SUM(BW8:BW153)</f>
        <v>183.01999999999998</v>
      </c>
      <c r="BX156" s="409">
        <f>SUM(BX8:BX153)</f>
        <v>11563129.179999998</v>
      </c>
      <c r="BY156" s="409"/>
      <c r="BZ156" s="409"/>
      <c r="CA156" s="422">
        <f>SUM(CA8:CA153)</f>
        <v>2088569.0138462379</v>
      </c>
      <c r="CB156" s="422">
        <f>SUM(CB8:CB153)</f>
        <v>2115811.5092789028</v>
      </c>
      <c r="CF156" s="409">
        <f>SUM(CF8:CF153)</f>
        <v>120.25</v>
      </c>
      <c r="CG156" s="409">
        <f>SUM(CG8:CG153)</f>
        <v>8693931.540000001</v>
      </c>
      <c r="CH156" s="409"/>
      <c r="CI156" s="409"/>
      <c r="CJ156" s="422">
        <f>SUM(CJ8:CJ153)</f>
        <v>7296432.1694307597</v>
      </c>
      <c r="CK156" s="422">
        <f>SUM(CK8:CK153)</f>
        <v>7387643.3135410352</v>
      </c>
    </row>
  </sheetData>
  <pageMargins left="0.7" right="0.7" top="0.75" bottom="0.75" header="0.3" footer="0.3"/>
  <pageSetup scale="11" fitToHeight="10" orientation="landscape" r:id="rId1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294"/>
  <sheetViews>
    <sheetView workbookViewId="0">
      <pane xSplit="2" ySplit="5" topLeftCell="CT24" activePane="bottomRight" state="frozen"/>
      <selection pane="topRight" activeCell="C1" sqref="C1"/>
      <selection pane="bottomLeft" activeCell="A6" sqref="A6"/>
      <selection pane="bottomRight" activeCell="CD5" sqref="CD5:CK46"/>
    </sheetView>
  </sheetViews>
  <sheetFormatPr defaultRowHeight="15"/>
  <cols>
    <col min="1" max="1" width="16.5703125" customWidth="1"/>
    <col min="2" max="2" width="29.28515625" customWidth="1"/>
    <col min="3" max="3" width="10" customWidth="1"/>
    <col min="4" max="4" width="11.5703125" customWidth="1"/>
    <col min="5" max="5" width="15" customWidth="1"/>
    <col min="6" max="6" width="12.28515625" customWidth="1"/>
    <col min="7" max="7" width="14.42578125" customWidth="1"/>
    <col min="8" max="9" width="12.140625" customWidth="1"/>
    <col min="10" max="10" width="2.28515625" customWidth="1"/>
    <col min="11" max="11" width="16.5703125" customWidth="1"/>
    <col min="12" max="12" width="29.28515625" customWidth="1"/>
    <col min="13" max="13" width="10" customWidth="1"/>
    <col min="14" max="14" width="10.85546875" style="74" customWidth="1"/>
    <col min="15" max="15" width="13.85546875" style="74" customWidth="1"/>
    <col min="16" max="16" width="12" style="74" customWidth="1"/>
    <col min="17" max="17" width="13.28515625" style="74" customWidth="1"/>
    <col min="18" max="19" width="12.140625" style="421" customWidth="1"/>
    <col min="20" max="20" width="2.28515625" customWidth="1"/>
    <col min="21" max="21" width="16.5703125" customWidth="1"/>
    <col min="22" max="22" width="29.28515625" customWidth="1"/>
    <col min="23" max="23" width="10" customWidth="1"/>
    <col min="24" max="24" width="10.85546875" style="74" customWidth="1"/>
    <col min="25" max="25" width="13.85546875" style="74" customWidth="1"/>
    <col min="26" max="26" width="12" style="74" customWidth="1"/>
    <col min="27" max="27" width="13.28515625" style="74" customWidth="1"/>
    <col min="28" max="29" width="12.140625" style="421" customWidth="1"/>
    <col min="30" max="30" width="2.28515625" customWidth="1"/>
    <col min="31" max="31" width="16.5703125" customWidth="1"/>
    <col min="32" max="32" width="29.28515625" customWidth="1"/>
    <col min="33" max="33" width="10" customWidth="1"/>
    <col min="34" max="34" width="11.5703125" customWidth="1"/>
    <col min="35" max="35" width="13.85546875" style="74" customWidth="1"/>
    <col min="36" max="36" width="12" style="74" customWidth="1"/>
    <col min="37" max="37" width="13.28515625" style="74" customWidth="1"/>
    <col min="38" max="39" width="12.140625" customWidth="1"/>
    <col min="40" max="40" width="2.28515625" customWidth="1"/>
    <col min="41" max="41" width="16.5703125" customWidth="1"/>
    <col min="42" max="42" width="29.28515625" customWidth="1"/>
    <col min="43" max="43" width="10" customWidth="1"/>
    <col min="44" max="44" width="10.85546875" style="74" customWidth="1"/>
    <col min="45" max="45" width="13.85546875" style="74" customWidth="1"/>
    <col min="46" max="46" width="12" style="74" customWidth="1"/>
    <col min="47" max="47" width="13.28515625" style="74" customWidth="1"/>
    <col min="48" max="49" width="12.140625" style="421" customWidth="1"/>
    <col min="50" max="50" width="2.28515625" customWidth="1"/>
    <col min="51" max="51" width="16.5703125" customWidth="1"/>
    <col min="52" max="52" width="29.28515625" customWidth="1"/>
    <col min="53" max="53" width="10" customWidth="1"/>
    <col min="54" max="54" width="10.85546875" style="74" customWidth="1"/>
    <col min="55" max="55" width="13.85546875" style="74" customWidth="1"/>
    <col min="56" max="56" width="12" style="74" customWidth="1"/>
    <col min="57" max="57" width="13.28515625" style="74" customWidth="1"/>
    <col min="58" max="59" width="12.140625" style="421" customWidth="1"/>
    <col min="60" max="60" width="2.28515625" customWidth="1"/>
    <col min="61" max="61" width="16.5703125" customWidth="1"/>
    <col min="62" max="62" width="29.28515625" customWidth="1"/>
    <col min="63" max="63" width="10" customWidth="1"/>
    <col min="64" max="64" width="10.85546875" style="74" customWidth="1"/>
    <col min="65" max="65" width="13.85546875" style="74" customWidth="1"/>
    <col min="66" max="66" width="12" style="74" customWidth="1"/>
    <col min="67" max="67" width="13.28515625" style="74" customWidth="1"/>
    <col min="68" max="69" width="12.140625" style="421" customWidth="1"/>
    <col min="70" max="70" width="2.28515625" customWidth="1"/>
    <col min="71" max="71" width="16.5703125" customWidth="1"/>
    <col min="72" max="72" width="29.28515625" customWidth="1"/>
    <col min="73" max="73" width="10" customWidth="1"/>
    <col min="74" max="74" width="11.5703125" customWidth="1"/>
    <col min="75" max="75" width="15" customWidth="1"/>
    <col min="76" max="76" width="12.28515625" customWidth="1"/>
    <col min="77" max="77" width="14.42578125" customWidth="1"/>
    <col min="78" max="79" width="12.140625" style="421" customWidth="1"/>
    <col min="80" max="80" width="2.28515625" customWidth="1"/>
    <col min="81" max="81" width="16.5703125" customWidth="1"/>
    <col min="82" max="82" width="29.28515625" customWidth="1"/>
    <col min="83" max="83" width="7.28515625" customWidth="1"/>
    <col min="84" max="84" width="10.85546875" style="74" customWidth="1"/>
    <col min="85" max="85" width="13.85546875" style="74" customWidth="1"/>
    <col min="86" max="86" width="12" style="74" customWidth="1"/>
    <col min="87" max="87" width="13.28515625" style="74" customWidth="1"/>
    <col min="88" max="88" width="10.140625" style="421" customWidth="1"/>
    <col min="89" max="89" width="10.85546875" style="421" customWidth="1"/>
    <col min="90" max="90" width="2.28515625" customWidth="1"/>
    <col min="91" max="91" width="16.5703125" customWidth="1"/>
    <col min="92" max="92" width="29.28515625" customWidth="1"/>
    <col min="93" max="93" width="10" customWidth="1"/>
    <col min="94" max="94" width="10.85546875" style="74" customWidth="1"/>
    <col min="95" max="95" width="13.85546875" style="74" customWidth="1"/>
    <col min="96" max="96" width="12" style="74" customWidth="1"/>
    <col min="97" max="97" width="13.28515625" style="74" customWidth="1"/>
    <col min="98" max="99" width="12.140625" style="421" customWidth="1"/>
  </cols>
  <sheetData>
    <row r="1" spans="1:99">
      <c r="A1" s="237" t="s">
        <v>679</v>
      </c>
      <c r="K1" s="237"/>
      <c r="U1" s="237"/>
      <c r="AE1" s="237"/>
      <c r="AO1" s="237"/>
      <c r="AY1" s="237"/>
      <c r="BI1" s="237"/>
      <c r="BS1" s="237"/>
      <c r="CC1" s="237"/>
      <c r="CM1" s="237"/>
    </row>
    <row r="2" spans="1:99">
      <c r="A2" s="80" t="s">
        <v>677</v>
      </c>
      <c r="K2" s="80"/>
      <c r="U2" s="80"/>
      <c r="AE2" s="80"/>
      <c r="AO2" s="80"/>
      <c r="AY2" s="80"/>
      <c r="BI2" s="80"/>
      <c r="BS2" s="80"/>
      <c r="CC2" s="80"/>
      <c r="CM2" s="80"/>
    </row>
    <row r="4" spans="1:99">
      <c r="A4" s="80"/>
      <c r="K4" s="80"/>
      <c r="U4" s="80"/>
      <c r="AE4" s="80"/>
      <c r="AO4" s="80"/>
      <c r="AY4" s="80"/>
      <c r="BI4" s="80"/>
      <c r="BS4" s="80"/>
      <c r="CC4" s="80"/>
      <c r="CM4" s="80"/>
    </row>
    <row r="5" spans="1:99" s="75" customFormat="1" ht="58.5" customHeight="1">
      <c r="A5" s="238" t="s">
        <v>59</v>
      </c>
      <c r="B5" s="238" t="s">
        <v>17</v>
      </c>
      <c r="C5" s="238" t="s">
        <v>254</v>
      </c>
      <c r="D5" s="212" t="s">
        <v>731</v>
      </c>
      <c r="E5" s="212" t="s">
        <v>733</v>
      </c>
      <c r="F5" s="212" t="s">
        <v>732</v>
      </c>
      <c r="G5" s="212" t="s">
        <v>734</v>
      </c>
      <c r="H5" s="420" t="s">
        <v>735</v>
      </c>
      <c r="I5" s="420" t="s">
        <v>736</v>
      </c>
      <c r="K5" s="238" t="s">
        <v>59</v>
      </c>
      <c r="L5" s="238" t="s">
        <v>17</v>
      </c>
      <c r="M5" s="238" t="s">
        <v>254</v>
      </c>
      <c r="N5" s="75" t="s">
        <v>731</v>
      </c>
      <c r="O5" s="75" t="s">
        <v>733</v>
      </c>
      <c r="P5" s="75" t="s">
        <v>732</v>
      </c>
      <c r="Q5" s="75" t="s">
        <v>734</v>
      </c>
      <c r="R5" s="420" t="s">
        <v>735</v>
      </c>
      <c r="S5" s="420" t="s">
        <v>736</v>
      </c>
      <c r="U5" s="238" t="s">
        <v>59</v>
      </c>
      <c r="V5" s="238" t="s">
        <v>17</v>
      </c>
      <c r="W5" s="238" t="s">
        <v>254</v>
      </c>
      <c r="X5" s="75" t="s">
        <v>731</v>
      </c>
      <c r="Y5" s="75" t="s">
        <v>733</v>
      </c>
      <c r="Z5" s="75" t="s">
        <v>732</v>
      </c>
      <c r="AA5" s="75" t="s">
        <v>734</v>
      </c>
      <c r="AB5" s="420" t="s">
        <v>735</v>
      </c>
      <c r="AC5" s="420" t="s">
        <v>736</v>
      </c>
      <c r="AE5" s="238" t="s">
        <v>59</v>
      </c>
      <c r="AF5" s="238" t="s">
        <v>17</v>
      </c>
      <c r="AG5" s="238" t="s">
        <v>254</v>
      </c>
      <c r="AH5" s="212" t="s">
        <v>731</v>
      </c>
      <c r="AI5" s="75" t="s">
        <v>733</v>
      </c>
      <c r="AJ5" s="75" t="s">
        <v>732</v>
      </c>
      <c r="AK5" s="75" t="s">
        <v>734</v>
      </c>
      <c r="AL5" s="420" t="s">
        <v>735</v>
      </c>
      <c r="AM5" s="420" t="s">
        <v>736</v>
      </c>
      <c r="AO5" s="238" t="s">
        <v>59</v>
      </c>
      <c r="AP5" s="238" t="s">
        <v>17</v>
      </c>
      <c r="AQ5" s="238" t="s">
        <v>254</v>
      </c>
      <c r="AR5" s="75" t="s">
        <v>731</v>
      </c>
      <c r="AS5" s="75" t="s">
        <v>733</v>
      </c>
      <c r="AT5" s="75" t="s">
        <v>732</v>
      </c>
      <c r="AU5" s="75" t="s">
        <v>734</v>
      </c>
      <c r="AV5" s="420" t="s">
        <v>735</v>
      </c>
      <c r="AW5" s="420" t="s">
        <v>736</v>
      </c>
      <c r="AY5" s="238" t="s">
        <v>59</v>
      </c>
      <c r="AZ5" s="238" t="s">
        <v>17</v>
      </c>
      <c r="BA5" s="238" t="s">
        <v>254</v>
      </c>
      <c r="BB5" s="75" t="s">
        <v>731</v>
      </c>
      <c r="BC5" s="75" t="s">
        <v>733</v>
      </c>
      <c r="BD5" s="75" t="s">
        <v>732</v>
      </c>
      <c r="BE5" s="75" t="s">
        <v>734</v>
      </c>
      <c r="BF5" s="420" t="s">
        <v>735</v>
      </c>
      <c r="BG5" s="420" t="s">
        <v>736</v>
      </c>
      <c r="BI5" s="238" t="s">
        <v>59</v>
      </c>
      <c r="BJ5" s="238" t="s">
        <v>17</v>
      </c>
      <c r="BK5" s="238" t="s">
        <v>254</v>
      </c>
      <c r="BL5" s="75" t="s">
        <v>731</v>
      </c>
      <c r="BM5" s="75" t="s">
        <v>733</v>
      </c>
      <c r="BN5" s="75" t="s">
        <v>732</v>
      </c>
      <c r="BO5" s="75" t="s">
        <v>734</v>
      </c>
      <c r="BP5" s="420" t="s">
        <v>735</v>
      </c>
      <c r="BQ5" s="420" t="s">
        <v>736</v>
      </c>
      <c r="BS5" s="238" t="s">
        <v>59</v>
      </c>
      <c r="BT5" s="238" t="s">
        <v>17</v>
      </c>
      <c r="BU5" s="238" t="s">
        <v>254</v>
      </c>
      <c r="BV5" s="212" t="s">
        <v>731</v>
      </c>
      <c r="BW5" s="212" t="s">
        <v>733</v>
      </c>
      <c r="BX5" s="212" t="s">
        <v>732</v>
      </c>
      <c r="BY5" s="212" t="s">
        <v>734</v>
      </c>
      <c r="BZ5" s="420" t="s">
        <v>735</v>
      </c>
      <c r="CA5" s="420" t="s">
        <v>736</v>
      </c>
      <c r="CC5" s="238" t="s">
        <v>59</v>
      </c>
      <c r="CD5" s="238" t="s">
        <v>17</v>
      </c>
      <c r="CE5" s="238" t="s">
        <v>254</v>
      </c>
      <c r="CF5" s="75" t="s">
        <v>731</v>
      </c>
      <c r="CG5" s="75" t="s">
        <v>733</v>
      </c>
      <c r="CH5" s="75" t="s">
        <v>732</v>
      </c>
      <c r="CI5" s="75" t="s">
        <v>734</v>
      </c>
      <c r="CJ5" s="420" t="s">
        <v>735</v>
      </c>
      <c r="CK5" s="420" t="s">
        <v>736</v>
      </c>
      <c r="CM5" s="238" t="s">
        <v>59</v>
      </c>
      <c r="CN5" s="238" t="s">
        <v>17</v>
      </c>
      <c r="CO5" s="238" t="s">
        <v>254</v>
      </c>
      <c r="CP5" s="75" t="s">
        <v>731</v>
      </c>
      <c r="CQ5" s="75" t="s">
        <v>733</v>
      </c>
      <c r="CR5" s="75" t="s">
        <v>732</v>
      </c>
      <c r="CS5" s="75" t="s">
        <v>734</v>
      </c>
      <c r="CT5" s="420" t="s">
        <v>735</v>
      </c>
      <c r="CU5" s="420" t="s">
        <v>736</v>
      </c>
    </row>
    <row r="6" spans="1:99">
      <c r="A6" t="s">
        <v>61</v>
      </c>
      <c r="B6" t="s">
        <v>149</v>
      </c>
      <c r="C6" t="s">
        <v>19</v>
      </c>
      <c r="D6" s="76">
        <v>1.5</v>
      </c>
      <c r="E6" s="79">
        <v>146149</v>
      </c>
      <c r="F6" s="76">
        <v>1.5</v>
      </c>
      <c r="G6" s="79">
        <v>147609</v>
      </c>
      <c r="H6" s="423">
        <f>IF(D6=0,"N/A",E6/D6)</f>
        <v>97432.666666666672</v>
      </c>
      <c r="I6" s="423">
        <f>IF(F6=0,"N/A",G6/F6)</f>
        <v>98406</v>
      </c>
      <c r="J6" s="79"/>
      <c r="K6" t="s">
        <v>61</v>
      </c>
      <c r="L6" t="s">
        <v>149</v>
      </c>
      <c r="M6" t="s">
        <v>23</v>
      </c>
      <c r="N6" s="427">
        <v>1.5</v>
      </c>
      <c r="O6" s="409">
        <v>145185</v>
      </c>
      <c r="P6" s="427">
        <v>1.5</v>
      </c>
      <c r="Q6" s="409">
        <v>146637</v>
      </c>
      <c r="R6" s="429">
        <f>IF(N6=0,"N/A",O6/N6)</f>
        <v>96790</v>
      </c>
      <c r="S6" s="429">
        <f>IF(P6=0,"N/A",Q6/P6)</f>
        <v>97758</v>
      </c>
      <c r="T6" s="79"/>
      <c r="U6" t="s">
        <v>61</v>
      </c>
      <c r="V6" t="s">
        <v>149</v>
      </c>
      <c r="W6" t="s">
        <v>24</v>
      </c>
      <c r="X6" s="427">
        <v>0</v>
      </c>
      <c r="Y6" s="409">
        <v>0</v>
      </c>
      <c r="Z6" s="427">
        <v>0</v>
      </c>
      <c r="AA6" s="409">
        <v>0</v>
      </c>
      <c r="AB6" s="429" t="str">
        <f>IF(X6=0,"N/A",Y6/X6)</f>
        <v>N/A</v>
      </c>
      <c r="AC6" s="429" t="str">
        <f>IF(Z6=0,"N/A",AA6/Z6)</f>
        <v>N/A</v>
      </c>
      <c r="AD6" s="79"/>
      <c r="AE6" t="s">
        <v>61</v>
      </c>
      <c r="AF6" t="s">
        <v>149</v>
      </c>
      <c r="AG6" t="s">
        <v>32</v>
      </c>
      <c r="AH6" s="76">
        <v>1</v>
      </c>
      <c r="AI6" s="409">
        <v>57980</v>
      </c>
      <c r="AJ6" s="427">
        <v>1</v>
      </c>
      <c r="AK6" s="409">
        <v>58560</v>
      </c>
      <c r="AL6" s="423">
        <f>IF(AH6=0,"N/A",AI6/AH6)</f>
        <v>57980</v>
      </c>
      <c r="AM6" s="423">
        <f>IF(AJ6=0,"N/A",AK6/AJ6)</f>
        <v>58560</v>
      </c>
      <c r="AN6" s="79"/>
      <c r="AO6" t="s">
        <v>61</v>
      </c>
      <c r="AP6" t="s">
        <v>149</v>
      </c>
      <c r="AQ6" t="s">
        <v>33</v>
      </c>
      <c r="AR6" s="427">
        <v>0</v>
      </c>
      <c r="AS6" s="409">
        <v>0</v>
      </c>
      <c r="AT6" s="427">
        <v>0</v>
      </c>
      <c r="AU6" s="409">
        <v>0</v>
      </c>
      <c r="AV6" s="429" t="str">
        <f>IF(AR6=0,"N/A",AS6/AR6)</f>
        <v>N/A</v>
      </c>
      <c r="AW6" s="429" t="str">
        <f>IF(AT6=0,"N/A",AU6/AT6)</f>
        <v>N/A</v>
      </c>
      <c r="AX6" s="79"/>
      <c r="AY6" t="s">
        <v>61</v>
      </c>
      <c r="AZ6" t="s">
        <v>149</v>
      </c>
      <c r="BA6" t="s">
        <v>34</v>
      </c>
      <c r="BB6" s="427">
        <v>2</v>
      </c>
      <c r="BC6" s="409">
        <v>85744</v>
      </c>
      <c r="BD6" s="427">
        <v>2</v>
      </c>
      <c r="BE6" s="409">
        <v>86602</v>
      </c>
      <c r="BF6" s="429">
        <f>IF(BB6=0,"N/A",BC6/BB6)</f>
        <v>42872</v>
      </c>
      <c r="BG6" s="429">
        <f>IF(BD6=0,"N/A",BE6/BD6)</f>
        <v>43301</v>
      </c>
      <c r="BH6" s="79"/>
      <c r="BI6" t="s">
        <v>61</v>
      </c>
      <c r="BJ6" t="s">
        <v>149</v>
      </c>
      <c r="BK6" t="s">
        <v>49</v>
      </c>
      <c r="BL6" s="427">
        <v>1</v>
      </c>
      <c r="BM6" s="409">
        <v>50500</v>
      </c>
      <c r="BN6" s="427">
        <v>1</v>
      </c>
      <c r="BO6" s="409">
        <v>51005</v>
      </c>
      <c r="BP6" s="429">
        <f>IF(BL6=0,"N/A",BM6/BL6)</f>
        <v>50500</v>
      </c>
      <c r="BQ6" s="429">
        <f>IF(BN6=0,"N/A",BO6/BN6)</f>
        <v>51005</v>
      </c>
      <c r="BR6" s="79"/>
      <c r="BS6" t="s">
        <v>61</v>
      </c>
      <c r="BT6" t="s">
        <v>149</v>
      </c>
      <c r="BU6" t="s">
        <v>20</v>
      </c>
      <c r="BV6" s="76">
        <v>0</v>
      </c>
      <c r="BW6" s="79">
        <v>0</v>
      </c>
      <c r="BX6" s="76">
        <v>0</v>
      </c>
      <c r="BY6" s="79">
        <v>0</v>
      </c>
      <c r="BZ6" s="429" t="str">
        <f>IF(BV6=0,"N/A",BW6/BV6)</f>
        <v>N/A</v>
      </c>
      <c r="CA6" s="429" t="str">
        <f>IF(BX6=0,"N/A",BY6/BX6)</f>
        <v>N/A</v>
      </c>
      <c r="CB6" s="79"/>
      <c r="CC6" t="s">
        <v>61</v>
      </c>
      <c r="CD6" t="s">
        <v>149</v>
      </c>
      <c r="CE6" t="s">
        <v>21</v>
      </c>
      <c r="CF6" s="427">
        <v>0</v>
      </c>
      <c r="CG6" s="409">
        <v>0</v>
      </c>
      <c r="CH6" s="427">
        <v>0</v>
      </c>
      <c r="CI6" s="409">
        <v>0</v>
      </c>
      <c r="CJ6" s="429" t="str">
        <f>IF(CF6=0,"N/A",CG6/CF6)</f>
        <v>N/A</v>
      </c>
      <c r="CK6" s="429" t="str">
        <f>IF(CH6=0,"N/A",CI6/CH6)</f>
        <v>N/A</v>
      </c>
      <c r="CL6" s="79"/>
      <c r="CM6" t="s">
        <v>61</v>
      </c>
      <c r="CN6" t="s">
        <v>149</v>
      </c>
      <c r="CO6" t="s">
        <v>22</v>
      </c>
      <c r="CP6" s="427">
        <v>1</v>
      </c>
      <c r="CQ6" s="409">
        <v>95733</v>
      </c>
      <c r="CR6" s="427">
        <v>1</v>
      </c>
      <c r="CS6" s="409">
        <v>96690</v>
      </c>
      <c r="CT6" s="429">
        <f>IF(CP6=0,"N/A",CQ6/CP6)</f>
        <v>95733</v>
      </c>
      <c r="CU6" s="429">
        <f>IF(CR6=0,"N/A",CS6/CR6)</f>
        <v>96690</v>
      </c>
    </row>
    <row r="7" spans="1:99" s="414" customFormat="1">
      <c r="B7" s="414" t="s">
        <v>157</v>
      </c>
      <c r="C7" s="414" t="s">
        <v>19</v>
      </c>
      <c r="D7" s="426">
        <v>0.5</v>
      </c>
      <c r="E7" s="415">
        <v>33500</v>
      </c>
      <c r="F7" s="426">
        <v>0.5</v>
      </c>
      <c r="G7" s="415">
        <v>33500</v>
      </c>
      <c r="H7" s="425">
        <f t="shared" ref="H7:H43" si="0">IF(D7=0,"N/A",E7/D7)</f>
        <v>67000</v>
      </c>
      <c r="I7" s="425">
        <f t="shared" ref="I7:I43" si="1">IF(F7=0,"N/A",G7/F7)</f>
        <v>67000</v>
      </c>
      <c r="J7" s="415"/>
      <c r="L7" s="414" t="s">
        <v>157</v>
      </c>
      <c r="M7" s="414" t="s">
        <v>23</v>
      </c>
      <c r="N7" s="428">
        <v>0.5</v>
      </c>
      <c r="O7" s="412">
        <v>35181</v>
      </c>
      <c r="P7" s="428">
        <v>0.5</v>
      </c>
      <c r="Q7" s="412">
        <v>35181</v>
      </c>
      <c r="R7" s="430">
        <f t="shared" ref="R7:R43" si="2">IF(N7=0,"N/A",O7/N7)</f>
        <v>70362</v>
      </c>
      <c r="S7" s="430">
        <f t="shared" ref="S7:S43" si="3">IF(P7=0,"N/A",Q7/P7)</f>
        <v>70362</v>
      </c>
      <c r="T7" s="415"/>
      <c r="V7" s="414" t="s">
        <v>157</v>
      </c>
      <c r="W7" s="414" t="s">
        <v>24</v>
      </c>
      <c r="X7" s="428">
        <v>0.2</v>
      </c>
      <c r="Y7" s="412">
        <v>11033</v>
      </c>
      <c r="Z7" s="428">
        <v>0.2</v>
      </c>
      <c r="AA7" s="412">
        <v>11033</v>
      </c>
      <c r="AB7" s="430">
        <f t="shared" ref="AB7:AB43" si="4">IF(X7=0,"N/A",Y7/X7)</f>
        <v>55165</v>
      </c>
      <c r="AC7" s="430">
        <f t="shared" ref="AC7:AC43" si="5">IF(Z7=0,"N/A",AA7/Z7)</f>
        <v>55165</v>
      </c>
      <c r="AD7" s="415"/>
      <c r="AF7" s="414" t="s">
        <v>157</v>
      </c>
      <c r="AG7" s="414" t="s">
        <v>32</v>
      </c>
      <c r="AH7" s="426">
        <v>1</v>
      </c>
      <c r="AI7" s="412">
        <v>35638</v>
      </c>
      <c r="AJ7" s="428">
        <v>1</v>
      </c>
      <c r="AK7" s="412">
        <v>42400</v>
      </c>
      <c r="AL7" s="425">
        <f t="shared" ref="AL7:AL43" si="6">IF(AH7=0,"N/A",AI7/AH7)</f>
        <v>35638</v>
      </c>
      <c r="AM7" s="425">
        <f t="shared" ref="AM7:AM43" si="7">IF(AJ7=0,"N/A",AK7/AJ7)</f>
        <v>42400</v>
      </c>
      <c r="AN7" s="415"/>
      <c r="AP7" s="414" t="s">
        <v>157</v>
      </c>
      <c r="AQ7" s="414" t="s">
        <v>33</v>
      </c>
      <c r="AR7" s="428">
        <v>0</v>
      </c>
      <c r="AS7" s="412">
        <v>0</v>
      </c>
      <c r="AT7" s="428">
        <v>0</v>
      </c>
      <c r="AU7" s="412">
        <v>0</v>
      </c>
      <c r="AV7" s="430" t="str">
        <f t="shared" ref="AV7:AV43" si="8">IF(AR7=0,"N/A",AS7/AR7)</f>
        <v>N/A</v>
      </c>
      <c r="AW7" s="430" t="str">
        <f t="shared" ref="AW7:AW43" si="9">IF(AT7=0,"N/A",AU7/AT7)</f>
        <v>N/A</v>
      </c>
      <c r="AX7" s="415"/>
      <c r="AZ7" s="414" t="s">
        <v>157</v>
      </c>
      <c r="BA7" s="414" t="s">
        <v>34</v>
      </c>
      <c r="BB7" s="428">
        <v>1.33</v>
      </c>
      <c r="BC7" s="412">
        <v>52654</v>
      </c>
      <c r="BD7" s="428">
        <v>1.33</v>
      </c>
      <c r="BE7" s="412">
        <v>52654</v>
      </c>
      <c r="BF7" s="430">
        <f t="shared" ref="BF7:BF43" si="10">IF(BB7=0,"N/A",BC7/BB7)</f>
        <v>39589.473684210527</v>
      </c>
      <c r="BG7" s="430">
        <f t="shared" ref="BG7:BG43" si="11">IF(BD7=0,"N/A",BE7/BD7)</f>
        <v>39589.473684210527</v>
      </c>
      <c r="BH7" s="415"/>
      <c r="BJ7" s="414" t="s">
        <v>157</v>
      </c>
      <c r="BK7" s="414" t="s">
        <v>49</v>
      </c>
      <c r="BL7" s="428">
        <v>0</v>
      </c>
      <c r="BM7" s="412">
        <v>0</v>
      </c>
      <c r="BN7" s="428">
        <v>0</v>
      </c>
      <c r="BO7" s="412">
        <v>0</v>
      </c>
      <c r="BP7" s="430" t="str">
        <f t="shared" ref="BP7:BP43" si="12">IF(BL7=0,"N/A",BM7/BL7)</f>
        <v>N/A</v>
      </c>
      <c r="BQ7" s="430" t="str">
        <f t="shared" ref="BQ7:BQ43" si="13">IF(BN7=0,"N/A",BO7/BN7)</f>
        <v>N/A</v>
      </c>
      <c r="BR7" s="415"/>
      <c r="BT7" s="414" t="s">
        <v>157</v>
      </c>
      <c r="BU7" s="414" t="s">
        <v>20</v>
      </c>
      <c r="BV7" s="426">
        <v>0</v>
      </c>
      <c r="BW7" s="415">
        <v>0</v>
      </c>
      <c r="BX7" s="426">
        <v>0</v>
      </c>
      <c r="BY7" s="415">
        <v>0</v>
      </c>
      <c r="BZ7" s="430" t="str">
        <f t="shared" ref="BZ7:BZ43" si="14">IF(BV7=0,"N/A",BW7/BV7)</f>
        <v>N/A</v>
      </c>
      <c r="CA7" s="430" t="str">
        <f t="shared" ref="CA7:CA43" si="15">IF(BX7=0,"N/A",BY7/BX7)</f>
        <v>N/A</v>
      </c>
      <c r="CB7" s="415"/>
      <c r="CD7" s="414" t="s">
        <v>157</v>
      </c>
      <c r="CE7" s="414" t="s">
        <v>21</v>
      </c>
      <c r="CF7" s="428">
        <v>0.7</v>
      </c>
      <c r="CG7" s="412">
        <v>21000</v>
      </c>
      <c r="CH7" s="428">
        <v>0.7</v>
      </c>
      <c r="CI7" s="412">
        <v>21000</v>
      </c>
      <c r="CJ7" s="430">
        <f t="shared" ref="CJ7:CJ43" si="16">IF(CF7=0,"N/A",CG7/CF7)</f>
        <v>30000.000000000004</v>
      </c>
      <c r="CK7" s="430">
        <f t="shared" ref="CK7:CK43" si="17">IF(CH7=0,"N/A",CI7/CH7)</f>
        <v>30000.000000000004</v>
      </c>
      <c r="CL7" s="415"/>
      <c r="CN7" s="414" t="s">
        <v>157</v>
      </c>
      <c r="CO7" s="414" t="s">
        <v>22</v>
      </c>
      <c r="CP7" s="428">
        <v>0.86</v>
      </c>
      <c r="CQ7" s="412">
        <v>54820</v>
      </c>
      <c r="CR7" s="428">
        <v>0.86</v>
      </c>
      <c r="CS7" s="412">
        <v>60410</v>
      </c>
      <c r="CT7" s="430">
        <f t="shared" ref="CT7:CT43" si="18">IF(CP7=0,"N/A",CQ7/CP7)</f>
        <v>63744.186046511626</v>
      </c>
      <c r="CU7" s="430">
        <f t="shared" ref="CU7:CU43" si="19">IF(CR7=0,"N/A",CS7/CR7)</f>
        <v>70244.186046511633</v>
      </c>
    </row>
    <row r="8" spans="1:99">
      <c r="B8" t="s">
        <v>160</v>
      </c>
      <c r="C8" t="s">
        <v>19</v>
      </c>
      <c r="D8" s="76">
        <v>0</v>
      </c>
      <c r="E8" s="79">
        <v>0</v>
      </c>
      <c r="F8" s="76">
        <v>0</v>
      </c>
      <c r="G8" s="79">
        <v>0</v>
      </c>
      <c r="H8" s="423" t="str">
        <f t="shared" si="0"/>
        <v>N/A</v>
      </c>
      <c r="I8" s="423" t="str">
        <f t="shared" si="1"/>
        <v>N/A</v>
      </c>
      <c r="J8" s="79"/>
      <c r="L8" t="s">
        <v>160</v>
      </c>
      <c r="M8" t="s">
        <v>23</v>
      </c>
      <c r="N8" s="427">
        <v>1</v>
      </c>
      <c r="O8" s="409">
        <v>57905</v>
      </c>
      <c r="P8" s="427">
        <v>1</v>
      </c>
      <c r="Q8" s="409">
        <v>57906</v>
      </c>
      <c r="R8" s="429">
        <f t="shared" si="2"/>
        <v>57905</v>
      </c>
      <c r="S8" s="429">
        <f t="shared" si="3"/>
        <v>57906</v>
      </c>
      <c r="T8" s="79"/>
      <c r="V8" t="s">
        <v>160</v>
      </c>
      <c r="W8" t="s">
        <v>24</v>
      </c>
      <c r="X8" s="427">
        <v>0</v>
      </c>
      <c r="Y8" s="409">
        <v>0</v>
      </c>
      <c r="Z8" s="427">
        <v>0</v>
      </c>
      <c r="AA8" s="409">
        <v>0</v>
      </c>
      <c r="AB8" s="429" t="str">
        <f t="shared" si="4"/>
        <v>N/A</v>
      </c>
      <c r="AC8" s="429" t="str">
        <f t="shared" si="5"/>
        <v>N/A</v>
      </c>
      <c r="AD8" s="79"/>
      <c r="AF8" t="s">
        <v>160</v>
      </c>
      <c r="AG8" t="s">
        <v>32</v>
      </c>
      <c r="AH8" s="76">
        <v>0.88</v>
      </c>
      <c r="AI8" s="409">
        <v>44109.78</v>
      </c>
      <c r="AJ8" s="427">
        <v>0.88</v>
      </c>
      <c r="AK8" s="409">
        <v>44550.81</v>
      </c>
      <c r="AL8" s="423">
        <f t="shared" si="6"/>
        <v>50124.75</v>
      </c>
      <c r="AM8" s="423">
        <f t="shared" si="7"/>
        <v>50625.920454545449</v>
      </c>
      <c r="AN8" s="79"/>
      <c r="AP8" t="s">
        <v>160</v>
      </c>
      <c r="AQ8" t="s">
        <v>33</v>
      </c>
      <c r="AR8" s="427">
        <v>0</v>
      </c>
      <c r="AS8" s="409">
        <v>0</v>
      </c>
      <c r="AT8" s="427">
        <v>0</v>
      </c>
      <c r="AU8" s="409">
        <v>0</v>
      </c>
      <c r="AV8" s="429" t="str">
        <f t="shared" si="8"/>
        <v>N/A</v>
      </c>
      <c r="AW8" s="429" t="str">
        <f t="shared" si="9"/>
        <v>N/A</v>
      </c>
      <c r="AX8" s="79"/>
      <c r="AZ8" t="s">
        <v>160</v>
      </c>
      <c r="BA8" t="s">
        <v>34</v>
      </c>
      <c r="BB8" s="427">
        <v>1</v>
      </c>
      <c r="BC8" s="409">
        <v>25371</v>
      </c>
      <c r="BD8" s="427">
        <v>1</v>
      </c>
      <c r="BE8" s="409">
        <v>25372</v>
      </c>
      <c r="BF8" s="429">
        <f t="shared" si="10"/>
        <v>25371</v>
      </c>
      <c r="BG8" s="429">
        <f t="shared" si="11"/>
        <v>25372</v>
      </c>
      <c r="BH8" s="79"/>
      <c r="BJ8" t="s">
        <v>160</v>
      </c>
      <c r="BK8" t="s">
        <v>49</v>
      </c>
      <c r="BL8" s="427">
        <v>0</v>
      </c>
      <c r="BM8" s="409">
        <v>0</v>
      </c>
      <c r="BN8" s="427">
        <v>0</v>
      </c>
      <c r="BO8" s="409">
        <v>0</v>
      </c>
      <c r="BP8" s="429" t="str">
        <f t="shared" si="12"/>
        <v>N/A</v>
      </c>
      <c r="BQ8" s="429" t="str">
        <f t="shared" si="13"/>
        <v>N/A</v>
      </c>
      <c r="BR8" s="79"/>
      <c r="BT8" t="s">
        <v>160</v>
      </c>
      <c r="BU8" t="s">
        <v>20</v>
      </c>
      <c r="BV8" s="76">
        <v>0</v>
      </c>
      <c r="BW8" s="79">
        <v>0</v>
      </c>
      <c r="BX8" s="76">
        <v>0</v>
      </c>
      <c r="BY8" s="79">
        <v>0</v>
      </c>
      <c r="BZ8" s="429" t="str">
        <f t="shared" si="14"/>
        <v>N/A</v>
      </c>
      <c r="CA8" s="429" t="str">
        <f t="shared" si="15"/>
        <v>N/A</v>
      </c>
      <c r="CB8" s="79"/>
      <c r="CD8" t="s">
        <v>160</v>
      </c>
      <c r="CE8" t="s">
        <v>21</v>
      </c>
      <c r="CF8" s="427">
        <v>0</v>
      </c>
      <c r="CG8" s="409">
        <v>0</v>
      </c>
      <c r="CH8" s="427">
        <v>0</v>
      </c>
      <c r="CI8" s="409">
        <v>0</v>
      </c>
      <c r="CJ8" s="429" t="str">
        <f t="shared" si="16"/>
        <v>N/A</v>
      </c>
      <c r="CK8" s="429" t="str">
        <f t="shared" si="17"/>
        <v>N/A</v>
      </c>
      <c r="CL8" s="79"/>
      <c r="CN8" t="s">
        <v>160</v>
      </c>
      <c r="CO8" t="s">
        <v>22</v>
      </c>
      <c r="CP8" s="427">
        <v>0</v>
      </c>
      <c r="CQ8" s="409">
        <v>0</v>
      </c>
      <c r="CR8" s="427">
        <v>0</v>
      </c>
      <c r="CS8" s="409">
        <v>0</v>
      </c>
      <c r="CT8" s="429" t="str">
        <f t="shared" si="18"/>
        <v>N/A</v>
      </c>
      <c r="CU8" s="429" t="str">
        <f t="shared" si="19"/>
        <v>N/A</v>
      </c>
    </row>
    <row r="9" spans="1:99" s="414" customFormat="1">
      <c r="B9" s="414" t="s">
        <v>166</v>
      </c>
      <c r="C9" s="414" t="s">
        <v>19</v>
      </c>
      <c r="D9" s="426">
        <v>0</v>
      </c>
      <c r="E9" s="415">
        <v>0</v>
      </c>
      <c r="F9" s="426">
        <v>0</v>
      </c>
      <c r="G9" s="415">
        <v>0</v>
      </c>
      <c r="H9" s="425" t="str">
        <f t="shared" si="0"/>
        <v>N/A</v>
      </c>
      <c r="I9" s="425" t="str">
        <f t="shared" si="1"/>
        <v>N/A</v>
      </c>
      <c r="J9" s="415"/>
      <c r="L9" s="414" t="s">
        <v>166</v>
      </c>
      <c r="M9" s="414" t="s">
        <v>23</v>
      </c>
      <c r="N9" s="428">
        <v>0</v>
      </c>
      <c r="O9" s="412">
        <v>0</v>
      </c>
      <c r="P9" s="428">
        <v>0</v>
      </c>
      <c r="Q9" s="412">
        <v>0</v>
      </c>
      <c r="R9" s="430" t="str">
        <f t="shared" si="2"/>
        <v>N/A</v>
      </c>
      <c r="S9" s="430" t="str">
        <f t="shared" si="3"/>
        <v>N/A</v>
      </c>
      <c r="T9" s="415"/>
      <c r="V9" s="414" t="s">
        <v>166</v>
      </c>
      <c r="W9" s="414" t="s">
        <v>24</v>
      </c>
      <c r="X9" s="428">
        <v>0</v>
      </c>
      <c r="Y9" s="412">
        <v>0</v>
      </c>
      <c r="Z9" s="428">
        <v>0</v>
      </c>
      <c r="AA9" s="412">
        <v>0</v>
      </c>
      <c r="AB9" s="430" t="str">
        <f t="shared" si="4"/>
        <v>N/A</v>
      </c>
      <c r="AC9" s="430" t="str">
        <f t="shared" si="5"/>
        <v>N/A</v>
      </c>
      <c r="AD9" s="415"/>
      <c r="AF9" s="414" t="s">
        <v>166</v>
      </c>
      <c r="AG9" s="414" t="s">
        <v>32</v>
      </c>
      <c r="AH9" s="426">
        <v>1</v>
      </c>
      <c r="AI9" s="412">
        <v>42236</v>
      </c>
      <c r="AJ9" s="428">
        <v>1</v>
      </c>
      <c r="AK9" s="412">
        <v>52004</v>
      </c>
      <c r="AL9" s="425">
        <f t="shared" si="6"/>
        <v>42236</v>
      </c>
      <c r="AM9" s="425">
        <f t="shared" si="7"/>
        <v>52004</v>
      </c>
      <c r="AN9" s="415"/>
      <c r="AP9" s="414" t="s">
        <v>166</v>
      </c>
      <c r="AQ9" s="414" t="s">
        <v>33</v>
      </c>
      <c r="AR9" s="428">
        <v>0</v>
      </c>
      <c r="AS9" s="412">
        <v>0</v>
      </c>
      <c r="AT9" s="428">
        <v>0</v>
      </c>
      <c r="AU9" s="412">
        <v>0</v>
      </c>
      <c r="AV9" s="430" t="str">
        <f t="shared" si="8"/>
        <v>N/A</v>
      </c>
      <c r="AW9" s="430" t="str">
        <f t="shared" si="9"/>
        <v>N/A</v>
      </c>
      <c r="AX9" s="415"/>
      <c r="AZ9" s="414" t="s">
        <v>166</v>
      </c>
      <c r="BA9" s="414" t="s">
        <v>34</v>
      </c>
      <c r="BB9" s="428">
        <v>2.2000000000000002</v>
      </c>
      <c r="BC9" s="412">
        <v>43917</v>
      </c>
      <c r="BD9" s="428">
        <v>2.2000000000000002</v>
      </c>
      <c r="BE9" s="412">
        <v>43917</v>
      </c>
      <c r="BF9" s="430">
        <f t="shared" si="10"/>
        <v>19962.272727272724</v>
      </c>
      <c r="BG9" s="430">
        <f t="shared" si="11"/>
        <v>19962.272727272724</v>
      </c>
      <c r="BH9" s="415"/>
      <c r="BJ9" s="414" t="s">
        <v>166</v>
      </c>
      <c r="BK9" s="414" t="s">
        <v>49</v>
      </c>
      <c r="BL9" s="428">
        <v>0</v>
      </c>
      <c r="BM9" s="412">
        <v>0</v>
      </c>
      <c r="BN9" s="428">
        <v>0</v>
      </c>
      <c r="BO9" s="412">
        <v>0</v>
      </c>
      <c r="BP9" s="430" t="str">
        <f t="shared" si="12"/>
        <v>N/A</v>
      </c>
      <c r="BQ9" s="430" t="str">
        <f t="shared" si="13"/>
        <v>N/A</v>
      </c>
      <c r="BR9" s="415"/>
      <c r="BT9" s="414" t="s">
        <v>166</v>
      </c>
      <c r="BU9" s="414" t="s">
        <v>20</v>
      </c>
      <c r="BV9" s="426">
        <v>0</v>
      </c>
      <c r="BW9" s="415">
        <v>0</v>
      </c>
      <c r="BX9" s="426">
        <v>0</v>
      </c>
      <c r="BY9" s="415">
        <v>0</v>
      </c>
      <c r="BZ9" s="430" t="str">
        <f t="shared" si="14"/>
        <v>N/A</v>
      </c>
      <c r="CA9" s="430" t="str">
        <f t="shared" si="15"/>
        <v>N/A</v>
      </c>
      <c r="CB9" s="415"/>
      <c r="CD9" s="414" t="s">
        <v>166</v>
      </c>
      <c r="CE9" s="414" t="s">
        <v>21</v>
      </c>
      <c r="CF9" s="428">
        <v>0</v>
      </c>
      <c r="CG9" s="412">
        <v>0</v>
      </c>
      <c r="CH9" s="428">
        <v>0</v>
      </c>
      <c r="CI9" s="412">
        <v>0</v>
      </c>
      <c r="CJ9" s="430" t="str">
        <f t="shared" si="16"/>
        <v>N/A</v>
      </c>
      <c r="CK9" s="430" t="str">
        <f t="shared" si="17"/>
        <v>N/A</v>
      </c>
      <c r="CL9" s="415"/>
      <c r="CN9" s="414" t="s">
        <v>166</v>
      </c>
      <c r="CO9" s="414" t="s">
        <v>22</v>
      </c>
      <c r="CP9" s="428">
        <v>0</v>
      </c>
      <c r="CQ9" s="412">
        <v>0</v>
      </c>
      <c r="CR9" s="428">
        <v>0</v>
      </c>
      <c r="CS9" s="412">
        <v>0</v>
      </c>
      <c r="CT9" s="430" t="str">
        <f t="shared" si="18"/>
        <v>N/A</v>
      </c>
      <c r="CU9" s="430" t="str">
        <f t="shared" si="19"/>
        <v>N/A</v>
      </c>
    </row>
    <row r="10" spans="1:99">
      <c r="B10" t="s">
        <v>245</v>
      </c>
      <c r="C10" t="s">
        <v>19</v>
      </c>
      <c r="D10" s="76">
        <v>0</v>
      </c>
      <c r="E10" s="79">
        <v>0</v>
      </c>
      <c r="F10" s="76">
        <v>0</v>
      </c>
      <c r="G10" s="79">
        <v>0</v>
      </c>
      <c r="H10" s="423" t="str">
        <f t="shared" si="0"/>
        <v>N/A</v>
      </c>
      <c r="I10" s="423" t="str">
        <f t="shared" si="1"/>
        <v>N/A</v>
      </c>
      <c r="J10" s="79"/>
      <c r="L10" t="s">
        <v>245</v>
      </c>
      <c r="M10" t="s">
        <v>23</v>
      </c>
      <c r="N10" s="427">
        <v>0</v>
      </c>
      <c r="O10" s="409">
        <v>0</v>
      </c>
      <c r="P10" s="427">
        <v>0</v>
      </c>
      <c r="Q10" s="409">
        <v>0</v>
      </c>
      <c r="R10" s="429" t="str">
        <f t="shared" si="2"/>
        <v>N/A</v>
      </c>
      <c r="S10" s="429" t="str">
        <f t="shared" si="3"/>
        <v>N/A</v>
      </c>
      <c r="T10" s="79"/>
      <c r="V10" t="s">
        <v>245</v>
      </c>
      <c r="W10" t="s">
        <v>24</v>
      </c>
      <c r="X10" s="427">
        <v>0</v>
      </c>
      <c r="Y10" s="409">
        <v>0</v>
      </c>
      <c r="Z10" s="427">
        <v>0</v>
      </c>
      <c r="AA10" s="409">
        <v>0</v>
      </c>
      <c r="AB10" s="429" t="str">
        <f t="shared" si="4"/>
        <v>N/A</v>
      </c>
      <c r="AC10" s="429" t="str">
        <f t="shared" si="5"/>
        <v>N/A</v>
      </c>
      <c r="AD10" s="79"/>
      <c r="AF10" t="s">
        <v>245</v>
      </c>
      <c r="AG10" t="s">
        <v>32</v>
      </c>
      <c r="AH10" s="76">
        <v>0</v>
      </c>
      <c r="AI10" s="409">
        <v>0</v>
      </c>
      <c r="AJ10" s="427">
        <v>0</v>
      </c>
      <c r="AK10" s="409">
        <v>0</v>
      </c>
      <c r="AL10" s="423" t="str">
        <f t="shared" si="6"/>
        <v>N/A</v>
      </c>
      <c r="AM10" s="423" t="str">
        <f t="shared" si="7"/>
        <v>N/A</v>
      </c>
      <c r="AN10" s="79"/>
      <c r="AP10" t="s">
        <v>245</v>
      </c>
      <c r="AQ10" t="s">
        <v>33</v>
      </c>
      <c r="AR10" s="427">
        <v>0</v>
      </c>
      <c r="AS10" s="409">
        <v>0</v>
      </c>
      <c r="AT10" s="427">
        <v>0</v>
      </c>
      <c r="AU10" s="409">
        <v>0</v>
      </c>
      <c r="AV10" s="429" t="str">
        <f t="shared" si="8"/>
        <v>N/A</v>
      </c>
      <c r="AW10" s="429" t="str">
        <f t="shared" si="9"/>
        <v>N/A</v>
      </c>
      <c r="AX10" s="79"/>
      <c r="AZ10" t="s">
        <v>245</v>
      </c>
      <c r="BA10" t="s">
        <v>34</v>
      </c>
      <c r="BB10" s="427">
        <v>2.2999999999999998</v>
      </c>
      <c r="BC10" s="409">
        <v>76400</v>
      </c>
      <c r="BD10" s="427">
        <v>2.2999999999999998</v>
      </c>
      <c r="BE10" s="409">
        <v>76400</v>
      </c>
      <c r="BF10" s="429">
        <f t="shared" si="10"/>
        <v>33217.391304347831</v>
      </c>
      <c r="BG10" s="429">
        <f t="shared" si="11"/>
        <v>33217.391304347831</v>
      </c>
      <c r="BH10" s="79"/>
      <c r="BJ10" t="s">
        <v>245</v>
      </c>
      <c r="BK10" t="s">
        <v>49</v>
      </c>
      <c r="BL10" s="427">
        <v>0</v>
      </c>
      <c r="BM10" s="409">
        <v>0</v>
      </c>
      <c r="BN10" s="427">
        <v>0</v>
      </c>
      <c r="BO10" s="409">
        <v>0</v>
      </c>
      <c r="BP10" s="429" t="str">
        <f t="shared" si="12"/>
        <v>N/A</v>
      </c>
      <c r="BQ10" s="429" t="str">
        <f t="shared" si="13"/>
        <v>N/A</v>
      </c>
      <c r="BR10" s="79"/>
      <c r="BT10" t="s">
        <v>245</v>
      </c>
      <c r="BU10" t="s">
        <v>20</v>
      </c>
      <c r="BV10" s="76">
        <v>0</v>
      </c>
      <c r="BW10" s="79">
        <v>0</v>
      </c>
      <c r="BX10" s="76">
        <v>0</v>
      </c>
      <c r="BY10" s="79">
        <v>0</v>
      </c>
      <c r="BZ10" s="429" t="str">
        <f t="shared" si="14"/>
        <v>N/A</v>
      </c>
      <c r="CA10" s="429" t="str">
        <f t="shared" si="15"/>
        <v>N/A</v>
      </c>
      <c r="CB10" s="79"/>
      <c r="CD10" t="s">
        <v>245</v>
      </c>
      <c r="CE10" t="s">
        <v>21</v>
      </c>
      <c r="CF10" s="427">
        <v>0</v>
      </c>
      <c r="CG10" s="409">
        <v>0</v>
      </c>
      <c r="CH10" s="427">
        <v>0</v>
      </c>
      <c r="CI10" s="409">
        <v>0</v>
      </c>
      <c r="CJ10" s="429" t="str">
        <f t="shared" si="16"/>
        <v>N/A</v>
      </c>
      <c r="CK10" s="429" t="str">
        <f t="shared" si="17"/>
        <v>N/A</v>
      </c>
      <c r="CL10" s="79"/>
      <c r="CN10" t="s">
        <v>245</v>
      </c>
      <c r="CO10" t="s">
        <v>22</v>
      </c>
      <c r="CP10" s="427">
        <v>0</v>
      </c>
      <c r="CQ10" s="409">
        <v>0</v>
      </c>
      <c r="CR10" s="427">
        <v>0</v>
      </c>
      <c r="CS10" s="409">
        <v>0</v>
      </c>
      <c r="CT10" s="429" t="str">
        <f t="shared" si="18"/>
        <v>N/A</v>
      </c>
      <c r="CU10" s="429" t="str">
        <f t="shared" si="19"/>
        <v>N/A</v>
      </c>
    </row>
    <row r="11" spans="1:99" s="414" customFormat="1">
      <c r="B11" s="414" t="s">
        <v>171</v>
      </c>
      <c r="C11" s="414" t="s">
        <v>19</v>
      </c>
      <c r="D11" s="426">
        <v>2</v>
      </c>
      <c r="E11" s="415">
        <v>149470</v>
      </c>
      <c r="F11" s="426">
        <v>2</v>
      </c>
      <c r="G11" s="415">
        <v>149470</v>
      </c>
      <c r="H11" s="425">
        <f t="shared" si="0"/>
        <v>74735</v>
      </c>
      <c r="I11" s="425">
        <f t="shared" si="1"/>
        <v>74735</v>
      </c>
      <c r="J11" s="415"/>
      <c r="L11" s="414" t="s">
        <v>171</v>
      </c>
      <c r="M11" s="414" t="s">
        <v>23</v>
      </c>
      <c r="N11" s="428">
        <v>0</v>
      </c>
      <c r="O11" s="412">
        <v>0</v>
      </c>
      <c r="P11" s="428">
        <v>0</v>
      </c>
      <c r="Q11" s="412">
        <v>0</v>
      </c>
      <c r="R11" s="430" t="str">
        <f t="shared" si="2"/>
        <v>N/A</v>
      </c>
      <c r="S11" s="430" t="str">
        <f t="shared" si="3"/>
        <v>N/A</v>
      </c>
      <c r="T11" s="415"/>
      <c r="V11" s="414" t="s">
        <v>171</v>
      </c>
      <c r="W11" s="414" t="s">
        <v>24</v>
      </c>
      <c r="X11" s="428">
        <v>0</v>
      </c>
      <c r="Y11" s="412">
        <v>0</v>
      </c>
      <c r="Z11" s="428">
        <v>0</v>
      </c>
      <c r="AA11" s="412">
        <v>0</v>
      </c>
      <c r="AB11" s="430" t="str">
        <f t="shared" si="4"/>
        <v>N/A</v>
      </c>
      <c r="AC11" s="430" t="str">
        <f t="shared" si="5"/>
        <v>N/A</v>
      </c>
      <c r="AD11" s="415"/>
      <c r="AF11" s="414" t="s">
        <v>171</v>
      </c>
      <c r="AG11" s="414" t="s">
        <v>32</v>
      </c>
      <c r="AH11" s="426">
        <v>1</v>
      </c>
      <c r="AI11" s="412">
        <v>54135</v>
      </c>
      <c r="AJ11" s="428">
        <v>1</v>
      </c>
      <c r="AK11" s="412">
        <v>54136</v>
      </c>
      <c r="AL11" s="425">
        <f t="shared" si="6"/>
        <v>54135</v>
      </c>
      <c r="AM11" s="425">
        <f t="shared" si="7"/>
        <v>54136</v>
      </c>
      <c r="AN11" s="415"/>
      <c r="AP11" s="414" t="s">
        <v>171</v>
      </c>
      <c r="AQ11" s="414" t="s">
        <v>33</v>
      </c>
      <c r="AR11" s="428">
        <v>0</v>
      </c>
      <c r="AS11" s="412">
        <v>0</v>
      </c>
      <c r="AT11" s="428">
        <v>0</v>
      </c>
      <c r="AU11" s="412">
        <v>0</v>
      </c>
      <c r="AV11" s="430" t="str">
        <f t="shared" si="8"/>
        <v>N/A</v>
      </c>
      <c r="AW11" s="430" t="str">
        <f t="shared" si="9"/>
        <v>N/A</v>
      </c>
      <c r="AX11" s="415"/>
      <c r="AZ11" s="414" t="s">
        <v>171</v>
      </c>
      <c r="BA11" s="414" t="s">
        <v>34</v>
      </c>
      <c r="BB11" s="428">
        <v>3</v>
      </c>
      <c r="BC11" s="412">
        <v>125355.72</v>
      </c>
      <c r="BD11" s="428">
        <v>3</v>
      </c>
      <c r="BE11" s="412">
        <v>125355.72</v>
      </c>
      <c r="BF11" s="430">
        <f t="shared" si="10"/>
        <v>41785.24</v>
      </c>
      <c r="BG11" s="430">
        <f t="shared" si="11"/>
        <v>41785.24</v>
      </c>
      <c r="BH11" s="415"/>
      <c r="BJ11" s="414" t="s">
        <v>171</v>
      </c>
      <c r="BK11" s="414" t="s">
        <v>49</v>
      </c>
      <c r="BL11" s="428">
        <v>0</v>
      </c>
      <c r="BM11" s="412">
        <v>0</v>
      </c>
      <c r="BN11" s="428">
        <v>0</v>
      </c>
      <c r="BO11" s="412">
        <v>0</v>
      </c>
      <c r="BP11" s="430" t="str">
        <f t="shared" si="12"/>
        <v>N/A</v>
      </c>
      <c r="BQ11" s="430" t="str">
        <f t="shared" si="13"/>
        <v>N/A</v>
      </c>
      <c r="BR11" s="415"/>
      <c r="BT11" s="414" t="s">
        <v>171</v>
      </c>
      <c r="BU11" s="414" t="s">
        <v>20</v>
      </c>
      <c r="BV11" s="426">
        <v>0</v>
      </c>
      <c r="BW11" s="415">
        <v>0</v>
      </c>
      <c r="BX11" s="426">
        <v>0</v>
      </c>
      <c r="BY11" s="415">
        <v>0</v>
      </c>
      <c r="BZ11" s="430" t="str">
        <f t="shared" si="14"/>
        <v>N/A</v>
      </c>
      <c r="CA11" s="430" t="str">
        <f t="shared" si="15"/>
        <v>N/A</v>
      </c>
      <c r="CB11" s="415"/>
      <c r="CD11" s="414" t="s">
        <v>171</v>
      </c>
      <c r="CE11" s="414" t="s">
        <v>21</v>
      </c>
      <c r="CF11" s="428">
        <v>0</v>
      </c>
      <c r="CG11" s="412">
        <v>0</v>
      </c>
      <c r="CH11" s="428">
        <v>0</v>
      </c>
      <c r="CI11" s="412">
        <v>0</v>
      </c>
      <c r="CJ11" s="430" t="str">
        <f t="shared" si="16"/>
        <v>N/A</v>
      </c>
      <c r="CK11" s="430" t="str">
        <f t="shared" si="17"/>
        <v>N/A</v>
      </c>
      <c r="CL11" s="415"/>
      <c r="CN11" s="414" t="s">
        <v>171</v>
      </c>
      <c r="CO11" s="414" t="s">
        <v>22</v>
      </c>
      <c r="CP11" s="428">
        <v>0</v>
      </c>
      <c r="CQ11" s="412">
        <v>0</v>
      </c>
      <c r="CR11" s="428">
        <v>0</v>
      </c>
      <c r="CS11" s="412">
        <v>0</v>
      </c>
      <c r="CT11" s="430" t="str">
        <f t="shared" si="18"/>
        <v>N/A</v>
      </c>
      <c r="CU11" s="430" t="str">
        <f t="shared" si="19"/>
        <v>N/A</v>
      </c>
    </row>
    <row r="12" spans="1:99">
      <c r="B12" t="s">
        <v>175</v>
      </c>
      <c r="C12" t="s">
        <v>19</v>
      </c>
      <c r="D12" s="76">
        <v>1</v>
      </c>
      <c r="E12" s="79">
        <v>96960</v>
      </c>
      <c r="F12" s="76">
        <v>1</v>
      </c>
      <c r="G12" s="79">
        <v>96961</v>
      </c>
      <c r="H12" s="423">
        <f t="shared" si="0"/>
        <v>96960</v>
      </c>
      <c r="I12" s="423">
        <f t="shared" si="1"/>
        <v>96961</v>
      </c>
      <c r="J12" s="79"/>
      <c r="L12" t="s">
        <v>175</v>
      </c>
      <c r="M12" t="s">
        <v>23</v>
      </c>
      <c r="N12" s="427">
        <v>1</v>
      </c>
      <c r="O12" s="409">
        <v>74101</v>
      </c>
      <c r="P12" s="427">
        <v>1</v>
      </c>
      <c r="Q12" s="409">
        <v>74102</v>
      </c>
      <c r="R12" s="429">
        <f t="shared" si="2"/>
        <v>74101</v>
      </c>
      <c r="S12" s="429">
        <f t="shared" si="3"/>
        <v>74102</v>
      </c>
      <c r="T12" s="79"/>
      <c r="V12" t="s">
        <v>175</v>
      </c>
      <c r="W12" t="s">
        <v>24</v>
      </c>
      <c r="X12" s="427">
        <v>0.52</v>
      </c>
      <c r="Y12" s="409">
        <v>24845.599999999999</v>
      </c>
      <c r="Z12" s="427">
        <v>0.52</v>
      </c>
      <c r="AA12" s="409">
        <v>24846</v>
      </c>
      <c r="AB12" s="429">
        <f t="shared" si="4"/>
        <v>47779.999999999993</v>
      </c>
      <c r="AC12" s="429">
        <f t="shared" si="5"/>
        <v>47780.769230769227</v>
      </c>
      <c r="AD12" s="79"/>
      <c r="AF12" t="s">
        <v>175</v>
      </c>
      <c r="AG12" t="s">
        <v>32</v>
      </c>
      <c r="AH12" s="76">
        <v>1</v>
      </c>
      <c r="AI12" s="409">
        <v>54692</v>
      </c>
      <c r="AJ12" s="427">
        <v>1</v>
      </c>
      <c r="AK12" s="409">
        <v>54693</v>
      </c>
      <c r="AL12" s="423">
        <f t="shared" si="6"/>
        <v>54692</v>
      </c>
      <c r="AM12" s="423">
        <f t="shared" si="7"/>
        <v>54693</v>
      </c>
      <c r="AN12" s="79"/>
      <c r="AP12" t="s">
        <v>175</v>
      </c>
      <c r="AQ12" t="s">
        <v>33</v>
      </c>
      <c r="AR12" s="427">
        <v>0</v>
      </c>
      <c r="AS12" s="409">
        <v>0</v>
      </c>
      <c r="AT12" s="427">
        <v>0</v>
      </c>
      <c r="AU12" s="409">
        <v>0</v>
      </c>
      <c r="AV12" s="429" t="str">
        <f t="shared" si="8"/>
        <v>N/A</v>
      </c>
      <c r="AW12" s="429" t="str">
        <f t="shared" si="9"/>
        <v>N/A</v>
      </c>
      <c r="AX12" s="79"/>
      <c r="AZ12" t="s">
        <v>175</v>
      </c>
      <c r="BA12" t="s">
        <v>34</v>
      </c>
      <c r="BB12" s="427">
        <v>2</v>
      </c>
      <c r="BC12" s="409">
        <v>42765</v>
      </c>
      <c r="BD12" s="427">
        <v>2</v>
      </c>
      <c r="BE12" s="409">
        <v>45696</v>
      </c>
      <c r="BF12" s="429">
        <f t="shared" si="10"/>
        <v>21382.5</v>
      </c>
      <c r="BG12" s="429">
        <f t="shared" si="11"/>
        <v>22848</v>
      </c>
      <c r="BH12" s="79"/>
      <c r="BJ12" t="s">
        <v>175</v>
      </c>
      <c r="BK12" t="s">
        <v>49</v>
      </c>
      <c r="BL12" s="427">
        <v>1</v>
      </c>
      <c r="BM12" s="409">
        <v>34653</v>
      </c>
      <c r="BN12" s="427">
        <v>1</v>
      </c>
      <c r="BO12" s="409">
        <v>34654</v>
      </c>
      <c r="BP12" s="429">
        <f t="shared" si="12"/>
        <v>34653</v>
      </c>
      <c r="BQ12" s="429">
        <f t="shared" si="13"/>
        <v>34654</v>
      </c>
      <c r="BR12" s="79"/>
      <c r="BT12" t="s">
        <v>175</v>
      </c>
      <c r="BU12" t="s">
        <v>20</v>
      </c>
      <c r="BV12" s="76">
        <v>1</v>
      </c>
      <c r="BW12" s="79">
        <v>58580</v>
      </c>
      <c r="BX12" s="76">
        <v>1</v>
      </c>
      <c r="BY12" s="79">
        <v>60000</v>
      </c>
      <c r="BZ12" s="429">
        <f t="shared" si="14"/>
        <v>58580</v>
      </c>
      <c r="CA12" s="429">
        <f t="shared" si="15"/>
        <v>60000</v>
      </c>
      <c r="CB12" s="79"/>
      <c r="CD12" t="s">
        <v>175</v>
      </c>
      <c r="CE12" t="s">
        <v>21</v>
      </c>
      <c r="CF12" s="427">
        <v>0</v>
      </c>
      <c r="CG12" s="409">
        <v>0</v>
      </c>
      <c r="CH12" s="427">
        <v>0</v>
      </c>
      <c r="CI12" s="409">
        <v>0</v>
      </c>
      <c r="CJ12" s="429" t="str">
        <f t="shared" si="16"/>
        <v>N/A</v>
      </c>
      <c r="CK12" s="429" t="str">
        <f t="shared" si="17"/>
        <v>N/A</v>
      </c>
      <c r="CL12" s="79"/>
      <c r="CN12" t="s">
        <v>175</v>
      </c>
      <c r="CO12" t="s">
        <v>22</v>
      </c>
      <c r="CP12" s="427">
        <v>1</v>
      </c>
      <c r="CQ12" s="409">
        <v>61610</v>
      </c>
      <c r="CR12" s="427">
        <v>1</v>
      </c>
      <c r="CS12" s="409">
        <v>61611</v>
      </c>
      <c r="CT12" s="429">
        <f t="shared" si="18"/>
        <v>61610</v>
      </c>
      <c r="CU12" s="429">
        <f t="shared" si="19"/>
        <v>61611</v>
      </c>
    </row>
    <row r="13" spans="1:99" s="414" customFormat="1">
      <c r="B13" s="414" t="s">
        <v>176</v>
      </c>
      <c r="C13" s="414" t="s">
        <v>19</v>
      </c>
      <c r="D13" s="426">
        <v>0</v>
      </c>
      <c r="E13" s="415">
        <v>0</v>
      </c>
      <c r="F13" s="426">
        <v>0</v>
      </c>
      <c r="G13" s="415">
        <v>0</v>
      </c>
      <c r="H13" s="425" t="str">
        <f t="shared" si="0"/>
        <v>N/A</v>
      </c>
      <c r="I13" s="425" t="str">
        <f t="shared" si="1"/>
        <v>N/A</v>
      </c>
      <c r="J13" s="415"/>
      <c r="L13" s="414" t="s">
        <v>176</v>
      </c>
      <c r="M13" s="414" t="s">
        <v>23</v>
      </c>
      <c r="N13" s="428">
        <v>0</v>
      </c>
      <c r="O13" s="412">
        <v>0</v>
      </c>
      <c r="P13" s="428">
        <v>0</v>
      </c>
      <c r="Q13" s="412">
        <v>0</v>
      </c>
      <c r="R13" s="430" t="str">
        <f t="shared" si="2"/>
        <v>N/A</v>
      </c>
      <c r="S13" s="430" t="str">
        <f t="shared" si="3"/>
        <v>N/A</v>
      </c>
      <c r="T13" s="415"/>
      <c r="V13" s="414" t="s">
        <v>176</v>
      </c>
      <c r="W13" s="414" t="s">
        <v>24</v>
      </c>
      <c r="X13" s="428">
        <v>0</v>
      </c>
      <c r="Y13" s="412">
        <v>0</v>
      </c>
      <c r="Z13" s="428">
        <v>0</v>
      </c>
      <c r="AA13" s="412">
        <v>0</v>
      </c>
      <c r="AB13" s="430" t="str">
        <f t="shared" si="4"/>
        <v>N/A</v>
      </c>
      <c r="AC13" s="430" t="str">
        <f t="shared" si="5"/>
        <v>N/A</v>
      </c>
      <c r="AD13" s="415"/>
      <c r="AF13" s="414" t="s">
        <v>176</v>
      </c>
      <c r="AG13" s="414" t="s">
        <v>32</v>
      </c>
      <c r="AH13" s="426">
        <v>1</v>
      </c>
      <c r="AI13" s="412">
        <v>63000</v>
      </c>
      <c r="AJ13" s="428">
        <v>1</v>
      </c>
      <c r="AK13" s="412">
        <v>64500</v>
      </c>
      <c r="AL13" s="425">
        <f t="shared" si="6"/>
        <v>63000</v>
      </c>
      <c r="AM13" s="425">
        <f t="shared" si="7"/>
        <v>64500</v>
      </c>
      <c r="AN13" s="415"/>
      <c r="AP13" s="414" t="s">
        <v>176</v>
      </c>
      <c r="AQ13" s="414" t="s">
        <v>33</v>
      </c>
      <c r="AR13" s="428">
        <v>0</v>
      </c>
      <c r="AS13" s="412">
        <v>0</v>
      </c>
      <c r="AT13" s="428">
        <v>0</v>
      </c>
      <c r="AU13" s="412">
        <v>0</v>
      </c>
      <c r="AV13" s="430" t="str">
        <f t="shared" si="8"/>
        <v>N/A</v>
      </c>
      <c r="AW13" s="430" t="str">
        <f t="shared" si="9"/>
        <v>N/A</v>
      </c>
      <c r="AX13" s="415"/>
      <c r="AZ13" s="414" t="s">
        <v>176</v>
      </c>
      <c r="BA13" s="414" t="s">
        <v>34</v>
      </c>
      <c r="BB13" s="428">
        <v>1</v>
      </c>
      <c r="BC13" s="412">
        <v>41500</v>
      </c>
      <c r="BD13" s="428">
        <v>1</v>
      </c>
      <c r="BE13" s="412">
        <v>42000</v>
      </c>
      <c r="BF13" s="430">
        <f t="shared" si="10"/>
        <v>41500</v>
      </c>
      <c r="BG13" s="430">
        <f t="shared" si="11"/>
        <v>42000</v>
      </c>
      <c r="BH13" s="415"/>
      <c r="BJ13" s="414" t="s">
        <v>176</v>
      </c>
      <c r="BK13" s="414" t="s">
        <v>49</v>
      </c>
      <c r="BL13" s="428">
        <v>1</v>
      </c>
      <c r="BM13" s="412">
        <v>55000</v>
      </c>
      <c r="BN13" s="428">
        <v>1</v>
      </c>
      <c r="BO13" s="412">
        <v>56000</v>
      </c>
      <c r="BP13" s="430">
        <f t="shared" si="12"/>
        <v>55000</v>
      </c>
      <c r="BQ13" s="430">
        <f t="shared" si="13"/>
        <v>56000</v>
      </c>
      <c r="BR13" s="415"/>
      <c r="BT13" s="414" t="s">
        <v>176</v>
      </c>
      <c r="BU13" s="414" t="s">
        <v>20</v>
      </c>
      <c r="BV13" s="426">
        <v>1</v>
      </c>
      <c r="BW13" s="415">
        <v>56000</v>
      </c>
      <c r="BX13" s="426">
        <v>1</v>
      </c>
      <c r="BY13" s="415">
        <v>57000</v>
      </c>
      <c r="BZ13" s="430">
        <f t="shared" si="14"/>
        <v>56000</v>
      </c>
      <c r="CA13" s="430">
        <f t="shared" si="15"/>
        <v>57000</v>
      </c>
      <c r="CB13" s="415"/>
      <c r="CD13" s="414" t="s">
        <v>176</v>
      </c>
      <c r="CE13" s="414" t="s">
        <v>21</v>
      </c>
      <c r="CF13" s="428">
        <v>0</v>
      </c>
      <c r="CG13" s="412">
        <v>0</v>
      </c>
      <c r="CH13" s="428">
        <v>0</v>
      </c>
      <c r="CI13" s="412">
        <v>0</v>
      </c>
      <c r="CJ13" s="430" t="str">
        <f t="shared" si="16"/>
        <v>N/A</v>
      </c>
      <c r="CK13" s="430" t="str">
        <f t="shared" si="17"/>
        <v>N/A</v>
      </c>
      <c r="CL13" s="415"/>
      <c r="CN13" s="414" t="s">
        <v>176</v>
      </c>
      <c r="CO13" s="414" t="s">
        <v>22</v>
      </c>
      <c r="CP13" s="428">
        <v>0.75</v>
      </c>
      <c r="CQ13" s="412">
        <v>60396</v>
      </c>
      <c r="CR13" s="428">
        <v>0.75</v>
      </c>
      <c r="CS13" s="412">
        <v>61000</v>
      </c>
      <c r="CT13" s="430">
        <f t="shared" si="18"/>
        <v>80528</v>
      </c>
      <c r="CU13" s="430">
        <f t="shared" si="19"/>
        <v>81333.333333333328</v>
      </c>
    </row>
    <row r="14" spans="1:99">
      <c r="B14" t="s">
        <v>180</v>
      </c>
      <c r="C14" t="s">
        <v>19</v>
      </c>
      <c r="D14" s="76">
        <v>0</v>
      </c>
      <c r="E14" s="79">
        <v>0</v>
      </c>
      <c r="F14" s="76">
        <v>0</v>
      </c>
      <c r="G14" s="79">
        <v>0</v>
      </c>
      <c r="H14" s="423" t="str">
        <f t="shared" si="0"/>
        <v>N/A</v>
      </c>
      <c r="I14" s="423" t="str">
        <f t="shared" si="1"/>
        <v>N/A</v>
      </c>
      <c r="J14" s="79"/>
      <c r="L14" t="s">
        <v>180</v>
      </c>
      <c r="M14" t="s">
        <v>23</v>
      </c>
      <c r="N14" s="427">
        <v>1.78</v>
      </c>
      <c r="O14" s="409">
        <v>98726</v>
      </c>
      <c r="P14" s="427">
        <v>1.78</v>
      </c>
      <c r="Q14" s="409">
        <v>98743</v>
      </c>
      <c r="R14" s="429">
        <f t="shared" si="2"/>
        <v>55464.044943820227</v>
      </c>
      <c r="S14" s="429">
        <f t="shared" si="3"/>
        <v>55473.595505617974</v>
      </c>
      <c r="T14" s="79"/>
      <c r="V14" t="s">
        <v>180</v>
      </c>
      <c r="W14" t="s">
        <v>24</v>
      </c>
      <c r="X14" s="427">
        <v>0</v>
      </c>
      <c r="Y14" s="409">
        <v>0</v>
      </c>
      <c r="Z14" s="427">
        <v>0</v>
      </c>
      <c r="AA14" s="409">
        <v>0</v>
      </c>
      <c r="AB14" s="429" t="str">
        <f t="shared" si="4"/>
        <v>N/A</v>
      </c>
      <c r="AC14" s="429" t="str">
        <f t="shared" si="5"/>
        <v>N/A</v>
      </c>
      <c r="AD14" s="79"/>
      <c r="AF14" t="s">
        <v>180</v>
      </c>
      <c r="AG14" t="s">
        <v>32</v>
      </c>
      <c r="AH14" s="76">
        <v>3</v>
      </c>
      <c r="AI14" s="409">
        <v>191940</v>
      </c>
      <c r="AJ14" s="427">
        <v>3</v>
      </c>
      <c r="AK14" s="409">
        <v>192098</v>
      </c>
      <c r="AL14" s="423">
        <f t="shared" si="6"/>
        <v>63980</v>
      </c>
      <c r="AM14" s="423">
        <f t="shared" si="7"/>
        <v>64032.666666666664</v>
      </c>
      <c r="AN14" s="79"/>
      <c r="AP14" t="s">
        <v>180</v>
      </c>
      <c r="AQ14" t="s">
        <v>33</v>
      </c>
      <c r="AR14" s="427">
        <v>0</v>
      </c>
      <c r="AS14" s="409">
        <v>0</v>
      </c>
      <c r="AT14" s="427">
        <v>0</v>
      </c>
      <c r="AU14" s="409">
        <v>0</v>
      </c>
      <c r="AV14" s="429" t="str">
        <f t="shared" si="8"/>
        <v>N/A</v>
      </c>
      <c r="AW14" s="429" t="str">
        <f t="shared" si="9"/>
        <v>N/A</v>
      </c>
      <c r="AX14" s="79"/>
      <c r="AZ14" t="s">
        <v>180</v>
      </c>
      <c r="BA14" t="s">
        <v>34</v>
      </c>
      <c r="BB14" s="427">
        <v>4</v>
      </c>
      <c r="BC14" s="409">
        <v>147116</v>
      </c>
      <c r="BD14" s="427">
        <v>4</v>
      </c>
      <c r="BE14" s="409">
        <v>155276</v>
      </c>
      <c r="BF14" s="429">
        <f t="shared" si="10"/>
        <v>36779</v>
      </c>
      <c r="BG14" s="429">
        <f t="shared" si="11"/>
        <v>38819</v>
      </c>
      <c r="BH14" s="79"/>
      <c r="BJ14" t="s">
        <v>180</v>
      </c>
      <c r="BK14" t="s">
        <v>49</v>
      </c>
      <c r="BL14" s="427">
        <v>0</v>
      </c>
      <c r="BM14" s="409">
        <v>0</v>
      </c>
      <c r="BN14" s="427">
        <v>0</v>
      </c>
      <c r="BO14" s="409">
        <v>0</v>
      </c>
      <c r="BP14" s="429" t="str">
        <f t="shared" si="12"/>
        <v>N/A</v>
      </c>
      <c r="BQ14" s="429" t="str">
        <f t="shared" si="13"/>
        <v>N/A</v>
      </c>
      <c r="BR14" s="79"/>
      <c r="BT14" t="s">
        <v>180</v>
      </c>
      <c r="BU14" t="s">
        <v>20</v>
      </c>
      <c r="BV14" s="76">
        <v>0</v>
      </c>
      <c r="BW14" s="79">
        <v>0</v>
      </c>
      <c r="BX14" s="76">
        <v>0</v>
      </c>
      <c r="BY14" s="79">
        <v>0</v>
      </c>
      <c r="BZ14" s="429" t="str">
        <f t="shared" si="14"/>
        <v>N/A</v>
      </c>
      <c r="CA14" s="429" t="str">
        <f t="shared" si="15"/>
        <v>N/A</v>
      </c>
      <c r="CB14" s="79"/>
      <c r="CD14" t="s">
        <v>180</v>
      </c>
      <c r="CE14" t="s">
        <v>21</v>
      </c>
      <c r="CF14" s="427">
        <v>0</v>
      </c>
      <c r="CG14" s="409">
        <v>0</v>
      </c>
      <c r="CH14" s="427">
        <v>0</v>
      </c>
      <c r="CI14" s="409">
        <v>0</v>
      </c>
      <c r="CJ14" s="429" t="str">
        <f t="shared" si="16"/>
        <v>N/A</v>
      </c>
      <c r="CK14" s="429" t="str">
        <f t="shared" si="17"/>
        <v>N/A</v>
      </c>
      <c r="CL14" s="79"/>
      <c r="CN14" t="s">
        <v>180</v>
      </c>
      <c r="CO14" t="s">
        <v>22</v>
      </c>
      <c r="CP14" s="427">
        <v>1</v>
      </c>
      <c r="CQ14" s="409">
        <v>80000</v>
      </c>
      <c r="CR14" s="427">
        <v>1</v>
      </c>
      <c r="CS14" s="409">
        <v>85000</v>
      </c>
      <c r="CT14" s="429">
        <f t="shared" si="18"/>
        <v>80000</v>
      </c>
      <c r="CU14" s="429">
        <f t="shared" si="19"/>
        <v>85000</v>
      </c>
    </row>
    <row r="15" spans="1:99" s="414" customFormat="1">
      <c r="B15" s="414" t="s">
        <v>183</v>
      </c>
      <c r="C15" s="414" t="s">
        <v>19</v>
      </c>
      <c r="D15" s="426">
        <v>1</v>
      </c>
      <c r="E15" s="415">
        <v>65000</v>
      </c>
      <c r="F15" s="426">
        <v>1</v>
      </c>
      <c r="G15" s="415">
        <v>65000</v>
      </c>
      <c r="H15" s="425">
        <f t="shared" si="0"/>
        <v>65000</v>
      </c>
      <c r="I15" s="425">
        <f t="shared" si="1"/>
        <v>65000</v>
      </c>
      <c r="J15" s="415"/>
      <c r="L15" s="414" t="s">
        <v>183</v>
      </c>
      <c r="M15" s="414" t="s">
        <v>23</v>
      </c>
      <c r="N15" s="428">
        <v>2</v>
      </c>
      <c r="O15" s="412">
        <v>87699</v>
      </c>
      <c r="P15" s="428">
        <v>2</v>
      </c>
      <c r="Q15" s="412">
        <v>92120</v>
      </c>
      <c r="R15" s="430">
        <f t="shared" si="2"/>
        <v>43849.5</v>
      </c>
      <c r="S15" s="430">
        <f t="shared" si="3"/>
        <v>46060</v>
      </c>
      <c r="T15" s="415"/>
      <c r="V15" s="414" t="s">
        <v>183</v>
      </c>
      <c r="W15" s="414" t="s">
        <v>24</v>
      </c>
      <c r="X15" s="428">
        <v>1</v>
      </c>
      <c r="Y15" s="412">
        <v>35683</v>
      </c>
      <c r="Z15" s="428">
        <v>1</v>
      </c>
      <c r="AA15" s="412">
        <v>35787</v>
      </c>
      <c r="AB15" s="430">
        <f t="shared" si="4"/>
        <v>35683</v>
      </c>
      <c r="AC15" s="430">
        <f t="shared" si="5"/>
        <v>35787</v>
      </c>
      <c r="AD15" s="415"/>
      <c r="AF15" s="414" t="s">
        <v>183</v>
      </c>
      <c r="AG15" s="414" t="s">
        <v>32</v>
      </c>
      <c r="AH15" s="426">
        <v>0</v>
      </c>
      <c r="AI15" s="412">
        <v>0</v>
      </c>
      <c r="AJ15" s="428">
        <v>0</v>
      </c>
      <c r="AK15" s="412">
        <v>0</v>
      </c>
      <c r="AL15" s="425" t="str">
        <f t="shared" si="6"/>
        <v>N/A</v>
      </c>
      <c r="AM15" s="425" t="str">
        <f t="shared" si="7"/>
        <v>N/A</v>
      </c>
      <c r="AN15" s="415"/>
      <c r="AP15" s="414" t="s">
        <v>183</v>
      </c>
      <c r="AQ15" s="414" t="s">
        <v>33</v>
      </c>
      <c r="AR15" s="428">
        <v>0</v>
      </c>
      <c r="AS15" s="412">
        <v>0</v>
      </c>
      <c r="AT15" s="428">
        <v>0</v>
      </c>
      <c r="AU15" s="412">
        <v>0</v>
      </c>
      <c r="AV15" s="430" t="str">
        <f t="shared" si="8"/>
        <v>N/A</v>
      </c>
      <c r="AW15" s="430" t="str">
        <f t="shared" si="9"/>
        <v>N/A</v>
      </c>
      <c r="AX15" s="415"/>
      <c r="AZ15" s="414" t="s">
        <v>183</v>
      </c>
      <c r="BA15" s="414" t="s">
        <v>34</v>
      </c>
      <c r="BB15" s="428">
        <v>1</v>
      </c>
      <c r="BC15" s="412">
        <v>22880</v>
      </c>
      <c r="BD15" s="428">
        <v>1</v>
      </c>
      <c r="BE15" s="412">
        <v>22880</v>
      </c>
      <c r="BF15" s="430">
        <f t="shared" si="10"/>
        <v>22880</v>
      </c>
      <c r="BG15" s="430">
        <f t="shared" si="11"/>
        <v>22880</v>
      </c>
      <c r="BH15" s="415"/>
      <c r="BJ15" s="414" t="s">
        <v>183</v>
      </c>
      <c r="BK15" s="414" t="s">
        <v>49</v>
      </c>
      <c r="BL15" s="428">
        <v>0</v>
      </c>
      <c r="BM15" s="412">
        <v>0</v>
      </c>
      <c r="BN15" s="428">
        <v>0</v>
      </c>
      <c r="BO15" s="412">
        <v>0</v>
      </c>
      <c r="BP15" s="430" t="str">
        <f t="shared" si="12"/>
        <v>N/A</v>
      </c>
      <c r="BQ15" s="430" t="str">
        <f t="shared" si="13"/>
        <v>N/A</v>
      </c>
      <c r="BR15" s="415"/>
      <c r="BT15" s="414" t="s">
        <v>183</v>
      </c>
      <c r="BU15" s="414" t="s">
        <v>20</v>
      </c>
      <c r="BV15" s="426">
        <v>0</v>
      </c>
      <c r="BW15" s="415">
        <v>0</v>
      </c>
      <c r="BX15" s="426">
        <v>0</v>
      </c>
      <c r="BY15" s="415">
        <v>0</v>
      </c>
      <c r="BZ15" s="430" t="str">
        <f t="shared" si="14"/>
        <v>N/A</v>
      </c>
      <c r="CA15" s="430" t="str">
        <f t="shared" si="15"/>
        <v>N/A</v>
      </c>
      <c r="CB15" s="415"/>
      <c r="CD15" s="414" t="s">
        <v>183</v>
      </c>
      <c r="CE15" s="414" t="s">
        <v>21</v>
      </c>
      <c r="CF15" s="428">
        <v>0</v>
      </c>
      <c r="CG15" s="412">
        <v>0</v>
      </c>
      <c r="CH15" s="428">
        <v>0</v>
      </c>
      <c r="CI15" s="412">
        <v>0</v>
      </c>
      <c r="CJ15" s="430" t="str">
        <f t="shared" si="16"/>
        <v>N/A</v>
      </c>
      <c r="CK15" s="430" t="str">
        <f t="shared" si="17"/>
        <v>N/A</v>
      </c>
      <c r="CL15" s="415"/>
      <c r="CN15" s="414" t="s">
        <v>183</v>
      </c>
      <c r="CO15" s="414" t="s">
        <v>22</v>
      </c>
      <c r="CP15" s="428">
        <v>0</v>
      </c>
      <c r="CQ15" s="412">
        <v>0</v>
      </c>
      <c r="CR15" s="428">
        <v>0</v>
      </c>
      <c r="CS15" s="412">
        <v>0</v>
      </c>
      <c r="CT15" s="430" t="str">
        <f t="shared" si="18"/>
        <v>N/A</v>
      </c>
      <c r="CU15" s="430" t="str">
        <f t="shared" si="19"/>
        <v>N/A</v>
      </c>
    </row>
    <row r="16" spans="1:99">
      <c r="B16" t="s">
        <v>186</v>
      </c>
      <c r="C16" t="s">
        <v>19</v>
      </c>
      <c r="D16" s="76">
        <v>0</v>
      </c>
      <c r="E16" s="79"/>
      <c r="F16" s="76">
        <v>0</v>
      </c>
      <c r="G16" s="79"/>
      <c r="H16" s="423" t="str">
        <f t="shared" si="0"/>
        <v>N/A</v>
      </c>
      <c r="I16" s="423" t="str">
        <f t="shared" si="1"/>
        <v>N/A</v>
      </c>
      <c r="J16" s="79"/>
      <c r="L16" t="s">
        <v>186</v>
      </c>
      <c r="M16" t="s">
        <v>23</v>
      </c>
      <c r="N16" s="427">
        <v>0</v>
      </c>
      <c r="O16" s="409">
        <v>0</v>
      </c>
      <c r="P16" s="427">
        <v>0</v>
      </c>
      <c r="Q16" s="409">
        <v>0</v>
      </c>
      <c r="R16" s="429" t="str">
        <f t="shared" si="2"/>
        <v>N/A</v>
      </c>
      <c r="S16" s="429" t="str">
        <f t="shared" si="3"/>
        <v>N/A</v>
      </c>
      <c r="T16" s="79"/>
      <c r="V16" t="s">
        <v>186</v>
      </c>
      <c r="W16" t="s">
        <v>24</v>
      </c>
      <c r="X16" s="427">
        <v>0</v>
      </c>
      <c r="Y16" s="409">
        <v>0</v>
      </c>
      <c r="Z16" s="427">
        <v>0</v>
      </c>
      <c r="AA16" s="409">
        <v>0</v>
      </c>
      <c r="AB16" s="429" t="str">
        <f t="shared" si="4"/>
        <v>N/A</v>
      </c>
      <c r="AC16" s="429" t="str">
        <f t="shared" si="5"/>
        <v>N/A</v>
      </c>
      <c r="AD16" s="79"/>
      <c r="AF16" t="s">
        <v>186</v>
      </c>
      <c r="AG16" t="s">
        <v>32</v>
      </c>
      <c r="AH16" s="76">
        <v>3.3</v>
      </c>
      <c r="AI16" s="409">
        <v>175469</v>
      </c>
      <c r="AJ16" s="427">
        <v>3.3</v>
      </c>
      <c r="AK16" s="409">
        <v>175469</v>
      </c>
      <c r="AL16" s="423">
        <f t="shared" si="6"/>
        <v>53172.424242424247</v>
      </c>
      <c r="AM16" s="423">
        <f t="shared" si="7"/>
        <v>53172.424242424247</v>
      </c>
      <c r="AN16" s="79"/>
      <c r="AP16" t="s">
        <v>186</v>
      </c>
      <c r="AQ16" t="s">
        <v>33</v>
      </c>
      <c r="AR16" s="427">
        <v>0</v>
      </c>
      <c r="AS16" s="409">
        <v>0</v>
      </c>
      <c r="AT16" s="427">
        <v>0</v>
      </c>
      <c r="AU16" s="409">
        <v>0</v>
      </c>
      <c r="AV16" s="429" t="str">
        <f t="shared" si="8"/>
        <v>N/A</v>
      </c>
      <c r="AW16" s="429" t="str">
        <f t="shared" si="9"/>
        <v>N/A</v>
      </c>
      <c r="AX16" s="79"/>
      <c r="AZ16" t="s">
        <v>186</v>
      </c>
      <c r="BA16" t="s">
        <v>34</v>
      </c>
      <c r="BB16" s="427">
        <v>2</v>
      </c>
      <c r="BC16" s="409">
        <v>70000</v>
      </c>
      <c r="BD16" s="427">
        <v>2</v>
      </c>
      <c r="BE16" s="409">
        <v>70000</v>
      </c>
      <c r="BF16" s="429">
        <f t="shared" si="10"/>
        <v>35000</v>
      </c>
      <c r="BG16" s="429">
        <f t="shared" si="11"/>
        <v>35000</v>
      </c>
      <c r="BH16" s="79"/>
      <c r="BJ16" t="s">
        <v>186</v>
      </c>
      <c r="BK16" t="s">
        <v>49</v>
      </c>
      <c r="BL16" s="427">
        <v>0</v>
      </c>
      <c r="BM16" s="409">
        <v>0</v>
      </c>
      <c r="BN16" s="427">
        <v>0</v>
      </c>
      <c r="BO16" s="409">
        <v>0</v>
      </c>
      <c r="BP16" s="429" t="str">
        <f t="shared" si="12"/>
        <v>N/A</v>
      </c>
      <c r="BQ16" s="429" t="str">
        <f t="shared" si="13"/>
        <v>N/A</v>
      </c>
      <c r="BR16" s="79"/>
      <c r="BT16" t="s">
        <v>186</v>
      </c>
      <c r="BU16" t="s">
        <v>20</v>
      </c>
      <c r="BV16" s="76">
        <v>0</v>
      </c>
      <c r="BW16" s="79">
        <v>0</v>
      </c>
      <c r="BX16" s="76">
        <v>0</v>
      </c>
      <c r="BY16" s="79">
        <v>0</v>
      </c>
      <c r="BZ16" s="429" t="str">
        <f t="shared" si="14"/>
        <v>N/A</v>
      </c>
      <c r="CA16" s="429" t="str">
        <f t="shared" si="15"/>
        <v>N/A</v>
      </c>
      <c r="CB16" s="79"/>
      <c r="CD16" t="s">
        <v>186</v>
      </c>
      <c r="CE16" t="s">
        <v>21</v>
      </c>
      <c r="CF16" s="427">
        <v>0</v>
      </c>
      <c r="CG16" s="409">
        <v>0</v>
      </c>
      <c r="CH16" s="427">
        <v>0</v>
      </c>
      <c r="CI16" s="409">
        <v>0</v>
      </c>
      <c r="CJ16" s="429" t="str">
        <f t="shared" si="16"/>
        <v>N/A</v>
      </c>
      <c r="CK16" s="429" t="str">
        <f t="shared" si="17"/>
        <v>N/A</v>
      </c>
      <c r="CL16" s="79"/>
      <c r="CN16" t="s">
        <v>186</v>
      </c>
      <c r="CO16" t="s">
        <v>22</v>
      </c>
      <c r="CP16" s="427">
        <v>1</v>
      </c>
      <c r="CQ16" s="409">
        <v>80000</v>
      </c>
      <c r="CR16" s="427">
        <v>1</v>
      </c>
      <c r="CS16" s="409">
        <v>80000</v>
      </c>
      <c r="CT16" s="429">
        <f t="shared" si="18"/>
        <v>80000</v>
      </c>
      <c r="CU16" s="429">
        <f t="shared" si="19"/>
        <v>80000</v>
      </c>
    </row>
    <row r="17" spans="1:99" s="414" customFormat="1">
      <c r="B17" s="414" t="s">
        <v>193</v>
      </c>
      <c r="C17" s="414" t="s">
        <v>19</v>
      </c>
      <c r="D17" s="426">
        <v>0</v>
      </c>
      <c r="E17" s="415">
        <v>0</v>
      </c>
      <c r="F17" s="426">
        <v>0</v>
      </c>
      <c r="G17" s="415">
        <v>0</v>
      </c>
      <c r="H17" s="425" t="str">
        <f t="shared" si="0"/>
        <v>N/A</v>
      </c>
      <c r="I17" s="425" t="str">
        <f t="shared" si="1"/>
        <v>N/A</v>
      </c>
      <c r="J17" s="415"/>
      <c r="L17" s="414" t="s">
        <v>193</v>
      </c>
      <c r="M17" s="414" t="s">
        <v>23</v>
      </c>
      <c r="N17" s="428">
        <v>1.25</v>
      </c>
      <c r="O17" s="412">
        <v>39992.25</v>
      </c>
      <c r="P17" s="428">
        <v>1.25</v>
      </c>
      <c r="Q17" s="412">
        <v>40386.75</v>
      </c>
      <c r="R17" s="430">
        <f t="shared" si="2"/>
        <v>31993.8</v>
      </c>
      <c r="S17" s="430">
        <f t="shared" si="3"/>
        <v>32309.4</v>
      </c>
      <c r="T17" s="415"/>
      <c r="V17" s="414" t="s">
        <v>193</v>
      </c>
      <c r="W17" s="414" t="s">
        <v>24</v>
      </c>
      <c r="X17" s="428">
        <v>0</v>
      </c>
      <c r="Y17" s="412">
        <v>0</v>
      </c>
      <c r="Z17" s="428">
        <v>0</v>
      </c>
      <c r="AA17" s="412">
        <v>0</v>
      </c>
      <c r="AB17" s="430" t="str">
        <f t="shared" si="4"/>
        <v>N/A</v>
      </c>
      <c r="AC17" s="430" t="str">
        <f t="shared" si="5"/>
        <v>N/A</v>
      </c>
      <c r="AD17" s="415"/>
      <c r="AF17" s="414" t="s">
        <v>193</v>
      </c>
      <c r="AG17" s="414" t="s">
        <v>32</v>
      </c>
      <c r="AH17" s="426">
        <v>0</v>
      </c>
      <c r="AI17" s="412">
        <v>0</v>
      </c>
      <c r="AJ17" s="428">
        <v>0</v>
      </c>
      <c r="AK17" s="412">
        <v>0</v>
      </c>
      <c r="AL17" s="425" t="str">
        <f t="shared" si="6"/>
        <v>N/A</v>
      </c>
      <c r="AM17" s="425" t="str">
        <f t="shared" si="7"/>
        <v>N/A</v>
      </c>
      <c r="AN17" s="415"/>
      <c r="AP17" s="414" t="s">
        <v>193</v>
      </c>
      <c r="AQ17" s="414" t="s">
        <v>33</v>
      </c>
      <c r="AR17" s="428">
        <v>0</v>
      </c>
      <c r="AS17" s="412">
        <v>0</v>
      </c>
      <c r="AT17" s="428">
        <v>0</v>
      </c>
      <c r="AU17" s="412">
        <v>0</v>
      </c>
      <c r="AV17" s="430" t="str">
        <f t="shared" si="8"/>
        <v>N/A</v>
      </c>
      <c r="AW17" s="430" t="str">
        <f t="shared" si="9"/>
        <v>N/A</v>
      </c>
      <c r="AX17" s="415"/>
      <c r="AZ17" s="414" t="s">
        <v>193</v>
      </c>
      <c r="BA17" s="414" t="s">
        <v>34</v>
      </c>
      <c r="BB17" s="428">
        <v>0.5</v>
      </c>
      <c r="BC17" s="412">
        <v>20000</v>
      </c>
      <c r="BD17" s="428">
        <v>0.5</v>
      </c>
      <c r="BE17" s="412">
        <v>20000</v>
      </c>
      <c r="BF17" s="430">
        <f t="shared" si="10"/>
        <v>40000</v>
      </c>
      <c r="BG17" s="430">
        <f t="shared" si="11"/>
        <v>40000</v>
      </c>
      <c r="BH17" s="415"/>
      <c r="BJ17" s="414" t="s">
        <v>193</v>
      </c>
      <c r="BK17" s="414" t="s">
        <v>49</v>
      </c>
      <c r="BL17" s="428">
        <v>0</v>
      </c>
      <c r="BM17" s="412">
        <v>0</v>
      </c>
      <c r="BN17" s="428">
        <v>0</v>
      </c>
      <c r="BO17" s="412">
        <v>0</v>
      </c>
      <c r="BP17" s="430" t="str">
        <f t="shared" si="12"/>
        <v>N/A</v>
      </c>
      <c r="BQ17" s="430" t="str">
        <f t="shared" si="13"/>
        <v>N/A</v>
      </c>
      <c r="BR17" s="415"/>
      <c r="BT17" s="414" t="s">
        <v>193</v>
      </c>
      <c r="BU17" s="414" t="s">
        <v>20</v>
      </c>
      <c r="BV17" s="426">
        <v>0</v>
      </c>
      <c r="BW17" s="415">
        <v>0</v>
      </c>
      <c r="BX17" s="426">
        <v>0</v>
      </c>
      <c r="BY17" s="415">
        <v>0</v>
      </c>
      <c r="BZ17" s="430" t="str">
        <f t="shared" si="14"/>
        <v>N/A</v>
      </c>
      <c r="CA17" s="430" t="str">
        <f t="shared" si="15"/>
        <v>N/A</v>
      </c>
      <c r="CB17" s="415"/>
      <c r="CD17" s="414" t="s">
        <v>193</v>
      </c>
      <c r="CE17" s="414" t="s">
        <v>21</v>
      </c>
      <c r="CF17" s="428">
        <v>0</v>
      </c>
      <c r="CG17" s="412">
        <v>0</v>
      </c>
      <c r="CH17" s="428">
        <v>0</v>
      </c>
      <c r="CI17" s="412">
        <v>0</v>
      </c>
      <c r="CJ17" s="430" t="str">
        <f t="shared" si="16"/>
        <v>N/A</v>
      </c>
      <c r="CK17" s="430" t="str">
        <f t="shared" si="17"/>
        <v>N/A</v>
      </c>
      <c r="CL17" s="415"/>
      <c r="CN17" s="414" t="s">
        <v>193</v>
      </c>
      <c r="CO17" s="414" t="s">
        <v>22</v>
      </c>
      <c r="CP17" s="428">
        <v>0</v>
      </c>
      <c r="CQ17" s="412">
        <v>0</v>
      </c>
      <c r="CR17" s="428">
        <v>0</v>
      </c>
      <c r="CS17" s="412">
        <v>0</v>
      </c>
      <c r="CT17" s="430" t="str">
        <f t="shared" si="18"/>
        <v>N/A</v>
      </c>
      <c r="CU17" s="430" t="str">
        <f t="shared" si="19"/>
        <v>N/A</v>
      </c>
    </row>
    <row r="18" spans="1:99">
      <c r="B18" t="s">
        <v>202</v>
      </c>
      <c r="C18" t="s">
        <v>19</v>
      </c>
      <c r="D18" s="76">
        <v>0</v>
      </c>
      <c r="E18" s="79">
        <v>0</v>
      </c>
      <c r="F18" s="76">
        <v>0</v>
      </c>
      <c r="G18" s="79">
        <v>0</v>
      </c>
      <c r="H18" s="423" t="str">
        <f t="shared" si="0"/>
        <v>N/A</v>
      </c>
      <c r="I18" s="423" t="str">
        <f t="shared" si="1"/>
        <v>N/A</v>
      </c>
      <c r="J18" s="79"/>
      <c r="L18" t="s">
        <v>202</v>
      </c>
      <c r="M18" t="s">
        <v>23</v>
      </c>
      <c r="N18" s="427">
        <v>0</v>
      </c>
      <c r="O18" s="409">
        <v>0</v>
      </c>
      <c r="P18" s="427">
        <v>0</v>
      </c>
      <c r="Q18" s="409">
        <v>0</v>
      </c>
      <c r="R18" s="429" t="str">
        <f t="shared" si="2"/>
        <v>N/A</v>
      </c>
      <c r="S18" s="429" t="str">
        <f t="shared" si="3"/>
        <v>N/A</v>
      </c>
      <c r="T18" s="79"/>
      <c r="V18" t="s">
        <v>202</v>
      </c>
      <c r="W18" t="s">
        <v>24</v>
      </c>
      <c r="X18" s="427">
        <v>0</v>
      </c>
      <c r="Y18" s="409">
        <v>0</v>
      </c>
      <c r="Z18" s="427">
        <v>0</v>
      </c>
      <c r="AA18" s="409">
        <v>0</v>
      </c>
      <c r="AB18" s="429" t="str">
        <f t="shared" si="4"/>
        <v>N/A</v>
      </c>
      <c r="AC18" s="429" t="str">
        <f t="shared" si="5"/>
        <v>N/A</v>
      </c>
      <c r="AD18" s="79"/>
      <c r="AF18" t="s">
        <v>202</v>
      </c>
      <c r="AG18" t="s">
        <v>32</v>
      </c>
      <c r="AH18" s="76">
        <v>0</v>
      </c>
      <c r="AI18" s="409">
        <v>0</v>
      </c>
      <c r="AJ18" s="427">
        <v>0</v>
      </c>
      <c r="AK18" s="409">
        <v>0</v>
      </c>
      <c r="AL18" s="423" t="str">
        <f t="shared" si="6"/>
        <v>N/A</v>
      </c>
      <c r="AM18" s="423" t="str">
        <f t="shared" si="7"/>
        <v>N/A</v>
      </c>
      <c r="AN18" s="79"/>
      <c r="AP18" t="s">
        <v>202</v>
      </c>
      <c r="AQ18" t="s">
        <v>33</v>
      </c>
      <c r="AR18" s="427">
        <v>0</v>
      </c>
      <c r="AS18" s="409">
        <v>0</v>
      </c>
      <c r="AT18" s="427">
        <v>0</v>
      </c>
      <c r="AU18" s="409">
        <v>0</v>
      </c>
      <c r="AV18" s="429" t="str">
        <f t="shared" si="8"/>
        <v>N/A</v>
      </c>
      <c r="AW18" s="429" t="str">
        <f t="shared" si="9"/>
        <v>N/A</v>
      </c>
      <c r="AX18" s="79"/>
      <c r="AZ18" t="s">
        <v>202</v>
      </c>
      <c r="BA18" t="s">
        <v>34</v>
      </c>
      <c r="BB18" s="427">
        <v>1</v>
      </c>
      <c r="BC18" s="409">
        <v>49488</v>
      </c>
      <c r="BD18" s="427">
        <v>1</v>
      </c>
      <c r="BE18" s="409">
        <v>49982</v>
      </c>
      <c r="BF18" s="429">
        <f t="shared" si="10"/>
        <v>49488</v>
      </c>
      <c r="BG18" s="429">
        <f t="shared" si="11"/>
        <v>49982</v>
      </c>
      <c r="BH18" s="79"/>
      <c r="BJ18" t="s">
        <v>202</v>
      </c>
      <c r="BK18" t="s">
        <v>49</v>
      </c>
      <c r="BL18" s="427">
        <v>0.06</v>
      </c>
      <c r="BM18" s="409">
        <v>3474</v>
      </c>
      <c r="BN18" s="427">
        <v>0.06</v>
      </c>
      <c r="BO18" s="409">
        <v>3510</v>
      </c>
      <c r="BP18" s="429">
        <f t="shared" si="12"/>
        <v>57900</v>
      </c>
      <c r="BQ18" s="429">
        <f t="shared" si="13"/>
        <v>58500</v>
      </c>
      <c r="BR18" s="79"/>
      <c r="BT18" t="s">
        <v>202</v>
      </c>
      <c r="BU18" t="s">
        <v>20</v>
      </c>
      <c r="BV18" s="76">
        <v>0</v>
      </c>
      <c r="BW18" s="79">
        <v>0</v>
      </c>
      <c r="BX18" s="76">
        <v>0</v>
      </c>
      <c r="BY18" s="79">
        <v>0</v>
      </c>
      <c r="BZ18" s="429" t="str">
        <f t="shared" si="14"/>
        <v>N/A</v>
      </c>
      <c r="CA18" s="429" t="str">
        <f t="shared" si="15"/>
        <v>N/A</v>
      </c>
      <c r="CB18" s="79"/>
      <c r="CD18" t="s">
        <v>202</v>
      </c>
      <c r="CE18" t="s">
        <v>21</v>
      </c>
      <c r="CF18" s="427">
        <v>0</v>
      </c>
      <c r="CG18" s="409">
        <v>0</v>
      </c>
      <c r="CH18" s="427">
        <v>0</v>
      </c>
      <c r="CI18" s="409">
        <v>0</v>
      </c>
      <c r="CJ18" s="429" t="str">
        <f t="shared" si="16"/>
        <v>N/A</v>
      </c>
      <c r="CK18" s="429" t="str">
        <f t="shared" si="17"/>
        <v>N/A</v>
      </c>
      <c r="CL18" s="79"/>
      <c r="CN18" t="s">
        <v>202</v>
      </c>
      <c r="CO18" t="s">
        <v>22</v>
      </c>
      <c r="CP18" s="427">
        <v>1</v>
      </c>
      <c r="CQ18" s="409">
        <v>71580</v>
      </c>
      <c r="CR18" s="427">
        <v>1</v>
      </c>
      <c r="CS18" s="409">
        <v>72300</v>
      </c>
      <c r="CT18" s="429">
        <f t="shared" si="18"/>
        <v>71580</v>
      </c>
      <c r="CU18" s="429">
        <f t="shared" si="19"/>
        <v>72300</v>
      </c>
    </row>
    <row r="19" spans="1:99" s="414" customFormat="1">
      <c r="B19" s="414" t="s">
        <v>205</v>
      </c>
      <c r="C19" s="414" t="s">
        <v>19</v>
      </c>
      <c r="D19" s="426">
        <v>0</v>
      </c>
      <c r="E19" s="415">
        <v>0</v>
      </c>
      <c r="F19" s="426">
        <v>0</v>
      </c>
      <c r="G19" s="415">
        <v>0</v>
      </c>
      <c r="H19" s="425" t="str">
        <f t="shared" si="0"/>
        <v>N/A</v>
      </c>
      <c r="I19" s="425" t="str">
        <f t="shared" si="1"/>
        <v>N/A</v>
      </c>
      <c r="J19" s="415"/>
      <c r="L19" s="414" t="s">
        <v>205</v>
      </c>
      <c r="M19" s="414" t="s">
        <v>23</v>
      </c>
      <c r="N19" s="428">
        <v>0</v>
      </c>
      <c r="O19" s="412">
        <v>0</v>
      </c>
      <c r="P19" s="428">
        <v>0</v>
      </c>
      <c r="Q19" s="412">
        <v>0</v>
      </c>
      <c r="R19" s="430" t="str">
        <f t="shared" si="2"/>
        <v>N/A</v>
      </c>
      <c r="S19" s="430" t="str">
        <f t="shared" si="3"/>
        <v>N/A</v>
      </c>
      <c r="T19" s="415"/>
      <c r="V19" s="414" t="s">
        <v>205</v>
      </c>
      <c r="W19" s="414" t="s">
        <v>24</v>
      </c>
      <c r="X19" s="428">
        <v>0</v>
      </c>
      <c r="Y19" s="412">
        <v>0</v>
      </c>
      <c r="Z19" s="428">
        <v>0</v>
      </c>
      <c r="AA19" s="412">
        <v>0</v>
      </c>
      <c r="AB19" s="430" t="str">
        <f t="shared" si="4"/>
        <v>N/A</v>
      </c>
      <c r="AC19" s="430" t="str">
        <f t="shared" si="5"/>
        <v>N/A</v>
      </c>
      <c r="AD19" s="415"/>
      <c r="AF19" s="414" t="s">
        <v>205</v>
      </c>
      <c r="AG19" s="414" t="s">
        <v>32</v>
      </c>
      <c r="AH19" s="426">
        <v>0</v>
      </c>
      <c r="AI19" s="412">
        <v>0</v>
      </c>
      <c r="AJ19" s="428">
        <v>0</v>
      </c>
      <c r="AK19" s="412">
        <v>0</v>
      </c>
      <c r="AL19" s="425" t="str">
        <f t="shared" si="6"/>
        <v>N/A</v>
      </c>
      <c r="AM19" s="425" t="str">
        <f t="shared" si="7"/>
        <v>N/A</v>
      </c>
      <c r="AN19" s="415"/>
      <c r="AP19" s="414" t="s">
        <v>205</v>
      </c>
      <c r="AQ19" s="414" t="s">
        <v>33</v>
      </c>
      <c r="AR19" s="428">
        <v>0</v>
      </c>
      <c r="AS19" s="412">
        <v>0</v>
      </c>
      <c r="AT19" s="428">
        <v>0</v>
      </c>
      <c r="AU19" s="412">
        <v>0</v>
      </c>
      <c r="AV19" s="430" t="str">
        <f t="shared" si="8"/>
        <v>N/A</v>
      </c>
      <c r="AW19" s="430" t="str">
        <f t="shared" si="9"/>
        <v>N/A</v>
      </c>
      <c r="AX19" s="415"/>
      <c r="AZ19" s="414" t="s">
        <v>205</v>
      </c>
      <c r="BA19" s="414" t="s">
        <v>34</v>
      </c>
      <c r="BB19" s="428">
        <v>2</v>
      </c>
      <c r="BC19" s="412">
        <v>55000</v>
      </c>
      <c r="BD19" s="428">
        <v>2</v>
      </c>
      <c r="BE19" s="412">
        <v>57000</v>
      </c>
      <c r="BF19" s="430">
        <f t="shared" si="10"/>
        <v>27500</v>
      </c>
      <c r="BG19" s="430">
        <f t="shared" si="11"/>
        <v>28500</v>
      </c>
      <c r="BH19" s="415"/>
      <c r="BJ19" s="414" t="s">
        <v>205</v>
      </c>
      <c r="BK19" s="414" t="s">
        <v>49</v>
      </c>
      <c r="BL19" s="428">
        <v>0</v>
      </c>
      <c r="BM19" s="412">
        <v>0</v>
      </c>
      <c r="BN19" s="428">
        <v>0</v>
      </c>
      <c r="BO19" s="412">
        <v>0</v>
      </c>
      <c r="BP19" s="430" t="str">
        <f t="shared" si="12"/>
        <v>N/A</v>
      </c>
      <c r="BQ19" s="430" t="str">
        <f t="shared" si="13"/>
        <v>N/A</v>
      </c>
      <c r="BR19" s="415"/>
      <c r="BT19" s="414" t="s">
        <v>205</v>
      </c>
      <c r="BU19" s="414" t="s">
        <v>20</v>
      </c>
      <c r="BV19" s="426">
        <v>0</v>
      </c>
      <c r="BW19" s="415">
        <v>0</v>
      </c>
      <c r="BX19" s="426">
        <v>0</v>
      </c>
      <c r="BY19" s="415">
        <v>0</v>
      </c>
      <c r="BZ19" s="430" t="str">
        <f t="shared" si="14"/>
        <v>N/A</v>
      </c>
      <c r="CA19" s="430" t="str">
        <f t="shared" si="15"/>
        <v>N/A</v>
      </c>
      <c r="CB19" s="415"/>
      <c r="CD19" s="414" t="s">
        <v>205</v>
      </c>
      <c r="CE19" s="414" t="s">
        <v>21</v>
      </c>
      <c r="CF19" s="428">
        <v>0</v>
      </c>
      <c r="CG19" s="412">
        <v>0</v>
      </c>
      <c r="CH19" s="428">
        <v>0</v>
      </c>
      <c r="CI19" s="412">
        <v>0</v>
      </c>
      <c r="CJ19" s="430" t="str">
        <f t="shared" si="16"/>
        <v>N/A</v>
      </c>
      <c r="CK19" s="430" t="str">
        <f t="shared" si="17"/>
        <v>N/A</v>
      </c>
      <c r="CL19" s="415"/>
      <c r="CN19" s="414" t="s">
        <v>205</v>
      </c>
      <c r="CO19" s="414" t="s">
        <v>22</v>
      </c>
      <c r="CP19" s="428">
        <v>0.25</v>
      </c>
      <c r="CQ19" s="412">
        <v>22472</v>
      </c>
      <c r="CR19" s="428">
        <v>0.25</v>
      </c>
      <c r="CS19" s="412">
        <v>22472</v>
      </c>
      <c r="CT19" s="430">
        <f t="shared" si="18"/>
        <v>89888</v>
      </c>
      <c r="CU19" s="430">
        <f t="shared" si="19"/>
        <v>89888</v>
      </c>
    </row>
    <row r="20" spans="1:99">
      <c r="B20" t="s">
        <v>206</v>
      </c>
      <c r="C20" t="s">
        <v>19</v>
      </c>
      <c r="D20" s="76">
        <v>0</v>
      </c>
      <c r="E20" s="79">
        <v>0</v>
      </c>
      <c r="F20" s="76">
        <v>0</v>
      </c>
      <c r="G20" s="79">
        <v>0</v>
      </c>
      <c r="H20" s="423" t="str">
        <f t="shared" si="0"/>
        <v>N/A</v>
      </c>
      <c r="I20" s="423" t="str">
        <f t="shared" si="1"/>
        <v>N/A</v>
      </c>
      <c r="J20" s="79"/>
      <c r="L20" t="s">
        <v>206</v>
      </c>
      <c r="M20" t="s">
        <v>23</v>
      </c>
      <c r="N20" s="427">
        <v>4.9000000000000004</v>
      </c>
      <c r="O20" s="409">
        <v>273356</v>
      </c>
      <c r="P20" s="427">
        <v>4.9000000000000004</v>
      </c>
      <c r="Q20" s="409">
        <v>273356</v>
      </c>
      <c r="R20" s="429">
        <f t="shared" si="2"/>
        <v>55786.9387755102</v>
      </c>
      <c r="S20" s="429">
        <f t="shared" si="3"/>
        <v>55786.9387755102</v>
      </c>
      <c r="T20" s="79"/>
      <c r="V20" t="s">
        <v>206</v>
      </c>
      <c r="W20" t="s">
        <v>24</v>
      </c>
      <c r="X20" s="427">
        <v>0</v>
      </c>
      <c r="Y20" s="409"/>
      <c r="Z20" s="427">
        <v>0</v>
      </c>
      <c r="AA20" s="409">
        <v>0</v>
      </c>
      <c r="AB20" s="429" t="str">
        <f t="shared" si="4"/>
        <v>N/A</v>
      </c>
      <c r="AC20" s="429" t="str">
        <f t="shared" si="5"/>
        <v>N/A</v>
      </c>
      <c r="AD20" s="79"/>
      <c r="AF20" t="s">
        <v>206</v>
      </c>
      <c r="AG20" t="s">
        <v>32</v>
      </c>
      <c r="AH20" s="76">
        <v>0</v>
      </c>
      <c r="AI20" s="409">
        <v>0</v>
      </c>
      <c r="AJ20" s="427">
        <v>0</v>
      </c>
      <c r="AK20" s="409">
        <v>0</v>
      </c>
      <c r="AL20" s="423" t="str">
        <f t="shared" si="6"/>
        <v>N/A</v>
      </c>
      <c r="AM20" s="423" t="str">
        <f t="shared" si="7"/>
        <v>N/A</v>
      </c>
      <c r="AN20" s="79"/>
      <c r="AP20" t="s">
        <v>206</v>
      </c>
      <c r="AQ20" t="s">
        <v>33</v>
      </c>
      <c r="AR20" s="427">
        <v>0</v>
      </c>
      <c r="AS20" s="409">
        <v>0</v>
      </c>
      <c r="AT20" s="427">
        <v>0</v>
      </c>
      <c r="AU20" s="409">
        <v>0</v>
      </c>
      <c r="AV20" s="429" t="str">
        <f t="shared" si="8"/>
        <v>N/A</v>
      </c>
      <c r="AW20" s="429" t="str">
        <f t="shared" si="9"/>
        <v>N/A</v>
      </c>
      <c r="AX20" s="79"/>
      <c r="AZ20" t="s">
        <v>206</v>
      </c>
      <c r="BA20" t="s">
        <v>34</v>
      </c>
      <c r="BB20" s="427">
        <v>0</v>
      </c>
      <c r="BC20" s="409">
        <v>0</v>
      </c>
      <c r="BD20" s="427">
        <v>0</v>
      </c>
      <c r="BE20" s="409">
        <v>0</v>
      </c>
      <c r="BF20" s="429" t="str">
        <f t="shared" si="10"/>
        <v>N/A</v>
      </c>
      <c r="BG20" s="429" t="str">
        <f t="shared" si="11"/>
        <v>N/A</v>
      </c>
      <c r="BH20" s="79"/>
      <c r="BJ20" t="s">
        <v>206</v>
      </c>
      <c r="BK20" t="s">
        <v>49</v>
      </c>
      <c r="BL20" s="427">
        <v>0</v>
      </c>
      <c r="BM20" s="409">
        <v>0</v>
      </c>
      <c r="BN20" s="427">
        <v>0</v>
      </c>
      <c r="BO20" s="409">
        <v>0</v>
      </c>
      <c r="BP20" s="429" t="str">
        <f t="shared" si="12"/>
        <v>N/A</v>
      </c>
      <c r="BQ20" s="429" t="str">
        <f t="shared" si="13"/>
        <v>N/A</v>
      </c>
      <c r="BR20" s="79"/>
      <c r="BT20" t="s">
        <v>206</v>
      </c>
      <c r="BU20" t="s">
        <v>20</v>
      </c>
      <c r="BV20" s="76">
        <v>0</v>
      </c>
      <c r="BW20" s="79">
        <v>0</v>
      </c>
      <c r="BX20" s="76">
        <v>0</v>
      </c>
      <c r="BY20" s="79">
        <v>0</v>
      </c>
      <c r="BZ20" s="429" t="str">
        <f t="shared" si="14"/>
        <v>N/A</v>
      </c>
      <c r="CA20" s="429" t="str">
        <f t="shared" si="15"/>
        <v>N/A</v>
      </c>
      <c r="CB20" s="79"/>
      <c r="CD20" t="s">
        <v>206</v>
      </c>
      <c r="CE20" t="s">
        <v>21</v>
      </c>
      <c r="CF20" s="427">
        <v>0</v>
      </c>
      <c r="CG20" s="409">
        <v>0</v>
      </c>
      <c r="CH20" s="427">
        <v>0</v>
      </c>
      <c r="CI20" s="409">
        <v>0</v>
      </c>
      <c r="CJ20" s="429" t="str">
        <f t="shared" si="16"/>
        <v>N/A</v>
      </c>
      <c r="CK20" s="429" t="str">
        <f t="shared" si="17"/>
        <v>N/A</v>
      </c>
      <c r="CL20" s="79"/>
      <c r="CN20" t="s">
        <v>206</v>
      </c>
      <c r="CO20" t="s">
        <v>22</v>
      </c>
      <c r="CP20" s="427">
        <v>0</v>
      </c>
      <c r="CQ20" s="409">
        <v>0</v>
      </c>
      <c r="CR20" s="427">
        <v>0</v>
      </c>
      <c r="CS20" s="409">
        <v>0</v>
      </c>
      <c r="CT20" s="429" t="str">
        <f t="shared" si="18"/>
        <v>N/A</v>
      </c>
      <c r="CU20" s="429" t="str">
        <f t="shared" si="19"/>
        <v>N/A</v>
      </c>
    </row>
    <row r="21" spans="1:99" s="414" customFormat="1">
      <c r="B21" s="414" t="s">
        <v>210</v>
      </c>
      <c r="C21" s="414" t="s">
        <v>19</v>
      </c>
      <c r="D21" s="426">
        <v>0</v>
      </c>
      <c r="E21" s="415">
        <v>0</v>
      </c>
      <c r="F21" s="426">
        <v>0</v>
      </c>
      <c r="G21" s="415">
        <v>0</v>
      </c>
      <c r="H21" s="425" t="str">
        <f t="shared" si="0"/>
        <v>N/A</v>
      </c>
      <c r="I21" s="425" t="str">
        <f t="shared" si="1"/>
        <v>N/A</v>
      </c>
      <c r="J21" s="415"/>
      <c r="L21" s="414" t="s">
        <v>210</v>
      </c>
      <c r="M21" s="414" t="s">
        <v>23</v>
      </c>
      <c r="N21" s="428">
        <v>0</v>
      </c>
      <c r="O21" s="412">
        <v>0</v>
      </c>
      <c r="P21" s="428">
        <v>0</v>
      </c>
      <c r="Q21" s="412">
        <v>0</v>
      </c>
      <c r="R21" s="430" t="str">
        <f t="shared" si="2"/>
        <v>N/A</v>
      </c>
      <c r="S21" s="430" t="str">
        <f t="shared" si="3"/>
        <v>N/A</v>
      </c>
      <c r="T21" s="415"/>
      <c r="V21" s="414" t="s">
        <v>210</v>
      </c>
      <c r="W21" s="414" t="s">
        <v>24</v>
      </c>
      <c r="X21" s="428">
        <v>0</v>
      </c>
      <c r="Y21" s="412">
        <v>0</v>
      </c>
      <c r="Z21" s="428">
        <v>0</v>
      </c>
      <c r="AA21" s="412">
        <v>0</v>
      </c>
      <c r="AB21" s="430" t="str">
        <f t="shared" si="4"/>
        <v>N/A</v>
      </c>
      <c r="AC21" s="430" t="str">
        <f t="shared" si="5"/>
        <v>N/A</v>
      </c>
      <c r="AD21" s="415"/>
      <c r="AF21" s="414" t="s">
        <v>210</v>
      </c>
      <c r="AG21" s="414" t="s">
        <v>32</v>
      </c>
      <c r="AH21" s="426">
        <v>0</v>
      </c>
      <c r="AI21" s="412">
        <v>0</v>
      </c>
      <c r="AJ21" s="428">
        <v>0</v>
      </c>
      <c r="AK21" s="412">
        <v>0</v>
      </c>
      <c r="AL21" s="425" t="str">
        <f t="shared" si="6"/>
        <v>N/A</v>
      </c>
      <c r="AM21" s="425" t="str">
        <f t="shared" si="7"/>
        <v>N/A</v>
      </c>
      <c r="AN21" s="415"/>
      <c r="AP21" s="414" t="s">
        <v>210</v>
      </c>
      <c r="AQ21" s="414" t="s">
        <v>33</v>
      </c>
      <c r="AR21" s="428">
        <v>0</v>
      </c>
      <c r="AS21" s="412">
        <v>0</v>
      </c>
      <c r="AT21" s="428">
        <v>0</v>
      </c>
      <c r="AU21" s="412">
        <v>0</v>
      </c>
      <c r="AV21" s="430" t="str">
        <f t="shared" si="8"/>
        <v>N/A</v>
      </c>
      <c r="AW21" s="430" t="str">
        <f t="shared" si="9"/>
        <v>N/A</v>
      </c>
      <c r="AX21" s="415"/>
      <c r="AZ21" s="414" t="s">
        <v>210</v>
      </c>
      <c r="BA21" s="414" t="s">
        <v>34</v>
      </c>
      <c r="BB21" s="428">
        <v>1.3</v>
      </c>
      <c r="BC21" s="412">
        <v>34406</v>
      </c>
      <c r="BD21" s="428">
        <v>1.3</v>
      </c>
      <c r="BE21" s="412">
        <v>34406</v>
      </c>
      <c r="BF21" s="430">
        <f t="shared" si="10"/>
        <v>26466.153846153844</v>
      </c>
      <c r="BG21" s="430">
        <f t="shared" si="11"/>
        <v>26466.153846153844</v>
      </c>
      <c r="BH21" s="415"/>
      <c r="BJ21" s="414" t="s">
        <v>210</v>
      </c>
      <c r="BK21" s="414" t="s">
        <v>49</v>
      </c>
      <c r="BL21" s="428">
        <v>0</v>
      </c>
      <c r="BM21" s="412">
        <v>0</v>
      </c>
      <c r="BN21" s="428">
        <v>0</v>
      </c>
      <c r="BO21" s="412">
        <v>0</v>
      </c>
      <c r="BP21" s="430" t="str">
        <f t="shared" si="12"/>
        <v>N/A</v>
      </c>
      <c r="BQ21" s="430" t="str">
        <f t="shared" si="13"/>
        <v>N/A</v>
      </c>
      <c r="BR21" s="415"/>
      <c r="BT21" s="414" t="s">
        <v>210</v>
      </c>
      <c r="BU21" s="414" t="s">
        <v>20</v>
      </c>
      <c r="BV21" s="426">
        <v>0</v>
      </c>
      <c r="BW21" s="415">
        <v>0</v>
      </c>
      <c r="BX21" s="426">
        <v>0</v>
      </c>
      <c r="BY21" s="415">
        <v>0</v>
      </c>
      <c r="BZ21" s="430" t="str">
        <f t="shared" si="14"/>
        <v>N/A</v>
      </c>
      <c r="CA21" s="430" t="str">
        <f t="shared" si="15"/>
        <v>N/A</v>
      </c>
      <c r="CB21" s="415"/>
      <c r="CD21" s="414" t="s">
        <v>210</v>
      </c>
      <c r="CE21" s="414" t="s">
        <v>21</v>
      </c>
      <c r="CF21" s="428">
        <v>0</v>
      </c>
      <c r="CG21" s="412">
        <v>0</v>
      </c>
      <c r="CH21" s="428">
        <v>0</v>
      </c>
      <c r="CI21" s="412">
        <v>0</v>
      </c>
      <c r="CJ21" s="430" t="str">
        <f t="shared" si="16"/>
        <v>N/A</v>
      </c>
      <c r="CK21" s="430" t="str">
        <f t="shared" si="17"/>
        <v>N/A</v>
      </c>
      <c r="CL21" s="415"/>
      <c r="CN21" s="414" t="s">
        <v>210</v>
      </c>
      <c r="CO21" s="414" t="s">
        <v>22</v>
      </c>
      <c r="CP21" s="428">
        <v>1</v>
      </c>
      <c r="CQ21" s="412">
        <v>65000</v>
      </c>
      <c r="CR21" s="428">
        <v>1</v>
      </c>
      <c r="CS21" s="412">
        <v>70865</v>
      </c>
      <c r="CT21" s="430">
        <f t="shared" si="18"/>
        <v>65000</v>
      </c>
      <c r="CU21" s="430">
        <f t="shared" si="19"/>
        <v>70865</v>
      </c>
    </row>
    <row r="22" spans="1:99">
      <c r="B22" t="s">
        <v>214</v>
      </c>
      <c r="C22" t="s">
        <v>19</v>
      </c>
      <c r="D22" s="76">
        <v>1</v>
      </c>
      <c r="E22" s="79">
        <v>72114</v>
      </c>
      <c r="F22" s="76">
        <v>1</v>
      </c>
      <c r="G22" s="79">
        <v>72835.14</v>
      </c>
      <c r="H22" s="423">
        <f t="shared" si="0"/>
        <v>72114</v>
      </c>
      <c r="I22" s="423">
        <f t="shared" si="1"/>
        <v>72835.14</v>
      </c>
      <c r="J22" s="79"/>
      <c r="L22" t="s">
        <v>214</v>
      </c>
      <c r="M22" t="s">
        <v>23</v>
      </c>
      <c r="N22" s="427">
        <v>0</v>
      </c>
      <c r="O22" s="409">
        <v>0</v>
      </c>
      <c r="P22" s="427">
        <v>0</v>
      </c>
      <c r="Q22" s="409">
        <v>0</v>
      </c>
      <c r="R22" s="429" t="str">
        <f t="shared" si="2"/>
        <v>N/A</v>
      </c>
      <c r="S22" s="429" t="str">
        <f t="shared" si="3"/>
        <v>N/A</v>
      </c>
      <c r="T22" s="79"/>
      <c r="V22" t="s">
        <v>214</v>
      </c>
      <c r="W22" t="s">
        <v>24</v>
      </c>
      <c r="X22" s="427">
        <v>0</v>
      </c>
      <c r="Y22" s="409">
        <v>0</v>
      </c>
      <c r="Z22" s="427">
        <v>0</v>
      </c>
      <c r="AA22" s="409">
        <v>0</v>
      </c>
      <c r="AB22" s="429" t="str">
        <f t="shared" si="4"/>
        <v>N/A</v>
      </c>
      <c r="AC22" s="429" t="str">
        <f t="shared" si="5"/>
        <v>N/A</v>
      </c>
      <c r="AD22" s="79"/>
      <c r="AF22" t="s">
        <v>214</v>
      </c>
      <c r="AG22" t="s">
        <v>32</v>
      </c>
      <c r="AH22" s="76">
        <v>1</v>
      </c>
      <c r="AI22" s="409">
        <v>57691</v>
      </c>
      <c r="AJ22" s="427">
        <v>1</v>
      </c>
      <c r="AK22" s="409">
        <v>58268</v>
      </c>
      <c r="AL22" s="423">
        <f t="shared" si="6"/>
        <v>57691</v>
      </c>
      <c r="AM22" s="423">
        <f t="shared" si="7"/>
        <v>58268</v>
      </c>
      <c r="AN22" s="79"/>
      <c r="AP22" t="s">
        <v>214</v>
      </c>
      <c r="AQ22" t="s">
        <v>33</v>
      </c>
      <c r="AR22" s="427">
        <v>0</v>
      </c>
      <c r="AS22" s="409">
        <v>0</v>
      </c>
      <c r="AT22" s="427">
        <v>0</v>
      </c>
      <c r="AU22" s="409">
        <v>0</v>
      </c>
      <c r="AV22" s="429" t="str">
        <f t="shared" si="8"/>
        <v>N/A</v>
      </c>
      <c r="AW22" s="429" t="str">
        <f t="shared" si="9"/>
        <v>N/A</v>
      </c>
      <c r="AX22" s="79"/>
      <c r="AZ22" t="s">
        <v>214</v>
      </c>
      <c r="BA22" t="s">
        <v>34</v>
      </c>
      <c r="BB22" s="427">
        <v>1</v>
      </c>
      <c r="BC22" s="409">
        <v>30000</v>
      </c>
      <c r="BD22" s="427">
        <v>1</v>
      </c>
      <c r="BE22" s="409">
        <v>30300</v>
      </c>
      <c r="BF22" s="429">
        <f t="shared" si="10"/>
        <v>30000</v>
      </c>
      <c r="BG22" s="429">
        <f t="shared" si="11"/>
        <v>30300</v>
      </c>
      <c r="BH22" s="79"/>
      <c r="BJ22" t="s">
        <v>214</v>
      </c>
      <c r="BK22" t="s">
        <v>49</v>
      </c>
      <c r="BL22" s="427">
        <v>0</v>
      </c>
      <c r="BM22" s="409">
        <v>0</v>
      </c>
      <c r="BN22" s="427">
        <v>0</v>
      </c>
      <c r="BO22" s="409">
        <v>0</v>
      </c>
      <c r="BP22" s="429" t="str">
        <f t="shared" si="12"/>
        <v>N/A</v>
      </c>
      <c r="BQ22" s="429" t="str">
        <f t="shared" si="13"/>
        <v>N/A</v>
      </c>
      <c r="BR22" s="79"/>
      <c r="BT22" t="s">
        <v>214</v>
      </c>
      <c r="BU22" t="s">
        <v>20</v>
      </c>
      <c r="BV22" s="76">
        <v>0</v>
      </c>
      <c r="BW22" s="79">
        <v>0</v>
      </c>
      <c r="BX22" s="76">
        <v>0</v>
      </c>
      <c r="BY22" s="79">
        <v>0</v>
      </c>
      <c r="BZ22" s="429" t="str">
        <f t="shared" si="14"/>
        <v>N/A</v>
      </c>
      <c r="CA22" s="429" t="str">
        <f t="shared" si="15"/>
        <v>N/A</v>
      </c>
      <c r="CB22" s="79"/>
      <c r="CD22" t="s">
        <v>214</v>
      </c>
      <c r="CE22" t="s">
        <v>21</v>
      </c>
      <c r="CF22" s="427">
        <v>0</v>
      </c>
      <c r="CG22" s="409">
        <v>0</v>
      </c>
      <c r="CH22" s="427">
        <v>0</v>
      </c>
      <c r="CI22" s="409">
        <v>0</v>
      </c>
      <c r="CJ22" s="429" t="str">
        <f t="shared" si="16"/>
        <v>N/A</v>
      </c>
      <c r="CK22" s="429" t="str">
        <f t="shared" si="17"/>
        <v>N/A</v>
      </c>
      <c r="CL22" s="79"/>
      <c r="CN22" t="s">
        <v>214</v>
      </c>
      <c r="CO22" t="s">
        <v>22</v>
      </c>
      <c r="CP22" s="427">
        <v>0</v>
      </c>
      <c r="CQ22" s="409">
        <v>0</v>
      </c>
      <c r="CR22" s="427">
        <v>0</v>
      </c>
      <c r="CS22" s="409">
        <v>0</v>
      </c>
      <c r="CT22" s="429" t="str">
        <f t="shared" si="18"/>
        <v>N/A</v>
      </c>
      <c r="CU22" s="429" t="str">
        <f t="shared" si="19"/>
        <v>N/A</v>
      </c>
    </row>
    <row r="23" spans="1:99" s="414" customFormat="1">
      <c r="B23" s="414" t="s">
        <v>215</v>
      </c>
      <c r="C23" s="414" t="s">
        <v>19</v>
      </c>
      <c r="D23" s="426">
        <v>1</v>
      </c>
      <c r="E23" s="415">
        <v>81000</v>
      </c>
      <c r="F23" s="426">
        <v>1</v>
      </c>
      <c r="G23" s="415">
        <v>81001</v>
      </c>
      <c r="H23" s="425">
        <f t="shared" si="0"/>
        <v>81000</v>
      </c>
      <c r="I23" s="425">
        <f t="shared" si="1"/>
        <v>81001</v>
      </c>
      <c r="J23" s="415"/>
      <c r="L23" s="414" t="s">
        <v>215</v>
      </c>
      <c r="M23" s="414" t="s">
        <v>23</v>
      </c>
      <c r="N23" s="428">
        <v>0</v>
      </c>
      <c r="O23" s="412">
        <v>0</v>
      </c>
      <c r="P23" s="428">
        <v>0</v>
      </c>
      <c r="Q23" s="412">
        <v>0</v>
      </c>
      <c r="R23" s="430" t="str">
        <f t="shared" si="2"/>
        <v>N/A</v>
      </c>
      <c r="S23" s="430" t="str">
        <f t="shared" si="3"/>
        <v>N/A</v>
      </c>
      <c r="T23" s="415"/>
      <c r="V23" s="414" t="s">
        <v>215</v>
      </c>
      <c r="W23" s="414" t="s">
        <v>24</v>
      </c>
      <c r="X23" s="428">
        <v>0</v>
      </c>
      <c r="Y23" s="412">
        <v>0</v>
      </c>
      <c r="Z23" s="428">
        <v>0</v>
      </c>
      <c r="AA23" s="412">
        <v>0</v>
      </c>
      <c r="AB23" s="430" t="str">
        <f t="shared" si="4"/>
        <v>N/A</v>
      </c>
      <c r="AC23" s="430" t="str">
        <f t="shared" si="5"/>
        <v>N/A</v>
      </c>
      <c r="AD23" s="415"/>
      <c r="AF23" s="414" t="s">
        <v>215</v>
      </c>
      <c r="AG23" s="414" t="s">
        <v>32</v>
      </c>
      <c r="AH23" s="426">
        <v>1</v>
      </c>
      <c r="AI23" s="412">
        <v>58442.11</v>
      </c>
      <c r="AJ23" s="428">
        <v>1</v>
      </c>
      <c r="AK23" s="412">
        <v>58443.11</v>
      </c>
      <c r="AL23" s="425">
        <f t="shared" si="6"/>
        <v>58442.11</v>
      </c>
      <c r="AM23" s="425">
        <f t="shared" si="7"/>
        <v>58443.11</v>
      </c>
      <c r="AN23" s="415"/>
      <c r="AP23" s="414" t="s">
        <v>215</v>
      </c>
      <c r="AQ23" s="414" t="s">
        <v>33</v>
      </c>
      <c r="AR23" s="428">
        <v>0</v>
      </c>
      <c r="AS23" s="412">
        <v>0</v>
      </c>
      <c r="AT23" s="428">
        <v>0</v>
      </c>
      <c r="AU23" s="412">
        <v>0</v>
      </c>
      <c r="AV23" s="430" t="str">
        <f t="shared" si="8"/>
        <v>N/A</v>
      </c>
      <c r="AW23" s="430" t="str">
        <f t="shared" si="9"/>
        <v>N/A</v>
      </c>
      <c r="AX23" s="415"/>
      <c r="AZ23" s="414" t="s">
        <v>215</v>
      </c>
      <c r="BA23" s="414" t="s">
        <v>34</v>
      </c>
      <c r="BB23" s="428">
        <v>2.71</v>
      </c>
      <c r="BC23" s="412">
        <v>90568.55</v>
      </c>
      <c r="BD23" s="428">
        <v>2.71</v>
      </c>
      <c r="BE23" s="412">
        <v>90571.55</v>
      </c>
      <c r="BF23" s="430">
        <f t="shared" si="10"/>
        <v>33420.129151291512</v>
      </c>
      <c r="BG23" s="430">
        <f t="shared" si="11"/>
        <v>33421.236162361623</v>
      </c>
      <c r="BH23" s="415"/>
      <c r="BJ23" s="414" t="s">
        <v>215</v>
      </c>
      <c r="BK23" s="414" t="s">
        <v>49</v>
      </c>
      <c r="BL23" s="428">
        <v>0</v>
      </c>
      <c r="BM23" s="412">
        <v>0</v>
      </c>
      <c r="BN23" s="428">
        <v>0</v>
      </c>
      <c r="BO23" s="412">
        <v>0</v>
      </c>
      <c r="BP23" s="430" t="str">
        <f t="shared" si="12"/>
        <v>N/A</v>
      </c>
      <c r="BQ23" s="430" t="str">
        <f t="shared" si="13"/>
        <v>N/A</v>
      </c>
      <c r="BR23" s="415"/>
      <c r="BT23" s="414" t="s">
        <v>215</v>
      </c>
      <c r="BU23" s="414" t="s">
        <v>20</v>
      </c>
      <c r="BV23" s="426">
        <v>0</v>
      </c>
      <c r="BW23" s="415">
        <v>0</v>
      </c>
      <c r="BX23" s="426">
        <v>0</v>
      </c>
      <c r="BY23" s="415">
        <v>0</v>
      </c>
      <c r="BZ23" s="430" t="str">
        <f t="shared" si="14"/>
        <v>N/A</v>
      </c>
      <c r="CA23" s="430" t="str">
        <f t="shared" si="15"/>
        <v>N/A</v>
      </c>
      <c r="CB23" s="415"/>
      <c r="CD23" s="414" t="s">
        <v>215</v>
      </c>
      <c r="CE23" s="414" t="s">
        <v>21</v>
      </c>
      <c r="CF23" s="428">
        <v>0</v>
      </c>
      <c r="CG23" s="412">
        <v>0</v>
      </c>
      <c r="CH23" s="428">
        <v>0</v>
      </c>
      <c r="CI23" s="412">
        <v>0</v>
      </c>
      <c r="CJ23" s="430" t="str">
        <f t="shared" si="16"/>
        <v>N/A</v>
      </c>
      <c r="CK23" s="430" t="str">
        <f t="shared" si="17"/>
        <v>N/A</v>
      </c>
      <c r="CL23" s="415"/>
      <c r="CN23" s="414" t="s">
        <v>215</v>
      </c>
      <c r="CO23" s="414" t="s">
        <v>22</v>
      </c>
      <c r="CP23" s="428">
        <v>0</v>
      </c>
      <c r="CQ23" s="412">
        <v>0</v>
      </c>
      <c r="CR23" s="428">
        <v>0</v>
      </c>
      <c r="CS23" s="412">
        <v>0</v>
      </c>
      <c r="CT23" s="430" t="str">
        <f t="shared" si="18"/>
        <v>N/A</v>
      </c>
      <c r="CU23" s="430" t="str">
        <f t="shared" si="19"/>
        <v>N/A</v>
      </c>
    </row>
    <row r="24" spans="1:99">
      <c r="B24" t="s">
        <v>219</v>
      </c>
      <c r="C24" t="s">
        <v>19</v>
      </c>
      <c r="D24" s="76">
        <v>1</v>
      </c>
      <c r="E24" s="79">
        <v>96489.91</v>
      </c>
      <c r="F24" s="76">
        <v>1</v>
      </c>
      <c r="G24" s="79">
        <v>96489.91</v>
      </c>
      <c r="H24" s="423">
        <f t="shared" si="0"/>
        <v>96489.91</v>
      </c>
      <c r="I24" s="423">
        <f t="shared" si="1"/>
        <v>96489.91</v>
      </c>
      <c r="J24" s="79"/>
      <c r="L24" t="s">
        <v>219</v>
      </c>
      <c r="M24" t="s">
        <v>23</v>
      </c>
      <c r="N24" s="427">
        <v>0</v>
      </c>
      <c r="O24" s="409">
        <v>0</v>
      </c>
      <c r="P24" s="427">
        <v>0</v>
      </c>
      <c r="Q24" s="409">
        <v>0</v>
      </c>
      <c r="R24" s="429" t="str">
        <f t="shared" si="2"/>
        <v>N/A</v>
      </c>
      <c r="S24" s="429" t="str">
        <f t="shared" si="3"/>
        <v>N/A</v>
      </c>
      <c r="T24" s="79"/>
      <c r="V24" t="s">
        <v>219</v>
      </c>
      <c r="W24" t="s">
        <v>24</v>
      </c>
      <c r="X24" s="427">
        <v>0</v>
      </c>
      <c r="Y24" s="409">
        <v>0</v>
      </c>
      <c r="Z24" s="427">
        <v>0</v>
      </c>
      <c r="AA24" s="409">
        <v>0</v>
      </c>
      <c r="AB24" s="429" t="str">
        <f t="shared" si="4"/>
        <v>N/A</v>
      </c>
      <c r="AC24" s="429" t="str">
        <f t="shared" si="5"/>
        <v>N/A</v>
      </c>
      <c r="AD24" s="79"/>
      <c r="AF24" t="s">
        <v>219</v>
      </c>
      <c r="AG24" t="s">
        <v>32</v>
      </c>
      <c r="AH24" s="76">
        <v>2</v>
      </c>
      <c r="AI24" s="409">
        <v>109000</v>
      </c>
      <c r="AJ24" s="427">
        <v>2</v>
      </c>
      <c r="AK24" s="409">
        <v>109000</v>
      </c>
      <c r="AL24" s="423">
        <f t="shared" si="6"/>
        <v>54500</v>
      </c>
      <c r="AM24" s="423">
        <f t="shared" si="7"/>
        <v>54500</v>
      </c>
      <c r="AN24" s="79"/>
      <c r="AP24" t="s">
        <v>219</v>
      </c>
      <c r="AQ24" t="s">
        <v>33</v>
      </c>
      <c r="AR24" s="427">
        <v>0</v>
      </c>
      <c r="AS24" s="409">
        <v>0</v>
      </c>
      <c r="AT24" s="427">
        <v>0</v>
      </c>
      <c r="AU24" s="409">
        <v>0</v>
      </c>
      <c r="AV24" s="429" t="str">
        <f t="shared" si="8"/>
        <v>N/A</v>
      </c>
      <c r="AW24" s="429" t="str">
        <f t="shared" si="9"/>
        <v>N/A</v>
      </c>
      <c r="AX24" s="79"/>
      <c r="AZ24" t="s">
        <v>219</v>
      </c>
      <c r="BA24" t="s">
        <v>34</v>
      </c>
      <c r="BB24" s="427">
        <v>1</v>
      </c>
      <c r="BC24" s="409">
        <v>33990</v>
      </c>
      <c r="BD24" s="427">
        <v>1</v>
      </c>
      <c r="BE24" s="409">
        <v>33990</v>
      </c>
      <c r="BF24" s="429">
        <f t="shared" si="10"/>
        <v>33990</v>
      </c>
      <c r="BG24" s="429">
        <f t="shared" si="11"/>
        <v>33990</v>
      </c>
      <c r="BH24" s="79"/>
      <c r="BJ24" t="s">
        <v>219</v>
      </c>
      <c r="BK24" t="s">
        <v>49</v>
      </c>
      <c r="BL24" s="427">
        <v>0</v>
      </c>
      <c r="BM24" s="409">
        <v>0</v>
      </c>
      <c r="BN24" s="427">
        <v>0</v>
      </c>
      <c r="BO24" s="409">
        <v>0</v>
      </c>
      <c r="BP24" s="429" t="str">
        <f t="shared" si="12"/>
        <v>N/A</v>
      </c>
      <c r="BQ24" s="429" t="str">
        <f t="shared" si="13"/>
        <v>N/A</v>
      </c>
      <c r="BR24" s="79"/>
      <c r="BT24" t="s">
        <v>219</v>
      </c>
      <c r="BU24" t="s">
        <v>20</v>
      </c>
      <c r="BV24" s="76">
        <v>1</v>
      </c>
      <c r="BW24" s="79">
        <v>56575.68</v>
      </c>
      <c r="BX24" s="76">
        <v>1</v>
      </c>
      <c r="BY24" s="79">
        <v>56575.68</v>
      </c>
      <c r="BZ24" s="429">
        <f t="shared" si="14"/>
        <v>56575.68</v>
      </c>
      <c r="CA24" s="429">
        <f t="shared" si="15"/>
        <v>56575.68</v>
      </c>
      <c r="CB24" s="79"/>
      <c r="CD24" t="s">
        <v>219</v>
      </c>
      <c r="CE24" t="s">
        <v>21</v>
      </c>
      <c r="CF24" s="427">
        <v>0</v>
      </c>
      <c r="CG24" s="409">
        <v>0</v>
      </c>
      <c r="CH24" s="427">
        <v>0</v>
      </c>
      <c r="CI24" s="409">
        <v>0</v>
      </c>
      <c r="CJ24" s="429" t="str">
        <f t="shared" si="16"/>
        <v>N/A</v>
      </c>
      <c r="CK24" s="429" t="str">
        <f t="shared" si="17"/>
        <v>N/A</v>
      </c>
      <c r="CL24" s="79"/>
      <c r="CN24" t="s">
        <v>219</v>
      </c>
      <c r="CO24" t="s">
        <v>22</v>
      </c>
      <c r="CP24" s="427">
        <v>1.2</v>
      </c>
      <c r="CQ24" s="409">
        <v>68205.790000000008</v>
      </c>
      <c r="CR24" s="427">
        <v>1.2</v>
      </c>
      <c r="CS24" s="409">
        <v>71643.92</v>
      </c>
      <c r="CT24" s="429">
        <f t="shared" si="18"/>
        <v>56838.15833333334</v>
      </c>
      <c r="CU24" s="429">
        <f t="shared" si="19"/>
        <v>59703.26666666667</v>
      </c>
    </row>
    <row r="25" spans="1:99" s="414" customFormat="1">
      <c r="B25" s="414" t="s">
        <v>225</v>
      </c>
      <c r="C25" s="414" t="s">
        <v>19</v>
      </c>
      <c r="D25" s="426">
        <v>0</v>
      </c>
      <c r="E25" s="415">
        <v>0</v>
      </c>
      <c r="F25" s="426">
        <v>0</v>
      </c>
      <c r="G25" s="415">
        <v>0</v>
      </c>
      <c r="H25" s="425" t="str">
        <f t="shared" si="0"/>
        <v>N/A</v>
      </c>
      <c r="I25" s="425" t="str">
        <f t="shared" si="1"/>
        <v>N/A</v>
      </c>
      <c r="J25" s="415"/>
      <c r="L25" s="414" t="s">
        <v>225</v>
      </c>
      <c r="M25" s="414" t="s">
        <v>23</v>
      </c>
      <c r="N25" s="428">
        <v>0.6</v>
      </c>
      <c r="O25" s="412">
        <v>39166</v>
      </c>
      <c r="P25" s="428">
        <v>0.6</v>
      </c>
      <c r="Q25" s="412">
        <v>66000</v>
      </c>
      <c r="R25" s="430">
        <f t="shared" si="2"/>
        <v>65276.666666666672</v>
      </c>
      <c r="S25" s="430">
        <f t="shared" si="3"/>
        <v>110000</v>
      </c>
      <c r="T25" s="415"/>
      <c r="V25" s="414" t="s">
        <v>225</v>
      </c>
      <c r="W25" s="414" t="s">
        <v>24</v>
      </c>
      <c r="X25" s="428">
        <v>0</v>
      </c>
      <c r="Y25" s="412">
        <v>0</v>
      </c>
      <c r="Z25" s="428">
        <v>0</v>
      </c>
      <c r="AA25" s="412">
        <v>0</v>
      </c>
      <c r="AB25" s="430" t="str">
        <f t="shared" si="4"/>
        <v>N/A</v>
      </c>
      <c r="AC25" s="430" t="str">
        <f t="shared" si="5"/>
        <v>N/A</v>
      </c>
      <c r="AD25" s="415"/>
      <c r="AF25" s="414" t="s">
        <v>225</v>
      </c>
      <c r="AG25" s="414" t="s">
        <v>32</v>
      </c>
      <c r="AH25" s="426">
        <v>0.44</v>
      </c>
      <c r="AI25" s="412">
        <v>18509</v>
      </c>
      <c r="AJ25" s="428">
        <v>0.44</v>
      </c>
      <c r="AK25" s="412">
        <v>18510</v>
      </c>
      <c r="AL25" s="425">
        <f t="shared" si="6"/>
        <v>42065.909090909088</v>
      </c>
      <c r="AM25" s="425">
        <f t="shared" si="7"/>
        <v>42068.181818181816</v>
      </c>
      <c r="AN25" s="415"/>
      <c r="AP25" s="414" t="s">
        <v>225</v>
      </c>
      <c r="AQ25" s="414" t="s">
        <v>33</v>
      </c>
      <c r="AR25" s="428">
        <v>0</v>
      </c>
      <c r="AS25" s="412">
        <v>0</v>
      </c>
      <c r="AT25" s="428">
        <v>0</v>
      </c>
      <c r="AU25" s="412">
        <v>0</v>
      </c>
      <c r="AV25" s="430" t="str">
        <f t="shared" si="8"/>
        <v>N/A</v>
      </c>
      <c r="AW25" s="430" t="str">
        <f t="shared" si="9"/>
        <v>N/A</v>
      </c>
      <c r="AX25" s="415"/>
      <c r="AZ25" s="414" t="s">
        <v>225</v>
      </c>
      <c r="BA25" s="414" t="s">
        <v>34</v>
      </c>
      <c r="BB25" s="428">
        <v>0</v>
      </c>
      <c r="BC25" s="412">
        <v>0</v>
      </c>
      <c r="BD25" s="428">
        <v>0</v>
      </c>
      <c r="BE25" s="412">
        <v>0</v>
      </c>
      <c r="BF25" s="430" t="str">
        <f t="shared" si="10"/>
        <v>N/A</v>
      </c>
      <c r="BG25" s="430" t="str">
        <f t="shared" si="11"/>
        <v>N/A</v>
      </c>
      <c r="BH25" s="415"/>
      <c r="BJ25" s="414" t="s">
        <v>225</v>
      </c>
      <c r="BK25" s="414" t="s">
        <v>49</v>
      </c>
      <c r="BL25" s="428">
        <v>0</v>
      </c>
      <c r="BM25" s="412">
        <v>0</v>
      </c>
      <c r="BN25" s="428">
        <v>0</v>
      </c>
      <c r="BO25" s="412">
        <v>0</v>
      </c>
      <c r="BP25" s="430" t="str">
        <f t="shared" si="12"/>
        <v>N/A</v>
      </c>
      <c r="BQ25" s="430" t="str">
        <f t="shared" si="13"/>
        <v>N/A</v>
      </c>
      <c r="BR25" s="415"/>
      <c r="BT25" s="414" t="s">
        <v>225</v>
      </c>
      <c r="BU25" s="414" t="s">
        <v>20</v>
      </c>
      <c r="BV25" s="426">
        <v>0</v>
      </c>
      <c r="BW25" s="415">
        <v>0</v>
      </c>
      <c r="BX25" s="426">
        <v>0</v>
      </c>
      <c r="BY25" s="415">
        <v>0</v>
      </c>
      <c r="BZ25" s="430" t="str">
        <f t="shared" si="14"/>
        <v>N/A</v>
      </c>
      <c r="CA25" s="430" t="str">
        <f t="shared" si="15"/>
        <v>N/A</v>
      </c>
      <c r="CB25" s="415"/>
      <c r="CD25" s="414" t="s">
        <v>225</v>
      </c>
      <c r="CE25" s="414" t="s">
        <v>21</v>
      </c>
      <c r="CF25" s="428">
        <v>0</v>
      </c>
      <c r="CG25" s="412">
        <v>0</v>
      </c>
      <c r="CH25" s="428">
        <v>0</v>
      </c>
      <c r="CI25" s="412">
        <v>0</v>
      </c>
      <c r="CJ25" s="430" t="str">
        <f t="shared" si="16"/>
        <v>N/A</v>
      </c>
      <c r="CK25" s="430" t="str">
        <f t="shared" si="17"/>
        <v>N/A</v>
      </c>
      <c r="CL25" s="415"/>
      <c r="CN25" s="414" t="s">
        <v>225</v>
      </c>
      <c r="CO25" s="414" t="s">
        <v>22</v>
      </c>
      <c r="CP25" s="428">
        <v>0.6</v>
      </c>
      <c r="CQ25" s="412">
        <v>40000</v>
      </c>
      <c r="CR25" s="428">
        <v>0.6</v>
      </c>
      <c r="CS25" s="412">
        <v>45000</v>
      </c>
      <c r="CT25" s="430">
        <f t="shared" si="18"/>
        <v>66666.666666666672</v>
      </c>
      <c r="CU25" s="430">
        <f t="shared" si="19"/>
        <v>75000</v>
      </c>
    </row>
    <row r="26" spans="1:99">
      <c r="B26" t="s">
        <v>228</v>
      </c>
      <c r="C26" t="s">
        <v>19</v>
      </c>
      <c r="D26" s="76">
        <v>0</v>
      </c>
      <c r="E26" s="79">
        <v>0</v>
      </c>
      <c r="F26" s="76">
        <v>0</v>
      </c>
      <c r="G26" s="79">
        <v>0</v>
      </c>
      <c r="H26" s="423" t="str">
        <f t="shared" si="0"/>
        <v>N/A</v>
      </c>
      <c r="I26" s="423" t="str">
        <f t="shared" si="1"/>
        <v>N/A</v>
      </c>
      <c r="J26" s="79"/>
      <c r="L26" t="s">
        <v>228</v>
      </c>
      <c r="M26" t="s">
        <v>23</v>
      </c>
      <c r="N26" s="427">
        <v>3</v>
      </c>
      <c r="O26" s="409">
        <v>208000</v>
      </c>
      <c r="P26" s="427">
        <v>3</v>
      </c>
      <c r="Q26" s="409">
        <v>209200</v>
      </c>
      <c r="R26" s="429">
        <f t="shared" si="2"/>
        <v>69333.333333333328</v>
      </c>
      <c r="S26" s="429">
        <f t="shared" si="3"/>
        <v>69733.333333333328</v>
      </c>
      <c r="T26" s="79"/>
      <c r="V26" t="s">
        <v>228</v>
      </c>
      <c r="W26" t="s">
        <v>24</v>
      </c>
      <c r="X26" s="427">
        <v>0</v>
      </c>
      <c r="Y26" s="409">
        <v>0</v>
      </c>
      <c r="Z26" s="427">
        <v>0</v>
      </c>
      <c r="AA26" s="409">
        <v>0</v>
      </c>
      <c r="AB26" s="429" t="str">
        <f t="shared" si="4"/>
        <v>N/A</v>
      </c>
      <c r="AC26" s="429" t="str">
        <f t="shared" si="5"/>
        <v>N/A</v>
      </c>
      <c r="AD26" s="79"/>
      <c r="AF26" t="s">
        <v>228</v>
      </c>
      <c r="AG26" t="s">
        <v>32</v>
      </c>
      <c r="AH26" s="76">
        <v>4</v>
      </c>
      <c r="AI26" s="409">
        <v>171061</v>
      </c>
      <c r="AJ26" s="427">
        <v>4</v>
      </c>
      <c r="AK26" s="409">
        <v>171662</v>
      </c>
      <c r="AL26" s="423">
        <f t="shared" si="6"/>
        <v>42765.25</v>
      </c>
      <c r="AM26" s="423">
        <f t="shared" si="7"/>
        <v>42915.5</v>
      </c>
      <c r="AN26" s="79"/>
      <c r="AP26" t="s">
        <v>228</v>
      </c>
      <c r="AQ26" t="s">
        <v>33</v>
      </c>
      <c r="AR26" s="427">
        <v>0</v>
      </c>
      <c r="AS26" s="409">
        <v>0</v>
      </c>
      <c r="AT26" s="427">
        <v>0</v>
      </c>
      <c r="AU26" s="409">
        <v>0</v>
      </c>
      <c r="AV26" s="429" t="str">
        <f t="shared" si="8"/>
        <v>N/A</v>
      </c>
      <c r="AW26" s="429" t="str">
        <f t="shared" si="9"/>
        <v>N/A</v>
      </c>
      <c r="AX26" s="79"/>
      <c r="AZ26" t="s">
        <v>228</v>
      </c>
      <c r="BA26" t="s">
        <v>34</v>
      </c>
      <c r="BB26" s="427">
        <v>3</v>
      </c>
      <c r="BC26" s="409">
        <v>106924.48</v>
      </c>
      <c r="BD26" s="427">
        <v>3</v>
      </c>
      <c r="BE26" s="409">
        <v>107824.48</v>
      </c>
      <c r="BF26" s="429">
        <f t="shared" si="10"/>
        <v>35641.493333333332</v>
      </c>
      <c r="BG26" s="429">
        <f t="shared" si="11"/>
        <v>35941.493333333332</v>
      </c>
      <c r="BH26" s="79"/>
      <c r="BJ26" t="s">
        <v>228</v>
      </c>
      <c r="BK26" t="s">
        <v>49</v>
      </c>
      <c r="BL26" s="427">
        <v>1</v>
      </c>
      <c r="BM26" s="409">
        <v>38500</v>
      </c>
      <c r="BN26" s="427">
        <v>1</v>
      </c>
      <c r="BO26" s="409">
        <v>38800</v>
      </c>
      <c r="BP26" s="429">
        <f t="shared" si="12"/>
        <v>38500</v>
      </c>
      <c r="BQ26" s="429">
        <f t="shared" si="13"/>
        <v>38800</v>
      </c>
      <c r="BR26" s="79"/>
      <c r="BT26" t="s">
        <v>228</v>
      </c>
      <c r="BU26" t="s">
        <v>20</v>
      </c>
      <c r="BV26" s="76">
        <v>0</v>
      </c>
      <c r="BW26" s="79">
        <v>0</v>
      </c>
      <c r="BX26" s="76">
        <v>0</v>
      </c>
      <c r="BY26" s="79">
        <v>0</v>
      </c>
      <c r="BZ26" s="429" t="str">
        <f t="shared" si="14"/>
        <v>N/A</v>
      </c>
      <c r="CA26" s="429" t="str">
        <f t="shared" si="15"/>
        <v>N/A</v>
      </c>
      <c r="CB26" s="79"/>
      <c r="CD26" t="s">
        <v>228</v>
      </c>
      <c r="CE26" t="s">
        <v>21</v>
      </c>
      <c r="CF26" s="427">
        <v>0</v>
      </c>
      <c r="CG26" s="409">
        <v>0</v>
      </c>
      <c r="CH26" s="427">
        <v>0</v>
      </c>
      <c r="CI26" s="409">
        <v>0</v>
      </c>
      <c r="CJ26" s="429" t="str">
        <f t="shared" si="16"/>
        <v>N/A</v>
      </c>
      <c r="CK26" s="429" t="str">
        <f t="shared" si="17"/>
        <v>N/A</v>
      </c>
      <c r="CL26" s="79"/>
      <c r="CN26" t="s">
        <v>228</v>
      </c>
      <c r="CO26" t="s">
        <v>22</v>
      </c>
      <c r="CP26" s="427">
        <v>1</v>
      </c>
      <c r="CQ26" s="409">
        <v>60800</v>
      </c>
      <c r="CR26" s="427">
        <v>1</v>
      </c>
      <c r="CS26" s="409">
        <v>61200</v>
      </c>
      <c r="CT26" s="429">
        <f t="shared" si="18"/>
        <v>60800</v>
      </c>
      <c r="CU26" s="429">
        <f t="shared" si="19"/>
        <v>61200</v>
      </c>
    </row>
    <row r="27" spans="1:99" s="414" customFormat="1">
      <c r="B27" s="414" t="s">
        <v>241</v>
      </c>
      <c r="C27" s="414" t="s">
        <v>19</v>
      </c>
      <c r="D27" s="426">
        <v>0</v>
      </c>
      <c r="E27" s="415">
        <v>0</v>
      </c>
      <c r="F27" s="426">
        <v>0</v>
      </c>
      <c r="G27" s="415">
        <v>0</v>
      </c>
      <c r="H27" s="425" t="str">
        <f t="shared" si="0"/>
        <v>N/A</v>
      </c>
      <c r="I27" s="425" t="str">
        <f t="shared" si="1"/>
        <v>N/A</v>
      </c>
      <c r="J27" s="415"/>
      <c r="L27" s="414" t="s">
        <v>241</v>
      </c>
      <c r="M27" s="414" t="s">
        <v>23</v>
      </c>
      <c r="N27" s="428">
        <v>0</v>
      </c>
      <c r="O27" s="412">
        <v>0</v>
      </c>
      <c r="P27" s="428">
        <v>0</v>
      </c>
      <c r="Q27" s="412">
        <v>0</v>
      </c>
      <c r="R27" s="430" t="str">
        <f t="shared" si="2"/>
        <v>N/A</v>
      </c>
      <c r="S27" s="430" t="str">
        <f t="shared" si="3"/>
        <v>N/A</v>
      </c>
      <c r="T27" s="415"/>
      <c r="V27" s="414" t="s">
        <v>241</v>
      </c>
      <c r="W27" s="414" t="s">
        <v>24</v>
      </c>
      <c r="X27" s="428">
        <v>0</v>
      </c>
      <c r="Y27" s="412">
        <v>0</v>
      </c>
      <c r="Z27" s="428">
        <v>0</v>
      </c>
      <c r="AA27" s="412">
        <v>0</v>
      </c>
      <c r="AB27" s="430" t="str">
        <f t="shared" si="4"/>
        <v>N/A</v>
      </c>
      <c r="AC27" s="430" t="str">
        <f t="shared" si="5"/>
        <v>N/A</v>
      </c>
      <c r="AD27" s="415"/>
      <c r="AF27" s="414" t="s">
        <v>241</v>
      </c>
      <c r="AG27" s="414" t="s">
        <v>32</v>
      </c>
      <c r="AH27" s="426">
        <v>2</v>
      </c>
      <c r="AI27" s="412">
        <v>78850</v>
      </c>
      <c r="AJ27" s="428">
        <v>2</v>
      </c>
      <c r="AK27" s="412">
        <v>79150</v>
      </c>
      <c r="AL27" s="425">
        <f t="shared" si="6"/>
        <v>39425</v>
      </c>
      <c r="AM27" s="425">
        <f t="shared" si="7"/>
        <v>39575</v>
      </c>
      <c r="AN27" s="415"/>
      <c r="AP27" s="414" t="s">
        <v>241</v>
      </c>
      <c r="AQ27" s="414" t="s">
        <v>33</v>
      </c>
      <c r="AR27" s="428">
        <v>0</v>
      </c>
      <c r="AS27" s="412">
        <v>0</v>
      </c>
      <c r="AT27" s="428">
        <v>0</v>
      </c>
      <c r="AU27" s="412">
        <v>0</v>
      </c>
      <c r="AV27" s="430" t="str">
        <f t="shared" si="8"/>
        <v>N/A</v>
      </c>
      <c r="AW27" s="430" t="str">
        <f t="shared" si="9"/>
        <v>N/A</v>
      </c>
      <c r="AX27" s="415"/>
      <c r="AZ27" s="414" t="s">
        <v>241</v>
      </c>
      <c r="BA27" s="414" t="s">
        <v>34</v>
      </c>
      <c r="BB27" s="428">
        <v>0</v>
      </c>
      <c r="BC27" s="412">
        <v>0</v>
      </c>
      <c r="BD27" s="428">
        <v>0</v>
      </c>
      <c r="BE27" s="412">
        <v>0</v>
      </c>
      <c r="BF27" s="430" t="str">
        <f t="shared" si="10"/>
        <v>N/A</v>
      </c>
      <c r="BG27" s="430" t="str">
        <f t="shared" si="11"/>
        <v>N/A</v>
      </c>
      <c r="BH27" s="415"/>
      <c r="BJ27" s="414" t="s">
        <v>241</v>
      </c>
      <c r="BK27" s="414" t="s">
        <v>49</v>
      </c>
      <c r="BL27" s="428">
        <v>0</v>
      </c>
      <c r="BM27" s="412">
        <v>0</v>
      </c>
      <c r="BN27" s="428">
        <v>0</v>
      </c>
      <c r="BO27" s="412">
        <v>0</v>
      </c>
      <c r="BP27" s="430" t="str">
        <f t="shared" si="12"/>
        <v>N/A</v>
      </c>
      <c r="BQ27" s="430" t="str">
        <f t="shared" si="13"/>
        <v>N/A</v>
      </c>
      <c r="BR27" s="415"/>
      <c r="BT27" s="414" t="s">
        <v>241</v>
      </c>
      <c r="BU27" s="414" t="s">
        <v>20</v>
      </c>
      <c r="BV27" s="426">
        <v>1</v>
      </c>
      <c r="BW27" s="415">
        <v>60000</v>
      </c>
      <c r="BX27" s="426">
        <v>1</v>
      </c>
      <c r="BY27" s="415">
        <v>60000</v>
      </c>
      <c r="BZ27" s="430">
        <f t="shared" si="14"/>
        <v>60000</v>
      </c>
      <c r="CA27" s="430">
        <f t="shared" si="15"/>
        <v>60000</v>
      </c>
      <c r="CB27" s="415"/>
      <c r="CD27" s="414" t="s">
        <v>241</v>
      </c>
      <c r="CE27" s="414" t="s">
        <v>21</v>
      </c>
      <c r="CF27" s="428">
        <v>0</v>
      </c>
      <c r="CG27" s="412">
        <v>0</v>
      </c>
      <c r="CH27" s="428">
        <v>0</v>
      </c>
      <c r="CI27" s="412">
        <v>0</v>
      </c>
      <c r="CJ27" s="430" t="str">
        <f t="shared" si="16"/>
        <v>N/A</v>
      </c>
      <c r="CK27" s="430" t="str">
        <f t="shared" si="17"/>
        <v>N/A</v>
      </c>
      <c r="CL27" s="415"/>
      <c r="CN27" s="414" t="s">
        <v>241</v>
      </c>
      <c r="CO27" s="414" t="s">
        <v>22</v>
      </c>
      <c r="CP27" s="428">
        <v>0</v>
      </c>
      <c r="CQ27" s="412">
        <v>0</v>
      </c>
      <c r="CR27" s="428">
        <v>0</v>
      </c>
      <c r="CS27" s="412">
        <v>0</v>
      </c>
      <c r="CT27" s="430" t="str">
        <f t="shared" si="18"/>
        <v>N/A</v>
      </c>
      <c r="CU27" s="430" t="str">
        <f t="shared" si="19"/>
        <v>N/A</v>
      </c>
    </row>
    <row r="28" spans="1:99">
      <c r="A28" t="s">
        <v>64</v>
      </c>
      <c r="B28" t="s">
        <v>204</v>
      </c>
      <c r="C28" t="s">
        <v>19</v>
      </c>
      <c r="D28" s="76">
        <v>0</v>
      </c>
      <c r="E28" s="79">
        <v>0</v>
      </c>
      <c r="F28" s="76">
        <v>0</v>
      </c>
      <c r="G28" s="79">
        <v>0</v>
      </c>
      <c r="H28" s="423" t="str">
        <f t="shared" si="0"/>
        <v>N/A</v>
      </c>
      <c r="I28" s="423" t="str">
        <f t="shared" si="1"/>
        <v>N/A</v>
      </c>
      <c r="J28" s="79"/>
      <c r="K28" t="s">
        <v>64</v>
      </c>
      <c r="L28" t="s">
        <v>204</v>
      </c>
      <c r="M28" t="s">
        <v>23</v>
      </c>
      <c r="N28" s="427">
        <v>0.5</v>
      </c>
      <c r="O28" s="409">
        <v>36009.5</v>
      </c>
      <c r="P28" s="427">
        <v>0.5</v>
      </c>
      <c r="Q28" s="409">
        <v>36010</v>
      </c>
      <c r="R28" s="429">
        <f t="shared" si="2"/>
        <v>72019</v>
      </c>
      <c r="S28" s="429">
        <f t="shared" si="3"/>
        <v>72020</v>
      </c>
      <c r="T28" s="79"/>
      <c r="U28" t="s">
        <v>64</v>
      </c>
      <c r="V28" t="s">
        <v>204</v>
      </c>
      <c r="W28" t="s">
        <v>24</v>
      </c>
      <c r="X28" s="427">
        <v>0</v>
      </c>
      <c r="Y28" s="409">
        <v>0</v>
      </c>
      <c r="Z28" s="427">
        <v>0</v>
      </c>
      <c r="AA28" s="409">
        <v>0</v>
      </c>
      <c r="AB28" s="429" t="str">
        <f t="shared" si="4"/>
        <v>N/A</v>
      </c>
      <c r="AC28" s="429" t="str">
        <f t="shared" si="5"/>
        <v>N/A</v>
      </c>
      <c r="AD28" s="79"/>
      <c r="AE28" t="s">
        <v>64</v>
      </c>
      <c r="AF28" t="s">
        <v>204</v>
      </c>
      <c r="AG28" t="s">
        <v>32</v>
      </c>
      <c r="AH28" s="76">
        <v>0</v>
      </c>
      <c r="AI28" s="409">
        <v>0</v>
      </c>
      <c r="AJ28" s="427">
        <v>0</v>
      </c>
      <c r="AK28" s="409">
        <v>0</v>
      </c>
      <c r="AL28" s="423" t="str">
        <f t="shared" si="6"/>
        <v>N/A</v>
      </c>
      <c r="AM28" s="423" t="str">
        <f t="shared" si="7"/>
        <v>N/A</v>
      </c>
      <c r="AN28" s="79"/>
      <c r="AO28" t="s">
        <v>64</v>
      </c>
      <c r="AP28" t="s">
        <v>204</v>
      </c>
      <c r="AQ28" t="s">
        <v>33</v>
      </c>
      <c r="AR28" s="427">
        <v>0</v>
      </c>
      <c r="AS28" s="409">
        <v>0</v>
      </c>
      <c r="AT28" s="427">
        <v>0</v>
      </c>
      <c r="AU28" s="409">
        <v>0</v>
      </c>
      <c r="AV28" s="429" t="str">
        <f t="shared" si="8"/>
        <v>N/A</v>
      </c>
      <c r="AW28" s="429" t="str">
        <f t="shared" si="9"/>
        <v>N/A</v>
      </c>
      <c r="AX28" s="79"/>
      <c r="AY28" t="s">
        <v>64</v>
      </c>
      <c r="AZ28" t="s">
        <v>204</v>
      </c>
      <c r="BA28" t="s">
        <v>34</v>
      </c>
      <c r="BB28" s="427">
        <v>1.5</v>
      </c>
      <c r="BC28" s="409">
        <v>39839.5</v>
      </c>
      <c r="BD28" s="427">
        <v>1.5</v>
      </c>
      <c r="BE28" s="409">
        <v>39841</v>
      </c>
      <c r="BF28" s="429">
        <f t="shared" si="10"/>
        <v>26559.666666666668</v>
      </c>
      <c r="BG28" s="429">
        <f t="shared" si="11"/>
        <v>26560.666666666668</v>
      </c>
      <c r="BH28" s="79"/>
      <c r="BI28" t="s">
        <v>64</v>
      </c>
      <c r="BJ28" t="s">
        <v>204</v>
      </c>
      <c r="BK28" t="s">
        <v>49</v>
      </c>
      <c r="BL28" s="427">
        <v>0</v>
      </c>
      <c r="BM28" s="409">
        <v>0</v>
      </c>
      <c r="BN28" s="427">
        <v>0</v>
      </c>
      <c r="BO28" s="409">
        <v>0</v>
      </c>
      <c r="BP28" s="429" t="str">
        <f t="shared" si="12"/>
        <v>N/A</v>
      </c>
      <c r="BQ28" s="429" t="str">
        <f t="shared" si="13"/>
        <v>N/A</v>
      </c>
      <c r="BR28" s="79"/>
      <c r="BS28" t="s">
        <v>64</v>
      </c>
      <c r="BT28" t="s">
        <v>204</v>
      </c>
      <c r="BU28" t="s">
        <v>20</v>
      </c>
      <c r="BV28" s="76">
        <v>0</v>
      </c>
      <c r="BW28" s="79">
        <v>0</v>
      </c>
      <c r="BX28" s="76">
        <v>0</v>
      </c>
      <c r="BY28" s="79">
        <v>0</v>
      </c>
      <c r="BZ28" s="429" t="str">
        <f t="shared" si="14"/>
        <v>N/A</v>
      </c>
      <c r="CA28" s="429" t="str">
        <f t="shared" si="15"/>
        <v>N/A</v>
      </c>
      <c r="CB28" s="79"/>
      <c r="CC28" t="s">
        <v>64</v>
      </c>
      <c r="CD28" t="s">
        <v>204</v>
      </c>
      <c r="CE28" t="s">
        <v>21</v>
      </c>
      <c r="CF28" s="427">
        <v>0</v>
      </c>
      <c r="CG28" s="409">
        <v>0</v>
      </c>
      <c r="CH28" s="427">
        <v>0</v>
      </c>
      <c r="CI28" s="409">
        <v>0</v>
      </c>
      <c r="CJ28" s="429" t="str">
        <f t="shared" si="16"/>
        <v>N/A</v>
      </c>
      <c r="CK28" s="429" t="str">
        <f t="shared" si="17"/>
        <v>N/A</v>
      </c>
      <c r="CL28" s="79"/>
      <c r="CM28" t="s">
        <v>64</v>
      </c>
      <c r="CN28" t="s">
        <v>204</v>
      </c>
      <c r="CO28" t="s">
        <v>22</v>
      </c>
      <c r="CP28" s="427">
        <v>0</v>
      </c>
      <c r="CQ28" s="409">
        <v>0</v>
      </c>
      <c r="CR28" s="427">
        <v>0</v>
      </c>
      <c r="CS28" s="409">
        <v>0</v>
      </c>
      <c r="CT28" s="429" t="str">
        <f t="shared" si="18"/>
        <v>N/A</v>
      </c>
      <c r="CU28" s="429" t="str">
        <f t="shared" si="19"/>
        <v>N/A</v>
      </c>
    </row>
    <row r="29" spans="1:99" s="414" customFormat="1">
      <c r="A29" s="414" t="s">
        <v>68</v>
      </c>
      <c r="B29" s="414" t="s">
        <v>185</v>
      </c>
      <c r="C29" s="414" t="s">
        <v>19</v>
      </c>
      <c r="D29" s="426">
        <v>0</v>
      </c>
      <c r="E29" s="415">
        <v>0</v>
      </c>
      <c r="F29" s="426">
        <v>0</v>
      </c>
      <c r="G29" s="415">
        <v>0</v>
      </c>
      <c r="H29" s="425" t="str">
        <f t="shared" si="0"/>
        <v>N/A</v>
      </c>
      <c r="I29" s="425" t="str">
        <f t="shared" si="1"/>
        <v>N/A</v>
      </c>
      <c r="J29" s="415"/>
      <c r="K29" s="414" t="s">
        <v>68</v>
      </c>
      <c r="L29" s="414" t="s">
        <v>185</v>
      </c>
      <c r="M29" s="414" t="s">
        <v>23</v>
      </c>
      <c r="N29" s="428">
        <v>0</v>
      </c>
      <c r="O29" s="412">
        <v>0</v>
      </c>
      <c r="P29" s="428">
        <v>0</v>
      </c>
      <c r="Q29" s="412">
        <v>0</v>
      </c>
      <c r="R29" s="430" t="str">
        <f t="shared" si="2"/>
        <v>N/A</v>
      </c>
      <c r="S29" s="430" t="str">
        <f t="shared" si="3"/>
        <v>N/A</v>
      </c>
      <c r="T29" s="415"/>
      <c r="U29" s="414" t="s">
        <v>68</v>
      </c>
      <c r="V29" s="414" t="s">
        <v>185</v>
      </c>
      <c r="W29" s="414" t="s">
        <v>24</v>
      </c>
      <c r="X29" s="428">
        <v>0</v>
      </c>
      <c r="Y29" s="412">
        <v>0</v>
      </c>
      <c r="Z29" s="428">
        <v>0</v>
      </c>
      <c r="AA29" s="412">
        <v>0</v>
      </c>
      <c r="AB29" s="430" t="str">
        <f t="shared" si="4"/>
        <v>N/A</v>
      </c>
      <c r="AC29" s="430" t="str">
        <f t="shared" si="5"/>
        <v>N/A</v>
      </c>
      <c r="AD29" s="415"/>
      <c r="AE29" s="414" t="s">
        <v>68</v>
      </c>
      <c r="AF29" s="414" t="s">
        <v>185</v>
      </c>
      <c r="AG29" s="414" t="s">
        <v>32</v>
      </c>
      <c r="AH29" s="426">
        <v>0</v>
      </c>
      <c r="AI29" s="412">
        <v>0</v>
      </c>
      <c r="AJ29" s="428">
        <v>0</v>
      </c>
      <c r="AK29" s="412">
        <v>0</v>
      </c>
      <c r="AL29" s="425" t="str">
        <f t="shared" si="6"/>
        <v>N/A</v>
      </c>
      <c r="AM29" s="425" t="str">
        <f t="shared" si="7"/>
        <v>N/A</v>
      </c>
      <c r="AN29" s="415"/>
      <c r="AO29" s="414" t="s">
        <v>68</v>
      </c>
      <c r="AP29" s="414" t="s">
        <v>185</v>
      </c>
      <c r="AQ29" s="414" t="s">
        <v>33</v>
      </c>
      <c r="AR29" s="428">
        <v>0.47</v>
      </c>
      <c r="AS29" s="412">
        <v>25436.38</v>
      </c>
      <c r="AT29" s="428">
        <v>0.47</v>
      </c>
      <c r="AU29" s="412">
        <v>25671.38</v>
      </c>
      <c r="AV29" s="430">
        <f t="shared" si="8"/>
        <v>54119.957446808519</v>
      </c>
      <c r="AW29" s="430">
        <f t="shared" si="9"/>
        <v>54619.957446808519</v>
      </c>
      <c r="AX29" s="415"/>
      <c r="AY29" s="414" t="s">
        <v>68</v>
      </c>
      <c r="AZ29" s="414" t="s">
        <v>185</v>
      </c>
      <c r="BA29" s="414" t="s">
        <v>34</v>
      </c>
      <c r="BB29" s="428">
        <v>1</v>
      </c>
      <c r="BC29" s="412">
        <v>28814</v>
      </c>
      <c r="BD29" s="428">
        <v>1</v>
      </c>
      <c r="BE29" s="412">
        <v>29314</v>
      </c>
      <c r="BF29" s="430">
        <f t="shared" si="10"/>
        <v>28814</v>
      </c>
      <c r="BG29" s="430">
        <f t="shared" si="11"/>
        <v>29314</v>
      </c>
      <c r="BH29" s="415"/>
      <c r="BI29" s="414" t="s">
        <v>68</v>
      </c>
      <c r="BJ29" s="414" t="s">
        <v>185</v>
      </c>
      <c r="BK29" s="414" t="s">
        <v>49</v>
      </c>
      <c r="BL29" s="428">
        <v>0</v>
      </c>
      <c r="BM29" s="412">
        <v>0</v>
      </c>
      <c r="BN29" s="428">
        <v>0</v>
      </c>
      <c r="BO29" s="412">
        <v>0</v>
      </c>
      <c r="BP29" s="430" t="str">
        <f t="shared" si="12"/>
        <v>N/A</v>
      </c>
      <c r="BQ29" s="430" t="str">
        <f t="shared" si="13"/>
        <v>N/A</v>
      </c>
      <c r="BR29" s="415"/>
      <c r="BS29" s="414" t="s">
        <v>68</v>
      </c>
      <c r="BT29" s="414" t="s">
        <v>185</v>
      </c>
      <c r="BU29" s="414" t="s">
        <v>20</v>
      </c>
      <c r="BV29" s="426">
        <v>0</v>
      </c>
      <c r="BW29" s="415">
        <v>0</v>
      </c>
      <c r="BX29" s="426">
        <v>0</v>
      </c>
      <c r="BY29" s="415">
        <v>0</v>
      </c>
      <c r="BZ29" s="430" t="str">
        <f t="shared" si="14"/>
        <v>N/A</v>
      </c>
      <c r="CA29" s="430" t="str">
        <f t="shared" si="15"/>
        <v>N/A</v>
      </c>
      <c r="CB29" s="415"/>
      <c r="CC29" s="414" t="s">
        <v>68</v>
      </c>
      <c r="CD29" s="414" t="s">
        <v>185</v>
      </c>
      <c r="CE29" s="414" t="s">
        <v>21</v>
      </c>
      <c r="CF29" s="428">
        <v>0</v>
      </c>
      <c r="CG29" s="412">
        <v>0</v>
      </c>
      <c r="CH29" s="428">
        <v>0</v>
      </c>
      <c r="CI29" s="412">
        <v>0</v>
      </c>
      <c r="CJ29" s="430" t="str">
        <f t="shared" si="16"/>
        <v>N/A</v>
      </c>
      <c r="CK29" s="430" t="str">
        <f t="shared" si="17"/>
        <v>N/A</v>
      </c>
      <c r="CL29" s="415"/>
      <c r="CM29" s="414" t="s">
        <v>68</v>
      </c>
      <c r="CN29" s="414" t="s">
        <v>185</v>
      </c>
      <c r="CO29" s="414" t="s">
        <v>22</v>
      </c>
      <c r="CP29" s="428">
        <v>0</v>
      </c>
      <c r="CQ29" s="412">
        <v>0</v>
      </c>
      <c r="CR29" s="428">
        <v>0</v>
      </c>
      <c r="CS29" s="412">
        <v>0</v>
      </c>
      <c r="CT29" s="430" t="str">
        <f t="shared" si="18"/>
        <v>N/A</v>
      </c>
      <c r="CU29" s="430" t="str">
        <f t="shared" si="19"/>
        <v>N/A</v>
      </c>
    </row>
    <row r="30" spans="1:99">
      <c r="B30" t="s">
        <v>216</v>
      </c>
      <c r="C30" t="s">
        <v>19</v>
      </c>
      <c r="D30" s="76">
        <v>0</v>
      </c>
      <c r="E30" s="79">
        <v>0</v>
      </c>
      <c r="F30" s="76">
        <v>0</v>
      </c>
      <c r="G30" s="79">
        <v>0</v>
      </c>
      <c r="H30" s="423" t="str">
        <f t="shared" si="0"/>
        <v>N/A</v>
      </c>
      <c r="I30" s="423" t="str">
        <f t="shared" si="1"/>
        <v>N/A</v>
      </c>
      <c r="J30" s="79"/>
      <c r="L30" t="s">
        <v>216</v>
      </c>
      <c r="M30" t="s">
        <v>23</v>
      </c>
      <c r="N30" s="427">
        <v>1</v>
      </c>
      <c r="O30" s="409">
        <v>63000</v>
      </c>
      <c r="P30" s="427">
        <v>1</v>
      </c>
      <c r="Q30" s="409">
        <v>63630</v>
      </c>
      <c r="R30" s="429">
        <f t="shared" si="2"/>
        <v>63000</v>
      </c>
      <c r="S30" s="429">
        <f t="shared" si="3"/>
        <v>63630</v>
      </c>
      <c r="T30" s="79"/>
      <c r="V30" t="s">
        <v>216</v>
      </c>
      <c r="W30" t="s">
        <v>24</v>
      </c>
      <c r="X30" s="427">
        <v>0</v>
      </c>
      <c r="Y30" s="409">
        <v>0</v>
      </c>
      <c r="Z30" s="427">
        <v>0</v>
      </c>
      <c r="AA30" s="409">
        <v>0</v>
      </c>
      <c r="AB30" s="429" t="str">
        <f t="shared" si="4"/>
        <v>N/A</v>
      </c>
      <c r="AC30" s="429" t="str">
        <f t="shared" si="5"/>
        <v>N/A</v>
      </c>
      <c r="AD30" s="79"/>
      <c r="AF30" t="s">
        <v>216</v>
      </c>
      <c r="AG30" t="s">
        <v>32</v>
      </c>
      <c r="AH30" s="76">
        <v>0</v>
      </c>
      <c r="AI30" s="409">
        <v>0</v>
      </c>
      <c r="AJ30" s="427">
        <v>0</v>
      </c>
      <c r="AK30" s="409">
        <v>0</v>
      </c>
      <c r="AL30" s="423" t="str">
        <f t="shared" si="6"/>
        <v>N/A</v>
      </c>
      <c r="AM30" s="423" t="str">
        <f t="shared" si="7"/>
        <v>N/A</v>
      </c>
      <c r="AN30" s="79"/>
      <c r="AP30" t="s">
        <v>216</v>
      </c>
      <c r="AQ30" t="s">
        <v>33</v>
      </c>
      <c r="AR30" s="427">
        <v>0</v>
      </c>
      <c r="AS30" s="409">
        <v>0</v>
      </c>
      <c r="AT30" s="427">
        <v>0</v>
      </c>
      <c r="AU30" s="409">
        <v>0</v>
      </c>
      <c r="AV30" s="429" t="str">
        <f t="shared" si="8"/>
        <v>N/A</v>
      </c>
      <c r="AW30" s="429" t="str">
        <f t="shared" si="9"/>
        <v>N/A</v>
      </c>
      <c r="AX30" s="79"/>
      <c r="AZ30" t="s">
        <v>216</v>
      </c>
      <c r="BA30" t="s">
        <v>34</v>
      </c>
      <c r="BB30" s="427">
        <v>1</v>
      </c>
      <c r="BC30" s="409">
        <v>26000</v>
      </c>
      <c r="BD30" s="427">
        <v>1</v>
      </c>
      <c r="BE30" s="409">
        <v>26261.01</v>
      </c>
      <c r="BF30" s="429">
        <f t="shared" si="10"/>
        <v>26000</v>
      </c>
      <c r="BG30" s="429">
        <f t="shared" si="11"/>
        <v>26261.01</v>
      </c>
      <c r="BH30" s="79"/>
      <c r="BJ30" t="s">
        <v>216</v>
      </c>
      <c r="BK30" t="s">
        <v>49</v>
      </c>
      <c r="BL30" s="427">
        <v>0</v>
      </c>
      <c r="BM30" s="409">
        <v>0</v>
      </c>
      <c r="BN30" s="427">
        <v>0</v>
      </c>
      <c r="BO30" s="409">
        <v>0</v>
      </c>
      <c r="BP30" s="429" t="str">
        <f t="shared" si="12"/>
        <v>N/A</v>
      </c>
      <c r="BQ30" s="429" t="str">
        <f t="shared" si="13"/>
        <v>N/A</v>
      </c>
      <c r="BR30" s="79"/>
      <c r="BT30" t="s">
        <v>216</v>
      </c>
      <c r="BU30" t="s">
        <v>20</v>
      </c>
      <c r="BV30" s="76">
        <v>0</v>
      </c>
      <c r="BW30" s="79">
        <v>0</v>
      </c>
      <c r="BX30" s="76">
        <v>0</v>
      </c>
      <c r="BY30" s="79">
        <v>0</v>
      </c>
      <c r="BZ30" s="429" t="str">
        <f t="shared" si="14"/>
        <v>N/A</v>
      </c>
      <c r="CA30" s="429" t="str">
        <f t="shared" si="15"/>
        <v>N/A</v>
      </c>
      <c r="CB30" s="79"/>
      <c r="CD30" t="s">
        <v>216</v>
      </c>
      <c r="CE30" t="s">
        <v>21</v>
      </c>
      <c r="CF30" s="427">
        <v>0</v>
      </c>
      <c r="CG30" s="409">
        <v>0</v>
      </c>
      <c r="CH30" s="427">
        <v>0</v>
      </c>
      <c r="CI30" s="409">
        <v>0</v>
      </c>
      <c r="CJ30" s="429" t="str">
        <f t="shared" si="16"/>
        <v>N/A</v>
      </c>
      <c r="CK30" s="429" t="str">
        <f t="shared" si="17"/>
        <v>N/A</v>
      </c>
      <c r="CL30" s="79"/>
      <c r="CN30" t="s">
        <v>216</v>
      </c>
      <c r="CO30" t="s">
        <v>22</v>
      </c>
      <c r="CP30" s="427">
        <v>1</v>
      </c>
      <c r="CQ30" s="409">
        <v>55000</v>
      </c>
      <c r="CR30" s="427">
        <v>1</v>
      </c>
      <c r="CS30" s="409">
        <v>55550</v>
      </c>
      <c r="CT30" s="429">
        <f t="shared" si="18"/>
        <v>55000</v>
      </c>
      <c r="CU30" s="429">
        <f t="shared" si="19"/>
        <v>55550</v>
      </c>
    </row>
    <row r="31" spans="1:99" s="414" customFormat="1">
      <c r="A31" s="414" t="s">
        <v>72</v>
      </c>
      <c r="B31" s="414" t="s">
        <v>203</v>
      </c>
      <c r="C31" s="414" t="s">
        <v>19</v>
      </c>
      <c r="D31" s="426">
        <v>0</v>
      </c>
      <c r="E31" s="415">
        <v>0</v>
      </c>
      <c r="F31" s="426">
        <v>0</v>
      </c>
      <c r="G31" s="415">
        <v>0</v>
      </c>
      <c r="H31" s="425" t="str">
        <f t="shared" si="0"/>
        <v>N/A</v>
      </c>
      <c r="I31" s="425" t="str">
        <f t="shared" si="1"/>
        <v>N/A</v>
      </c>
      <c r="J31" s="415"/>
      <c r="K31" s="414" t="s">
        <v>72</v>
      </c>
      <c r="L31" s="414" t="s">
        <v>203</v>
      </c>
      <c r="M31" s="414" t="s">
        <v>23</v>
      </c>
      <c r="N31" s="428">
        <v>0</v>
      </c>
      <c r="O31" s="412">
        <v>0</v>
      </c>
      <c r="P31" s="428">
        <v>0</v>
      </c>
      <c r="Q31" s="412">
        <v>0</v>
      </c>
      <c r="R31" s="430" t="str">
        <f t="shared" si="2"/>
        <v>N/A</v>
      </c>
      <c r="S31" s="430" t="str">
        <f t="shared" si="3"/>
        <v>N/A</v>
      </c>
      <c r="T31" s="415"/>
      <c r="U31" s="414" t="s">
        <v>72</v>
      </c>
      <c r="V31" s="414" t="s">
        <v>203</v>
      </c>
      <c r="W31" s="414" t="s">
        <v>24</v>
      </c>
      <c r="X31" s="428">
        <v>0</v>
      </c>
      <c r="Y31" s="412">
        <v>0</v>
      </c>
      <c r="Z31" s="428">
        <v>0</v>
      </c>
      <c r="AA31" s="412">
        <v>0</v>
      </c>
      <c r="AB31" s="430" t="str">
        <f t="shared" si="4"/>
        <v>N/A</v>
      </c>
      <c r="AC31" s="430" t="str">
        <f t="shared" si="5"/>
        <v>N/A</v>
      </c>
      <c r="AD31" s="415"/>
      <c r="AE31" s="414" t="s">
        <v>72</v>
      </c>
      <c r="AF31" s="414" t="s">
        <v>203</v>
      </c>
      <c r="AG31" s="414" t="s">
        <v>32</v>
      </c>
      <c r="AH31" s="426">
        <v>0</v>
      </c>
      <c r="AI31" s="412">
        <v>0</v>
      </c>
      <c r="AJ31" s="428">
        <v>0</v>
      </c>
      <c r="AK31" s="412">
        <v>0</v>
      </c>
      <c r="AL31" s="425" t="str">
        <f t="shared" si="6"/>
        <v>N/A</v>
      </c>
      <c r="AM31" s="425" t="str">
        <f t="shared" si="7"/>
        <v>N/A</v>
      </c>
      <c r="AN31" s="415"/>
      <c r="AO31" s="414" t="s">
        <v>72</v>
      </c>
      <c r="AP31" s="414" t="s">
        <v>203</v>
      </c>
      <c r="AQ31" s="414" t="s">
        <v>33</v>
      </c>
      <c r="AR31" s="428">
        <v>0</v>
      </c>
      <c r="AS31" s="412">
        <v>0</v>
      </c>
      <c r="AT31" s="428">
        <v>0</v>
      </c>
      <c r="AU31" s="412">
        <v>0</v>
      </c>
      <c r="AV31" s="430" t="str">
        <f t="shared" si="8"/>
        <v>N/A</v>
      </c>
      <c r="AW31" s="430" t="str">
        <f t="shared" si="9"/>
        <v>N/A</v>
      </c>
      <c r="AX31" s="415"/>
      <c r="AY31" s="414" t="s">
        <v>72</v>
      </c>
      <c r="AZ31" s="414" t="s">
        <v>203</v>
      </c>
      <c r="BA31" s="414" t="s">
        <v>34</v>
      </c>
      <c r="BB31" s="428">
        <v>0</v>
      </c>
      <c r="BC31" s="412">
        <v>0</v>
      </c>
      <c r="BD31" s="428">
        <v>0</v>
      </c>
      <c r="BE31" s="412">
        <v>0</v>
      </c>
      <c r="BF31" s="430" t="str">
        <f t="shared" si="10"/>
        <v>N/A</v>
      </c>
      <c r="BG31" s="430" t="str">
        <f t="shared" si="11"/>
        <v>N/A</v>
      </c>
      <c r="BH31" s="415"/>
      <c r="BI31" s="414" t="s">
        <v>72</v>
      </c>
      <c r="BJ31" s="414" t="s">
        <v>203</v>
      </c>
      <c r="BK31" s="414" t="s">
        <v>49</v>
      </c>
      <c r="BL31" s="428">
        <v>0</v>
      </c>
      <c r="BM31" s="412">
        <v>0</v>
      </c>
      <c r="BN31" s="428">
        <v>0</v>
      </c>
      <c r="BO31" s="412">
        <v>0</v>
      </c>
      <c r="BP31" s="430" t="str">
        <f t="shared" si="12"/>
        <v>N/A</v>
      </c>
      <c r="BQ31" s="430" t="str">
        <f t="shared" si="13"/>
        <v>N/A</v>
      </c>
      <c r="BR31" s="415"/>
      <c r="BS31" s="414" t="s">
        <v>72</v>
      </c>
      <c r="BT31" s="414" t="s">
        <v>203</v>
      </c>
      <c r="BU31" s="414" t="s">
        <v>20</v>
      </c>
      <c r="BV31" s="426">
        <v>0</v>
      </c>
      <c r="BW31" s="415">
        <v>0</v>
      </c>
      <c r="BX31" s="426">
        <v>0</v>
      </c>
      <c r="BY31" s="415">
        <v>0</v>
      </c>
      <c r="BZ31" s="430" t="str">
        <f t="shared" si="14"/>
        <v>N/A</v>
      </c>
      <c r="CA31" s="430" t="str">
        <f t="shared" si="15"/>
        <v>N/A</v>
      </c>
      <c r="CB31" s="415"/>
      <c r="CC31" s="414" t="s">
        <v>72</v>
      </c>
      <c r="CD31" s="414" t="s">
        <v>203</v>
      </c>
      <c r="CE31" s="414" t="s">
        <v>21</v>
      </c>
      <c r="CF31" s="428">
        <v>0</v>
      </c>
      <c r="CG31" s="412">
        <v>0</v>
      </c>
      <c r="CH31" s="428">
        <v>0</v>
      </c>
      <c r="CI31" s="412">
        <v>0</v>
      </c>
      <c r="CJ31" s="430" t="str">
        <f t="shared" si="16"/>
        <v>N/A</v>
      </c>
      <c r="CK31" s="430" t="str">
        <f t="shared" si="17"/>
        <v>N/A</v>
      </c>
      <c r="CL31" s="415"/>
      <c r="CM31" s="414" t="s">
        <v>72</v>
      </c>
      <c r="CN31" s="414" t="s">
        <v>203</v>
      </c>
      <c r="CO31" s="414" t="s">
        <v>22</v>
      </c>
      <c r="CP31" s="428">
        <v>0</v>
      </c>
      <c r="CQ31" s="412">
        <v>0</v>
      </c>
      <c r="CR31" s="428">
        <v>0</v>
      </c>
      <c r="CS31" s="412">
        <v>0</v>
      </c>
      <c r="CT31" s="430" t="str">
        <f t="shared" si="18"/>
        <v>N/A</v>
      </c>
      <c r="CU31" s="430" t="str">
        <f t="shared" si="19"/>
        <v>N/A</v>
      </c>
    </row>
    <row r="32" spans="1:99">
      <c r="A32" t="s">
        <v>79</v>
      </c>
      <c r="B32" t="s">
        <v>173</v>
      </c>
      <c r="C32" t="s">
        <v>19</v>
      </c>
      <c r="D32" s="76">
        <v>1</v>
      </c>
      <c r="E32" s="79">
        <v>74200</v>
      </c>
      <c r="F32" s="76">
        <v>1</v>
      </c>
      <c r="G32" s="79">
        <v>78800</v>
      </c>
      <c r="H32" s="423">
        <f t="shared" si="0"/>
        <v>74200</v>
      </c>
      <c r="I32" s="423">
        <f t="shared" si="1"/>
        <v>78800</v>
      </c>
      <c r="J32" s="79"/>
      <c r="K32" t="s">
        <v>79</v>
      </c>
      <c r="L32" t="s">
        <v>173</v>
      </c>
      <c r="M32" t="s">
        <v>23</v>
      </c>
      <c r="N32" s="427">
        <v>0</v>
      </c>
      <c r="O32" s="409">
        <v>0</v>
      </c>
      <c r="P32" s="427">
        <v>0</v>
      </c>
      <c r="Q32" s="409">
        <v>0</v>
      </c>
      <c r="R32" s="429" t="str">
        <f t="shared" si="2"/>
        <v>N/A</v>
      </c>
      <c r="S32" s="429" t="str">
        <f t="shared" si="3"/>
        <v>N/A</v>
      </c>
      <c r="T32" s="79"/>
      <c r="U32" t="s">
        <v>79</v>
      </c>
      <c r="V32" t="s">
        <v>173</v>
      </c>
      <c r="W32" t="s">
        <v>24</v>
      </c>
      <c r="X32" s="427">
        <v>0</v>
      </c>
      <c r="Y32" s="409">
        <v>0</v>
      </c>
      <c r="Z32" s="427">
        <v>0</v>
      </c>
      <c r="AA32" s="409">
        <v>0</v>
      </c>
      <c r="AB32" s="429" t="str">
        <f t="shared" si="4"/>
        <v>N/A</v>
      </c>
      <c r="AC32" s="429" t="str">
        <f t="shared" si="5"/>
        <v>N/A</v>
      </c>
      <c r="AD32" s="79"/>
      <c r="AE32" t="s">
        <v>79</v>
      </c>
      <c r="AF32" t="s">
        <v>173</v>
      </c>
      <c r="AG32" t="s">
        <v>32</v>
      </c>
      <c r="AH32" s="76">
        <v>0</v>
      </c>
      <c r="AI32" s="409">
        <v>0</v>
      </c>
      <c r="AJ32" s="427">
        <v>0</v>
      </c>
      <c r="AK32" s="409">
        <v>0</v>
      </c>
      <c r="AL32" s="423" t="str">
        <f t="shared" si="6"/>
        <v>N/A</v>
      </c>
      <c r="AM32" s="423" t="str">
        <f t="shared" si="7"/>
        <v>N/A</v>
      </c>
      <c r="AN32" s="79"/>
      <c r="AO32" t="s">
        <v>79</v>
      </c>
      <c r="AP32" t="s">
        <v>173</v>
      </c>
      <c r="AQ32" t="s">
        <v>33</v>
      </c>
      <c r="AR32" s="427">
        <v>0</v>
      </c>
      <c r="AS32" s="409">
        <v>0</v>
      </c>
      <c r="AT32" s="427">
        <v>0</v>
      </c>
      <c r="AU32" s="409">
        <v>0</v>
      </c>
      <c r="AV32" s="429" t="str">
        <f t="shared" si="8"/>
        <v>N/A</v>
      </c>
      <c r="AW32" s="429" t="str">
        <f t="shared" si="9"/>
        <v>N/A</v>
      </c>
      <c r="AX32" s="79"/>
      <c r="AY32" t="s">
        <v>79</v>
      </c>
      <c r="AZ32" t="s">
        <v>173</v>
      </c>
      <c r="BA32" t="s">
        <v>34</v>
      </c>
      <c r="BB32" s="427">
        <v>2</v>
      </c>
      <c r="BC32" s="409">
        <v>57290</v>
      </c>
      <c r="BD32" s="427">
        <v>2</v>
      </c>
      <c r="BE32" s="409">
        <v>60843</v>
      </c>
      <c r="BF32" s="429">
        <f t="shared" si="10"/>
        <v>28645</v>
      </c>
      <c r="BG32" s="429">
        <f t="shared" si="11"/>
        <v>30421.5</v>
      </c>
      <c r="BH32" s="79"/>
      <c r="BI32" t="s">
        <v>79</v>
      </c>
      <c r="BJ32" t="s">
        <v>173</v>
      </c>
      <c r="BK32" t="s">
        <v>49</v>
      </c>
      <c r="BL32" s="427">
        <v>0</v>
      </c>
      <c r="BM32" s="409">
        <v>0</v>
      </c>
      <c r="BN32" s="427">
        <v>0</v>
      </c>
      <c r="BO32" s="409">
        <v>0</v>
      </c>
      <c r="BP32" s="429" t="str">
        <f t="shared" si="12"/>
        <v>N/A</v>
      </c>
      <c r="BQ32" s="429" t="str">
        <f t="shared" si="13"/>
        <v>N/A</v>
      </c>
      <c r="BR32" s="79"/>
      <c r="BS32" t="s">
        <v>79</v>
      </c>
      <c r="BT32" t="s">
        <v>173</v>
      </c>
      <c r="BU32" t="s">
        <v>20</v>
      </c>
      <c r="BV32" s="76">
        <v>0</v>
      </c>
      <c r="BW32" s="79">
        <v>0</v>
      </c>
      <c r="BX32" s="76">
        <v>0</v>
      </c>
      <c r="BY32" s="79">
        <v>0</v>
      </c>
      <c r="BZ32" s="429" t="str">
        <f t="shared" si="14"/>
        <v>N/A</v>
      </c>
      <c r="CA32" s="429" t="str">
        <f t="shared" si="15"/>
        <v>N/A</v>
      </c>
      <c r="CB32" s="79"/>
      <c r="CC32" t="s">
        <v>79</v>
      </c>
      <c r="CD32" t="s">
        <v>173</v>
      </c>
      <c r="CE32" t="s">
        <v>21</v>
      </c>
      <c r="CF32" s="427">
        <v>1</v>
      </c>
      <c r="CG32" s="409">
        <v>34500</v>
      </c>
      <c r="CH32" s="427">
        <v>1</v>
      </c>
      <c r="CI32" s="409">
        <v>36650</v>
      </c>
      <c r="CJ32" s="429">
        <f t="shared" si="16"/>
        <v>34500</v>
      </c>
      <c r="CK32" s="429">
        <f t="shared" si="17"/>
        <v>36650</v>
      </c>
      <c r="CL32" s="79"/>
      <c r="CM32" t="s">
        <v>79</v>
      </c>
      <c r="CN32" t="s">
        <v>173</v>
      </c>
      <c r="CO32" t="s">
        <v>22</v>
      </c>
      <c r="CP32" s="427">
        <v>1</v>
      </c>
      <c r="CQ32" s="409">
        <v>77380</v>
      </c>
      <c r="CR32" s="427">
        <v>1</v>
      </c>
      <c r="CS32" s="409">
        <v>82180</v>
      </c>
      <c r="CT32" s="429">
        <f t="shared" si="18"/>
        <v>77380</v>
      </c>
      <c r="CU32" s="429">
        <f t="shared" si="19"/>
        <v>82180</v>
      </c>
    </row>
    <row r="33" spans="1:107" s="414" customFormat="1">
      <c r="A33" s="414" t="s">
        <v>88</v>
      </c>
      <c r="B33" s="414" t="s">
        <v>211</v>
      </c>
      <c r="C33" s="414" t="s">
        <v>19</v>
      </c>
      <c r="D33" s="426">
        <v>0</v>
      </c>
      <c r="E33" s="415">
        <v>0</v>
      </c>
      <c r="F33" s="426">
        <v>0</v>
      </c>
      <c r="G33" s="415">
        <v>0</v>
      </c>
      <c r="H33" s="425" t="str">
        <f t="shared" si="0"/>
        <v>N/A</v>
      </c>
      <c r="I33" s="425" t="str">
        <f t="shared" si="1"/>
        <v>N/A</v>
      </c>
      <c r="J33" s="415"/>
      <c r="K33" s="414" t="s">
        <v>88</v>
      </c>
      <c r="L33" s="414" t="s">
        <v>211</v>
      </c>
      <c r="M33" s="414" t="s">
        <v>23</v>
      </c>
      <c r="N33" s="428">
        <v>0</v>
      </c>
      <c r="O33" s="412">
        <v>0</v>
      </c>
      <c r="P33" s="428">
        <v>0</v>
      </c>
      <c r="Q33" s="412">
        <v>0</v>
      </c>
      <c r="R33" s="430" t="str">
        <f t="shared" si="2"/>
        <v>N/A</v>
      </c>
      <c r="S33" s="430" t="str">
        <f t="shared" si="3"/>
        <v>N/A</v>
      </c>
      <c r="T33" s="415"/>
      <c r="U33" s="414" t="s">
        <v>88</v>
      </c>
      <c r="V33" s="414" t="s">
        <v>211</v>
      </c>
      <c r="W33" s="414" t="s">
        <v>24</v>
      </c>
      <c r="X33" s="428">
        <v>0</v>
      </c>
      <c r="Y33" s="412">
        <v>0</v>
      </c>
      <c r="Z33" s="428">
        <v>0</v>
      </c>
      <c r="AA33" s="412">
        <v>0</v>
      </c>
      <c r="AB33" s="430" t="str">
        <f t="shared" si="4"/>
        <v>N/A</v>
      </c>
      <c r="AC33" s="430" t="str">
        <f t="shared" si="5"/>
        <v>N/A</v>
      </c>
      <c r="AD33" s="415"/>
      <c r="AE33" s="414" t="s">
        <v>88</v>
      </c>
      <c r="AF33" s="414" t="s">
        <v>211</v>
      </c>
      <c r="AG33" s="414" t="s">
        <v>32</v>
      </c>
      <c r="AH33" s="426">
        <v>0</v>
      </c>
      <c r="AI33" s="412">
        <v>0</v>
      </c>
      <c r="AJ33" s="428">
        <v>0</v>
      </c>
      <c r="AK33" s="412">
        <v>0</v>
      </c>
      <c r="AL33" s="425" t="str">
        <f t="shared" si="6"/>
        <v>N/A</v>
      </c>
      <c r="AM33" s="425" t="str">
        <f t="shared" si="7"/>
        <v>N/A</v>
      </c>
      <c r="AN33" s="415"/>
      <c r="AO33" s="414" t="s">
        <v>88</v>
      </c>
      <c r="AP33" s="414" t="s">
        <v>211</v>
      </c>
      <c r="AQ33" s="414" t="s">
        <v>33</v>
      </c>
      <c r="AR33" s="428">
        <v>0</v>
      </c>
      <c r="AS33" s="412">
        <v>0</v>
      </c>
      <c r="AT33" s="428">
        <v>0</v>
      </c>
      <c r="AU33" s="412">
        <v>0</v>
      </c>
      <c r="AV33" s="430" t="str">
        <f t="shared" si="8"/>
        <v>N/A</v>
      </c>
      <c r="AW33" s="430" t="str">
        <f t="shared" si="9"/>
        <v>N/A</v>
      </c>
      <c r="AX33" s="415"/>
      <c r="AY33" s="414" t="s">
        <v>88</v>
      </c>
      <c r="AZ33" s="414" t="s">
        <v>211</v>
      </c>
      <c r="BA33" s="414" t="s">
        <v>34</v>
      </c>
      <c r="BB33" s="428">
        <v>1.5</v>
      </c>
      <c r="BC33" s="412">
        <v>56000</v>
      </c>
      <c r="BD33" s="428">
        <v>1.5</v>
      </c>
      <c r="BE33" s="412">
        <v>56000</v>
      </c>
      <c r="BF33" s="430">
        <f t="shared" si="10"/>
        <v>37333.333333333336</v>
      </c>
      <c r="BG33" s="430">
        <f t="shared" si="11"/>
        <v>37333.333333333336</v>
      </c>
      <c r="BH33" s="415"/>
      <c r="BI33" s="414" t="s">
        <v>88</v>
      </c>
      <c r="BJ33" s="414" t="s">
        <v>211</v>
      </c>
      <c r="BK33" s="414" t="s">
        <v>49</v>
      </c>
      <c r="BL33" s="428">
        <v>0</v>
      </c>
      <c r="BM33" s="412">
        <v>0</v>
      </c>
      <c r="BN33" s="428">
        <v>0</v>
      </c>
      <c r="BO33" s="412">
        <v>0</v>
      </c>
      <c r="BP33" s="430" t="str">
        <f t="shared" si="12"/>
        <v>N/A</v>
      </c>
      <c r="BQ33" s="430" t="str">
        <f t="shared" si="13"/>
        <v>N/A</v>
      </c>
      <c r="BR33" s="415"/>
      <c r="BS33" s="414" t="s">
        <v>88</v>
      </c>
      <c r="BT33" s="414" t="s">
        <v>211</v>
      </c>
      <c r="BU33" s="414" t="s">
        <v>20</v>
      </c>
      <c r="BV33" s="426">
        <v>0</v>
      </c>
      <c r="BW33" s="415">
        <v>0</v>
      </c>
      <c r="BX33" s="426">
        <v>0</v>
      </c>
      <c r="BY33" s="415">
        <v>0</v>
      </c>
      <c r="BZ33" s="430" t="str">
        <f t="shared" si="14"/>
        <v>N/A</v>
      </c>
      <c r="CA33" s="430" t="str">
        <f t="shared" si="15"/>
        <v>N/A</v>
      </c>
      <c r="CB33" s="415"/>
      <c r="CC33" s="414" t="s">
        <v>88</v>
      </c>
      <c r="CD33" s="414" t="s">
        <v>211</v>
      </c>
      <c r="CE33" s="414" t="s">
        <v>21</v>
      </c>
      <c r="CF33" s="428">
        <v>0</v>
      </c>
      <c r="CG33" s="412">
        <v>0</v>
      </c>
      <c r="CH33" s="428">
        <v>0</v>
      </c>
      <c r="CI33" s="412">
        <v>0</v>
      </c>
      <c r="CJ33" s="430" t="str">
        <f t="shared" si="16"/>
        <v>N/A</v>
      </c>
      <c r="CK33" s="430" t="str">
        <f t="shared" si="17"/>
        <v>N/A</v>
      </c>
      <c r="CL33" s="415"/>
      <c r="CM33" s="414" t="s">
        <v>88</v>
      </c>
      <c r="CN33" s="414" t="s">
        <v>211</v>
      </c>
      <c r="CO33" s="414" t="s">
        <v>22</v>
      </c>
      <c r="CP33" s="428">
        <v>0</v>
      </c>
      <c r="CQ33" s="412">
        <v>0</v>
      </c>
      <c r="CR33" s="428">
        <v>0</v>
      </c>
      <c r="CS33" s="412">
        <v>0</v>
      </c>
      <c r="CT33" s="430" t="str">
        <f t="shared" si="18"/>
        <v>N/A</v>
      </c>
      <c r="CU33" s="430" t="str">
        <f t="shared" si="19"/>
        <v>N/A</v>
      </c>
    </row>
    <row r="34" spans="1:107">
      <c r="A34" t="s">
        <v>198</v>
      </c>
      <c r="B34" t="s">
        <v>197</v>
      </c>
      <c r="C34" t="s">
        <v>19</v>
      </c>
      <c r="D34" s="76">
        <v>0</v>
      </c>
      <c r="E34" s="79">
        <v>0</v>
      </c>
      <c r="F34" s="76">
        <v>0</v>
      </c>
      <c r="G34" s="79">
        <v>0</v>
      </c>
      <c r="H34" s="423" t="str">
        <f t="shared" si="0"/>
        <v>N/A</v>
      </c>
      <c r="I34" s="423" t="str">
        <f t="shared" si="1"/>
        <v>N/A</v>
      </c>
      <c r="J34" s="79"/>
      <c r="K34" t="s">
        <v>198</v>
      </c>
      <c r="L34" t="s">
        <v>197</v>
      </c>
      <c r="M34" t="s">
        <v>23</v>
      </c>
      <c r="N34" s="427">
        <v>0.75</v>
      </c>
      <c r="O34" s="409">
        <v>44341.18</v>
      </c>
      <c r="P34" s="427">
        <v>0.75</v>
      </c>
      <c r="Q34" s="409">
        <v>47479.67</v>
      </c>
      <c r="R34" s="429">
        <f t="shared" si="2"/>
        <v>59121.573333333334</v>
      </c>
      <c r="S34" s="429">
        <f t="shared" si="3"/>
        <v>63306.226666666662</v>
      </c>
      <c r="T34" s="79"/>
      <c r="U34" t="s">
        <v>198</v>
      </c>
      <c r="V34" t="s">
        <v>197</v>
      </c>
      <c r="W34" t="s">
        <v>24</v>
      </c>
      <c r="X34" s="427">
        <v>0</v>
      </c>
      <c r="Y34" s="409">
        <v>0</v>
      </c>
      <c r="Z34" s="427">
        <v>0</v>
      </c>
      <c r="AA34" s="409">
        <v>0</v>
      </c>
      <c r="AB34" s="429" t="str">
        <f t="shared" si="4"/>
        <v>N/A</v>
      </c>
      <c r="AC34" s="429" t="str">
        <f t="shared" si="5"/>
        <v>N/A</v>
      </c>
      <c r="AD34" s="79"/>
      <c r="AE34" t="s">
        <v>198</v>
      </c>
      <c r="AF34" t="s">
        <v>197</v>
      </c>
      <c r="AG34" t="s">
        <v>32</v>
      </c>
      <c r="AH34" s="76">
        <v>1</v>
      </c>
      <c r="AI34" s="409">
        <v>71617</v>
      </c>
      <c r="AJ34" s="427">
        <v>1</v>
      </c>
      <c r="AK34" s="409">
        <v>75367.25</v>
      </c>
      <c r="AL34" s="423">
        <f t="shared" si="6"/>
        <v>71617</v>
      </c>
      <c r="AM34" s="423">
        <f t="shared" si="7"/>
        <v>75367.25</v>
      </c>
      <c r="AN34" s="79"/>
      <c r="AO34" t="s">
        <v>198</v>
      </c>
      <c r="AP34" t="s">
        <v>197</v>
      </c>
      <c r="AQ34" t="s">
        <v>33</v>
      </c>
      <c r="AR34" s="427">
        <v>0</v>
      </c>
      <c r="AS34" s="409">
        <v>0</v>
      </c>
      <c r="AT34" s="427">
        <v>0</v>
      </c>
      <c r="AU34" s="409">
        <v>0</v>
      </c>
      <c r="AV34" s="429" t="str">
        <f t="shared" si="8"/>
        <v>N/A</v>
      </c>
      <c r="AW34" s="429" t="str">
        <f t="shared" si="9"/>
        <v>N/A</v>
      </c>
      <c r="AX34" s="79"/>
      <c r="AY34" t="s">
        <v>198</v>
      </c>
      <c r="AZ34" t="s">
        <v>197</v>
      </c>
      <c r="BA34" t="s">
        <v>34</v>
      </c>
      <c r="BB34" s="427">
        <v>1</v>
      </c>
      <c r="BC34" s="409">
        <v>46350</v>
      </c>
      <c r="BD34" s="427">
        <v>1</v>
      </c>
      <c r="BE34" s="409">
        <v>46350</v>
      </c>
      <c r="BF34" s="429">
        <f t="shared" si="10"/>
        <v>46350</v>
      </c>
      <c r="BG34" s="429">
        <f t="shared" si="11"/>
        <v>46350</v>
      </c>
      <c r="BH34" s="79"/>
      <c r="BI34" t="s">
        <v>198</v>
      </c>
      <c r="BJ34" t="s">
        <v>197</v>
      </c>
      <c r="BK34" t="s">
        <v>49</v>
      </c>
      <c r="BL34" s="427">
        <v>0</v>
      </c>
      <c r="BM34" s="409">
        <v>0</v>
      </c>
      <c r="BN34" s="427">
        <v>0</v>
      </c>
      <c r="BO34" s="409">
        <v>0</v>
      </c>
      <c r="BP34" s="429" t="str">
        <f t="shared" si="12"/>
        <v>N/A</v>
      </c>
      <c r="BQ34" s="429" t="str">
        <f t="shared" si="13"/>
        <v>N/A</v>
      </c>
      <c r="BR34" s="79"/>
      <c r="BS34" t="s">
        <v>198</v>
      </c>
      <c r="BT34" t="s">
        <v>197</v>
      </c>
      <c r="BU34" t="s">
        <v>20</v>
      </c>
      <c r="BV34" s="76">
        <v>0</v>
      </c>
      <c r="BW34" s="79">
        <v>0</v>
      </c>
      <c r="BX34" s="76">
        <v>0</v>
      </c>
      <c r="BY34" s="79">
        <v>0</v>
      </c>
      <c r="BZ34" s="429" t="str">
        <f t="shared" si="14"/>
        <v>N/A</v>
      </c>
      <c r="CA34" s="429" t="str">
        <f t="shared" si="15"/>
        <v>N/A</v>
      </c>
      <c r="CB34" s="79"/>
      <c r="CC34" t="s">
        <v>198</v>
      </c>
      <c r="CD34" t="s">
        <v>197</v>
      </c>
      <c r="CE34" t="s">
        <v>21</v>
      </c>
      <c r="CF34" s="427">
        <v>0</v>
      </c>
      <c r="CG34" s="409">
        <v>0</v>
      </c>
      <c r="CH34" s="427">
        <v>0</v>
      </c>
      <c r="CI34" s="409">
        <v>0</v>
      </c>
      <c r="CJ34" s="429" t="str">
        <f t="shared" si="16"/>
        <v>N/A</v>
      </c>
      <c r="CK34" s="429" t="str">
        <f t="shared" si="17"/>
        <v>N/A</v>
      </c>
      <c r="CL34" s="79"/>
      <c r="CM34" t="s">
        <v>198</v>
      </c>
      <c r="CN34" t="s">
        <v>197</v>
      </c>
      <c r="CO34" t="s">
        <v>22</v>
      </c>
      <c r="CP34" s="427">
        <v>1</v>
      </c>
      <c r="CQ34" s="409">
        <v>85000</v>
      </c>
      <c r="CR34" s="427">
        <v>1</v>
      </c>
      <c r="CS34" s="409">
        <v>90427</v>
      </c>
      <c r="CT34" s="429">
        <f t="shared" si="18"/>
        <v>85000</v>
      </c>
      <c r="CU34" s="429">
        <f t="shared" si="19"/>
        <v>90427</v>
      </c>
    </row>
    <row r="35" spans="1:107" s="414" customFormat="1">
      <c r="A35" s="414" t="s">
        <v>102</v>
      </c>
      <c r="B35" s="414" t="s">
        <v>192</v>
      </c>
      <c r="C35" s="414" t="s">
        <v>19</v>
      </c>
      <c r="D35" s="426">
        <v>0</v>
      </c>
      <c r="E35" s="415">
        <v>0</v>
      </c>
      <c r="F35" s="426">
        <v>0</v>
      </c>
      <c r="G35" s="415">
        <v>0</v>
      </c>
      <c r="H35" s="425" t="str">
        <f t="shared" si="0"/>
        <v>N/A</v>
      </c>
      <c r="I35" s="425" t="str">
        <f t="shared" si="1"/>
        <v>N/A</v>
      </c>
      <c r="J35" s="415"/>
      <c r="K35" s="414" t="s">
        <v>102</v>
      </c>
      <c r="L35" s="414" t="s">
        <v>192</v>
      </c>
      <c r="M35" s="414" t="s">
        <v>23</v>
      </c>
      <c r="N35" s="428">
        <v>0</v>
      </c>
      <c r="O35" s="412">
        <v>0</v>
      </c>
      <c r="P35" s="428">
        <v>0</v>
      </c>
      <c r="Q35" s="412">
        <v>0</v>
      </c>
      <c r="R35" s="430" t="str">
        <f t="shared" si="2"/>
        <v>N/A</v>
      </c>
      <c r="S35" s="430" t="str">
        <f t="shared" si="3"/>
        <v>N/A</v>
      </c>
      <c r="T35" s="415"/>
      <c r="U35" s="414" t="s">
        <v>102</v>
      </c>
      <c r="V35" s="414" t="s">
        <v>192</v>
      </c>
      <c r="W35" s="414" t="s">
        <v>24</v>
      </c>
      <c r="X35" s="428">
        <v>0</v>
      </c>
      <c r="Y35" s="412">
        <v>0</v>
      </c>
      <c r="Z35" s="428">
        <v>0</v>
      </c>
      <c r="AA35" s="412">
        <v>0</v>
      </c>
      <c r="AB35" s="430" t="str">
        <f t="shared" si="4"/>
        <v>N/A</v>
      </c>
      <c r="AC35" s="430" t="str">
        <f t="shared" si="5"/>
        <v>N/A</v>
      </c>
      <c r="AD35" s="415"/>
      <c r="AE35" s="414" t="s">
        <v>102</v>
      </c>
      <c r="AF35" s="414" t="s">
        <v>192</v>
      </c>
      <c r="AG35" s="414" t="s">
        <v>32</v>
      </c>
      <c r="AH35" s="426">
        <v>0</v>
      </c>
      <c r="AI35" s="412">
        <v>0</v>
      </c>
      <c r="AJ35" s="428">
        <v>0</v>
      </c>
      <c r="AK35" s="412">
        <v>0</v>
      </c>
      <c r="AL35" s="425" t="str">
        <f t="shared" si="6"/>
        <v>N/A</v>
      </c>
      <c r="AM35" s="425" t="str">
        <f t="shared" si="7"/>
        <v>N/A</v>
      </c>
      <c r="AN35" s="415"/>
      <c r="AO35" s="414" t="s">
        <v>102</v>
      </c>
      <c r="AP35" s="414" t="s">
        <v>192</v>
      </c>
      <c r="AQ35" s="414" t="s">
        <v>33</v>
      </c>
      <c r="AR35" s="428">
        <v>0</v>
      </c>
      <c r="AS35" s="412">
        <v>0</v>
      </c>
      <c r="AT35" s="428">
        <v>0</v>
      </c>
      <c r="AU35" s="412">
        <v>0</v>
      </c>
      <c r="AV35" s="430" t="str">
        <f t="shared" si="8"/>
        <v>N/A</v>
      </c>
      <c r="AW35" s="430" t="str">
        <f t="shared" si="9"/>
        <v>N/A</v>
      </c>
      <c r="AX35" s="415"/>
      <c r="AY35" s="414" t="s">
        <v>102</v>
      </c>
      <c r="AZ35" s="414" t="s">
        <v>192</v>
      </c>
      <c r="BA35" s="414" t="s">
        <v>34</v>
      </c>
      <c r="BB35" s="428">
        <v>0</v>
      </c>
      <c r="BC35" s="412">
        <v>0</v>
      </c>
      <c r="BD35" s="428">
        <v>0</v>
      </c>
      <c r="BE35" s="412">
        <v>0</v>
      </c>
      <c r="BF35" s="430" t="str">
        <f t="shared" si="10"/>
        <v>N/A</v>
      </c>
      <c r="BG35" s="430" t="str">
        <f t="shared" si="11"/>
        <v>N/A</v>
      </c>
      <c r="BH35" s="415"/>
      <c r="BI35" s="414" t="s">
        <v>102</v>
      </c>
      <c r="BJ35" s="414" t="s">
        <v>192</v>
      </c>
      <c r="BK35" s="414" t="s">
        <v>49</v>
      </c>
      <c r="BL35" s="428">
        <v>0</v>
      </c>
      <c r="BM35" s="412">
        <v>0</v>
      </c>
      <c r="BN35" s="428">
        <v>0</v>
      </c>
      <c r="BO35" s="412">
        <v>0</v>
      </c>
      <c r="BP35" s="430" t="str">
        <f t="shared" si="12"/>
        <v>N/A</v>
      </c>
      <c r="BQ35" s="430" t="str">
        <f t="shared" si="13"/>
        <v>N/A</v>
      </c>
      <c r="BR35" s="415"/>
      <c r="BS35" s="414" t="s">
        <v>102</v>
      </c>
      <c r="BT35" s="414" t="s">
        <v>192</v>
      </c>
      <c r="BU35" s="414" t="s">
        <v>20</v>
      </c>
      <c r="BV35" s="426">
        <v>0</v>
      </c>
      <c r="BW35" s="415">
        <v>0</v>
      </c>
      <c r="BX35" s="426">
        <v>0</v>
      </c>
      <c r="BY35" s="415">
        <v>0</v>
      </c>
      <c r="BZ35" s="430" t="str">
        <f t="shared" si="14"/>
        <v>N/A</v>
      </c>
      <c r="CA35" s="430" t="str">
        <f t="shared" si="15"/>
        <v>N/A</v>
      </c>
      <c r="CB35" s="415"/>
      <c r="CC35" s="414" t="s">
        <v>102</v>
      </c>
      <c r="CD35" s="414" t="s">
        <v>192</v>
      </c>
      <c r="CE35" s="414" t="s">
        <v>21</v>
      </c>
      <c r="CF35" s="428">
        <v>0</v>
      </c>
      <c r="CG35" s="412">
        <v>0</v>
      </c>
      <c r="CH35" s="428">
        <v>0</v>
      </c>
      <c r="CI35" s="412">
        <v>0</v>
      </c>
      <c r="CJ35" s="430" t="str">
        <f t="shared" si="16"/>
        <v>N/A</v>
      </c>
      <c r="CK35" s="430" t="str">
        <f t="shared" si="17"/>
        <v>N/A</v>
      </c>
      <c r="CL35" s="415"/>
      <c r="CM35" s="414" t="s">
        <v>102</v>
      </c>
      <c r="CN35" s="414" t="s">
        <v>192</v>
      </c>
      <c r="CO35" s="414" t="s">
        <v>22</v>
      </c>
      <c r="CP35" s="428">
        <v>0</v>
      </c>
      <c r="CQ35" s="412">
        <v>0</v>
      </c>
      <c r="CR35" s="428">
        <v>0</v>
      </c>
      <c r="CS35" s="412">
        <v>0</v>
      </c>
      <c r="CT35" s="430" t="str">
        <f t="shared" si="18"/>
        <v>N/A</v>
      </c>
      <c r="CU35" s="430" t="str">
        <f t="shared" si="19"/>
        <v>N/A</v>
      </c>
    </row>
    <row r="36" spans="1:107">
      <c r="A36" t="s">
        <v>103</v>
      </c>
      <c r="B36" t="s">
        <v>223</v>
      </c>
      <c r="C36" t="s">
        <v>19</v>
      </c>
      <c r="D36" s="76">
        <v>0</v>
      </c>
      <c r="E36" s="79">
        <v>0</v>
      </c>
      <c r="F36" s="76">
        <v>0</v>
      </c>
      <c r="G36" s="79">
        <v>0</v>
      </c>
      <c r="H36" s="423" t="str">
        <f t="shared" si="0"/>
        <v>N/A</v>
      </c>
      <c r="I36" s="423" t="str">
        <f t="shared" si="1"/>
        <v>N/A</v>
      </c>
      <c r="J36" s="79"/>
      <c r="K36" t="s">
        <v>103</v>
      </c>
      <c r="L36" t="s">
        <v>223</v>
      </c>
      <c r="M36" t="s">
        <v>23</v>
      </c>
      <c r="N36" s="427">
        <v>0.28000000000000003</v>
      </c>
      <c r="O36" s="409">
        <v>11850</v>
      </c>
      <c r="P36" s="427">
        <v>0.28000000000000003</v>
      </c>
      <c r="Q36" s="409">
        <v>11890</v>
      </c>
      <c r="R36" s="429">
        <f t="shared" si="2"/>
        <v>42321.428571428565</v>
      </c>
      <c r="S36" s="429">
        <f t="shared" si="3"/>
        <v>42464.28571428571</v>
      </c>
      <c r="T36" s="79"/>
      <c r="U36" t="s">
        <v>103</v>
      </c>
      <c r="V36" t="s">
        <v>223</v>
      </c>
      <c r="W36" t="s">
        <v>24</v>
      </c>
      <c r="X36" s="427">
        <v>0</v>
      </c>
      <c r="Y36" s="409">
        <v>0</v>
      </c>
      <c r="Z36" s="427">
        <v>0</v>
      </c>
      <c r="AA36" s="409">
        <v>0</v>
      </c>
      <c r="AB36" s="429" t="str">
        <f t="shared" si="4"/>
        <v>N/A</v>
      </c>
      <c r="AC36" s="429" t="str">
        <f t="shared" si="5"/>
        <v>N/A</v>
      </c>
      <c r="AD36" s="79"/>
      <c r="AE36" t="s">
        <v>103</v>
      </c>
      <c r="AF36" t="s">
        <v>223</v>
      </c>
      <c r="AG36" t="s">
        <v>32</v>
      </c>
      <c r="AH36" s="76">
        <v>0</v>
      </c>
      <c r="AI36" s="409">
        <v>0</v>
      </c>
      <c r="AJ36" s="427">
        <v>0</v>
      </c>
      <c r="AK36" s="409">
        <v>0</v>
      </c>
      <c r="AL36" s="423" t="str">
        <f t="shared" si="6"/>
        <v>N/A</v>
      </c>
      <c r="AM36" s="423" t="str">
        <f t="shared" si="7"/>
        <v>N/A</v>
      </c>
      <c r="AN36" s="79"/>
      <c r="AO36" t="s">
        <v>103</v>
      </c>
      <c r="AP36" t="s">
        <v>223</v>
      </c>
      <c r="AQ36" t="s">
        <v>33</v>
      </c>
      <c r="AR36" s="427">
        <v>0</v>
      </c>
      <c r="AS36" s="409">
        <v>0</v>
      </c>
      <c r="AT36" s="427">
        <v>0</v>
      </c>
      <c r="AU36" s="409">
        <v>0</v>
      </c>
      <c r="AV36" s="429" t="str">
        <f t="shared" si="8"/>
        <v>N/A</v>
      </c>
      <c r="AW36" s="429" t="str">
        <f t="shared" si="9"/>
        <v>N/A</v>
      </c>
      <c r="AX36" s="79"/>
      <c r="AY36" t="s">
        <v>103</v>
      </c>
      <c r="AZ36" t="s">
        <v>223</v>
      </c>
      <c r="BA36" t="s">
        <v>34</v>
      </c>
      <c r="BB36" s="427">
        <v>1</v>
      </c>
      <c r="BC36" s="409">
        <v>20000</v>
      </c>
      <c r="BD36" s="427">
        <v>1</v>
      </c>
      <c r="BE36" s="409">
        <v>20000</v>
      </c>
      <c r="BF36" s="429">
        <f t="shared" si="10"/>
        <v>20000</v>
      </c>
      <c r="BG36" s="429">
        <f t="shared" si="11"/>
        <v>20000</v>
      </c>
      <c r="BH36" s="79"/>
      <c r="BI36" t="s">
        <v>103</v>
      </c>
      <c r="BJ36" t="s">
        <v>223</v>
      </c>
      <c r="BK36" t="s">
        <v>49</v>
      </c>
      <c r="BL36" s="427">
        <v>0</v>
      </c>
      <c r="BM36" s="409">
        <v>0</v>
      </c>
      <c r="BN36" s="427">
        <v>0</v>
      </c>
      <c r="BO36" s="409">
        <v>0</v>
      </c>
      <c r="BP36" s="429" t="str">
        <f t="shared" si="12"/>
        <v>N/A</v>
      </c>
      <c r="BQ36" s="429" t="str">
        <f t="shared" si="13"/>
        <v>N/A</v>
      </c>
      <c r="BR36" s="79"/>
      <c r="BS36" t="s">
        <v>103</v>
      </c>
      <c r="BT36" t="s">
        <v>223</v>
      </c>
      <c r="BU36" t="s">
        <v>20</v>
      </c>
      <c r="BV36" s="76">
        <v>0</v>
      </c>
      <c r="BW36" s="79">
        <v>0</v>
      </c>
      <c r="BX36" s="76">
        <v>0</v>
      </c>
      <c r="BY36" s="79">
        <v>0</v>
      </c>
      <c r="BZ36" s="429" t="str">
        <f t="shared" si="14"/>
        <v>N/A</v>
      </c>
      <c r="CA36" s="429" t="str">
        <f t="shared" si="15"/>
        <v>N/A</v>
      </c>
      <c r="CB36" s="79"/>
      <c r="CC36" t="s">
        <v>103</v>
      </c>
      <c r="CD36" t="s">
        <v>223</v>
      </c>
      <c r="CE36" t="s">
        <v>21</v>
      </c>
      <c r="CF36" s="427">
        <v>0</v>
      </c>
      <c r="CG36" s="409">
        <v>0</v>
      </c>
      <c r="CH36" s="427">
        <v>0</v>
      </c>
      <c r="CI36" s="409">
        <v>0</v>
      </c>
      <c r="CJ36" s="429" t="str">
        <f t="shared" si="16"/>
        <v>N/A</v>
      </c>
      <c r="CK36" s="429" t="str">
        <f t="shared" si="17"/>
        <v>N/A</v>
      </c>
      <c r="CL36" s="79"/>
      <c r="CM36" t="s">
        <v>103</v>
      </c>
      <c r="CN36" t="s">
        <v>223</v>
      </c>
      <c r="CO36" t="s">
        <v>22</v>
      </c>
      <c r="CP36" s="427">
        <v>0</v>
      </c>
      <c r="CQ36" s="409">
        <v>0</v>
      </c>
      <c r="CR36" s="427">
        <v>0</v>
      </c>
      <c r="CS36" s="409">
        <v>0</v>
      </c>
      <c r="CT36" s="429" t="str">
        <f t="shared" si="18"/>
        <v>N/A</v>
      </c>
      <c r="CU36" s="429" t="str">
        <f t="shared" si="19"/>
        <v>N/A</v>
      </c>
    </row>
    <row r="37" spans="1:107" s="414" customFormat="1">
      <c r="A37" s="414" t="s">
        <v>130</v>
      </c>
      <c r="B37" s="414" t="s">
        <v>224</v>
      </c>
      <c r="C37" s="414" t="s">
        <v>19</v>
      </c>
      <c r="D37" s="426">
        <v>0</v>
      </c>
      <c r="E37" s="415">
        <v>0</v>
      </c>
      <c r="F37" s="426">
        <v>0</v>
      </c>
      <c r="G37" s="415">
        <v>0</v>
      </c>
      <c r="H37" s="425" t="str">
        <f t="shared" si="0"/>
        <v>N/A</v>
      </c>
      <c r="I37" s="425" t="str">
        <f t="shared" si="1"/>
        <v>N/A</v>
      </c>
      <c r="J37" s="415"/>
      <c r="K37" s="414" t="s">
        <v>130</v>
      </c>
      <c r="L37" s="414" t="s">
        <v>224</v>
      </c>
      <c r="M37" s="414" t="s">
        <v>23</v>
      </c>
      <c r="N37" s="428">
        <v>0.5</v>
      </c>
      <c r="O37" s="412">
        <v>27447.88</v>
      </c>
      <c r="P37" s="428">
        <v>0.5</v>
      </c>
      <c r="Q37" s="412">
        <v>27448</v>
      </c>
      <c r="R37" s="430">
        <f t="shared" si="2"/>
        <v>54895.76</v>
      </c>
      <c r="S37" s="430">
        <f t="shared" si="3"/>
        <v>54896</v>
      </c>
      <c r="T37" s="415"/>
      <c r="U37" s="414" t="s">
        <v>130</v>
      </c>
      <c r="V37" s="414" t="s">
        <v>224</v>
      </c>
      <c r="W37" s="414" t="s">
        <v>24</v>
      </c>
      <c r="X37" s="428">
        <v>0</v>
      </c>
      <c r="Y37" s="412">
        <v>0</v>
      </c>
      <c r="Z37" s="428">
        <v>0</v>
      </c>
      <c r="AA37" s="412">
        <v>0</v>
      </c>
      <c r="AB37" s="430" t="str">
        <f t="shared" si="4"/>
        <v>N/A</v>
      </c>
      <c r="AC37" s="430" t="str">
        <f t="shared" si="5"/>
        <v>N/A</v>
      </c>
      <c r="AD37" s="415"/>
      <c r="AE37" s="414" t="s">
        <v>130</v>
      </c>
      <c r="AF37" s="414" t="s">
        <v>224</v>
      </c>
      <c r="AG37" s="414" t="s">
        <v>32</v>
      </c>
      <c r="AH37" s="426">
        <v>0</v>
      </c>
      <c r="AI37" s="412">
        <v>0</v>
      </c>
      <c r="AJ37" s="428">
        <v>0</v>
      </c>
      <c r="AK37" s="412">
        <v>0</v>
      </c>
      <c r="AL37" s="425" t="str">
        <f t="shared" si="6"/>
        <v>N/A</v>
      </c>
      <c r="AM37" s="425" t="str">
        <f t="shared" si="7"/>
        <v>N/A</v>
      </c>
      <c r="AN37" s="415"/>
      <c r="AO37" s="414" t="s">
        <v>130</v>
      </c>
      <c r="AP37" s="414" t="s">
        <v>224</v>
      </c>
      <c r="AQ37" s="414" t="s">
        <v>33</v>
      </c>
      <c r="AR37" s="428">
        <v>0</v>
      </c>
      <c r="AS37" s="412">
        <v>0</v>
      </c>
      <c r="AT37" s="428">
        <v>0</v>
      </c>
      <c r="AU37" s="412">
        <v>0</v>
      </c>
      <c r="AV37" s="430" t="str">
        <f t="shared" si="8"/>
        <v>N/A</v>
      </c>
      <c r="AW37" s="430" t="str">
        <f t="shared" si="9"/>
        <v>N/A</v>
      </c>
      <c r="AX37" s="415"/>
      <c r="AY37" s="414" t="s">
        <v>130</v>
      </c>
      <c r="AZ37" s="414" t="s">
        <v>224</v>
      </c>
      <c r="BA37" s="414" t="s">
        <v>34</v>
      </c>
      <c r="BB37" s="428">
        <v>1</v>
      </c>
      <c r="BC37" s="412">
        <v>22906</v>
      </c>
      <c r="BD37" s="428">
        <v>1</v>
      </c>
      <c r="BE37" s="412">
        <v>22907</v>
      </c>
      <c r="BF37" s="430">
        <f t="shared" si="10"/>
        <v>22906</v>
      </c>
      <c r="BG37" s="430">
        <f t="shared" si="11"/>
        <v>22907</v>
      </c>
      <c r="BH37" s="415"/>
      <c r="BI37" s="414" t="s">
        <v>130</v>
      </c>
      <c r="BJ37" s="414" t="s">
        <v>224</v>
      </c>
      <c r="BK37" s="414" t="s">
        <v>49</v>
      </c>
      <c r="BL37" s="428">
        <v>0</v>
      </c>
      <c r="BM37" s="412">
        <v>0</v>
      </c>
      <c r="BN37" s="428">
        <v>0</v>
      </c>
      <c r="BO37" s="412">
        <v>0</v>
      </c>
      <c r="BP37" s="430" t="str">
        <f t="shared" si="12"/>
        <v>N/A</v>
      </c>
      <c r="BQ37" s="430" t="str">
        <f t="shared" si="13"/>
        <v>N/A</v>
      </c>
      <c r="BR37" s="415"/>
      <c r="BS37" s="414" t="s">
        <v>130</v>
      </c>
      <c r="BT37" s="414" t="s">
        <v>224</v>
      </c>
      <c r="BU37" s="414" t="s">
        <v>20</v>
      </c>
      <c r="BV37" s="426">
        <v>0</v>
      </c>
      <c r="BW37" s="415">
        <v>0</v>
      </c>
      <c r="BX37" s="426">
        <v>0</v>
      </c>
      <c r="BY37" s="415">
        <v>0</v>
      </c>
      <c r="BZ37" s="430" t="str">
        <f t="shared" si="14"/>
        <v>N/A</v>
      </c>
      <c r="CA37" s="430" t="str">
        <f t="shared" si="15"/>
        <v>N/A</v>
      </c>
      <c r="CB37" s="415"/>
      <c r="CC37" s="414" t="s">
        <v>130</v>
      </c>
      <c r="CD37" s="414" t="s">
        <v>224</v>
      </c>
      <c r="CE37" s="414" t="s">
        <v>21</v>
      </c>
      <c r="CF37" s="428">
        <v>0</v>
      </c>
      <c r="CG37" s="412">
        <v>0</v>
      </c>
      <c r="CH37" s="428">
        <v>0</v>
      </c>
      <c r="CI37" s="412">
        <v>0</v>
      </c>
      <c r="CJ37" s="430" t="str">
        <f t="shared" si="16"/>
        <v>N/A</v>
      </c>
      <c r="CK37" s="430" t="str">
        <f t="shared" si="17"/>
        <v>N/A</v>
      </c>
      <c r="CL37" s="415"/>
      <c r="CM37" s="414" t="s">
        <v>130</v>
      </c>
      <c r="CN37" s="414" t="s">
        <v>224</v>
      </c>
      <c r="CO37" s="414" t="s">
        <v>22</v>
      </c>
      <c r="CP37" s="428">
        <v>0</v>
      </c>
      <c r="CQ37" s="412">
        <v>0</v>
      </c>
      <c r="CR37" s="428">
        <v>0</v>
      </c>
      <c r="CS37" s="412">
        <v>0</v>
      </c>
      <c r="CT37" s="430" t="str">
        <f t="shared" si="18"/>
        <v>N/A</v>
      </c>
      <c r="CU37" s="430" t="str">
        <f t="shared" si="19"/>
        <v>N/A</v>
      </c>
    </row>
    <row r="38" spans="1:107">
      <c r="A38" t="s">
        <v>134</v>
      </c>
      <c r="B38" t="s">
        <v>150</v>
      </c>
      <c r="C38" t="s">
        <v>19</v>
      </c>
      <c r="D38" s="76">
        <v>1</v>
      </c>
      <c r="E38" s="79">
        <v>78036</v>
      </c>
      <c r="F38" s="76">
        <v>1</v>
      </c>
      <c r="G38" s="79">
        <v>78036</v>
      </c>
      <c r="H38" s="423">
        <f t="shared" si="0"/>
        <v>78036</v>
      </c>
      <c r="I38" s="423">
        <f t="shared" si="1"/>
        <v>78036</v>
      </c>
      <c r="J38" s="79"/>
      <c r="K38" t="s">
        <v>134</v>
      </c>
      <c r="L38" t="s">
        <v>150</v>
      </c>
      <c r="M38" t="s">
        <v>23</v>
      </c>
      <c r="N38" s="427">
        <v>0</v>
      </c>
      <c r="O38" s="409">
        <v>0</v>
      </c>
      <c r="P38" s="427">
        <v>0</v>
      </c>
      <c r="Q38" s="409">
        <v>0</v>
      </c>
      <c r="R38" s="429" t="str">
        <f t="shared" si="2"/>
        <v>N/A</v>
      </c>
      <c r="S38" s="429" t="str">
        <f t="shared" si="3"/>
        <v>N/A</v>
      </c>
      <c r="T38" s="79"/>
      <c r="U38" t="s">
        <v>134</v>
      </c>
      <c r="V38" t="s">
        <v>150</v>
      </c>
      <c r="W38" t="s">
        <v>24</v>
      </c>
      <c r="X38" s="427">
        <v>0</v>
      </c>
      <c r="Y38" s="409">
        <v>0</v>
      </c>
      <c r="Z38" s="427">
        <v>0</v>
      </c>
      <c r="AA38" s="409">
        <v>0</v>
      </c>
      <c r="AB38" s="429" t="str">
        <f t="shared" si="4"/>
        <v>N/A</v>
      </c>
      <c r="AC38" s="429" t="str">
        <f t="shared" si="5"/>
        <v>N/A</v>
      </c>
      <c r="AD38" s="79"/>
      <c r="AE38" t="s">
        <v>134</v>
      </c>
      <c r="AF38" t="s">
        <v>150</v>
      </c>
      <c r="AG38" t="s">
        <v>32</v>
      </c>
      <c r="AH38" s="76">
        <v>2</v>
      </c>
      <c r="AI38" s="409">
        <v>114509</v>
      </c>
      <c r="AJ38" s="427">
        <v>2</v>
      </c>
      <c r="AK38" s="409">
        <v>114509</v>
      </c>
      <c r="AL38" s="423">
        <f t="shared" si="6"/>
        <v>57254.5</v>
      </c>
      <c r="AM38" s="423">
        <f t="shared" si="7"/>
        <v>57254.5</v>
      </c>
      <c r="AN38" s="79"/>
      <c r="AO38" t="s">
        <v>134</v>
      </c>
      <c r="AP38" t="s">
        <v>150</v>
      </c>
      <c r="AQ38" t="s">
        <v>33</v>
      </c>
      <c r="AR38" s="427">
        <v>0</v>
      </c>
      <c r="AS38" s="409">
        <v>0</v>
      </c>
      <c r="AT38" s="427">
        <v>0</v>
      </c>
      <c r="AU38" s="409">
        <v>0</v>
      </c>
      <c r="AV38" s="429" t="str">
        <f t="shared" si="8"/>
        <v>N/A</v>
      </c>
      <c r="AW38" s="429" t="str">
        <f t="shared" si="9"/>
        <v>N/A</v>
      </c>
      <c r="AX38" s="79"/>
      <c r="AY38" t="s">
        <v>134</v>
      </c>
      <c r="AZ38" t="s">
        <v>150</v>
      </c>
      <c r="BA38" t="s">
        <v>34</v>
      </c>
      <c r="BB38" s="427">
        <v>1</v>
      </c>
      <c r="BC38" s="409">
        <v>20281</v>
      </c>
      <c r="BD38" s="427">
        <v>1</v>
      </c>
      <c r="BE38" s="409">
        <v>20281</v>
      </c>
      <c r="BF38" s="429">
        <f t="shared" si="10"/>
        <v>20281</v>
      </c>
      <c r="BG38" s="429">
        <f t="shared" si="11"/>
        <v>20281</v>
      </c>
      <c r="BH38" s="79"/>
      <c r="BI38" t="s">
        <v>134</v>
      </c>
      <c r="BJ38" t="s">
        <v>150</v>
      </c>
      <c r="BK38" t="s">
        <v>49</v>
      </c>
      <c r="BL38" s="427">
        <v>0</v>
      </c>
      <c r="BM38" s="409">
        <v>0</v>
      </c>
      <c r="BN38" s="427">
        <v>0</v>
      </c>
      <c r="BO38" s="409">
        <v>0</v>
      </c>
      <c r="BP38" s="429" t="str">
        <f t="shared" si="12"/>
        <v>N/A</v>
      </c>
      <c r="BQ38" s="429" t="str">
        <f t="shared" si="13"/>
        <v>N/A</v>
      </c>
      <c r="BR38" s="79"/>
      <c r="BS38" t="s">
        <v>134</v>
      </c>
      <c r="BT38" t="s">
        <v>150</v>
      </c>
      <c r="BU38" t="s">
        <v>20</v>
      </c>
      <c r="BV38" s="76">
        <v>1</v>
      </c>
      <c r="BW38" s="79">
        <v>34330</v>
      </c>
      <c r="BX38" s="76">
        <v>1</v>
      </c>
      <c r="BY38" s="79">
        <v>34330</v>
      </c>
      <c r="BZ38" s="429">
        <f t="shared" si="14"/>
        <v>34330</v>
      </c>
      <c r="CA38" s="429">
        <f t="shared" si="15"/>
        <v>34330</v>
      </c>
      <c r="CB38" s="79"/>
      <c r="CC38" t="s">
        <v>134</v>
      </c>
      <c r="CD38" t="s">
        <v>150</v>
      </c>
      <c r="CE38" t="s">
        <v>21</v>
      </c>
      <c r="CF38" s="427">
        <v>0</v>
      </c>
      <c r="CG38" s="409">
        <v>0</v>
      </c>
      <c r="CH38" s="427">
        <v>0</v>
      </c>
      <c r="CI38" s="409">
        <v>0</v>
      </c>
      <c r="CJ38" s="429" t="str">
        <f t="shared" si="16"/>
        <v>N/A</v>
      </c>
      <c r="CK38" s="429" t="str">
        <f t="shared" si="17"/>
        <v>N/A</v>
      </c>
      <c r="CL38" s="79"/>
      <c r="CM38" t="s">
        <v>134</v>
      </c>
      <c r="CN38" t="s">
        <v>150</v>
      </c>
      <c r="CO38" t="s">
        <v>22</v>
      </c>
      <c r="CP38" s="427">
        <v>0</v>
      </c>
      <c r="CQ38" s="409">
        <v>0</v>
      </c>
      <c r="CR38" s="427">
        <v>0</v>
      </c>
      <c r="CS38" s="409">
        <v>0</v>
      </c>
      <c r="CT38" s="429" t="str">
        <f t="shared" si="18"/>
        <v>N/A</v>
      </c>
      <c r="CU38" s="429" t="str">
        <f t="shared" si="19"/>
        <v>N/A</v>
      </c>
    </row>
    <row r="39" spans="1:107" s="414" customFormat="1">
      <c r="A39" s="414" t="s">
        <v>137</v>
      </c>
      <c r="B39" s="414" t="s">
        <v>170</v>
      </c>
      <c r="C39" s="414" t="s">
        <v>19</v>
      </c>
      <c r="D39" s="426">
        <v>0</v>
      </c>
      <c r="E39" s="415">
        <v>0</v>
      </c>
      <c r="F39" s="426">
        <v>0</v>
      </c>
      <c r="G39" s="415">
        <v>0</v>
      </c>
      <c r="H39" s="425" t="str">
        <f t="shared" si="0"/>
        <v>N/A</v>
      </c>
      <c r="I39" s="425" t="str">
        <f t="shared" si="1"/>
        <v>N/A</v>
      </c>
      <c r="J39" s="415"/>
      <c r="K39" s="414" t="s">
        <v>137</v>
      </c>
      <c r="L39" s="414" t="s">
        <v>170</v>
      </c>
      <c r="M39" s="414" t="s">
        <v>23</v>
      </c>
      <c r="N39" s="428">
        <v>0</v>
      </c>
      <c r="O39" s="412">
        <v>0</v>
      </c>
      <c r="P39" s="428">
        <v>0</v>
      </c>
      <c r="Q39" s="412">
        <v>0</v>
      </c>
      <c r="R39" s="430" t="str">
        <f t="shared" si="2"/>
        <v>N/A</v>
      </c>
      <c r="S39" s="430" t="str">
        <f t="shared" si="3"/>
        <v>N/A</v>
      </c>
      <c r="T39" s="415"/>
      <c r="U39" s="414" t="s">
        <v>137</v>
      </c>
      <c r="V39" s="414" t="s">
        <v>170</v>
      </c>
      <c r="W39" s="414" t="s">
        <v>24</v>
      </c>
      <c r="X39" s="428">
        <v>0</v>
      </c>
      <c r="Y39" s="412">
        <v>0</v>
      </c>
      <c r="Z39" s="428">
        <v>0</v>
      </c>
      <c r="AA39" s="412">
        <v>0</v>
      </c>
      <c r="AB39" s="430" t="str">
        <f t="shared" si="4"/>
        <v>N/A</v>
      </c>
      <c r="AC39" s="430" t="str">
        <f t="shared" si="5"/>
        <v>N/A</v>
      </c>
      <c r="AD39" s="415"/>
      <c r="AE39" s="414" t="s">
        <v>137</v>
      </c>
      <c r="AF39" s="414" t="s">
        <v>170</v>
      </c>
      <c r="AG39" s="414" t="s">
        <v>32</v>
      </c>
      <c r="AH39" s="426">
        <v>0</v>
      </c>
      <c r="AI39" s="412">
        <v>0</v>
      </c>
      <c r="AJ39" s="428">
        <v>0</v>
      </c>
      <c r="AK39" s="412">
        <v>0</v>
      </c>
      <c r="AL39" s="425" t="str">
        <f t="shared" si="6"/>
        <v>N/A</v>
      </c>
      <c r="AM39" s="425" t="str">
        <f t="shared" si="7"/>
        <v>N/A</v>
      </c>
      <c r="AN39" s="415"/>
      <c r="AO39" s="414" t="s">
        <v>137</v>
      </c>
      <c r="AP39" s="414" t="s">
        <v>170</v>
      </c>
      <c r="AQ39" s="414" t="s">
        <v>33</v>
      </c>
      <c r="AR39" s="428">
        <v>0</v>
      </c>
      <c r="AS39" s="412">
        <v>0</v>
      </c>
      <c r="AT39" s="428">
        <v>0</v>
      </c>
      <c r="AU39" s="412">
        <v>0</v>
      </c>
      <c r="AV39" s="430" t="str">
        <f t="shared" si="8"/>
        <v>N/A</v>
      </c>
      <c r="AW39" s="430" t="str">
        <f t="shared" si="9"/>
        <v>N/A</v>
      </c>
      <c r="AX39" s="415"/>
      <c r="AY39" s="414" t="s">
        <v>137</v>
      </c>
      <c r="AZ39" s="414" t="s">
        <v>170</v>
      </c>
      <c r="BA39" s="414" t="s">
        <v>34</v>
      </c>
      <c r="BB39" s="428">
        <v>0.75</v>
      </c>
      <c r="BC39" s="412">
        <v>32000</v>
      </c>
      <c r="BD39" s="428">
        <v>0.75</v>
      </c>
      <c r="BE39" s="412">
        <v>33000</v>
      </c>
      <c r="BF39" s="430">
        <f t="shared" si="10"/>
        <v>42666.666666666664</v>
      </c>
      <c r="BG39" s="430">
        <f t="shared" si="11"/>
        <v>44000</v>
      </c>
      <c r="BH39" s="415"/>
      <c r="BI39" s="414" t="s">
        <v>137</v>
      </c>
      <c r="BJ39" s="414" t="s">
        <v>170</v>
      </c>
      <c r="BK39" s="414" t="s">
        <v>49</v>
      </c>
      <c r="BL39" s="428">
        <v>0</v>
      </c>
      <c r="BM39" s="412">
        <v>0</v>
      </c>
      <c r="BN39" s="428">
        <v>0</v>
      </c>
      <c r="BO39" s="412">
        <v>0</v>
      </c>
      <c r="BP39" s="430" t="str">
        <f t="shared" si="12"/>
        <v>N/A</v>
      </c>
      <c r="BQ39" s="430" t="str">
        <f t="shared" si="13"/>
        <v>N/A</v>
      </c>
      <c r="BR39" s="415"/>
      <c r="BS39" s="414" t="s">
        <v>137</v>
      </c>
      <c r="BT39" s="414" t="s">
        <v>170</v>
      </c>
      <c r="BU39" s="414" t="s">
        <v>20</v>
      </c>
      <c r="BV39" s="426">
        <v>0</v>
      </c>
      <c r="BW39" s="415">
        <v>0</v>
      </c>
      <c r="BX39" s="426">
        <v>0</v>
      </c>
      <c r="BY39" s="415">
        <v>0</v>
      </c>
      <c r="BZ39" s="430" t="str">
        <f t="shared" si="14"/>
        <v>N/A</v>
      </c>
      <c r="CA39" s="430" t="str">
        <f t="shared" si="15"/>
        <v>N/A</v>
      </c>
      <c r="CB39" s="415"/>
      <c r="CC39" s="414" t="s">
        <v>137</v>
      </c>
      <c r="CD39" s="414" t="s">
        <v>170</v>
      </c>
      <c r="CE39" s="414" t="s">
        <v>21</v>
      </c>
      <c r="CF39" s="428">
        <v>0</v>
      </c>
      <c r="CG39" s="412">
        <v>0</v>
      </c>
      <c r="CH39" s="428">
        <v>0</v>
      </c>
      <c r="CI39" s="412">
        <v>0</v>
      </c>
      <c r="CJ39" s="430" t="str">
        <f t="shared" si="16"/>
        <v>N/A</v>
      </c>
      <c r="CK39" s="430" t="str">
        <f t="shared" si="17"/>
        <v>N/A</v>
      </c>
      <c r="CL39" s="415"/>
      <c r="CM39" s="414" t="s">
        <v>137</v>
      </c>
      <c r="CN39" s="414" t="s">
        <v>170</v>
      </c>
      <c r="CO39" s="414" t="s">
        <v>22</v>
      </c>
      <c r="CP39" s="428">
        <v>0.8</v>
      </c>
      <c r="CQ39" s="412">
        <v>46000</v>
      </c>
      <c r="CR39" s="428">
        <v>0.8</v>
      </c>
      <c r="CS39" s="412">
        <v>46000</v>
      </c>
      <c r="CT39" s="430">
        <f t="shared" si="18"/>
        <v>57500</v>
      </c>
      <c r="CU39" s="430">
        <f t="shared" si="19"/>
        <v>57500</v>
      </c>
    </row>
    <row r="40" spans="1:107">
      <c r="A40" t="s">
        <v>140</v>
      </c>
      <c r="B40" t="s">
        <v>154</v>
      </c>
      <c r="C40" t="s">
        <v>19</v>
      </c>
      <c r="D40" s="76">
        <v>0</v>
      </c>
      <c r="E40" s="79">
        <v>0</v>
      </c>
      <c r="F40" s="76">
        <v>0</v>
      </c>
      <c r="G40" s="79">
        <v>0</v>
      </c>
      <c r="H40" s="423" t="str">
        <f t="shared" si="0"/>
        <v>N/A</v>
      </c>
      <c r="I40" s="423" t="str">
        <f t="shared" si="1"/>
        <v>N/A</v>
      </c>
      <c r="J40" s="79"/>
      <c r="K40" t="s">
        <v>140</v>
      </c>
      <c r="L40" t="s">
        <v>154</v>
      </c>
      <c r="M40" t="s">
        <v>23</v>
      </c>
      <c r="N40" s="427">
        <v>0</v>
      </c>
      <c r="O40" s="409">
        <v>0</v>
      </c>
      <c r="P40" s="427">
        <v>0</v>
      </c>
      <c r="Q40" s="409">
        <v>0</v>
      </c>
      <c r="R40" s="429" t="str">
        <f t="shared" si="2"/>
        <v>N/A</v>
      </c>
      <c r="S40" s="429" t="str">
        <f t="shared" si="3"/>
        <v>N/A</v>
      </c>
      <c r="T40" s="79"/>
      <c r="U40" t="s">
        <v>140</v>
      </c>
      <c r="V40" t="s">
        <v>154</v>
      </c>
      <c r="W40" t="s">
        <v>24</v>
      </c>
      <c r="X40" s="427">
        <v>0</v>
      </c>
      <c r="Y40" s="409">
        <v>0</v>
      </c>
      <c r="Z40" s="427">
        <v>0</v>
      </c>
      <c r="AA40" s="409">
        <v>0</v>
      </c>
      <c r="AB40" s="429" t="str">
        <f t="shared" si="4"/>
        <v>N/A</v>
      </c>
      <c r="AC40" s="429" t="str">
        <f t="shared" si="5"/>
        <v>N/A</v>
      </c>
      <c r="AD40" s="79"/>
      <c r="AE40" t="s">
        <v>140</v>
      </c>
      <c r="AF40" t="s">
        <v>154</v>
      </c>
      <c r="AG40" t="s">
        <v>32</v>
      </c>
      <c r="AH40" s="76">
        <v>0</v>
      </c>
      <c r="AI40" s="409">
        <v>0</v>
      </c>
      <c r="AJ40" s="427">
        <v>0</v>
      </c>
      <c r="AK40" s="409">
        <v>0</v>
      </c>
      <c r="AL40" s="423" t="str">
        <f t="shared" si="6"/>
        <v>N/A</v>
      </c>
      <c r="AM40" s="423" t="str">
        <f t="shared" si="7"/>
        <v>N/A</v>
      </c>
      <c r="AN40" s="79"/>
      <c r="AO40" t="s">
        <v>140</v>
      </c>
      <c r="AP40" t="s">
        <v>154</v>
      </c>
      <c r="AQ40" t="s">
        <v>33</v>
      </c>
      <c r="AR40" s="427">
        <v>0</v>
      </c>
      <c r="AS40" s="409">
        <v>0</v>
      </c>
      <c r="AT40" s="427">
        <v>0</v>
      </c>
      <c r="AU40" s="409">
        <v>0</v>
      </c>
      <c r="AV40" s="429" t="str">
        <f t="shared" si="8"/>
        <v>N/A</v>
      </c>
      <c r="AW40" s="429" t="str">
        <f t="shared" si="9"/>
        <v>N/A</v>
      </c>
      <c r="AX40" s="79"/>
      <c r="AY40" t="s">
        <v>140</v>
      </c>
      <c r="AZ40" t="s">
        <v>154</v>
      </c>
      <c r="BA40" t="s">
        <v>34</v>
      </c>
      <c r="BB40" s="427">
        <v>1.75</v>
      </c>
      <c r="BC40" s="409">
        <v>51277</v>
      </c>
      <c r="BD40" s="427">
        <v>1.75</v>
      </c>
      <c r="BE40" s="409">
        <v>51278.5</v>
      </c>
      <c r="BF40" s="429">
        <f t="shared" si="10"/>
        <v>29301.142857142859</v>
      </c>
      <c r="BG40" s="429">
        <f t="shared" si="11"/>
        <v>29302</v>
      </c>
      <c r="BH40" s="79"/>
      <c r="BI40" t="s">
        <v>140</v>
      </c>
      <c r="BJ40" t="s">
        <v>154</v>
      </c>
      <c r="BK40" t="s">
        <v>49</v>
      </c>
      <c r="BL40" s="427">
        <v>0</v>
      </c>
      <c r="BM40" s="409">
        <v>0</v>
      </c>
      <c r="BN40" s="427">
        <v>0</v>
      </c>
      <c r="BO40" s="409">
        <v>0</v>
      </c>
      <c r="BP40" s="429" t="str">
        <f t="shared" si="12"/>
        <v>N/A</v>
      </c>
      <c r="BQ40" s="429" t="str">
        <f t="shared" si="13"/>
        <v>N/A</v>
      </c>
      <c r="BR40" s="79"/>
      <c r="BS40" t="s">
        <v>140</v>
      </c>
      <c r="BT40" t="s">
        <v>154</v>
      </c>
      <c r="BU40" t="s">
        <v>20</v>
      </c>
      <c r="BV40" s="76">
        <v>0</v>
      </c>
      <c r="BW40" s="79">
        <v>0</v>
      </c>
      <c r="BX40" s="76">
        <v>0</v>
      </c>
      <c r="BY40" s="79">
        <v>0</v>
      </c>
      <c r="BZ40" s="429" t="str">
        <f t="shared" si="14"/>
        <v>N/A</v>
      </c>
      <c r="CA40" s="429" t="str">
        <f t="shared" si="15"/>
        <v>N/A</v>
      </c>
      <c r="CB40" s="79"/>
      <c r="CC40" t="s">
        <v>140</v>
      </c>
      <c r="CD40" t="s">
        <v>154</v>
      </c>
      <c r="CE40" t="s">
        <v>21</v>
      </c>
      <c r="CF40" s="427">
        <v>0</v>
      </c>
      <c r="CG40" s="409">
        <v>0</v>
      </c>
      <c r="CH40" s="427">
        <v>0</v>
      </c>
      <c r="CI40" s="409">
        <v>0</v>
      </c>
      <c r="CJ40" s="429" t="str">
        <f t="shared" si="16"/>
        <v>N/A</v>
      </c>
      <c r="CK40" s="429" t="str">
        <f t="shared" si="17"/>
        <v>N/A</v>
      </c>
      <c r="CL40" s="79"/>
      <c r="CM40" t="s">
        <v>140</v>
      </c>
      <c r="CN40" t="s">
        <v>154</v>
      </c>
      <c r="CO40" t="s">
        <v>22</v>
      </c>
      <c r="CP40" s="427">
        <v>0</v>
      </c>
      <c r="CQ40" s="409">
        <v>0</v>
      </c>
      <c r="CR40" s="427">
        <v>0</v>
      </c>
      <c r="CS40" s="409">
        <v>0</v>
      </c>
      <c r="CT40" s="429" t="str">
        <f t="shared" si="18"/>
        <v>N/A</v>
      </c>
      <c r="CU40" s="429" t="str">
        <f t="shared" si="19"/>
        <v>N/A</v>
      </c>
    </row>
    <row r="41" spans="1:107" s="414" customFormat="1">
      <c r="B41" s="414" t="s">
        <v>235</v>
      </c>
      <c r="C41" s="414" t="s">
        <v>19</v>
      </c>
      <c r="D41" s="426">
        <v>0</v>
      </c>
      <c r="E41" s="415">
        <v>0</v>
      </c>
      <c r="F41" s="426">
        <v>0</v>
      </c>
      <c r="G41" s="415">
        <v>0</v>
      </c>
      <c r="H41" s="425" t="str">
        <f t="shared" si="0"/>
        <v>N/A</v>
      </c>
      <c r="I41" s="425" t="str">
        <f t="shared" si="1"/>
        <v>N/A</v>
      </c>
      <c r="J41" s="415"/>
      <c r="L41" s="414" t="s">
        <v>235</v>
      </c>
      <c r="M41" s="414" t="s">
        <v>23</v>
      </c>
      <c r="N41" s="428">
        <v>0</v>
      </c>
      <c r="O41" s="412">
        <v>0</v>
      </c>
      <c r="P41" s="428">
        <v>0</v>
      </c>
      <c r="Q41" s="412">
        <v>0</v>
      </c>
      <c r="R41" s="430" t="str">
        <f t="shared" si="2"/>
        <v>N/A</v>
      </c>
      <c r="S41" s="430" t="str">
        <f t="shared" si="3"/>
        <v>N/A</v>
      </c>
      <c r="T41" s="415"/>
      <c r="V41" s="414" t="s">
        <v>235</v>
      </c>
      <c r="W41" s="414" t="s">
        <v>24</v>
      </c>
      <c r="X41" s="428">
        <v>0</v>
      </c>
      <c r="Y41" s="412">
        <v>0</v>
      </c>
      <c r="Z41" s="428">
        <v>0</v>
      </c>
      <c r="AA41" s="412">
        <v>0</v>
      </c>
      <c r="AB41" s="430" t="str">
        <f t="shared" si="4"/>
        <v>N/A</v>
      </c>
      <c r="AC41" s="430" t="str">
        <f t="shared" si="5"/>
        <v>N/A</v>
      </c>
      <c r="AD41" s="415"/>
      <c r="AF41" s="414" t="s">
        <v>235</v>
      </c>
      <c r="AG41" s="414" t="s">
        <v>32</v>
      </c>
      <c r="AH41" s="426">
        <v>0</v>
      </c>
      <c r="AI41" s="412">
        <v>0</v>
      </c>
      <c r="AJ41" s="428">
        <v>0</v>
      </c>
      <c r="AK41" s="412">
        <v>0</v>
      </c>
      <c r="AL41" s="425" t="str">
        <f t="shared" si="6"/>
        <v>N/A</v>
      </c>
      <c r="AM41" s="425" t="str">
        <f t="shared" si="7"/>
        <v>N/A</v>
      </c>
      <c r="AN41" s="415"/>
      <c r="AP41" s="414" t="s">
        <v>235</v>
      </c>
      <c r="AQ41" s="414" t="s">
        <v>33</v>
      </c>
      <c r="AR41" s="428">
        <v>0</v>
      </c>
      <c r="AS41" s="412">
        <v>0</v>
      </c>
      <c r="AT41" s="428">
        <v>0</v>
      </c>
      <c r="AU41" s="412">
        <v>0</v>
      </c>
      <c r="AV41" s="430" t="str">
        <f t="shared" si="8"/>
        <v>N/A</v>
      </c>
      <c r="AW41" s="430" t="str">
        <f t="shared" si="9"/>
        <v>N/A</v>
      </c>
      <c r="AX41" s="415"/>
      <c r="AZ41" s="414" t="s">
        <v>235</v>
      </c>
      <c r="BA41" s="414" t="s">
        <v>34</v>
      </c>
      <c r="BB41" s="428">
        <v>2</v>
      </c>
      <c r="BC41" s="412">
        <v>62800</v>
      </c>
      <c r="BD41" s="428">
        <v>2</v>
      </c>
      <c r="BE41" s="412">
        <v>62800</v>
      </c>
      <c r="BF41" s="430">
        <f t="shared" si="10"/>
        <v>31400</v>
      </c>
      <c r="BG41" s="430">
        <f t="shared" si="11"/>
        <v>31400</v>
      </c>
      <c r="BH41" s="415"/>
      <c r="BJ41" s="414" t="s">
        <v>235</v>
      </c>
      <c r="BK41" s="414" t="s">
        <v>49</v>
      </c>
      <c r="BL41" s="428">
        <v>0</v>
      </c>
      <c r="BM41" s="412">
        <v>0</v>
      </c>
      <c r="BN41" s="428">
        <v>0</v>
      </c>
      <c r="BO41" s="412">
        <v>0</v>
      </c>
      <c r="BP41" s="430" t="str">
        <f t="shared" si="12"/>
        <v>N/A</v>
      </c>
      <c r="BQ41" s="430" t="str">
        <f t="shared" si="13"/>
        <v>N/A</v>
      </c>
      <c r="BR41" s="415"/>
      <c r="BT41" s="414" t="s">
        <v>235</v>
      </c>
      <c r="BU41" s="414" t="s">
        <v>20</v>
      </c>
      <c r="BV41" s="426">
        <v>0</v>
      </c>
      <c r="BW41" s="415">
        <v>0</v>
      </c>
      <c r="BX41" s="426">
        <v>0</v>
      </c>
      <c r="BY41" s="415">
        <v>0</v>
      </c>
      <c r="BZ41" s="430" t="str">
        <f t="shared" si="14"/>
        <v>N/A</v>
      </c>
      <c r="CA41" s="430" t="str">
        <f t="shared" si="15"/>
        <v>N/A</v>
      </c>
      <c r="CB41" s="415"/>
      <c r="CD41" s="414" t="s">
        <v>235</v>
      </c>
      <c r="CE41" s="414" t="s">
        <v>21</v>
      </c>
      <c r="CF41" s="428">
        <v>0</v>
      </c>
      <c r="CG41" s="412">
        <v>0</v>
      </c>
      <c r="CH41" s="428">
        <v>0</v>
      </c>
      <c r="CI41" s="412">
        <v>0</v>
      </c>
      <c r="CJ41" s="430" t="str">
        <f t="shared" si="16"/>
        <v>N/A</v>
      </c>
      <c r="CK41" s="430" t="str">
        <f t="shared" si="17"/>
        <v>N/A</v>
      </c>
      <c r="CL41" s="415"/>
      <c r="CN41" s="414" t="s">
        <v>235</v>
      </c>
      <c r="CO41" s="414" t="s">
        <v>22</v>
      </c>
      <c r="CP41" s="428">
        <v>0</v>
      </c>
      <c r="CQ41" s="412">
        <v>0</v>
      </c>
      <c r="CR41" s="428">
        <v>0</v>
      </c>
      <c r="CS41" s="412">
        <v>0</v>
      </c>
      <c r="CT41" s="430" t="str">
        <f t="shared" si="18"/>
        <v>N/A</v>
      </c>
      <c r="CU41" s="430" t="str">
        <f t="shared" si="19"/>
        <v>N/A</v>
      </c>
    </row>
    <row r="42" spans="1:107">
      <c r="B42" t="s">
        <v>242</v>
      </c>
      <c r="C42" t="s">
        <v>19</v>
      </c>
      <c r="D42" s="76">
        <v>0</v>
      </c>
      <c r="E42" s="79">
        <v>0</v>
      </c>
      <c r="F42" s="76">
        <v>0</v>
      </c>
      <c r="G42" s="79">
        <v>0</v>
      </c>
      <c r="H42" s="423" t="str">
        <f t="shared" si="0"/>
        <v>N/A</v>
      </c>
      <c r="I42" s="423" t="str">
        <f t="shared" si="1"/>
        <v>N/A</v>
      </c>
      <c r="J42" s="79"/>
      <c r="L42" t="s">
        <v>242</v>
      </c>
      <c r="M42" t="s">
        <v>23</v>
      </c>
      <c r="N42" s="427">
        <v>0</v>
      </c>
      <c r="O42" s="409">
        <v>0</v>
      </c>
      <c r="P42" s="427">
        <v>0</v>
      </c>
      <c r="Q42" s="409">
        <v>0</v>
      </c>
      <c r="R42" s="429" t="str">
        <f t="shared" si="2"/>
        <v>N/A</v>
      </c>
      <c r="S42" s="429" t="str">
        <f t="shared" si="3"/>
        <v>N/A</v>
      </c>
      <c r="T42" s="79"/>
      <c r="V42" t="s">
        <v>242</v>
      </c>
      <c r="W42" t="s">
        <v>24</v>
      </c>
      <c r="X42" s="427">
        <v>0</v>
      </c>
      <c r="Y42" s="409">
        <v>0</v>
      </c>
      <c r="Z42" s="427">
        <v>0</v>
      </c>
      <c r="AA42" s="409">
        <v>0</v>
      </c>
      <c r="AB42" s="429" t="str">
        <f t="shared" si="4"/>
        <v>N/A</v>
      </c>
      <c r="AC42" s="429" t="str">
        <f t="shared" si="5"/>
        <v>N/A</v>
      </c>
      <c r="AD42" s="79"/>
      <c r="AF42" t="s">
        <v>242</v>
      </c>
      <c r="AG42" t="s">
        <v>32</v>
      </c>
      <c r="AH42" s="76">
        <v>1</v>
      </c>
      <c r="AI42" s="409">
        <v>43600</v>
      </c>
      <c r="AJ42" s="427">
        <v>1</v>
      </c>
      <c r="AK42" s="409">
        <v>43850</v>
      </c>
      <c r="AL42" s="423">
        <f t="shared" si="6"/>
        <v>43600</v>
      </c>
      <c r="AM42" s="423">
        <f t="shared" si="7"/>
        <v>43850</v>
      </c>
      <c r="AN42" s="79"/>
      <c r="AP42" t="s">
        <v>242</v>
      </c>
      <c r="AQ42" t="s">
        <v>33</v>
      </c>
      <c r="AR42" s="427">
        <v>0</v>
      </c>
      <c r="AS42" s="409">
        <v>0</v>
      </c>
      <c r="AT42" s="427">
        <v>0</v>
      </c>
      <c r="AU42" s="409">
        <v>0</v>
      </c>
      <c r="AV42" s="429" t="str">
        <f t="shared" si="8"/>
        <v>N/A</v>
      </c>
      <c r="AW42" s="429" t="str">
        <f t="shared" si="9"/>
        <v>N/A</v>
      </c>
      <c r="AX42" s="79"/>
      <c r="AZ42" t="s">
        <v>242</v>
      </c>
      <c r="BA42" t="s">
        <v>34</v>
      </c>
      <c r="BB42" s="427">
        <v>1</v>
      </c>
      <c r="BC42" s="409">
        <v>36500</v>
      </c>
      <c r="BD42" s="427">
        <v>1</v>
      </c>
      <c r="BE42" s="409">
        <v>36650</v>
      </c>
      <c r="BF42" s="429">
        <f t="shared" si="10"/>
        <v>36500</v>
      </c>
      <c r="BG42" s="429">
        <f t="shared" si="11"/>
        <v>36650</v>
      </c>
      <c r="BH42" s="79"/>
      <c r="BJ42" t="s">
        <v>242</v>
      </c>
      <c r="BK42" t="s">
        <v>49</v>
      </c>
      <c r="BL42" s="427">
        <v>0</v>
      </c>
      <c r="BM42" s="409">
        <v>0</v>
      </c>
      <c r="BN42" s="427">
        <v>0</v>
      </c>
      <c r="BO42" s="409">
        <v>0</v>
      </c>
      <c r="BP42" s="429" t="str">
        <f t="shared" si="12"/>
        <v>N/A</v>
      </c>
      <c r="BQ42" s="429" t="str">
        <f t="shared" si="13"/>
        <v>N/A</v>
      </c>
      <c r="BR42" s="79"/>
      <c r="BT42" t="s">
        <v>242</v>
      </c>
      <c r="BU42" t="s">
        <v>20</v>
      </c>
      <c r="BV42" s="76">
        <v>0</v>
      </c>
      <c r="BW42" s="79">
        <v>0</v>
      </c>
      <c r="BX42" s="76">
        <v>0</v>
      </c>
      <c r="BY42" s="79">
        <v>0</v>
      </c>
      <c r="BZ42" s="429" t="str">
        <f t="shared" si="14"/>
        <v>N/A</v>
      </c>
      <c r="CA42" s="429" t="str">
        <f t="shared" si="15"/>
        <v>N/A</v>
      </c>
      <c r="CB42" s="79"/>
      <c r="CD42" t="s">
        <v>242</v>
      </c>
      <c r="CE42" t="s">
        <v>21</v>
      </c>
      <c r="CF42" s="427">
        <v>0</v>
      </c>
      <c r="CG42" s="409">
        <v>0</v>
      </c>
      <c r="CH42" s="427">
        <v>0</v>
      </c>
      <c r="CI42" s="409">
        <v>0</v>
      </c>
      <c r="CJ42" s="429" t="str">
        <f t="shared" si="16"/>
        <v>N/A</v>
      </c>
      <c r="CK42" s="429" t="str">
        <f t="shared" si="17"/>
        <v>N/A</v>
      </c>
      <c r="CL42" s="79"/>
      <c r="CN42" t="s">
        <v>242</v>
      </c>
      <c r="CO42" t="s">
        <v>22</v>
      </c>
      <c r="CP42" s="427">
        <v>0</v>
      </c>
      <c r="CQ42" s="409">
        <v>0</v>
      </c>
      <c r="CR42" s="427">
        <v>0</v>
      </c>
      <c r="CS42" s="409">
        <v>0</v>
      </c>
      <c r="CT42" s="429" t="str">
        <f t="shared" si="18"/>
        <v>N/A</v>
      </c>
      <c r="CU42" s="429" t="str">
        <f t="shared" si="19"/>
        <v>N/A</v>
      </c>
    </row>
    <row r="43" spans="1:107">
      <c r="A43" t="s">
        <v>147</v>
      </c>
      <c r="B43" t="s">
        <v>218</v>
      </c>
      <c r="C43" t="s">
        <v>19</v>
      </c>
      <c r="D43" s="76">
        <v>0</v>
      </c>
      <c r="E43" s="79">
        <v>0</v>
      </c>
      <c r="F43" s="76">
        <v>0</v>
      </c>
      <c r="G43" s="79">
        <v>0</v>
      </c>
      <c r="H43" s="423" t="str">
        <f t="shared" si="0"/>
        <v>N/A</v>
      </c>
      <c r="I43" s="423" t="str">
        <f t="shared" si="1"/>
        <v>N/A</v>
      </c>
      <c r="J43" s="79"/>
      <c r="K43" t="s">
        <v>147</v>
      </c>
      <c r="L43" t="s">
        <v>218</v>
      </c>
      <c r="M43" t="s">
        <v>23</v>
      </c>
      <c r="N43" s="427">
        <v>0.25</v>
      </c>
      <c r="O43" s="409">
        <v>10525</v>
      </c>
      <c r="P43" s="427">
        <v>0.25</v>
      </c>
      <c r="Q43" s="409">
        <v>10537</v>
      </c>
      <c r="R43" s="429">
        <f t="shared" si="2"/>
        <v>42100</v>
      </c>
      <c r="S43" s="429">
        <f t="shared" si="3"/>
        <v>42148</v>
      </c>
      <c r="T43" s="79"/>
      <c r="U43" t="s">
        <v>147</v>
      </c>
      <c r="V43" t="s">
        <v>218</v>
      </c>
      <c r="W43" t="s">
        <v>24</v>
      </c>
      <c r="X43" s="427">
        <v>0</v>
      </c>
      <c r="Y43" s="409">
        <v>0</v>
      </c>
      <c r="Z43" s="427">
        <v>0</v>
      </c>
      <c r="AA43" s="409">
        <v>0</v>
      </c>
      <c r="AB43" s="429" t="str">
        <f t="shared" si="4"/>
        <v>N/A</v>
      </c>
      <c r="AC43" s="429" t="str">
        <f t="shared" si="5"/>
        <v>N/A</v>
      </c>
      <c r="AD43" s="79"/>
      <c r="AE43" t="s">
        <v>147</v>
      </c>
      <c r="AF43" t="s">
        <v>218</v>
      </c>
      <c r="AG43" t="s">
        <v>32</v>
      </c>
      <c r="AH43" s="76">
        <v>0</v>
      </c>
      <c r="AI43" s="409">
        <v>0</v>
      </c>
      <c r="AJ43" s="427">
        <v>0</v>
      </c>
      <c r="AK43" s="409">
        <v>0</v>
      </c>
      <c r="AL43" s="423" t="str">
        <f t="shared" si="6"/>
        <v>N/A</v>
      </c>
      <c r="AM43" s="423" t="str">
        <f t="shared" si="7"/>
        <v>N/A</v>
      </c>
      <c r="AN43" s="79"/>
      <c r="AO43" t="s">
        <v>147</v>
      </c>
      <c r="AP43" t="s">
        <v>218</v>
      </c>
      <c r="AQ43" t="s">
        <v>33</v>
      </c>
      <c r="AR43" s="427">
        <v>0</v>
      </c>
      <c r="AS43" s="409">
        <v>0</v>
      </c>
      <c r="AT43" s="427">
        <v>0</v>
      </c>
      <c r="AU43" s="409">
        <v>0</v>
      </c>
      <c r="AV43" s="429" t="str">
        <f t="shared" si="8"/>
        <v>N/A</v>
      </c>
      <c r="AW43" s="429" t="str">
        <f t="shared" si="9"/>
        <v>N/A</v>
      </c>
      <c r="AX43" s="79"/>
      <c r="AY43" t="s">
        <v>147</v>
      </c>
      <c r="AZ43" t="s">
        <v>218</v>
      </c>
      <c r="BA43" t="s">
        <v>34</v>
      </c>
      <c r="BB43" s="427">
        <v>0</v>
      </c>
      <c r="BC43" s="409">
        <v>0</v>
      </c>
      <c r="BD43" s="427">
        <v>0</v>
      </c>
      <c r="BE43" s="409">
        <v>0</v>
      </c>
      <c r="BF43" s="429" t="str">
        <f t="shared" si="10"/>
        <v>N/A</v>
      </c>
      <c r="BG43" s="429" t="str">
        <f t="shared" si="11"/>
        <v>N/A</v>
      </c>
      <c r="BH43" s="79"/>
      <c r="BI43" t="s">
        <v>147</v>
      </c>
      <c r="BJ43" t="s">
        <v>218</v>
      </c>
      <c r="BK43" t="s">
        <v>49</v>
      </c>
      <c r="BL43" s="427">
        <v>1</v>
      </c>
      <c r="BM43" s="409">
        <v>25000</v>
      </c>
      <c r="BN43" s="427">
        <v>1</v>
      </c>
      <c r="BO43" s="409">
        <v>25000</v>
      </c>
      <c r="BP43" s="429">
        <f t="shared" si="12"/>
        <v>25000</v>
      </c>
      <c r="BQ43" s="429">
        <f t="shared" si="13"/>
        <v>25000</v>
      </c>
      <c r="BR43" s="79"/>
      <c r="BS43" t="s">
        <v>147</v>
      </c>
      <c r="BT43" t="s">
        <v>218</v>
      </c>
      <c r="BU43" t="s">
        <v>20</v>
      </c>
      <c r="BV43" s="76">
        <v>0</v>
      </c>
      <c r="BW43" s="79">
        <v>0</v>
      </c>
      <c r="BX43" s="76">
        <v>0</v>
      </c>
      <c r="BY43" s="79">
        <v>0</v>
      </c>
      <c r="BZ43" s="429" t="str">
        <f t="shared" si="14"/>
        <v>N/A</v>
      </c>
      <c r="CA43" s="429" t="str">
        <f t="shared" si="15"/>
        <v>N/A</v>
      </c>
      <c r="CB43" s="79"/>
      <c r="CC43" t="s">
        <v>147</v>
      </c>
      <c r="CD43" t="s">
        <v>218</v>
      </c>
      <c r="CE43" t="s">
        <v>21</v>
      </c>
      <c r="CF43" s="427">
        <v>0</v>
      </c>
      <c r="CG43" s="409">
        <v>0</v>
      </c>
      <c r="CH43" s="427">
        <v>0</v>
      </c>
      <c r="CI43" s="409">
        <v>0</v>
      </c>
      <c r="CJ43" s="429" t="str">
        <f t="shared" si="16"/>
        <v>N/A</v>
      </c>
      <c r="CK43" s="429" t="str">
        <f t="shared" si="17"/>
        <v>N/A</v>
      </c>
      <c r="CL43" s="79"/>
      <c r="CM43" t="s">
        <v>147</v>
      </c>
      <c r="CN43" t="s">
        <v>218</v>
      </c>
      <c r="CO43" t="s">
        <v>22</v>
      </c>
      <c r="CP43" s="427">
        <v>0</v>
      </c>
      <c r="CQ43" s="409">
        <v>0</v>
      </c>
      <c r="CR43" s="427">
        <v>0</v>
      </c>
      <c r="CS43" s="409">
        <v>0</v>
      </c>
      <c r="CT43" s="429" t="str">
        <f t="shared" si="18"/>
        <v>N/A</v>
      </c>
      <c r="CU43" s="429" t="str">
        <f t="shared" si="19"/>
        <v>N/A</v>
      </c>
    </row>
    <row r="44" spans="1:107">
      <c r="A44" t="s">
        <v>255</v>
      </c>
      <c r="D44" s="76">
        <v>11</v>
      </c>
      <c r="E44" s="79">
        <v>892918.91</v>
      </c>
      <c r="F44" s="76">
        <v>11</v>
      </c>
      <c r="G44" s="79">
        <v>899702.05</v>
      </c>
      <c r="H44" s="423"/>
      <c r="I44" s="423"/>
      <c r="J44" s="79"/>
      <c r="K44" t="s">
        <v>255</v>
      </c>
      <c r="N44" s="427">
        <v>20.810000000000002</v>
      </c>
      <c r="O44" s="409">
        <v>1252484.8099999998</v>
      </c>
      <c r="P44" s="427">
        <v>20.810000000000002</v>
      </c>
      <c r="Q44" s="409">
        <v>1290626.42</v>
      </c>
      <c r="R44" s="429"/>
      <c r="S44" s="429"/>
      <c r="T44" s="79"/>
      <c r="U44" t="s">
        <v>255</v>
      </c>
      <c r="X44" s="427">
        <v>1.72</v>
      </c>
      <c r="Y44" s="409">
        <v>71561.600000000006</v>
      </c>
      <c r="Z44" s="427">
        <v>1.72</v>
      </c>
      <c r="AA44" s="409">
        <v>71666</v>
      </c>
      <c r="AB44" s="429"/>
      <c r="AC44" s="429"/>
      <c r="AD44" s="79"/>
      <c r="AE44" t="s">
        <v>255</v>
      </c>
      <c r="AH44" s="76">
        <v>27.62</v>
      </c>
      <c r="AI44" s="409">
        <v>1442478.8900000001</v>
      </c>
      <c r="AJ44" s="427">
        <v>27.62</v>
      </c>
      <c r="AK44" s="409">
        <v>1467170.17</v>
      </c>
      <c r="AL44" s="423"/>
      <c r="AM44" s="423"/>
      <c r="AN44" s="79"/>
      <c r="AO44" t="s">
        <v>255</v>
      </c>
      <c r="AR44" s="427">
        <v>0.47</v>
      </c>
      <c r="AS44" s="409">
        <v>25436.38</v>
      </c>
      <c r="AT44" s="427">
        <v>0.47</v>
      </c>
      <c r="AU44" s="409">
        <v>25671.38</v>
      </c>
      <c r="AV44" s="429"/>
      <c r="AW44" s="429"/>
      <c r="AX44" s="79"/>
      <c r="AY44" t="s">
        <v>255</v>
      </c>
      <c r="BB44" s="427">
        <v>50.84</v>
      </c>
      <c r="BC44" s="409">
        <v>1654137.25</v>
      </c>
      <c r="BD44" s="427">
        <v>50.84</v>
      </c>
      <c r="BE44" s="409">
        <v>1675752.26</v>
      </c>
      <c r="BF44" s="429"/>
      <c r="BG44" s="429"/>
      <c r="BH44" s="79"/>
      <c r="BI44" t="s">
        <v>255</v>
      </c>
      <c r="BL44" s="427">
        <v>5.0600000000000005</v>
      </c>
      <c r="BM44" s="409">
        <v>207127</v>
      </c>
      <c r="BN44" s="427">
        <v>5.0600000000000005</v>
      </c>
      <c r="BO44" s="409">
        <v>208969</v>
      </c>
      <c r="BP44" s="429"/>
      <c r="BQ44" s="429"/>
      <c r="BR44" s="79"/>
      <c r="BS44" t="s">
        <v>255</v>
      </c>
      <c r="BV44" s="76">
        <v>5</v>
      </c>
      <c r="BW44" s="79">
        <v>265485.68</v>
      </c>
      <c r="BX44" s="76">
        <v>5</v>
      </c>
      <c r="BY44" s="79">
        <v>267905.68</v>
      </c>
      <c r="BZ44" s="429"/>
      <c r="CA44" s="429"/>
      <c r="CB44" s="79"/>
      <c r="CC44" t="s">
        <v>255</v>
      </c>
      <c r="CF44" s="427">
        <v>1.7</v>
      </c>
      <c r="CG44" s="409">
        <v>55500</v>
      </c>
      <c r="CH44" s="427">
        <v>1.7</v>
      </c>
      <c r="CI44" s="409">
        <v>57650</v>
      </c>
      <c r="CJ44" s="429"/>
      <c r="CK44" s="429"/>
      <c r="CL44" s="79"/>
      <c r="CM44" t="s">
        <v>255</v>
      </c>
      <c r="CP44" s="427">
        <v>14.459999999999999</v>
      </c>
      <c r="CQ44" s="409">
        <v>1023996.79</v>
      </c>
      <c r="CR44" s="427">
        <v>14.459999999999999</v>
      </c>
      <c r="CS44" s="409">
        <v>1062348.92</v>
      </c>
      <c r="CT44" s="429"/>
      <c r="CU44" s="429"/>
    </row>
    <row r="45" spans="1:107">
      <c r="J45" s="79"/>
      <c r="T45" s="79"/>
      <c r="AD45" s="79"/>
      <c r="AN45" s="79"/>
      <c r="AX45" s="79"/>
      <c r="BH45" s="79"/>
      <c r="BR45" s="79"/>
      <c r="CB45" s="79"/>
      <c r="CL45" s="79"/>
    </row>
    <row r="46" spans="1:107">
      <c r="D46" s="79"/>
      <c r="E46" s="79">
        <f t="shared" ref="E46:I46" si="20">SUM(E6:E43)</f>
        <v>892918.91</v>
      </c>
      <c r="F46" s="79"/>
      <c r="G46" s="79">
        <f t="shared" si="20"/>
        <v>899702.05</v>
      </c>
      <c r="H46" s="79">
        <f t="shared" si="20"/>
        <v>802967.57666666678</v>
      </c>
      <c r="I46" s="79">
        <f t="shared" si="20"/>
        <v>809264.05</v>
      </c>
      <c r="J46" s="79"/>
      <c r="N46" s="409"/>
      <c r="O46" s="409">
        <f t="shared" ref="O46" si="21">SUM(O6:O43)</f>
        <v>1252484.8099999998</v>
      </c>
      <c r="P46" s="409"/>
      <c r="Q46" s="409">
        <f t="shared" ref="Q46:S46" si="22">SUM(Q6:Q43)</f>
        <v>1290626.42</v>
      </c>
      <c r="R46" s="422">
        <f t="shared" si="22"/>
        <v>954320.04562409234</v>
      </c>
      <c r="S46" s="422">
        <f t="shared" si="22"/>
        <v>1007955.779995414</v>
      </c>
      <c r="T46" s="79"/>
      <c r="X46" s="409"/>
      <c r="Y46" s="409">
        <f t="shared" ref="Y46" si="23">SUM(Y6:Y43)</f>
        <v>71561.600000000006</v>
      </c>
      <c r="Z46" s="409"/>
      <c r="AA46" s="409">
        <f t="shared" ref="AA46:AC46" si="24">SUM(AA6:AA43)</f>
        <v>71666</v>
      </c>
      <c r="AB46" s="422">
        <f t="shared" si="24"/>
        <v>138628</v>
      </c>
      <c r="AC46" s="422">
        <f t="shared" si="24"/>
        <v>138732.76923076922</v>
      </c>
      <c r="AD46" s="79"/>
      <c r="AH46" s="79"/>
      <c r="AI46" s="409">
        <f t="shared" ref="AI46" si="25">SUM(AI6:AI43)</f>
        <v>1442478.8900000001</v>
      </c>
      <c r="AJ46" s="409"/>
      <c r="AK46" s="409">
        <f t="shared" ref="AK46:AM46" si="26">SUM(AK6:AK43)</f>
        <v>1467170.17</v>
      </c>
      <c r="AL46" s="79">
        <f t="shared" si="26"/>
        <v>942318.94333333336</v>
      </c>
      <c r="AM46" s="79">
        <f t="shared" si="26"/>
        <v>966365.5531818181</v>
      </c>
      <c r="AN46" s="79"/>
      <c r="AR46" s="409"/>
      <c r="AS46" s="409">
        <f t="shared" ref="AS46" si="27">SUM(AS6:AS43)</f>
        <v>25436.38</v>
      </c>
      <c r="AT46" s="409"/>
      <c r="AU46" s="409">
        <f t="shared" ref="AU46:AW46" si="28">SUM(AU6:AU43)</f>
        <v>25671.38</v>
      </c>
      <c r="AV46" s="422">
        <f t="shared" si="28"/>
        <v>54119.957446808519</v>
      </c>
      <c r="AW46" s="422">
        <f t="shared" si="28"/>
        <v>54619.957446808519</v>
      </c>
      <c r="AX46" s="79"/>
      <c r="BB46" s="409"/>
      <c r="BC46" s="409">
        <f t="shared" ref="BC46" si="29">SUM(BC6:BC43)</f>
        <v>1654137.25</v>
      </c>
      <c r="BD46" s="409"/>
      <c r="BE46" s="409">
        <f t="shared" ref="BE46:BG46" si="30">SUM(BE6:BE43)</f>
        <v>1675752.26</v>
      </c>
      <c r="BF46" s="422">
        <f t="shared" si="30"/>
        <v>1033601.4635704192</v>
      </c>
      <c r="BG46" s="422">
        <f t="shared" si="30"/>
        <v>1044155.7710576798</v>
      </c>
      <c r="BH46" s="79"/>
      <c r="BL46" s="409"/>
      <c r="BM46" s="409">
        <f t="shared" ref="BM46" si="31">SUM(BM6:BM43)</f>
        <v>207127</v>
      </c>
      <c r="BN46" s="409"/>
      <c r="BO46" s="409">
        <f t="shared" ref="BO46:BQ46" si="32">SUM(BO6:BO43)</f>
        <v>208969</v>
      </c>
      <c r="BP46" s="422">
        <f t="shared" si="32"/>
        <v>261553</v>
      </c>
      <c r="BQ46" s="422">
        <f t="shared" si="32"/>
        <v>263959</v>
      </c>
      <c r="BR46" s="79"/>
      <c r="BV46" s="79"/>
      <c r="BW46" s="79">
        <f t="shared" ref="BW46" si="33">SUM(BW6:BW43)</f>
        <v>265485.68</v>
      </c>
      <c r="BX46" s="79"/>
      <c r="BY46" s="79">
        <f t="shared" ref="BY46:CA46" si="34">SUM(BY6:BY43)</f>
        <v>267905.68</v>
      </c>
      <c r="BZ46" s="422">
        <f t="shared" si="34"/>
        <v>265485.68</v>
      </c>
      <c r="CA46" s="422">
        <f t="shared" si="34"/>
        <v>267905.68</v>
      </c>
      <c r="CB46" s="79"/>
      <c r="CF46" s="409"/>
      <c r="CG46" s="409">
        <f t="shared" ref="CG46" si="35">SUM(CG6:CG43)</f>
        <v>55500</v>
      </c>
      <c r="CH46" s="409"/>
      <c r="CI46" s="409">
        <f t="shared" ref="CI46:CJ46" si="36">SUM(CI6:CI43)</f>
        <v>57650</v>
      </c>
      <c r="CJ46" s="422">
        <f t="shared" si="36"/>
        <v>64500</v>
      </c>
      <c r="CK46" s="422">
        <f>SUM(CK6:CK43)</f>
        <v>66650</v>
      </c>
      <c r="CL46" s="79"/>
      <c r="CP46" s="409"/>
      <c r="CQ46" s="409">
        <f t="shared" ref="CQ46" si="37">SUM(CQ6:CQ43)</f>
        <v>1023996.79</v>
      </c>
      <c r="CR46" s="409"/>
      <c r="CS46" s="409">
        <f t="shared" ref="CS46:CU46" si="38">SUM(CS6:CS43)</f>
        <v>1062348.92</v>
      </c>
      <c r="CT46" s="422">
        <f t="shared" si="38"/>
        <v>1147268.0110465116</v>
      </c>
      <c r="CU46" s="422">
        <f t="shared" si="38"/>
        <v>1189491.7860465115</v>
      </c>
      <c r="CV46" s="79">
        <f>SUM(CV6:CV43)</f>
        <v>0</v>
      </c>
      <c r="CW46" s="79">
        <f t="shared" ref="CW46" si="39">SUM(CW6:CW43)</f>
        <v>0</v>
      </c>
      <c r="CX46" s="79"/>
      <c r="DB46" s="79">
        <f>SUM(DB6:DB43)</f>
        <v>0</v>
      </c>
      <c r="DC46" s="79">
        <f t="shared" ref="DC46" si="40">SUM(DC6:DC43)</f>
        <v>0</v>
      </c>
    </row>
    <row r="47" spans="1:107">
      <c r="J47" s="79"/>
      <c r="T47" s="79"/>
      <c r="AD47" s="79"/>
      <c r="AN47" s="79"/>
      <c r="AX47" s="79"/>
      <c r="BH47" s="79"/>
      <c r="BR47" s="79"/>
      <c r="CB47" s="79"/>
      <c r="CL47" s="79"/>
    </row>
    <row r="48" spans="1:107">
      <c r="J48" s="79"/>
      <c r="T48" s="79"/>
      <c r="AD48" s="79"/>
      <c r="AN48" s="79"/>
      <c r="AX48" s="79"/>
      <c r="BH48" s="79"/>
      <c r="BR48" s="79"/>
      <c r="CB48" s="79"/>
      <c r="CL48" s="79"/>
    </row>
    <row r="49" spans="10:90">
      <c r="J49" s="79"/>
      <c r="T49" s="79"/>
      <c r="AD49" s="79"/>
      <c r="AN49" s="79"/>
      <c r="AX49" s="79"/>
      <c r="BH49" s="79"/>
      <c r="BR49" s="79"/>
      <c r="CB49" s="79"/>
      <c r="CL49" s="79"/>
    </row>
    <row r="50" spans="10:90">
      <c r="J50" s="79"/>
      <c r="T50" s="79"/>
      <c r="AD50" s="79"/>
      <c r="AN50" s="79"/>
      <c r="AX50" s="79"/>
      <c r="BH50" s="79"/>
      <c r="BR50" s="79"/>
      <c r="CB50" s="79"/>
      <c r="CL50" s="79"/>
    </row>
    <row r="51" spans="10:90">
      <c r="J51" s="79"/>
      <c r="T51" s="79"/>
      <c r="AD51" s="79"/>
      <c r="AN51" s="79"/>
      <c r="AX51" s="79"/>
      <c r="BH51" s="79"/>
      <c r="BR51" s="79"/>
      <c r="CB51" s="79"/>
      <c r="CL51" s="79"/>
    </row>
    <row r="52" spans="10:90">
      <c r="J52" s="79"/>
      <c r="T52" s="79"/>
      <c r="AD52" s="79"/>
      <c r="AN52" s="79"/>
      <c r="AX52" s="79"/>
      <c r="BH52" s="79"/>
      <c r="BR52" s="79"/>
      <c r="CB52" s="79"/>
      <c r="CL52" s="79"/>
    </row>
    <row r="53" spans="10:90">
      <c r="J53" s="79"/>
      <c r="T53" s="79"/>
      <c r="AD53" s="79"/>
      <c r="AN53" s="79"/>
      <c r="AX53" s="79"/>
      <c r="BH53" s="79"/>
      <c r="BR53" s="79"/>
      <c r="CB53" s="79"/>
      <c r="CL53" s="79"/>
    </row>
    <row r="54" spans="10:90">
      <c r="J54" s="79"/>
      <c r="T54" s="79"/>
      <c r="AD54" s="79"/>
      <c r="AN54" s="79"/>
      <c r="AX54" s="79"/>
      <c r="BH54" s="79"/>
      <c r="BR54" s="79"/>
      <c r="CB54" s="79"/>
      <c r="CL54" s="79"/>
    </row>
    <row r="55" spans="10:90">
      <c r="J55" s="79"/>
      <c r="T55" s="79"/>
      <c r="AD55" s="79"/>
      <c r="AN55" s="79"/>
      <c r="AX55" s="79"/>
      <c r="BH55" s="79"/>
      <c r="BR55" s="79"/>
      <c r="CB55" s="79"/>
      <c r="CL55" s="79"/>
    </row>
    <row r="56" spans="10:90">
      <c r="J56" s="79"/>
      <c r="T56" s="79"/>
      <c r="AD56" s="79"/>
      <c r="AN56" s="79"/>
      <c r="AX56" s="79"/>
      <c r="BH56" s="79"/>
      <c r="BR56" s="79"/>
      <c r="CB56" s="79"/>
      <c r="CL56" s="79"/>
    </row>
    <row r="57" spans="10:90">
      <c r="J57" s="79"/>
      <c r="T57" s="79"/>
      <c r="AD57" s="79"/>
      <c r="AN57" s="79"/>
      <c r="AX57" s="79"/>
      <c r="BH57" s="79"/>
      <c r="BR57" s="79"/>
      <c r="CB57" s="79"/>
      <c r="CL57" s="79"/>
    </row>
    <row r="58" spans="10:90">
      <c r="J58" s="79"/>
      <c r="T58" s="79"/>
      <c r="AD58" s="79"/>
      <c r="AN58" s="79"/>
      <c r="AX58" s="79"/>
      <c r="BH58" s="79"/>
      <c r="BR58" s="79"/>
      <c r="CB58" s="79"/>
      <c r="CL58" s="79"/>
    </row>
    <row r="59" spans="10:90">
      <c r="J59" s="79"/>
      <c r="T59" s="79"/>
      <c r="AD59" s="79"/>
      <c r="AN59" s="79"/>
      <c r="AX59" s="79"/>
      <c r="BH59" s="79"/>
      <c r="BR59" s="79"/>
      <c r="CB59" s="79"/>
      <c r="CL59" s="79"/>
    </row>
    <row r="60" spans="10:90">
      <c r="J60" s="79"/>
      <c r="T60" s="79"/>
      <c r="AD60" s="79"/>
      <c r="AN60" s="79"/>
      <c r="AX60" s="79"/>
      <c r="BH60" s="79"/>
      <c r="BR60" s="79"/>
      <c r="CB60" s="79"/>
      <c r="CL60" s="79"/>
    </row>
    <row r="61" spans="10:90">
      <c r="J61" s="79"/>
      <c r="T61" s="79"/>
      <c r="AD61" s="79"/>
      <c r="AN61" s="79"/>
      <c r="AX61" s="79"/>
      <c r="BH61" s="79"/>
      <c r="BR61" s="79"/>
      <c r="CB61" s="79"/>
      <c r="CL61" s="79"/>
    </row>
    <row r="62" spans="10:90">
      <c r="J62" s="79"/>
      <c r="T62" s="79"/>
      <c r="AD62" s="79"/>
      <c r="AN62" s="79"/>
      <c r="AX62" s="79"/>
      <c r="BH62" s="79"/>
      <c r="BR62" s="79"/>
      <c r="CB62" s="79"/>
      <c r="CL62" s="79"/>
    </row>
    <row r="63" spans="10:90">
      <c r="J63" s="79"/>
      <c r="T63" s="79"/>
      <c r="AD63" s="79"/>
      <c r="AN63" s="79"/>
      <c r="AX63" s="79"/>
      <c r="BH63" s="79"/>
      <c r="BR63" s="79"/>
      <c r="CB63" s="79"/>
      <c r="CL63" s="79"/>
    </row>
    <row r="64" spans="10:90">
      <c r="J64" s="79"/>
      <c r="T64" s="79"/>
      <c r="AD64" s="79"/>
      <c r="AN64" s="79"/>
      <c r="AX64" s="79"/>
      <c r="BH64" s="79"/>
      <c r="BR64" s="79"/>
      <c r="CB64" s="79"/>
      <c r="CL64" s="79"/>
    </row>
    <row r="65" spans="10:90">
      <c r="J65" s="79"/>
      <c r="T65" s="79"/>
      <c r="AD65" s="79"/>
      <c r="AN65" s="79"/>
      <c r="AX65" s="79"/>
      <c r="BH65" s="79"/>
      <c r="BR65" s="79"/>
      <c r="CB65" s="79"/>
      <c r="CL65" s="79"/>
    </row>
    <row r="66" spans="10:90">
      <c r="J66" s="79"/>
      <c r="T66" s="79"/>
      <c r="AD66" s="79"/>
      <c r="AN66" s="79"/>
      <c r="AX66" s="79"/>
      <c r="BH66" s="79"/>
      <c r="BR66" s="79"/>
      <c r="CB66" s="79"/>
      <c r="CL66" s="79"/>
    </row>
    <row r="67" spans="10:90">
      <c r="J67" s="79"/>
      <c r="T67" s="79"/>
      <c r="AD67" s="79"/>
      <c r="AN67" s="79"/>
      <c r="AX67" s="79"/>
      <c r="BH67" s="79"/>
      <c r="BR67" s="79"/>
      <c r="CB67" s="79"/>
      <c r="CL67" s="79"/>
    </row>
    <row r="68" spans="10:90">
      <c r="J68" s="79"/>
      <c r="T68" s="79"/>
      <c r="AD68" s="79"/>
      <c r="AN68" s="79"/>
      <c r="AX68" s="79"/>
      <c r="BH68" s="79"/>
      <c r="BR68" s="79"/>
      <c r="CB68" s="79"/>
      <c r="CL68" s="79"/>
    </row>
    <row r="69" spans="10:90">
      <c r="J69" s="79"/>
      <c r="T69" s="79"/>
      <c r="AD69" s="79"/>
      <c r="AN69" s="79"/>
      <c r="AX69" s="79"/>
      <c r="BH69" s="79"/>
      <c r="BR69" s="79"/>
      <c r="CB69" s="79"/>
      <c r="CL69" s="79"/>
    </row>
    <row r="70" spans="10:90">
      <c r="J70" s="79"/>
      <c r="T70" s="79"/>
      <c r="AD70" s="79"/>
      <c r="AN70" s="79"/>
      <c r="AX70" s="79"/>
      <c r="BH70" s="79"/>
      <c r="BR70" s="79"/>
      <c r="CB70" s="79"/>
      <c r="CL70" s="79"/>
    </row>
    <row r="71" spans="10:90">
      <c r="J71" s="79"/>
      <c r="T71" s="79"/>
      <c r="AD71" s="79"/>
      <c r="AN71" s="79"/>
      <c r="AX71" s="79"/>
      <c r="BH71" s="79"/>
      <c r="BR71" s="79"/>
      <c r="CB71" s="79"/>
      <c r="CL71" s="79"/>
    </row>
    <row r="72" spans="10:90">
      <c r="J72" s="79"/>
      <c r="T72" s="79"/>
      <c r="AD72" s="79"/>
      <c r="AN72" s="79"/>
      <c r="AX72" s="79"/>
      <c r="BH72" s="79"/>
      <c r="BR72" s="79"/>
      <c r="CB72" s="79"/>
      <c r="CL72" s="79"/>
    </row>
    <row r="73" spans="10:90">
      <c r="J73" s="79"/>
      <c r="T73" s="79"/>
      <c r="AD73" s="79"/>
      <c r="AN73" s="79"/>
      <c r="AX73" s="79"/>
      <c r="BH73" s="79"/>
      <c r="BR73" s="79"/>
      <c r="CB73" s="79"/>
      <c r="CL73" s="79"/>
    </row>
    <row r="74" spans="10:90">
      <c r="J74" s="79"/>
      <c r="T74" s="79"/>
      <c r="AD74" s="79"/>
      <c r="AN74" s="79"/>
      <c r="AX74" s="79"/>
      <c r="BH74" s="79"/>
      <c r="BR74" s="79"/>
      <c r="CB74" s="79"/>
      <c r="CL74" s="79"/>
    </row>
    <row r="75" spans="10:90">
      <c r="J75" s="79"/>
      <c r="T75" s="79"/>
      <c r="AD75" s="79"/>
      <c r="AN75" s="79"/>
      <c r="AX75" s="79"/>
      <c r="BH75" s="79"/>
      <c r="BR75" s="79"/>
      <c r="CB75" s="79"/>
      <c r="CL75" s="79"/>
    </row>
    <row r="76" spans="10:90">
      <c r="J76" s="79"/>
      <c r="T76" s="79"/>
      <c r="AD76" s="79"/>
      <c r="AN76" s="79"/>
      <c r="AX76" s="79"/>
      <c r="BH76" s="79"/>
      <c r="BR76" s="79"/>
      <c r="CB76" s="79"/>
      <c r="CL76" s="79"/>
    </row>
    <row r="77" spans="10:90">
      <c r="J77" s="79"/>
      <c r="T77" s="79"/>
      <c r="AD77" s="79"/>
      <c r="AN77" s="79"/>
      <c r="AX77" s="79"/>
      <c r="BH77" s="79"/>
      <c r="BR77" s="79"/>
      <c r="CB77" s="79"/>
      <c r="CL77" s="79"/>
    </row>
    <row r="78" spans="10:90">
      <c r="J78" s="79"/>
      <c r="T78" s="79"/>
      <c r="AD78" s="79"/>
      <c r="AN78" s="79"/>
      <c r="AX78" s="79"/>
      <c r="BH78" s="79"/>
      <c r="BR78" s="79"/>
      <c r="CB78" s="79"/>
      <c r="CL78" s="79"/>
    </row>
    <row r="79" spans="10:90">
      <c r="J79" s="79"/>
      <c r="T79" s="79"/>
      <c r="AD79" s="79"/>
      <c r="AN79" s="79"/>
      <c r="AX79" s="79"/>
      <c r="BH79" s="79"/>
      <c r="BR79" s="79"/>
      <c r="CB79" s="79"/>
      <c r="CL79" s="79"/>
    </row>
    <row r="80" spans="10:90">
      <c r="J80" s="79"/>
      <c r="T80" s="79"/>
      <c r="AD80" s="79"/>
      <c r="AN80" s="79"/>
      <c r="AX80" s="79"/>
      <c r="BH80" s="79"/>
      <c r="BR80" s="79"/>
      <c r="CB80" s="79"/>
      <c r="CL80" s="79"/>
    </row>
    <row r="81" spans="10:90">
      <c r="J81" s="79"/>
      <c r="T81" s="79"/>
      <c r="AD81" s="79"/>
      <c r="AN81" s="79"/>
      <c r="AX81" s="79"/>
      <c r="BH81" s="79"/>
      <c r="BR81" s="79"/>
      <c r="CB81" s="79"/>
      <c r="CL81" s="79"/>
    </row>
    <row r="82" spans="10:90">
      <c r="J82" s="79"/>
      <c r="T82" s="79"/>
      <c r="AD82" s="79"/>
      <c r="AN82" s="79"/>
      <c r="AX82" s="79"/>
      <c r="BH82" s="79"/>
      <c r="BR82" s="79"/>
      <c r="CB82" s="79"/>
      <c r="CL82" s="79"/>
    </row>
    <row r="83" spans="10:90">
      <c r="J83" s="79"/>
      <c r="T83" s="79"/>
      <c r="AD83" s="79"/>
      <c r="AN83" s="79"/>
      <c r="AX83" s="79"/>
      <c r="BH83" s="79"/>
      <c r="BR83" s="79"/>
      <c r="CB83" s="79"/>
      <c r="CL83" s="79"/>
    </row>
    <row r="84" spans="10:90">
      <c r="J84" s="79"/>
      <c r="T84" s="79"/>
      <c r="AD84" s="79"/>
      <c r="AN84" s="79"/>
      <c r="AX84" s="79"/>
      <c r="BH84" s="79"/>
      <c r="BR84" s="79"/>
      <c r="CB84" s="79"/>
      <c r="CL84" s="79"/>
    </row>
    <row r="85" spans="10:90">
      <c r="J85" s="79"/>
      <c r="T85" s="79"/>
      <c r="AD85" s="79"/>
      <c r="AN85" s="79"/>
      <c r="AX85" s="79"/>
      <c r="BH85" s="79"/>
      <c r="BR85" s="79"/>
      <c r="CB85" s="79"/>
      <c r="CL85" s="79"/>
    </row>
    <row r="86" spans="10:90">
      <c r="J86" s="79"/>
      <c r="T86" s="79"/>
      <c r="AD86" s="79"/>
      <c r="AN86" s="79"/>
      <c r="AX86" s="79"/>
      <c r="BH86" s="79"/>
      <c r="BR86" s="79"/>
      <c r="CB86" s="79"/>
      <c r="CL86" s="79"/>
    </row>
    <row r="87" spans="10:90">
      <c r="J87" s="79"/>
      <c r="T87" s="79"/>
      <c r="AD87" s="79"/>
      <c r="AN87" s="79"/>
      <c r="AX87" s="79"/>
      <c r="BH87" s="79"/>
      <c r="BR87" s="79"/>
      <c r="CB87" s="79"/>
      <c r="CL87" s="79"/>
    </row>
    <row r="88" spans="10:90">
      <c r="J88" s="79"/>
      <c r="T88" s="79"/>
      <c r="AD88" s="79"/>
      <c r="AN88" s="79"/>
      <c r="AX88" s="79"/>
      <c r="BH88" s="79"/>
      <c r="BR88" s="79"/>
      <c r="CB88" s="79"/>
      <c r="CL88" s="79"/>
    </row>
    <row r="89" spans="10:90">
      <c r="J89" s="79"/>
      <c r="T89" s="79"/>
      <c r="AD89" s="79"/>
      <c r="AN89" s="79"/>
      <c r="AX89" s="79"/>
      <c r="BH89" s="79"/>
      <c r="BR89" s="79"/>
      <c r="CB89" s="79"/>
      <c r="CL89" s="79"/>
    </row>
    <row r="90" spans="10:90">
      <c r="J90" s="79"/>
      <c r="T90" s="79"/>
      <c r="AD90" s="79"/>
      <c r="AN90" s="79"/>
      <c r="AX90" s="79"/>
      <c r="BH90" s="79"/>
      <c r="BR90" s="79"/>
      <c r="CB90" s="79"/>
      <c r="CL90" s="79"/>
    </row>
    <row r="91" spans="10:90">
      <c r="J91" s="79"/>
      <c r="T91" s="79"/>
      <c r="AD91" s="79"/>
      <c r="AN91" s="79"/>
      <c r="AX91" s="79"/>
      <c r="BH91" s="79"/>
      <c r="BR91" s="79"/>
      <c r="CB91" s="79"/>
      <c r="CL91" s="79"/>
    </row>
    <row r="92" spans="10:90">
      <c r="J92" s="79"/>
      <c r="T92" s="79"/>
      <c r="AD92" s="79"/>
      <c r="AN92" s="79"/>
      <c r="AX92" s="79"/>
      <c r="BH92" s="79"/>
      <c r="BR92" s="79"/>
      <c r="CB92" s="79"/>
      <c r="CL92" s="79"/>
    </row>
    <row r="93" spans="10:90">
      <c r="J93" s="79"/>
      <c r="T93" s="79"/>
      <c r="AD93" s="79"/>
      <c r="AN93" s="79"/>
      <c r="AX93" s="79"/>
      <c r="BH93" s="79"/>
      <c r="BR93" s="79"/>
      <c r="CB93" s="79"/>
      <c r="CL93" s="79"/>
    </row>
    <row r="94" spans="10:90">
      <c r="J94" s="79"/>
      <c r="T94" s="79"/>
      <c r="AD94" s="79"/>
      <c r="AN94" s="79"/>
      <c r="AX94" s="79"/>
      <c r="BH94" s="79"/>
      <c r="BR94" s="79"/>
      <c r="CB94" s="79"/>
      <c r="CL94" s="79"/>
    </row>
    <row r="95" spans="10:90">
      <c r="J95" s="79"/>
      <c r="T95" s="79"/>
      <c r="AD95" s="79"/>
      <c r="AN95" s="79"/>
      <c r="AX95" s="79"/>
      <c r="BH95" s="79"/>
      <c r="BR95" s="79"/>
      <c r="CB95" s="79"/>
      <c r="CL95" s="79"/>
    </row>
    <row r="96" spans="10:90">
      <c r="J96" s="79"/>
      <c r="T96" s="79"/>
      <c r="AD96" s="79"/>
      <c r="AN96" s="79"/>
      <c r="AX96" s="79"/>
      <c r="BH96" s="79"/>
      <c r="BR96" s="79"/>
      <c r="CB96" s="79"/>
      <c r="CL96" s="79"/>
    </row>
    <row r="97" spans="10:90">
      <c r="J97" s="79"/>
      <c r="T97" s="79"/>
      <c r="AD97" s="79"/>
      <c r="AN97" s="79"/>
      <c r="AX97" s="79"/>
      <c r="BH97" s="79"/>
      <c r="BR97" s="79"/>
      <c r="CB97" s="79"/>
      <c r="CL97" s="79"/>
    </row>
    <row r="98" spans="10:90">
      <c r="J98" s="79"/>
      <c r="T98" s="79"/>
      <c r="AD98" s="79"/>
      <c r="AN98" s="79"/>
      <c r="AX98" s="79"/>
      <c r="BH98" s="79"/>
      <c r="BR98" s="79"/>
      <c r="CB98" s="79"/>
      <c r="CL98" s="79"/>
    </row>
    <row r="99" spans="10:90">
      <c r="J99" s="79"/>
      <c r="T99" s="79"/>
      <c r="AD99" s="79"/>
      <c r="AN99" s="79"/>
      <c r="AX99" s="79"/>
      <c r="BH99" s="79"/>
      <c r="BR99" s="79"/>
      <c r="CB99" s="79"/>
      <c r="CL99" s="79"/>
    </row>
    <row r="100" spans="10:90">
      <c r="J100" s="79"/>
      <c r="T100" s="79"/>
      <c r="AD100" s="79"/>
      <c r="AN100" s="79"/>
      <c r="AX100" s="79"/>
      <c r="BH100" s="79"/>
      <c r="BR100" s="79"/>
      <c r="CB100" s="79"/>
      <c r="CL100" s="79"/>
    </row>
    <row r="101" spans="10:90">
      <c r="J101" s="79"/>
      <c r="T101" s="79"/>
      <c r="AD101" s="79"/>
      <c r="AN101" s="79"/>
      <c r="AX101" s="79"/>
      <c r="BH101" s="79"/>
      <c r="BR101" s="79"/>
      <c r="CB101" s="79"/>
      <c r="CL101" s="79"/>
    </row>
    <row r="102" spans="10:90">
      <c r="J102" s="79"/>
      <c r="T102" s="79"/>
      <c r="AD102" s="79"/>
      <c r="AN102" s="79"/>
      <c r="AX102" s="79"/>
      <c r="BH102" s="79"/>
      <c r="BR102" s="79"/>
      <c r="CB102" s="79"/>
      <c r="CL102" s="79"/>
    </row>
    <row r="103" spans="10:90">
      <c r="J103" s="79"/>
      <c r="T103" s="79"/>
      <c r="AD103" s="79"/>
      <c r="AN103" s="79"/>
      <c r="AX103" s="79"/>
      <c r="BH103" s="79"/>
      <c r="BR103" s="79"/>
      <c r="CB103" s="79"/>
      <c r="CL103" s="79"/>
    </row>
    <row r="104" spans="10:90">
      <c r="J104" s="79"/>
      <c r="T104" s="79"/>
      <c r="AD104" s="79"/>
      <c r="AN104" s="79"/>
      <c r="AX104" s="79"/>
      <c r="BH104" s="79"/>
      <c r="BR104" s="79"/>
      <c r="CB104" s="79"/>
      <c r="CL104" s="79"/>
    </row>
    <row r="105" spans="10:90">
      <c r="J105" s="79"/>
      <c r="T105" s="79"/>
      <c r="AD105" s="79"/>
      <c r="AN105" s="79"/>
      <c r="AX105" s="79"/>
      <c r="BH105" s="79"/>
      <c r="BR105" s="79"/>
      <c r="CB105" s="79"/>
      <c r="CL105" s="79"/>
    </row>
    <row r="106" spans="10:90">
      <c r="J106" s="79"/>
      <c r="T106" s="79"/>
      <c r="AD106" s="79"/>
      <c r="AN106" s="79"/>
      <c r="AX106" s="79"/>
      <c r="BH106" s="79"/>
      <c r="BR106" s="79"/>
      <c r="CB106" s="79"/>
      <c r="CL106" s="79"/>
    </row>
    <row r="107" spans="10:90">
      <c r="J107" s="79"/>
      <c r="T107" s="79"/>
      <c r="AD107" s="79"/>
      <c r="AN107" s="79"/>
      <c r="AX107" s="79"/>
      <c r="BH107" s="79"/>
      <c r="BR107" s="79"/>
      <c r="CB107" s="79"/>
      <c r="CL107" s="79"/>
    </row>
    <row r="108" spans="10:90">
      <c r="J108" s="79"/>
      <c r="T108" s="79"/>
      <c r="AD108" s="79"/>
      <c r="AN108" s="79"/>
      <c r="AX108" s="79"/>
      <c r="BH108" s="79"/>
      <c r="BR108" s="79"/>
      <c r="CB108" s="79"/>
      <c r="CL108" s="79"/>
    </row>
    <row r="109" spans="10:90">
      <c r="J109" s="79"/>
      <c r="T109" s="79"/>
      <c r="AD109" s="79"/>
      <c r="AN109" s="79"/>
      <c r="AX109" s="79"/>
      <c r="BH109" s="79"/>
      <c r="BR109" s="79"/>
      <c r="CB109" s="79"/>
      <c r="CL109" s="79"/>
    </row>
    <row r="110" spans="10:90">
      <c r="J110" s="79"/>
      <c r="T110" s="79"/>
      <c r="AD110" s="79"/>
      <c r="AN110" s="79"/>
      <c r="AX110" s="79"/>
      <c r="BH110" s="79"/>
      <c r="BR110" s="79"/>
      <c r="CB110" s="79"/>
      <c r="CL110" s="79"/>
    </row>
    <row r="111" spans="10:90">
      <c r="J111" s="79"/>
      <c r="T111" s="79"/>
      <c r="AD111" s="79"/>
      <c r="AN111" s="79"/>
      <c r="AX111" s="79"/>
      <c r="BH111" s="79"/>
      <c r="BR111" s="79"/>
      <c r="CB111" s="79"/>
      <c r="CL111" s="79"/>
    </row>
    <row r="112" spans="10:90">
      <c r="J112" s="79"/>
      <c r="T112" s="79"/>
      <c r="AD112" s="79"/>
      <c r="AN112" s="79"/>
      <c r="AX112" s="79"/>
      <c r="BH112" s="79"/>
      <c r="BR112" s="79"/>
      <c r="CB112" s="79"/>
      <c r="CL112" s="79"/>
    </row>
    <row r="113" spans="10:90">
      <c r="J113" s="79"/>
      <c r="T113" s="79"/>
      <c r="AD113" s="79"/>
      <c r="AN113" s="79"/>
      <c r="AX113" s="79"/>
      <c r="BH113" s="79"/>
      <c r="BR113" s="79"/>
      <c r="CB113" s="79"/>
      <c r="CL113" s="79"/>
    </row>
    <row r="114" spans="10:90">
      <c r="J114" s="79"/>
      <c r="T114" s="79"/>
      <c r="AD114" s="79"/>
      <c r="AN114" s="79"/>
      <c r="AX114" s="79"/>
      <c r="BH114" s="79"/>
      <c r="BR114" s="79"/>
      <c r="CB114" s="79"/>
      <c r="CL114" s="79"/>
    </row>
    <row r="115" spans="10:90">
      <c r="J115" s="79"/>
      <c r="T115" s="79"/>
      <c r="AD115" s="79"/>
      <c r="AN115" s="79"/>
      <c r="AX115" s="79"/>
      <c r="BH115" s="79"/>
      <c r="BR115" s="79"/>
      <c r="CB115" s="79"/>
      <c r="CL115" s="79"/>
    </row>
    <row r="116" spans="10:90">
      <c r="J116" s="79"/>
      <c r="T116" s="79"/>
      <c r="AD116" s="79"/>
      <c r="AN116" s="79"/>
      <c r="AX116" s="79"/>
      <c r="BH116" s="79"/>
      <c r="BR116" s="79"/>
      <c r="CB116" s="79"/>
      <c r="CL116" s="79"/>
    </row>
    <row r="117" spans="10:90">
      <c r="J117" s="79"/>
      <c r="T117" s="79"/>
      <c r="AD117" s="79"/>
      <c r="AN117" s="79"/>
      <c r="AX117" s="79"/>
      <c r="BH117" s="79"/>
      <c r="BR117" s="79"/>
      <c r="CB117" s="79"/>
      <c r="CL117" s="79"/>
    </row>
    <row r="118" spans="10:90">
      <c r="J118" s="79"/>
      <c r="T118" s="79"/>
      <c r="AD118" s="79"/>
      <c r="AN118" s="79"/>
      <c r="AX118" s="79"/>
      <c r="BH118" s="79"/>
      <c r="BR118" s="79"/>
      <c r="CB118" s="79"/>
      <c r="CL118" s="79"/>
    </row>
    <row r="119" spans="10:90">
      <c r="J119" s="79"/>
      <c r="T119" s="79"/>
      <c r="AD119" s="79"/>
      <c r="AN119" s="79"/>
      <c r="AX119" s="79"/>
      <c r="BH119" s="79"/>
      <c r="BR119" s="79"/>
      <c r="CB119" s="79"/>
      <c r="CL119" s="79"/>
    </row>
    <row r="120" spans="10:90">
      <c r="J120" s="79"/>
      <c r="T120" s="79"/>
      <c r="AD120" s="79"/>
      <c r="AN120" s="79"/>
      <c r="AX120" s="79"/>
      <c r="BH120" s="79"/>
      <c r="BR120" s="79"/>
      <c r="CB120" s="79"/>
      <c r="CL120" s="79"/>
    </row>
    <row r="121" spans="10:90">
      <c r="J121" s="79"/>
      <c r="T121" s="79"/>
      <c r="AD121" s="79"/>
      <c r="AN121" s="79"/>
      <c r="AX121" s="79"/>
      <c r="BH121" s="79"/>
      <c r="BR121" s="79"/>
      <c r="CB121" s="79"/>
      <c r="CL121" s="79"/>
    </row>
    <row r="122" spans="10:90">
      <c r="J122" s="79"/>
      <c r="T122" s="79"/>
      <c r="AD122" s="79"/>
      <c r="AN122" s="79"/>
      <c r="AX122" s="79"/>
      <c r="BH122" s="79"/>
      <c r="BR122" s="79"/>
      <c r="CB122" s="79"/>
      <c r="CL122" s="79"/>
    </row>
    <row r="123" spans="10:90">
      <c r="J123" s="79"/>
      <c r="T123" s="79"/>
      <c r="AD123" s="79"/>
      <c r="AN123" s="79"/>
      <c r="AX123" s="79"/>
      <c r="BH123" s="79"/>
      <c r="BR123" s="79"/>
      <c r="CB123" s="79"/>
      <c r="CL123" s="79"/>
    </row>
    <row r="124" spans="10:90">
      <c r="J124" s="79"/>
      <c r="T124" s="79"/>
      <c r="AD124" s="79"/>
      <c r="AN124" s="79"/>
      <c r="AX124" s="79"/>
      <c r="BH124" s="79"/>
      <c r="BR124" s="79"/>
      <c r="CB124" s="79"/>
      <c r="CL124" s="79"/>
    </row>
    <row r="125" spans="10:90">
      <c r="J125" s="79"/>
      <c r="T125" s="79"/>
      <c r="AD125" s="79"/>
      <c r="AN125" s="79"/>
      <c r="AX125" s="79"/>
      <c r="BH125" s="79"/>
      <c r="BR125" s="79"/>
      <c r="CB125" s="79"/>
      <c r="CL125" s="79"/>
    </row>
    <row r="126" spans="10:90">
      <c r="J126" s="79"/>
      <c r="T126" s="79"/>
      <c r="AD126" s="79"/>
      <c r="AN126" s="79"/>
      <c r="AX126" s="79"/>
      <c r="BH126" s="79"/>
      <c r="BR126" s="79"/>
      <c r="CB126" s="79"/>
      <c r="CL126" s="79"/>
    </row>
    <row r="127" spans="10:90">
      <c r="J127" s="79"/>
      <c r="T127" s="79"/>
      <c r="AD127" s="79"/>
      <c r="AN127" s="79"/>
      <c r="AX127" s="79"/>
      <c r="BH127" s="79"/>
      <c r="BR127" s="79"/>
      <c r="CB127" s="79"/>
      <c r="CL127" s="79"/>
    </row>
    <row r="128" spans="10:90">
      <c r="J128" s="79"/>
      <c r="T128" s="79"/>
      <c r="AD128" s="79"/>
      <c r="AN128" s="79"/>
      <c r="AX128" s="79"/>
      <c r="BH128" s="79"/>
      <c r="BR128" s="79"/>
      <c r="CB128" s="79"/>
      <c r="CL128" s="79"/>
    </row>
    <row r="129" spans="10:90">
      <c r="J129" s="79"/>
      <c r="T129" s="79"/>
      <c r="AD129" s="79"/>
      <c r="AN129" s="79"/>
      <c r="AX129" s="79"/>
      <c r="BH129" s="79"/>
      <c r="BR129" s="79"/>
      <c r="CB129" s="79"/>
      <c r="CL129" s="79"/>
    </row>
    <row r="130" spans="10:90">
      <c r="J130" s="79"/>
      <c r="T130" s="79"/>
      <c r="AD130" s="79"/>
      <c r="AN130" s="79"/>
      <c r="AX130" s="79"/>
      <c r="BH130" s="79"/>
      <c r="BR130" s="79"/>
      <c r="CB130" s="79"/>
      <c r="CL130" s="79"/>
    </row>
    <row r="131" spans="10:90">
      <c r="J131" s="79"/>
      <c r="T131" s="79"/>
      <c r="AD131" s="79"/>
      <c r="AN131" s="79"/>
      <c r="AX131" s="79"/>
      <c r="BH131" s="79"/>
      <c r="BR131" s="79"/>
      <c r="CB131" s="79"/>
      <c r="CL131" s="79"/>
    </row>
    <row r="132" spans="10:90">
      <c r="J132" s="79"/>
      <c r="T132" s="79"/>
      <c r="AD132" s="79"/>
      <c r="AN132" s="79"/>
      <c r="AX132" s="79"/>
      <c r="BH132" s="79"/>
      <c r="BR132" s="79"/>
      <c r="CB132" s="79"/>
      <c r="CL132" s="79"/>
    </row>
    <row r="133" spans="10:90">
      <c r="J133" s="79"/>
      <c r="T133" s="79"/>
      <c r="AD133" s="79"/>
      <c r="AN133" s="79"/>
      <c r="AX133" s="79"/>
      <c r="BH133" s="79"/>
      <c r="BR133" s="79"/>
      <c r="CB133" s="79"/>
      <c r="CL133" s="79"/>
    </row>
    <row r="134" spans="10:90">
      <c r="J134" s="79"/>
      <c r="T134" s="79"/>
      <c r="AD134" s="79"/>
      <c r="AN134" s="79"/>
      <c r="AX134" s="79"/>
      <c r="BH134" s="79"/>
      <c r="BR134" s="79"/>
      <c r="CB134" s="79"/>
      <c r="CL134" s="79"/>
    </row>
    <row r="135" spans="10:90">
      <c r="J135" s="79"/>
      <c r="T135" s="79"/>
      <c r="AD135" s="79"/>
      <c r="AN135" s="79"/>
      <c r="AX135" s="79"/>
      <c r="BH135" s="79"/>
      <c r="BR135" s="79"/>
      <c r="CB135" s="79"/>
      <c r="CL135" s="79"/>
    </row>
    <row r="136" spans="10:90">
      <c r="J136" s="79"/>
      <c r="T136" s="79"/>
      <c r="AD136" s="79"/>
      <c r="AN136" s="79"/>
      <c r="AX136" s="79"/>
      <c r="BH136" s="79"/>
      <c r="BR136" s="79"/>
      <c r="CB136" s="79"/>
      <c r="CL136" s="79"/>
    </row>
    <row r="137" spans="10:90">
      <c r="J137" s="79"/>
      <c r="T137" s="79"/>
      <c r="AD137" s="79"/>
      <c r="AN137" s="79"/>
      <c r="AX137" s="79"/>
      <c r="BH137" s="79"/>
      <c r="BR137" s="79"/>
      <c r="CB137" s="79"/>
      <c r="CL137" s="79"/>
    </row>
    <row r="138" spans="10:90">
      <c r="J138" s="79"/>
      <c r="T138" s="79"/>
      <c r="AD138" s="79"/>
      <c r="AN138" s="79"/>
      <c r="AX138" s="79"/>
      <c r="BH138" s="79"/>
      <c r="BR138" s="79"/>
      <c r="CB138" s="79"/>
      <c r="CL138" s="79"/>
    </row>
    <row r="139" spans="10:90">
      <c r="J139" s="79"/>
      <c r="T139" s="79"/>
      <c r="AD139" s="79"/>
      <c r="AN139" s="79"/>
      <c r="AX139" s="79"/>
      <c r="BH139" s="79"/>
      <c r="BR139" s="79"/>
      <c r="CB139" s="79"/>
      <c r="CL139" s="79"/>
    </row>
    <row r="140" spans="10:90">
      <c r="J140" s="79"/>
      <c r="T140" s="79"/>
      <c r="AD140" s="79"/>
      <c r="AN140" s="79"/>
      <c r="AX140" s="79"/>
      <c r="BH140" s="79"/>
      <c r="BR140" s="79"/>
      <c r="CB140" s="79"/>
      <c r="CL140" s="79"/>
    </row>
    <row r="141" spans="10:90">
      <c r="J141" s="79"/>
      <c r="T141" s="79"/>
      <c r="AD141" s="79"/>
      <c r="AN141" s="79"/>
      <c r="AX141" s="79"/>
      <c r="BH141" s="79"/>
      <c r="BR141" s="79"/>
      <c r="CB141" s="79"/>
      <c r="CL141" s="79"/>
    </row>
    <row r="142" spans="10:90">
      <c r="J142" s="79"/>
      <c r="T142" s="79"/>
      <c r="AD142" s="79"/>
      <c r="AN142" s="79"/>
      <c r="AX142" s="79"/>
      <c r="BH142" s="79"/>
      <c r="BR142" s="79"/>
      <c r="CB142" s="79"/>
      <c r="CL142" s="79"/>
    </row>
    <row r="143" spans="10:90">
      <c r="J143" s="79"/>
      <c r="T143" s="79"/>
      <c r="AD143" s="79"/>
      <c r="AN143" s="79"/>
      <c r="AX143" s="79"/>
      <c r="BH143" s="79"/>
      <c r="BR143" s="79"/>
      <c r="CB143" s="79"/>
      <c r="CL143" s="79"/>
    </row>
    <row r="144" spans="10:90">
      <c r="J144" s="79"/>
      <c r="T144" s="79"/>
      <c r="AD144" s="79"/>
      <c r="AN144" s="79"/>
      <c r="AX144" s="79"/>
      <c r="BH144" s="79"/>
      <c r="BR144" s="79"/>
      <c r="CB144" s="79"/>
      <c r="CL144" s="79"/>
    </row>
    <row r="145" spans="10:90">
      <c r="J145" s="79"/>
      <c r="T145" s="79"/>
      <c r="AD145" s="79"/>
      <c r="AN145" s="79"/>
      <c r="AX145" s="79"/>
      <c r="BH145" s="79"/>
      <c r="BR145" s="79"/>
      <c r="CB145" s="79"/>
      <c r="CL145" s="79"/>
    </row>
    <row r="146" spans="10:90">
      <c r="J146" s="79"/>
      <c r="T146" s="79"/>
      <c r="AD146" s="79"/>
      <c r="AN146" s="79"/>
      <c r="AX146" s="79"/>
      <c r="BH146" s="79"/>
      <c r="BR146" s="79"/>
      <c r="CB146" s="79"/>
      <c r="CL146" s="79"/>
    </row>
    <row r="147" spans="10:90">
      <c r="J147" s="79"/>
      <c r="T147" s="79"/>
      <c r="AD147" s="79"/>
      <c r="AN147" s="79"/>
      <c r="AX147" s="79"/>
      <c r="BH147" s="79"/>
      <c r="BR147" s="79"/>
      <c r="CB147" s="79"/>
      <c r="CL147" s="79"/>
    </row>
    <row r="148" spans="10:90">
      <c r="J148" s="79"/>
      <c r="T148" s="79"/>
      <c r="AD148" s="79"/>
      <c r="AN148" s="79"/>
      <c r="AX148" s="79"/>
      <c r="BH148" s="79"/>
      <c r="BR148" s="79"/>
      <c r="CB148" s="79"/>
      <c r="CL148" s="79"/>
    </row>
    <row r="149" spans="10:90">
      <c r="J149" s="79"/>
      <c r="T149" s="79"/>
      <c r="AD149" s="79"/>
      <c r="AN149" s="79"/>
      <c r="AX149" s="79"/>
      <c r="BH149" s="79"/>
      <c r="BR149" s="79"/>
      <c r="CB149" s="79"/>
      <c r="CL149" s="79"/>
    </row>
    <row r="150" spans="10:90">
      <c r="J150" s="79"/>
      <c r="T150" s="79"/>
      <c r="AD150" s="79"/>
      <c r="AN150" s="79"/>
      <c r="AX150" s="79"/>
      <c r="BH150" s="79"/>
      <c r="BR150" s="79"/>
      <c r="CB150" s="79"/>
      <c r="CL150" s="79"/>
    </row>
    <row r="151" spans="10:90">
      <c r="J151" s="79"/>
      <c r="T151" s="79"/>
      <c r="AD151" s="79"/>
      <c r="AN151" s="79"/>
      <c r="AX151" s="79"/>
      <c r="BH151" s="79"/>
      <c r="BR151" s="79"/>
      <c r="CB151" s="79"/>
      <c r="CL151" s="79"/>
    </row>
    <row r="152" spans="10:90">
      <c r="J152" s="79"/>
      <c r="T152" s="79"/>
      <c r="AD152" s="79"/>
      <c r="AN152" s="79"/>
      <c r="AX152" s="79"/>
      <c r="BH152" s="79"/>
      <c r="BR152" s="79"/>
      <c r="CB152" s="79"/>
      <c r="CL152" s="79"/>
    </row>
    <row r="153" spans="10:90">
      <c r="J153" s="79"/>
      <c r="T153" s="79"/>
      <c r="AD153" s="79"/>
      <c r="AN153" s="79"/>
      <c r="AX153" s="79"/>
      <c r="BH153" s="79"/>
      <c r="BR153" s="79"/>
      <c r="CB153" s="79"/>
      <c r="CL153" s="79"/>
    </row>
    <row r="154" spans="10:90">
      <c r="J154" s="79"/>
      <c r="T154" s="79"/>
      <c r="AD154" s="79"/>
      <c r="AN154" s="79"/>
      <c r="AX154" s="79"/>
      <c r="BH154" s="79"/>
      <c r="BR154" s="79"/>
      <c r="CB154" s="79"/>
      <c r="CL154" s="79"/>
    </row>
    <row r="155" spans="10:90">
      <c r="J155" s="79"/>
      <c r="T155" s="79"/>
      <c r="AD155" s="79"/>
      <c r="AN155" s="79"/>
      <c r="AX155" s="79"/>
      <c r="BH155" s="79"/>
      <c r="BR155" s="79"/>
      <c r="CB155" s="79"/>
      <c r="CL155" s="79"/>
    </row>
    <row r="156" spans="10:90">
      <c r="J156" s="79"/>
      <c r="T156" s="79"/>
      <c r="AD156" s="79"/>
      <c r="AN156" s="79"/>
      <c r="AX156" s="79"/>
      <c r="BH156" s="79"/>
      <c r="BR156" s="79"/>
      <c r="CB156" s="79"/>
      <c r="CL156" s="79"/>
    </row>
    <row r="157" spans="10:90">
      <c r="J157" s="79"/>
      <c r="T157" s="79"/>
      <c r="AD157" s="79"/>
      <c r="AN157" s="79"/>
      <c r="AX157" s="79"/>
      <c r="BH157" s="79"/>
      <c r="BR157" s="79"/>
      <c r="CB157" s="79"/>
      <c r="CL157" s="79"/>
    </row>
    <row r="158" spans="10:90">
      <c r="J158" s="79"/>
      <c r="T158" s="79"/>
      <c r="AD158" s="79"/>
      <c r="AN158" s="79"/>
      <c r="AX158" s="79"/>
      <c r="BH158" s="79"/>
      <c r="BR158" s="79"/>
      <c r="CB158" s="79"/>
      <c r="CL158" s="79"/>
    </row>
    <row r="159" spans="10:90">
      <c r="J159" s="79"/>
      <c r="T159" s="79"/>
      <c r="AD159" s="79"/>
      <c r="AN159" s="79"/>
      <c r="AX159" s="79"/>
      <c r="BH159" s="79"/>
      <c r="BR159" s="79"/>
      <c r="CB159" s="79"/>
      <c r="CL159" s="79"/>
    </row>
    <row r="160" spans="10:90">
      <c r="J160" s="79"/>
      <c r="T160" s="79"/>
      <c r="AD160" s="79"/>
      <c r="AN160" s="79"/>
      <c r="AX160" s="79"/>
      <c r="BH160" s="79"/>
      <c r="BR160" s="79"/>
      <c r="CB160" s="79"/>
      <c r="CL160" s="79"/>
    </row>
    <row r="161" spans="10:90">
      <c r="J161" s="79"/>
      <c r="T161" s="79"/>
      <c r="AD161" s="79"/>
      <c r="AN161" s="79"/>
      <c r="AX161" s="79"/>
      <c r="BH161" s="79"/>
      <c r="BR161" s="79"/>
      <c r="CB161" s="79"/>
      <c r="CL161" s="79"/>
    </row>
    <row r="162" spans="10:90">
      <c r="J162" s="79"/>
      <c r="T162" s="79"/>
      <c r="AD162" s="79"/>
      <c r="AN162" s="79"/>
      <c r="AX162" s="79"/>
      <c r="BH162" s="79"/>
      <c r="BR162" s="79"/>
      <c r="CB162" s="79"/>
      <c r="CL162" s="79"/>
    </row>
    <row r="163" spans="10:90">
      <c r="J163" s="79"/>
      <c r="T163" s="79"/>
      <c r="AD163" s="79"/>
      <c r="AN163" s="79"/>
      <c r="AX163" s="79"/>
      <c r="BH163" s="79"/>
      <c r="BR163" s="79"/>
      <c r="CB163" s="79"/>
      <c r="CL163" s="79"/>
    </row>
    <row r="164" spans="10:90">
      <c r="J164" s="79"/>
      <c r="T164" s="79"/>
      <c r="AD164" s="79"/>
      <c r="AN164" s="79"/>
      <c r="AX164" s="79"/>
      <c r="BH164" s="79"/>
      <c r="BR164" s="79"/>
      <c r="CB164" s="79"/>
      <c r="CL164" s="79"/>
    </row>
    <row r="165" spans="10:90">
      <c r="J165" s="79"/>
      <c r="T165" s="79"/>
      <c r="AD165" s="79"/>
      <c r="AN165" s="79"/>
      <c r="AX165" s="79"/>
      <c r="BH165" s="79"/>
      <c r="BR165" s="79"/>
      <c r="CB165" s="79"/>
      <c r="CL165" s="79"/>
    </row>
    <row r="166" spans="10:90">
      <c r="J166" s="79"/>
      <c r="T166" s="79"/>
      <c r="AD166" s="79"/>
      <c r="AN166" s="79"/>
      <c r="AX166" s="79"/>
      <c r="BH166" s="79"/>
      <c r="BR166" s="79"/>
      <c r="CB166" s="79"/>
      <c r="CL166" s="79"/>
    </row>
    <row r="167" spans="10:90">
      <c r="J167" s="79"/>
      <c r="T167" s="79"/>
      <c r="AD167" s="79"/>
      <c r="AN167" s="79"/>
      <c r="AX167" s="79"/>
      <c r="BH167" s="79"/>
      <c r="BR167" s="79"/>
      <c r="CB167" s="79"/>
      <c r="CL167" s="79"/>
    </row>
    <row r="168" spans="10:90">
      <c r="J168" s="79"/>
      <c r="T168" s="79"/>
      <c r="AD168" s="79"/>
      <c r="AN168" s="79"/>
      <c r="AX168" s="79"/>
      <c r="BH168" s="79"/>
      <c r="BR168" s="79"/>
      <c r="CB168" s="79"/>
      <c r="CL168" s="79"/>
    </row>
    <row r="169" spans="10:90">
      <c r="J169" s="79"/>
      <c r="T169" s="79"/>
      <c r="AD169" s="79"/>
      <c r="AN169" s="79"/>
      <c r="AX169" s="79"/>
      <c r="BH169" s="79"/>
      <c r="BR169" s="79"/>
      <c r="CB169" s="79"/>
      <c r="CL169" s="79"/>
    </row>
    <row r="170" spans="10:90">
      <c r="J170" s="79"/>
      <c r="T170" s="79"/>
      <c r="AD170" s="79"/>
      <c r="AN170" s="79"/>
      <c r="AX170" s="79"/>
      <c r="BH170" s="79"/>
      <c r="BR170" s="79"/>
      <c r="CB170" s="79"/>
      <c r="CL170" s="79"/>
    </row>
    <row r="171" spans="10:90">
      <c r="J171" s="79"/>
      <c r="T171" s="79"/>
      <c r="AD171" s="79"/>
      <c r="AN171" s="79"/>
      <c r="AX171" s="79"/>
      <c r="BH171" s="79"/>
      <c r="BR171" s="79"/>
      <c r="CB171" s="79"/>
      <c r="CL171" s="79"/>
    </row>
    <row r="172" spans="10:90">
      <c r="J172" s="79"/>
      <c r="T172" s="79"/>
      <c r="AD172" s="79"/>
      <c r="AN172" s="79"/>
      <c r="AX172" s="79"/>
      <c r="BH172" s="79"/>
      <c r="BR172" s="79"/>
      <c r="CB172" s="79"/>
      <c r="CL172" s="79"/>
    </row>
    <row r="173" spans="10:90">
      <c r="J173" s="79"/>
      <c r="T173" s="79"/>
      <c r="AD173" s="79"/>
      <c r="AN173" s="79"/>
      <c r="AX173" s="79"/>
      <c r="BH173" s="79"/>
      <c r="BR173" s="79"/>
      <c r="CB173" s="79"/>
      <c r="CL173" s="79"/>
    </row>
    <row r="174" spans="10:90">
      <c r="J174" s="79"/>
      <c r="T174" s="79"/>
      <c r="AD174" s="79"/>
      <c r="AN174" s="79"/>
      <c r="AX174" s="79"/>
      <c r="BH174" s="79"/>
      <c r="BR174" s="79"/>
      <c r="CB174" s="79"/>
      <c r="CL174" s="79"/>
    </row>
    <row r="175" spans="10:90">
      <c r="J175" s="79"/>
      <c r="T175" s="79"/>
      <c r="AD175" s="79"/>
      <c r="AN175" s="79"/>
      <c r="AX175" s="79"/>
      <c r="BH175" s="79"/>
      <c r="BR175" s="79"/>
      <c r="CB175" s="79"/>
      <c r="CL175" s="79"/>
    </row>
    <row r="176" spans="10:90">
      <c r="J176" s="79"/>
      <c r="T176" s="79"/>
      <c r="AD176" s="79"/>
      <c r="AN176" s="79"/>
      <c r="AX176" s="79"/>
      <c r="BH176" s="79"/>
      <c r="BR176" s="79"/>
      <c r="CB176" s="79"/>
      <c r="CL176" s="79"/>
    </row>
    <row r="177" spans="10:90">
      <c r="J177" s="79"/>
      <c r="T177" s="79"/>
      <c r="AD177" s="79"/>
      <c r="AN177" s="79"/>
      <c r="AX177" s="79"/>
      <c r="BH177" s="79"/>
      <c r="BR177" s="79"/>
      <c r="CB177" s="79"/>
      <c r="CL177" s="79"/>
    </row>
    <row r="178" spans="10:90">
      <c r="J178" s="79"/>
      <c r="T178" s="79"/>
      <c r="AD178" s="79"/>
      <c r="AN178" s="79"/>
      <c r="AX178" s="79"/>
      <c r="BH178" s="79"/>
      <c r="BR178" s="79"/>
      <c r="CB178" s="79"/>
      <c r="CL178" s="79"/>
    </row>
    <row r="179" spans="10:90">
      <c r="J179" s="79"/>
      <c r="T179" s="79"/>
      <c r="AD179" s="79"/>
      <c r="AN179" s="79"/>
      <c r="AX179" s="79"/>
      <c r="BH179" s="79"/>
      <c r="BR179" s="79"/>
      <c r="CB179" s="79"/>
      <c r="CL179" s="79"/>
    </row>
    <row r="180" spans="10:90">
      <c r="J180" s="79"/>
      <c r="T180" s="79"/>
      <c r="AD180" s="79"/>
      <c r="AN180" s="79"/>
      <c r="AX180" s="79"/>
      <c r="BH180" s="79"/>
      <c r="BR180" s="79"/>
      <c r="CB180" s="79"/>
      <c r="CL180" s="79"/>
    </row>
    <row r="181" spans="10:90">
      <c r="J181" s="79"/>
      <c r="T181" s="79"/>
      <c r="AD181" s="79"/>
      <c r="AN181" s="79"/>
      <c r="AX181" s="79"/>
      <c r="BH181" s="79"/>
      <c r="BR181" s="79"/>
      <c r="CB181" s="79"/>
      <c r="CL181" s="79"/>
    </row>
    <row r="182" spans="10:90">
      <c r="J182" s="79"/>
      <c r="T182" s="79"/>
      <c r="AD182" s="79"/>
      <c r="AN182" s="79"/>
      <c r="AX182" s="79"/>
      <c r="BH182" s="79"/>
      <c r="BR182" s="79"/>
      <c r="CB182" s="79"/>
      <c r="CL182" s="79"/>
    </row>
    <row r="183" spans="10:90">
      <c r="J183" s="79"/>
      <c r="T183" s="79"/>
      <c r="AD183" s="79"/>
      <c r="AN183" s="79"/>
      <c r="AX183" s="79"/>
      <c r="BH183" s="79"/>
      <c r="BR183" s="79"/>
      <c r="CB183" s="79"/>
      <c r="CL183" s="79"/>
    </row>
    <row r="184" spans="10:90">
      <c r="J184" s="79"/>
      <c r="T184" s="79"/>
      <c r="AD184" s="79"/>
      <c r="AN184" s="79"/>
      <c r="AX184" s="79"/>
      <c r="BH184" s="79"/>
      <c r="BR184" s="79"/>
      <c r="CB184" s="79"/>
      <c r="CL184" s="79"/>
    </row>
    <row r="185" spans="10:90">
      <c r="J185" s="79"/>
      <c r="T185" s="79"/>
      <c r="AD185" s="79"/>
      <c r="AN185" s="79"/>
      <c r="AX185" s="79"/>
      <c r="BH185" s="79"/>
      <c r="BR185" s="79"/>
      <c r="CB185" s="79"/>
      <c r="CL185" s="79"/>
    </row>
    <row r="186" spans="10:90">
      <c r="J186" s="79"/>
      <c r="T186" s="79"/>
      <c r="AD186" s="79"/>
      <c r="AN186" s="79"/>
      <c r="AX186" s="79"/>
      <c r="BH186" s="79"/>
      <c r="BR186" s="79"/>
      <c r="CB186" s="79"/>
      <c r="CL186" s="79"/>
    </row>
    <row r="187" spans="10:90">
      <c r="J187" s="79"/>
      <c r="T187" s="79"/>
      <c r="AD187" s="79"/>
      <c r="AN187" s="79"/>
      <c r="AX187" s="79"/>
      <c r="BH187" s="79"/>
      <c r="BR187" s="79"/>
      <c r="CB187" s="79"/>
      <c r="CL187" s="79"/>
    </row>
    <row r="188" spans="10:90">
      <c r="J188" s="79"/>
      <c r="T188" s="79"/>
      <c r="AD188" s="79"/>
      <c r="AN188" s="79"/>
      <c r="AX188" s="79"/>
      <c r="BH188" s="79"/>
      <c r="BR188" s="79"/>
      <c r="CB188" s="79"/>
      <c r="CL188" s="79"/>
    </row>
    <row r="189" spans="10:90">
      <c r="J189" s="79"/>
      <c r="T189" s="79"/>
      <c r="AD189" s="79"/>
      <c r="AN189" s="79"/>
      <c r="AX189" s="79"/>
      <c r="BH189" s="79"/>
      <c r="BR189" s="79"/>
      <c r="CB189" s="79"/>
      <c r="CL189" s="79"/>
    </row>
    <row r="190" spans="10:90">
      <c r="J190" s="79"/>
      <c r="T190" s="79"/>
      <c r="AD190" s="79"/>
      <c r="AN190" s="79"/>
      <c r="AX190" s="79"/>
      <c r="BH190" s="79"/>
      <c r="BR190" s="79"/>
      <c r="CB190" s="79"/>
      <c r="CL190" s="79"/>
    </row>
    <row r="191" spans="10:90">
      <c r="J191" s="79"/>
      <c r="T191" s="79"/>
      <c r="AD191" s="79"/>
      <c r="AN191" s="79"/>
      <c r="AX191" s="79"/>
      <c r="BH191" s="79"/>
      <c r="BR191" s="79"/>
      <c r="CB191" s="79"/>
      <c r="CL191" s="79"/>
    </row>
    <row r="192" spans="10:90">
      <c r="J192" s="79"/>
      <c r="T192" s="79"/>
      <c r="AD192" s="79"/>
      <c r="AN192" s="79"/>
      <c r="AX192" s="79"/>
      <c r="BH192" s="79"/>
      <c r="BR192" s="79"/>
      <c r="CB192" s="79"/>
      <c r="CL192" s="79"/>
    </row>
    <row r="193" spans="10:90">
      <c r="J193" s="79"/>
      <c r="T193" s="79"/>
      <c r="AD193" s="79"/>
      <c r="AN193" s="79"/>
      <c r="AX193" s="79"/>
      <c r="BH193" s="79"/>
      <c r="BR193" s="79"/>
      <c r="CB193" s="79"/>
      <c r="CL193" s="79"/>
    </row>
    <row r="194" spans="10:90">
      <c r="J194" s="79"/>
      <c r="T194" s="79"/>
      <c r="AD194" s="79"/>
      <c r="AN194" s="79"/>
      <c r="AX194" s="79"/>
      <c r="BH194" s="79"/>
      <c r="BR194" s="79"/>
      <c r="CB194" s="79"/>
      <c r="CL194" s="79"/>
    </row>
    <row r="195" spans="10:90">
      <c r="J195" s="79"/>
      <c r="T195" s="79"/>
      <c r="AD195" s="79"/>
      <c r="AN195" s="79"/>
      <c r="AX195" s="79"/>
      <c r="BH195" s="79"/>
      <c r="BR195" s="79"/>
      <c r="CB195" s="79"/>
      <c r="CL195" s="79"/>
    </row>
    <row r="196" spans="10:90">
      <c r="J196" s="79"/>
      <c r="T196" s="79"/>
      <c r="AD196" s="79"/>
      <c r="AN196" s="79"/>
      <c r="AX196" s="79"/>
      <c r="BH196" s="79"/>
      <c r="BR196" s="79"/>
      <c r="CB196" s="79"/>
      <c r="CL196" s="79"/>
    </row>
    <row r="197" spans="10:90">
      <c r="J197" s="79"/>
      <c r="T197" s="79"/>
      <c r="AD197" s="79"/>
      <c r="AN197" s="79"/>
      <c r="AX197" s="79"/>
      <c r="BH197" s="79"/>
      <c r="BR197" s="79"/>
      <c r="CB197" s="79"/>
      <c r="CL197" s="79"/>
    </row>
    <row r="198" spans="10:90">
      <c r="J198" s="79"/>
      <c r="T198" s="79"/>
      <c r="AD198" s="79"/>
      <c r="AN198" s="79"/>
      <c r="AX198" s="79"/>
      <c r="BH198" s="79"/>
      <c r="BR198" s="79"/>
      <c r="CB198" s="79"/>
      <c r="CL198" s="79"/>
    </row>
    <row r="199" spans="10:90">
      <c r="J199" s="79"/>
      <c r="T199" s="79"/>
      <c r="AD199" s="79"/>
      <c r="AN199" s="79"/>
      <c r="AX199" s="79"/>
      <c r="BH199" s="79"/>
      <c r="BR199" s="79"/>
      <c r="CB199" s="79"/>
      <c r="CL199" s="79"/>
    </row>
    <row r="200" spans="10:90">
      <c r="J200" s="79"/>
      <c r="T200" s="79"/>
      <c r="AD200" s="79"/>
      <c r="AN200" s="79"/>
      <c r="AX200" s="79"/>
      <c r="BH200" s="79"/>
      <c r="BR200" s="79"/>
      <c r="CB200" s="79"/>
      <c r="CL200" s="79"/>
    </row>
    <row r="201" spans="10:90">
      <c r="J201" s="79"/>
      <c r="T201" s="79"/>
      <c r="AD201" s="79"/>
      <c r="AN201" s="79"/>
      <c r="AX201" s="79"/>
      <c r="BH201" s="79"/>
      <c r="BR201" s="79"/>
      <c r="CB201" s="79"/>
      <c r="CL201" s="79"/>
    </row>
    <row r="202" spans="10:90">
      <c r="J202" s="79"/>
      <c r="T202" s="79"/>
      <c r="AD202" s="79"/>
      <c r="AN202" s="79"/>
      <c r="AX202" s="79"/>
      <c r="BH202" s="79"/>
      <c r="BR202" s="79"/>
      <c r="CB202" s="79"/>
      <c r="CL202" s="79"/>
    </row>
    <row r="203" spans="10:90">
      <c r="J203" s="79"/>
      <c r="T203" s="79"/>
      <c r="AD203" s="79"/>
      <c r="AN203" s="79"/>
      <c r="AX203" s="79"/>
      <c r="BH203" s="79"/>
      <c r="BR203" s="79"/>
      <c r="CB203" s="79"/>
      <c r="CL203" s="79"/>
    </row>
    <row r="204" spans="10:90">
      <c r="J204" s="79"/>
      <c r="T204" s="79"/>
      <c r="AD204" s="79"/>
      <c r="AN204" s="79"/>
      <c r="AX204" s="79"/>
      <c r="BH204" s="79"/>
      <c r="BR204" s="79"/>
      <c r="CB204" s="79"/>
      <c r="CL204" s="79"/>
    </row>
    <row r="205" spans="10:90">
      <c r="J205" s="79"/>
      <c r="T205" s="79"/>
      <c r="AD205" s="79"/>
      <c r="AN205" s="79"/>
      <c r="AX205" s="79"/>
      <c r="BH205" s="79"/>
      <c r="BR205" s="79"/>
      <c r="CB205" s="79"/>
      <c r="CL205" s="79"/>
    </row>
    <row r="206" spans="10:90">
      <c r="J206" s="79"/>
      <c r="T206" s="79"/>
      <c r="AD206" s="79"/>
      <c r="AN206" s="79"/>
      <c r="AX206" s="79"/>
      <c r="BH206" s="79"/>
      <c r="BR206" s="79"/>
      <c r="CB206" s="79"/>
      <c r="CL206" s="79"/>
    </row>
    <row r="207" spans="10:90">
      <c r="J207" s="79"/>
      <c r="T207" s="79"/>
      <c r="AD207" s="79"/>
      <c r="AN207" s="79"/>
      <c r="AX207" s="79"/>
      <c r="BH207" s="79"/>
      <c r="BR207" s="79"/>
      <c r="CB207" s="79"/>
      <c r="CL207" s="79"/>
    </row>
    <row r="208" spans="10:90">
      <c r="J208" s="79"/>
      <c r="T208" s="79"/>
      <c r="AD208" s="79"/>
      <c r="AN208" s="79"/>
      <c r="AX208" s="79"/>
      <c r="BH208" s="79"/>
      <c r="BR208" s="79"/>
      <c r="CB208" s="79"/>
      <c r="CL208" s="79"/>
    </row>
    <row r="209" spans="10:90">
      <c r="J209" s="79"/>
      <c r="T209" s="79"/>
      <c r="AD209" s="79"/>
      <c r="AN209" s="79"/>
      <c r="AX209" s="79"/>
      <c r="BH209" s="79"/>
      <c r="BR209" s="79"/>
      <c r="CB209" s="79"/>
      <c r="CL209" s="79"/>
    </row>
    <row r="210" spans="10:90">
      <c r="J210" s="79"/>
      <c r="T210" s="79"/>
      <c r="AD210" s="79"/>
      <c r="AN210" s="79"/>
      <c r="AX210" s="79"/>
      <c r="BH210" s="79"/>
      <c r="BR210" s="79"/>
      <c r="CB210" s="79"/>
      <c r="CL210" s="79"/>
    </row>
    <row r="211" spans="10:90">
      <c r="J211" s="79"/>
      <c r="T211" s="79"/>
      <c r="AD211" s="79"/>
      <c r="AN211" s="79"/>
      <c r="AX211" s="79"/>
      <c r="BH211" s="79"/>
      <c r="BR211" s="79"/>
      <c r="CB211" s="79"/>
      <c r="CL211" s="79"/>
    </row>
    <row r="212" spans="10:90">
      <c r="J212" s="79"/>
      <c r="T212" s="79"/>
      <c r="AD212" s="79"/>
      <c r="AN212" s="79"/>
      <c r="AX212" s="79"/>
      <c r="BH212" s="79"/>
      <c r="BR212" s="79"/>
      <c r="CB212" s="79"/>
      <c r="CL212" s="79"/>
    </row>
    <row r="213" spans="10:90">
      <c r="J213" s="79"/>
      <c r="T213" s="79"/>
      <c r="AD213" s="79"/>
      <c r="AN213" s="79"/>
      <c r="AX213" s="79"/>
      <c r="BH213" s="79"/>
      <c r="BR213" s="79"/>
      <c r="CB213" s="79"/>
      <c r="CL213" s="79"/>
    </row>
    <row r="214" spans="10:90">
      <c r="J214" s="79"/>
      <c r="T214" s="79"/>
      <c r="AD214" s="79"/>
      <c r="AN214" s="79"/>
      <c r="AX214" s="79"/>
      <c r="BH214" s="79"/>
      <c r="BR214" s="79"/>
      <c r="CB214" s="79"/>
      <c r="CL214" s="79"/>
    </row>
    <row r="215" spans="10:90">
      <c r="J215" s="79"/>
      <c r="T215" s="79"/>
      <c r="AD215" s="79"/>
      <c r="AN215" s="79"/>
      <c r="AX215" s="79"/>
      <c r="BH215" s="79"/>
      <c r="BR215" s="79"/>
      <c r="CB215" s="79"/>
      <c r="CL215" s="79"/>
    </row>
    <row r="216" spans="10:90">
      <c r="J216" s="79"/>
      <c r="T216" s="79"/>
      <c r="AD216" s="79"/>
      <c r="AN216" s="79"/>
      <c r="AX216" s="79"/>
      <c r="BH216" s="79"/>
      <c r="BR216" s="79"/>
      <c r="CB216" s="79"/>
      <c r="CL216" s="79"/>
    </row>
    <row r="217" spans="10:90">
      <c r="J217" s="79"/>
      <c r="T217" s="79"/>
      <c r="AD217" s="79"/>
      <c r="AN217" s="79"/>
      <c r="AX217" s="79"/>
      <c r="BH217" s="79"/>
      <c r="BR217" s="79"/>
      <c r="CB217" s="79"/>
      <c r="CL217" s="79"/>
    </row>
    <row r="218" spans="10:90">
      <c r="J218" s="79"/>
      <c r="T218" s="79"/>
      <c r="AD218" s="79"/>
      <c r="AN218" s="79"/>
      <c r="AX218" s="79"/>
      <c r="BH218" s="79"/>
      <c r="BR218" s="79"/>
      <c r="CB218" s="79"/>
      <c r="CL218" s="79"/>
    </row>
    <row r="219" spans="10:90">
      <c r="J219" s="79"/>
      <c r="T219" s="79"/>
      <c r="AD219" s="79"/>
      <c r="AN219" s="79"/>
      <c r="AX219" s="79"/>
      <c r="BH219" s="79"/>
      <c r="BR219" s="79"/>
      <c r="CB219" s="79"/>
      <c r="CL219" s="79"/>
    </row>
    <row r="220" spans="10:90">
      <c r="J220" s="79"/>
      <c r="T220" s="79"/>
      <c r="AD220" s="79"/>
      <c r="AN220" s="79"/>
      <c r="AX220" s="79"/>
      <c r="BH220" s="79"/>
      <c r="BR220" s="79"/>
      <c r="CB220" s="79"/>
      <c r="CL220" s="79"/>
    </row>
    <row r="221" spans="10:90">
      <c r="J221" s="79"/>
      <c r="T221" s="79"/>
      <c r="AD221" s="79"/>
      <c r="AN221" s="79"/>
      <c r="AX221" s="79"/>
      <c r="BH221" s="79"/>
      <c r="BR221" s="79"/>
      <c r="CB221" s="79"/>
      <c r="CL221" s="79"/>
    </row>
    <row r="222" spans="10:90">
      <c r="J222" s="79"/>
      <c r="T222" s="79"/>
      <c r="AD222" s="79"/>
      <c r="AN222" s="79"/>
      <c r="AX222" s="79"/>
      <c r="BH222" s="79"/>
      <c r="BR222" s="79"/>
      <c r="CB222" s="79"/>
      <c r="CL222" s="79"/>
    </row>
    <row r="223" spans="10:90">
      <c r="J223" s="79"/>
      <c r="T223" s="79"/>
      <c r="AD223" s="79"/>
      <c r="AN223" s="79"/>
      <c r="AX223" s="79"/>
      <c r="BH223" s="79"/>
      <c r="BR223" s="79"/>
      <c r="CB223" s="79"/>
      <c r="CL223" s="79"/>
    </row>
    <row r="224" spans="10:90">
      <c r="J224" s="79"/>
      <c r="T224" s="79"/>
      <c r="AD224" s="79"/>
      <c r="AN224" s="79"/>
      <c r="AX224" s="79"/>
      <c r="BH224" s="79"/>
      <c r="BR224" s="79"/>
      <c r="CB224" s="79"/>
      <c r="CL224" s="79"/>
    </row>
    <row r="225" spans="10:90">
      <c r="J225" s="79"/>
      <c r="T225" s="79"/>
      <c r="AD225" s="79"/>
      <c r="AN225" s="79"/>
      <c r="AX225" s="79"/>
      <c r="BH225" s="79"/>
      <c r="BR225" s="79"/>
      <c r="CB225" s="79"/>
      <c r="CL225" s="79"/>
    </row>
    <row r="226" spans="10:90">
      <c r="J226" s="79"/>
      <c r="T226" s="79"/>
      <c r="AD226" s="79"/>
      <c r="AN226" s="79"/>
      <c r="AX226" s="79"/>
      <c r="BH226" s="79"/>
      <c r="BR226" s="79"/>
      <c r="CB226" s="79"/>
      <c r="CL226" s="79"/>
    </row>
    <row r="227" spans="10:90">
      <c r="J227" s="79"/>
      <c r="T227" s="79"/>
      <c r="AD227" s="79"/>
      <c r="AN227" s="79"/>
      <c r="AX227" s="79"/>
      <c r="BH227" s="79"/>
      <c r="BR227" s="79"/>
      <c r="CB227" s="79"/>
      <c r="CL227" s="79"/>
    </row>
    <row r="228" spans="10:90">
      <c r="J228" s="79"/>
      <c r="T228" s="79"/>
      <c r="AD228" s="79"/>
      <c r="AN228" s="79"/>
      <c r="AX228" s="79"/>
      <c r="BH228" s="79"/>
      <c r="BR228" s="79"/>
      <c r="CB228" s="79"/>
      <c r="CL228" s="79"/>
    </row>
    <row r="229" spans="10:90">
      <c r="J229" s="79"/>
      <c r="T229" s="79"/>
      <c r="AD229" s="79"/>
      <c r="AN229" s="79"/>
      <c r="AX229" s="79"/>
      <c r="BH229" s="79"/>
      <c r="BR229" s="79"/>
      <c r="CB229" s="79"/>
      <c r="CL229" s="79"/>
    </row>
    <row r="230" spans="10:90">
      <c r="J230" s="79"/>
      <c r="T230" s="79"/>
      <c r="AD230" s="79"/>
      <c r="AN230" s="79"/>
      <c r="AX230" s="79"/>
      <c r="BH230" s="79"/>
      <c r="BR230" s="79"/>
      <c r="CB230" s="79"/>
      <c r="CL230" s="79"/>
    </row>
    <row r="231" spans="10:90">
      <c r="J231" s="79"/>
      <c r="T231" s="79"/>
      <c r="AD231" s="79"/>
      <c r="AN231" s="79"/>
      <c r="AX231" s="79"/>
      <c r="BH231" s="79"/>
      <c r="BR231" s="79"/>
      <c r="CB231" s="79"/>
      <c r="CL231" s="79"/>
    </row>
    <row r="232" spans="10:90">
      <c r="J232" s="79"/>
      <c r="T232" s="79"/>
      <c r="AD232" s="79"/>
      <c r="AN232" s="79"/>
      <c r="AX232" s="79"/>
      <c r="BH232" s="79"/>
      <c r="BR232" s="79"/>
      <c r="CB232" s="79"/>
      <c r="CL232" s="79"/>
    </row>
    <row r="233" spans="10:90">
      <c r="J233" s="79"/>
      <c r="T233" s="79"/>
      <c r="AD233" s="79"/>
      <c r="AN233" s="79"/>
      <c r="AX233" s="79"/>
      <c r="BH233" s="79"/>
      <c r="BR233" s="79"/>
      <c r="CB233" s="79"/>
      <c r="CL233" s="79"/>
    </row>
    <row r="234" spans="10:90">
      <c r="J234" s="79"/>
      <c r="T234" s="79"/>
      <c r="AD234" s="79"/>
      <c r="AN234" s="79"/>
      <c r="AX234" s="79"/>
      <c r="BH234" s="79"/>
      <c r="BR234" s="79"/>
      <c r="CB234" s="79"/>
      <c r="CL234" s="79"/>
    </row>
    <row r="235" spans="10:90">
      <c r="J235" s="79"/>
      <c r="T235" s="79"/>
      <c r="AD235" s="79"/>
      <c r="AN235" s="79"/>
      <c r="AX235" s="79"/>
      <c r="BH235" s="79"/>
      <c r="BR235" s="79"/>
      <c r="CB235" s="79"/>
      <c r="CL235" s="79"/>
    </row>
    <row r="236" spans="10:90">
      <c r="J236" s="79"/>
      <c r="T236" s="79"/>
      <c r="AD236" s="79"/>
      <c r="AN236" s="79"/>
      <c r="AX236" s="79"/>
      <c r="BH236" s="79"/>
      <c r="BR236" s="79"/>
      <c r="CB236" s="79"/>
      <c r="CL236" s="79"/>
    </row>
    <row r="237" spans="10:90">
      <c r="J237" s="79"/>
      <c r="T237" s="79"/>
      <c r="AD237" s="79"/>
      <c r="AN237" s="79"/>
      <c r="AX237" s="79"/>
      <c r="BH237" s="79"/>
      <c r="BR237" s="79"/>
      <c r="CB237" s="79"/>
      <c r="CL237" s="79"/>
    </row>
    <row r="238" spans="10:90">
      <c r="J238" s="79"/>
      <c r="T238" s="79"/>
      <c r="AD238" s="79"/>
      <c r="AN238" s="79"/>
      <c r="AX238" s="79"/>
      <c r="BH238" s="79"/>
      <c r="BR238" s="79"/>
      <c r="CB238" s="79"/>
      <c r="CL238" s="79"/>
    </row>
    <row r="239" spans="10:90">
      <c r="J239" s="79"/>
      <c r="T239" s="79"/>
      <c r="AD239" s="79"/>
      <c r="AN239" s="79"/>
      <c r="AX239" s="79"/>
      <c r="BH239" s="79"/>
      <c r="BR239" s="79"/>
      <c r="CB239" s="79"/>
      <c r="CL239" s="79"/>
    </row>
    <row r="240" spans="10:90">
      <c r="J240" s="79"/>
      <c r="T240" s="79"/>
      <c r="AD240" s="79"/>
      <c r="AN240" s="79"/>
      <c r="AX240" s="79"/>
      <c r="BH240" s="79"/>
      <c r="BR240" s="79"/>
      <c r="CB240" s="79"/>
      <c r="CL240" s="79"/>
    </row>
    <row r="241" spans="10:90">
      <c r="J241" s="79"/>
      <c r="T241" s="79"/>
      <c r="AD241" s="79"/>
      <c r="AN241" s="79"/>
      <c r="AX241" s="79"/>
      <c r="BH241" s="79"/>
      <c r="BR241" s="79"/>
      <c r="CB241" s="79"/>
      <c r="CL241" s="79"/>
    </row>
    <row r="242" spans="10:90">
      <c r="J242" s="79"/>
      <c r="T242" s="79"/>
      <c r="AD242" s="79"/>
      <c r="AN242" s="79"/>
      <c r="AX242" s="79"/>
      <c r="BH242" s="79"/>
      <c r="BR242" s="79"/>
      <c r="CB242" s="79"/>
      <c r="CL242" s="79"/>
    </row>
    <row r="243" spans="10:90">
      <c r="J243" s="79"/>
      <c r="T243" s="79"/>
      <c r="AD243" s="79"/>
      <c r="AN243" s="79"/>
      <c r="AX243" s="79"/>
      <c r="BH243" s="79"/>
      <c r="BR243" s="79"/>
      <c r="CB243" s="79"/>
      <c r="CL243" s="79"/>
    </row>
    <row r="244" spans="10:90">
      <c r="J244" s="79"/>
      <c r="T244" s="79"/>
      <c r="AD244" s="79"/>
      <c r="AN244" s="79"/>
      <c r="AX244" s="79"/>
      <c r="BH244" s="79"/>
      <c r="BR244" s="79"/>
      <c r="CB244" s="79"/>
      <c r="CL244" s="79"/>
    </row>
    <row r="245" spans="10:90">
      <c r="J245" s="79"/>
      <c r="T245" s="79"/>
      <c r="AD245" s="79"/>
      <c r="AN245" s="79"/>
      <c r="AX245" s="79"/>
      <c r="BH245" s="79"/>
      <c r="BR245" s="79"/>
      <c r="CB245" s="79"/>
      <c r="CL245" s="79"/>
    </row>
    <row r="246" spans="10:90">
      <c r="J246" s="79"/>
      <c r="T246" s="79"/>
      <c r="AD246" s="79"/>
      <c r="AN246" s="79"/>
      <c r="AX246" s="79"/>
      <c r="BH246" s="79"/>
      <c r="BR246" s="79"/>
      <c r="CB246" s="79"/>
      <c r="CL246" s="79"/>
    </row>
    <row r="247" spans="10:90">
      <c r="J247" s="79"/>
      <c r="T247" s="79"/>
      <c r="AD247" s="79"/>
      <c r="AN247" s="79"/>
      <c r="AX247" s="79"/>
      <c r="BH247" s="79"/>
      <c r="BR247" s="79"/>
      <c r="CB247" s="79"/>
      <c r="CL247" s="79"/>
    </row>
    <row r="248" spans="10:90">
      <c r="J248" s="79"/>
      <c r="T248" s="79"/>
      <c r="AD248" s="79"/>
      <c r="AN248" s="79"/>
      <c r="AX248" s="79"/>
      <c r="BH248" s="79"/>
      <c r="BR248" s="79"/>
      <c r="CB248" s="79"/>
      <c r="CL248" s="79"/>
    </row>
    <row r="249" spans="10:90">
      <c r="J249" s="79"/>
      <c r="T249" s="79"/>
      <c r="AD249" s="79"/>
      <c r="AN249" s="79"/>
      <c r="AX249" s="79"/>
      <c r="BH249" s="79"/>
      <c r="BR249" s="79"/>
      <c r="CB249" s="79"/>
      <c r="CL249" s="79"/>
    </row>
    <row r="250" spans="10:90">
      <c r="J250" s="79"/>
      <c r="T250" s="79"/>
      <c r="AD250" s="79"/>
      <c r="AN250" s="79"/>
      <c r="AX250" s="79"/>
      <c r="BH250" s="79"/>
      <c r="BR250" s="79"/>
      <c r="CB250" s="79"/>
      <c r="CL250" s="79"/>
    </row>
    <row r="251" spans="10:90">
      <c r="J251" s="79"/>
      <c r="T251" s="79"/>
      <c r="AD251" s="79"/>
      <c r="AN251" s="79"/>
      <c r="AX251" s="79"/>
      <c r="BH251" s="79"/>
      <c r="BR251" s="79"/>
      <c r="CB251" s="79"/>
      <c r="CL251" s="79"/>
    </row>
    <row r="252" spans="10:90">
      <c r="J252" s="79"/>
      <c r="T252" s="79"/>
      <c r="AD252" s="79"/>
      <c r="AN252" s="79"/>
      <c r="AX252" s="79"/>
      <c r="BH252" s="79"/>
      <c r="BR252" s="79"/>
      <c r="CB252" s="79"/>
      <c r="CL252" s="79"/>
    </row>
    <row r="253" spans="10:90">
      <c r="J253" s="79"/>
      <c r="T253" s="79"/>
      <c r="AD253" s="79"/>
      <c r="AN253" s="79"/>
      <c r="AX253" s="79"/>
      <c r="BH253" s="79"/>
      <c r="BR253" s="79"/>
      <c r="CB253" s="79"/>
      <c r="CL253" s="79"/>
    </row>
    <row r="254" spans="10:90">
      <c r="J254" s="79"/>
      <c r="T254" s="79"/>
      <c r="AD254" s="79"/>
      <c r="AN254" s="79"/>
      <c r="AX254" s="79"/>
      <c r="BH254" s="79"/>
      <c r="BR254" s="79"/>
      <c r="CB254" s="79"/>
      <c r="CL254" s="79"/>
    </row>
    <row r="255" spans="10:90">
      <c r="J255" s="79"/>
      <c r="T255" s="79"/>
      <c r="AD255" s="79"/>
      <c r="AN255" s="79"/>
      <c r="AX255" s="79"/>
      <c r="BH255" s="79"/>
      <c r="BR255" s="79"/>
      <c r="CB255" s="79"/>
      <c r="CL255" s="79"/>
    </row>
    <row r="256" spans="10:90">
      <c r="J256" s="79"/>
      <c r="T256" s="79"/>
      <c r="AD256" s="79"/>
      <c r="AN256" s="79"/>
      <c r="AX256" s="79"/>
      <c r="BH256" s="79"/>
      <c r="BR256" s="79"/>
      <c r="CB256" s="79"/>
      <c r="CL256" s="79"/>
    </row>
    <row r="257" spans="10:90">
      <c r="J257" s="79"/>
      <c r="T257" s="79"/>
      <c r="AD257" s="79"/>
      <c r="AN257" s="79"/>
      <c r="AX257" s="79"/>
      <c r="BH257" s="79"/>
      <c r="BR257" s="79"/>
      <c r="CB257" s="79"/>
      <c r="CL257" s="79"/>
    </row>
    <row r="258" spans="10:90">
      <c r="J258" s="79"/>
      <c r="T258" s="79"/>
      <c r="AD258" s="79"/>
      <c r="AN258" s="79"/>
      <c r="AX258" s="79"/>
      <c r="BH258" s="79"/>
      <c r="BR258" s="79"/>
      <c r="CB258" s="79"/>
      <c r="CL258" s="79"/>
    </row>
    <row r="259" spans="10:90">
      <c r="J259" s="79"/>
      <c r="T259" s="79"/>
      <c r="AD259" s="79"/>
      <c r="AN259" s="79"/>
      <c r="AX259" s="79"/>
      <c r="BH259" s="79"/>
      <c r="BR259" s="79"/>
      <c r="CB259" s="79"/>
      <c r="CL259" s="79"/>
    </row>
    <row r="260" spans="10:90">
      <c r="J260" s="79"/>
      <c r="T260" s="79"/>
      <c r="AD260" s="79"/>
      <c r="AN260" s="79"/>
      <c r="AX260" s="79"/>
      <c r="BH260" s="79"/>
      <c r="BR260" s="79"/>
      <c r="CB260" s="79"/>
      <c r="CL260" s="79"/>
    </row>
    <row r="261" spans="10:90">
      <c r="J261" s="79"/>
      <c r="T261" s="79"/>
      <c r="AD261" s="79"/>
      <c r="AN261" s="79"/>
      <c r="AX261" s="79"/>
      <c r="BH261" s="79"/>
      <c r="BR261" s="79"/>
      <c r="CB261" s="79"/>
      <c r="CL261" s="79"/>
    </row>
    <row r="262" spans="10:90">
      <c r="J262" s="79"/>
      <c r="T262" s="79"/>
      <c r="AD262" s="79"/>
      <c r="AN262" s="79"/>
      <c r="AX262" s="79"/>
      <c r="BH262" s="79"/>
      <c r="BR262" s="79"/>
      <c r="CB262" s="79"/>
      <c r="CL262" s="79"/>
    </row>
    <row r="263" spans="10:90">
      <c r="J263" s="79"/>
      <c r="T263" s="79"/>
      <c r="AD263" s="79"/>
      <c r="AN263" s="79"/>
      <c r="AX263" s="79"/>
      <c r="BH263" s="79"/>
      <c r="BR263" s="79"/>
      <c r="CB263" s="79"/>
      <c r="CL263" s="79"/>
    </row>
    <row r="264" spans="10:90">
      <c r="J264" s="79"/>
      <c r="T264" s="79"/>
      <c r="AD264" s="79"/>
      <c r="AN264" s="79"/>
      <c r="AX264" s="79"/>
      <c r="BH264" s="79"/>
      <c r="BR264" s="79"/>
      <c r="CB264" s="79"/>
      <c r="CL264" s="79"/>
    </row>
    <row r="265" spans="10:90">
      <c r="J265" s="79"/>
      <c r="T265" s="79"/>
      <c r="AD265" s="79"/>
      <c r="AN265" s="79"/>
      <c r="AX265" s="79"/>
      <c r="BH265" s="79"/>
      <c r="BR265" s="79"/>
      <c r="CB265" s="79"/>
      <c r="CL265" s="79"/>
    </row>
    <row r="266" spans="10:90">
      <c r="J266" s="79"/>
      <c r="T266" s="79"/>
      <c r="AD266" s="79"/>
      <c r="AN266" s="79"/>
      <c r="AX266" s="79"/>
      <c r="BH266" s="79"/>
      <c r="BR266" s="79"/>
      <c r="CB266" s="79"/>
      <c r="CL266" s="79"/>
    </row>
    <row r="267" spans="10:90">
      <c r="J267" s="79"/>
      <c r="T267" s="79"/>
      <c r="AD267" s="79"/>
      <c r="AN267" s="79"/>
      <c r="AX267" s="79"/>
      <c r="BH267" s="79"/>
      <c r="BR267" s="79"/>
      <c r="CB267" s="79"/>
      <c r="CL267" s="79"/>
    </row>
    <row r="268" spans="10:90">
      <c r="J268" s="79"/>
      <c r="T268" s="79"/>
      <c r="AD268" s="79"/>
      <c r="AN268" s="79"/>
      <c r="AX268" s="79"/>
      <c r="BH268" s="79"/>
      <c r="BR268" s="79"/>
      <c r="CB268" s="79"/>
      <c r="CL268" s="79"/>
    </row>
    <row r="269" spans="10:90">
      <c r="J269" s="79"/>
      <c r="T269" s="79"/>
      <c r="AD269" s="79"/>
      <c r="AN269" s="79"/>
      <c r="AX269" s="79"/>
      <c r="BH269" s="79"/>
      <c r="BR269" s="79"/>
      <c r="CB269" s="79"/>
      <c r="CL269" s="79"/>
    </row>
    <row r="270" spans="10:90">
      <c r="J270" s="79"/>
      <c r="T270" s="79"/>
      <c r="AD270" s="79"/>
      <c r="AN270" s="79"/>
      <c r="AX270" s="79"/>
      <c r="BH270" s="79"/>
      <c r="BR270" s="79"/>
      <c r="CB270" s="79"/>
      <c r="CL270" s="79"/>
    </row>
    <row r="271" spans="10:90">
      <c r="J271" s="79"/>
      <c r="T271" s="79"/>
      <c r="AD271" s="79"/>
      <c r="AN271" s="79"/>
      <c r="AX271" s="79"/>
      <c r="BH271" s="79"/>
      <c r="BR271" s="79"/>
      <c r="CB271" s="79"/>
      <c r="CL271" s="79"/>
    </row>
    <row r="272" spans="10:90">
      <c r="J272" s="79"/>
      <c r="T272" s="79"/>
      <c r="AD272" s="79"/>
      <c r="AN272" s="79"/>
      <c r="AX272" s="79"/>
      <c r="BH272" s="79"/>
      <c r="BR272" s="79"/>
      <c r="CB272" s="79"/>
      <c r="CL272" s="79"/>
    </row>
    <row r="273" spans="5:99">
      <c r="J273" s="79"/>
      <c r="T273" s="79"/>
      <c r="AD273" s="79"/>
      <c r="AN273" s="79"/>
      <c r="AX273" s="79"/>
      <c r="BH273" s="79"/>
      <c r="BR273" s="79"/>
      <c r="CB273" s="79"/>
      <c r="CL273" s="79"/>
    </row>
    <row r="274" spans="5:99">
      <c r="J274" s="79"/>
      <c r="T274" s="79"/>
      <c r="AD274" s="79"/>
      <c r="AN274" s="79"/>
      <c r="AX274" s="79"/>
      <c r="BH274" s="79"/>
      <c r="BR274" s="79"/>
      <c r="CB274" s="79"/>
      <c r="CL274" s="79"/>
    </row>
    <row r="275" spans="5:99">
      <c r="J275" s="79"/>
      <c r="T275" s="79"/>
      <c r="AD275" s="79"/>
      <c r="AN275" s="79"/>
      <c r="AX275" s="79"/>
      <c r="BH275" s="79"/>
      <c r="BR275" s="79"/>
      <c r="CB275" s="79"/>
      <c r="CL275" s="79"/>
    </row>
    <row r="276" spans="5:99">
      <c r="J276" s="79"/>
      <c r="T276" s="79"/>
      <c r="AD276" s="79"/>
      <c r="AN276" s="79"/>
      <c r="AX276" s="79"/>
      <c r="BH276" s="79"/>
      <c r="BR276" s="79"/>
      <c r="CB276" s="79"/>
      <c r="CL276" s="79"/>
    </row>
    <row r="277" spans="5:99">
      <c r="J277" s="79"/>
      <c r="T277" s="79"/>
      <c r="AD277" s="79"/>
      <c r="AN277" s="79"/>
      <c r="AX277" s="79"/>
      <c r="BH277" s="79"/>
      <c r="BR277" s="79"/>
      <c r="CB277" s="79"/>
      <c r="CL277" s="79"/>
    </row>
    <row r="278" spans="5:99">
      <c r="J278" s="79"/>
      <c r="T278" s="79"/>
      <c r="AD278" s="79"/>
      <c r="AN278" s="79"/>
      <c r="AX278" s="79"/>
      <c r="BH278" s="79"/>
      <c r="BR278" s="79"/>
      <c r="CB278" s="79"/>
      <c r="CL278" s="79"/>
    </row>
    <row r="279" spans="5:99">
      <c r="J279" s="79"/>
      <c r="T279" s="79"/>
      <c r="AD279" s="79"/>
      <c r="AN279" s="79"/>
      <c r="AX279" s="79"/>
      <c r="BH279" s="79"/>
      <c r="BR279" s="79"/>
      <c r="CB279" s="79"/>
      <c r="CL279" s="79"/>
    </row>
    <row r="280" spans="5:99">
      <c r="J280" s="79"/>
      <c r="T280" s="79"/>
      <c r="AD280" s="79"/>
      <c r="AN280" s="79"/>
      <c r="AX280" s="79"/>
      <c r="BH280" s="79"/>
      <c r="BR280" s="79"/>
      <c r="CB280" s="79"/>
      <c r="CL280" s="79"/>
    </row>
    <row r="281" spans="5:99">
      <c r="J281" s="79"/>
      <c r="T281" s="79"/>
      <c r="AD281" s="79"/>
      <c r="AN281" s="79"/>
      <c r="AX281" s="79"/>
      <c r="BH281" s="79"/>
      <c r="BR281" s="79"/>
      <c r="CB281" s="79"/>
      <c r="CL281" s="79"/>
    </row>
    <row r="282" spans="5:99">
      <c r="J282" s="79"/>
      <c r="T282" s="79"/>
      <c r="AD282" s="79"/>
      <c r="AN282" s="79"/>
      <c r="AX282" s="79"/>
      <c r="BH282" s="79"/>
      <c r="BR282" s="79"/>
      <c r="CB282" s="79"/>
      <c r="CL282" s="79"/>
    </row>
    <row r="283" spans="5:99">
      <c r="J283" s="79"/>
      <c r="T283" s="79"/>
      <c r="AD283" s="79"/>
      <c r="AN283" s="79"/>
      <c r="AX283" s="79"/>
      <c r="BH283" s="79"/>
      <c r="BR283" s="79"/>
      <c r="CB283" s="79"/>
      <c r="CL283" s="79"/>
    </row>
    <row r="284" spans="5:99">
      <c r="J284" s="79"/>
      <c r="T284" s="79"/>
      <c r="AD284" s="79"/>
      <c r="AN284" s="79"/>
      <c r="AX284" s="79"/>
      <c r="BH284" s="79"/>
      <c r="BR284" s="79"/>
      <c r="CB284" s="79"/>
      <c r="CL284" s="79"/>
    </row>
    <row r="285" spans="5:99">
      <c r="J285" s="79"/>
      <c r="T285" s="79"/>
      <c r="AD285" s="79"/>
      <c r="AN285" s="79"/>
      <c r="AX285" s="79"/>
      <c r="BH285" s="79"/>
      <c r="BR285" s="79"/>
      <c r="CB285" s="79"/>
      <c r="CL285" s="79"/>
    </row>
    <row r="286" spans="5:99">
      <c r="J286" s="79"/>
      <c r="T286" s="79"/>
      <c r="AD286" s="79"/>
      <c r="AN286" s="79"/>
      <c r="AX286" s="79"/>
      <c r="BH286" s="79"/>
      <c r="BR286" s="79"/>
      <c r="CB286" s="79"/>
      <c r="CL286" s="79"/>
    </row>
    <row r="287" spans="5:99">
      <c r="E287" s="79"/>
      <c r="F287" s="79"/>
      <c r="G287" s="79"/>
      <c r="H287" s="79"/>
      <c r="I287" s="79"/>
      <c r="J287" s="79"/>
      <c r="O287" s="409"/>
      <c r="P287" s="409"/>
      <c r="Q287" s="409"/>
      <c r="R287" s="422"/>
      <c r="S287" s="422"/>
      <c r="T287" s="79"/>
      <c r="Y287" s="409"/>
      <c r="Z287" s="409"/>
      <c r="AA287" s="409"/>
      <c r="AB287" s="422"/>
      <c r="AC287" s="422"/>
      <c r="AD287" s="79"/>
      <c r="AI287" s="409"/>
      <c r="AJ287" s="409"/>
      <c r="AK287" s="409"/>
      <c r="AL287" s="79"/>
      <c r="AM287" s="79"/>
      <c r="AN287" s="79"/>
      <c r="AS287" s="409"/>
      <c r="AT287" s="409"/>
      <c r="AU287" s="409"/>
      <c r="AV287" s="422"/>
      <c r="AW287" s="422"/>
      <c r="AX287" s="79"/>
      <c r="BC287" s="409"/>
      <c r="BD287" s="409"/>
      <c r="BE287" s="409"/>
      <c r="BF287" s="422"/>
      <c r="BG287" s="422"/>
      <c r="BH287" s="79"/>
      <c r="BM287" s="409"/>
      <c r="BN287" s="409"/>
      <c r="BO287" s="409"/>
      <c r="BP287" s="422"/>
      <c r="BQ287" s="422"/>
      <c r="BR287" s="79"/>
      <c r="BW287" s="79"/>
      <c r="BX287" s="79"/>
      <c r="BY287" s="79"/>
      <c r="BZ287" s="422"/>
      <c r="CA287" s="422"/>
      <c r="CB287" s="79"/>
      <c r="CG287" s="409"/>
      <c r="CH287" s="409"/>
      <c r="CI287" s="409"/>
      <c r="CJ287" s="422"/>
      <c r="CK287" s="422"/>
      <c r="CL287" s="79"/>
      <c r="CQ287" s="409"/>
      <c r="CR287" s="409"/>
      <c r="CS287" s="409"/>
      <c r="CT287" s="422"/>
      <c r="CU287" s="422"/>
    </row>
    <row r="288" spans="5:99">
      <c r="E288" s="79"/>
      <c r="F288" s="79"/>
      <c r="G288" s="79"/>
      <c r="H288" s="79"/>
      <c r="I288" s="79"/>
      <c r="J288" s="79"/>
      <c r="O288" s="409"/>
      <c r="P288" s="409"/>
      <c r="Q288" s="409"/>
      <c r="R288" s="422"/>
      <c r="S288" s="422"/>
      <c r="T288" s="79"/>
      <c r="Y288" s="409"/>
      <c r="Z288" s="409"/>
      <c r="AA288" s="409"/>
      <c r="AB288" s="422"/>
      <c r="AC288" s="422"/>
      <c r="AD288" s="79"/>
      <c r="AI288" s="409"/>
      <c r="AJ288" s="409"/>
      <c r="AK288" s="409"/>
      <c r="AL288" s="79"/>
      <c r="AM288" s="79"/>
      <c r="AN288" s="79"/>
      <c r="AS288" s="409"/>
      <c r="AT288" s="409"/>
      <c r="AU288" s="409"/>
      <c r="AV288" s="422"/>
      <c r="AW288" s="422"/>
      <c r="AX288" s="79"/>
      <c r="BC288" s="409"/>
      <c r="BD288" s="409"/>
      <c r="BE288" s="409"/>
      <c r="BF288" s="422"/>
      <c r="BG288" s="422"/>
      <c r="BH288" s="79"/>
      <c r="BM288" s="409"/>
      <c r="BN288" s="409"/>
      <c r="BO288" s="409"/>
      <c r="BP288" s="422"/>
      <c r="BQ288" s="422"/>
      <c r="BR288" s="79"/>
      <c r="BW288" s="79"/>
      <c r="BX288" s="79"/>
      <c r="BY288" s="79"/>
      <c r="BZ288" s="422"/>
      <c r="CA288" s="422"/>
      <c r="CB288" s="79"/>
      <c r="CG288" s="409"/>
      <c r="CH288" s="409"/>
      <c r="CI288" s="409"/>
      <c r="CJ288" s="422"/>
      <c r="CK288" s="422"/>
      <c r="CL288" s="79"/>
      <c r="CQ288" s="409"/>
      <c r="CR288" s="409"/>
      <c r="CS288" s="409"/>
      <c r="CT288" s="422"/>
      <c r="CU288" s="422"/>
    </row>
    <row r="289" spans="5:99">
      <c r="E289" s="79"/>
      <c r="F289" s="79"/>
      <c r="G289" s="79"/>
      <c r="H289" s="79"/>
      <c r="I289" s="79"/>
      <c r="J289" s="79"/>
      <c r="O289" s="409"/>
      <c r="P289" s="409"/>
      <c r="Q289" s="409"/>
      <c r="R289" s="422"/>
      <c r="S289" s="422"/>
      <c r="T289" s="79"/>
      <c r="Y289" s="409"/>
      <c r="Z289" s="409"/>
      <c r="AA289" s="409"/>
      <c r="AB289" s="422"/>
      <c r="AC289" s="422"/>
      <c r="AD289" s="79"/>
      <c r="AI289" s="409"/>
      <c r="AJ289" s="409"/>
      <c r="AK289" s="409"/>
      <c r="AL289" s="79"/>
      <c r="AM289" s="79"/>
      <c r="AN289" s="79"/>
      <c r="AS289" s="409"/>
      <c r="AT289" s="409"/>
      <c r="AU289" s="409"/>
      <c r="AV289" s="422"/>
      <c r="AW289" s="422"/>
      <c r="AX289" s="79"/>
      <c r="BC289" s="409"/>
      <c r="BD289" s="409"/>
      <c r="BE289" s="409"/>
      <c r="BF289" s="422"/>
      <c r="BG289" s="422"/>
      <c r="BH289" s="79"/>
      <c r="BM289" s="409"/>
      <c r="BN289" s="409"/>
      <c r="BO289" s="409"/>
      <c r="BP289" s="422"/>
      <c r="BQ289" s="422"/>
      <c r="BR289" s="79"/>
      <c r="BW289" s="79"/>
      <c r="BX289" s="79"/>
      <c r="BY289" s="79"/>
      <c r="BZ289" s="422"/>
      <c r="CA289" s="422"/>
      <c r="CB289" s="79"/>
      <c r="CG289" s="409"/>
      <c r="CH289" s="409"/>
      <c r="CI289" s="409"/>
      <c r="CJ289" s="422"/>
      <c r="CK289" s="422"/>
      <c r="CL289" s="79"/>
      <c r="CQ289" s="409"/>
      <c r="CR289" s="409"/>
      <c r="CS289" s="409"/>
      <c r="CT289" s="422"/>
      <c r="CU289" s="422"/>
    </row>
    <row r="290" spans="5:99">
      <c r="E290" s="79"/>
      <c r="F290" s="79"/>
      <c r="G290" s="79"/>
      <c r="H290" s="79"/>
      <c r="I290" s="79"/>
      <c r="J290" s="79"/>
      <c r="O290" s="409"/>
      <c r="P290" s="409"/>
      <c r="Q290" s="409"/>
      <c r="R290" s="422"/>
      <c r="S290" s="422"/>
      <c r="T290" s="79"/>
      <c r="Y290" s="409"/>
      <c r="Z290" s="409"/>
      <c r="AA290" s="409"/>
      <c r="AB290" s="422"/>
      <c r="AC290" s="422"/>
      <c r="AD290" s="79"/>
      <c r="AI290" s="409"/>
      <c r="AJ290" s="409"/>
      <c r="AK290" s="409"/>
      <c r="AL290" s="79"/>
      <c r="AM290" s="79"/>
      <c r="AN290" s="79"/>
      <c r="AS290" s="409"/>
      <c r="AT290" s="409"/>
      <c r="AU290" s="409"/>
      <c r="AV290" s="422"/>
      <c r="AW290" s="422"/>
      <c r="AX290" s="79"/>
      <c r="BC290" s="409"/>
      <c r="BD290" s="409"/>
      <c r="BE290" s="409"/>
      <c r="BF290" s="422"/>
      <c r="BG290" s="422"/>
      <c r="BH290" s="79"/>
      <c r="BM290" s="409"/>
      <c r="BN290" s="409"/>
      <c r="BO290" s="409"/>
      <c r="BP290" s="422"/>
      <c r="BQ290" s="422"/>
      <c r="BR290" s="79"/>
      <c r="BW290" s="79"/>
      <c r="BX290" s="79"/>
      <c r="BY290" s="79"/>
      <c r="BZ290" s="422"/>
      <c r="CA290" s="422"/>
      <c r="CB290" s="79"/>
      <c r="CG290" s="409"/>
      <c r="CH290" s="409"/>
      <c r="CI290" s="409"/>
      <c r="CJ290" s="422"/>
      <c r="CK290" s="422"/>
      <c r="CL290" s="79"/>
      <c r="CQ290" s="409"/>
      <c r="CR290" s="409"/>
      <c r="CS290" s="409"/>
      <c r="CT290" s="422"/>
      <c r="CU290" s="422"/>
    </row>
    <row r="291" spans="5:99">
      <c r="E291" s="79"/>
      <c r="F291" s="79"/>
      <c r="G291" s="79"/>
      <c r="H291" s="79"/>
      <c r="I291" s="79"/>
      <c r="J291" s="79"/>
      <c r="O291" s="409"/>
      <c r="P291" s="409"/>
      <c r="Q291" s="409"/>
      <c r="R291" s="422"/>
      <c r="S291" s="422"/>
      <c r="T291" s="79"/>
      <c r="Y291" s="409"/>
      <c r="Z291" s="409"/>
      <c r="AA291" s="409"/>
      <c r="AB291" s="422"/>
      <c r="AC291" s="422"/>
      <c r="AD291" s="79"/>
      <c r="AI291" s="409"/>
      <c r="AJ291" s="409"/>
      <c r="AK291" s="409"/>
      <c r="AL291" s="79"/>
      <c r="AM291" s="79"/>
      <c r="AN291" s="79"/>
      <c r="AS291" s="409"/>
      <c r="AT291" s="409"/>
      <c r="AU291" s="409"/>
      <c r="AV291" s="422"/>
      <c r="AW291" s="422"/>
      <c r="AX291" s="79"/>
      <c r="BC291" s="409"/>
      <c r="BD291" s="409"/>
      <c r="BE291" s="409"/>
      <c r="BF291" s="422"/>
      <c r="BG291" s="422"/>
      <c r="BH291" s="79"/>
      <c r="BM291" s="409"/>
      <c r="BN291" s="409"/>
      <c r="BO291" s="409"/>
      <c r="BP291" s="422"/>
      <c r="BQ291" s="422"/>
      <c r="BR291" s="79"/>
      <c r="BW291" s="79"/>
      <c r="BX291" s="79"/>
      <c r="BY291" s="79"/>
      <c r="BZ291" s="422"/>
      <c r="CA291" s="422"/>
      <c r="CB291" s="79"/>
      <c r="CG291" s="409"/>
      <c r="CH291" s="409"/>
      <c r="CI291" s="409"/>
      <c r="CJ291" s="422"/>
      <c r="CK291" s="422"/>
      <c r="CL291" s="79"/>
      <c r="CQ291" s="409"/>
      <c r="CR291" s="409"/>
      <c r="CS291" s="409"/>
      <c r="CT291" s="422"/>
      <c r="CU291" s="422"/>
    </row>
    <row r="292" spans="5:99">
      <c r="E292" s="79"/>
      <c r="F292" s="79"/>
      <c r="G292" s="79"/>
      <c r="H292" s="79"/>
      <c r="I292" s="79"/>
      <c r="J292" s="79"/>
      <c r="O292" s="409"/>
      <c r="P292" s="409"/>
      <c r="Q292" s="409"/>
      <c r="R292" s="422"/>
      <c r="S292" s="422"/>
      <c r="T292" s="79"/>
      <c r="Y292" s="409"/>
      <c r="Z292" s="409"/>
      <c r="AA292" s="409"/>
      <c r="AB292" s="422"/>
      <c r="AC292" s="422"/>
      <c r="AD292" s="79"/>
      <c r="AI292" s="409"/>
      <c r="AJ292" s="409"/>
      <c r="AK292" s="409"/>
      <c r="AL292" s="79"/>
      <c r="AM292" s="79"/>
      <c r="AN292" s="79"/>
      <c r="AS292" s="409"/>
      <c r="AT292" s="409"/>
      <c r="AU292" s="409"/>
      <c r="AV292" s="422"/>
      <c r="AW292" s="422"/>
      <c r="AX292" s="79"/>
      <c r="BC292" s="409"/>
      <c r="BD292" s="409"/>
      <c r="BE292" s="409"/>
      <c r="BF292" s="422"/>
      <c r="BG292" s="422"/>
      <c r="BH292" s="79"/>
      <c r="BM292" s="409"/>
      <c r="BN292" s="409"/>
      <c r="BO292" s="409"/>
      <c r="BP292" s="422"/>
      <c r="BQ292" s="422"/>
      <c r="BR292" s="79"/>
      <c r="BW292" s="79"/>
      <c r="BX292" s="79"/>
      <c r="BY292" s="79"/>
      <c r="BZ292" s="422"/>
      <c r="CA292" s="422"/>
      <c r="CB292" s="79"/>
      <c r="CG292" s="409"/>
      <c r="CH292" s="409"/>
      <c r="CI292" s="409"/>
      <c r="CJ292" s="422"/>
      <c r="CK292" s="422"/>
      <c r="CL292" s="79"/>
      <c r="CQ292" s="409"/>
      <c r="CR292" s="409"/>
      <c r="CS292" s="409"/>
      <c r="CT292" s="422"/>
      <c r="CU292" s="422"/>
    </row>
    <row r="293" spans="5:99">
      <c r="E293" s="79"/>
      <c r="F293" s="79"/>
      <c r="G293" s="79"/>
      <c r="H293" s="79"/>
      <c r="I293" s="79"/>
      <c r="J293" s="79"/>
      <c r="O293" s="409"/>
      <c r="P293" s="409"/>
      <c r="Q293" s="409"/>
      <c r="R293" s="422"/>
      <c r="S293" s="422"/>
      <c r="T293" s="79"/>
      <c r="Y293" s="409"/>
      <c r="Z293" s="409"/>
      <c r="AA293" s="409"/>
      <c r="AB293" s="422"/>
      <c r="AC293" s="422"/>
      <c r="AD293" s="79"/>
      <c r="AI293" s="409"/>
      <c r="AJ293" s="409"/>
      <c r="AK293" s="409"/>
      <c r="AL293" s="79"/>
      <c r="AM293" s="79"/>
      <c r="AN293" s="79"/>
      <c r="AS293" s="409"/>
      <c r="AT293" s="409"/>
      <c r="AU293" s="409"/>
      <c r="AV293" s="422"/>
      <c r="AW293" s="422"/>
      <c r="AX293" s="79"/>
      <c r="BC293" s="409"/>
      <c r="BD293" s="409"/>
      <c r="BE293" s="409"/>
      <c r="BF293" s="422"/>
      <c r="BG293" s="422"/>
      <c r="BH293" s="79"/>
      <c r="BM293" s="409"/>
      <c r="BN293" s="409"/>
      <c r="BO293" s="409"/>
      <c r="BP293" s="422"/>
      <c r="BQ293" s="422"/>
      <c r="BR293" s="79"/>
      <c r="BW293" s="79"/>
      <c r="BX293" s="79"/>
      <c r="BY293" s="79"/>
      <c r="BZ293" s="422"/>
      <c r="CA293" s="422"/>
      <c r="CB293" s="79"/>
      <c r="CG293" s="409"/>
      <c r="CH293" s="409"/>
      <c r="CI293" s="409"/>
      <c r="CJ293" s="422"/>
      <c r="CK293" s="422"/>
      <c r="CL293" s="79"/>
      <c r="CQ293" s="409"/>
      <c r="CR293" s="409"/>
      <c r="CS293" s="409"/>
      <c r="CT293" s="422"/>
      <c r="CU293" s="422"/>
    </row>
    <row r="294" spans="5:99">
      <c r="E294" s="79"/>
      <c r="F294" s="79"/>
      <c r="G294" s="79"/>
      <c r="H294" s="79"/>
      <c r="I294" s="79"/>
      <c r="J294" s="79"/>
      <c r="O294" s="409"/>
      <c r="P294" s="409"/>
      <c r="Q294" s="409"/>
      <c r="R294" s="422"/>
      <c r="S294" s="422"/>
      <c r="T294" s="79"/>
      <c r="Y294" s="409"/>
      <c r="Z294" s="409"/>
      <c r="AA294" s="409"/>
      <c r="AB294" s="422"/>
      <c r="AC294" s="422"/>
      <c r="AD294" s="79"/>
      <c r="AI294" s="409"/>
      <c r="AJ294" s="409"/>
      <c r="AK294" s="409"/>
      <c r="AL294" s="79"/>
      <c r="AM294" s="79"/>
      <c r="AN294" s="79"/>
      <c r="AS294" s="409"/>
      <c r="AT294" s="409"/>
      <c r="AU294" s="409"/>
      <c r="AV294" s="422"/>
      <c r="AW294" s="422"/>
      <c r="AX294" s="79"/>
      <c r="BC294" s="409"/>
      <c r="BD294" s="409"/>
      <c r="BE294" s="409"/>
      <c r="BF294" s="422"/>
      <c r="BG294" s="422"/>
      <c r="BH294" s="79"/>
      <c r="BM294" s="409"/>
      <c r="BN294" s="409"/>
      <c r="BO294" s="409"/>
      <c r="BP294" s="422"/>
      <c r="BQ294" s="422"/>
      <c r="BR294" s="79"/>
      <c r="BW294" s="79"/>
      <c r="BX294" s="79"/>
      <c r="BY294" s="79"/>
      <c r="BZ294" s="422"/>
      <c r="CA294" s="422"/>
      <c r="CB294" s="79"/>
      <c r="CG294" s="409"/>
      <c r="CH294" s="409"/>
      <c r="CI294" s="409"/>
      <c r="CJ294" s="422"/>
      <c r="CK294" s="422"/>
      <c r="CL294" s="79"/>
      <c r="CQ294" s="409"/>
      <c r="CR294" s="409"/>
      <c r="CS294" s="409"/>
      <c r="CT294" s="422"/>
      <c r="CU294" s="422"/>
    </row>
    <row r="295" spans="5:99">
      <c r="E295" s="79"/>
      <c r="F295" s="79"/>
      <c r="G295" s="79"/>
      <c r="H295" s="79"/>
      <c r="I295" s="79"/>
      <c r="J295" s="79"/>
      <c r="O295" s="409"/>
      <c r="P295" s="409"/>
      <c r="Q295" s="409"/>
      <c r="R295" s="422"/>
      <c r="S295" s="422"/>
      <c r="T295" s="79"/>
      <c r="Y295" s="409"/>
      <c r="Z295" s="409"/>
      <c r="AA295" s="409"/>
      <c r="AB295" s="422"/>
      <c r="AC295" s="422"/>
      <c r="AD295" s="79"/>
      <c r="AI295" s="409"/>
      <c r="AJ295" s="409"/>
      <c r="AK295" s="409"/>
      <c r="AL295" s="79"/>
      <c r="AM295" s="79"/>
      <c r="AN295" s="79"/>
      <c r="AS295" s="409"/>
      <c r="AT295" s="409"/>
      <c r="AU295" s="409"/>
      <c r="AV295" s="422"/>
      <c r="AW295" s="422"/>
      <c r="AX295" s="79"/>
      <c r="BC295" s="409"/>
      <c r="BD295" s="409"/>
      <c r="BE295" s="409"/>
      <c r="BF295" s="422"/>
      <c r="BG295" s="422"/>
      <c r="BH295" s="79"/>
      <c r="BM295" s="409"/>
      <c r="BN295" s="409"/>
      <c r="BO295" s="409"/>
      <c r="BP295" s="422"/>
      <c r="BQ295" s="422"/>
      <c r="BR295" s="79"/>
      <c r="BW295" s="79"/>
      <c r="BX295" s="79"/>
      <c r="BY295" s="79"/>
      <c r="BZ295" s="422"/>
      <c r="CA295" s="422"/>
      <c r="CB295" s="79"/>
      <c r="CG295" s="409"/>
      <c r="CH295" s="409"/>
      <c r="CI295" s="409"/>
      <c r="CJ295" s="422"/>
      <c r="CK295" s="422"/>
      <c r="CL295" s="79"/>
      <c r="CQ295" s="409"/>
      <c r="CR295" s="409"/>
      <c r="CS295" s="409"/>
      <c r="CT295" s="422"/>
      <c r="CU295" s="422"/>
    </row>
    <row r="296" spans="5:99">
      <c r="E296" s="79"/>
      <c r="F296" s="79"/>
      <c r="G296" s="79"/>
      <c r="H296" s="79"/>
      <c r="I296" s="79"/>
      <c r="J296" s="79"/>
      <c r="O296" s="409"/>
      <c r="P296" s="409"/>
      <c r="Q296" s="409"/>
      <c r="R296" s="422"/>
      <c r="S296" s="422"/>
      <c r="T296" s="79"/>
      <c r="Y296" s="409"/>
      <c r="Z296" s="409"/>
      <c r="AA296" s="409"/>
      <c r="AB296" s="422"/>
      <c r="AC296" s="422"/>
      <c r="AD296" s="79"/>
      <c r="AI296" s="409"/>
      <c r="AJ296" s="409"/>
      <c r="AK296" s="409"/>
      <c r="AL296" s="79"/>
      <c r="AM296" s="79"/>
      <c r="AN296" s="79"/>
      <c r="AS296" s="409"/>
      <c r="AT296" s="409"/>
      <c r="AU296" s="409"/>
      <c r="AV296" s="422"/>
      <c r="AW296" s="422"/>
      <c r="AX296" s="79"/>
      <c r="BC296" s="409"/>
      <c r="BD296" s="409"/>
      <c r="BE296" s="409"/>
      <c r="BF296" s="422"/>
      <c r="BG296" s="422"/>
      <c r="BH296" s="79"/>
      <c r="BM296" s="409"/>
      <c r="BN296" s="409"/>
      <c r="BO296" s="409"/>
      <c r="BP296" s="422"/>
      <c r="BQ296" s="422"/>
      <c r="BR296" s="79"/>
      <c r="BW296" s="79"/>
      <c r="BX296" s="79"/>
      <c r="BY296" s="79"/>
      <c r="BZ296" s="422"/>
      <c r="CA296" s="422"/>
      <c r="CB296" s="79"/>
      <c r="CG296" s="409"/>
      <c r="CH296" s="409"/>
      <c r="CI296" s="409"/>
      <c r="CJ296" s="422"/>
      <c r="CK296" s="422"/>
      <c r="CL296" s="79"/>
      <c r="CQ296" s="409"/>
      <c r="CR296" s="409"/>
      <c r="CS296" s="409"/>
      <c r="CT296" s="422"/>
      <c r="CU296" s="422"/>
    </row>
    <row r="297" spans="5:99">
      <c r="E297" s="79"/>
      <c r="F297" s="79"/>
      <c r="G297" s="79"/>
      <c r="H297" s="79"/>
      <c r="I297" s="79"/>
      <c r="J297" s="79"/>
      <c r="O297" s="409"/>
      <c r="P297" s="409"/>
      <c r="Q297" s="409"/>
      <c r="R297" s="422"/>
      <c r="S297" s="422"/>
      <c r="T297" s="79"/>
      <c r="Y297" s="409"/>
      <c r="Z297" s="409"/>
      <c r="AA297" s="409"/>
      <c r="AB297" s="422"/>
      <c r="AC297" s="422"/>
      <c r="AD297" s="79"/>
      <c r="AI297" s="409"/>
      <c r="AJ297" s="409"/>
      <c r="AK297" s="409"/>
      <c r="AL297" s="79"/>
      <c r="AM297" s="79"/>
      <c r="AN297" s="79"/>
      <c r="AS297" s="409"/>
      <c r="AT297" s="409"/>
      <c r="AU297" s="409"/>
      <c r="AV297" s="422"/>
      <c r="AW297" s="422"/>
      <c r="AX297" s="79"/>
      <c r="BC297" s="409"/>
      <c r="BD297" s="409"/>
      <c r="BE297" s="409"/>
      <c r="BF297" s="422"/>
      <c r="BG297" s="422"/>
      <c r="BH297" s="79"/>
      <c r="BM297" s="409"/>
      <c r="BN297" s="409"/>
      <c r="BO297" s="409"/>
      <c r="BP297" s="422"/>
      <c r="BQ297" s="422"/>
      <c r="BR297" s="79"/>
      <c r="BW297" s="79"/>
      <c r="BX297" s="79"/>
      <c r="BY297" s="79"/>
      <c r="BZ297" s="422"/>
      <c r="CA297" s="422"/>
      <c r="CB297" s="79"/>
      <c r="CG297" s="409"/>
      <c r="CH297" s="409"/>
      <c r="CI297" s="409"/>
      <c r="CJ297" s="422"/>
      <c r="CK297" s="422"/>
      <c r="CL297" s="79"/>
      <c r="CQ297" s="409"/>
      <c r="CR297" s="409"/>
      <c r="CS297" s="409"/>
      <c r="CT297" s="422"/>
      <c r="CU297" s="422"/>
    </row>
    <row r="298" spans="5:99">
      <c r="E298" s="79"/>
      <c r="F298" s="79"/>
      <c r="G298" s="79"/>
      <c r="H298" s="79"/>
      <c r="I298" s="79"/>
      <c r="J298" s="79"/>
      <c r="O298" s="409"/>
      <c r="P298" s="409"/>
      <c r="Q298" s="409"/>
      <c r="R298" s="422"/>
      <c r="S298" s="422"/>
      <c r="T298" s="79"/>
      <c r="Y298" s="409"/>
      <c r="Z298" s="409"/>
      <c r="AA298" s="409"/>
      <c r="AB298" s="422"/>
      <c r="AC298" s="422"/>
      <c r="AD298" s="79"/>
      <c r="AI298" s="409"/>
      <c r="AJ298" s="409"/>
      <c r="AK298" s="409"/>
      <c r="AL298" s="79"/>
      <c r="AM298" s="79"/>
      <c r="AN298" s="79"/>
      <c r="AS298" s="409"/>
      <c r="AT298" s="409"/>
      <c r="AU298" s="409"/>
      <c r="AV298" s="422"/>
      <c r="AW298" s="422"/>
      <c r="AX298" s="79"/>
      <c r="BC298" s="409"/>
      <c r="BD298" s="409"/>
      <c r="BE298" s="409"/>
      <c r="BF298" s="422"/>
      <c r="BG298" s="422"/>
      <c r="BH298" s="79"/>
      <c r="BM298" s="409"/>
      <c r="BN298" s="409"/>
      <c r="BO298" s="409"/>
      <c r="BP298" s="422"/>
      <c r="BQ298" s="422"/>
      <c r="BR298" s="79"/>
      <c r="BW298" s="79"/>
      <c r="BX298" s="79"/>
      <c r="BY298" s="79"/>
      <c r="BZ298" s="422"/>
      <c r="CA298" s="422"/>
      <c r="CB298" s="79"/>
      <c r="CG298" s="409"/>
      <c r="CH298" s="409"/>
      <c r="CI298" s="409"/>
      <c r="CJ298" s="422"/>
      <c r="CK298" s="422"/>
      <c r="CL298" s="79"/>
      <c r="CQ298" s="409"/>
      <c r="CR298" s="409"/>
      <c r="CS298" s="409"/>
      <c r="CT298" s="422"/>
      <c r="CU298" s="422"/>
    </row>
    <row r="299" spans="5:99">
      <c r="E299" s="79"/>
      <c r="F299" s="79"/>
      <c r="G299" s="79"/>
      <c r="H299" s="79"/>
      <c r="I299" s="79"/>
      <c r="J299" s="79"/>
      <c r="O299" s="409"/>
      <c r="P299" s="409"/>
      <c r="Q299" s="409"/>
      <c r="R299" s="422"/>
      <c r="S299" s="422"/>
      <c r="T299" s="79"/>
      <c r="Y299" s="409"/>
      <c r="Z299" s="409"/>
      <c r="AA299" s="409"/>
      <c r="AB299" s="422"/>
      <c r="AC299" s="422"/>
      <c r="AD299" s="79"/>
      <c r="AI299" s="409"/>
      <c r="AJ299" s="409"/>
      <c r="AK299" s="409"/>
      <c r="AL299" s="79"/>
      <c r="AM299" s="79"/>
      <c r="AN299" s="79"/>
      <c r="AS299" s="409"/>
      <c r="AT299" s="409"/>
      <c r="AU299" s="409"/>
      <c r="AV299" s="422"/>
      <c r="AW299" s="422"/>
      <c r="AX299" s="79"/>
      <c r="BC299" s="409"/>
      <c r="BD299" s="409"/>
      <c r="BE299" s="409"/>
      <c r="BF299" s="422"/>
      <c r="BG299" s="422"/>
      <c r="BH299" s="79"/>
      <c r="BM299" s="409"/>
      <c r="BN299" s="409"/>
      <c r="BO299" s="409"/>
      <c r="BP299" s="422"/>
      <c r="BQ299" s="422"/>
      <c r="BR299" s="79"/>
      <c r="BW299" s="79"/>
      <c r="BX299" s="79"/>
      <c r="BY299" s="79"/>
      <c r="BZ299" s="422"/>
      <c r="CA299" s="422"/>
      <c r="CB299" s="79"/>
      <c r="CG299" s="409"/>
      <c r="CH299" s="409"/>
      <c r="CI299" s="409"/>
      <c r="CJ299" s="422"/>
      <c r="CK299" s="422"/>
      <c r="CL299" s="79"/>
      <c r="CQ299" s="409"/>
      <c r="CR299" s="409"/>
      <c r="CS299" s="409"/>
      <c r="CT299" s="422"/>
      <c r="CU299" s="422"/>
    </row>
    <row r="300" spans="5:99">
      <c r="E300" s="79"/>
      <c r="F300" s="79"/>
      <c r="G300" s="79"/>
      <c r="H300" s="79"/>
      <c r="I300" s="79"/>
      <c r="J300" s="79"/>
      <c r="O300" s="409"/>
      <c r="P300" s="409"/>
      <c r="Q300" s="409"/>
      <c r="R300" s="422"/>
      <c r="S300" s="422"/>
      <c r="T300" s="79"/>
      <c r="Y300" s="409"/>
      <c r="Z300" s="409"/>
      <c r="AA300" s="409"/>
      <c r="AB300" s="422"/>
      <c r="AC300" s="422"/>
      <c r="AD300" s="79"/>
      <c r="AI300" s="409"/>
      <c r="AJ300" s="409"/>
      <c r="AK300" s="409"/>
      <c r="AL300" s="79"/>
      <c r="AM300" s="79"/>
      <c r="AN300" s="79"/>
      <c r="AS300" s="409"/>
      <c r="AT300" s="409"/>
      <c r="AU300" s="409"/>
      <c r="AV300" s="422"/>
      <c r="AW300" s="422"/>
      <c r="AX300" s="79"/>
      <c r="BC300" s="409"/>
      <c r="BD300" s="409"/>
      <c r="BE300" s="409"/>
      <c r="BF300" s="422"/>
      <c r="BG300" s="422"/>
      <c r="BH300" s="79"/>
      <c r="BM300" s="409"/>
      <c r="BN300" s="409"/>
      <c r="BO300" s="409"/>
      <c r="BP300" s="422"/>
      <c r="BQ300" s="422"/>
      <c r="BR300" s="79"/>
      <c r="BW300" s="79"/>
      <c r="BX300" s="79"/>
      <c r="BY300" s="79"/>
      <c r="BZ300" s="422"/>
      <c r="CA300" s="422"/>
      <c r="CB300" s="79"/>
      <c r="CG300" s="409"/>
      <c r="CH300" s="409"/>
      <c r="CI300" s="409"/>
      <c r="CJ300" s="422"/>
      <c r="CK300" s="422"/>
      <c r="CL300" s="79"/>
      <c r="CQ300" s="409"/>
      <c r="CR300" s="409"/>
      <c r="CS300" s="409"/>
      <c r="CT300" s="422"/>
      <c r="CU300" s="422"/>
    </row>
    <row r="301" spans="5:99">
      <c r="E301" s="79"/>
      <c r="F301" s="79"/>
      <c r="G301" s="79"/>
      <c r="H301" s="79"/>
      <c r="I301" s="79"/>
      <c r="J301" s="79"/>
      <c r="O301" s="409"/>
      <c r="P301" s="409"/>
      <c r="Q301" s="409"/>
      <c r="R301" s="422"/>
      <c r="S301" s="422"/>
      <c r="T301" s="79"/>
      <c r="Y301" s="409"/>
      <c r="Z301" s="409"/>
      <c r="AA301" s="409"/>
      <c r="AB301" s="422"/>
      <c r="AC301" s="422"/>
      <c r="AD301" s="79"/>
      <c r="AI301" s="409"/>
      <c r="AJ301" s="409"/>
      <c r="AK301" s="409"/>
      <c r="AL301" s="79"/>
      <c r="AM301" s="79"/>
      <c r="AN301" s="79"/>
      <c r="AS301" s="409"/>
      <c r="AT301" s="409"/>
      <c r="AU301" s="409"/>
      <c r="AV301" s="422"/>
      <c r="AW301" s="422"/>
      <c r="AX301" s="79"/>
      <c r="BC301" s="409"/>
      <c r="BD301" s="409"/>
      <c r="BE301" s="409"/>
      <c r="BF301" s="422"/>
      <c r="BG301" s="422"/>
      <c r="BH301" s="79"/>
      <c r="BM301" s="409"/>
      <c r="BN301" s="409"/>
      <c r="BO301" s="409"/>
      <c r="BP301" s="422"/>
      <c r="BQ301" s="422"/>
      <c r="BR301" s="79"/>
      <c r="BW301" s="79"/>
      <c r="BX301" s="79"/>
      <c r="BY301" s="79"/>
      <c r="BZ301" s="422"/>
      <c r="CA301" s="422"/>
      <c r="CB301" s="79"/>
      <c r="CG301" s="409"/>
      <c r="CH301" s="409"/>
      <c r="CI301" s="409"/>
      <c r="CJ301" s="422"/>
      <c r="CK301" s="422"/>
      <c r="CL301" s="79"/>
      <c r="CQ301" s="409"/>
      <c r="CR301" s="409"/>
      <c r="CS301" s="409"/>
      <c r="CT301" s="422"/>
      <c r="CU301" s="422"/>
    </row>
    <row r="302" spans="5:99">
      <c r="E302" s="79"/>
      <c r="F302" s="79"/>
      <c r="G302" s="79"/>
      <c r="H302" s="79"/>
      <c r="I302" s="79"/>
      <c r="J302" s="79"/>
      <c r="O302" s="409"/>
      <c r="P302" s="409"/>
      <c r="Q302" s="409"/>
      <c r="R302" s="422"/>
      <c r="S302" s="422"/>
      <c r="T302" s="79"/>
      <c r="Y302" s="409"/>
      <c r="Z302" s="409"/>
      <c r="AA302" s="409"/>
      <c r="AB302" s="422"/>
      <c r="AC302" s="422"/>
      <c r="AD302" s="79"/>
      <c r="AI302" s="409"/>
      <c r="AJ302" s="409"/>
      <c r="AK302" s="409"/>
      <c r="AL302" s="79"/>
      <c r="AM302" s="79"/>
      <c r="AN302" s="79"/>
      <c r="AS302" s="409"/>
      <c r="AT302" s="409"/>
      <c r="AU302" s="409"/>
      <c r="AV302" s="422"/>
      <c r="AW302" s="422"/>
      <c r="AX302" s="79"/>
      <c r="BC302" s="409"/>
      <c r="BD302" s="409"/>
      <c r="BE302" s="409"/>
      <c r="BF302" s="422"/>
      <c r="BG302" s="422"/>
      <c r="BH302" s="79"/>
      <c r="BM302" s="409"/>
      <c r="BN302" s="409"/>
      <c r="BO302" s="409"/>
      <c r="BP302" s="422"/>
      <c r="BQ302" s="422"/>
      <c r="BR302" s="79"/>
      <c r="BW302" s="79"/>
      <c r="BX302" s="79"/>
      <c r="BY302" s="79"/>
      <c r="BZ302" s="422"/>
      <c r="CA302" s="422"/>
      <c r="CB302" s="79"/>
      <c r="CG302" s="409"/>
      <c r="CH302" s="409"/>
      <c r="CI302" s="409"/>
      <c r="CJ302" s="422"/>
      <c r="CK302" s="422"/>
      <c r="CL302" s="79"/>
      <c r="CQ302" s="409"/>
      <c r="CR302" s="409"/>
      <c r="CS302" s="409"/>
      <c r="CT302" s="422"/>
      <c r="CU302" s="422"/>
    </row>
    <row r="303" spans="5:99">
      <c r="E303" s="79"/>
      <c r="F303" s="79"/>
      <c r="G303" s="79"/>
      <c r="H303" s="79"/>
      <c r="I303" s="79"/>
      <c r="J303" s="79"/>
      <c r="O303" s="409"/>
      <c r="P303" s="409"/>
      <c r="Q303" s="409"/>
      <c r="R303" s="422"/>
      <c r="S303" s="422"/>
      <c r="T303" s="79"/>
      <c r="Y303" s="409"/>
      <c r="Z303" s="409"/>
      <c r="AA303" s="409"/>
      <c r="AB303" s="422"/>
      <c r="AC303" s="422"/>
      <c r="AD303" s="79"/>
      <c r="AI303" s="409"/>
      <c r="AJ303" s="409"/>
      <c r="AK303" s="409"/>
      <c r="AL303" s="79"/>
      <c r="AM303" s="79"/>
      <c r="AN303" s="79"/>
      <c r="AS303" s="409"/>
      <c r="AT303" s="409"/>
      <c r="AU303" s="409"/>
      <c r="AV303" s="422"/>
      <c r="AW303" s="422"/>
      <c r="AX303" s="79"/>
      <c r="BC303" s="409"/>
      <c r="BD303" s="409"/>
      <c r="BE303" s="409"/>
      <c r="BF303" s="422"/>
      <c r="BG303" s="422"/>
      <c r="BH303" s="79"/>
      <c r="BM303" s="409"/>
      <c r="BN303" s="409"/>
      <c r="BO303" s="409"/>
      <c r="BP303" s="422"/>
      <c r="BQ303" s="422"/>
      <c r="BR303" s="79"/>
      <c r="BW303" s="79"/>
      <c r="BX303" s="79"/>
      <c r="BY303" s="79"/>
      <c r="BZ303" s="422"/>
      <c r="CA303" s="422"/>
      <c r="CB303" s="79"/>
      <c r="CG303" s="409"/>
      <c r="CH303" s="409"/>
      <c r="CI303" s="409"/>
      <c r="CJ303" s="422"/>
      <c r="CK303" s="422"/>
      <c r="CL303" s="79"/>
      <c r="CQ303" s="409"/>
      <c r="CR303" s="409"/>
      <c r="CS303" s="409"/>
      <c r="CT303" s="422"/>
      <c r="CU303" s="422"/>
    </row>
    <row r="304" spans="5:99">
      <c r="E304" s="79"/>
      <c r="F304" s="79"/>
      <c r="G304" s="79"/>
      <c r="H304" s="79"/>
      <c r="I304" s="79"/>
      <c r="J304" s="79"/>
      <c r="O304" s="409"/>
      <c r="P304" s="409"/>
      <c r="Q304" s="409"/>
      <c r="R304" s="422"/>
      <c r="S304" s="422"/>
      <c r="T304" s="79"/>
      <c r="Y304" s="409"/>
      <c r="Z304" s="409"/>
      <c r="AA304" s="409"/>
      <c r="AB304" s="422"/>
      <c r="AC304" s="422"/>
      <c r="AD304" s="79"/>
      <c r="AI304" s="409"/>
      <c r="AJ304" s="409"/>
      <c r="AK304" s="409"/>
      <c r="AL304" s="79"/>
      <c r="AM304" s="79"/>
      <c r="AN304" s="79"/>
      <c r="AS304" s="409"/>
      <c r="AT304" s="409"/>
      <c r="AU304" s="409"/>
      <c r="AV304" s="422"/>
      <c r="AW304" s="422"/>
      <c r="AX304" s="79"/>
      <c r="BC304" s="409"/>
      <c r="BD304" s="409"/>
      <c r="BE304" s="409"/>
      <c r="BF304" s="422"/>
      <c r="BG304" s="422"/>
      <c r="BH304" s="79"/>
      <c r="BM304" s="409"/>
      <c r="BN304" s="409"/>
      <c r="BO304" s="409"/>
      <c r="BP304" s="422"/>
      <c r="BQ304" s="422"/>
      <c r="BR304" s="79"/>
      <c r="BW304" s="79"/>
      <c r="BX304" s="79"/>
      <c r="BY304" s="79"/>
      <c r="BZ304" s="422"/>
      <c r="CA304" s="422"/>
      <c r="CB304" s="79"/>
      <c r="CG304" s="409"/>
      <c r="CH304" s="409"/>
      <c r="CI304" s="409"/>
      <c r="CJ304" s="422"/>
      <c r="CK304" s="422"/>
      <c r="CL304" s="79"/>
      <c r="CQ304" s="409"/>
      <c r="CR304" s="409"/>
      <c r="CS304" s="409"/>
      <c r="CT304" s="422"/>
      <c r="CU304" s="422"/>
    </row>
    <row r="305" spans="5:99">
      <c r="E305" s="79"/>
      <c r="F305" s="79"/>
      <c r="G305" s="79"/>
      <c r="H305" s="79"/>
      <c r="I305" s="79"/>
      <c r="J305" s="79"/>
      <c r="O305" s="409"/>
      <c r="P305" s="409"/>
      <c r="Q305" s="409"/>
      <c r="R305" s="422"/>
      <c r="S305" s="422"/>
      <c r="T305" s="79"/>
      <c r="Y305" s="409"/>
      <c r="Z305" s="409"/>
      <c r="AA305" s="409"/>
      <c r="AB305" s="422"/>
      <c r="AC305" s="422"/>
      <c r="AD305" s="79"/>
      <c r="AI305" s="409"/>
      <c r="AJ305" s="409"/>
      <c r="AK305" s="409"/>
      <c r="AL305" s="79"/>
      <c r="AM305" s="79"/>
      <c r="AN305" s="79"/>
      <c r="AS305" s="409"/>
      <c r="AT305" s="409"/>
      <c r="AU305" s="409"/>
      <c r="AV305" s="422"/>
      <c r="AW305" s="422"/>
      <c r="AX305" s="79"/>
      <c r="BC305" s="409"/>
      <c r="BD305" s="409"/>
      <c r="BE305" s="409"/>
      <c r="BF305" s="422"/>
      <c r="BG305" s="422"/>
      <c r="BH305" s="79"/>
      <c r="BM305" s="409"/>
      <c r="BN305" s="409"/>
      <c r="BO305" s="409"/>
      <c r="BP305" s="422"/>
      <c r="BQ305" s="422"/>
      <c r="BR305" s="79"/>
      <c r="BW305" s="79"/>
      <c r="BX305" s="79"/>
      <c r="BY305" s="79"/>
      <c r="BZ305" s="422"/>
      <c r="CA305" s="422"/>
      <c r="CB305" s="79"/>
      <c r="CG305" s="409"/>
      <c r="CH305" s="409"/>
      <c r="CI305" s="409"/>
      <c r="CJ305" s="422"/>
      <c r="CK305" s="422"/>
      <c r="CL305" s="79"/>
      <c r="CQ305" s="409"/>
      <c r="CR305" s="409"/>
      <c r="CS305" s="409"/>
      <c r="CT305" s="422"/>
      <c r="CU305" s="422"/>
    </row>
    <row r="306" spans="5:99">
      <c r="E306" s="79"/>
      <c r="F306" s="79"/>
      <c r="G306" s="79"/>
      <c r="H306" s="79"/>
      <c r="I306" s="79"/>
      <c r="J306" s="79"/>
      <c r="O306" s="409"/>
      <c r="P306" s="409"/>
      <c r="Q306" s="409"/>
      <c r="R306" s="422"/>
      <c r="S306" s="422"/>
      <c r="T306" s="79"/>
      <c r="Y306" s="409"/>
      <c r="Z306" s="409"/>
      <c r="AA306" s="409"/>
      <c r="AB306" s="422"/>
      <c r="AC306" s="422"/>
      <c r="AD306" s="79"/>
      <c r="AI306" s="409"/>
      <c r="AJ306" s="409"/>
      <c r="AK306" s="409"/>
      <c r="AL306" s="79"/>
      <c r="AM306" s="79"/>
      <c r="AN306" s="79"/>
      <c r="AS306" s="409"/>
      <c r="AT306" s="409"/>
      <c r="AU306" s="409"/>
      <c r="AV306" s="422"/>
      <c r="AW306" s="422"/>
      <c r="AX306" s="79"/>
      <c r="BC306" s="409"/>
      <c r="BD306" s="409"/>
      <c r="BE306" s="409"/>
      <c r="BF306" s="422"/>
      <c r="BG306" s="422"/>
      <c r="BH306" s="79"/>
      <c r="BM306" s="409"/>
      <c r="BN306" s="409"/>
      <c r="BO306" s="409"/>
      <c r="BP306" s="422"/>
      <c r="BQ306" s="422"/>
      <c r="BR306" s="79"/>
      <c r="BW306" s="79"/>
      <c r="BX306" s="79"/>
      <c r="BY306" s="79"/>
      <c r="BZ306" s="422"/>
      <c r="CA306" s="422"/>
      <c r="CB306" s="79"/>
      <c r="CG306" s="409"/>
      <c r="CH306" s="409"/>
      <c r="CI306" s="409"/>
      <c r="CJ306" s="422"/>
      <c r="CK306" s="422"/>
      <c r="CL306" s="79"/>
      <c r="CQ306" s="409"/>
      <c r="CR306" s="409"/>
      <c r="CS306" s="409"/>
      <c r="CT306" s="422"/>
      <c r="CU306" s="422"/>
    </row>
    <row r="307" spans="5:99">
      <c r="E307" s="79"/>
      <c r="F307" s="79"/>
      <c r="G307" s="79"/>
      <c r="H307" s="79"/>
      <c r="I307" s="79"/>
      <c r="J307" s="79"/>
      <c r="O307" s="409"/>
      <c r="P307" s="409"/>
      <c r="Q307" s="409"/>
      <c r="R307" s="422"/>
      <c r="S307" s="422"/>
      <c r="T307" s="79"/>
      <c r="Y307" s="409"/>
      <c r="Z307" s="409"/>
      <c r="AA307" s="409"/>
      <c r="AB307" s="422"/>
      <c r="AC307" s="422"/>
      <c r="AD307" s="79"/>
      <c r="AI307" s="409"/>
      <c r="AJ307" s="409"/>
      <c r="AK307" s="409"/>
      <c r="AL307" s="79"/>
      <c r="AM307" s="79"/>
      <c r="AN307" s="79"/>
      <c r="AS307" s="409"/>
      <c r="AT307" s="409"/>
      <c r="AU307" s="409"/>
      <c r="AV307" s="422"/>
      <c r="AW307" s="422"/>
      <c r="AX307" s="79"/>
      <c r="BC307" s="409"/>
      <c r="BD307" s="409"/>
      <c r="BE307" s="409"/>
      <c r="BF307" s="422"/>
      <c r="BG307" s="422"/>
      <c r="BH307" s="79"/>
      <c r="BM307" s="409"/>
      <c r="BN307" s="409"/>
      <c r="BO307" s="409"/>
      <c r="BP307" s="422"/>
      <c r="BQ307" s="422"/>
      <c r="BR307" s="79"/>
      <c r="BW307" s="79"/>
      <c r="BX307" s="79"/>
      <c r="BY307" s="79"/>
      <c r="BZ307" s="422"/>
      <c r="CA307" s="422"/>
      <c r="CB307" s="79"/>
      <c r="CG307" s="409"/>
      <c r="CH307" s="409"/>
      <c r="CI307" s="409"/>
      <c r="CJ307" s="422"/>
      <c r="CK307" s="422"/>
      <c r="CL307" s="79"/>
      <c r="CQ307" s="409"/>
      <c r="CR307" s="409"/>
      <c r="CS307" s="409"/>
      <c r="CT307" s="422"/>
      <c r="CU307" s="422"/>
    </row>
    <row r="308" spans="5:99">
      <c r="E308" s="79"/>
      <c r="F308" s="79"/>
      <c r="G308" s="79"/>
      <c r="H308" s="79"/>
      <c r="I308" s="79"/>
      <c r="J308" s="79"/>
      <c r="O308" s="409"/>
      <c r="P308" s="409"/>
      <c r="Q308" s="409"/>
      <c r="R308" s="422"/>
      <c r="S308" s="422"/>
      <c r="T308" s="79"/>
      <c r="Y308" s="409"/>
      <c r="Z308" s="409"/>
      <c r="AA308" s="409"/>
      <c r="AB308" s="422"/>
      <c r="AC308" s="422"/>
      <c r="AD308" s="79"/>
      <c r="AI308" s="409"/>
      <c r="AJ308" s="409"/>
      <c r="AK308" s="409"/>
      <c r="AL308" s="79"/>
      <c r="AM308" s="79"/>
      <c r="AN308" s="79"/>
      <c r="AS308" s="409"/>
      <c r="AT308" s="409"/>
      <c r="AU308" s="409"/>
      <c r="AV308" s="422"/>
      <c r="AW308" s="422"/>
      <c r="AX308" s="79"/>
      <c r="BC308" s="409"/>
      <c r="BD308" s="409"/>
      <c r="BE308" s="409"/>
      <c r="BF308" s="422"/>
      <c r="BG308" s="422"/>
      <c r="BH308" s="79"/>
      <c r="BM308" s="409"/>
      <c r="BN308" s="409"/>
      <c r="BO308" s="409"/>
      <c r="BP308" s="422"/>
      <c r="BQ308" s="422"/>
      <c r="BR308" s="79"/>
      <c r="BW308" s="79"/>
      <c r="BX308" s="79"/>
      <c r="BY308" s="79"/>
      <c r="BZ308" s="422"/>
      <c r="CA308" s="422"/>
      <c r="CB308" s="79"/>
      <c r="CG308" s="409"/>
      <c r="CH308" s="409"/>
      <c r="CI308" s="409"/>
      <c r="CJ308" s="422"/>
      <c r="CK308" s="422"/>
      <c r="CL308" s="79"/>
      <c r="CQ308" s="409"/>
      <c r="CR308" s="409"/>
      <c r="CS308" s="409"/>
      <c r="CT308" s="422"/>
      <c r="CU308" s="422"/>
    </row>
    <row r="309" spans="5:99">
      <c r="E309" s="79"/>
      <c r="F309" s="79"/>
      <c r="G309" s="79"/>
      <c r="H309" s="79"/>
      <c r="I309" s="79"/>
      <c r="J309" s="79"/>
      <c r="O309" s="409"/>
      <c r="P309" s="409"/>
      <c r="Q309" s="409"/>
      <c r="R309" s="422"/>
      <c r="S309" s="422"/>
      <c r="T309" s="79"/>
      <c r="Y309" s="409"/>
      <c r="Z309" s="409"/>
      <c r="AA309" s="409"/>
      <c r="AB309" s="422"/>
      <c r="AC309" s="422"/>
      <c r="AD309" s="79"/>
      <c r="AI309" s="409"/>
      <c r="AJ309" s="409"/>
      <c r="AK309" s="409"/>
      <c r="AL309" s="79"/>
      <c r="AM309" s="79"/>
      <c r="AN309" s="79"/>
      <c r="AS309" s="409"/>
      <c r="AT309" s="409"/>
      <c r="AU309" s="409"/>
      <c r="AV309" s="422"/>
      <c r="AW309" s="422"/>
      <c r="AX309" s="79"/>
      <c r="BC309" s="409"/>
      <c r="BD309" s="409"/>
      <c r="BE309" s="409"/>
      <c r="BF309" s="422"/>
      <c r="BG309" s="422"/>
      <c r="BH309" s="79"/>
      <c r="BM309" s="409"/>
      <c r="BN309" s="409"/>
      <c r="BO309" s="409"/>
      <c r="BP309" s="422"/>
      <c r="BQ309" s="422"/>
      <c r="BR309" s="79"/>
      <c r="BW309" s="79"/>
      <c r="BX309" s="79"/>
      <c r="BY309" s="79"/>
      <c r="BZ309" s="422"/>
      <c r="CA309" s="422"/>
      <c r="CB309" s="79"/>
      <c r="CG309" s="409"/>
      <c r="CH309" s="409"/>
      <c r="CI309" s="409"/>
      <c r="CJ309" s="422"/>
      <c r="CK309" s="422"/>
      <c r="CL309" s="79"/>
      <c r="CQ309" s="409"/>
      <c r="CR309" s="409"/>
      <c r="CS309" s="409"/>
      <c r="CT309" s="422"/>
      <c r="CU309" s="422"/>
    </row>
    <row r="310" spans="5:99">
      <c r="E310" s="79"/>
      <c r="F310" s="79"/>
      <c r="G310" s="79"/>
      <c r="H310" s="79"/>
      <c r="I310" s="79"/>
      <c r="J310" s="79"/>
      <c r="O310" s="409"/>
      <c r="P310" s="409"/>
      <c r="Q310" s="409"/>
      <c r="R310" s="422"/>
      <c r="S310" s="422"/>
      <c r="T310" s="79"/>
      <c r="Y310" s="409"/>
      <c r="Z310" s="409"/>
      <c r="AA310" s="409"/>
      <c r="AB310" s="422"/>
      <c r="AC310" s="422"/>
      <c r="AD310" s="79"/>
      <c r="AI310" s="409"/>
      <c r="AJ310" s="409"/>
      <c r="AK310" s="409"/>
      <c r="AL310" s="79"/>
      <c r="AM310" s="79"/>
      <c r="AN310" s="79"/>
      <c r="AS310" s="409"/>
      <c r="AT310" s="409"/>
      <c r="AU310" s="409"/>
      <c r="AV310" s="422"/>
      <c r="AW310" s="422"/>
      <c r="AX310" s="79"/>
      <c r="BC310" s="409"/>
      <c r="BD310" s="409"/>
      <c r="BE310" s="409"/>
      <c r="BF310" s="422"/>
      <c r="BG310" s="422"/>
      <c r="BH310" s="79"/>
      <c r="BM310" s="409"/>
      <c r="BN310" s="409"/>
      <c r="BO310" s="409"/>
      <c r="BP310" s="422"/>
      <c r="BQ310" s="422"/>
      <c r="BR310" s="79"/>
      <c r="BW310" s="79"/>
      <c r="BX310" s="79"/>
      <c r="BY310" s="79"/>
      <c r="BZ310" s="422"/>
      <c r="CA310" s="422"/>
      <c r="CB310" s="79"/>
      <c r="CG310" s="409"/>
      <c r="CH310" s="409"/>
      <c r="CI310" s="409"/>
      <c r="CJ310" s="422"/>
      <c r="CK310" s="422"/>
      <c r="CL310" s="79"/>
      <c r="CQ310" s="409"/>
      <c r="CR310" s="409"/>
      <c r="CS310" s="409"/>
      <c r="CT310" s="422"/>
      <c r="CU310" s="422"/>
    </row>
    <row r="311" spans="5:99">
      <c r="E311" s="79"/>
      <c r="F311" s="79"/>
      <c r="G311" s="79"/>
      <c r="H311" s="79"/>
      <c r="I311" s="79"/>
      <c r="J311" s="79"/>
      <c r="O311" s="409"/>
      <c r="P311" s="409"/>
      <c r="Q311" s="409"/>
      <c r="R311" s="422"/>
      <c r="S311" s="422"/>
      <c r="T311" s="79"/>
      <c r="Y311" s="409"/>
      <c r="Z311" s="409"/>
      <c r="AA311" s="409"/>
      <c r="AB311" s="422"/>
      <c r="AC311" s="422"/>
      <c r="AD311" s="79"/>
      <c r="AI311" s="409"/>
      <c r="AJ311" s="409"/>
      <c r="AK311" s="409"/>
      <c r="AL311" s="79"/>
      <c r="AM311" s="79"/>
      <c r="AN311" s="79"/>
      <c r="AS311" s="409"/>
      <c r="AT311" s="409"/>
      <c r="AU311" s="409"/>
      <c r="AV311" s="422"/>
      <c r="AW311" s="422"/>
      <c r="AX311" s="79"/>
      <c r="BC311" s="409"/>
      <c r="BD311" s="409"/>
      <c r="BE311" s="409"/>
      <c r="BF311" s="422"/>
      <c r="BG311" s="422"/>
      <c r="BH311" s="79"/>
      <c r="BM311" s="409"/>
      <c r="BN311" s="409"/>
      <c r="BO311" s="409"/>
      <c r="BP311" s="422"/>
      <c r="BQ311" s="422"/>
      <c r="BR311" s="79"/>
      <c r="BW311" s="79"/>
      <c r="BX311" s="79"/>
      <c r="BY311" s="79"/>
      <c r="BZ311" s="422"/>
      <c r="CA311" s="422"/>
      <c r="CB311" s="79"/>
      <c r="CG311" s="409"/>
      <c r="CH311" s="409"/>
      <c r="CI311" s="409"/>
      <c r="CJ311" s="422"/>
      <c r="CK311" s="422"/>
      <c r="CL311" s="79"/>
      <c r="CQ311" s="409"/>
      <c r="CR311" s="409"/>
      <c r="CS311" s="409"/>
      <c r="CT311" s="422"/>
      <c r="CU311" s="422"/>
    </row>
    <row r="312" spans="5:99">
      <c r="E312" s="79"/>
      <c r="F312" s="79"/>
      <c r="G312" s="79"/>
      <c r="H312" s="79"/>
      <c r="I312" s="79"/>
      <c r="J312" s="79"/>
      <c r="O312" s="409"/>
      <c r="P312" s="409"/>
      <c r="Q312" s="409"/>
      <c r="R312" s="422"/>
      <c r="S312" s="422"/>
      <c r="T312" s="79"/>
      <c r="Y312" s="409"/>
      <c r="Z312" s="409"/>
      <c r="AA312" s="409"/>
      <c r="AB312" s="422"/>
      <c r="AC312" s="422"/>
      <c r="AD312" s="79"/>
      <c r="AI312" s="409"/>
      <c r="AJ312" s="409"/>
      <c r="AK312" s="409"/>
      <c r="AL312" s="79"/>
      <c r="AM312" s="79"/>
      <c r="AN312" s="79"/>
      <c r="AS312" s="409"/>
      <c r="AT312" s="409"/>
      <c r="AU312" s="409"/>
      <c r="AV312" s="422"/>
      <c r="AW312" s="422"/>
      <c r="AX312" s="79"/>
      <c r="BC312" s="409"/>
      <c r="BD312" s="409"/>
      <c r="BE312" s="409"/>
      <c r="BF312" s="422"/>
      <c r="BG312" s="422"/>
      <c r="BH312" s="79"/>
      <c r="BM312" s="409"/>
      <c r="BN312" s="409"/>
      <c r="BO312" s="409"/>
      <c r="BP312" s="422"/>
      <c r="BQ312" s="422"/>
      <c r="BR312" s="79"/>
      <c r="BW312" s="79"/>
      <c r="BX312" s="79"/>
      <c r="BY312" s="79"/>
      <c r="BZ312" s="422"/>
      <c r="CA312" s="422"/>
      <c r="CB312" s="79"/>
      <c r="CG312" s="409"/>
      <c r="CH312" s="409"/>
      <c r="CI312" s="409"/>
      <c r="CJ312" s="422"/>
      <c r="CK312" s="422"/>
      <c r="CL312" s="79"/>
      <c r="CQ312" s="409"/>
      <c r="CR312" s="409"/>
      <c r="CS312" s="409"/>
      <c r="CT312" s="422"/>
      <c r="CU312" s="422"/>
    </row>
    <row r="313" spans="5:99">
      <c r="E313" s="79"/>
      <c r="F313" s="79"/>
      <c r="G313" s="79"/>
      <c r="H313" s="79"/>
      <c r="I313" s="79"/>
      <c r="J313" s="79"/>
      <c r="O313" s="409"/>
      <c r="P313" s="409"/>
      <c r="Q313" s="409"/>
      <c r="R313" s="422"/>
      <c r="S313" s="422"/>
      <c r="T313" s="79"/>
      <c r="Y313" s="409"/>
      <c r="Z313" s="409"/>
      <c r="AA313" s="409"/>
      <c r="AB313" s="422"/>
      <c r="AC313" s="422"/>
      <c r="AD313" s="79"/>
      <c r="AI313" s="409"/>
      <c r="AJ313" s="409"/>
      <c r="AK313" s="409"/>
      <c r="AL313" s="79"/>
      <c r="AM313" s="79"/>
      <c r="AN313" s="79"/>
      <c r="AS313" s="409"/>
      <c r="AT313" s="409"/>
      <c r="AU313" s="409"/>
      <c r="AV313" s="422"/>
      <c r="AW313" s="422"/>
      <c r="AX313" s="79"/>
      <c r="BC313" s="409"/>
      <c r="BD313" s="409"/>
      <c r="BE313" s="409"/>
      <c r="BF313" s="422"/>
      <c r="BG313" s="422"/>
      <c r="BH313" s="79"/>
      <c r="BM313" s="409"/>
      <c r="BN313" s="409"/>
      <c r="BO313" s="409"/>
      <c r="BP313" s="422"/>
      <c r="BQ313" s="422"/>
      <c r="BR313" s="79"/>
      <c r="BW313" s="79"/>
      <c r="BX313" s="79"/>
      <c r="BY313" s="79"/>
      <c r="BZ313" s="422"/>
      <c r="CA313" s="422"/>
      <c r="CB313" s="79"/>
      <c r="CG313" s="409"/>
      <c r="CH313" s="409"/>
      <c r="CI313" s="409"/>
      <c r="CJ313" s="422"/>
      <c r="CK313" s="422"/>
      <c r="CL313" s="79"/>
      <c r="CQ313" s="409"/>
      <c r="CR313" s="409"/>
      <c r="CS313" s="409"/>
      <c r="CT313" s="422"/>
      <c r="CU313" s="422"/>
    </row>
    <row r="314" spans="5:99">
      <c r="E314" s="79"/>
      <c r="F314" s="79"/>
      <c r="G314" s="79"/>
      <c r="H314" s="79"/>
      <c r="I314" s="79"/>
      <c r="J314" s="79"/>
      <c r="O314" s="409"/>
      <c r="P314" s="409"/>
      <c r="Q314" s="409"/>
      <c r="R314" s="422"/>
      <c r="S314" s="422"/>
      <c r="T314" s="79"/>
      <c r="Y314" s="409"/>
      <c r="Z314" s="409"/>
      <c r="AA314" s="409"/>
      <c r="AB314" s="422"/>
      <c r="AC314" s="422"/>
      <c r="AD314" s="79"/>
      <c r="AI314" s="409"/>
      <c r="AJ314" s="409"/>
      <c r="AK314" s="409"/>
      <c r="AL314" s="79"/>
      <c r="AM314" s="79"/>
      <c r="AN314" s="79"/>
      <c r="AS314" s="409"/>
      <c r="AT314" s="409"/>
      <c r="AU314" s="409"/>
      <c r="AV314" s="422"/>
      <c r="AW314" s="422"/>
      <c r="AX314" s="79"/>
      <c r="BC314" s="409"/>
      <c r="BD314" s="409"/>
      <c r="BE314" s="409"/>
      <c r="BF314" s="422"/>
      <c r="BG314" s="422"/>
      <c r="BH314" s="79"/>
      <c r="BM314" s="409"/>
      <c r="BN314" s="409"/>
      <c r="BO314" s="409"/>
      <c r="BP314" s="422"/>
      <c r="BQ314" s="422"/>
      <c r="BR314" s="79"/>
      <c r="BW314" s="79"/>
      <c r="BX314" s="79"/>
      <c r="BY314" s="79"/>
      <c r="BZ314" s="422"/>
      <c r="CA314" s="422"/>
      <c r="CB314" s="79"/>
      <c r="CG314" s="409"/>
      <c r="CH314" s="409"/>
      <c r="CI314" s="409"/>
      <c r="CJ314" s="422"/>
      <c r="CK314" s="422"/>
      <c r="CL314" s="79"/>
      <c r="CQ314" s="409"/>
      <c r="CR314" s="409"/>
      <c r="CS314" s="409"/>
      <c r="CT314" s="422"/>
      <c r="CU314" s="422"/>
    </row>
    <row r="315" spans="5:99">
      <c r="E315" s="79"/>
      <c r="F315" s="79"/>
      <c r="G315" s="79"/>
      <c r="H315" s="79"/>
      <c r="I315" s="79"/>
      <c r="J315" s="79"/>
      <c r="O315" s="409"/>
      <c r="P315" s="409"/>
      <c r="Q315" s="409"/>
      <c r="R315" s="422"/>
      <c r="S315" s="422"/>
      <c r="T315" s="79"/>
      <c r="Y315" s="409"/>
      <c r="Z315" s="409"/>
      <c r="AA315" s="409"/>
      <c r="AB315" s="422"/>
      <c r="AC315" s="422"/>
      <c r="AD315" s="79"/>
      <c r="AI315" s="409"/>
      <c r="AJ315" s="409"/>
      <c r="AK315" s="409"/>
      <c r="AL315" s="79"/>
      <c r="AM315" s="79"/>
      <c r="AN315" s="79"/>
      <c r="AS315" s="409"/>
      <c r="AT315" s="409"/>
      <c r="AU315" s="409"/>
      <c r="AV315" s="422"/>
      <c r="AW315" s="422"/>
      <c r="AX315" s="79"/>
      <c r="BC315" s="409"/>
      <c r="BD315" s="409"/>
      <c r="BE315" s="409"/>
      <c r="BF315" s="422"/>
      <c r="BG315" s="422"/>
      <c r="BH315" s="79"/>
      <c r="BM315" s="409"/>
      <c r="BN315" s="409"/>
      <c r="BO315" s="409"/>
      <c r="BP315" s="422"/>
      <c r="BQ315" s="422"/>
      <c r="BR315" s="79"/>
      <c r="BW315" s="79"/>
      <c r="BX315" s="79"/>
      <c r="BY315" s="79"/>
      <c r="BZ315" s="422"/>
      <c r="CA315" s="422"/>
      <c r="CB315" s="79"/>
      <c r="CG315" s="409"/>
      <c r="CH315" s="409"/>
      <c r="CI315" s="409"/>
      <c r="CJ315" s="422"/>
      <c r="CK315" s="422"/>
      <c r="CL315" s="79"/>
      <c r="CQ315" s="409"/>
      <c r="CR315" s="409"/>
      <c r="CS315" s="409"/>
      <c r="CT315" s="422"/>
      <c r="CU315" s="422"/>
    </row>
    <row r="316" spans="5:99">
      <c r="E316" s="79"/>
      <c r="F316" s="79"/>
      <c r="G316" s="79"/>
      <c r="H316" s="79"/>
      <c r="I316" s="79"/>
      <c r="J316" s="79"/>
      <c r="O316" s="409"/>
      <c r="P316" s="409"/>
      <c r="Q316" s="409"/>
      <c r="R316" s="422"/>
      <c r="S316" s="422"/>
      <c r="T316" s="79"/>
      <c r="Y316" s="409"/>
      <c r="Z316" s="409"/>
      <c r="AA316" s="409"/>
      <c r="AB316" s="422"/>
      <c r="AC316" s="422"/>
      <c r="AD316" s="79"/>
      <c r="AI316" s="409"/>
      <c r="AJ316" s="409"/>
      <c r="AK316" s="409"/>
      <c r="AL316" s="79"/>
      <c r="AM316" s="79"/>
      <c r="AN316" s="79"/>
      <c r="AS316" s="409"/>
      <c r="AT316" s="409"/>
      <c r="AU316" s="409"/>
      <c r="AV316" s="422"/>
      <c r="AW316" s="422"/>
      <c r="AX316" s="79"/>
      <c r="BC316" s="409"/>
      <c r="BD316" s="409"/>
      <c r="BE316" s="409"/>
      <c r="BF316" s="422"/>
      <c r="BG316" s="422"/>
      <c r="BH316" s="79"/>
      <c r="BM316" s="409"/>
      <c r="BN316" s="409"/>
      <c r="BO316" s="409"/>
      <c r="BP316" s="422"/>
      <c r="BQ316" s="422"/>
      <c r="BR316" s="79"/>
      <c r="BW316" s="79"/>
      <c r="BX316" s="79"/>
      <c r="BY316" s="79"/>
      <c r="BZ316" s="422"/>
      <c r="CA316" s="422"/>
      <c r="CB316" s="79"/>
      <c r="CG316" s="409"/>
      <c r="CH316" s="409"/>
      <c r="CI316" s="409"/>
      <c r="CJ316" s="422"/>
      <c r="CK316" s="422"/>
      <c r="CL316" s="79"/>
      <c r="CQ316" s="409"/>
      <c r="CR316" s="409"/>
      <c r="CS316" s="409"/>
      <c r="CT316" s="422"/>
      <c r="CU316" s="422"/>
    </row>
    <row r="317" spans="5:99">
      <c r="E317" s="79"/>
      <c r="F317" s="79"/>
      <c r="G317" s="79"/>
      <c r="H317" s="79"/>
      <c r="I317" s="79"/>
      <c r="J317" s="79"/>
      <c r="O317" s="409"/>
      <c r="P317" s="409"/>
      <c r="Q317" s="409"/>
      <c r="R317" s="422"/>
      <c r="S317" s="422"/>
      <c r="T317" s="79"/>
      <c r="Y317" s="409"/>
      <c r="Z317" s="409"/>
      <c r="AA317" s="409"/>
      <c r="AB317" s="422"/>
      <c r="AC317" s="422"/>
      <c r="AD317" s="79"/>
      <c r="AI317" s="409"/>
      <c r="AJ317" s="409"/>
      <c r="AK317" s="409"/>
      <c r="AL317" s="79"/>
      <c r="AM317" s="79"/>
      <c r="AN317" s="79"/>
      <c r="AS317" s="409"/>
      <c r="AT317" s="409"/>
      <c r="AU317" s="409"/>
      <c r="AV317" s="422"/>
      <c r="AW317" s="422"/>
      <c r="AX317" s="79"/>
      <c r="BC317" s="409"/>
      <c r="BD317" s="409"/>
      <c r="BE317" s="409"/>
      <c r="BF317" s="422"/>
      <c r="BG317" s="422"/>
      <c r="BH317" s="79"/>
      <c r="BM317" s="409"/>
      <c r="BN317" s="409"/>
      <c r="BO317" s="409"/>
      <c r="BP317" s="422"/>
      <c r="BQ317" s="422"/>
      <c r="BR317" s="79"/>
      <c r="BW317" s="79"/>
      <c r="BX317" s="79"/>
      <c r="BY317" s="79"/>
      <c r="BZ317" s="422"/>
      <c r="CA317" s="422"/>
      <c r="CB317" s="79"/>
      <c r="CG317" s="409"/>
      <c r="CH317" s="409"/>
      <c r="CI317" s="409"/>
      <c r="CJ317" s="422"/>
      <c r="CK317" s="422"/>
      <c r="CL317" s="79"/>
      <c r="CQ317" s="409"/>
      <c r="CR317" s="409"/>
      <c r="CS317" s="409"/>
      <c r="CT317" s="422"/>
      <c r="CU317" s="422"/>
    </row>
    <row r="318" spans="5:99">
      <c r="E318" s="79"/>
      <c r="F318" s="79"/>
      <c r="G318" s="79"/>
      <c r="H318" s="79"/>
      <c r="I318" s="79"/>
      <c r="J318" s="79"/>
      <c r="O318" s="409"/>
      <c r="P318" s="409"/>
      <c r="Q318" s="409"/>
      <c r="R318" s="422"/>
      <c r="S318" s="422"/>
      <c r="T318" s="79"/>
      <c r="Y318" s="409"/>
      <c r="Z318" s="409"/>
      <c r="AA318" s="409"/>
      <c r="AB318" s="422"/>
      <c r="AC318" s="422"/>
      <c r="AD318" s="79"/>
      <c r="AI318" s="409"/>
      <c r="AJ318" s="409"/>
      <c r="AK318" s="409"/>
      <c r="AL318" s="79"/>
      <c r="AM318" s="79"/>
      <c r="AN318" s="79"/>
      <c r="AS318" s="409"/>
      <c r="AT318" s="409"/>
      <c r="AU318" s="409"/>
      <c r="AV318" s="422"/>
      <c r="AW318" s="422"/>
      <c r="AX318" s="79"/>
      <c r="BC318" s="409"/>
      <c r="BD318" s="409"/>
      <c r="BE318" s="409"/>
      <c r="BF318" s="422"/>
      <c r="BG318" s="422"/>
      <c r="BH318" s="79"/>
      <c r="BM318" s="409"/>
      <c r="BN318" s="409"/>
      <c r="BO318" s="409"/>
      <c r="BP318" s="422"/>
      <c r="BQ318" s="422"/>
      <c r="BR318" s="79"/>
      <c r="BW318" s="79"/>
      <c r="BX318" s="79"/>
      <c r="BY318" s="79"/>
      <c r="BZ318" s="422"/>
      <c r="CA318" s="422"/>
      <c r="CB318" s="79"/>
      <c r="CG318" s="409"/>
      <c r="CH318" s="409"/>
      <c r="CI318" s="409"/>
      <c r="CJ318" s="422"/>
      <c r="CK318" s="422"/>
      <c r="CL318" s="79"/>
      <c r="CQ318" s="409"/>
      <c r="CR318" s="409"/>
      <c r="CS318" s="409"/>
      <c r="CT318" s="422"/>
      <c r="CU318" s="422"/>
    </row>
    <row r="319" spans="5:99">
      <c r="E319" s="79"/>
      <c r="F319" s="79"/>
      <c r="G319" s="79"/>
      <c r="H319" s="79"/>
      <c r="I319" s="79"/>
      <c r="J319" s="79"/>
      <c r="O319" s="409"/>
      <c r="P319" s="409"/>
      <c r="Q319" s="409"/>
      <c r="R319" s="422"/>
      <c r="S319" s="422"/>
      <c r="T319" s="79"/>
      <c r="Y319" s="409"/>
      <c r="Z319" s="409"/>
      <c r="AA319" s="409"/>
      <c r="AB319" s="422"/>
      <c r="AC319" s="422"/>
      <c r="AD319" s="79"/>
      <c r="AI319" s="409"/>
      <c r="AJ319" s="409"/>
      <c r="AK319" s="409"/>
      <c r="AL319" s="79"/>
      <c r="AM319" s="79"/>
      <c r="AN319" s="79"/>
      <c r="AS319" s="409"/>
      <c r="AT319" s="409"/>
      <c r="AU319" s="409"/>
      <c r="AV319" s="422"/>
      <c r="AW319" s="422"/>
      <c r="AX319" s="79"/>
      <c r="BC319" s="409"/>
      <c r="BD319" s="409"/>
      <c r="BE319" s="409"/>
      <c r="BF319" s="422"/>
      <c r="BG319" s="422"/>
      <c r="BH319" s="79"/>
      <c r="BM319" s="409"/>
      <c r="BN319" s="409"/>
      <c r="BO319" s="409"/>
      <c r="BP319" s="422"/>
      <c r="BQ319" s="422"/>
      <c r="BR319" s="79"/>
      <c r="BW319" s="79"/>
      <c r="BX319" s="79"/>
      <c r="BY319" s="79"/>
      <c r="BZ319" s="422"/>
      <c r="CA319" s="422"/>
      <c r="CB319" s="79"/>
      <c r="CG319" s="409"/>
      <c r="CH319" s="409"/>
      <c r="CI319" s="409"/>
      <c r="CJ319" s="422"/>
      <c r="CK319" s="422"/>
      <c r="CL319" s="79"/>
      <c r="CQ319" s="409"/>
      <c r="CR319" s="409"/>
      <c r="CS319" s="409"/>
      <c r="CT319" s="422"/>
      <c r="CU319" s="422"/>
    </row>
    <row r="320" spans="5:99">
      <c r="E320" s="79"/>
      <c r="F320" s="79"/>
      <c r="G320" s="79"/>
      <c r="H320" s="79"/>
      <c r="I320" s="79"/>
      <c r="J320" s="79"/>
      <c r="O320" s="409"/>
      <c r="P320" s="409"/>
      <c r="Q320" s="409"/>
      <c r="R320" s="422"/>
      <c r="S320" s="422"/>
      <c r="T320" s="79"/>
      <c r="Y320" s="409"/>
      <c r="Z320" s="409"/>
      <c r="AA320" s="409"/>
      <c r="AB320" s="422"/>
      <c r="AC320" s="422"/>
      <c r="AD320" s="79"/>
      <c r="AI320" s="409"/>
      <c r="AJ320" s="409"/>
      <c r="AK320" s="409"/>
      <c r="AL320" s="79"/>
      <c r="AM320" s="79"/>
      <c r="AN320" s="79"/>
      <c r="AS320" s="409"/>
      <c r="AT320" s="409"/>
      <c r="AU320" s="409"/>
      <c r="AV320" s="422"/>
      <c r="AW320" s="422"/>
      <c r="AX320" s="79"/>
      <c r="BC320" s="409"/>
      <c r="BD320" s="409"/>
      <c r="BE320" s="409"/>
      <c r="BF320" s="422"/>
      <c r="BG320" s="422"/>
      <c r="BH320" s="79"/>
      <c r="BM320" s="409"/>
      <c r="BN320" s="409"/>
      <c r="BO320" s="409"/>
      <c r="BP320" s="422"/>
      <c r="BQ320" s="422"/>
      <c r="BR320" s="79"/>
      <c r="BW320" s="79"/>
      <c r="BX320" s="79"/>
      <c r="BY320" s="79"/>
      <c r="BZ320" s="422"/>
      <c r="CA320" s="422"/>
      <c r="CB320" s="79"/>
      <c r="CG320" s="409"/>
      <c r="CH320" s="409"/>
      <c r="CI320" s="409"/>
      <c r="CJ320" s="422"/>
      <c r="CK320" s="422"/>
      <c r="CL320" s="79"/>
      <c r="CQ320" s="409"/>
      <c r="CR320" s="409"/>
      <c r="CS320" s="409"/>
      <c r="CT320" s="422"/>
      <c r="CU320" s="422"/>
    </row>
    <row r="321" spans="5:99">
      <c r="E321" s="79"/>
      <c r="F321" s="79"/>
      <c r="G321" s="79"/>
      <c r="H321" s="79"/>
      <c r="I321" s="79"/>
      <c r="J321" s="79"/>
      <c r="O321" s="409"/>
      <c r="P321" s="409"/>
      <c r="Q321" s="409"/>
      <c r="R321" s="422"/>
      <c r="S321" s="422"/>
      <c r="T321" s="79"/>
      <c r="Y321" s="409"/>
      <c r="Z321" s="409"/>
      <c r="AA321" s="409"/>
      <c r="AB321" s="422"/>
      <c r="AC321" s="422"/>
      <c r="AD321" s="79"/>
      <c r="AI321" s="409"/>
      <c r="AJ321" s="409"/>
      <c r="AK321" s="409"/>
      <c r="AL321" s="79"/>
      <c r="AM321" s="79"/>
      <c r="AN321" s="79"/>
      <c r="AS321" s="409"/>
      <c r="AT321" s="409"/>
      <c r="AU321" s="409"/>
      <c r="AV321" s="422"/>
      <c r="AW321" s="422"/>
      <c r="AX321" s="79"/>
      <c r="BC321" s="409"/>
      <c r="BD321" s="409"/>
      <c r="BE321" s="409"/>
      <c r="BF321" s="422"/>
      <c r="BG321" s="422"/>
      <c r="BH321" s="79"/>
      <c r="BM321" s="409"/>
      <c r="BN321" s="409"/>
      <c r="BO321" s="409"/>
      <c r="BP321" s="422"/>
      <c r="BQ321" s="422"/>
      <c r="BR321" s="79"/>
      <c r="BW321" s="79"/>
      <c r="BX321" s="79"/>
      <c r="BY321" s="79"/>
      <c r="BZ321" s="422"/>
      <c r="CA321" s="422"/>
      <c r="CB321" s="79"/>
      <c r="CG321" s="409"/>
      <c r="CH321" s="409"/>
      <c r="CI321" s="409"/>
      <c r="CJ321" s="422"/>
      <c r="CK321" s="422"/>
      <c r="CL321" s="79"/>
      <c r="CQ321" s="409"/>
      <c r="CR321" s="409"/>
      <c r="CS321" s="409"/>
      <c r="CT321" s="422"/>
      <c r="CU321" s="422"/>
    </row>
    <row r="322" spans="5:99">
      <c r="E322" s="79"/>
      <c r="F322" s="79"/>
      <c r="G322" s="79"/>
      <c r="H322" s="79"/>
      <c r="I322" s="79"/>
      <c r="J322" s="79"/>
      <c r="O322" s="409"/>
      <c r="P322" s="409"/>
      <c r="Q322" s="409"/>
      <c r="R322" s="422"/>
      <c r="S322" s="422"/>
      <c r="T322" s="79"/>
      <c r="Y322" s="409"/>
      <c r="Z322" s="409"/>
      <c r="AA322" s="409"/>
      <c r="AB322" s="422"/>
      <c r="AC322" s="422"/>
      <c r="AD322" s="79"/>
      <c r="AI322" s="409"/>
      <c r="AJ322" s="409"/>
      <c r="AK322" s="409"/>
      <c r="AL322" s="79"/>
      <c r="AM322" s="79"/>
      <c r="AN322" s="79"/>
      <c r="AS322" s="409"/>
      <c r="AT322" s="409"/>
      <c r="AU322" s="409"/>
      <c r="AV322" s="422"/>
      <c r="AW322" s="422"/>
      <c r="AX322" s="79"/>
      <c r="BC322" s="409"/>
      <c r="BD322" s="409"/>
      <c r="BE322" s="409"/>
      <c r="BF322" s="422"/>
      <c r="BG322" s="422"/>
      <c r="BH322" s="79"/>
      <c r="BM322" s="409"/>
      <c r="BN322" s="409"/>
      <c r="BO322" s="409"/>
      <c r="BP322" s="422"/>
      <c r="BQ322" s="422"/>
      <c r="BR322" s="79"/>
      <c r="BW322" s="79"/>
      <c r="BX322" s="79"/>
      <c r="BY322" s="79"/>
      <c r="BZ322" s="422"/>
      <c r="CA322" s="422"/>
      <c r="CB322" s="79"/>
      <c r="CG322" s="409"/>
      <c r="CH322" s="409"/>
      <c r="CI322" s="409"/>
      <c r="CJ322" s="422"/>
      <c r="CK322" s="422"/>
      <c r="CL322" s="79"/>
      <c r="CQ322" s="409"/>
      <c r="CR322" s="409"/>
      <c r="CS322" s="409"/>
      <c r="CT322" s="422"/>
      <c r="CU322" s="422"/>
    </row>
    <row r="323" spans="5:99">
      <c r="E323" s="79"/>
      <c r="F323" s="79"/>
      <c r="G323" s="79"/>
      <c r="H323" s="79"/>
      <c r="I323" s="79"/>
      <c r="J323" s="79"/>
      <c r="O323" s="409"/>
      <c r="P323" s="409"/>
      <c r="Q323" s="409"/>
      <c r="R323" s="422"/>
      <c r="S323" s="422"/>
      <c r="T323" s="79"/>
      <c r="Y323" s="409"/>
      <c r="Z323" s="409"/>
      <c r="AA323" s="409"/>
      <c r="AB323" s="422"/>
      <c r="AC323" s="422"/>
      <c r="AD323" s="79"/>
      <c r="AI323" s="409"/>
      <c r="AJ323" s="409"/>
      <c r="AK323" s="409"/>
      <c r="AL323" s="79"/>
      <c r="AM323" s="79"/>
      <c r="AN323" s="79"/>
      <c r="AS323" s="409"/>
      <c r="AT323" s="409"/>
      <c r="AU323" s="409"/>
      <c r="AV323" s="422"/>
      <c r="AW323" s="422"/>
      <c r="AX323" s="79"/>
      <c r="BC323" s="409"/>
      <c r="BD323" s="409"/>
      <c r="BE323" s="409"/>
      <c r="BF323" s="422"/>
      <c r="BG323" s="422"/>
      <c r="BH323" s="79"/>
      <c r="BM323" s="409"/>
      <c r="BN323" s="409"/>
      <c r="BO323" s="409"/>
      <c r="BP323" s="422"/>
      <c r="BQ323" s="422"/>
      <c r="BR323" s="79"/>
      <c r="BW323" s="79"/>
      <c r="BX323" s="79"/>
      <c r="BY323" s="79"/>
      <c r="BZ323" s="422"/>
      <c r="CA323" s="422"/>
      <c r="CB323" s="79"/>
      <c r="CG323" s="409"/>
      <c r="CH323" s="409"/>
      <c r="CI323" s="409"/>
      <c r="CJ323" s="422"/>
      <c r="CK323" s="422"/>
      <c r="CL323" s="79"/>
      <c r="CQ323" s="409"/>
      <c r="CR323" s="409"/>
      <c r="CS323" s="409"/>
      <c r="CT323" s="422"/>
      <c r="CU323" s="422"/>
    </row>
    <row r="324" spans="5:99">
      <c r="E324" s="79"/>
      <c r="F324" s="79"/>
      <c r="G324" s="79"/>
      <c r="H324" s="79"/>
      <c r="I324" s="79"/>
      <c r="J324" s="79"/>
      <c r="O324" s="409"/>
      <c r="P324" s="409"/>
      <c r="Q324" s="409"/>
      <c r="R324" s="422"/>
      <c r="S324" s="422"/>
      <c r="T324" s="79"/>
      <c r="Y324" s="409"/>
      <c r="Z324" s="409"/>
      <c r="AA324" s="409"/>
      <c r="AB324" s="422"/>
      <c r="AC324" s="422"/>
      <c r="AD324" s="79"/>
      <c r="AI324" s="409"/>
      <c r="AJ324" s="409"/>
      <c r="AK324" s="409"/>
      <c r="AL324" s="79"/>
      <c r="AM324" s="79"/>
      <c r="AN324" s="79"/>
      <c r="AS324" s="409"/>
      <c r="AT324" s="409"/>
      <c r="AU324" s="409"/>
      <c r="AV324" s="422"/>
      <c r="AW324" s="422"/>
      <c r="AX324" s="79"/>
      <c r="BC324" s="409"/>
      <c r="BD324" s="409"/>
      <c r="BE324" s="409"/>
      <c r="BF324" s="422"/>
      <c r="BG324" s="422"/>
      <c r="BH324" s="79"/>
      <c r="BM324" s="409"/>
      <c r="BN324" s="409"/>
      <c r="BO324" s="409"/>
      <c r="BP324" s="422"/>
      <c r="BQ324" s="422"/>
      <c r="BR324" s="79"/>
      <c r="BW324" s="79"/>
      <c r="BX324" s="79"/>
      <c r="BY324" s="79"/>
      <c r="BZ324" s="422"/>
      <c r="CA324" s="422"/>
      <c r="CB324" s="79"/>
      <c r="CG324" s="409"/>
      <c r="CH324" s="409"/>
      <c r="CI324" s="409"/>
      <c r="CJ324" s="422"/>
      <c r="CK324" s="422"/>
      <c r="CL324" s="79"/>
      <c r="CQ324" s="409"/>
      <c r="CR324" s="409"/>
      <c r="CS324" s="409"/>
      <c r="CT324" s="422"/>
      <c r="CU324" s="422"/>
    </row>
    <row r="325" spans="5:99">
      <c r="E325" s="79"/>
      <c r="F325" s="79"/>
      <c r="G325" s="79"/>
      <c r="H325" s="79"/>
      <c r="I325" s="79"/>
      <c r="J325" s="79"/>
      <c r="O325" s="409"/>
      <c r="P325" s="409"/>
      <c r="Q325" s="409"/>
      <c r="R325" s="422"/>
      <c r="S325" s="422"/>
      <c r="T325" s="79"/>
      <c r="Y325" s="409"/>
      <c r="Z325" s="409"/>
      <c r="AA325" s="409"/>
      <c r="AB325" s="422"/>
      <c r="AC325" s="422"/>
      <c r="AD325" s="79"/>
      <c r="AI325" s="409"/>
      <c r="AJ325" s="409"/>
      <c r="AK325" s="409"/>
      <c r="AL325" s="79"/>
      <c r="AM325" s="79"/>
      <c r="AN325" s="79"/>
      <c r="AS325" s="409"/>
      <c r="AT325" s="409"/>
      <c r="AU325" s="409"/>
      <c r="AV325" s="422"/>
      <c r="AW325" s="422"/>
      <c r="AX325" s="79"/>
      <c r="BC325" s="409"/>
      <c r="BD325" s="409"/>
      <c r="BE325" s="409"/>
      <c r="BF325" s="422"/>
      <c r="BG325" s="422"/>
      <c r="BH325" s="79"/>
      <c r="BM325" s="409"/>
      <c r="BN325" s="409"/>
      <c r="BO325" s="409"/>
      <c r="BP325" s="422"/>
      <c r="BQ325" s="422"/>
      <c r="BR325" s="79"/>
      <c r="BW325" s="79"/>
      <c r="BX325" s="79"/>
      <c r="BY325" s="79"/>
      <c r="BZ325" s="422"/>
      <c r="CA325" s="422"/>
      <c r="CB325" s="79"/>
      <c r="CG325" s="409"/>
      <c r="CH325" s="409"/>
      <c r="CI325" s="409"/>
      <c r="CJ325" s="422"/>
      <c r="CK325" s="422"/>
      <c r="CL325" s="79"/>
      <c r="CQ325" s="409"/>
      <c r="CR325" s="409"/>
      <c r="CS325" s="409"/>
      <c r="CT325" s="422"/>
      <c r="CU325" s="422"/>
    </row>
    <row r="326" spans="5:99">
      <c r="E326" s="79"/>
      <c r="F326" s="79"/>
      <c r="G326" s="79"/>
      <c r="H326" s="79"/>
      <c r="I326" s="79"/>
      <c r="J326" s="79"/>
      <c r="O326" s="409"/>
      <c r="P326" s="409"/>
      <c r="Q326" s="409"/>
      <c r="R326" s="422"/>
      <c r="S326" s="422"/>
      <c r="T326" s="79"/>
      <c r="Y326" s="409"/>
      <c r="Z326" s="409"/>
      <c r="AA326" s="409"/>
      <c r="AB326" s="422"/>
      <c r="AC326" s="422"/>
      <c r="AD326" s="79"/>
      <c r="AI326" s="409"/>
      <c r="AJ326" s="409"/>
      <c r="AK326" s="409"/>
      <c r="AL326" s="79"/>
      <c r="AM326" s="79"/>
      <c r="AN326" s="79"/>
      <c r="AS326" s="409"/>
      <c r="AT326" s="409"/>
      <c r="AU326" s="409"/>
      <c r="AV326" s="422"/>
      <c r="AW326" s="422"/>
      <c r="AX326" s="79"/>
      <c r="BC326" s="409"/>
      <c r="BD326" s="409"/>
      <c r="BE326" s="409"/>
      <c r="BF326" s="422"/>
      <c r="BG326" s="422"/>
      <c r="BH326" s="79"/>
      <c r="BM326" s="409"/>
      <c r="BN326" s="409"/>
      <c r="BO326" s="409"/>
      <c r="BP326" s="422"/>
      <c r="BQ326" s="422"/>
      <c r="BR326" s="79"/>
      <c r="BW326" s="79"/>
      <c r="BX326" s="79"/>
      <c r="BY326" s="79"/>
      <c r="BZ326" s="422"/>
      <c r="CA326" s="422"/>
      <c r="CB326" s="79"/>
      <c r="CG326" s="409"/>
      <c r="CH326" s="409"/>
      <c r="CI326" s="409"/>
      <c r="CJ326" s="422"/>
      <c r="CK326" s="422"/>
      <c r="CL326" s="79"/>
      <c r="CQ326" s="409"/>
      <c r="CR326" s="409"/>
      <c r="CS326" s="409"/>
      <c r="CT326" s="422"/>
      <c r="CU326" s="422"/>
    </row>
    <row r="327" spans="5:99">
      <c r="E327" s="79"/>
      <c r="F327" s="79"/>
      <c r="G327" s="79"/>
      <c r="H327" s="79"/>
      <c r="I327" s="79"/>
      <c r="J327" s="79"/>
      <c r="O327" s="409"/>
      <c r="P327" s="409"/>
      <c r="Q327" s="409"/>
      <c r="R327" s="422"/>
      <c r="S327" s="422"/>
      <c r="T327" s="79"/>
      <c r="Y327" s="409"/>
      <c r="Z327" s="409"/>
      <c r="AA327" s="409"/>
      <c r="AB327" s="422"/>
      <c r="AC327" s="422"/>
      <c r="AD327" s="79"/>
      <c r="AI327" s="409"/>
      <c r="AJ327" s="409"/>
      <c r="AK327" s="409"/>
      <c r="AL327" s="79"/>
      <c r="AM327" s="79"/>
      <c r="AN327" s="79"/>
      <c r="AS327" s="409"/>
      <c r="AT327" s="409"/>
      <c r="AU327" s="409"/>
      <c r="AV327" s="422"/>
      <c r="AW327" s="422"/>
      <c r="AX327" s="79"/>
      <c r="BC327" s="409"/>
      <c r="BD327" s="409"/>
      <c r="BE327" s="409"/>
      <c r="BF327" s="422"/>
      <c r="BG327" s="422"/>
      <c r="BH327" s="79"/>
      <c r="BM327" s="409"/>
      <c r="BN327" s="409"/>
      <c r="BO327" s="409"/>
      <c r="BP327" s="422"/>
      <c r="BQ327" s="422"/>
      <c r="BR327" s="79"/>
      <c r="BW327" s="79"/>
      <c r="BX327" s="79"/>
      <c r="BY327" s="79"/>
      <c r="BZ327" s="422"/>
      <c r="CA327" s="422"/>
      <c r="CB327" s="79"/>
      <c r="CG327" s="409"/>
      <c r="CH327" s="409"/>
      <c r="CI327" s="409"/>
      <c r="CJ327" s="422"/>
      <c r="CK327" s="422"/>
      <c r="CL327" s="79"/>
      <c r="CQ327" s="409"/>
      <c r="CR327" s="409"/>
      <c r="CS327" s="409"/>
      <c r="CT327" s="422"/>
      <c r="CU327" s="422"/>
    </row>
    <row r="328" spans="5:99">
      <c r="E328" s="79"/>
      <c r="F328" s="79"/>
      <c r="G328" s="79"/>
      <c r="H328" s="79"/>
      <c r="I328" s="79"/>
      <c r="J328" s="79"/>
      <c r="O328" s="409"/>
      <c r="P328" s="409"/>
      <c r="Q328" s="409"/>
      <c r="R328" s="422"/>
      <c r="S328" s="422"/>
      <c r="T328" s="79"/>
      <c r="Y328" s="409"/>
      <c r="Z328" s="409"/>
      <c r="AA328" s="409"/>
      <c r="AB328" s="422"/>
      <c r="AC328" s="422"/>
      <c r="AD328" s="79"/>
      <c r="AI328" s="409"/>
      <c r="AJ328" s="409"/>
      <c r="AK328" s="409"/>
      <c r="AL328" s="79"/>
      <c r="AM328" s="79"/>
      <c r="AN328" s="79"/>
      <c r="AS328" s="409"/>
      <c r="AT328" s="409"/>
      <c r="AU328" s="409"/>
      <c r="AV328" s="422"/>
      <c r="AW328" s="422"/>
      <c r="AX328" s="79"/>
      <c r="BC328" s="409"/>
      <c r="BD328" s="409"/>
      <c r="BE328" s="409"/>
      <c r="BF328" s="422"/>
      <c r="BG328" s="422"/>
      <c r="BH328" s="79"/>
      <c r="BM328" s="409"/>
      <c r="BN328" s="409"/>
      <c r="BO328" s="409"/>
      <c r="BP328" s="422"/>
      <c r="BQ328" s="422"/>
      <c r="BR328" s="79"/>
      <c r="BW328" s="79"/>
      <c r="BX328" s="79"/>
      <c r="BY328" s="79"/>
      <c r="BZ328" s="422"/>
      <c r="CA328" s="422"/>
      <c r="CB328" s="79"/>
      <c r="CG328" s="409"/>
      <c r="CH328" s="409"/>
      <c r="CI328" s="409"/>
      <c r="CJ328" s="422"/>
      <c r="CK328" s="422"/>
      <c r="CL328" s="79"/>
      <c r="CQ328" s="409"/>
      <c r="CR328" s="409"/>
      <c r="CS328" s="409"/>
      <c r="CT328" s="422"/>
      <c r="CU328" s="422"/>
    </row>
    <row r="329" spans="5:99">
      <c r="E329" s="79"/>
      <c r="F329" s="79"/>
      <c r="G329" s="79"/>
      <c r="H329" s="79"/>
      <c r="I329" s="79"/>
      <c r="J329" s="79"/>
      <c r="O329" s="409"/>
      <c r="P329" s="409"/>
      <c r="Q329" s="409"/>
      <c r="R329" s="422"/>
      <c r="S329" s="422"/>
      <c r="T329" s="79"/>
      <c r="Y329" s="409"/>
      <c r="Z329" s="409"/>
      <c r="AA329" s="409"/>
      <c r="AB329" s="422"/>
      <c r="AC329" s="422"/>
      <c r="AD329" s="79"/>
      <c r="AI329" s="409"/>
      <c r="AJ329" s="409"/>
      <c r="AK329" s="409"/>
      <c r="AL329" s="79"/>
      <c r="AM329" s="79"/>
      <c r="AN329" s="79"/>
      <c r="AS329" s="409"/>
      <c r="AT329" s="409"/>
      <c r="AU329" s="409"/>
      <c r="AV329" s="422"/>
      <c r="AW329" s="422"/>
      <c r="AX329" s="79"/>
      <c r="BC329" s="409"/>
      <c r="BD329" s="409"/>
      <c r="BE329" s="409"/>
      <c r="BF329" s="422"/>
      <c r="BG329" s="422"/>
      <c r="BH329" s="79"/>
      <c r="BM329" s="409"/>
      <c r="BN329" s="409"/>
      <c r="BO329" s="409"/>
      <c r="BP329" s="422"/>
      <c r="BQ329" s="422"/>
      <c r="BR329" s="79"/>
      <c r="BW329" s="79"/>
      <c r="BX329" s="79"/>
      <c r="BY329" s="79"/>
      <c r="BZ329" s="422"/>
      <c r="CA329" s="422"/>
      <c r="CB329" s="79"/>
      <c r="CG329" s="409"/>
      <c r="CH329" s="409"/>
      <c r="CI329" s="409"/>
      <c r="CJ329" s="422"/>
      <c r="CK329" s="422"/>
      <c r="CL329" s="79"/>
      <c r="CQ329" s="409"/>
      <c r="CR329" s="409"/>
      <c r="CS329" s="409"/>
      <c r="CT329" s="422"/>
      <c r="CU329" s="422"/>
    </row>
    <row r="330" spans="5:99">
      <c r="E330" s="79"/>
      <c r="F330" s="79"/>
      <c r="G330" s="79"/>
      <c r="H330" s="79"/>
      <c r="I330" s="79"/>
      <c r="J330" s="79"/>
      <c r="O330" s="409"/>
      <c r="P330" s="409"/>
      <c r="Q330" s="409"/>
      <c r="R330" s="422"/>
      <c r="S330" s="422"/>
      <c r="T330" s="79"/>
      <c r="Y330" s="409"/>
      <c r="Z330" s="409"/>
      <c r="AA330" s="409"/>
      <c r="AB330" s="422"/>
      <c r="AC330" s="422"/>
      <c r="AD330" s="79"/>
      <c r="AI330" s="409"/>
      <c r="AJ330" s="409"/>
      <c r="AK330" s="409"/>
      <c r="AL330" s="79"/>
      <c r="AM330" s="79"/>
      <c r="AN330" s="79"/>
      <c r="AS330" s="409"/>
      <c r="AT330" s="409"/>
      <c r="AU330" s="409"/>
      <c r="AV330" s="422"/>
      <c r="AW330" s="422"/>
      <c r="AX330" s="79"/>
      <c r="BC330" s="409"/>
      <c r="BD330" s="409"/>
      <c r="BE330" s="409"/>
      <c r="BF330" s="422"/>
      <c r="BG330" s="422"/>
      <c r="BH330" s="79"/>
      <c r="BM330" s="409"/>
      <c r="BN330" s="409"/>
      <c r="BO330" s="409"/>
      <c r="BP330" s="422"/>
      <c r="BQ330" s="422"/>
      <c r="BR330" s="79"/>
      <c r="BW330" s="79"/>
      <c r="BX330" s="79"/>
      <c r="BY330" s="79"/>
      <c r="BZ330" s="422"/>
      <c r="CA330" s="422"/>
      <c r="CB330" s="79"/>
      <c r="CG330" s="409"/>
      <c r="CH330" s="409"/>
      <c r="CI330" s="409"/>
      <c r="CJ330" s="422"/>
      <c r="CK330" s="422"/>
      <c r="CL330" s="79"/>
      <c r="CQ330" s="409"/>
      <c r="CR330" s="409"/>
      <c r="CS330" s="409"/>
      <c r="CT330" s="422"/>
      <c r="CU330" s="422"/>
    </row>
    <row r="331" spans="5:99">
      <c r="E331" s="79"/>
      <c r="F331" s="79"/>
      <c r="G331" s="79"/>
      <c r="H331" s="79"/>
      <c r="I331" s="79"/>
      <c r="J331" s="79"/>
      <c r="O331" s="409"/>
      <c r="P331" s="409"/>
      <c r="Q331" s="409"/>
      <c r="R331" s="422"/>
      <c r="S331" s="422"/>
      <c r="T331" s="79"/>
      <c r="Y331" s="409"/>
      <c r="Z331" s="409"/>
      <c r="AA331" s="409"/>
      <c r="AB331" s="422"/>
      <c r="AC331" s="422"/>
      <c r="AD331" s="79"/>
      <c r="AI331" s="409"/>
      <c r="AJ331" s="409"/>
      <c r="AK331" s="409"/>
      <c r="AL331" s="79"/>
      <c r="AM331" s="79"/>
      <c r="AN331" s="79"/>
      <c r="AS331" s="409"/>
      <c r="AT331" s="409"/>
      <c r="AU331" s="409"/>
      <c r="AV331" s="422"/>
      <c r="AW331" s="422"/>
      <c r="AX331" s="79"/>
      <c r="BC331" s="409"/>
      <c r="BD331" s="409"/>
      <c r="BE331" s="409"/>
      <c r="BF331" s="422"/>
      <c r="BG331" s="422"/>
      <c r="BH331" s="79"/>
      <c r="BM331" s="409"/>
      <c r="BN331" s="409"/>
      <c r="BO331" s="409"/>
      <c r="BP331" s="422"/>
      <c r="BQ331" s="422"/>
      <c r="BR331" s="79"/>
      <c r="BW331" s="79"/>
      <c r="BX331" s="79"/>
      <c r="BY331" s="79"/>
      <c r="BZ331" s="422"/>
      <c r="CA331" s="422"/>
      <c r="CB331" s="79"/>
      <c r="CG331" s="409"/>
      <c r="CH331" s="409"/>
      <c r="CI331" s="409"/>
      <c r="CJ331" s="422"/>
      <c r="CK331" s="422"/>
      <c r="CL331" s="79"/>
      <c r="CQ331" s="409"/>
      <c r="CR331" s="409"/>
      <c r="CS331" s="409"/>
      <c r="CT331" s="422"/>
      <c r="CU331" s="422"/>
    </row>
    <row r="332" spans="5:99">
      <c r="E332" s="79"/>
      <c r="F332" s="79"/>
      <c r="G332" s="79"/>
      <c r="H332" s="79"/>
      <c r="I332" s="79"/>
      <c r="J332" s="79"/>
      <c r="O332" s="409"/>
      <c r="P332" s="409"/>
      <c r="Q332" s="409"/>
      <c r="R332" s="422"/>
      <c r="S332" s="422"/>
      <c r="T332" s="79"/>
      <c r="Y332" s="409"/>
      <c r="Z332" s="409"/>
      <c r="AA332" s="409"/>
      <c r="AB332" s="422"/>
      <c r="AC332" s="422"/>
      <c r="AD332" s="79"/>
      <c r="AI332" s="409"/>
      <c r="AJ332" s="409"/>
      <c r="AK332" s="409"/>
      <c r="AL332" s="79"/>
      <c r="AM332" s="79"/>
      <c r="AN332" s="79"/>
      <c r="AS332" s="409"/>
      <c r="AT332" s="409"/>
      <c r="AU332" s="409"/>
      <c r="AV332" s="422"/>
      <c r="AW332" s="422"/>
      <c r="AX332" s="79"/>
      <c r="BC332" s="409"/>
      <c r="BD332" s="409"/>
      <c r="BE332" s="409"/>
      <c r="BF332" s="422"/>
      <c r="BG332" s="422"/>
      <c r="BH332" s="79"/>
      <c r="BM332" s="409"/>
      <c r="BN332" s="409"/>
      <c r="BO332" s="409"/>
      <c r="BP332" s="422"/>
      <c r="BQ332" s="422"/>
      <c r="BR332" s="79"/>
      <c r="BW332" s="79"/>
      <c r="BX332" s="79"/>
      <c r="BY332" s="79"/>
      <c r="BZ332" s="422"/>
      <c r="CA332" s="422"/>
      <c r="CB332" s="79"/>
      <c r="CG332" s="409"/>
      <c r="CH332" s="409"/>
      <c r="CI332" s="409"/>
      <c r="CJ332" s="422"/>
      <c r="CK332" s="422"/>
      <c r="CL332" s="79"/>
      <c r="CQ332" s="409"/>
      <c r="CR332" s="409"/>
      <c r="CS332" s="409"/>
      <c r="CT332" s="422"/>
      <c r="CU332" s="422"/>
    </row>
    <row r="333" spans="5:99">
      <c r="E333" s="79"/>
      <c r="F333" s="79"/>
      <c r="G333" s="79"/>
      <c r="H333" s="79"/>
      <c r="I333" s="79"/>
      <c r="J333" s="79"/>
      <c r="O333" s="409"/>
      <c r="P333" s="409"/>
      <c r="Q333" s="409"/>
      <c r="R333" s="422"/>
      <c r="S333" s="422"/>
      <c r="T333" s="79"/>
      <c r="Y333" s="409"/>
      <c r="Z333" s="409"/>
      <c r="AA333" s="409"/>
      <c r="AB333" s="422"/>
      <c r="AC333" s="422"/>
      <c r="AD333" s="79"/>
      <c r="AI333" s="409"/>
      <c r="AJ333" s="409"/>
      <c r="AK333" s="409"/>
      <c r="AL333" s="79"/>
      <c r="AM333" s="79"/>
      <c r="AN333" s="79"/>
      <c r="AS333" s="409"/>
      <c r="AT333" s="409"/>
      <c r="AU333" s="409"/>
      <c r="AV333" s="422"/>
      <c r="AW333" s="422"/>
      <c r="AX333" s="79"/>
      <c r="BC333" s="409"/>
      <c r="BD333" s="409"/>
      <c r="BE333" s="409"/>
      <c r="BF333" s="422"/>
      <c r="BG333" s="422"/>
      <c r="BH333" s="79"/>
      <c r="BM333" s="409"/>
      <c r="BN333" s="409"/>
      <c r="BO333" s="409"/>
      <c r="BP333" s="422"/>
      <c r="BQ333" s="422"/>
      <c r="BR333" s="79"/>
      <c r="BW333" s="79"/>
      <c r="BX333" s="79"/>
      <c r="BY333" s="79"/>
      <c r="BZ333" s="422"/>
      <c r="CA333" s="422"/>
      <c r="CB333" s="79"/>
      <c r="CG333" s="409"/>
      <c r="CH333" s="409"/>
      <c r="CI333" s="409"/>
      <c r="CJ333" s="422"/>
      <c r="CK333" s="422"/>
      <c r="CL333" s="79"/>
      <c r="CQ333" s="409"/>
      <c r="CR333" s="409"/>
      <c r="CS333" s="409"/>
      <c r="CT333" s="422"/>
      <c r="CU333" s="422"/>
    </row>
    <row r="334" spans="5:99">
      <c r="E334" s="79"/>
      <c r="F334" s="79"/>
      <c r="G334" s="79"/>
      <c r="H334" s="79"/>
      <c r="I334" s="79"/>
      <c r="J334" s="79"/>
      <c r="O334" s="409"/>
      <c r="P334" s="409"/>
      <c r="Q334" s="409"/>
      <c r="R334" s="422"/>
      <c r="S334" s="422"/>
      <c r="T334" s="79"/>
      <c r="Y334" s="409"/>
      <c r="Z334" s="409"/>
      <c r="AA334" s="409"/>
      <c r="AB334" s="422"/>
      <c r="AC334" s="422"/>
      <c r="AD334" s="79"/>
      <c r="AI334" s="409"/>
      <c r="AJ334" s="409"/>
      <c r="AK334" s="409"/>
      <c r="AL334" s="79"/>
      <c r="AM334" s="79"/>
      <c r="AN334" s="79"/>
      <c r="AS334" s="409"/>
      <c r="AT334" s="409"/>
      <c r="AU334" s="409"/>
      <c r="AV334" s="422"/>
      <c r="AW334" s="422"/>
      <c r="AX334" s="79"/>
      <c r="BC334" s="409"/>
      <c r="BD334" s="409"/>
      <c r="BE334" s="409"/>
      <c r="BF334" s="422"/>
      <c r="BG334" s="422"/>
      <c r="BH334" s="79"/>
      <c r="BM334" s="409"/>
      <c r="BN334" s="409"/>
      <c r="BO334" s="409"/>
      <c r="BP334" s="422"/>
      <c r="BQ334" s="422"/>
      <c r="BR334" s="79"/>
      <c r="BW334" s="79"/>
      <c r="BX334" s="79"/>
      <c r="BY334" s="79"/>
      <c r="BZ334" s="422"/>
      <c r="CA334" s="422"/>
      <c r="CB334" s="79"/>
      <c r="CG334" s="409"/>
      <c r="CH334" s="409"/>
      <c r="CI334" s="409"/>
      <c r="CJ334" s="422"/>
      <c r="CK334" s="422"/>
      <c r="CL334" s="79"/>
      <c r="CQ334" s="409"/>
      <c r="CR334" s="409"/>
      <c r="CS334" s="409"/>
      <c r="CT334" s="422"/>
      <c r="CU334" s="422"/>
    </row>
    <row r="335" spans="5:99">
      <c r="E335" s="79"/>
      <c r="F335" s="79"/>
      <c r="G335" s="79"/>
      <c r="H335" s="79"/>
      <c r="I335" s="79"/>
      <c r="J335" s="79"/>
      <c r="O335" s="409"/>
      <c r="P335" s="409"/>
      <c r="Q335" s="409"/>
      <c r="R335" s="422"/>
      <c r="S335" s="422"/>
      <c r="T335" s="79"/>
      <c r="Y335" s="409"/>
      <c r="Z335" s="409"/>
      <c r="AA335" s="409"/>
      <c r="AB335" s="422"/>
      <c r="AC335" s="422"/>
      <c r="AD335" s="79"/>
      <c r="AI335" s="409"/>
      <c r="AJ335" s="409"/>
      <c r="AK335" s="409"/>
      <c r="AL335" s="79"/>
      <c r="AM335" s="79"/>
      <c r="AN335" s="79"/>
      <c r="AS335" s="409"/>
      <c r="AT335" s="409"/>
      <c r="AU335" s="409"/>
      <c r="AV335" s="422"/>
      <c r="AW335" s="422"/>
      <c r="AX335" s="79"/>
      <c r="BC335" s="409"/>
      <c r="BD335" s="409"/>
      <c r="BE335" s="409"/>
      <c r="BF335" s="422"/>
      <c r="BG335" s="422"/>
      <c r="BH335" s="79"/>
      <c r="BM335" s="409"/>
      <c r="BN335" s="409"/>
      <c r="BO335" s="409"/>
      <c r="BP335" s="422"/>
      <c r="BQ335" s="422"/>
      <c r="BR335" s="79"/>
      <c r="BW335" s="79"/>
      <c r="BX335" s="79"/>
      <c r="BY335" s="79"/>
      <c r="BZ335" s="422"/>
      <c r="CA335" s="422"/>
      <c r="CB335" s="79"/>
      <c r="CG335" s="409"/>
      <c r="CH335" s="409"/>
      <c r="CI335" s="409"/>
      <c r="CJ335" s="422"/>
      <c r="CK335" s="422"/>
      <c r="CL335" s="79"/>
      <c r="CQ335" s="409"/>
      <c r="CR335" s="409"/>
      <c r="CS335" s="409"/>
      <c r="CT335" s="422"/>
      <c r="CU335" s="422"/>
    </row>
    <row r="336" spans="5:99">
      <c r="E336" s="79"/>
      <c r="F336" s="79"/>
      <c r="G336" s="79"/>
      <c r="H336" s="79"/>
      <c r="I336" s="79"/>
      <c r="J336" s="79"/>
      <c r="O336" s="409"/>
      <c r="P336" s="409"/>
      <c r="Q336" s="409"/>
      <c r="R336" s="422"/>
      <c r="S336" s="422"/>
      <c r="T336" s="79"/>
      <c r="Y336" s="409"/>
      <c r="Z336" s="409"/>
      <c r="AA336" s="409"/>
      <c r="AB336" s="422"/>
      <c r="AC336" s="422"/>
      <c r="AD336" s="79"/>
      <c r="AI336" s="409"/>
      <c r="AJ336" s="409"/>
      <c r="AK336" s="409"/>
      <c r="AL336" s="79"/>
      <c r="AM336" s="79"/>
      <c r="AN336" s="79"/>
      <c r="AS336" s="409"/>
      <c r="AT336" s="409"/>
      <c r="AU336" s="409"/>
      <c r="AV336" s="422"/>
      <c r="AW336" s="422"/>
      <c r="AX336" s="79"/>
      <c r="BC336" s="409"/>
      <c r="BD336" s="409"/>
      <c r="BE336" s="409"/>
      <c r="BF336" s="422"/>
      <c r="BG336" s="422"/>
      <c r="BH336" s="79"/>
      <c r="BM336" s="409"/>
      <c r="BN336" s="409"/>
      <c r="BO336" s="409"/>
      <c r="BP336" s="422"/>
      <c r="BQ336" s="422"/>
      <c r="BR336" s="79"/>
      <c r="BW336" s="79"/>
      <c r="BX336" s="79"/>
      <c r="BY336" s="79"/>
      <c r="BZ336" s="422"/>
      <c r="CA336" s="422"/>
      <c r="CB336" s="79"/>
      <c r="CG336" s="409"/>
      <c r="CH336" s="409"/>
      <c r="CI336" s="409"/>
      <c r="CJ336" s="422"/>
      <c r="CK336" s="422"/>
      <c r="CL336" s="79"/>
      <c r="CQ336" s="409"/>
      <c r="CR336" s="409"/>
      <c r="CS336" s="409"/>
      <c r="CT336" s="422"/>
      <c r="CU336" s="422"/>
    </row>
    <row r="337" spans="5:99">
      <c r="E337" s="79"/>
      <c r="F337" s="79"/>
      <c r="G337" s="79"/>
      <c r="H337" s="79"/>
      <c r="I337" s="79"/>
      <c r="J337" s="79"/>
      <c r="O337" s="409"/>
      <c r="P337" s="409"/>
      <c r="Q337" s="409"/>
      <c r="R337" s="422"/>
      <c r="S337" s="422"/>
      <c r="T337" s="79"/>
      <c r="Y337" s="409"/>
      <c r="Z337" s="409"/>
      <c r="AA337" s="409"/>
      <c r="AB337" s="422"/>
      <c r="AC337" s="422"/>
      <c r="AD337" s="79"/>
      <c r="AI337" s="409"/>
      <c r="AJ337" s="409"/>
      <c r="AK337" s="409"/>
      <c r="AL337" s="79"/>
      <c r="AM337" s="79"/>
      <c r="AN337" s="79"/>
      <c r="AS337" s="409"/>
      <c r="AT337" s="409"/>
      <c r="AU337" s="409"/>
      <c r="AV337" s="422"/>
      <c r="AW337" s="422"/>
      <c r="AX337" s="79"/>
      <c r="BC337" s="409"/>
      <c r="BD337" s="409"/>
      <c r="BE337" s="409"/>
      <c r="BF337" s="422"/>
      <c r="BG337" s="422"/>
      <c r="BH337" s="79"/>
      <c r="BM337" s="409"/>
      <c r="BN337" s="409"/>
      <c r="BO337" s="409"/>
      <c r="BP337" s="422"/>
      <c r="BQ337" s="422"/>
      <c r="BR337" s="79"/>
      <c r="BW337" s="79"/>
      <c r="BX337" s="79"/>
      <c r="BY337" s="79"/>
      <c r="BZ337" s="422"/>
      <c r="CA337" s="422"/>
      <c r="CB337" s="79"/>
      <c r="CG337" s="409"/>
      <c r="CH337" s="409"/>
      <c r="CI337" s="409"/>
      <c r="CJ337" s="422"/>
      <c r="CK337" s="422"/>
      <c r="CL337" s="79"/>
      <c r="CQ337" s="409"/>
      <c r="CR337" s="409"/>
      <c r="CS337" s="409"/>
      <c r="CT337" s="422"/>
      <c r="CU337" s="422"/>
    </row>
    <row r="338" spans="5:99">
      <c r="E338" s="79"/>
      <c r="F338" s="79"/>
      <c r="G338" s="79"/>
      <c r="H338" s="79"/>
      <c r="I338" s="79"/>
      <c r="J338" s="79"/>
      <c r="O338" s="409"/>
      <c r="P338" s="409"/>
      <c r="Q338" s="409"/>
      <c r="R338" s="422"/>
      <c r="S338" s="422"/>
      <c r="T338" s="79"/>
      <c r="Y338" s="409"/>
      <c r="Z338" s="409"/>
      <c r="AA338" s="409"/>
      <c r="AB338" s="422"/>
      <c r="AC338" s="422"/>
      <c r="AD338" s="79"/>
      <c r="AI338" s="409"/>
      <c r="AJ338" s="409"/>
      <c r="AK338" s="409"/>
      <c r="AL338" s="79"/>
      <c r="AM338" s="79"/>
      <c r="AN338" s="79"/>
      <c r="AS338" s="409"/>
      <c r="AT338" s="409"/>
      <c r="AU338" s="409"/>
      <c r="AV338" s="422"/>
      <c r="AW338" s="422"/>
      <c r="AX338" s="79"/>
      <c r="BC338" s="409"/>
      <c r="BD338" s="409"/>
      <c r="BE338" s="409"/>
      <c r="BF338" s="422"/>
      <c r="BG338" s="422"/>
      <c r="BH338" s="79"/>
      <c r="BM338" s="409"/>
      <c r="BN338" s="409"/>
      <c r="BO338" s="409"/>
      <c r="BP338" s="422"/>
      <c r="BQ338" s="422"/>
      <c r="BR338" s="79"/>
      <c r="BW338" s="79"/>
      <c r="BX338" s="79"/>
      <c r="BY338" s="79"/>
      <c r="BZ338" s="422"/>
      <c r="CA338" s="422"/>
      <c r="CB338" s="79"/>
      <c r="CG338" s="409"/>
      <c r="CH338" s="409"/>
      <c r="CI338" s="409"/>
      <c r="CJ338" s="422"/>
      <c r="CK338" s="422"/>
      <c r="CL338" s="79"/>
      <c r="CQ338" s="409"/>
      <c r="CR338" s="409"/>
      <c r="CS338" s="409"/>
      <c r="CT338" s="422"/>
      <c r="CU338" s="422"/>
    </row>
    <row r="339" spans="5:99">
      <c r="E339" s="79"/>
      <c r="F339" s="79"/>
      <c r="G339" s="79"/>
      <c r="H339" s="79"/>
      <c r="I339" s="79"/>
      <c r="J339" s="79"/>
      <c r="O339" s="409"/>
      <c r="P339" s="409"/>
      <c r="Q339" s="409"/>
      <c r="R339" s="422"/>
      <c r="S339" s="422"/>
      <c r="T339" s="79"/>
      <c r="Y339" s="409"/>
      <c r="Z339" s="409"/>
      <c r="AA339" s="409"/>
      <c r="AB339" s="422"/>
      <c r="AC339" s="422"/>
      <c r="AD339" s="79"/>
      <c r="AI339" s="409"/>
      <c r="AJ339" s="409"/>
      <c r="AK339" s="409"/>
      <c r="AL339" s="79"/>
      <c r="AM339" s="79"/>
      <c r="AN339" s="79"/>
      <c r="AS339" s="409"/>
      <c r="AT339" s="409"/>
      <c r="AU339" s="409"/>
      <c r="AV339" s="422"/>
      <c r="AW339" s="422"/>
      <c r="AX339" s="79"/>
      <c r="BC339" s="409"/>
      <c r="BD339" s="409"/>
      <c r="BE339" s="409"/>
      <c r="BF339" s="422"/>
      <c r="BG339" s="422"/>
      <c r="BH339" s="79"/>
      <c r="BM339" s="409"/>
      <c r="BN339" s="409"/>
      <c r="BO339" s="409"/>
      <c r="BP339" s="422"/>
      <c r="BQ339" s="422"/>
      <c r="BR339" s="79"/>
      <c r="BW339" s="79"/>
      <c r="BX339" s="79"/>
      <c r="BY339" s="79"/>
      <c r="BZ339" s="422"/>
      <c r="CA339" s="422"/>
      <c r="CB339" s="79"/>
      <c r="CG339" s="409"/>
      <c r="CH339" s="409"/>
      <c r="CI339" s="409"/>
      <c r="CJ339" s="422"/>
      <c r="CK339" s="422"/>
      <c r="CL339" s="79"/>
      <c r="CQ339" s="409"/>
      <c r="CR339" s="409"/>
      <c r="CS339" s="409"/>
      <c r="CT339" s="422"/>
      <c r="CU339" s="422"/>
    </row>
    <row r="340" spans="5:99">
      <c r="E340" s="79"/>
      <c r="F340" s="79"/>
      <c r="G340" s="79"/>
      <c r="H340" s="79"/>
      <c r="I340" s="79"/>
      <c r="J340" s="79"/>
      <c r="O340" s="409"/>
      <c r="P340" s="409"/>
      <c r="Q340" s="409"/>
      <c r="R340" s="422"/>
      <c r="S340" s="422"/>
      <c r="T340" s="79"/>
      <c r="Y340" s="409"/>
      <c r="Z340" s="409"/>
      <c r="AA340" s="409"/>
      <c r="AB340" s="422"/>
      <c r="AC340" s="422"/>
      <c r="AD340" s="79"/>
      <c r="AI340" s="409"/>
      <c r="AJ340" s="409"/>
      <c r="AK340" s="409"/>
      <c r="AL340" s="79"/>
      <c r="AM340" s="79"/>
      <c r="AN340" s="79"/>
      <c r="AS340" s="409"/>
      <c r="AT340" s="409"/>
      <c r="AU340" s="409"/>
      <c r="AV340" s="422"/>
      <c r="AW340" s="422"/>
      <c r="AX340" s="79"/>
      <c r="BC340" s="409"/>
      <c r="BD340" s="409"/>
      <c r="BE340" s="409"/>
      <c r="BF340" s="422"/>
      <c r="BG340" s="422"/>
      <c r="BH340" s="79"/>
      <c r="BM340" s="409"/>
      <c r="BN340" s="409"/>
      <c r="BO340" s="409"/>
      <c r="BP340" s="422"/>
      <c r="BQ340" s="422"/>
      <c r="BR340" s="79"/>
      <c r="BW340" s="79"/>
      <c r="BX340" s="79"/>
      <c r="BY340" s="79"/>
      <c r="BZ340" s="422"/>
      <c r="CA340" s="422"/>
      <c r="CB340" s="79"/>
      <c r="CG340" s="409"/>
      <c r="CH340" s="409"/>
      <c r="CI340" s="409"/>
      <c r="CJ340" s="422"/>
      <c r="CK340" s="422"/>
      <c r="CL340" s="79"/>
      <c r="CQ340" s="409"/>
      <c r="CR340" s="409"/>
      <c r="CS340" s="409"/>
      <c r="CT340" s="422"/>
      <c r="CU340" s="422"/>
    </row>
    <row r="341" spans="5:99">
      <c r="E341" s="79"/>
      <c r="F341" s="79"/>
      <c r="G341" s="79"/>
      <c r="H341" s="79"/>
      <c r="I341" s="79"/>
      <c r="J341" s="79"/>
      <c r="O341" s="409"/>
      <c r="P341" s="409"/>
      <c r="Q341" s="409"/>
      <c r="R341" s="422"/>
      <c r="S341" s="422"/>
      <c r="T341" s="79"/>
      <c r="Y341" s="409"/>
      <c r="Z341" s="409"/>
      <c r="AA341" s="409"/>
      <c r="AB341" s="422"/>
      <c r="AC341" s="422"/>
      <c r="AD341" s="79"/>
      <c r="AI341" s="409"/>
      <c r="AJ341" s="409"/>
      <c r="AK341" s="409"/>
      <c r="AL341" s="79"/>
      <c r="AM341" s="79"/>
      <c r="AN341" s="79"/>
      <c r="AS341" s="409"/>
      <c r="AT341" s="409"/>
      <c r="AU341" s="409"/>
      <c r="AV341" s="422"/>
      <c r="AW341" s="422"/>
      <c r="AX341" s="79"/>
      <c r="BC341" s="409"/>
      <c r="BD341" s="409"/>
      <c r="BE341" s="409"/>
      <c r="BF341" s="422"/>
      <c r="BG341" s="422"/>
      <c r="BH341" s="79"/>
      <c r="BM341" s="409"/>
      <c r="BN341" s="409"/>
      <c r="BO341" s="409"/>
      <c r="BP341" s="422"/>
      <c r="BQ341" s="422"/>
      <c r="BR341" s="79"/>
      <c r="BW341" s="79"/>
      <c r="BX341" s="79"/>
      <c r="BY341" s="79"/>
      <c r="BZ341" s="422"/>
      <c r="CA341" s="422"/>
      <c r="CB341" s="79"/>
      <c r="CG341" s="409"/>
      <c r="CH341" s="409"/>
      <c r="CI341" s="409"/>
      <c r="CJ341" s="422"/>
      <c r="CK341" s="422"/>
      <c r="CL341" s="79"/>
      <c r="CQ341" s="409"/>
      <c r="CR341" s="409"/>
      <c r="CS341" s="409"/>
      <c r="CT341" s="422"/>
      <c r="CU341" s="422"/>
    </row>
    <row r="342" spans="5:99">
      <c r="E342" s="79"/>
      <c r="F342" s="79"/>
      <c r="G342" s="79"/>
      <c r="H342" s="79"/>
      <c r="I342" s="79"/>
      <c r="J342" s="79"/>
      <c r="O342" s="409"/>
      <c r="P342" s="409"/>
      <c r="Q342" s="409"/>
      <c r="R342" s="422"/>
      <c r="S342" s="422"/>
      <c r="T342" s="79"/>
      <c r="Y342" s="409"/>
      <c r="Z342" s="409"/>
      <c r="AA342" s="409"/>
      <c r="AB342" s="422"/>
      <c r="AC342" s="422"/>
      <c r="AD342" s="79"/>
      <c r="AI342" s="409"/>
      <c r="AJ342" s="409"/>
      <c r="AK342" s="409"/>
      <c r="AL342" s="79"/>
      <c r="AM342" s="79"/>
      <c r="AN342" s="79"/>
      <c r="AS342" s="409"/>
      <c r="AT342" s="409"/>
      <c r="AU342" s="409"/>
      <c r="AV342" s="422"/>
      <c r="AW342" s="422"/>
      <c r="AX342" s="79"/>
      <c r="BC342" s="409"/>
      <c r="BD342" s="409"/>
      <c r="BE342" s="409"/>
      <c r="BF342" s="422"/>
      <c r="BG342" s="422"/>
      <c r="BH342" s="79"/>
      <c r="BM342" s="409"/>
      <c r="BN342" s="409"/>
      <c r="BO342" s="409"/>
      <c r="BP342" s="422"/>
      <c r="BQ342" s="422"/>
      <c r="BR342" s="79"/>
      <c r="BW342" s="79"/>
      <c r="BX342" s="79"/>
      <c r="BY342" s="79"/>
      <c r="BZ342" s="422"/>
      <c r="CA342" s="422"/>
      <c r="CB342" s="79"/>
      <c r="CG342" s="409"/>
      <c r="CH342" s="409"/>
      <c r="CI342" s="409"/>
      <c r="CJ342" s="422"/>
      <c r="CK342" s="422"/>
      <c r="CL342" s="79"/>
      <c r="CQ342" s="409"/>
      <c r="CR342" s="409"/>
      <c r="CS342" s="409"/>
      <c r="CT342" s="422"/>
      <c r="CU342" s="422"/>
    </row>
    <row r="343" spans="5:99">
      <c r="E343" s="79"/>
      <c r="F343" s="79"/>
      <c r="G343" s="79"/>
      <c r="H343" s="79"/>
      <c r="I343" s="79"/>
      <c r="J343" s="79"/>
      <c r="O343" s="409"/>
      <c r="P343" s="409"/>
      <c r="Q343" s="409"/>
      <c r="R343" s="422"/>
      <c r="S343" s="422"/>
      <c r="T343" s="79"/>
      <c r="Y343" s="409"/>
      <c r="Z343" s="409"/>
      <c r="AA343" s="409"/>
      <c r="AB343" s="422"/>
      <c r="AC343" s="422"/>
      <c r="AD343" s="79"/>
      <c r="AI343" s="409"/>
      <c r="AJ343" s="409"/>
      <c r="AK343" s="409"/>
      <c r="AL343" s="79"/>
      <c r="AM343" s="79"/>
      <c r="AN343" s="79"/>
      <c r="AS343" s="409"/>
      <c r="AT343" s="409"/>
      <c r="AU343" s="409"/>
      <c r="AV343" s="422"/>
      <c r="AW343" s="422"/>
      <c r="AX343" s="79"/>
      <c r="BC343" s="409"/>
      <c r="BD343" s="409"/>
      <c r="BE343" s="409"/>
      <c r="BF343" s="422"/>
      <c r="BG343" s="422"/>
      <c r="BH343" s="79"/>
      <c r="BM343" s="409"/>
      <c r="BN343" s="409"/>
      <c r="BO343" s="409"/>
      <c r="BP343" s="422"/>
      <c r="BQ343" s="422"/>
      <c r="BR343" s="79"/>
      <c r="BW343" s="79"/>
      <c r="BX343" s="79"/>
      <c r="BY343" s="79"/>
      <c r="BZ343" s="422"/>
      <c r="CA343" s="422"/>
      <c r="CB343" s="79"/>
      <c r="CG343" s="409"/>
      <c r="CH343" s="409"/>
      <c r="CI343" s="409"/>
      <c r="CJ343" s="422"/>
      <c r="CK343" s="422"/>
      <c r="CL343" s="79"/>
      <c r="CQ343" s="409"/>
      <c r="CR343" s="409"/>
      <c r="CS343" s="409"/>
      <c r="CT343" s="422"/>
      <c r="CU343" s="422"/>
    </row>
    <row r="344" spans="5:99">
      <c r="E344" s="79"/>
      <c r="F344" s="79"/>
      <c r="G344" s="79"/>
      <c r="H344" s="79"/>
      <c r="I344" s="79"/>
      <c r="J344" s="79"/>
      <c r="O344" s="409"/>
      <c r="P344" s="409"/>
      <c r="Q344" s="409"/>
      <c r="R344" s="422"/>
      <c r="S344" s="422"/>
      <c r="T344" s="79"/>
      <c r="Y344" s="409"/>
      <c r="Z344" s="409"/>
      <c r="AA344" s="409"/>
      <c r="AB344" s="422"/>
      <c r="AC344" s="422"/>
      <c r="AD344" s="79"/>
      <c r="AI344" s="409"/>
      <c r="AJ344" s="409"/>
      <c r="AK344" s="409"/>
      <c r="AL344" s="79"/>
      <c r="AM344" s="79"/>
      <c r="AN344" s="79"/>
      <c r="AS344" s="409"/>
      <c r="AT344" s="409"/>
      <c r="AU344" s="409"/>
      <c r="AV344" s="422"/>
      <c r="AW344" s="422"/>
      <c r="AX344" s="79"/>
      <c r="BC344" s="409"/>
      <c r="BD344" s="409"/>
      <c r="BE344" s="409"/>
      <c r="BF344" s="422"/>
      <c r="BG344" s="422"/>
      <c r="BH344" s="79"/>
      <c r="BM344" s="409"/>
      <c r="BN344" s="409"/>
      <c r="BO344" s="409"/>
      <c r="BP344" s="422"/>
      <c r="BQ344" s="422"/>
      <c r="BR344" s="79"/>
      <c r="BW344" s="79"/>
      <c r="BX344" s="79"/>
      <c r="BY344" s="79"/>
      <c r="BZ344" s="422"/>
      <c r="CA344" s="422"/>
      <c r="CB344" s="79"/>
      <c r="CG344" s="409"/>
      <c r="CH344" s="409"/>
      <c r="CI344" s="409"/>
      <c r="CJ344" s="422"/>
      <c r="CK344" s="422"/>
      <c r="CL344" s="79"/>
      <c r="CQ344" s="409"/>
      <c r="CR344" s="409"/>
      <c r="CS344" s="409"/>
      <c r="CT344" s="422"/>
      <c r="CU344" s="422"/>
    </row>
    <row r="345" spans="5:99">
      <c r="E345" s="79"/>
      <c r="F345" s="79"/>
      <c r="G345" s="79"/>
      <c r="H345" s="79"/>
      <c r="I345" s="79"/>
      <c r="J345" s="79"/>
      <c r="O345" s="409"/>
      <c r="P345" s="409"/>
      <c r="Q345" s="409"/>
      <c r="R345" s="422"/>
      <c r="S345" s="422"/>
      <c r="T345" s="79"/>
      <c r="Y345" s="409"/>
      <c r="Z345" s="409"/>
      <c r="AA345" s="409"/>
      <c r="AB345" s="422"/>
      <c r="AC345" s="422"/>
      <c r="AD345" s="79"/>
      <c r="AI345" s="409"/>
      <c r="AJ345" s="409"/>
      <c r="AK345" s="409"/>
      <c r="AL345" s="79"/>
      <c r="AM345" s="79"/>
      <c r="AN345" s="79"/>
      <c r="AS345" s="409"/>
      <c r="AT345" s="409"/>
      <c r="AU345" s="409"/>
      <c r="AV345" s="422"/>
      <c r="AW345" s="422"/>
      <c r="AX345" s="79"/>
      <c r="BC345" s="409"/>
      <c r="BD345" s="409"/>
      <c r="BE345" s="409"/>
      <c r="BF345" s="422"/>
      <c r="BG345" s="422"/>
      <c r="BH345" s="79"/>
      <c r="BM345" s="409"/>
      <c r="BN345" s="409"/>
      <c r="BO345" s="409"/>
      <c r="BP345" s="422"/>
      <c r="BQ345" s="422"/>
      <c r="BR345" s="79"/>
      <c r="BW345" s="79"/>
      <c r="BX345" s="79"/>
      <c r="BY345" s="79"/>
      <c r="BZ345" s="422"/>
      <c r="CA345" s="422"/>
      <c r="CB345" s="79"/>
      <c r="CG345" s="409"/>
      <c r="CH345" s="409"/>
      <c r="CI345" s="409"/>
      <c r="CJ345" s="422"/>
      <c r="CK345" s="422"/>
      <c r="CL345" s="79"/>
      <c r="CQ345" s="409"/>
      <c r="CR345" s="409"/>
      <c r="CS345" s="409"/>
      <c r="CT345" s="422"/>
      <c r="CU345" s="422"/>
    </row>
    <row r="346" spans="5:99">
      <c r="E346" s="79"/>
      <c r="F346" s="79"/>
      <c r="G346" s="79"/>
      <c r="H346" s="79"/>
      <c r="I346" s="79"/>
      <c r="J346" s="79"/>
      <c r="O346" s="409"/>
      <c r="P346" s="409"/>
      <c r="Q346" s="409"/>
      <c r="R346" s="422"/>
      <c r="S346" s="422"/>
      <c r="T346" s="79"/>
      <c r="Y346" s="409"/>
      <c r="Z346" s="409"/>
      <c r="AA346" s="409"/>
      <c r="AB346" s="422"/>
      <c r="AC346" s="422"/>
      <c r="AD346" s="79"/>
      <c r="AI346" s="409"/>
      <c r="AJ346" s="409"/>
      <c r="AK346" s="409"/>
      <c r="AL346" s="79"/>
      <c r="AM346" s="79"/>
      <c r="AN346" s="79"/>
      <c r="AS346" s="409"/>
      <c r="AT346" s="409"/>
      <c r="AU346" s="409"/>
      <c r="AV346" s="422"/>
      <c r="AW346" s="422"/>
      <c r="AX346" s="79"/>
      <c r="BC346" s="409"/>
      <c r="BD346" s="409"/>
      <c r="BE346" s="409"/>
      <c r="BF346" s="422"/>
      <c r="BG346" s="422"/>
      <c r="BH346" s="79"/>
      <c r="BM346" s="409"/>
      <c r="BN346" s="409"/>
      <c r="BO346" s="409"/>
      <c r="BP346" s="422"/>
      <c r="BQ346" s="422"/>
      <c r="BR346" s="79"/>
      <c r="BW346" s="79"/>
      <c r="BX346" s="79"/>
      <c r="BY346" s="79"/>
      <c r="BZ346" s="422"/>
      <c r="CA346" s="422"/>
      <c r="CB346" s="79"/>
      <c r="CG346" s="409"/>
      <c r="CH346" s="409"/>
      <c r="CI346" s="409"/>
      <c r="CJ346" s="422"/>
      <c r="CK346" s="422"/>
      <c r="CL346" s="79"/>
      <c r="CQ346" s="409"/>
      <c r="CR346" s="409"/>
      <c r="CS346" s="409"/>
      <c r="CT346" s="422"/>
      <c r="CU346" s="422"/>
    </row>
    <row r="347" spans="5:99">
      <c r="E347" s="79"/>
      <c r="F347" s="79"/>
      <c r="G347" s="79"/>
      <c r="H347" s="79"/>
      <c r="I347" s="79"/>
      <c r="J347" s="79"/>
      <c r="O347" s="409"/>
      <c r="P347" s="409"/>
      <c r="Q347" s="409"/>
      <c r="R347" s="422"/>
      <c r="S347" s="422"/>
      <c r="T347" s="79"/>
      <c r="Y347" s="409"/>
      <c r="Z347" s="409"/>
      <c r="AA347" s="409"/>
      <c r="AB347" s="422"/>
      <c r="AC347" s="422"/>
      <c r="AD347" s="79"/>
      <c r="AI347" s="409"/>
      <c r="AJ347" s="409"/>
      <c r="AK347" s="409"/>
      <c r="AL347" s="79"/>
      <c r="AM347" s="79"/>
      <c r="AN347" s="79"/>
      <c r="AS347" s="409"/>
      <c r="AT347" s="409"/>
      <c r="AU347" s="409"/>
      <c r="AV347" s="422"/>
      <c r="AW347" s="422"/>
      <c r="AX347" s="79"/>
      <c r="BC347" s="409"/>
      <c r="BD347" s="409"/>
      <c r="BE347" s="409"/>
      <c r="BF347" s="422"/>
      <c r="BG347" s="422"/>
      <c r="BH347" s="79"/>
      <c r="BM347" s="409"/>
      <c r="BN347" s="409"/>
      <c r="BO347" s="409"/>
      <c r="BP347" s="422"/>
      <c r="BQ347" s="422"/>
      <c r="BR347" s="79"/>
      <c r="BW347" s="79"/>
      <c r="BX347" s="79"/>
      <c r="BY347" s="79"/>
      <c r="BZ347" s="422"/>
      <c r="CA347" s="422"/>
      <c r="CB347" s="79"/>
      <c r="CG347" s="409"/>
      <c r="CH347" s="409"/>
      <c r="CI347" s="409"/>
      <c r="CJ347" s="422"/>
      <c r="CK347" s="422"/>
      <c r="CL347" s="79"/>
      <c r="CQ347" s="409"/>
      <c r="CR347" s="409"/>
      <c r="CS347" s="409"/>
      <c r="CT347" s="422"/>
      <c r="CU347" s="422"/>
    </row>
    <row r="348" spans="5:99">
      <c r="E348" s="79"/>
      <c r="F348" s="79"/>
      <c r="G348" s="79"/>
      <c r="H348" s="79"/>
      <c r="I348" s="79"/>
      <c r="J348" s="79"/>
      <c r="O348" s="409"/>
      <c r="P348" s="409"/>
      <c r="Q348" s="409"/>
      <c r="R348" s="422"/>
      <c r="S348" s="422"/>
      <c r="T348" s="79"/>
      <c r="Y348" s="409"/>
      <c r="Z348" s="409"/>
      <c r="AA348" s="409"/>
      <c r="AB348" s="422"/>
      <c r="AC348" s="422"/>
      <c r="AD348" s="79"/>
      <c r="AI348" s="409"/>
      <c r="AJ348" s="409"/>
      <c r="AK348" s="409"/>
      <c r="AL348" s="79"/>
      <c r="AM348" s="79"/>
      <c r="AN348" s="79"/>
      <c r="AS348" s="409"/>
      <c r="AT348" s="409"/>
      <c r="AU348" s="409"/>
      <c r="AV348" s="422"/>
      <c r="AW348" s="422"/>
      <c r="AX348" s="79"/>
      <c r="BC348" s="409"/>
      <c r="BD348" s="409"/>
      <c r="BE348" s="409"/>
      <c r="BF348" s="422"/>
      <c r="BG348" s="422"/>
      <c r="BH348" s="79"/>
      <c r="BM348" s="409"/>
      <c r="BN348" s="409"/>
      <c r="BO348" s="409"/>
      <c r="BP348" s="422"/>
      <c r="BQ348" s="422"/>
      <c r="BR348" s="79"/>
      <c r="BW348" s="79"/>
      <c r="BX348" s="79"/>
      <c r="BY348" s="79"/>
      <c r="BZ348" s="422"/>
      <c r="CA348" s="422"/>
      <c r="CB348" s="79"/>
      <c r="CG348" s="409"/>
      <c r="CH348" s="409"/>
      <c r="CI348" s="409"/>
      <c r="CJ348" s="422"/>
      <c r="CK348" s="422"/>
      <c r="CL348" s="79"/>
      <c r="CQ348" s="409"/>
      <c r="CR348" s="409"/>
      <c r="CS348" s="409"/>
      <c r="CT348" s="422"/>
      <c r="CU348" s="422"/>
    </row>
    <row r="349" spans="5:99">
      <c r="E349" s="79"/>
      <c r="F349" s="79"/>
      <c r="G349" s="79"/>
      <c r="H349" s="79"/>
      <c r="I349" s="79"/>
      <c r="J349" s="79"/>
      <c r="O349" s="409"/>
      <c r="P349" s="409"/>
      <c r="Q349" s="409"/>
      <c r="R349" s="422"/>
      <c r="S349" s="422"/>
      <c r="T349" s="79"/>
      <c r="Y349" s="409"/>
      <c r="Z349" s="409"/>
      <c r="AA349" s="409"/>
      <c r="AB349" s="422"/>
      <c r="AC349" s="422"/>
      <c r="AD349" s="79"/>
      <c r="AI349" s="409"/>
      <c r="AJ349" s="409"/>
      <c r="AK349" s="409"/>
      <c r="AL349" s="79"/>
      <c r="AM349" s="79"/>
      <c r="AN349" s="79"/>
      <c r="AS349" s="409"/>
      <c r="AT349" s="409"/>
      <c r="AU349" s="409"/>
      <c r="AV349" s="422"/>
      <c r="AW349" s="422"/>
      <c r="AX349" s="79"/>
      <c r="BC349" s="409"/>
      <c r="BD349" s="409"/>
      <c r="BE349" s="409"/>
      <c r="BF349" s="422"/>
      <c r="BG349" s="422"/>
      <c r="BH349" s="79"/>
      <c r="BM349" s="409"/>
      <c r="BN349" s="409"/>
      <c r="BO349" s="409"/>
      <c r="BP349" s="422"/>
      <c r="BQ349" s="422"/>
      <c r="BR349" s="79"/>
      <c r="BW349" s="79"/>
      <c r="BX349" s="79"/>
      <c r="BY349" s="79"/>
      <c r="BZ349" s="422"/>
      <c r="CA349" s="422"/>
      <c r="CB349" s="79"/>
      <c r="CG349" s="409"/>
      <c r="CH349" s="409"/>
      <c r="CI349" s="409"/>
      <c r="CJ349" s="422"/>
      <c r="CK349" s="422"/>
      <c r="CL349" s="79"/>
      <c r="CQ349" s="409"/>
      <c r="CR349" s="409"/>
      <c r="CS349" s="409"/>
      <c r="CT349" s="422"/>
      <c r="CU349" s="422"/>
    </row>
    <row r="350" spans="5:99">
      <c r="E350" s="79"/>
      <c r="F350" s="79"/>
      <c r="G350" s="79"/>
      <c r="H350" s="79"/>
      <c r="I350" s="79"/>
      <c r="J350" s="79"/>
      <c r="O350" s="409"/>
      <c r="P350" s="409"/>
      <c r="Q350" s="409"/>
      <c r="R350" s="422"/>
      <c r="S350" s="422"/>
      <c r="T350" s="79"/>
      <c r="Y350" s="409"/>
      <c r="Z350" s="409"/>
      <c r="AA350" s="409"/>
      <c r="AB350" s="422"/>
      <c r="AC350" s="422"/>
      <c r="AD350" s="79"/>
      <c r="AI350" s="409"/>
      <c r="AJ350" s="409"/>
      <c r="AK350" s="409"/>
      <c r="AL350" s="79"/>
      <c r="AM350" s="79"/>
      <c r="AN350" s="79"/>
      <c r="AS350" s="409"/>
      <c r="AT350" s="409"/>
      <c r="AU350" s="409"/>
      <c r="AV350" s="422"/>
      <c r="AW350" s="422"/>
      <c r="AX350" s="79"/>
      <c r="BC350" s="409"/>
      <c r="BD350" s="409"/>
      <c r="BE350" s="409"/>
      <c r="BF350" s="422"/>
      <c r="BG350" s="422"/>
      <c r="BH350" s="79"/>
      <c r="BM350" s="409"/>
      <c r="BN350" s="409"/>
      <c r="BO350" s="409"/>
      <c r="BP350" s="422"/>
      <c r="BQ350" s="422"/>
      <c r="BR350" s="79"/>
      <c r="BW350" s="79"/>
      <c r="BX350" s="79"/>
      <c r="BY350" s="79"/>
      <c r="BZ350" s="422"/>
      <c r="CA350" s="422"/>
      <c r="CB350" s="79"/>
      <c r="CG350" s="409"/>
      <c r="CH350" s="409"/>
      <c r="CI350" s="409"/>
      <c r="CJ350" s="422"/>
      <c r="CK350" s="422"/>
      <c r="CL350" s="79"/>
      <c r="CQ350" s="409"/>
      <c r="CR350" s="409"/>
      <c r="CS350" s="409"/>
      <c r="CT350" s="422"/>
      <c r="CU350" s="422"/>
    </row>
    <row r="351" spans="5:99">
      <c r="E351" s="79"/>
      <c r="F351" s="79"/>
      <c r="G351" s="79"/>
      <c r="H351" s="79"/>
      <c r="I351" s="79"/>
      <c r="J351" s="79"/>
      <c r="O351" s="409"/>
      <c r="P351" s="409"/>
      <c r="Q351" s="409"/>
      <c r="R351" s="422"/>
      <c r="S351" s="422"/>
      <c r="T351" s="79"/>
      <c r="Y351" s="409"/>
      <c r="Z351" s="409"/>
      <c r="AA351" s="409"/>
      <c r="AB351" s="422"/>
      <c r="AC351" s="422"/>
      <c r="AD351" s="79"/>
      <c r="AI351" s="409"/>
      <c r="AJ351" s="409"/>
      <c r="AK351" s="409"/>
      <c r="AL351" s="79"/>
      <c r="AM351" s="79"/>
      <c r="AN351" s="79"/>
      <c r="AS351" s="409"/>
      <c r="AT351" s="409"/>
      <c r="AU351" s="409"/>
      <c r="AV351" s="422"/>
      <c r="AW351" s="422"/>
      <c r="AX351" s="79"/>
      <c r="BC351" s="409"/>
      <c r="BD351" s="409"/>
      <c r="BE351" s="409"/>
      <c r="BF351" s="422"/>
      <c r="BG351" s="422"/>
      <c r="BH351" s="79"/>
      <c r="BM351" s="409"/>
      <c r="BN351" s="409"/>
      <c r="BO351" s="409"/>
      <c r="BP351" s="422"/>
      <c r="BQ351" s="422"/>
      <c r="BR351" s="79"/>
      <c r="BW351" s="79"/>
      <c r="BX351" s="79"/>
      <c r="BY351" s="79"/>
      <c r="BZ351" s="422"/>
      <c r="CA351" s="422"/>
      <c r="CB351" s="79"/>
      <c r="CG351" s="409"/>
      <c r="CH351" s="409"/>
      <c r="CI351" s="409"/>
      <c r="CJ351" s="422"/>
      <c r="CK351" s="422"/>
      <c r="CL351" s="79"/>
      <c r="CQ351" s="409"/>
      <c r="CR351" s="409"/>
      <c r="CS351" s="409"/>
      <c r="CT351" s="422"/>
      <c r="CU351" s="422"/>
    </row>
    <row r="352" spans="5:99">
      <c r="E352" s="79"/>
      <c r="F352" s="79"/>
      <c r="G352" s="79"/>
      <c r="H352" s="79"/>
      <c r="I352" s="79"/>
      <c r="J352" s="79"/>
      <c r="O352" s="409"/>
      <c r="P352" s="409"/>
      <c r="Q352" s="409"/>
      <c r="R352" s="422"/>
      <c r="S352" s="422"/>
      <c r="T352" s="79"/>
      <c r="Y352" s="409"/>
      <c r="Z352" s="409"/>
      <c r="AA352" s="409"/>
      <c r="AB352" s="422"/>
      <c r="AC352" s="422"/>
      <c r="AD352" s="79"/>
      <c r="AI352" s="409"/>
      <c r="AJ352" s="409"/>
      <c r="AK352" s="409"/>
      <c r="AL352" s="79"/>
      <c r="AM352" s="79"/>
      <c r="AN352" s="79"/>
      <c r="AS352" s="409"/>
      <c r="AT352" s="409"/>
      <c r="AU352" s="409"/>
      <c r="AV352" s="422"/>
      <c r="AW352" s="422"/>
      <c r="AX352" s="79"/>
      <c r="BC352" s="409"/>
      <c r="BD352" s="409"/>
      <c r="BE352" s="409"/>
      <c r="BF352" s="422"/>
      <c r="BG352" s="422"/>
      <c r="BH352" s="79"/>
      <c r="BM352" s="409"/>
      <c r="BN352" s="409"/>
      <c r="BO352" s="409"/>
      <c r="BP352" s="422"/>
      <c r="BQ352" s="422"/>
      <c r="BR352" s="79"/>
      <c r="BW352" s="79"/>
      <c r="BX352" s="79"/>
      <c r="BY352" s="79"/>
      <c r="BZ352" s="422"/>
      <c r="CA352" s="422"/>
      <c r="CB352" s="79"/>
      <c r="CG352" s="409"/>
      <c r="CH352" s="409"/>
      <c r="CI352" s="409"/>
      <c r="CJ352" s="422"/>
      <c r="CK352" s="422"/>
      <c r="CL352" s="79"/>
      <c r="CQ352" s="409"/>
      <c r="CR352" s="409"/>
      <c r="CS352" s="409"/>
      <c r="CT352" s="422"/>
      <c r="CU352" s="422"/>
    </row>
    <row r="353" spans="5:99">
      <c r="E353" s="79"/>
      <c r="F353" s="79"/>
      <c r="G353" s="79"/>
      <c r="H353" s="79"/>
      <c r="I353" s="79"/>
      <c r="J353" s="79"/>
      <c r="O353" s="409"/>
      <c r="P353" s="409"/>
      <c r="Q353" s="409"/>
      <c r="R353" s="422"/>
      <c r="S353" s="422"/>
      <c r="T353" s="79"/>
      <c r="Y353" s="409"/>
      <c r="Z353" s="409"/>
      <c r="AA353" s="409"/>
      <c r="AB353" s="422"/>
      <c r="AC353" s="422"/>
      <c r="AD353" s="79"/>
      <c r="AI353" s="409"/>
      <c r="AJ353" s="409"/>
      <c r="AK353" s="409"/>
      <c r="AL353" s="79"/>
      <c r="AM353" s="79"/>
      <c r="AN353" s="79"/>
      <c r="AS353" s="409"/>
      <c r="AT353" s="409"/>
      <c r="AU353" s="409"/>
      <c r="AV353" s="422"/>
      <c r="AW353" s="422"/>
      <c r="AX353" s="79"/>
      <c r="BC353" s="409"/>
      <c r="BD353" s="409"/>
      <c r="BE353" s="409"/>
      <c r="BF353" s="422"/>
      <c r="BG353" s="422"/>
      <c r="BH353" s="79"/>
      <c r="BM353" s="409"/>
      <c r="BN353" s="409"/>
      <c r="BO353" s="409"/>
      <c r="BP353" s="422"/>
      <c r="BQ353" s="422"/>
      <c r="BR353" s="79"/>
      <c r="BW353" s="79"/>
      <c r="BX353" s="79"/>
      <c r="BY353" s="79"/>
      <c r="BZ353" s="422"/>
      <c r="CA353" s="422"/>
      <c r="CB353" s="79"/>
      <c r="CG353" s="409"/>
      <c r="CH353" s="409"/>
      <c r="CI353" s="409"/>
      <c r="CJ353" s="422"/>
      <c r="CK353" s="422"/>
      <c r="CL353" s="79"/>
      <c r="CQ353" s="409"/>
      <c r="CR353" s="409"/>
      <c r="CS353" s="409"/>
      <c r="CT353" s="422"/>
      <c r="CU353" s="422"/>
    </row>
    <row r="354" spans="5:99">
      <c r="E354" s="79"/>
      <c r="F354" s="79"/>
      <c r="G354" s="79"/>
      <c r="H354" s="79"/>
      <c r="I354" s="79"/>
      <c r="J354" s="79"/>
      <c r="O354" s="409"/>
      <c r="P354" s="409"/>
      <c r="Q354" s="409"/>
      <c r="R354" s="422"/>
      <c r="S354" s="422"/>
      <c r="T354" s="79"/>
      <c r="Y354" s="409"/>
      <c r="Z354" s="409"/>
      <c r="AA354" s="409"/>
      <c r="AB354" s="422"/>
      <c r="AC354" s="422"/>
      <c r="AD354" s="79"/>
      <c r="AI354" s="409"/>
      <c r="AJ354" s="409"/>
      <c r="AK354" s="409"/>
      <c r="AL354" s="79"/>
      <c r="AM354" s="79"/>
      <c r="AN354" s="79"/>
      <c r="AS354" s="409"/>
      <c r="AT354" s="409"/>
      <c r="AU354" s="409"/>
      <c r="AV354" s="422"/>
      <c r="AW354" s="422"/>
      <c r="AX354" s="79"/>
      <c r="BC354" s="409"/>
      <c r="BD354" s="409"/>
      <c r="BE354" s="409"/>
      <c r="BF354" s="422"/>
      <c r="BG354" s="422"/>
      <c r="BH354" s="79"/>
      <c r="BM354" s="409"/>
      <c r="BN354" s="409"/>
      <c r="BO354" s="409"/>
      <c r="BP354" s="422"/>
      <c r="BQ354" s="422"/>
      <c r="BR354" s="79"/>
      <c r="BW354" s="79"/>
      <c r="BX354" s="79"/>
      <c r="BY354" s="79"/>
      <c r="BZ354" s="422"/>
      <c r="CA354" s="422"/>
      <c r="CB354" s="79"/>
      <c r="CG354" s="409"/>
      <c r="CH354" s="409"/>
      <c r="CI354" s="409"/>
      <c r="CJ354" s="422"/>
      <c r="CK354" s="422"/>
      <c r="CL354" s="79"/>
      <c r="CQ354" s="409"/>
      <c r="CR354" s="409"/>
      <c r="CS354" s="409"/>
      <c r="CT354" s="422"/>
      <c r="CU354" s="422"/>
    </row>
    <row r="355" spans="5:99">
      <c r="E355" s="79"/>
      <c r="F355" s="79"/>
      <c r="G355" s="79"/>
      <c r="H355" s="79"/>
      <c r="I355" s="79"/>
      <c r="J355" s="79"/>
      <c r="O355" s="409"/>
      <c r="P355" s="409"/>
      <c r="Q355" s="409"/>
      <c r="R355" s="422"/>
      <c r="S355" s="422"/>
      <c r="T355" s="79"/>
      <c r="Y355" s="409"/>
      <c r="Z355" s="409"/>
      <c r="AA355" s="409"/>
      <c r="AB355" s="422"/>
      <c r="AC355" s="422"/>
      <c r="AD355" s="79"/>
      <c r="AI355" s="409"/>
      <c r="AJ355" s="409"/>
      <c r="AK355" s="409"/>
      <c r="AL355" s="79"/>
      <c r="AM355" s="79"/>
      <c r="AN355" s="79"/>
      <c r="AS355" s="409"/>
      <c r="AT355" s="409"/>
      <c r="AU355" s="409"/>
      <c r="AV355" s="422"/>
      <c r="AW355" s="422"/>
      <c r="AX355" s="79"/>
      <c r="BC355" s="409"/>
      <c r="BD355" s="409"/>
      <c r="BE355" s="409"/>
      <c r="BF355" s="422"/>
      <c r="BG355" s="422"/>
      <c r="BH355" s="79"/>
      <c r="BM355" s="409"/>
      <c r="BN355" s="409"/>
      <c r="BO355" s="409"/>
      <c r="BP355" s="422"/>
      <c r="BQ355" s="422"/>
      <c r="BR355" s="79"/>
      <c r="BW355" s="79"/>
      <c r="BX355" s="79"/>
      <c r="BY355" s="79"/>
      <c r="BZ355" s="422"/>
      <c r="CA355" s="422"/>
      <c r="CB355" s="79"/>
      <c r="CG355" s="409"/>
      <c r="CH355" s="409"/>
      <c r="CI355" s="409"/>
      <c r="CJ355" s="422"/>
      <c r="CK355" s="422"/>
      <c r="CL355" s="79"/>
      <c r="CQ355" s="409"/>
      <c r="CR355" s="409"/>
      <c r="CS355" s="409"/>
      <c r="CT355" s="422"/>
      <c r="CU355" s="422"/>
    </row>
    <row r="356" spans="5:99">
      <c r="E356" s="79"/>
      <c r="F356" s="79"/>
      <c r="G356" s="79"/>
      <c r="H356" s="79"/>
      <c r="I356" s="79"/>
      <c r="J356" s="79"/>
      <c r="O356" s="409"/>
      <c r="P356" s="409"/>
      <c r="Q356" s="409"/>
      <c r="R356" s="422"/>
      <c r="S356" s="422"/>
      <c r="T356" s="79"/>
      <c r="Y356" s="409"/>
      <c r="Z356" s="409"/>
      <c r="AA356" s="409"/>
      <c r="AB356" s="422"/>
      <c r="AC356" s="422"/>
      <c r="AD356" s="79"/>
      <c r="AI356" s="409"/>
      <c r="AJ356" s="409"/>
      <c r="AK356" s="409"/>
      <c r="AL356" s="79"/>
      <c r="AM356" s="79"/>
      <c r="AN356" s="79"/>
      <c r="AS356" s="409"/>
      <c r="AT356" s="409"/>
      <c r="AU356" s="409"/>
      <c r="AV356" s="422"/>
      <c r="AW356" s="422"/>
      <c r="AX356" s="79"/>
      <c r="BC356" s="409"/>
      <c r="BD356" s="409"/>
      <c r="BE356" s="409"/>
      <c r="BF356" s="422"/>
      <c r="BG356" s="422"/>
      <c r="BH356" s="79"/>
      <c r="BM356" s="409"/>
      <c r="BN356" s="409"/>
      <c r="BO356" s="409"/>
      <c r="BP356" s="422"/>
      <c r="BQ356" s="422"/>
      <c r="BR356" s="79"/>
      <c r="BW356" s="79"/>
      <c r="BX356" s="79"/>
      <c r="BY356" s="79"/>
      <c r="BZ356" s="422"/>
      <c r="CA356" s="422"/>
      <c r="CB356" s="79"/>
      <c r="CG356" s="409"/>
      <c r="CH356" s="409"/>
      <c r="CI356" s="409"/>
      <c r="CJ356" s="422"/>
      <c r="CK356" s="422"/>
      <c r="CL356" s="79"/>
      <c r="CQ356" s="409"/>
      <c r="CR356" s="409"/>
      <c r="CS356" s="409"/>
      <c r="CT356" s="422"/>
      <c r="CU356" s="422"/>
    </row>
    <row r="357" spans="5:99">
      <c r="E357" s="79"/>
      <c r="F357" s="79"/>
      <c r="G357" s="79"/>
      <c r="H357" s="79"/>
      <c r="I357" s="79"/>
      <c r="J357" s="79"/>
      <c r="O357" s="409"/>
      <c r="P357" s="409"/>
      <c r="Q357" s="409"/>
      <c r="R357" s="422"/>
      <c r="S357" s="422"/>
      <c r="T357" s="79"/>
      <c r="Y357" s="409"/>
      <c r="Z357" s="409"/>
      <c r="AA357" s="409"/>
      <c r="AB357" s="422"/>
      <c r="AC357" s="422"/>
      <c r="AD357" s="79"/>
      <c r="AI357" s="409"/>
      <c r="AJ357" s="409"/>
      <c r="AK357" s="409"/>
      <c r="AL357" s="79"/>
      <c r="AM357" s="79"/>
      <c r="AN357" s="79"/>
      <c r="AS357" s="409"/>
      <c r="AT357" s="409"/>
      <c r="AU357" s="409"/>
      <c r="AV357" s="422"/>
      <c r="AW357" s="422"/>
      <c r="AX357" s="79"/>
      <c r="BC357" s="409"/>
      <c r="BD357" s="409"/>
      <c r="BE357" s="409"/>
      <c r="BF357" s="422"/>
      <c r="BG357" s="422"/>
      <c r="BH357" s="79"/>
      <c r="BM357" s="409"/>
      <c r="BN357" s="409"/>
      <c r="BO357" s="409"/>
      <c r="BP357" s="422"/>
      <c r="BQ357" s="422"/>
      <c r="BR357" s="79"/>
      <c r="BW357" s="79"/>
      <c r="BX357" s="79"/>
      <c r="BY357" s="79"/>
      <c r="BZ357" s="422"/>
      <c r="CA357" s="422"/>
      <c r="CB357" s="79"/>
      <c r="CG357" s="409"/>
      <c r="CH357" s="409"/>
      <c r="CI357" s="409"/>
      <c r="CJ357" s="422"/>
      <c r="CK357" s="422"/>
      <c r="CL357" s="79"/>
      <c r="CQ357" s="409"/>
      <c r="CR357" s="409"/>
      <c r="CS357" s="409"/>
      <c r="CT357" s="422"/>
      <c r="CU357" s="422"/>
    </row>
    <row r="358" spans="5:99">
      <c r="E358" s="79"/>
      <c r="F358" s="79"/>
      <c r="G358" s="79"/>
      <c r="H358" s="79"/>
      <c r="I358" s="79"/>
      <c r="J358" s="79"/>
      <c r="O358" s="409"/>
      <c r="P358" s="409"/>
      <c r="Q358" s="409"/>
      <c r="R358" s="422"/>
      <c r="S358" s="422"/>
      <c r="T358" s="79"/>
      <c r="Y358" s="409"/>
      <c r="Z358" s="409"/>
      <c r="AA358" s="409"/>
      <c r="AB358" s="422"/>
      <c r="AC358" s="422"/>
      <c r="AD358" s="79"/>
      <c r="AI358" s="409"/>
      <c r="AJ358" s="409"/>
      <c r="AK358" s="409"/>
      <c r="AL358" s="79"/>
      <c r="AM358" s="79"/>
      <c r="AN358" s="79"/>
      <c r="AS358" s="409"/>
      <c r="AT358" s="409"/>
      <c r="AU358" s="409"/>
      <c r="AV358" s="422"/>
      <c r="AW358" s="422"/>
      <c r="AX358" s="79"/>
      <c r="BC358" s="409"/>
      <c r="BD358" s="409"/>
      <c r="BE358" s="409"/>
      <c r="BF358" s="422"/>
      <c r="BG358" s="422"/>
      <c r="BH358" s="79"/>
      <c r="BM358" s="409"/>
      <c r="BN358" s="409"/>
      <c r="BO358" s="409"/>
      <c r="BP358" s="422"/>
      <c r="BQ358" s="422"/>
      <c r="BR358" s="79"/>
      <c r="BW358" s="79"/>
      <c r="BX358" s="79"/>
      <c r="BY358" s="79"/>
      <c r="BZ358" s="422"/>
      <c r="CA358" s="422"/>
      <c r="CB358" s="79"/>
      <c r="CG358" s="409"/>
      <c r="CH358" s="409"/>
      <c r="CI358" s="409"/>
      <c r="CJ358" s="422"/>
      <c r="CK358" s="422"/>
      <c r="CL358" s="79"/>
      <c r="CQ358" s="409"/>
      <c r="CR358" s="409"/>
      <c r="CS358" s="409"/>
      <c r="CT358" s="422"/>
      <c r="CU358" s="422"/>
    </row>
    <row r="359" spans="5:99">
      <c r="E359" s="79"/>
      <c r="F359" s="79"/>
      <c r="G359" s="79"/>
      <c r="H359" s="79"/>
      <c r="I359" s="79"/>
      <c r="J359" s="79"/>
      <c r="O359" s="409"/>
      <c r="P359" s="409"/>
      <c r="Q359" s="409"/>
      <c r="R359" s="422"/>
      <c r="S359" s="422"/>
      <c r="T359" s="79"/>
      <c r="Y359" s="409"/>
      <c r="Z359" s="409"/>
      <c r="AA359" s="409"/>
      <c r="AB359" s="422"/>
      <c r="AC359" s="422"/>
      <c r="AD359" s="79"/>
      <c r="AI359" s="409"/>
      <c r="AJ359" s="409"/>
      <c r="AK359" s="409"/>
      <c r="AL359" s="79"/>
      <c r="AM359" s="79"/>
      <c r="AN359" s="79"/>
      <c r="AS359" s="409"/>
      <c r="AT359" s="409"/>
      <c r="AU359" s="409"/>
      <c r="AV359" s="422"/>
      <c r="AW359" s="422"/>
      <c r="AX359" s="79"/>
      <c r="BC359" s="409"/>
      <c r="BD359" s="409"/>
      <c r="BE359" s="409"/>
      <c r="BF359" s="422"/>
      <c r="BG359" s="422"/>
      <c r="BH359" s="79"/>
      <c r="BM359" s="409"/>
      <c r="BN359" s="409"/>
      <c r="BO359" s="409"/>
      <c r="BP359" s="422"/>
      <c r="BQ359" s="422"/>
      <c r="BR359" s="79"/>
      <c r="BW359" s="79"/>
      <c r="BX359" s="79"/>
      <c r="BY359" s="79"/>
      <c r="BZ359" s="422"/>
      <c r="CA359" s="422"/>
      <c r="CB359" s="79"/>
      <c r="CG359" s="409"/>
      <c r="CH359" s="409"/>
      <c r="CI359" s="409"/>
      <c r="CJ359" s="422"/>
      <c r="CK359" s="422"/>
      <c r="CL359" s="79"/>
      <c r="CQ359" s="409"/>
      <c r="CR359" s="409"/>
      <c r="CS359" s="409"/>
      <c r="CT359" s="422"/>
      <c r="CU359" s="422"/>
    </row>
    <row r="360" spans="5:99">
      <c r="E360" s="79"/>
      <c r="F360" s="79"/>
      <c r="G360" s="79"/>
      <c r="H360" s="79"/>
      <c r="I360" s="79"/>
      <c r="J360" s="79"/>
      <c r="O360" s="409"/>
      <c r="P360" s="409"/>
      <c r="Q360" s="409"/>
      <c r="R360" s="422"/>
      <c r="S360" s="422"/>
      <c r="T360" s="79"/>
      <c r="Y360" s="409"/>
      <c r="Z360" s="409"/>
      <c r="AA360" s="409"/>
      <c r="AB360" s="422"/>
      <c r="AC360" s="422"/>
      <c r="AD360" s="79"/>
      <c r="AI360" s="409"/>
      <c r="AJ360" s="409"/>
      <c r="AK360" s="409"/>
      <c r="AL360" s="79"/>
      <c r="AM360" s="79"/>
      <c r="AN360" s="79"/>
      <c r="AS360" s="409"/>
      <c r="AT360" s="409"/>
      <c r="AU360" s="409"/>
      <c r="AV360" s="422"/>
      <c r="AW360" s="422"/>
      <c r="AX360" s="79"/>
      <c r="BC360" s="409"/>
      <c r="BD360" s="409"/>
      <c r="BE360" s="409"/>
      <c r="BF360" s="422"/>
      <c r="BG360" s="422"/>
      <c r="BH360" s="79"/>
      <c r="BM360" s="409"/>
      <c r="BN360" s="409"/>
      <c r="BO360" s="409"/>
      <c r="BP360" s="422"/>
      <c r="BQ360" s="422"/>
      <c r="BR360" s="79"/>
      <c r="BW360" s="79"/>
      <c r="BX360" s="79"/>
      <c r="BY360" s="79"/>
      <c r="BZ360" s="422"/>
      <c r="CA360" s="422"/>
      <c r="CB360" s="79"/>
      <c r="CG360" s="409"/>
      <c r="CH360" s="409"/>
      <c r="CI360" s="409"/>
      <c r="CJ360" s="422"/>
      <c r="CK360" s="422"/>
      <c r="CL360" s="79"/>
      <c r="CQ360" s="409"/>
      <c r="CR360" s="409"/>
      <c r="CS360" s="409"/>
      <c r="CT360" s="422"/>
      <c r="CU360" s="422"/>
    </row>
    <row r="361" spans="5:99">
      <c r="E361" s="79"/>
      <c r="F361" s="79"/>
      <c r="G361" s="79"/>
      <c r="H361" s="79"/>
      <c r="I361" s="79"/>
      <c r="J361" s="79"/>
      <c r="O361" s="409"/>
      <c r="P361" s="409"/>
      <c r="Q361" s="409"/>
      <c r="R361" s="422"/>
      <c r="S361" s="422"/>
      <c r="T361" s="79"/>
      <c r="Y361" s="409"/>
      <c r="Z361" s="409"/>
      <c r="AA361" s="409"/>
      <c r="AB361" s="422"/>
      <c r="AC361" s="422"/>
      <c r="AD361" s="79"/>
      <c r="AI361" s="409"/>
      <c r="AJ361" s="409"/>
      <c r="AK361" s="409"/>
      <c r="AL361" s="79"/>
      <c r="AM361" s="79"/>
      <c r="AN361" s="79"/>
      <c r="AS361" s="409"/>
      <c r="AT361" s="409"/>
      <c r="AU361" s="409"/>
      <c r="AV361" s="422"/>
      <c r="AW361" s="422"/>
      <c r="AX361" s="79"/>
      <c r="BC361" s="409"/>
      <c r="BD361" s="409"/>
      <c r="BE361" s="409"/>
      <c r="BF361" s="422"/>
      <c r="BG361" s="422"/>
      <c r="BH361" s="79"/>
      <c r="BM361" s="409"/>
      <c r="BN361" s="409"/>
      <c r="BO361" s="409"/>
      <c r="BP361" s="422"/>
      <c r="BQ361" s="422"/>
      <c r="BR361" s="79"/>
      <c r="BW361" s="79"/>
      <c r="BX361" s="79"/>
      <c r="BY361" s="79"/>
      <c r="BZ361" s="422"/>
      <c r="CA361" s="422"/>
      <c r="CB361" s="79"/>
      <c r="CG361" s="409"/>
      <c r="CH361" s="409"/>
      <c r="CI361" s="409"/>
      <c r="CJ361" s="422"/>
      <c r="CK361" s="422"/>
      <c r="CL361" s="79"/>
      <c r="CQ361" s="409"/>
      <c r="CR361" s="409"/>
      <c r="CS361" s="409"/>
      <c r="CT361" s="422"/>
      <c r="CU361" s="422"/>
    </row>
    <row r="362" spans="5:99">
      <c r="E362" s="79"/>
      <c r="F362" s="79"/>
      <c r="G362" s="79"/>
      <c r="H362" s="79"/>
      <c r="I362" s="79"/>
      <c r="J362" s="79"/>
      <c r="O362" s="409"/>
      <c r="P362" s="409"/>
      <c r="Q362" s="409"/>
      <c r="R362" s="422"/>
      <c r="S362" s="422"/>
      <c r="T362" s="79"/>
      <c r="Y362" s="409"/>
      <c r="Z362" s="409"/>
      <c r="AA362" s="409"/>
      <c r="AB362" s="422"/>
      <c r="AC362" s="422"/>
      <c r="AD362" s="79"/>
      <c r="AI362" s="409"/>
      <c r="AJ362" s="409"/>
      <c r="AK362" s="409"/>
      <c r="AL362" s="79"/>
      <c r="AM362" s="79"/>
      <c r="AN362" s="79"/>
      <c r="AS362" s="409"/>
      <c r="AT362" s="409"/>
      <c r="AU362" s="409"/>
      <c r="AV362" s="422"/>
      <c r="AW362" s="422"/>
      <c r="AX362" s="79"/>
      <c r="BC362" s="409"/>
      <c r="BD362" s="409"/>
      <c r="BE362" s="409"/>
      <c r="BF362" s="422"/>
      <c r="BG362" s="422"/>
      <c r="BH362" s="79"/>
      <c r="BM362" s="409"/>
      <c r="BN362" s="409"/>
      <c r="BO362" s="409"/>
      <c r="BP362" s="422"/>
      <c r="BQ362" s="422"/>
      <c r="BR362" s="79"/>
      <c r="BW362" s="79"/>
      <c r="BX362" s="79"/>
      <c r="BY362" s="79"/>
      <c r="BZ362" s="422"/>
      <c r="CA362" s="422"/>
      <c r="CB362" s="79"/>
      <c r="CG362" s="409"/>
      <c r="CH362" s="409"/>
      <c r="CI362" s="409"/>
      <c r="CJ362" s="422"/>
      <c r="CK362" s="422"/>
      <c r="CL362" s="79"/>
      <c r="CQ362" s="409"/>
      <c r="CR362" s="409"/>
      <c r="CS362" s="409"/>
      <c r="CT362" s="422"/>
      <c r="CU362" s="422"/>
    </row>
    <row r="363" spans="5:99">
      <c r="E363" s="79"/>
      <c r="F363" s="79"/>
      <c r="G363" s="79"/>
      <c r="H363" s="79"/>
      <c r="I363" s="79"/>
      <c r="J363" s="79"/>
      <c r="O363" s="409"/>
      <c r="P363" s="409"/>
      <c r="Q363" s="409"/>
      <c r="R363" s="422"/>
      <c r="S363" s="422"/>
      <c r="T363" s="79"/>
      <c r="Y363" s="409"/>
      <c r="Z363" s="409"/>
      <c r="AA363" s="409"/>
      <c r="AB363" s="422"/>
      <c r="AC363" s="422"/>
      <c r="AD363" s="79"/>
      <c r="AI363" s="409"/>
      <c r="AJ363" s="409"/>
      <c r="AK363" s="409"/>
      <c r="AL363" s="79"/>
      <c r="AM363" s="79"/>
      <c r="AN363" s="79"/>
      <c r="AS363" s="409"/>
      <c r="AT363" s="409"/>
      <c r="AU363" s="409"/>
      <c r="AV363" s="422"/>
      <c r="AW363" s="422"/>
      <c r="AX363" s="79"/>
      <c r="BC363" s="409"/>
      <c r="BD363" s="409"/>
      <c r="BE363" s="409"/>
      <c r="BF363" s="422"/>
      <c r="BG363" s="422"/>
      <c r="BH363" s="79"/>
      <c r="BM363" s="409"/>
      <c r="BN363" s="409"/>
      <c r="BO363" s="409"/>
      <c r="BP363" s="422"/>
      <c r="BQ363" s="422"/>
      <c r="BR363" s="79"/>
      <c r="BW363" s="79"/>
      <c r="BX363" s="79"/>
      <c r="BY363" s="79"/>
      <c r="BZ363" s="422"/>
      <c r="CA363" s="422"/>
      <c r="CB363" s="79"/>
      <c r="CG363" s="409"/>
      <c r="CH363" s="409"/>
      <c r="CI363" s="409"/>
      <c r="CJ363" s="422"/>
      <c r="CK363" s="422"/>
      <c r="CL363" s="79"/>
      <c r="CQ363" s="409"/>
      <c r="CR363" s="409"/>
      <c r="CS363" s="409"/>
      <c r="CT363" s="422"/>
      <c r="CU363" s="422"/>
    </row>
    <row r="364" spans="5:99">
      <c r="E364" s="79"/>
      <c r="F364" s="79"/>
      <c r="G364" s="79"/>
      <c r="H364" s="79"/>
      <c r="I364" s="79"/>
      <c r="J364" s="79"/>
      <c r="O364" s="409"/>
      <c r="P364" s="409"/>
      <c r="Q364" s="409"/>
      <c r="R364" s="422"/>
      <c r="S364" s="422"/>
      <c r="T364" s="79"/>
      <c r="Y364" s="409"/>
      <c r="Z364" s="409"/>
      <c r="AA364" s="409"/>
      <c r="AB364" s="422"/>
      <c r="AC364" s="422"/>
      <c r="AD364" s="79"/>
      <c r="AI364" s="409"/>
      <c r="AJ364" s="409"/>
      <c r="AK364" s="409"/>
      <c r="AL364" s="79"/>
      <c r="AM364" s="79"/>
      <c r="AN364" s="79"/>
      <c r="AS364" s="409"/>
      <c r="AT364" s="409"/>
      <c r="AU364" s="409"/>
      <c r="AV364" s="422"/>
      <c r="AW364" s="422"/>
      <c r="AX364" s="79"/>
      <c r="BC364" s="409"/>
      <c r="BD364" s="409"/>
      <c r="BE364" s="409"/>
      <c r="BF364" s="422"/>
      <c r="BG364" s="422"/>
      <c r="BH364" s="79"/>
      <c r="BM364" s="409"/>
      <c r="BN364" s="409"/>
      <c r="BO364" s="409"/>
      <c r="BP364" s="422"/>
      <c r="BQ364" s="422"/>
      <c r="BR364" s="79"/>
      <c r="BW364" s="79"/>
      <c r="BX364" s="79"/>
      <c r="BY364" s="79"/>
      <c r="BZ364" s="422"/>
      <c r="CA364" s="422"/>
      <c r="CB364" s="79"/>
      <c r="CG364" s="409"/>
      <c r="CH364" s="409"/>
      <c r="CI364" s="409"/>
      <c r="CJ364" s="422"/>
      <c r="CK364" s="422"/>
      <c r="CL364" s="79"/>
      <c r="CQ364" s="409"/>
      <c r="CR364" s="409"/>
      <c r="CS364" s="409"/>
      <c r="CT364" s="422"/>
      <c r="CU364" s="422"/>
    </row>
    <row r="365" spans="5:99">
      <c r="E365" s="79"/>
      <c r="F365" s="79"/>
      <c r="G365" s="79"/>
      <c r="H365" s="79"/>
      <c r="I365" s="79"/>
      <c r="J365" s="79"/>
      <c r="O365" s="409"/>
      <c r="P365" s="409"/>
      <c r="Q365" s="409"/>
      <c r="R365" s="422"/>
      <c r="S365" s="422"/>
      <c r="T365" s="79"/>
      <c r="Y365" s="409"/>
      <c r="Z365" s="409"/>
      <c r="AA365" s="409"/>
      <c r="AB365" s="422"/>
      <c r="AC365" s="422"/>
      <c r="AD365" s="79"/>
      <c r="AI365" s="409"/>
      <c r="AJ365" s="409"/>
      <c r="AK365" s="409"/>
      <c r="AL365" s="79"/>
      <c r="AM365" s="79"/>
      <c r="AN365" s="79"/>
      <c r="AS365" s="409"/>
      <c r="AT365" s="409"/>
      <c r="AU365" s="409"/>
      <c r="AV365" s="422"/>
      <c r="AW365" s="422"/>
      <c r="AX365" s="79"/>
      <c r="BC365" s="409"/>
      <c r="BD365" s="409"/>
      <c r="BE365" s="409"/>
      <c r="BF365" s="422"/>
      <c r="BG365" s="422"/>
      <c r="BH365" s="79"/>
      <c r="BM365" s="409"/>
      <c r="BN365" s="409"/>
      <c r="BO365" s="409"/>
      <c r="BP365" s="422"/>
      <c r="BQ365" s="422"/>
      <c r="BR365" s="79"/>
      <c r="BW365" s="79"/>
      <c r="BX365" s="79"/>
      <c r="BY365" s="79"/>
      <c r="BZ365" s="422"/>
      <c r="CA365" s="422"/>
      <c r="CB365" s="79"/>
      <c r="CG365" s="409"/>
      <c r="CH365" s="409"/>
      <c r="CI365" s="409"/>
      <c r="CJ365" s="422"/>
      <c r="CK365" s="422"/>
      <c r="CL365" s="79"/>
      <c r="CQ365" s="409"/>
      <c r="CR365" s="409"/>
      <c r="CS365" s="409"/>
      <c r="CT365" s="422"/>
      <c r="CU365" s="422"/>
    </row>
    <row r="366" spans="5:99">
      <c r="E366" s="79"/>
      <c r="F366" s="79"/>
      <c r="G366" s="79"/>
      <c r="H366" s="79"/>
      <c r="I366" s="79"/>
      <c r="J366" s="79"/>
      <c r="O366" s="409"/>
      <c r="P366" s="409"/>
      <c r="Q366" s="409"/>
      <c r="R366" s="422"/>
      <c r="S366" s="422"/>
      <c r="T366" s="79"/>
      <c r="Y366" s="409"/>
      <c r="Z366" s="409"/>
      <c r="AA366" s="409"/>
      <c r="AB366" s="422"/>
      <c r="AC366" s="422"/>
      <c r="AD366" s="79"/>
      <c r="AI366" s="409"/>
      <c r="AJ366" s="409"/>
      <c r="AK366" s="409"/>
      <c r="AL366" s="79"/>
      <c r="AM366" s="79"/>
      <c r="AN366" s="79"/>
      <c r="AS366" s="409"/>
      <c r="AT366" s="409"/>
      <c r="AU366" s="409"/>
      <c r="AV366" s="422"/>
      <c r="AW366" s="422"/>
      <c r="AX366" s="79"/>
      <c r="BC366" s="409"/>
      <c r="BD366" s="409"/>
      <c r="BE366" s="409"/>
      <c r="BF366" s="422"/>
      <c r="BG366" s="422"/>
      <c r="BH366" s="79"/>
      <c r="BM366" s="409"/>
      <c r="BN366" s="409"/>
      <c r="BO366" s="409"/>
      <c r="BP366" s="422"/>
      <c r="BQ366" s="422"/>
      <c r="BR366" s="79"/>
      <c r="BW366" s="79"/>
      <c r="BX366" s="79"/>
      <c r="BY366" s="79"/>
      <c r="BZ366" s="422"/>
      <c r="CA366" s="422"/>
      <c r="CB366" s="79"/>
      <c r="CG366" s="409"/>
      <c r="CH366" s="409"/>
      <c r="CI366" s="409"/>
      <c r="CJ366" s="422"/>
      <c r="CK366" s="422"/>
      <c r="CL366" s="79"/>
      <c r="CQ366" s="409"/>
      <c r="CR366" s="409"/>
      <c r="CS366" s="409"/>
      <c r="CT366" s="422"/>
      <c r="CU366" s="422"/>
    </row>
    <row r="367" spans="5:99">
      <c r="E367" s="79"/>
      <c r="F367" s="79"/>
      <c r="G367" s="79"/>
      <c r="H367" s="79"/>
      <c r="I367" s="79"/>
      <c r="J367" s="79"/>
      <c r="O367" s="409"/>
      <c r="P367" s="409"/>
      <c r="Q367" s="409"/>
      <c r="R367" s="422"/>
      <c r="S367" s="422"/>
      <c r="T367" s="79"/>
      <c r="Y367" s="409"/>
      <c r="Z367" s="409"/>
      <c r="AA367" s="409"/>
      <c r="AB367" s="422"/>
      <c r="AC367" s="422"/>
      <c r="AD367" s="79"/>
      <c r="AI367" s="409"/>
      <c r="AJ367" s="409"/>
      <c r="AK367" s="409"/>
      <c r="AL367" s="79"/>
      <c r="AM367" s="79"/>
      <c r="AN367" s="79"/>
      <c r="AS367" s="409"/>
      <c r="AT367" s="409"/>
      <c r="AU367" s="409"/>
      <c r="AV367" s="422"/>
      <c r="AW367" s="422"/>
      <c r="AX367" s="79"/>
      <c r="BC367" s="409"/>
      <c r="BD367" s="409"/>
      <c r="BE367" s="409"/>
      <c r="BF367" s="422"/>
      <c r="BG367" s="422"/>
      <c r="BH367" s="79"/>
      <c r="BM367" s="409"/>
      <c r="BN367" s="409"/>
      <c r="BO367" s="409"/>
      <c r="BP367" s="422"/>
      <c r="BQ367" s="422"/>
      <c r="BR367" s="79"/>
      <c r="BW367" s="79"/>
      <c r="BX367" s="79"/>
      <c r="BY367" s="79"/>
      <c r="BZ367" s="422"/>
      <c r="CA367" s="422"/>
      <c r="CB367" s="79"/>
      <c r="CG367" s="409"/>
      <c r="CH367" s="409"/>
      <c r="CI367" s="409"/>
      <c r="CJ367" s="422"/>
      <c r="CK367" s="422"/>
      <c r="CL367" s="79"/>
      <c r="CQ367" s="409"/>
      <c r="CR367" s="409"/>
      <c r="CS367" s="409"/>
      <c r="CT367" s="422"/>
      <c r="CU367" s="422"/>
    </row>
    <row r="368" spans="5:99">
      <c r="E368" s="79"/>
      <c r="F368" s="79"/>
      <c r="G368" s="79"/>
      <c r="H368" s="79"/>
      <c r="I368" s="79"/>
      <c r="J368" s="79"/>
      <c r="O368" s="409"/>
      <c r="P368" s="409"/>
      <c r="Q368" s="409"/>
      <c r="R368" s="422"/>
      <c r="S368" s="422"/>
      <c r="T368" s="79"/>
      <c r="Y368" s="409"/>
      <c r="Z368" s="409"/>
      <c r="AA368" s="409"/>
      <c r="AB368" s="422"/>
      <c r="AC368" s="422"/>
      <c r="AD368" s="79"/>
      <c r="AI368" s="409"/>
      <c r="AJ368" s="409"/>
      <c r="AK368" s="409"/>
      <c r="AL368" s="79"/>
      <c r="AM368" s="79"/>
      <c r="AN368" s="79"/>
      <c r="AS368" s="409"/>
      <c r="AT368" s="409"/>
      <c r="AU368" s="409"/>
      <c r="AV368" s="422"/>
      <c r="AW368" s="422"/>
      <c r="AX368" s="79"/>
      <c r="BC368" s="409"/>
      <c r="BD368" s="409"/>
      <c r="BE368" s="409"/>
      <c r="BF368" s="422"/>
      <c r="BG368" s="422"/>
      <c r="BH368" s="79"/>
      <c r="BM368" s="409"/>
      <c r="BN368" s="409"/>
      <c r="BO368" s="409"/>
      <c r="BP368" s="422"/>
      <c r="BQ368" s="422"/>
      <c r="BR368" s="79"/>
      <c r="BW368" s="79"/>
      <c r="BX368" s="79"/>
      <c r="BY368" s="79"/>
      <c r="BZ368" s="422"/>
      <c r="CA368" s="422"/>
      <c r="CB368" s="79"/>
      <c r="CG368" s="409"/>
      <c r="CH368" s="409"/>
      <c r="CI368" s="409"/>
      <c r="CJ368" s="422"/>
      <c r="CK368" s="422"/>
      <c r="CL368" s="79"/>
      <c r="CQ368" s="409"/>
      <c r="CR368" s="409"/>
      <c r="CS368" s="409"/>
      <c r="CT368" s="422"/>
      <c r="CU368" s="422"/>
    </row>
    <row r="369" spans="5:99">
      <c r="E369" s="79"/>
      <c r="F369" s="79"/>
      <c r="G369" s="79"/>
      <c r="H369" s="79"/>
      <c r="I369" s="79"/>
      <c r="J369" s="79"/>
      <c r="O369" s="409"/>
      <c r="P369" s="409"/>
      <c r="Q369" s="409"/>
      <c r="R369" s="422"/>
      <c r="S369" s="422"/>
      <c r="T369" s="79"/>
      <c r="Y369" s="409"/>
      <c r="Z369" s="409"/>
      <c r="AA369" s="409"/>
      <c r="AB369" s="422"/>
      <c r="AC369" s="422"/>
      <c r="AD369" s="79"/>
      <c r="AI369" s="409"/>
      <c r="AJ369" s="409"/>
      <c r="AK369" s="409"/>
      <c r="AL369" s="79"/>
      <c r="AM369" s="79"/>
      <c r="AN369" s="79"/>
      <c r="AS369" s="409"/>
      <c r="AT369" s="409"/>
      <c r="AU369" s="409"/>
      <c r="AV369" s="422"/>
      <c r="AW369" s="422"/>
      <c r="AX369" s="79"/>
      <c r="BC369" s="409"/>
      <c r="BD369" s="409"/>
      <c r="BE369" s="409"/>
      <c r="BF369" s="422"/>
      <c r="BG369" s="422"/>
      <c r="BH369" s="79"/>
      <c r="BM369" s="409"/>
      <c r="BN369" s="409"/>
      <c r="BO369" s="409"/>
      <c r="BP369" s="422"/>
      <c r="BQ369" s="422"/>
      <c r="BR369" s="79"/>
      <c r="BW369" s="79"/>
      <c r="BX369" s="79"/>
      <c r="BY369" s="79"/>
      <c r="BZ369" s="422"/>
      <c r="CA369" s="422"/>
      <c r="CB369" s="79"/>
      <c r="CG369" s="409"/>
      <c r="CH369" s="409"/>
      <c r="CI369" s="409"/>
      <c r="CJ369" s="422"/>
      <c r="CK369" s="422"/>
      <c r="CL369" s="79"/>
      <c r="CQ369" s="409"/>
      <c r="CR369" s="409"/>
      <c r="CS369" s="409"/>
      <c r="CT369" s="422"/>
      <c r="CU369" s="422"/>
    </row>
    <row r="370" spans="5:99">
      <c r="E370" s="79"/>
      <c r="F370" s="79"/>
      <c r="G370" s="79"/>
      <c r="H370" s="79"/>
      <c r="I370" s="79"/>
      <c r="J370" s="79"/>
      <c r="O370" s="409"/>
      <c r="P370" s="409"/>
      <c r="Q370" s="409"/>
      <c r="R370" s="422"/>
      <c r="S370" s="422"/>
      <c r="T370" s="79"/>
      <c r="Y370" s="409"/>
      <c r="Z370" s="409"/>
      <c r="AA370" s="409"/>
      <c r="AB370" s="422"/>
      <c r="AC370" s="422"/>
      <c r="AD370" s="79"/>
      <c r="AI370" s="409"/>
      <c r="AJ370" s="409"/>
      <c r="AK370" s="409"/>
      <c r="AL370" s="79"/>
      <c r="AM370" s="79"/>
      <c r="AN370" s="79"/>
      <c r="AS370" s="409"/>
      <c r="AT370" s="409"/>
      <c r="AU370" s="409"/>
      <c r="AV370" s="422"/>
      <c r="AW370" s="422"/>
      <c r="AX370" s="79"/>
      <c r="BC370" s="409"/>
      <c r="BD370" s="409"/>
      <c r="BE370" s="409"/>
      <c r="BF370" s="422"/>
      <c r="BG370" s="422"/>
      <c r="BH370" s="79"/>
      <c r="BM370" s="409"/>
      <c r="BN370" s="409"/>
      <c r="BO370" s="409"/>
      <c r="BP370" s="422"/>
      <c r="BQ370" s="422"/>
      <c r="BR370" s="79"/>
      <c r="BW370" s="79"/>
      <c r="BX370" s="79"/>
      <c r="BY370" s="79"/>
      <c r="BZ370" s="422"/>
      <c r="CA370" s="422"/>
      <c r="CB370" s="79"/>
      <c r="CG370" s="409"/>
      <c r="CH370" s="409"/>
      <c r="CI370" s="409"/>
      <c r="CJ370" s="422"/>
      <c r="CK370" s="422"/>
      <c r="CL370" s="79"/>
      <c r="CQ370" s="409"/>
      <c r="CR370" s="409"/>
      <c r="CS370" s="409"/>
      <c r="CT370" s="422"/>
      <c r="CU370" s="422"/>
    </row>
    <row r="371" spans="5:99">
      <c r="E371" s="79"/>
      <c r="F371" s="79"/>
      <c r="G371" s="79"/>
      <c r="H371" s="79"/>
      <c r="I371" s="79"/>
      <c r="J371" s="79"/>
      <c r="O371" s="409"/>
      <c r="P371" s="409"/>
      <c r="Q371" s="409"/>
      <c r="R371" s="422"/>
      <c r="S371" s="422"/>
      <c r="T371" s="79"/>
      <c r="Y371" s="409"/>
      <c r="Z371" s="409"/>
      <c r="AA371" s="409"/>
      <c r="AB371" s="422"/>
      <c r="AC371" s="422"/>
      <c r="AD371" s="79"/>
      <c r="AI371" s="409"/>
      <c r="AJ371" s="409"/>
      <c r="AK371" s="409"/>
      <c r="AL371" s="79"/>
      <c r="AM371" s="79"/>
      <c r="AN371" s="79"/>
      <c r="AS371" s="409"/>
      <c r="AT371" s="409"/>
      <c r="AU371" s="409"/>
      <c r="AV371" s="422"/>
      <c r="AW371" s="422"/>
      <c r="AX371" s="79"/>
      <c r="BC371" s="409"/>
      <c r="BD371" s="409"/>
      <c r="BE371" s="409"/>
      <c r="BF371" s="422"/>
      <c r="BG371" s="422"/>
      <c r="BH371" s="79"/>
      <c r="BM371" s="409"/>
      <c r="BN371" s="409"/>
      <c r="BO371" s="409"/>
      <c r="BP371" s="422"/>
      <c r="BQ371" s="422"/>
      <c r="BR371" s="79"/>
      <c r="BW371" s="79"/>
      <c r="BX371" s="79"/>
      <c r="BY371" s="79"/>
      <c r="BZ371" s="422"/>
      <c r="CA371" s="422"/>
      <c r="CB371" s="79"/>
      <c r="CG371" s="409"/>
      <c r="CH371" s="409"/>
      <c r="CI371" s="409"/>
      <c r="CJ371" s="422"/>
      <c r="CK371" s="422"/>
      <c r="CL371" s="79"/>
      <c r="CQ371" s="409"/>
      <c r="CR371" s="409"/>
      <c r="CS371" s="409"/>
      <c r="CT371" s="422"/>
      <c r="CU371" s="422"/>
    </row>
    <row r="372" spans="5:99">
      <c r="E372" s="79"/>
      <c r="F372" s="79"/>
      <c r="G372" s="79"/>
      <c r="H372" s="79"/>
      <c r="I372" s="79"/>
      <c r="J372" s="79"/>
      <c r="O372" s="409"/>
      <c r="P372" s="409"/>
      <c r="Q372" s="409"/>
      <c r="R372" s="422"/>
      <c r="S372" s="422"/>
      <c r="T372" s="79"/>
      <c r="Y372" s="409"/>
      <c r="Z372" s="409"/>
      <c r="AA372" s="409"/>
      <c r="AB372" s="422"/>
      <c r="AC372" s="422"/>
      <c r="AD372" s="79"/>
      <c r="AI372" s="409"/>
      <c r="AJ372" s="409"/>
      <c r="AK372" s="409"/>
      <c r="AL372" s="79"/>
      <c r="AM372" s="79"/>
      <c r="AN372" s="79"/>
      <c r="AS372" s="409"/>
      <c r="AT372" s="409"/>
      <c r="AU372" s="409"/>
      <c r="AV372" s="422"/>
      <c r="AW372" s="422"/>
      <c r="AX372" s="79"/>
      <c r="BC372" s="409"/>
      <c r="BD372" s="409"/>
      <c r="BE372" s="409"/>
      <c r="BF372" s="422"/>
      <c r="BG372" s="422"/>
      <c r="BH372" s="79"/>
      <c r="BM372" s="409"/>
      <c r="BN372" s="409"/>
      <c r="BO372" s="409"/>
      <c r="BP372" s="422"/>
      <c r="BQ372" s="422"/>
      <c r="BR372" s="79"/>
      <c r="BW372" s="79"/>
      <c r="BX372" s="79"/>
      <c r="BY372" s="79"/>
      <c r="BZ372" s="422"/>
      <c r="CA372" s="422"/>
      <c r="CB372" s="79"/>
      <c r="CG372" s="409"/>
      <c r="CH372" s="409"/>
      <c r="CI372" s="409"/>
      <c r="CJ372" s="422"/>
      <c r="CK372" s="422"/>
      <c r="CL372" s="79"/>
      <c r="CQ372" s="409"/>
      <c r="CR372" s="409"/>
      <c r="CS372" s="409"/>
      <c r="CT372" s="422"/>
      <c r="CU372" s="422"/>
    </row>
    <row r="373" spans="5:99">
      <c r="E373" s="79"/>
      <c r="F373" s="79"/>
      <c r="G373" s="79"/>
      <c r="H373" s="79"/>
      <c r="I373" s="79"/>
      <c r="J373" s="79"/>
      <c r="O373" s="409"/>
      <c r="P373" s="409"/>
      <c r="Q373" s="409"/>
      <c r="R373" s="422"/>
      <c r="S373" s="422"/>
      <c r="T373" s="79"/>
      <c r="Y373" s="409"/>
      <c r="Z373" s="409"/>
      <c r="AA373" s="409"/>
      <c r="AB373" s="422"/>
      <c r="AC373" s="422"/>
      <c r="AD373" s="79"/>
      <c r="AI373" s="409"/>
      <c r="AJ373" s="409"/>
      <c r="AK373" s="409"/>
      <c r="AL373" s="79"/>
      <c r="AM373" s="79"/>
      <c r="AN373" s="79"/>
      <c r="AS373" s="409"/>
      <c r="AT373" s="409"/>
      <c r="AU373" s="409"/>
      <c r="AV373" s="422"/>
      <c r="AW373" s="422"/>
      <c r="AX373" s="79"/>
      <c r="BC373" s="409"/>
      <c r="BD373" s="409"/>
      <c r="BE373" s="409"/>
      <c r="BF373" s="422"/>
      <c r="BG373" s="422"/>
      <c r="BH373" s="79"/>
      <c r="BM373" s="409"/>
      <c r="BN373" s="409"/>
      <c r="BO373" s="409"/>
      <c r="BP373" s="422"/>
      <c r="BQ373" s="422"/>
      <c r="BR373" s="79"/>
      <c r="BW373" s="79"/>
      <c r="BX373" s="79"/>
      <c r="BY373" s="79"/>
      <c r="BZ373" s="422"/>
      <c r="CA373" s="422"/>
      <c r="CB373" s="79"/>
      <c r="CG373" s="409"/>
      <c r="CH373" s="409"/>
      <c r="CI373" s="409"/>
      <c r="CJ373" s="422"/>
      <c r="CK373" s="422"/>
      <c r="CL373" s="79"/>
      <c r="CQ373" s="409"/>
      <c r="CR373" s="409"/>
      <c r="CS373" s="409"/>
      <c r="CT373" s="422"/>
      <c r="CU373" s="422"/>
    </row>
    <row r="374" spans="5:99">
      <c r="E374" s="79"/>
      <c r="F374" s="79"/>
      <c r="G374" s="79"/>
      <c r="H374" s="79"/>
      <c r="I374" s="79"/>
      <c r="J374" s="79"/>
      <c r="O374" s="409"/>
      <c r="P374" s="409"/>
      <c r="Q374" s="409"/>
      <c r="R374" s="422"/>
      <c r="S374" s="422"/>
      <c r="T374" s="79"/>
      <c r="Y374" s="409"/>
      <c r="Z374" s="409"/>
      <c r="AA374" s="409"/>
      <c r="AB374" s="422"/>
      <c r="AC374" s="422"/>
      <c r="AD374" s="79"/>
      <c r="AI374" s="409"/>
      <c r="AJ374" s="409"/>
      <c r="AK374" s="409"/>
      <c r="AL374" s="79"/>
      <c r="AM374" s="79"/>
      <c r="AN374" s="79"/>
      <c r="AS374" s="409"/>
      <c r="AT374" s="409"/>
      <c r="AU374" s="409"/>
      <c r="AV374" s="422"/>
      <c r="AW374" s="422"/>
      <c r="AX374" s="79"/>
      <c r="BC374" s="409"/>
      <c r="BD374" s="409"/>
      <c r="BE374" s="409"/>
      <c r="BF374" s="422"/>
      <c r="BG374" s="422"/>
      <c r="BH374" s="79"/>
      <c r="BM374" s="409"/>
      <c r="BN374" s="409"/>
      <c r="BO374" s="409"/>
      <c r="BP374" s="422"/>
      <c r="BQ374" s="422"/>
      <c r="BR374" s="79"/>
      <c r="BW374" s="79"/>
      <c r="BX374" s="79"/>
      <c r="BY374" s="79"/>
      <c r="BZ374" s="422"/>
      <c r="CA374" s="422"/>
      <c r="CB374" s="79"/>
      <c r="CG374" s="409"/>
      <c r="CH374" s="409"/>
      <c r="CI374" s="409"/>
      <c r="CJ374" s="422"/>
      <c r="CK374" s="422"/>
      <c r="CL374" s="79"/>
      <c r="CQ374" s="409"/>
      <c r="CR374" s="409"/>
      <c r="CS374" s="409"/>
      <c r="CT374" s="422"/>
      <c r="CU374" s="422"/>
    </row>
    <row r="375" spans="5:99">
      <c r="E375" s="79"/>
      <c r="F375" s="79"/>
      <c r="G375" s="79"/>
      <c r="H375" s="79"/>
      <c r="I375" s="79"/>
      <c r="J375" s="79"/>
      <c r="O375" s="409"/>
      <c r="P375" s="409"/>
      <c r="Q375" s="409"/>
      <c r="R375" s="422"/>
      <c r="S375" s="422"/>
      <c r="T375" s="79"/>
      <c r="Y375" s="409"/>
      <c r="Z375" s="409"/>
      <c r="AA375" s="409"/>
      <c r="AB375" s="422"/>
      <c r="AC375" s="422"/>
      <c r="AD375" s="79"/>
      <c r="AI375" s="409"/>
      <c r="AJ375" s="409"/>
      <c r="AK375" s="409"/>
      <c r="AL375" s="79"/>
      <c r="AM375" s="79"/>
      <c r="AN375" s="79"/>
      <c r="AS375" s="409"/>
      <c r="AT375" s="409"/>
      <c r="AU375" s="409"/>
      <c r="AV375" s="422"/>
      <c r="AW375" s="422"/>
      <c r="AX375" s="79"/>
      <c r="BC375" s="409"/>
      <c r="BD375" s="409"/>
      <c r="BE375" s="409"/>
      <c r="BF375" s="422"/>
      <c r="BG375" s="422"/>
      <c r="BH375" s="79"/>
      <c r="BM375" s="409"/>
      <c r="BN375" s="409"/>
      <c r="BO375" s="409"/>
      <c r="BP375" s="422"/>
      <c r="BQ375" s="422"/>
      <c r="BR375" s="79"/>
      <c r="BW375" s="79"/>
      <c r="BX375" s="79"/>
      <c r="BY375" s="79"/>
      <c r="BZ375" s="422"/>
      <c r="CA375" s="422"/>
      <c r="CB375" s="79"/>
      <c r="CG375" s="409"/>
      <c r="CH375" s="409"/>
      <c r="CI375" s="409"/>
      <c r="CJ375" s="422"/>
      <c r="CK375" s="422"/>
      <c r="CL375" s="79"/>
      <c r="CQ375" s="409"/>
      <c r="CR375" s="409"/>
      <c r="CS375" s="409"/>
      <c r="CT375" s="422"/>
      <c r="CU375" s="422"/>
    </row>
    <row r="376" spans="5:99">
      <c r="E376" s="79"/>
      <c r="F376" s="79"/>
      <c r="G376" s="79"/>
      <c r="H376" s="79"/>
      <c r="I376" s="79"/>
      <c r="J376" s="79"/>
      <c r="O376" s="409"/>
      <c r="P376" s="409"/>
      <c r="Q376" s="409"/>
      <c r="R376" s="422"/>
      <c r="S376" s="422"/>
      <c r="T376" s="79"/>
      <c r="Y376" s="409"/>
      <c r="Z376" s="409"/>
      <c r="AA376" s="409"/>
      <c r="AB376" s="422"/>
      <c r="AC376" s="422"/>
      <c r="AD376" s="79"/>
      <c r="AI376" s="409"/>
      <c r="AJ376" s="409"/>
      <c r="AK376" s="409"/>
      <c r="AL376" s="79"/>
      <c r="AM376" s="79"/>
      <c r="AN376" s="79"/>
      <c r="AS376" s="409"/>
      <c r="AT376" s="409"/>
      <c r="AU376" s="409"/>
      <c r="AV376" s="422"/>
      <c r="AW376" s="422"/>
      <c r="AX376" s="79"/>
      <c r="BC376" s="409"/>
      <c r="BD376" s="409"/>
      <c r="BE376" s="409"/>
      <c r="BF376" s="422"/>
      <c r="BG376" s="422"/>
      <c r="BH376" s="79"/>
      <c r="BM376" s="409"/>
      <c r="BN376" s="409"/>
      <c r="BO376" s="409"/>
      <c r="BP376" s="422"/>
      <c r="BQ376" s="422"/>
      <c r="BR376" s="79"/>
      <c r="BW376" s="79"/>
      <c r="BX376" s="79"/>
      <c r="BY376" s="79"/>
      <c r="BZ376" s="422"/>
      <c r="CA376" s="422"/>
      <c r="CB376" s="79"/>
      <c r="CG376" s="409"/>
      <c r="CH376" s="409"/>
      <c r="CI376" s="409"/>
      <c r="CJ376" s="422"/>
      <c r="CK376" s="422"/>
      <c r="CL376" s="79"/>
      <c r="CQ376" s="409"/>
      <c r="CR376" s="409"/>
      <c r="CS376" s="409"/>
      <c r="CT376" s="422"/>
      <c r="CU376" s="422"/>
    </row>
    <row r="377" spans="5:99">
      <c r="E377" s="79"/>
      <c r="F377" s="79"/>
      <c r="G377" s="79"/>
      <c r="H377" s="79"/>
      <c r="I377" s="79"/>
      <c r="J377" s="79"/>
      <c r="O377" s="409"/>
      <c r="P377" s="409"/>
      <c r="Q377" s="409"/>
      <c r="R377" s="422"/>
      <c r="S377" s="422"/>
      <c r="T377" s="79"/>
      <c r="Y377" s="409"/>
      <c r="Z377" s="409"/>
      <c r="AA377" s="409"/>
      <c r="AB377" s="422"/>
      <c r="AC377" s="422"/>
      <c r="AD377" s="79"/>
      <c r="AI377" s="409"/>
      <c r="AJ377" s="409"/>
      <c r="AK377" s="409"/>
      <c r="AL377" s="79"/>
      <c r="AM377" s="79"/>
      <c r="AN377" s="79"/>
      <c r="AS377" s="409"/>
      <c r="AT377" s="409"/>
      <c r="AU377" s="409"/>
      <c r="AV377" s="422"/>
      <c r="AW377" s="422"/>
      <c r="AX377" s="79"/>
      <c r="BC377" s="409"/>
      <c r="BD377" s="409"/>
      <c r="BE377" s="409"/>
      <c r="BF377" s="422"/>
      <c r="BG377" s="422"/>
      <c r="BH377" s="79"/>
      <c r="BM377" s="409"/>
      <c r="BN377" s="409"/>
      <c r="BO377" s="409"/>
      <c r="BP377" s="422"/>
      <c r="BQ377" s="422"/>
      <c r="BR377" s="79"/>
      <c r="BW377" s="79"/>
      <c r="BX377" s="79"/>
      <c r="BY377" s="79"/>
      <c r="BZ377" s="422"/>
      <c r="CA377" s="422"/>
      <c r="CB377" s="79"/>
      <c r="CG377" s="409"/>
      <c r="CH377" s="409"/>
      <c r="CI377" s="409"/>
      <c r="CJ377" s="422"/>
      <c r="CK377" s="422"/>
      <c r="CL377" s="79"/>
      <c r="CQ377" s="409"/>
      <c r="CR377" s="409"/>
      <c r="CS377" s="409"/>
      <c r="CT377" s="422"/>
      <c r="CU377" s="422"/>
    </row>
    <row r="378" spans="5:99">
      <c r="E378" s="79"/>
      <c r="F378" s="79"/>
      <c r="G378" s="79"/>
      <c r="H378" s="79"/>
      <c r="I378" s="79"/>
      <c r="J378" s="79"/>
      <c r="O378" s="409"/>
      <c r="P378" s="409"/>
      <c r="Q378" s="409"/>
      <c r="R378" s="422"/>
      <c r="S378" s="422"/>
      <c r="T378" s="79"/>
      <c r="Y378" s="409"/>
      <c r="Z378" s="409"/>
      <c r="AA378" s="409"/>
      <c r="AB378" s="422"/>
      <c r="AC378" s="422"/>
      <c r="AD378" s="79"/>
      <c r="AI378" s="409"/>
      <c r="AJ378" s="409"/>
      <c r="AK378" s="409"/>
      <c r="AL378" s="79"/>
      <c r="AM378" s="79"/>
      <c r="AN378" s="79"/>
      <c r="AS378" s="409"/>
      <c r="AT378" s="409"/>
      <c r="AU378" s="409"/>
      <c r="AV378" s="422"/>
      <c r="AW378" s="422"/>
      <c r="AX378" s="79"/>
      <c r="BC378" s="409"/>
      <c r="BD378" s="409"/>
      <c r="BE378" s="409"/>
      <c r="BF378" s="422"/>
      <c r="BG378" s="422"/>
      <c r="BH378" s="79"/>
      <c r="BM378" s="409"/>
      <c r="BN378" s="409"/>
      <c r="BO378" s="409"/>
      <c r="BP378" s="422"/>
      <c r="BQ378" s="422"/>
      <c r="BR378" s="79"/>
      <c r="BW378" s="79"/>
      <c r="BX378" s="79"/>
      <c r="BY378" s="79"/>
      <c r="BZ378" s="422"/>
      <c r="CA378" s="422"/>
      <c r="CB378" s="79"/>
      <c r="CG378" s="409"/>
      <c r="CH378" s="409"/>
      <c r="CI378" s="409"/>
      <c r="CJ378" s="422"/>
      <c r="CK378" s="422"/>
      <c r="CL378" s="79"/>
      <c r="CQ378" s="409"/>
      <c r="CR378" s="409"/>
      <c r="CS378" s="409"/>
      <c r="CT378" s="422"/>
      <c r="CU378" s="422"/>
    </row>
    <row r="379" spans="5:99">
      <c r="E379" s="79"/>
      <c r="F379" s="79"/>
      <c r="G379" s="79"/>
      <c r="H379" s="79"/>
      <c r="I379" s="79"/>
      <c r="J379" s="79"/>
      <c r="O379" s="409"/>
      <c r="P379" s="409"/>
      <c r="Q379" s="409"/>
      <c r="R379" s="422"/>
      <c r="S379" s="422"/>
      <c r="T379" s="79"/>
      <c r="Y379" s="409"/>
      <c r="Z379" s="409"/>
      <c r="AA379" s="409"/>
      <c r="AB379" s="422"/>
      <c r="AC379" s="422"/>
      <c r="AD379" s="79"/>
      <c r="AI379" s="409"/>
      <c r="AJ379" s="409"/>
      <c r="AK379" s="409"/>
      <c r="AL379" s="79"/>
      <c r="AM379" s="79"/>
      <c r="AN379" s="79"/>
      <c r="AS379" s="409"/>
      <c r="AT379" s="409"/>
      <c r="AU379" s="409"/>
      <c r="AV379" s="422"/>
      <c r="AW379" s="422"/>
      <c r="AX379" s="79"/>
      <c r="BC379" s="409"/>
      <c r="BD379" s="409"/>
      <c r="BE379" s="409"/>
      <c r="BF379" s="422"/>
      <c r="BG379" s="422"/>
      <c r="BH379" s="79"/>
      <c r="BM379" s="409"/>
      <c r="BN379" s="409"/>
      <c r="BO379" s="409"/>
      <c r="BP379" s="422"/>
      <c r="BQ379" s="422"/>
      <c r="BR379" s="79"/>
      <c r="BW379" s="79"/>
      <c r="BX379" s="79"/>
      <c r="BY379" s="79"/>
      <c r="BZ379" s="422"/>
      <c r="CA379" s="422"/>
      <c r="CB379" s="79"/>
      <c r="CG379" s="409"/>
      <c r="CH379" s="409"/>
      <c r="CI379" s="409"/>
      <c r="CJ379" s="422"/>
      <c r="CK379" s="422"/>
      <c r="CL379" s="79"/>
      <c r="CQ379" s="409"/>
      <c r="CR379" s="409"/>
      <c r="CS379" s="409"/>
      <c r="CT379" s="422"/>
      <c r="CU379" s="422"/>
    </row>
    <row r="380" spans="5:99">
      <c r="E380" s="79"/>
      <c r="F380" s="79"/>
      <c r="G380" s="79"/>
      <c r="H380" s="79"/>
      <c r="I380" s="79"/>
      <c r="J380" s="79"/>
      <c r="O380" s="409"/>
      <c r="P380" s="409"/>
      <c r="Q380" s="409"/>
      <c r="R380" s="422"/>
      <c r="S380" s="422"/>
      <c r="T380" s="79"/>
      <c r="Y380" s="409"/>
      <c r="Z380" s="409"/>
      <c r="AA380" s="409"/>
      <c r="AB380" s="422"/>
      <c r="AC380" s="422"/>
      <c r="AD380" s="79"/>
      <c r="AI380" s="409"/>
      <c r="AJ380" s="409"/>
      <c r="AK380" s="409"/>
      <c r="AL380" s="79"/>
      <c r="AM380" s="79"/>
      <c r="AN380" s="79"/>
      <c r="AS380" s="409"/>
      <c r="AT380" s="409"/>
      <c r="AU380" s="409"/>
      <c r="AV380" s="422"/>
      <c r="AW380" s="422"/>
      <c r="AX380" s="79"/>
      <c r="BC380" s="409"/>
      <c r="BD380" s="409"/>
      <c r="BE380" s="409"/>
      <c r="BF380" s="422"/>
      <c r="BG380" s="422"/>
      <c r="BH380" s="79"/>
      <c r="BM380" s="409"/>
      <c r="BN380" s="409"/>
      <c r="BO380" s="409"/>
      <c r="BP380" s="422"/>
      <c r="BQ380" s="422"/>
      <c r="BR380" s="79"/>
      <c r="BW380" s="79"/>
      <c r="BX380" s="79"/>
      <c r="BY380" s="79"/>
      <c r="BZ380" s="422"/>
      <c r="CA380" s="422"/>
      <c r="CB380" s="79"/>
      <c r="CG380" s="409"/>
      <c r="CH380" s="409"/>
      <c r="CI380" s="409"/>
      <c r="CJ380" s="422"/>
      <c r="CK380" s="422"/>
      <c r="CL380" s="79"/>
      <c r="CQ380" s="409"/>
      <c r="CR380" s="409"/>
      <c r="CS380" s="409"/>
      <c r="CT380" s="422"/>
      <c r="CU380" s="422"/>
    </row>
    <row r="381" spans="5:99">
      <c r="E381" s="79"/>
      <c r="F381" s="79"/>
      <c r="G381" s="79"/>
      <c r="H381" s="79"/>
      <c r="I381" s="79"/>
      <c r="J381" s="79"/>
      <c r="O381" s="409"/>
      <c r="P381" s="409"/>
      <c r="Q381" s="409"/>
      <c r="R381" s="422"/>
      <c r="S381" s="422"/>
      <c r="T381" s="79"/>
      <c r="Y381" s="409"/>
      <c r="Z381" s="409"/>
      <c r="AA381" s="409"/>
      <c r="AB381" s="422"/>
      <c r="AC381" s="422"/>
      <c r="AD381" s="79"/>
      <c r="AI381" s="409"/>
      <c r="AJ381" s="409"/>
      <c r="AK381" s="409"/>
      <c r="AL381" s="79"/>
      <c r="AM381" s="79"/>
      <c r="AN381" s="79"/>
      <c r="AS381" s="409"/>
      <c r="AT381" s="409"/>
      <c r="AU381" s="409"/>
      <c r="AV381" s="422"/>
      <c r="AW381" s="422"/>
      <c r="AX381" s="79"/>
      <c r="BC381" s="409"/>
      <c r="BD381" s="409"/>
      <c r="BE381" s="409"/>
      <c r="BF381" s="422"/>
      <c r="BG381" s="422"/>
      <c r="BH381" s="79"/>
      <c r="BM381" s="409"/>
      <c r="BN381" s="409"/>
      <c r="BO381" s="409"/>
      <c r="BP381" s="422"/>
      <c r="BQ381" s="422"/>
      <c r="BR381" s="79"/>
      <c r="BW381" s="79"/>
      <c r="BX381" s="79"/>
      <c r="BY381" s="79"/>
      <c r="BZ381" s="422"/>
      <c r="CA381" s="422"/>
      <c r="CB381" s="79"/>
      <c r="CG381" s="409"/>
      <c r="CH381" s="409"/>
      <c r="CI381" s="409"/>
      <c r="CJ381" s="422"/>
      <c r="CK381" s="422"/>
      <c r="CL381" s="79"/>
      <c r="CQ381" s="409"/>
      <c r="CR381" s="409"/>
      <c r="CS381" s="409"/>
      <c r="CT381" s="422"/>
      <c r="CU381" s="422"/>
    </row>
    <row r="382" spans="5:99">
      <c r="E382" s="79"/>
      <c r="F382" s="79"/>
      <c r="G382" s="79"/>
      <c r="H382" s="79"/>
      <c r="I382" s="79"/>
      <c r="J382" s="79"/>
      <c r="O382" s="409"/>
      <c r="P382" s="409"/>
      <c r="Q382" s="409"/>
      <c r="R382" s="422"/>
      <c r="S382" s="422"/>
      <c r="T382" s="79"/>
      <c r="Y382" s="409"/>
      <c r="Z382" s="409"/>
      <c r="AA382" s="409"/>
      <c r="AB382" s="422"/>
      <c r="AC382" s="422"/>
      <c r="AD382" s="79"/>
      <c r="AI382" s="409"/>
      <c r="AJ382" s="409"/>
      <c r="AK382" s="409"/>
      <c r="AL382" s="79"/>
      <c r="AM382" s="79"/>
      <c r="AN382" s="79"/>
      <c r="AS382" s="409"/>
      <c r="AT382" s="409"/>
      <c r="AU382" s="409"/>
      <c r="AV382" s="422"/>
      <c r="AW382" s="422"/>
      <c r="AX382" s="79"/>
      <c r="BC382" s="409"/>
      <c r="BD382" s="409"/>
      <c r="BE382" s="409"/>
      <c r="BF382" s="422"/>
      <c r="BG382" s="422"/>
      <c r="BH382" s="79"/>
      <c r="BM382" s="409"/>
      <c r="BN382" s="409"/>
      <c r="BO382" s="409"/>
      <c r="BP382" s="422"/>
      <c r="BQ382" s="422"/>
      <c r="BR382" s="79"/>
      <c r="BW382" s="79"/>
      <c r="BX382" s="79"/>
      <c r="BY382" s="79"/>
      <c r="BZ382" s="422"/>
      <c r="CA382" s="422"/>
      <c r="CB382" s="79"/>
      <c r="CG382" s="409"/>
      <c r="CH382" s="409"/>
      <c r="CI382" s="409"/>
      <c r="CJ382" s="422"/>
      <c r="CK382" s="422"/>
      <c r="CL382" s="79"/>
      <c r="CQ382" s="409"/>
      <c r="CR382" s="409"/>
      <c r="CS382" s="409"/>
      <c r="CT382" s="422"/>
      <c r="CU382" s="422"/>
    </row>
    <row r="383" spans="5:99">
      <c r="E383" s="79"/>
      <c r="F383" s="79"/>
      <c r="G383" s="79"/>
      <c r="H383" s="79"/>
      <c r="I383" s="79"/>
      <c r="J383" s="79"/>
      <c r="O383" s="409"/>
      <c r="P383" s="409"/>
      <c r="Q383" s="409"/>
      <c r="R383" s="422"/>
      <c r="S383" s="422"/>
      <c r="T383" s="79"/>
      <c r="Y383" s="409"/>
      <c r="Z383" s="409"/>
      <c r="AA383" s="409"/>
      <c r="AB383" s="422"/>
      <c r="AC383" s="422"/>
      <c r="AD383" s="79"/>
      <c r="AI383" s="409"/>
      <c r="AJ383" s="409"/>
      <c r="AK383" s="409"/>
      <c r="AL383" s="79"/>
      <c r="AM383" s="79"/>
      <c r="AN383" s="79"/>
      <c r="AS383" s="409"/>
      <c r="AT383" s="409"/>
      <c r="AU383" s="409"/>
      <c r="AV383" s="422"/>
      <c r="AW383" s="422"/>
      <c r="AX383" s="79"/>
      <c r="BC383" s="409"/>
      <c r="BD383" s="409"/>
      <c r="BE383" s="409"/>
      <c r="BF383" s="422"/>
      <c r="BG383" s="422"/>
      <c r="BH383" s="79"/>
      <c r="BM383" s="409"/>
      <c r="BN383" s="409"/>
      <c r="BO383" s="409"/>
      <c r="BP383" s="422"/>
      <c r="BQ383" s="422"/>
      <c r="BR383" s="79"/>
      <c r="BW383" s="79"/>
      <c r="BX383" s="79"/>
      <c r="BY383" s="79"/>
      <c r="BZ383" s="422"/>
      <c r="CA383" s="422"/>
      <c r="CB383" s="79"/>
      <c r="CG383" s="409"/>
      <c r="CH383" s="409"/>
      <c r="CI383" s="409"/>
      <c r="CJ383" s="422"/>
      <c r="CK383" s="422"/>
      <c r="CL383" s="79"/>
      <c r="CQ383" s="409"/>
      <c r="CR383" s="409"/>
      <c r="CS383" s="409"/>
      <c r="CT383" s="422"/>
      <c r="CU383" s="422"/>
    </row>
    <row r="384" spans="5:99">
      <c r="E384" s="79"/>
      <c r="F384" s="79"/>
      <c r="G384" s="79"/>
      <c r="H384" s="79"/>
      <c r="I384" s="79"/>
      <c r="J384" s="79"/>
      <c r="O384" s="409"/>
      <c r="P384" s="409"/>
      <c r="Q384" s="409"/>
      <c r="R384" s="422"/>
      <c r="S384" s="422"/>
      <c r="T384" s="79"/>
      <c r="Y384" s="409"/>
      <c r="Z384" s="409"/>
      <c r="AA384" s="409"/>
      <c r="AB384" s="422"/>
      <c r="AC384" s="422"/>
      <c r="AD384" s="79"/>
      <c r="AI384" s="409"/>
      <c r="AJ384" s="409"/>
      <c r="AK384" s="409"/>
      <c r="AL384" s="79"/>
      <c r="AM384" s="79"/>
      <c r="AN384" s="79"/>
      <c r="AS384" s="409"/>
      <c r="AT384" s="409"/>
      <c r="AU384" s="409"/>
      <c r="AV384" s="422"/>
      <c r="AW384" s="422"/>
      <c r="AX384" s="79"/>
      <c r="BC384" s="409"/>
      <c r="BD384" s="409"/>
      <c r="BE384" s="409"/>
      <c r="BF384" s="422"/>
      <c r="BG384" s="422"/>
      <c r="BH384" s="79"/>
      <c r="BM384" s="409"/>
      <c r="BN384" s="409"/>
      <c r="BO384" s="409"/>
      <c r="BP384" s="422"/>
      <c r="BQ384" s="422"/>
      <c r="BR384" s="79"/>
      <c r="BW384" s="79"/>
      <c r="BX384" s="79"/>
      <c r="BY384" s="79"/>
      <c r="BZ384" s="422"/>
      <c r="CA384" s="422"/>
      <c r="CB384" s="79"/>
      <c r="CG384" s="409"/>
      <c r="CH384" s="409"/>
      <c r="CI384" s="409"/>
      <c r="CJ384" s="422"/>
      <c r="CK384" s="422"/>
      <c r="CL384" s="79"/>
      <c r="CQ384" s="409"/>
      <c r="CR384" s="409"/>
      <c r="CS384" s="409"/>
      <c r="CT384" s="422"/>
      <c r="CU384" s="422"/>
    </row>
    <row r="385" spans="5:99">
      <c r="E385" s="79"/>
      <c r="F385" s="79"/>
      <c r="G385" s="79"/>
      <c r="H385" s="79"/>
      <c r="I385" s="79"/>
      <c r="J385" s="79"/>
      <c r="O385" s="409"/>
      <c r="P385" s="409"/>
      <c r="Q385" s="409"/>
      <c r="R385" s="422"/>
      <c r="S385" s="422"/>
      <c r="T385" s="79"/>
      <c r="Y385" s="409"/>
      <c r="Z385" s="409"/>
      <c r="AA385" s="409"/>
      <c r="AB385" s="422"/>
      <c r="AC385" s="422"/>
      <c r="AD385" s="79"/>
      <c r="AI385" s="409"/>
      <c r="AJ385" s="409"/>
      <c r="AK385" s="409"/>
      <c r="AL385" s="79"/>
      <c r="AM385" s="79"/>
      <c r="AN385" s="79"/>
      <c r="AS385" s="409"/>
      <c r="AT385" s="409"/>
      <c r="AU385" s="409"/>
      <c r="AV385" s="422"/>
      <c r="AW385" s="422"/>
      <c r="AX385" s="79"/>
      <c r="BC385" s="409"/>
      <c r="BD385" s="409"/>
      <c r="BE385" s="409"/>
      <c r="BF385" s="422"/>
      <c r="BG385" s="422"/>
      <c r="BH385" s="79"/>
      <c r="BM385" s="409"/>
      <c r="BN385" s="409"/>
      <c r="BO385" s="409"/>
      <c r="BP385" s="422"/>
      <c r="BQ385" s="422"/>
      <c r="BR385" s="79"/>
      <c r="BW385" s="79"/>
      <c r="BX385" s="79"/>
      <c r="BY385" s="79"/>
      <c r="BZ385" s="422"/>
      <c r="CA385" s="422"/>
      <c r="CB385" s="79"/>
      <c r="CG385" s="409"/>
      <c r="CH385" s="409"/>
      <c r="CI385" s="409"/>
      <c r="CJ385" s="422"/>
      <c r="CK385" s="422"/>
      <c r="CL385" s="79"/>
      <c r="CQ385" s="409"/>
      <c r="CR385" s="409"/>
      <c r="CS385" s="409"/>
      <c r="CT385" s="422"/>
      <c r="CU385" s="422"/>
    </row>
    <row r="386" spans="5:99">
      <c r="E386" s="79"/>
      <c r="F386" s="79"/>
      <c r="G386" s="79"/>
      <c r="H386" s="79"/>
      <c r="I386" s="79"/>
      <c r="J386" s="79"/>
      <c r="O386" s="409"/>
      <c r="P386" s="409"/>
      <c r="Q386" s="409"/>
      <c r="R386" s="422"/>
      <c r="S386" s="422"/>
      <c r="T386" s="79"/>
      <c r="Y386" s="409"/>
      <c r="Z386" s="409"/>
      <c r="AA386" s="409"/>
      <c r="AB386" s="422"/>
      <c r="AC386" s="422"/>
      <c r="AD386" s="79"/>
      <c r="AI386" s="409"/>
      <c r="AJ386" s="409"/>
      <c r="AK386" s="409"/>
      <c r="AL386" s="79"/>
      <c r="AM386" s="79"/>
      <c r="AN386" s="79"/>
      <c r="AS386" s="409"/>
      <c r="AT386" s="409"/>
      <c r="AU386" s="409"/>
      <c r="AV386" s="422"/>
      <c r="AW386" s="422"/>
      <c r="AX386" s="79"/>
      <c r="BC386" s="409"/>
      <c r="BD386" s="409"/>
      <c r="BE386" s="409"/>
      <c r="BF386" s="422"/>
      <c r="BG386" s="422"/>
      <c r="BH386" s="79"/>
      <c r="BM386" s="409"/>
      <c r="BN386" s="409"/>
      <c r="BO386" s="409"/>
      <c r="BP386" s="422"/>
      <c r="BQ386" s="422"/>
      <c r="BR386" s="79"/>
      <c r="BW386" s="79"/>
      <c r="BX386" s="79"/>
      <c r="BY386" s="79"/>
      <c r="BZ386" s="422"/>
      <c r="CA386" s="422"/>
      <c r="CB386" s="79"/>
      <c r="CG386" s="409"/>
      <c r="CH386" s="409"/>
      <c r="CI386" s="409"/>
      <c r="CJ386" s="422"/>
      <c r="CK386" s="422"/>
      <c r="CL386" s="79"/>
      <c r="CQ386" s="409"/>
      <c r="CR386" s="409"/>
      <c r="CS386" s="409"/>
      <c r="CT386" s="422"/>
      <c r="CU386" s="422"/>
    </row>
    <row r="387" spans="5:99">
      <c r="E387" s="79"/>
      <c r="F387" s="79"/>
      <c r="G387" s="79"/>
      <c r="H387" s="79"/>
      <c r="I387" s="79"/>
      <c r="J387" s="79"/>
      <c r="O387" s="409"/>
      <c r="P387" s="409"/>
      <c r="Q387" s="409"/>
      <c r="R387" s="422"/>
      <c r="S387" s="422"/>
      <c r="T387" s="79"/>
      <c r="Y387" s="409"/>
      <c r="Z387" s="409"/>
      <c r="AA387" s="409"/>
      <c r="AB387" s="422"/>
      <c r="AC387" s="422"/>
      <c r="AD387" s="79"/>
      <c r="AI387" s="409"/>
      <c r="AJ387" s="409"/>
      <c r="AK387" s="409"/>
      <c r="AL387" s="79"/>
      <c r="AM387" s="79"/>
      <c r="AN387" s="79"/>
      <c r="AS387" s="409"/>
      <c r="AT387" s="409"/>
      <c r="AU387" s="409"/>
      <c r="AV387" s="422"/>
      <c r="AW387" s="422"/>
      <c r="AX387" s="79"/>
      <c r="BC387" s="409"/>
      <c r="BD387" s="409"/>
      <c r="BE387" s="409"/>
      <c r="BF387" s="422"/>
      <c r="BG387" s="422"/>
      <c r="BH387" s="79"/>
      <c r="BM387" s="409"/>
      <c r="BN387" s="409"/>
      <c r="BO387" s="409"/>
      <c r="BP387" s="422"/>
      <c r="BQ387" s="422"/>
      <c r="BR387" s="79"/>
      <c r="BW387" s="79"/>
      <c r="BX387" s="79"/>
      <c r="BY387" s="79"/>
      <c r="BZ387" s="422"/>
      <c r="CA387" s="422"/>
      <c r="CB387" s="79"/>
      <c r="CG387" s="409"/>
      <c r="CH387" s="409"/>
      <c r="CI387" s="409"/>
      <c r="CJ387" s="422"/>
      <c r="CK387" s="422"/>
      <c r="CL387" s="79"/>
      <c r="CQ387" s="409"/>
      <c r="CR387" s="409"/>
      <c r="CS387" s="409"/>
      <c r="CT387" s="422"/>
      <c r="CU387" s="422"/>
    </row>
    <row r="388" spans="5:99">
      <c r="E388" s="79"/>
      <c r="F388" s="79"/>
      <c r="G388" s="79"/>
      <c r="H388" s="79"/>
      <c r="I388" s="79"/>
      <c r="J388" s="79"/>
      <c r="O388" s="409"/>
      <c r="P388" s="409"/>
      <c r="Q388" s="409"/>
      <c r="R388" s="422"/>
      <c r="S388" s="422"/>
      <c r="T388" s="79"/>
      <c r="Y388" s="409"/>
      <c r="Z388" s="409"/>
      <c r="AA388" s="409"/>
      <c r="AB388" s="422"/>
      <c r="AC388" s="422"/>
      <c r="AD388" s="79"/>
      <c r="AI388" s="409"/>
      <c r="AJ388" s="409"/>
      <c r="AK388" s="409"/>
      <c r="AL388" s="79"/>
      <c r="AM388" s="79"/>
      <c r="AN388" s="79"/>
      <c r="AS388" s="409"/>
      <c r="AT388" s="409"/>
      <c r="AU388" s="409"/>
      <c r="AV388" s="422"/>
      <c r="AW388" s="422"/>
      <c r="AX388" s="79"/>
      <c r="BC388" s="409"/>
      <c r="BD388" s="409"/>
      <c r="BE388" s="409"/>
      <c r="BF388" s="422"/>
      <c r="BG388" s="422"/>
      <c r="BH388" s="79"/>
      <c r="BM388" s="409"/>
      <c r="BN388" s="409"/>
      <c r="BO388" s="409"/>
      <c r="BP388" s="422"/>
      <c r="BQ388" s="422"/>
      <c r="BR388" s="79"/>
      <c r="BW388" s="79"/>
      <c r="BX388" s="79"/>
      <c r="BY388" s="79"/>
      <c r="BZ388" s="422"/>
      <c r="CA388" s="422"/>
      <c r="CB388" s="79"/>
      <c r="CG388" s="409"/>
      <c r="CH388" s="409"/>
      <c r="CI388" s="409"/>
      <c r="CJ388" s="422"/>
      <c r="CK388" s="422"/>
      <c r="CL388" s="79"/>
      <c r="CQ388" s="409"/>
      <c r="CR388" s="409"/>
      <c r="CS388" s="409"/>
      <c r="CT388" s="422"/>
      <c r="CU388" s="422"/>
    </row>
    <row r="389" spans="5:99">
      <c r="E389" s="79"/>
      <c r="F389" s="79"/>
      <c r="G389" s="79"/>
      <c r="H389" s="79"/>
      <c r="I389" s="79"/>
      <c r="J389" s="79"/>
      <c r="O389" s="409"/>
      <c r="P389" s="409"/>
      <c r="Q389" s="409"/>
      <c r="R389" s="422"/>
      <c r="S389" s="422"/>
      <c r="T389" s="79"/>
      <c r="Y389" s="409"/>
      <c r="Z389" s="409"/>
      <c r="AA389" s="409"/>
      <c r="AB389" s="422"/>
      <c r="AC389" s="422"/>
      <c r="AD389" s="79"/>
      <c r="AI389" s="409"/>
      <c r="AJ389" s="409"/>
      <c r="AK389" s="409"/>
      <c r="AL389" s="79"/>
      <c r="AM389" s="79"/>
      <c r="AN389" s="79"/>
      <c r="AS389" s="409"/>
      <c r="AT389" s="409"/>
      <c r="AU389" s="409"/>
      <c r="AV389" s="422"/>
      <c r="AW389" s="422"/>
      <c r="AX389" s="79"/>
      <c r="BC389" s="409"/>
      <c r="BD389" s="409"/>
      <c r="BE389" s="409"/>
      <c r="BF389" s="422"/>
      <c r="BG389" s="422"/>
      <c r="BH389" s="79"/>
      <c r="BM389" s="409"/>
      <c r="BN389" s="409"/>
      <c r="BO389" s="409"/>
      <c r="BP389" s="422"/>
      <c r="BQ389" s="422"/>
      <c r="BR389" s="79"/>
      <c r="BW389" s="79"/>
      <c r="BX389" s="79"/>
      <c r="BY389" s="79"/>
      <c r="BZ389" s="422"/>
      <c r="CA389" s="422"/>
      <c r="CB389" s="79"/>
      <c r="CG389" s="409"/>
      <c r="CH389" s="409"/>
      <c r="CI389" s="409"/>
      <c r="CJ389" s="422"/>
      <c r="CK389" s="422"/>
      <c r="CL389" s="79"/>
      <c r="CQ389" s="409"/>
      <c r="CR389" s="409"/>
      <c r="CS389" s="409"/>
      <c r="CT389" s="422"/>
      <c r="CU389" s="422"/>
    </row>
    <row r="390" spans="5:99">
      <c r="E390" s="79"/>
      <c r="F390" s="79"/>
      <c r="G390" s="79"/>
      <c r="H390" s="79"/>
      <c r="I390" s="79"/>
      <c r="J390" s="79"/>
      <c r="O390" s="409"/>
      <c r="P390" s="409"/>
      <c r="Q390" s="409"/>
      <c r="R390" s="422"/>
      <c r="S390" s="422"/>
      <c r="T390" s="79"/>
      <c r="Y390" s="409"/>
      <c r="Z390" s="409"/>
      <c r="AA390" s="409"/>
      <c r="AB390" s="422"/>
      <c r="AC390" s="422"/>
      <c r="AD390" s="79"/>
      <c r="AI390" s="409"/>
      <c r="AJ390" s="409"/>
      <c r="AK390" s="409"/>
      <c r="AL390" s="79"/>
      <c r="AM390" s="79"/>
      <c r="AN390" s="79"/>
      <c r="AS390" s="409"/>
      <c r="AT390" s="409"/>
      <c r="AU390" s="409"/>
      <c r="AV390" s="422"/>
      <c r="AW390" s="422"/>
      <c r="AX390" s="79"/>
      <c r="BC390" s="409"/>
      <c r="BD390" s="409"/>
      <c r="BE390" s="409"/>
      <c r="BF390" s="422"/>
      <c r="BG390" s="422"/>
      <c r="BH390" s="79"/>
      <c r="BM390" s="409"/>
      <c r="BN390" s="409"/>
      <c r="BO390" s="409"/>
      <c r="BP390" s="422"/>
      <c r="BQ390" s="422"/>
      <c r="BR390" s="79"/>
      <c r="BW390" s="79"/>
      <c r="BX390" s="79"/>
      <c r="BY390" s="79"/>
      <c r="BZ390" s="422"/>
      <c r="CA390" s="422"/>
      <c r="CB390" s="79"/>
      <c r="CG390" s="409"/>
      <c r="CH390" s="409"/>
      <c r="CI390" s="409"/>
      <c r="CJ390" s="422"/>
      <c r="CK390" s="422"/>
      <c r="CL390" s="79"/>
      <c r="CQ390" s="409"/>
      <c r="CR390" s="409"/>
      <c r="CS390" s="409"/>
      <c r="CT390" s="422"/>
      <c r="CU390" s="422"/>
    </row>
    <row r="391" spans="5:99">
      <c r="E391" s="79"/>
      <c r="F391" s="79"/>
      <c r="G391" s="79"/>
      <c r="H391" s="79"/>
      <c r="I391" s="79"/>
      <c r="J391" s="79"/>
      <c r="O391" s="409"/>
      <c r="P391" s="409"/>
      <c r="Q391" s="409"/>
      <c r="R391" s="422"/>
      <c r="S391" s="422"/>
      <c r="T391" s="79"/>
      <c r="Y391" s="409"/>
      <c r="Z391" s="409"/>
      <c r="AA391" s="409"/>
      <c r="AB391" s="422"/>
      <c r="AC391" s="422"/>
      <c r="AD391" s="79"/>
      <c r="AI391" s="409"/>
      <c r="AJ391" s="409"/>
      <c r="AK391" s="409"/>
      <c r="AL391" s="79"/>
      <c r="AM391" s="79"/>
      <c r="AN391" s="79"/>
      <c r="AS391" s="409"/>
      <c r="AT391" s="409"/>
      <c r="AU391" s="409"/>
      <c r="AV391" s="422"/>
      <c r="AW391" s="422"/>
      <c r="AX391" s="79"/>
      <c r="BC391" s="409"/>
      <c r="BD391" s="409"/>
      <c r="BE391" s="409"/>
      <c r="BF391" s="422"/>
      <c r="BG391" s="422"/>
      <c r="BH391" s="79"/>
      <c r="BM391" s="409"/>
      <c r="BN391" s="409"/>
      <c r="BO391" s="409"/>
      <c r="BP391" s="422"/>
      <c r="BQ391" s="422"/>
      <c r="BR391" s="79"/>
      <c r="BW391" s="79"/>
      <c r="BX391" s="79"/>
      <c r="BY391" s="79"/>
      <c r="BZ391" s="422"/>
      <c r="CA391" s="422"/>
      <c r="CB391" s="79"/>
      <c r="CG391" s="409"/>
      <c r="CH391" s="409"/>
      <c r="CI391" s="409"/>
      <c r="CJ391" s="422"/>
      <c r="CK391" s="422"/>
      <c r="CL391" s="79"/>
      <c r="CQ391" s="409"/>
      <c r="CR391" s="409"/>
      <c r="CS391" s="409"/>
      <c r="CT391" s="422"/>
      <c r="CU391" s="422"/>
    </row>
    <row r="392" spans="5:99">
      <c r="E392" s="79"/>
      <c r="F392" s="79"/>
      <c r="G392" s="79"/>
      <c r="H392" s="79"/>
      <c r="I392" s="79"/>
      <c r="J392" s="79"/>
      <c r="O392" s="409"/>
      <c r="P392" s="409"/>
      <c r="Q392" s="409"/>
      <c r="R392" s="422"/>
      <c r="S392" s="422"/>
      <c r="T392" s="79"/>
      <c r="Y392" s="409"/>
      <c r="Z392" s="409"/>
      <c r="AA392" s="409"/>
      <c r="AB392" s="422"/>
      <c r="AC392" s="422"/>
      <c r="AD392" s="79"/>
      <c r="AI392" s="409"/>
      <c r="AJ392" s="409"/>
      <c r="AK392" s="409"/>
      <c r="AL392" s="79"/>
      <c r="AM392" s="79"/>
      <c r="AN392" s="79"/>
      <c r="AS392" s="409"/>
      <c r="AT392" s="409"/>
      <c r="AU392" s="409"/>
      <c r="AV392" s="422"/>
      <c r="AW392" s="422"/>
      <c r="AX392" s="79"/>
      <c r="BC392" s="409"/>
      <c r="BD392" s="409"/>
      <c r="BE392" s="409"/>
      <c r="BF392" s="422"/>
      <c r="BG392" s="422"/>
      <c r="BH392" s="79"/>
      <c r="BM392" s="409"/>
      <c r="BN392" s="409"/>
      <c r="BO392" s="409"/>
      <c r="BP392" s="422"/>
      <c r="BQ392" s="422"/>
      <c r="BR392" s="79"/>
      <c r="BW392" s="79"/>
      <c r="BX392" s="79"/>
      <c r="BY392" s="79"/>
      <c r="BZ392" s="422"/>
      <c r="CA392" s="422"/>
      <c r="CB392" s="79"/>
      <c r="CG392" s="409"/>
      <c r="CH392" s="409"/>
      <c r="CI392" s="409"/>
      <c r="CJ392" s="422"/>
      <c r="CK392" s="422"/>
      <c r="CL392" s="79"/>
      <c r="CQ392" s="409"/>
      <c r="CR392" s="409"/>
      <c r="CS392" s="409"/>
      <c r="CT392" s="422"/>
      <c r="CU392" s="422"/>
    </row>
    <row r="393" spans="5:99">
      <c r="E393" s="79"/>
      <c r="F393" s="79"/>
      <c r="G393" s="79"/>
      <c r="H393" s="79"/>
      <c r="I393" s="79"/>
      <c r="J393" s="79"/>
      <c r="O393" s="409"/>
      <c r="P393" s="409"/>
      <c r="Q393" s="409"/>
      <c r="R393" s="422"/>
      <c r="S393" s="422"/>
      <c r="T393" s="79"/>
      <c r="Y393" s="409"/>
      <c r="Z393" s="409"/>
      <c r="AA393" s="409"/>
      <c r="AB393" s="422"/>
      <c r="AC393" s="422"/>
      <c r="AD393" s="79"/>
      <c r="AI393" s="409"/>
      <c r="AJ393" s="409"/>
      <c r="AK393" s="409"/>
      <c r="AL393" s="79"/>
      <c r="AM393" s="79"/>
      <c r="AN393" s="79"/>
      <c r="AS393" s="409"/>
      <c r="AT393" s="409"/>
      <c r="AU393" s="409"/>
      <c r="AV393" s="422"/>
      <c r="AW393" s="422"/>
      <c r="AX393" s="79"/>
      <c r="BC393" s="409"/>
      <c r="BD393" s="409"/>
      <c r="BE393" s="409"/>
      <c r="BF393" s="422"/>
      <c r="BG393" s="422"/>
      <c r="BH393" s="79"/>
      <c r="BM393" s="409"/>
      <c r="BN393" s="409"/>
      <c r="BO393" s="409"/>
      <c r="BP393" s="422"/>
      <c r="BQ393" s="422"/>
      <c r="BR393" s="79"/>
      <c r="BW393" s="79"/>
      <c r="BX393" s="79"/>
      <c r="BY393" s="79"/>
      <c r="BZ393" s="422"/>
      <c r="CA393" s="422"/>
      <c r="CB393" s="79"/>
      <c r="CG393" s="409"/>
      <c r="CH393" s="409"/>
      <c r="CI393" s="409"/>
      <c r="CJ393" s="422"/>
      <c r="CK393" s="422"/>
      <c r="CL393" s="79"/>
      <c r="CQ393" s="409"/>
      <c r="CR393" s="409"/>
      <c r="CS393" s="409"/>
      <c r="CT393" s="422"/>
      <c r="CU393" s="422"/>
    </row>
    <row r="394" spans="5:99">
      <c r="E394" s="79"/>
      <c r="F394" s="79"/>
      <c r="G394" s="79"/>
      <c r="H394" s="79"/>
      <c r="I394" s="79"/>
      <c r="J394" s="79"/>
      <c r="O394" s="409"/>
      <c r="P394" s="409"/>
      <c r="Q394" s="409"/>
      <c r="R394" s="422"/>
      <c r="S394" s="422"/>
      <c r="T394" s="79"/>
      <c r="Y394" s="409"/>
      <c r="Z394" s="409"/>
      <c r="AA394" s="409"/>
      <c r="AB394" s="422"/>
      <c r="AC394" s="422"/>
      <c r="AD394" s="79"/>
      <c r="AI394" s="409"/>
      <c r="AJ394" s="409"/>
      <c r="AK394" s="409"/>
      <c r="AL394" s="79"/>
      <c r="AM394" s="79"/>
      <c r="AN394" s="79"/>
      <c r="AS394" s="409"/>
      <c r="AT394" s="409"/>
      <c r="AU394" s="409"/>
      <c r="AV394" s="422"/>
      <c r="AW394" s="422"/>
      <c r="AX394" s="79"/>
      <c r="BC394" s="409"/>
      <c r="BD394" s="409"/>
      <c r="BE394" s="409"/>
      <c r="BF394" s="422"/>
      <c r="BG394" s="422"/>
      <c r="BH394" s="79"/>
      <c r="BM394" s="409"/>
      <c r="BN394" s="409"/>
      <c r="BO394" s="409"/>
      <c r="BP394" s="422"/>
      <c r="BQ394" s="422"/>
      <c r="BR394" s="79"/>
      <c r="BW394" s="79"/>
      <c r="BX394" s="79"/>
      <c r="BY394" s="79"/>
      <c r="BZ394" s="422"/>
      <c r="CA394" s="422"/>
      <c r="CB394" s="79"/>
      <c r="CG394" s="409"/>
      <c r="CH394" s="409"/>
      <c r="CI394" s="409"/>
      <c r="CJ394" s="422"/>
      <c r="CK394" s="422"/>
      <c r="CL394" s="79"/>
      <c r="CQ394" s="409"/>
      <c r="CR394" s="409"/>
      <c r="CS394" s="409"/>
      <c r="CT394" s="422"/>
      <c r="CU394" s="422"/>
    </row>
    <row r="395" spans="5:99">
      <c r="E395" s="79"/>
      <c r="F395" s="79"/>
      <c r="G395" s="79"/>
      <c r="H395" s="79"/>
      <c r="I395" s="79"/>
      <c r="J395" s="79"/>
      <c r="O395" s="409"/>
      <c r="P395" s="409"/>
      <c r="Q395" s="409"/>
      <c r="R395" s="422"/>
      <c r="S395" s="422"/>
      <c r="T395" s="79"/>
      <c r="Y395" s="409"/>
      <c r="Z395" s="409"/>
      <c r="AA395" s="409"/>
      <c r="AB395" s="422"/>
      <c r="AC395" s="422"/>
      <c r="AD395" s="79"/>
      <c r="AI395" s="409"/>
      <c r="AJ395" s="409"/>
      <c r="AK395" s="409"/>
      <c r="AL395" s="79"/>
      <c r="AM395" s="79"/>
      <c r="AN395" s="79"/>
      <c r="AS395" s="409"/>
      <c r="AT395" s="409"/>
      <c r="AU395" s="409"/>
      <c r="AV395" s="422"/>
      <c r="AW395" s="422"/>
      <c r="AX395" s="79"/>
      <c r="BC395" s="409"/>
      <c r="BD395" s="409"/>
      <c r="BE395" s="409"/>
      <c r="BF395" s="422"/>
      <c r="BG395" s="422"/>
      <c r="BH395" s="79"/>
      <c r="BM395" s="409"/>
      <c r="BN395" s="409"/>
      <c r="BO395" s="409"/>
      <c r="BP395" s="422"/>
      <c r="BQ395" s="422"/>
      <c r="BR395" s="79"/>
      <c r="BW395" s="79"/>
      <c r="BX395" s="79"/>
      <c r="BY395" s="79"/>
      <c r="BZ395" s="422"/>
      <c r="CA395" s="422"/>
      <c r="CB395" s="79"/>
      <c r="CG395" s="409"/>
      <c r="CH395" s="409"/>
      <c r="CI395" s="409"/>
      <c r="CJ395" s="422"/>
      <c r="CK395" s="422"/>
      <c r="CL395" s="79"/>
      <c r="CQ395" s="409"/>
      <c r="CR395" s="409"/>
      <c r="CS395" s="409"/>
      <c r="CT395" s="422"/>
      <c r="CU395" s="422"/>
    </row>
    <row r="396" spans="5:99">
      <c r="E396" s="79"/>
      <c r="F396" s="79"/>
      <c r="G396" s="79"/>
      <c r="H396" s="79"/>
      <c r="I396" s="79"/>
      <c r="J396" s="79"/>
      <c r="O396" s="409"/>
      <c r="P396" s="409"/>
      <c r="Q396" s="409"/>
      <c r="R396" s="422"/>
      <c r="S396" s="422"/>
      <c r="T396" s="79"/>
      <c r="Y396" s="409"/>
      <c r="Z396" s="409"/>
      <c r="AA396" s="409"/>
      <c r="AB396" s="422"/>
      <c r="AC396" s="422"/>
      <c r="AD396" s="79"/>
      <c r="AI396" s="409"/>
      <c r="AJ396" s="409"/>
      <c r="AK396" s="409"/>
      <c r="AL396" s="79"/>
      <c r="AM396" s="79"/>
      <c r="AN396" s="79"/>
      <c r="AS396" s="409"/>
      <c r="AT396" s="409"/>
      <c r="AU396" s="409"/>
      <c r="AV396" s="422"/>
      <c r="AW396" s="422"/>
      <c r="AX396" s="79"/>
      <c r="BC396" s="409"/>
      <c r="BD396" s="409"/>
      <c r="BE396" s="409"/>
      <c r="BF396" s="422"/>
      <c r="BG396" s="422"/>
      <c r="BH396" s="79"/>
      <c r="BM396" s="409"/>
      <c r="BN396" s="409"/>
      <c r="BO396" s="409"/>
      <c r="BP396" s="422"/>
      <c r="BQ396" s="422"/>
      <c r="BR396" s="79"/>
      <c r="BW396" s="79"/>
      <c r="BX396" s="79"/>
      <c r="BY396" s="79"/>
      <c r="BZ396" s="422"/>
      <c r="CA396" s="422"/>
      <c r="CB396" s="79"/>
      <c r="CG396" s="409"/>
      <c r="CH396" s="409"/>
      <c r="CI396" s="409"/>
      <c r="CJ396" s="422"/>
      <c r="CK396" s="422"/>
      <c r="CL396" s="79"/>
      <c r="CQ396" s="409"/>
      <c r="CR396" s="409"/>
      <c r="CS396" s="409"/>
      <c r="CT396" s="422"/>
      <c r="CU396" s="422"/>
    </row>
    <row r="397" spans="5:99">
      <c r="E397" s="79"/>
      <c r="F397" s="79"/>
      <c r="G397" s="79"/>
      <c r="H397" s="79"/>
      <c r="I397" s="79"/>
      <c r="J397" s="79"/>
      <c r="O397" s="409"/>
      <c r="P397" s="409"/>
      <c r="Q397" s="409"/>
      <c r="R397" s="422"/>
      <c r="S397" s="422"/>
      <c r="T397" s="79"/>
      <c r="Y397" s="409"/>
      <c r="Z397" s="409"/>
      <c r="AA397" s="409"/>
      <c r="AB397" s="422"/>
      <c r="AC397" s="422"/>
      <c r="AD397" s="79"/>
      <c r="AI397" s="409"/>
      <c r="AJ397" s="409"/>
      <c r="AK397" s="409"/>
      <c r="AL397" s="79"/>
      <c r="AM397" s="79"/>
      <c r="AN397" s="79"/>
      <c r="AS397" s="409"/>
      <c r="AT397" s="409"/>
      <c r="AU397" s="409"/>
      <c r="AV397" s="422"/>
      <c r="AW397" s="422"/>
      <c r="AX397" s="79"/>
      <c r="BC397" s="409"/>
      <c r="BD397" s="409"/>
      <c r="BE397" s="409"/>
      <c r="BF397" s="422"/>
      <c r="BG397" s="422"/>
      <c r="BH397" s="79"/>
      <c r="BM397" s="409"/>
      <c r="BN397" s="409"/>
      <c r="BO397" s="409"/>
      <c r="BP397" s="422"/>
      <c r="BQ397" s="422"/>
      <c r="BR397" s="79"/>
      <c r="BW397" s="79"/>
      <c r="BX397" s="79"/>
      <c r="BY397" s="79"/>
      <c r="BZ397" s="422"/>
      <c r="CA397" s="422"/>
      <c r="CB397" s="79"/>
      <c r="CG397" s="409"/>
      <c r="CH397" s="409"/>
      <c r="CI397" s="409"/>
      <c r="CJ397" s="422"/>
      <c r="CK397" s="422"/>
      <c r="CL397" s="79"/>
      <c r="CQ397" s="409"/>
      <c r="CR397" s="409"/>
      <c r="CS397" s="409"/>
      <c r="CT397" s="422"/>
      <c r="CU397" s="422"/>
    </row>
    <row r="398" spans="5:99">
      <c r="E398" s="79"/>
      <c r="F398" s="79"/>
      <c r="G398" s="79"/>
      <c r="H398" s="79"/>
      <c r="I398" s="79"/>
      <c r="J398" s="79"/>
      <c r="O398" s="409"/>
      <c r="P398" s="409"/>
      <c r="Q398" s="409"/>
      <c r="R398" s="422"/>
      <c r="S398" s="422"/>
      <c r="T398" s="79"/>
      <c r="Y398" s="409"/>
      <c r="Z398" s="409"/>
      <c r="AA398" s="409"/>
      <c r="AB398" s="422"/>
      <c r="AC398" s="422"/>
      <c r="AD398" s="79"/>
      <c r="AI398" s="409"/>
      <c r="AJ398" s="409"/>
      <c r="AK398" s="409"/>
      <c r="AL398" s="79"/>
      <c r="AM398" s="79"/>
      <c r="AN398" s="79"/>
      <c r="AS398" s="409"/>
      <c r="AT398" s="409"/>
      <c r="AU398" s="409"/>
      <c r="AV398" s="422"/>
      <c r="AW398" s="422"/>
      <c r="AX398" s="79"/>
      <c r="BC398" s="409"/>
      <c r="BD398" s="409"/>
      <c r="BE398" s="409"/>
      <c r="BF398" s="422"/>
      <c r="BG398" s="422"/>
      <c r="BH398" s="79"/>
      <c r="BM398" s="409"/>
      <c r="BN398" s="409"/>
      <c r="BO398" s="409"/>
      <c r="BP398" s="422"/>
      <c r="BQ398" s="422"/>
      <c r="BR398" s="79"/>
      <c r="BW398" s="79"/>
      <c r="BX398" s="79"/>
      <c r="BY398" s="79"/>
      <c r="BZ398" s="422"/>
      <c r="CA398" s="422"/>
      <c r="CB398" s="79"/>
      <c r="CG398" s="409"/>
      <c r="CH398" s="409"/>
      <c r="CI398" s="409"/>
      <c r="CJ398" s="422"/>
      <c r="CK398" s="422"/>
      <c r="CL398" s="79"/>
      <c r="CQ398" s="409"/>
      <c r="CR398" s="409"/>
      <c r="CS398" s="409"/>
      <c r="CT398" s="422"/>
      <c r="CU398" s="422"/>
    </row>
    <row r="399" spans="5:99">
      <c r="E399" s="79"/>
      <c r="F399" s="79"/>
      <c r="G399" s="79"/>
      <c r="H399" s="79"/>
      <c r="I399" s="79"/>
      <c r="J399" s="79"/>
      <c r="O399" s="409"/>
      <c r="P399" s="409"/>
      <c r="Q399" s="409"/>
      <c r="R399" s="422"/>
      <c r="S399" s="422"/>
      <c r="T399" s="79"/>
      <c r="Y399" s="409"/>
      <c r="Z399" s="409"/>
      <c r="AA399" s="409"/>
      <c r="AB399" s="422"/>
      <c r="AC399" s="422"/>
      <c r="AD399" s="79"/>
      <c r="AI399" s="409"/>
      <c r="AJ399" s="409"/>
      <c r="AK399" s="409"/>
      <c r="AL399" s="79"/>
      <c r="AM399" s="79"/>
      <c r="AN399" s="79"/>
      <c r="AS399" s="409"/>
      <c r="AT399" s="409"/>
      <c r="AU399" s="409"/>
      <c r="AV399" s="422"/>
      <c r="AW399" s="422"/>
      <c r="AX399" s="79"/>
      <c r="BC399" s="409"/>
      <c r="BD399" s="409"/>
      <c r="BE399" s="409"/>
      <c r="BF399" s="422"/>
      <c r="BG399" s="422"/>
      <c r="BH399" s="79"/>
      <c r="BM399" s="409"/>
      <c r="BN399" s="409"/>
      <c r="BO399" s="409"/>
      <c r="BP399" s="422"/>
      <c r="BQ399" s="422"/>
      <c r="BR399" s="79"/>
      <c r="BW399" s="79"/>
      <c r="BX399" s="79"/>
      <c r="BY399" s="79"/>
      <c r="BZ399" s="422"/>
      <c r="CA399" s="422"/>
      <c r="CB399" s="79"/>
      <c r="CG399" s="409"/>
      <c r="CH399" s="409"/>
      <c r="CI399" s="409"/>
      <c r="CJ399" s="422"/>
      <c r="CK399" s="422"/>
      <c r="CL399" s="79"/>
      <c r="CQ399" s="409"/>
      <c r="CR399" s="409"/>
      <c r="CS399" s="409"/>
      <c r="CT399" s="422"/>
      <c r="CU399" s="422"/>
    </row>
    <row r="400" spans="5:99">
      <c r="E400" s="79"/>
      <c r="F400" s="79"/>
      <c r="G400" s="79"/>
      <c r="H400" s="79"/>
      <c r="I400" s="79"/>
      <c r="J400" s="79"/>
      <c r="O400" s="409"/>
      <c r="P400" s="409"/>
      <c r="Q400" s="409"/>
      <c r="R400" s="422"/>
      <c r="S400" s="422"/>
      <c r="T400" s="79"/>
      <c r="Y400" s="409"/>
      <c r="Z400" s="409"/>
      <c r="AA400" s="409"/>
      <c r="AB400" s="422"/>
      <c r="AC400" s="422"/>
      <c r="AD400" s="79"/>
      <c r="AI400" s="409"/>
      <c r="AJ400" s="409"/>
      <c r="AK400" s="409"/>
      <c r="AL400" s="79"/>
      <c r="AM400" s="79"/>
      <c r="AN400" s="79"/>
      <c r="AS400" s="409"/>
      <c r="AT400" s="409"/>
      <c r="AU400" s="409"/>
      <c r="AV400" s="422"/>
      <c r="AW400" s="422"/>
      <c r="AX400" s="79"/>
      <c r="BC400" s="409"/>
      <c r="BD400" s="409"/>
      <c r="BE400" s="409"/>
      <c r="BF400" s="422"/>
      <c r="BG400" s="422"/>
      <c r="BH400" s="79"/>
      <c r="BM400" s="409"/>
      <c r="BN400" s="409"/>
      <c r="BO400" s="409"/>
      <c r="BP400" s="422"/>
      <c r="BQ400" s="422"/>
      <c r="BR400" s="79"/>
      <c r="BW400" s="79"/>
      <c r="BX400" s="79"/>
      <c r="BY400" s="79"/>
      <c r="BZ400" s="422"/>
      <c r="CA400" s="422"/>
      <c r="CB400" s="79"/>
      <c r="CG400" s="409"/>
      <c r="CH400" s="409"/>
      <c r="CI400" s="409"/>
      <c r="CJ400" s="422"/>
      <c r="CK400" s="422"/>
      <c r="CL400" s="79"/>
      <c r="CQ400" s="409"/>
      <c r="CR400" s="409"/>
      <c r="CS400" s="409"/>
      <c r="CT400" s="422"/>
      <c r="CU400" s="422"/>
    </row>
    <row r="401" spans="5:99">
      <c r="E401" s="79"/>
      <c r="F401" s="79"/>
      <c r="G401" s="79"/>
      <c r="H401" s="79"/>
      <c r="I401" s="79"/>
      <c r="J401" s="79"/>
      <c r="O401" s="409"/>
      <c r="P401" s="409"/>
      <c r="Q401" s="409"/>
      <c r="R401" s="422"/>
      <c r="S401" s="422"/>
      <c r="T401" s="79"/>
      <c r="Y401" s="409"/>
      <c r="Z401" s="409"/>
      <c r="AA401" s="409"/>
      <c r="AB401" s="422"/>
      <c r="AC401" s="422"/>
      <c r="AD401" s="79"/>
      <c r="AI401" s="409"/>
      <c r="AJ401" s="409"/>
      <c r="AK401" s="409"/>
      <c r="AL401" s="79"/>
      <c r="AM401" s="79"/>
      <c r="AN401" s="79"/>
      <c r="AS401" s="409"/>
      <c r="AT401" s="409"/>
      <c r="AU401" s="409"/>
      <c r="AV401" s="422"/>
      <c r="AW401" s="422"/>
      <c r="AX401" s="79"/>
      <c r="BC401" s="409"/>
      <c r="BD401" s="409"/>
      <c r="BE401" s="409"/>
      <c r="BF401" s="422"/>
      <c r="BG401" s="422"/>
      <c r="BH401" s="79"/>
      <c r="BM401" s="409"/>
      <c r="BN401" s="409"/>
      <c r="BO401" s="409"/>
      <c r="BP401" s="422"/>
      <c r="BQ401" s="422"/>
      <c r="BR401" s="79"/>
      <c r="BW401" s="79"/>
      <c r="BX401" s="79"/>
      <c r="BY401" s="79"/>
      <c r="BZ401" s="422"/>
      <c r="CA401" s="422"/>
      <c r="CB401" s="79"/>
      <c r="CG401" s="409"/>
      <c r="CH401" s="409"/>
      <c r="CI401" s="409"/>
      <c r="CJ401" s="422"/>
      <c r="CK401" s="422"/>
      <c r="CL401" s="79"/>
      <c r="CQ401" s="409"/>
      <c r="CR401" s="409"/>
      <c r="CS401" s="409"/>
      <c r="CT401" s="422"/>
      <c r="CU401" s="422"/>
    </row>
    <row r="402" spans="5:99">
      <c r="E402" s="79"/>
      <c r="F402" s="79"/>
      <c r="G402" s="79"/>
      <c r="H402" s="79"/>
      <c r="I402" s="79"/>
      <c r="J402" s="79"/>
      <c r="O402" s="409"/>
      <c r="P402" s="409"/>
      <c r="Q402" s="409"/>
      <c r="R402" s="422"/>
      <c r="S402" s="422"/>
      <c r="T402" s="79"/>
      <c r="Y402" s="409"/>
      <c r="Z402" s="409"/>
      <c r="AA402" s="409"/>
      <c r="AB402" s="422"/>
      <c r="AC402" s="422"/>
      <c r="AD402" s="79"/>
      <c r="AI402" s="409"/>
      <c r="AJ402" s="409"/>
      <c r="AK402" s="409"/>
      <c r="AL402" s="79"/>
      <c r="AM402" s="79"/>
      <c r="AN402" s="79"/>
      <c r="AS402" s="409"/>
      <c r="AT402" s="409"/>
      <c r="AU402" s="409"/>
      <c r="AV402" s="422"/>
      <c r="AW402" s="422"/>
      <c r="AX402" s="79"/>
      <c r="BC402" s="409"/>
      <c r="BD402" s="409"/>
      <c r="BE402" s="409"/>
      <c r="BF402" s="422"/>
      <c r="BG402" s="422"/>
      <c r="BH402" s="79"/>
      <c r="BM402" s="409"/>
      <c r="BN402" s="409"/>
      <c r="BO402" s="409"/>
      <c r="BP402" s="422"/>
      <c r="BQ402" s="422"/>
      <c r="BR402" s="79"/>
      <c r="BW402" s="79"/>
      <c r="BX402" s="79"/>
      <c r="BY402" s="79"/>
      <c r="BZ402" s="422"/>
      <c r="CA402" s="422"/>
      <c r="CB402" s="79"/>
      <c r="CG402" s="409"/>
      <c r="CH402" s="409"/>
      <c r="CI402" s="409"/>
      <c r="CJ402" s="422"/>
      <c r="CK402" s="422"/>
      <c r="CL402" s="79"/>
      <c r="CQ402" s="409"/>
      <c r="CR402" s="409"/>
      <c r="CS402" s="409"/>
      <c r="CT402" s="422"/>
      <c r="CU402" s="422"/>
    </row>
    <row r="403" spans="5:99">
      <c r="E403" s="79"/>
      <c r="F403" s="79"/>
      <c r="G403" s="79"/>
      <c r="H403" s="79"/>
      <c r="I403" s="79"/>
      <c r="J403" s="79"/>
      <c r="O403" s="409"/>
      <c r="P403" s="409"/>
      <c r="Q403" s="409"/>
      <c r="R403" s="422"/>
      <c r="S403" s="422"/>
      <c r="T403" s="79"/>
      <c r="Y403" s="409"/>
      <c r="Z403" s="409"/>
      <c r="AA403" s="409"/>
      <c r="AB403" s="422"/>
      <c r="AC403" s="422"/>
      <c r="AD403" s="79"/>
      <c r="AI403" s="409"/>
      <c r="AJ403" s="409"/>
      <c r="AK403" s="409"/>
      <c r="AL403" s="79"/>
      <c r="AM403" s="79"/>
      <c r="AN403" s="79"/>
      <c r="AS403" s="409"/>
      <c r="AT403" s="409"/>
      <c r="AU403" s="409"/>
      <c r="AV403" s="422"/>
      <c r="AW403" s="422"/>
      <c r="AX403" s="79"/>
      <c r="BC403" s="409"/>
      <c r="BD403" s="409"/>
      <c r="BE403" s="409"/>
      <c r="BF403" s="422"/>
      <c r="BG403" s="422"/>
      <c r="BH403" s="79"/>
      <c r="BM403" s="409"/>
      <c r="BN403" s="409"/>
      <c r="BO403" s="409"/>
      <c r="BP403" s="422"/>
      <c r="BQ403" s="422"/>
      <c r="BR403" s="79"/>
      <c r="BW403" s="79"/>
      <c r="BX403" s="79"/>
      <c r="BY403" s="79"/>
      <c r="BZ403" s="422"/>
      <c r="CA403" s="422"/>
      <c r="CB403" s="79"/>
      <c r="CG403" s="409"/>
      <c r="CH403" s="409"/>
      <c r="CI403" s="409"/>
      <c r="CJ403" s="422"/>
      <c r="CK403" s="422"/>
      <c r="CL403" s="79"/>
      <c r="CQ403" s="409"/>
      <c r="CR403" s="409"/>
      <c r="CS403" s="409"/>
      <c r="CT403" s="422"/>
      <c r="CU403" s="422"/>
    </row>
    <row r="404" spans="5:99">
      <c r="E404" s="79"/>
      <c r="F404" s="79"/>
      <c r="G404" s="79"/>
      <c r="H404" s="79"/>
      <c r="I404" s="79"/>
      <c r="J404" s="79"/>
      <c r="O404" s="409"/>
      <c r="P404" s="409"/>
      <c r="Q404" s="409"/>
      <c r="R404" s="422"/>
      <c r="S404" s="422"/>
      <c r="T404" s="79"/>
      <c r="Y404" s="409"/>
      <c r="Z404" s="409"/>
      <c r="AA404" s="409"/>
      <c r="AB404" s="422"/>
      <c r="AC404" s="422"/>
      <c r="AD404" s="79"/>
      <c r="AI404" s="409"/>
      <c r="AJ404" s="409"/>
      <c r="AK404" s="409"/>
      <c r="AL404" s="79"/>
      <c r="AM404" s="79"/>
      <c r="AN404" s="79"/>
      <c r="AS404" s="409"/>
      <c r="AT404" s="409"/>
      <c r="AU404" s="409"/>
      <c r="AV404" s="422"/>
      <c r="AW404" s="422"/>
      <c r="AX404" s="79"/>
      <c r="BC404" s="409"/>
      <c r="BD404" s="409"/>
      <c r="BE404" s="409"/>
      <c r="BF404" s="422"/>
      <c r="BG404" s="422"/>
      <c r="BH404" s="79"/>
      <c r="BM404" s="409"/>
      <c r="BN404" s="409"/>
      <c r="BO404" s="409"/>
      <c r="BP404" s="422"/>
      <c r="BQ404" s="422"/>
      <c r="BR404" s="79"/>
      <c r="BW404" s="79"/>
      <c r="BX404" s="79"/>
      <c r="BY404" s="79"/>
      <c r="BZ404" s="422"/>
      <c r="CA404" s="422"/>
      <c r="CB404" s="79"/>
      <c r="CG404" s="409"/>
      <c r="CH404" s="409"/>
      <c r="CI404" s="409"/>
      <c r="CJ404" s="422"/>
      <c r="CK404" s="422"/>
      <c r="CL404" s="79"/>
      <c r="CQ404" s="409"/>
      <c r="CR404" s="409"/>
      <c r="CS404" s="409"/>
      <c r="CT404" s="422"/>
      <c r="CU404" s="422"/>
    </row>
    <row r="405" spans="5:99">
      <c r="E405" s="79"/>
      <c r="F405" s="79"/>
      <c r="G405" s="79"/>
      <c r="H405" s="79"/>
      <c r="I405" s="79"/>
      <c r="J405" s="79"/>
      <c r="O405" s="409"/>
      <c r="P405" s="409"/>
      <c r="Q405" s="409"/>
      <c r="R405" s="422"/>
      <c r="S405" s="422"/>
      <c r="T405" s="79"/>
      <c r="Y405" s="409"/>
      <c r="Z405" s="409"/>
      <c r="AA405" s="409"/>
      <c r="AB405" s="422"/>
      <c r="AC405" s="422"/>
      <c r="AD405" s="79"/>
      <c r="AI405" s="409"/>
      <c r="AJ405" s="409"/>
      <c r="AK405" s="409"/>
      <c r="AL405" s="79"/>
      <c r="AM405" s="79"/>
      <c r="AN405" s="79"/>
      <c r="AS405" s="409"/>
      <c r="AT405" s="409"/>
      <c r="AU405" s="409"/>
      <c r="AV405" s="422"/>
      <c r="AW405" s="422"/>
      <c r="AX405" s="79"/>
      <c r="BC405" s="409"/>
      <c r="BD405" s="409"/>
      <c r="BE405" s="409"/>
      <c r="BF405" s="422"/>
      <c r="BG405" s="422"/>
      <c r="BH405" s="79"/>
      <c r="BM405" s="409"/>
      <c r="BN405" s="409"/>
      <c r="BO405" s="409"/>
      <c r="BP405" s="422"/>
      <c r="BQ405" s="422"/>
      <c r="BR405" s="79"/>
      <c r="BW405" s="79"/>
      <c r="BX405" s="79"/>
      <c r="BY405" s="79"/>
      <c r="BZ405" s="422"/>
      <c r="CA405" s="422"/>
      <c r="CB405" s="79"/>
      <c r="CG405" s="409"/>
      <c r="CH405" s="409"/>
      <c r="CI405" s="409"/>
      <c r="CJ405" s="422"/>
      <c r="CK405" s="422"/>
      <c r="CL405" s="79"/>
      <c r="CQ405" s="409"/>
      <c r="CR405" s="409"/>
      <c r="CS405" s="409"/>
      <c r="CT405" s="422"/>
      <c r="CU405" s="422"/>
    </row>
    <row r="406" spans="5:99">
      <c r="E406" s="79"/>
      <c r="F406" s="79"/>
      <c r="G406" s="79"/>
      <c r="H406" s="79"/>
      <c r="I406" s="79"/>
      <c r="J406" s="79"/>
      <c r="O406" s="409"/>
      <c r="P406" s="409"/>
      <c r="Q406" s="409"/>
      <c r="R406" s="422"/>
      <c r="S406" s="422"/>
      <c r="T406" s="79"/>
      <c r="Y406" s="409"/>
      <c r="Z406" s="409"/>
      <c r="AA406" s="409"/>
      <c r="AB406" s="422"/>
      <c r="AC406" s="422"/>
      <c r="AD406" s="79"/>
      <c r="AI406" s="409"/>
      <c r="AJ406" s="409"/>
      <c r="AK406" s="409"/>
      <c r="AL406" s="79"/>
      <c r="AM406" s="79"/>
      <c r="AN406" s="79"/>
      <c r="AS406" s="409"/>
      <c r="AT406" s="409"/>
      <c r="AU406" s="409"/>
      <c r="AV406" s="422"/>
      <c r="AW406" s="422"/>
      <c r="AX406" s="79"/>
      <c r="BC406" s="409"/>
      <c r="BD406" s="409"/>
      <c r="BE406" s="409"/>
      <c r="BF406" s="422"/>
      <c r="BG406" s="422"/>
      <c r="BH406" s="79"/>
      <c r="BM406" s="409"/>
      <c r="BN406" s="409"/>
      <c r="BO406" s="409"/>
      <c r="BP406" s="422"/>
      <c r="BQ406" s="422"/>
      <c r="BR406" s="79"/>
      <c r="BW406" s="79"/>
      <c r="BX406" s="79"/>
      <c r="BY406" s="79"/>
      <c r="BZ406" s="422"/>
      <c r="CA406" s="422"/>
      <c r="CB406" s="79"/>
      <c r="CG406" s="409"/>
      <c r="CH406" s="409"/>
      <c r="CI406" s="409"/>
      <c r="CJ406" s="422"/>
      <c r="CK406" s="422"/>
      <c r="CL406" s="79"/>
      <c r="CQ406" s="409"/>
      <c r="CR406" s="409"/>
      <c r="CS406" s="409"/>
      <c r="CT406" s="422"/>
      <c r="CU406" s="422"/>
    </row>
    <row r="407" spans="5:99">
      <c r="E407" s="79"/>
      <c r="F407" s="79"/>
      <c r="G407" s="79"/>
      <c r="H407" s="79"/>
      <c r="I407" s="79"/>
      <c r="J407" s="79"/>
      <c r="O407" s="409"/>
      <c r="P407" s="409"/>
      <c r="Q407" s="409"/>
      <c r="R407" s="422"/>
      <c r="S407" s="422"/>
      <c r="T407" s="79"/>
      <c r="Y407" s="409"/>
      <c r="Z407" s="409"/>
      <c r="AA407" s="409"/>
      <c r="AB407" s="422"/>
      <c r="AC407" s="422"/>
      <c r="AD407" s="79"/>
      <c r="AI407" s="409"/>
      <c r="AJ407" s="409"/>
      <c r="AK407" s="409"/>
      <c r="AL407" s="79"/>
      <c r="AM407" s="79"/>
      <c r="AN407" s="79"/>
      <c r="AS407" s="409"/>
      <c r="AT407" s="409"/>
      <c r="AU407" s="409"/>
      <c r="AV407" s="422"/>
      <c r="AW407" s="422"/>
      <c r="AX407" s="79"/>
      <c r="BC407" s="409"/>
      <c r="BD407" s="409"/>
      <c r="BE407" s="409"/>
      <c r="BF407" s="422"/>
      <c r="BG407" s="422"/>
      <c r="BH407" s="79"/>
      <c r="BM407" s="409"/>
      <c r="BN407" s="409"/>
      <c r="BO407" s="409"/>
      <c r="BP407" s="422"/>
      <c r="BQ407" s="422"/>
      <c r="BR407" s="79"/>
      <c r="BW407" s="79"/>
      <c r="BX407" s="79"/>
      <c r="BY407" s="79"/>
      <c r="BZ407" s="422"/>
      <c r="CA407" s="422"/>
      <c r="CB407" s="79"/>
      <c r="CG407" s="409"/>
      <c r="CH407" s="409"/>
      <c r="CI407" s="409"/>
      <c r="CJ407" s="422"/>
      <c r="CK407" s="422"/>
      <c r="CL407" s="79"/>
      <c r="CQ407" s="409"/>
      <c r="CR407" s="409"/>
      <c r="CS407" s="409"/>
      <c r="CT407" s="422"/>
      <c r="CU407" s="422"/>
    </row>
    <row r="408" spans="5:99">
      <c r="E408" s="79"/>
      <c r="F408" s="79"/>
      <c r="G408" s="79"/>
      <c r="H408" s="79"/>
      <c r="I408" s="79"/>
      <c r="J408" s="79"/>
      <c r="O408" s="409"/>
      <c r="P408" s="409"/>
      <c r="Q408" s="409"/>
      <c r="R408" s="422"/>
      <c r="S408" s="422"/>
      <c r="T408" s="79"/>
      <c r="Y408" s="409"/>
      <c r="Z408" s="409"/>
      <c r="AA408" s="409"/>
      <c r="AB408" s="422"/>
      <c r="AC408" s="422"/>
      <c r="AD408" s="79"/>
      <c r="AI408" s="409"/>
      <c r="AJ408" s="409"/>
      <c r="AK408" s="409"/>
      <c r="AL408" s="79"/>
      <c r="AM408" s="79"/>
      <c r="AN408" s="79"/>
      <c r="AS408" s="409"/>
      <c r="AT408" s="409"/>
      <c r="AU408" s="409"/>
      <c r="AV408" s="422"/>
      <c r="AW408" s="422"/>
      <c r="AX408" s="79"/>
      <c r="BC408" s="409"/>
      <c r="BD408" s="409"/>
      <c r="BE408" s="409"/>
      <c r="BF408" s="422"/>
      <c r="BG408" s="422"/>
      <c r="BH408" s="79"/>
      <c r="BM408" s="409"/>
      <c r="BN408" s="409"/>
      <c r="BO408" s="409"/>
      <c r="BP408" s="422"/>
      <c r="BQ408" s="422"/>
      <c r="BR408" s="79"/>
      <c r="BW408" s="79"/>
      <c r="BX408" s="79"/>
      <c r="BY408" s="79"/>
      <c r="BZ408" s="422"/>
      <c r="CA408" s="422"/>
      <c r="CB408" s="79"/>
      <c r="CG408" s="409"/>
      <c r="CH408" s="409"/>
      <c r="CI408" s="409"/>
      <c r="CJ408" s="422"/>
      <c r="CK408" s="422"/>
      <c r="CL408" s="79"/>
      <c r="CQ408" s="409"/>
      <c r="CR408" s="409"/>
      <c r="CS408" s="409"/>
      <c r="CT408" s="422"/>
      <c r="CU408" s="422"/>
    </row>
    <row r="409" spans="5:99">
      <c r="E409" s="79"/>
      <c r="F409" s="79"/>
      <c r="G409" s="79"/>
      <c r="H409" s="79"/>
      <c r="I409" s="79"/>
      <c r="J409" s="79"/>
      <c r="O409" s="409"/>
      <c r="P409" s="409"/>
      <c r="Q409" s="409"/>
      <c r="R409" s="422"/>
      <c r="S409" s="422"/>
      <c r="T409" s="79"/>
      <c r="Y409" s="409"/>
      <c r="Z409" s="409"/>
      <c r="AA409" s="409"/>
      <c r="AB409" s="422"/>
      <c r="AC409" s="422"/>
      <c r="AD409" s="79"/>
      <c r="AI409" s="409"/>
      <c r="AJ409" s="409"/>
      <c r="AK409" s="409"/>
      <c r="AL409" s="79"/>
      <c r="AM409" s="79"/>
      <c r="AN409" s="79"/>
      <c r="AS409" s="409"/>
      <c r="AT409" s="409"/>
      <c r="AU409" s="409"/>
      <c r="AV409" s="422"/>
      <c r="AW409" s="422"/>
      <c r="AX409" s="79"/>
      <c r="BC409" s="409"/>
      <c r="BD409" s="409"/>
      <c r="BE409" s="409"/>
      <c r="BF409" s="422"/>
      <c r="BG409" s="422"/>
      <c r="BH409" s="79"/>
      <c r="BM409" s="409"/>
      <c r="BN409" s="409"/>
      <c r="BO409" s="409"/>
      <c r="BP409" s="422"/>
      <c r="BQ409" s="422"/>
      <c r="BR409" s="79"/>
      <c r="BW409" s="79"/>
      <c r="BX409" s="79"/>
      <c r="BY409" s="79"/>
      <c r="BZ409" s="422"/>
      <c r="CA409" s="422"/>
      <c r="CB409" s="79"/>
      <c r="CG409" s="409"/>
      <c r="CH409" s="409"/>
      <c r="CI409" s="409"/>
      <c r="CJ409" s="422"/>
      <c r="CK409" s="422"/>
      <c r="CL409" s="79"/>
      <c r="CQ409" s="409"/>
      <c r="CR409" s="409"/>
      <c r="CS409" s="409"/>
      <c r="CT409" s="422"/>
      <c r="CU409" s="422"/>
    </row>
    <row r="410" spans="5:99">
      <c r="E410" s="79"/>
      <c r="F410" s="79"/>
      <c r="G410" s="79"/>
      <c r="H410" s="79"/>
      <c r="I410" s="79"/>
      <c r="J410" s="79"/>
      <c r="O410" s="409"/>
      <c r="P410" s="409"/>
      <c r="Q410" s="409"/>
      <c r="R410" s="422"/>
      <c r="S410" s="422"/>
      <c r="T410" s="79"/>
      <c r="Y410" s="409"/>
      <c r="Z410" s="409"/>
      <c r="AA410" s="409"/>
      <c r="AB410" s="422"/>
      <c r="AC410" s="422"/>
      <c r="AD410" s="79"/>
      <c r="AI410" s="409"/>
      <c r="AJ410" s="409"/>
      <c r="AK410" s="409"/>
      <c r="AL410" s="79"/>
      <c r="AM410" s="79"/>
      <c r="AN410" s="79"/>
      <c r="AS410" s="409"/>
      <c r="AT410" s="409"/>
      <c r="AU410" s="409"/>
      <c r="AV410" s="422"/>
      <c r="AW410" s="422"/>
      <c r="AX410" s="79"/>
      <c r="BC410" s="409"/>
      <c r="BD410" s="409"/>
      <c r="BE410" s="409"/>
      <c r="BF410" s="422"/>
      <c r="BG410" s="422"/>
      <c r="BH410" s="79"/>
      <c r="BM410" s="409"/>
      <c r="BN410" s="409"/>
      <c r="BO410" s="409"/>
      <c r="BP410" s="422"/>
      <c r="BQ410" s="422"/>
      <c r="BR410" s="79"/>
      <c r="BW410" s="79"/>
      <c r="BX410" s="79"/>
      <c r="BY410" s="79"/>
      <c r="BZ410" s="422"/>
      <c r="CA410" s="422"/>
      <c r="CB410" s="79"/>
      <c r="CG410" s="409"/>
      <c r="CH410" s="409"/>
      <c r="CI410" s="409"/>
      <c r="CJ410" s="422"/>
      <c r="CK410" s="422"/>
      <c r="CL410" s="79"/>
      <c r="CQ410" s="409"/>
      <c r="CR410" s="409"/>
      <c r="CS410" s="409"/>
      <c r="CT410" s="422"/>
      <c r="CU410" s="422"/>
    </row>
    <row r="411" spans="5:99">
      <c r="E411" s="79"/>
      <c r="F411" s="79"/>
      <c r="G411" s="79"/>
      <c r="H411" s="79"/>
      <c r="I411" s="79"/>
      <c r="J411" s="79"/>
      <c r="O411" s="409"/>
      <c r="P411" s="409"/>
      <c r="Q411" s="409"/>
      <c r="R411" s="422"/>
      <c r="S411" s="422"/>
      <c r="T411" s="79"/>
      <c r="Y411" s="409"/>
      <c r="Z411" s="409"/>
      <c r="AA411" s="409"/>
      <c r="AB411" s="422"/>
      <c r="AC411" s="422"/>
      <c r="AD411" s="79"/>
      <c r="AI411" s="409"/>
      <c r="AJ411" s="409"/>
      <c r="AK411" s="409"/>
      <c r="AL411" s="79"/>
      <c r="AM411" s="79"/>
      <c r="AN411" s="79"/>
      <c r="AS411" s="409"/>
      <c r="AT411" s="409"/>
      <c r="AU411" s="409"/>
      <c r="AV411" s="422"/>
      <c r="AW411" s="422"/>
      <c r="AX411" s="79"/>
      <c r="BC411" s="409"/>
      <c r="BD411" s="409"/>
      <c r="BE411" s="409"/>
      <c r="BF411" s="422"/>
      <c r="BG411" s="422"/>
      <c r="BH411" s="79"/>
      <c r="BM411" s="409"/>
      <c r="BN411" s="409"/>
      <c r="BO411" s="409"/>
      <c r="BP411" s="422"/>
      <c r="BQ411" s="422"/>
      <c r="BR411" s="79"/>
      <c r="BW411" s="79"/>
      <c r="BX411" s="79"/>
      <c r="BY411" s="79"/>
      <c r="BZ411" s="422"/>
      <c r="CA411" s="422"/>
      <c r="CB411" s="79"/>
      <c r="CG411" s="409"/>
      <c r="CH411" s="409"/>
      <c r="CI411" s="409"/>
      <c r="CJ411" s="422"/>
      <c r="CK411" s="422"/>
      <c r="CL411" s="79"/>
      <c r="CQ411" s="409"/>
      <c r="CR411" s="409"/>
      <c r="CS411" s="409"/>
      <c r="CT411" s="422"/>
      <c r="CU411" s="422"/>
    </row>
    <row r="412" spans="5:99">
      <c r="E412" s="79"/>
      <c r="F412" s="79"/>
      <c r="G412" s="79"/>
      <c r="H412" s="79"/>
      <c r="I412" s="79"/>
      <c r="J412" s="79"/>
      <c r="O412" s="409"/>
      <c r="P412" s="409"/>
      <c r="Q412" s="409"/>
      <c r="R412" s="422"/>
      <c r="S412" s="422"/>
      <c r="T412" s="79"/>
      <c r="Y412" s="409"/>
      <c r="Z412" s="409"/>
      <c r="AA412" s="409"/>
      <c r="AB412" s="422"/>
      <c r="AC412" s="422"/>
      <c r="AD412" s="79"/>
      <c r="AI412" s="409"/>
      <c r="AJ412" s="409"/>
      <c r="AK412" s="409"/>
      <c r="AL412" s="79"/>
      <c r="AM412" s="79"/>
      <c r="AN412" s="79"/>
      <c r="AS412" s="409"/>
      <c r="AT412" s="409"/>
      <c r="AU412" s="409"/>
      <c r="AV412" s="422"/>
      <c r="AW412" s="422"/>
      <c r="AX412" s="79"/>
      <c r="BC412" s="409"/>
      <c r="BD412" s="409"/>
      <c r="BE412" s="409"/>
      <c r="BF412" s="422"/>
      <c r="BG412" s="422"/>
      <c r="BH412" s="79"/>
      <c r="BM412" s="409"/>
      <c r="BN412" s="409"/>
      <c r="BO412" s="409"/>
      <c r="BP412" s="422"/>
      <c r="BQ412" s="422"/>
      <c r="BR412" s="79"/>
      <c r="BW412" s="79"/>
      <c r="BX412" s="79"/>
      <c r="BY412" s="79"/>
      <c r="BZ412" s="422"/>
      <c r="CA412" s="422"/>
      <c r="CB412" s="79"/>
      <c r="CG412" s="409"/>
      <c r="CH412" s="409"/>
      <c r="CI412" s="409"/>
      <c r="CJ412" s="422"/>
      <c r="CK412" s="422"/>
      <c r="CL412" s="79"/>
      <c r="CQ412" s="409"/>
      <c r="CR412" s="409"/>
      <c r="CS412" s="409"/>
      <c r="CT412" s="422"/>
      <c r="CU412" s="422"/>
    </row>
    <row r="413" spans="5:99">
      <c r="E413" s="79"/>
      <c r="F413" s="79"/>
      <c r="G413" s="79"/>
      <c r="H413" s="79"/>
      <c r="I413" s="79"/>
      <c r="J413" s="79"/>
      <c r="O413" s="409"/>
      <c r="P413" s="409"/>
      <c r="Q413" s="409"/>
      <c r="R413" s="422"/>
      <c r="S413" s="422"/>
      <c r="T413" s="79"/>
      <c r="Y413" s="409"/>
      <c r="Z413" s="409"/>
      <c r="AA413" s="409"/>
      <c r="AB413" s="422"/>
      <c r="AC413" s="422"/>
      <c r="AD413" s="79"/>
      <c r="AI413" s="409"/>
      <c r="AJ413" s="409"/>
      <c r="AK413" s="409"/>
      <c r="AL413" s="79"/>
      <c r="AM413" s="79"/>
      <c r="AN413" s="79"/>
      <c r="AS413" s="409"/>
      <c r="AT413" s="409"/>
      <c r="AU413" s="409"/>
      <c r="AV413" s="422"/>
      <c r="AW413" s="422"/>
      <c r="AX413" s="79"/>
      <c r="BC413" s="409"/>
      <c r="BD413" s="409"/>
      <c r="BE413" s="409"/>
      <c r="BF413" s="422"/>
      <c r="BG413" s="422"/>
      <c r="BH413" s="79"/>
      <c r="BM413" s="409"/>
      <c r="BN413" s="409"/>
      <c r="BO413" s="409"/>
      <c r="BP413" s="422"/>
      <c r="BQ413" s="422"/>
      <c r="BR413" s="79"/>
      <c r="BW413" s="79"/>
      <c r="BX413" s="79"/>
      <c r="BY413" s="79"/>
      <c r="BZ413" s="422"/>
      <c r="CA413" s="422"/>
      <c r="CB413" s="79"/>
      <c r="CG413" s="409"/>
      <c r="CH413" s="409"/>
      <c r="CI413" s="409"/>
      <c r="CJ413" s="422"/>
      <c r="CK413" s="422"/>
      <c r="CL413" s="79"/>
      <c r="CQ413" s="409"/>
      <c r="CR413" s="409"/>
      <c r="CS413" s="409"/>
      <c r="CT413" s="422"/>
      <c r="CU413" s="422"/>
    </row>
    <row r="414" spans="5:99">
      <c r="E414" s="79"/>
      <c r="F414" s="79"/>
      <c r="G414" s="79"/>
      <c r="H414" s="79"/>
      <c r="I414" s="79"/>
      <c r="J414" s="79"/>
      <c r="O414" s="409"/>
      <c r="P414" s="409"/>
      <c r="Q414" s="409"/>
      <c r="R414" s="422"/>
      <c r="S414" s="422"/>
      <c r="T414" s="79"/>
      <c r="Y414" s="409"/>
      <c r="Z414" s="409"/>
      <c r="AA414" s="409"/>
      <c r="AB414" s="422"/>
      <c r="AC414" s="422"/>
      <c r="AD414" s="79"/>
      <c r="AI414" s="409"/>
      <c r="AJ414" s="409"/>
      <c r="AK414" s="409"/>
      <c r="AL414" s="79"/>
      <c r="AM414" s="79"/>
      <c r="AN414" s="79"/>
      <c r="AS414" s="409"/>
      <c r="AT414" s="409"/>
      <c r="AU414" s="409"/>
      <c r="AV414" s="422"/>
      <c r="AW414" s="422"/>
      <c r="AX414" s="79"/>
      <c r="BC414" s="409"/>
      <c r="BD414" s="409"/>
      <c r="BE414" s="409"/>
      <c r="BF414" s="422"/>
      <c r="BG414" s="422"/>
      <c r="BH414" s="79"/>
      <c r="BM414" s="409"/>
      <c r="BN414" s="409"/>
      <c r="BO414" s="409"/>
      <c r="BP414" s="422"/>
      <c r="BQ414" s="422"/>
      <c r="BR414" s="79"/>
      <c r="BW414" s="79"/>
      <c r="BX414" s="79"/>
      <c r="BY414" s="79"/>
      <c r="BZ414" s="422"/>
      <c r="CA414" s="422"/>
      <c r="CB414" s="79"/>
      <c r="CG414" s="409"/>
      <c r="CH414" s="409"/>
      <c r="CI414" s="409"/>
      <c r="CJ414" s="422"/>
      <c r="CK414" s="422"/>
      <c r="CL414" s="79"/>
      <c r="CQ414" s="409"/>
      <c r="CR414" s="409"/>
      <c r="CS414" s="409"/>
      <c r="CT414" s="422"/>
      <c r="CU414" s="422"/>
    </row>
    <row r="415" spans="5:99">
      <c r="E415" s="79"/>
      <c r="F415" s="79"/>
      <c r="G415" s="79"/>
      <c r="H415" s="79"/>
      <c r="I415" s="79"/>
      <c r="J415" s="79"/>
      <c r="O415" s="409"/>
      <c r="P415" s="409"/>
      <c r="Q415" s="409"/>
      <c r="R415" s="422"/>
      <c r="S415" s="422"/>
      <c r="T415" s="79"/>
      <c r="Y415" s="409"/>
      <c r="Z415" s="409"/>
      <c r="AA415" s="409"/>
      <c r="AB415" s="422"/>
      <c r="AC415" s="422"/>
      <c r="AD415" s="79"/>
      <c r="AI415" s="409"/>
      <c r="AJ415" s="409"/>
      <c r="AK415" s="409"/>
      <c r="AL415" s="79"/>
      <c r="AM415" s="79"/>
      <c r="AN415" s="79"/>
      <c r="AS415" s="409"/>
      <c r="AT415" s="409"/>
      <c r="AU415" s="409"/>
      <c r="AV415" s="422"/>
      <c r="AW415" s="422"/>
      <c r="AX415" s="79"/>
      <c r="BC415" s="409"/>
      <c r="BD415" s="409"/>
      <c r="BE415" s="409"/>
      <c r="BF415" s="422"/>
      <c r="BG415" s="422"/>
      <c r="BH415" s="79"/>
      <c r="BM415" s="409"/>
      <c r="BN415" s="409"/>
      <c r="BO415" s="409"/>
      <c r="BP415" s="422"/>
      <c r="BQ415" s="422"/>
      <c r="BR415" s="79"/>
      <c r="BW415" s="79"/>
      <c r="BX415" s="79"/>
      <c r="BY415" s="79"/>
      <c r="BZ415" s="422"/>
      <c r="CA415" s="422"/>
      <c r="CB415" s="79"/>
      <c r="CG415" s="409"/>
      <c r="CH415" s="409"/>
      <c r="CI415" s="409"/>
      <c r="CJ415" s="422"/>
      <c r="CK415" s="422"/>
      <c r="CL415" s="79"/>
      <c r="CQ415" s="409"/>
      <c r="CR415" s="409"/>
      <c r="CS415" s="409"/>
      <c r="CT415" s="422"/>
      <c r="CU415" s="422"/>
    </row>
    <row r="416" spans="5:99">
      <c r="E416" s="79"/>
      <c r="F416" s="79"/>
      <c r="G416" s="79"/>
      <c r="H416" s="79"/>
      <c r="I416" s="79"/>
      <c r="J416" s="79"/>
      <c r="O416" s="409"/>
      <c r="P416" s="409"/>
      <c r="Q416" s="409"/>
      <c r="R416" s="422"/>
      <c r="S416" s="422"/>
      <c r="T416" s="79"/>
      <c r="Y416" s="409"/>
      <c r="Z416" s="409"/>
      <c r="AA416" s="409"/>
      <c r="AB416" s="422"/>
      <c r="AC416" s="422"/>
      <c r="AD416" s="79"/>
      <c r="AI416" s="409"/>
      <c r="AJ416" s="409"/>
      <c r="AK416" s="409"/>
      <c r="AL416" s="79"/>
      <c r="AM416" s="79"/>
      <c r="AN416" s="79"/>
      <c r="AS416" s="409"/>
      <c r="AT416" s="409"/>
      <c r="AU416" s="409"/>
      <c r="AV416" s="422"/>
      <c r="AW416" s="422"/>
      <c r="AX416" s="79"/>
      <c r="BC416" s="409"/>
      <c r="BD416" s="409"/>
      <c r="BE416" s="409"/>
      <c r="BF416" s="422"/>
      <c r="BG416" s="422"/>
      <c r="BH416" s="79"/>
      <c r="BM416" s="409"/>
      <c r="BN416" s="409"/>
      <c r="BO416" s="409"/>
      <c r="BP416" s="422"/>
      <c r="BQ416" s="422"/>
      <c r="BR416" s="79"/>
      <c r="BW416" s="79"/>
      <c r="BX416" s="79"/>
      <c r="BY416" s="79"/>
      <c r="BZ416" s="422"/>
      <c r="CA416" s="422"/>
      <c r="CB416" s="79"/>
      <c r="CG416" s="409"/>
      <c r="CH416" s="409"/>
      <c r="CI416" s="409"/>
      <c r="CJ416" s="422"/>
      <c r="CK416" s="422"/>
      <c r="CL416" s="79"/>
      <c r="CQ416" s="409"/>
      <c r="CR416" s="409"/>
      <c r="CS416" s="409"/>
      <c r="CT416" s="422"/>
      <c r="CU416" s="422"/>
    </row>
    <row r="417" spans="5:99">
      <c r="E417" s="79"/>
      <c r="F417" s="79"/>
      <c r="G417" s="79"/>
      <c r="H417" s="79"/>
      <c r="I417" s="79"/>
      <c r="J417" s="79"/>
      <c r="O417" s="409"/>
      <c r="P417" s="409"/>
      <c r="Q417" s="409"/>
      <c r="R417" s="422"/>
      <c r="S417" s="422"/>
      <c r="T417" s="79"/>
      <c r="Y417" s="409"/>
      <c r="Z417" s="409"/>
      <c r="AA417" s="409"/>
      <c r="AB417" s="422"/>
      <c r="AC417" s="422"/>
      <c r="AD417" s="79"/>
      <c r="AI417" s="409"/>
      <c r="AJ417" s="409"/>
      <c r="AK417" s="409"/>
      <c r="AL417" s="79"/>
      <c r="AM417" s="79"/>
      <c r="AN417" s="79"/>
      <c r="AS417" s="409"/>
      <c r="AT417" s="409"/>
      <c r="AU417" s="409"/>
      <c r="AV417" s="422"/>
      <c r="AW417" s="422"/>
      <c r="AX417" s="79"/>
      <c r="BC417" s="409"/>
      <c r="BD417" s="409"/>
      <c r="BE417" s="409"/>
      <c r="BF417" s="422"/>
      <c r="BG417" s="422"/>
      <c r="BH417" s="79"/>
      <c r="BM417" s="409"/>
      <c r="BN417" s="409"/>
      <c r="BO417" s="409"/>
      <c r="BP417" s="422"/>
      <c r="BQ417" s="422"/>
      <c r="BR417" s="79"/>
      <c r="BW417" s="79"/>
      <c r="BX417" s="79"/>
      <c r="BY417" s="79"/>
      <c r="BZ417" s="422"/>
      <c r="CA417" s="422"/>
      <c r="CB417" s="79"/>
      <c r="CG417" s="409"/>
      <c r="CH417" s="409"/>
      <c r="CI417" s="409"/>
      <c r="CJ417" s="422"/>
      <c r="CK417" s="422"/>
      <c r="CL417" s="79"/>
      <c r="CQ417" s="409"/>
      <c r="CR417" s="409"/>
      <c r="CS417" s="409"/>
      <c r="CT417" s="422"/>
      <c r="CU417" s="422"/>
    </row>
    <row r="418" spans="5:99">
      <c r="E418" s="79"/>
      <c r="F418" s="79"/>
      <c r="G418" s="79"/>
      <c r="H418" s="79"/>
      <c r="I418" s="79"/>
      <c r="J418" s="79"/>
      <c r="O418" s="409"/>
      <c r="P418" s="409"/>
      <c r="Q418" s="409"/>
      <c r="R418" s="422"/>
      <c r="S418" s="422"/>
      <c r="T418" s="79"/>
      <c r="Y418" s="409"/>
      <c r="Z418" s="409"/>
      <c r="AA418" s="409"/>
      <c r="AB418" s="422"/>
      <c r="AC418" s="422"/>
      <c r="AD418" s="79"/>
      <c r="AI418" s="409"/>
      <c r="AJ418" s="409"/>
      <c r="AK418" s="409"/>
      <c r="AL418" s="79"/>
      <c r="AM418" s="79"/>
      <c r="AN418" s="79"/>
      <c r="AS418" s="409"/>
      <c r="AT418" s="409"/>
      <c r="AU418" s="409"/>
      <c r="AV418" s="422"/>
      <c r="AW418" s="422"/>
      <c r="AX418" s="79"/>
      <c r="BC418" s="409"/>
      <c r="BD418" s="409"/>
      <c r="BE418" s="409"/>
      <c r="BF418" s="422"/>
      <c r="BG418" s="422"/>
      <c r="BH418" s="79"/>
      <c r="BM418" s="409"/>
      <c r="BN418" s="409"/>
      <c r="BO418" s="409"/>
      <c r="BP418" s="422"/>
      <c r="BQ418" s="422"/>
      <c r="BR418" s="79"/>
      <c r="BW418" s="79"/>
      <c r="BX418" s="79"/>
      <c r="BY418" s="79"/>
      <c r="BZ418" s="422"/>
      <c r="CA418" s="422"/>
      <c r="CB418" s="79"/>
      <c r="CG418" s="409"/>
      <c r="CH418" s="409"/>
      <c r="CI418" s="409"/>
      <c r="CJ418" s="422"/>
      <c r="CK418" s="422"/>
      <c r="CL418" s="79"/>
      <c r="CQ418" s="409"/>
      <c r="CR418" s="409"/>
      <c r="CS418" s="409"/>
      <c r="CT418" s="422"/>
      <c r="CU418" s="422"/>
    </row>
    <row r="419" spans="5:99">
      <c r="E419" s="79"/>
      <c r="F419" s="79"/>
      <c r="G419" s="79"/>
      <c r="H419" s="79"/>
      <c r="I419" s="79"/>
      <c r="J419" s="79"/>
      <c r="O419" s="409"/>
      <c r="P419" s="409"/>
      <c r="Q419" s="409"/>
      <c r="R419" s="422"/>
      <c r="S419" s="422"/>
      <c r="T419" s="79"/>
      <c r="Y419" s="409"/>
      <c r="Z419" s="409"/>
      <c r="AA419" s="409"/>
      <c r="AB419" s="422"/>
      <c r="AC419" s="422"/>
      <c r="AD419" s="79"/>
      <c r="AI419" s="409"/>
      <c r="AJ419" s="409"/>
      <c r="AK419" s="409"/>
      <c r="AL419" s="79"/>
      <c r="AM419" s="79"/>
      <c r="AN419" s="79"/>
      <c r="AS419" s="409"/>
      <c r="AT419" s="409"/>
      <c r="AU419" s="409"/>
      <c r="AV419" s="422"/>
      <c r="AW419" s="422"/>
      <c r="AX419" s="79"/>
      <c r="BC419" s="409"/>
      <c r="BD419" s="409"/>
      <c r="BE419" s="409"/>
      <c r="BF419" s="422"/>
      <c r="BG419" s="422"/>
      <c r="BH419" s="79"/>
      <c r="BM419" s="409"/>
      <c r="BN419" s="409"/>
      <c r="BO419" s="409"/>
      <c r="BP419" s="422"/>
      <c r="BQ419" s="422"/>
      <c r="BR419" s="79"/>
      <c r="BW419" s="79"/>
      <c r="BX419" s="79"/>
      <c r="BY419" s="79"/>
      <c r="BZ419" s="422"/>
      <c r="CA419" s="422"/>
      <c r="CB419" s="79"/>
      <c r="CG419" s="409"/>
      <c r="CH419" s="409"/>
      <c r="CI419" s="409"/>
      <c r="CJ419" s="422"/>
      <c r="CK419" s="422"/>
      <c r="CL419" s="79"/>
      <c r="CQ419" s="409"/>
      <c r="CR419" s="409"/>
      <c r="CS419" s="409"/>
      <c r="CT419" s="422"/>
      <c r="CU419" s="422"/>
    </row>
    <row r="420" spans="5:99">
      <c r="E420" s="79"/>
      <c r="F420" s="79"/>
      <c r="G420" s="79"/>
      <c r="H420" s="79"/>
      <c r="I420" s="79"/>
      <c r="J420" s="79"/>
      <c r="O420" s="409"/>
      <c r="P420" s="409"/>
      <c r="Q420" s="409"/>
      <c r="R420" s="422"/>
      <c r="S420" s="422"/>
      <c r="T420" s="79"/>
      <c r="Y420" s="409"/>
      <c r="Z420" s="409"/>
      <c r="AA420" s="409"/>
      <c r="AB420" s="422"/>
      <c r="AC420" s="422"/>
      <c r="AD420" s="79"/>
      <c r="AI420" s="409"/>
      <c r="AJ420" s="409"/>
      <c r="AK420" s="409"/>
      <c r="AL420" s="79"/>
      <c r="AM420" s="79"/>
      <c r="AN420" s="79"/>
      <c r="AS420" s="409"/>
      <c r="AT420" s="409"/>
      <c r="AU420" s="409"/>
      <c r="AV420" s="422"/>
      <c r="AW420" s="422"/>
      <c r="AX420" s="79"/>
      <c r="BC420" s="409"/>
      <c r="BD420" s="409"/>
      <c r="BE420" s="409"/>
      <c r="BF420" s="422"/>
      <c r="BG420" s="422"/>
      <c r="BH420" s="79"/>
      <c r="BM420" s="409"/>
      <c r="BN420" s="409"/>
      <c r="BO420" s="409"/>
      <c r="BP420" s="422"/>
      <c r="BQ420" s="422"/>
      <c r="BR420" s="79"/>
      <c r="BW420" s="79"/>
      <c r="BX420" s="79"/>
      <c r="BY420" s="79"/>
      <c r="BZ420" s="422"/>
      <c r="CA420" s="422"/>
      <c r="CB420" s="79"/>
      <c r="CG420" s="409"/>
      <c r="CH420" s="409"/>
      <c r="CI420" s="409"/>
      <c r="CJ420" s="422"/>
      <c r="CK420" s="422"/>
      <c r="CL420" s="79"/>
      <c r="CQ420" s="409"/>
      <c r="CR420" s="409"/>
      <c r="CS420" s="409"/>
      <c r="CT420" s="422"/>
      <c r="CU420" s="422"/>
    </row>
    <row r="421" spans="5:99">
      <c r="E421" s="79"/>
      <c r="F421" s="79"/>
      <c r="G421" s="79"/>
      <c r="H421" s="79"/>
      <c r="I421" s="79"/>
      <c r="J421" s="79"/>
      <c r="O421" s="409"/>
      <c r="P421" s="409"/>
      <c r="Q421" s="409"/>
      <c r="R421" s="422"/>
      <c r="S421" s="422"/>
      <c r="T421" s="79"/>
      <c r="Y421" s="409"/>
      <c r="Z421" s="409"/>
      <c r="AA421" s="409"/>
      <c r="AB421" s="422"/>
      <c r="AC421" s="422"/>
      <c r="AD421" s="79"/>
      <c r="AI421" s="409"/>
      <c r="AJ421" s="409"/>
      <c r="AK421" s="409"/>
      <c r="AL421" s="79"/>
      <c r="AM421" s="79"/>
      <c r="AN421" s="79"/>
      <c r="AS421" s="409"/>
      <c r="AT421" s="409"/>
      <c r="AU421" s="409"/>
      <c r="AV421" s="422"/>
      <c r="AW421" s="422"/>
      <c r="AX421" s="79"/>
      <c r="BC421" s="409"/>
      <c r="BD421" s="409"/>
      <c r="BE421" s="409"/>
      <c r="BF421" s="422"/>
      <c r="BG421" s="422"/>
      <c r="BH421" s="79"/>
      <c r="BM421" s="409"/>
      <c r="BN421" s="409"/>
      <c r="BO421" s="409"/>
      <c r="BP421" s="422"/>
      <c r="BQ421" s="422"/>
      <c r="BR421" s="79"/>
      <c r="BW421" s="79"/>
      <c r="BX421" s="79"/>
      <c r="BY421" s="79"/>
      <c r="BZ421" s="422"/>
      <c r="CA421" s="422"/>
      <c r="CB421" s="79"/>
      <c r="CG421" s="409"/>
      <c r="CH421" s="409"/>
      <c r="CI421" s="409"/>
      <c r="CJ421" s="422"/>
      <c r="CK421" s="422"/>
      <c r="CL421" s="79"/>
      <c r="CQ421" s="409"/>
      <c r="CR421" s="409"/>
      <c r="CS421" s="409"/>
      <c r="CT421" s="422"/>
      <c r="CU421" s="422"/>
    </row>
    <row r="422" spans="5:99">
      <c r="E422" s="79"/>
      <c r="F422" s="79"/>
      <c r="G422" s="79"/>
      <c r="H422" s="79"/>
      <c r="I422" s="79"/>
      <c r="J422" s="79"/>
      <c r="O422" s="409"/>
      <c r="P422" s="409"/>
      <c r="Q422" s="409"/>
      <c r="R422" s="422"/>
      <c r="S422" s="422"/>
      <c r="T422" s="79"/>
      <c r="Y422" s="409"/>
      <c r="Z422" s="409"/>
      <c r="AA422" s="409"/>
      <c r="AB422" s="422"/>
      <c r="AC422" s="422"/>
      <c r="AD422" s="79"/>
      <c r="AI422" s="409"/>
      <c r="AJ422" s="409"/>
      <c r="AK422" s="409"/>
      <c r="AL422" s="79"/>
      <c r="AM422" s="79"/>
      <c r="AN422" s="79"/>
      <c r="AS422" s="409"/>
      <c r="AT422" s="409"/>
      <c r="AU422" s="409"/>
      <c r="AV422" s="422"/>
      <c r="AW422" s="422"/>
      <c r="AX422" s="79"/>
      <c r="BC422" s="409"/>
      <c r="BD422" s="409"/>
      <c r="BE422" s="409"/>
      <c r="BF422" s="422"/>
      <c r="BG422" s="422"/>
      <c r="BH422" s="79"/>
      <c r="BM422" s="409"/>
      <c r="BN422" s="409"/>
      <c r="BO422" s="409"/>
      <c r="BP422" s="422"/>
      <c r="BQ422" s="422"/>
      <c r="BR422" s="79"/>
      <c r="BW422" s="79"/>
      <c r="BX422" s="79"/>
      <c r="BY422" s="79"/>
      <c r="BZ422" s="422"/>
      <c r="CA422" s="422"/>
      <c r="CB422" s="79"/>
      <c r="CG422" s="409"/>
      <c r="CH422" s="409"/>
      <c r="CI422" s="409"/>
      <c r="CJ422" s="422"/>
      <c r="CK422" s="422"/>
      <c r="CL422" s="79"/>
      <c r="CQ422" s="409"/>
      <c r="CR422" s="409"/>
      <c r="CS422" s="409"/>
      <c r="CT422" s="422"/>
      <c r="CU422" s="422"/>
    </row>
    <row r="423" spans="5:99">
      <c r="E423" s="79"/>
      <c r="F423" s="79"/>
      <c r="G423" s="79"/>
      <c r="H423" s="79"/>
      <c r="I423" s="79"/>
      <c r="J423" s="79"/>
      <c r="O423" s="409"/>
      <c r="P423" s="409"/>
      <c r="Q423" s="409"/>
      <c r="R423" s="422"/>
      <c r="S423" s="422"/>
      <c r="T423" s="79"/>
      <c r="Y423" s="409"/>
      <c r="Z423" s="409"/>
      <c r="AA423" s="409"/>
      <c r="AB423" s="422"/>
      <c r="AC423" s="422"/>
      <c r="AD423" s="79"/>
      <c r="AI423" s="409"/>
      <c r="AJ423" s="409"/>
      <c r="AK423" s="409"/>
      <c r="AL423" s="79"/>
      <c r="AM423" s="79"/>
      <c r="AN423" s="79"/>
      <c r="AS423" s="409"/>
      <c r="AT423" s="409"/>
      <c r="AU423" s="409"/>
      <c r="AV423" s="422"/>
      <c r="AW423" s="422"/>
      <c r="AX423" s="79"/>
      <c r="BC423" s="409"/>
      <c r="BD423" s="409"/>
      <c r="BE423" s="409"/>
      <c r="BF423" s="422"/>
      <c r="BG423" s="422"/>
      <c r="BH423" s="79"/>
      <c r="BM423" s="409"/>
      <c r="BN423" s="409"/>
      <c r="BO423" s="409"/>
      <c r="BP423" s="422"/>
      <c r="BQ423" s="422"/>
      <c r="BR423" s="79"/>
      <c r="BW423" s="79"/>
      <c r="BX423" s="79"/>
      <c r="BY423" s="79"/>
      <c r="BZ423" s="422"/>
      <c r="CA423" s="422"/>
      <c r="CB423" s="79"/>
      <c r="CG423" s="409"/>
      <c r="CH423" s="409"/>
      <c r="CI423" s="409"/>
      <c r="CJ423" s="422"/>
      <c r="CK423" s="422"/>
      <c r="CL423" s="79"/>
      <c r="CQ423" s="409"/>
      <c r="CR423" s="409"/>
      <c r="CS423" s="409"/>
      <c r="CT423" s="422"/>
      <c r="CU423" s="422"/>
    </row>
    <row r="424" spans="5:99">
      <c r="E424" s="79"/>
      <c r="F424" s="79"/>
      <c r="G424" s="79"/>
      <c r="H424" s="79"/>
      <c r="I424" s="79"/>
      <c r="J424" s="79"/>
      <c r="O424" s="409"/>
      <c r="P424" s="409"/>
      <c r="Q424" s="409"/>
      <c r="R424" s="422"/>
      <c r="S424" s="422"/>
      <c r="T424" s="79"/>
      <c r="Y424" s="409"/>
      <c r="Z424" s="409"/>
      <c r="AA424" s="409"/>
      <c r="AB424" s="422"/>
      <c r="AC424" s="422"/>
      <c r="AD424" s="79"/>
      <c r="AI424" s="409"/>
      <c r="AJ424" s="409"/>
      <c r="AK424" s="409"/>
      <c r="AL424" s="79"/>
      <c r="AM424" s="79"/>
      <c r="AN424" s="79"/>
      <c r="AS424" s="409"/>
      <c r="AT424" s="409"/>
      <c r="AU424" s="409"/>
      <c r="AV424" s="422"/>
      <c r="AW424" s="422"/>
      <c r="AX424" s="79"/>
      <c r="BC424" s="409"/>
      <c r="BD424" s="409"/>
      <c r="BE424" s="409"/>
      <c r="BF424" s="422"/>
      <c r="BG424" s="422"/>
      <c r="BH424" s="79"/>
      <c r="BM424" s="409"/>
      <c r="BN424" s="409"/>
      <c r="BO424" s="409"/>
      <c r="BP424" s="422"/>
      <c r="BQ424" s="422"/>
      <c r="BR424" s="79"/>
      <c r="BW424" s="79"/>
      <c r="BX424" s="79"/>
      <c r="BY424" s="79"/>
      <c r="BZ424" s="422"/>
      <c r="CA424" s="422"/>
      <c r="CB424" s="79"/>
      <c r="CG424" s="409"/>
      <c r="CH424" s="409"/>
      <c r="CI424" s="409"/>
      <c r="CJ424" s="422"/>
      <c r="CK424" s="422"/>
      <c r="CL424" s="79"/>
      <c r="CQ424" s="409"/>
      <c r="CR424" s="409"/>
      <c r="CS424" s="409"/>
      <c r="CT424" s="422"/>
      <c r="CU424" s="422"/>
    </row>
    <row r="425" spans="5:99">
      <c r="E425" s="79"/>
      <c r="F425" s="79"/>
      <c r="G425" s="79"/>
      <c r="H425" s="79"/>
      <c r="I425" s="79"/>
      <c r="J425" s="79"/>
      <c r="O425" s="409"/>
      <c r="P425" s="409"/>
      <c r="Q425" s="409"/>
      <c r="R425" s="422"/>
      <c r="S425" s="422"/>
      <c r="T425" s="79"/>
      <c r="Y425" s="409"/>
      <c r="Z425" s="409"/>
      <c r="AA425" s="409"/>
      <c r="AB425" s="422"/>
      <c r="AC425" s="422"/>
      <c r="AD425" s="79"/>
      <c r="AI425" s="409"/>
      <c r="AJ425" s="409"/>
      <c r="AK425" s="409"/>
      <c r="AL425" s="79"/>
      <c r="AM425" s="79"/>
      <c r="AN425" s="79"/>
      <c r="AS425" s="409"/>
      <c r="AT425" s="409"/>
      <c r="AU425" s="409"/>
      <c r="AV425" s="422"/>
      <c r="AW425" s="422"/>
      <c r="AX425" s="79"/>
      <c r="BC425" s="409"/>
      <c r="BD425" s="409"/>
      <c r="BE425" s="409"/>
      <c r="BF425" s="422"/>
      <c r="BG425" s="422"/>
      <c r="BH425" s="79"/>
      <c r="BM425" s="409"/>
      <c r="BN425" s="409"/>
      <c r="BO425" s="409"/>
      <c r="BP425" s="422"/>
      <c r="BQ425" s="422"/>
      <c r="BR425" s="79"/>
      <c r="BW425" s="79"/>
      <c r="BX425" s="79"/>
      <c r="BY425" s="79"/>
      <c r="BZ425" s="422"/>
      <c r="CA425" s="422"/>
      <c r="CB425" s="79"/>
      <c r="CG425" s="409"/>
      <c r="CH425" s="409"/>
      <c r="CI425" s="409"/>
      <c r="CJ425" s="422"/>
      <c r="CK425" s="422"/>
      <c r="CL425" s="79"/>
      <c r="CQ425" s="409"/>
      <c r="CR425" s="409"/>
      <c r="CS425" s="409"/>
      <c r="CT425" s="422"/>
      <c r="CU425" s="422"/>
    </row>
    <row r="426" spans="5:99">
      <c r="E426" s="79"/>
      <c r="F426" s="79"/>
      <c r="G426" s="79"/>
      <c r="H426" s="79"/>
      <c r="I426" s="79"/>
      <c r="J426" s="79"/>
      <c r="O426" s="409"/>
      <c r="P426" s="409"/>
      <c r="Q426" s="409"/>
      <c r="R426" s="422"/>
      <c r="S426" s="422"/>
      <c r="T426" s="79"/>
      <c r="Y426" s="409"/>
      <c r="Z426" s="409"/>
      <c r="AA426" s="409"/>
      <c r="AB426" s="422"/>
      <c r="AC426" s="422"/>
      <c r="AD426" s="79"/>
      <c r="AI426" s="409"/>
      <c r="AJ426" s="409"/>
      <c r="AK426" s="409"/>
      <c r="AL426" s="79"/>
      <c r="AM426" s="79"/>
      <c r="AN426" s="79"/>
      <c r="AS426" s="409"/>
      <c r="AT426" s="409"/>
      <c r="AU426" s="409"/>
      <c r="AV426" s="422"/>
      <c r="AW426" s="422"/>
      <c r="AX426" s="79"/>
      <c r="BC426" s="409"/>
      <c r="BD426" s="409"/>
      <c r="BE426" s="409"/>
      <c r="BF426" s="422"/>
      <c r="BG426" s="422"/>
      <c r="BH426" s="79"/>
      <c r="BM426" s="409"/>
      <c r="BN426" s="409"/>
      <c r="BO426" s="409"/>
      <c r="BP426" s="422"/>
      <c r="BQ426" s="422"/>
      <c r="BR426" s="79"/>
      <c r="BW426" s="79"/>
      <c r="BX426" s="79"/>
      <c r="BY426" s="79"/>
      <c r="BZ426" s="422"/>
      <c r="CA426" s="422"/>
      <c r="CB426" s="79"/>
      <c r="CG426" s="409"/>
      <c r="CH426" s="409"/>
      <c r="CI426" s="409"/>
      <c r="CJ426" s="422"/>
      <c r="CK426" s="422"/>
      <c r="CL426" s="79"/>
      <c r="CQ426" s="409"/>
      <c r="CR426" s="409"/>
      <c r="CS426" s="409"/>
      <c r="CT426" s="422"/>
      <c r="CU426" s="422"/>
    </row>
    <row r="427" spans="5:99">
      <c r="E427" s="79"/>
      <c r="F427" s="79"/>
      <c r="G427" s="79"/>
      <c r="H427" s="79"/>
      <c r="I427" s="79"/>
      <c r="J427" s="79"/>
      <c r="O427" s="409"/>
      <c r="P427" s="409"/>
      <c r="Q427" s="409"/>
      <c r="R427" s="422"/>
      <c r="S427" s="422"/>
      <c r="T427" s="79"/>
      <c r="Y427" s="409"/>
      <c r="Z427" s="409"/>
      <c r="AA427" s="409"/>
      <c r="AB427" s="422"/>
      <c r="AC427" s="422"/>
      <c r="AD427" s="79"/>
      <c r="AI427" s="409"/>
      <c r="AJ427" s="409"/>
      <c r="AK427" s="409"/>
      <c r="AL427" s="79"/>
      <c r="AM427" s="79"/>
      <c r="AN427" s="79"/>
      <c r="AS427" s="409"/>
      <c r="AT427" s="409"/>
      <c r="AU427" s="409"/>
      <c r="AV427" s="422"/>
      <c r="AW427" s="422"/>
      <c r="AX427" s="79"/>
      <c r="BC427" s="409"/>
      <c r="BD427" s="409"/>
      <c r="BE427" s="409"/>
      <c r="BF427" s="422"/>
      <c r="BG427" s="422"/>
      <c r="BH427" s="79"/>
      <c r="BM427" s="409"/>
      <c r="BN427" s="409"/>
      <c r="BO427" s="409"/>
      <c r="BP427" s="422"/>
      <c r="BQ427" s="422"/>
      <c r="BR427" s="79"/>
      <c r="BW427" s="79"/>
      <c r="BX427" s="79"/>
      <c r="BY427" s="79"/>
      <c r="BZ427" s="422"/>
      <c r="CA427" s="422"/>
      <c r="CB427" s="79"/>
      <c r="CG427" s="409"/>
      <c r="CH427" s="409"/>
      <c r="CI427" s="409"/>
      <c r="CJ427" s="422"/>
      <c r="CK427" s="422"/>
      <c r="CL427" s="79"/>
      <c r="CQ427" s="409"/>
      <c r="CR427" s="409"/>
      <c r="CS427" s="409"/>
      <c r="CT427" s="422"/>
      <c r="CU427" s="422"/>
    </row>
    <row r="428" spans="5:99">
      <c r="E428" s="79"/>
      <c r="F428" s="79"/>
      <c r="G428" s="79"/>
      <c r="H428" s="79"/>
      <c r="I428" s="79"/>
      <c r="J428" s="79"/>
      <c r="O428" s="409"/>
      <c r="P428" s="409"/>
      <c r="Q428" s="409"/>
      <c r="R428" s="422"/>
      <c r="S428" s="422"/>
      <c r="T428" s="79"/>
      <c r="Y428" s="409"/>
      <c r="Z428" s="409"/>
      <c r="AA428" s="409"/>
      <c r="AB428" s="422"/>
      <c r="AC428" s="422"/>
      <c r="AD428" s="79"/>
      <c r="AI428" s="409"/>
      <c r="AJ428" s="409"/>
      <c r="AK428" s="409"/>
      <c r="AL428" s="79"/>
      <c r="AM428" s="79"/>
      <c r="AN428" s="79"/>
      <c r="AS428" s="409"/>
      <c r="AT428" s="409"/>
      <c r="AU428" s="409"/>
      <c r="AV428" s="422"/>
      <c r="AW428" s="422"/>
      <c r="AX428" s="79"/>
      <c r="BC428" s="409"/>
      <c r="BD428" s="409"/>
      <c r="BE428" s="409"/>
      <c r="BF428" s="422"/>
      <c r="BG428" s="422"/>
      <c r="BH428" s="79"/>
      <c r="BM428" s="409"/>
      <c r="BN428" s="409"/>
      <c r="BO428" s="409"/>
      <c r="BP428" s="422"/>
      <c r="BQ428" s="422"/>
      <c r="BR428" s="79"/>
      <c r="BW428" s="79"/>
      <c r="BX428" s="79"/>
      <c r="BY428" s="79"/>
      <c r="BZ428" s="422"/>
      <c r="CA428" s="422"/>
      <c r="CB428" s="79"/>
      <c r="CG428" s="409"/>
      <c r="CH428" s="409"/>
      <c r="CI428" s="409"/>
      <c r="CJ428" s="422"/>
      <c r="CK428" s="422"/>
      <c r="CL428" s="79"/>
      <c r="CQ428" s="409"/>
      <c r="CR428" s="409"/>
      <c r="CS428" s="409"/>
      <c r="CT428" s="422"/>
      <c r="CU428" s="422"/>
    </row>
    <row r="429" spans="5:99">
      <c r="E429" s="79"/>
      <c r="F429" s="79"/>
      <c r="G429" s="79"/>
      <c r="H429" s="79"/>
      <c r="I429" s="79"/>
      <c r="J429" s="79"/>
      <c r="O429" s="409"/>
      <c r="P429" s="409"/>
      <c r="Q429" s="409"/>
      <c r="R429" s="422"/>
      <c r="S429" s="422"/>
      <c r="T429" s="79"/>
      <c r="Y429" s="409"/>
      <c r="Z429" s="409"/>
      <c r="AA429" s="409"/>
      <c r="AB429" s="422"/>
      <c r="AC429" s="422"/>
      <c r="AD429" s="79"/>
      <c r="AI429" s="409"/>
      <c r="AJ429" s="409"/>
      <c r="AK429" s="409"/>
      <c r="AL429" s="79"/>
      <c r="AM429" s="79"/>
      <c r="AN429" s="79"/>
      <c r="AS429" s="409"/>
      <c r="AT429" s="409"/>
      <c r="AU429" s="409"/>
      <c r="AV429" s="422"/>
      <c r="AW429" s="422"/>
      <c r="AX429" s="79"/>
      <c r="BC429" s="409"/>
      <c r="BD429" s="409"/>
      <c r="BE429" s="409"/>
      <c r="BF429" s="422"/>
      <c r="BG429" s="422"/>
      <c r="BH429" s="79"/>
      <c r="BM429" s="409"/>
      <c r="BN429" s="409"/>
      <c r="BO429" s="409"/>
      <c r="BP429" s="422"/>
      <c r="BQ429" s="422"/>
      <c r="BR429" s="79"/>
      <c r="BW429" s="79"/>
      <c r="BX429" s="79"/>
      <c r="BY429" s="79"/>
      <c r="BZ429" s="422"/>
      <c r="CA429" s="422"/>
      <c r="CB429" s="79"/>
      <c r="CG429" s="409"/>
      <c r="CH429" s="409"/>
      <c r="CI429" s="409"/>
      <c r="CJ429" s="422"/>
      <c r="CK429" s="422"/>
      <c r="CL429" s="79"/>
      <c r="CQ429" s="409"/>
      <c r="CR429" s="409"/>
      <c r="CS429" s="409"/>
      <c r="CT429" s="422"/>
      <c r="CU429" s="422"/>
    </row>
    <row r="430" spans="5:99">
      <c r="E430" s="79"/>
      <c r="F430" s="79"/>
      <c r="G430" s="79"/>
      <c r="H430" s="79"/>
      <c r="I430" s="79"/>
      <c r="J430" s="79"/>
      <c r="O430" s="409"/>
      <c r="P430" s="409"/>
      <c r="Q430" s="409"/>
      <c r="R430" s="422"/>
      <c r="S430" s="422"/>
      <c r="T430" s="79"/>
      <c r="Y430" s="409"/>
      <c r="Z430" s="409"/>
      <c r="AA430" s="409"/>
      <c r="AB430" s="422"/>
      <c r="AC430" s="422"/>
      <c r="AD430" s="79"/>
      <c r="AI430" s="409"/>
      <c r="AJ430" s="409"/>
      <c r="AK430" s="409"/>
      <c r="AL430" s="79"/>
      <c r="AM430" s="79"/>
      <c r="AN430" s="79"/>
      <c r="AS430" s="409"/>
      <c r="AT430" s="409"/>
      <c r="AU430" s="409"/>
      <c r="AV430" s="422"/>
      <c r="AW430" s="422"/>
      <c r="AX430" s="79"/>
      <c r="BC430" s="409"/>
      <c r="BD430" s="409"/>
      <c r="BE430" s="409"/>
      <c r="BF430" s="422"/>
      <c r="BG430" s="422"/>
      <c r="BH430" s="79"/>
      <c r="BM430" s="409"/>
      <c r="BN430" s="409"/>
      <c r="BO430" s="409"/>
      <c r="BP430" s="422"/>
      <c r="BQ430" s="422"/>
      <c r="BR430" s="79"/>
      <c r="BW430" s="79"/>
      <c r="BX430" s="79"/>
      <c r="BY430" s="79"/>
      <c r="BZ430" s="422"/>
      <c r="CA430" s="422"/>
      <c r="CB430" s="79"/>
      <c r="CG430" s="409"/>
      <c r="CH430" s="409"/>
      <c r="CI430" s="409"/>
      <c r="CJ430" s="422"/>
      <c r="CK430" s="422"/>
      <c r="CL430" s="79"/>
      <c r="CQ430" s="409"/>
      <c r="CR430" s="409"/>
      <c r="CS430" s="409"/>
      <c r="CT430" s="422"/>
      <c r="CU430" s="422"/>
    </row>
    <row r="431" spans="5:99">
      <c r="E431" s="79"/>
      <c r="F431" s="79"/>
      <c r="G431" s="79"/>
      <c r="H431" s="79"/>
      <c r="I431" s="79"/>
      <c r="J431" s="79"/>
      <c r="O431" s="409"/>
      <c r="P431" s="409"/>
      <c r="Q431" s="409"/>
      <c r="R431" s="422"/>
      <c r="S431" s="422"/>
      <c r="T431" s="79"/>
      <c r="Y431" s="409"/>
      <c r="Z431" s="409"/>
      <c r="AA431" s="409"/>
      <c r="AB431" s="422"/>
      <c r="AC431" s="422"/>
      <c r="AD431" s="79"/>
      <c r="AI431" s="409"/>
      <c r="AJ431" s="409"/>
      <c r="AK431" s="409"/>
      <c r="AL431" s="79"/>
      <c r="AM431" s="79"/>
      <c r="AN431" s="79"/>
      <c r="AS431" s="409"/>
      <c r="AT431" s="409"/>
      <c r="AU431" s="409"/>
      <c r="AV431" s="422"/>
      <c r="AW431" s="422"/>
      <c r="AX431" s="79"/>
      <c r="BC431" s="409"/>
      <c r="BD431" s="409"/>
      <c r="BE431" s="409"/>
      <c r="BF431" s="422"/>
      <c r="BG431" s="422"/>
      <c r="BH431" s="79"/>
      <c r="BM431" s="409"/>
      <c r="BN431" s="409"/>
      <c r="BO431" s="409"/>
      <c r="BP431" s="422"/>
      <c r="BQ431" s="422"/>
      <c r="BR431" s="79"/>
      <c r="BW431" s="79"/>
      <c r="BX431" s="79"/>
      <c r="BY431" s="79"/>
      <c r="BZ431" s="422"/>
      <c r="CA431" s="422"/>
      <c r="CB431" s="79"/>
      <c r="CG431" s="409"/>
      <c r="CH431" s="409"/>
      <c r="CI431" s="409"/>
      <c r="CJ431" s="422"/>
      <c r="CK431" s="422"/>
      <c r="CL431" s="79"/>
      <c r="CQ431" s="409"/>
      <c r="CR431" s="409"/>
      <c r="CS431" s="409"/>
      <c r="CT431" s="422"/>
      <c r="CU431" s="422"/>
    </row>
    <row r="432" spans="5:99">
      <c r="E432" s="79"/>
      <c r="F432" s="79"/>
      <c r="G432" s="79"/>
      <c r="H432" s="79"/>
      <c r="I432" s="79"/>
      <c r="J432" s="79"/>
      <c r="O432" s="409"/>
      <c r="P432" s="409"/>
      <c r="Q432" s="409"/>
      <c r="R432" s="422"/>
      <c r="S432" s="422"/>
      <c r="T432" s="79"/>
      <c r="Y432" s="409"/>
      <c r="Z432" s="409"/>
      <c r="AA432" s="409"/>
      <c r="AB432" s="422"/>
      <c r="AC432" s="422"/>
      <c r="AD432" s="79"/>
      <c r="AI432" s="409"/>
      <c r="AJ432" s="409"/>
      <c r="AK432" s="409"/>
      <c r="AL432" s="79"/>
      <c r="AM432" s="79"/>
      <c r="AN432" s="79"/>
      <c r="AS432" s="409"/>
      <c r="AT432" s="409"/>
      <c r="AU432" s="409"/>
      <c r="AV432" s="422"/>
      <c r="AW432" s="422"/>
      <c r="AX432" s="79"/>
      <c r="BC432" s="409"/>
      <c r="BD432" s="409"/>
      <c r="BE432" s="409"/>
      <c r="BF432" s="422"/>
      <c r="BG432" s="422"/>
      <c r="BH432" s="79"/>
      <c r="BM432" s="409"/>
      <c r="BN432" s="409"/>
      <c r="BO432" s="409"/>
      <c r="BP432" s="422"/>
      <c r="BQ432" s="422"/>
      <c r="BR432" s="79"/>
      <c r="BW432" s="79"/>
      <c r="BX432" s="79"/>
      <c r="BY432" s="79"/>
      <c r="BZ432" s="422"/>
      <c r="CA432" s="422"/>
      <c r="CB432" s="79"/>
      <c r="CG432" s="409"/>
      <c r="CH432" s="409"/>
      <c r="CI432" s="409"/>
      <c r="CJ432" s="422"/>
      <c r="CK432" s="422"/>
      <c r="CL432" s="79"/>
      <c r="CQ432" s="409"/>
      <c r="CR432" s="409"/>
      <c r="CS432" s="409"/>
      <c r="CT432" s="422"/>
      <c r="CU432" s="422"/>
    </row>
    <row r="433" spans="5:99">
      <c r="E433" s="79"/>
      <c r="F433" s="79"/>
      <c r="G433" s="79"/>
      <c r="H433" s="79"/>
      <c r="I433" s="79"/>
      <c r="J433" s="79"/>
      <c r="O433" s="409"/>
      <c r="P433" s="409"/>
      <c r="Q433" s="409"/>
      <c r="R433" s="422"/>
      <c r="S433" s="422"/>
      <c r="T433" s="79"/>
      <c r="Y433" s="409"/>
      <c r="Z433" s="409"/>
      <c r="AA433" s="409"/>
      <c r="AB433" s="422"/>
      <c r="AC433" s="422"/>
      <c r="AD433" s="79"/>
      <c r="AI433" s="409"/>
      <c r="AJ433" s="409"/>
      <c r="AK433" s="409"/>
      <c r="AL433" s="79"/>
      <c r="AM433" s="79"/>
      <c r="AN433" s="79"/>
      <c r="AS433" s="409"/>
      <c r="AT433" s="409"/>
      <c r="AU433" s="409"/>
      <c r="AV433" s="422"/>
      <c r="AW433" s="422"/>
      <c r="AX433" s="79"/>
      <c r="BC433" s="409"/>
      <c r="BD433" s="409"/>
      <c r="BE433" s="409"/>
      <c r="BF433" s="422"/>
      <c r="BG433" s="422"/>
      <c r="BH433" s="79"/>
      <c r="BM433" s="409"/>
      <c r="BN433" s="409"/>
      <c r="BO433" s="409"/>
      <c r="BP433" s="422"/>
      <c r="BQ433" s="422"/>
      <c r="BR433" s="79"/>
      <c r="BW433" s="79"/>
      <c r="BX433" s="79"/>
      <c r="BY433" s="79"/>
      <c r="BZ433" s="422"/>
      <c r="CA433" s="422"/>
      <c r="CB433" s="79"/>
      <c r="CG433" s="409"/>
      <c r="CH433" s="409"/>
      <c r="CI433" s="409"/>
      <c r="CJ433" s="422"/>
      <c r="CK433" s="422"/>
      <c r="CL433" s="79"/>
      <c r="CQ433" s="409"/>
      <c r="CR433" s="409"/>
      <c r="CS433" s="409"/>
      <c r="CT433" s="422"/>
      <c r="CU433" s="422"/>
    </row>
    <row r="434" spans="5:99">
      <c r="E434" s="79"/>
      <c r="F434" s="79"/>
      <c r="G434" s="79"/>
      <c r="H434" s="79"/>
      <c r="I434" s="79"/>
      <c r="J434" s="79"/>
      <c r="O434" s="409"/>
      <c r="P434" s="409"/>
      <c r="Q434" s="409"/>
      <c r="R434" s="422"/>
      <c r="S434" s="422"/>
      <c r="T434" s="79"/>
      <c r="Y434" s="409"/>
      <c r="Z434" s="409"/>
      <c r="AA434" s="409"/>
      <c r="AB434" s="422"/>
      <c r="AC434" s="422"/>
      <c r="AD434" s="79"/>
      <c r="AI434" s="409"/>
      <c r="AJ434" s="409"/>
      <c r="AK434" s="409"/>
      <c r="AL434" s="79"/>
      <c r="AM434" s="79"/>
      <c r="AN434" s="79"/>
      <c r="AS434" s="409"/>
      <c r="AT434" s="409"/>
      <c r="AU434" s="409"/>
      <c r="AV434" s="422"/>
      <c r="AW434" s="422"/>
      <c r="AX434" s="79"/>
      <c r="BC434" s="409"/>
      <c r="BD434" s="409"/>
      <c r="BE434" s="409"/>
      <c r="BF434" s="422"/>
      <c r="BG434" s="422"/>
      <c r="BH434" s="79"/>
      <c r="BM434" s="409"/>
      <c r="BN434" s="409"/>
      <c r="BO434" s="409"/>
      <c r="BP434" s="422"/>
      <c r="BQ434" s="422"/>
      <c r="BR434" s="79"/>
      <c r="BW434" s="79"/>
      <c r="BX434" s="79"/>
      <c r="BY434" s="79"/>
      <c r="BZ434" s="422"/>
      <c r="CA434" s="422"/>
      <c r="CB434" s="79"/>
      <c r="CG434" s="409"/>
      <c r="CH434" s="409"/>
      <c r="CI434" s="409"/>
      <c r="CJ434" s="422"/>
      <c r="CK434" s="422"/>
      <c r="CL434" s="79"/>
      <c r="CQ434" s="409"/>
      <c r="CR434" s="409"/>
      <c r="CS434" s="409"/>
      <c r="CT434" s="422"/>
      <c r="CU434" s="422"/>
    </row>
    <row r="435" spans="5:99">
      <c r="E435" s="79"/>
      <c r="F435" s="79"/>
      <c r="G435" s="79"/>
      <c r="H435" s="79"/>
      <c r="I435" s="79"/>
      <c r="J435" s="79"/>
      <c r="O435" s="409"/>
      <c r="P435" s="409"/>
      <c r="Q435" s="409"/>
      <c r="R435" s="422"/>
      <c r="S435" s="422"/>
      <c r="T435" s="79"/>
      <c r="Y435" s="409"/>
      <c r="Z435" s="409"/>
      <c r="AA435" s="409"/>
      <c r="AB435" s="422"/>
      <c r="AC435" s="422"/>
      <c r="AD435" s="79"/>
      <c r="AI435" s="409"/>
      <c r="AJ435" s="409"/>
      <c r="AK435" s="409"/>
      <c r="AL435" s="79"/>
      <c r="AM435" s="79"/>
      <c r="AN435" s="79"/>
      <c r="AS435" s="409"/>
      <c r="AT435" s="409"/>
      <c r="AU435" s="409"/>
      <c r="AV435" s="422"/>
      <c r="AW435" s="422"/>
      <c r="AX435" s="79"/>
      <c r="BC435" s="409"/>
      <c r="BD435" s="409"/>
      <c r="BE435" s="409"/>
      <c r="BF435" s="422"/>
      <c r="BG435" s="422"/>
      <c r="BH435" s="79"/>
      <c r="BM435" s="409"/>
      <c r="BN435" s="409"/>
      <c r="BO435" s="409"/>
      <c r="BP435" s="422"/>
      <c r="BQ435" s="422"/>
      <c r="BR435" s="79"/>
      <c r="BW435" s="79"/>
      <c r="BX435" s="79"/>
      <c r="BY435" s="79"/>
      <c r="BZ435" s="422"/>
      <c r="CA435" s="422"/>
      <c r="CB435" s="79"/>
      <c r="CG435" s="409"/>
      <c r="CH435" s="409"/>
      <c r="CI435" s="409"/>
      <c r="CJ435" s="422"/>
      <c r="CK435" s="422"/>
      <c r="CL435" s="79"/>
      <c r="CQ435" s="409"/>
      <c r="CR435" s="409"/>
      <c r="CS435" s="409"/>
      <c r="CT435" s="422"/>
      <c r="CU435" s="422"/>
    </row>
    <row r="436" spans="5:99">
      <c r="E436" s="79"/>
      <c r="F436" s="79"/>
      <c r="G436" s="79"/>
      <c r="H436" s="79"/>
      <c r="I436" s="79"/>
      <c r="J436" s="79"/>
      <c r="O436" s="409"/>
      <c r="P436" s="409"/>
      <c r="Q436" s="409"/>
      <c r="R436" s="422"/>
      <c r="S436" s="422"/>
      <c r="T436" s="79"/>
      <c r="Y436" s="409"/>
      <c r="Z436" s="409"/>
      <c r="AA436" s="409"/>
      <c r="AB436" s="422"/>
      <c r="AC436" s="422"/>
      <c r="AD436" s="79"/>
      <c r="AI436" s="409"/>
      <c r="AJ436" s="409"/>
      <c r="AK436" s="409"/>
      <c r="AL436" s="79"/>
      <c r="AM436" s="79"/>
      <c r="AN436" s="79"/>
      <c r="AS436" s="409"/>
      <c r="AT436" s="409"/>
      <c r="AU436" s="409"/>
      <c r="AV436" s="422"/>
      <c r="AW436" s="422"/>
      <c r="AX436" s="79"/>
      <c r="BC436" s="409"/>
      <c r="BD436" s="409"/>
      <c r="BE436" s="409"/>
      <c r="BF436" s="422"/>
      <c r="BG436" s="422"/>
      <c r="BH436" s="79"/>
      <c r="BM436" s="409"/>
      <c r="BN436" s="409"/>
      <c r="BO436" s="409"/>
      <c r="BP436" s="422"/>
      <c r="BQ436" s="422"/>
      <c r="BR436" s="79"/>
      <c r="BW436" s="79"/>
      <c r="BX436" s="79"/>
      <c r="BY436" s="79"/>
      <c r="BZ436" s="422"/>
      <c r="CA436" s="422"/>
      <c r="CB436" s="79"/>
      <c r="CG436" s="409"/>
      <c r="CH436" s="409"/>
      <c r="CI436" s="409"/>
      <c r="CJ436" s="422"/>
      <c r="CK436" s="422"/>
      <c r="CL436" s="79"/>
      <c r="CQ436" s="409"/>
      <c r="CR436" s="409"/>
      <c r="CS436" s="409"/>
      <c r="CT436" s="422"/>
      <c r="CU436" s="422"/>
    </row>
    <row r="437" spans="5:99">
      <c r="E437" s="79"/>
      <c r="F437" s="79"/>
      <c r="G437" s="79"/>
      <c r="H437" s="79"/>
      <c r="I437" s="79"/>
      <c r="J437" s="79"/>
      <c r="O437" s="409"/>
      <c r="P437" s="409"/>
      <c r="Q437" s="409"/>
      <c r="R437" s="422"/>
      <c r="S437" s="422"/>
      <c r="T437" s="79"/>
      <c r="Y437" s="409"/>
      <c r="Z437" s="409"/>
      <c r="AA437" s="409"/>
      <c r="AB437" s="422"/>
      <c r="AC437" s="422"/>
      <c r="AD437" s="79"/>
      <c r="AI437" s="409"/>
      <c r="AJ437" s="409"/>
      <c r="AK437" s="409"/>
      <c r="AL437" s="79"/>
      <c r="AM437" s="79"/>
      <c r="AN437" s="79"/>
      <c r="AS437" s="409"/>
      <c r="AT437" s="409"/>
      <c r="AU437" s="409"/>
      <c r="AV437" s="422"/>
      <c r="AW437" s="422"/>
      <c r="AX437" s="79"/>
      <c r="BC437" s="409"/>
      <c r="BD437" s="409"/>
      <c r="BE437" s="409"/>
      <c r="BF437" s="422"/>
      <c r="BG437" s="422"/>
      <c r="BH437" s="79"/>
      <c r="BM437" s="409"/>
      <c r="BN437" s="409"/>
      <c r="BO437" s="409"/>
      <c r="BP437" s="422"/>
      <c r="BQ437" s="422"/>
      <c r="BR437" s="79"/>
      <c r="BW437" s="79"/>
      <c r="BX437" s="79"/>
      <c r="BY437" s="79"/>
      <c r="BZ437" s="422"/>
      <c r="CA437" s="422"/>
      <c r="CB437" s="79"/>
      <c r="CG437" s="409"/>
      <c r="CH437" s="409"/>
      <c r="CI437" s="409"/>
      <c r="CJ437" s="422"/>
      <c r="CK437" s="422"/>
      <c r="CL437" s="79"/>
      <c r="CQ437" s="409"/>
      <c r="CR437" s="409"/>
      <c r="CS437" s="409"/>
      <c r="CT437" s="422"/>
      <c r="CU437" s="422"/>
    </row>
    <row r="438" spans="5:99">
      <c r="E438" s="79"/>
      <c r="F438" s="79"/>
      <c r="G438" s="79"/>
      <c r="H438" s="79"/>
      <c r="I438" s="79"/>
      <c r="J438" s="79"/>
      <c r="O438" s="409"/>
      <c r="P438" s="409"/>
      <c r="Q438" s="409"/>
      <c r="R438" s="422"/>
      <c r="S438" s="422"/>
      <c r="T438" s="79"/>
      <c r="Y438" s="409"/>
      <c r="Z438" s="409"/>
      <c r="AA438" s="409"/>
      <c r="AB438" s="422"/>
      <c r="AC438" s="422"/>
      <c r="AD438" s="79"/>
      <c r="AI438" s="409"/>
      <c r="AJ438" s="409"/>
      <c r="AK438" s="409"/>
      <c r="AL438" s="79"/>
      <c r="AM438" s="79"/>
      <c r="AN438" s="79"/>
      <c r="AS438" s="409"/>
      <c r="AT438" s="409"/>
      <c r="AU438" s="409"/>
      <c r="AV438" s="422"/>
      <c r="AW438" s="422"/>
      <c r="AX438" s="79"/>
      <c r="BC438" s="409"/>
      <c r="BD438" s="409"/>
      <c r="BE438" s="409"/>
      <c r="BF438" s="422"/>
      <c r="BG438" s="422"/>
      <c r="BH438" s="79"/>
      <c r="BM438" s="409"/>
      <c r="BN438" s="409"/>
      <c r="BO438" s="409"/>
      <c r="BP438" s="422"/>
      <c r="BQ438" s="422"/>
      <c r="BR438" s="79"/>
      <c r="BW438" s="79"/>
      <c r="BX438" s="79"/>
      <c r="BY438" s="79"/>
      <c r="BZ438" s="422"/>
      <c r="CA438" s="422"/>
      <c r="CB438" s="79"/>
      <c r="CG438" s="409"/>
      <c r="CH438" s="409"/>
      <c r="CI438" s="409"/>
      <c r="CJ438" s="422"/>
      <c r="CK438" s="422"/>
      <c r="CL438" s="79"/>
      <c r="CQ438" s="409"/>
      <c r="CR438" s="409"/>
      <c r="CS438" s="409"/>
      <c r="CT438" s="422"/>
      <c r="CU438" s="422"/>
    </row>
    <row r="439" spans="5:99">
      <c r="E439" s="79"/>
      <c r="F439" s="79"/>
      <c r="G439" s="79"/>
      <c r="H439" s="79"/>
      <c r="I439" s="79"/>
      <c r="J439" s="79"/>
      <c r="O439" s="409"/>
      <c r="P439" s="409"/>
      <c r="Q439" s="409"/>
      <c r="R439" s="422"/>
      <c r="S439" s="422"/>
      <c r="T439" s="79"/>
      <c r="Y439" s="409"/>
      <c r="Z439" s="409"/>
      <c r="AA439" s="409"/>
      <c r="AB439" s="422"/>
      <c r="AC439" s="422"/>
      <c r="AD439" s="79"/>
      <c r="AI439" s="409"/>
      <c r="AJ439" s="409"/>
      <c r="AK439" s="409"/>
      <c r="AL439" s="79"/>
      <c r="AM439" s="79"/>
      <c r="AN439" s="79"/>
      <c r="AS439" s="409"/>
      <c r="AT439" s="409"/>
      <c r="AU439" s="409"/>
      <c r="AV439" s="422"/>
      <c r="AW439" s="422"/>
      <c r="AX439" s="79"/>
      <c r="BC439" s="409"/>
      <c r="BD439" s="409"/>
      <c r="BE439" s="409"/>
      <c r="BF439" s="422"/>
      <c r="BG439" s="422"/>
      <c r="BH439" s="79"/>
      <c r="BM439" s="409"/>
      <c r="BN439" s="409"/>
      <c r="BO439" s="409"/>
      <c r="BP439" s="422"/>
      <c r="BQ439" s="422"/>
      <c r="BR439" s="79"/>
      <c r="BW439" s="79"/>
      <c r="BX439" s="79"/>
      <c r="BY439" s="79"/>
      <c r="BZ439" s="422"/>
      <c r="CA439" s="422"/>
      <c r="CB439" s="79"/>
      <c r="CG439" s="409"/>
      <c r="CH439" s="409"/>
      <c r="CI439" s="409"/>
      <c r="CJ439" s="422"/>
      <c r="CK439" s="422"/>
      <c r="CL439" s="79"/>
      <c r="CQ439" s="409"/>
      <c r="CR439" s="409"/>
      <c r="CS439" s="409"/>
      <c r="CT439" s="422"/>
      <c r="CU439" s="422"/>
    </row>
    <row r="440" spans="5:99">
      <c r="E440" s="79"/>
      <c r="F440" s="79"/>
      <c r="G440" s="79"/>
      <c r="H440" s="79"/>
      <c r="I440" s="79"/>
      <c r="J440" s="79"/>
      <c r="O440" s="409"/>
      <c r="P440" s="409"/>
      <c r="Q440" s="409"/>
      <c r="R440" s="422"/>
      <c r="S440" s="422"/>
      <c r="T440" s="79"/>
      <c r="Y440" s="409"/>
      <c r="Z440" s="409"/>
      <c r="AA440" s="409"/>
      <c r="AB440" s="422"/>
      <c r="AC440" s="422"/>
      <c r="AD440" s="79"/>
      <c r="AI440" s="409"/>
      <c r="AJ440" s="409"/>
      <c r="AK440" s="409"/>
      <c r="AL440" s="79"/>
      <c r="AM440" s="79"/>
      <c r="AN440" s="79"/>
      <c r="AS440" s="409"/>
      <c r="AT440" s="409"/>
      <c r="AU440" s="409"/>
      <c r="AV440" s="422"/>
      <c r="AW440" s="422"/>
      <c r="AX440" s="79"/>
      <c r="BC440" s="409"/>
      <c r="BD440" s="409"/>
      <c r="BE440" s="409"/>
      <c r="BF440" s="422"/>
      <c r="BG440" s="422"/>
      <c r="BH440" s="79"/>
      <c r="BM440" s="409"/>
      <c r="BN440" s="409"/>
      <c r="BO440" s="409"/>
      <c r="BP440" s="422"/>
      <c r="BQ440" s="422"/>
      <c r="BR440" s="79"/>
      <c r="BW440" s="79"/>
      <c r="BX440" s="79"/>
      <c r="BY440" s="79"/>
      <c r="BZ440" s="422"/>
      <c r="CA440" s="422"/>
      <c r="CB440" s="79"/>
      <c r="CG440" s="409"/>
      <c r="CH440" s="409"/>
      <c r="CI440" s="409"/>
      <c r="CJ440" s="422"/>
      <c r="CK440" s="422"/>
      <c r="CL440" s="79"/>
      <c r="CQ440" s="409"/>
      <c r="CR440" s="409"/>
      <c r="CS440" s="409"/>
      <c r="CT440" s="422"/>
      <c r="CU440" s="422"/>
    </row>
    <row r="441" spans="5:99">
      <c r="E441" s="79"/>
      <c r="F441" s="79"/>
      <c r="G441" s="79"/>
      <c r="H441" s="79"/>
      <c r="I441" s="79"/>
      <c r="J441" s="79"/>
      <c r="O441" s="409"/>
      <c r="P441" s="409"/>
      <c r="Q441" s="409"/>
      <c r="R441" s="422"/>
      <c r="S441" s="422"/>
      <c r="T441" s="79"/>
      <c r="Y441" s="409"/>
      <c r="Z441" s="409"/>
      <c r="AA441" s="409"/>
      <c r="AB441" s="422"/>
      <c r="AC441" s="422"/>
      <c r="AD441" s="79"/>
      <c r="AI441" s="409"/>
      <c r="AJ441" s="409"/>
      <c r="AK441" s="409"/>
      <c r="AL441" s="79"/>
      <c r="AM441" s="79"/>
      <c r="AN441" s="79"/>
      <c r="AS441" s="409"/>
      <c r="AT441" s="409"/>
      <c r="AU441" s="409"/>
      <c r="AV441" s="422"/>
      <c r="AW441" s="422"/>
      <c r="AX441" s="79"/>
      <c r="BC441" s="409"/>
      <c r="BD441" s="409"/>
      <c r="BE441" s="409"/>
      <c r="BF441" s="422"/>
      <c r="BG441" s="422"/>
      <c r="BH441" s="79"/>
      <c r="BM441" s="409"/>
      <c r="BN441" s="409"/>
      <c r="BO441" s="409"/>
      <c r="BP441" s="422"/>
      <c r="BQ441" s="422"/>
      <c r="BR441" s="79"/>
      <c r="BW441" s="79"/>
      <c r="BX441" s="79"/>
      <c r="BY441" s="79"/>
      <c r="BZ441" s="422"/>
      <c r="CA441" s="422"/>
      <c r="CB441" s="79"/>
      <c r="CG441" s="409"/>
      <c r="CH441" s="409"/>
      <c r="CI441" s="409"/>
      <c r="CJ441" s="422"/>
      <c r="CK441" s="422"/>
      <c r="CL441" s="79"/>
      <c r="CQ441" s="409"/>
      <c r="CR441" s="409"/>
      <c r="CS441" s="409"/>
      <c r="CT441" s="422"/>
      <c r="CU441" s="422"/>
    </row>
    <row r="442" spans="5:99">
      <c r="E442" s="79"/>
      <c r="F442" s="79"/>
      <c r="G442" s="79"/>
      <c r="H442" s="79"/>
      <c r="I442" s="79"/>
      <c r="J442" s="79"/>
      <c r="O442" s="409"/>
      <c r="P442" s="409"/>
      <c r="Q442" s="409"/>
      <c r="R442" s="422"/>
      <c r="S442" s="422"/>
      <c r="T442" s="79"/>
      <c r="Y442" s="409"/>
      <c r="Z442" s="409"/>
      <c r="AA442" s="409"/>
      <c r="AB442" s="422"/>
      <c r="AC442" s="422"/>
      <c r="AD442" s="79"/>
      <c r="AI442" s="409"/>
      <c r="AJ442" s="409"/>
      <c r="AK442" s="409"/>
      <c r="AL442" s="79"/>
      <c r="AM442" s="79"/>
      <c r="AN442" s="79"/>
      <c r="AS442" s="409"/>
      <c r="AT442" s="409"/>
      <c r="AU442" s="409"/>
      <c r="AV442" s="422"/>
      <c r="AW442" s="422"/>
      <c r="AX442" s="79"/>
      <c r="BC442" s="409"/>
      <c r="BD442" s="409"/>
      <c r="BE442" s="409"/>
      <c r="BF442" s="422"/>
      <c r="BG442" s="422"/>
      <c r="BH442" s="79"/>
      <c r="BM442" s="409"/>
      <c r="BN442" s="409"/>
      <c r="BO442" s="409"/>
      <c r="BP442" s="422"/>
      <c r="BQ442" s="422"/>
      <c r="BR442" s="79"/>
      <c r="BW442" s="79"/>
      <c r="BX442" s="79"/>
      <c r="BY442" s="79"/>
      <c r="BZ442" s="422"/>
      <c r="CA442" s="422"/>
      <c r="CB442" s="79"/>
      <c r="CG442" s="409"/>
      <c r="CH442" s="409"/>
      <c r="CI442" s="409"/>
      <c r="CJ442" s="422"/>
      <c r="CK442" s="422"/>
      <c r="CL442" s="79"/>
      <c r="CQ442" s="409"/>
      <c r="CR442" s="409"/>
      <c r="CS442" s="409"/>
      <c r="CT442" s="422"/>
      <c r="CU442" s="422"/>
    </row>
    <row r="443" spans="5:99">
      <c r="E443" s="79"/>
      <c r="F443" s="79"/>
      <c r="G443" s="79"/>
      <c r="H443" s="79"/>
      <c r="I443" s="79"/>
      <c r="J443" s="79"/>
      <c r="O443" s="409"/>
      <c r="P443" s="409"/>
      <c r="Q443" s="409"/>
      <c r="R443" s="422"/>
      <c r="S443" s="422"/>
      <c r="T443" s="79"/>
      <c r="Y443" s="409"/>
      <c r="Z443" s="409"/>
      <c r="AA443" s="409"/>
      <c r="AB443" s="422"/>
      <c r="AC443" s="422"/>
      <c r="AD443" s="79"/>
      <c r="AI443" s="409"/>
      <c r="AJ443" s="409"/>
      <c r="AK443" s="409"/>
      <c r="AL443" s="79"/>
      <c r="AM443" s="79"/>
      <c r="AN443" s="79"/>
      <c r="AS443" s="409"/>
      <c r="AT443" s="409"/>
      <c r="AU443" s="409"/>
      <c r="AV443" s="422"/>
      <c r="AW443" s="422"/>
      <c r="AX443" s="79"/>
      <c r="BC443" s="409"/>
      <c r="BD443" s="409"/>
      <c r="BE443" s="409"/>
      <c r="BF443" s="422"/>
      <c r="BG443" s="422"/>
      <c r="BH443" s="79"/>
      <c r="BM443" s="409"/>
      <c r="BN443" s="409"/>
      <c r="BO443" s="409"/>
      <c r="BP443" s="422"/>
      <c r="BQ443" s="422"/>
      <c r="BR443" s="79"/>
      <c r="BW443" s="79"/>
      <c r="BX443" s="79"/>
      <c r="BY443" s="79"/>
      <c r="BZ443" s="422"/>
      <c r="CA443" s="422"/>
      <c r="CB443" s="79"/>
      <c r="CG443" s="409"/>
      <c r="CH443" s="409"/>
      <c r="CI443" s="409"/>
      <c r="CJ443" s="422"/>
      <c r="CK443" s="422"/>
      <c r="CL443" s="79"/>
      <c r="CQ443" s="409"/>
      <c r="CR443" s="409"/>
      <c r="CS443" s="409"/>
      <c r="CT443" s="422"/>
      <c r="CU443" s="422"/>
    </row>
    <row r="444" spans="5:99">
      <c r="E444" s="79"/>
      <c r="F444" s="79"/>
      <c r="G444" s="79"/>
      <c r="H444" s="79"/>
      <c r="I444" s="79"/>
      <c r="J444" s="79"/>
      <c r="O444" s="409"/>
      <c r="P444" s="409"/>
      <c r="Q444" s="409"/>
      <c r="R444" s="422"/>
      <c r="S444" s="422"/>
      <c r="T444" s="79"/>
      <c r="Y444" s="409"/>
      <c r="Z444" s="409"/>
      <c r="AA444" s="409"/>
      <c r="AB444" s="422"/>
      <c r="AC444" s="422"/>
      <c r="AD444" s="79"/>
      <c r="AI444" s="409"/>
      <c r="AJ444" s="409"/>
      <c r="AK444" s="409"/>
      <c r="AL444" s="79"/>
      <c r="AM444" s="79"/>
      <c r="AN444" s="79"/>
      <c r="AS444" s="409"/>
      <c r="AT444" s="409"/>
      <c r="AU444" s="409"/>
      <c r="AV444" s="422"/>
      <c r="AW444" s="422"/>
      <c r="AX444" s="79"/>
      <c r="BC444" s="409"/>
      <c r="BD444" s="409"/>
      <c r="BE444" s="409"/>
      <c r="BF444" s="422"/>
      <c r="BG444" s="422"/>
      <c r="BH444" s="79"/>
      <c r="BM444" s="409"/>
      <c r="BN444" s="409"/>
      <c r="BO444" s="409"/>
      <c r="BP444" s="422"/>
      <c r="BQ444" s="422"/>
      <c r="BR444" s="79"/>
      <c r="BW444" s="79"/>
      <c r="BX444" s="79"/>
      <c r="BY444" s="79"/>
      <c r="BZ444" s="422"/>
      <c r="CA444" s="422"/>
      <c r="CB444" s="79"/>
      <c r="CG444" s="409"/>
      <c r="CH444" s="409"/>
      <c r="CI444" s="409"/>
      <c r="CJ444" s="422"/>
      <c r="CK444" s="422"/>
      <c r="CL444" s="79"/>
      <c r="CQ444" s="409"/>
      <c r="CR444" s="409"/>
      <c r="CS444" s="409"/>
      <c r="CT444" s="422"/>
      <c r="CU444" s="422"/>
    </row>
    <row r="445" spans="5:99">
      <c r="E445" s="79"/>
      <c r="F445" s="79"/>
      <c r="G445" s="79"/>
      <c r="H445" s="79"/>
      <c r="I445" s="79"/>
      <c r="J445" s="79"/>
      <c r="O445" s="409"/>
      <c r="P445" s="409"/>
      <c r="Q445" s="409"/>
      <c r="R445" s="422"/>
      <c r="S445" s="422"/>
      <c r="T445" s="79"/>
      <c r="Y445" s="409"/>
      <c r="Z445" s="409"/>
      <c r="AA445" s="409"/>
      <c r="AB445" s="422"/>
      <c r="AC445" s="422"/>
      <c r="AD445" s="79"/>
      <c r="AI445" s="409"/>
      <c r="AJ445" s="409"/>
      <c r="AK445" s="409"/>
      <c r="AL445" s="79"/>
      <c r="AM445" s="79"/>
      <c r="AN445" s="79"/>
      <c r="AS445" s="409"/>
      <c r="AT445" s="409"/>
      <c r="AU445" s="409"/>
      <c r="AV445" s="422"/>
      <c r="AW445" s="422"/>
      <c r="AX445" s="79"/>
      <c r="BC445" s="409"/>
      <c r="BD445" s="409"/>
      <c r="BE445" s="409"/>
      <c r="BF445" s="422"/>
      <c r="BG445" s="422"/>
      <c r="BH445" s="79"/>
      <c r="BM445" s="409"/>
      <c r="BN445" s="409"/>
      <c r="BO445" s="409"/>
      <c r="BP445" s="422"/>
      <c r="BQ445" s="422"/>
      <c r="BR445" s="79"/>
      <c r="BW445" s="79"/>
      <c r="BX445" s="79"/>
      <c r="BY445" s="79"/>
      <c r="BZ445" s="422"/>
      <c r="CA445" s="422"/>
      <c r="CB445" s="79"/>
      <c r="CG445" s="409"/>
      <c r="CH445" s="409"/>
      <c r="CI445" s="409"/>
      <c r="CJ445" s="422"/>
      <c r="CK445" s="422"/>
      <c r="CL445" s="79"/>
      <c r="CQ445" s="409"/>
      <c r="CR445" s="409"/>
      <c r="CS445" s="409"/>
      <c r="CT445" s="422"/>
      <c r="CU445" s="422"/>
    </row>
    <row r="446" spans="5:99">
      <c r="E446" s="79"/>
      <c r="F446" s="79"/>
      <c r="G446" s="79"/>
      <c r="H446" s="79"/>
      <c r="I446" s="79"/>
      <c r="J446" s="79"/>
      <c r="O446" s="409"/>
      <c r="P446" s="409"/>
      <c r="Q446" s="409"/>
      <c r="R446" s="422"/>
      <c r="S446" s="422"/>
      <c r="T446" s="79"/>
      <c r="Y446" s="409"/>
      <c r="Z446" s="409"/>
      <c r="AA446" s="409"/>
      <c r="AB446" s="422"/>
      <c r="AC446" s="422"/>
      <c r="AD446" s="79"/>
      <c r="AI446" s="409"/>
      <c r="AJ446" s="409"/>
      <c r="AK446" s="409"/>
      <c r="AL446" s="79"/>
      <c r="AM446" s="79"/>
      <c r="AN446" s="79"/>
      <c r="AS446" s="409"/>
      <c r="AT446" s="409"/>
      <c r="AU446" s="409"/>
      <c r="AV446" s="422"/>
      <c r="AW446" s="422"/>
      <c r="AX446" s="79"/>
      <c r="BC446" s="409"/>
      <c r="BD446" s="409"/>
      <c r="BE446" s="409"/>
      <c r="BF446" s="422"/>
      <c r="BG446" s="422"/>
      <c r="BH446" s="79"/>
      <c r="BM446" s="409"/>
      <c r="BN446" s="409"/>
      <c r="BO446" s="409"/>
      <c r="BP446" s="422"/>
      <c r="BQ446" s="422"/>
      <c r="BR446" s="79"/>
      <c r="BW446" s="79"/>
      <c r="BX446" s="79"/>
      <c r="BY446" s="79"/>
      <c r="BZ446" s="422"/>
      <c r="CA446" s="422"/>
      <c r="CB446" s="79"/>
      <c r="CG446" s="409"/>
      <c r="CH446" s="409"/>
      <c r="CI446" s="409"/>
      <c r="CJ446" s="422"/>
      <c r="CK446" s="422"/>
      <c r="CL446" s="79"/>
      <c r="CQ446" s="409"/>
      <c r="CR446" s="409"/>
      <c r="CS446" s="409"/>
      <c r="CT446" s="422"/>
      <c r="CU446" s="422"/>
    </row>
    <row r="447" spans="5:99">
      <c r="E447" s="79"/>
      <c r="F447" s="79"/>
      <c r="G447" s="79"/>
      <c r="H447" s="79"/>
      <c r="I447" s="79"/>
      <c r="J447" s="79"/>
      <c r="O447" s="409"/>
      <c r="P447" s="409"/>
      <c r="Q447" s="409"/>
      <c r="R447" s="422"/>
      <c r="S447" s="422"/>
      <c r="T447" s="79"/>
      <c r="Y447" s="409"/>
      <c r="Z447" s="409"/>
      <c r="AA447" s="409"/>
      <c r="AB447" s="422"/>
      <c r="AC447" s="422"/>
      <c r="AD447" s="79"/>
      <c r="AI447" s="409"/>
      <c r="AJ447" s="409"/>
      <c r="AK447" s="409"/>
      <c r="AL447" s="79"/>
      <c r="AM447" s="79"/>
      <c r="AN447" s="79"/>
      <c r="AS447" s="409"/>
      <c r="AT447" s="409"/>
      <c r="AU447" s="409"/>
      <c r="AV447" s="422"/>
      <c r="AW447" s="422"/>
      <c r="AX447" s="79"/>
      <c r="BC447" s="409"/>
      <c r="BD447" s="409"/>
      <c r="BE447" s="409"/>
      <c r="BF447" s="422"/>
      <c r="BG447" s="422"/>
      <c r="BH447" s="79"/>
      <c r="BM447" s="409"/>
      <c r="BN447" s="409"/>
      <c r="BO447" s="409"/>
      <c r="BP447" s="422"/>
      <c r="BQ447" s="422"/>
      <c r="BR447" s="79"/>
      <c r="BW447" s="79"/>
      <c r="BX447" s="79"/>
      <c r="BY447" s="79"/>
      <c r="BZ447" s="422"/>
      <c r="CA447" s="422"/>
      <c r="CB447" s="79"/>
      <c r="CG447" s="409"/>
      <c r="CH447" s="409"/>
      <c r="CI447" s="409"/>
      <c r="CJ447" s="422"/>
      <c r="CK447" s="422"/>
      <c r="CL447" s="79"/>
      <c r="CQ447" s="409"/>
      <c r="CR447" s="409"/>
      <c r="CS447" s="409"/>
      <c r="CT447" s="422"/>
      <c r="CU447" s="422"/>
    </row>
    <row r="448" spans="5:99">
      <c r="E448" s="79"/>
      <c r="F448" s="79"/>
      <c r="G448" s="79"/>
      <c r="H448" s="79"/>
      <c r="I448" s="79"/>
      <c r="J448" s="79"/>
      <c r="O448" s="409"/>
      <c r="P448" s="409"/>
      <c r="Q448" s="409"/>
      <c r="R448" s="422"/>
      <c r="S448" s="422"/>
      <c r="T448" s="79"/>
      <c r="Y448" s="409"/>
      <c r="Z448" s="409"/>
      <c r="AA448" s="409"/>
      <c r="AB448" s="422"/>
      <c r="AC448" s="422"/>
      <c r="AD448" s="79"/>
      <c r="AI448" s="409"/>
      <c r="AJ448" s="409"/>
      <c r="AK448" s="409"/>
      <c r="AL448" s="79"/>
      <c r="AM448" s="79"/>
      <c r="AN448" s="79"/>
      <c r="AS448" s="409"/>
      <c r="AT448" s="409"/>
      <c r="AU448" s="409"/>
      <c r="AV448" s="422"/>
      <c r="AW448" s="422"/>
      <c r="AX448" s="79"/>
      <c r="BC448" s="409"/>
      <c r="BD448" s="409"/>
      <c r="BE448" s="409"/>
      <c r="BF448" s="422"/>
      <c r="BG448" s="422"/>
      <c r="BH448" s="79"/>
      <c r="BM448" s="409"/>
      <c r="BN448" s="409"/>
      <c r="BO448" s="409"/>
      <c r="BP448" s="422"/>
      <c r="BQ448" s="422"/>
      <c r="BR448" s="79"/>
      <c r="BW448" s="79"/>
      <c r="BX448" s="79"/>
      <c r="BY448" s="79"/>
      <c r="BZ448" s="422"/>
      <c r="CA448" s="422"/>
      <c r="CB448" s="79"/>
      <c r="CG448" s="409"/>
      <c r="CH448" s="409"/>
      <c r="CI448" s="409"/>
      <c r="CJ448" s="422"/>
      <c r="CK448" s="422"/>
      <c r="CL448" s="79"/>
      <c r="CQ448" s="409"/>
      <c r="CR448" s="409"/>
      <c r="CS448" s="409"/>
      <c r="CT448" s="422"/>
      <c r="CU448" s="422"/>
    </row>
    <row r="449" spans="5:99">
      <c r="E449" s="79"/>
      <c r="F449" s="79"/>
      <c r="G449" s="79"/>
      <c r="H449" s="79"/>
      <c r="I449" s="79"/>
      <c r="J449" s="79"/>
      <c r="O449" s="409"/>
      <c r="P449" s="409"/>
      <c r="Q449" s="409"/>
      <c r="R449" s="422"/>
      <c r="S449" s="422"/>
      <c r="T449" s="79"/>
      <c r="Y449" s="409"/>
      <c r="Z449" s="409"/>
      <c r="AA449" s="409"/>
      <c r="AB449" s="422"/>
      <c r="AC449" s="422"/>
      <c r="AD449" s="79"/>
      <c r="AI449" s="409"/>
      <c r="AJ449" s="409"/>
      <c r="AK449" s="409"/>
      <c r="AL449" s="79"/>
      <c r="AM449" s="79"/>
      <c r="AN449" s="79"/>
      <c r="AS449" s="409"/>
      <c r="AT449" s="409"/>
      <c r="AU449" s="409"/>
      <c r="AV449" s="422"/>
      <c r="AW449" s="422"/>
      <c r="AX449" s="79"/>
      <c r="BC449" s="409"/>
      <c r="BD449" s="409"/>
      <c r="BE449" s="409"/>
      <c r="BF449" s="422"/>
      <c r="BG449" s="422"/>
      <c r="BH449" s="79"/>
      <c r="BM449" s="409"/>
      <c r="BN449" s="409"/>
      <c r="BO449" s="409"/>
      <c r="BP449" s="422"/>
      <c r="BQ449" s="422"/>
      <c r="BR449" s="79"/>
      <c r="BW449" s="79"/>
      <c r="BX449" s="79"/>
      <c r="BY449" s="79"/>
      <c r="BZ449" s="422"/>
      <c r="CA449" s="422"/>
      <c r="CB449" s="79"/>
      <c r="CG449" s="409"/>
      <c r="CH449" s="409"/>
      <c r="CI449" s="409"/>
      <c r="CJ449" s="422"/>
      <c r="CK449" s="422"/>
      <c r="CL449" s="79"/>
      <c r="CQ449" s="409"/>
      <c r="CR449" s="409"/>
      <c r="CS449" s="409"/>
      <c r="CT449" s="422"/>
      <c r="CU449" s="422"/>
    </row>
    <row r="450" spans="5:99">
      <c r="E450" s="79"/>
      <c r="F450" s="79"/>
      <c r="G450" s="79"/>
      <c r="H450" s="79"/>
      <c r="I450" s="79"/>
      <c r="J450" s="79"/>
      <c r="O450" s="409"/>
      <c r="P450" s="409"/>
      <c r="Q450" s="409"/>
      <c r="R450" s="422"/>
      <c r="S450" s="422"/>
      <c r="T450" s="79"/>
      <c r="Y450" s="409"/>
      <c r="Z450" s="409"/>
      <c r="AA450" s="409"/>
      <c r="AB450" s="422"/>
      <c r="AC450" s="422"/>
      <c r="AD450" s="79"/>
      <c r="AI450" s="409"/>
      <c r="AJ450" s="409"/>
      <c r="AK450" s="409"/>
      <c r="AL450" s="79"/>
      <c r="AM450" s="79"/>
      <c r="AN450" s="79"/>
      <c r="AS450" s="409"/>
      <c r="AT450" s="409"/>
      <c r="AU450" s="409"/>
      <c r="AV450" s="422"/>
      <c r="AW450" s="422"/>
      <c r="AX450" s="79"/>
      <c r="BC450" s="409"/>
      <c r="BD450" s="409"/>
      <c r="BE450" s="409"/>
      <c r="BF450" s="422"/>
      <c r="BG450" s="422"/>
      <c r="BH450" s="79"/>
      <c r="BM450" s="409"/>
      <c r="BN450" s="409"/>
      <c r="BO450" s="409"/>
      <c r="BP450" s="422"/>
      <c r="BQ450" s="422"/>
      <c r="BR450" s="79"/>
      <c r="BW450" s="79"/>
      <c r="BX450" s="79"/>
      <c r="BY450" s="79"/>
      <c r="BZ450" s="422"/>
      <c r="CA450" s="422"/>
      <c r="CB450" s="79"/>
      <c r="CG450" s="409"/>
      <c r="CH450" s="409"/>
      <c r="CI450" s="409"/>
      <c r="CJ450" s="422"/>
      <c r="CK450" s="422"/>
      <c r="CL450" s="79"/>
      <c r="CQ450" s="409"/>
      <c r="CR450" s="409"/>
      <c r="CS450" s="409"/>
      <c r="CT450" s="422"/>
      <c r="CU450" s="422"/>
    </row>
    <row r="451" spans="5:99">
      <c r="E451" s="79"/>
      <c r="F451" s="79"/>
      <c r="G451" s="79"/>
      <c r="H451" s="79"/>
      <c r="I451" s="79"/>
      <c r="J451" s="79"/>
      <c r="O451" s="409"/>
      <c r="P451" s="409"/>
      <c r="Q451" s="409"/>
      <c r="R451" s="422"/>
      <c r="S451" s="422"/>
      <c r="T451" s="79"/>
      <c r="Y451" s="409"/>
      <c r="Z451" s="409"/>
      <c r="AA451" s="409"/>
      <c r="AB451" s="422"/>
      <c r="AC451" s="422"/>
      <c r="AD451" s="79"/>
      <c r="AI451" s="409"/>
      <c r="AJ451" s="409"/>
      <c r="AK451" s="409"/>
      <c r="AL451" s="79"/>
      <c r="AM451" s="79"/>
      <c r="AN451" s="79"/>
      <c r="AS451" s="409"/>
      <c r="AT451" s="409"/>
      <c r="AU451" s="409"/>
      <c r="AV451" s="422"/>
      <c r="AW451" s="422"/>
      <c r="AX451" s="79"/>
      <c r="BC451" s="409"/>
      <c r="BD451" s="409"/>
      <c r="BE451" s="409"/>
      <c r="BF451" s="422"/>
      <c r="BG451" s="422"/>
      <c r="BH451" s="79"/>
      <c r="BM451" s="409"/>
      <c r="BN451" s="409"/>
      <c r="BO451" s="409"/>
      <c r="BP451" s="422"/>
      <c r="BQ451" s="422"/>
      <c r="BR451" s="79"/>
      <c r="BW451" s="79"/>
      <c r="BX451" s="79"/>
      <c r="BY451" s="79"/>
      <c r="BZ451" s="422"/>
      <c r="CA451" s="422"/>
      <c r="CB451" s="79"/>
      <c r="CG451" s="409"/>
      <c r="CH451" s="409"/>
      <c r="CI451" s="409"/>
      <c r="CJ451" s="422"/>
      <c r="CK451" s="422"/>
      <c r="CL451" s="79"/>
      <c r="CQ451" s="409"/>
      <c r="CR451" s="409"/>
      <c r="CS451" s="409"/>
      <c r="CT451" s="422"/>
      <c r="CU451" s="422"/>
    </row>
    <row r="452" spans="5:99">
      <c r="E452" s="79"/>
      <c r="F452" s="79"/>
      <c r="G452" s="79"/>
      <c r="H452" s="79"/>
      <c r="I452" s="79"/>
      <c r="J452" s="79"/>
      <c r="O452" s="409"/>
      <c r="P452" s="409"/>
      <c r="Q452" s="409"/>
      <c r="R452" s="422"/>
      <c r="S452" s="422"/>
      <c r="T452" s="79"/>
      <c r="Y452" s="409"/>
      <c r="Z452" s="409"/>
      <c r="AA452" s="409"/>
      <c r="AB452" s="422"/>
      <c r="AC452" s="422"/>
      <c r="AD452" s="79"/>
      <c r="AI452" s="409"/>
      <c r="AJ452" s="409"/>
      <c r="AK452" s="409"/>
      <c r="AL452" s="79"/>
      <c r="AM452" s="79"/>
      <c r="AN452" s="79"/>
      <c r="AS452" s="409"/>
      <c r="AT452" s="409"/>
      <c r="AU452" s="409"/>
      <c r="AV452" s="422"/>
      <c r="AW452" s="422"/>
      <c r="AX452" s="79"/>
      <c r="BC452" s="409"/>
      <c r="BD452" s="409"/>
      <c r="BE452" s="409"/>
      <c r="BF452" s="422"/>
      <c r="BG452" s="422"/>
      <c r="BH452" s="79"/>
      <c r="BM452" s="409"/>
      <c r="BN452" s="409"/>
      <c r="BO452" s="409"/>
      <c r="BP452" s="422"/>
      <c r="BQ452" s="422"/>
      <c r="BR452" s="79"/>
      <c r="BW452" s="79"/>
      <c r="BX452" s="79"/>
      <c r="BY452" s="79"/>
      <c r="BZ452" s="422"/>
      <c r="CA452" s="422"/>
      <c r="CB452" s="79"/>
      <c r="CG452" s="409"/>
      <c r="CH452" s="409"/>
      <c r="CI452" s="409"/>
      <c r="CJ452" s="422"/>
      <c r="CK452" s="422"/>
      <c r="CL452" s="79"/>
      <c r="CQ452" s="409"/>
      <c r="CR452" s="409"/>
      <c r="CS452" s="409"/>
      <c r="CT452" s="422"/>
      <c r="CU452" s="422"/>
    </row>
    <row r="453" spans="5:99">
      <c r="E453" s="79"/>
      <c r="F453" s="79"/>
      <c r="G453" s="79"/>
      <c r="H453" s="79"/>
      <c r="I453" s="79"/>
      <c r="J453" s="79"/>
      <c r="O453" s="409"/>
      <c r="P453" s="409"/>
      <c r="Q453" s="409"/>
      <c r="R453" s="422"/>
      <c r="S453" s="422"/>
      <c r="T453" s="79"/>
      <c r="Y453" s="409"/>
      <c r="Z453" s="409"/>
      <c r="AA453" s="409"/>
      <c r="AB453" s="422"/>
      <c r="AC453" s="422"/>
      <c r="AD453" s="79"/>
      <c r="AI453" s="409"/>
      <c r="AJ453" s="409"/>
      <c r="AK453" s="409"/>
      <c r="AL453" s="79"/>
      <c r="AM453" s="79"/>
      <c r="AN453" s="79"/>
      <c r="AS453" s="409"/>
      <c r="AT453" s="409"/>
      <c r="AU453" s="409"/>
      <c r="AV453" s="422"/>
      <c r="AW453" s="422"/>
      <c r="AX453" s="79"/>
      <c r="BC453" s="409"/>
      <c r="BD453" s="409"/>
      <c r="BE453" s="409"/>
      <c r="BF453" s="422"/>
      <c r="BG453" s="422"/>
      <c r="BH453" s="79"/>
      <c r="BM453" s="409"/>
      <c r="BN453" s="409"/>
      <c r="BO453" s="409"/>
      <c r="BP453" s="422"/>
      <c r="BQ453" s="422"/>
      <c r="BR453" s="79"/>
      <c r="BW453" s="79"/>
      <c r="BX453" s="79"/>
      <c r="BY453" s="79"/>
      <c r="BZ453" s="422"/>
      <c r="CA453" s="422"/>
      <c r="CB453" s="79"/>
      <c r="CG453" s="409"/>
      <c r="CH453" s="409"/>
      <c r="CI453" s="409"/>
      <c r="CJ453" s="422"/>
      <c r="CK453" s="422"/>
      <c r="CL453" s="79"/>
      <c r="CQ453" s="409"/>
      <c r="CR453" s="409"/>
      <c r="CS453" s="409"/>
      <c r="CT453" s="422"/>
      <c r="CU453" s="422"/>
    </row>
    <row r="454" spans="5:99">
      <c r="E454" s="79"/>
      <c r="F454" s="79"/>
      <c r="G454" s="79"/>
      <c r="H454" s="79"/>
      <c r="I454" s="79"/>
      <c r="J454" s="79"/>
      <c r="O454" s="409"/>
      <c r="P454" s="409"/>
      <c r="Q454" s="409"/>
      <c r="R454" s="422"/>
      <c r="S454" s="422"/>
      <c r="T454" s="79"/>
      <c r="Y454" s="409"/>
      <c r="Z454" s="409"/>
      <c r="AA454" s="409"/>
      <c r="AB454" s="422"/>
      <c r="AC454" s="422"/>
      <c r="AD454" s="79"/>
      <c r="AI454" s="409"/>
      <c r="AJ454" s="409"/>
      <c r="AK454" s="409"/>
      <c r="AL454" s="79"/>
      <c r="AM454" s="79"/>
      <c r="AN454" s="79"/>
      <c r="AS454" s="409"/>
      <c r="AT454" s="409"/>
      <c r="AU454" s="409"/>
      <c r="AV454" s="422"/>
      <c r="AW454" s="422"/>
      <c r="AX454" s="79"/>
      <c r="BC454" s="409"/>
      <c r="BD454" s="409"/>
      <c r="BE454" s="409"/>
      <c r="BF454" s="422"/>
      <c r="BG454" s="422"/>
      <c r="BH454" s="79"/>
      <c r="BM454" s="409"/>
      <c r="BN454" s="409"/>
      <c r="BO454" s="409"/>
      <c r="BP454" s="422"/>
      <c r="BQ454" s="422"/>
      <c r="BR454" s="79"/>
      <c r="BW454" s="79"/>
      <c r="BX454" s="79"/>
      <c r="BY454" s="79"/>
      <c r="BZ454" s="422"/>
      <c r="CA454" s="422"/>
      <c r="CB454" s="79"/>
      <c r="CG454" s="409"/>
      <c r="CH454" s="409"/>
      <c r="CI454" s="409"/>
      <c r="CJ454" s="422"/>
      <c r="CK454" s="422"/>
      <c r="CL454" s="79"/>
      <c r="CQ454" s="409"/>
      <c r="CR454" s="409"/>
      <c r="CS454" s="409"/>
      <c r="CT454" s="422"/>
      <c r="CU454" s="422"/>
    </row>
    <row r="455" spans="5:99">
      <c r="E455" s="79"/>
      <c r="F455" s="79"/>
      <c r="G455" s="79"/>
      <c r="H455" s="79"/>
      <c r="I455" s="79"/>
      <c r="J455" s="79"/>
      <c r="O455" s="409"/>
      <c r="P455" s="409"/>
      <c r="Q455" s="409"/>
      <c r="R455" s="422"/>
      <c r="S455" s="422"/>
      <c r="T455" s="79"/>
      <c r="Y455" s="409"/>
      <c r="Z455" s="409"/>
      <c r="AA455" s="409"/>
      <c r="AB455" s="422"/>
      <c r="AC455" s="422"/>
      <c r="AD455" s="79"/>
      <c r="AI455" s="409"/>
      <c r="AJ455" s="409"/>
      <c r="AK455" s="409"/>
      <c r="AL455" s="79"/>
      <c r="AM455" s="79"/>
      <c r="AN455" s="79"/>
      <c r="AS455" s="409"/>
      <c r="AT455" s="409"/>
      <c r="AU455" s="409"/>
      <c r="AV455" s="422"/>
      <c r="AW455" s="422"/>
      <c r="AX455" s="79"/>
      <c r="BC455" s="409"/>
      <c r="BD455" s="409"/>
      <c r="BE455" s="409"/>
      <c r="BF455" s="422"/>
      <c r="BG455" s="422"/>
      <c r="BH455" s="79"/>
      <c r="BM455" s="409"/>
      <c r="BN455" s="409"/>
      <c r="BO455" s="409"/>
      <c r="BP455" s="422"/>
      <c r="BQ455" s="422"/>
      <c r="BR455" s="79"/>
      <c r="BW455" s="79"/>
      <c r="BX455" s="79"/>
      <c r="BY455" s="79"/>
      <c r="BZ455" s="422"/>
      <c r="CA455" s="422"/>
      <c r="CB455" s="79"/>
      <c r="CG455" s="409"/>
      <c r="CH455" s="409"/>
      <c r="CI455" s="409"/>
      <c r="CJ455" s="422"/>
      <c r="CK455" s="422"/>
      <c r="CL455" s="79"/>
      <c r="CQ455" s="409"/>
      <c r="CR455" s="409"/>
      <c r="CS455" s="409"/>
      <c r="CT455" s="422"/>
      <c r="CU455" s="422"/>
    </row>
    <row r="456" spans="5:99">
      <c r="E456" s="79"/>
      <c r="F456" s="79"/>
      <c r="G456" s="79"/>
      <c r="H456" s="79"/>
      <c r="I456" s="79"/>
      <c r="J456" s="79"/>
      <c r="O456" s="409"/>
      <c r="P456" s="409"/>
      <c r="Q456" s="409"/>
      <c r="R456" s="422"/>
      <c r="S456" s="422"/>
      <c r="T456" s="79"/>
      <c r="Y456" s="409"/>
      <c r="Z456" s="409"/>
      <c r="AA456" s="409"/>
      <c r="AB456" s="422"/>
      <c r="AC456" s="422"/>
      <c r="AD456" s="79"/>
      <c r="AI456" s="409"/>
      <c r="AJ456" s="409"/>
      <c r="AK456" s="409"/>
      <c r="AL456" s="79"/>
      <c r="AM456" s="79"/>
      <c r="AN456" s="79"/>
      <c r="AS456" s="409"/>
      <c r="AT456" s="409"/>
      <c r="AU456" s="409"/>
      <c r="AV456" s="422"/>
      <c r="AW456" s="422"/>
      <c r="AX456" s="79"/>
      <c r="BC456" s="409"/>
      <c r="BD456" s="409"/>
      <c r="BE456" s="409"/>
      <c r="BF456" s="422"/>
      <c r="BG456" s="422"/>
      <c r="BH456" s="79"/>
      <c r="BM456" s="409"/>
      <c r="BN456" s="409"/>
      <c r="BO456" s="409"/>
      <c r="BP456" s="422"/>
      <c r="BQ456" s="422"/>
      <c r="BR456" s="79"/>
      <c r="BW456" s="79"/>
      <c r="BX456" s="79"/>
      <c r="BY456" s="79"/>
      <c r="BZ456" s="422"/>
      <c r="CA456" s="422"/>
      <c r="CB456" s="79"/>
      <c r="CG456" s="409"/>
      <c r="CH456" s="409"/>
      <c r="CI456" s="409"/>
      <c r="CJ456" s="422"/>
      <c r="CK456" s="422"/>
      <c r="CL456" s="79"/>
      <c r="CQ456" s="409"/>
      <c r="CR456" s="409"/>
      <c r="CS456" s="409"/>
      <c r="CT456" s="422"/>
      <c r="CU456" s="422"/>
    </row>
    <row r="457" spans="5:99">
      <c r="E457" s="79"/>
      <c r="F457" s="79"/>
      <c r="G457" s="79"/>
      <c r="H457" s="79"/>
      <c r="I457" s="79"/>
      <c r="J457" s="79"/>
      <c r="O457" s="409"/>
      <c r="P457" s="409"/>
      <c r="Q457" s="409"/>
      <c r="R457" s="422"/>
      <c r="S457" s="422"/>
      <c r="T457" s="79"/>
      <c r="Y457" s="409"/>
      <c r="Z457" s="409"/>
      <c r="AA457" s="409"/>
      <c r="AB457" s="422"/>
      <c r="AC457" s="422"/>
      <c r="AD457" s="79"/>
      <c r="AI457" s="409"/>
      <c r="AJ457" s="409"/>
      <c r="AK457" s="409"/>
      <c r="AL457" s="79"/>
      <c r="AM457" s="79"/>
      <c r="AN457" s="79"/>
      <c r="AS457" s="409"/>
      <c r="AT457" s="409"/>
      <c r="AU457" s="409"/>
      <c r="AV457" s="422"/>
      <c r="AW457" s="422"/>
      <c r="AX457" s="79"/>
      <c r="BC457" s="409"/>
      <c r="BD457" s="409"/>
      <c r="BE457" s="409"/>
      <c r="BF457" s="422"/>
      <c r="BG457" s="422"/>
      <c r="BH457" s="79"/>
      <c r="BM457" s="409"/>
      <c r="BN457" s="409"/>
      <c r="BO457" s="409"/>
      <c r="BP457" s="422"/>
      <c r="BQ457" s="422"/>
      <c r="BR457" s="79"/>
      <c r="BW457" s="79"/>
      <c r="BX457" s="79"/>
      <c r="BY457" s="79"/>
      <c r="BZ457" s="422"/>
      <c r="CA457" s="422"/>
      <c r="CB457" s="79"/>
      <c r="CG457" s="409"/>
      <c r="CH457" s="409"/>
      <c r="CI457" s="409"/>
      <c r="CJ457" s="422"/>
      <c r="CK457" s="422"/>
      <c r="CL457" s="79"/>
      <c r="CQ457" s="409"/>
      <c r="CR457" s="409"/>
      <c r="CS457" s="409"/>
      <c r="CT457" s="422"/>
      <c r="CU457" s="422"/>
    </row>
    <row r="458" spans="5:99">
      <c r="E458" s="79"/>
      <c r="F458" s="79"/>
      <c r="G458" s="79"/>
      <c r="H458" s="79"/>
      <c r="I458" s="79"/>
      <c r="J458" s="79"/>
      <c r="O458" s="409"/>
      <c r="P458" s="409"/>
      <c r="Q458" s="409"/>
      <c r="R458" s="422"/>
      <c r="S458" s="422"/>
      <c r="T458" s="79"/>
      <c r="Y458" s="409"/>
      <c r="Z458" s="409"/>
      <c r="AA458" s="409"/>
      <c r="AB458" s="422"/>
      <c r="AC458" s="422"/>
      <c r="AD458" s="79"/>
      <c r="AI458" s="409"/>
      <c r="AJ458" s="409"/>
      <c r="AK458" s="409"/>
      <c r="AL458" s="79"/>
      <c r="AM458" s="79"/>
      <c r="AN458" s="79"/>
      <c r="AS458" s="409"/>
      <c r="AT458" s="409"/>
      <c r="AU458" s="409"/>
      <c r="AV458" s="422"/>
      <c r="AW458" s="422"/>
      <c r="AX458" s="79"/>
      <c r="BC458" s="409"/>
      <c r="BD458" s="409"/>
      <c r="BE458" s="409"/>
      <c r="BF458" s="422"/>
      <c r="BG458" s="422"/>
      <c r="BH458" s="79"/>
      <c r="BM458" s="409"/>
      <c r="BN458" s="409"/>
      <c r="BO458" s="409"/>
      <c r="BP458" s="422"/>
      <c r="BQ458" s="422"/>
      <c r="BR458" s="79"/>
      <c r="BW458" s="79"/>
      <c r="BX458" s="79"/>
      <c r="BY458" s="79"/>
      <c r="BZ458" s="422"/>
      <c r="CA458" s="422"/>
      <c r="CB458" s="79"/>
      <c r="CG458" s="409"/>
      <c r="CH458" s="409"/>
      <c r="CI458" s="409"/>
      <c r="CJ458" s="422"/>
      <c r="CK458" s="422"/>
      <c r="CL458" s="79"/>
      <c r="CQ458" s="409"/>
      <c r="CR458" s="409"/>
      <c r="CS458" s="409"/>
      <c r="CT458" s="422"/>
      <c r="CU458" s="422"/>
    </row>
    <row r="459" spans="5:99">
      <c r="E459" s="79"/>
      <c r="F459" s="79"/>
      <c r="G459" s="79"/>
      <c r="H459" s="79"/>
      <c r="I459" s="79"/>
      <c r="J459" s="79"/>
      <c r="O459" s="409"/>
      <c r="P459" s="409"/>
      <c r="Q459" s="409"/>
      <c r="R459" s="422"/>
      <c r="S459" s="422"/>
      <c r="T459" s="79"/>
      <c r="Y459" s="409"/>
      <c r="Z459" s="409"/>
      <c r="AA459" s="409"/>
      <c r="AB459" s="422"/>
      <c r="AC459" s="422"/>
      <c r="AD459" s="79"/>
      <c r="AI459" s="409"/>
      <c r="AJ459" s="409"/>
      <c r="AK459" s="409"/>
      <c r="AL459" s="79"/>
      <c r="AM459" s="79"/>
      <c r="AN459" s="79"/>
      <c r="AS459" s="409"/>
      <c r="AT459" s="409"/>
      <c r="AU459" s="409"/>
      <c r="AV459" s="422"/>
      <c r="AW459" s="422"/>
      <c r="AX459" s="79"/>
      <c r="BC459" s="409"/>
      <c r="BD459" s="409"/>
      <c r="BE459" s="409"/>
      <c r="BF459" s="422"/>
      <c r="BG459" s="422"/>
      <c r="BH459" s="79"/>
      <c r="BM459" s="409"/>
      <c r="BN459" s="409"/>
      <c r="BO459" s="409"/>
      <c r="BP459" s="422"/>
      <c r="BQ459" s="422"/>
      <c r="BR459" s="79"/>
      <c r="BW459" s="79"/>
      <c r="BX459" s="79"/>
      <c r="BY459" s="79"/>
      <c r="BZ459" s="422"/>
      <c r="CA459" s="422"/>
      <c r="CB459" s="79"/>
      <c r="CG459" s="409"/>
      <c r="CH459" s="409"/>
      <c r="CI459" s="409"/>
      <c r="CJ459" s="422"/>
      <c r="CK459" s="422"/>
      <c r="CL459" s="79"/>
      <c r="CQ459" s="409"/>
      <c r="CR459" s="409"/>
      <c r="CS459" s="409"/>
      <c r="CT459" s="422"/>
      <c r="CU459" s="422"/>
    </row>
    <row r="460" spans="5:99">
      <c r="E460" s="79"/>
      <c r="F460" s="79"/>
      <c r="G460" s="79"/>
      <c r="H460" s="79"/>
      <c r="I460" s="79"/>
      <c r="J460" s="79"/>
      <c r="O460" s="409"/>
      <c r="P460" s="409"/>
      <c r="Q460" s="409"/>
      <c r="R460" s="422"/>
      <c r="S460" s="422"/>
      <c r="T460" s="79"/>
      <c r="Y460" s="409"/>
      <c r="Z460" s="409"/>
      <c r="AA460" s="409"/>
      <c r="AB460" s="422"/>
      <c r="AC460" s="422"/>
      <c r="AD460" s="79"/>
      <c r="AI460" s="409"/>
      <c r="AJ460" s="409"/>
      <c r="AK460" s="409"/>
      <c r="AL460" s="79"/>
      <c r="AM460" s="79"/>
      <c r="AN460" s="79"/>
      <c r="AS460" s="409"/>
      <c r="AT460" s="409"/>
      <c r="AU460" s="409"/>
      <c r="AV460" s="422"/>
      <c r="AW460" s="422"/>
      <c r="AX460" s="79"/>
      <c r="BC460" s="409"/>
      <c r="BD460" s="409"/>
      <c r="BE460" s="409"/>
      <c r="BF460" s="422"/>
      <c r="BG460" s="422"/>
      <c r="BH460" s="79"/>
      <c r="BM460" s="409"/>
      <c r="BN460" s="409"/>
      <c r="BO460" s="409"/>
      <c r="BP460" s="422"/>
      <c r="BQ460" s="422"/>
      <c r="BR460" s="79"/>
      <c r="BW460" s="79"/>
      <c r="BX460" s="79"/>
      <c r="BY460" s="79"/>
      <c r="BZ460" s="422"/>
      <c r="CA460" s="422"/>
      <c r="CB460" s="79"/>
      <c r="CG460" s="409"/>
      <c r="CH460" s="409"/>
      <c r="CI460" s="409"/>
      <c r="CJ460" s="422"/>
      <c r="CK460" s="422"/>
      <c r="CL460" s="79"/>
      <c r="CQ460" s="409"/>
      <c r="CR460" s="409"/>
      <c r="CS460" s="409"/>
      <c r="CT460" s="422"/>
      <c r="CU460" s="422"/>
    </row>
    <row r="461" spans="5:99">
      <c r="E461" s="79"/>
      <c r="F461" s="79"/>
      <c r="G461" s="79"/>
      <c r="H461" s="79"/>
      <c r="I461" s="79"/>
      <c r="J461" s="79"/>
      <c r="O461" s="409"/>
      <c r="P461" s="409"/>
      <c r="Q461" s="409"/>
      <c r="R461" s="422"/>
      <c r="S461" s="422"/>
      <c r="T461" s="79"/>
      <c r="Y461" s="409"/>
      <c r="Z461" s="409"/>
      <c r="AA461" s="409"/>
      <c r="AB461" s="422"/>
      <c r="AC461" s="422"/>
      <c r="AD461" s="79"/>
      <c r="AI461" s="409"/>
      <c r="AJ461" s="409"/>
      <c r="AK461" s="409"/>
      <c r="AL461" s="79"/>
      <c r="AM461" s="79"/>
      <c r="AN461" s="79"/>
      <c r="AS461" s="409"/>
      <c r="AT461" s="409"/>
      <c r="AU461" s="409"/>
      <c r="AV461" s="422"/>
      <c r="AW461" s="422"/>
      <c r="AX461" s="79"/>
      <c r="BC461" s="409"/>
      <c r="BD461" s="409"/>
      <c r="BE461" s="409"/>
      <c r="BF461" s="422"/>
      <c r="BG461" s="422"/>
      <c r="BH461" s="79"/>
      <c r="BM461" s="409"/>
      <c r="BN461" s="409"/>
      <c r="BO461" s="409"/>
      <c r="BP461" s="422"/>
      <c r="BQ461" s="422"/>
      <c r="BR461" s="79"/>
      <c r="BW461" s="79"/>
      <c r="BX461" s="79"/>
      <c r="BY461" s="79"/>
      <c r="BZ461" s="422"/>
      <c r="CA461" s="422"/>
      <c r="CB461" s="79"/>
      <c r="CG461" s="409"/>
      <c r="CH461" s="409"/>
      <c r="CI461" s="409"/>
      <c r="CJ461" s="422"/>
      <c r="CK461" s="422"/>
      <c r="CL461" s="79"/>
      <c r="CQ461" s="409"/>
      <c r="CR461" s="409"/>
      <c r="CS461" s="409"/>
      <c r="CT461" s="422"/>
      <c r="CU461" s="422"/>
    </row>
    <row r="462" spans="5:99">
      <c r="E462" s="79"/>
      <c r="F462" s="79"/>
      <c r="G462" s="79"/>
      <c r="H462" s="79"/>
      <c r="I462" s="79"/>
      <c r="J462" s="79"/>
      <c r="O462" s="409"/>
      <c r="P462" s="409"/>
      <c r="Q462" s="409"/>
      <c r="R462" s="422"/>
      <c r="S462" s="422"/>
      <c r="T462" s="79"/>
      <c r="Y462" s="409"/>
      <c r="Z462" s="409"/>
      <c r="AA462" s="409"/>
      <c r="AB462" s="422"/>
      <c r="AC462" s="422"/>
      <c r="AD462" s="79"/>
      <c r="AI462" s="409"/>
      <c r="AJ462" s="409"/>
      <c r="AK462" s="409"/>
      <c r="AL462" s="79"/>
      <c r="AM462" s="79"/>
      <c r="AN462" s="79"/>
      <c r="AS462" s="409"/>
      <c r="AT462" s="409"/>
      <c r="AU462" s="409"/>
      <c r="AV462" s="422"/>
      <c r="AW462" s="422"/>
      <c r="AX462" s="79"/>
      <c r="BC462" s="409"/>
      <c r="BD462" s="409"/>
      <c r="BE462" s="409"/>
      <c r="BF462" s="422"/>
      <c r="BG462" s="422"/>
      <c r="BH462" s="79"/>
      <c r="BM462" s="409"/>
      <c r="BN462" s="409"/>
      <c r="BO462" s="409"/>
      <c r="BP462" s="422"/>
      <c r="BQ462" s="422"/>
      <c r="BR462" s="79"/>
      <c r="BW462" s="79"/>
      <c r="BX462" s="79"/>
      <c r="BY462" s="79"/>
      <c r="BZ462" s="422"/>
      <c r="CA462" s="422"/>
      <c r="CB462" s="79"/>
      <c r="CG462" s="409"/>
      <c r="CH462" s="409"/>
      <c r="CI462" s="409"/>
      <c r="CJ462" s="422"/>
      <c r="CK462" s="422"/>
      <c r="CL462" s="79"/>
      <c r="CQ462" s="409"/>
      <c r="CR462" s="409"/>
      <c r="CS462" s="409"/>
      <c r="CT462" s="422"/>
      <c r="CU462" s="422"/>
    </row>
    <row r="463" spans="5:99">
      <c r="E463" s="79"/>
      <c r="F463" s="79"/>
      <c r="G463" s="79"/>
      <c r="H463" s="79"/>
      <c r="I463" s="79"/>
      <c r="J463" s="79"/>
      <c r="O463" s="409"/>
      <c r="P463" s="409"/>
      <c r="Q463" s="409"/>
      <c r="R463" s="422"/>
      <c r="S463" s="422"/>
      <c r="T463" s="79"/>
      <c r="Y463" s="409"/>
      <c r="Z463" s="409"/>
      <c r="AA463" s="409"/>
      <c r="AB463" s="422"/>
      <c r="AC463" s="422"/>
      <c r="AD463" s="79"/>
      <c r="AI463" s="409"/>
      <c r="AJ463" s="409"/>
      <c r="AK463" s="409"/>
      <c r="AL463" s="79"/>
      <c r="AM463" s="79"/>
      <c r="AN463" s="79"/>
      <c r="AS463" s="409"/>
      <c r="AT463" s="409"/>
      <c r="AU463" s="409"/>
      <c r="AV463" s="422"/>
      <c r="AW463" s="422"/>
      <c r="AX463" s="79"/>
      <c r="BC463" s="409"/>
      <c r="BD463" s="409"/>
      <c r="BE463" s="409"/>
      <c r="BF463" s="422"/>
      <c r="BG463" s="422"/>
      <c r="BH463" s="79"/>
      <c r="BM463" s="409"/>
      <c r="BN463" s="409"/>
      <c r="BO463" s="409"/>
      <c r="BP463" s="422"/>
      <c r="BQ463" s="422"/>
      <c r="BR463" s="79"/>
      <c r="BW463" s="79"/>
      <c r="BX463" s="79"/>
      <c r="BY463" s="79"/>
      <c r="BZ463" s="422"/>
      <c r="CA463" s="422"/>
      <c r="CB463" s="79"/>
      <c r="CG463" s="409"/>
      <c r="CH463" s="409"/>
      <c r="CI463" s="409"/>
      <c r="CJ463" s="422"/>
      <c r="CK463" s="422"/>
      <c r="CL463" s="79"/>
      <c r="CQ463" s="409"/>
      <c r="CR463" s="409"/>
      <c r="CS463" s="409"/>
      <c r="CT463" s="422"/>
      <c r="CU463" s="422"/>
    </row>
    <row r="464" spans="5:99">
      <c r="E464" s="79"/>
      <c r="F464" s="79"/>
      <c r="G464" s="79"/>
      <c r="H464" s="79"/>
      <c r="I464" s="79"/>
      <c r="J464" s="79"/>
      <c r="O464" s="409"/>
      <c r="P464" s="409"/>
      <c r="Q464" s="409"/>
      <c r="R464" s="422"/>
      <c r="S464" s="422"/>
      <c r="T464" s="79"/>
      <c r="Y464" s="409"/>
      <c r="Z464" s="409"/>
      <c r="AA464" s="409"/>
      <c r="AB464" s="422"/>
      <c r="AC464" s="422"/>
      <c r="AD464" s="79"/>
      <c r="AI464" s="409"/>
      <c r="AJ464" s="409"/>
      <c r="AK464" s="409"/>
      <c r="AL464" s="79"/>
      <c r="AM464" s="79"/>
      <c r="AN464" s="79"/>
      <c r="AS464" s="409"/>
      <c r="AT464" s="409"/>
      <c r="AU464" s="409"/>
      <c r="AV464" s="422"/>
      <c r="AW464" s="422"/>
      <c r="AX464" s="79"/>
      <c r="BC464" s="409"/>
      <c r="BD464" s="409"/>
      <c r="BE464" s="409"/>
      <c r="BF464" s="422"/>
      <c r="BG464" s="422"/>
      <c r="BH464" s="79"/>
      <c r="BM464" s="409"/>
      <c r="BN464" s="409"/>
      <c r="BO464" s="409"/>
      <c r="BP464" s="422"/>
      <c r="BQ464" s="422"/>
      <c r="BR464" s="79"/>
      <c r="BW464" s="79"/>
      <c r="BX464" s="79"/>
      <c r="BY464" s="79"/>
      <c r="BZ464" s="422"/>
      <c r="CA464" s="422"/>
      <c r="CB464" s="79"/>
      <c r="CG464" s="409"/>
      <c r="CH464" s="409"/>
      <c r="CI464" s="409"/>
      <c r="CJ464" s="422"/>
      <c r="CK464" s="422"/>
      <c r="CL464" s="79"/>
      <c r="CQ464" s="409"/>
      <c r="CR464" s="409"/>
      <c r="CS464" s="409"/>
      <c r="CT464" s="422"/>
      <c r="CU464" s="422"/>
    </row>
    <row r="465" spans="5:99">
      <c r="E465" s="79"/>
      <c r="F465" s="79"/>
      <c r="G465" s="79"/>
      <c r="H465" s="79"/>
      <c r="I465" s="79"/>
      <c r="J465" s="79"/>
      <c r="O465" s="409"/>
      <c r="P465" s="409"/>
      <c r="Q465" s="409"/>
      <c r="R465" s="422"/>
      <c r="S465" s="422"/>
      <c r="T465" s="79"/>
      <c r="Y465" s="409"/>
      <c r="Z465" s="409"/>
      <c r="AA465" s="409"/>
      <c r="AB465" s="422"/>
      <c r="AC465" s="422"/>
      <c r="AD465" s="79"/>
      <c r="AI465" s="409"/>
      <c r="AJ465" s="409"/>
      <c r="AK465" s="409"/>
      <c r="AL465" s="79"/>
      <c r="AM465" s="79"/>
      <c r="AN465" s="79"/>
      <c r="AS465" s="409"/>
      <c r="AT465" s="409"/>
      <c r="AU465" s="409"/>
      <c r="AV465" s="422"/>
      <c r="AW465" s="422"/>
      <c r="AX465" s="79"/>
      <c r="BC465" s="409"/>
      <c r="BD465" s="409"/>
      <c r="BE465" s="409"/>
      <c r="BF465" s="422"/>
      <c r="BG465" s="422"/>
      <c r="BH465" s="79"/>
      <c r="BM465" s="409"/>
      <c r="BN465" s="409"/>
      <c r="BO465" s="409"/>
      <c r="BP465" s="422"/>
      <c r="BQ465" s="422"/>
      <c r="BR465" s="79"/>
      <c r="BW465" s="79"/>
      <c r="BX465" s="79"/>
      <c r="BY465" s="79"/>
      <c r="BZ465" s="422"/>
      <c r="CA465" s="422"/>
      <c r="CB465" s="79"/>
      <c r="CG465" s="409"/>
      <c r="CH465" s="409"/>
      <c r="CI465" s="409"/>
      <c r="CJ465" s="422"/>
      <c r="CK465" s="422"/>
      <c r="CL465" s="79"/>
      <c r="CQ465" s="409"/>
      <c r="CR465" s="409"/>
      <c r="CS465" s="409"/>
      <c r="CT465" s="422"/>
      <c r="CU465" s="422"/>
    </row>
    <row r="466" spans="5:99">
      <c r="E466" s="79"/>
      <c r="F466" s="79"/>
      <c r="G466" s="79"/>
      <c r="H466" s="79"/>
      <c r="I466" s="79"/>
      <c r="J466" s="79"/>
      <c r="O466" s="409"/>
      <c r="P466" s="409"/>
      <c r="Q466" s="409"/>
      <c r="R466" s="422"/>
      <c r="S466" s="422"/>
      <c r="T466" s="79"/>
      <c r="Y466" s="409"/>
      <c r="Z466" s="409"/>
      <c r="AA466" s="409"/>
      <c r="AB466" s="422"/>
      <c r="AC466" s="422"/>
      <c r="AD466" s="79"/>
      <c r="AI466" s="409"/>
      <c r="AJ466" s="409"/>
      <c r="AK466" s="409"/>
      <c r="AL466" s="79"/>
      <c r="AM466" s="79"/>
      <c r="AN466" s="79"/>
      <c r="AS466" s="409"/>
      <c r="AT466" s="409"/>
      <c r="AU466" s="409"/>
      <c r="AV466" s="422"/>
      <c r="AW466" s="422"/>
      <c r="AX466" s="79"/>
      <c r="BC466" s="409"/>
      <c r="BD466" s="409"/>
      <c r="BE466" s="409"/>
      <c r="BF466" s="422"/>
      <c r="BG466" s="422"/>
      <c r="BH466" s="79"/>
      <c r="BM466" s="409"/>
      <c r="BN466" s="409"/>
      <c r="BO466" s="409"/>
      <c r="BP466" s="422"/>
      <c r="BQ466" s="422"/>
      <c r="BR466" s="79"/>
      <c r="BW466" s="79"/>
      <c r="BX466" s="79"/>
      <c r="BY466" s="79"/>
      <c r="BZ466" s="422"/>
      <c r="CA466" s="422"/>
      <c r="CB466" s="79"/>
      <c r="CG466" s="409"/>
      <c r="CH466" s="409"/>
      <c r="CI466" s="409"/>
      <c r="CJ466" s="422"/>
      <c r="CK466" s="422"/>
      <c r="CL466" s="79"/>
      <c r="CQ466" s="409"/>
      <c r="CR466" s="409"/>
      <c r="CS466" s="409"/>
      <c r="CT466" s="422"/>
      <c r="CU466" s="422"/>
    </row>
    <row r="467" spans="5:99">
      <c r="E467" s="79"/>
      <c r="F467" s="79"/>
      <c r="G467" s="79"/>
      <c r="H467" s="79"/>
      <c r="I467" s="79"/>
      <c r="J467" s="79"/>
      <c r="O467" s="409"/>
      <c r="P467" s="409"/>
      <c r="Q467" s="409"/>
      <c r="R467" s="422"/>
      <c r="S467" s="422"/>
      <c r="T467" s="79"/>
      <c r="Y467" s="409"/>
      <c r="Z467" s="409"/>
      <c r="AA467" s="409"/>
      <c r="AB467" s="422"/>
      <c r="AC467" s="422"/>
      <c r="AD467" s="79"/>
      <c r="AI467" s="409"/>
      <c r="AJ467" s="409"/>
      <c r="AK467" s="409"/>
      <c r="AL467" s="79"/>
      <c r="AM467" s="79"/>
      <c r="AN467" s="79"/>
      <c r="AS467" s="409"/>
      <c r="AT467" s="409"/>
      <c r="AU467" s="409"/>
      <c r="AV467" s="422"/>
      <c r="AW467" s="422"/>
      <c r="AX467" s="79"/>
      <c r="BC467" s="409"/>
      <c r="BD467" s="409"/>
      <c r="BE467" s="409"/>
      <c r="BF467" s="422"/>
      <c r="BG467" s="422"/>
      <c r="BH467" s="79"/>
      <c r="BM467" s="409"/>
      <c r="BN467" s="409"/>
      <c r="BO467" s="409"/>
      <c r="BP467" s="422"/>
      <c r="BQ467" s="422"/>
      <c r="BR467" s="79"/>
      <c r="BW467" s="79"/>
      <c r="BX467" s="79"/>
      <c r="BY467" s="79"/>
      <c r="BZ467" s="422"/>
      <c r="CA467" s="422"/>
      <c r="CB467" s="79"/>
      <c r="CG467" s="409"/>
      <c r="CH467" s="409"/>
      <c r="CI467" s="409"/>
      <c r="CJ467" s="422"/>
      <c r="CK467" s="422"/>
      <c r="CL467" s="79"/>
      <c r="CQ467" s="409"/>
      <c r="CR467" s="409"/>
      <c r="CS467" s="409"/>
      <c r="CT467" s="422"/>
      <c r="CU467" s="422"/>
    </row>
    <row r="468" spans="5:99">
      <c r="E468" s="79"/>
      <c r="F468" s="79"/>
      <c r="G468" s="79"/>
      <c r="H468" s="79"/>
      <c r="I468" s="79"/>
      <c r="J468" s="79"/>
      <c r="O468" s="409"/>
      <c r="P468" s="409"/>
      <c r="Q468" s="409"/>
      <c r="R468" s="422"/>
      <c r="S468" s="422"/>
      <c r="T468" s="79"/>
      <c r="Y468" s="409"/>
      <c r="Z468" s="409"/>
      <c r="AA468" s="409"/>
      <c r="AB468" s="422"/>
      <c r="AC468" s="422"/>
      <c r="AD468" s="79"/>
      <c r="AI468" s="409"/>
      <c r="AJ468" s="409"/>
      <c r="AK468" s="409"/>
      <c r="AL468" s="79"/>
      <c r="AM468" s="79"/>
      <c r="AN468" s="79"/>
      <c r="AS468" s="409"/>
      <c r="AT468" s="409"/>
      <c r="AU468" s="409"/>
      <c r="AV468" s="422"/>
      <c r="AW468" s="422"/>
      <c r="AX468" s="79"/>
      <c r="BC468" s="409"/>
      <c r="BD468" s="409"/>
      <c r="BE468" s="409"/>
      <c r="BF468" s="422"/>
      <c r="BG468" s="422"/>
      <c r="BH468" s="79"/>
      <c r="BM468" s="409"/>
      <c r="BN468" s="409"/>
      <c r="BO468" s="409"/>
      <c r="BP468" s="422"/>
      <c r="BQ468" s="422"/>
      <c r="BR468" s="79"/>
      <c r="BW468" s="79"/>
      <c r="BX468" s="79"/>
      <c r="BY468" s="79"/>
      <c r="BZ468" s="422"/>
      <c r="CA468" s="422"/>
      <c r="CB468" s="79"/>
      <c r="CG468" s="409"/>
      <c r="CH468" s="409"/>
      <c r="CI468" s="409"/>
      <c r="CJ468" s="422"/>
      <c r="CK468" s="422"/>
      <c r="CL468" s="79"/>
      <c r="CQ468" s="409"/>
      <c r="CR468" s="409"/>
      <c r="CS468" s="409"/>
      <c r="CT468" s="422"/>
      <c r="CU468" s="422"/>
    </row>
    <row r="469" spans="5:99">
      <c r="E469" s="79"/>
      <c r="F469" s="79"/>
      <c r="G469" s="79"/>
      <c r="H469" s="79"/>
      <c r="I469" s="79"/>
      <c r="J469" s="79"/>
      <c r="O469" s="409"/>
      <c r="P469" s="409"/>
      <c r="Q469" s="409"/>
      <c r="R469" s="422"/>
      <c r="S469" s="422"/>
      <c r="T469" s="79"/>
      <c r="Y469" s="409"/>
      <c r="Z469" s="409"/>
      <c r="AA469" s="409"/>
      <c r="AB469" s="422"/>
      <c r="AC469" s="422"/>
      <c r="AD469" s="79"/>
      <c r="AI469" s="409"/>
      <c r="AJ469" s="409"/>
      <c r="AK469" s="409"/>
      <c r="AL469" s="79"/>
      <c r="AM469" s="79"/>
      <c r="AN469" s="79"/>
      <c r="AS469" s="409"/>
      <c r="AT469" s="409"/>
      <c r="AU469" s="409"/>
      <c r="AV469" s="422"/>
      <c r="AW469" s="422"/>
      <c r="AX469" s="79"/>
      <c r="BC469" s="409"/>
      <c r="BD469" s="409"/>
      <c r="BE469" s="409"/>
      <c r="BF469" s="422"/>
      <c r="BG469" s="422"/>
      <c r="BH469" s="79"/>
      <c r="BM469" s="409"/>
      <c r="BN469" s="409"/>
      <c r="BO469" s="409"/>
      <c r="BP469" s="422"/>
      <c r="BQ469" s="422"/>
      <c r="BR469" s="79"/>
      <c r="BW469" s="79"/>
      <c r="BX469" s="79"/>
      <c r="BY469" s="79"/>
      <c r="BZ469" s="422"/>
      <c r="CA469" s="422"/>
      <c r="CB469" s="79"/>
      <c r="CG469" s="409"/>
      <c r="CH469" s="409"/>
      <c r="CI469" s="409"/>
      <c r="CJ469" s="422"/>
      <c r="CK469" s="422"/>
      <c r="CL469" s="79"/>
      <c r="CQ469" s="409"/>
      <c r="CR469" s="409"/>
      <c r="CS469" s="409"/>
      <c r="CT469" s="422"/>
      <c r="CU469" s="422"/>
    </row>
    <row r="470" spans="5:99">
      <c r="E470" s="79"/>
      <c r="F470" s="79"/>
      <c r="G470" s="79"/>
      <c r="H470" s="79"/>
      <c r="I470" s="79"/>
      <c r="J470" s="79"/>
      <c r="O470" s="409"/>
      <c r="P470" s="409"/>
      <c r="Q470" s="409"/>
      <c r="R470" s="422"/>
      <c r="S470" s="422"/>
      <c r="T470" s="79"/>
      <c r="Y470" s="409"/>
      <c r="Z470" s="409"/>
      <c r="AA470" s="409"/>
      <c r="AB470" s="422"/>
      <c r="AC470" s="422"/>
      <c r="AD470" s="79"/>
      <c r="AI470" s="409"/>
      <c r="AJ470" s="409"/>
      <c r="AK470" s="409"/>
      <c r="AL470" s="79"/>
      <c r="AM470" s="79"/>
      <c r="AN470" s="79"/>
      <c r="AS470" s="409"/>
      <c r="AT470" s="409"/>
      <c r="AU470" s="409"/>
      <c r="AV470" s="422"/>
      <c r="AW470" s="422"/>
      <c r="AX470" s="79"/>
      <c r="BC470" s="409"/>
      <c r="BD470" s="409"/>
      <c r="BE470" s="409"/>
      <c r="BF470" s="422"/>
      <c r="BG470" s="422"/>
      <c r="BH470" s="79"/>
      <c r="BM470" s="409"/>
      <c r="BN470" s="409"/>
      <c r="BO470" s="409"/>
      <c r="BP470" s="422"/>
      <c r="BQ470" s="422"/>
      <c r="BR470" s="79"/>
      <c r="BW470" s="79"/>
      <c r="BX470" s="79"/>
      <c r="BY470" s="79"/>
      <c r="BZ470" s="422"/>
      <c r="CA470" s="422"/>
      <c r="CB470" s="79"/>
      <c r="CG470" s="409"/>
      <c r="CH470" s="409"/>
      <c r="CI470" s="409"/>
      <c r="CJ470" s="422"/>
      <c r="CK470" s="422"/>
      <c r="CL470" s="79"/>
      <c r="CQ470" s="409"/>
      <c r="CR470" s="409"/>
      <c r="CS470" s="409"/>
      <c r="CT470" s="422"/>
      <c r="CU470" s="422"/>
    </row>
    <row r="471" spans="5:99">
      <c r="E471" s="79"/>
      <c r="F471" s="79"/>
      <c r="G471" s="79"/>
      <c r="H471" s="79"/>
      <c r="I471" s="79"/>
      <c r="J471" s="79"/>
      <c r="O471" s="409"/>
      <c r="P471" s="409"/>
      <c r="Q471" s="409"/>
      <c r="R471" s="422"/>
      <c r="S471" s="422"/>
      <c r="T471" s="79"/>
      <c r="Y471" s="409"/>
      <c r="Z471" s="409"/>
      <c r="AA471" s="409"/>
      <c r="AB471" s="422"/>
      <c r="AC471" s="422"/>
      <c r="AD471" s="79"/>
      <c r="AI471" s="409"/>
      <c r="AJ471" s="409"/>
      <c r="AK471" s="409"/>
      <c r="AL471" s="79"/>
      <c r="AM471" s="79"/>
      <c r="AN471" s="79"/>
      <c r="AS471" s="409"/>
      <c r="AT471" s="409"/>
      <c r="AU471" s="409"/>
      <c r="AV471" s="422"/>
      <c r="AW471" s="422"/>
      <c r="AX471" s="79"/>
      <c r="BC471" s="409"/>
      <c r="BD471" s="409"/>
      <c r="BE471" s="409"/>
      <c r="BF471" s="422"/>
      <c r="BG471" s="422"/>
      <c r="BH471" s="79"/>
      <c r="BM471" s="409"/>
      <c r="BN471" s="409"/>
      <c r="BO471" s="409"/>
      <c r="BP471" s="422"/>
      <c r="BQ471" s="422"/>
      <c r="BR471" s="79"/>
      <c r="BW471" s="79"/>
      <c r="BX471" s="79"/>
      <c r="BY471" s="79"/>
      <c r="BZ471" s="422"/>
      <c r="CA471" s="422"/>
      <c r="CB471" s="79"/>
      <c r="CG471" s="409"/>
      <c r="CH471" s="409"/>
      <c r="CI471" s="409"/>
      <c r="CJ471" s="422"/>
      <c r="CK471" s="422"/>
      <c r="CL471" s="79"/>
      <c r="CQ471" s="409"/>
      <c r="CR471" s="409"/>
      <c r="CS471" s="409"/>
      <c r="CT471" s="422"/>
      <c r="CU471" s="422"/>
    </row>
    <row r="472" spans="5:99">
      <c r="E472" s="79"/>
      <c r="F472" s="79"/>
      <c r="G472" s="79"/>
      <c r="H472" s="79"/>
      <c r="I472" s="79"/>
      <c r="J472" s="79"/>
      <c r="O472" s="409"/>
      <c r="P472" s="409"/>
      <c r="Q472" s="409"/>
      <c r="R472" s="422"/>
      <c r="S472" s="422"/>
      <c r="T472" s="79"/>
      <c r="Y472" s="409"/>
      <c r="Z472" s="409"/>
      <c r="AA472" s="409"/>
      <c r="AB472" s="422"/>
      <c r="AC472" s="422"/>
      <c r="AD472" s="79"/>
      <c r="AI472" s="409"/>
      <c r="AJ472" s="409"/>
      <c r="AK472" s="409"/>
      <c r="AL472" s="79"/>
      <c r="AM472" s="79"/>
      <c r="AN472" s="79"/>
      <c r="AS472" s="409"/>
      <c r="AT472" s="409"/>
      <c r="AU472" s="409"/>
      <c r="AV472" s="422"/>
      <c r="AW472" s="422"/>
      <c r="AX472" s="79"/>
      <c r="BC472" s="409"/>
      <c r="BD472" s="409"/>
      <c r="BE472" s="409"/>
      <c r="BF472" s="422"/>
      <c r="BG472" s="422"/>
      <c r="BH472" s="79"/>
      <c r="BM472" s="409"/>
      <c r="BN472" s="409"/>
      <c r="BO472" s="409"/>
      <c r="BP472" s="422"/>
      <c r="BQ472" s="422"/>
      <c r="BR472" s="79"/>
      <c r="BW472" s="79"/>
      <c r="BX472" s="79"/>
      <c r="BY472" s="79"/>
      <c r="BZ472" s="422"/>
      <c r="CA472" s="422"/>
      <c r="CB472" s="79"/>
      <c r="CG472" s="409"/>
      <c r="CH472" s="409"/>
      <c r="CI472" s="409"/>
      <c r="CJ472" s="422"/>
      <c r="CK472" s="422"/>
      <c r="CL472" s="79"/>
      <c r="CQ472" s="409"/>
      <c r="CR472" s="409"/>
      <c r="CS472" s="409"/>
      <c r="CT472" s="422"/>
      <c r="CU472" s="422"/>
    </row>
    <row r="473" spans="5:99">
      <c r="E473" s="79"/>
      <c r="F473" s="79"/>
      <c r="G473" s="79"/>
      <c r="H473" s="79"/>
      <c r="I473" s="79"/>
      <c r="J473" s="79"/>
      <c r="O473" s="409"/>
      <c r="P473" s="409"/>
      <c r="Q473" s="409"/>
      <c r="R473" s="422"/>
      <c r="S473" s="422"/>
      <c r="T473" s="79"/>
      <c r="Y473" s="409"/>
      <c r="Z473" s="409"/>
      <c r="AA473" s="409"/>
      <c r="AB473" s="422"/>
      <c r="AC473" s="422"/>
      <c r="AD473" s="79"/>
      <c r="AI473" s="409"/>
      <c r="AJ473" s="409"/>
      <c r="AK473" s="409"/>
      <c r="AL473" s="79"/>
      <c r="AM473" s="79"/>
      <c r="AN473" s="79"/>
      <c r="AS473" s="409"/>
      <c r="AT473" s="409"/>
      <c r="AU473" s="409"/>
      <c r="AV473" s="422"/>
      <c r="AW473" s="422"/>
      <c r="AX473" s="79"/>
      <c r="BC473" s="409"/>
      <c r="BD473" s="409"/>
      <c r="BE473" s="409"/>
      <c r="BF473" s="422"/>
      <c r="BG473" s="422"/>
      <c r="BH473" s="79"/>
      <c r="BM473" s="409"/>
      <c r="BN473" s="409"/>
      <c r="BO473" s="409"/>
      <c r="BP473" s="422"/>
      <c r="BQ473" s="422"/>
      <c r="BR473" s="79"/>
      <c r="BW473" s="79"/>
      <c r="BX473" s="79"/>
      <c r="BY473" s="79"/>
      <c r="BZ473" s="422"/>
      <c r="CA473" s="422"/>
      <c r="CB473" s="79"/>
      <c r="CG473" s="409"/>
      <c r="CH473" s="409"/>
      <c r="CI473" s="409"/>
      <c r="CJ473" s="422"/>
      <c r="CK473" s="422"/>
      <c r="CL473" s="79"/>
      <c r="CQ473" s="409"/>
      <c r="CR473" s="409"/>
      <c r="CS473" s="409"/>
      <c r="CT473" s="422"/>
      <c r="CU473" s="422"/>
    </row>
    <row r="474" spans="5:99">
      <c r="E474" s="79"/>
      <c r="F474" s="79"/>
      <c r="G474" s="79"/>
      <c r="H474" s="79"/>
      <c r="I474" s="79"/>
      <c r="J474" s="79"/>
      <c r="O474" s="409"/>
      <c r="P474" s="409"/>
      <c r="Q474" s="409"/>
      <c r="R474" s="422"/>
      <c r="S474" s="422"/>
      <c r="T474" s="79"/>
      <c r="Y474" s="409"/>
      <c r="Z474" s="409"/>
      <c r="AA474" s="409"/>
      <c r="AB474" s="422"/>
      <c r="AC474" s="422"/>
      <c r="AD474" s="79"/>
      <c r="AI474" s="409"/>
      <c r="AJ474" s="409"/>
      <c r="AK474" s="409"/>
      <c r="AL474" s="79"/>
      <c r="AM474" s="79"/>
      <c r="AN474" s="79"/>
      <c r="AS474" s="409"/>
      <c r="AT474" s="409"/>
      <c r="AU474" s="409"/>
      <c r="AV474" s="422"/>
      <c r="AW474" s="422"/>
      <c r="AX474" s="79"/>
      <c r="BC474" s="409"/>
      <c r="BD474" s="409"/>
      <c r="BE474" s="409"/>
      <c r="BF474" s="422"/>
      <c r="BG474" s="422"/>
      <c r="BH474" s="79"/>
      <c r="BM474" s="409"/>
      <c r="BN474" s="409"/>
      <c r="BO474" s="409"/>
      <c r="BP474" s="422"/>
      <c r="BQ474" s="422"/>
      <c r="BR474" s="79"/>
      <c r="BW474" s="79"/>
      <c r="BX474" s="79"/>
      <c r="BY474" s="79"/>
      <c r="BZ474" s="422"/>
      <c r="CA474" s="422"/>
      <c r="CB474" s="79"/>
      <c r="CG474" s="409"/>
      <c r="CH474" s="409"/>
      <c r="CI474" s="409"/>
      <c r="CJ474" s="422"/>
      <c r="CK474" s="422"/>
      <c r="CL474" s="79"/>
      <c r="CQ474" s="409"/>
      <c r="CR474" s="409"/>
      <c r="CS474" s="409"/>
      <c r="CT474" s="422"/>
      <c r="CU474" s="422"/>
    </row>
    <row r="475" spans="5:99">
      <c r="E475" s="79"/>
      <c r="F475" s="79"/>
      <c r="G475" s="79"/>
      <c r="H475" s="79"/>
      <c r="I475" s="79"/>
      <c r="J475" s="79"/>
      <c r="O475" s="409"/>
      <c r="P475" s="409"/>
      <c r="Q475" s="409"/>
      <c r="R475" s="422"/>
      <c r="S475" s="422"/>
      <c r="T475" s="79"/>
      <c r="Y475" s="409"/>
      <c r="Z475" s="409"/>
      <c r="AA475" s="409"/>
      <c r="AB475" s="422"/>
      <c r="AC475" s="422"/>
      <c r="AD475" s="79"/>
      <c r="AI475" s="409"/>
      <c r="AJ475" s="409"/>
      <c r="AK475" s="409"/>
      <c r="AL475" s="79"/>
      <c r="AM475" s="79"/>
      <c r="AN475" s="79"/>
      <c r="AS475" s="409"/>
      <c r="AT475" s="409"/>
      <c r="AU475" s="409"/>
      <c r="AV475" s="422"/>
      <c r="AW475" s="422"/>
      <c r="AX475" s="79"/>
      <c r="BC475" s="409"/>
      <c r="BD475" s="409"/>
      <c r="BE475" s="409"/>
      <c r="BF475" s="422"/>
      <c r="BG475" s="422"/>
      <c r="BH475" s="79"/>
      <c r="BM475" s="409"/>
      <c r="BN475" s="409"/>
      <c r="BO475" s="409"/>
      <c r="BP475" s="422"/>
      <c r="BQ475" s="422"/>
      <c r="BR475" s="79"/>
      <c r="BW475" s="79"/>
      <c r="BX475" s="79"/>
      <c r="BY475" s="79"/>
      <c r="BZ475" s="422"/>
      <c r="CA475" s="422"/>
      <c r="CB475" s="79"/>
      <c r="CG475" s="409"/>
      <c r="CH475" s="409"/>
      <c r="CI475" s="409"/>
      <c r="CJ475" s="422"/>
      <c r="CK475" s="422"/>
      <c r="CL475" s="79"/>
      <c r="CQ475" s="409"/>
      <c r="CR475" s="409"/>
      <c r="CS475" s="409"/>
      <c r="CT475" s="422"/>
      <c r="CU475" s="422"/>
    </row>
    <row r="476" spans="5:99">
      <c r="E476" s="79"/>
      <c r="F476" s="79"/>
      <c r="G476" s="79"/>
      <c r="H476" s="79"/>
      <c r="I476" s="79"/>
      <c r="J476" s="79"/>
      <c r="O476" s="409"/>
      <c r="P476" s="409"/>
      <c r="Q476" s="409"/>
      <c r="R476" s="422"/>
      <c r="S476" s="422"/>
      <c r="T476" s="79"/>
      <c r="Y476" s="409"/>
      <c r="Z476" s="409"/>
      <c r="AA476" s="409"/>
      <c r="AB476" s="422"/>
      <c r="AC476" s="422"/>
      <c r="AD476" s="79"/>
      <c r="AI476" s="409"/>
      <c r="AJ476" s="409"/>
      <c r="AK476" s="409"/>
      <c r="AL476" s="79"/>
      <c r="AM476" s="79"/>
      <c r="AN476" s="79"/>
      <c r="AS476" s="409"/>
      <c r="AT476" s="409"/>
      <c r="AU476" s="409"/>
      <c r="AV476" s="422"/>
      <c r="AW476" s="422"/>
      <c r="AX476" s="79"/>
      <c r="BC476" s="409"/>
      <c r="BD476" s="409"/>
      <c r="BE476" s="409"/>
      <c r="BF476" s="422"/>
      <c r="BG476" s="422"/>
      <c r="BH476" s="79"/>
      <c r="BM476" s="409"/>
      <c r="BN476" s="409"/>
      <c r="BO476" s="409"/>
      <c r="BP476" s="422"/>
      <c r="BQ476" s="422"/>
      <c r="BR476" s="79"/>
      <c r="BW476" s="79"/>
      <c r="BX476" s="79"/>
      <c r="BY476" s="79"/>
      <c r="BZ476" s="422"/>
      <c r="CA476" s="422"/>
      <c r="CB476" s="79"/>
      <c r="CG476" s="409"/>
      <c r="CH476" s="409"/>
      <c r="CI476" s="409"/>
      <c r="CJ476" s="422"/>
      <c r="CK476" s="422"/>
      <c r="CL476" s="79"/>
      <c r="CQ476" s="409"/>
      <c r="CR476" s="409"/>
      <c r="CS476" s="409"/>
      <c r="CT476" s="422"/>
      <c r="CU476" s="422"/>
    </row>
    <row r="477" spans="5:99">
      <c r="E477" s="79"/>
      <c r="F477" s="79"/>
      <c r="G477" s="79"/>
      <c r="H477" s="79"/>
      <c r="I477" s="79"/>
      <c r="J477" s="79"/>
      <c r="O477" s="409"/>
      <c r="P477" s="409"/>
      <c r="Q477" s="409"/>
      <c r="R477" s="422"/>
      <c r="S477" s="422"/>
      <c r="T477" s="79"/>
      <c r="Y477" s="409"/>
      <c r="Z477" s="409"/>
      <c r="AA477" s="409"/>
      <c r="AB477" s="422"/>
      <c r="AC477" s="422"/>
      <c r="AD477" s="79"/>
      <c r="AI477" s="409"/>
      <c r="AJ477" s="409"/>
      <c r="AK477" s="409"/>
      <c r="AL477" s="79"/>
      <c r="AM477" s="79"/>
      <c r="AN477" s="79"/>
      <c r="AS477" s="409"/>
      <c r="AT477" s="409"/>
      <c r="AU477" s="409"/>
      <c r="AV477" s="422"/>
      <c r="AW477" s="422"/>
      <c r="AX477" s="79"/>
      <c r="BC477" s="409"/>
      <c r="BD477" s="409"/>
      <c r="BE477" s="409"/>
      <c r="BF477" s="422"/>
      <c r="BG477" s="422"/>
      <c r="BH477" s="79"/>
      <c r="BM477" s="409"/>
      <c r="BN477" s="409"/>
      <c r="BO477" s="409"/>
      <c r="BP477" s="422"/>
      <c r="BQ477" s="422"/>
      <c r="BR477" s="79"/>
      <c r="BW477" s="79"/>
      <c r="BX477" s="79"/>
      <c r="BY477" s="79"/>
      <c r="BZ477" s="422"/>
      <c r="CA477" s="422"/>
      <c r="CB477" s="79"/>
      <c r="CG477" s="409"/>
      <c r="CH477" s="409"/>
      <c r="CI477" s="409"/>
      <c r="CJ477" s="422"/>
      <c r="CK477" s="422"/>
      <c r="CL477" s="79"/>
      <c r="CQ477" s="409"/>
      <c r="CR477" s="409"/>
      <c r="CS477" s="409"/>
      <c r="CT477" s="422"/>
      <c r="CU477" s="422"/>
    </row>
    <row r="478" spans="5:99">
      <c r="E478" s="79"/>
      <c r="F478" s="79"/>
      <c r="G478" s="79"/>
      <c r="H478" s="79"/>
      <c r="I478" s="79"/>
      <c r="J478" s="79"/>
      <c r="O478" s="409"/>
      <c r="P478" s="409"/>
      <c r="Q478" s="409"/>
      <c r="R478" s="422"/>
      <c r="S478" s="422"/>
      <c r="T478" s="79"/>
      <c r="Y478" s="409"/>
      <c r="Z478" s="409"/>
      <c r="AA478" s="409"/>
      <c r="AB478" s="422"/>
      <c r="AC478" s="422"/>
      <c r="AD478" s="79"/>
      <c r="AI478" s="409"/>
      <c r="AJ478" s="409"/>
      <c r="AK478" s="409"/>
      <c r="AL478" s="79"/>
      <c r="AM478" s="79"/>
      <c r="AN478" s="79"/>
      <c r="AS478" s="409"/>
      <c r="AT478" s="409"/>
      <c r="AU478" s="409"/>
      <c r="AV478" s="422"/>
      <c r="AW478" s="422"/>
      <c r="AX478" s="79"/>
      <c r="BC478" s="409"/>
      <c r="BD478" s="409"/>
      <c r="BE478" s="409"/>
      <c r="BF478" s="422"/>
      <c r="BG478" s="422"/>
      <c r="BH478" s="79"/>
      <c r="BM478" s="409"/>
      <c r="BN478" s="409"/>
      <c r="BO478" s="409"/>
      <c r="BP478" s="422"/>
      <c r="BQ478" s="422"/>
      <c r="BR478" s="79"/>
      <c r="BW478" s="79"/>
      <c r="BX478" s="79"/>
      <c r="BY478" s="79"/>
      <c r="BZ478" s="422"/>
      <c r="CA478" s="422"/>
      <c r="CB478" s="79"/>
      <c r="CG478" s="409"/>
      <c r="CH478" s="409"/>
      <c r="CI478" s="409"/>
      <c r="CJ478" s="422"/>
      <c r="CK478" s="422"/>
      <c r="CL478" s="79"/>
      <c r="CQ478" s="409"/>
      <c r="CR478" s="409"/>
      <c r="CS478" s="409"/>
      <c r="CT478" s="422"/>
      <c r="CU478" s="422"/>
    </row>
    <row r="479" spans="5:99">
      <c r="E479" s="79"/>
      <c r="F479" s="79"/>
      <c r="G479" s="79"/>
      <c r="H479" s="79"/>
      <c r="I479" s="79"/>
      <c r="J479" s="79"/>
      <c r="O479" s="409"/>
      <c r="P479" s="409"/>
      <c r="Q479" s="409"/>
      <c r="R479" s="422"/>
      <c r="S479" s="422"/>
      <c r="T479" s="79"/>
      <c r="Y479" s="409"/>
      <c r="Z479" s="409"/>
      <c r="AA479" s="409"/>
      <c r="AB479" s="422"/>
      <c r="AC479" s="422"/>
      <c r="AD479" s="79"/>
      <c r="AI479" s="409"/>
      <c r="AJ479" s="409"/>
      <c r="AK479" s="409"/>
      <c r="AL479" s="79"/>
      <c r="AM479" s="79"/>
      <c r="AN479" s="79"/>
      <c r="AS479" s="409"/>
      <c r="AT479" s="409"/>
      <c r="AU479" s="409"/>
      <c r="AV479" s="422"/>
      <c r="AW479" s="422"/>
      <c r="AX479" s="79"/>
      <c r="BC479" s="409"/>
      <c r="BD479" s="409"/>
      <c r="BE479" s="409"/>
      <c r="BF479" s="422"/>
      <c r="BG479" s="422"/>
      <c r="BH479" s="79"/>
      <c r="BM479" s="409"/>
      <c r="BN479" s="409"/>
      <c r="BO479" s="409"/>
      <c r="BP479" s="422"/>
      <c r="BQ479" s="422"/>
      <c r="BR479" s="79"/>
      <c r="BW479" s="79"/>
      <c r="BX479" s="79"/>
      <c r="BY479" s="79"/>
      <c r="BZ479" s="422"/>
      <c r="CA479" s="422"/>
      <c r="CB479" s="79"/>
      <c r="CG479" s="409"/>
      <c r="CH479" s="409"/>
      <c r="CI479" s="409"/>
      <c r="CJ479" s="422"/>
      <c r="CK479" s="422"/>
      <c r="CL479" s="79"/>
      <c r="CQ479" s="409"/>
      <c r="CR479" s="409"/>
      <c r="CS479" s="409"/>
      <c r="CT479" s="422"/>
      <c r="CU479" s="422"/>
    </row>
    <row r="480" spans="5:99">
      <c r="E480" s="79"/>
      <c r="F480" s="79"/>
      <c r="G480" s="79"/>
      <c r="H480" s="79"/>
      <c r="I480" s="79"/>
      <c r="J480" s="79"/>
      <c r="O480" s="409"/>
      <c r="P480" s="409"/>
      <c r="Q480" s="409"/>
      <c r="R480" s="422"/>
      <c r="S480" s="422"/>
      <c r="T480" s="79"/>
      <c r="Y480" s="409"/>
      <c r="Z480" s="409"/>
      <c r="AA480" s="409"/>
      <c r="AB480" s="422"/>
      <c r="AC480" s="422"/>
      <c r="AD480" s="79"/>
      <c r="AI480" s="409"/>
      <c r="AJ480" s="409"/>
      <c r="AK480" s="409"/>
      <c r="AL480" s="79"/>
      <c r="AM480" s="79"/>
      <c r="AN480" s="79"/>
      <c r="AS480" s="409"/>
      <c r="AT480" s="409"/>
      <c r="AU480" s="409"/>
      <c r="AV480" s="422"/>
      <c r="AW480" s="422"/>
      <c r="AX480" s="79"/>
      <c r="BC480" s="409"/>
      <c r="BD480" s="409"/>
      <c r="BE480" s="409"/>
      <c r="BF480" s="422"/>
      <c r="BG480" s="422"/>
      <c r="BH480" s="79"/>
      <c r="BM480" s="409"/>
      <c r="BN480" s="409"/>
      <c r="BO480" s="409"/>
      <c r="BP480" s="422"/>
      <c r="BQ480" s="422"/>
      <c r="BR480" s="79"/>
      <c r="BW480" s="79"/>
      <c r="BX480" s="79"/>
      <c r="BY480" s="79"/>
      <c r="BZ480" s="422"/>
      <c r="CA480" s="422"/>
      <c r="CB480" s="79"/>
      <c r="CG480" s="409"/>
      <c r="CH480" s="409"/>
      <c r="CI480" s="409"/>
      <c r="CJ480" s="422"/>
      <c r="CK480" s="422"/>
      <c r="CL480" s="79"/>
      <c r="CQ480" s="409"/>
      <c r="CR480" s="409"/>
      <c r="CS480" s="409"/>
      <c r="CT480" s="422"/>
      <c r="CU480" s="422"/>
    </row>
    <row r="481" spans="5:99">
      <c r="E481" s="79"/>
      <c r="F481" s="79"/>
      <c r="G481" s="79"/>
      <c r="H481" s="79"/>
      <c r="I481" s="79"/>
      <c r="J481" s="79"/>
      <c r="O481" s="409"/>
      <c r="P481" s="409"/>
      <c r="Q481" s="409"/>
      <c r="R481" s="422"/>
      <c r="S481" s="422"/>
      <c r="T481" s="79"/>
      <c r="Y481" s="409"/>
      <c r="Z481" s="409"/>
      <c r="AA481" s="409"/>
      <c r="AB481" s="422"/>
      <c r="AC481" s="422"/>
      <c r="AD481" s="79"/>
      <c r="AI481" s="409"/>
      <c r="AJ481" s="409"/>
      <c r="AK481" s="409"/>
      <c r="AL481" s="79"/>
      <c r="AM481" s="79"/>
      <c r="AN481" s="79"/>
      <c r="AS481" s="409"/>
      <c r="AT481" s="409"/>
      <c r="AU481" s="409"/>
      <c r="AV481" s="422"/>
      <c r="AW481" s="422"/>
      <c r="AX481" s="79"/>
      <c r="BC481" s="409"/>
      <c r="BD481" s="409"/>
      <c r="BE481" s="409"/>
      <c r="BF481" s="422"/>
      <c r="BG481" s="422"/>
      <c r="BH481" s="79"/>
      <c r="BM481" s="409"/>
      <c r="BN481" s="409"/>
      <c r="BO481" s="409"/>
      <c r="BP481" s="422"/>
      <c r="BQ481" s="422"/>
      <c r="BR481" s="79"/>
      <c r="BW481" s="79"/>
      <c r="BX481" s="79"/>
      <c r="BY481" s="79"/>
      <c r="BZ481" s="422"/>
      <c r="CA481" s="422"/>
      <c r="CB481" s="79"/>
      <c r="CG481" s="409"/>
      <c r="CH481" s="409"/>
      <c r="CI481" s="409"/>
      <c r="CJ481" s="422"/>
      <c r="CK481" s="422"/>
      <c r="CL481" s="79"/>
      <c r="CQ481" s="409"/>
      <c r="CR481" s="409"/>
      <c r="CS481" s="409"/>
      <c r="CT481" s="422"/>
      <c r="CU481" s="422"/>
    </row>
    <row r="482" spans="5:99">
      <c r="E482" s="79"/>
      <c r="F482" s="79"/>
      <c r="G482" s="79"/>
      <c r="H482" s="79"/>
      <c r="I482" s="79"/>
      <c r="J482" s="79"/>
      <c r="O482" s="409"/>
      <c r="P482" s="409"/>
      <c r="Q482" s="409"/>
      <c r="R482" s="422"/>
      <c r="S482" s="422"/>
      <c r="T482" s="79"/>
      <c r="Y482" s="409"/>
      <c r="Z482" s="409"/>
      <c r="AA482" s="409"/>
      <c r="AB482" s="422"/>
      <c r="AC482" s="422"/>
      <c r="AD482" s="79"/>
      <c r="AI482" s="409"/>
      <c r="AJ482" s="409"/>
      <c r="AK482" s="409"/>
      <c r="AL482" s="79"/>
      <c r="AM482" s="79"/>
      <c r="AN482" s="79"/>
      <c r="AS482" s="409"/>
      <c r="AT482" s="409"/>
      <c r="AU482" s="409"/>
      <c r="AV482" s="422"/>
      <c r="AW482" s="422"/>
      <c r="AX482" s="79"/>
      <c r="BC482" s="409"/>
      <c r="BD482" s="409"/>
      <c r="BE482" s="409"/>
      <c r="BF482" s="422"/>
      <c r="BG482" s="422"/>
      <c r="BH482" s="79"/>
      <c r="BM482" s="409"/>
      <c r="BN482" s="409"/>
      <c r="BO482" s="409"/>
      <c r="BP482" s="422"/>
      <c r="BQ482" s="422"/>
      <c r="BR482" s="79"/>
      <c r="BW482" s="79"/>
      <c r="BX482" s="79"/>
      <c r="BY482" s="79"/>
      <c r="BZ482" s="422"/>
      <c r="CA482" s="422"/>
      <c r="CB482" s="79"/>
      <c r="CG482" s="409"/>
      <c r="CH482" s="409"/>
      <c r="CI482" s="409"/>
      <c r="CJ482" s="422"/>
      <c r="CK482" s="422"/>
      <c r="CL482" s="79"/>
      <c r="CQ482" s="409"/>
      <c r="CR482" s="409"/>
      <c r="CS482" s="409"/>
      <c r="CT482" s="422"/>
      <c r="CU482" s="422"/>
    </row>
    <row r="483" spans="5:99">
      <c r="E483" s="79"/>
      <c r="F483" s="79"/>
      <c r="G483" s="79"/>
      <c r="H483" s="79"/>
      <c r="I483" s="79"/>
      <c r="J483" s="79"/>
      <c r="O483" s="409"/>
      <c r="P483" s="409"/>
      <c r="Q483" s="409"/>
      <c r="R483" s="422"/>
      <c r="S483" s="422"/>
      <c r="T483" s="79"/>
      <c r="Y483" s="409"/>
      <c r="Z483" s="409"/>
      <c r="AA483" s="409"/>
      <c r="AB483" s="422"/>
      <c r="AC483" s="422"/>
      <c r="AD483" s="79"/>
      <c r="AI483" s="409"/>
      <c r="AJ483" s="409"/>
      <c r="AK483" s="409"/>
      <c r="AL483" s="79"/>
      <c r="AM483" s="79"/>
      <c r="AN483" s="79"/>
      <c r="AS483" s="409"/>
      <c r="AT483" s="409"/>
      <c r="AU483" s="409"/>
      <c r="AV483" s="422"/>
      <c r="AW483" s="422"/>
      <c r="AX483" s="79"/>
      <c r="BC483" s="409"/>
      <c r="BD483" s="409"/>
      <c r="BE483" s="409"/>
      <c r="BF483" s="422"/>
      <c r="BG483" s="422"/>
      <c r="BH483" s="79"/>
      <c r="BM483" s="409"/>
      <c r="BN483" s="409"/>
      <c r="BO483" s="409"/>
      <c r="BP483" s="422"/>
      <c r="BQ483" s="422"/>
      <c r="BR483" s="79"/>
      <c r="BW483" s="79"/>
      <c r="BX483" s="79"/>
      <c r="BY483" s="79"/>
      <c r="BZ483" s="422"/>
      <c r="CA483" s="422"/>
      <c r="CB483" s="79"/>
      <c r="CG483" s="409"/>
      <c r="CH483" s="409"/>
      <c r="CI483" s="409"/>
      <c r="CJ483" s="422"/>
      <c r="CK483" s="422"/>
      <c r="CL483" s="79"/>
      <c r="CQ483" s="409"/>
      <c r="CR483" s="409"/>
      <c r="CS483" s="409"/>
      <c r="CT483" s="422"/>
      <c r="CU483" s="422"/>
    </row>
    <row r="484" spans="5:99">
      <c r="E484" s="79"/>
      <c r="F484" s="79"/>
      <c r="G484" s="79"/>
      <c r="H484" s="79"/>
      <c r="I484" s="79"/>
      <c r="J484" s="79"/>
      <c r="O484" s="409"/>
      <c r="P484" s="409"/>
      <c r="Q484" s="409"/>
      <c r="R484" s="422"/>
      <c r="S484" s="422"/>
      <c r="T484" s="79"/>
      <c r="Y484" s="409"/>
      <c r="Z484" s="409"/>
      <c r="AA484" s="409"/>
      <c r="AB484" s="422"/>
      <c r="AC484" s="422"/>
      <c r="AD484" s="79"/>
      <c r="AI484" s="409"/>
      <c r="AJ484" s="409"/>
      <c r="AK484" s="409"/>
      <c r="AL484" s="79"/>
      <c r="AM484" s="79"/>
      <c r="AN484" s="79"/>
      <c r="AS484" s="409"/>
      <c r="AT484" s="409"/>
      <c r="AU484" s="409"/>
      <c r="AV484" s="422"/>
      <c r="AW484" s="422"/>
      <c r="AX484" s="79"/>
      <c r="BC484" s="409"/>
      <c r="BD484" s="409"/>
      <c r="BE484" s="409"/>
      <c r="BF484" s="422"/>
      <c r="BG484" s="422"/>
      <c r="BH484" s="79"/>
      <c r="BM484" s="409"/>
      <c r="BN484" s="409"/>
      <c r="BO484" s="409"/>
      <c r="BP484" s="422"/>
      <c r="BQ484" s="422"/>
      <c r="BR484" s="79"/>
      <c r="BW484" s="79"/>
      <c r="BX484" s="79"/>
      <c r="BY484" s="79"/>
      <c r="BZ484" s="422"/>
      <c r="CA484" s="422"/>
      <c r="CB484" s="79"/>
      <c r="CG484" s="409"/>
      <c r="CH484" s="409"/>
      <c r="CI484" s="409"/>
      <c r="CJ484" s="422"/>
      <c r="CK484" s="422"/>
      <c r="CL484" s="79"/>
      <c r="CQ484" s="409"/>
      <c r="CR484" s="409"/>
      <c r="CS484" s="409"/>
      <c r="CT484" s="422"/>
      <c r="CU484" s="422"/>
    </row>
    <row r="485" spans="5:99">
      <c r="E485" s="79"/>
      <c r="F485" s="79"/>
      <c r="G485" s="79"/>
      <c r="H485" s="79"/>
      <c r="I485" s="79"/>
      <c r="J485" s="79"/>
      <c r="O485" s="409"/>
      <c r="P485" s="409"/>
      <c r="Q485" s="409"/>
      <c r="R485" s="422"/>
      <c r="S485" s="422"/>
      <c r="T485" s="79"/>
      <c r="Y485" s="409"/>
      <c r="Z485" s="409"/>
      <c r="AA485" s="409"/>
      <c r="AB485" s="422"/>
      <c r="AC485" s="422"/>
      <c r="AD485" s="79"/>
      <c r="AI485" s="409"/>
      <c r="AJ485" s="409"/>
      <c r="AK485" s="409"/>
      <c r="AL485" s="79"/>
      <c r="AM485" s="79"/>
      <c r="AN485" s="79"/>
      <c r="AS485" s="409"/>
      <c r="AT485" s="409"/>
      <c r="AU485" s="409"/>
      <c r="AV485" s="422"/>
      <c r="AW485" s="422"/>
      <c r="AX485" s="79"/>
      <c r="BC485" s="409"/>
      <c r="BD485" s="409"/>
      <c r="BE485" s="409"/>
      <c r="BF485" s="422"/>
      <c r="BG485" s="422"/>
      <c r="BH485" s="79"/>
      <c r="BM485" s="409"/>
      <c r="BN485" s="409"/>
      <c r="BO485" s="409"/>
      <c r="BP485" s="422"/>
      <c r="BQ485" s="422"/>
      <c r="BR485" s="79"/>
      <c r="BW485" s="79"/>
      <c r="BX485" s="79"/>
      <c r="BY485" s="79"/>
      <c r="BZ485" s="422"/>
      <c r="CA485" s="422"/>
      <c r="CB485" s="79"/>
      <c r="CG485" s="409"/>
      <c r="CH485" s="409"/>
      <c r="CI485" s="409"/>
      <c r="CJ485" s="422"/>
      <c r="CK485" s="422"/>
      <c r="CL485" s="79"/>
      <c r="CQ485" s="409"/>
      <c r="CR485" s="409"/>
      <c r="CS485" s="409"/>
      <c r="CT485" s="422"/>
      <c r="CU485" s="422"/>
    </row>
    <row r="486" spans="5:99">
      <c r="E486" s="79"/>
      <c r="F486" s="79"/>
      <c r="G486" s="79"/>
      <c r="H486" s="79"/>
      <c r="I486" s="79"/>
      <c r="J486" s="79"/>
      <c r="O486" s="409"/>
      <c r="P486" s="409"/>
      <c r="Q486" s="409"/>
      <c r="R486" s="422"/>
      <c r="S486" s="422"/>
      <c r="T486" s="79"/>
      <c r="Y486" s="409"/>
      <c r="Z486" s="409"/>
      <c r="AA486" s="409"/>
      <c r="AB486" s="422"/>
      <c r="AC486" s="422"/>
      <c r="AD486" s="79"/>
      <c r="AI486" s="409"/>
      <c r="AJ486" s="409"/>
      <c r="AK486" s="409"/>
      <c r="AL486" s="79"/>
      <c r="AM486" s="79"/>
      <c r="AN486" s="79"/>
      <c r="AS486" s="409"/>
      <c r="AT486" s="409"/>
      <c r="AU486" s="409"/>
      <c r="AV486" s="422"/>
      <c r="AW486" s="422"/>
      <c r="AX486" s="79"/>
      <c r="BC486" s="409"/>
      <c r="BD486" s="409"/>
      <c r="BE486" s="409"/>
      <c r="BF486" s="422"/>
      <c r="BG486" s="422"/>
      <c r="BH486" s="79"/>
      <c r="BM486" s="409"/>
      <c r="BN486" s="409"/>
      <c r="BO486" s="409"/>
      <c r="BP486" s="422"/>
      <c r="BQ486" s="422"/>
      <c r="BR486" s="79"/>
      <c r="BW486" s="79"/>
      <c r="BX486" s="79"/>
      <c r="BY486" s="79"/>
      <c r="BZ486" s="422"/>
      <c r="CA486" s="422"/>
      <c r="CB486" s="79"/>
      <c r="CG486" s="409"/>
      <c r="CH486" s="409"/>
      <c r="CI486" s="409"/>
      <c r="CJ486" s="422"/>
      <c r="CK486" s="422"/>
      <c r="CL486" s="79"/>
      <c r="CQ486" s="409"/>
      <c r="CR486" s="409"/>
      <c r="CS486" s="409"/>
      <c r="CT486" s="422"/>
      <c r="CU486" s="422"/>
    </row>
    <row r="487" spans="5:99">
      <c r="E487" s="79"/>
      <c r="F487" s="79"/>
      <c r="G487" s="79"/>
      <c r="H487" s="79"/>
      <c r="I487" s="79"/>
      <c r="J487" s="79"/>
      <c r="O487" s="409"/>
      <c r="P487" s="409"/>
      <c r="Q487" s="409"/>
      <c r="R487" s="422"/>
      <c r="S487" s="422"/>
      <c r="T487" s="79"/>
      <c r="Y487" s="409"/>
      <c r="Z487" s="409"/>
      <c r="AA487" s="409"/>
      <c r="AB487" s="422"/>
      <c r="AC487" s="422"/>
      <c r="AD487" s="79"/>
      <c r="AI487" s="409"/>
      <c r="AJ487" s="409"/>
      <c r="AK487" s="409"/>
      <c r="AL487" s="79"/>
      <c r="AM487" s="79"/>
      <c r="AN487" s="79"/>
      <c r="AS487" s="409"/>
      <c r="AT487" s="409"/>
      <c r="AU487" s="409"/>
      <c r="AV487" s="422"/>
      <c r="AW487" s="422"/>
      <c r="AX487" s="79"/>
      <c r="BC487" s="409"/>
      <c r="BD487" s="409"/>
      <c r="BE487" s="409"/>
      <c r="BF487" s="422"/>
      <c r="BG487" s="422"/>
      <c r="BH487" s="79"/>
      <c r="BM487" s="409"/>
      <c r="BN487" s="409"/>
      <c r="BO487" s="409"/>
      <c r="BP487" s="422"/>
      <c r="BQ487" s="422"/>
      <c r="BR487" s="79"/>
      <c r="BW487" s="79"/>
      <c r="BX487" s="79"/>
      <c r="BY487" s="79"/>
      <c r="BZ487" s="422"/>
      <c r="CA487" s="422"/>
      <c r="CB487" s="79"/>
      <c r="CG487" s="409"/>
      <c r="CH487" s="409"/>
      <c r="CI487" s="409"/>
      <c r="CJ487" s="422"/>
      <c r="CK487" s="422"/>
      <c r="CL487" s="79"/>
      <c r="CQ487" s="409"/>
      <c r="CR487" s="409"/>
      <c r="CS487" s="409"/>
      <c r="CT487" s="422"/>
      <c r="CU487" s="422"/>
    </row>
    <row r="488" spans="5:99">
      <c r="E488" s="79"/>
      <c r="F488" s="79"/>
      <c r="G488" s="79"/>
      <c r="H488" s="79"/>
      <c r="I488" s="79"/>
      <c r="J488" s="79"/>
      <c r="O488" s="409"/>
      <c r="P488" s="409"/>
      <c r="Q488" s="409"/>
      <c r="R488" s="422"/>
      <c r="S488" s="422"/>
      <c r="T488" s="79"/>
      <c r="Y488" s="409"/>
      <c r="Z488" s="409"/>
      <c r="AA488" s="409"/>
      <c r="AB488" s="422"/>
      <c r="AC488" s="422"/>
      <c r="AD488" s="79"/>
      <c r="AI488" s="409"/>
      <c r="AJ488" s="409"/>
      <c r="AK488" s="409"/>
      <c r="AL488" s="79"/>
      <c r="AM488" s="79"/>
      <c r="AN488" s="79"/>
      <c r="AS488" s="409"/>
      <c r="AT488" s="409"/>
      <c r="AU488" s="409"/>
      <c r="AV488" s="422"/>
      <c r="AW488" s="422"/>
      <c r="AX488" s="79"/>
      <c r="BC488" s="409"/>
      <c r="BD488" s="409"/>
      <c r="BE488" s="409"/>
      <c r="BF488" s="422"/>
      <c r="BG488" s="422"/>
      <c r="BH488" s="79"/>
      <c r="BM488" s="409"/>
      <c r="BN488" s="409"/>
      <c r="BO488" s="409"/>
      <c r="BP488" s="422"/>
      <c r="BQ488" s="422"/>
      <c r="BR488" s="79"/>
      <c r="BW488" s="79"/>
      <c r="BX488" s="79"/>
      <c r="BY488" s="79"/>
      <c r="BZ488" s="422"/>
      <c r="CA488" s="422"/>
      <c r="CB488" s="79"/>
      <c r="CG488" s="409"/>
      <c r="CH488" s="409"/>
      <c r="CI488" s="409"/>
      <c r="CJ488" s="422"/>
      <c r="CK488" s="422"/>
      <c r="CL488" s="79"/>
      <c r="CQ488" s="409"/>
      <c r="CR488" s="409"/>
      <c r="CS488" s="409"/>
      <c r="CT488" s="422"/>
      <c r="CU488" s="422"/>
    </row>
    <row r="489" spans="5:99">
      <c r="E489" s="79"/>
      <c r="F489" s="79"/>
      <c r="G489" s="79"/>
      <c r="H489" s="79"/>
      <c r="I489" s="79"/>
      <c r="J489" s="79"/>
      <c r="O489" s="409"/>
      <c r="P489" s="409"/>
      <c r="Q489" s="409"/>
      <c r="R489" s="422"/>
      <c r="S489" s="422"/>
      <c r="T489" s="79"/>
      <c r="Y489" s="409"/>
      <c r="Z489" s="409"/>
      <c r="AA489" s="409"/>
      <c r="AB489" s="422"/>
      <c r="AC489" s="422"/>
      <c r="AD489" s="79"/>
      <c r="AI489" s="409"/>
      <c r="AJ489" s="409"/>
      <c r="AK489" s="409"/>
      <c r="AL489" s="79"/>
      <c r="AM489" s="79"/>
      <c r="AN489" s="79"/>
      <c r="AS489" s="409"/>
      <c r="AT489" s="409"/>
      <c r="AU489" s="409"/>
      <c r="AV489" s="422"/>
      <c r="AW489" s="422"/>
      <c r="AX489" s="79"/>
      <c r="BC489" s="409"/>
      <c r="BD489" s="409"/>
      <c r="BE489" s="409"/>
      <c r="BF489" s="422"/>
      <c r="BG489" s="422"/>
      <c r="BH489" s="79"/>
      <c r="BM489" s="409"/>
      <c r="BN489" s="409"/>
      <c r="BO489" s="409"/>
      <c r="BP489" s="422"/>
      <c r="BQ489" s="422"/>
      <c r="BR489" s="79"/>
      <c r="BW489" s="79"/>
      <c r="BX489" s="79"/>
      <c r="BY489" s="79"/>
      <c r="BZ489" s="422"/>
      <c r="CA489" s="422"/>
      <c r="CB489" s="79"/>
      <c r="CG489" s="409"/>
      <c r="CH489" s="409"/>
      <c r="CI489" s="409"/>
      <c r="CJ489" s="422"/>
      <c r="CK489" s="422"/>
      <c r="CL489" s="79"/>
      <c r="CQ489" s="409"/>
      <c r="CR489" s="409"/>
      <c r="CS489" s="409"/>
      <c r="CT489" s="422"/>
      <c r="CU489" s="422"/>
    </row>
    <row r="490" spans="5:99">
      <c r="E490" s="79"/>
      <c r="F490" s="79"/>
      <c r="G490" s="79"/>
      <c r="H490" s="79"/>
      <c r="I490" s="79"/>
      <c r="J490" s="79"/>
      <c r="O490" s="409"/>
      <c r="P490" s="409"/>
      <c r="Q490" s="409"/>
      <c r="R490" s="422"/>
      <c r="S490" s="422"/>
      <c r="T490" s="79"/>
      <c r="Y490" s="409"/>
      <c r="Z490" s="409"/>
      <c r="AA490" s="409"/>
      <c r="AB490" s="422"/>
      <c r="AC490" s="422"/>
      <c r="AD490" s="79"/>
      <c r="AI490" s="409"/>
      <c r="AJ490" s="409"/>
      <c r="AK490" s="409"/>
      <c r="AL490" s="79"/>
      <c r="AM490" s="79"/>
      <c r="AN490" s="79"/>
      <c r="AS490" s="409"/>
      <c r="AT490" s="409"/>
      <c r="AU490" s="409"/>
      <c r="AV490" s="422"/>
      <c r="AW490" s="422"/>
      <c r="AX490" s="79"/>
      <c r="BC490" s="409"/>
      <c r="BD490" s="409"/>
      <c r="BE490" s="409"/>
      <c r="BF490" s="422"/>
      <c r="BG490" s="422"/>
      <c r="BH490" s="79"/>
      <c r="BM490" s="409"/>
      <c r="BN490" s="409"/>
      <c r="BO490" s="409"/>
      <c r="BP490" s="422"/>
      <c r="BQ490" s="422"/>
      <c r="BR490" s="79"/>
      <c r="BW490" s="79"/>
      <c r="BX490" s="79"/>
      <c r="BY490" s="79"/>
      <c r="BZ490" s="422"/>
      <c r="CA490" s="422"/>
      <c r="CB490" s="79"/>
      <c r="CG490" s="409"/>
      <c r="CH490" s="409"/>
      <c r="CI490" s="409"/>
      <c r="CJ490" s="422"/>
      <c r="CK490" s="422"/>
      <c r="CL490" s="79"/>
      <c r="CQ490" s="409"/>
      <c r="CR490" s="409"/>
      <c r="CS490" s="409"/>
      <c r="CT490" s="422"/>
      <c r="CU490" s="422"/>
    </row>
    <row r="491" spans="5:99">
      <c r="E491" s="79"/>
      <c r="F491" s="79"/>
      <c r="G491" s="79"/>
      <c r="H491" s="79"/>
      <c r="I491" s="79"/>
      <c r="J491" s="79"/>
      <c r="O491" s="409"/>
      <c r="P491" s="409"/>
      <c r="Q491" s="409"/>
      <c r="R491" s="422"/>
      <c r="S491" s="422"/>
      <c r="T491" s="79"/>
      <c r="Y491" s="409"/>
      <c r="Z491" s="409"/>
      <c r="AA491" s="409"/>
      <c r="AB491" s="422"/>
      <c r="AC491" s="422"/>
      <c r="AD491" s="79"/>
      <c r="AI491" s="409"/>
      <c r="AJ491" s="409"/>
      <c r="AK491" s="409"/>
      <c r="AL491" s="79"/>
      <c r="AM491" s="79"/>
      <c r="AN491" s="79"/>
      <c r="AS491" s="409"/>
      <c r="AT491" s="409"/>
      <c r="AU491" s="409"/>
      <c r="AV491" s="422"/>
      <c r="AW491" s="422"/>
      <c r="AX491" s="79"/>
      <c r="BC491" s="409"/>
      <c r="BD491" s="409"/>
      <c r="BE491" s="409"/>
      <c r="BF491" s="422"/>
      <c r="BG491" s="422"/>
      <c r="BH491" s="79"/>
      <c r="BM491" s="409"/>
      <c r="BN491" s="409"/>
      <c r="BO491" s="409"/>
      <c r="BP491" s="422"/>
      <c r="BQ491" s="422"/>
      <c r="BR491" s="79"/>
      <c r="BW491" s="79"/>
      <c r="BX491" s="79"/>
      <c r="BY491" s="79"/>
      <c r="BZ491" s="422"/>
      <c r="CA491" s="422"/>
      <c r="CB491" s="79"/>
      <c r="CG491" s="409"/>
      <c r="CH491" s="409"/>
      <c r="CI491" s="409"/>
      <c r="CJ491" s="422"/>
      <c r="CK491" s="422"/>
      <c r="CL491" s="79"/>
      <c r="CQ491" s="409"/>
      <c r="CR491" s="409"/>
      <c r="CS491" s="409"/>
      <c r="CT491" s="422"/>
      <c r="CU491" s="422"/>
    </row>
    <row r="492" spans="5:99">
      <c r="E492" s="79"/>
      <c r="F492" s="79"/>
      <c r="G492" s="79"/>
      <c r="H492" s="79"/>
      <c r="I492" s="79"/>
      <c r="J492" s="79"/>
      <c r="O492" s="409"/>
      <c r="P492" s="409"/>
      <c r="Q492" s="409"/>
      <c r="R492" s="422"/>
      <c r="S492" s="422"/>
      <c r="T492" s="79"/>
      <c r="Y492" s="409"/>
      <c r="Z492" s="409"/>
      <c r="AA492" s="409"/>
      <c r="AB492" s="422"/>
      <c r="AC492" s="422"/>
      <c r="AD492" s="79"/>
      <c r="AI492" s="409"/>
      <c r="AJ492" s="409"/>
      <c r="AK492" s="409"/>
      <c r="AL492" s="79"/>
      <c r="AM492" s="79"/>
      <c r="AN492" s="79"/>
      <c r="AS492" s="409"/>
      <c r="AT492" s="409"/>
      <c r="AU492" s="409"/>
      <c r="AV492" s="422"/>
      <c r="AW492" s="422"/>
      <c r="AX492" s="79"/>
      <c r="BC492" s="409"/>
      <c r="BD492" s="409"/>
      <c r="BE492" s="409"/>
      <c r="BF492" s="422"/>
      <c r="BG492" s="422"/>
      <c r="BH492" s="79"/>
      <c r="BM492" s="409"/>
      <c r="BN492" s="409"/>
      <c r="BO492" s="409"/>
      <c r="BP492" s="422"/>
      <c r="BQ492" s="422"/>
      <c r="BR492" s="79"/>
      <c r="BW492" s="79"/>
      <c r="BX492" s="79"/>
      <c r="BY492" s="79"/>
      <c r="BZ492" s="422"/>
      <c r="CA492" s="422"/>
      <c r="CB492" s="79"/>
      <c r="CG492" s="409"/>
      <c r="CH492" s="409"/>
      <c r="CI492" s="409"/>
      <c r="CJ492" s="422"/>
      <c r="CK492" s="422"/>
      <c r="CL492" s="79"/>
      <c r="CQ492" s="409"/>
      <c r="CR492" s="409"/>
      <c r="CS492" s="409"/>
      <c r="CT492" s="422"/>
      <c r="CU492" s="422"/>
    </row>
    <row r="493" spans="5:99">
      <c r="E493" s="79"/>
      <c r="F493" s="79"/>
      <c r="G493" s="79"/>
      <c r="H493" s="79"/>
      <c r="I493" s="79"/>
      <c r="J493" s="79"/>
      <c r="O493" s="409"/>
      <c r="P493" s="409"/>
      <c r="Q493" s="409"/>
      <c r="R493" s="422"/>
      <c r="S493" s="422"/>
      <c r="T493" s="79"/>
      <c r="Y493" s="409"/>
      <c r="Z493" s="409"/>
      <c r="AA493" s="409"/>
      <c r="AB493" s="422"/>
      <c r="AC493" s="422"/>
      <c r="AD493" s="79"/>
      <c r="AI493" s="409"/>
      <c r="AJ493" s="409"/>
      <c r="AK493" s="409"/>
      <c r="AL493" s="79"/>
      <c r="AM493" s="79"/>
      <c r="AN493" s="79"/>
      <c r="AS493" s="409"/>
      <c r="AT493" s="409"/>
      <c r="AU493" s="409"/>
      <c r="AV493" s="422"/>
      <c r="AW493" s="422"/>
      <c r="AX493" s="79"/>
      <c r="BC493" s="409"/>
      <c r="BD493" s="409"/>
      <c r="BE493" s="409"/>
      <c r="BF493" s="422"/>
      <c r="BG493" s="422"/>
      <c r="BH493" s="79"/>
      <c r="BM493" s="409"/>
      <c r="BN493" s="409"/>
      <c r="BO493" s="409"/>
      <c r="BP493" s="422"/>
      <c r="BQ493" s="422"/>
      <c r="BR493" s="79"/>
      <c r="BW493" s="79"/>
      <c r="BX493" s="79"/>
      <c r="BY493" s="79"/>
      <c r="BZ493" s="422"/>
      <c r="CA493" s="422"/>
      <c r="CB493" s="79"/>
      <c r="CG493" s="409"/>
      <c r="CH493" s="409"/>
      <c r="CI493" s="409"/>
      <c r="CJ493" s="422"/>
      <c r="CK493" s="422"/>
      <c r="CL493" s="79"/>
      <c r="CQ493" s="409"/>
      <c r="CR493" s="409"/>
      <c r="CS493" s="409"/>
      <c r="CT493" s="422"/>
      <c r="CU493" s="422"/>
    </row>
    <row r="494" spans="5:99">
      <c r="E494" s="79"/>
      <c r="F494" s="79"/>
      <c r="G494" s="79"/>
      <c r="H494" s="79"/>
      <c r="I494" s="79"/>
      <c r="J494" s="79"/>
      <c r="O494" s="409"/>
      <c r="P494" s="409"/>
      <c r="Q494" s="409"/>
      <c r="R494" s="422"/>
      <c r="S494" s="422"/>
      <c r="T494" s="79"/>
      <c r="Y494" s="409"/>
      <c r="Z494" s="409"/>
      <c r="AA494" s="409"/>
      <c r="AB494" s="422"/>
      <c r="AC494" s="422"/>
      <c r="AD494" s="79"/>
      <c r="AI494" s="409"/>
      <c r="AJ494" s="409"/>
      <c r="AK494" s="409"/>
      <c r="AL494" s="79"/>
      <c r="AM494" s="79"/>
      <c r="AN494" s="79"/>
      <c r="AS494" s="409"/>
      <c r="AT494" s="409"/>
      <c r="AU494" s="409"/>
      <c r="AV494" s="422"/>
      <c r="AW494" s="422"/>
      <c r="AX494" s="79"/>
      <c r="BC494" s="409"/>
      <c r="BD494" s="409"/>
      <c r="BE494" s="409"/>
      <c r="BF494" s="422"/>
      <c r="BG494" s="422"/>
      <c r="BH494" s="79"/>
      <c r="BM494" s="409"/>
      <c r="BN494" s="409"/>
      <c r="BO494" s="409"/>
      <c r="BP494" s="422"/>
      <c r="BQ494" s="422"/>
      <c r="BR494" s="79"/>
      <c r="BW494" s="79"/>
      <c r="BX494" s="79"/>
      <c r="BY494" s="79"/>
      <c r="BZ494" s="422"/>
      <c r="CA494" s="422"/>
      <c r="CB494" s="79"/>
      <c r="CG494" s="409"/>
      <c r="CH494" s="409"/>
      <c r="CI494" s="409"/>
      <c r="CJ494" s="422"/>
      <c r="CK494" s="422"/>
      <c r="CL494" s="79"/>
      <c r="CQ494" s="409"/>
      <c r="CR494" s="409"/>
      <c r="CS494" s="409"/>
      <c r="CT494" s="422"/>
      <c r="CU494" s="422"/>
    </row>
    <row r="495" spans="5:99">
      <c r="E495" s="79"/>
      <c r="F495" s="79"/>
      <c r="G495" s="79"/>
      <c r="H495" s="79"/>
      <c r="I495" s="79"/>
      <c r="J495" s="79"/>
      <c r="O495" s="409"/>
      <c r="P495" s="409"/>
      <c r="Q495" s="409"/>
      <c r="R495" s="422"/>
      <c r="S495" s="422"/>
      <c r="T495" s="79"/>
      <c r="Y495" s="409"/>
      <c r="Z495" s="409"/>
      <c r="AA495" s="409"/>
      <c r="AB495" s="422"/>
      <c r="AC495" s="422"/>
      <c r="AD495" s="79"/>
      <c r="AI495" s="409"/>
      <c r="AJ495" s="409"/>
      <c r="AK495" s="409"/>
      <c r="AL495" s="79"/>
      <c r="AM495" s="79"/>
      <c r="AN495" s="79"/>
      <c r="AS495" s="409"/>
      <c r="AT495" s="409"/>
      <c r="AU495" s="409"/>
      <c r="AV495" s="422"/>
      <c r="AW495" s="422"/>
      <c r="AX495" s="79"/>
      <c r="BC495" s="409"/>
      <c r="BD495" s="409"/>
      <c r="BE495" s="409"/>
      <c r="BF495" s="422"/>
      <c r="BG495" s="422"/>
      <c r="BH495" s="79"/>
      <c r="BM495" s="409"/>
      <c r="BN495" s="409"/>
      <c r="BO495" s="409"/>
      <c r="BP495" s="422"/>
      <c r="BQ495" s="422"/>
      <c r="BR495" s="79"/>
      <c r="BW495" s="79"/>
      <c r="BX495" s="79"/>
      <c r="BY495" s="79"/>
      <c r="BZ495" s="422"/>
      <c r="CA495" s="422"/>
      <c r="CB495" s="79"/>
      <c r="CG495" s="409"/>
      <c r="CH495" s="409"/>
      <c r="CI495" s="409"/>
      <c r="CJ495" s="422"/>
      <c r="CK495" s="422"/>
      <c r="CL495" s="79"/>
      <c r="CQ495" s="409"/>
      <c r="CR495" s="409"/>
      <c r="CS495" s="409"/>
      <c r="CT495" s="422"/>
      <c r="CU495" s="422"/>
    </row>
    <row r="496" spans="5:99">
      <c r="E496" s="79"/>
      <c r="F496" s="79"/>
      <c r="G496" s="79"/>
      <c r="H496" s="79"/>
      <c r="I496" s="79"/>
      <c r="J496" s="79"/>
      <c r="O496" s="409"/>
      <c r="P496" s="409"/>
      <c r="Q496" s="409"/>
      <c r="R496" s="422"/>
      <c r="S496" s="422"/>
      <c r="T496" s="79"/>
      <c r="Y496" s="409"/>
      <c r="Z496" s="409"/>
      <c r="AA496" s="409"/>
      <c r="AB496" s="422"/>
      <c r="AC496" s="422"/>
      <c r="AD496" s="79"/>
      <c r="AI496" s="409"/>
      <c r="AJ496" s="409"/>
      <c r="AK496" s="409"/>
      <c r="AL496" s="79"/>
      <c r="AM496" s="79"/>
      <c r="AN496" s="79"/>
      <c r="AS496" s="409"/>
      <c r="AT496" s="409"/>
      <c r="AU496" s="409"/>
      <c r="AV496" s="422"/>
      <c r="AW496" s="422"/>
      <c r="AX496" s="79"/>
      <c r="BC496" s="409"/>
      <c r="BD496" s="409"/>
      <c r="BE496" s="409"/>
      <c r="BF496" s="422"/>
      <c r="BG496" s="422"/>
      <c r="BH496" s="79"/>
      <c r="BM496" s="409"/>
      <c r="BN496" s="409"/>
      <c r="BO496" s="409"/>
      <c r="BP496" s="422"/>
      <c r="BQ496" s="422"/>
      <c r="BR496" s="79"/>
      <c r="BW496" s="79"/>
      <c r="BX496" s="79"/>
      <c r="BY496" s="79"/>
      <c r="BZ496" s="422"/>
      <c r="CA496" s="422"/>
      <c r="CB496" s="79"/>
      <c r="CG496" s="409"/>
      <c r="CH496" s="409"/>
      <c r="CI496" s="409"/>
      <c r="CJ496" s="422"/>
      <c r="CK496" s="422"/>
      <c r="CL496" s="79"/>
      <c r="CQ496" s="409"/>
      <c r="CR496" s="409"/>
      <c r="CS496" s="409"/>
      <c r="CT496" s="422"/>
      <c r="CU496" s="422"/>
    </row>
    <row r="497" spans="5:99">
      <c r="E497" s="79"/>
      <c r="F497" s="79"/>
      <c r="G497" s="79"/>
      <c r="H497" s="79"/>
      <c r="I497" s="79"/>
      <c r="J497" s="79"/>
      <c r="O497" s="409"/>
      <c r="P497" s="409"/>
      <c r="Q497" s="409"/>
      <c r="R497" s="422"/>
      <c r="S497" s="422"/>
      <c r="T497" s="79"/>
      <c r="Y497" s="409"/>
      <c r="Z497" s="409"/>
      <c r="AA497" s="409"/>
      <c r="AB497" s="422"/>
      <c r="AC497" s="422"/>
      <c r="AD497" s="79"/>
      <c r="AI497" s="409"/>
      <c r="AJ497" s="409"/>
      <c r="AK497" s="409"/>
      <c r="AL497" s="79"/>
      <c r="AM497" s="79"/>
      <c r="AN497" s="79"/>
      <c r="AS497" s="409"/>
      <c r="AT497" s="409"/>
      <c r="AU497" s="409"/>
      <c r="AV497" s="422"/>
      <c r="AW497" s="422"/>
      <c r="AX497" s="79"/>
      <c r="BC497" s="409"/>
      <c r="BD497" s="409"/>
      <c r="BE497" s="409"/>
      <c r="BF497" s="422"/>
      <c r="BG497" s="422"/>
      <c r="BH497" s="79"/>
      <c r="BM497" s="409"/>
      <c r="BN497" s="409"/>
      <c r="BO497" s="409"/>
      <c r="BP497" s="422"/>
      <c r="BQ497" s="422"/>
      <c r="BR497" s="79"/>
      <c r="BW497" s="79"/>
      <c r="BX497" s="79"/>
      <c r="BY497" s="79"/>
      <c r="BZ497" s="422"/>
      <c r="CA497" s="422"/>
      <c r="CB497" s="79"/>
      <c r="CG497" s="409"/>
      <c r="CH497" s="409"/>
      <c r="CI497" s="409"/>
      <c r="CJ497" s="422"/>
      <c r="CK497" s="422"/>
      <c r="CL497" s="79"/>
      <c r="CQ497" s="409"/>
      <c r="CR497" s="409"/>
      <c r="CS497" s="409"/>
      <c r="CT497" s="422"/>
      <c r="CU497" s="422"/>
    </row>
    <row r="498" spans="5:99">
      <c r="E498" s="79"/>
      <c r="F498" s="79"/>
      <c r="G498" s="79"/>
      <c r="H498" s="79"/>
      <c r="I498" s="79"/>
      <c r="J498" s="79"/>
      <c r="O498" s="409"/>
      <c r="P498" s="409"/>
      <c r="Q498" s="409"/>
      <c r="R498" s="422"/>
      <c r="S498" s="422"/>
      <c r="T498" s="79"/>
      <c r="Y498" s="409"/>
      <c r="Z498" s="409"/>
      <c r="AA498" s="409"/>
      <c r="AB498" s="422"/>
      <c r="AC498" s="422"/>
      <c r="AD498" s="79"/>
      <c r="AI498" s="409"/>
      <c r="AJ498" s="409"/>
      <c r="AK498" s="409"/>
      <c r="AL498" s="79"/>
      <c r="AM498" s="79"/>
      <c r="AN498" s="79"/>
      <c r="AS498" s="409"/>
      <c r="AT498" s="409"/>
      <c r="AU498" s="409"/>
      <c r="AV498" s="422"/>
      <c r="AW498" s="422"/>
      <c r="AX498" s="79"/>
      <c r="BC498" s="409"/>
      <c r="BD498" s="409"/>
      <c r="BE498" s="409"/>
      <c r="BF498" s="422"/>
      <c r="BG498" s="422"/>
      <c r="BH498" s="79"/>
      <c r="BM498" s="409"/>
      <c r="BN498" s="409"/>
      <c r="BO498" s="409"/>
      <c r="BP498" s="422"/>
      <c r="BQ498" s="422"/>
      <c r="BR498" s="79"/>
      <c r="BW498" s="79"/>
      <c r="BX498" s="79"/>
      <c r="BY498" s="79"/>
      <c r="BZ498" s="422"/>
      <c r="CA498" s="422"/>
      <c r="CB498" s="79"/>
      <c r="CG498" s="409"/>
      <c r="CH498" s="409"/>
      <c r="CI498" s="409"/>
      <c r="CJ498" s="422"/>
      <c r="CK498" s="422"/>
      <c r="CL498" s="79"/>
      <c r="CQ498" s="409"/>
      <c r="CR498" s="409"/>
      <c r="CS498" s="409"/>
      <c r="CT498" s="422"/>
      <c r="CU498" s="422"/>
    </row>
    <row r="499" spans="5:99">
      <c r="E499" s="79"/>
      <c r="F499" s="79"/>
      <c r="G499" s="79"/>
      <c r="H499" s="79"/>
      <c r="I499" s="79"/>
      <c r="J499" s="79"/>
      <c r="O499" s="409"/>
      <c r="P499" s="409"/>
      <c r="Q499" s="409"/>
      <c r="R499" s="422"/>
      <c r="S499" s="422"/>
      <c r="T499" s="79"/>
      <c r="Y499" s="409"/>
      <c r="Z499" s="409"/>
      <c r="AA499" s="409"/>
      <c r="AB499" s="422"/>
      <c r="AC499" s="422"/>
      <c r="AD499" s="79"/>
      <c r="AI499" s="409"/>
      <c r="AJ499" s="409"/>
      <c r="AK499" s="409"/>
      <c r="AL499" s="79"/>
      <c r="AM499" s="79"/>
      <c r="AN499" s="79"/>
      <c r="AS499" s="409"/>
      <c r="AT499" s="409"/>
      <c r="AU499" s="409"/>
      <c r="AV499" s="422"/>
      <c r="AW499" s="422"/>
      <c r="AX499" s="79"/>
      <c r="BC499" s="409"/>
      <c r="BD499" s="409"/>
      <c r="BE499" s="409"/>
      <c r="BF499" s="422"/>
      <c r="BG499" s="422"/>
      <c r="BH499" s="79"/>
      <c r="BM499" s="409"/>
      <c r="BN499" s="409"/>
      <c r="BO499" s="409"/>
      <c r="BP499" s="422"/>
      <c r="BQ499" s="422"/>
      <c r="BR499" s="79"/>
      <c r="BW499" s="79"/>
      <c r="BX499" s="79"/>
      <c r="BY499" s="79"/>
      <c r="BZ499" s="422"/>
      <c r="CA499" s="422"/>
      <c r="CB499" s="79"/>
      <c r="CG499" s="409"/>
      <c r="CH499" s="409"/>
      <c r="CI499" s="409"/>
      <c r="CJ499" s="422"/>
      <c r="CK499" s="422"/>
      <c r="CL499" s="79"/>
      <c r="CQ499" s="409"/>
      <c r="CR499" s="409"/>
      <c r="CS499" s="409"/>
      <c r="CT499" s="422"/>
      <c r="CU499" s="422"/>
    </row>
    <row r="500" spans="5:99">
      <c r="E500" s="79"/>
      <c r="F500" s="79"/>
      <c r="G500" s="79"/>
      <c r="H500" s="79"/>
      <c r="I500" s="79"/>
      <c r="J500" s="79"/>
      <c r="O500" s="409"/>
      <c r="P500" s="409"/>
      <c r="Q500" s="409"/>
      <c r="R500" s="422"/>
      <c r="S500" s="422"/>
      <c r="T500" s="79"/>
      <c r="Y500" s="409"/>
      <c r="Z500" s="409"/>
      <c r="AA500" s="409"/>
      <c r="AB500" s="422"/>
      <c r="AC500" s="422"/>
      <c r="AD500" s="79"/>
      <c r="AI500" s="409"/>
      <c r="AJ500" s="409"/>
      <c r="AK500" s="409"/>
      <c r="AL500" s="79"/>
      <c r="AM500" s="79"/>
      <c r="AN500" s="79"/>
      <c r="AS500" s="409"/>
      <c r="AT500" s="409"/>
      <c r="AU500" s="409"/>
      <c r="AV500" s="422"/>
      <c r="AW500" s="422"/>
      <c r="AX500" s="79"/>
      <c r="BC500" s="409"/>
      <c r="BD500" s="409"/>
      <c r="BE500" s="409"/>
      <c r="BF500" s="422"/>
      <c r="BG500" s="422"/>
      <c r="BH500" s="79"/>
      <c r="BM500" s="409"/>
      <c r="BN500" s="409"/>
      <c r="BO500" s="409"/>
      <c r="BP500" s="422"/>
      <c r="BQ500" s="422"/>
      <c r="BR500" s="79"/>
      <c r="BW500" s="79"/>
      <c r="BX500" s="79"/>
      <c r="BY500" s="79"/>
      <c r="BZ500" s="422"/>
      <c r="CA500" s="422"/>
      <c r="CB500" s="79"/>
      <c r="CG500" s="409"/>
      <c r="CH500" s="409"/>
      <c r="CI500" s="409"/>
      <c r="CJ500" s="422"/>
      <c r="CK500" s="422"/>
      <c r="CL500" s="79"/>
      <c r="CQ500" s="409"/>
      <c r="CR500" s="409"/>
      <c r="CS500" s="409"/>
      <c r="CT500" s="422"/>
      <c r="CU500" s="422"/>
    </row>
    <row r="501" spans="5:99">
      <c r="E501" s="79"/>
      <c r="F501" s="79"/>
      <c r="G501" s="79"/>
      <c r="H501" s="79"/>
      <c r="I501" s="79"/>
      <c r="J501" s="79"/>
      <c r="O501" s="409"/>
      <c r="P501" s="409"/>
      <c r="Q501" s="409"/>
      <c r="R501" s="422"/>
      <c r="S501" s="422"/>
      <c r="T501" s="79"/>
      <c r="Y501" s="409"/>
      <c r="Z501" s="409"/>
      <c r="AA501" s="409"/>
      <c r="AB501" s="422"/>
      <c r="AC501" s="422"/>
      <c r="AD501" s="79"/>
      <c r="AI501" s="409"/>
      <c r="AJ501" s="409"/>
      <c r="AK501" s="409"/>
      <c r="AL501" s="79"/>
      <c r="AM501" s="79"/>
      <c r="AN501" s="79"/>
      <c r="AS501" s="409"/>
      <c r="AT501" s="409"/>
      <c r="AU501" s="409"/>
      <c r="AV501" s="422"/>
      <c r="AW501" s="422"/>
      <c r="AX501" s="79"/>
      <c r="BC501" s="409"/>
      <c r="BD501" s="409"/>
      <c r="BE501" s="409"/>
      <c r="BF501" s="422"/>
      <c r="BG501" s="422"/>
      <c r="BH501" s="79"/>
      <c r="BM501" s="409"/>
      <c r="BN501" s="409"/>
      <c r="BO501" s="409"/>
      <c r="BP501" s="422"/>
      <c r="BQ501" s="422"/>
      <c r="BR501" s="79"/>
      <c r="BW501" s="79"/>
      <c r="BX501" s="79"/>
      <c r="BY501" s="79"/>
      <c r="BZ501" s="422"/>
      <c r="CA501" s="422"/>
      <c r="CB501" s="79"/>
      <c r="CG501" s="409"/>
      <c r="CH501" s="409"/>
      <c r="CI501" s="409"/>
      <c r="CJ501" s="422"/>
      <c r="CK501" s="422"/>
      <c r="CL501" s="79"/>
      <c r="CQ501" s="409"/>
      <c r="CR501" s="409"/>
      <c r="CS501" s="409"/>
      <c r="CT501" s="422"/>
      <c r="CU501" s="422"/>
    </row>
    <row r="502" spans="5:99">
      <c r="E502" s="79"/>
      <c r="F502" s="79"/>
      <c r="G502" s="79"/>
      <c r="H502" s="79"/>
      <c r="I502" s="79"/>
      <c r="J502" s="79"/>
      <c r="O502" s="409"/>
      <c r="P502" s="409"/>
      <c r="Q502" s="409"/>
      <c r="R502" s="422"/>
      <c r="S502" s="422"/>
      <c r="T502" s="79"/>
      <c r="Y502" s="409"/>
      <c r="Z502" s="409"/>
      <c r="AA502" s="409"/>
      <c r="AB502" s="422"/>
      <c r="AC502" s="422"/>
      <c r="AD502" s="79"/>
      <c r="AI502" s="409"/>
      <c r="AJ502" s="409"/>
      <c r="AK502" s="409"/>
      <c r="AL502" s="79"/>
      <c r="AM502" s="79"/>
      <c r="AN502" s="79"/>
      <c r="AS502" s="409"/>
      <c r="AT502" s="409"/>
      <c r="AU502" s="409"/>
      <c r="AV502" s="422"/>
      <c r="AW502" s="422"/>
      <c r="AX502" s="79"/>
      <c r="BC502" s="409"/>
      <c r="BD502" s="409"/>
      <c r="BE502" s="409"/>
      <c r="BF502" s="422"/>
      <c r="BG502" s="422"/>
      <c r="BH502" s="79"/>
      <c r="BM502" s="409"/>
      <c r="BN502" s="409"/>
      <c r="BO502" s="409"/>
      <c r="BP502" s="422"/>
      <c r="BQ502" s="422"/>
      <c r="BR502" s="79"/>
      <c r="BW502" s="79"/>
      <c r="BX502" s="79"/>
      <c r="BY502" s="79"/>
      <c r="BZ502" s="422"/>
      <c r="CA502" s="422"/>
      <c r="CB502" s="79"/>
      <c r="CG502" s="409"/>
      <c r="CH502" s="409"/>
      <c r="CI502" s="409"/>
      <c r="CJ502" s="422"/>
      <c r="CK502" s="422"/>
      <c r="CL502" s="79"/>
      <c r="CQ502" s="409"/>
      <c r="CR502" s="409"/>
      <c r="CS502" s="409"/>
      <c r="CT502" s="422"/>
      <c r="CU502" s="422"/>
    </row>
    <row r="503" spans="5:99">
      <c r="E503" s="79"/>
      <c r="F503" s="79"/>
      <c r="G503" s="79"/>
      <c r="H503" s="79"/>
      <c r="I503" s="79"/>
      <c r="J503" s="79"/>
      <c r="O503" s="409"/>
      <c r="P503" s="409"/>
      <c r="Q503" s="409"/>
      <c r="R503" s="422"/>
      <c r="S503" s="422"/>
      <c r="T503" s="79"/>
      <c r="Y503" s="409"/>
      <c r="Z503" s="409"/>
      <c r="AA503" s="409"/>
      <c r="AB503" s="422"/>
      <c r="AC503" s="422"/>
      <c r="AD503" s="79"/>
      <c r="AI503" s="409"/>
      <c r="AJ503" s="409"/>
      <c r="AK503" s="409"/>
      <c r="AL503" s="79"/>
      <c r="AM503" s="79"/>
      <c r="AN503" s="79"/>
      <c r="AS503" s="409"/>
      <c r="AT503" s="409"/>
      <c r="AU503" s="409"/>
      <c r="AV503" s="422"/>
      <c r="AW503" s="422"/>
      <c r="AX503" s="79"/>
      <c r="BC503" s="409"/>
      <c r="BD503" s="409"/>
      <c r="BE503" s="409"/>
      <c r="BF503" s="422"/>
      <c r="BG503" s="422"/>
      <c r="BH503" s="79"/>
      <c r="BM503" s="409"/>
      <c r="BN503" s="409"/>
      <c r="BO503" s="409"/>
      <c r="BP503" s="422"/>
      <c r="BQ503" s="422"/>
      <c r="BR503" s="79"/>
      <c r="BW503" s="79"/>
      <c r="BX503" s="79"/>
      <c r="BY503" s="79"/>
      <c r="BZ503" s="422"/>
      <c r="CA503" s="422"/>
      <c r="CB503" s="79"/>
      <c r="CG503" s="409"/>
      <c r="CH503" s="409"/>
      <c r="CI503" s="409"/>
      <c r="CJ503" s="422"/>
      <c r="CK503" s="422"/>
      <c r="CL503" s="79"/>
      <c r="CQ503" s="409"/>
      <c r="CR503" s="409"/>
      <c r="CS503" s="409"/>
      <c r="CT503" s="422"/>
      <c r="CU503" s="422"/>
    </row>
    <row r="504" spans="5:99">
      <c r="E504" s="79"/>
      <c r="F504" s="79"/>
      <c r="G504" s="79"/>
      <c r="H504" s="79"/>
      <c r="I504" s="79"/>
      <c r="J504" s="79"/>
      <c r="O504" s="409"/>
      <c r="P504" s="409"/>
      <c r="Q504" s="409"/>
      <c r="R504" s="422"/>
      <c r="S504" s="422"/>
      <c r="T504" s="79"/>
      <c r="Y504" s="409"/>
      <c r="Z504" s="409"/>
      <c r="AA504" s="409"/>
      <c r="AB504" s="422"/>
      <c r="AC504" s="422"/>
      <c r="AD504" s="79"/>
      <c r="AI504" s="409"/>
      <c r="AJ504" s="409"/>
      <c r="AK504" s="409"/>
      <c r="AL504" s="79"/>
      <c r="AM504" s="79"/>
      <c r="AN504" s="79"/>
      <c r="AS504" s="409"/>
      <c r="AT504" s="409"/>
      <c r="AU504" s="409"/>
      <c r="AV504" s="422"/>
      <c r="AW504" s="422"/>
      <c r="AX504" s="79"/>
      <c r="BC504" s="409"/>
      <c r="BD504" s="409"/>
      <c r="BE504" s="409"/>
      <c r="BF504" s="422"/>
      <c r="BG504" s="422"/>
      <c r="BH504" s="79"/>
      <c r="BM504" s="409"/>
      <c r="BN504" s="409"/>
      <c r="BO504" s="409"/>
      <c r="BP504" s="422"/>
      <c r="BQ504" s="422"/>
      <c r="BR504" s="79"/>
      <c r="BW504" s="79"/>
      <c r="BX504" s="79"/>
      <c r="BY504" s="79"/>
      <c r="BZ504" s="422"/>
      <c r="CA504" s="422"/>
      <c r="CB504" s="79"/>
      <c r="CG504" s="409"/>
      <c r="CH504" s="409"/>
      <c r="CI504" s="409"/>
      <c r="CJ504" s="422"/>
      <c r="CK504" s="422"/>
      <c r="CL504" s="79"/>
      <c r="CQ504" s="409"/>
      <c r="CR504" s="409"/>
      <c r="CS504" s="409"/>
      <c r="CT504" s="422"/>
      <c r="CU504" s="422"/>
    </row>
    <row r="505" spans="5:99">
      <c r="E505" s="79"/>
      <c r="F505" s="79"/>
      <c r="G505" s="79"/>
      <c r="H505" s="79"/>
      <c r="I505" s="79"/>
      <c r="J505" s="79"/>
      <c r="O505" s="409"/>
      <c r="P505" s="409"/>
      <c r="Q505" s="409"/>
      <c r="R505" s="422"/>
      <c r="S505" s="422"/>
      <c r="T505" s="79"/>
      <c r="Y505" s="409"/>
      <c r="Z505" s="409"/>
      <c r="AA505" s="409"/>
      <c r="AB505" s="422"/>
      <c r="AC505" s="422"/>
      <c r="AD505" s="79"/>
      <c r="AI505" s="409"/>
      <c r="AJ505" s="409"/>
      <c r="AK505" s="409"/>
      <c r="AL505" s="79"/>
      <c r="AM505" s="79"/>
      <c r="AN505" s="79"/>
      <c r="AS505" s="409"/>
      <c r="AT505" s="409"/>
      <c r="AU505" s="409"/>
      <c r="AV505" s="422"/>
      <c r="AW505" s="422"/>
      <c r="AX505" s="79"/>
      <c r="BC505" s="409"/>
      <c r="BD505" s="409"/>
      <c r="BE505" s="409"/>
      <c r="BF505" s="422"/>
      <c r="BG505" s="422"/>
      <c r="BH505" s="79"/>
      <c r="BM505" s="409"/>
      <c r="BN505" s="409"/>
      <c r="BO505" s="409"/>
      <c r="BP505" s="422"/>
      <c r="BQ505" s="422"/>
      <c r="BR505" s="79"/>
      <c r="BW505" s="79"/>
      <c r="BX505" s="79"/>
      <c r="BY505" s="79"/>
      <c r="BZ505" s="422"/>
      <c r="CA505" s="422"/>
      <c r="CB505" s="79"/>
      <c r="CG505" s="409"/>
      <c r="CH505" s="409"/>
      <c r="CI505" s="409"/>
      <c r="CJ505" s="422"/>
      <c r="CK505" s="422"/>
      <c r="CL505" s="79"/>
      <c r="CQ505" s="409"/>
      <c r="CR505" s="409"/>
      <c r="CS505" s="409"/>
      <c r="CT505" s="422"/>
      <c r="CU505" s="422"/>
    </row>
    <row r="506" spans="5:99">
      <c r="E506" s="79"/>
      <c r="F506" s="79"/>
      <c r="G506" s="79"/>
      <c r="H506" s="79"/>
      <c r="I506" s="79"/>
      <c r="J506" s="79"/>
      <c r="O506" s="409"/>
      <c r="P506" s="409"/>
      <c r="Q506" s="409"/>
      <c r="R506" s="422"/>
      <c r="S506" s="422"/>
      <c r="T506" s="79"/>
      <c r="Y506" s="409"/>
      <c r="Z506" s="409"/>
      <c r="AA506" s="409"/>
      <c r="AB506" s="422"/>
      <c r="AC506" s="422"/>
      <c r="AD506" s="79"/>
      <c r="AI506" s="409"/>
      <c r="AJ506" s="409"/>
      <c r="AK506" s="409"/>
      <c r="AL506" s="79"/>
      <c r="AM506" s="79"/>
      <c r="AN506" s="79"/>
      <c r="AS506" s="409"/>
      <c r="AT506" s="409"/>
      <c r="AU506" s="409"/>
      <c r="AV506" s="422"/>
      <c r="AW506" s="422"/>
      <c r="AX506" s="79"/>
      <c r="BC506" s="409"/>
      <c r="BD506" s="409"/>
      <c r="BE506" s="409"/>
      <c r="BF506" s="422"/>
      <c r="BG506" s="422"/>
      <c r="BH506" s="79"/>
      <c r="BM506" s="409"/>
      <c r="BN506" s="409"/>
      <c r="BO506" s="409"/>
      <c r="BP506" s="422"/>
      <c r="BQ506" s="422"/>
      <c r="BR506" s="79"/>
      <c r="BW506" s="79"/>
      <c r="BX506" s="79"/>
      <c r="BY506" s="79"/>
      <c r="BZ506" s="422"/>
      <c r="CA506" s="422"/>
      <c r="CB506" s="79"/>
      <c r="CG506" s="409"/>
      <c r="CH506" s="409"/>
      <c r="CI506" s="409"/>
      <c r="CJ506" s="422"/>
      <c r="CK506" s="422"/>
      <c r="CL506" s="79"/>
      <c r="CQ506" s="409"/>
      <c r="CR506" s="409"/>
      <c r="CS506" s="409"/>
      <c r="CT506" s="422"/>
      <c r="CU506" s="422"/>
    </row>
    <row r="507" spans="5:99">
      <c r="E507" s="79"/>
      <c r="F507" s="79"/>
      <c r="G507" s="79"/>
      <c r="H507" s="79"/>
      <c r="I507" s="79"/>
      <c r="J507" s="79"/>
      <c r="O507" s="409"/>
      <c r="P507" s="409"/>
      <c r="Q507" s="409"/>
      <c r="R507" s="422"/>
      <c r="S507" s="422"/>
      <c r="T507" s="79"/>
      <c r="Y507" s="409"/>
      <c r="Z507" s="409"/>
      <c r="AA507" s="409"/>
      <c r="AB507" s="422"/>
      <c r="AC507" s="422"/>
      <c r="AD507" s="79"/>
      <c r="AI507" s="409"/>
      <c r="AJ507" s="409"/>
      <c r="AK507" s="409"/>
      <c r="AL507" s="79"/>
      <c r="AM507" s="79"/>
      <c r="AN507" s="79"/>
      <c r="AS507" s="409"/>
      <c r="AT507" s="409"/>
      <c r="AU507" s="409"/>
      <c r="AV507" s="422"/>
      <c r="AW507" s="422"/>
      <c r="AX507" s="79"/>
      <c r="BC507" s="409"/>
      <c r="BD507" s="409"/>
      <c r="BE507" s="409"/>
      <c r="BF507" s="422"/>
      <c r="BG507" s="422"/>
      <c r="BH507" s="79"/>
      <c r="BM507" s="409"/>
      <c r="BN507" s="409"/>
      <c r="BO507" s="409"/>
      <c r="BP507" s="422"/>
      <c r="BQ507" s="422"/>
      <c r="BR507" s="79"/>
      <c r="BW507" s="79"/>
      <c r="BX507" s="79"/>
      <c r="BY507" s="79"/>
      <c r="BZ507" s="422"/>
      <c r="CA507" s="422"/>
      <c r="CB507" s="79"/>
      <c r="CG507" s="409"/>
      <c r="CH507" s="409"/>
      <c r="CI507" s="409"/>
      <c r="CJ507" s="422"/>
      <c r="CK507" s="422"/>
      <c r="CL507" s="79"/>
      <c r="CQ507" s="409"/>
      <c r="CR507" s="409"/>
      <c r="CS507" s="409"/>
      <c r="CT507" s="422"/>
      <c r="CU507" s="422"/>
    </row>
    <row r="508" spans="5:99">
      <c r="E508" s="79"/>
      <c r="F508" s="79"/>
      <c r="G508" s="79"/>
      <c r="H508" s="79"/>
      <c r="I508" s="79"/>
      <c r="J508" s="79"/>
      <c r="O508" s="409"/>
      <c r="P508" s="409"/>
      <c r="Q508" s="409"/>
      <c r="R508" s="422"/>
      <c r="S508" s="422"/>
      <c r="T508" s="79"/>
      <c r="Y508" s="409"/>
      <c r="Z508" s="409"/>
      <c r="AA508" s="409"/>
      <c r="AB508" s="422"/>
      <c r="AC508" s="422"/>
      <c r="AD508" s="79"/>
      <c r="AI508" s="409"/>
      <c r="AJ508" s="409"/>
      <c r="AK508" s="409"/>
      <c r="AL508" s="79"/>
      <c r="AM508" s="79"/>
      <c r="AN508" s="79"/>
      <c r="AS508" s="409"/>
      <c r="AT508" s="409"/>
      <c r="AU508" s="409"/>
      <c r="AV508" s="422"/>
      <c r="AW508" s="422"/>
      <c r="AX508" s="79"/>
      <c r="BC508" s="409"/>
      <c r="BD508" s="409"/>
      <c r="BE508" s="409"/>
      <c r="BF508" s="422"/>
      <c r="BG508" s="422"/>
      <c r="BH508" s="79"/>
      <c r="BM508" s="409"/>
      <c r="BN508" s="409"/>
      <c r="BO508" s="409"/>
      <c r="BP508" s="422"/>
      <c r="BQ508" s="422"/>
      <c r="BR508" s="79"/>
      <c r="BW508" s="79"/>
      <c r="BX508" s="79"/>
      <c r="BY508" s="79"/>
      <c r="BZ508" s="422"/>
      <c r="CA508" s="422"/>
      <c r="CB508" s="79"/>
      <c r="CG508" s="409"/>
      <c r="CH508" s="409"/>
      <c r="CI508" s="409"/>
      <c r="CJ508" s="422"/>
      <c r="CK508" s="422"/>
      <c r="CL508" s="79"/>
      <c r="CQ508" s="409"/>
      <c r="CR508" s="409"/>
      <c r="CS508" s="409"/>
      <c r="CT508" s="422"/>
      <c r="CU508" s="422"/>
    </row>
    <row r="509" spans="5:99">
      <c r="E509" s="79"/>
      <c r="F509" s="79"/>
      <c r="G509" s="79"/>
      <c r="H509" s="79"/>
      <c r="I509" s="79"/>
      <c r="J509" s="79"/>
      <c r="O509" s="409"/>
      <c r="P509" s="409"/>
      <c r="Q509" s="409"/>
      <c r="R509" s="422"/>
      <c r="S509" s="422"/>
      <c r="T509" s="79"/>
      <c r="Y509" s="409"/>
      <c r="Z509" s="409"/>
      <c r="AA509" s="409"/>
      <c r="AB509" s="422"/>
      <c r="AC509" s="422"/>
      <c r="AD509" s="79"/>
      <c r="AI509" s="409"/>
      <c r="AJ509" s="409"/>
      <c r="AK509" s="409"/>
      <c r="AL509" s="79"/>
      <c r="AM509" s="79"/>
      <c r="AN509" s="79"/>
      <c r="AS509" s="409"/>
      <c r="AT509" s="409"/>
      <c r="AU509" s="409"/>
      <c r="AV509" s="422"/>
      <c r="AW509" s="422"/>
      <c r="AX509" s="79"/>
      <c r="BC509" s="409"/>
      <c r="BD509" s="409"/>
      <c r="BE509" s="409"/>
      <c r="BF509" s="422"/>
      <c r="BG509" s="422"/>
      <c r="BH509" s="79"/>
      <c r="BM509" s="409"/>
      <c r="BN509" s="409"/>
      <c r="BO509" s="409"/>
      <c r="BP509" s="422"/>
      <c r="BQ509" s="422"/>
      <c r="BR509" s="79"/>
      <c r="BW509" s="79"/>
      <c r="BX509" s="79"/>
      <c r="BY509" s="79"/>
      <c r="BZ509" s="422"/>
      <c r="CA509" s="422"/>
      <c r="CB509" s="79"/>
      <c r="CG509" s="409"/>
      <c r="CH509" s="409"/>
      <c r="CI509" s="409"/>
      <c r="CJ509" s="422"/>
      <c r="CK509" s="422"/>
      <c r="CL509" s="79"/>
      <c r="CQ509" s="409"/>
      <c r="CR509" s="409"/>
      <c r="CS509" s="409"/>
      <c r="CT509" s="422"/>
      <c r="CU509" s="422"/>
    </row>
    <row r="510" spans="5:99">
      <c r="E510" s="79"/>
      <c r="F510" s="79"/>
      <c r="G510" s="79"/>
      <c r="H510" s="79"/>
      <c r="I510" s="79"/>
      <c r="J510" s="79"/>
      <c r="O510" s="409"/>
      <c r="P510" s="409"/>
      <c r="Q510" s="409"/>
      <c r="R510" s="422"/>
      <c r="S510" s="422"/>
      <c r="T510" s="79"/>
      <c r="Y510" s="409"/>
      <c r="Z510" s="409"/>
      <c r="AA510" s="409"/>
      <c r="AB510" s="422"/>
      <c r="AC510" s="422"/>
      <c r="AD510" s="79"/>
      <c r="AI510" s="409"/>
      <c r="AJ510" s="409"/>
      <c r="AK510" s="409"/>
      <c r="AL510" s="79"/>
      <c r="AM510" s="79"/>
      <c r="AN510" s="79"/>
      <c r="AS510" s="409"/>
      <c r="AT510" s="409"/>
      <c r="AU510" s="409"/>
      <c r="AV510" s="422"/>
      <c r="AW510" s="422"/>
      <c r="AX510" s="79"/>
      <c r="BC510" s="409"/>
      <c r="BD510" s="409"/>
      <c r="BE510" s="409"/>
      <c r="BF510" s="422"/>
      <c r="BG510" s="422"/>
      <c r="BH510" s="79"/>
      <c r="BM510" s="409"/>
      <c r="BN510" s="409"/>
      <c r="BO510" s="409"/>
      <c r="BP510" s="422"/>
      <c r="BQ510" s="422"/>
      <c r="BR510" s="79"/>
      <c r="BW510" s="79"/>
      <c r="BX510" s="79"/>
      <c r="BY510" s="79"/>
      <c r="BZ510" s="422"/>
      <c r="CA510" s="422"/>
      <c r="CB510" s="79"/>
      <c r="CG510" s="409"/>
      <c r="CH510" s="409"/>
      <c r="CI510" s="409"/>
      <c r="CJ510" s="422"/>
      <c r="CK510" s="422"/>
      <c r="CL510" s="79"/>
      <c r="CQ510" s="409"/>
      <c r="CR510" s="409"/>
      <c r="CS510" s="409"/>
      <c r="CT510" s="422"/>
      <c r="CU510" s="422"/>
    </row>
    <row r="511" spans="5:99">
      <c r="E511" s="79"/>
      <c r="F511" s="79"/>
      <c r="G511" s="79"/>
      <c r="H511" s="79"/>
      <c r="I511" s="79"/>
      <c r="J511" s="79"/>
      <c r="O511" s="409"/>
      <c r="P511" s="409"/>
      <c r="Q511" s="409"/>
      <c r="R511" s="422"/>
      <c r="S511" s="422"/>
      <c r="T511" s="79"/>
      <c r="Y511" s="409"/>
      <c r="Z511" s="409"/>
      <c r="AA511" s="409"/>
      <c r="AB511" s="422"/>
      <c r="AC511" s="422"/>
      <c r="AD511" s="79"/>
      <c r="AI511" s="409"/>
      <c r="AJ511" s="409"/>
      <c r="AK511" s="409"/>
      <c r="AL511" s="79"/>
      <c r="AM511" s="79"/>
      <c r="AN511" s="79"/>
      <c r="AS511" s="409"/>
      <c r="AT511" s="409"/>
      <c r="AU511" s="409"/>
      <c r="AV511" s="422"/>
      <c r="AW511" s="422"/>
      <c r="AX511" s="79"/>
      <c r="BC511" s="409"/>
      <c r="BD511" s="409"/>
      <c r="BE511" s="409"/>
      <c r="BF511" s="422"/>
      <c r="BG511" s="422"/>
      <c r="BH511" s="79"/>
      <c r="BM511" s="409"/>
      <c r="BN511" s="409"/>
      <c r="BO511" s="409"/>
      <c r="BP511" s="422"/>
      <c r="BQ511" s="422"/>
      <c r="BR511" s="79"/>
      <c r="BW511" s="79"/>
      <c r="BX511" s="79"/>
      <c r="BY511" s="79"/>
      <c r="BZ511" s="422"/>
      <c r="CA511" s="422"/>
      <c r="CB511" s="79"/>
      <c r="CG511" s="409"/>
      <c r="CH511" s="409"/>
      <c r="CI511" s="409"/>
      <c r="CJ511" s="422"/>
      <c r="CK511" s="422"/>
      <c r="CL511" s="79"/>
      <c r="CQ511" s="409"/>
      <c r="CR511" s="409"/>
      <c r="CS511" s="409"/>
      <c r="CT511" s="422"/>
      <c r="CU511" s="422"/>
    </row>
    <row r="512" spans="5:99">
      <c r="E512" s="79"/>
      <c r="F512" s="79"/>
      <c r="G512" s="79"/>
      <c r="H512" s="79"/>
      <c r="I512" s="79"/>
      <c r="J512" s="79"/>
      <c r="O512" s="409"/>
      <c r="P512" s="409"/>
      <c r="Q512" s="409"/>
      <c r="R512" s="422"/>
      <c r="S512" s="422"/>
      <c r="T512" s="79"/>
      <c r="Y512" s="409"/>
      <c r="Z512" s="409"/>
      <c r="AA512" s="409"/>
      <c r="AB512" s="422"/>
      <c r="AC512" s="422"/>
      <c r="AD512" s="79"/>
      <c r="AI512" s="409"/>
      <c r="AJ512" s="409"/>
      <c r="AK512" s="409"/>
      <c r="AL512" s="79"/>
      <c r="AM512" s="79"/>
      <c r="AN512" s="79"/>
      <c r="AS512" s="409"/>
      <c r="AT512" s="409"/>
      <c r="AU512" s="409"/>
      <c r="AV512" s="422"/>
      <c r="AW512" s="422"/>
      <c r="AX512" s="79"/>
      <c r="BC512" s="409"/>
      <c r="BD512" s="409"/>
      <c r="BE512" s="409"/>
      <c r="BF512" s="422"/>
      <c r="BG512" s="422"/>
      <c r="BH512" s="79"/>
      <c r="BM512" s="409"/>
      <c r="BN512" s="409"/>
      <c r="BO512" s="409"/>
      <c r="BP512" s="422"/>
      <c r="BQ512" s="422"/>
      <c r="BR512" s="79"/>
      <c r="BW512" s="79"/>
      <c r="BX512" s="79"/>
      <c r="BY512" s="79"/>
      <c r="BZ512" s="422"/>
      <c r="CA512" s="422"/>
      <c r="CB512" s="79"/>
      <c r="CG512" s="409"/>
      <c r="CH512" s="409"/>
      <c r="CI512" s="409"/>
      <c r="CJ512" s="422"/>
      <c r="CK512" s="422"/>
      <c r="CL512" s="79"/>
      <c r="CQ512" s="409"/>
      <c r="CR512" s="409"/>
      <c r="CS512" s="409"/>
      <c r="CT512" s="422"/>
      <c r="CU512" s="422"/>
    </row>
    <row r="513" spans="5:99">
      <c r="E513" s="79"/>
      <c r="F513" s="79"/>
      <c r="G513" s="79"/>
      <c r="H513" s="79"/>
      <c r="I513" s="79"/>
      <c r="J513" s="79"/>
      <c r="O513" s="409"/>
      <c r="P513" s="409"/>
      <c r="Q513" s="409"/>
      <c r="R513" s="422"/>
      <c r="S513" s="422"/>
      <c r="T513" s="79"/>
      <c r="Y513" s="409"/>
      <c r="Z513" s="409"/>
      <c r="AA513" s="409"/>
      <c r="AB513" s="422"/>
      <c r="AC513" s="422"/>
      <c r="AD513" s="79"/>
      <c r="AI513" s="409"/>
      <c r="AJ513" s="409"/>
      <c r="AK513" s="409"/>
      <c r="AL513" s="79"/>
      <c r="AM513" s="79"/>
      <c r="AN513" s="79"/>
      <c r="AS513" s="409"/>
      <c r="AT513" s="409"/>
      <c r="AU513" s="409"/>
      <c r="AV513" s="422"/>
      <c r="AW513" s="422"/>
      <c r="AX513" s="79"/>
      <c r="BC513" s="409"/>
      <c r="BD513" s="409"/>
      <c r="BE513" s="409"/>
      <c r="BF513" s="422"/>
      <c r="BG513" s="422"/>
      <c r="BH513" s="79"/>
      <c r="BM513" s="409"/>
      <c r="BN513" s="409"/>
      <c r="BO513" s="409"/>
      <c r="BP513" s="422"/>
      <c r="BQ513" s="422"/>
      <c r="BR513" s="79"/>
      <c r="BW513" s="79"/>
      <c r="BX513" s="79"/>
      <c r="BY513" s="79"/>
      <c r="BZ513" s="422"/>
      <c r="CA513" s="422"/>
      <c r="CB513" s="79"/>
      <c r="CG513" s="409"/>
      <c r="CH513" s="409"/>
      <c r="CI513" s="409"/>
      <c r="CJ513" s="422"/>
      <c r="CK513" s="422"/>
      <c r="CL513" s="79"/>
      <c r="CQ513" s="409"/>
      <c r="CR513" s="409"/>
      <c r="CS513" s="409"/>
      <c r="CT513" s="422"/>
      <c r="CU513" s="422"/>
    </row>
    <row r="514" spans="5:99">
      <c r="E514" s="79"/>
      <c r="F514" s="79"/>
      <c r="G514" s="79"/>
      <c r="H514" s="79"/>
      <c r="I514" s="79"/>
      <c r="J514" s="79"/>
      <c r="O514" s="409"/>
      <c r="P514" s="409"/>
      <c r="Q514" s="409"/>
      <c r="R514" s="422"/>
      <c r="S514" s="422"/>
      <c r="T514" s="79"/>
      <c r="Y514" s="409"/>
      <c r="Z514" s="409"/>
      <c r="AA514" s="409"/>
      <c r="AB514" s="422"/>
      <c r="AC514" s="422"/>
      <c r="AD514" s="79"/>
      <c r="AI514" s="409"/>
      <c r="AJ514" s="409"/>
      <c r="AK514" s="409"/>
      <c r="AL514" s="79"/>
      <c r="AM514" s="79"/>
      <c r="AN514" s="79"/>
      <c r="AS514" s="409"/>
      <c r="AT514" s="409"/>
      <c r="AU514" s="409"/>
      <c r="AV514" s="422"/>
      <c r="AW514" s="422"/>
      <c r="AX514" s="79"/>
      <c r="BC514" s="409"/>
      <c r="BD514" s="409"/>
      <c r="BE514" s="409"/>
      <c r="BF514" s="422"/>
      <c r="BG514" s="422"/>
      <c r="BH514" s="79"/>
      <c r="BM514" s="409"/>
      <c r="BN514" s="409"/>
      <c r="BO514" s="409"/>
      <c r="BP514" s="422"/>
      <c r="BQ514" s="422"/>
      <c r="BR514" s="79"/>
      <c r="BW514" s="79"/>
      <c r="BX514" s="79"/>
      <c r="BY514" s="79"/>
      <c r="BZ514" s="422"/>
      <c r="CA514" s="422"/>
      <c r="CB514" s="79"/>
      <c r="CG514" s="409"/>
      <c r="CH514" s="409"/>
      <c r="CI514" s="409"/>
      <c r="CJ514" s="422"/>
      <c r="CK514" s="422"/>
      <c r="CL514" s="79"/>
      <c r="CQ514" s="409"/>
      <c r="CR514" s="409"/>
      <c r="CS514" s="409"/>
      <c r="CT514" s="422"/>
      <c r="CU514" s="422"/>
    </row>
    <row r="515" spans="5:99">
      <c r="E515" s="79"/>
      <c r="F515" s="79"/>
      <c r="G515" s="79"/>
      <c r="H515" s="79"/>
      <c r="I515" s="79"/>
      <c r="J515" s="79"/>
      <c r="O515" s="409"/>
      <c r="P515" s="409"/>
      <c r="Q515" s="409"/>
      <c r="R515" s="422"/>
      <c r="S515" s="422"/>
      <c r="T515" s="79"/>
      <c r="Y515" s="409"/>
      <c r="Z515" s="409"/>
      <c r="AA515" s="409"/>
      <c r="AB515" s="422"/>
      <c r="AC515" s="422"/>
      <c r="AD515" s="79"/>
      <c r="AI515" s="409"/>
      <c r="AJ515" s="409"/>
      <c r="AK515" s="409"/>
      <c r="AL515" s="79"/>
      <c r="AM515" s="79"/>
      <c r="AN515" s="79"/>
      <c r="AS515" s="409"/>
      <c r="AT515" s="409"/>
      <c r="AU515" s="409"/>
      <c r="AV515" s="422"/>
      <c r="AW515" s="422"/>
      <c r="AX515" s="79"/>
      <c r="BC515" s="409"/>
      <c r="BD515" s="409"/>
      <c r="BE515" s="409"/>
      <c r="BF515" s="422"/>
      <c r="BG515" s="422"/>
      <c r="BH515" s="79"/>
      <c r="BM515" s="409"/>
      <c r="BN515" s="409"/>
      <c r="BO515" s="409"/>
      <c r="BP515" s="422"/>
      <c r="BQ515" s="422"/>
      <c r="BR515" s="79"/>
      <c r="BW515" s="79"/>
      <c r="BX515" s="79"/>
      <c r="BY515" s="79"/>
      <c r="BZ515" s="422"/>
      <c r="CA515" s="422"/>
      <c r="CB515" s="79"/>
      <c r="CG515" s="409"/>
      <c r="CH515" s="409"/>
      <c r="CI515" s="409"/>
      <c r="CJ515" s="422"/>
      <c r="CK515" s="422"/>
      <c r="CL515" s="79"/>
      <c r="CQ515" s="409"/>
      <c r="CR515" s="409"/>
      <c r="CS515" s="409"/>
      <c r="CT515" s="422"/>
      <c r="CU515" s="422"/>
    </row>
    <row r="516" spans="5:99">
      <c r="E516" s="79"/>
      <c r="F516" s="79"/>
      <c r="G516" s="79"/>
      <c r="H516" s="79"/>
      <c r="I516" s="79"/>
      <c r="J516" s="79"/>
      <c r="O516" s="409"/>
      <c r="P516" s="409"/>
      <c r="Q516" s="409"/>
      <c r="R516" s="422"/>
      <c r="S516" s="422"/>
      <c r="T516" s="79"/>
      <c r="Y516" s="409"/>
      <c r="Z516" s="409"/>
      <c r="AA516" s="409"/>
      <c r="AB516" s="422"/>
      <c r="AC516" s="422"/>
      <c r="AD516" s="79"/>
      <c r="AI516" s="409"/>
      <c r="AJ516" s="409"/>
      <c r="AK516" s="409"/>
      <c r="AL516" s="79"/>
      <c r="AM516" s="79"/>
      <c r="AN516" s="79"/>
      <c r="AS516" s="409"/>
      <c r="AT516" s="409"/>
      <c r="AU516" s="409"/>
      <c r="AV516" s="422"/>
      <c r="AW516" s="422"/>
      <c r="AX516" s="79"/>
      <c r="BC516" s="409"/>
      <c r="BD516" s="409"/>
      <c r="BE516" s="409"/>
      <c r="BF516" s="422"/>
      <c r="BG516" s="422"/>
      <c r="BH516" s="79"/>
      <c r="BM516" s="409"/>
      <c r="BN516" s="409"/>
      <c r="BO516" s="409"/>
      <c r="BP516" s="422"/>
      <c r="BQ516" s="422"/>
      <c r="BR516" s="79"/>
      <c r="BW516" s="79"/>
      <c r="BX516" s="79"/>
      <c r="BY516" s="79"/>
      <c r="BZ516" s="422"/>
      <c r="CA516" s="422"/>
      <c r="CB516" s="79"/>
      <c r="CG516" s="409"/>
      <c r="CH516" s="409"/>
      <c r="CI516" s="409"/>
      <c r="CJ516" s="422"/>
      <c r="CK516" s="422"/>
      <c r="CL516" s="79"/>
      <c r="CQ516" s="409"/>
      <c r="CR516" s="409"/>
      <c r="CS516" s="409"/>
      <c r="CT516" s="422"/>
      <c r="CU516" s="422"/>
    </row>
    <row r="517" spans="5:99">
      <c r="E517" s="79"/>
      <c r="F517" s="79"/>
      <c r="G517" s="79"/>
      <c r="H517" s="79"/>
      <c r="I517" s="79"/>
      <c r="J517" s="79"/>
      <c r="O517" s="409"/>
      <c r="P517" s="409"/>
      <c r="Q517" s="409"/>
      <c r="R517" s="422"/>
      <c r="S517" s="422"/>
      <c r="T517" s="79"/>
      <c r="Y517" s="409"/>
      <c r="Z517" s="409"/>
      <c r="AA517" s="409"/>
      <c r="AB517" s="422"/>
      <c r="AC517" s="422"/>
      <c r="AD517" s="79"/>
      <c r="AI517" s="409"/>
      <c r="AJ517" s="409"/>
      <c r="AK517" s="409"/>
      <c r="AL517" s="79"/>
      <c r="AM517" s="79"/>
      <c r="AN517" s="79"/>
      <c r="AS517" s="409"/>
      <c r="AT517" s="409"/>
      <c r="AU517" s="409"/>
      <c r="AV517" s="422"/>
      <c r="AW517" s="422"/>
      <c r="AX517" s="79"/>
      <c r="BC517" s="409"/>
      <c r="BD517" s="409"/>
      <c r="BE517" s="409"/>
      <c r="BF517" s="422"/>
      <c r="BG517" s="422"/>
      <c r="BH517" s="79"/>
      <c r="BM517" s="409"/>
      <c r="BN517" s="409"/>
      <c r="BO517" s="409"/>
      <c r="BP517" s="422"/>
      <c r="BQ517" s="422"/>
      <c r="BR517" s="79"/>
      <c r="BW517" s="79"/>
      <c r="BX517" s="79"/>
      <c r="BY517" s="79"/>
      <c r="BZ517" s="422"/>
      <c r="CA517" s="422"/>
      <c r="CB517" s="79"/>
      <c r="CG517" s="409"/>
      <c r="CH517" s="409"/>
      <c r="CI517" s="409"/>
      <c r="CJ517" s="422"/>
      <c r="CK517" s="422"/>
      <c r="CL517" s="79"/>
      <c r="CQ517" s="409"/>
      <c r="CR517" s="409"/>
      <c r="CS517" s="409"/>
      <c r="CT517" s="422"/>
      <c r="CU517" s="422"/>
    </row>
    <row r="518" spans="5:99">
      <c r="E518" s="79"/>
      <c r="F518" s="79"/>
      <c r="G518" s="79"/>
      <c r="H518" s="79"/>
      <c r="I518" s="79"/>
      <c r="J518" s="79"/>
      <c r="O518" s="409"/>
      <c r="P518" s="409"/>
      <c r="Q518" s="409"/>
      <c r="R518" s="422"/>
      <c r="S518" s="422"/>
      <c r="T518" s="79"/>
      <c r="Y518" s="409"/>
      <c r="Z518" s="409"/>
      <c r="AA518" s="409"/>
      <c r="AB518" s="422"/>
      <c r="AC518" s="422"/>
      <c r="AD518" s="79"/>
      <c r="AI518" s="409"/>
      <c r="AJ518" s="409"/>
      <c r="AK518" s="409"/>
      <c r="AL518" s="79"/>
      <c r="AM518" s="79"/>
      <c r="AN518" s="79"/>
      <c r="AS518" s="409"/>
      <c r="AT518" s="409"/>
      <c r="AU518" s="409"/>
      <c r="AV518" s="422"/>
      <c r="AW518" s="422"/>
      <c r="AX518" s="79"/>
      <c r="BC518" s="409"/>
      <c r="BD518" s="409"/>
      <c r="BE518" s="409"/>
      <c r="BF518" s="422"/>
      <c r="BG518" s="422"/>
      <c r="BH518" s="79"/>
      <c r="BM518" s="409"/>
      <c r="BN518" s="409"/>
      <c r="BO518" s="409"/>
      <c r="BP518" s="422"/>
      <c r="BQ518" s="422"/>
      <c r="BR518" s="79"/>
      <c r="BW518" s="79"/>
      <c r="BX518" s="79"/>
      <c r="BY518" s="79"/>
      <c r="BZ518" s="422"/>
      <c r="CA518" s="422"/>
      <c r="CB518" s="79"/>
      <c r="CG518" s="409"/>
      <c r="CH518" s="409"/>
      <c r="CI518" s="409"/>
      <c r="CJ518" s="422"/>
      <c r="CK518" s="422"/>
      <c r="CL518" s="79"/>
      <c r="CQ518" s="409"/>
      <c r="CR518" s="409"/>
      <c r="CS518" s="409"/>
      <c r="CT518" s="422"/>
      <c r="CU518" s="422"/>
    </row>
    <row r="519" spans="5:99">
      <c r="E519" s="79"/>
      <c r="F519" s="79"/>
      <c r="G519" s="79"/>
      <c r="H519" s="79"/>
      <c r="I519" s="79"/>
      <c r="J519" s="79"/>
      <c r="O519" s="409"/>
      <c r="P519" s="409"/>
      <c r="Q519" s="409"/>
      <c r="R519" s="422"/>
      <c r="S519" s="422"/>
      <c r="T519" s="79"/>
      <c r="Y519" s="409"/>
      <c r="Z519" s="409"/>
      <c r="AA519" s="409"/>
      <c r="AB519" s="422"/>
      <c r="AC519" s="422"/>
      <c r="AD519" s="79"/>
      <c r="AI519" s="409"/>
      <c r="AJ519" s="409"/>
      <c r="AK519" s="409"/>
      <c r="AL519" s="79"/>
      <c r="AM519" s="79"/>
      <c r="AN519" s="79"/>
      <c r="AS519" s="409"/>
      <c r="AT519" s="409"/>
      <c r="AU519" s="409"/>
      <c r="AV519" s="422"/>
      <c r="AW519" s="422"/>
      <c r="AX519" s="79"/>
      <c r="BC519" s="409"/>
      <c r="BD519" s="409"/>
      <c r="BE519" s="409"/>
      <c r="BF519" s="422"/>
      <c r="BG519" s="422"/>
      <c r="BH519" s="79"/>
      <c r="BM519" s="409"/>
      <c r="BN519" s="409"/>
      <c r="BO519" s="409"/>
      <c r="BP519" s="422"/>
      <c r="BQ519" s="422"/>
      <c r="BR519" s="79"/>
      <c r="BW519" s="79"/>
      <c r="BX519" s="79"/>
      <c r="BY519" s="79"/>
      <c r="BZ519" s="422"/>
      <c r="CA519" s="422"/>
      <c r="CB519" s="79"/>
      <c r="CG519" s="409"/>
      <c r="CH519" s="409"/>
      <c r="CI519" s="409"/>
      <c r="CJ519" s="422"/>
      <c r="CK519" s="422"/>
      <c r="CL519" s="79"/>
      <c r="CQ519" s="409"/>
      <c r="CR519" s="409"/>
      <c r="CS519" s="409"/>
      <c r="CT519" s="422"/>
      <c r="CU519" s="422"/>
    </row>
    <row r="520" spans="5:99">
      <c r="E520" s="79"/>
      <c r="F520" s="79"/>
      <c r="G520" s="79"/>
      <c r="H520" s="79"/>
      <c r="I520" s="79"/>
      <c r="J520" s="79"/>
      <c r="O520" s="409"/>
      <c r="P520" s="409"/>
      <c r="Q520" s="409"/>
      <c r="R520" s="422"/>
      <c r="S520" s="422"/>
      <c r="T520" s="79"/>
      <c r="Y520" s="409"/>
      <c r="Z520" s="409"/>
      <c r="AA520" s="409"/>
      <c r="AB520" s="422"/>
      <c r="AC520" s="422"/>
      <c r="AD520" s="79"/>
      <c r="AI520" s="409"/>
      <c r="AJ520" s="409"/>
      <c r="AK520" s="409"/>
      <c r="AL520" s="79"/>
      <c r="AM520" s="79"/>
      <c r="AN520" s="79"/>
      <c r="AS520" s="409"/>
      <c r="AT520" s="409"/>
      <c r="AU520" s="409"/>
      <c r="AV520" s="422"/>
      <c r="AW520" s="422"/>
      <c r="AX520" s="79"/>
      <c r="BC520" s="409"/>
      <c r="BD520" s="409"/>
      <c r="BE520" s="409"/>
      <c r="BF520" s="422"/>
      <c r="BG520" s="422"/>
      <c r="BH520" s="79"/>
      <c r="BM520" s="409"/>
      <c r="BN520" s="409"/>
      <c r="BO520" s="409"/>
      <c r="BP520" s="422"/>
      <c r="BQ520" s="422"/>
      <c r="BR520" s="79"/>
      <c r="BW520" s="79"/>
      <c r="BX520" s="79"/>
      <c r="BY520" s="79"/>
      <c r="BZ520" s="422"/>
      <c r="CA520" s="422"/>
      <c r="CB520" s="79"/>
      <c r="CG520" s="409"/>
      <c r="CH520" s="409"/>
      <c r="CI520" s="409"/>
      <c r="CJ520" s="422"/>
      <c r="CK520" s="422"/>
      <c r="CL520" s="79"/>
      <c r="CQ520" s="409"/>
      <c r="CR520" s="409"/>
      <c r="CS520" s="409"/>
      <c r="CT520" s="422"/>
      <c r="CU520" s="422"/>
    </row>
    <row r="521" spans="5:99">
      <c r="E521" s="79"/>
      <c r="F521" s="79"/>
      <c r="G521" s="79"/>
      <c r="H521" s="79"/>
      <c r="I521" s="79"/>
      <c r="J521" s="79"/>
      <c r="O521" s="409"/>
      <c r="P521" s="409"/>
      <c r="Q521" s="409"/>
      <c r="R521" s="422"/>
      <c r="S521" s="422"/>
      <c r="T521" s="79"/>
      <c r="Y521" s="409"/>
      <c r="Z521" s="409"/>
      <c r="AA521" s="409"/>
      <c r="AB521" s="422"/>
      <c r="AC521" s="422"/>
      <c r="AD521" s="79"/>
      <c r="AI521" s="409"/>
      <c r="AJ521" s="409"/>
      <c r="AK521" s="409"/>
      <c r="AL521" s="79"/>
      <c r="AM521" s="79"/>
      <c r="AN521" s="79"/>
      <c r="AS521" s="409"/>
      <c r="AT521" s="409"/>
      <c r="AU521" s="409"/>
      <c r="AV521" s="422"/>
      <c r="AW521" s="422"/>
      <c r="AX521" s="79"/>
      <c r="BC521" s="409"/>
      <c r="BD521" s="409"/>
      <c r="BE521" s="409"/>
      <c r="BF521" s="422"/>
      <c r="BG521" s="422"/>
      <c r="BH521" s="79"/>
      <c r="BM521" s="409"/>
      <c r="BN521" s="409"/>
      <c r="BO521" s="409"/>
      <c r="BP521" s="422"/>
      <c r="BQ521" s="422"/>
      <c r="BR521" s="79"/>
      <c r="BW521" s="79"/>
      <c r="BX521" s="79"/>
      <c r="BY521" s="79"/>
      <c r="BZ521" s="422"/>
      <c r="CA521" s="422"/>
      <c r="CB521" s="79"/>
      <c r="CG521" s="409"/>
      <c r="CH521" s="409"/>
      <c r="CI521" s="409"/>
      <c r="CJ521" s="422"/>
      <c r="CK521" s="422"/>
      <c r="CL521" s="79"/>
      <c r="CQ521" s="409"/>
      <c r="CR521" s="409"/>
      <c r="CS521" s="409"/>
      <c r="CT521" s="422"/>
      <c r="CU521" s="422"/>
    </row>
    <row r="522" spans="5:99">
      <c r="E522" s="79"/>
      <c r="F522" s="79"/>
      <c r="G522" s="79"/>
      <c r="H522" s="79"/>
      <c r="I522" s="79"/>
      <c r="J522" s="79"/>
      <c r="O522" s="409"/>
      <c r="P522" s="409"/>
      <c r="Q522" s="409"/>
      <c r="R522" s="422"/>
      <c r="S522" s="422"/>
      <c r="T522" s="79"/>
      <c r="Y522" s="409"/>
      <c r="Z522" s="409"/>
      <c r="AA522" s="409"/>
      <c r="AB522" s="422"/>
      <c r="AC522" s="422"/>
      <c r="AD522" s="79"/>
      <c r="AI522" s="409"/>
      <c r="AJ522" s="409"/>
      <c r="AK522" s="409"/>
      <c r="AL522" s="79"/>
      <c r="AM522" s="79"/>
      <c r="AN522" s="79"/>
      <c r="AS522" s="409"/>
      <c r="AT522" s="409"/>
      <c r="AU522" s="409"/>
      <c r="AV522" s="422"/>
      <c r="AW522" s="422"/>
      <c r="AX522" s="79"/>
      <c r="BC522" s="409"/>
      <c r="BD522" s="409"/>
      <c r="BE522" s="409"/>
      <c r="BF522" s="422"/>
      <c r="BG522" s="422"/>
      <c r="BH522" s="79"/>
      <c r="BM522" s="409"/>
      <c r="BN522" s="409"/>
      <c r="BO522" s="409"/>
      <c r="BP522" s="422"/>
      <c r="BQ522" s="422"/>
      <c r="BR522" s="79"/>
      <c r="BW522" s="79"/>
      <c r="BX522" s="79"/>
      <c r="BY522" s="79"/>
      <c r="BZ522" s="422"/>
      <c r="CA522" s="422"/>
      <c r="CB522" s="79"/>
      <c r="CG522" s="409"/>
      <c r="CH522" s="409"/>
      <c r="CI522" s="409"/>
      <c r="CJ522" s="422"/>
      <c r="CK522" s="422"/>
      <c r="CL522" s="79"/>
      <c r="CQ522" s="409"/>
      <c r="CR522" s="409"/>
      <c r="CS522" s="409"/>
      <c r="CT522" s="422"/>
      <c r="CU522" s="422"/>
    </row>
    <row r="523" spans="5:99">
      <c r="E523" s="79"/>
      <c r="F523" s="79"/>
      <c r="G523" s="79"/>
      <c r="H523" s="79"/>
      <c r="I523" s="79"/>
      <c r="J523" s="79"/>
      <c r="O523" s="409"/>
      <c r="P523" s="409"/>
      <c r="Q523" s="409"/>
      <c r="R523" s="422"/>
      <c r="S523" s="422"/>
      <c r="T523" s="79"/>
      <c r="Y523" s="409"/>
      <c r="Z523" s="409"/>
      <c r="AA523" s="409"/>
      <c r="AB523" s="422"/>
      <c r="AC523" s="422"/>
      <c r="AD523" s="79"/>
      <c r="AI523" s="409"/>
      <c r="AJ523" s="409"/>
      <c r="AK523" s="409"/>
      <c r="AL523" s="79"/>
      <c r="AM523" s="79"/>
      <c r="AN523" s="79"/>
      <c r="AS523" s="409"/>
      <c r="AT523" s="409"/>
      <c r="AU523" s="409"/>
      <c r="AV523" s="422"/>
      <c r="AW523" s="422"/>
      <c r="AX523" s="79"/>
      <c r="BC523" s="409"/>
      <c r="BD523" s="409"/>
      <c r="BE523" s="409"/>
      <c r="BF523" s="422"/>
      <c r="BG523" s="422"/>
      <c r="BH523" s="79"/>
      <c r="BM523" s="409"/>
      <c r="BN523" s="409"/>
      <c r="BO523" s="409"/>
      <c r="BP523" s="422"/>
      <c r="BQ523" s="422"/>
      <c r="BR523" s="79"/>
      <c r="BW523" s="79"/>
      <c r="BX523" s="79"/>
      <c r="BY523" s="79"/>
      <c r="BZ523" s="422"/>
      <c r="CA523" s="422"/>
      <c r="CB523" s="79"/>
      <c r="CG523" s="409"/>
      <c r="CH523" s="409"/>
      <c r="CI523" s="409"/>
      <c r="CJ523" s="422"/>
      <c r="CK523" s="422"/>
      <c r="CL523" s="79"/>
      <c r="CQ523" s="409"/>
      <c r="CR523" s="409"/>
      <c r="CS523" s="409"/>
      <c r="CT523" s="422"/>
      <c r="CU523" s="422"/>
    </row>
    <row r="524" spans="5:99">
      <c r="E524" s="79"/>
      <c r="F524" s="79"/>
      <c r="G524" s="79"/>
      <c r="H524" s="79"/>
      <c r="I524" s="79"/>
      <c r="J524" s="79"/>
      <c r="O524" s="409"/>
      <c r="P524" s="409"/>
      <c r="Q524" s="409"/>
      <c r="R524" s="422"/>
      <c r="S524" s="422"/>
      <c r="T524" s="79"/>
      <c r="Y524" s="409"/>
      <c r="Z524" s="409"/>
      <c r="AA524" s="409"/>
      <c r="AB524" s="422"/>
      <c r="AC524" s="422"/>
      <c r="AD524" s="79"/>
      <c r="AI524" s="409"/>
      <c r="AJ524" s="409"/>
      <c r="AK524" s="409"/>
      <c r="AL524" s="79"/>
      <c r="AM524" s="79"/>
      <c r="AN524" s="79"/>
      <c r="AS524" s="409"/>
      <c r="AT524" s="409"/>
      <c r="AU524" s="409"/>
      <c r="AV524" s="422"/>
      <c r="AW524" s="422"/>
      <c r="AX524" s="79"/>
      <c r="BC524" s="409"/>
      <c r="BD524" s="409"/>
      <c r="BE524" s="409"/>
      <c r="BF524" s="422"/>
      <c r="BG524" s="422"/>
      <c r="BH524" s="79"/>
      <c r="BM524" s="409"/>
      <c r="BN524" s="409"/>
      <c r="BO524" s="409"/>
      <c r="BP524" s="422"/>
      <c r="BQ524" s="422"/>
      <c r="BR524" s="79"/>
      <c r="BW524" s="79"/>
      <c r="BX524" s="79"/>
      <c r="BY524" s="79"/>
      <c r="BZ524" s="422"/>
      <c r="CA524" s="422"/>
      <c r="CB524" s="79"/>
      <c r="CG524" s="409"/>
      <c r="CH524" s="409"/>
      <c r="CI524" s="409"/>
      <c r="CJ524" s="422"/>
      <c r="CK524" s="422"/>
      <c r="CL524" s="79"/>
      <c r="CQ524" s="409"/>
      <c r="CR524" s="409"/>
      <c r="CS524" s="409"/>
      <c r="CT524" s="422"/>
      <c r="CU524" s="422"/>
    </row>
    <row r="525" spans="5:99">
      <c r="E525" s="79"/>
      <c r="F525" s="79"/>
      <c r="G525" s="79"/>
      <c r="H525" s="79"/>
      <c r="I525" s="79"/>
      <c r="J525" s="79"/>
      <c r="O525" s="409"/>
      <c r="P525" s="409"/>
      <c r="Q525" s="409"/>
      <c r="R525" s="422"/>
      <c r="S525" s="422"/>
      <c r="T525" s="79"/>
      <c r="Y525" s="409"/>
      <c r="Z525" s="409"/>
      <c r="AA525" s="409"/>
      <c r="AB525" s="422"/>
      <c r="AC525" s="422"/>
      <c r="AD525" s="79"/>
      <c r="AI525" s="409"/>
      <c r="AJ525" s="409"/>
      <c r="AK525" s="409"/>
      <c r="AL525" s="79"/>
      <c r="AM525" s="79"/>
      <c r="AN525" s="79"/>
      <c r="AS525" s="409"/>
      <c r="AT525" s="409"/>
      <c r="AU525" s="409"/>
      <c r="AV525" s="422"/>
      <c r="AW525" s="422"/>
      <c r="AX525" s="79"/>
      <c r="BC525" s="409"/>
      <c r="BD525" s="409"/>
      <c r="BE525" s="409"/>
      <c r="BF525" s="422"/>
      <c r="BG525" s="422"/>
      <c r="BH525" s="79"/>
      <c r="BM525" s="409"/>
      <c r="BN525" s="409"/>
      <c r="BO525" s="409"/>
      <c r="BP525" s="422"/>
      <c r="BQ525" s="422"/>
      <c r="BR525" s="79"/>
      <c r="BW525" s="79"/>
      <c r="BX525" s="79"/>
      <c r="BY525" s="79"/>
      <c r="BZ525" s="422"/>
      <c r="CA525" s="422"/>
      <c r="CB525" s="79"/>
      <c r="CG525" s="409"/>
      <c r="CH525" s="409"/>
      <c r="CI525" s="409"/>
      <c r="CJ525" s="422"/>
      <c r="CK525" s="422"/>
      <c r="CL525" s="79"/>
      <c r="CQ525" s="409"/>
      <c r="CR525" s="409"/>
      <c r="CS525" s="409"/>
      <c r="CT525" s="422"/>
      <c r="CU525" s="422"/>
    </row>
    <row r="526" spans="5:99">
      <c r="E526" s="79"/>
      <c r="F526" s="79"/>
      <c r="G526" s="79"/>
      <c r="H526" s="79"/>
      <c r="I526" s="79"/>
      <c r="J526" s="79"/>
      <c r="O526" s="409"/>
      <c r="P526" s="409"/>
      <c r="Q526" s="409"/>
      <c r="R526" s="422"/>
      <c r="S526" s="422"/>
      <c r="T526" s="79"/>
      <c r="Y526" s="409"/>
      <c r="Z526" s="409"/>
      <c r="AA526" s="409"/>
      <c r="AB526" s="422"/>
      <c r="AC526" s="422"/>
      <c r="AD526" s="79"/>
      <c r="AI526" s="409"/>
      <c r="AJ526" s="409"/>
      <c r="AK526" s="409"/>
      <c r="AL526" s="79"/>
      <c r="AM526" s="79"/>
      <c r="AN526" s="79"/>
      <c r="AS526" s="409"/>
      <c r="AT526" s="409"/>
      <c r="AU526" s="409"/>
      <c r="AV526" s="422"/>
      <c r="AW526" s="422"/>
      <c r="AX526" s="79"/>
      <c r="BC526" s="409"/>
      <c r="BD526" s="409"/>
      <c r="BE526" s="409"/>
      <c r="BF526" s="422"/>
      <c r="BG526" s="422"/>
      <c r="BH526" s="79"/>
      <c r="BM526" s="409"/>
      <c r="BN526" s="409"/>
      <c r="BO526" s="409"/>
      <c r="BP526" s="422"/>
      <c r="BQ526" s="422"/>
      <c r="BR526" s="79"/>
      <c r="BW526" s="79"/>
      <c r="BX526" s="79"/>
      <c r="BY526" s="79"/>
      <c r="BZ526" s="422"/>
      <c r="CA526" s="422"/>
      <c r="CB526" s="79"/>
      <c r="CG526" s="409"/>
      <c r="CH526" s="409"/>
      <c r="CI526" s="409"/>
      <c r="CJ526" s="422"/>
      <c r="CK526" s="422"/>
      <c r="CL526" s="79"/>
      <c r="CQ526" s="409"/>
      <c r="CR526" s="409"/>
      <c r="CS526" s="409"/>
      <c r="CT526" s="422"/>
      <c r="CU526" s="422"/>
    </row>
    <row r="527" spans="5:99">
      <c r="E527" s="79"/>
      <c r="F527" s="79"/>
      <c r="G527" s="79"/>
      <c r="H527" s="79"/>
      <c r="I527" s="79"/>
      <c r="J527" s="79"/>
      <c r="O527" s="409"/>
      <c r="P527" s="409"/>
      <c r="Q527" s="409"/>
      <c r="R527" s="422"/>
      <c r="S527" s="422"/>
      <c r="T527" s="79"/>
      <c r="Y527" s="409"/>
      <c r="Z527" s="409"/>
      <c r="AA527" s="409"/>
      <c r="AB527" s="422"/>
      <c r="AC527" s="422"/>
      <c r="AD527" s="79"/>
      <c r="AI527" s="409"/>
      <c r="AJ527" s="409"/>
      <c r="AK527" s="409"/>
      <c r="AL527" s="79"/>
      <c r="AM527" s="79"/>
      <c r="AN527" s="79"/>
      <c r="AS527" s="409"/>
      <c r="AT527" s="409"/>
      <c r="AU527" s="409"/>
      <c r="AV527" s="422"/>
      <c r="AW527" s="422"/>
      <c r="AX527" s="79"/>
      <c r="BC527" s="409"/>
      <c r="BD527" s="409"/>
      <c r="BE527" s="409"/>
      <c r="BF527" s="422"/>
      <c r="BG527" s="422"/>
      <c r="BH527" s="79"/>
      <c r="BM527" s="409"/>
      <c r="BN527" s="409"/>
      <c r="BO527" s="409"/>
      <c r="BP527" s="422"/>
      <c r="BQ527" s="422"/>
      <c r="BR527" s="79"/>
      <c r="BW527" s="79"/>
      <c r="BX527" s="79"/>
      <c r="BY527" s="79"/>
      <c r="BZ527" s="422"/>
      <c r="CA527" s="422"/>
      <c r="CB527" s="79"/>
      <c r="CG527" s="409"/>
      <c r="CH527" s="409"/>
      <c r="CI527" s="409"/>
      <c r="CJ527" s="422"/>
      <c r="CK527" s="422"/>
      <c r="CL527" s="79"/>
      <c r="CQ527" s="409"/>
      <c r="CR527" s="409"/>
      <c r="CS527" s="409"/>
      <c r="CT527" s="422"/>
      <c r="CU527" s="422"/>
    </row>
    <row r="528" spans="5:99">
      <c r="E528" s="79"/>
      <c r="F528" s="79"/>
      <c r="G528" s="79"/>
      <c r="H528" s="79"/>
      <c r="I528" s="79"/>
      <c r="J528" s="79"/>
      <c r="O528" s="409"/>
      <c r="P528" s="409"/>
      <c r="Q528" s="409"/>
      <c r="R528" s="422"/>
      <c r="S528" s="422"/>
      <c r="T528" s="79"/>
      <c r="Y528" s="409"/>
      <c r="Z528" s="409"/>
      <c r="AA528" s="409"/>
      <c r="AB528" s="422"/>
      <c r="AC528" s="422"/>
      <c r="AD528" s="79"/>
      <c r="AI528" s="409"/>
      <c r="AJ528" s="409"/>
      <c r="AK528" s="409"/>
      <c r="AL528" s="79"/>
      <c r="AM528" s="79"/>
      <c r="AN528" s="79"/>
      <c r="AS528" s="409"/>
      <c r="AT528" s="409"/>
      <c r="AU528" s="409"/>
      <c r="AV528" s="422"/>
      <c r="AW528" s="422"/>
      <c r="AX528" s="79"/>
      <c r="BC528" s="409"/>
      <c r="BD528" s="409"/>
      <c r="BE528" s="409"/>
      <c r="BF528" s="422"/>
      <c r="BG528" s="422"/>
      <c r="BH528" s="79"/>
      <c r="BM528" s="409"/>
      <c r="BN528" s="409"/>
      <c r="BO528" s="409"/>
      <c r="BP528" s="422"/>
      <c r="BQ528" s="422"/>
      <c r="BR528" s="79"/>
      <c r="BW528" s="79"/>
      <c r="BX528" s="79"/>
      <c r="BY528" s="79"/>
      <c r="BZ528" s="422"/>
      <c r="CA528" s="422"/>
      <c r="CB528" s="79"/>
      <c r="CG528" s="409"/>
      <c r="CH528" s="409"/>
      <c r="CI528" s="409"/>
      <c r="CJ528" s="422"/>
      <c r="CK528" s="422"/>
      <c r="CL528" s="79"/>
      <c r="CQ528" s="409"/>
      <c r="CR528" s="409"/>
      <c r="CS528" s="409"/>
      <c r="CT528" s="422"/>
      <c r="CU528" s="422"/>
    </row>
    <row r="529" spans="5:99">
      <c r="E529" s="79"/>
      <c r="F529" s="79"/>
      <c r="G529" s="79"/>
      <c r="H529" s="79"/>
      <c r="I529" s="79"/>
      <c r="J529" s="79"/>
      <c r="O529" s="409"/>
      <c r="P529" s="409"/>
      <c r="Q529" s="409"/>
      <c r="R529" s="422"/>
      <c r="S529" s="422"/>
      <c r="T529" s="79"/>
      <c r="Y529" s="409"/>
      <c r="Z529" s="409"/>
      <c r="AA529" s="409"/>
      <c r="AB529" s="422"/>
      <c r="AC529" s="422"/>
      <c r="AD529" s="79"/>
      <c r="AI529" s="409"/>
      <c r="AJ529" s="409"/>
      <c r="AK529" s="409"/>
      <c r="AL529" s="79"/>
      <c r="AM529" s="79"/>
      <c r="AN529" s="79"/>
      <c r="AS529" s="409"/>
      <c r="AT529" s="409"/>
      <c r="AU529" s="409"/>
      <c r="AV529" s="422"/>
      <c r="AW529" s="422"/>
      <c r="AX529" s="79"/>
      <c r="BC529" s="409"/>
      <c r="BD529" s="409"/>
      <c r="BE529" s="409"/>
      <c r="BF529" s="422"/>
      <c r="BG529" s="422"/>
      <c r="BH529" s="79"/>
      <c r="BM529" s="409"/>
      <c r="BN529" s="409"/>
      <c r="BO529" s="409"/>
      <c r="BP529" s="422"/>
      <c r="BQ529" s="422"/>
      <c r="BR529" s="79"/>
      <c r="BW529" s="79"/>
      <c r="BX529" s="79"/>
      <c r="BY529" s="79"/>
      <c r="BZ529" s="422"/>
      <c r="CA529" s="422"/>
      <c r="CB529" s="79"/>
      <c r="CG529" s="409"/>
      <c r="CH529" s="409"/>
      <c r="CI529" s="409"/>
      <c r="CJ529" s="422"/>
      <c r="CK529" s="422"/>
      <c r="CL529" s="79"/>
      <c r="CQ529" s="409"/>
      <c r="CR529" s="409"/>
      <c r="CS529" s="409"/>
      <c r="CT529" s="422"/>
      <c r="CU529" s="422"/>
    </row>
    <row r="530" spans="5:99">
      <c r="E530" s="79"/>
      <c r="F530" s="79"/>
      <c r="G530" s="79"/>
      <c r="H530" s="79"/>
      <c r="I530" s="79"/>
      <c r="J530" s="79"/>
      <c r="O530" s="409"/>
      <c r="P530" s="409"/>
      <c r="Q530" s="409"/>
      <c r="R530" s="422"/>
      <c r="S530" s="422"/>
      <c r="T530" s="79"/>
      <c r="Y530" s="409"/>
      <c r="Z530" s="409"/>
      <c r="AA530" s="409"/>
      <c r="AB530" s="422"/>
      <c r="AC530" s="422"/>
      <c r="AD530" s="79"/>
      <c r="AI530" s="409"/>
      <c r="AJ530" s="409"/>
      <c r="AK530" s="409"/>
      <c r="AL530" s="79"/>
      <c r="AM530" s="79"/>
      <c r="AN530" s="79"/>
      <c r="AS530" s="409"/>
      <c r="AT530" s="409"/>
      <c r="AU530" s="409"/>
      <c r="AV530" s="422"/>
      <c r="AW530" s="422"/>
      <c r="AX530" s="79"/>
      <c r="BC530" s="409"/>
      <c r="BD530" s="409"/>
      <c r="BE530" s="409"/>
      <c r="BF530" s="422"/>
      <c r="BG530" s="422"/>
      <c r="BH530" s="79"/>
      <c r="BM530" s="409"/>
      <c r="BN530" s="409"/>
      <c r="BO530" s="409"/>
      <c r="BP530" s="422"/>
      <c r="BQ530" s="422"/>
      <c r="BR530" s="79"/>
      <c r="BW530" s="79"/>
      <c r="BX530" s="79"/>
      <c r="BY530" s="79"/>
      <c r="BZ530" s="422"/>
      <c r="CA530" s="422"/>
      <c r="CB530" s="79"/>
      <c r="CG530" s="409"/>
      <c r="CH530" s="409"/>
      <c r="CI530" s="409"/>
      <c r="CJ530" s="422"/>
      <c r="CK530" s="422"/>
      <c r="CL530" s="79"/>
      <c r="CQ530" s="409"/>
      <c r="CR530" s="409"/>
      <c r="CS530" s="409"/>
      <c r="CT530" s="422"/>
      <c r="CU530" s="422"/>
    </row>
    <row r="531" spans="5:99">
      <c r="E531" s="79"/>
      <c r="F531" s="79"/>
      <c r="G531" s="79"/>
      <c r="H531" s="79"/>
      <c r="I531" s="79"/>
      <c r="J531" s="79"/>
      <c r="O531" s="409"/>
      <c r="P531" s="409"/>
      <c r="Q531" s="409"/>
      <c r="R531" s="422"/>
      <c r="S531" s="422"/>
      <c r="T531" s="79"/>
      <c r="Y531" s="409"/>
      <c r="Z531" s="409"/>
      <c r="AA531" s="409"/>
      <c r="AB531" s="422"/>
      <c r="AC531" s="422"/>
      <c r="AD531" s="79"/>
      <c r="AI531" s="409"/>
      <c r="AJ531" s="409"/>
      <c r="AK531" s="409"/>
      <c r="AL531" s="79"/>
      <c r="AM531" s="79"/>
      <c r="AN531" s="79"/>
      <c r="AS531" s="409"/>
      <c r="AT531" s="409"/>
      <c r="AU531" s="409"/>
      <c r="AV531" s="422"/>
      <c r="AW531" s="422"/>
      <c r="AX531" s="79"/>
      <c r="BC531" s="409"/>
      <c r="BD531" s="409"/>
      <c r="BE531" s="409"/>
      <c r="BF531" s="422"/>
      <c r="BG531" s="422"/>
      <c r="BH531" s="79"/>
      <c r="BM531" s="409"/>
      <c r="BN531" s="409"/>
      <c r="BO531" s="409"/>
      <c r="BP531" s="422"/>
      <c r="BQ531" s="422"/>
      <c r="BR531" s="79"/>
      <c r="BW531" s="79"/>
      <c r="BX531" s="79"/>
      <c r="BY531" s="79"/>
      <c r="BZ531" s="422"/>
      <c r="CA531" s="422"/>
      <c r="CB531" s="79"/>
      <c r="CG531" s="409"/>
      <c r="CH531" s="409"/>
      <c r="CI531" s="409"/>
      <c r="CJ531" s="422"/>
      <c r="CK531" s="422"/>
      <c r="CL531" s="79"/>
      <c r="CQ531" s="409"/>
      <c r="CR531" s="409"/>
      <c r="CS531" s="409"/>
      <c r="CT531" s="422"/>
      <c r="CU531" s="422"/>
    </row>
    <row r="532" spans="5:99">
      <c r="E532" s="79"/>
      <c r="F532" s="79"/>
      <c r="G532" s="79"/>
      <c r="H532" s="79"/>
      <c r="I532" s="79"/>
      <c r="J532" s="79"/>
      <c r="O532" s="409"/>
      <c r="P532" s="409"/>
      <c r="Q532" s="409"/>
      <c r="R532" s="422"/>
      <c r="S532" s="422"/>
      <c r="T532" s="79"/>
      <c r="Y532" s="409"/>
      <c r="Z532" s="409"/>
      <c r="AA532" s="409"/>
      <c r="AB532" s="422"/>
      <c r="AC532" s="422"/>
      <c r="AD532" s="79"/>
      <c r="AI532" s="409"/>
      <c r="AJ532" s="409"/>
      <c r="AK532" s="409"/>
      <c r="AL532" s="79"/>
      <c r="AM532" s="79"/>
      <c r="AN532" s="79"/>
      <c r="AS532" s="409"/>
      <c r="AT532" s="409"/>
      <c r="AU532" s="409"/>
      <c r="AV532" s="422"/>
      <c r="AW532" s="422"/>
      <c r="AX532" s="79"/>
      <c r="BC532" s="409"/>
      <c r="BD532" s="409"/>
      <c r="BE532" s="409"/>
      <c r="BF532" s="422"/>
      <c r="BG532" s="422"/>
      <c r="BH532" s="79"/>
      <c r="BM532" s="409"/>
      <c r="BN532" s="409"/>
      <c r="BO532" s="409"/>
      <c r="BP532" s="422"/>
      <c r="BQ532" s="422"/>
      <c r="BR532" s="79"/>
      <c r="BW532" s="79"/>
      <c r="BX532" s="79"/>
      <c r="BY532" s="79"/>
      <c r="BZ532" s="422"/>
      <c r="CA532" s="422"/>
      <c r="CB532" s="79"/>
      <c r="CG532" s="409"/>
      <c r="CH532" s="409"/>
      <c r="CI532" s="409"/>
      <c r="CJ532" s="422"/>
      <c r="CK532" s="422"/>
      <c r="CL532" s="79"/>
      <c r="CQ532" s="409"/>
      <c r="CR532" s="409"/>
      <c r="CS532" s="409"/>
      <c r="CT532" s="422"/>
      <c r="CU532" s="422"/>
    </row>
    <row r="533" spans="5:99">
      <c r="E533" s="79"/>
      <c r="F533" s="79"/>
      <c r="G533" s="79"/>
      <c r="H533" s="79"/>
      <c r="I533" s="79"/>
      <c r="J533" s="79"/>
      <c r="O533" s="409"/>
      <c r="P533" s="409"/>
      <c r="Q533" s="409"/>
      <c r="R533" s="422"/>
      <c r="S533" s="422"/>
      <c r="T533" s="79"/>
      <c r="Y533" s="409"/>
      <c r="Z533" s="409"/>
      <c r="AA533" s="409"/>
      <c r="AB533" s="422"/>
      <c r="AC533" s="422"/>
      <c r="AD533" s="79"/>
      <c r="AI533" s="409"/>
      <c r="AJ533" s="409"/>
      <c r="AK533" s="409"/>
      <c r="AL533" s="79"/>
      <c r="AM533" s="79"/>
      <c r="AN533" s="79"/>
      <c r="AS533" s="409"/>
      <c r="AT533" s="409"/>
      <c r="AU533" s="409"/>
      <c r="AV533" s="422"/>
      <c r="AW533" s="422"/>
      <c r="AX533" s="79"/>
      <c r="BC533" s="409"/>
      <c r="BD533" s="409"/>
      <c r="BE533" s="409"/>
      <c r="BF533" s="422"/>
      <c r="BG533" s="422"/>
      <c r="BH533" s="79"/>
      <c r="BM533" s="409"/>
      <c r="BN533" s="409"/>
      <c r="BO533" s="409"/>
      <c r="BP533" s="422"/>
      <c r="BQ533" s="422"/>
      <c r="BR533" s="79"/>
      <c r="BW533" s="79"/>
      <c r="BX533" s="79"/>
      <c r="BY533" s="79"/>
      <c r="BZ533" s="422"/>
      <c r="CA533" s="422"/>
      <c r="CB533" s="79"/>
      <c r="CG533" s="409"/>
      <c r="CH533" s="409"/>
      <c r="CI533" s="409"/>
      <c r="CJ533" s="422"/>
      <c r="CK533" s="422"/>
      <c r="CL533" s="79"/>
      <c r="CQ533" s="409"/>
      <c r="CR533" s="409"/>
      <c r="CS533" s="409"/>
      <c r="CT533" s="422"/>
      <c r="CU533" s="422"/>
    </row>
    <row r="534" spans="5:99">
      <c r="E534" s="79"/>
      <c r="F534" s="79"/>
      <c r="G534" s="79"/>
      <c r="H534" s="79"/>
      <c r="I534" s="79"/>
      <c r="J534" s="79"/>
      <c r="O534" s="409"/>
      <c r="P534" s="409"/>
      <c r="Q534" s="409"/>
      <c r="R534" s="422"/>
      <c r="S534" s="422"/>
      <c r="T534" s="79"/>
      <c r="Y534" s="409"/>
      <c r="Z534" s="409"/>
      <c r="AA534" s="409"/>
      <c r="AB534" s="422"/>
      <c r="AC534" s="422"/>
      <c r="AD534" s="79"/>
      <c r="AI534" s="409"/>
      <c r="AJ534" s="409"/>
      <c r="AK534" s="409"/>
      <c r="AL534" s="79"/>
      <c r="AM534" s="79"/>
      <c r="AN534" s="79"/>
      <c r="AS534" s="409"/>
      <c r="AT534" s="409"/>
      <c r="AU534" s="409"/>
      <c r="AV534" s="422"/>
      <c r="AW534" s="422"/>
      <c r="AX534" s="79"/>
      <c r="BC534" s="409"/>
      <c r="BD534" s="409"/>
      <c r="BE534" s="409"/>
      <c r="BF534" s="422"/>
      <c r="BG534" s="422"/>
      <c r="BH534" s="79"/>
      <c r="BM534" s="409"/>
      <c r="BN534" s="409"/>
      <c r="BO534" s="409"/>
      <c r="BP534" s="422"/>
      <c r="BQ534" s="422"/>
      <c r="BR534" s="79"/>
      <c r="BW534" s="79"/>
      <c r="BX534" s="79"/>
      <c r="BY534" s="79"/>
      <c r="BZ534" s="422"/>
      <c r="CA534" s="422"/>
      <c r="CB534" s="79"/>
      <c r="CG534" s="409"/>
      <c r="CH534" s="409"/>
      <c r="CI534" s="409"/>
      <c r="CJ534" s="422"/>
      <c r="CK534" s="422"/>
      <c r="CL534" s="79"/>
      <c r="CQ534" s="409"/>
      <c r="CR534" s="409"/>
      <c r="CS534" s="409"/>
      <c r="CT534" s="422"/>
      <c r="CU534" s="422"/>
    </row>
    <row r="535" spans="5:99">
      <c r="E535" s="79"/>
      <c r="F535" s="79"/>
      <c r="G535" s="79"/>
      <c r="H535" s="79"/>
      <c r="I535" s="79"/>
      <c r="J535" s="79"/>
      <c r="O535" s="409"/>
      <c r="P535" s="409"/>
      <c r="Q535" s="409"/>
      <c r="R535" s="422"/>
      <c r="S535" s="422"/>
      <c r="T535" s="79"/>
      <c r="Y535" s="409"/>
      <c r="Z535" s="409"/>
      <c r="AA535" s="409"/>
      <c r="AB535" s="422"/>
      <c r="AC535" s="422"/>
      <c r="AD535" s="79"/>
      <c r="AI535" s="409"/>
      <c r="AJ535" s="409"/>
      <c r="AK535" s="409"/>
      <c r="AL535" s="79"/>
      <c r="AM535" s="79"/>
      <c r="AN535" s="79"/>
      <c r="AS535" s="409"/>
      <c r="AT535" s="409"/>
      <c r="AU535" s="409"/>
      <c r="AV535" s="422"/>
      <c r="AW535" s="422"/>
      <c r="AX535" s="79"/>
      <c r="BC535" s="409"/>
      <c r="BD535" s="409"/>
      <c r="BE535" s="409"/>
      <c r="BF535" s="422"/>
      <c r="BG535" s="422"/>
      <c r="BH535" s="79"/>
      <c r="BM535" s="409"/>
      <c r="BN535" s="409"/>
      <c r="BO535" s="409"/>
      <c r="BP535" s="422"/>
      <c r="BQ535" s="422"/>
      <c r="BR535" s="79"/>
      <c r="BW535" s="79"/>
      <c r="BX535" s="79"/>
      <c r="BY535" s="79"/>
      <c r="BZ535" s="422"/>
      <c r="CA535" s="422"/>
      <c r="CB535" s="79"/>
      <c r="CG535" s="409"/>
      <c r="CH535" s="409"/>
      <c r="CI535" s="409"/>
      <c r="CJ535" s="422"/>
      <c r="CK535" s="422"/>
      <c r="CL535" s="79"/>
      <c r="CQ535" s="409"/>
      <c r="CR535" s="409"/>
      <c r="CS535" s="409"/>
      <c r="CT535" s="422"/>
      <c r="CU535" s="422"/>
    </row>
    <row r="536" spans="5:99">
      <c r="E536" s="79"/>
      <c r="F536" s="79"/>
      <c r="G536" s="79"/>
      <c r="H536" s="79"/>
      <c r="I536" s="79"/>
      <c r="J536" s="79"/>
      <c r="O536" s="409"/>
      <c r="P536" s="409"/>
      <c r="Q536" s="409"/>
      <c r="R536" s="422"/>
      <c r="S536" s="422"/>
      <c r="T536" s="79"/>
      <c r="Y536" s="409"/>
      <c r="Z536" s="409"/>
      <c r="AA536" s="409"/>
      <c r="AB536" s="422"/>
      <c r="AC536" s="422"/>
      <c r="AD536" s="79"/>
      <c r="AI536" s="409"/>
      <c r="AJ536" s="409"/>
      <c r="AK536" s="409"/>
      <c r="AL536" s="79"/>
      <c r="AM536" s="79"/>
      <c r="AN536" s="79"/>
      <c r="AS536" s="409"/>
      <c r="AT536" s="409"/>
      <c r="AU536" s="409"/>
      <c r="AV536" s="422"/>
      <c r="AW536" s="422"/>
      <c r="AX536" s="79"/>
      <c r="BC536" s="409"/>
      <c r="BD536" s="409"/>
      <c r="BE536" s="409"/>
      <c r="BF536" s="422"/>
      <c r="BG536" s="422"/>
      <c r="BH536" s="79"/>
      <c r="BM536" s="409"/>
      <c r="BN536" s="409"/>
      <c r="BO536" s="409"/>
      <c r="BP536" s="422"/>
      <c r="BQ536" s="422"/>
      <c r="BR536" s="79"/>
      <c r="BW536" s="79"/>
      <c r="BX536" s="79"/>
      <c r="BY536" s="79"/>
      <c r="BZ536" s="422"/>
      <c r="CA536" s="422"/>
      <c r="CB536" s="79"/>
      <c r="CG536" s="409"/>
      <c r="CH536" s="409"/>
      <c r="CI536" s="409"/>
      <c r="CJ536" s="422"/>
      <c r="CK536" s="422"/>
      <c r="CL536" s="79"/>
      <c r="CQ536" s="409"/>
      <c r="CR536" s="409"/>
      <c r="CS536" s="409"/>
      <c r="CT536" s="422"/>
      <c r="CU536" s="422"/>
    </row>
    <row r="537" spans="5:99">
      <c r="E537" s="79"/>
      <c r="F537" s="79"/>
      <c r="G537" s="79"/>
      <c r="H537" s="79"/>
      <c r="I537" s="79"/>
      <c r="J537" s="79"/>
      <c r="O537" s="409"/>
      <c r="P537" s="409"/>
      <c r="Q537" s="409"/>
      <c r="R537" s="422"/>
      <c r="S537" s="422"/>
      <c r="T537" s="79"/>
      <c r="Y537" s="409"/>
      <c r="Z537" s="409"/>
      <c r="AA537" s="409"/>
      <c r="AB537" s="422"/>
      <c r="AC537" s="422"/>
      <c r="AD537" s="79"/>
      <c r="AI537" s="409"/>
      <c r="AJ537" s="409"/>
      <c r="AK537" s="409"/>
      <c r="AL537" s="79"/>
      <c r="AM537" s="79"/>
      <c r="AN537" s="79"/>
      <c r="AS537" s="409"/>
      <c r="AT537" s="409"/>
      <c r="AU537" s="409"/>
      <c r="AV537" s="422"/>
      <c r="AW537" s="422"/>
      <c r="AX537" s="79"/>
      <c r="BC537" s="409"/>
      <c r="BD537" s="409"/>
      <c r="BE537" s="409"/>
      <c r="BF537" s="422"/>
      <c r="BG537" s="422"/>
      <c r="BH537" s="79"/>
      <c r="BM537" s="409"/>
      <c r="BN537" s="409"/>
      <c r="BO537" s="409"/>
      <c r="BP537" s="422"/>
      <c r="BQ537" s="422"/>
      <c r="BR537" s="79"/>
      <c r="BW537" s="79"/>
      <c r="BX537" s="79"/>
      <c r="BY537" s="79"/>
      <c r="BZ537" s="422"/>
      <c r="CA537" s="422"/>
      <c r="CB537" s="79"/>
      <c r="CG537" s="409"/>
      <c r="CH537" s="409"/>
      <c r="CI537" s="409"/>
      <c r="CJ537" s="422"/>
      <c r="CK537" s="422"/>
      <c r="CL537" s="79"/>
      <c r="CQ537" s="409"/>
      <c r="CR537" s="409"/>
      <c r="CS537" s="409"/>
      <c r="CT537" s="422"/>
      <c r="CU537" s="422"/>
    </row>
    <row r="538" spans="5:99">
      <c r="E538" s="79"/>
      <c r="F538" s="79"/>
      <c r="G538" s="79"/>
      <c r="H538" s="79"/>
      <c r="I538" s="79"/>
      <c r="J538" s="79"/>
      <c r="O538" s="409"/>
      <c r="P538" s="409"/>
      <c r="Q538" s="409"/>
      <c r="R538" s="422"/>
      <c r="S538" s="422"/>
      <c r="T538" s="79"/>
      <c r="Y538" s="409"/>
      <c r="Z538" s="409"/>
      <c r="AA538" s="409"/>
      <c r="AB538" s="422"/>
      <c r="AC538" s="422"/>
      <c r="AD538" s="79"/>
      <c r="AI538" s="409"/>
      <c r="AJ538" s="409"/>
      <c r="AK538" s="409"/>
      <c r="AL538" s="79"/>
      <c r="AM538" s="79"/>
      <c r="AN538" s="79"/>
      <c r="AS538" s="409"/>
      <c r="AT538" s="409"/>
      <c r="AU538" s="409"/>
      <c r="AV538" s="422"/>
      <c r="AW538" s="422"/>
      <c r="AX538" s="79"/>
      <c r="BC538" s="409"/>
      <c r="BD538" s="409"/>
      <c r="BE538" s="409"/>
      <c r="BF538" s="422"/>
      <c r="BG538" s="422"/>
      <c r="BH538" s="79"/>
      <c r="BM538" s="409"/>
      <c r="BN538" s="409"/>
      <c r="BO538" s="409"/>
      <c r="BP538" s="422"/>
      <c r="BQ538" s="422"/>
      <c r="BR538" s="79"/>
      <c r="BW538" s="79"/>
      <c r="BX538" s="79"/>
      <c r="BY538" s="79"/>
      <c r="BZ538" s="422"/>
      <c r="CA538" s="422"/>
      <c r="CB538" s="79"/>
      <c r="CG538" s="409"/>
      <c r="CH538" s="409"/>
      <c r="CI538" s="409"/>
      <c r="CJ538" s="422"/>
      <c r="CK538" s="422"/>
      <c r="CL538" s="79"/>
      <c r="CQ538" s="409"/>
      <c r="CR538" s="409"/>
      <c r="CS538" s="409"/>
      <c r="CT538" s="422"/>
      <c r="CU538" s="422"/>
    </row>
    <row r="539" spans="5:99">
      <c r="E539" s="79"/>
      <c r="F539" s="79"/>
      <c r="G539" s="79"/>
      <c r="H539" s="79"/>
      <c r="I539" s="79"/>
      <c r="J539" s="79"/>
      <c r="O539" s="409"/>
      <c r="P539" s="409"/>
      <c r="Q539" s="409"/>
      <c r="R539" s="422"/>
      <c r="S539" s="422"/>
      <c r="T539" s="79"/>
      <c r="Y539" s="409"/>
      <c r="Z539" s="409"/>
      <c r="AA539" s="409"/>
      <c r="AB539" s="422"/>
      <c r="AC539" s="422"/>
      <c r="AD539" s="79"/>
      <c r="AI539" s="409"/>
      <c r="AJ539" s="409"/>
      <c r="AK539" s="409"/>
      <c r="AL539" s="79"/>
      <c r="AM539" s="79"/>
      <c r="AN539" s="79"/>
      <c r="AS539" s="409"/>
      <c r="AT539" s="409"/>
      <c r="AU539" s="409"/>
      <c r="AV539" s="422"/>
      <c r="AW539" s="422"/>
      <c r="AX539" s="79"/>
      <c r="BC539" s="409"/>
      <c r="BD539" s="409"/>
      <c r="BE539" s="409"/>
      <c r="BF539" s="422"/>
      <c r="BG539" s="422"/>
      <c r="BH539" s="79"/>
      <c r="BM539" s="409"/>
      <c r="BN539" s="409"/>
      <c r="BO539" s="409"/>
      <c r="BP539" s="422"/>
      <c r="BQ539" s="422"/>
      <c r="BR539" s="79"/>
      <c r="BW539" s="79"/>
      <c r="BX539" s="79"/>
      <c r="BY539" s="79"/>
      <c r="BZ539" s="422"/>
      <c r="CA539" s="422"/>
      <c r="CB539" s="79"/>
      <c r="CG539" s="409"/>
      <c r="CH539" s="409"/>
      <c r="CI539" s="409"/>
      <c r="CJ539" s="422"/>
      <c r="CK539" s="422"/>
      <c r="CL539" s="79"/>
      <c r="CQ539" s="409"/>
      <c r="CR539" s="409"/>
      <c r="CS539" s="409"/>
      <c r="CT539" s="422"/>
      <c r="CU539" s="422"/>
    </row>
    <row r="540" spans="5:99">
      <c r="E540" s="79"/>
      <c r="F540" s="79"/>
      <c r="G540" s="79"/>
      <c r="H540" s="79"/>
      <c r="I540" s="79"/>
      <c r="J540" s="79"/>
      <c r="O540" s="409"/>
      <c r="P540" s="409"/>
      <c r="Q540" s="409"/>
      <c r="R540" s="422"/>
      <c r="S540" s="422"/>
      <c r="T540" s="79"/>
      <c r="Y540" s="409"/>
      <c r="Z540" s="409"/>
      <c r="AA540" s="409"/>
      <c r="AB540" s="422"/>
      <c r="AC540" s="422"/>
      <c r="AD540" s="79"/>
      <c r="AI540" s="409"/>
      <c r="AJ540" s="409"/>
      <c r="AK540" s="409"/>
      <c r="AL540" s="79"/>
      <c r="AM540" s="79"/>
      <c r="AN540" s="79"/>
      <c r="AS540" s="409"/>
      <c r="AT540" s="409"/>
      <c r="AU540" s="409"/>
      <c r="AV540" s="422"/>
      <c r="AW540" s="422"/>
      <c r="AX540" s="79"/>
      <c r="BC540" s="409"/>
      <c r="BD540" s="409"/>
      <c r="BE540" s="409"/>
      <c r="BF540" s="422"/>
      <c r="BG540" s="422"/>
      <c r="BH540" s="79"/>
      <c r="BM540" s="409"/>
      <c r="BN540" s="409"/>
      <c r="BO540" s="409"/>
      <c r="BP540" s="422"/>
      <c r="BQ540" s="422"/>
      <c r="BR540" s="79"/>
      <c r="BW540" s="79"/>
      <c r="BX540" s="79"/>
      <c r="BY540" s="79"/>
      <c r="BZ540" s="422"/>
      <c r="CA540" s="422"/>
      <c r="CB540" s="79"/>
      <c r="CG540" s="409"/>
      <c r="CH540" s="409"/>
      <c r="CI540" s="409"/>
      <c r="CJ540" s="422"/>
      <c r="CK540" s="422"/>
      <c r="CL540" s="79"/>
      <c r="CQ540" s="409"/>
      <c r="CR540" s="409"/>
      <c r="CS540" s="409"/>
      <c r="CT540" s="422"/>
      <c r="CU540" s="422"/>
    </row>
    <row r="541" spans="5:99">
      <c r="E541" s="79"/>
      <c r="F541" s="79"/>
      <c r="G541" s="79"/>
      <c r="H541" s="79"/>
      <c r="I541" s="79"/>
      <c r="J541" s="79"/>
      <c r="O541" s="409"/>
      <c r="P541" s="409"/>
      <c r="Q541" s="409"/>
      <c r="R541" s="422"/>
      <c r="S541" s="422"/>
      <c r="T541" s="79"/>
      <c r="Y541" s="409"/>
      <c r="Z541" s="409"/>
      <c r="AA541" s="409"/>
      <c r="AB541" s="422"/>
      <c r="AC541" s="422"/>
      <c r="AD541" s="79"/>
      <c r="AI541" s="409"/>
      <c r="AJ541" s="409"/>
      <c r="AK541" s="409"/>
      <c r="AL541" s="79"/>
      <c r="AM541" s="79"/>
      <c r="AN541" s="79"/>
      <c r="AS541" s="409"/>
      <c r="AT541" s="409"/>
      <c r="AU541" s="409"/>
      <c r="AV541" s="422"/>
      <c r="AW541" s="422"/>
      <c r="AX541" s="79"/>
      <c r="BC541" s="409"/>
      <c r="BD541" s="409"/>
      <c r="BE541" s="409"/>
      <c r="BF541" s="422"/>
      <c r="BG541" s="422"/>
      <c r="BH541" s="79"/>
      <c r="BM541" s="409"/>
      <c r="BN541" s="409"/>
      <c r="BO541" s="409"/>
      <c r="BP541" s="422"/>
      <c r="BQ541" s="422"/>
      <c r="BR541" s="79"/>
      <c r="BW541" s="79"/>
      <c r="BX541" s="79"/>
      <c r="BY541" s="79"/>
      <c r="BZ541" s="422"/>
      <c r="CA541" s="422"/>
      <c r="CB541" s="79"/>
      <c r="CG541" s="409"/>
      <c r="CH541" s="409"/>
      <c r="CI541" s="409"/>
      <c r="CJ541" s="422"/>
      <c r="CK541" s="422"/>
      <c r="CL541" s="79"/>
      <c r="CQ541" s="409"/>
      <c r="CR541" s="409"/>
      <c r="CS541" s="409"/>
      <c r="CT541" s="422"/>
      <c r="CU541" s="422"/>
    </row>
    <row r="542" spans="5:99">
      <c r="E542" s="79"/>
      <c r="F542" s="79"/>
      <c r="G542" s="79"/>
      <c r="H542" s="79"/>
      <c r="I542" s="79"/>
      <c r="J542" s="79"/>
      <c r="O542" s="409"/>
      <c r="P542" s="409"/>
      <c r="Q542" s="409"/>
      <c r="R542" s="422"/>
      <c r="S542" s="422"/>
      <c r="T542" s="79"/>
      <c r="Y542" s="409"/>
      <c r="Z542" s="409"/>
      <c r="AA542" s="409"/>
      <c r="AB542" s="422"/>
      <c r="AC542" s="422"/>
      <c r="AD542" s="79"/>
      <c r="AI542" s="409"/>
      <c r="AJ542" s="409"/>
      <c r="AK542" s="409"/>
      <c r="AL542" s="79"/>
      <c r="AM542" s="79"/>
      <c r="AN542" s="79"/>
      <c r="AS542" s="409"/>
      <c r="AT542" s="409"/>
      <c r="AU542" s="409"/>
      <c r="AV542" s="422"/>
      <c r="AW542" s="422"/>
      <c r="AX542" s="79"/>
      <c r="BC542" s="409"/>
      <c r="BD542" s="409"/>
      <c r="BE542" s="409"/>
      <c r="BF542" s="422"/>
      <c r="BG542" s="422"/>
      <c r="BH542" s="79"/>
      <c r="BM542" s="409"/>
      <c r="BN542" s="409"/>
      <c r="BO542" s="409"/>
      <c r="BP542" s="422"/>
      <c r="BQ542" s="422"/>
      <c r="BR542" s="79"/>
      <c r="BW542" s="79"/>
      <c r="BX542" s="79"/>
      <c r="BY542" s="79"/>
      <c r="BZ542" s="422"/>
      <c r="CA542" s="422"/>
      <c r="CB542" s="79"/>
      <c r="CG542" s="409"/>
      <c r="CH542" s="409"/>
      <c r="CI542" s="409"/>
      <c r="CJ542" s="422"/>
      <c r="CK542" s="422"/>
      <c r="CL542" s="79"/>
      <c r="CQ542" s="409"/>
      <c r="CR542" s="409"/>
      <c r="CS542" s="409"/>
      <c r="CT542" s="422"/>
      <c r="CU542" s="422"/>
    </row>
    <row r="543" spans="5:99">
      <c r="E543" s="79"/>
      <c r="F543" s="79"/>
      <c r="G543" s="79"/>
      <c r="H543" s="79"/>
      <c r="I543" s="79"/>
      <c r="J543" s="79"/>
      <c r="O543" s="409"/>
      <c r="P543" s="409"/>
      <c r="Q543" s="409"/>
      <c r="R543" s="422"/>
      <c r="S543" s="422"/>
      <c r="T543" s="79"/>
      <c r="Y543" s="409"/>
      <c r="Z543" s="409"/>
      <c r="AA543" s="409"/>
      <c r="AB543" s="422"/>
      <c r="AC543" s="422"/>
      <c r="AD543" s="79"/>
      <c r="AI543" s="409"/>
      <c r="AJ543" s="409"/>
      <c r="AK543" s="409"/>
      <c r="AL543" s="79"/>
      <c r="AM543" s="79"/>
      <c r="AN543" s="79"/>
      <c r="AS543" s="409"/>
      <c r="AT543" s="409"/>
      <c r="AU543" s="409"/>
      <c r="AV543" s="422"/>
      <c r="AW543" s="422"/>
      <c r="AX543" s="79"/>
      <c r="BC543" s="409"/>
      <c r="BD543" s="409"/>
      <c r="BE543" s="409"/>
      <c r="BF543" s="422"/>
      <c r="BG543" s="422"/>
      <c r="BH543" s="79"/>
      <c r="BM543" s="409"/>
      <c r="BN543" s="409"/>
      <c r="BO543" s="409"/>
      <c r="BP543" s="422"/>
      <c r="BQ543" s="422"/>
      <c r="BR543" s="79"/>
      <c r="BW543" s="79"/>
      <c r="BX543" s="79"/>
      <c r="BY543" s="79"/>
      <c r="BZ543" s="422"/>
      <c r="CA543" s="422"/>
      <c r="CB543" s="79"/>
      <c r="CG543" s="409"/>
      <c r="CH543" s="409"/>
      <c r="CI543" s="409"/>
      <c r="CJ543" s="422"/>
      <c r="CK543" s="422"/>
      <c r="CL543" s="79"/>
      <c r="CQ543" s="409"/>
      <c r="CR543" s="409"/>
      <c r="CS543" s="409"/>
      <c r="CT543" s="422"/>
      <c r="CU543" s="422"/>
    </row>
    <row r="544" spans="5:99">
      <c r="E544" s="79"/>
      <c r="F544" s="79"/>
      <c r="G544" s="79"/>
      <c r="H544" s="79"/>
      <c r="I544" s="79"/>
      <c r="J544" s="79"/>
      <c r="O544" s="409"/>
      <c r="P544" s="409"/>
      <c r="Q544" s="409"/>
      <c r="R544" s="422"/>
      <c r="S544" s="422"/>
      <c r="T544" s="79"/>
      <c r="Y544" s="409"/>
      <c r="Z544" s="409"/>
      <c r="AA544" s="409"/>
      <c r="AB544" s="422"/>
      <c r="AC544" s="422"/>
      <c r="AD544" s="79"/>
      <c r="AI544" s="409"/>
      <c r="AJ544" s="409"/>
      <c r="AK544" s="409"/>
      <c r="AL544" s="79"/>
      <c r="AM544" s="79"/>
      <c r="AN544" s="79"/>
      <c r="AS544" s="409"/>
      <c r="AT544" s="409"/>
      <c r="AU544" s="409"/>
      <c r="AV544" s="422"/>
      <c r="AW544" s="422"/>
      <c r="AX544" s="79"/>
      <c r="BC544" s="409"/>
      <c r="BD544" s="409"/>
      <c r="BE544" s="409"/>
      <c r="BF544" s="422"/>
      <c r="BG544" s="422"/>
      <c r="BH544" s="79"/>
      <c r="BM544" s="409"/>
      <c r="BN544" s="409"/>
      <c r="BO544" s="409"/>
      <c r="BP544" s="422"/>
      <c r="BQ544" s="422"/>
      <c r="BR544" s="79"/>
      <c r="BW544" s="79"/>
      <c r="BX544" s="79"/>
      <c r="BY544" s="79"/>
      <c r="BZ544" s="422"/>
      <c r="CA544" s="422"/>
      <c r="CB544" s="79"/>
      <c r="CG544" s="409"/>
      <c r="CH544" s="409"/>
      <c r="CI544" s="409"/>
      <c r="CJ544" s="422"/>
      <c r="CK544" s="422"/>
      <c r="CL544" s="79"/>
      <c r="CQ544" s="409"/>
      <c r="CR544" s="409"/>
      <c r="CS544" s="409"/>
      <c r="CT544" s="422"/>
      <c r="CU544" s="422"/>
    </row>
    <row r="545" spans="5:99">
      <c r="E545" s="79"/>
      <c r="F545" s="79"/>
      <c r="G545" s="79"/>
      <c r="H545" s="79"/>
      <c r="I545" s="79"/>
      <c r="J545" s="79"/>
      <c r="O545" s="409"/>
      <c r="P545" s="409"/>
      <c r="Q545" s="409"/>
      <c r="R545" s="422"/>
      <c r="S545" s="422"/>
      <c r="T545" s="79"/>
      <c r="Y545" s="409"/>
      <c r="Z545" s="409"/>
      <c r="AA545" s="409"/>
      <c r="AB545" s="422"/>
      <c r="AC545" s="422"/>
      <c r="AD545" s="79"/>
      <c r="AI545" s="409"/>
      <c r="AJ545" s="409"/>
      <c r="AK545" s="409"/>
      <c r="AL545" s="79"/>
      <c r="AM545" s="79"/>
      <c r="AN545" s="79"/>
      <c r="AS545" s="409"/>
      <c r="AT545" s="409"/>
      <c r="AU545" s="409"/>
      <c r="AV545" s="422"/>
      <c r="AW545" s="422"/>
      <c r="AX545" s="79"/>
      <c r="BC545" s="409"/>
      <c r="BD545" s="409"/>
      <c r="BE545" s="409"/>
      <c r="BF545" s="422"/>
      <c r="BG545" s="422"/>
      <c r="BH545" s="79"/>
      <c r="BM545" s="409"/>
      <c r="BN545" s="409"/>
      <c r="BO545" s="409"/>
      <c r="BP545" s="422"/>
      <c r="BQ545" s="422"/>
      <c r="BR545" s="79"/>
      <c r="BW545" s="79"/>
      <c r="BX545" s="79"/>
      <c r="BY545" s="79"/>
      <c r="BZ545" s="422"/>
      <c r="CA545" s="422"/>
      <c r="CB545" s="79"/>
      <c r="CG545" s="409"/>
      <c r="CH545" s="409"/>
      <c r="CI545" s="409"/>
      <c r="CJ545" s="422"/>
      <c r="CK545" s="422"/>
      <c r="CL545" s="79"/>
      <c r="CQ545" s="409"/>
      <c r="CR545" s="409"/>
      <c r="CS545" s="409"/>
      <c r="CT545" s="422"/>
      <c r="CU545" s="422"/>
    </row>
    <row r="546" spans="5:99">
      <c r="E546" s="79"/>
      <c r="F546" s="79"/>
      <c r="G546" s="79"/>
      <c r="H546" s="79"/>
      <c r="I546" s="79"/>
      <c r="J546" s="79"/>
      <c r="O546" s="409"/>
      <c r="P546" s="409"/>
      <c r="Q546" s="409"/>
      <c r="R546" s="422"/>
      <c r="S546" s="422"/>
      <c r="T546" s="79"/>
      <c r="Y546" s="409"/>
      <c r="Z546" s="409"/>
      <c r="AA546" s="409"/>
      <c r="AB546" s="422"/>
      <c r="AC546" s="422"/>
      <c r="AD546" s="79"/>
      <c r="AI546" s="409"/>
      <c r="AJ546" s="409"/>
      <c r="AK546" s="409"/>
      <c r="AL546" s="79"/>
      <c r="AM546" s="79"/>
      <c r="AN546" s="79"/>
      <c r="AS546" s="409"/>
      <c r="AT546" s="409"/>
      <c r="AU546" s="409"/>
      <c r="AV546" s="422"/>
      <c r="AW546" s="422"/>
      <c r="AX546" s="79"/>
      <c r="BC546" s="409"/>
      <c r="BD546" s="409"/>
      <c r="BE546" s="409"/>
      <c r="BF546" s="422"/>
      <c r="BG546" s="422"/>
      <c r="BH546" s="79"/>
      <c r="BM546" s="409"/>
      <c r="BN546" s="409"/>
      <c r="BO546" s="409"/>
      <c r="BP546" s="422"/>
      <c r="BQ546" s="422"/>
      <c r="BR546" s="79"/>
      <c r="BW546" s="79"/>
      <c r="BX546" s="79"/>
      <c r="BY546" s="79"/>
      <c r="BZ546" s="422"/>
      <c r="CA546" s="422"/>
      <c r="CB546" s="79"/>
      <c r="CG546" s="409"/>
      <c r="CH546" s="409"/>
      <c r="CI546" s="409"/>
      <c r="CJ546" s="422"/>
      <c r="CK546" s="422"/>
      <c r="CL546" s="79"/>
      <c r="CQ546" s="409"/>
      <c r="CR546" s="409"/>
      <c r="CS546" s="409"/>
      <c r="CT546" s="422"/>
      <c r="CU546" s="422"/>
    </row>
    <row r="547" spans="5:99">
      <c r="E547" s="79"/>
      <c r="F547" s="79"/>
      <c r="G547" s="79"/>
      <c r="H547" s="79"/>
      <c r="I547" s="79"/>
      <c r="J547" s="79"/>
      <c r="O547" s="409"/>
      <c r="P547" s="409"/>
      <c r="Q547" s="409"/>
      <c r="R547" s="422"/>
      <c r="S547" s="422"/>
      <c r="T547" s="79"/>
      <c r="Y547" s="409"/>
      <c r="Z547" s="409"/>
      <c r="AA547" s="409"/>
      <c r="AB547" s="422"/>
      <c r="AC547" s="422"/>
      <c r="AD547" s="79"/>
      <c r="AI547" s="409"/>
      <c r="AJ547" s="409"/>
      <c r="AK547" s="409"/>
      <c r="AL547" s="79"/>
      <c r="AM547" s="79"/>
      <c r="AN547" s="79"/>
      <c r="AS547" s="409"/>
      <c r="AT547" s="409"/>
      <c r="AU547" s="409"/>
      <c r="AV547" s="422"/>
      <c r="AW547" s="422"/>
      <c r="AX547" s="79"/>
      <c r="BC547" s="409"/>
      <c r="BD547" s="409"/>
      <c r="BE547" s="409"/>
      <c r="BF547" s="422"/>
      <c r="BG547" s="422"/>
      <c r="BH547" s="79"/>
      <c r="BM547" s="409"/>
      <c r="BN547" s="409"/>
      <c r="BO547" s="409"/>
      <c r="BP547" s="422"/>
      <c r="BQ547" s="422"/>
      <c r="BR547" s="79"/>
      <c r="BW547" s="79"/>
      <c r="BX547" s="79"/>
      <c r="BY547" s="79"/>
      <c r="BZ547" s="422"/>
      <c r="CA547" s="422"/>
      <c r="CB547" s="79"/>
      <c r="CG547" s="409"/>
      <c r="CH547" s="409"/>
      <c r="CI547" s="409"/>
      <c r="CJ547" s="422"/>
      <c r="CK547" s="422"/>
      <c r="CL547" s="79"/>
      <c r="CQ547" s="409"/>
      <c r="CR547" s="409"/>
      <c r="CS547" s="409"/>
      <c r="CT547" s="422"/>
      <c r="CU547" s="422"/>
    </row>
    <row r="548" spans="5:99">
      <c r="E548" s="79"/>
      <c r="F548" s="79"/>
      <c r="G548" s="79"/>
      <c r="H548" s="79"/>
      <c r="I548" s="79"/>
      <c r="J548" s="79"/>
      <c r="O548" s="409"/>
      <c r="P548" s="409"/>
      <c r="Q548" s="409"/>
      <c r="R548" s="422"/>
      <c r="S548" s="422"/>
      <c r="T548" s="79"/>
      <c r="Y548" s="409"/>
      <c r="Z548" s="409"/>
      <c r="AA548" s="409"/>
      <c r="AB548" s="422"/>
      <c r="AC548" s="422"/>
      <c r="AD548" s="79"/>
      <c r="AI548" s="409"/>
      <c r="AJ548" s="409"/>
      <c r="AK548" s="409"/>
      <c r="AL548" s="79"/>
      <c r="AM548" s="79"/>
      <c r="AN548" s="79"/>
      <c r="AS548" s="409"/>
      <c r="AT548" s="409"/>
      <c r="AU548" s="409"/>
      <c r="AV548" s="422"/>
      <c r="AW548" s="422"/>
      <c r="AX548" s="79"/>
      <c r="BC548" s="409"/>
      <c r="BD548" s="409"/>
      <c r="BE548" s="409"/>
      <c r="BF548" s="422"/>
      <c r="BG548" s="422"/>
      <c r="BH548" s="79"/>
      <c r="BM548" s="409"/>
      <c r="BN548" s="409"/>
      <c r="BO548" s="409"/>
      <c r="BP548" s="422"/>
      <c r="BQ548" s="422"/>
      <c r="BR548" s="79"/>
      <c r="BW548" s="79"/>
      <c r="BX548" s="79"/>
      <c r="BY548" s="79"/>
      <c r="BZ548" s="422"/>
      <c r="CA548" s="422"/>
      <c r="CB548" s="79"/>
      <c r="CG548" s="409"/>
      <c r="CH548" s="409"/>
      <c r="CI548" s="409"/>
      <c r="CJ548" s="422"/>
      <c r="CK548" s="422"/>
      <c r="CL548" s="79"/>
      <c r="CQ548" s="409"/>
      <c r="CR548" s="409"/>
      <c r="CS548" s="409"/>
      <c r="CT548" s="422"/>
      <c r="CU548" s="422"/>
    </row>
    <row r="549" spans="5:99">
      <c r="E549" s="79"/>
      <c r="F549" s="79"/>
      <c r="G549" s="79"/>
      <c r="H549" s="79"/>
      <c r="I549" s="79"/>
      <c r="J549" s="79"/>
      <c r="O549" s="409"/>
      <c r="P549" s="409"/>
      <c r="Q549" s="409"/>
      <c r="R549" s="422"/>
      <c r="S549" s="422"/>
      <c r="T549" s="79"/>
      <c r="Y549" s="409"/>
      <c r="Z549" s="409"/>
      <c r="AA549" s="409"/>
      <c r="AB549" s="422"/>
      <c r="AC549" s="422"/>
      <c r="AD549" s="79"/>
      <c r="AI549" s="409"/>
      <c r="AJ549" s="409"/>
      <c r="AK549" s="409"/>
      <c r="AL549" s="79"/>
      <c r="AM549" s="79"/>
      <c r="AN549" s="79"/>
      <c r="AS549" s="409"/>
      <c r="AT549" s="409"/>
      <c r="AU549" s="409"/>
      <c r="AV549" s="422"/>
      <c r="AW549" s="422"/>
      <c r="AX549" s="79"/>
      <c r="BC549" s="409"/>
      <c r="BD549" s="409"/>
      <c r="BE549" s="409"/>
      <c r="BF549" s="422"/>
      <c r="BG549" s="422"/>
      <c r="BH549" s="79"/>
      <c r="BM549" s="409"/>
      <c r="BN549" s="409"/>
      <c r="BO549" s="409"/>
      <c r="BP549" s="422"/>
      <c r="BQ549" s="422"/>
      <c r="BR549" s="79"/>
      <c r="BW549" s="79"/>
      <c r="BX549" s="79"/>
      <c r="BY549" s="79"/>
      <c r="BZ549" s="422"/>
      <c r="CA549" s="422"/>
      <c r="CB549" s="79"/>
      <c r="CG549" s="409"/>
      <c r="CH549" s="409"/>
      <c r="CI549" s="409"/>
      <c r="CJ549" s="422"/>
      <c r="CK549" s="422"/>
      <c r="CL549" s="79"/>
      <c r="CQ549" s="409"/>
      <c r="CR549" s="409"/>
      <c r="CS549" s="409"/>
      <c r="CT549" s="422"/>
      <c r="CU549" s="422"/>
    </row>
    <row r="550" spans="5:99">
      <c r="E550" s="79"/>
      <c r="F550" s="79"/>
      <c r="G550" s="79"/>
      <c r="H550" s="79"/>
      <c r="I550" s="79"/>
      <c r="J550" s="79"/>
      <c r="O550" s="409"/>
      <c r="P550" s="409"/>
      <c r="Q550" s="409"/>
      <c r="R550" s="422"/>
      <c r="S550" s="422"/>
      <c r="T550" s="79"/>
      <c r="Y550" s="409"/>
      <c r="Z550" s="409"/>
      <c r="AA550" s="409"/>
      <c r="AB550" s="422"/>
      <c r="AC550" s="422"/>
      <c r="AD550" s="79"/>
      <c r="AI550" s="409"/>
      <c r="AJ550" s="409"/>
      <c r="AK550" s="409"/>
      <c r="AL550" s="79"/>
      <c r="AM550" s="79"/>
      <c r="AN550" s="79"/>
      <c r="AS550" s="409"/>
      <c r="AT550" s="409"/>
      <c r="AU550" s="409"/>
      <c r="AV550" s="422"/>
      <c r="AW550" s="422"/>
      <c r="AX550" s="79"/>
      <c r="BC550" s="409"/>
      <c r="BD550" s="409"/>
      <c r="BE550" s="409"/>
      <c r="BF550" s="422"/>
      <c r="BG550" s="422"/>
      <c r="BH550" s="79"/>
      <c r="BM550" s="409"/>
      <c r="BN550" s="409"/>
      <c r="BO550" s="409"/>
      <c r="BP550" s="422"/>
      <c r="BQ550" s="422"/>
      <c r="BR550" s="79"/>
      <c r="BW550" s="79"/>
      <c r="BX550" s="79"/>
      <c r="BY550" s="79"/>
      <c r="BZ550" s="422"/>
      <c r="CA550" s="422"/>
      <c r="CB550" s="79"/>
      <c r="CG550" s="409"/>
      <c r="CH550" s="409"/>
      <c r="CI550" s="409"/>
      <c r="CJ550" s="422"/>
      <c r="CK550" s="422"/>
      <c r="CL550" s="79"/>
      <c r="CQ550" s="409"/>
      <c r="CR550" s="409"/>
      <c r="CS550" s="409"/>
      <c r="CT550" s="422"/>
      <c r="CU550" s="422"/>
    </row>
    <row r="551" spans="5:99">
      <c r="E551" s="79"/>
      <c r="F551" s="79"/>
      <c r="G551" s="79"/>
      <c r="H551" s="79"/>
      <c r="I551" s="79"/>
      <c r="J551" s="79"/>
      <c r="O551" s="409"/>
      <c r="P551" s="409"/>
      <c r="Q551" s="409"/>
      <c r="R551" s="422"/>
      <c r="S551" s="422"/>
      <c r="T551" s="79"/>
      <c r="Y551" s="409"/>
      <c r="Z551" s="409"/>
      <c r="AA551" s="409"/>
      <c r="AB551" s="422"/>
      <c r="AC551" s="422"/>
      <c r="AD551" s="79"/>
      <c r="AI551" s="409"/>
      <c r="AJ551" s="409"/>
      <c r="AK551" s="409"/>
      <c r="AL551" s="79"/>
      <c r="AM551" s="79"/>
      <c r="AN551" s="79"/>
      <c r="AS551" s="409"/>
      <c r="AT551" s="409"/>
      <c r="AU551" s="409"/>
      <c r="AV551" s="422"/>
      <c r="AW551" s="422"/>
      <c r="AX551" s="79"/>
      <c r="BC551" s="409"/>
      <c r="BD551" s="409"/>
      <c r="BE551" s="409"/>
      <c r="BF551" s="422"/>
      <c r="BG551" s="422"/>
      <c r="BH551" s="79"/>
      <c r="BM551" s="409"/>
      <c r="BN551" s="409"/>
      <c r="BO551" s="409"/>
      <c r="BP551" s="422"/>
      <c r="BQ551" s="422"/>
      <c r="BR551" s="79"/>
      <c r="BW551" s="79"/>
      <c r="BX551" s="79"/>
      <c r="BY551" s="79"/>
      <c r="BZ551" s="422"/>
      <c r="CA551" s="422"/>
      <c r="CB551" s="79"/>
      <c r="CG551" s="409"/>
      <c r="CH551" s="409"/>
      <c r="CI551" s="409"/>
      <c r="CJ551" s="422"/>
      <c r="CK551" s="422"/>
      <c r="CL551" s="79"/>
      <c r="CQ551" s="409"/>
      <c r="CR551" s="409"/>
      <c r="CS551" s="409"/>
      <c r="CT551" s="422"/>
      <c r="CU551" s="422"/>
    </row>
    <row r="552" spans="5:99">
      <c r="E552" s="79"/>
      <c r="F552" s="79"/>
      <c r="G552" s="79"/>
      <c r="H552" s="79"/>
      <c r="I552" s="79"/>
      <c r="J552" s="79"/>
      <c r="O552" s="409"/>
      <c r="P552" s="409"/>
      <c r="Q552" s="409"/>
      <c r="R552" s="422"/>
      <c r="S552" s="422"/>
      <c r="T552" s="79"/>
      <c r="Y552" s="409"/>
      <c r="Z552" s="409"/>
      <c r="AA552" s="409"/>
      <c r="AB552" s="422"/>
      <c r="AC552" s="422"/>
      <c r="AD552" s="79"/>
      <c r="AI552" s="409"/>
      <c r="AJ552" s="409"/>
      <c r="AK552" s="409"/>
      <c r="AL552" s="79"/>
      <c r="AM552" s="79"/>
      <c r="AN552" s="79"/>
      <c r="AS552" s="409"/>
      <c r="AT552" s="409"/>
      <c r="AU552" s="409"/>
      <c r="AV552" s="422"/>
      <c r="AW552" s="422"/>
      <c r="AX552" s="79"/>
      <c r="BC552" s="409"/>
      <c r="BD552" s="409"/>
      <c r="BE552" s="409"/>
      <c r="BF552" s="422"/>
      <c r="BG552" s="422"/>
      <c r="BH552" s="79"/>
      <c r="BM552" s="409"/>
      <c r="BN552" s="409"/>
      <c r="BO552" s="409"/>
      <c r="BP552" s="422"/>
      <c r="BQ552" s="422"/>
      <c r="BR552" s="79"/>
      <c r="BW552" s="79"/>
      <c r="BX552" s="79"/>
      <c r="BY552" s="79"/>
      <c r="BZ552" s="422"/>
      <c r="CA552" s="422"/>
      <c r="CB552" s="79"/>
      <c r="CG552" s="409"/>
      <c r="CH552" s="409"/>
      <c r="CI552" s="409"/>
      <c r="CJ552" s="422"/>
      <c r="CK552" s="422"/>
      <c r="CL552" s="79"/>
      <c r="CQ552" s="409"/>
      <c r="CR552" s="409"/>
      <c r="CS552" s="409"/>
      <c r="CT552" s="422"/>
      <c r="CU552" s="422"/>
    </row>
    <row r="553" spans="5:99">
      <c r="E553" s="79"/>
      <c r="F553" s="79"/>
      <c r="G553" s="79"/>
      <c r="H553" s="79"/>
      <c r="I553" s="79"/>
      <c r="J553" s="79"/>
      <c r="O553" s="409"/>
      <c r="P553" s="409"/>
      <c r="Q553" s="409"/>
      <c r="R553" s="422"/>
      <c r="S553" s="422"/>
      <c r="T553" s="79"/>
      <c r="Y553" s="409"/>
      <c r="Z553" s="409"/>
      <c r="AA553" s="409"/>
      <c r="AB553" s="422"/>
      <c r="AC553" s="422"/>
      <c r="AD553" s="79"/>
      <c r="AI553" s="409"/>
      <c r="AJ553" s="409"/>
      <c r="AK553" s="409"/>
      <c r="AL553" s="79"/>
      <c r="AM553" s="79"/>
      <c r="AN553" s="79"/>
      <c r="AS553" s="409"/>
      <c r="AT553" s="409"/>
      <c r="AU553" s="409"/>
      <c r="AV553" s="422"/>
      <c r="AW553" s="422"/>
      <c r="AX553" s="79"/>
      <c r="BC553" s="409"/>
      <c r="BD553" s="409"/>
      <c r="BE553" s="409"/>
      <c r="BF553" s="422"/>
      <c r="BG553" s="422"/>
      <c r="BH553" s="79"/>
      <c r="BM553" s="409"/>
      <c r="BN553" s="409"/>
      <c r="BO553" s="409"/>
      <c r="BP553" s="422"/>
      <c r="BQ553" s="422"/>
      <c r="BR553" s="79"/>
      <c r="BW553" s="79"/>
      <c r="BX553" s="79"/>
      <c r="BY553" s="79"/>
      <c r="BZ553" s="422"/>
      <c r="CA553" s="422"/>
      <c r="CB553" s="79"/>
      <c r="CG553" s="409"/>
      <c r="CH553" s="409"/>
      <c r="CI553" s="409"/>
      <c r="CJ553" s="422"/>
      <c r="CK553" s="422"/>
      <c r="CL553" s="79"/>
      <c r="CQ553" s="409"/>
      <c r="CR553" s="409"/>
      <c r="CS553" s="409"/>
      <c r="CT553" s="422"/>
      <c r="CU553" s="422"/>
    </row>
    <row r="554" spans="5:99">
      <c r="E554" s="79"/>
      <c r="F554" s="79"/>
      <c r="G554" s="79"/>
      <c r="H554" s="79"/>
      <c r="I554" s="79"/>
      <c r="J554" s="79"/>
      <c r="O554" s="409"/>
      <c r="P554" s="409"/>
      <c r="Q554" s="409"/>
      <c r="R554" s="422"/>
      <c r="S554" s="422"/>
      <c r="T554" s="79"/>
      <c r="Y554" s="409"/>
      <c r="Z554" s="409"/>
      <c r="AA554" s="409"/>
      <c r="AB554" s="422"/>
      <c r="AC554" s="422"/>
      <c r="AD554" s="79"/>
      <c r="AI554" s="409"/>
      <c r="AJ554" s="409"/>
      <c r="AK554" s="409"/>
      <c r="AL554" s="79"/>
      <c r="AM554" s="79"/>
      <c r="AN554" s="79"/>
      <c r="AS554" s="409"/>
      <c r="AT554" s="409"/>
      <c r="AU554" s="409"/>
      <c r="AV554" s="422"/>
      <c r="AW554" s="422"/>
      <c r="AX554" s="79"/>
      <c r="BC554" s="409"/>
      <c r="BD554" s="409"/>
      <c r="BE554" s="409"/>
      <c r="BF554" s="422"/>
      <c r="BG554" s="422"/>
      <c r="BH554" s="79"/>
      <c r="BM554" s="409"/>
      <c r="BN554" s="409"/>
      <c r="BO554" s="409"/>
      <c r="BP554" s="422"/>
      <c r="BQ554" s="422"/>
      <c r="BR554" s="79"/>
      <c r="BW554" s="79"/>
      <c r="BX554" s="79"/>
      <c r="BY554" s="79"/>
      <c r="BZ554" s="422"/>
      <c r="CA554" s="422"/>
      <c r="CB554" s="79"/>
      <c r="CG554" s="409"/>
      <c r="CH554" s="409"/>
      <c r="CI554" s="409"/>
      <c r="CJ554" s="422"/>
      <c r="CK554" s="422"/>
      <c r="CL554" s="79"/>
      <c r="CQ554" s="409"/>
      <c r="CR554" s="409"/>
      <c r="CS554" s="409"/>
      <c r="CT554" s="422"/>
      <c r="CU554" s="422"/>
    </row>
    <row r="555" spans="5:99">
      <c r="E555" s="79"/>
      <c r="F555" s="79"/>
      <c r="G555" s="79"/>
      <c r="H555" s="79"/>
      <c r="I555" s="79"/>
      <c r="J555" s="79"/>
      <c r="O555" s="409"/>
      <c r="P555" s="409"/>
      <c r="Q555" s="409"/>
      <c r="R555" s="422"/>
      <c r="S555" s="422"/>
      <c r="T555" s="79"/>
      <c r="Y555" s="409"/>
      <c r="Z555" s="409"/>
      <c r="AA555" s="409"/>
      <c r="AB555" s="422"/>
      <c r="AC555" s="422"/>
      <c r="AD555" s="79"/>
      <c r="AI555" s="409"/>
      <c r="AJ555" s="409"/>
      <c r="AK555" s="409"/>
      <c r="AL555" s="79"/>
      <c r="AM555" s="79"/>
      <c r="AN555" s="79"/>
      <c r="AS555" s="409"/>
      <c r="AT555" s="409"/>
      <c r="AU555" s="409"/>
      <c r="AV555" s="422"/>
      <c r="AW555" s="422"/>
      <c r="AX555" s="79"/>
      <c r="BC555" s="409"/>
      <c r="BD555" s="409"/>
      <c r="BE555" s="409"/>
      <c r="BF555" s="422"/>
      <c r="BG555" s="422"/>
      <c r="BH555" s="79"/>
      <c r="BM555" s="409"/>
      <c r="BN555" s="409"/>
      <c r="BO555" s="409"/>
      <c r="BP555" s="422"/>
      <c r="BQ555" s="422"/>
      <c r="BR555" s="79"/>
      <c r="BW555" s="79"/>
      <c r="BX555" s="79"/>
      <c r="BY555" s="79"/>
      <c r="BZ555" s="422"/>
      <c r="CA555" s="422"/>
      <c r="CB555" s="79"/>
      <c r="CG555" s="409"/>
      <c r="CH555" s="409"/>
      <c r="CI555" s="409"/>
      <c r="CJ555" s="422"/>
      <c r="CK555" s="422"/>
      <c r="CL555" s="79"/>
      <c r="CQ555" s="409"/>
      <c r="CR555" s="409"/>
      <c r="CS555" s="409"/>
      <c r="CT555" s="422"/>
      <c r="CU555" s="422"/>
    </row>
    <row r="556" spans="5:99">
      <c r="E556" s="79"/>
      <c r="F556" s="79"/>
      <c r="G556" s="79"/>
      <c r="H556" s="79"/>
      <c r="I556" s="79"/>
      <c r="J556" s="79"/>
      <c r="O556" s="409"/>
      <c r="P556" s="409"/>
      <c r="Q556" s="409"/>
      <c r="R556" s="422"/>
      <c r="S556" s="422"/>
      <c r="T556" s="79"/>
      <c r="Y556" s="409"/>
      <c r="Z556" s="409"/>
      <c r="AA556" s="409"/>
      <c r="AB556" s="422"/>
      <c r="AC556" s="422"/>
      <c r="AD556" s="79"/>
      <c r="AI556" s="409"/>
      <c r="AJ556" s="409"/>
      <c r="AK556" s="409"/>
      <c r="AL556" s="79"/>
      <c r="AM556" s="79"/>
      <c r="AN556" s="79"/>
      <c r="AS556" s="409"/>
      <c r="AT556" s="409"/>
      <c r="AU556" s="409"/>
      <c r="AV556" s="422"/>
      <c r="AW556" s="422"/>
      <c r="AX556" s="79"/>
      <c r="BC556" s="409"/>
      <c r="BD556" s="409"/>
      <c r="BE556" s="409"/>
      <c r="BF556" s="422"/>
      <c r="BG556" s="422"/>
      <c r="BH556" s="79"/>
      <c r="BM556" s="409"/>
      <c r="BN556" s="409"/>
      <c r="BO556" s="409"/>
      <c r="BP556" s="422"/>
      <c r="BQ556" s="422"/>
      <c r="BR556" s="79"/>
      <c r="BW556" s="79"/>
      <c r="BX556" s="79"/>
      <c r="BY556" s="79"/>
      <c r="BZ556" s="422"/>
      <c r="CA556" s="422"/>
      <c r="CB556" s="79"/>
      <c r="CG556" s="409"/>
      <c r="CH556" s="409"/>
      <c r="CI556" s="409"/>
      <c r="CJ556" s="422"/>
      <c r="CK556" s="422"/>
      <c r="CL556" s="79"/>
      <c r="CQ556" s="409"/>
      <c r="CR556" s="409"/>
      <c r="CS556" s="409"/>
      <c r="CT556" s="422"/>
      <c r="CU556" s="422"/>
    </row>
    <row r="557" spans="5:99">
      <c r="E557" s="79"/>
      <c r="F557" s="79"/>
      <c r="G557" s="79"/>
      <c r="H557" s="79"/>
      <c r="I557" s="79"/>
      <c r="J557" s="79"/>
      <c r="O557" s="409"/>
      <c r="P557" s="409"/>
      <c r="Q557" s="409"/>
      <c r="R557" s="422"/>
      <c r="S557" s="422"/>
      <c r="T557" s="79"/>
      <c r="Y557" s="409"/>
      <c r="Z557" s="409"/>
      <c r="AA557" s="409"/>
      <c r="AB557" s="422"/>
      <c r="AC557" s="422"/>
      <c r="AD557" s="79"/>
      <c r="AI557" s="409"/>
      <c r="AJ557" s="409"/>
      <c r="AK557" s="409"/>
      <c r="AL557" s="79"/>
      <c r="AM557" s="79"/>
      <c r="AN557" s="79"/>
      <c r="AS557" s="409"/>
      <c r="AT557" s="409"/>
      <c r="AU557" s="409"/>
      <c r="AV557" s="422"/>
      <c r="AW557" s="422"/>
      <c r="AX557" s="79"/>
      <c r="BC557" s="409"/>
      <c r="BD557" s="409"/>
      <c r="BE557" s="409"/>
      <c r="BF557" s="422"/>
      <c r="BG557" s="422"/>
      <c r="BH557" s="79"/>
      <c r="BM557" s="409"/>
      <c r="BN557" s="409"/>
      <c r="BO557" s="409"/>
      <c r="BP557" s="422"/>
      <c r="BQ557" s="422"/>
      <c r="BR557" s="79"/>
      <c r="BW557" s="79"/>
      <c r="BX557" s="79"/>
      <c r="BY557" s="79"/>
      <c r="BZ557" s="422"/>
      <c r="CA557" s="422"/>
      <c r="CB557" s="79"/>
      <c r="CG557" s="409"/>
      <c r="CH557" s="409"/>
      <c r="CI557" s="409"/>
      <c r="CJ557" s="422"/>
      <c r="CK557" s="422"/>
      <c r="CL557" s="79"/>
      <c r="CQ557" s="409"/>
      <c r="CR557" s="409"/>
      <c r="CS557" s="409"/>
      <c r="CT557" s="422"/>
      <c r="CU557" s="422"/>
    </row>
    <row r="558" spans="5:99">
      <c r="E558" s="79"/>
      <c r="F558" s="79"/>
      <c r="G558" s="79"/>
      <c r="H558" s="79"/>
      <c r="I558" s="79"/>
      <c r="J558" s="79"/>
      <c r="O558" s="409"/>
      <c r="P558" s="409"/>
      <c r="Q558" s="409"/>
      <c r="R558" s="422"/>
      <c r="S558" s="422"/>
      <c r="T558" s="79"/>
      <c r="Y558" s="409"/>
      <c r="Z558" s="409"/>
      <c r="AA558" s="409"/>
      <c r="AB558" s="422"/>
      <c r="AC558" s="422"/>
      <c r="AD558" s="79"/>
      <c r="AI558" s="409"/>
      <c r="AJ558" s="409"/>
      <c r="AK558" s="409"/>
      <c r="AL558" s="79"/>
      <c r="AM558" s="79"/>
      <c r="AN558" s="79"/>
      <c r="AS558" s="409"/>
      <c r="AT558" s="409"/>
      <c r="AU558" s="409"/>
      <c r="AV558" s="422"/>
      <c r="AW558" s="422"/>
      <c r="AX558" s="79"/>
      <c r="BC558" s="409"/>
      <c r="BD558" s="409"/>
      <c r="BE558" s="409"/>
      <c r="BF558" s="422"/>
      <c r="BG558" s="422"/>
      <c r="BH558" s="79"/>
      <c r="BM558" s="409"/>
      <c r="BN558" s="409"/>
      <c r="BO558" s="409"/>
      <c r="BP558" s="422"/>
      <c r="BQ558" s="422"/>
      <c r="BR558" s="79"/>
      <c r="BW558" s="79"/>
      <c r="BX558" s="79"/>
      <c r="BY558" s="79"/>
      <c r="BZ558" s="422"/>
      <c r="CA558" s="422"/>
      <c r="CB558" s="79"/>
      <c r="CG558" s="409"/>
      <c r="CH558" s="409"/>
      <c r="CI558" s="409"/>
      <c r="CJ558" s="422"/>
      <c r="CK558" s="422"/>
      <c r="CL558" s="79"/>
      <c r="CQ558" s="409"/>
      <c r="CR558" s="409"/>
      <c r="CS558" s="409"/>
      <c r="CT558" s="422"/>
      <c r="CU558" s="422"/>
    </row>
    <row r="559" spans="5:99">
      <c r="E559" s="79"/>
      <c r="F559" s="79"/>
      <c r="G559" s="79"/>
      <c r="H559" s="79"/>
      <c r="I559" s="79"/>
      <c r="J559" s="79"/>
      <c r="O559" s="409"/>
      <c r="P559" s="409"/>
      <c r="Q559" s="409"/>
      <c r="R559" s="422"/>
      <c r="S559" s="422"/>
      <c r="T559" s="79"/>
      <c r="Y559" s="409"/>
      <c r="Z559" s="409"/>
      <c r="AA559" s="409"/>
      <c r="AB559" s="422"/>
      <c r="AC559" s="422"/>
      <c r="AD559" s="79"/>
      <c r="AI559" s="409"/>
      <c r="AJ559" s="409"/>
      <c r="AK559" s="409"/>
      <c r="AL559" s="79"/>
      <c r="AM559" s="79"/>
      <c r="AN559" s="79"/>
      <c r="AS559" s="409"/>
      <c r="AT559" s="409"/>
      <c r="AU559" s="409"/>
      <c r="AV559" s="422"/>
      <c r="AW559" s="422"/>
      <c r="AX559" s="79"/>
      <c r="BC559" s="409"/>
      <c r="BD559" s="409"/>
      <c r="BE559" s="409"/>
      <c r="BF559" s="422"/>
      <c r="BG559" s="422"/>
      <c r="BH559" s="79"/>
      <c r="BM559" s="409"/>
      <c r="BN559" s="409"/>
      <c r="BO559" s="409"/>
      <c r="BP559" s="422"/>
      <c r="BQ559" s="422"/>
      <c r="BR559" s="79"/>
      <c r="BW559" s="79"/>
      <c r="BX559" s="79"/>
      <c r="BY559" s="79"/>
      <c r="BZ559" s="422"/>
      <c r="CA559" s="422"/>
      <c r="CB559" s="79"/>
      <c r="CG559" s="409"/>
      <c r="CH559" s="409"/>
      <c r="CI559" s="409"/>
      <c r="CJ559" s="422"/>
      <c r="CK559" s="422"/>
      <c r="CL559" s="79"/>
      <c r="CQ559" s="409"/>
      <c r="CR559" s="409"/>
      <c r="CS559" s="409"/>
      <c r="CT559" s="422"/>
      <c r="CU559" s="422"/>
    </row>
    <row r="560" spans="5:99">
      <c r="E560" s="79"/>
      <c r="F560" s="79"/>
      <c r="G560" s="79"/>
      <c r="H560" s="79"/>
      <c r="I560" s="79"/>
      <c r="J560" s="79"/>
      <c r="O560" s="409"/>
      <c r="P560" s="409"/>
      <c r="Q560" s="409"/>
      <c r="R560" s="422"/>
      <c r="S560" s="422"/>
      <c r="T560" s="79"/>
      <c r="Y560" s="409"/>
      <c r="Z560" s="409"/>
      <c r="AA560" s="409"/>
      <c r="AB560" s="422"/>
      <c r="AC560" s="422"/>
      <c r="AD560" s="79"/>
      <c r="AI560" s="409"/>
      <c r="AJ560" s="409"/>
      <c r="AK560" s="409"/>
      <c r="AL560" s="79"/>
      <c r="AM560" s="79"/>
      <c r="AN560" s="79"/>
      <c r="AS560" s="409"/>
      <c r="AT560" s="409"/>
      <c r="AU560" s="409"/>
      <c r="AV560" s="422"/>
      <c r="AW560" s="422"/>
      <c r="AX560" s="79"/>
      <c r="BC560" s="409"/>
      <c r="BD560" s="409"/>
      <c r="BE560" s="409"/>
      <c r="BF560" s="422"/>
      <c r="BG560" s="422"/>
      <c r="BH560" s="79"/>
      <c r="BM560" s="409"/>
      <c r="BN560" s="409"/>
      <c r="BO560" s="409"/>
      <c r="BP560" s="422"/>
      <c r="BQ560" s="422"/>
      <c r="BR560" s="79"/>
      <c r="BW560" s="79"/>
      <c r="BX560" s="79"/>
      <c r="BY560" s="79"/>
      <c r="BZ560" s="422"/>
      <c r="CA560" s="422"/>
      <c r="CB560" s="79"/>
      <c r="CG560" s="409"/>
      <c r="CH560" s="409"/>
      <c r="CI560" s="409"/>
      <c r="CJ560" s="422"/>
      <c r="CK560" s="422"/>
      <c r="CL560" s="79"/>
      <c r="CQ560" s="409"/>
      <c r="CR560" s="409"/>
      <c r="CS560" s="409"/>
      <c r="CT560" s="422"/>
      <c r="CU560" s="422"/>
    </row>
    <row r="561" spans="5:99">
      <c r="E561" s="79"/>
      <c r="F561" s="79"/>
      <c r="G561" s="79"/>
      <c r="H561" s="79"/>
      <c r="I561" s="79"/>
      <c r="J561" s="79"/>
      <c r="O561" s="409"/>
      <c r="P561" s="409"/>
      <c r="Q561" s="409"/>
      <c r="R561" s="422"/>
      <c r="S561" s="422"/>
      <c r="T561" s="79"/>
      <c r="Y561" s="409"/>
      <c r="Z561" s="409"/>
      <c r="AA561" s="409"/>
      <c r="AB561" s="422"/>
      <c r="AC561" s="422"/>
      <c r="AD561" s="79"/>
      <c r="AI561" s="409"/>
      <c r="AJ561" s="409"/>
      <c r="AK561" s="409"/>
      <c r="AL561" s="79"/>
      <c r="AM561" s="79"/>
      <c r="AN561" s="79"/>
      <c r="AS561" s="409"/>
      <c r="AT561" s="409"/>
      <c r="AU561" s="409"/>
      <c r="AV561" s="422"/>
      <c r="AW561" s="422"/>
      <c r="AX561" s="79"/>
      <c r="BC561" s="409"/>
      <c r="BD561" s="409"/>
      <c r="BE561" s="409"/>
      <c r="BF561" s="422"/>
      <c r="BG561" s="422"/>
      <c r="BH561" s="79"/>
      <c r="BM561" s="409"/>
      <c r="BN561" s="409"/>
      <c r="BO561" s="409"/>
      <c r="BP561" s="422"/>
      <c r="BQ561" s="422"/>
      <c r="BR561" s="79"/>
      <c r="BW561" s="79"/>
      <c r="BX561" s="79"/>
      <c r="BY561" s="79"/>
      <c r="BZ561" s="422"/>
      <c r="CA561" s="422"/>
      <c r="CB561" s="79"/>
      <c r="CG561" s="409"/>
      <c r="CH561" s="409"/>
      <c r="CI561" s="409"/>
      <c r="CJ561" s="422"/>
      <c r="CK561" s="422"/>
      <c r="CL561" s="79"/>
      <c r="CQ561" s="409"/>
      <c r="CR561" s="409"/>
      <c r="CS561" s="409"/>
      <c r="CT561" s="422"/>
      <c r="CU561" s="422"/>
    </row>
    <row r="562" spans="5:99">
      <c r="E562" s="79"/>
      <c r="F562" s="79"/>
      <c r="G562" s="79"/>
      <c r="H562" s="79"/>
      <c r="I562" s="79"/>
      <c r="J562" s="79"/>
      <c r="O562" s="409"/>
      <c r="P562" s="409"/>
      <c r="Q562" s="409"/>
      <c r="R562" s="422"/>
      <c r="S562" s="422"/>
      <c r="T562" s="79"/>
      <c r="Y562" s="409"/>
      <c r="Z562" s="409"/>
      <c r="AA562" s="409"/>
      <c r="AB562" s="422"/>
      <c r="AC562" s="422"/>
      <c r="AD562" s="79"/>
      <c r="AI562" s="409"/>
      <c r="AJ562" s="409"/>
      <c r="AK562" s="409"/>
      <c r="AL562" s="79"/>
      <c r="AM562" s="79"/>
      <c r="AN562" s="79"/>
      <c r="AS562" s="409"/>
      <c r="AT562" s="409"/>
      <c r="AU562" s="409"/>
      <c r="AV562" s="422"/>
      <c r="AW562" s="422"/>
      <c r="AX562" s="79"/>
      <c r="BC562" s="409"/>
      <c r="BD562" s="409"/>
      <c r="BE562" s="409"/>
      <c r="BF562" s="422"/>
      <c r="BG562" s="422"/>
      <c r="BH562" s="79"/>
      <c r="BM562" s="409"/>
      <c r="BN562" s="409"/>
      <c r="BO562" s="409"/>
      <c r="BP562" s="422"/>
      <c r="BQ562" s="422"/>
      <c r="BR562" s="79"/>
      <c r="BW562" s="79"/>
      <c r="BX562" s="79"/>
      <c r="BY562" s="79"/>
      <c r="BZ562" s="422"/>
      <c r="CA562" s="422"/>
      <c r="CB562" s="79"/>
      <c r="CG562" s="409"/>
      <c r="CH562" s="409"/>
      <c r="CI562" s="409"/>
      <c r="CJ562" s="422"/>
      <c r="CK562" s="422"/>
      <c r="CL562" s="79"/>
      <c r="CQ562" s="409"/>
      <c r="CR562" s="409"/>
      <c r="CS562" s="409"/>
      <c r="CT562" s="422"/>
      <c r="CU562" s="422"/>
    </row>
    <row r="563" spans="5:99">
      <c r="E563" s="79"/>
      <c r="F563" s="79"/>
      <c r="G563" s="79"/>
      <c r="H563" s="79"/>
      <c r="I563" s="79"/>
      <c r="J563" s="79"/>
      <c r="O563" s="409"/>
      <c r="P563" s="409"/>
      <c r="Q563" s="409"/>
      <c r="R563" s="422"/>
      <c r="S563" s="422"/>
      <c r="T563" s="79"/>
      <c r="Y563" s="409"/>
      <c r="Z563" s="409"/>
      <c r="AA563" s="409"/>
      <c r="AB563" s="422"/>
      <c r="AC563" s="422"/>
      <c r="AD563" s="79"/>
      <c r="AI563" s="409"/>
      <c r="AJ563" s="409"/>
      <c r="AK563" s="409"/>
      <c r="AL563" s="79"/>
      <c r="AM563" s="79"/>
      <c r="AN563" s="79"/>
      <c r="AS563" s="409"/>
      <c r="AT563" s="409"/>
      <c r="AU563" s="409"/>
      <c r="AV563" s="422"/>
      <c r="AW563" s="422"/>
      <c r="AX563" s="79"/>
      <c r="BC563" s="409"/>
      <c r="BD563" s="409"/>
      <c r="BE563" s="409"/>
      <c r="BF563" s="422"/>
      <c r="BG563" s="422"/>
      <c r="BH563" s="79"/>
      <c r="BM563" s="409"/>
      <c r="BN563" s="409"/>
      <c r="BO563" s="409"/>
      <c r="BP563" s="422"/>
      <c r="BQ563" s="422"/>
      <c r="BR563" s="79"/>
      <c r="BW563" s="79"/>
      <c r="BX563" s="79"/>
      <c r="BY563" s="79"/>
      <c r="BZ563" s="422"/>
      <c r="CA563" s="422"/>
      <c r="CB563" s="79"/>
      <c r="CG563" s="409"/>
      <c r="CH563" s="409"/>
      <c r="CI563" s="409"/>
      <c r="CJ563" s="422"/>
      <c r="CK563" s="422"/>
      <c r="CL563" s="79"/>
      <c r="CQ563" s="409"/>
      <c r="CR563" s="409"/>
      <c r="CS563" s="409"/>
      <c r="CT563" s="422"/>
      <c r="CU563" s="422"/>
    </row>
    <row r="564" spans="5:99">
      <c r="E564" s="79"/>
      <c r="F564" s="79"/>
      <c r="G564" s="79"/>
      <c r="H564" s="79"/>
      <c r="I564" s="79"/>
      <c r="J564" s="79"/>
      <c r="O564" s="409"/>
      <c r="P564" s="409"/>
      <c r="Q564" s="409"/>
      <c r="R564" s="422"/>
      <c r="S564" s="422"/>
      <c r="T564" s="79"/>
      <c r="Y564" s="409"/>
      <c r="Z564" s="409"/>
      <c r="AA564" s="409"/>
      <c r="AB564" s="422"/>
      <c r="AC564" s="422"/>
      <c r="AD564" s="79"/>
      <c r="AI564" s="409"/>
      <c r="AJ564" s="409"/>
      <c r="AK564" s="409"/>
      <c r="AL564" s="79"/>
      <c r="AM564" s="79"/>
      <c r="AN564" s="79"/>
      <c r="AS564" s="409"/>
      <c r="AT564" s="409"/>
      <c r="AU564" s="409"/>
      <c r="AV564" s="422"/>
      <c r="AW564" s="422"/>
      <c r="AX564" s="79"/>
      <c r="BC564" s="409"/>
      <c r="BD564" s="409"/>
      <c r="BE564" s="409"/>
      <c r="BF564" s="422"/>
      <c r="BG564" s="422"/>
      <c r="BH564" s="79"/>
      <c r="BM564" s="409"/>
      <c r="BN564" s="409"/>
      <c r="BO564" s="409"/>
      <c r="BP564" s="422"/>
      <c r="BQ564" s="422"/>
      <c r="BR564" s="79"/>
      <c r="BW564" s="79"/>
      <c r="BX564" s="79"/>
      <c r="BY564" s="79"/>
      <c r="BZ564" s="422"/>
      <c r="CA564" s="422"/>
      <c r="CB564" s="79"/>
      <c r="CG564" s="409"/>
      <c r="CH564" s="409"/>
      <c r="CI564" s="409"/>
      <c r="CJ564" s="422"/>
      <c r="CK564" s="422"/>
      <c r="CL564" s="79"/>
      <c r="CQ564" s="409"/>
      <c r="CR564" s="409"/>
      <c r="CS564" s="409"/>
      <c r="CT564" s="422"/>
      <c r="CU564" s="422"/>
    </row>
    <row r="565" spans="5:99">
      <c r="E565" s="79"/>
      <c r="F565" s="79"/>
      <c r="G565" s="79"/>
      <c r="H565" s="79"/>
      <c r="I565" s="79"/>
      <c r="J565" s="79"/>
      <c r="O565" s="409"/>
      <c r="P565" s="409"/>
      <c r="Q565" s="409"/>
      <c r="R565" s="422"/>
      <c r="S565" s="422"/>
      <c r="T565" s="79"/>
      <c r="Y565" s="409"/>
      <c r="Z565" s="409"/>
      <c r="AA565" s="409"/>
      <c r="AB565" s="422"/>
      <c r="AC565" s="422"/>
      <c r="AD565" s="79"/>
      <c r="AI565" s="409"/>
      <c r="AJ565" s="409"/>
      <c r="AK565" s="409"/>
      <c r="AL565" s="79"/>
      <c r="AM565" s="79"/>
      <c r="AN565" s="79"/>
      <c r="AS565" s="409"/>
      <c r="AT565" s="409"/>
      <c r="AU565" s="409"/>
      <c r="AV565" s="422"/>
      <c r="AW565" s="422"/>
      <c r="AX565" s="79"/>
      <c r="BC565" s="409"/>
      <c r="BD565" s="409"/>
      <c r="BE565" s="409"/>
      <c r="BF565" s="422"/>
      <c r="BG565" s="422"/>
      <c r="BH565" s="79"/>
      <c r="BM565" s="409"/>
      <c r="BN565" s="409"/>
      <c r="BO565" s="409"/>
      <c r="BP565" s="422"/>
      <c r="BQ565" s="422"/>
      <c r="BR565" s="79"/>
      <c r="BW565" s="79"/>
      <c r="BX565" s="79"/>
      <c r="BY565" s="79"/>
      <c r="BZ565" s="422"/>
      <c r="CA565" s="422"/>
      <c r="CB565" s="79"/>
      <c r="CG565" s="409"/>
      <c r="CH565" s="409"/>
      <c r="CI565" s="409"/>
      <c r="CJ565" s="422"/>
      <c r="CK565" s="422"/>
      <c r="CL565" s="79"/>
      <c r="CQ565" s="409"/>
      <c r="CR565" s="409"/>
      <c r="CS565" s="409"/>
      <c r="CT565" s="422"/>
      <c r="CU565" s="422"/>
    </row>
    <row r="566" spans="5:99">
      <c r="E566" s="79"/>
      <c r="F566" s="79"/>
      <c r="G566" s="79"/>
      <c r="H566" s="79"/>
      <c r="I566" s="79"/>
      <c r="J566" s="79"/>
      <c r="O566" s="409"/>
      <c r="P566" s="409"/>
      <c r="Q566" s="409"/>
      <c r="R566" s="422"/>
      <c r="S566" s="422"/>
      <c r="T566" s="79"/>
      <c r="Y566" s="409"/>
      <c r="Z566" s="409"/>
      <c r="AA566" s="409"/>
      <c r="AB566" s="422"/>
      <c r="AC566" s="422"/>
      <c r="AD566" s="79"/>
      <c r="AI566" s="409"/>
      <c r="AJ566" s="409"/>
      <c r="AK566" s="409"/>
      <c r="AL566" s="79"/>
      <c r="AM566" s="79"/>
      <c r="AN566" s="79"/>
      <c r="AS566" s="409"/>
      <c r="AT566" s="409"/>
      <c r="AU566" s="409"/>
      <c r="AV566" s="422"/>
      <c r="AW566" s="422"/>
      <c r="AX566" s="79"/>
      <c r="BC566" s="409"/>
      <c r="BD566" s="409"/>
      <c r="BE566" s="409"/>
      <c r="BF566" s="422"/>
      <c r="BG566" s="422"/>
      <c r="BH566" s="79"/>
      <c r="BM566" s="409"/>
      <c r="BN566" s="409"/>
      <c r="BO566" s="409"/>
      <c r="BP566" s="422"/>
      <c r="BQ566" s="422"/>
      <c r="BR566" s="79"/>
      <c r="BW566" s="79"/>
      <c r="BX566" s="79"/>
      <c r="BY566" s="79"/>
      <c r="BZ566" s="422"/>
      <c r="CA566" s="422"/>
      <c r="CB566" s="79"/>
      <c r="CG566" s="409"/>
      <c r="CH566" s="409"/>
      <c r="CI566" s="409"/>
      <c r="CJ566" s="422"/>
      <c r="CK566" s="422"/>
      <c r="CL566" s="79"/>
      <c r="CQ566" s="409"/>
      <c r="CR566" s="409"/>
      <c r="CS566" s="409"/>
      <c r="CT566" s="422"/>
      <c r="CU566" s="422"/>
    </row>
    <row r="567" spans="5:99">
      <c r="E567" s="79"/>
      <c r="F567" s="79"/>
      <c r="G567" s="79"/>
      <c r="H567" s="79"/>
      <c r="I567" s="79"/>
      <c r="J567" s="79"/>
      <c r="O567" s="409"/>
      <c r="P567" s="409"/>
      <c r="Q567" s="409"/>
      <c r="R567" s="422"/>
      <c r="S567" s="422"/>
      <c r="T567" s="79"/>
      <c r="Y567" s="409"/>
      <c r="Z567" s="409"/>
      <c r="AA567" s="409"/>
      <c r="AB567" s="422"/>
      <c r="AC567" s="422"/>
      <c r="AD567" s="79"/>
      <c r="AI567" s="409"/>
      <c r="AJ567" s="409"/>
      <c r="AK567" s="409"/>
      <c r="AL567" s="79"/>
      <c r="AM567" s="79"/>
      <c r="AN567" s="79"/>
      <c r="AS567" s="409"/>
      <c r="AT567" s="409"/>
      <c r="AU567" s="409"/>
      <c r="AV567" s="422"/>
      <c r="AW567" s="422"/>
      <c r="AX567" s="79"/>
      <c r="BC567" s="409"/>
      <c r="BD567" s="409"/>
      <c r="BE567" s="409"/>
      <c r="BF567" s="422"/>
      <c r="BG567" s="422"/>
      <c r="BH567" s="79"/>
      <c r="BM567" s="409"/>
      <c r="BN567" s="409"/>
      <c r="BO567" s="409"/>
      <c r="BP567" s="422"/>
      <c r="BQ567" s="422"/>
      <c r="BR567" s="79"/>
      <c r="BW567" s="79"/>
      <c r="BX567" s="79"/>
      <c r="BY567" s="79"/>
      <c r="BZ567" s="422"/>
      <c r="CA567" s="422"/>
      <c r="CB567" s="79"/>
      <c r="CG567" s="409"/>
      <c r="CH567" s="409"/>
      <c r="CI567" s="409"/>
      <c r="CJ567" s="422"/>
      <c r="CK567" s="422"/>
      <c r="CL567" s="79"/>
      <c r="CQ567" s="409"/>
      <c r="CR567" s="409"/>
      <c r="CS567" s="409"/>
      <c r="CT567" s="422"/>
      <c r="CU567" s="422"/>
    </row>
    <row r="568" spans="5:99">
      <c r="E568" s="79"/>
      <c r="F568" s="79"/>
      <c r="G568" s="79"/>
      <c r="H568" s="79"/>
      <c r="I568" s="79"/>
      <c r="J568" s="79"/>
      <c r="O568" s="409"/>
      <c r="P568" s="409"/>
      <c r="Q568" s="409"/>
      <c r="R568" s="422"/>
      <c r="S568" s="422"/>
      <c r="T568" s="79"/>
      <c r="Y568" s="409"/>
      <c r="Z568" s="409"/>
      <c r="AA568" s="409"/>
      <c r="AB568" s="422"/>
      <c r="AC568" s="422"/>
      <c r="AD568" s="79"/>
      <c r="AI568" s="409"/>
      <c r="AJ568" s="409"/>
      <c r="AK568" s="409"/>
      <c r="AL568" s="79"/>
      <c r="AM568" s="79"/>
      <c r="AN568" s="79"/>
      <c r="AS568" s="409"/>
      <c r="AT568" s="409"/>
      <c r="AU568" s="409"/>
      <c r="AV568" s="422"/>
      <c r="AW568" s="422"/>
      <c r="AX568" s="79"/>
      <c r="BC568" s="409"/>
      <c r="BD568" s="409"/>
      <c r="BE568" s="409"/>
      <c r="BF568" s="422"/>
      <c r="BG568" s="422"/>
      <c r="BH568" s="79"/>
      <c r="BM568" s="409"/>
      <c r="BN568" s="409"/>
      <c r="BO568" s="409"/>
      <c r="BP568" s="422"/>
      <c r="BQ568" s="422"/>
      <c r="BR568" s="79"/>
      <c r="BW568" s="79"/>
      <c r="BX568" s="79"/>
      <c r="BY568" s="79"/>
      <c r="BZ568" s="422"/>
      <c r="CA568" s="422"/>
      <c r="CB568" s="79"/>
      <c r="CG568" s="409"/>
      <c r="CH568" s="409"/>
      <c r="CI568" s="409"/>
      <c r="CJ568" s="422"/>
      <c r="CK568" s="422"/>
      <c r="CL568" s="79"/>
      <c r="CQ568" s="409"/>
      <c r="CR568" s="409"/>
      <c r="CS568" s="409"/>
      <c r="CT568" s="422"/>
      <c r="CU568" s="422"/>
    </row>
    <row r="569" spans="5:99">
      <c r="E569" s="79"/>
      <c r="F569" s="79"/>
      <c r="G569" s="79"/>
      <c r="H569" s="79"/>
      <c r="I569" s="79"/>
      <c r="J569" s="79"/>
      <c r="O569" s="409"/>
      <c r="P569" s="409"/>
      <c r="Q569" s="409"/>
      <c r="R569" s="422"/>
      <c r="S569" s="422"/>
      <c r="T569" s="79"/>
      <c r="Y569" s="409"/>
      <c r="Z569" s="409"/>
      <c r="AA569" s="409"/>
      <c r="AB569" s="422"/>
      <c r="AC569" s="422"/>
      <c r="AD569" s="79"/>
      <c r="AI569" s="409"/>
      <c r="AJ569" s="409"/>
      <c r="AK569" s="409"/>
      <c r="AL569" s="79"/>
      <c r="AM569" s="79"/>
      <c r="AN569" s="79"/>
      <c r="AS569" s="409"/>
      <c r="AT569" s="409"/>
      <c r="AU569" s="409"/>
      <c r="AV569" s="422"/>
      <c r="AW569" s="422"/>
      <c r="AX569" s="79"/>
      <c r="BC569" s="409"/>
      <c r="BD569" s="409"/>
      <c r="BE569" s="409"/>
      <c r="BF569" s="422"/>
      <c r="BG569" s="422"/>
      <c r="BH569" s="79"/>
      <c r="BM569" s="409"/>
      <c r="BN569" s="409"/>
      <c r="BO569" s="409"/>
      <c r="BP569" s="422"/>
      <c r="BQ569" s="422"/>
      <c r="BR569" s="79"/>
      <c r="BW569" s="79"/>
      <c r="BX569" s="79"/>
      <c r="BY569" s="79"/>
      <c r="BZ569" s="422"/>
      <c r="CA569" s="422"/>
      <c r="CB569" s="79"/>
      <c r="CG569" s="409"/>
      <c r="CH569" s="409"/>
      <c r="CI569" s="409"/>
      <c r="CJ569" s="422"/>
      <c r="CK569" s="422"/>
      <c r="CL569" s="79"/>
      <c r="CQ569" s="409"/>
      <c r="CR569" s="409"/>
      <c r="CS569" s="409"/>
      <c r="CT569" s="422"/>
      <c r="CU569" s="422"/>
    </row>
    <row r="570" spans="5:99">
      <c r="E570" s="79"/>
      <c r="F570" s="79"/>
      <c r="G570" s="79"/>
      <c r="H570" s="79"/>
      <c r="I570" s="79"/>
      <c r="J570" s="79"/>
      <c r="O570" s="409"/>
      <c r="P570" s="409"/>
      <c r="Q570" s="409"/>
      <c r="R570" s="422"/>
      <c r="S570" s="422"/>
      <c r="T570" s="79"/>
      <c r="Y570" s="409"/>
      <c r="Z570" s="409"/>
      <c r="AA570" s="409"/>
      <c r="AB570" s="422"/>
      <c r="AC570" s="422"/>
      <c r="AD570" s="79"/>
      <c r="AI570" s="409"/>
      <c r="AJ570" s="409"/>
      <c r="AK570" s="409"/>
      <c r="AL570" s="79"/>
      <c r="AM570" s="79"/>
      <c r="AN570" s="79"/>
      <c r="AS570" s="409"/>
      <c r="AT570" s="409"/>
      <c r="AU570" s="409"/>
      <c r="AV570" s="422"/>
      <c r="AW570" s="422"/>
      <c r="AX570" s="79"/>
      <c r="BC570" s="409"/>
      <c r="BD570" s="409"/>
      <c r="BE570" s="409"/>
      <c r="BF570" s="422"/>
      <c r="BG570" s="422"/>
      <c r="BH570" s="79"/>
      <c r="BM570" s="409"/>
      <c r="BN570" s="409"/>
      <c r="BO570" s="409"/>
      <c r="BP570" s="422"/>
      <c r="BQ570" s="422"/>
      <c r="BR570" s="79"/>
      <c r="BW570" s="79"/>
      <c r="BX570" s="79"/>
      <c r="BY570" s="79"/>
      <c r="BZ570" s="422"/>
      <c r="CA570" s="422"/>
      <c r="CB570" s="79"/>
      <c r="CG570" s="409"/>
      <c r="CH570" s="409"/>
      <c r="CI570" s="409"/>
      <c r="CJ570" s="422"/>
      <c r="CK570" s="422"/>
      <c r="CL570" s="79"/>
      <c r="CQ570" s="409"/>
      <c r="CR570" s="409"/>
      <c r="CS570" s="409"/>
      <c r="CT570" s="422"/>
      <c r="CU570" s="422"/>
    </row>
    <row r="571" spans="5:99">
      <c r="E571" s="79"/>
      <c r="F571" s="79"/>
      <c r="G571" s="79"/>
      <c r="H571" s="79"/>
      <c r="I571" s="79"/>
      <c r="J571" s="79"/>
      <c r="O571" s="409"/>
      <c r="P571" s="409"/>
      <c r="Q571" s="409"/>
      <c r="R571" s="422"/>
      <c r="S571" s="422"/>
      <c r="T571" s="79"/>
      <c r="Y571" s="409"/>
      <c r="Z571" s="409"/>
      <c r="AA571" s="409"/>
      <c r="AB571" s="422"/>
      <c r="AC571" s="422"/>
      <c r="AD571" s="79"/>
      <c r="AI571" s="409"/>
      <c r="AJ571" s="409"/>
      <c r="AK571" s="409"/>
      <c r="AL571" s="79"/>
      <c r="AM571" s="79"/>
      <c r="AN571" s="79"/>
      <c r="AS571" s="409"/>
      <c r="AT571" s="409"/>
      <c r="AU571" s="409"/>
      <c r="AV571" s="422"/>
      <c r="AW571" s="422"/>
      <c r="AX571" s="79"/>
      <c r="BC571" s="409"/>
      <c r="BD571" s="409"/>
      <c r="BE571" s="409"/>
      <c r="BF571" s="422"/>
      <c r="BG571" s="422"/>
      <c r="BH571" s="79"/>
      <c r="BM571" s="409"/>
      <c r="BN571" s="409"/>
      <c r="BO571" s="409"/>
      <c r="BP571" s="422"/>
      <c r="BQ571" s="422"/>
      <c r="BR571" s="79"/>
      <c r="BW571" s="79"/>
      <c r="BX571" s="79"/>
      <c r="BY571" s="79"/>
      <c r="BZ571" s="422"/>
      <c r="CA571" s="422"/>
      <c r="CB571" s="79"/>
      <c r="CG571" s="409"/>
      <c r="CH571" s="409"/>
      <c r="CI571" s="409"/>
      <c r="CJ571" s="422"/>
      <c r="CK571" s="422"/>
      <c r="CL571" s="79"/>
      <c r="CQ571" s="409"/>
      <c r="CR571" s="409"/>
      <c r="CS571" s="409"/>
      <c r="CT571" s="422"/>
      <c r="CU571" s="422"/>
    </row>
    <row r="572" spans="5:99">
      <c r="E572" s="79"/>
      <c r="F572" s="79"/>
      <c r="G572" s="79"/>
      <c r="H572" s="79"/>
      <c r="I572" s="79"/>
      <c r="J572" s="79"/>
      <c r="O572" s="409"/>
      <c r="P572" s="409"/>
      <c r="Q572" s="409"/>
      <c r="R572" s="422"/>
      <c r="S572" s="422"/>
      <c r="T572" s="79"/>
      <c r="Y572" s="409"/>
      <c r="Z572" s="409"/>
      <c r="AA572" s="409"/>
      <c r="AB572" s="422"/>
      <c r="AC572" s="422"/>
      <c r="AD572" s="79"/>
      <c r="AI572" s="409"/>
      <c r="AJ572" s="409"/>
      <c r="AK572" s="409"/>
      <c r="AL572" s="79"/>
      <c r="AM572" s="79"/>
      <c r="AN572" s="79"/>
      <c r="AS572" s="409"/>
      <c r="AT572" s="409"/>
      <c r="AU572" s="409"/>
      <c r="AV572" s="422"/>
      <c r="AW572" s="422"/>
      <c r="AX572" s="79"/>
      <c r="BC572" s="409"/>
      <c r="BD572" s="409"/>
      <c r="BE572" s="409"/>
      <c r="BF572" s="422"/>
      <c r="BG572" s="422"/>
      <c r="BH572" s="79"/>
      <c r="BM572" s="409"/>
      <c r="BN572" s="409"/>
      <c r="BO572" s="409"/>
      <c r="BP572" s="422"/>
      <c r="BQ572" s="422"/>
      <c r="BR572" s="79"/>
      <c r="BW572" s="79"/>
      <c r="BX572" s="79"/>
      <c r="BY572" s="79"/>
      <c r="BZ572" s="422"/>
      <c r="CA572" s="422"/>
      <c r="CB572" s="79"/>
      <c r="CG572" s="409"/>
      <c r="CH572" s="409"/>
      <c r="CI572" s="409"/>
      <c r="CJ572" s="422"/>
      <c r="CK572" s="422"/>
      <c r="CL572" s="79"/>
      <c r="CQ572" s="409"/>
      <c r="CR572" s="409"/>
      <c r="CS572" s="409"/>
      <c r="CT572" s="422"/>
      <c r="CU572" s="422"/>
    </row>
    <row r="573" spans="5:99">
      <c r="E573" s="79"/>
      <c r="F573" s="79"/>
      <c r="G573" s="79"/>
      <c r="H573" s="79"/>
      <c r="I573" s="79"/>
      <c r="J573" s="79"/>
      <c r="O573" s="409"/>
      <c r="P573" s="409"/>
      <c r="Q573" s="409"/>
      <c r="R573" s="422"/>
      <c r="S573" s="422"/>
      <c r="T573" s="79"/>
      <c r="Y573" s="409"/>
      <c r="Z573" s="409"/>
      <c r="AA573" s="409"/>
      <c r="AB573" s="422"/>
      <c r="AC573" s="422"/>
      <c r="AD573" s="79"/>
      <c r="AI573" s="409"/>
      <c r="AJ573" s="409"/>
      <c r="AK573" s="409"/>
      <c r="AL573" s="79"/>
      <c r="AM573" s="79"/>
      <c r="AN573" s="79"/>
      <c r="AS573" s="409"/>
      <c r="AT573" s="409"/>
      <c r="AU573" s="409"/>
      <c r="AV573" s="422"/>
      <c r="AW573" s="422"/>
      <c r="AX573" s="79"/>
      <c r="BC573" s="409"/>
      <c r="BD573" s="409"/>
      <c r="BE573" s="409"/>
      <c r="BF573" s="422"/>
      <c r="BG573" s="422"/>
      <c r="BH573" s="79"/>
      <c r="BM573" s="409"/>
      <c r="BN573" s="409"/>
      <c r="BO573" s="409"/>
      <c r="BP573" s="422"/>
      <c r="BQ573" s="422"/>
      <c r="BR573" s="79"/>
      <c r="BW573" s="79"/>
      <c r="BX573" s="79"/>
      <c r="BY573" s="79"/>
      <c r="BZ573" s="422"/>
      <c r="CA573" s="422"/>
      <c r="CB573" s="79"/>
      <c r="CG573" s="409"/>
      <c r="CH573" s="409"/>
      <c r="CI573" s="409"/>
      <c r="CJ573" s="422"/>
      <c r="CK573" s="422"/>
      <c r="CL573" s="79"/>
      <c r="CQ573" s="409"/>
      <c r="CR573" s="409"/>
      <c r="CS573" s="409"/>
      <c r="CT573" s="422"/>
      <c r="CU573" s="422"/>
    </row>
    <row r="574" spans="5:99">
      <c r="E574" s="79"/>
      <c r="F574" s="79"/>
      <c r="G574" s="79"/>
      <c r="H574" s="79"/>
      <c r="I574" s="79"/>
      <c r="J574" s="79"/>
      <c r="O574" s="409"/>
      <c r="P574" s="409"/>
      <c r="Q574" s="409"/>
      <c r="R574" s="422"/>
      <c r="S574" s="422"/>
      <c r="T574" s="79"/>
      <c r="Y574" s="409"/>
      <c r="Z574" s="409"/>
      <c r="AA574" s="409"/>
      <c r="AB574" s="422"/>
      <c r="AC574" s="422"/>
      <c r="AD574" s="79"/>
      <c r="AI574" s="409"/>
      <c r="AJ574" s="409"/>
      <c r="AK574" s="409"/>
      <c r="AL574" s="79"/>
      <c r="AM574" s="79"/>
      <c r="AN574" s="79"/>
      <c r="AS574" s="409"/>
      <c r="AT574" s="409"/>
      <c r="AU574" s="409"/>
      <c r="AV574" s="422"/>
      <c r="AW574" s="422"/>
      <c r="AX574" s="79"/>
      <c r="BC574" s="409"/>
      <c r="BD574" s="409"/>
      <c r="BE574" s="409"/>
      <c r="BF574" s="422"/>
      <c r="BG574" s="422"/>
      <c r="BH574" s="79"/>
      <c r="BM574" s="409"/>
      <c r="BN574" s="409"/>
      <c r="BO574" s="409"/>
      <c r="BP574" s="422"/>
      <c r="BQ574" s="422"/>
      <c r="BR574" s="79"/>
      <c r="BW574" s="79"/>
      <c r="BX574" s="79"/>
      <c r="BY574" s="79"/>
      <c r="BZ574" s="422"/>
      <c r="CA574" s="422"/>
      <c r="CB574" s="79"/>
      <c r="CG574" s="409"/>
      <c r="CH574" s="409"/>
      <c r="CI574" s="409"/>
      <c r="CJ574" s="422"/>
      <c r="CK574" s="422"/>
      <c r="CL574" s="79"/>
      <c r="CQ574" s="409"/>
      <c r="CR574" s="409"/>
      <c r="CS574" s="409"/>
      <c r="CT574" s="422"/>
      <c r="CU574" s="422"/>
    </row>
    <row r="575" spans="5:99">
      <c r="E575" s="79"/>
      <c r="F575" s="79"/>
      <c r="G575" s="79"/>
      <c r="H575" s="79"/>
      <c r="I575" s="79"/>
      <c r="J575" s="79"/>
      <c r="O575" s="409"/>
      <c r="P575" s="409"/>
      <c r="Q575" s="409"/>
      <c r="R575" s="422"/>
      <c r="S575" s="422"/>
      <c r="T575" s="79"/>
      <c r="Y575" s="409"/>
      <c r="Z575" s="409"/>
      <c r="AA575" s="409"/>
      <c r="AB575" s="422"/>
      <c r="AC575" s="422"/>
      <c r="AD575" s="79"/>
      <c r="AI575" s="409"/>
      <c r="AJ575" s="409"/>
      <c r="AK575" s="409"/>
      <c r="AL575" s="79"/>
      <c r="AM575" s="79"/>
      <c r="AN575" s="79"/>
      <c r="AS575" s="409"/>
      <c r="AT575" s="409"/>
      <c r="AU575" s="409"/>
      <c r="AV575" s="422"/>
      <c r="AW575" s="422"/>
      <c r="AX575" s="79"/>
      <c r="BC575" s="409"/>
      <c r="BD575" s="409"/>
      <c r="BE575" s="409"/>
      <c r="BF575" s="422"/>
      <c r="BG575" s="422"/>
      <c r="BH575" s="79"/>
      <c r="BM575" s="409"/>
      <c r="BN575" s="409"/>
      <c r="BO575" s="409"/>
      <c r="BP575" s="422"/>
      <c r="BQ575" s="422"/>
      <c r="BR575" s="79"/>
      <c r="BW575" s="79"/>
      <c r="BX575" s="79"/>
      <c r="BY575" s="79"/>
      <c r="BZ575" s="422"/>
      <c r="CA575" s="422"/>
      <c r="CB575" s="79"/>
      <c r="CG575" s="409"/>
      <c r="CH575" s="409"/>
      <c r="CI575" s="409"/>
      <c r="CJ575" s="422"/>
      <c r="CK575" s="422"/>
      <c r="CL575" s="79"/>
      <c r="CQ575" s="409"/>
      <c r="CR575" s="409"/>
      <c r="CS575" s="409"/>
      <c r="CT575" s="422"/>
      <c r="CU575" s="422"/>
    </row>
    <row r="576" spans="5:99">
      <c r="E576" s="79"/>
      <c r="F576" s="79"/>
      <c r="G576" s="79"/>
      <c r="H576" s="79"/>
      <c r="I576" s="79"/>
      <c r="J576" s="79"/>
      <c r="O576" s="409"/>
      <c r="P576" s="409"/>
      <c r="Q576" s="409"/>
      <c r="R576" s="422"/>
      <c r="S576" s="422"/>
      <c r="T576" s="79"/>
      <c r="Y576" s="409"/>
      <c r="Z576" s="409"/>
      <c r="AA576" s="409"/>
      <c r="AB576" s="422"/>
      <c r="AC576" s="422"/>
      <c r="AD576" s="79"/>
      <c r="AI576" s="409"/>
      <c r="AJ576" s="409"/>
      <c r="AK576" s="409"/>
      <c r="AL576" s="79"/>
      <c r="AM576" s="79"/>
      <c r="AN576" s="79"/>
      <c r="AS576" s="409"/>
      <c r="AT576" s="409"/>
      <c r="AU576" s="409"/>
      <c r="AV576" s="422"/>
      <c r="AW576" s="422"/>
      <c r="AX576" s="79"/>
      <c r="BC576" s="409"/>
      <c r="BD576" s="409"/>
      <c r="BE576" s="409"/>
      <c r="BF576" s="422"/>
      <c r="BG576" s="422"/>
      <c r="BH576" s="79"/>
      <c r="BM576" s="409"/>
      <c r="BN576" s="409"/>
      <c r="BO576" s="409"/>
      <c r="BP576" s="422"/>
      <c r="BQ576" s="422"/>
      <c r="BR576" s="79"/>
      <c r="BW576" s="79"/>
      <c r="BX576" s="79"/>
      <c r="BY576" s="79"/>
      <c r="BZ576" s="422"/>
      <c r="CA576" s="422"/>
      <c r="CB576" s="79"/>
      <c r="CG576" s="409"/>
      <c r="CH576" s="409"/>
      <c r="CI576" s="409"/>
      <c r="CJ576" s="422"/>
      <c r="CK576" s="422"/>
      <c r="CL576" s="79"/>
      <c r="CQ576" s="409"/>
      <c r="CR576" s="409"/>
      <c r="CS576" s="409"/>
      <c r="CT576" s="422"/>
      <c r="CU576" s="422"/>
    </row>
    <row r="577" spans="5:99">
      <c r="E577" s="79"/>
      <c r="F577" s="79"/>
      <c r="G577" s="79"/>
      <c r="H577" s="79"/>
      <c r="I577" s="79"/>
      <c r="J577" s="79"/>
      <c r="O577" s="409"/>
      <c r="P577" s="409"/>
      <c r="Q577" s="409"/>
      <c r="R577" s="422"/>
      <c r="S577" s="422"/>
      <c r="T577" s="79"/>
      <c r="Y577" s="409"/>
      <c r="Z577" s="409"/>
      <c r="AA577" s="409"/>
      <c r="AB577" s="422"/>
      <c r="AC577" s="422"/>
      <c r="AD577" s="79"/>
      <c r="AI577" s="409"/>
      <c r="AJ577" s="409"/>
      <c r="AK577" s="409"/>
      <c r="AL577" s="79"/>
      <c r="AM577" s="79"/>
      <c r="AN577" s="79"/>
      <c r="AS577" s="409"/>
      <c r="AT577" s="409"/>
      <c r="AU577" s="409"/>
      <c r="AV577" s="422"/>
      <c r="AW577" s="422"/>
      <c r="AX577" s="79"/>
      <c r="BC577" s="409"/>
      <c r="BD577" s="409"/>
      <c r="BE577" s="409"/>
      <c r="BF577" s="422"/>
      <c r="BG577" s="422"/>
      <c r="BH577" s="79"/>
      <c r="BM577" s="409"/>
      <c r="BN577" s="409"/>
      <c r="BO577" s="409"/>
      <c r="BP577" s="422"/>
      <c r="BQ577" s="422"/>
      <c r="BR577" s="79"/>
      <c r="BW577" s="79"/>
      <c r="BX577" s="79"/>
      <c r="BY577" s="79"/>
      <c r="BZ577" s="422"/>
      <c r="CA577" s="422"/>
      <c r="CB577" s="79"/>
      <c r="CG577" s="409"/>
      <c r="CH577" s="409"/>
      <c r="CI577" s="409"/>
      <c r="CJ577" s="422"/>
      <c r="CK577" s="422"/>
      <c r="CL577" s="79"/>
      <c r="CQ577" s="409"/>
      <c r="CR577" s="409"/>
      <c r="CS577" s="409"/>
      <c r="CT577" s="422"/>
      <c r="CU577" s="422"/>
    </row>
    <row r="578" spans="5:99">
      <c r="E578" s="79"/>
      <c r="F578" s="79"/>
      <c r="G578" s="79"/>
      <c r="H578" s="79"/>
      <c r="I578" s="79"/>
      <c r="J578" s="79"/>
      <c r="O578" s="409"/>
      <c r="P578" s="409"/>
      <c r="Q578" s="409"/>
      <c r="R578" s="422"/>
      <c r="S578" s="422"/>
      <c r="T578" s="79"/>
      <c r="Y578" s="409"/>
      <c r="Z578" s="409"/>
      <c r="AA578" s="409"/>
      <c r="AB578" s="422"/>
      <c r="AC578" s="422"/>
      <c r="AD578" s="79"/>
      <c r="AI578" s="409"/>
      <c r="AJ578" s="409"/>
      <c r="AK578" s="409"/>
      <c r="AL578" s="79"/>
      <c r="AM578" s="79"/>
      <c r="AN578" s="79"/>
      <c r="AS578" s="409"/>
      <c r="AT578" s="409"/>
      <c r="AU578" s="409"/>
      <c r="AV578" s="422"/>
      <c r="AW578" s="422"/>
      <c r="AX578" s="79"/>
      <c r="BC578" s="409"/>
      <c r="BD578" s="409"/>
      <c r="BE578" s="409"/>
      <c r="BF578" s="422"/>
      <c r="BG578" s="422"/>
      <c r="BH578" s="79"/>
      <c r="BM578" s="409"/>
      <c r="BN578" s="409"/>
      <c r="BO578" s="409"/>
      <c r="BP578" s="422"/>
      <c r="BQ578" s="422"/>
      <c r="BR578" s="79"/>
      <c r="BW578" s="79"/>
      <c r="BX578" s="79"/>
      <c r="BY578" s="79"/>
      <c r="BZ578" s="422"/>
      <c r="CA578" s="422"/>
      <c r="CB578" s="79"/>
      <c r="CG578" s="409"/>
      <c r="CH578" s="409"/>
      <c r="CI578" s="409"/>
      <c r="CJ578" s="422"/>
      <c r="CK578" s="422"/>
      <c r="CL578" s="79"/>
      <c r="CQ578" s="409"/>
      <c r="CR578" s="409"/>
      <c r="CS578" s="409"/>
      <c r="CT578" s="422"/>
      <c r="CU578" s="422"/>
    </row>
    <row r="579" spans="5:99">
      <c r="E579" s="79"/>
      <c r="F579" s="79"/>
      <c r="G579" s="79"/>
      <c r="H579" s="79"/>
      <c r="I579" s="79"/>
      <c r="J579" s="79"/>
      <c r="O579" s="409"/>
      <c r="P579" s="409"/>
      <c r="Q579" s="409"/>
      <c r="R579" s="422"/>
      <c r="S579" s="422"/>
      <c r="T579" s="79"/>
      <c r="Y579" s="409"/>
      <c r="Z579" s="409"/>
      <c r="AA579" s="409"/>
      <c r="AB579" s="422"/>
      <c r="AC579" s="422"/>
      <c r="AD579" s="79"/>
      <c r="AI579" s="409"/>
      <c r="AJ579" s="409"/>
      <c r="AK579" s="409"/>
      <c r="AL579" s="79"/>
      <c r="AM579" s="79"/>
      <c r="AN579" s="79"/>
      <c r="AS579" s="409"/>
      <c r="AT579" s="409"/>
      <c r="AU579" s="409"/>
      <c r="AV579" s="422"/>
      <c r="AW579" s="422"/>
      <c r="AX579" s="79"/>
      <c r="BC579" s="409"/>
      <c r="BD579" s="409"/>
      <c r="BE579" s="409"/>
      <c r="BF579" s="422"/>
      <c r="BG579" s="422"/>
      <c r="BH579" s="79"/>
      <c r="BM579" s="409"/>
      <c r="BN579" s="409"/>
      <c r="BO579" s="409"/>
      <c r="BP579" s="422"/>
      <c r="BQ579" s="422"/>
      <c r="BR579" s="79"/>
      <c r="BW579" s="79"/>
      <c r="BX579" s="79"/>
      <c r="BY579" s="79"/>
      <c r="BZ579" s="422"/>
      <c r="CA579" s="422"/>
      <c r="CB579" s="79"/>
      <c r="CG579" s="409"/>
      <c r="CH579" s="409"/>
      <c r="CI579" s="409"/>
      <c r="CJ579" s="422"/>
      <c r="CK579" s="422"/>
      <c r="CL579" s="79"/>
      <c r="CQ579" s="409"/>
      <c r="CR579" s="409"/>
      <c r="CS579" s="409"/>
      <c r="CT579" s="422"/>
      <c r="CU579" s="422"/>
    </row>
    <row r="580" spans="5:99">
      <c r="E580" s="79"/>
      <c r="F580" s="79"/>
      <c r="G580" s="79"/>
      <c r="H580" s="79"/>
      <c r="I580" s="79"/>
      <c r="J580" s="79"/>
      <c r="O580" s="409"/>
      <c r="P580" s="409"/>
      <c r="Q580" s="409"/>
      <c r="R580" s="422"/>
      <c r="S580" s="422"/>
      <c r="T580" s="79"/>
      <c r="Y580" s="409"/>
      <c r="Z580" s="409"/>
      <c r="AA580" s="409"/>
      <c r="AB580" s="422"/>
      <c r="AC580" s="422"/>
      <c r="AD580" s="79"/>
      <c r="AI580" s="409"/>
      <c r="AJ580" s="409"/>
      <c r="AK580" s="409"/>
      <c r="AL580" s="79"/>
      <c r="AM580" s="79"/>
      <c r="AN580" s="79"/>
      <c r="AS580" s="409"/>
      <c r="AT580" s="409"/>
      <c r="AU580" s="409"/>
      <c r="AV580" s="422"/>
      <c r="AW580" s="422"/>
      <c r="AX580" s="79"/>
      <c r="BC580" s="409"/>
      <c r="BD580" s="409"/>
      <c r="BE580" s="409"/>
      <c r="BF580" s="422"/>
      <c r="BG580" s="422"/>
      <c r="BH580" s="79"/>
      <c r="BM580" s="409"/>
      <c r="BN580" s="409"/>
      <c r="BO580" s="409"/>
      <c r="BP580" s="422"/>
      <c r="BQ580" s="422"/>
      <c r="BR580" s="79"/>
      <c r="BW580" s="79"/>
      <c r="BX580" s="79"/>
      <c r="BY580" s="79"/>
      <c r="BZ580" s="422"/>
      <c r="CA580" s="422"/>
      <c r="CB580" s="79"/>
      <c r="CG580" s="409"/>
      <c r="CH580" s="409"/>
      <c r="CI580" s="409"/>
      <c r="CJ580" s="422"/>
      <c r="CK580" s="422"/>
      <c r="CL580" s="79"/>
      <c r="CQ580" s="409"/>
      <c r="CR580" s="409"/>
      <c r="CS580" s="409"/>
      <c r="CT580" s="422"/>
      <c r="CU580" s="422"/>
    </row>
    <row r="581" spans="5:99">
      <c r="E581" s="79"/>
      <c r="F581" s="79"/>
      <c r="G581" s="79"/>
      <c r="H581" s="79"/>
      <c r="I581" s="79"/>
      <c r="J581" s="79"/>
      <c r="O581" s="409"/>
      <c r="P581" s="409"/>
      <c r="Q581" s="409"/>
      <c r="R581" s="422"/>
      <c r="S581" s="422"/>
      <c r="T581" s="79"/>
      <c r="Y581" s="409"/>
      <c r="Z581" s="409"/>
      <c r="AA581" s="409"/>
      <c r="AB581" s="422"/>
      <c r="AC581" s="422"/>
      <c r="AD581" s="79"/>
      <c r="AI581" s="409"/>
      <c r="AJ581" s="409"/>
      <c r="AK581" s="409"/>
      <c r="AL581" s="79"/>
      <c r="AM581" s="79"/>
      <c r="AN581" s="79"/>
      <c r="AS581" s="409"/>
      <c r="AT581" s="409"/>
      <c r="AU581" s="409"/>
      <c r="AV581" s="422"/>
      <c r="AW581" s="422"/>
      <c r="AX581" s="79"/>
      <c r="BC581" s="409"/>
      <c r="BD581" s="409"/>
      <c r="BE581" s="409"/>
      <c r="BF581" s="422"/>
      <c r="BG581" s="422"/>
      <c r="BH581" s="79"/>
      <c r="BM581" s="409"/>
      <c r="BN581" s="409"/>
      <c r="BO581" s="409"/>
      <c r="BP581" s="422"/>
      <c r="BQ581" s="422"/>
      <c r="BR581" s="79"/>
      <c r="BW581" s="79"/>
      <c r="BX581" s="79"/>
      <c r="BY581" s="79"/>
      <c r="BZ581" s="422"/>
      <c r="CA581" s="422"/>
      <c r="CB581" s="79"/>
      <c r="CG581" s="409"/>
      <c r="CH581" s="409"/>
      <c r="CI581" s="409"/>
      <c r="CJ581" s="422"/>
      <c r="CK581" s="422"/>
      <c r="CL581" s="79"/>
      <c r="CQ581" s="409"/>
      <c r="CR581" s="409"/>
      <c r="CS581" s="409"/>
      <c r="CT581" s="422"/>
      <c r="CU581" s="422"/>
    </row>
    <row r="582" spans="5:99">
      <c r="E582" s="79"/>
      <c r="F582" s="79"/>
      <c r="G582" s="79"/>
      <c r="H582" s="79"/>
      <c r="I582" s="79"/>
      <c r="J582" s="79"/>
      <c r="O582" s="409"/>
      <c r="P582" s="409"/>
      <c r="Q582" s="409"/>
      <c r="R582" s="422"/>
      <c r="S582" s="422"/>
      <c r="T582" s="79"/>
      <c r="Y582" s="409"/>
      <c r="Z582" s="409"/>
      <c r="AA582" s="409"/>
      <c r="AB582" s="422"/>
      <c r="AC582" s="422"/>
      <c r="AD582" s="79"/>
      <c r="AI582" s="409"/>
      <c r="AJ582" s="409"/>
      <c r="AK582" s="409"/>
      <c r="AL582" s="79"/>
      <c r="AM582" s="79"/>
      <c r="AN582" s="79"/>
      <c r="AS582" s="409"/>
      <c r="AT582" s="409"/>
      <c r="AU582" s="409"/>
      <c r="AV582" s="422"/>
      <c r="AW582" s="422"/>
      <c r="AX582" s="79"/>
      <c r="BC582" s="409"/>
      <c r="BD582" s="409"/>
      <c r="BE582" s="409"/>
      <c r="BF582" s="422"/>
      <c r="BG582" s="422"/>
      <c r="BH582" s="79"/>
      <c r="BM582" s="409"/>
      <c r="BN582" s="409"/>
      <c r="BO582" s="409"/>
      <c r="BP582" s="422"/>
      <c r="BQ582" s="422"/>
      <c r="BR582" s="79"/>
      <c r="BW582" s="79"/>
      <c r="BX582" s="79"/>
      <c r="BY582" s="79"/>
      <c r="BZ582" s="422"/>
      <c r="CA582" s="422"/>
      <c r="CB582" s="79"/>
      <c r="CG582" s="409"/>
      <c r="CH582" s="409"/>
      <c r="CI582" s="409"/>
      <c r="CJ582" s="422"/>
      <c r="CK582" s="422"/>
      <c r="CL582" s="79"/>
      <c r="CQ582" s="409"/>
      <c r="CR582" s="409"/>
      <c r="CS582" s="409"/>
      <c r="CT582" s="422"/>
      <c r="CU582" s="422"/>
    </row>
    <row r="583" spans="5:99">
      <c r="E583" s="79"/>
      <c r="F583" s="79"/>
      <c r="G583" s="79"/>
      <c r="H583" s="79"/>
      <c r="I583" s="79"/>
      <c r="J583" s="79"/>
      <c r="O583" s="409"/>
      <c r="P583" s="409"/>
      <c r="Q583" s="409"/>
      <c r="R583" s="422"/>
      <c r="S583" s="422"/>
      <c r="T583" s="79"/>
      <c r="Y583" s="409"/>
      <c r="Z583" s="409"/>
      <c r="AA583" s="409"/>
      <c r="AB583" s="422"/>
      <c r="AC583" s="422"/>
      <c r="AD583" s="79"/>
      <c r="AI583" s="409"/>
      <c r="AJ583" s="409"/>
      <c r="AK583" s="409"/>
      <c r="AL583" s="79"/>
      <c r="AM583" s="79"/>
      <c r="AN583" s="79"/>
      <c r="AS583" s="409"/>
      <c r="AT583" s="409"/>
      <c r="AU583" s="409"/>
      <c r="AV583" s="422"/>
      <c r="AW583" s="422"/>
      <c r="AX583" s="79"/>
      <c r="BC583" s="409"/>
      <c r="BD583" s="409"/>
      <c r="BE583" s="409"/>
      <c r="BF583" s="422"/>
      <c r="BG583" s="422"/>
      <c r="BH583" s="79"/>
      <c r="BM583" s="409"/>
      <c r="BN583" s="409"/>
      <c r="BO583" s="409"/>
      <c r="BP583" s="422"/>
      <c r="BQ583" s="422"/>
      <c r="BR583" s="79"/>
      <c r="BW583" s="79"/>
      <c r="BX583" s="79"/>
      <c r="BY583" s="79"/>
      <c r="BZ583" s="422"/>
      <c r="CA583" s="422"/>
      <c r="CB583" s="79"/>
      <c r="CG583" s="409"/>
      <c r="CH583" s="409"/>
      <c r="CI583" s="409"/>
      <c r="CJ583" s="422"/>
      <c r="CK583" s="422"/>
      <c r="CL583" s="79"/>
      <c r="CQ583" s="409"/>
      <c r="CR583" s="409"/>
      <c r="CS583" s="409"/>
      <c r="CT583" s="422"/>
      <c r="CU583" s="422"/>
    </row>
    <row r="584" spans="5:99">
      <c r="E584" s="79"/>
      <c r="F584" s="79"/>
      <c r="G584" s="79"/>
      <c r="H584" s="79"/>
      <c r="I584" s="79"/>
      <c r="J584" s="79"/>
      <c r="O584" s="409"/>
      <c r="P584" s="409"/>
      <c r="Q584" s="409"/>
      <c r="R584" s="422"/>
      <c r="S584" s="422"/>
      <c r="T584" s="79"/>
      <c r="Y584" s="409"/>
      <c r="Z584" s="409"/>
      <c r="AA584" s="409"/>
      <c r="AB584" s="422"/>
      <c r="AC584" s="422"/>
      <c r="AD584" s="79"/>
      <c r="AI584" s="409"/>
      <c r="AJ584" s="409"/>
      <c r="AK584" s="409"/>
      <c r="AL584" s="79"/>
      <c r="AM584" s="79"/>
      <c r="AN584" s="79"/>
      <c r="AS584" s="409"/>
      <c r="AT584" s="409"/>
      <c r="AU584" s="409"/>
      <c r="AV584" s="422"/>
      <c r="AW584" s="422"/>
      <c r="AX584" s="79"/>
      <c r="BC584" s="409"/>
      <c r="BD584" s="409"/>
      <c r="BE584" s="409"/>
      <c r="BF584" s="422"/>
      <c r="BG584" s="422"/>
      <c r="BH584" s="79"/>
      <c r="BM584" s="409"/>
      <c r="BN584" s="409"/>
      <c r="BO584" s="409"/>
      <c r="BP584" s="422"/>
      <c r="BQ584" s="422"/>
      <c r="BR584" s="79"/>
      <c r="BW584" s="79"/>
      <c r="BX584" s="79"/>
      <c r="BY584" s="79"/>
      <c r="BZ584" s="422"/>
      <c r="CA584" s="422"/>
      <c r="CB584" s="79"/>
      <c r="CG584" s="409"/>
      <c r="CH584" s="409"/>
      <c r="CI584" s="409"/>
      <c r="CJ584" s="422"/>
      <c r="CK584" s="422"/>
      <c r="CL584" s="79"/>
      <c r="CQ584" s="409"/>
      <c r="CR584" s="409"/>
      <c r="CS584" s="409"/>
      <c r="CT584" s="422"/>
      <c r="CU584" s="422"/>
    </row>
    <row r="585" spans="5:99">
      <c r="E585" s="79"/>
      <c r="F585" s="79"/>
      <c r="G585" s="79"/>
      <c r="H585" s="79"/>
      <c r="I585" s="79"/>
      <c r="J585" s="79"/>
      <c r="O585" s="409"/>
      <c r="P585" s="409"/>
      <c r="Q585" s="409"/>
      <c r="R585" s="422"/>
      <c r="S585" s="422"/>
      <c r="T585" s="79"/>
      <c r="Y585" s="409"/>
      <c r="Z585" s="409"/>
      <c r="AA585" s="409"/>
      <c r="AB585" s="422"/>
      <c r="AC585" s="422"/>
      <c r="AD585" s="79"/>
      <c r="AI585" s="409"/>
      <c r="AJ585" s="409"/>
      <c r="AK585" s="409"/>
      <c r="AL585" s="79"/>
      <c r="AM585" s="79"/>
      <c r="AN585" s="79"/>
      <c r="AS585" s="409"/>
      <c r="AT585" s="409"/>
      <c r="AU585" s="409"/>
      <c r="AV585" s="422"/>
      <c r="AW585" s="422"/>
      <c r="AX585" s="79"/>
      <c r="BC585" s="409"/>
      <c r="BD585" s="409"/>
      <c r="BE585" s="409"/>
      <c r="BF585" s="422"/>
      <c r="BG585" s="422"/>
      <c r="BH585" s="79"/>
      <c r="BM585" s="409"/>
      <c r="BN585" s="409"/>
      <c r="BO585" s="409"/>
      <c r="BP585" s="422"/>
      <c r="BQ585" s="422"/>
      <c r="BR585" s="79"/>
      <c r="BW585" s="79"/>
      <c r="BX585" s="79"/>
      <c r="BY585" s="79"/>
      <c r="BZ585" s="422"/>
      <c r="CA585" s="422"/>
      <c r="CB585" s="79"/>
      <c r="CG585" s="409"/>
      <c r="CH585" s="409"/>
      <c r="CI585" s="409"/>
      <c r="CJ585" s="422"/>
      <c r="CK585" s="422"/>
      <c r="CL585" s="79"/>
      <c r="CQ585" s="409"/>
      <c r="CR585" s="409"/>
      <c r="CS585" s="409"/>
      <c r="CT585" s="422"/>
      <c r="CU585" s="422"/>
    </row>
    <row r="586" spans="5:99">
      <c r="E586" s="79"/>
      <c r="F586" s="79"/>
      <c r="G586" s="79"/>
      <c r="H586" s="79"/>
      <c r="I586" s="79"/>
      <c r="J586" s="79"/>
      <c r="O586" s="409"/>
      <c r="P586" s="409"/>
      <c r="Q586" s="409"/>
      <c r="R586" s="422"/>
      <c r="S586" s="422"/>
      <c r="T586" s="79"/>
      <c r="Y586" s="409"/>
      <c r="Z586" s="409"/>
      <c r="AA586" s="409"/>
      <c r="AB586" s="422"/>
      <c r="AC586" s="422"/>
      <c r="AD586" s="79"/>
      <c r="AI586" s="409"/>
      <c r="AJ586" s="409"/>
      <c r="AK586" s="409"/>
      <c r="AL586" s="79"/>
      <c r="AM586" s="79"/>
      <c r="AN586" s="79"/>
      <c r="AS586" s="409"/>
      <c r="AT586" s="409"/>
      <c r="AU586" s="409"/>
      <c r="AV586" s="422"/>
      <c r="AW586" s="422"/>
      <c r="AX586" s="79"/>
      <c r="BC586" s="409"/>
      <c r="BD586" s="409"/>
      <c r="BE586" s="409"/>
      <c r="BF586" s="422"/>
      <c r="BG586" s="422"/>
      <c r="BH586" s="79"/>
      <c r="BM586" s="409"/>
      <c r="BN586" s="409"/>
      <c r="BO586" s="409"/>
      <c r="BP586" s="422"/>
      <c r="BQ586" s="422"/>
      <c r="BR586" s="79"/>
      <c r="BW586" s="79"/>
      <c r="BX586" s="79"/>
      <c r="BY586" s="79"/>
      <c r="BZ586" s="422"/>
      <c r="CA586" s="422"/>
      <c r="CB586" s="79"/>
      <c r="CG586" s="409"/>
      <c r="CH586" s="409"/>
      <c r="CI586" s="409"/>
      <c r="CJ586" s="422"/>
      <c r="CK586" s="422"/>
      <c r="CL586" s="79"/>
      <c r="CQ586" s="409"/>
      <c r="CR586" s="409"/>
      <c r="CS586" s="409"/>
      <c r="CT586" s="422"/>
      <c r="CU586" s="422"/>
    </row>
    <row r="587" spans="5:99">
      <c r="E587" s="79"/>
      <c r="F587" s="79"/>
      <c r="G587" s="79"/>
      <c r="H587" s="79"/>
      <c r="I587" s="79"/>
      <c r="J587" s="79"/>
      <c r="O587" s="409"/>
      <c r="P587" s="409"/>
      <c r="Q587" s="409"/>
      <c r="R587" s="422"/>
      <c r="S587" s="422"/>
      <c r="T587" s="79"/>
      <c r="Y587" s="409"/>
      <c r="Z587" s="409"/>
      <c r="AA587" s="409"/>
      <c r="AB587" s="422"/>
      <c r="AC587" s="422"/>
      <c r="AD587" s="79"/>
      <c r="AI587" s="409"/>
      <c r="AJ587" s="409"/>
      <c r="AK587" s="409"/>
      <c r="AL587" s="79"/>
      <c r="AM587" s="79"/>
      <c r="AN587" s="79"/>
      <c r="AS587" s="409"/>
      <c r="AT587" s="409"/>
      <c r="AU587" s="409"/>
      <c r="AV587" s="422"/>
      <c r="AW587" s="422"/>
      <c r="AX587" s="79"/>
      <c r="BC587" s="409"/>
      <c r="BD587" s="409"/>
      <c r="BE587" s="409"/>
      <c r="BF587" s="422"/>
      <c r="BG587" s="422"/>
      <c r="BH587" s="79"/>
      <c r="BM587" s="409"/>
      <c r="BN587" s="409"/>
      <c r="BO587" s="409"/>
      <c r="BP587" s="422"/>
      <c r="BQ587" s="422"/>
      <c r="BR587" s="79"/>
      <c r="BW587" s="79"/>
      <c r="BX587" s="79"/>
      <c r="BY587" s="79"/>
      <c r="BZ587" s="422"/>
      <c r="CA587" s="422"/>
      <c r="CB587" s="79"/>
      <c r="CG587" s="409"/>
      <c r="CH587" s="409"/>
      <c r="CI587" s="409"/>
      <c r="CJ587" s="422"/>
      <c r="CK587" s="422"/>
      <c r="CL587" s="79"/>
      <c r="CQ587" s="409"/>
      <c r="CR587" s="409"/>
      <c r="CS587" s="409"/>
      <c r="CT587" s="422"/>
      <c r="CU587" s="422"/>
    </row>
    <row r="588" spans="5:99">
      <c r="E588" s="79"/>
      <c r="F588" s="79"/>
      <c r="G588" s="79"/>
      <c r="H588" s="79"/>
      <c r="I588" s="79"/>
      <c r="J588" s="79"/>
      <c r="O588" s="409"/>
      <c r="P588" s="409"/>
      <c r="Q588" s="409"/>
      <c r="R588" s="422"/>
      <c r="S588" s="422"/>
      <c r="T588" s="79"/>
      <c r="Y588" s="409"/>
      <c r="Z588" s="409"/>
      <c r="AA588" s="409"/>
      <c r="AB588" s="422"/>
      <c r="AC588" s="422"/>
      <c r="AD588" s="79"/>
      <c r="AI588" s="409"/>
      <c r="AJ588" s="409"/>
      <c r="AK588" s="409"/>
      <c r="AL588" s="79"/>
      <c r="AM588" s="79"/>
      <c r="AN588" s="79"/>
      <c r="AS588" s="409"/>
      <c r="AT588" s="409"/>
      <c r="AU588" s="409"/>
      <c r="AV588" s="422"/>
      <c r="AW588" s="422"/>
      <c r="AX588" s="79"/>
      <c r="BC588" s="409"/>
      <c r="BD588" s="409"/>
      <c r="BE588" s="409"/>
      <c r="BF588" s="422"/>
      <c r="BG588" s="422"/>
      <c r="BH588" s="79"/>
      <c r="BM588" s="409"/>
      <c r="BN588" s="409"/>
      <c r="BO588" s="409"/>
      <c r="BP588" s="422"/>
      <c r="BQ588" s="422"/>
      <c r="BR588" s="79"/>
      <c r="BW588" s="79"/>
      <c r="BX588" s="79"/>
      <c r="BY588" s="79"/>
      <c r="BZ588" s="422"/>
      <c r="CA588" s="422"/>
      <c r="CB588" s="79"/>
      <c r="CG588" s="409"/>
      <c r="CH588" s="409"/>
      <c r="CI588" s="409"/>
      <c r="CJ588" s="422"/>
      <c r="CK588" s="422"/>
      <c r="CL588" s="79"/>
      <c r="CQ588" s="409"/>
      <c r="CR588" s="409"/>
      <c r="CS588" s="409"/>
      <c r="CT588" s="422"/>
      <c r="CU588" s="422"/>
    </row>
    <row r="589" spans="5:99">
      <c r="E589" s="79"/>
      <c r="F589" s="79"/>
      <c r="G589" s="79"/>
      <c r="H589" s="79"/>
      <c r="I589" s="79"/>
      <c r="J589" s="79"/>
      <c r="O589" s="409"/>
      <c r="P589" s="409"/>
      <c r="Q589" s="409"/>
      <c r="R589" s="422"/>
      <c r="S589" s="422"/>
      <c r="T589" s="79"/>
      <c r="Y589" s="409"/>
      <c r="Z589" s="409"/>
      <c r="AA589" s="409"/>
      <c r="AB589" s="422"/>
      <c r="AC589" s="422"/>
      <c r="AD589" s="79"/>
      <c r="AI589" s="409"/>
      <c r="AJ589" s="409"/>
      <c r="AK589" s="409"/>
      <c r="AL589" s="79"/>
      <c r="AM589" s="79"/>
      <c r="AN589" s="79"/>
      <c r="AS589" s="409"/>
      <c r="AT589" s="409"/>
      <c r="AU589" s="409"/>
      <c r="AV589" s="422"/>
      <c r="AW589" s="422"/>
      <c r="AX589" s="79"/>
      <c r="BC589" s="409"/>
      <c r="BD589" s="409"/>
      <c r="BE589" s="409"/>
      <c r="BF589" s="422"/>
      <c r="BG589" s="422"/>
      <c r="BH589" s="79"/>
      <c r="BM589" s="409"/>
      <c r="BN589" s="409"/>
      <c r="BO589" s="409"/>
      <c r="BP589" s="422"/>
      <c r="BQ589" s="422"/>
      <c r="BR589" s="79"/>
      <c r="BW589" s="79"/>
      <c r="BX589" s="79"/>
      <c r="BY589" s="79"/>
      <c r="BZ589" s="422"/>
      <c r="CA589" s="422"/>
      <c r="CB589" s="79"/>
      <c r="CG589" s="409"/>
      <c r="CH589" s="409"/>
      <c r="CI589" s="409"/>
      <c r="CJ589" s="422"/>
      <c r="CK589" s="422"/>
      <c r="CL589" s="79"/>
      <c r="CQ589" s="409"/>
      <c r="CR589" s="409"/>
      <c r="CS589" s="409"/>
      <c r="CT589" s="422"/>
      <c r="CU589" s="422"/>
    </row>
    <row r="590" spans="5:99">
      <c r="E590" s="79"/>
      <c r="F590" s="79"/>
      <c r="G590" s="79"/>
      <c r="H590" s="79"/>
      <c r="I590" s="79"/>
      <c r="J590" s="79"/>
      <c r="O590" s="409"/>
      <c r="P590" s="409"/>
      <c r="Q590" s="409"/>
      <c r="R590" s="422"/>
      <c r="S590" s="422"/>
      <c r="T590" s="79"/>
      <c r="Y590" s="409"/>
      <c r="Z590" s="409"/>
      <c r="AA590" s="409"/>
      <c r="AB590" s="422"/>
      <c r="AC590" s="422"/>
      <c r="AD590" s="79"/>
      <c r="AI590" s="409"/>
      <c r="AJ590" s="409"/>
      <c r="AK590" s="409"/>
      <c r="AL590" s="79"/>
      <c r="AM590" s="79"/>
      <c r="AN590" s="79"/>
      <c r="AS590" s="409"/>
      <c r="AT590" s="409"/>
      <c r="AU590" s="409"/>
      <c r="AV590" s="422"/>
      <c r="AW590" s="422"/>
      <c r="AX590" s="79"/>
      <c r="BC590" s="409"/>
      <c r="BD590" s="409"/>
      <c r="BE590" s="409"/>
      <c r="BF590" s="422"/>
      <c r="BG590" s="422"/>
      <c r="BH590" s="79"/>
      <c r="BM590" s="409"/>
      <c r="BN590" s="409"/>
      <c r="BO590" s="409"/>
      <c r="BP590" s="422"/>
      <c r="BQ590" s="422"/>
      <c r="BR590" s="79"/>
      <c r="BW590" s="79"/>
      <c r="BX590" s="79"/>
      <c r="BY590" s="79"/>
      <c r="BZ590" s="422"/>
      <c r="CA590" s="422"/>
      <c r="CB590" s="79"/>
      <c r="CG590" s="409"/>
      <c r="CH590" s="409"/>
      <c r="CI590" s="409"/>
      <c r="CJ590" s="422"/>
      <c r="CK590" s="422"/>
      <c r="CL590" s="79"/>
      <c r="CQ590" s="409"/>
      <c r="CR590" s="409"/>
      <c r="CS590" s="409"/>
      <c r="CT590" s="422"/>
      <c r="CU590" s="422"/>
    </row>
    <row r="591" spans="5:99">
      <c r="E591" s="79"/>
      <c r="F591" s="79"/>
      <c r="G591" s="79"/>
      <c r="H591" s="79"/>
      <c r="I591" s="79"/>
      <c r="J591" s="79"/>
      <c r="O591" s="409"/>
      <c r="P591" s="409"/>
      <c r="Q591" s="409"/>
      <c r="R591" s="422"/>
      <c r="S591" s="422"/>
      <c r="T591" s="79"/>
      <c r="Y591" s="409"/>
      <c r="Z591" s="409"/>
      <c r="AA591" s="409"/>
      <c r="AB591" s="422"/>
      <c r="AC591" s="422"/>
      <c r="AD591" s="79"/>
      <c r="AI591" s="409"/>
      <c r="AJ591" s="409"/>
      <c r="AK591" s="409"/>
      <c r="AL591" s="79"/>
      <c r="AM591" s="79"/>
      <c r="AN591" s="79"/>
      <c r="AS591" s="409"/>
      <c r="AT591" s="409"/>
      <c r="AU591" s="409"/>
      <c r="AV591" s="422"/>
      <c r="AW591" s="422"/>
      <c r="AX591" s="79"/>
      <c r="BC591" s="409"/>
      <c r="BD591" s="409"/>
      <c r="BE591" s="409"/>
      <c r="BF591" s="422"/>
      <c r="BG591" s="422"/>
      <c r="BH591" s="79"/>
      <c r="BM591" s="409"/>
      <c r="BN591" s="409"/>
      <c r="BO591" s="409"/>
      <c r="BP591" s="422"/>
      <c r="BQ591" s="422"/>
      <c r="BR591" s="79"/>
      <c r="BW591" s="79"/>
      <c r="BX591" s="79"/>
      <c r="BY591" s="79"/>
      <c r="BZ591" s="422"/>
      <c r="CA591" s="422"/>
      <c r="CB591" s="79"/>
      <c r="CG591" s="409"/>
      <c r="CH591" s="409"/>
      <c r="CI591" s="409"/>
      <c r="CJ591" s="422"/>
      <c r="CK591" s="422"/>
      <c r="CL591" s="79"/>
      <c r="CQ591" s="409"/>
      <c r="CR591" s="409"/>
      <c r="CS591" s="409"/>
      <c r="CT591" s="422"/>
      <c r="CU591" s="422"/>
    </row>
    <row r="592" spans="5:99">
      <c r="E592" s="79"/>
      <c r="F592" s="79"/>
      <c r="G592" s="79"/>
      <c r="H592" s="79"/>
      <c r="I592" s="79"/>
      <c r="J592" s="79"/>
      <c r="O592" s="409"/>
      <c r="P592" s="409"/>
      <c r="Q592" s="409"/>
      <c r="R592" s="422"/>
      <c r="S592" s="422"/>
      <c r="T592" s="79"/>
      <c r="Y592" s="409"/>
      <c r="Z592" s="409"/>
      <c r="AA592" s="409"/>
      <c r="AB592" s="422"/>
      <c r="AC592" s="422"/>
      <c r="AD592" s="79"/>
      <c r="AI592" s="409"/>
      <c r="AJ592" s="409"/>
      <c r="AK592" s="409"/>
      <c r="AL592" s="79"/>
      <c r="AM592" s="79"/>
      <c r="AN592" s="79"/>
      <c r="AS592" s="409"/>
      <c r="AT592" s="409"/>
      <c r="AU592" s="409"/>
      <c r="AV592" s="422"/>
      <c r="AW592" s="422"/>
      <c r="AX592" s="79"/>
      <c r="BC592" s="409"/>
      <c r="BD592" s="409"/>
      <c r="BE592" s="409"/>
      <c r="BF592" s="422"/>
      <c r="BG592" s="422"/>
      <c r="BH592" s="79"/>
      <c r="BM592" s="409"/>
      <c r="BN592" s="409"/>
      <c r="BO592" s="409"/>
      <c r="BP592" s="422"/>
      <c r="BQ592" s="422"/>
      <c r="BR592" s="79"/>
      <c r="BW592" s="79"/>
      <c r="BX592" s="79"/>
      <c r="BY592" s="79"/>
      <c r="BZ592" s="422"/>
      <c r="CA592" s="422"/>
      <c r="CB592" s="79"/>
      <c r="CG592" s="409"/>
      <c r="CH592" s="409"/>
      <c r="CI592" s="409"/>
      <c r="CJ592" s="422"/>
      <c r="CK592" s="422"/>
      <c r="CL592" s="79"/>
      <c r="CQ592" s="409"/>
      <c r="CR592" s="409"/>
      <c r="CS592" s="409"/>
      <c r="CT592" s="422"/>
      <c r="CU592" s="422"/>
    </row>
    <row r="593" spans="5:99">
      <c r="E593" s="79"/>
      <c r="F593" s="79"/>
      <c r="G593" s="79"/>
      <c r="H593" s="79"/>
      <c r="I593" s="79"/>
      <c r="J593" s="79"/>
      <c r="O593" s="409"/>
      <c r="P593" s="409"/>
      <c r="Q593" s="409"/>
      <c r="R593" s="422"/>
      <c r="S593" s="422"/>
      <c r="T593" s="79"/>
      <c r="Y593" s="409"/>
      <c r="Z593" s="409"/>
      <c r="AA593" s="409"/>
      <c r="AB593" s="422"/>
      <c r="AC593" s="422"/>
      <c r="AD593" s="79"/>
      <c r="AI593" s="409"/>
      <c r="AJ593" s="409"/>
      <c r="AK593" s="409"/>
      <c r="AL593" s="79"/>
      <c r="AM593" s="79"/>
      <c r="AN593" s="79"/>
      <c r="AS593" s="409"/>
      <c r="AT593" s="409"/>
      <c r="AU593" s="409"/>
      <c r="AV593" s="422"/>
      <c r="AW593" s="422"/>
      <c r="AX593" s="79"/>
      <c r="BC593" s="409"/>
      <c r="BD593" s="409"/>
      <c r="BE593" s="409"/>
      <c r="BF593" s="422"/>
      <c r="BG593" s="422"/>
      <c r="BH593" s="79"/>
      <c r="BM593" s="409"/>
      <c r="BN593" s="409"/>
      <c r="BO593" s="409"/>
      <c r="BP593" s="422"/>
      <c r="BQ593" s="422"/>
      <c r="BR593" s="79"/>
      <c r="BW593" s="79"/>
      <c r="BX593" s="79"/>
      <c r="BY593" s="79"/>
      <c r="BZ593" s="422"/>
      <c r="CA593" s="422"/>
      <c r="CB593" s="79"/>
      <c r="CG593" s="409"/>
      <c r="CH593" s="409"/>
      <c r="CI593" s="409"/>
      <c r="CJ593" s="422"/>
      <c r="CK593" s="422"/>
      <c r="CL593" s="79"/>
      <c r="CQ593" s="409"/>
      <c r="CR593" s="409"/>
      <c r="CS593" s="409"/>
      <c r="CT593" s="422"/>
      <c r="CU593" s="422"/>
    </row>
    <row r="594" spans="5:99">
      <c r="E594" s="79"/>
      <c r="F594" s="79"/>
      <c r="G594" s="79"/>
      <c r="H594" s="79"/>
      <c r="I594" s="79"/>
      <c r="J594" s="79"/>
      <c r="O594" s="409"/>
      <c r="P594" s="409"/>
      <c r="Q594" s="409"/>
      <c r="R594" s="422"/>
      <c r="S594" s="422"/>
      <c r="T594" s="79"/>
      <c r="Y594" s="409"/>
      <c r="Z594" s="409"/>
      <c r="AA594" s="409"/>
      <c r="AB594" s="422"/>
      <c r="AC594" s="422"/>
      <c r="AD594" s="79"/>
      <c r="AI594" s="409"/>
      <c r="AJ594" s="409"/>
      <c r="AK594" s="409"/>
      <c r="AL594" s="79"/>
      <c r="AM594" s="79"/>
      <c r="AN594" s="79"/>
      <c r="AS594" s="409"/>
      <c r="AT594" s="409"/>
      <c r="AU594" s="409"/>
      <c r="AV594" s="422"/>
      <c r="AW594" s="422"/>
      <c r="AX594" s="79"/>
      <c r="BC594" s="409"/>
      <c r="BD594" s="409"/>
      <c r="BE594" s="409"/>
      <c r="BF594" s="422"/>
      <c r="BG594" s="422"/>
      <c r="BH594" s="79"/>
      <c r="BM594" s="409"/>
      <c r="BN594" s="409"/>
      <c r="BO594" s="409"/>
      <c r="BP594" s="422"/>
      <c r="BQ594" s="422"/>
      <c r="BR594" s="79"/>
      <c r="BW594" s="79"/>
      <c r="BX594" s="79"/>
      <c r="BY594" s="79"/>
      <c r="BZ594" s="422"/>
      <c r="CA594" s="422"/>
      <c r="CB594" s="79"/>
      <c r="CG594" s="409"/>
      <c r="CH594" s="409"/>
      <c r="CI594" s="409"/>
      <c r="CJ594" s="422"/>
      <c r="CK594" s="422"/>
      <c r="CL594" s="79"/>
      <c r="CQ594" s="409"/>
      <c r="CR594" s="409"/>
      <c r="CS594" s="409"/>
      <c r="CT594" s="422"/>
      <c r="CU594" s="422"/>
    </row>
    <row r="595" spans="5:99">
      <c r="E595" s="79"/>
      <c r="F595" s="79"/>
      <c r="G595" s="79"/>
      <c r="H595" s="79"/>
      <c r="I595" s="79"/>
      <c r="J595" s="79"/>
      <c r="O595" s="409"/>
      <c r="P595" s="409"/>
      <c r="Q595" s="409"/>
      <c r="R595" s="422"/>
      <c r="S595" s="422"/>
      <c r="T595" s="79"/>
      <c r="Y595" s="409"/>
      <c r="Z595" s="409"/>
      <c r="AA595" s="409"/>
      <c r="AB595" s="422"/>
      <c r="AC595" s="422"/>
      <c r="AD595" s="79"/>
      <c r="AI595" s="409"/>
      <c r="AJ595" s="409"/>
      <c r="AK595" s="409"/>
      <c r="AL595" s="79"/>
      <c r="AM595" s="79"/>
      <c r="AN595" s="79"/>
      <c r="AS595" s="409"/>
      <c r="AT595" s="409"/>
      <c r="AU595" s="409"/>
      <c r="AV595" s="422"/>
      <c r="AW595" s="422"/>
      <c r="AX595" s="79"/>
      <c r="BC595" s="409"/>
      <c r="BD595" s="409"/>
      <c r="BE595" s="409"/>
      <c r="BF595" s="422"/>
      <c r="BG595" s="422"/>
      <c r="BH595" s="79"/>
      <c r="BM595" s="409"/>
      <c r="BN595" s="409"/>
      <c r="BO595" s="409"/>
      <c r="BP595" s="422"/>
      <c r="BQ595" s="422"/>
      <c r="BR595" s="79"/>
      <c r="BW595" s="79"/>
      <c r="BX595" s="79"/>
      <c r="BY595" s="79"/>
      <c r="BZ595" s="422"/>
      <c r="CA595" s="422"/>
      <c r="CB595" s="79"/>
      <c r="CG595" s="409"/>
      <c r="CH595" s="409"/>
      <c r="CI595" s="409"/>
      <c r="CJ595" s="422"/>
      <c r="CK595" s="422"/>
      <c r="CL595" s="79"/>
      <c r="CQ595" s="409"/>
      <c r="CR595" s="409"/>
      <c r="CS595" s="409"/>
      <c r="CT595" s="422"/>
      <c r="CU595" s="422"/>
    </row>
    <row r="596" spans="5:99">
      <c r="E596" s="79"/>
      <c r="F596" s="79"/>
      <c r="G596" s="79"/>
      <c r="H596" s="79"/>
      <c r="I596" s="79"/>
      <c r="J596" s="79"/>
      <c r="O596" s="409"/>
      <c r="P596" s="409"/>
      <c r="Q596" s="409"/>
      <c r="R596" s="422"/>
      <c r="S596" s="422"/>
      <c r="T596" s="79"/>
      <c r="Y596" s="409"/>
      <c r="Z596" s="409"/>
      <c r="AA596" s="409"/>
      <c r="AB596" s="422"/>
      <c r="AC596" s="422"/>
      <c r="AD596" s="79"/>
      <c r="AI596" s="409"/>
      <c r="AJ596" s="409"/>
      <c r="AK596" s="409"/>
      <c r="AL596" s="79"/>
      <c r="AM596" s="79"/>
      <c r="AN596" s="79"/>
      <c r="AS596" s="409"/>
      <c r="AT596" s="409"/>
      <c r="AU596" s="409"/>
      <c r="AV596" s="422"/>
      <c r="AW596" s="422"/>
      <c r="AX596" s="79"/>
      <c r="BC596" s="409"/>
      <c r="BD596" s="409"/>
      <c r="BE596" s="409"/>
      <c r="BF596" s="422"/>
      <c r="BG596" s="422"/>
      <c r="BH596" s="79"/>
      <c r="BM596" s="409"/>
      <c r="BN596" s="409"/>
      <c r="BO596" s="409"/>
      <c r="BP596" s="422"/>
      <c r="BQ596" s="422"/>
      <c r="BR596" s="79"/>
      <c r="BW596" s="79"/>
      <c r="BX596" s="79"/>
      <c r="BY596" s="79"/>
      <c r="BZ596" s="422"/>
      <c r="CA596" s="422"/>
      <c r="CB596" s="79"/>
      <c r="CG596" s="409"/>
      <c r="CH596" s="409"/>
      <c r="CI596" s="409"/>
      <c r="CJ596" s="422"/>
      <c r="CK596" s="422"/>
      <c r="CL596" s="79"/>
      <c r="CQ596" s="409"/>
      <c r="CR596" s="409"/>
      <c r="CS596" s="409"/>
      <c r="CT596" s="422"/>
      <c r="CU596" s="422"/>
    </row>
    <row r="597" spans="5:99">
      <c r="E597" s="79"/>
      <c r="F597" s="79"/>
      <c r="G597" s="79"/>
      <c r="H597" s="79"/>
      <c r="I597" s="79"/>
      <c r="J597" s="79"/>
      <c r="O597" s="409"/>
      <c r="P597" s="409"/>
      <c r="Q597" s="409"/>
      <c r="R597" s="422"/>
      <c r="S597" s="422"/>
      <c r="T597" s="79"/>
      <c r="Y597" s="409"/>
      <c r="Z597" s="409"/>
      <c r="AA597" s="409"/>
      <c r="AB597" s="422"/>
      <c r="AC597" s="422"/>
      <c r="AD597" s="79"/>
      <c r="AI597" s="409"/>
      <c r="AJ597" s="409"/>
      <c r="AK597" s="409"/>
      <c r="AL597" s="79"/>
      <c r="AM597" s="79"/>
      <c r="AN597" s="79"/>
      <c r="AS597" s="409"/>
      <c r="AT597" s="409"/>
      <c r="AU597" s="409"/>
      <c r="AV597" s="422"/>
      <c r="AW597" s="422"/>
      <c r="AX597" s="79"/>
      <c r="BC597" s="409"/>
      <c r="BD597" s="409"/>
      <c r="BE597" s="409"/>
      <c r="BF597" s="422"/>
      <c r="BG597" s="422"/>
      <c r="BH597" s="79"/>
      <c r="BM597" s="409"/>
      <c r="BN597" s="409"/>
      <c r="BO597" s="409"/>
      <c r="BP597" s="422"/>
      <c r="BQ597" s="422"/>
      <c r="BR597" s="79"/>
      <c r="BW597" s="79"/>
      <c r="BX597" s="79"/>
      <c r="BY597" s="79"/>
      <c r="BZ597" s="422"/>
      <c r="CA597" s="422"/>
      <c r="CB597" s="79"/>
      <c r="CG597" s="409"/>
      <c r="CH597" s="409"/>
      <c r="CI597" s="409"/>
      <c r="CJ597" s="422"/>
      <c r="CK597" s="422"/>
      <c r="CL597" s="79"/>
      <c r="CQ597" s="409"/>
      <c r="CR597" s="409"/>
      <c r="CS597" s="409"/>
      <c r="CT597" s="422"/>
      <c r="CU597" s="422"/>
    </row>
    <row r="598" spans="5:99">
      <c r="E598" s="79"/>
      <c r="F598" s="79"/>
      <c r="G598" s="79"/>
      <c r="H598" s="79"/>
      <c r="I598" s="79"/>
      <c r="J598" s="79"/>
      <c r="O598" s="409"/>
      <c r="P598" s="409"/>
      <c r="Q598" s="409"/>
      <c r="R598" s="422"/>
      <c r="S598" s="422"/>
      <c r="T598" s="79"/>
      <c r="Y598" s="409"/>
      <c r="Z598" s="409"/>
      <c r="AA598" s="409"/>
      <c r="AB598" s="422"/>
      <c r="AC598" s="422"/>
      <c r="AD598" s="79"/>
      <c r="AI598" s="409"/>
      <c r="AJ598" s="409"/>
      <c r="AK598" s="409"/>
      <c r="AL598" s="79"/>
      <c r="AM598" s="79"/>
      <c r="AN598" s="79"/>
      <c r="AS598" s="409"/>
      <c r="AT598" s="409"/>
      <c r="AU598" s="409"/>
      <c r="AV598" s="422"/>
      <c r="AW598" s="422"/>
      <c r="AX598" s="79"/>
      <c r="BC598" s="409"/>
      <c r="BD598" s="409"/>
      <c r="BE598" s="409"/>
      <c r="BF598" s="422"/>
      <c r="BG598" s="422"/>
      <c r="BH598" s="79"/>
      <c r="BM598" s="409"/>
      <c r="BN598" s="409"/>
      <c r="BO598" s="409"/>
      <c r="BP598" s="422"/>
      <c r="BQ598" s="422"/>
      <c r="BR598" s="79"/>
      <c r="BW598" s="79"/>
      <c r="BX598" s="79"/>
      <c r="BY598" s="79"/>
      <c r="BZ598" s="422"/>
      <c r="CA598" s="422"/>
      <c r="CB598" s="79"/>
      <c r="CG598" s="409"/>
      <c r="CH598" s="409"/>
      <c r="CI598" s="409"/>
      <c r="CJ598" s="422"/>
      <c r="CK598" s="422"/>
      <c r="CL598" s="79"/>
      <c r="CQ598" s="409"/>
      <c r="CR598" s="409"/>
      <c r="CS598" s="409"/>
      <c r="CT598" s="422"/>
      <c r="CU598" s="422"/>
    </row>
    <row r="599" spans="5:99">
      <c r="E599" s="79"/>
      <c r="F599" s="79"/>
      <c r="G599" s="79"/>
      <c r="H599" s="79"/>
      <c r="I599" s="79"/>
      <c r="J599" s="79"/>
      <c r="O599" s="409"/>
      <c r="P599" s="409"/>
      <c r="Q599" s="409"/>
      <c r="R599" s="422"/>
      <c r="S599" s="422"/>
      <c r="T599" s="79"/>
      <c r="Y599" s="409"/>
      <c r="Z599" s="409"/>
      <c r="AA599" s="409"/>
      <c r="AB599" s="422"/>
      <c r="AC599" s="422"/>
      <c r="AD599" s="79"/>
      <c r="AI599" s="409"/>
      <c r="AJ599" s="409"/>
      <c r="AK599" s="409"/>
      <c r="AL599" s="79"/>
      <c r="AM599" s="79"/>
      <c r="AN599" s="79"/>
      <c r="AS599" s="409"/>
      <c r="AT599" s="409"/>
      <c r="AU599" s="409"/>
      <c r="AV599" s="422"/>
      <c r="AW599" s="422"/>
      <c r="AX599" s="79"/>
      <c r="BC599" s="409"/>
      <c r="BD599" s="409"/>
      <c r="BE599" s="409"/>
      <c r="BF599" s="422"/>
      <c r="BG599" s="422"/>
      <c r="BH599" s="79"/>
      <c r="BM599" s="409"/>
      <c r="BN599" s="409"/>
      <c r="BO599" s="409"/>
      <c r="BP599" s="422"/>
      <c r="BQ599" s="422"/>
      <c r="BR599" s="79"/>
      <c r="BW599" s="79"/>
      <c r="BX599" s="79"/>
      <c r="BY599" s="79"/>
      <c r="BZ599" s="422"/>
      <c r="CA599" s="422"/>
      <c r="CB599" s="79"/>
      <c r="CG599" s="409"/>
      <c r="CH599" s="409"/>
      <c r="CI599" s="409"/>
      <c r="CJ599" s="422"/>
      <c r="CK599" s="422"/>
      <c r="CL599" s="79"/>
      <c r="CQ599" s="409"/>
      <c r="CR599" s="409"/>
      <c r="CS599" s="409"/>
      <c r="CT599" s="422"/>
      <c r="CU599" s="422"/>
    </row>
    <row r="600" spans="5:99">
      <c r="E600" s="79"/>
      <c r="F600" s="79"/>
      <c r="G600" s="79"/>
      <c r="H600" s="79"/>
      <c r="I600" s="79"/>
      <c r="J600" s="79"/>
      <c r="O600" s="409"/>
      <c r="P600" s="409"/>
      <c r="Q600" s="409"/>
      <c r="R600" s="422"/>
      <c r="S600" s="422"/>
      <c r="T600" s="79"/>
      <c r="Y600" s="409"/>
      <c r="Z600" s="409"/>
      <c r="AA600" s="409"/>
      <c r="AB600" s="422"/>
      <c r="AC600" s="422"/>
      <c r="AD600" s="79"/>
      <c r="AI600" s="409"/>
      <c r="AJ600" s="409"/>
      <c r="AK600" s="409"/>
      <c r="AL600" s="79"/>
      <c r="AM600" s="79"/>
      <c r="AN600" s="79"/>
      <c r="AS600" s="409"/>
      <c r="AT600" s="409"/>
      <c r="AU600" s="409"/>
      <c r="AV600" s="422"/>
      <c r="AW600" s="422"/>
      <c r="AX600" s="79"/>
      <c r="BC600" s="409"/>
      <c r="BD600" s="409"/>
      <c r="BE600" s="409"/>
      <c r="BF600" s="422"/>
      <c r="BG600" s="422"/>
      <c r="BH600" s="79"/>
      <c r="BM600" s="409"/>
      <c r="BN600" s="409"/>
      <c r="BO600" s="409"/>
      <c r="BP600" s="422"/>
      <c r="BQ600" s="422"/>
      <c r="BR600" s="79"/>
      <c r="BW600" s="79"/>
      <c r="BX600" s="79"/>
      <c r="BY600" s="79"/>
      <c r="BZ600" s="422"/>
      <c r="CA600" s="422"/>
      <c r="CB600" s="79"/>
      <c r="CG600" s="409"/>
      <c r="CH600" s="409"/>
      <c r="CI600" s="409"/>
      <c r="CJ600" s="422"/>
      <c r="CK600" s="422"/>
      <c r="CL600" s="79"/>
      <c r="CQ600" s="409"/>
      <c r="CR600" s="409"/>
      <c r="CS600" s="409"/>
      <c r="CT600" s="422"/>
      <c r="CU600" s="422"/>
    </row>
    <row r="601" spans="5:99">
      <c r="E601" s="79"/>
      <c r="F601" s="79"/>
      <c r="G601" s="79"/>
      <c r="H601" s="79"/>
      <c r="I601" s="79"/>
      <c r="J601" s="79"/>
      <c r="O601" s="409"/>
      <c r="P601" s="409"/>
      <c r="Q601" s="409"/>
      <c r="R601" s="422"/>
      <c r="S601" s="422"/>
      <c r="T601" s="79"/>
      <c r="Y601" s="409"/>
      <c r="Z601" s="409"/>
      <c r="AA601" s="409"/>
      <c r="AB601" s="422"/>
      <c r="AC601" s="422"/>
      <c r="AD601" s="79"/>
      <c r="AI601" s="409"/>
      <c r="AJ601" s="409"/>
      <c r="AK601" s="409"/>
      <c r="AL601" s="79"/>
      <c r="AM601" s="79"/>
      <c r="AN601" s="79"/>
      <c r="AS601" s="409"/>
      <c r="AT601" s="409"/>
      <c r="AU601" s="409"/>
      <c r="AV601" s="422"/>
      <c r="AW601" s="422"/>
      <c r="AX601" s="79"/>
      <c r="BC601" s="409"/>
      <c r="BD601" s="409"/>
      <c r="BE601" s="409"/>
      <c r="BF601" s="422"/>
      <c r="BG601" s="422"/>
      <c r="BH601" s="79"/>
      <c r="BM601" s="409"/>
      <c r="BN601" s="409"/>
      <c r="BO601" s="409"/>
      <c r="BP601" s="422"/>
      <c r="BQ601" s="422"/>
      <c r="BR601" s="79"/>
      <c r="BW601" s="79"/>
      <c r="BX601" s="79"/>
      <c r="BY601" s="79"/>
      <c r="BZ601" s="422"/>
      <c r="CA601" s="422"/>
      <c r="CB601" s="79"/>
      <c r="CG601" s="409"/>
      <c r="CH601" s="409"/>
      <c r="CI601" s="409"/>
      <c r="CJ601" s="422"/>
      <c r="CK601" s="422"/>
      <c r="CL601" s="79"/>
      <c r="CQ601" s="409"/>
      <c r="CR601" s="409"/>
      <c r="CS601" s="409"/>
      <c r="CT601" s="422"/>
      <c r="CU601" s="422"/>
    </row>
    <row r="602" spans="5:99">
      <c r="E602" s="79"/>
      <c r="F602" s="79"/>
      <c r="G602" s="79"/>
      <c r="H602" s="79"/>
      <c r="I602" s="79"/>
      <c r="J602" s="79"/>
      <c r="O602" s="409"/>
      <c r="P602" s="409"/>
      <c r="Q602" s="409"/>
      <c r="R602" s="422"/>
      <c r="S602" s="422"/>
      <c r="T602" s="79"/>
      <c r="Y602" s="409"/>
      <c r="Z602" s="409"/>
      <c r="AA602" s="409"/>
      <c r="AB602" s="422"/>
      <c r="AC602" s="422"/>
      <c r="AD602" s="79"/>
      <c r="AI602" s="409"/>
      <c r="AJ602" s="409"/>
      <c r="AK602" s="409"/>
      <c r="AL602" s="79"/>
      <c r="AM602" s="79"/>
      <c r="AN602" s="79"/>
      <c r="AS602" s="409"/>
      <c r="AT602" s="409"/>
      <c r="AU602" s="409"/>
      <c r="AV602" s="422"/>
      <c r="AW602" s="422"/>
      <c r="AX602" s="79"/>
      <c r="BC602" s="409"/>
      <c r="BD602" s="409"/>
      <c r="BE602" s="409"/>
      <c r="BF602" s="422"/>
      <c r="BG602" s="422"/>
      <c r="BH602" s="79"/>
      <c r="BM602" s="409"/>
      <c r="BN602" s="409"/>
      <c r="BO602" s="409"/>
      <c r="BP602" s="422"/>
      <c r="BQ602" s="422"/>
      <c r="BR602" s="79"/>
      <c r="BW602" s="79"/>
      <c r="BX602" s="79"/>
      <c r="BY602" s="79"/>
      <c r="BZ602" s="422"/>
      <c r="CA602" s="422"/>
      <c r="CB602" s="79"/>
      <c r="CG602" s="409"/>
      <c r="CH602" s="409"/>
      <c r="CI602" s="409"/>
      <c r="CJ602" s="422"/>
      <c r="CK602" s="422"/>
      <c r="CL602" s="79"/>
      <c r="CQ602" s="409"/>
      <c r="CR602" s="409"/>
      <c r="CS602" s="409"/>
      <c r="CT602" s="422"/>
      <c r="CU602" s="422"/>
    </row>
    <row r="603" spans="5:99">
      <c r="E603" s="79"/>
      <c r="F603" s="79"/>
      <c r="G603" s="79"/>
      <c r="H603" s="79"/>
      <c r="I603" s="79"/>
      <c r="J603" s="79"/>
      <c r="O603" s="409"/>
      <c r="P603" s="409"/>
      <c r="Q603" s="409"/>
      <c r="R603" s="422"/>
      <c r="S603" s="422"/>
      <c r="T603" s="79"/>
      <c r="Y603" s="409"/>
      <c r="Z603" s="409"/>
      <c r="AA603" s="409"/>
      <c r="AB603" s="422"/>
      <c r="AC603" s="422"/>
      <c r="AD603" s="79"/>
      <c r="AI603" s="409"/>
      <c r="AJ603" s="409"/>
      <c r="AK603" s="409"/>
      <c r="AL603" s="79"/>
      <c r="AM603" s="79"/>
      <c r="AN603" s="79"/>
      <c r="AS603" s="409"/>
      <c r="AT603" s="409"/>
      <c r="AU603" s="409"/>
      <c r="AV603" s="422"/>
      <c r="AW603" s="422"/>
      <c r="AX603" s="79"/>
      <c r="BC603" s="409"/>
      <c r="BD603" s="409"/>
      <c r="BE603" s="409"/>
      <c r="BF603" s="422"/>
      <c r="BG603" s="422"/>
      <c r="BH603" s="79"/>
      <c r="BM603" s="409"/>
      <c r="BN603" s="409"/>
      <c r="BO603" s="409"/>
      <c r="BP603" s="422"/>
      <c r="BQ603" s="422"/>
      <c r="BR603" s="79"/>
      <c r="BW603" s="79"/>
      <c r="BX603" s="79"/>
      <c r="BY603" s="79"/>
      <c r="BZ603" s="422"/>
      <c r="CA603" s="422"/>
      <c r="CB603" s="79"/>
      <c r="CG603" s="409"/>
      <c r="CH603" s="409"/>
      <c r="CI603" s="409"/>
      <c r="CJ603" s="422"/>
      <c r="CK603" s="422"/>
      <c r="CL603" s="79"/>
      <c r="CQ603" s="409"/>
      <c r="CR603" s="409"/>
      <c r="CS603" s="409"/>
      <c r="CT603" s="422"/>
      <c r="CU603" s="422"/>
    </row>
    <row r="604" spans="5:99">
      <c r="E604" s="79"/>
      <c r="F604" s="79"/>
      <c r="G604" s="79"/>
      <c r="H604" s="79"/>
      <c r="I604" s="79"/>
      <c r="J604" s="79"/>
      <c r="O604" s="409"/>
      <c r="P604" s="409"/>
      <c r="Q604" s="409"/>
      <c r="R604" s="422"/>
      <c r="S604" s="422"/>
      <c r="T604" s="79"/>
      <c r="Y604" s="409"/>
      <c r="Z604" s="409"/>
      <c r="AA604" s="409"/>
      <c r="AB604" s="422"/>
      <c r="AC604" s="422"/>
      <c r="AD604" s="79"/>
      <c r="AI604" s="409"/>
      <c r="AJ604" s="409"/>
      <c r="AK604" s="409"/>
      <c r="AL604" s="79"/>
      <c r="AM604" s="79"/>
      <c r="AN604" s="79"/>
      <c r="AS604" s="409"/>
      <c r="AT604" s="409"/>
      <c r="AU604" s="409"/>
      <c r="AV604" s="422"/>
      <c r="AW604" s="422"/>
      <c r="AX604" s="79"/>
      <c r="BC604" s="409"/>
      <c r="BD604" s="409"/>
      <c r="BE604" s="409"/>
      <c r="BF604" s="422"/>
      <c r="BG604" s="422"/>
      <c r="BH604" s="79"/>
      <c r="BM604" s="409"/>
      <c r="BN604" s="409"/>
      <c r="BO604" s="409"/>
      <c r="BP604" s="422"/>
      <c r="BQ604" s="422"/>
      <c r="BR604" s="79"/>
      <c r="BW604" s="79"/>
      <c r="BX604" s="79"/>
      <c r="BY604" s="79"/>
      <c r="BZ604" s="422"/>
      <c r="CA604" s="422"/>
      <c r="CB604" s="79"/>
      <c r="CG604" s="409"/>
      <c r="CH604" s="409"/>
      <c r="CI604" s="409"/>
      <c r="CJ604" s="422"/>
      <c r="CK604" s="422"/>
      <c r="CL604" s="79"/>
      <c r="CQ604" s="409"/>
      <c r="CR604" s="409"/>
      <c r="CS604" s="409"/>
      <c r="CT604" s="422"/>
      <c r="CU604" s="422"/>
    </row>
    <row r="605" spans="5:99">
      <c r="E605" s="79"/>
      <c r="F605" s="79"/>
      <c r="G605" s="79"/>
      <c r="H605" s="79"/>
      <c r="I605" s="79"/>
      <c r="J605" s="79"/>
      <c r="O605" s="409"/>
      <c r="P605" s="409"/>
      <c r="Q605" s="409"/>
      <c r="R605" s="422"/>
      <c r="S605" s="422"/>
      <c r="T605" s="79"/>
      <c r="Y605" s="409"/>
      <c r="Z605" s="409"/>
      <c r="AA605" s="409"/>
      <c r="AB605" s="422"/>
      <c r="AC605" s="422"/>
      <c r="AD605" s="79"/>
      <c r="AI605" s="409"/>
      <c r="AJ605" s="409"/>
      <c r="AK605" s="409"/>
      <c r="AL605" s="79"/>
      <c r="AM605" s="79"/>
      <c r="AN605" s="79"/>
      <c r="AS605" s="409"/>
      <c r="AT605" s="409"/>
      <c r="AU605" s="409"/>
      <c r="AV605" s="422"/>
      <c r="AW605" s="422"/>
      <c r="AX605" s="79"/>
      <c r="BC605" s="409"/>
      <c r="BD605" s="409"/>
      <c r="BE605" s="409"/>
      <c r="BF605" s="422"/>
      <c r="BG605" s="422"/>
      <c r="BH605" s="79"/>
      <c r="BM605" s="409"/>
      <c r="BN605" s="409"/>
      <c r="BO605" s="409"/>
      <c r="BP605" s="422"/>
      <c r="BQ605" s="422"/>
      <c r="BR605" s="79"/>
      <c r="BW605" s="79"/>
      <c r="BX605" s="79"/>
      <c r="BY605" s="79"/>
      <c r="BZ605" s="422"/>
      <c r="CA605" s="422"/>
      <c r="CB605" s="79"/>
      <c r="CG605" s="409"/>
      <c r="CH605" s="409"/>
      <c r="CI605" s="409"/>
      <c r="CJ605" s="422"/>
      <c r="CK605" s="422"/>
      <c r="CL605" s="79"/>
      <c r="CQ605" s="409"/>
      <c r="CR605" s="409"/>
      <c r="CS605" s="409"/>
      <c r="CT605" s="422"/>
      <c r="CU605" s="422"/>
    </row>
    <row r="606" spans="5:99">
      <c r="E606" s="79"/>
      <c r="F606" s="79"/>
      <c r="G606" s="79"/>
      <c r="H606" s="79"/>
      <c r="I606" s="79"/>
      <c r="J606" s="79"/>
      <c r="O606" s="409"/>
      <c r="P606" s="409"/>
      <c r="Q606" s="409"/>
      <c r="R606" s="422"/>
      <c r="S606" s="422"/>
      <c r="T606" s="79"/>
      <c r="Y606" s="409"/>
      <c r="Z606" s="409"/>
      <c r="AA606" s="409"/>
      <c r="AB606" s="422"/>
      <c r="AC606" s="422"/>
      <c r="AD606" s="79"/>
      <c r="AI606" s="409"/>
      <c r="AJ606" s="409"/>
      <c r="AK606" s="409"/>
      <c r="AL606" s="79"/>
      <c r="AM606" s="79"/>
      <c r="AN606" s="79"/>
      <c r="AS606" s="409"/>
      <c r="AT606" s="409"/>
      <c r="AU606" s="409"/>
      <c r="AV606" s="422"/>
      <c r="AW606" s="422"/>
      <c r="AX606" s="79"/>
      <c r="BC606" s="409"/>
      <c r="BD606" s="409"/>
      <c r="BE606" s="409"/>
      <c r="BF606" s="422"/>
      <c r="BG606" s="422"/>
      <c r="BH606" s="79"/>
      <c r="BM606" s="409"/>
      <c r="BN606" s="409"/>
      <c r="BO606" s="409"/>
      <c r="BP606" s="422"/>
      <c r="BQ606" s="422"/>
      <c r="BR606" s="79"/>
      <c r="BW606" s="79"/>
      <c r="BX606" s="79"/>
      <c r="BY606" s="79"/>
      <c r="BZ606" s="422"/>
      <c r="CA606" s="422"/>
      <c r="CB606" s="79"/>
      <c r="CG606" s="409"/>
      <c r="CH606" s="409"/>
      <c r="CI606" s="409"/>
      <c r="CJ606" s="422"/>
      <c r="CK606" s="422"/>
      <c r="CL606" s="79"/>
      <c r="CQ606" s="409"/>
      <c r="CR606" s="409"/>
      <c r="CS606" s="409"/>
      <c r="CT606" s="422"/>
      <c r="CU606" s="422"/>
    </row>
    <row r="607" spans="5:99">
      <c r="E607" s="79"/>
      <c r="F607" s="79"/>
      <c r="G607" s="79"/>
      <c r="H607" s="79"/>
      <c r="I607" s="79"/>
      <c r="J607" s="79"/>
      <c r="O607" s="409"/>
      <c r="P607" s="409"/>
      <c r="Q607" s="409"/>
      <c r="R607" s="422"/>
      <c r="S607" s="422"/>
      <c r="T607" s="79"/>
      <c r="Y607" s="409"/>
      <c r="Z607" s="409"/>
      <c r="AA607" s="409"/>
      <c r="AB607" s="422"/>
      <c r="AC607" s="422"/>
      <c r="AD607" s="79"/>
      <c r="AI607" s="409"/>
      <c r="AJ607" s="409"/>
      <c r="AK607" s="409"/>
      <c r="AL607" s="79"/>
      <c r="AM607" s="79"/>
      <c r="AN607" s="79"/>
      <c r="AS607" s="409"/>
      <c r="AT607" s="409"/>
      <c r="AU607" s="409"/>
      <c r="AV607" s="422"/>
      <c r="AW607" s="422"/>
      <c r="AX607" s="79"/>
      <c r="BC607" s="409"/>
      <c r="BD607" s="409"/>
      <c r="BE607" s="409"/>
      <c r="BF607" s="422"/>
      <c r="BG607" s="422"/>
      <c r="BH607" s="79"/>
      <c r="BM607" s="409"/>
      <c r="BN607" s="409"/>
      <c r="BO607" s="409"/>
      <c r="BP607" s="422"/>
      <c r="BQ607" s="422"/>
      <c r="BR607" s="79"/>
      <c r="BW607" s="79"/>
      <c r="BX607" s="79"/>
      <c r="BY607" s="79"/>
      <c r="BZ607" s="422"/>
      <c r="CA607" s="422"/>
      <c r="CB607" s="79"/>
      <c r="CG607" s="409"/>
      <c r="CH607" s="409"/>
      <c r="CI607" s="409"/>
      <c r="CJ607" s="422"/>
      <c r="CK607" s="422"/>
      <c r="CL607" s="79"/>
      <c r="CQ607" s="409"/>
      <c r="CR607" s="409"/>
      <c r="CS607" s="409"/>
      <c r="CT607" s="422"/>
      <c r="CU607" s="422"/>
    </row>
    <row r="608" spans="5:99">
      <c r="E608" s="79"/>
      <c r="F608" s="79"/>
      <c r="G608" s="79"/>
      <c r="H608" s="79"/>
      <c r="I608" s="79"/>
      <c r="J608" s="79"/>
      <c r="O608" s="409"/>
      <c r="P608" s="409"/>
      <c r="Q608" s="409"/>
      <c r="R608" s="422"/>
      <c r="S608" s="422"/>
      <c r="T608" s="79"/>
      <c r="Y608" s="409"/>
      <c r="Z608" s="409"/>
      <c r="AA608" s="409"/>
      <c r="AB608" s="422"/>
      <c r="AC608" s="422"/>
      <c r="AD608" s="79"/>
      <c r="AI608" s="409"/>
      <c r="AJ608" s="409"/>
      <c r="AK608" s="409"/>
      <c r="AL608" s="79"/>
      <c r="AM608" s="79"/>
      <c r="AN608" s="79"/>
      <c r="AS608" s="409"/>
      <c r="AT608" s="409"/>
      <c r="AU608" s="409"/>
      <c r="AV608" s="422"/>
      <c r="AW608" s="422"/>
      <c r="AX608" s="79"/>
      <c r="BC608" s="409"/>
      <c r="BD608" s="409"/>
      <c r="BE608" s="409"/>
      <c r="BF608" s="422"/>
      <c r="BG608" s="422"/>
      <c r="BH608" s="79"/>
      <c r="BM608" s="409"/>
      <c r="BN608" s="409"/>
      <c r="BO608" s="409"/>
      <c r="BP608" s="422"/>
      <c r="BQ608" s="422"/>
      <c r="BR608" s="79"/>
      <c r="BW608" s="79"/>
      <c r="BX608" s="79"/>
      <c r="BY608" s="79"/>
      <c r="BZ608" s="422"/>
      <c r="CA608" s="422"/>
      <c r="CB608" s="79"/>
      <c r="CG608" s="409"/>
      <c r="CH608" s="409"/>
      <c r="CI608" s="409"/>
      <c r="CJ608" s="422"/>
      <c r="CK608" s="422"/>
      <c r="CL608" s="79"/>
      <c r="CQ608" s="409"/>
      <c r="CR608" s="409"/>
      <c r="CS608" s="409"/>
      <c r="CT608" s="422"/>
      <c r="CU608" s="422"/>
    </row>
    <row r="609" spans="5:99">
      <c r="E609" s="79"/>
      <c r="F609" s="79"/>
      <c r="G609" s="79"/>
      <c r="H609" s="79"/>
      <c r="I609" s="79"/>
      <c r="J609" s="79"/>
      <c r="O609" s="409"/>
      <c r="P609" s="409"/>
      <c r="Q609" s="409"/>
      <c r="R609" s="422"/>
      <c r="S609" s="422"/>
      <c r="T609" s="79"/>
      <c r="Y609" s="409"/>
      <c r="Z609" s="409"/>
      <c r="AA609" s="409"/>
      <c r="AB609" s="422"/>
      <c r="AC609" s="422"/>
      <c r="AD609" s="79"/>
      <c r="AI609" s="409"/>
      <c r="AJ609" s="409"/>
      <c r="AK609" s="409"/>
      <c r="AL609" s="79"/>
      <c r="AM609" s="79"/>
      <c r="AN609" s="79"/>
      <c r="AS609" s="409"/>
      <c r="AT609" s="409"/>
      <c r="AU609" s="409"/>
      <c r="AV609" s="422"/>
      <c r="AW609" s="422"/>
      <c r="AX609" s="79"/>
      <c r="BC609" s="409"/>
      <c r="BD609" s="409"/>
      <c r="BE609" s="409"/>
      <c r="BF609" s="422"/>
      <c r="BG609" s="422"/>
      <c r="BH609" s="79"/>
      <c r="BM609" s="409"/>
      <c r="BN609" s="409"/>
      <c r="BO609" s="409"/>
      <c r="BP609" s="422"/>
      <c r="BQ609" s="422"/>
      <c r="BR609" s="79"/>
      <c r="BW609" s="79"/>
      <c r="BX609" s="79"/>
      <c r="BY609" s="79"/>
      <c r="BZ609" s="422"/>
      <c r="CA609" s="422"/>
      <c r="CB609" s="79"/>
      <c r="CG609" s="409"/>
      <c r="CH609" s="409"/>
      <c r="CI609" s="409"/>
      <c r="CJ609" s="422"/>
      <c r="CK609" s="422"/>
      <c r="CL609" s="79"/>
      <c r="CQ609" s="409"/>
      <c r="CR609" s="409"/>
      <c r="CS609" s="409"/>
      <c r="CT609" s="422"/>
      <c r="CU609" s="422"/>
    </row>
    <row r="610" spans="5:99">
      <c r="E610" s="79"/>
      <c r="F610" s="79"/>
      <c r="G610" s="79"/>
      <c r="H610" s="79"/>
      <c r="I610" s="79"/>
      <c r="J610" s="79"/>
      <c r="O610" s="409"/>
      <c r="P610" s="409"/>
      <c r="Q610" s="409"/>
      <c r="R610" s="422"/>
      <c r="S610" s="422"/>
      <c r="T610" s="79"/>
      <c r="Y610" s="409"/>
      <c r="Z610" s="409"/>
      <c r="AA610" s="409"/>
      <c r="AB610" s="422"/>
      <c r="AC610" s="422"/>
      <c r="AD610" s="79"/>
      <c r="AI610" s="409"/>
      <c r="AJ610" s="409"/>
      <c r="AK610" s="409"/>
      <c r="AL610" s="79"/>
      <c r="AM610" s="79"/>
      <c r="AN610" s="79"/>
      <c r="AS610" s="409"/>
      <c r="AT610" s="409"/>
      <c r="AU610" s="409"/>
      <c r="AV610" s="422"/>
      <c r="AW610" s="422"/>
      <c r="AX610" s="79"/>
      <c r="BC610" s="409"/>
      <c r="BD610" s="409"/>
      <c r="BE610" s="409"/>
      <c r="BF610" s="422"/>
      <c r="BG610" s="422"/>
      <c r="BH610" s="79"/>
      <c r="BM610" s="409"/>
      <c r="BN610" s="409"/>
      <c r="BO610" s="409"/>
      <c r="BP610" s="422"/>
      <c r="BQ610" s="422"/>
      <c r="BR610" s="79"/>
      <c r="BW610" s="79"/>
      <c r="BX610" s="79"/>
      <c r="BY610" s="79"/>
      <c r="BZ610" s="422"/>
      <c r="CA610" s="422"/>
      <c r="CB610" s="79"/>
      <c r="CG610" s="409"/>
      <c r="CH610" s="409"/>
      <c r="CI610" s="409"/>
      <c r="CJ610" s="422"/>
      <c r="CK610" s="422"/>
      <c r="CL610" s="79"/>
      <c r="CQ610" s="409"/>
      <c r="CR610" s="409"/>
      <c r="CS610" s="409"/>
      <c r="CT610" s="422"/>
      <c r="CU610" s="422"/>
    </row>
    <row r="611" spans="5:99">
      <c r="E611" s="79"/>
      <c r="F611" s="79"/>
      <c r="G611" s="79"/>
      <c r="H611" s="79"/>
      <c r="I611" s="79"/>
      <c r="J611" s="79"/>
      <c r="O611" s="409"/>
      <c r="P611" s="409"/>
      <c r="Q611" s="409"/>
      <c r="R611" s="422"/>
      <c r="S611" s="422"/>
      <c r="T611" s="79"/>
      <c r="Y611" s="409"/>
      <c r="Z611" s="409"/>
      <c r="AA611" s="409"/>
      <c r="AB611" s="422"/>
      <c r="AC611" s="422"/>
      <c r="AD611" s="79"/>
      <c r="AI611" s="409"/>
      <c r="AJ611" s="409"/>
      <c r="AK611" s="409"/>
      <c r="AL611" s="79"/>
      <c r="AM611" s="79"/>
      <c r="AN611" s="79"/>
      <c r="AS611" s="409"/>
      <c r="AT611" s="409"/>
      <c r="AU611" s="409"/>
      <c r="AV611" s="422"/>
      <c r="AW611" s="422"/>
      <c r="AX611" s="79"/>
      <c r="BC611" s="409"/>
      <c r="BD611" s="409"/>
      <c r="BE611" s="409"/>
      <c r="BF611" s="422"/>
      <c r="BG611" s="422"/>
      <c r="BH611" s="79"/>
      <c r="BM611" s="409"/>
      <c r="BN611" s="409"/>
      <c r="BO611" s="409"/>
      <c r="BP611" s="422"/>
      <c r="BQ611" s="422"/>
      <c r="BR611" s="79"/>
      <c r="BW611" s="79"/>
      <c r="BX611" s="79"/>
      <c r="BY611" s="79"/>
      <c r="BZ611" s="422"/>
      <c r="CA611" s="422"/>
      <c r="CB611" s="79"/>
      <c r="CG611" s="409"/>
      <c r="CH611" s="409"/>
      <c r="CI611" s="409"/>
      <c r="CJ611" s="422"/>
      <c r="CK611" s="422"/>
      <c r="CL611" s="79"/>
      <c r="CQ611" s="409"/>
      <c r="CR611" s="409"/>
      <c r="CS611" s="409"/>
      <c r="CT611" s="422"/>
      <c r="CU611" s="422"/>
    </row>
    <row r="612" spans="5:99">
      <c r="E612" s="79"/>
      <c r="F612" s="79"/>
      <c r="G612" s="79"/>
      <c r="H612" s="79"/>
      <c r="I612" s="79"/>
      <c r="J612" s="79"/>
      <c r="O612" s="409"/>
      <c r="P612" s="409"/>
      <c r="Q612" s="409"/>
      <c r="R612" s="422"/>
      <c r="S612" s="422"/>
      <c r="T612" s="79"/>
      <c r="Y612" s="409"/>
      <c r="Z612" s="409"/>
      <c r="AA612" s="409"/>
      <c r="AB612" s="422"/>
      <c r="AC612" s="422"/>
      <c r="AD612" s="79"/>
      <c r="AI612" s="409"/>
      <c r="AJ612" s="409"/>
      <c r="AK612" s="409"/>
      <c r="AL612" s="79"/>
      <c r="AM612" s="79"/>
      <c r="AN612" s="79"/>
      <c r="AS612" s="409"/>
      <c r="AT612" s="409"/>
      <c r="AU612" s="409"/>
      <c r="AV612" s="422"/>
      <c r="AW612" s="422"/>
      <c r="AX612" s="79"/>
      <c r="BC612" s="409"/>
      <c r="BD612" s="409"/>
      <c r="BE612" s="409"/>
      <c r="BF612" s="422"/>
      <c r="BG612" s="422"/>
      <c r="BH612" s="79"/>
      <c r="BM612" s="409"/>
      <c r="BN612" s="409"/>
      <c r="BO612" s="409"/>
      <c r="BP612" s="422"/>
      <c r="BQ612" s="422"/>
      <c r="BR612" s="79"/>
      <c r="BW612" s="79"/>
      <c r="BX612" s="79"/>
      <c r="BY612" s="79"/>
      <c r="BZ612" s="422"/>
      <c r="CA612" s="422"/>
      <c r="CB612" s="79"/>
      <c r="CG612" s="409"/>
      <c r="CH612" s="409"/>
      <c r="CI612" s="409"/>
      <c r="CJ612" s="422"/>
      <c r="CK612" s="422"/>
      <c r="CL612" s="79"/>
      <c r="CQ612" s="409"/>
      <c r="CR612" s="409"/>
      <c r="CS612" s="409"/>
      <c r="CT612" s="422"/>
      <c r="CU612" s="422"/>
    </row>
    <row r="613" spans="5:99">
      <c r="E613" s="79"/>
      <c r="F613" s="79"/>
      <c r="G613" s="79"/>
      <c r="H613" s="79"/>
      <c r="I613" s="79"/>
      <c r="J613" s="79"/>
      <c r="O613" s="409"/>
      <c r="P613" s="409"/>
      <c r="Q613" s="409"/>
      <c r="R613" s="422"/>
      <c r="S613" s="422"/>
      <c r="T613" s="79"/>
      <c r="Y613" s="409"/>
      <c r="Z613" s="409"/>
      <c r="AA613" s="409"/>
      <c r="AB613" s="422"/>
      <c r="AC613" s="422"/>
      <c r="AD613" s="79"/>
      <c r="AI613" s="409"/>
      <c r="AJ613" s="409"/>
      <c r="AK613" s="409"/>
      <c r="AL613" s="79"/>
      <c r="AM613" s="79"/>
      <c r="AN613" s="79"/>
      <c r="AS613" s="409"/>
      <c r="AT613" s="409"/>
      <c r="AU613" s="409"/>
      <c r="AV613" s="422"/>
      <c r="AW613" s="422"/>
      <c r="AX613" s="79"/>
      <c r="BC613" s="409"/>
      <c r="BD613" s="409"/>
      <c r="BE613" s="409"/>
      <c r="BF613" s="422"/>
      <c r="BG613" s="422"/>
      <c r="BH613" s="79"/>
      <c r="BM613" s="409"/>
      <c r="BN613" s="409"/>
      <c r="BO613" s="409"/>
      <c r="BP613" s="422"/>
      <c r="BQ613" s="422"/>
      <c r="BR613" s="79"/>
      <c r="BW613" s="79"/>
      <c r="BX613" s="79"/>
      <c r="BY613" s="79"/>
      <c r="BZ613" s="422"/>
      <c r="CA613" s="422"/>
      <c r="CB613" s="79"/>
      <c r="CG613" s="409"/>
      <c r="CH613" s="409"/>
      <c r="CI613" s="409"/>
      <c r="CJ613" s="422"/>
      <c r="CK613" s="422"/>
      <c r="CL613" s="79"/>
      <c r="CQ613" s="409"/>
      <c r="CR613" s="409"/>
      <c r="CS613" s="409"/>
      <c r="CT613" s="422"/>
      <c r="CU613" s="422"/>
    </row>
    <row r="614" spans="5:99">
      <c r="E614" s="79"/>
      <c r="F614" s="79"/>
      <c r="G614" s="79"/>
      <c r="H614" s="79"/>
      <c r="I614" s="79"/>
      <c r="J614" s="79"/>
      <c r="O614" s="409"/>
      <c r="P614" s="409"/>
      <c r="Q614" s="409"/>
      <c r="R614" s="422"/>
      <c r="S614" s="422"/>
      <c r="T614" s="79"/>
      <c r="Y614" s="409"/>
      <c r="Z614" s="409"/>
      <c r="AA614" s="409"/>
      <c r="AB614" s="422"/>
      <c r="AC614" s="422"/>
      <c r="AD614" s="79"/>
      <c r="AI614" s="409"/>
      <c r="AJ614" s="409"/>
      <c r="AK614" s="409"/>
      <c r="AL614" s="79"/>
      <c r="AM614" s="79"/>
      <c r="AN614" s="79"/>
      <c r="AS614" s="409"/>
      <c r="AT614" s="409"/>
      <c r="AU614" s="409"/>
      <c r="AV614" s="422"/>
      <c r="AW614" s="422"/>
      <c r="AX614" s="79"/>
      <c r="BC614" s="409"/>
      <c r="BD614" s="409"/>
      <c r="BE614" s="409"/>
      <c r="BF614" s="422"/>
      <c r="BG614" s="422"/>
      <c r="BH614" s="79"/>
      <c r="BM614" s="409"/>
      <c r="BN614" s="409"/>
      <c r="BO614" s="409"/>
      <c r="BP614" s="422"/>
      <c r="BQ614" s="422"/>
      <c r="BR614" s="79"/>
      <c r="BW614" s="79"/>
      <c r="BX614" s="79"/>
      <c r="BY614" s="79"/>
      <c r="BZ614" s="422"/>
      <c r="CA614" s="422"/>
      <c r="CB614" s="79"/>
      <c r="CG614" s="409"/>
      <c r="CH614" s="409"/>
      <c r="CI614" s="409"/>
      <c r="CJ614" s="422"/>
      <c r="CK614" s="422"/>
      <c r="CL614" s="79"/>
      <c r="CQ614" s="409"/>
      <c r="CR614" s="409"/>
      <c r="CS614" s="409"/>
      <c r="CT614" s="422"/>
      <c r="CU614" s="422"/>
    </row>
    <row r="615" spans="5:99">
      <c r="E615" s="79"/>
      <c r="F615" s="79"/>
      <c r="G615" s="79"/>
      <c r="H615" s="79"/>
      <c r="I615" s="79"/>
      <c r="J615" s="79"/>
      <c r="O615" s="409"/>
      <c r="P615" s="409"/>
      <c r="Q615" s="409"/>
      <c r="R615" s="422"/>
      <c r="S615" s="422"/>
      <c r="T615" s="79"/>
      <c r="Y615" s="409"/>
      <c r="Z615" s="409"/>
      <c r="AA615" s="409"/>
      <c r="AB615" s="422"/>
      <c r="AC615" s="422"/>
      <c r="AD615" s="79"/>
      <c r="AI615" s="409"/>
      <c r="AJ615" s="409"/>
      <c r="AK615" s="409"/>
      <c r="AL615" s="79"/>
      <c r="AM615" s="79"/>
      <c r="AN615" s="79"/>
      <c r="AS615" s="409"/>
      <c r="AT615" s="409"/>
      <c r="AU615" s="409"/>
      <c r="AV615" s="422"/>
      <c r="AW615" s="422"/>
      <c r="AX615" s="79"/>
      <c r="BC615" s="409"/>
      <c r="BD615" s="409"/>
      <c r="BE615" s="409"/>
      <c r="BF615" s="422"/>
      <c r="BG615" s="422"/>
      <c r="BH615" s="79"/>
      <c r="BM615" s="409"/>
      <c r="BN615" s="409"/>
      <c r="BO615" s="409"/>
      <c r="BP615" s="422"/>
      <c r="BQ615" s="422"/>
      <c r="BR615" s="79"/>
      <c r="BW615" s="79"/>
      <c r="BX615" s="79"/>
      <c r="BY615" s="79"/>
      <c r="BZ615" s="422"/>
      <c r="CA615" s="422"/>
      <c r="CB615" s="79"/>
      <c r="CG615" s="409"/>
      <c r="CH615" s="409"/>
      <c r="CI615" s="409"/>
      <c r="CJ615" s="422"/>
      <c r="CK615" s="422"/>
      <c r="CL615" s="79"/>
      <c r="CQ615" s="409"/>
      <c r="CR615" s="409"/>
      <c r="CS615" s="409"/>
      <c r="CT615" s="422"/>
      <c r="CU615" s="422"/>
    </row>
    <row r="616" spans="5:99">
      <c r="E616" s="79"/>
      <c r="F616" s="79"/>
      <c r="G616" s="79"/>
      <c r="H616" s="79"/>
      <c r="I616" s="79"/>
      <c r="J616" s="79"/>
      <c r="O616" s="409"/>
      <c r="P616" s="409"/>
      <c r="Q616" s="409"/>
      <c r="R616" s="422"/>
      <c r="S616" s="422"/>
      <c r="T616" s="79"/>
      <c r="Y616" s="409"/>
      <c r="Z616" s="409"/>
      <c r="AA616" s="409"/>
      <c r="AB616" s="422"/>
      <c r="AC616" s="422"/>
      <c r="AD616" s="79"/>
      <c r="AI616" s="409"/>
      <c r="AJ616" s="409"/>
      <c r="AK616" s="409"/>
      <c r="AL616" s="79"/>
      <c r="AM616" s="79"/>
      <c r="AN616" s="79"/>
      <c r="AS616" s="409"/>
      <c r="AT616" s="409"/>
      <c r="AU616" s="409"/>
      <c r="AV616" s="422"/>
      <c r="AW616" s="422"/>
      <c r="AX616" s="79"/>
      <c r="BC616" s="409"/>
      <c r="BD616" s="409"/>
      <c r="BE616" s="409"/>
      <c r="BF616" s="422"/>
      <c r="BG616" s="422"/>
      <c r="BH616" s="79"/>
      <c r="BM616" s="409"/>
      <c r="BN616" s="409"/>
      <c r="BO616" s="409"/>
      <c r="BP616" s="422"/>
      <c r="BQ616" s="422"/>
      <c r="BR616" s="79"/>
      <c r="BW616" s="79"/>
      <c r="BX616" s="79"/>
      <c r="BY616" s="79"/>
      <c r="BZ616" s="422"/>
      <c r="CA616" s="422"/>
      <c r="CB616" s="79"/>
      <c r="CG616" s="409"/>
      <c r="CH616" s="409"/>
      <c r="CI616" s="409"/>
      <c r="CJ616" s="422"/>
      <c r="CK616" s="422"/>
      <c r="CL616" s="79"/>
      <c r="CQ616" s="409"/>
      <c r="CR616" s="409"/>
      <c r="CS616" s="409"/>
      <c r="CT616" s="422"/>
      <c r="CU616" s="422"/>
    </row>
    <row r="617" spans="5:99">
      <c r="E617" s="79"/>
      <c r="F617" s="79"/>
      <c r="G617" s="79"/>
      <c r="H617" s="79"/>
      <c r="I617" s="79"/>
      <c r="J617" s="79"/>
      <c r="O617" s="409"/>
      <c r="P617" s="409"/>
      <c r="Q617" s="409"/>
      <c r="R617" s="422"/>
      <c r="S617" s="422"/>
      <c r="T617" s="79"/>
      <c r="Y617" s="409"/>
      <c r="Z617" s="409"/>
      <c r="AA617" s="409"/>
      <c r="AB617" s="422"/>
      <c r="AC617" s="422"/>
      <c r="AD617" s="79"/>
      <c r="AI617" s="409"/>
      <c r="AJ617" s="409"/>
      <c r="AK617" s="409"/>
      <c r="AL617" s="79"/>
      <c r="AM617" s="79"/>
      <c r="AN617" s="79"/>
      <c r="AS617" s="409"/>
      <c r="AT617" s="409"/>
      <c r="AU617" s="409"/>
      <c r="AV617" s="422"/>
      <c r="AW617" s="422"/>
      <c r="AX617" s="79"/>
      <c r="BC617" s="409"/>
      <c r="BD617" s="409"/>
      <c r="BE617" s="409"/>
      <c r="BF617" s="422"/>
      <c r="BG617" s="422"/>
      <c r="BH617" s="79"/>
      <c r="BM617" s="409"/>
      <c r="BN617" s="409"/>
      <c r="BO617" s="409"/>
      <c r="BP617" s="422"/>
      <c r="BQ617" s="422"/>
      <c r="BR617" s="79"/>
      <c r="BW617" s="79"/>
      <c r="BX617" s="79"/>
      <c r="BY617" s="79"/>
      <c r="BZ617" s="422"/>
      <c r="CA617" s="422"/>
      <c r="CB617" s="79"/>
      <c r="CG617" s="409"/>
      <c r="CH617" s="409"/>
      <c r="CI617" s="409"/>
      <c r="CJ617" s="422"/>
      <c r="CK617" s="422"/>
      <c r="CL617" s="79"/>
      <c r="CQ617" s="409"/>
      <c r="CR617" s="409"/>
      <c r="CS617" s="409"/>
      <c r="CT617" s="422"/>
      <c r="CU617" s="422"/>
    </row>
    <row r="618" spans="5:99">
      <c r="E618" s="79"/>
      <c r="F618" s="79"/>
      <c r="G618" s="79"/>
      <c r="H618" s="79"/>
      <c r="I618" s="79"/>
      <c r="J618" s="79"/>
      <c r="O618" s="409"/>
      <c r="P618" s="409"/>
      <c r="Q618" s="409"/>
      <c r="R618" s="422"/>
      <c r="S618" s="422"/>
      <c r="T618" s="79"/>
      <c r="Y618" s="409"/>
      <c r="Z618" s="409"/>
      <c r="AA618" s="409"/>
      <c r="AB618" s="422"/>
      <c r="AC618" s="422"/>
      <c r="AD618" s="79"/>
      <c r="AI618" s="409"/>
      <c r="AJ618" s="409"/>
      <c r="AK618" s="409"/>
      <c r="AL618" s="79"/>
      <c r="AM618" s="79"/>
      <c r="AN618" s="79"/>
      <c r="AS618" s="409"/>
      <c r="AT618" s="409"/>
      <c r="AU618" s="409"/>
      <c r="AV618" s="422"/>
      <c r="AW618" s="422"/>
      <c r="AX618" s="79"/>
      <c r="BC618" s="409"/>
      <c r="BD618" s="409"/>
      <c r="BE618" s="409"/>
      <c r="BF618" s="422"/>
      <c r="BG618" s="422"/>
      <c r="BH618" s="79"/>
      <c r="BM618" s="409"/>
      <c r="BN618" s="409"/>
      <c r="BO618" s="409"/>
      <c r="BP618" s="422"/>
      <c r="BQ618" s="422"/>
      <c r="BR618" s="79"/>
      <c r="BW618" s="79"/>
      <c r="BX618" s="79"/>
      <c r="BY618" s="79"/>
      <c r="BZ618" s="422"/>
      <c r="CA618" s="422"/>
      <c r="CB618" s="79"/>
      <c r="CG618" s="409"/>
      <c r="CH618" s="409"/>
      <c r="CI618" s="409"/>
      <c r="CJ618" s="422"/>
      <c r="CK618" s="422"/>
      <c r="CL618" s="79"/>
      <c r="CQ618" s="409"/>
      <c r="CR618" s="409"/>
      <c r="CS618" s="409"/>
      <c r="CT618" s="422"/>
      <c r="CU618" s="422"/>
    </row>
    <row r="619" spans="5:99">
      <c r="E619" s="79"/>
      <c r="F619" s="79"/>
      <c r="G619" s="79"/>
      <c r="H619" s="79"/>
      <c r="I619" s="79"/>
      <c r="J619" s="79"/>
      <c r="O619" s="409"/>
      <c r="P619" s="409"/>
      <c r="Q619" s="409"/>
      <c r="R619" s="422"/>
      <c r="S619" s="422"/>
      <c r="T619" s="79"/>
      <c r="Y619" s="409"/>
      <c r="Z619" s="409"/>
      <c r="AA619" s="409"/>
      <c r="AB619" s="422"/>
      <c r="AC619" s="422"/>
      <c r="AD619" s="79"/>
      <c r="AI619" s="409"/>
      <c r="AJ619" s="409"/>
      <c r="AK619" s="409"/>
      <c r="AL619" s="79"/>
      <c r="AM619" s="79"/>
      <c r="AN619" s="79"/>
      <c r="AS619" s="409"/>
      <c r="AT619" s="409"/>
      <c r="AU619" s="409"/>
      <c r="AV619" s="422"/>
      <c r="AW619" s="422"/>
      <c r="AX619" s="79"/>
      <c r="BC619" s="409"/>
      <c r="BD619" s="409"/>
      <c r="BE619" s="409"/>
      <c r="BF619" s="422"/>
      <c r="BG619" s="422"/>
      <c r="BH619" s="79"/>
      <c r="BM619" s="409"/>
      <c r="BN619" s="409"/>
      <c r="BO619" s="409"/>
      <c r="BP619" s="422"/>
      <c r="BQ619" s="422"/>
      <c r="BR619" s="79"/>
      <c r="BW619" s="79"/>
      <c r="BX619" s="79"/>
      <c r="BY619" s="79"/>
      <c r="BZ619" s="422"/>
      <c r="CA619" s="422"/>
      <c r="CB619" s="79"/>
      <c r="CG619" s="409"/>
      <c r="CH619" s="409"/>
      <c r="CI619" s="409"/>
      <c r="CJ619" s="422"/>
      <c r="CK619" s="422"/>
      <c r="CL619" s="79"/>
      <c r="CQ619" s="409"/>
      <c r="CR619" s="409"/>
      <c r="CS619" s="409"/>
      <c r="CT619" s="422"/>
      <c r="CU619" s="422"/>
    </row>
    <row r="620" spans="5:99">
      <c r="E620" s="79"/>
      <c r="F620" s="79"/>
      <c r="G620" s="79"/>
      <c r="H620" s="79"/>
      <c r="I620" s="79"/>
      <c r="J620" s="79"/>
      <c r="O620" s="409"/>
      <c r="P620" s="409"/>
      <c r="Q620" s="409"/>
      <c r="R620" s="422"/>
      <c r="S620" s="422"/>
      <c r="T620" s="79"/>
      <c r="Y620" s="409"/>
      <c r="Z620" s="409"/>
      <c r="AA620" s="409"/>
      <c r="AB620" s="422"/>
      <c r="AC620" s="422"/>
      <c r="AD620" s="79"/>
      <c r="AI620" s="409"/>
      <c r="AJ620" s="409"/>
      <c r="AK620" s="409"/>
      <c r="AL620" s="79"/>
      <c r="AM620" s="79"/>
      <c r="AN620" s="79"/>
      <c r="AS620" s="409"/>
      <c r="AT620" s="409"/>
      <c r="AU620" s="409"/>
      <c r="AV620" s="422"/>
      <c r="AW620" s="422"/>
      <c r="AX620" s="79"/>
      <c r="BC620" s="409"/>
      <c r="BD620" s="409"/>
      <c r="BE620" s="409"/>
      <c r="BF620" s="422"/>
      <c r="BG620" s="422"/>
      <c r="BH620" s="79"/>
      <c r="BM620" s="409"/>
      <c r="BN620" s="409"/>
      <c r="BO620" s="409"/>
      <c r="BP620" s="422"/>
      <c r="BQ620" s="422"/>
      <c r="BR620" s="79"/>
      <c r="BW620" s="79"/>
      <c r="BX620" s="79"/>
      <c r="BY620" s="79"/>
      <c r="BZ620" s="422"/>
      <c r="CA620" s="422"/>
      <c r="CB620" s="79"/>
      <c r="CG620" s="409"/>
      <c r="CH620" s="409"/>
      <c r="CI620" s="409"/>
      <c r="CJ620" s="422"/>
      <c r="CK620" s="422"/>
      <c r="CL620" s="79"/>
      <c r="CQ620" s="409"/>
      <c r="CR620" s="409"/>
      <c r="CS620" s="409"/>
      <c r="CT620" s="422"/>
      <c r="CU620" s="422"/>
    </row>
    <row r="621" spans="5:99">
      <c r="E621" s="79"/>
      <c r="F621" s="79"/>
      <c r="G621" s="79"/>
      <c r="H621" s="79"/>
      <c r="I621" s="79"/>
      <c r="J621" s="79"/>
      <c r="O621" s="409"/>
      <c r="P621" s="409"/>
      <c r="Q621" s="409"/>
      <c r="R621" s="422"/>
      <c r="S621" s="422"/>
      <c r="T621" s="79"/>
      <c r="Y621" s="409"/>
      <c r="Z621" s="409"/>
      <c r="AA621" s="409"/>
      <c r="AB621" s="422"/>
      <c r="AC621" s="422"/>
      <c r="AD621" s="79"/>
      <c r="AI621" s="409"/>
      <c r="AJ621" s="409"/>
      <c r="AK621" s="409"/>
      <c r="AL621" s="79"/>
      <c r="AM621" s="79"/>
      <c r="AN621" s="79"/>
      <c r="AS621" s="409"/>
      <c r="AT621" s="409"/>
      <c r="AU621" s="409"/>
      <c r="AV621" s="422"/>
      <c r="AW621" s="422"/>
      <c r="AX621" s="79"/>
      <c r="BC621" s="409"/>
      <c r="BD621" s="409"/>
      <c r="BE621" s="409"/>
      <c r="BF621" s="422"/>
      <c r="BG621" s="422"/>
      <c r="BH621" s="79"/>
      <c r="BM621" s="409"/>
      <c r="BN621" s="409"/>
      <c r="BO621" s="409"/>
      <c r="BP621" s="422"/>
      <c r="BQ621" s="422"/>
      <c r="BR621" s="79"/>
      <c r="BW621" s="79"/>
      <c r="BX621" s="79"/>
      <c r="BY621" s="79"/>
      <c r="BZ621" s="422"/>
      <c r="CA621" s="422"/>
      <c r="CB621" s="79"/>
      <c r="CG621" s="409"/>
      <c r="CH621" s="409"/>
      <c r="CI621" s="409"/>
      <c r="CJ621" s="422"/>
      <c r="CK621" s="422"/>
      <c r="CL621" s="79"/>
      <c r="CQ621" s="409"/>
      <c r="CR621" s="409"/>
      <c r="CS621" s="409"/>
      <c r="CT621" s="422"/>
      <c r="CU621" s="422"/>
    </row>
    <row r="622" spans="5:99">
      <c r="E622" s="79"/>
      <c r="F622" s="79"/>
      <c r="G622" s="79"/>
      <c r="H622" s="79"/>
      <c r="I622" s="79"/>
      <c r="J622" s="79"/>
      <c r="O622" s="409"/>
      <c r="P622" s="409"/>
      <c r="Q622" s="409"/>
      <c r="R622" s="422"/>
      <c r="S622" s="422"/>
      <c r="T622" s="79"/>
      <c r="Y622" s="409"/>
      <c r="Z622" s="409"/>
      <c r="AA622" s="409"/>
      <c r="AB622" s="422"/>
      <c r="AC622" s="422"/>
      <c r="AD622" s="79"/>
      <c r="AI622" s="409"/>
      <c r="AJ622" s="409"/>
      <c r="AK622" s="409"/>
      <c r="AL622" s="79"/>
      <c r="AM622" s="79"/>
      <c r="AN622" s="79"/>
      <c r="AS622" s="409"/>
      <c r="AT622" s="409"/>
      <c r="AU622" s="409"/>
      <c r="AV622" s="422"/>
      <c r="AW622" s="422"/>
      <c r="AX622" s="79"/>
      <c r="BC622" s="409"/>
      <c r="BD622" s="409"/>
      <c r="BE622" s="409"/>
      <c r="BF622" s="422"/>
      <c r="BG622" s="422"/>
      <c r="BH622" s="79"/>
      <c r="BM622" s="409"/>
      <c r="BN622" s="409"/>
      <c r="BO622" s="409"/>
      <c r="BP622" s="422"/>
      <c r="BQ622" s="422"/>
      <c r="BR622" s="79"/>
      <c r="BW622" s="79"/>
      <c r="BX622" s="79"/>
      <c r="BY622" s="79"/>
      <c r="BZ622" s="422"/>
      <c r="CA622" s="422"/>
      <c r="CB622" s="79"/>
      <c r="CG622" s="409"/>
      <c r="CH622" s="409"/>
      <c r="CI622" s="409"/>
      <c r="CJ622" s="422"/>
      <c r="CK622" s="422"/>
      <c r="CL622" s="79"/>
      <c r="CQ622" s="409"/>
      <c r="CR622" s="409"/>
      <c r="CS622" s="409"/>
      <c r="CT622" s="422"/>
      <c r="CU622" s="422"/>
    </row>
    <row r="623" spans="5:99">
      <c r="E623" s="79"/>
      <c r="F623" s="79"/>
      <c r="G623" s="79"/>
      <c r="H623" s="79"/>
      <c r="I623" s="79"/>
      <c r="J623" s="79"/>
      <c r="O623" s="409"/>
      <c r="P623" s="409"/>
      <c r="Q623" s="409"/>
      <c r="R623" s="422"/>
      <c r="S623" s="422"/>
      <c r="T623" s="79"/>
      <c r="Y623" s="409"/>
      <c r="Z623" s="409"/>
      <c r="AA623" s="409"/>
      <c r="AB623" s="422"/>
      <c r="AC623" s="422"/>
      <c r="AD623" s="79"/>
      <c r="AI623" s="409"/>
      <c r="AJ623" s="409"/>
      <c r="AK623" s="409"/>
      <c r="AL623" s="79"/>
      <c r="AM623" s="79"/>
      <c r="AN623" s="79"/>
      <c r="AS623" s="409"/>
      <c r="AT623" s="409"/>
      <c r="AU623" s="409"/>
      <c r="AV623" s="422"/>
      <c r="AW623" s="422"/>
      <c r="AX623" s="79"/>
      <c r="BC623" s="409"/>
      <c r="BD623" s="409"/>
      <c r="BE623" s="409"/>
      <c r="BF623" s="422"/>
      <c r="BG623" s="422"/>
      <c r="BH623" s="79"/>
      <c r="BM623" s="409"/>
      <c r="BN623" s="409"/>
      <c r="BO623" s="409"/>
      <c r="BP623" s="422"/>
      <c r="BQ623" s="422"/>
      <c r="BR623" s="79"/>
      <c r="BW623" s="79"/>
      <c r="BX623" s="79"/>
      <c r="BY623" s="79"/>
      <c r="BZ623" s="422"/>
      <c r="CA623" s="422"/>
      <c r="CB623" s="79"/>
      <c r="CG623" s="409"/>
      <c r="CH623" s="409"/>
      <c r="CI623" s="409"/>
      <c r="CJ623" s="422"/>
      <c r="CK623" s="422"/>
      <c r="CL623" s="79"/>
      <c r="CQ623" s="409"/>
      <c r="CR623" s="409"/>
      <c r="CS623" s="409"/>
      <c r="CT623" s="422"/>
      <c r="CU623" s="422"/>
    </row>
    <row r="624" spans="5:99">
      <c r="E624" s="79"/>
      <c r="F624" s="79"/>
      <c r="G624" s="79"/>
      <c r="H624" s="79"/>
      <c r="I624" s="79"/>
      <c r="J624" s="79"/>
      <c r="O624" s="409"/>
      <c r="P624" s="409"/>
      <c r="Q624" s="409"/>
      <c r="R624" s="422"/>
      <c r="S624" s="422"/>
      <c r="T624" s="79"/>
      <c r="Y624" s="409"/>
      <c r="Z624" s="409"/>
      <c r="AA624" s="409"/>
      <c r="AB624" s="422"/>
      <c r="AC624" s="422"/>
      <c r="AD624" s="79"/>
      <c r="AI624" s="409"/>
      <c r="AJ624" s="409"/>
      <c r="AK624" s="409"/>
      <c r="AL624" s="79"/>
      <c r="AM624" s="79"/>
      <c r="AN624" s="79"/>
      <c r="AS624" s="409"/>
      <c r="AT624" s="409"/>
      <c r="AU624" s="409"/>
      <c r="AV624" s="422"/>
      <c r="AW624" s="422"/>
      <c r="AX624" s="79"/>
      <c r="BC624" s="409"/>
      <c r="BD624" s="409"/>
      <c r="BE624" s="409"/>
      <c r="BF624" s="422"/>
      <c r="BG624" s="422"/>
      <c r="BH624" s="79"/>
      <c r="BM624" s="409"/>
      <c r="BN624" s="409"/>
      <c r="BO624" s="409"/>
      <c r="BP624" s="422"/>
      <c r="BQ624" s="422"/>
      <c r="BR624" s="79"/>
      <c r="BW624" s="79"/>
      <c r="BX624" s="79"/>
      <c r="BY624" s="79"/>
      <c r="BZ624" s="422"/>
      <c r="CA624" s="422"/>
      <c r="CB624" s="79"/>
      <c r="CG624" s="409"/>
      <c r="CH624" s="409"/>
      <c r="CI624" s="409"/>
      <c r="CJ624" s="422"/>
      <c r="CK624" s="422"/>
      <c r="CL624" s="79"/>
      <c r="CQ624" s="409"/>
      <c r="CR624" s="409"/>
      <c r="CS624" s="409"/>
      <c r="CT624" s="422"/>
      <c r="CU624" s="422"/>
    </row>
    <row r="625" spans="5:99">
      <c r="E625" s="79"/>
      <c r="F625" s="79"/>
      <c r="G625" s="79"/>
      <c r="H625" s="79"/>
      <c r="I625" s="79"/>
      <c r="J625" s="79"/>
      <c r="O625" s="409"/>
      <c r="P625" s="409"/>
      <c r="Q625" s="409"/>
      <c r="R625" s="422"/>
      <c r="S625" s="422"/>
      <c r="T625" s="79"/>
      <c r="Y625" s="409"/>
      <c r="Z625" s="409"/>
      <c r="AA625" s="409"/>
      <c r="AB625" s="422"/>
      <c r="AC625" s="422"/>
      <c r="AD625" s="79"/>
      <c r="AI625" s="409"/>
      <c r="AJ625" s="409"/>
      <c r="AK625" s="409"/>
      <c r="AL625" s="79"/>
      <c r="AM625" s="79"/>
      <c r="AN625" s="79"/>
      <c r="AS625" s="409"/>
      <c r="AT625" s="409"/>
      <c r="AU625" s="409"/>
      <c r="AV625" s="422"/>
      <c r="AW625" s="422"/>
      <c r="AX625" s="79"/>
      <c r="BC625" s="409"/>
      <c r="BD625" s="409"/>
      <c r="BE625" s="409"/>
      <c r="BF625" s="422"/>
      <c r="BG625" s="422"/>
      <c r="BH625" s="79"/>
      <c r="BM625" s="409"/>
      <c r="BN625" s="409"/>
      <c r="BO625" s="409"/>
      <c r="BP625" s="422"/>
      <c r="BQ625" s="422"/>
      <c r="BR625" s="79"/>
      <c r="BW625" s="79"/>
      <c r="BX625" s="79"/>
      <c r="BY625" s="79"/>
      <c r="BZ625" s="422"/>
      <c r="CA625" s="422"/>
      <c r="CB625" s="79"/>
      <c r="CG625" s="409"/>
      <c r="CH625" s="409"/>
      <c r="CI625" s="409"/>
      <c r="CJ625" s="422"/>
      <c r="CK625" s="422"/>
      <c r="CL625" s="79"/>
      <c r="CQ625" s="409"/>
      <c r="CR625" s="409"/>
      <c r="CS625" s="409"/>
      <c r="CT625" s="422"/>
      <c r="CU625" s="422"/>
    </row>
    <row r="626" spans="5:99">
      <c r="E626" s="79"/>
      <c r="F626" s="79"/>
      <c r="G626" s="79"/>
      <c r="H626" s="79"/>
      <c r="I626" s="79"/>
      <c r="J626" s="79"/>
      <c r="O626" s="409"/>
      <c r="P626" s="409"/>
      <c r="Q626" s="409"/>
      <c r="R626" s="422"/>
      <c r="S626" s="422"/>
      <c r="T626" s="79"/>
      <c r="Y626" s="409"/>
      <c r="Z626" s="409"/>
      <c r="AA626" s="409"/>
      <c r="AB626" s="422"/>
      <c r="AC626" s="422"/>
      <c r="AD626" s="79"/>
      <c r="AI626" s="409"/>
      <c r="AJ626" s="409"/>
      <c r="AK626" s="409"/>
      <c r="AL626" s="79"/>
      <c r="AM626" s="79"/>
      <c r="AN626" s="79"/>
      <c r="AS626" s="409"/>
      <c r="AT626" s="409"/>
      <c r="AU626" s="409"/>
      <c r="AV626" s="422"/>
      <c r="AW626" s="422"/>
      <c r="AX626" s="79"/>
      <c r="BC626" s="409"/>
      <c r="BD626" s="409"/>
      <c r="BE626" s="409"/>
      <c r="BF626" s="422"/>
      <c r="BG626" s="422"/>
      <c r="BH626" s="79"/>
      <c r="BM626" s="409"/>
      <c r="BN626" s="409"/>
      <c r="BO626" s="409"/>
      <c r="BP626" s="422"/>
      <c r="BQ626" s="422"/>
      <c r="BR626" s="79"/>
      <c r="BW626" s="79"/>
      <c r="BX626" s="79"/>
      <c r="BY626" s="79"/>
      <c r="BZ626" s="422"/>
      <c r="CA626" s="422"/>
      <c r="CB626" s="79"/>
      <c r="CG626" s="409"/>
      <c r="CH626" s="409"/>
      <c r="CI626" s="409"/>
      <c r="CJ626" s="422"/>
      <c r="CK626" s="422"/>
      <c r="CL626" s="79"/>
      <c r="CQ626" s="409"/>
      <c r="CR626" s="409"/>
      <c r="CS626" s="409"/>
      <c r="CT626" s="422"/>
      <c r="CU626" s="422"/>
    </row>
    <row r="627" spans="5:99">
      <c r="E627" s="79"/>
      <c r="F627" s="79"/>
      <c r="G627" s="79"/>
      <c r="H627" s="79"/>
      <c r="I627" s="79"/>
      <c r="J627" s="79"/>
      <c r="O627" s="409"/>
      <c r="P627" s="409"/>
      <c r="Q627" s="409"/>
      <c r="R627" s="422"/>
      <c r="S627" s="422"/>
      <c r="T627" s="79"/>
      <c r="Y627" s="409"/>
      <c r="Z627" s="409"/>
      <c r="AA627" s="409"/>
      <c r="AB627" s="422"/>
      <c r="AC627" s="422"/>
      <c r="AD627" s="79"/>
      <c r="AI627" s="409"/>
      <c r="AJ627" s="409"/>
      <c r="AK627" s="409"/>
      <c r="AL627" s="79"/>
      <c r="AM627" s="79"/>
      <c r="AN627" s="79"/>
      <c r="AS627" s="409"/>
      <c r="AT627" s="409"/>
      <c r="AU627" s="409"/>
      <c r="AV627" s="422"/>
      <c r="AW627" s="422"/>
      <c r="AX627" s="79"/>
      <c r="BC627" s="409"/>
      <c r="BD627" s="409"/>
      <c r="BE627" s="409"/>
      <c r="BF627" s="422"/>
      <c r="BG627" s="422"/>
      <c r="BH627" s="79"/>
      <c r="BM627" s="409"/>
      <c r="BN627" s="409"/>
      <c r="BO627" s="409"/>
      <c r="BP627" s="422"/>
      <c r="BQ627" s="422"/>
      <c r="BR627" s="79"/>
      <c r="BW627" s="79"/>
      <c r="BX627" s="79"/>
      <c r="BY627" s="79"/>
      <c r="BZ627" s="422"/>
      <c r="CA627" s="422"/>
      <c r="CB627" s="79"/>
      <c r="CG627" s="409"/>
      <c r="CH627" s="409"/>
      <c r="CI627" s="409"/>
      <c r="CJ627" s="422"/>
      <c r="CK627" s="422"/>
      <c r="CL627" s="79"/>
      <c r="CQ627" s="409"/>
      <c r="CR627" s="409"/>
      <c r="CS627" s="409"/>
      <c r="CT627" s="422"/>
      <c r="CU627" s="422"/>
    </row>
    <row r="628" spans="5:99">
      <c r="E628" s="79"/>
      <c r="F628" s="79"/>
      <c r="G628" s="79"/>
      <c r="H628" s="79"/>
      <c r="I628" s="79"/>
      <c r="J628" s="79"/>
      <c r="O628" s="409"/>
      <c r="P628" s="409"/>
      <c r="Q628" s="409"/>
      <c r="R628" s="422"/>
      <c r="S628" s="422"/>
      <c r="T628" s="79"/>
      <c r="Y628" s="409"/>
      <c r="Z628" s="409"/>
      <c r="AA628" s="409"/>
      <c r="AB628" s="422"/>
      <c r="AC628" s="422"/>
      <c r="AD628" s="79"/>
      <c r="AI628" s="409"/>
      <c r="AJ628" s="409"/>
      <c r="AK628" s="409"/>
      <c r="AL628" s="79"/>
      <c r="AM628" s="79"/>
      <c r="AN628" s="79"/>
      <c r="AS628" s="409"/>
      <c r="AT628" s="409"/>
      <c r="AU628" s="409"/>
      <c r="AV628" s="422"/>
      <c r="AW628" s="422"/>
      <c r="AX628" s="79"/>
      <c r="BC628" s="409"/>
      <c r="BD628" s="409"/>
      <c r="BE628" s="409"/>
      <c r="BF628" s="422"/>
      <c r="BG628" s="422"/>
      <c r="BH628" s="79"/>
      <c r="BM628" s="409"/>
      <c r="BN628" s="409"/>
      <c r="BO628" s="409"/>
      <c r="BP628" s="422"/>
      <c r="BQ628" s="422"/>
      <c r="BR628" s="79"/>
      <c r="BW628" s="79"/>
      <c r="BX628" s="79"/>
      <c r="BY628" s="79"/>
      <c r="BZ628" s="422"/>
      <c r="CA628" s="422"/>
      <c r="CB628" s="79"/>
      <c r="CG628" s="409"/>
      <c r="CH628" s="409"/>
      <c r="CI628" s="409"/>
      <c r="CJ628" s="422"/>
      <c r="CK628" s="422"/>
      <c r="CL628" s="79"/>
      <c r="CQ628" s="409"/>
      <c r="CR628" s="409"/>
      <c r="CS628" s="409"/>
      <c r="CT628" s="422"/>
      <c r="CU628" s="422"/>
    </row>
    <row r="629" spans="5:99">
      <c r="E629" s="79"/>
      <c r="F629" s="79"/>
      <c r="G629" s="79"/>
      <c r="H629" s="79"/>
      <c r="I629" s="79"/>
      <c r="J629" s="79"/>
      <c r="O629" s="409"/>
      <c r="P629" s="409"/>
      <c r="Q629" s="409"/>
      <c r="R629" s="422"/>
      <c r="S629" s="422"/>
      <c r="T629" s="79"/>
      <c r="Y629" s="409"/>
      <c r="Z629" s="409"/>
      <c r="AA629" s="409"/>
      <c r="AB629" s="422"/>
      <c r="AC629" s="422"/>
      <c r="AD629" s="79"/>
      <c r="AI629" s="409"/>
      <c r="AJ629" s="409"/>
      <c r="AK629" s="409"/>
      <c r="AL629" s="79"/>
      <c r="AM629" s="79"/>
      <c r="AN629" s="79"/>
      <c r="AS629" s="409"/>
      <c r="AT629" s="409"/>
      <c r="AU629" s="409"/>
      <c r="AV629" s="422"/>
      <c r="AW629" s="422"/>
      <c r="AX629" s="79"/>
      <c r="BC629" s="409"/>
      <c r="BD629" s="409"/>
      <c r="BE629" s="409"/>
      <c r="BF629" s="422"/>
      <c r="BG629" s="422"/>
      <c r="BH629" s="79"/>
      <c r="BM629" s="409"/>
      <c r="BN629" s="409"/>
      <c r="BO629" s="409"/>
      <c r="BP629" s="422"/>
      <c r="BQ629" s="422"/>
      <c r="BR629" s="79"/>
      <c r="BW629" s="79"/>
      <c r="BX629" s="79"/>
      <c r="BY629" s="79"/>
      <c r="BZ629" s="422"/>
      <c r="CA629" s="422"/>
      <c r="CB629" s="79"/>
      <c r="CG629" s="409"/>
      <c r="CH629" s="409"/>
      <c r="CI629" s="409"/>
      <c r="CJ629" s="422"/>
      <c r="CK629" s="422"/>
      <c r="CL629" s="79"/>
      <c r="CQ629" s="409"/>
      <c r="CR629" s="409"/>
      <c r="CS629" s="409"/>
      <c r="CT629" s="422"/>
      <c r="CU629" s="422"/>
    </row>
    <row r="630" spans="5:99">
      <c r="E630" s="79"/>
      <c r="F630" s="79"/>
      <c r="G630" s="79"/>
      <c r="H630" s="79"/>
      <c r="I630" s="79"/>
      <c r="J630" s="79"/>
      <c r="O630" s="409"/>
      <c r="P630" s="409"/>
      <c r="Q630" s="409"/>
      <c r="R630" s="422"/>
      <c r="S630" s="422"/>
      <c r="T630" s="79"/>
      <c r="Y630" s="409"/>
      <c r="Z630" s="409"/>
      <c r="AA630" s="409"/>
      <c r="AB630" s="422"/>
      <c r="AC630" s="422"/>
      <c r="AD630" s="79"/>
      <c r="AI630" s="409"/>
      <c r="AJ630" s="409"/>
      <c r="AK630" s="409"/>
      <c r="AL630" s="79"/>
      <c r="AM630" s="79"/>
      <c r="AN630" s="79"/>
      <c r="AS630" s="409"/>
      <c r="AT630" s="409"/>
      <c r="AU630" s="409"/>
      <c r="AV630" s="422"/>
      <c r="AW630" s="422"/>
      <c r="AX630" s="79"/>
      <c r="BC630" s="409"/>
      <c r="BD630" s="409"/>
      <c r="BE630" s="409"/>
      <c r="BF630" s="422"/>
      <c r="BG630" s="422"/>
      <c r="BH630" s="79"/>
      <c r="BM630" s="409"/>
      <c r="BN630" s="409"/>
      <c r="BO630" s="409"/>
      <c r="BP630" s="422"/>
      <c r="BQ630" s="422"/>
      <c r="BR630" s="79"/>
      <c r="BW630" s="79"/>
      <c r="BX630" s="79"/>
      <c r="BY630" s="79"/>
      <c r="BZ630" s="422"/>
      <c r="CA630" s="422"/>
      <c r="CB630" s="79"/>
      <c r="CG630" s="409"/>
      <c r="CH630" s="409"/>
      <c r="CI630" s="409"/>
      <c r="CJ630" s="422"/>
      <c r="CK630" s="422"/>
      <c r="CL630" s="79"/>
      <c r="CQ630" s="409"/>
      <c r="CR630" s="409"/>
      <c r="CS630" s="409"/>
      <c r="CT630" s="422"/>
      <c r="CU630" s="422"/>
    </row>
    <row r="631" spans="5:99">
      <c r="E631" s="79"/>
      <c r="F631" s="79"/>
      <c r="G631" s="79"/>
      <c r="H631" s="79"/>
      <c r="I631" s="79"/>
      <c r="J631" s="79"/>
      <c r="O631" s="409"/>
      <c r="P631" s="409"/>
      <c r="Q631" s="409"/>
      <c r="R631" s="422"/>
      <c r="S631" s="422"/>
      <c r="T631" s="79"/>
      <c r="Y631" s="409"/>
      <c r="Z631" s="409"/>
      <c r="AA631" s="409"/>
      <c r="AB631" s="422"/>
      <c r="AC631" s="422"/>
      <c r="AD631" s="79"/>
      <c r="AI631" s="409"/>
      <c r="AJ631" s="409"/>
      <c r="AK631" s="409"/>
      <c r="AL631" s="79"/>
      <c r="AM631" s="79"/>
      <c r="AN631" s="79"/>
      <c r="AS631" s="409"/>
      <c r="AT631" s="409"/>
      <c r="AU631" s="409"/>
      <c r="AV631" s="422"/>
      <c r="AW631" s="422"/>
      <c r="AX631" s="79"/>
      <c r="BC631" s="409"/>
      <c r="BD631" s="409"/>
      <c r="BE631" s="409"/>
      <c r="BF631" s="422"/>
      <c r="BG631" s="422"/>
      <c r="BH631" s="79"/>
      <c r="BM631" s="409"/>
      <c r="BN631" s="409"/>
      <c r="BO631" s="409"/>
      <c r="BP631" s="422"/>
      <c r="BQ631" s="422"/>
      <c r="BR631" s="79"/>
      <c r="BW631" s="79"/>
      <c r="BX631" s="79"/>
      <c r="BY631" s="79"/>
      <c r="BZ631" s="422"/>
      <c r="CA631" s="422"/>
      <c r="CB631" s="79"/>
      <c r="CG631" s="409"/>
      <c r="CH631" s="409"/>
      <c r="CI631" s="409"/>
      <c r="CJ631" s="422"/>
      <c r="CK631" s="422"/>
      <c r="CL631" s="79"/>
      <c r="CQ631" s="409"/>
      <c r="CR631" s="409"/>
      <c r="CS631" s="409"/>
      <c r="CT631" s="422"/>
      <c r="CU631" s="422"/>
    </row>
    <row r="632" spans="5:99">
      <c r="E632" s="79"/>
      <c r="F632" s="79"/>
      <c r="G632" s="79"/>
      <c r="H632" s="79"/>
      <c r="I632" s="79"/>
      <c r="J632" s="79"/>
      <c r="O632" s="409"/>
      <c r="P632" s="409"/>
      <c r="Q632" s="409"/>
      <c r="R632" s="422"/>
      <c r="S632" s="422"/>
      <c r="T632" s="79"/>
      <c r="Y632" s="409"/>
      <c r="Z632" s="409"/>
      <c r="AA632" s="409"/>
      <c r="AB632" s="422"/>
      <c r="AC632" s="422"/>
      <c r="AD632" s="79"/>
      <c r="AI632" s="409"/>
      <c r="AJ632" s="409"/>
      <c r="AK632" s="409"/>
      <c r="AL632" s="79"/>
      <c r="AM632" s="79"/>
      <c r="AN632" s="79"/>
      <c r="AS632" s="409"/>
      <c r="AT632" s="409"/>
      <c r="AU632" s="409"/>
      <c r="AV632" s="422"/>
      <c r="AW632" s="422"/>
      <c r="AX632" s="79"/>
      <c r="BC632" s="409"/>
      <c r="BD632" s="409"/>
      <c r="BE632" s="409"/>
      <c r="BF632" s="422"/>
      <c r="BG632" s="422"/>
      <c r="BH632" s="79"/>
      <c r="BM632" s="409"/>
      <c r="BN632" s="409"/>
      <c r="BO632" s="409"/>
      <c r="BP632" s="422"/>
      <c r="BQ632" s="422"/>
      <c r="BR632" s="79"/>
      <c r="BW632" s="79"/>
      <c r="BX632" s="79"/>
      <c r="BY632" s="79"/>
      <c r="BZ632" s="422"/>
      <c r="CA632" s="422"/>
      <c r="CB632" s="79"/>
      <c r="CG632" s="409"/>
      <c r="CH632" s="409"/>
      <c r="CI632" s="409"/>
      <c r="CJ632" s="422"/>
      <c r="CK632" s="422"/>
      <c r="CL632" s="79"/>
      <c r="CQ632" s="409"/>
      <c r="CR632" s="409"/>
      <c r="CS632" s="409"/>
      <c r="CT632" s="422"/>
      <c r="CU632" s="422"/>
    </row>
    <row r="633" spans="5:99">
      <c r="E633" s="79"/>
      <c r="F633" s="79"/>
      <c r="G633" s="79"/>
      <c r="H633" s="79"/>
      <c r="I633" s="79"/>
      <c r="J633" s="79"/>
      <c r="O633" s="409"/>
      <c r="P633" s="409"/>
      <c r="Q633" s="409"/>
      <c r="R633" s="422"/>
      <c r="S633" s="422"/>
      <c r="T633" s="79"/>
      <c r="Y633" s="409"/>
      <c r="Z633" s="409"/>
      <c r="AA633" s="409"/>
      <c r="AB633" s="422"/>
      <c r="AC633" s="422"/>
      <c r="AD633" s="79"/>
      <c r="AI633" s="409"/>
      <c r="AJ633" s="409"/>
      <c r="AK633" s="409"/>
      <c r="AL633" s="79"/>
      <c r="AM633" s="79"/>
      <c r="AN633" s="79"/>
      <c r="AS633" s="409"/>
      <c r="AT633" s="409"/>
      <c r="AU633" s="409"/>
      <c r="AV633" s="422"/>
      <c r="AW633" s="422"/>
      <c r="AX633" s="79"/>
      <c r="BC633" s="409"/>
      <c r="BD633" s="409"/>
      <c r="BE633" s="409"/>
      <c r="BF633" s="422"/>
      <c r="BG633" s="422"/>
      <c r="BH633" s="79"/>
      <c r="BM633" s="409"/>
      <c r="BN633" s="409"/>
      <c r="BO633" s="409"/>
      <c r="BP633" s="422"/>
      <c r="BQ633" s="422"/>
      <c r="BR633" s="79"/>
      <c r="BW633" s="79"/>
      <c r="BX633" s="79"/>
      <c r="BY633" s="79"/>
      <c r="BZ633" s="422"/>
      <c r="CA633" s="422"/>
      <c r="CB633" s="79"/>
      <c r="CG633" s="409"/>
      <c r="CH633" s="409"/>
      <c r="CI633" s="409"/>
      <c r="CJ633" s="422"/>
      <c r="CK633" s="422"/>
      <c r="CL633" s="79"/>
      <c r="CQ633" s="409"/>
      <c r="CR633" s="409"/>
      <c r="CS633" s="409"/>
      <c r="CT633" s="422"/>
      <c r="CU633" s="422"/>
    </row>
    <row r="634" spans="5:99">
      <c r="E634" s="79"/>
      <c r="F634" s="79"/>
      <c r="G634" s="79"/>
      <c r="H634" s="79"/>
      <c r="I634" s="79"/>
      <c r="J634" s="79"/>
      <c r="O634" s="409"/>
      <c r="P634" s="409"/>
      <c r="Q634" s="409"/>
      <c r="R634" s="422"/>
      <c r="S634" s="422"/>
      <c r="T634" s="79"/>
      <c r="Y634" s="409"/>
      <c r="Z634" s="409"/>
      <c r="AA634" s="409"/>
      <c r="AB634" s="422"/>
      <c r="AC634" s="422"/>
      <c r="AD634" s="79"/>
      <c r="AI634" s="409"/>
      <c r="AJ634" s="409"/>
      <c r="AK634" s="409"/>
      <c r="AL634" s="79"/>
      <c r="AM634" s="79"/>
      <c r="AN634" s="79"/>
      <c r="AS634" s="409"/>
      <c r="AT634" s="409"/>
      <c r="AU634" s="409"/>
      <c r="AV634" s="422"/>
      <c r="AW634" s="422"/>
      <c r="AX634" s="79"/>
      <c r="BC634" s="409"/>
      <c r="BD634" s="409"/>
      <c r="BE634" s="409"/>
      <c r="BF634" s="422"/>
      <c r="BG634" s="422"/>
      <c r="BH634" s="79"/>
      <c r="BM634" s="409"/>
      <c r="BN634" s="409"/>
      <c r="BO634" s="409"/>
      <c r="BP634" s="422"/>
      <c r="BQ634" s="422"/>
      <c r="BR634" s="79"/>
      <c r="BW634" s="79"/>
      <c r="BX634" s="79"/>
      <c r="BY634" s="79"/>
      <c r="BZ634" s="422"/>
      <c r="CA634" s="422"/>
      <c r="CB634" s="79"/>
      <c r="CG634" s="409"/>
      <c r="CH634" s="409"/>
      <c r="CI634" s="409"/>
      <c r="CJ634" s="422"/>
      <c r="CK634" s="422"/>
      <c r="CL634" s="79"/>
      <c r="CQ634" s="409"/>
      <c r="CR634" s="409"/>
      <c r="CS634" s="409"/>
      <c r="CT634" s="422"/>
      <c r="CU634" s="422"/>
    </row>
    <row r="635" spans="5:99">
      <c r="E635" s="79"/>
      <c r="F635" s="79"/>
      <c r="G635" s="79"/>
      <c r="H635" s="79"/>
      <c r="I635" s="79"/>
      <c r="J635" s="79"/>
      <c r="O635" s="409"/>
      <c r="P635" s="409"/>
      <c r="Q635" s="409"/>
      <c r="R635" s="422"/>
      <c r="S635" s="422"/>
      <c r="T635" s="79"/>
      <c r="Y635" s="409"/>
      <c r="Z635" s="409"/>
      <c r="AA635" s="409"/>
      <c r="AB635" s="422"/>
      <c r="AC635" s="422"/>
      <c r="AD635" s="79"/>
      <c r="AI635" s="409"/>
      <c r="AJ635" s="409"/>
      <c r="AK635" s="409"/>
      <c r="AL635" s="79"/>
      <c r="AM635" s="79"/>
      <c r="AN635" s="79"/>
      <c r="AS635" s="409"/>
      <c r="AT635" s="409"/>
      <c r="AU635" s="409"/>
      <c r="AV635" s="422"/>
      <c r="AW635" s="422"/>
      <c r="AX635" s="79"/>
      <c r="BC635" s="409"/>
      <c r="BD635" s="409"/>
      <c r="BE635" s="409"/>
      <c r="BF635" s="422"/>
      <c r="BG635" s="422"/>
      <c r="BH635" s="79"/>
      <c r="BM635" s="409"/>
      <c r="BN635" s="409"/>
      <c r="BO635" s="409"/>
      <c r="BP635" s="422"/>
      <c r="BQ635" s="422"/>
      <c r="BR635" s="79"/>
      <c r="BW635" s="79"/>
      <c r="BX635" s="79"/>
      <c r="BY635" s="79"/>
      <c r="BZ635" s="422"/>
      <c r="CA635" s="422"/>
      <c r="CB635" s="79"/>
      <c r="CG635" s="409"/>
      <c r="CH635" s="409"/>
      <c r="CI635" s="409"/>
      <c r="CJ635" s="422"/>
      <c r="CK635" s="422"/>
      <c r="CL635" s="79"/>
      <c r="CQ635" s="409"/>
      <c r="CR635" s="409"/>
      <c r="CS635" s="409"/>
      <c r="CT635" s="422"/>
      <c r="CU635" s="422"/>
    </row>
    <row r="636" spans="5:99">
      <c r="E636" s="79"/>
      <c r="F636" s="79"/>
      <c r="G636" s="79"/>
      <c r="H636" s="79"/>
      <c r="I636" s="79"/>
      <c r="J636" s="79"/>
      <c r="O636" s="409"/>
      <c r="P636" s="409"/>
      <c r="Q636" s="409"/>
      <c r="R636" s="422"/>
      <c r="S636" s="422"/>
      <c r="T636" s="79"/>
      <c r="Y636" s="409"/>
      <c r="Z636" s="409"/>
      <c r="AA636" s="409"/>
      <c r="AB636" s="422"/>
      <c r="AC636" s="422"/>
      <c r="AD636" s="79"/>
      <c r="AI636" s="409"/>
      <c r="AJ636" s="409"/>
      <c r="AK636" s="409"/>
      <c r="AL636" s="79"/>
      <c r="AM636" s="79"/>
      <c r="AN636" s="79"/>
      <c r="AS636" s="409"/>
      <c r="AT636" s="409"/>
      <c r="AU636" s="409"/>
      <c r="AV636" s="422"/>
      <c r="AW636" s="422"/>
      <c r="AX636" s="79"/>
      <c r="BC636" s="409"/>
      <c r="BD636" s="409"/>
      <c r="BE636" s="409"/>
      <c r="BF636" s="422"/>
      <c r="BG636" s="422"/>
      <c r="BH636" s="79"/>
      <c r="BM636" s="409"/>
      <c r="BN636" s="409"/>
      <c r="BO636" s="409"/>
      <c r="BP636" s="422"/>
      <c r="BQ636" s="422"/>
      <c r="BR636" s="79"/>
      <c r="BW636" s="79"/>
      <c r="BX636" s="79"/>
      <c r="BY636" s="79"/>
      <c r="BZ636" s="422"/>
      <c r="CA636" s="422"/>
      <c r="CB636" s="79"/>
      <c r="CG636" s="409"/>
      <c r="CH636" s="409"/>
      <c r="CI636" s="409"/>
      <c r="CJ636" s="422"/>
      <c r="CK636" s="422"/>
      <c r="CL636" s="79"/>
      <c r="CQ636" s="409"/>
      <c r="CR636" s="409"/>
      <c r="CS636" s="409"/>
      <c r="CT636" s="422"/>
      <c r="CU636" s="422"/>
    </row>
    <row r="637" spans="5:99">
      <c r="E637" s="79"/>
      <c r="F637" s="79"/>
      <c r="G637" s="79"/>
      <c r="H637" s="79"/>
      <c r="I637" s="79"/>
      <c r="J637" s="79"/>
      <c r="O637" s="409"/>
      <c r="P637" s="409"/>
      <c r="Q637" s="409"/>
      <c r="R637" s="422"/>
      <c r="S637" s="422"/>
      <c r="T637" s="79"/>
      <c r="Y637" s="409"/>
      <c r="Z637" s="409"/>
      <c r="AA637" s="409"/>
      <c r="AB637" s="422"/>
      <c r="AC637" s="422"/>
      <c r="AD637" s="79"/>
      <c r="AI637" s="409"/>
      <c r="AJ637" s="409"/>
      <c r="AK637" s="409"/>
      <c r="AL637" s="79"/>
      <c r="AM637" s="79"/>
      <c r="AN637" s="79"/>
      <c r="AS637" s="409"/>
      <c r="AT637" s="409"/>
      <c r="AU637" s="409"/>
      <c r="AV637" s="422"/>
      <c r="AW637" s="422"/>
      <c r="AX637" s="79"/>
      <c r="BC637" s="409"/>
      <c r="BD637" s="409"/>
      <c r="BE637" s="409"/>
      <c r="BF637" s="422"/>
      <c r="BG637" s="422"/>
      <c r="BH637" s="79"/>
      <c r="BM637" s="409"/>
      <c r="BN637" s="409"/>
      <c r="BO637" s="409"/>
      <c r="BP637" s="422"/>
      <c r="BQ637" s="422"/>
      <c r="BR637" s="79"/>
      <c r="BW637" s="79"/>
      <c r="BX637" s="79"/>
      <c r="BY637" s="79"/>
      <c r="BZ637" s="422"/>
      <c r="CA637" s="422"/>
      <c r="CB637" s="79"/>
      <c r="CG637" s="409"/>
      <c r="CH637" s="409"/>
      <c r="CI637" s="409"/>
      <c r="CJ637" s="422"/>
      <c r="CK637" s="422"/>
      <c r="CL637" s="79"/>
      <c r="CQ637" s="409"/>
      <c r="CR637" s="409"/>
      <c r="CS637" s="409"/>
      <c r="CT637" s="422"/>
      <c r="CU637" s="422"/>
    </row>
    <row r="638" spans="5:99">
      <c r="E638" s="79"/>
      <c r="F638" s="79"/>
      <c r="G638" s="79"/>
      <c r="H638" s="79"/>
      <c r="I638" s="79"/>
      <c r="J638" s="79"/>
      <c r="O638" s="409"/>
      <c r="P638" s="409"/>
      <c r="Q638" s="409"/>
      <c r="R638" s="422"/>
      <c r="S638" s="422"/>
      <c r="T638" s="79"/>
      <c r="Y638" s="409"/>
      <c r="Z638" s="409"/>
      <c r="AA638" s="409"/>
      <c r="AB638" s="422"/>
      <c r="AC638" s="422"/>
      <c r="AD638" s="79"/>
      <c r="AI638" s="409"/>
      <c r="AJ638" s="409"/>
      <c r="AK638" s="409"/>
      <c r="AL638" s="79"/>
      <c r="AM638" s="79"/>
      <c r="AN638" s="79"/>
      <c r="AS638" s="409"/>
      <c r="AT638" s="409"/>
      <c r="AU638" s="409"/>
      <c r="AV638" s="422"/>
      <c r="AW638" s="422"/>
      <c r="AX638" s="79"/>
      <c r="BC638" s="409"/>
      <c r="BD638" s="409"/>
      <c r="BE638" s="409"/>
      <c r="BF638" s="422"/>
      <c r="BG638" s="422"/>
      <c r="BH638" s="79"/>
      <c r="BM638" s="409"/>
      <c r="BN638" s="409"/>
      <c r="BO638" s="409"/>
      <c r="BP638" s="422"/>
      <c r="BQ638" s="422"/>
      <c r="BR638" s="79"/>
      <c r="BW638" s="79"/>
      <c r="BX638" s="79"/>
      <c r="BY638" s="79"/>
      <c r="BZ638" s="422"/>
      <c r="CA638" s="422"/>
      <c r="CB638" s="79"/>
      <c r="CG638" s="409"/>
      <c r="CH638" s="409"/>
      <c r="CI638" s="409"/>
      <c r="CJ638" s="422"/>
      <c r="CK638" s="422"/>
      <c r="CL638" s="79"/>
      <c r="CQ638" s="409"/>
      <c r="CR638" s="409"/>
      <c r="CS638" s="409"/>
      <c r="CT638" s="422"/>
      <c r="CU638" s="422"/>
    </row>
    <row r="639" spans="5:99">
      <c r="E639" s="79"/>
      <c r="F639" s="79"/>
      <c r="G639" s="79"/>
      <c r="H639" s="79"/>
      <c r="I639" s="79"/>
      <c r="J639" s="79"/>
      <c r="O639" s="409"/>
      <c r="P639" s="409"/>
      <c r="Q639" s="409"/>
      <c r="R639" s="422"/>
      <c r="S639" s="422"/>
      <c r="T639" s="79"/>
      <c r="Y639" s="409"/>
      <c r="Z639" s="409"/>
      <c r="AA639" s="409"/>
      <c r="AB639" s="422"/>
      <c r="AC639" s="422"/>
      <c r="AD639" s="79"/>
      <c r="AI639" s="409"/>
      <c r="AJ639" s="409"/>
      <c r="AK639" s="409"/>
      <c r="AL639" s="79"/>
      <c r="AM639" s="79"/>
      <c r="AN639" s="79"/>
      <c r="AS639" s="409"/>
      <c r="AT639" s="409"/>
      <c r="AU639" s="409"/>
      <c r="AV639" s="422"/>
      <c r="AW639" s="422"/>
      <c r="AX639" s="79"/>
      <c r="BC639" s="409"/>
      <c r="BD639" s="409"/>
      <c r="BE639" s="409"/>
      <c r="BF639" s="422"/>
      <c r="BG639" s="422"/>
      <c r="BH639" s="79"/>
      <c r="BM639" s="409"/>
      <c r="BN639" s="409"/>
      <c r="BO639" s="409"/>
      <c r="BP639" s="422"/>
      <c r="BQ639" s="422"/>
      <c r="BR639" s="79"/>
      <c r="BW639" s="79"/>
      <c r="BX639" s="79"/>
      <c r="BY639" s="79"/>
      <c r="BZ639" s="422"/>
      <c r="CA639" s="422"/>
      <c r="CB639" s="79"/>
      <c r="CG639" s="409"/>
      <c r="CH639" s="409"/>
      <c r="CI639" s="409"/>
      <c r="CJ639" s="422"/>
      <c r="CK639" s="422"/>
      <c r="CL639" s="79"/>
      <c r="CQ639" s="409"/>
      <c r="CR639" s="409"/>
      <c r="CS639" s="409"/>
      <c r="CT639" s="422"/>
      <c r="CU639" s="422"/>
    </row>
    <row r="640" spans="5:99">
      <c r="E640" s="79"/>
      <c r="F640" s="79"/>
      <c r="G640" s="79"/>
      <c r="H640" s="79"/>
      <c r="I640" s="79"/>
      <c r="J640" s="79"/>
      <c r="O640" s="409"/>
      <c r="P640" s="409"/>
      <c r="Q640" s="409"/>
      <c r="R640" s="422"/>
      <c r="S640" s="422"/>
      <c r="T640" s="79"/>
      <c r="Y640" s="409"/>
      <c r="Z640" s="409"/>
      <c r="AA640" s="409"/>
      <c r="AB640" s="422"/>
      <c r="AC640" s="422"/>
      <c r="AD640" s="79"/>
      <c r="AI640" s="409"/>
      <c r="AJ640" s="409"/>
      <c r="AK640" s="409"/>
      <c r="AL640" s="79"/>
      <c r="AM640" s="79"/>
      <c r="AN640" s="79"/>
      <c r="AS640" s="409"/>
      <c r="AT640" s="409"/>
      <c r="AU640" s="409"/>
      <c r="AV640" s="422"/>
      <c r="AW640" s="422"/>
      <c r="AX640" s="79"/>
      <c r="BC640" s="409"/>
      <c r="BD640" s="409"/>
      <c r="BE640" s="409"/>
      <c r="BF640" s="422"/>
      <c r="BG640" s="422"/>
      <c r="BH640" s="79"/>
      <c r="BM640" s="409"/>
      <c r="BN640" s="409"/>
      <c r="BO640" s="409"/>
      <c r="BP640" s="422"/>
      <c r="BQ640" s="422"/>
      <c r="BR640" s="79"/>
      <c r="BW640" s="79"/>
      <c r="BX640" s="79"/>
      <c r="BY640" s="79"/>
      <c r="BZ640" s="422"/>
      <c r="CA640" s="422"/>
      <c r="CB640" s="79"/>
      <c r="CG640" s="409"/>
      <c r="CH640" s="409"/>
      <c r="CI640" s="409"/>
      <c r="CJ640" s="422"/>
      <c r="CK640" s="422"/>
      <c r="CL640" s="79"/>
      <c r="CQ640" s="409"/>
      <c r="CR640" s="409"/>
      <c r="CS640" s="409"/>
      <c r="CT640" s="422"/>
      <c r="CU640" s="422"/>
    </row>
    <row r="641" spans="5:99">
      <c r="E641" s="79"/>
      <c r="F641" s="79"/>
      <c r="G641" s="79"/>
      <c r="H641" s="79"/>
      <c r="I641" s="79"/>
      <c r="J641" s="79"/>
      <c r="O641" s="409"/>
      <c r="P641" s="409"/>
      <c r="Q641" s="409"/>
      <c r="R641" s="422"/>
      <c r="S641" s="422"/>
      <c r="T641" s="79"/>
      <c r="Y641" s="409"/>
      <c r="Z641" s="409"/>
      <c r="AA641" s="409"/>
      <c r="AB641" s="422"/>
      <c r="AC641" s="422"/>
      <c r="AD641" s="79"/>
      <c r="AI641" s="409"/>
      <c r="AJ641" s="409"/>
      <c r="AK641" s="409"/>
      <c r="AL641" s="79"/>
      <c r="AM641" s="79"/>
      <c r="AN641" s="79"/>
      <c r="AS641" s="409"/>
      <c r="AT641" s="409"/>
      <c r="AU641" s="409"/>
      <c r="AV641" s="422"/>
      <c r="AW641" s="422"/>
      <c r="AX641" s="79"/>
      <c r="BC641" s="409"/>
      <c r="BD641" s="409"/>
      <c r="BE641" s="409"/>
      <c r="BF641" s="422"/>
      <c r="BG641" s="422"/>
      <c r="BH641" s="79"/>
      <c r="BM641" s="409"/>
      <c r="BN641" s="409"/>
      <c r="BO641" s="409"/>
      <c r="BP641" s="422"/>
      <c r="BQ641" s="422"/>
      <c r="BR641" s="79"/>
      <c r="BW641" s="79"/>
      <c r="BX641" s="79"/>
      <c r="BY641" s="79"/>
      <c r="BZ641" s="422"/>
      <c r="CA641" s="422"/>
      <c r="CB641" s="79"/>
      <c r="CG641" s="409"/>
      <c r="CH641" s="409"/>
      <c r="CI641" s="409"/>
      <c r="CJ641" s="422"/>
      <c r="CK641" s="422"/>
      <c r="CL641" s="79"/>
      <c r="CQ641" s="409"/>
      <c r="CR641" s="409"/>
      <c r="CS641" s="409"/>
      <c r="CT641" s="422"/>
      <c r="CU641" s="422"/>
    </row>
    <row r="642" spans="5:99">
      <c r="E642" s="79"/>
      <c r="F642" s="79"/>
      <c r="G642" s="79"/>
      <c r="H642" s="79"/>
      <c r="I642" s="79"/>
      <c r="J642" s="79"/>
      <c r="O642" s="409"/>
      <c r="P642" s="409"/>
      <c r="Q642" s="409"/>
      <c r="R642" s="422"/>
      <c r="S642" s="422"/>
      <c r="T642" s="79"/>
      <c r="Y642" s="409"/>
      <c r="Z642" s="409"/>
      <c r="AA642" s="409"/>
      <c r="AB642" s="422"/>
      <c r="AC642" s="422"/>
      <c r="AD642" s="79"/>
      <c r="AI642" s="409"/>
      <c r="AJ642" s="409"/>
      <c r="AK642" s="409"/>
      <c r="AL642" s="79"/>
      <c r="AM642" s="79"/>
      <c r="AN642" s="79"/>
      <c r="AS642" s="409"/>
      <c r="AT642" s="409"/>
      <c r="AU642" s="409"/>
      <c r="AV642" s="422"/>
      <c r="AW642" s="422"/>
      <c r="AX642" s="79"/>
      <c r="BC642" s="409"/>
      <c r="BD642" s="409"/>
      <c r="BE642" s="409"/>
      <c r="BF642" s="422"/>
      <c r="BG642" s="422"/>
      <c r="BH642" s="79"/>
      <c r="BM642" s="409"/>
      <c r="BN642" s="409"/>
      <c r="BO642" s="409"/>
      <c r="BP642" s="422"/>
      <c r="BQ642" s="422"/>
      <c r="BR642" s="79"/>
      <c r="BW642" s="79"/>
      <c r="BX642" s="79"/>
      <c r="BY642" s="79"/>
      <c r="BZ642" s="422"/>
      <c r="CA642" s="422"/>
      <c r="CB642" s="79"/>
      <c r="CG642" s="409"/>
      <c r="CH642" s="409"/>
      <c r="CI642" s="409"/>
      <c r="CJ642" s="422"/>
      <c r="CK642" s="422"/>
      <c r="CL642" s="79"/>
      <c r="CQ642" s="409"/>
      <c r="CR642" s="409"/>
      <c r="CS642" s="409"/>
      <c r="CT642" s="422"/>
      <c r="CU642" s="422"/>
    </row>
    <row r="643" spans="5:99">
      <c r="E643" s="79"/>
      <c r="F643" s="79"/>
      <c r="G643" s="79"/>
      <c r="H643" s="79"/>
      <c r="I643" s="79"/>
      <c r="J643" s="79"/>
      <c r="O643" s="409"/>
      <c r="P643" s="409"/>
      <c r="Q643" s="409"/>
      <c r="R643" s="422"/>
      <c r="S643" s="422"/>
      <c r="T643" s="79"/>
      <c r="Y643" s="409"/>
      <c r="Z643" s="409"/>
      <c r="AA643" s="409"/>
      <c r="AB643" s="422"/>
      <c r="AC643" s="422"/>
      <c r="AD643" s="79"/>
      <c r="AI643" s="409"/>
      <c r="AJ643" s="409"/>
      <c r="AK643" s="409"/>
      <c r="AL643" s="79"/>
      <c r="AM643" s="79"/>
      <c r="AN643" s="79"/>
      <c r="AS643" s="409"/>
      <c r="AT643" s="409"/>
      <c r="AU643" s="409"/>
      <c r="AV643" s="422"/>
      <c r="AW643" s="422"/>
      <c r="AX643" s="79"/>
      <c r="BC643" s="409"/>
      <c r="BD643" s="409"/>
      <c r="BE643" s="409"/>
      <c r="BF643" s="422"/>
      <c r="BG643" s="422"/>
      <c r="BH643" s="79"/>
      <c r="BM643" s="409"/>
      <c r="BN643" s="409"/>
      <c r="BO643" s="409"/>
      <c r="BP643" s="422"/>
      <c r="BQ643" s="422"/>
      <c r="BR643" s="79"/>
      <c r="BW643" s="79"/>
      <c r="BX643" s="79"/>
      <c r="BY643" s="79"/>
      <c r="BZ643" s="422"/>
      <c r="CA643" s="422"/>
      <c r="CB643" s="79"/>
      <c r="CG643" s="409"/>
      <c r="CH643" s="409"/>
      <c r="CI643" s="409"/>
      <c r="CJ643" s="422"/>
      <c r="CK643" s="422"/>
      <c r="CL643" s="79"/>
      <c r="CQ643" s="409"/>
      <c r="CR643" s="409"/>
      <c r="CS643" s="409"/>
      <c r="CT643" s="422"/>
      <c r="CU643" s="422"/>
    </row>
    <row r="644" spans="5:99">
      <c r="E644" s="79"/>
      <c r="F644" s="79"/>
      <c r="G644" s="79"/>
      <c r="H644" s="79"/>
      <c r="I644" s="79"/>
      <c r="J644" s="79"/>
      <c r="O644" s="409"/>
      <c r="P644" s="409"/>
      <c r="Q644" s="409"/>
      <c r="R644" s="422"/>
      <c r="S644" s="422"/>
      <c r="T644" s="79"/>
      <c r="Y644" s="409"/>
      <c r="Z644" s="409"/>
      <c r="AA644" s="409"/>
      <c r="AB644" s="422"/>
      <c r="AC644" s="422"/>
      <c r="AD644" s="79"/>
      <c r="AI644" s="409"/>
      <c r="AJ644" s="409"/>
      <c r="AK644" s="409"/>
      <c r="AL644" s="79"/>
      <c r="AM644" s="79"/>
      <c r="AN644" s="79"/>
      <c r="AS644" s="409"/>
      <c r="AT644" s="409"/>
      <c r="AU644" s="409"/>
      <c r="AV644" s="422"/>
      <c r="AW644" s="422"/>
      <c r="AX644" s="79"/>
      <c r="BC644" s="409"/>
      <c r="BD644" s="409"/>
      <c r="BE644" s="409"/>
      <c r="BF644" s="422"/>
      <c r="BG644" s="422"/>
      <c r="BH644" s="79"/>
      <c r="BM644" s="409"/>
      <c r="BN644" s="409"/>
      <c r="BO644" s="409"/>
      <c r="BP644" s="422"/>
      <c r="BQ644" s="422"/>
      <c r="BR644" s="79"/>
      <c r="BW644" s="79"/>
      <c r="BX644" s="79"/>
      <c r="BY644" s="79"/>
      <c r="BZ644" s="422"/>
      <c r="CA644" s="422"/>
      <c r="CB644" s="79"/>
      <c r="CG644" s="409"/>
      <c r="CH644" s="409"/>
      <c r="CI644" s="409"/>
      <c r="CJ644" s="422"/>
      <c r="CK644" s="422"/>
      <c r="CL644" s="79"/>
      <c r="CQ644" s="409"/>
      <c r="CR644" s="409"/>
      <c r="CS644" s="409"/>
      <c r="CT644" s="422"/>
      <c r="CU644" s="422"/>
    </row>
    <row r="645" spans="5:99">
      <c r="E645" s="79"/>
      <c r="F645" s="79"/>
      <c r="G645" s="79"/>
      <c r="H645" s="79"/>
      <c r="I645" s="79"/>
      <c r="J645" s="79"/>
      <c r="O645" s="409"/>
      <c r="P645" s="409"/>
      <c r="Q645" s="409"/>
      <c r="R645" s="422"/>
      <c r="S645" s="422"/>
      <c r="T645" s="79"/>
      <c r="Y645" s="409"/>
      <c r="Z645" s="409"/>
      <c r="AA645" s="409"/>
      <c r="AB645" s="422"/>
      <c r="AC645" s="422"/>
      <c r="AD645" s="79"/>
      <c r="AI645" s="409"/>
      <c r="AJ645" s="409"/>
      <c r="AK645" s="409"/>
      <c r="AL645" s="79"/>
      <c r="AM645" s="79"/>
      <c r="AN645" s="79"/>
      <c r="AS645" s="409"/>
      <c r="AT645" s="409"/>
      <c r="AU645" s="409"/>
      <c r="AV645" s="422"/>
      <c r="AW645" s="422"/>
      <c r="AX645" s="79"/>
      <c r="BC645" s="409"/>
      <c r="BD645" s="409"/>
      <c r="BE645" s="409"/>
      <c r="BF645" s="422"/>
      <c r="BG645" s="422"/>
      <c r="BH645" s="79"/>
      <c r="BM645" s="409"/>
      <c r="BN645" s="409"/>
      <c r="BO645" s="409"/>
      <c r="BP645" s="422"/>
      <c r="BQ645" s="422"/>
      <c r="BR645" s="79"/>
      <c r="BW645" s="79"/>
      <c r="BX645" s="79"/>
      <c r="BY645" s="79"/>
      <c r="BZ645" s="422"/>
      <c r="CA645" s="422"/>
      <c r="CB645" s="79"/>
      <c r="CG645" s="409"/>
      <c r="CH645" s="409"/>
      <c r="CI645" s="409"/>
      <c r="CJ645" s="422"/>
      <c r="CK645" s="422"/>
      <c r="CL645" s="79"/>
      <c r="CQ645" s="409"/>
      <c r="CR645" s="409"/>
      <c r="CS645" s="409"/>
      <c r="CT645" s="422"/>
      <c r="CU645" s="422"/>
    </row>
    <row r="646" spans="5:99">
      <c r="E646" s="79"/>
      <c r="F646" s="79"/>
      <c r="G646" s="79"/>
      <c r="H646" s="79"/>
      <c r="I646" s="79"/>
      <c r="J646" s="79"/>
      <c r="O646" s="409"/>
      <c r="P646" s="409"/>
      <c r="Q646" s="409"/>
      <c r="R646" s="422"/>
      <c r="S646" s="422"/>
      <c r="T646" s="79"/>
      <c r="Y646" s="409"/>
      <c r="Z646" s="409"/>
      <c r="AA646" s="409"/>
      <c r="AB646" s="422"/>
      <c r="AC646" s="422"/>
      <c r="AD646" s="79"/>
      <c r="AI646" s="409"/>
      <c r="AJ646" s="409"/>
      <c r="AK646" s="409"/>
      <c r="AL646" s="79"/>
      <c r="AM646" s="79"/>
      <c r="AN646" s="79"/>
      <c r="AS646" s="409"/>
      <c r="AT646" s="409"/>
      <c r="AU646" s="409"/>
      <c r="AV646" s="422"/>
      <c r="AW646" s="422"/>
      <c r="AX646" s="79"/>
      <c r="BC646" s="409"/>
      <c r="BD646" s="409"/>
      <c r="BE646" s="409"/>
      <c r="BF646" s="422"/>
      <c r="BG646" s="422"/>
      <c r="BH646" s="79"/>
      <c r="BM646" s="409"/>
      <c r="BN646" s="409"/>
      <c r="BO646" s="409"/>
      <c r="BP646" s="422"/>
      <c r="BQ646" s="422"/>
      <c r="BR646" s="79"/>
      <c r="BW646" s="79"/>
      <c r="BX646" s="79"/>
      <c r="BY646" s="79"/>
      <c r="BZ646" s="422"/>
      <c r="CA646" s="422"/>
      <c r="CB646" s="79"/>
      <c r="CG646" s="409"/>
      <c r="CH646" s="409"/>
      <c r="CI646" s="409"/>
      <c r="CJ646" s="422"/>
      <c r="CK646" s="422"/>
      <c r="CL646" s="79"/>
      <c r="CQ646" s="409"/>
      <c r="CR646" s="409"/>
      <c r="CS646" s="409"/>
      <c r="CT646" s="422"/>
      <c r="CU646" s="422"/>
    </row>
    <row r="647" spans="5:99">
      <c r="E647" s="79"/>
      <c r="F647" s="79"/>
      <c r="G647" s="79"/>
      <c r="H647" s="79"/>
      <c r="I647" s="79"/>
      <c r="J647" s="79"/>
      <c r="O647" s="409"/>
      <c r="P647" s="409"/>
      <c r="Q647" s="409"/>
      <c r="R647" s="422"/>
      <c r="S647" s="422"/>
      <c r="T647" s="79"/>
      <c r="Y647" s="409"/>
      <c r="Z647" s="409"/>
      <c r="AA647" s="409"/>
      <c r="AB647" s="422"/>
      <c r="AC647" s="422"/>
      <c r="AD647" s="79"/>
      <c r="AI647" s="409"/>
      <c r="AJ647" s="409"/>
      <c r="AK647" s="409"/>
      <c r="AL647" s="79"/>
      <c r="AM647" s="79"/>
      <c r="AN647" s="79"/>
      <c r="AS647" s="409"/>
      <c r="AT647" s="409"/>
      <c r="AU647" s="409"/>
      <c r="AV647" s="422"/>
      <c r="AW647" s="422"/>
      <c r="AX647" s="79"/>
      <c r="BC647" s="409"/>
      <c r="BD647" s="409"/>
      <c r="BE647" s="409"/>
      <c r="BF647" s="422"/>
      <c r="BG647" s="422"/>
      <c r="BH647" s="79"/>
      <c r="BM647" s="409"/>
      <c r="BN647" s="409"/>
      <c r="BO647" s="409"/>
      <c r="BP647" s="422"/>
      <c r="BQ647" s="422"/>
      <c r="BR647" s="79"/>
      <c r="BW647" s="79"/>
      <c r="BX647" s="79"/>
      <c r="BY647" s="79"/>
      <c r="BZ647" s="422"/>
      <c r="CA647" s="422"/>
      <c r="CB647" s="79"/>
      <c r="CG647" s="409"/>
      <c r="CH647" s="409"/>
      <c r="CI647" s="409"/>
      <c r="CJ647" s="422"/>
      <c r="CK647" s="422"/>
      <c r="CL647" s="79"/>
      <c r="CQ647" s="409"/>
      <c r="CR647" s="409"/>
      <c r="CS647" s="409"/>
      <c r="CT647" s="422"/>
      <c r="CU647" s="422"/>
    </row>
    <row r="648" spans="5:99">
      <c r="E648" s="79"/>
      <c r="F648" s="79"/>
      <c r="G648" s="79"/>
      <c r="H648" s="79"/>
      <c r="I648" s="79"/>
      <c r="J648" s="79"/>
      <c r="O648" s="409"/>
      <c r="P648" s="409"/>
      <c r="Q648" s="409"/>
      <c r="R648" s="422"/>
      <c r="S648" s="422"/>
      <c r="T648" s="79"/>
      <c r="Y648" s="409"/>
      <c r="Z648" s="409"/>
      <c r="AA648" s="409"/>
      <c r="AB648" s="422"/>
      <c r="AC648" s="422"/>
      <c r="AD648" s="79"/>
      <c r="AI648" s="409"/>
      <c r="AJ648" s="409"/>
      <c r="AK648" s="409"/>
      <c r="AL648" s="79"/>
      <c r="AM648" s="79"/>
      <c r="AN648" s="79"/>
      <c r="AS648" s="409"/>
      <c r="AT648" s="409"/>
      <c r="AU648" s="409"/>
      <c r="AV648" s="422"/>
      <c r="AW648" s="422"/>
      <c r="AX648" s="79"/>
      <c r="BC648" s="409"/>
      <c r="BD648" s="409"/>
      <c r="BE648" s="409"/>
      <c r="BF648" s="422"/>
      <c r="BG648" s="422"/>
      <c r="BH648" s="79"/>
      <c r="BM648" s="409"/>
      <c r="BN648" s="409"/>
      <c r="BO648" s="409"/>
      <c r="BP648" s="422"/>
      <c r="BQ648" s="422"/>
      <c r="BR648" s="79"/>
      <c r="BW648" s="79"/>
      <c r="BX648" s="79"/>
      <c r="BY648" s="79"/>
      <c r="BZ648" s="422"/>
      <c r="CA648" s="422"/>
      <c r="CB648" s="79"/>
      <c r="CG648" s="409"/>
      <c r="CH648" s="409"/>
      <c r="CI648" s="409"/>
      <c r="CJ648" s="422"/>
      <c r="CK648" s="422"/>
      <c r="CL648" s="79"/>
      <c r="CQ648" s="409"/>
      <c r="CR648" s="409"/>
      <c r="CS648" s="409"/>
      <c r="CT648" s="422"/>
      <c r="CU648" s="422"/>
    </row>
    <row r="649" spans="5:99">
      <c r="E649" s="79"/>
      <c r="F649" s="79"/>
      <c r="G649" s="79"/>
      <c r="H649" s="79"/>
      <c r="I649" s="79"/>
      <c r="J649" s="79"/>
      <c r="O649" s="409"/>
      <c r="P649" s="409"/>
      <c r="Q649" s="409"/>
      <c r="R649" s="422"/>
      <c r="S649" s="422"/>
      <c r="T649" s="79"/>
      <c r="Y649" s="409"/>
      <c r="Z649" s="409"/>
      <c r="AA649" s="409"/>
      <c r="AB649" s="422"/>
      <c r="AC649" s="422"/>
      <c r="AD649" s="79"/>
      <c r="AI649" s="409"/>
      <c r="AJ649" s="409"/>
      <c r="AK649" s="409"/>
      <c r="AL649" s="79"/>
      <c r="AM649" s="79"/>
      <c r="AN649" s="79"/>
      <c r="AS649" s="409"/>
      <c r="AT649" s="409"/>
      <c r="AU649" s="409"/>
      <c r="AV649" s="422"/>
      <c r="AW649" s="422"/>
      <c r="AX649" s="79"/>
      <c r="BC649" s="409"/>
      <c r="BD649" s="409"/>
      <c r="BE649" s="409"/>
      <c r="BF649" s="422"/>
      <c r="BG649" s="422"/>
      <c r="BH649" s="79"/>
      <c r="BM649" s="409"/>
      <c r="BN649" s="409"/>
      <c r="BO649" s="409"/>
      <c r="BP649" s="422"/>
      <c r="BQ649" s="422"/>
      <c r="BR649" s="79"/>
      <c r="BW649" s="79"/>
      <c r="BX649" s="79"/>
      <c r="BY649" s="79"/>
      <c r="BZ649" s="422"/>
      <c r="CA649" s="422"/>
      <c r="CB649" s="79"/>
      <c r="CG649" s="409"/>
      <c r="CH649" s="409"/>
      <c r="CI649" s="409"/>
      <c r="CJ649" s="422"/>
      <c r="CK649" s="422"/>
      <c r="CL649" s="79"/>
      <c r="CQ649" s="409"/>
      <c r="CR649" s="409"/>
      <c r="CS649" s="409"/>
      <c r="CT649" s="422"/>
      <c r="CU649" s="422"/>
    </row>
    <row r="650" spans="5:99">
      <c r="E650" s="79"/>
      <c r="F650" s="79"/>
      <c r="G650" s="79"/>
      <c r="H650" s="79"/>
      <c r="I650" s="79"/>
      <c r="J650" s="79"/>
      <c r="O650" s="409"/>
      <c r="P650" s="409"/>
      <c r="Q650" s="409"/>
      <c r="R650" s="422"/>
      <c r="S650" s="422"/>
      <c r="T650" s="79"/>
      <c r="Y650" s="409"/>
      <c r="Z650" s="409"/>
      <c r="AA650" s="409"/>
      <c r="AB650" s="422"/>
      <c r="AC650" s="422"/>
      <c r="AD650" s="79"/>
      <c r="AI650" s="409"/>
      <c r="AJ650" s="409"/>
      <c r="AK650" s="409"/>
      <c r="AL650" s="79"/>
      <c r="AM650" s="79"/>
      <c r="AN650" s="79"/>
      <c r="AS650" s="409"/>
      <c r="AT650" s="409"/>
      <c r="AU650" s="409"/>
      <c r="AV650" s="422"/>
      <c r="AW650" s="422"/>
      <c r="AX650" s="79"/>
      <c r="BC650" s="409"/>
      <c r="BD650" s="409"/>
      <c r="BE650" s="409"/>
      <c r="BF650" s="422"/>
      <c r="BG650" s="422"/>
      <c r="BH650" s="79"/>
      <c r="BM650" s="409"/>
      <c r="BN650" s="409"/>
      <c r="BO650" s="409"/>
      <c r="BP650" s="422"/>
      <c r="BQ650" s="422"/>
      <c r="BR650" s="79"/>
      <c r="BW650" s="79"/>
      <c r="BX650" s="79"/>
      <c r="BY650" s="79"/>
      <c r="BZ650" s="422"/>
      <c r="CA650" s="422"/>
      <c r="CB650" s="79"/>
      <c r="CG650" s="409"/>
      <c r="CH650" s="409"/>
      <c r="CI650" s="409"/>
      <c r="CJ650" s="422"/>
      <c r="CK650" s="422"/>
      <c r="CL650" s="79"/>
      <c r="CQ650" s="409"/>
      <c r="CR650" s="409"/>
      <c r="CS650" s="409"/>
      <c r="CT650" s="422"/>
      <c r="CU650" s="422"/>
    </row>
    <row r="651" spans="5:99">
      <c r="E651" s="79"/>
      <c r="F651" s="79"/>
      <c r="G651" s="79"/>
      <c r="H651" s="79"/>
      <c r="I651" s="79"/>
      <c r="J651" s="79"/>
      <c r="O651" s="409"/>
      <c r="P651" s="409"/>
      <c r="Q651" s="409"/>
      <c r="R651" s="422"/>
      <c r="S651" s="422"/>
      <c r="T651" s="79"/>
      <c r="Y651" s="409"/>
      <c r="Z651" s="409"/>
      <c r="AA651" s="409"/>
      <c r="AB651" s="422"/>
      <c r="AC651" s="422"/>
      <c r="AD651" s="79"/>
      <c r="AI651" s="409"/>
      <c r="AJ651" s="409"/>
      <c r="AK651" s="409"/>
      <c r="AL651" s="79"/>
      <c r="AM651" s="79"/>
      <c r="AN651" s="79"/>
      <c r="AS651" s="409"/>
      <c r="AT651" s="409"/>
      <c r="AU651" s="409"/>
      <c r="AV651" s="422"/>
      <c r="AW651" s="422"/>
      <c r="AX651" s="79"/>
      <c r="BC651" s="409"/>
      <c r="BD651" s="409"/>
      <c r="BE651" s="409"/>
      <c r="BF651" s="422"/>
      <c r="BG651" s="422"/>
      <c r="BH651" s="79"/>
      <c r="BM651" s="409"/>
      <c r="BN651" s="409"/>
      <c r="BO651" s="409"/>
      <c r="BP651" s="422"/>
      <c r="BQ651" s="422"/>
      <c r="BR651" s="79"/>
      <c r="BW651" s="79"/>
      <c r="BX651" s="79"/>
      <c r="BY651" s="79"/>
      <c r="BZ651" s="422"/>
      <c r="CA651" s="422"/>
      <c r="CB651" s="79"/>
      <c r="CG651" s="409"/>
      <c r="CH651" s="409"/>
      <c r="CI651" s="409"/>
      <c r="CJ651" s="422"/>
      <c r="CK651" s="422"/>
      <c r="CL651" s="79"/>
      <c r="CQ651" s="409"/>
      <c r="CR651" s="409"/>
      <c r="CS651" s="409"/>
      <c r="CT651" s="422"/>
      <c r="CU651" s="422"/>
    </row>
    <row r="652" spans="5:99">
      <c r="E652" s="79"/>
      <c r="F652" s="79"/>
      <c r="G652" s="79"/>
      <c r="H652" s="79"/>
      <c r="I652" s="79"/>
      <c r="J652" s="79"/>
      <c r="O652" s="409"/>
      <c r="P652" s="409"/>
      <c r="Q652" s="409"/>
      <c r="R652" s="422"/>
      <c r="S652" s="422"/>
      <c r="T652" s="79"/>
      <c r="Y652" s="409"/>
      <c r="Z652" s="409"/>
      <c r="AA652" s="409"/>
      <c r="AB652" s="422"/>
      <c r="AC652" s="422"/>
      <c r="AD652" s="79"/>
      <c r="AI652" s="409"/>
      <c r="AJ652" s="409"/>
      <c r="AK652" s="409"/>
      <c r="AL652" s="79"/>
      <c r="AM652" s="79"/>
      <c r="AN652" s="79"/>
      <c r="AS652" s="409"/>
      <c r="AT652" s="409"/>
      <c r="AU652" s="409"/>
      <c r="AV652" s="422"/>
      <c r="AW652" s="422"/>
      <c r="AX652" s="79"/>
      <c r="BC652" s="409"/>
      <c r="BD652" s="409"/>
      <c r="BE652" s="409"/>
      <c r="BF652" s="422"/>
      <c r="BG652" s="422"/>
      <c r="BH652" s="79"/>
      <c r="BM652" s="409"/>
      <c r="BN652" s="409"/>
      <c r="BO652" s="409"/>
      <c r="BP652" s="422"/>
      <c r="BQ652" s="422"/>
      <c r="BR652" s="79"/>
      <c r="BW652" s="79"/>
      <c r="BX652" s="79"/>
      <c r="BY652" s="79"/>
      <c r="BZ652" s="422"/>
      <c r="CA652" s="422"/>
      <c r="CB652" s="79"/>
      <c r="CG652" s="409"/>
      <c r="CH652" s="409"/>
      <c r="CI652" s="409"/>
      <c r="CJ652" s="422"/>
      <c r="CK652" s="422"/>
      <c r="CL652" s="79"/>
      <c r="CQ652" s="409"/>
      <c r="CR652" s="409"/>
      <c r="CS652" s="409"/>
      <c r="CT652" s="422"/>
      <c r="CU652" s="422"/>
    </row>
    <row r="653" spans="5:99">
      <c r="E653" s="79"/>
      <c r="F653" s="79"/>
      <c r="G653" s="79"/>
      <c r="H653" s="79"/>
      <c r="I653" s="79"/>
      <c r="J653" s="79"/>
      <c r="O653" s="409"/>
      <c r="P653" s="409"/>
      <c r="Q653" s="409"/>
      <c r="R653" s="422"/>
      <c r="S653" s="422"/>
      <c r="T653" s="79"/>
      <c r="Y653" s="409"/>
      <c r="Z653" s="409"/>
      <c r="AA653" s="409"/>
      <c r="AB653" s="422"/>
      <c r="AC653" s="422"/>
      <c r="AD653" s="79"/>
      <c r="AI653" s="409"/>
      <c r="AJ653" s="409"/>
      <c r="AK653" s="409"/>
      <c r="AL653" s="79"/>
      <c r="AM653" s="79"/>
      <c r="AN653" s="79"/>
      <c r="AS653" s="409"/>
      <c r="AT653" s="409"/>
      <c r="AU653" s="409"/>
      <c r="AV653" s="422"/>
      <c r="AW653" s="422"/>
      <c r="AX653" s="79"/>
      <c r="BC653" s="409"/>
      <c r="BD653" s="409"/>
      <c r="BE653" s="409"/>
      <c r="BF653" s="422"/>
      <c r="BG653" s="422"/>
      <c r="BH653" s="79"/>
      <c r="BM653" s="409"/>
      <c r="BN653" s="409"/>
      <c r="BO653" s="409"/>
      <c r="BP653" s="422"/>
      <c r="BQ653" s="422"/>
      <c r="BR653" s="79"/>
      <c r="BW653" s="79"/>
      <c r="BX653" s="79"/>
      <c r="BY653" s="79"/>
      <c r="BZ653" s="422"/>
      <c r="CA653" s="422"/>
      <c r="CB653" s="79"/>
      <c r="CG653" s="409"/>
      <c r="CH653" s="409"/>
      <c r="CI653" s="409"/>
      <c r="CJ653" s="422"/>
      <c r="CK653" s="422"/>
      <c r="CL653" s="79"/>
      <c r="CQ653" s="409"/>
      <c r="CR653" s="409"/>
      <c r="CS653" s="409"/>
      <c r="CT653" s="422"/>
      <c r="CU653" s="422"/>
    </row>
    <row r="654" spans="5:99">
      <c r="E654" s="79"/>
      <c r="F654" s="79"/>
      <c r="G654" s="79"/>
      <c r="H654" s="79"/>
      <c r="I654" s="79"/>
      <c r="J654" s="79"/>
      <c r="O654" s="409"/>
      <c r="P654" s="409"/>
      <c r="Q654" s="409"/>
      <c r="R654" s="422"/>
      <c r="S654" s="422"/>
      <c r="T654" s="79"/>
      <c r="Y654" s="409"/>
      <c r="Z654" s="409"/>
      <c r="AA654" s="409"/>
      <c r="AB654" s="422"/>
      <c r="AC654" s="422"/>
      <c r="AD654" s="79"/>
      <c r="AI654" s="409"/>
      <c r="AJ654" s="409"/>
      <c r="AK654" s="409"/>
      <c r="AL654" s="79"/>
      <c r="AM654" s="79"/>
      <c r="AN654" s="79"/>
      <c r="AS654" s="409"/>
      <c r="AT654" s="409"/>
      <c r="AU654" s="409"/>
      <c r="AV654" s="422"/>
      <c r="AW654" s="422"/>
      <c r="AX654" s="79"/>
      <c r="BC654" s="409"/>
      <c r="BD654" s="409"/>
      <c r="BE654" s="409"/>
      <c r="BF654" s="422"/>
      <c r="BG654" s="422"/>
      <c r="BH654" s="79"/>
      <c r="BM654" s="409"/>
      <c r="BN654" s="409"/>
      <c r="BO654" s="409"/>
      <c r="BP654" s="422"/>
      <c r="BQ654" s="422"/>
      <c r="BR654" s="79"/>
      <c r="BW654" s="79"/>
      <c r="BX654" s="79"/>
      <c r="BY654" s="79"/>
      <c r="BZ654" s="422"/>
      <c r="CA654" s="422"/>
      <c r="CB654" s="79"/>
      <c r="CG654" s="409"/>
      <c r="CH654" s="409"/>
      <c r="CI654" s="409"/>
      <c r="CJ654" s="422"/>
      <c r="CK654" s="422"/>
      <c r="CL654" s="79"/>
      <c r="CQ654" s="409"/>
      <c r="CR654" s="409"/>
      <c r="CS654" s="409"/>
      <c r="CT654" s="422"/>
      <c r="CU654" s="422"/>
    </row>
    <row r="655" spans="5:99">
      <c r="E655" s="79"/>
      <c r="F655" s="79"/>
      <c r="G655" s="79"/>
      <c r="H655" s="79"/>
      <c r="I655" s="79"/>
      <c r="J655" s="79"/>
      <c r="O655" s="409"/>
      <c r="P655" s="409"/>
      <c r="Q655" s="409"/>
      <c r="R655" s="422"/>
      <c r="S655" s="422"/>
      <c r="T655" s="79"/>
      <c r="Y655" s="409"/>
      <c r="Z655" s="409"/>
      <c r="AA655" s="409"/>
      <c r="AB655" s="422"/>
      <c r="AC655" s="422"/>
      <c r="AD655" s="79"/>
      <c r="AI655" s="409"/>
      <c r="AJ655" s="409"/>
      <c r="AK655" s="409"/>
      <c r="AL655" s="79"/>
      <c r="AM655" s="79"/>
      <c r="AN655" s="79"/>
      <c r="AS655" s="409"/>
      <c r="AT655" s="409"/>
      <c r="AU655" s="409"/>
      <c r="AV655" s="422"/>
      <c r="AW655" s="422"/>
      <c r="AX655" s="79"/>
      <c r="BC655" s="409"/>
      <c r="BD655" s="409"/>
      <c r="BE655" s="409"/>
      <c r="BF655" s="422"/>
      <c r="BG655" s="422"/>
      <c r="BH655" s="79"/>
      <c r="BM655" s="409"/>
      <c r="BN655" s="409"/>
      <c r="BO655" s="409"/>
      <c r="BP655" s="422"/>
      <c r="BQ655" s="422"/>
      <c r="BR655" s="79"/>
      <c r="BW655" s="79"/>
      <c r="BX655" s="79"/>
      <c r="BY655" s="79"/>
      <c r="BZ655" s="422"/>
      <c r="CA655" s="422"/>
      <c r="CB655" s="79"/>
      <c r="CG655" s="409"/>
      <c r="CH655" s="409"/>
      <c r="CI655" s="409"/>
      <c r="CJ655" s="422"/>
      <c r="CK655" s="422"/>
      <c r="CL655" s="79"/>
      <c r="CQ655" s="409"/>
      <c r="CR655" s="409"/>
      <c r="CS655" s="409"/>
      <c r="CT655" s="422"/>
      <c r="CU655" s="422"/>
    </row>
    <row r="656" spans="5:99">
      <c r="E656" s="79"/>
      <c r="F656" s="79"/>
      <c r="G656" s="79"/>
      <c r="H656" s="79"/>
      <c r="I656" s="79"/>
      <c r="J656" s="79"/>
      <c r="O656" s="409"/>
      <c r="P656" s="409"/>
      <c r="Q656" s="409"/>
      <c r="R656" s="422"/>
      <c r="S656" s="422"/>
      <c r="T656" s="79"/>
      <c r="Y656" s="409"/>
      <c r="Z656" s="409"/>
      <c r="AA656" s="409"/>
      <c r="AB656" s="422"/>
      <c r="AC656" s="422"/>
      <c r="AD656" s="79"/>
      <c r="AI656" s="409"/>
      <c r="AJ656" s="409"/>
      <c r="AK656" s="409"/>
      <c r="AL656" s="79"/>
      <c r="AM656" s="79"/>
      <c r="AN656" s="79"/>
      <c r="AS656" s="409"/>
      <c r="AT656" s="409"/>
      <c r="AU656" s="409"/>
      <c r="AV656" s="422"/>
      <c r="AW656" s="422"/>
      <c r="AX656" s="79"/>
      <c r="BC656" s="409"/>
      <c r="BD656" s="409"/>
      <c r="BE656" s="409"/>
      <c r="BF656" s="422"/>
      <c r="BG656" s="422"/>
      <c r="BH656" s="79"/>
      <c r="BM656" s="409"/>
      <c r="BN656" s="409"/>
      <c r="BO656" s="409"/>
      <c r="BP656" s="422"/>
      <c r="BQ656" s="422"/>
      <c r="BR656" s="79"/>
      <c r="BW656" s="79"/>
      <c r="BX656" s="79"/>
      <c r="BY656" s="79"/>
      <c r="BZ656" s="422"/>
      <c r="CA656" s="422"/>
      <c r="CB656" s="79"/>
      <c r="CG656" s="409"/>
      <c r="CH656" s="409"/>
      <c r="CI656" s="409"/>
      <c r="CJ656" s="422"/>
      <c r="CK656" s="422"/>
      <c r="CL656" s="79"/>
      <c r="CQ656" s="409"/>
      <c r="CR656" s="409"/>
      <c r="CS656" s="409"/>
      <c r="CT656" s="422"/>
      <c r="CU656" s="422"/>
    </row>
    <row r="657" spans="5:99">
      <c r="E657" s="79"/>
      <c r="F657" s="79"/>
      <c r="G657" s="79"/>
      <c r="H657" s="79"/>
      <c r="I657" s="79"/>
      <c r="J657" s="79"/>
      <c r="O657" s="409"/>
      <c r="P657" s="409"/>
      <c r="Q657" s="409"/>
      <c r="R657" s="422"/>
      <c r="S657" s="422"/>
      <c r="T657" s="79"/>
      <c r="Y657" s="409"/>
      <c r="Z657" s="409"/>
      <c r="AA657" s="409"/>
      <c r="AB657" s="422"/>
      <c r="AC657" s="422"/>
      <c r="AD657" s="79"/>
      <c r="AI657" s="409"/>
      <c r="AJ657" s="409"/>
      <c r="AK657" s="409"/>
      <c r="AL657" s="79"/>
      <c r="AM657" s="79"/>
      <c r="AN657" s="79"/>
      <c r="AS657" s="409"/>
      <c r="AT657" s="409"/>
      <c r="AU657" s="409"/>
      <c r="AV657" s="422"/>
      <c r="AW657" s="422"/>
      <c r="AX657" s="79"/>
      <c r="BC657" s="409"/>
      <c r="BD657" s="409"/>
      <c r="BE657" s="409"/>
      <c r="BF657" s="422"/>
      <c r="BG657" s="422"/>
      <c r="BH657" s="79"/>
      <c r="BM657" s="409"/>
      <c r="BN657" s="409"/>
      <c r="BO657" s="409"/>
      <c r="BP657" s="422"/>
      <c r="BQ657" s="422"/>
      <c r="BR657" s="79"/>
      <c r="BW657" s="79"/>
      <c r="BX657" s="79"/>
      <c r="BY657" s="79"/>
      <c r="BZ657" s="422"/>
      <c r="CA657" s="422"/>
      <c r="CB657" s="79"/>
      <c r="CG657" s="409"/>
      <c r="CH657" s="409"/>
      <c r="CI657" s="409"/>
      <c r="CJ657" s="422"/>
      <c r="CK657" s="422"/>
      <c r="CL657" s="79"/>
      <c r="CQ657" s="409"/>
      <c r="CR657" s="409"/>
      <c r="CS657" s="409"/>
      <c r="CT657" s="422"/>
      <c r="CU657" s="422"/>
    </row>
    <row r="658" spans="5:99">
      <c r="E658" s="79"/>
      <c r="F658" s="79"/>
      <c r="G658" s="79"/>
      <c r="H658" s="79"/>
      <c r="I658" s="79"/>
      <c r="J658" s="79"/>
      <c r="O658" s="409"/>
      <c r="P658" s="409"/>
      <c r="Q658" s="409"/>
      <c r="R658" s="422"/>
      <c r="S658" s="422"/>
      <c r="T658" s="79"/>
      <c r="Y658" s="409"/>
      <c r="Z658" s="409"/>
      <c r="AA658" s="409"/>
      <c r="AB658" s="422"/>
      <c r="AC658" s="422"/>
      <c r="AD658" s="79"/>
      <c r="AI658" s="409"/>
      <c r="AJ658" s="409"/>
      <c r="AK658" s="409"/>
      <c r="AL658" s="79"/>
      <c r="AM658" s="79"/>
      <c r="AN658" s="79"/>
      <c r="AS658" s="409"/>
      <c r="AT658" s="409"/>
      <c r="AU658" s="409"/>
      <c r="AV658" s="422"/>
      <c r="AW658" s="422"/>
      <c r="AX658" s="79"/>
      <c r="BC658" s="409"/>
      <c r="BD658" s="409"/>
      <c r="BE658" s="409"/>
      <c r="BF658" s="422"/>
      <c r="BG658" s="422"/>
      <c r="BH658" s="79"/>
      <c r="BM658" s="409"/>
      <c r="BN658" s="409"/>
      <c r="BO658" s="409"/>
      <c r="BP658" s="422"/>
      <c r="BQ658" s="422"/>
      <c r="BR658" s="79"/>
      <c r="BW658" s="79"/>
      <c r="BX658" s="79"/>
      <c r="BY658" s="79"/>
      <c r="BZ658" s="422"/>
      <c r="CA658" s="422"/>
      <c r="CB658" s="79"/>
      <c r="CG658" s="409"/>
      <c r="CH658" s="409"/>
      <c r="CI658" s="409"/>
      <c r="CJ658" s="422"/>
      <c r="CK658" s="422"/>
      <c r="CL658" s="79"/>
      <c r="CQ658" s="409"/>
      <c r="CR658" s="409"/>
      <c r="CS658" s="409"/>
      <c r="CT658" s="422"/>
      <c r="CU658" s="422"/>
    </row>
    <row r="659" spans="5:99">
      <c r="E659" s="79"/>
      <c r="F659" s="79"/>
      <c r="G659" s="79"/>
      <c r="H659" s="79"/>
      <c r="I659" s="79"/>
      <c r="J659" s="79"/>
      <c r="O659" s="409"/>
      <c r="P659" s="409"/>
      <c r="Q659" s="409"/>
      <c r="R659" s="422"/>
      <c r="S659" s="422"/>
      <c r="T659" s="79"/>
      <c r="Y659" s="409"/>
      <c r="Z659" s="409"/>
      <c r="AA659" s="409"/>
      <c r="AB659" s="422"/>
      <c r="AC659" s="422"/>
      <c r="AD659" s="79"/>
      <c r="AI659" s="409"/>
      <c r="AJ659" s="409"/>
      <c r="AK659" s="409"/>
      <c r="AL659" s="79"/>
      <c r="AM659" s="79"/>
      <c r="AN659" s="79"/>
      <c r="AS659" s="409"/>
      <c r="AT659" s="409"/>
      <c r="AU659" s="409"/>
      <c r="AV659" s="422"/>
      <c r="AW659" s="422"/>
      <c r="AX659" s="79"/>
      <c r="BC659" s="409"/>
      <c r="BD659" s="409"/>
      <c r="BE659" s="409"/>
      <c r="BF659" s="422"/>
      <c r="BG659" s="422"/>
      <c r="BH659" s="79"/>
      <c r="BM659" s="409"/>
      <c r="BN659" s="409"/>
      <c r="BO659" s="409"/>
      <c r="BP659" s="422"/>
      <c r="BQ659" s="422"/>
      <c r="BR659" s="79"/>
      <c r="BW659" s="79"/>
      <c r="BX659" s="79"/>
      <c r="BY659" s="79"/>
      <c r="BZ659" s="422"/>
      <c r="CA659" s="422"/>
      <c r="CB659" s="79"/>
      <c r="CG659" s="409"/>
      <c r="CH659" s="409"/>
      <c r="CI659" s="409"/>
      <c r="CJ659" s="422"/>
      <c r="CK659" s="422"/>
      <c r="CL659" s="79"/>
      <c r="CQ659" s="409"/>
      <c r="CR659" s="409"/>
      <c r="CS659" s="409"/>
      <c r="CT659" s="422"/>
      <c r="CU659" s="422"/>
    </row>
    <row r="660" spans="5:99">
      <c r="E660" s="79"/>
      <c r="F660" s="79"/>
      <c r="G660" s="79"/>
      <c r="H660" s="79"/>
      <c r="I660" s="79"/>
      <c r="J660" s="79"/>
      <c r="O660" s="409"/>
      <c r="P660" s="409"/>
      <c r="Q660" s="409"/>
      <c r="R660" s="422"/>
      <c r="S660" s="422"/>
      <c r="T660" s="79"/>
      <c r="Y660" s="409"/>
      <c r="Z660" s="409"/>
      <c r="AA660" s="409"/>
      <c r="AB660" s="422"/>
      <c r="AC660" s="422"/>
      <c r="AD660" s="79"/>
      <c r="AI660" s="409"/>
      <c r="AJ660" s="409"/>
      <c r="AK660" s="409"/>
      <c r="AL660" s="79"/>
      <c r="AM660" s="79"/>
      <c r="AN660" s="79"/>
      <c r="AS660" s="409"/>
      <c r="AT660" s="409"/>
      <c r="AU660" s="409"/>
      <c r="AV660" s="422"/>
      <c r="AW660" s="422"/>
      <c r="AX660" s="79"/>
      <c r="BC660" s="409"/>
      <c r="BD660" s="409"/>
      <c r="BE660" s="409"/>
      <c r="BF660" s="422"/>
      <c r="BG660" s="422"/>
      <c r="BH660" s="79"/>
      <c r="BM660" s="409"/>
      <c r="BN660" s="409"/>
      <c r="BO660" s="409"/>
      <c r="BP660" s="422"/>
      <c r="BQ660" s="422"/>
      <c r="BR660" s="79"/>
      <c r="BW660" s="79"/>
      <c r="BX660" s="79"/>
      <c r="BY660" s="79"/>
      <c r="BZ660" s="422"/>
      <c r="CA660" s="422"/>
      <c r="CB660" s="79"/>
      <c r="CG660" s="409"/>
      <c r="CH660" s="409"/>
      <c r="CI660" s="409"/>
      <c r="CJ660" s="422"/>
      <c r="CK660" s="422"/>
      <c r="CL660" s="79"/>
      <c r="CQ660" s="409"/>
      <c r="CR660" s="409"/>
      <c r="CS660" s="409"/>
      <c r="CT660" s="422"/>
      <c r="CU660" s="422"/>
    </row>
    <row r="661" spans="5:99">
      <c r="E661" s="79"/>
      <c r="F661" s="79"/>
      <c r="G661" s="79"/>
      <c r="H661" s="79"/>
      <c r="I661" s="79"/>
      <c r="J661" s="79"/>
      <c r="O661" s="409"/>
      <c r="P661" s="409"/>
      <c r="Q661" s="409"/>
      <c r="R661" s="422"/>
      <c r="S661" s="422"/>
      <c r="T661" s="79"/>
      <c r="Y661" s="409"/>
      <c r="Z661" s="409"/>
      <c r="AA661" s="409"/>
      <c r="AB661" s="422"/>
      <c r="AC661" s="422"/>
      <c r="AD661" s="79"/>
      <c r="AI661" s="409"/>
      <c r="AJ661" s="409"/>
      <c r="AK661" s="409"/>
      <c r="AL661" s="79"/>
      <c r="AM661" s="79"/>
      <c r="AN661" s="79"/>
      <c r="AS661" s="409"/>
      <c r="AT661" s="409"/>
      <c r="AU661" s="409"/>
      <c r="AV661" s="422"/>
      <c r="AW661" s="422"/>
      <c r="AX661" s="79"/>
      <c r="BC661" s="409"/>
      <c r="BD661" s="409"/>
      <c r="BE661" s="409"/>
      <c r="BF661" s="422"/>
      <c r="BG661" s="422"/>
      <c r="BH661" s="79"/>
      <c r="BM661" s="409"/>
      <c r="BN661" s="409"/>
      <c r="BO661" s="409"/>
      <c r="BP661" s="422"/>
      <c r="BQ661" s="422"/>
      <c r="BR661" s="79"/>
      <c r="BW661" s="79"/>
      <c r="BX661" s="79"/>
      <c r="BY661" s="79"/>
      <c r="BZ661" s="422"/>
      <c r="CA661" s="422"/>
      <c r="CB661" s="79"/>
      <c r="CG661" s="409"/>
      <c r="CH661" s="409"/>
      <c r="CI661" s="409"/>
      <c r="CJ661" s="422"/>
      <c r="CK661" s="422"/>
      <c r="CL661" s="79"/>
      <c r="CQ661" s="409"/>
      <c r="CR661" s="409"/>
      <c r="CS661" s="409"/>
      <c r="CT661" s="422"/>
      <c r="CU661" s="422"/>
    </row>
    <row r="662" spans="5:99">
      <c r="E662" s="79"/>
      <c r="F662" s="79"/>
      <c r="G662" s="79"/>
      <c r="H662" s="79"/>
      <c r="I662" s="79"/>
      <c r="J662" s="79"/>
      <c r="O662" s="409"/>
      <c r="P662" s="409"/>
      <c r="Q662" s="409"/>
      <c r="R662" s="422"/>
      <c r="S662" s="422"/>
      <c r="T662" s="79"/>
      <c r="Y662" s="409"/>
      <c r="Z662" s="409"/>
      <c r="AA662" s="409"/>
      <c r="AB662" s="422"/>
      <c r="AC662" s="422"/>
      <c r="AD662" s="79"/>
      <c r="AI662" s="409"/>
      <c r="AJ662" s="409"/>
      <c r="AK662" s="409"/>
      <c r="AL662" s="79"/>
      <c r="AM662" s="79"/>
      <c r="AN662" s="79"/>
      <c r="AS662" s="409"/>
      <c r="AT662" s="409"/>
      <c r="AU662" s="409"/>
      <c r="AV662" s="422"/>
      <c r="AW662" s="422"/>
      <c r="AX662" s="79"/>
      <c r="BC662" s="409"/>
      <c r="BD662" s="409"/>
      <c r="BE662" s="409"/>
      <c r="BF662" s="422"/>
      <c r="BG662" s="422"/>
      <c r="BH662" s="79"/>
      <c r="BM662" s="409"/>
      <c r="BN662" s="409"/>
      <c r="BO662" s="409"/>
      <c r="BP662" s="422"/>
      <c r="BQ662" s="422"/>
      <c r="BR662" s="79"/>
      <c r="BW662" s="79"/>
      <c r="BX662" s="79"/>
      <c r="BY662" s="79"/>
      <c r="BZ662" s="422"/>
      <c r="CA662" s="422"/>
      <c r="CB662" s="79"/>
      <c r="CG662" s="409"/>
      <c r="CH662" s="409"/>
      <c r="CI662" s="409"/>
      <c r="CJ662" s="422"/>
      <c r="CK662" s="422"/>
      <c r="CL662" s="79"/>
      <c r="CQ662" s="409"/>
      <c r="CR662" s="409"/>
      <c r="CS662" s="409"/>
      <c r="CT662" s="422"/>
      <c r="CU662" s="422"/>
    </row>
    <row r="663" spans="5:99">
      <c r="E663" s="79"/>
      <c r="F663" s="79"/>
      <c r="G663" s="79"/>
      <c r="H663" s="79"/>
      <c r="I663" s="79"/>
      <c r="J663" s="79"/>
      <c r="O663" s="409"/>
      <c r="P663" s="409"/>
      <c r="Q663" s="409"/>
      <c r="R663" s="422"/>
      <c r="S663" s="422"/>
      <c r="T663" s="79"/>
      <c r="Y663" s="409"/>
      <c r="Z663" s="409"/>
      <c r="AA663" s="409"/>
      <c r="AB663" s="422"/>
      <c r="AC663" s="422"/>
      <c r="AD663" s="79"/>
      <c r="AI663" s="409"/>
      <c r="AJ663" s="409"/>
      <c r="AK663" s="409"/>
      <c r="AL663" s="79"/>
      <c r="AM663" s="79"/>
      <c r="AN663" s="79"/>
      <c r="AS663" s="409"/>
      <c r="AT663" s="409"/>
      <c r="AU663" s="409"/>
      <c r="AV663" s="422"/>
      <c r="AW663" s="422"/>
      <c r="AX663" s="79"/>
      <c r="BC663" s="409"/>
      <c r="BD663" s="409"/>
      <c r="BE663" s="409"/>
      <c r="BF663" s="422"/>
      <c r="BG663" s="422"/>
      <c r="BH663" s="79"/>
      <c r="BM663" s="409"/>
      <c r="BN663" s="409"/>
      <c r="BO663" s="409"/>
      <c r="BP663" s="422"/>
      <c r="BQ663" s="422"/>
      <c r="BR663" s="79"/>
      <c r="BW663" s="79"/>
      <c r="BX663" s="79"/>
      <c r="BY663" s="79"/>
      <c r="BZ663" s="422"/>
      <c r="CA663" s="422"/>
      <c r="CB663" s="79"/>
      <c r="CG663" s="409"/>
      <c r="CH663" s="409"/>
      <c r="CI663" s="409"/>
      <c r="CJ663" s="422"/>
      <c r="CK663" s="422"/>
      <c r="CL663" s="79"/>
      <c r="CQ663" s="409"/>
      <c r="CR663" s="409"/>
      <c r="CS663" s="409"/>
      <c r="CT663" s="422"/>
      <c r="CU663" s="422"/>
    </row>
    <row r="664" spans="5:99">
      <c r="E664" s="79"/>
      <c r="F664" s="79"/>
      <c r="G664" s="79"/>
      <c r="H664" s="79"/>
      <c r="I664" s="79"/>
      <c r="J664" s="79"/>
      <c r="O664" s="409"/>
      <c r="P664" s="409"/>
      <c r="Q664" s="409"/>
      <c r="R664" s="422"/>
      <c r="S664" s="422"/>
      <c r="T664" s="79"/>
      <c r="Y664" s="409"/>
      <c r="Z664" s="409"/>
      <c r="AA664" s="409"/>
      <c r="AB664" s="422"/>
      <c r="AC664" s="422"/>
      <c r="AD664" s="79"/>
      <c r="AI664" s="409"/>
      <c r="AJ664" s="409"/>
      <c r="AK664" s="409"/>
      <c r="AL664" s="79"/>
      <c r="AM664" s="79"/>
      <c r="AN664" s="79"/>
      <c r="AS664" s="409"/>
      <c r="AT664" s="409"/>
      <c r="AU664" s="409"/>
      <c r="AV664" s="422"/>
      <c r="AW664" s="422"/>
      <c r="AX664" s="79"/>
      <c r="BC664" s="409"/>
      <c r="BD664" s="409"/>
      <c r="BE664" s="409"/>
      <c r="BF664" s="422"/>
      <c r="BG664" s="422"/>
      <c r="BH664" s="79"/>
      <c r="BM664" s="409"/>
      <c r="BN664" s="409"/>
      <c r="BO664" s="409"/>
      <c r="BP664" s="422"/>
      <c r="BQ664" s="422"/>
      <c r="BR664" s="79"/>
      <c r="BW664" s="79"/>
      <c r="BX664" s="79"/>
      <c r="BY664" s="79"/>
      <c r="BZ664" s="422"/>
      <c r="CA664" s="422"/>
      <c r="CB664" s="79"/>
      <c r="CG664" s="409"/>
      <c r="CH664" s="409"/>
      <c r="CI664" s="409"/>
      <c r="CJ664" s="422"/>
      <c r="CK664" s="422"/>
      <c r="CL664" s="79"/>
      <c r="CQ664" s="409"/>
      <c r="CR664" s="409"/>
      <c r="CS664" s="409"/>
      <c r="CT664" s="422"/>
      <c r="CU664" s="422"/>
    </row>
    <row r="665" spans="5:99">
      <c r="E665" s="79"/>
      <c r="F665" s="79"/>
      <c r="G665" s="79"/>
      <c r="H665" s="79"/>
      <c r="I665" s="79"/>
      <c r="J665" s="79"/>
      <c r="O665" s="409"/>
      <c r="P665" s="409"/>
      <c r="Q665" s="409"/>
      <c r="R665" s="422"/>
      <c r="S665" s="422"/>
      <c r="T665" s="79"/>
      <c r="Y665" s="409"/>
      <c r="Z665" s="409"/>
      <c r="AA665" s="409"/>
      <c r="AB665" s="422"/>
      <c r="AC665" s="422"/>
      <c r="AD665" s="79"/>
      <c r="AI665" s="409"/>
      <c r="AJ665" s="409"/>
      <c r="AK665" s="409"/>
      <c r="AL665" s="79"/>
      <c r="AM665" s="79"/>
      <c r="AN665" s="79"/>
      <c r="AS665" s="409"/>
      <c r="AT665" s="409"/>
      <c r="AU665" s="409"/>
      <c r="AV665" s="422"/>
      <c r="AW665" s="422"/>
      <c r="AX665" s="79"/>
      <c r="BC665" s="409"/>
      <c r="BD665" s="409"/>
      <c r="BE665" s="409"/>
      <c r="BF665" s="422"/>
      <c r="BG665" s="422"/>
      <c r="BH665" s="79"/>
      <c r="BM665" s="409"/>
      <c r="BN665" s="409"/>
      <c r="BO665" s="409"/>
      <c r="BP665" s="422"/>
      <c r="BQ665" s="422"/>
      <c r="BR665" s="79"/>
      <c r="BW665" s="79"/>
      <c r="BX665" s="79"/>
      <c r="BY665" s="79"/>
      <c r="BZ665" s="422"/>
      <c r="CA665" s="422"/>
      <c r="CB665" s="79"/>
      <c r="CG665" s="409"/>
      <c r="CH665" s="409"/>
      <c r="CI665" s="409"/>
      <c r="CJ665" s="422"/>
      <c r="CK665" s="422"/>
      <c r="CL665" s="79"/>
      <c r="CQ665" s="409"/>
      <c r="CR665" s="409"/>
      <c r="CS665" s="409"/>
      <c r="CT665" s="422"/>
      <c r="CU665" s="422"/>
    </row>
    <row r="666" spans="5:99">
      <c r="E666" s="79"/>
      <c r="F666" s="79"/>
      <c r="G666" s="79"/>
      <c r="H666" s="79"/>
      <c r="I666" s="79"/>
      <c r="J666" s="79"/>
      <c r="O666" s="409"/>
      <c r="P666" s="409"/>
      <c r="Q666" s="409"/>
      <c r="R666" s="422"/>
      <c r="S666" s="422"/>
      <c r="T666" s="79"/>
      <c r="Y666" s="409"/>
      <c r="Z666" s="409"/>
      <c r="AA666" s="409"/>
      <c r="AB666" s="422"/>
      <c r="AC666" s="422"/>
      <c r="AD666" s="79"/>
      <c r="AI666" s="409"/>
      <c r="AJ666" s="409"/>
      <c r="AK666" s="409"/>
      <c r="AL666" s="79"/>
      <c r="AM666" s="79"/>
      <c r="AN666" s="79"/>
      <c r="AS666" s="409"/>
      <c r="AT666" s="409"/>
      <c r="AU666" s="409"/>
      <c r="AV666" s="422"/>
      <c r="AW666" s="422"/>
      <c r="AX666" s="79"/>
      <c r="BC666" s="409"/>
      <c r="BD666" s="409"/>
      <c r="BE666" s="409"/>
      <c r="BF666" s="422"/>
      <c r="BG666" s="422"/>
      <c r="BH666" s="79"/>
      <c r="BM666" s="409"/>
      <c r="BN666" s="409"/>
      <c r="BO666" s="409"/>
      <c r="BP666" s="422"/>
      <c r="BQ666" s="422"/>
      <c r="BR666" s="79"/>
      <c r="BW666" s="79"/>
      <c r="BX666" s="79"/>
      <c r="BY666" s="79"/>
      <c r="BZ666" s="422"/>
      <c r="CA666" s="422"/>
      <c r="CB666" s="79"/>
      <c r="CG666" s="409"/>
      <c r="CH666" s="409"/>
      <c r="CI666" s="409"/>
      <c r="CJ666" s="422"/>
      <c r="CK666" s="422"/>
      <c r="CL666" s="79"/>
      <c r="CQ666" s="409"/>
      <c r="CR666" s="409"/>
      <c r="CS666" s="409"/>
      <c r="CT666" s="422"/>
      <c r="CU666" s="422"/>
    </row>
    <row r="667" spans="5:99">
      <c r="E667" s="79"/>
      <c r="F667" s="79"/>
      <c r="G667" s="79"/>
      <c r="H667" s="79"/>
      <c r="I667" s="79"/>
      <c r="J667" s="79"/>
      <c r="O667" s="409"/>
      <c r="P667" s="409"/>
      <c r="Q667" s="409"/>
      <c r="R667" s="422"/>
      <c r="S667" s="422"/>
      <c r="T667" s="79"/>
      <c r="Y667" s="409"/>
      <c r="Z667" s="409"/>
      <c r="AA667" s="409"/>
      <c r="AB667" s="422"/>
      <c r="AC667" s="422"/>
      <c r="AD667" s="79"/>
      <c r="AI667" s="409"/>
      <c r="AJ667" s="409"/>
      <c r="AK667" s="409"/>
      <c r="AL667" s="79"/>
      <c r="AM667" s="79"/>
      <c r="AN667" s="79"/>
      <c r="AS667" s="409"/>
      <c r="AT667" s="409"/>
      <c r="AU667" s="409"/>
      <c r="AV667" s="422"/>
      <c r="AW667" s="422"/>
      <c r="AX667" s="79"/>
      <c r="BC667" s="409"/>
      <c r="BD667" s="409"/>
      <c r="BE667" s="409"/>
      <c r="BF667" s="422"/>
      <c r="BG667" s="422"/>
      <c r="BH667" s="79"/>
      <c r="BM667" s="409"/>
      <c r="BN667" s="409"/>
      <c r="BO667" s="409"/>
      <c r="BP667" s="422"/>
      <c r="BQ667" s="422"/>
      <c r="BR667" s="79"/>
      <c r="BW667" s="79"/>
      <c r="BX667" s="79"/>
      <c r="BY667" s="79"/>
      <c r="BZ667" s="422"/>
      <c r="CA667" s="422"/>
      <c r="CB667" s="79"/>
      <c r="CG667" s="409"/>
      <c r="CH667" s="409"/>
      <c r="CI667" s="409"/>
      <c r="CJ667" s="422"/>
      <c r="CK667" s="422"/>
      <c r="CL667" s="79"/>
      <c r="CQ667" s="409"/>
      <c r="CR667" s="409"/>
      <c r="CS667" s="409"/>
      <c r="CT667" s="422"/>
      <c r="CU667" s="422"/>
    </row>
    <row r="668" spans="5:99">
      <c r="E668" s="79"/>
      <c r="F668" s="79"/>
      <c r="G668" s="79"/>
      <c r="H668" s="79"/>
      <c r="I668" s="79"/>
      <c r="J668" s="79"/>
      <c r="O668" s="409"/>
      <c r="P668" s="409"/>
      <c r="Q668" s="409"/>
      <c r="R668" s="422"/>
      <c r="S668" s="422"/>
      <c r="T668" s="79"/>
      <c r="Y668" s="409"/>
      <c r="Z668" s="409"/>
      <c r="AA668" s="409"/>
      <c r="AB668" s="422"/>
      <c r="AC668" s="422"/>
      <c r="AD668" s="79"/>
      <c r="AI668" s="409"/>
      <c r="AJ668" s="409"/>
      <c r="AK668" s="409"/>
      <c r="AL668" s="79"/>
      <c r="AM668" s="79"/>
      <c r="AN668" s="79"/>
      <c r="AS668" s="409"/>
      <c r="AT668" s="409"/>
      <c r="AU668" s="409"/>
      <c r="AV668" s="422"/>
      <c r="AW668" s="422"/>
      <c r="AX668" s="79"/>
      <c r="BC668" s="409"/>
      <c r="BD668" s="409"/>
      <c r="BE668" s="409"/>
      <c r="BF668" s="422"/>
      <c r="BG668" s="422"/>
      <c r="BH668" s="79"/>
      <c r="BM668" s="409"/>
      <c r="BN668" s="409"/>
      <c r="BO668" s="409"/>
      <c r="BP668" s="422"/>
      <c r="BQ668" s="422"/>
      <c r="BR668" s="79"/>
      <c r="BW668" s="79"/>
      <c r="BX668" s="79"/>
      <c r="BY668" s="79"/>
      <c r="BZ668" s="422"/>
      <c r="CA668" s="422"/>
      <c r="CB668" s="79"/>
      <c r="CG668" s="409"/>
      <c r="CH668" s="409"/>
      <c r="CI668" s="409"/>
      <c r="CJ668" s="422"/>
      <c r="CK668" s="422"/>
      <c r="CL668" s="79"/>
      <c r="CQ668" s="409"/>
      <c r="CR668" s="409"/>
      <c r="CS668" s="409"/>
      <c r="CT668" s="422"/>
      <c r="CU668" s="422"/>
    </row>
    <row r="669" spans="5:99">
      <c r="E669" s="79"/>
      <c r="F669" s="79"/>
      <c r="G669" s="79"/>
      <c r="H669" s="79"/>
      <c r="I669" s="79"/>
      <c r="J669" s="79"/>
      <c r="O669" s="409"/>
      <c r="P669" s="409"/>
      <c r="Q669" s="409"/>
      <c r="R669" s="422"/>
      <c r="S669" s="422"/>
      <c r="T669" s="79"/>
      <c r="Y669" s="409"/>
      <c r="Z669" s="409"/>
      <c r="AA669" s="409"/>
      <c r="AB669" s="422"/>
      <c r="AC669" s="422"/>
      <c r="AD669" s="79"/>
      <c r="AI669" s="409"/>
      <c r="AJ669" s="409"/>
      <c r="AK669" s="409"/>
      <c r="AL669" s="79"/>
      <c r="AM669" s="79"/>
      <c r="AN669" s="79"/>
      <c r="AS669" s="409"/>
      <c r="AT669" s="409"/>
      <c r="AU669" s="409"/>
      <c r="AV669" s="422"/>
      <c r="AW669" s="422"/>
      <c r="AX669" s="79"/>
      <c r="BC669" s="409"/>
      <c r="BD669" s="409"/>
      <c r="BE669" s="409"/>
      <c r="BF669" s="422"/>
      <c r="BG669" s="422"/>
      <c r="BH669" s="79"/>
      <c r="BM669" s="409"/>
      <c r="BN669" s="409"/>
      <c r="BO669" s="409"/>
      <c r="BP669" s="422"/>
      <c r="BQ669" s="422"/>
      <c r="BR669" s="79"/>
      <c r="BW669" s="79"/>
      <c r="BX669" s="79"/>
      <c r="BY669" s="79"/>
      <c r="BZ669" s="422"/>
      <c r="CA669" s="422"/>
      <c r="CB669" s="79"/>
      <c r="CG669" s="409"/>
      <c r="CH669" s="409"/>
      <c r="CI669" s="409"/>
      <c r="CJ669" s="422"/>
      <c r="CK669" s="422"/>
      <c r="CL669" s="79"/>
      <c r="CQ669" s="409"/>
      <c r="CR669" s="409"/>
      <c r="CS669" s="409"/>
      <c r="CT669" s="422"/>
      <c r="CU669" s="422"/>
    </row>
    <row r="670" spans="5:99">
      <c r="E670" s="79"/>
      <c r="F670" s="79"/>
      <c r="G670" s="79"/>
      <c r="H670" s="79"/>
      <c r="I670" s="79"/>
      <c r="J670" s="79"/>
      <c r="O670" s="409"/>
      <c r="P670" s="409"/>
      <c r="Q670" s="409"/>
      <c r="R670" s="422"/>
      <c r="S670" s="422"/>
      <c r="T670" s="79"/>
      <c r="Y670" s="409"/>
      <c r="Z670" s="409"/>
      <c r="AA670" s="409"/>
      <c r="AB670" s="422"/>
      <c r="AC670" s="422"/>
      <c r="AD670" s="79"/>
      <c r="AI670" s="409"/>
      <c r="AJ670" s="409"/>
      <c r="AK670" s="409"/>
      <c r="AL670" s="79"/>
      <c r="AM670" s="79"/>
      <c r="AN670" s="79"/>
      <c r="AS670" s="409"/>
      <c r="AT670" s="409"/>
      <c r="AU670" s="409"/>
      <c r="AV670" s="422"/>
      <c r="AW670" s="422"/>
      <c r="AX670" s="79"/>
      <c r="BC670" s="409"/>
      <c r="BD670" s="409"/>
      <c r="BE670" s="409"/>
      <c r="BF670" s="422"/>
      <c r="BG670" s="422"/>
      <c r="BH670" s="79"/>
      <c r="BM670" s="409"/>
      <c r="BN670" s="409"/>
      <c r="BO670" s="409"/>
      <c r="BP670" s="422"/>
      <c r="BQ670" s="422"/>
      <c r="BR670" s="79"/>
      <c r="BW670" s="79"/>
      <c r="BX670" s="79"/>
      <c r="BY670" s="79"/>
      <c r="BZ670" s="422"/>
      <c r="CA670" s="422"/>
      <c r="CB670" s="79"/>
      <c r="CG670" s="409"/>
      <c r="CH670" s="409"/>
      <c r="CI670" s="409"/>
      <c r="CJ670" s="422"/>
      <c r="CK670" s="422"/>
      <c r="CL670" s="79"/>
      <c r="CQ670" s="409"/>
      <c r="CR670" s="409"/>
      <c r="CS670" s="409"/>
      <c r="CT670" s="422"/>
      <c r="CU670" s="422"/>
    </row>
    <row r="671" spans="5:99">
      <c r="E671" s="79"/>
      <c r="F671" s="79"/>
      <c r="G671" s="79"/>
      <c r="H671" s="79"/>
      <c r="I671" s="79"/>
      <c r="J671" s="79"/>
      <c r="O671" s="409"/>
      <c r="P671" s="409"/>
      <c r="Q671" s="409"/>
      <c r="R671" s="422"/>
      <c r="S671" s="422"/>
      <c r="T671" s="79"/>
      <c r="Y671" s="409"/>
      <c r="Z671" s="409"/>
      <c r="AA671" s="409"/>
      <c r="AB671" s="422"/>
      <c r="AC671" s="422"/>
      <c r="AD671" s="79"/>
      <c r="AI671" s="409"/>
      <c r="AJ671" s="409"/>
      <c r="AK671" s="409"/>
      <c r="AL671" s="79"/>
      <c r="AM671" s="79"/>
      <c r="AN671" s="79"/>
      <c r="AS671" s="409"/>
      <c r="AT671" s="409"/>
      <c r="AU671" s="409"/>
      <c r="AV671" s="422"/>
      <c r="AW671" s="422"/>
      <c r="AX671" s="79"/>
      <c r="BC671" s="409"/>
      <c r="BD671" s="409"/>
      <c r="BE671" s="409"/>
      <c r="BF671" s="422"/>
      <c r="BG671" s="422"/>
      <c r="BH671" s="79"/>
      <c r="BM671" s="409"/>
      <c r="BN671" s="409"/>
      <c r="BO671" s="409"/>
      <c r="BP671" s="422"/>
      <c r="BQ671" s="422"/>
      <c r="BR671" s="79"/>
      <c r="BW671" s="79"/>
      <c r="BX671" s="79"/>
      <c r="BY671" s="79"/>
      <c r="BZ671" s="422"/>
      <c r="CA671" s="422"/>
      <c r="CB671" s="79"/>
      <c r="CG671" s="409"/>
      <c r="CH671" s="409"/>
      <c r="CI671" s="409"/>
      <c r="CJ671" s="422"/>
      <c r="CK671" s="422"/>
      <c r="CL671" s="79"/>
      <c r="CQ671" s="409"/>
      <c r="CR671" s="409"/>
      <c r="CS671" s="409"/>
      <c r="CT671" s="422"/>
      <c r="CU671" s="422"/>
    </row>
    <row r="672" spans="5:99">
      <c r="E672" s="79"/>
      <c r="F672" s="79"/>
      <c r="G672" s="79"/>
      <c r="H672" s="79"/>
      <c r="I672" s="79"/>
      <c r="J672" s="79"/>
      <c r="O672" s="409"/>
      <c r="P672" s="409"/>
      <c r="Q672" s="409"/>
      <c r="R672" s="422"/>
      <c r="S672" s="422"/>
      <c r="T672" s="79"/>
      <c r="Y672" s="409"/>
      <c r="Z672" s="409"/>
      <c r="AA672" s="409"/>
      <c r="AB672" s="422"/>
      <c r="AC672" s="422"/>
      <c r="AD672" s="79"/>
      <c r="AI672" s="409"/>
      <c r="AJ672" s="409"/>
      <c r="AK672" s="409"/>
      <c r="AL672" s="79"/>
      <c r="AM672" s="79"/>
      <c r="AN672" s="79"/>
      <c r="AS672" s="409"/>
      <c r="AT672" s="409"/>
      <c r="AU672" s="409"/>
      <c r="AV672" s="422"/>
      <c r="AW672" s="422"/>
      <c r="AX672" s="79"/>
      <c r="BC672" s="409"/>
      <c r="BD672" s="409"/>
      <c r="BE672" s="409"/>
      <c r="BF672" s="422"/>
      <c r="BG672" s="422"/>
      <c r="BH672" s="79"/>
      <c r="BM672" s="409"/>
      <c r="BN672" s="409"/>
      <c r="BO672" s="409"/>
      <c r="BP672" s="422"/>
      <c r="BQ672" s="422"/>
      <c r="BR672" s="79"/>
      <c r="BW672" s="79"/>
      <c r="BX672" s="79"/>
      <c r="BY672" s="79"/>
      <c r="BZ672" s="422"/>
      <c r="CA672" s="422"/>
      <c r="CB672" s="79"/>
      <c r="CG672" s="409"/>
      <c r="CH672" s="409"/>
      <c r="CI672" s="409"/>
      <c r="CJ672" s="422"/>
      <c r="CK672" s="422"/>
      <c r="CL672" s="79"/>
      <c r="CQ672" s="409"/>
      <c r="CR672" s="409"/>
      <c r="CS672" s="409"/>
      <c r="CT672" s="422"/>
      <c r="CU672" s="422"/>
    </row>
    <row r="673" spans="5:99">
      <c r="E673" s="79"/>
      <c r="F673" s="79"/>
      <c r="G673" s="79"/>
      <c r="H673" s="79"/>
      <c r="I673" s="79"/>
      <c r="J673" s="79"/>
      <c r="O673" s="409"/>
      <c r="P673" s="409"/>
      <c r="Q673" s="409"/>
      <c r="R673" s="422"/>
      <c r="S673" s="422"/>
      <c r="T673" s="79"/>
      <c r="Y673" s="409"/>
      <c r="Z673" s="409"/>
      <c r="AA673" s="409"/>
      <c r="AB673" s="422"/>
      <c r="AC673" s="422"/>
      <c r="AD673" s="79"/>
      <c r="AI673" s="409"/>
      <c r="AJ673" s="409"/>
      <c r="AK673" s="409"/>
      <c r="AL673" s="79"/>
      <c r="AM673" s="79"/>
      <c r="AN673" s="79"/>
      <c r="AS673" s="409"/>
      <c r="AT673" s="409"/>
      <c r="AU673" s="409"/>
      <c r="AV673" s="422"/>
      <c r="AW673" s="422"/>
      <c r="AX673" s="79"/>
      <c r="BC673" s="409"/>
      <c r="BD673" s="409"/>
      <c r="BE673" s="409"/>
      <c r="BF673" s="422"/>
      <c r="BG673" s="422"/>
      <c r="BH673" s="79"/>
      <c r="BM673" s="409"/>
      <c r="BN673" s="409"/>
      <c r="BO673" s="409"/>
      <c r="BP673" s="422"/>
      <c r="BQ673" s="422"/>
      <c r="BR673" s="79"/>
      <c r="BW673" s="79"/>
      <c r="BX673" s="79"/>
      <c r="BY673" s="79"/>
      <c r="BZ673" s="422"/>
      <c r="CA673" s="422"/>
      <c r="CB673" s="79"/>
      <c r="CG673" s="409"/>
      <c r="CH673" s="409"/>
      <c r="CI673" s="409"/>
      <c r="CJ673" s="422"/>
      <c r="CK673" s="422"/>
      <c r="CL673" s="79"/>
      <c r="CQ673" s="409"/>
      <c r="CR673" s="409"/>
      <c r="CS673" s="409"/>
      <c r="CT673" s="422"/>
      <c r="CU673" s="422"/>
    </row>
    <row r="674" spans="5:99">
      <c r="E674" s="79"/>
      <c r="F674" s="79"/>
      <c r="G674" s="79"/>
      <c r="H674" s="79"/>
      <c r="I674" s="79"/>
      <c r="J674" s="79"/>
      <c r="O674" s="409"/>
      <c r="P674" s="409"/>
      <c r="Q674" s="409"/>
      <c r="R674" s="422"/>
      <c r="S674" s="422"/>
      <c r="T674" s="79"/>
      <c r="Y674" s="409"/>
      <c r="Z674" s="409"/>
      <c r="AA674" s="409"/>
      <c r="AB674" s="422"/>
      <c r="AC674" s="422"/>
      <c r="AD674" s="79"/>
      <c r="AI674" s="409"/>
      <c r="AJ674" s="409"/>
      <c r="AK674" s="409"/>
      <c r="AL674" s="79"/>
      <c r="AM674" s="79"/>
      <c r="AN674" s="79"/>
      <c r="AS674" s="409"/>
      <c r="AT674" s="409"/>
      <c r="AU674" s="409"/>
      <c r="AV674" s="422"/>
      <c r="AW674" s="422"/>
      <c r="AX674" s="79"/>
      <c r="BC674" s="409"/>
      <c r="BD674" s="409"/>
      <c r="BE674" s="409"/>
      <c r="BF674" s="422"/>
      <c r="BG674" s="422"/>
      <c r="BH674" s="79"/>
      <c r="BM674" s="409"/>
      <c r="BN674" s="409"/>
      <c r="BO674" s="409"/>
      <c r="BP674" s="422"/>
      <c r="BQ674" s="422"/>
      <c r="BR674" s="79"/>
      <c r="BW674" s="79"/>
      <c r="BX674" s="79"/>
      <c r="BY674" s="79"/>
      <c r="BZ674" s="422"/>
      <c r="CA674" s="422"/>
      <c r="CB674" s="79"/>
      <c r="CG674" s="409"/>
      <c r="CH674" s="409"/>
      <c r="CI674" s="409"/>
      <c r="CJ674" s="422"/>
      <c r="CK674" s="422"/>
      <c r="CL674" s="79"/>
      <c r="CQ674" s="409"/>
      <c r="CR674" s="409"/>
      <c r="CS674" s="409"/>
      <c r="CT674" s="422"/>
      <c r="CU674" s="422"/>
    </row>
    <row r="675" spans="5:99">
      <c r="E675" s="79"/>
      <c r="F675" s="79"/>
      <c r="G675" s="79"/>
      <c r="H675" s="79"/>
      <c r="I675" s="79"/>
      <c r="J675" s="79"/>
      <c r="O675" s="409"/>
      <c r="P675" s="409"/>
      <c r="Q675" s="409"/>
      <c r="R675" s="422"/>
      <c r="S675" s="422"/>
      <c r="T675" s="79"/>
      <c r="Y675" s="409"/>
      <c r="Z675" s="409"/>
      <c r="AA675" s="409"/>
      <c r="AB675" s="422"/>
      <c r="AC675" s="422"/>
      <c r="AD675" s="79"/>
      <c r="AI675" s="409"/>
      <c r="AJ675" s="409"/>
      <c r="AK675" s="409"/>
      <c r="AL675" s="79"/>
      <c r="AM675" s="79"/>
      <c r="AN675" s="79"/>
      <c r="AS675" s="409"/>
      <c r="AT675" s="409"/>
      <c r="AU675" s="409"/>
      <c r="AV675" s="422"/>
      <c r="AW675" s="422"/>
      <c r="AX675" s="79"/>
      <c r="BC675" s="409"/>
      <c r="BD675" s="409"/>
      <c r="BE675" s="409"/>
      <c r="BF675" s="422"/>
      <c r="BG675" s="422"/>
      <c r="BH675" s="79"/>
      <c r="BM675" s="409"/>
      <c r="BN675" s="409"/>
      <c r="BO675" s="409"/>
      <c r="BP675" s="422"/>
      <c r="BQ675" s="422"/>
      <c r="BR675" s="79"/>
      <c r="BW675" s="79"/>
      <c r="BX675" s="79"/>
      <c r="BY675" s="79"/>
      <c r="BZ675" s="422"/>
      <c r="CA675" s="422"/>
      <c r="CB675" s="79"/>
      <c r="CG675" s="409"/>
      <c r="CH675" s="409"/>
      <c r="CI675" s="409"/>
      <c r="CJ675" s="422"/>
      <c r="CK675" s="422"/>
      <c r="CL675" s="79"/>
      <c r="CQ675" s="409"/>
      <c r="CR675" s="409"/>
      <c r="CS675" s="409"/>
      <c r="CT675" s="422"/>
      <c r="CU675" s="422"/>
    </row>
    <row r="676" spans="5:99">
      <c r="E676" s="79"/>
      <c r="F676" s="79"/>
      <c r="G676" s="79"/>
      <c r="H676" s="79"/>
      <c r="I676" s="79"/>
      <c r="J676" s="79"/>
      <c r="O676" s="409"/>
      <c r="P676" s="409"/>
      <c r="Q676" s="409"/>
      <c r="R676" s="422"/>
      <c r="S676" s="422"/>
      <c r="T676" s="79"/>
      <c r="Y676" s="409"/>
      <c r="Z676" s="409"/>
      <c r="AA676" s="409"/>
      <c r="AB676" s="422"/>
      <c r="AC676" s="422"/>
      <c r="AD676" s="79"/>
      <c r="AI676" s="409"/>
      <c r="AJ676" s="409"/>
      <c r="AK676" s="409"/>
      <c r="AL676" s="79"/>
      <c r="AM676" s="79"/>
      <c r="AN676" s="79"/>
      <c r="AS676" s="409"/>
      <c r="AT676" s="409"/>
      <c r="AU676" s="409"/>
      <c r="AV676" s="422"/>
      <c r="AW676" s="422"/>
      <c r="AX676" s="79"/>
      <c r="BC676" s="409"/>
      <c r="BD676" s="409"/>
      <c r="BE676" s="409"/>
      <c r="BF676" s="422"/>
      <c r="BG676" s="422"/>
      <c r="BH676" s="79"/>
      <c r="BM676" s="409"/>
      <c r="BN676" s="409"/>
      <c r="BO676" s="409"/>
      <c r="BP676" s="422"/>
      <c r="BQ676" s="422"/>
      <c r="BR676" s="79"/>
      <c r="BW676" s="79"/>
      <c r="BX676" s="79"/>
      <c r="BY676" s="79"/>
      <c r="BZ676" s="422"/>
      <c r="CA676" s="422"/>
      <c r="CB676" s="79"/>
      <c r="CG676" s="409"/>
      <c r="CH676" s="409"/>
      <c r="CI676" s="409"/>
      <c r="CJ676" s="422"/>
      <c r="CK676" s="422"/>
      <c r="CL676" s="79"/>
      <c r="CQ676" s="409"/>
      <c r="CR676" s="409"/>
      <c r="CS676" s="409"/>
      <c r="CT676" s="422"/>
      <c r="CU676" s="422"/>
    </row>
    <row r="677" spans="5:99">
      <c r="E677" s="79"/>
      <c r="F677" s="79"/>
      <c r="G677" s="79"/>
      <c r="H677" s="79"/>
      <c r="I677" s="79"/>
      <c r="J677" s="79"/>
      <c r="O677" s="409"/>
      <c r="P677" s="409"/>
      <c r="Q677" s="409"/>
      <c r="R677" s="422"/>
      <c r="S677" s="422"/>
      <c r="T677" s="79"/>
      <c r="Y677" s="409"/>
      <c r="Z677" s="409"/>
      <c r="AA677" s="409"/>
      <c r="AB677" s="422"/>
      <c r="AC677" s="422"/>
      <c r="AD677" s="79"/>
      <c r="AI677" s="409"/>
      <c r="AJ677" s="409"/>
      <c r="AK677" s="409"/>
      <c r="AL677" s="79"/>
      <c r="AM677" s="79"/>
      <c r="AN677" s="79"/>
      <c r="AS677" s="409"/>
      <c r="AT677" s="409"/>
      <c r="AU677" s="409"/>
      <c r="AV677" s="422"/>
      <c r="AW677" s="422"/>
      <c r="AX677" s="79"/>
      <c r="BC677" s="409"/>
      <c r="BD677" s="409"/>
      <c r="BE677" s="409"/>
      <c r="BF677" s="422"/>
      <c r="BG677" s="422"/>
      <c r="BH677" s="79"/>
      <c r="BM677" s="409"/>
      <c r="BN677" s="409"/>
      <c r="BO677" s="409"/>
      <c r="BP677" s="422"/>
      <c r="BQ677" s="422"/>
      <c r="BR677" s="79"/>
      <c r="BW677" s="79"/>
      <c r="BX677" s="79"/>
      <c r="BY677" s="79"/>
      <c r="BZ677" s="422"/>
      <c r="CA677" s="422"/>
      <c r="CB677" s="79"/>
      <c r="CG677" s="409"/>
      <c r="CH677" s="409"/>
      <c r="CI677" s="409"/>
      <c r="CJ677" s="422"/>
      <c r="CK677" s="422"/>
      <c r="CL677" s="79"/>
      <c r="CQ677" s="409"/>
      <c r="CR677" s="409"/>
      <c r="CS677" s="409"/>
      <c r="CT677" s="422"/>
      <c r="CU677" s="422"/>
    </row>
    <row r="678" spans="5:99">
      <c r="E678" s="79"/>
      <c r="F678" s="79"/>
      <c r="G678" s="79"/>
      <c r="H678" s="79"/>
      <c r="I678" s="79"/>
      <c r="J678" s="79"/>
      <c r="O678" s="409"/>
      <c r="P678" s="409"/>
      <c r="Q678" s="409"/>
      <c r="R678" s="422"/>
      <c r="S678" s="422"/>
      <c r="T678" s="79"/>
      <c r="Y678" s="409"/>
      <c r="Z678" s="409"/>
      <c r="AA678" s="409"/>
      <c r="AB678" s="422"/>
      <c r="AC678" s="422"/>
      <c r="AD678" s="79"/>
      <c r="AI678" s="409"/>
      <c r="AJ678" s="409"/>
      <c r="AK678" s="409"/>
      <c r="AL678" s="79"/>
      <c r="AM678" s="79"/>
      <c r="AN678" s="79"/>
      <c r="AS678" s="409"/>
      <c r="AT678" s="409"/>
      <c r="AU678" s="409"/>
      <c r="AV678" s="422"/>
      <c r="AW678" s="422"/>
      <c r="AX678" s="79"/>
      <c r="BC678" s="409"/>
      <c r="BD678" s="409"/>
      <c r="BE678" s="409"/>
      <c r="BF678" s="422"/>
      <c r="BG678" s="422"/>
      <c r="BH678" s="79"/>
      <c r="BM678" s="409"/>
      <c r="BN678" s="409"/>
      <c r="BO678" s="409"/>
      <c r="BP678" s="422"/>
      <c r="BQ678" s="422"/>
      <c r="BR678" s="79"/>
      <c r="BW678" s="79"/>
      <c r="BX678" s="79"/>
      <c r="BY678" s="79"/>
      <c r="BZ678" s="422"/>
      <c r="CA678" s="422"/>
      <c r="CB678" s="79"/>
      <c r="CG678" s="409"/>
      <c r="CH678" s="409"/>
      <c r="CI678" s="409"/>
      <c r="CJ678" s="422"/>
      <c r="CK678" s="422"/>
      <c r="CL678" s="79"/>
      <c r="CQ678" s="409"/>
      <c r="CR678" s="409"/>
      <c r="CS678" s="409"/>
      <c r="CT678" s="422"/>
      <c r="CU678" s="422"/>
    </row>
    <row r="679" spans="5:99">
      <c r="E679" s="79"/>
      <c r="F679" s="79"/>
      <c r="G679" s="79"/>
      <c r="H679" s="79"/>
      <c r="I679" s="79"/>
      <c r="J679" s="79"/>
      <c r="O679" s="409"/>
      <c r="P679" s="409"/>
      <c r="Q679" s="409"/>
      <c r="R679" s="422"/>
      <c r="S679" s="422"/>
      <c r="T679" s="79"/>
      <c r="Y679" s="409"/>
      <c r="Z679" s="409"/>
      <c r="AA679" s="409"/>
      <c r="AB679" s="422"/>
      <c r="AC679" s="422"/>
      <c r="AD679" s="79"/>
      <c r="AI679" s="409"/>
      <c r="AJ679" s="409"/>
      <c r="AK679" s="409"/>
      <c r="AL679" s="79"/>
      <c r="AM679" s="79"/>
      <c r="AN679" s="79"/>
      <c r="AS679" s="409"/>
      <c r="AT679" s="409"/>
      <c r="AU679" s="409"/>
      <c r="AV679" s="422"/>
      <c r="AW679" s="422"/>
      <c r="AX679" s="79"/>
      <c r="BC679" s="409"/>
      <c r="BD679" s="409"/>
      <c r="BE679" s="409"/>
      <c r="BF679" s="422"/>
      <c r="BG679" s="422"/>
      <c r="BH679" s="79"/>
      <c r="BM679" s="409"/>
      <c r="BN679" s="409"/>
      <c r="BO679" s="409"/>
      <c r="BP679" s="422"/>
      <c r="BQ679" s="422"/>
      <c r="BR679" s="79"/>
      <c r="BW679" s="79"/>
      <c r="BX679" s="79"/>
      <c r="BY679" s="79"/>
      <c r="BZ679" s="422"/>
      <c r="CA679" s="422"/>
      <c r="CB679" s="79"/>
      <c r="CG679" s="409"/>
      <c r="CH679" s="409"/>
      <c r="CI679" s="409"/>
      <c r="CJ679" s="422"/>
      <c r="CK679" s="422"/>
      <c r="CL679" s="79"/>
      <c r="CQ679" s="409"/>
      <c r="CR679" s="409"/>
      <c r="CS679" s="409"/>
      <c r="CT679" s="422"/>
      <c r="CU679" s="422"/>
    </row>
    <row r="680" spans="5:99">
      <c r="E680" s="79"/>
      <c r="F680" s="79"/>
      <c r="G680" s="79"/>
      <c r="H680" s="79"/>
      <c r="I680" s="79"/>
      <c r="J680" s="79"/>
      <c r="O680" s="409"/>
      <c r="P680" s="409"/>
      <c r="Q680" s="409"/>
      <c r="R680" s="422"/>
      <c r="S680" s="422"/>
      <c r="T680" s="79"/>
      <c r="Y680" s="409"/>
      <c r="Z680" s="409"/>
      <c r="AA680" s="409"/>
      <c r="AB680" s="422"/>
      <c r="AC680" s="422"/>
      <c r="AD680" s="79"/>
      <c r="AI680" s="409"/>
      <c r="AJ680" s="409"/>
      <c r="AK680" s="409"/>
      <c r="AL680" s="79"/>
      <c r="AM680" s="79"/>
      <c r="AN680" s="79"/>
      <c r="AS680" s="409"/>
      <c r="AT680" s="409"/>
      <c r="AU680" s="409"/>
      <c r="AV680" s="422"/>
      <c r="AW680" s="422"/>
      <c r="AX680" s="79"/>
      <c r="BC680" s="409"/>
      <c r="BD680" s="409"/>
      <c r="BE680" s="409"/>
      <c r="BF680" s="422"/>
      <c r="BG680" s="422"/>
      <c r="BH680" s="79"/>
      <c r="BM680" s="409"/>
      <c r="BN680" s="409"/>
      <c r="BO680" s="409"/>
      <c r="BP680" s="422"/>
      <c r="BQ680" s="422"/>
      <c r="BR680" s="79"/>
      <c r="BW680" s="79"/>
      <c r="BX680" s="79"/>
      <c r="BY680" s="79"/>
      <c r="BZ680" s="422"/>
      <c r="CA680" s="422"/>
      <c r="CB680" s="79"/>
      <c r="CG680" s="409"/>
      <c r="CH680" s="409"/>
      <c r="CI680" s="409"/>
      <c r="CJ680" s="422"/>
      <c r="CK680" s="422"/>
      <c r="CL680" s="79"/>
      <c r="CQ680" s="409"/>
      <c r="CR680" s="409"/>
      <c r="CS680" s="409"/>
      <c r="CT680" s="422"/>
      <c r="CU680" s="422"/>
    </row>
    <row r="681" spans="5:99">
      <c r="E681" s="79"/>
      <c r="F681" s="79"/>
      <c r="G681" s="79"/>
      <c r="H681" s="79"/>
      <c r="I681" s="79"/>
      <c r="J681" s="79"/>
      <c r="O681" s="409"/>
      <c r="P681" s="409"/>
      <c r="Q681" s="409"/>
      <c r="R681" s="422"/>
      <c r="S681" s="422"/>
      <c r="T681" s="79"/>
      <c r="Y681" s="409"/>
      <c r="Z681" s="409"/>
      <c r="AA681" s="409"/>
      <c r="AB681" s="422"/>
      <c r="AC681" s="422"/>
      <c r="AD681" s="79"/>
      <c r="AI681" s="409"/>
      <c r="AJ681" s="409"/>
      <c r="AK681" s="409"/>
      <c r="AL681" s="79"/>
      <c r="AM681" s="79"/>
      <c r="AN681" s="79"/>
      <c r="AS681" s="409"/>
      <c r="AT681" s="409"/>
      <c r="AU681" s="409"/>
      <c r="AV681" s="422"/>
      <c r="AW681" s="422"/>
      <c r="AX681" s="79"/>
      <c r="BC681" s="409"/>
      <c r="BD681" s="409"/>
      <c r="BE681" s="409"/>
      <c r="BF681" s="422"/>
      <c r="BG681" s="422"/>
      <c r="BH681" s="79"/>
      <c r="BM681" s="409"/>
      <c r="BN681" s="409"/>
      <c r="BO681" s="409"/>
      <c r="BP681" s="422"/>
      <c r="BQ681" s="422"/>
      <c r="BR681" s="79"/>
      <c r="BW681" s="79"/>
      <c r="BX681" s="79"/>
      <c r="BY681" s="79"/>
      <c r="BZ681" s="422"/>
      <c r="CA681" s="422"/>
      <c r="CB681" s="79"/>
      <c r="CG681" s="409"/>
      <c r="CH681" s="409"/>
      <c r="CI681" s="409"/>
      <c r="CJ681" s="422"/>
      <c r="CK681" s="422"/>
      <c r="CL681" s="79"/>
      <c r="CQ681" s="409"/>
      <c r="CR681" s="409"/>
      <c r="CS681" s="409"/>
      <c r="CT681" s="422"/>
      <c r="CU681" s="422"/>
    </row>
    <row r="682" spans="5:99">
      <c r="E682" s="79"/>
      <c r="F682" s="79"/>
      <c r="G682" s="79"/>
      <c r="H682" s="79"/>
      <c r="I682" s="79"/>
      <c r="J682" s="79"/>
      <c r="O682" s="409"/>
      <c r="P682" s="409"/>
      <c r="Q682" s="409"/>
      <c r="R682" s="422"/>
      <c r="S682" s="422"/>
      <c r="T682" s="79"/>
      <c r="Y682" s="409"/>
      <c r="Z682" s="409"/>
      <c r="AA682" s="409"/>
      <c r="AB682" s="422"/>
      <c r="AC682" s="422"/>
      <c r="AD682" s="79"/>
      <c r="AI682" s="409"/>
      <c r="AJ682" s="409"/>
      <c r="AK682" s="409"/>
      <c r="AL682" s="79"/>
      <c r="AM682" s="79"/>
      <c r="AN682" s="79"/>
      <c r="AS682" s="409"/>
      <c r="AT682" s="409"/>
      <c r="AU682" s="409"/>
      <c r="AV682" s="422"/>
      <c r="AW682" s="422"/>
      <c r="AX682" s="79"/>
      <c r="BC682" s="409"/>
      <c r="BD682" s="409"/>
      <c r="BE682" s="409"/>
      <c r="BF682" s="422"/>
      <c r="BG682" s="422"/>
      <c r="BH682" s="79"/>
      <c r="BM682" s="409"/>
      <c r="BN682" s="409"/>
      <c r="BO682" s="409"/>
      <c r="BP682" s="422"/>
      <c r="BQ682" s="422"/>
      <c r="BR682" s="79"/>
      <c r="BW682" s="79"/>
      <c r="BX682" s="79"/>
      <c r="BY682" s="79"/>
      <c r="BZ682" s="422"/>
      <c r="CA682" s="422"/>
      <c r="CB682" s="79"/>
      <c r="CG682" s="409"/>
      <c r="CH682" s="409"/>
      <c r="CI682" s="409"/>
      <c r="CJ682" s="422"/>
      <c r="CK682" s="422"/>
      <c r="CL682" s="79"/>
      <c r="CQ682" s="409"/>
      <c r="CR682" s="409"/>
      <c r="CS682" s="409"/>
      <c r="CT682" s="422"/>
      <c r="CU682" s="422"/>
    </row>
    <row r="683" spans="5:99">
      <c r="E683" s="79"/>
      <c r="F683" s="79"/>
      <c r="G683" s="79"/>
      <c r="H683" s="79"/>
      <c r="I683" s="79"/>
      <c r="J683" s="79"/>
      <c r="O683" s="409"/>
      <c r="P683" s="409"/>
      <c r="Q683" s="409"/>
      <c r="R683" s="422"/>
      <c r="S683" s="422"/>
      <c r="T683" s="79"/>
      <c r="Y683" s="409"/>
      <c r="Z683" s="409"/>
      <c r="AA683" s="409"/>
      <c r="AB683" s="422"/>
      <c r="AC683" s="422"/>
      <c r="AD683" s="79"/>
      <c r="AI683" s="409"/>
      <c r="AJ683" s="409"/>
      <c r="AK683" s="409"/>
      <c r="AL683" s="79"/>
      <c r="AM683" s="79"/>
      <c r="AN683" s="79"/>
      <c r="AS683" s="409"/>
      <c r="AT683" s="409"/>
      <c r="AU683" s="409"/>
      <c r="AV683" s="422"/>
      <c r="AW683" s="422"/>
      <c r="AX683" s="79"/>
      <c r="BC683" s="409"/>
      <c r="BD683" s="409"/>
      <c r="BE683" s="409"/>
      <c r="BF683" s="422"/>
      <c r="BG683" s="422"/>
      <c r="BH683" s="79"/>
      <c r="BM683" s="409"/>
      <c r="BN683" s="409"/>
      <c r="BO683" s="409"/>
      <c r="BP683" s="422"/>
      <c r="BQ683" s="422"/>
      <c r="BR683" s="79"/>
      <c r="BW683" s="79"/>
      <c r="BX683" s="79"/>
      <c r="BY683" s="79"/>
      <c r="BZ683" s="422"/>
      <c r="CA683" s="422"/>
      <c r="CB683" s="79"/>
      <c r="CG683" s="409"/>
      <c r="CH683" s="409"/>
      <c r="CI683" s="409"/>
      <c r="CJ683" s="422"/>
      <c r="CK683" s="422"/>
      <c r="CL683" s="79"/>
      <c r="CQ683" s="409"/>
      <c r="CR683" s="409"/>
      <c r="CS683" s="409"/>
      <c r="CT683" s="422"/>
      <c r="CU683" s="422"/>
    </row>
    <row r="684" spans="5:99">
      <c r="E684" s="79"/>
      <c r="F684" s="79"/>
      <c r="G684" s="79"/>
      <c r="H684" s="79"/>
      <c r="I684" s="79"/>
      <c r="J684" s="79"/>
      <c r="O684" s="409"/>
      <c r="P684" s="409"/>
      <c r="Q684" s="409"/>
      <c r="R684" s="422"/>
      <c r="S684" s="422"/>
      <c r="T684" s="79"/>
      <c r="Y684" s="409"/>
      <c r="Z684" s="409"/>
      <c r="AA684" s="409"/>
      <c r="AB684" s="422"/>
      <c r="AC684" s="422"/>
      <c r="AD684" s="79"/>
      <c r="AI684" s="409"/>
      <c r="AJ684" s="409"/>
      <c r="AK684" s="409"/>
      <c r="AL684" s="79"/>
      <c r="AM684" s="79"/>
      <c r="AN684" s="79"/>
      <c r="AS684" s="409"/>
      <c r="AT684" s="409"/>
      <c r="AU684" s="409"/>
      <c r="AV684" s="422"/>
      <c r="AW684" s="422"/>
      <c r="AX684" s="79"/>
      <c r="BC684" s="409"/>
      <c r="BD684" s="409"/>
      <c r="BE684" s="409"/>
      <c r="BF684" s="422"/>
      <c r="BG684" s="422"/>
      <c r="BH684" s="79"/>
      <c r="BM684" s="409"/>
      <c r="BN684" s="409"/>
      <c r="BO684" s="409"/>
      <c r="BP684" s="422"/>
      <c r="BQ684" s="422"/>
      <c r="BR684" s="79"/>
      <c r="BW684" s="79"/>
      <c r="BX684" s="79"/>
      <c r="BY684" s="79"/>
      <c r="BZ684" s="422"/>
      <c r="CA684" s="422"/>
      <c r="CB684" s="79"/>
      <c r="CG684" s="409"/>
      <c r="CH684" s="409"/>
      <c r="CI684" s="409"/>
      <c r="CJ684" s="422"/>
      <c r="CK684" s="422"/>
      <c r="CL684" s="79"/>
      <c r="CQ684" s="409"/>
      <c r="CR684" s="409"/>
      <c r="CS684" s="409"/>
      <c r="CT684" s="422"/>
      <c r="CU684" s="422"/>
    </row>
    <row r="685" spans="5:99">
      <c r="E685" s="79"/>
      <c r="F685" s="79"/>
      <c r="G685" s="79"/>
      <c r="H685" s="79"/>
      <c r="I685" s="79"/>
      <c r="J685" s="79"/>
      <c r="O685" s="409"/>
      <c r="P685" s="409"/>
      <c r="Q685" s="409"/>
      <c r="R685" s="422"/>
      <c r="S685" s="422"/>
      <c r="T685" s="79"/>
      <c r="Y685" s="409"/>
      <c r="Z685" s="409"/>
      <c r="AA685" s="409"/>
      <c r="AB685" s="422"/>
      <c r="AC685" s="422"/>
      <c r="AD685" s="79"/>
      <c r="AI685" s="409"/>
      <c r="AJ685" s="409"/>
      <c r="AK685" s="409"/>
      <c r="AL685" s="79"/>
      <c r="AM685" s="79"/>
      <c r="AN685" s="79"/>
      <c r="AS685" s="409"/>
      <c r="AT685" s="409"/>
      <c r="AU685" s="409"/>
      <c r="AV685" s="422"/>
      <c r="AW685" s="422"/>
      <c r="AX685" s="79"/>
      <c r="BC685" s="409"/>
      <c r="BD685" s="409"/>
      <c r="BE685" s="409"/>
      <c r="BF685" s="422"/>
      <c r="BG685" s="422"/>
      <c r="BH685" s="79"/>
      <c r="BM685" s="409"/>
      <c r="BN685" s="409"/>
      <c r="BO685" s="409"/>
      <c r="BP685" s="422"/>
      <c r="BQ685" s="422"/>
      <c r="BR685" s="79"/>
      <c r="BW685" s="79"/>
      <c r="BX685" s="79"/>
      <c r="BY685" s="79"/>
      <c r="BZ685" s="422"/>
      <c r="CA685" s="422"/>
      <c r="CB685" s="79"/>
      <c r="CG685" s="409"/>
      <c r="CH685" s="409"/>
      <c r="CI685" s="409"/>
      <c r="CJ685" s="422"/>
      <c r="CK685" s="422"/>
      <c r="CL685" s="79"/>
      <c r="CQ685" s="409"/>
      <c r="CR685" s="409"/>
      <c r="CS685" s="409"/>
      <c r="CT685" s="422"/>
      <c r="CU685" s="422"/>
    </row>
    <row r="686" spans="5:99">
      <c r="E686" s="79"/>
      <c r="F686" s="79"/>
      <c r="G686" s="79"/>
      <c r="H686" s="79"/>
      <c r="I686" s="79"/>
      <c r="J686" s="79"/>
      <c r="O686" s="409"/>
      <c r="P686" s="409"/>
      <c r="Q686" s="409"/>
      <c r="R686" s="422"/>
      <c r="S686" s="422"/>
      <c r="T686" s="79"/>
      <c r="Y686" s="409"/>
      <c r="Z686" s="409"/>
      <c r="AA686" s="409"/>
      <c r="AB686" s="422"/>
      <c r="AC686" s="422"/>
      <c r="AD686" s="79"/>
      <c r="AI686" s="409"/>
      <c r="AJ686" s="409"/>
      <c r="AK686" s="409"/>
      <c r="AL686" s="79"/>
      <c r="AM686" s="79"/>
      <c r="AN686" s="79"/>
      <c r="AS686" s="409"/>
      <c r="AT686" s="409"/>
      <c r="AU686" s="409"/>
      <c r="AV686" s="422"/>
      <c r="AW686" s="422"/>
      <c r="AX686" s="79"/>
      <c r="BC686" s="409"/>
      <c r="BD686" s="409"/>
      <c r="BE686" s="409"/>
      <c r="BF686" s="422"/>
      <c r="BG686" s="422"/>
      <c r="BH686" s="79"/>
      <c r="BM686" s="409"/>
      <c r="BN686" s="409"/>
      <c r="BO686" s="409"/>
      <c r="BP686" s="422"/>
      <c r="BQ686" s="422"/>
      <c r="BR686" s="79"/>
      <c r="BW686" s="79"/>
      <c r="BX686" s="79"/>
      <c r="BY686" s="79"/>
      <c r="BZ686" s="422"/>
      <c r="CA686" s="422"/>
      <c r="CB686" s="79"/>
      <c r="CG686" s="409"/>
      <c r="CH686" s="409"/>
      <c r="CI686" s="409"/>
      <c r="CJ686" s="422"/>
      <c r="CK686" s="422"/>
      <c r="CL686" s="79"/>
      <c r="CQ686" s="409"/>
      <c r="CR686" s="409"/>
      <c r="CS686" s="409"/>
      <c r="CT686" s="422"/>
      <c r="CU686" s="422"/>
    </row>
    <row r="687" spans="5:99">
      <c r="E687" s="79"/>
      <c r="F687" s="79"/>
      <c r="G687" s="79"/>
      <c r="H687" s="79"/>
      <c r="I687" s="79"/>
      <c r="J687" s="79"/>
      <c r="O687" s="409"/>
      <c r="P687" s="409"/>
      <c r="Q687" s="409"/>
      <c r="R687" s="422"/>
      <c r="S687" s="422"/>
      <c r="T687" s="79"/>
      <c r="Y687" s="409"/>
      <c r="Z687" s="409"/>
      <c r="AA687" s="409"/>
      <c r="AB687" s="422"/>
      <c r="AC687" s="422"/>
      <c r="AD687" s="79"/>
      <c r="AI687" s="409"/>
      <c r="AJ687" s="409"/>
      <c r="AK687" s="409"/>
      <c r="AL687" s="79"/>
      <c r="AM687" s="79"/>
      <c r="AN687" s="79"/>
      <c r="AS687" s="409"/>
      <c r="AT687" s="409"/>
      <c r="AU687" s="409"/>
      <c r="AV687" s="422"/>
      <c r="AW687" s="422"/>
      <c r="AX687" s="79"/>
      <c r="BC687" s="409"/>
      <c r="BD687" s="409"/>
      <c r="BE687" s="409"/>
      <c r="BF687" s="422"/>
      <c r="BG687" s="422"/>
      <c r="BH687" s="79"/>
      <c r="BM687" s="409"/>
      <c r="BN687" s="409"/>
      <c r="BO687" s="409"/>
      <c r="BP687" s="422"/>
      <c r="BQ687" s="422"/>
      <c r="BR687" s="79"/>
      <c r="BW687" s="79"/>
      <c r="BX687" s="79"/>
      <c r="BY687" s="79"/>
      <c r="BZ687" s="422"/>
      <c r="CA687" s="422"/>
      <c r="CB687" s="79"/>
      <c r="CG687" s="409"/>
      <c r="CH687" s="409"/>
      <c r="CI687" s="409"/>
      <c r="CJ687" s="422"/>
      <c r="CK687" s="422"/>
      <c r="CL687" s="79"/>
      <c r="CQ687" s="409"/>
      <c r="CR687" s="409"/>
      <c r="CS687" s="409"/>
      <c r="CT687" s="422"/>
      <c r="CU687" s="422"/>
    </row>
    <row r="688" spans="5:99">
      <c r="E688" s="79"/>
      <c r="F688" s="79"/>
      <c r="G688" s="79"/>
      <c r="H688" s="79"/>
      <c r="I688" s="79"/>
      <c r="J688" s="79"/>
      <c r="O688" s="409"/>
      <c r="P688" s="409"/>
      <c r="Q688" s="409"/>
      <c r="R688" s="422"/>
      <c r="S688" s="422"/>
      <c r="T688" s="79"/>
      <c r="Y688" s="409"/>
      <c r="Z688" s="409"/>
      <c r="AA688" s="409"/>
      <c r="AB688" s="422"/>
      <c r="AC688" s="422"/>
      <c r="AD688" s="79"/>
      <c r="AI688" s="409"/>
      <c r="AJ688" s="409"/>
      <c r="AK688" s="409"/>
      <c r="AL688" s="79"/>
      <c r="AM688" s="79"/>
      <c r="AN688" s="79"/>
      <c r="AS688" s="409"/>
      <c r="AT688" s="409"/>
      <c r="AU688" s="409"/>
      <c r="AV688" s="422"/>
      <c r="AW688" s="422"/>
      <c r="AX688" s="79"/>
      <c r="BC688" s="409"/>
      <c r="BD688" s="409"/>
      <c r="BE688" s="409"/>
      <c r="BF688" s="422"/>
      <c r="BG688" s="422"/>
      <c r="BH688" s="79"/>
      <c r="BM688" s="409"/>
      <c r="BN688" s="409"/>
      <c r="BO688" s="409"/>
      <c r="BP688" s="422"/>
      <c r="BQ688" s="422"/>
      <c r="BR688" s="79"/>
      <c r="BW688" s="79"/>
      <c r="BX688" s="79"/>
      <c r="BY688" s="79"/>
      <c r="BZ688" s="422"/>
      <c r="CA688" s="422"/>
      <c r="CB688" s="79"/>
      <c r="CG688" s="409"/>
      <c r="CH688" s="409"/>
      <c r="CI688" s="409"/>
      <c r="CJ688" s="422"/>
      <c r="CK688" s="422"/>
      <c r="CL688" s="79"/>
      <c r="CQ688" s="409"/>
      <c r="CR688" s="409"/>
      <c r="CS688" s="409"/>
      <c r="CT688" s="422"/>
      <c r="CU688" s="422"/>
    </row>
    <row r="689" spans="5:99">
      <c r="E689" s="79"/>
      <c r="F689" s="79"/>
      <c r="G689" s="79"/>
      <c r="H689" s="79"/>
      <c r="I689" s="79"/>
      <c r="J689" s="79"/>
      <c r="O689" s="409"/>
      <c r="P689" s="409"/>
      <c r="Q689" s="409"/>
      <c r="R689" s="422"/>
      <c r="S689" s="422"/>
      <c r="T689" s="79"/>
      <c r="Y689" s="409"/>
      <c r="Z689" s="409"/>
      <c r="AA689" s="409"/>
      <c r="AB689" s="422"/>
      <c r="AC689" s="422"/>
      <c r="AD689" s="79"/>
      <c r="AI689" s="409"/>
      <c r="AJ689" s="409"/>
      <c r="AK689" s="409"/>
      <c r="AL689" s="79"/>
      <c r="AM689" s="79"/>
      <c r="AN689" s="79"/>
      <c r="AS689" s="409"/>
      <c r="AT689" s="409"/>
      <c r="AU689" s="409"/>
      <c r="AV689" s="422"/>
      <c r="AW689" s="422"/>
      <c r="AX689" s="79"/>
      <c r="BC689" s="409"/>
      <c r="BD689" s="409"/>
      <c r="BE689" s="409"/>
      <c r="BF689" s="422"/>
      <c r="BG689" s="422"/>
      <c r="BH689" s="79"/>
      <c r="BM689" s="409"/>
      <c r="BN689" s="409"/>
      <c r="BO689" s="409"/>
      <c r="BP689" s="422"/>
      <c r="BQ689" s="422"/>
      <c r="BR689" s="79"/>
      <c r="BW689" s="79"/>
      <c r="BX689" s="79"/>
      <c r="BY689" s="79"/>
      <c r="BZ689" s="422"/>
      <c r="CA689" s="422"/>
      <c r="CB689" s="79"/>
      <c r="CG689" s="409"/>
      <c r="CH689" s="409"/>
      <c r="CI689" s="409"/>
      <c r="CJ689" s="422"/>
      <c r="CK689" s="422"/>
      <c r="CL689" s="79"/>
      <c r="CQ689" s="409"/>
      <c r="CR689" s="409"/>
      <c r="CS689" s="409"/>
      <c r="CT689" s="422"/>
      <c r="CU689" s="422"/>
    </row>
    <row r="690" spans="5:99">
      <c r="E690" s="79"/>
      <c r="F690" s="79"/>
      <c r="G690" s="79"/>
      <c r="H690" s="79"/>
      <c r="I690" s="79"/>
      <c r="J690" s="79"/>
      <c r="O690" s="409"/>
      <c r="P690" s="409"/>
      <c r="Q690" s="409"/>
      <c r="R690" s="422"/>
      <c r="S690" s="422"/>
      <c r="T690" s="79"/>
      <c r="Y690" s="409"/>
      <c r="Z690" s="409"/>
      <c r="AA690" s="409"/>
      <c r="AB690" s="422"/>
      <c r="AC690" s="422"/>
      <c r="AD690" s="79"/>
      <c r="AI690" s="409"/>
      <c r="AJ690" s="409"/>
      <c r="AK690" s="409"/>
      <c r="AL690" s="79"/>
      <c r="AM690" s="79"/>
      <c r="AN690" s="79"/>
      <c r="AS690" s="409"/>
      <c r="AT690" s="409"/>
      <c r="AU690" s="409"/>
      <c r="AV690" s="422"/>
      <c r="AW690" s="422"/>
      <c r="AX690" s="79"/>
      <c r="BC690" s="409"/>
      <c r="BD690" s="409"/>
      <c r="BE690" s="409"/>
      <c r="BF690" s="422"/>
      <c r="BG690" s="422"/>
      <c r="BH690" s="79"/>
      <c r="BM690" s="409"/>
      <c r="BN690" s="409"/>
      <c r="BO690" s="409"/>
      <c r="BP690" s="422"/>
      <c r="BQ690" s="422"/>
      <c r="BR690" s="79"/>
      <c r="BW690" s="79"/>
      <c r="BX690" s="79"/>
      <c r="BY690" s="79"/>
      <c r="BZ690" s="422"/>
      <c r="CA690" s="422"/>
      <c r="CB690" s="79"/>
      <c r="CG690" s="409"/>
      <c r="CH690" s="409"/>
      <c r="CI690" s="409"/>
      <c r="CJ690" s="422"/>
      <c r="CK690" s="422"/>
      <c r="CL690" s="79"/>
      <c r="CQ690" s="409"/>
      <c r="CR690" s="409"/>
      <c r="CS690" s="409"/>
      <c r="CT690" s="422"/>
      <c r="CU690" s="422"/>
    </row>
    <row r="691" spans="5:99">
      <c r="E691" s="79"/>
      <c r="F691" s="79"/>
      <c r="G691" s="79"/>
      <c r="H691" s="79"/>
      <c r="I691" s="79"/>
      <c r="J691" s="79"/>
      <c r="O691" s="409"/>
      <c r="P691" s="409"/>
      <c r="Q691" s="409"/>
      <c r="R691" s="422"/>
      <c r="S691" s="422"/>
      <c r="T691" s="79"/>
      <c r="Y691" s="409"/>
      <c r="Z691" s="409"/>
      <c r="AA691" s="409"/>
      <c r="AB691" s="422"/>
      <c r="AC691" s="422"/>
      <c r="AD691" s="79"/>
      <c r="AI691" s="409"/>
      <c r="AJ691" s="409"/>
      <c r="AK691" s="409"/>
      <c r="AL691" s="79"/>
      <c r="AM691" s="79"/>
      <c r="AN691" s="79"/>
      <c r="AS691" s="409"/>
      <c r="AT691" s="409"/>
      <c r="AU691" s="409"/>
      <c r="AV691" s="422"/>
      <c r="AW691" s="422"/>
      <c r="AX691" s="79"/>
      <c r="BC691" s="409"/>
      <c r="BD691" s="409"/>
      <c r="BE691" s="409"/>
      <c r="BF691" s="422"/>
      <c r="BG691" s="422"/>
      <c r="BH691" s="79"/>
      <c r="BM691" s="409"/>
      <c r="BN691" s="409"/>
      <c r="BO691" s="409"/>
      <c r="BP691" s="422"/>
      <c r="BQ691" s="422"/>
      <c r="BR691" s="79"/>
      <c r="BW691" s="79"/>
      <c r="BX691" s="79"/>
      <c r="BY691" s="79"/>
      <c r="BZ691" s="422"/>
      <c r="CA691" s="422"/>
      <c r="CB691" s="79"/>
      <c r="CG691" s="409"/>
      <c r="CH691" s="409"/>
      <c r="CI691" s="409"/>
      <c r="CJ691" s="422"/>
      <c r="CK691" s="422"/>
      <c r="CL691" s="79"/>
      <c r="CQ691" s="409"/>
      <c r="CR691" s="409"/>
      <c r="CS691" s="409"/>
      <c r="CT691" s="422"/>
      <c r="CU691" s="422"/>
    </row>
    <row r="692" spans="5:99">
      <c r="E692" s="79"/>
      <c r="F692" s="79"/>
      <c r="G692" s="79"/>
      <c r="H692" s="79"/>
      <c r="I692" s="79"/>
      <c r="J692" s="79"/>
      <c r="O692" s="409"/>
      <c r="P692" s="409"/>
      <c r="Q692" s="409"/>
      <c r="R692" s="422"/>
      <c r="S692" s="422"/>
      <c r="T692" s="79"/>
      <c r="Y692" s="409"/>
      <c r="Z692" s="409"/>
      <c r="AA692" s="409"/>
      <c r="AB692" s="422"/>
      <c r="AC692" s="422"/>
      <c r="AD692" s="79"/>
      <c r="AI692" s="409"/>
      <c r="AJ692" s="409"/>
      <c r="AK692" s="409"/>
      <c r="AL692" s="79"/>
      <c r="AM692" s="79"/>
      <c r="AN692" s="79"/>
      <c r="AS692" s="409"/>
      <c r="AT692" s="409"/>
      <c r="AU692" s="409"/>
      <c r="AV692" s="422"/>
      <c r="AW692" s="422"/>
      <c r="AX692" s="79"/>
      <c r="BC692" s="409"/>
      <c r="BD692" s="409"/>
      <c r="BE692" s="409"/>
      <c r="BF692" s="422"/>
      <c r="BG692" s="422"/>
      <c r="BH692" s="79"/>
      <c r="BM692" s="409"/>
      <c r="BN692" s="409"/>
      <c r="BO692" s="409"/>
      <c r="BP692" s="422"/>
      <c r="BQ692" s="422"/>
      <c r="BR692" s="79"/>
      <c r="BW692" s="79"/>
      <c r="BX692" s="79"/>
      <c r="BY692" s="79"/>
      <c r="BZ692" s="422"/>
      <c r="CA692" s="422"/>
      <c r="CB692" s="79"/>
      <c r="CG692" s="409"/>
      <c r="CH692" s="409"/>
      <c r="CI692" s="409"/>
      <c r="CJ692" s="422"/>
      <c r="CK692" s="422"/>
      <c r="CL692" s="79"/>
      <c r="CQ692" s="409"/>
      <c r="CR692" s="409"/>
      <c r="CS692" s="409"/>
      <c r="CT692" s="422"/>
      <c r="CU692" s="422"/>
    </row>
    <row r="693" spans="5:99">
      <c r="E693" s="79"/>
      <c r="F693" s="79"/>
      <c r="G693" s="79"/>
      <c r="H693" s="79"/>
      <c r="I693" s="79"/>
      <c r="J693" s="79"/>
      <c r="O693" s="409"/>
      <c r="P693" s="409"/>
      <c r="Q693" s="409"/>
      <c r="R693" s="422"/>
      <c r="S693" s="422"/>
      <c r="T693" s="79"/>
      <c r="Y693" s="409"/>
      <c r="Z693" s="409"/>
      <c r="AA693" s="409"/>
      <c r="AB693" s="422"/>
      <c r="AC693" s="422"/>
      <c r="AD693" s="79"/>
      <c r="AI693" s="409"/>
      <c r="AJ693" s="409"/>
      <c r="AK693" s="409"/>
      <c r="AL693" s="79"/>
      <c r="AM693" s="79"/>
      <c r="AN693" s="79"/>
      <c r="AS693" s="409"/>
      <c r="AT693" s="409"/>
      <c r="AU693" s="409"/>
      <c r="AV693" s="422"/>
      <c r="AW693" s="422"/>
      <c r="AX693" s="79"/>
      <c r="BC693" s="409"/>
      <c r="BD693" s="409"/>
      <c r="BE693" s="409"/>
      <c r="BF693" s="422"/>
      <c r="BG693" s="422"/>
      <c r="BH693" s="79"/>
      <c r="BM693" s="409"/>
      <c r="BN693" s="409"/>
      <c r="BO693" s="409"/>
      <c r="BP693" s="422"/>
      <c r="BQ693" s="422"/>
      <c r="BR693" s="79"/>
      <c r="BW693" s="79"/>
      <c r="BX693" s="79"/>
      <c r="BY693" s="79"/>
      <c r="BZ693" s="422"/>
      <c r="CA693" s="422"/>
      <c r="CB693" s="79"/>
      <c r="CG693" s="409"/>
      <c r="CH693" s="409"/>
      <c r="CI693" s="409"/>
      <c r="CJ693" s="422"/>
      <c r="CK693" s="422"/>
      <c r="CL693" s="79"/>
      <c r="CQ693" s="409"/>
      <c r="CR693" s="409"/>
      <c r="CS693" s="409"/>
      <c r="CT693" s="422"/>
      <c r="CU693" s="422"/>
    </row>
    <row r="694" spans="5:99">
      <c r="E694" s="79"/>
      <c r="F694" s="79"/>
      <c r="G694" s="79"/>
      <c r="H694" s="79"/>
      <c r="I694" s="79"/>
      <c r="J694" s="79"/>
      <c r="O694" s="409"/>
      <c r="P694" s="409"/>
      <c r="Q694" s="409"/>
      <c r="R694" s="422"/>
      <c r="S694" s="422"/>
      <c r="T694" s="79"/>
      <c r="Y694" s="409"/>
      <c r="Z694" s="409"/>
      <c r="AA694" s="409"/>
      <c r="AB694" s="422"/>
      <c r="AC694" s="422"/>
      <c r="AD694" s="79"/>
      <c r="AI694" s="409"/>
      <c r="AJ694" s="409"/>
      <c r="AK694" s="409"/>
      <c r="AL694" s="79"/>
      <c r="AM694" s="79"/>
      <c r="AN694" s="79"/>
      <c r="AS694" s="409"/>
      <c r="AT694" s="409"/>
      <c r="AU694" s="409"/>
      <c r="AV694" s="422"/>
      <c r="AW694" s="422"/>
      <c r="AX694" s="79"/>
      <c r="BC694" s="409"/>
      <c r="BD694" s="409"/>
      <c r="BE694" s="409"/>
      <c r="BF694" s="422"/>
      <c r="BG694" s="422"/>
      <c r="BH694" s="79"/>
      <c r="BM694" s="409"/>
      <c r="BN694" s="409"/>
      <c r="BO694" s="409"/>
      <c r="BP694" s="422"/>
      <c r="BQ694" s="422"/>
      <c r="BR694" s="79"/>
      <c r="BW694" s="79"/>
      <c r="BX694" s="79"/>
      <c r="BY694" s="79"/>
      <c r="BZ694" s="422"/>
      <c r="CA694" s="422"/>
      <c r="CB694" s="79"/>
      <c r="CG694" s="409"/>
      <c r="CH694" s="409"/>
      <c r="CI694" s="409"/>
      <c r="CJ694" s="422"/>
      <c r="CK694" s="422"/>
      <c r="CL694" s="79"/>
      <c r="CQ694" s="409"/>
      <c r="CR694" s="409"/>
      <c r="CS694" s="409"/>
      <c r="CT694" s="422"/>
      <c r="CU694" s="422"/>
    </row>
    <row r="695" spans="5:99">
      <c r="E695" s="79"/>
      <c r="F695" s="79"/>
      <c r="G695" s="79"/>
      <c r="H695" s="79"/>
      <c r="I695" s="79"/>
      <c r="J695" s="79"/>
      <c r="O695" s="409"/>
      <c r="P695" s="409"/>
      <c r="Q695" s="409"/>
      <c r="R695" s="422"/>
      <c r="S695" s="422"/>
      <c r="T695" s="79"/>
      <c r="Y695" s="409"/>
      <c r="Z695" s="409"/>
      <c r="AA695" s="409"/>
      <c r="AB695" s="422"/>
      <c r="AC695" s="422"/>
      <c r="AD695" s="79"/>
      <c r="AI695" s="409"/>
      <c r="AJ695" s="409"/>
      <c r="AK695" s="409"/>
      <c r="AL695" s="79"/>
      <c r="AM695" s="79"/>
      <c r="AN695" s="79"/>
      <c r="AS695" s="409"/>
      <c r="AT695" s="409"/>
      <c r="AU695" s="409"/>
      <c r="AV695" s="422"/>
      <c r="AW695" s="422"/>
      <c r="AX695" s="79"/>
      <c r="BC695" s="409"/>
      <c r="BD695" s="409"/>
      <c r="BE695" s="409"/>
      <c r="BF695" s="422"/>
      <c r="BG695" s="422"/>
      <c r="BH695" s="79"/>
      <c r="BM695" s="409"/>
      <c r="BN695" s="409"/>
      <c r="BO695" s="409"/>
      <c r="BP695" s="422"/>
      <c r="BQ695" s="422"/>
      <c r="BR695" s="79"/>
      <c r="BW695" s="79"/>
      <c r="BX695" s="79"/>
      <c r="BY695" s="79"/>
      <c r="BZ695" s="422"/>
      <c r="CA695" s="422"/>
      <c r="CB695" s="79"/>
      <c r="CG695" s="409"/>
      <c r="CH695" s="409"/>
      <c r="CI695" s="409"/>
      <c r="CJ695" s="422"/>
      <c r="CK695" s="422"/>
      <c r="CL695" s="79"/>
      <c r="CQ695" s="409"/>
      <c r="CR695" s="409"/>
      <c r="CS695" s="409"/>
      <c r="CT695" s="422"/>
      <c r="CU695" s="422"/>
    </row>
    <row r="696" spans="5:99">
      <c r="E696" s="79"/>
      <c r="F696" s="79"/>
      <c r="G696" s="79"/>
      <c r="H696" s="79"/>
      <c r="I696" s="79"/>
      <c r="J696" s="79"/>
      <c r="O696" s="409"/>
      <c r="P696" s="409"/>
      <c r="Q696" s="409"/>
      <c r="R696" s="422"/>
      <c r="S696" s="422"/>
      <c r="T696" s="79"/>
      <c r="Y696" s="409"/>
      <c r="Z696" s="409"/>
      <c r="AA696" s="409"/>
      <c r="AB696" s="422"/>
      <c r="AC696" s="422"/>
      <c r="AD696" s="79"/>
      <c r="AI696" s="409"/>
      <c r="AJ696" s="409"/>
      <c r="AK696" s="409"/>
      <c r="AL696" s="79"/>
      <c r="AM696" s="79"/>
      <c r="AN696" s="79"/>
      <c r="AS696" s="409"/>
      <c r="AT696" s="409"/>
      <c r="AU696" s="409"/>
      <c r="AV696" s="422"/>
      <c r="AW696" s="422"/>
      <c r="AX696" s="79"/>
      <c r="BC696" s="409"/>
      <c r="BD696" s="409"/>
      <c r="BE696" s="409"/>
      <c r="BF696" s="422"/>
      <c r="BG696" s="422"/>
      <c r="BH696" s="79"/>
      <c r="BM696" s="409"/>
      <c r="BN696" s="409"/>
      <c r="BO696" s="409"/>
      <c r="BP696" s="422"/>
      <c r="BQ696" s="422"/>
      <c r="BR696" s="79"/>
      <c r="BW696" s="79"/>
      <c r="BX696" s="79"/>
      <c r="BY696" s="79"/>
      <c r="BZ696" s="422"/>
      <c r="CA696" s="422"/>
      <c r="CB696" s="79"/>
      <c r="CG696" s="409"/>
      <c r="CH696" s="409"/>
      <c r="CI696" s="409"/>
      <c r="CJ696" s="422"/>
      <c r="CK696" s="422"/>
      <c r="CL696" s="79"/>
      <c r="CQ696" s="409"/>
      <c r="CR696" s="409"/>
      <c r="CS696" s="409"/>
      <c r="CT696" s="422"/>
      <c r="CU696" s="422"/>
    </row>
    <row r="697" spans="5:99">
      <c r="E697" s="79"/>
      <c r="F697" s="79"/>
      <c r="G697" s="79"/>
      <c r="H697" s="79"/>
      <c r="I697" s="79"/>
      <c r="J697" s="79"/>
      <c r="O697" s="409"/>
      <c r="P697" s="409"/>
      <c r="Q697" s="409"/>
      <c r="R697" s="422"/>
      <c r="S697" s="422"/>
      <c r="T697" s="79"/>
      <c r="Y697" s="409"/>
      <c r="Z697" s="409"/>
      <c r="AA697" s="409"/>
      <c r="AB697" s="422"/>
      <c r="AC697" s="422"/>
      <c r="AD697" s="79"/>
      <c r="AI697" s="409"/>
      <c r="AJ697" s="409"/>
      <c r="AK697" s="409"/>
      <c r="AL697" s="79"/>
      <c r="AM697" s="79"/>
      <c r="AN697" s="79"/>
      <c r="AS697" s="409"/>
      <c r="AT697" s="409"/>
      <c r="AU697" s="409"/>
      <c r="AV697" s="422"/>
      <c r="AW697" s="422"/>
      <c r="AX697" s="79"/>
      <c r="BC697" s="409"/>
      <c r="BD697" s="409"/>
      <c r="BE697" s="409"/>
      <c r="BF697" s="422"/>
      <c r="BG697" s="422"/>
      <c r="BH697" s="79"/>
      <c r="BM697" s="409"/>
      <c r="BN697" s="409"/>
      <c r="BO697" s="409"/>
      <c r="BP697" s="422"/>
      <c r="BQ697" s="422"/>
      <c r="BR697" s="79"/>
      <c r="BW697" s="79"/>
      <c r="BX697" s="79"/>
      <c r="BY697" s="79"/>
      <c r="BZ697" s="422"/>
      <c r="CA697" s="422"/>
      <c r="CB697" s="79"/>
      <c r="CG697" s="409"/>
      <c r="CH697" s="409"/>
      <c r="CI697" s="409"/>
      <c r="CJ697" s="422"/>
      <c r="CK697" s="422"/>
      <c r="CL697" s="79"/>
      <c r="CQ697" s="409"/>
      <c r="CR697" s="409"/>
      <c r="CS697" s="409"/>
      <c r="CT697" s="422"/>
      <c r="CU697" s="422"/>
    </row>
    <row r="698" spans="5:99">
      <c r="E698" s="79"/>
      <c r="F698" s="79"/>
      <c r="G698" s="79"/>
      <c r="H698" s="79"/>
      <c r="I698" s="79"/>
      <c r="J698" s="79"/>
      <c r="O698" s="409"/>
      <c r="P698" s="409"/>
      <c r="Q698" s="409"/>
      <c r="R698" s="422"/>
      <c r="S698" s="422"/>
      <c r="T698" s="79"/>
      <c r="Y698" s="409"/>
      <c r="Z698" s="409"/>
      <c r="AA698" s="409"/>
      <c r="AB698" s="422"/>
      <c r="AC698" s="422"/>
      <c r="AD698" s="79"/>
      <c r="AI698" s="409"/>
      <c r="AJ698" s="409"/>
      <c r="AK698" s="409"/>
      <c r="AL698" s="79"/>
      <c r="AM698" s="79"/>
      <c r="AN698" s="79"/>
      <c r="AS698" s="409"/>
      <c r="AT698" s="409"/>
      <c r="AU698" s="409"/>
      <c r="AV698" s="422"/>
      <c r="AW698" s="422"/>
      <c r="AX698" s="79"/>
      <c r="BC698" s="409"/>
      <c r="BD698" s="409"/>
      <c r="BE698" s="409"/>
      <c r="BF698" s="422"/>
      <c r="BG698" s="422"/>
      <c r="BH698" s="79"/>
      <c r="BM698" s="409"/>
      <c r="BN698" s="409"/>
      <c r="BO698" s="409"/>
      <c r="BP698" s="422"/>
      <c r="BQ698" s="422"/>
      <c r="BR698" s="79"/>
      <c r="BW698" s="79"/>
      <c r="BX698" s="79"/>
      <c r="BY698" s="79"/>
      <c r="BZ698" s="422"/>
      <c r="CA698" s="422"/>
      <c r="CB698" s="79"/>
      <c r="CG698" s="409"/>
      <c r="CH698" s="409"/>
      <c r="CI698" s="409"/>
      <c r="CJ698" s="422"/>
      <c r="CK698" s="422"/>
      <c r="CL698" s="79"/>
      <c r="CQ698" s="409"/>
      <c r="CR698" s="409"/>
      <c r="CS698" s="409"/>
      <c r="CT698" s="422"/>
      <c r="CU698" s="422"/>
    </row>
    <row r="699" spans="5:99">
      <c r="E699" s="79"/>
      <c r="F699" s="79"/>
      <c r="G699" s="79"/>
      <c r="H699" s="79"/>
      <c r="I699" s="79"/>
      <c r="J699" s="79"/>
      <c r="O699" s="409"/>
      <c r="P699" s="409"/>
      <c r="Q699" s="409"/>
      <c r="R699" s="422"/>
      <c r="S699" s="422"/>
      <c r="T699" s="79"/>
      <c r="Y699" s="409"/>
      <c r="Z699" s="409"/>
      <c r="AA699" s="409"/>
      <c r="AB699" s="422"/>
      <c r="AC699" s="422"/>
      <c r="AD699" s="79"/>
      <c r="AI699" s="409"/>
      <c r="AJ699" s="409"/>
      <c r="AK699" s="409"/>
      <c r="AL699" s="79"/>
      <c r="AM699" s="79"/>
      <c r="AN699" s="79"/>
      <c r="AS699" s="409"/>
      <c r="AT699" s="409"/>
      <c r="AU699" s="409"/>
      <c r="AV699" s="422"/>
      <c r="AW699" s="422"/>
      <c r="AX699" s="79"/>
      <c r="BC699" s="409"/>
      <c r="BD699" s="409"/>
      <c r="BE699" s="409"/>
      <c r="BF699" s="422"/>
      <c r="BG699" s="422"/>
      <c r="BH699" s="79"/>
      <c r="BM699" s="409"/>
      <c r="BN699" s="409"/>
      <c r="BO699" s="409"/>
      <c r="BP699" s="422"/>
      <c r="BQ699" s="422"/>
      <c r="BR699" s="79"/>
      <c r="BW699" s="79"/>
      <c r="BX699" s="79"/>
      <c r="BY699" s="79"/>
      <c r="BZ699" s="422"/>
      <c r="CA699" s="422"/>
      <c r="CB699" s="79"/>
      <c r="CG699" s="409"/>
      <c r="CH699" s="409"/>
      <c r="CI699" s="409"/>
      <c r="CJ699" s="422"/>
      <c r="CK699" s="422"/>
      <c r="CL699" s="79"/>
      <c r="CQ699" s="409"/>
      <c r="CR699" s="409"/>
      <c r="CS699" s="409"/>
      <c r="CT699" s="422"/>
      <c r="CU699" s="422"/>
    </row>
    <row r="700" spans="5:99">
      <c r="E700" s="79"/>
      <c r="F700" s="79"/>
      <c r="G700" s="79"/>
      <c r="H700" s="79"/>
      <c r="I700" s="79"/>
      <c r="J700" s="79"/>
      <c r="O700" s="409"/>
      <c r="P700" s="409"/>
      <c r="Q700" s="409"/>
      <c r="R700" s="422"/>
      <c r="S700" s="422"/>
      <c r="T700" s="79"/>
      <c r="Y700" s="409"/>
      <c r="Z700" s="409"/>
      <c r="AA700" s="409"/>
      <c r="AB700" s="422"/>
      <c r="AC700" s="422"/>
      <c r="AD700" s="79"/>
      <c r="AI700" s="409"/>
      <c r="AJ700" s="409"/>
      <c r="AK700" s="409"/>
      <c r="AL700" s="79"/>
      <c r="AM700" s="79"/>
      <c r="AN700" s="79"/>
      <c r="AS700" s="409"/>
      <c r="AT700" s="409"/>
      <c r="AU700" s="409"/>
      <c r="AV700" s="422"/>
      <c r="AW700" s="422"/>
      <c r="AX700" s="79"/>
      <c r="BC700" s="409"/>
      <c r="BD700" s="409"/>
      <c r="BE700" s="409"/>
      <c r="BF700" s="422"/>
      <c r="BG700" s="422"/>
      <c r="BH700" s="79"/>
      <c r="BM700" s="409"/>
      <c r="BN700" s="409"/>
      <c r="BO700" s="409"/>
      <c r="BP700" s="422"/>
      <c r="BQ700" s="422"/>
      <c r="BR700" s="79"/>
      <c r="BW700" s="79"/>
      <c r="BX700" s="79"/>
      <c r="BY700" s="79"/>
      <c r="BZ700" s="422"/>
      <c r="CA700" s="422"/>
      <c r="CB700" s="79"/>
      <c r="CG700" s="409"/>
      <c r="CH700" s="409"/>
      <c r="CI700" s="409"/>
      <c r="CJ700" s="422"/>
      <c r="CK700" s="422"/>
      <c r="CL700" s="79"/>
      <c r="CQ700" s="409"/>
      <c r="CR700" s="409"/>
      <c r="CS700" s="409"/>
      <c r="CT700" s="422"/>
      <c r="CU700" s="422"/>
    </row>
    <row r="701" spans="5:99">
      <c r="E701" s="79"/>
      <c r="F701" s="79"/>
      <c r="G701" s="79"/>
      <c r="H701" s="79"/>
      <c r="I701" s="79"/>
      <c r="J701" s="79"/>
      <c r="O701" s="409"/>
      <c r="P701" s="409"/>
      <c r="Q701" s="409"/>
      <c r="R701" s="422"/>
      <c r="S701" s="422"/>
      <c r="T701" s="79"/>
      <c r="Y701" s="409"/>
      <c r="Z701" s="409"/>
      <c r="AA701" s="409"/>
      <c r="AB701" s="422"/>
      <c r="AC701" s="422"/>
      <c r="AD701" s="79"/>
      <c r="AI701" s="409"/>
      <c r="AJ701" s="409"/>
      <c r="AK701" s="409"/>
      <c r="AL701" s="79"/>
      <c r="AM701" s="79"/>
      <c r="AN701" s="79"/>
      <c r="AS701" s="409"/>
      <c r="AT701" s="409"/>
      <c r="AU701" s="409"/>
      <c r="AV701" s="422"/>
      <c r="AW701" s="422"/>
      <c r="AX701" s="79"/>
      <c r="BC701" s="409"/>
      <c r="BD701" s="409"/>
      <c r="BE701" s="409"/>
      <c r="BF701" s="422"/>
      <c r="BG701" s="422"/>
      <c r="BH701" s="79"/>
      <c r="BM701" s="409"/>
      <c r="BN701" s="409"/>
      <c r="BO701" s="409"/>
      <c r="BP701" s="422"/>
      <c r="BQ701" s="422"/>
      <c r="BR701" s="79"/>
      <c r="BW701" s="79"/>
      <c r="BX701" s="79"/>
      <c r="BY701" s="79"/>
      <c r="BZ701" s="422"/>
      <c r="CA701" s="422"/>
      <c r="CB701" s="79"/>
      <c r="CG701" s="409"/>
      <c r="CH701" s="409"/>
      <c r="CI701" s="409"/>
      <c r="CJ701" s="422"/>
      <c r="CK701" s="422"/>
      <c r="CL701" s="79"/>
      <c r="CQ701" s="409"/>
      <c r="CR701" s="409"/>
      <c r="CS701" s="409"/>
      <c r="CT701" s="422"/>
      <c r="CU701" s="422"/>
    </row>
    <row r="702" spans="5:99">
      <c r="E702" s="79"/>
      <c r="F702" s="79"/>
      <c r="G702" s="79"/>
      <c r="H702" s="79"/>
      <c r="I702" s="79"/>
      <c r="J702" s="79"/>
      <c r="O702" s="409"/>
      <c r="P702" s="409"/>
      <c r="Q702" s="409"/>
      <c r="R702" s="422"/>
      <c r="S702" s="422"/>
      <c r="T702" s="79"/>
      <c r="Y702" s="409"/>
      <c r="Z702" s="409"/>
      <c r="AA702" s="409"/>
      <c r="AB702" s="422"/>
      <c r="AC702" s="422"/>
      <c r="AD702" s="79"/>
      <c r="AI702" s="409"/>
      <c r="AJ702" s="409"/>
      <c r="AK702" s="409"/>
      <c r="AL702" s="79"/>
      <c r="AM702" s="79"/>
      <c r="AN702" s="79"/>
      <c r="AS702" s="409"/>
      <c r="AT702" s="409"/>
      <c r="AU702" s="409"/>
      <c r="AV702" s="422"/>
      <c r="AW702" s="422"/>
      <c r="AX702" s="79"/>
      <c r="BC702" s="409"/>
      <c r="BD702" s="409"/>
      <c r="BE702" s="409"/>
      <c r="BF702" s="422"/>
      <c r="BG702" s="422"/>
      <c r="BH702" s="79"/>
      <c r="BM702" s="409"/>
      <c r="BN702" s="409"/>
      <c r="BO702" s="409"/>
      <c r="BP702" s="422"/>
      <c r="BQ702" s="422"/>
      <c r="BR702" s="79"/>
      <c r="BW702" s="79"/>
      <c r="BX702" s="79"/>
      <c r="BY702" s="79"/>
      <c r="BZ702" s="422"/>
      <c r="CA702" s="422"/>
      <c r="CB702" s="79"/>
      <c r="CG702" s="409"/>
      <c r="CH702" s="409"/>
      <c r="CI702" s="409"/>
      <c r="CJ702" s="422"/>
      <c r="CK702" s="422"/>
      <c r="CL702" s="79"/>
      <c r="CQ702" s="409"/>
      <c r="CR702" s="409"/>
      <c r="CS702" s="409"/>
      <c r="CT702" s="422"/>
      <c r="CU702" s="422"/>
    </row>
    <row r="703" spans="5:99">
      <c r="E703" s="79"/>
      <c r="F703" s="79"/>
      <c r="G703" s="79"/>
      <c r="H703" s="79"/>
      <c r="I703" s="79"/>
      <c r="J703" s="79"/>
      <c r="O703" s="409"/>
      <c r="P703" s="409"/>
      <c r="Q703" s="409"/>
      <c r="R703" s="422"/>
      <c r="S703" s="422"/>
      <c r="T703" s="79"/>
      <c r="Y703" s="409"/>
      <c r="Z703" s="409"/>
      <c r="AA703" s="409"/>
      <c r="AB703" s="422"/>
      <c r="AC703" s="422"/>
      <c r="AD703" s="79"/>
      <c r="AI703" s="409"/>
      <c r="AJ703" s="409"/>
      <c r="AK703" s="409"/>
      <c r="AL703" s="79"/>
      <c r="AM703" s="79"/>
      <c r="AN703" s="79"/>
      <c r="AS703" s="409"/>
      <c r="AT703" s="409"/>
      <c r="AU703" s="409"/>
      <c r="AV703" s="422"/>
      <c r="AW703" s="422"/>
      <c r="AX703" s="79"/>
      <c r="BC703" s="409"/>
      <c r="BD703" s="409"/>
      <c r="BE703" s="409"/>
      <c r="BF703" s="422"/>
      <c r="BG703" s="422"/>
      <c r="BH703" s="79"/>
      <c r="BM703" s="409"/>
      <c r="BN703" s="409"/>
      <c r="BO703" s="409"/>
      <c r="BP703" s="422"/>
      <c r="BQ703" s="422"/>
      <c r="BR703" s="79"/>
      <c r="BW703" s="79"/>
      <c r="BX703" s="79"/>
      <c r="BY703" s="79"/>
      <c r="BZ703" s="422"/>
      <c r="CA703" s="422"/>
      <c r="CB703" s="79"/>
      <c r="CG703" s="409"/>
      <c r="CH703" s="409"/>
      <c r="CI703" s="409"/>
      <c r="CJ703" s="422"/>
      <c r="CK703" s="422"/>
      <c r="CL703" s="79"/>
      <c r="CQ703" s="409"/>
      <c r="CR703" s="409"/>
      <c r="CS703" s="409"/>
      <c r="CT703" s="422"/>
      <c r="CU703" s="422"/>
    </row>
    <row r="704" spans="5:99">
      <c r="E704" s="79"/>
      <c r="F704" s="79"/>
      <c r="G704" s="79"/>
      <c r="H704" s="79"/>
      <c r="I704" s="79"/>
      <c r="J704" s="79"/>
      <c r="O704" s="409"/>
      <c r="P704" s="409"/>
      <c r="Q704" s="409"/>
      <c r="R704" s="422"/>
      <c r="S704" s="422"/>
      <c r="T704" s="79"/>
      <c r="Y704" s="409"/>
      <c r="Z704" s="409"/>
      <c r="AA704" s="409"/>
      <c r="AB704" s="422"/>
      <c r="AC704" s="422"/>
      <c r="AD704" s="79"/>
      <c r="AI704" s="409"/>
      <c r="AJ704" s="409"/>
      <c r="AK704" s="409"/>
      <c r="AL704" s="79"/>
      <c r="AM704" s="79"/>
      <c r="AN704" s="79"/>
      <c r="AS704" s="409"/>
      <c r="AT704" s="409"/>
      <c r="AU704" s="409"/>
      <c r="AV704" s="422"/>
      <c r="AW704" s="422"/>
      <c r="AX704" s="79"/>
      <c r="BC704" s="409"/>
      <c r="BD704" s="409"/>
      <c r="BE704" s="409"/>
      <c r="BF704" s="422"/>
      <c r="BG704" s="422"/>
      <c r="BH704" s="79"/>
      <c r="BM704" s="409"/>
      <c r="BN704" s="409"/>
      <c r="BO704" s="409"/>
      <c r="BP704" s="422"/>
      <c r="BQ704" s="422"/>
      <c r="BR704" s="79"/>
      <c r="BW704" s="79"/>
      <c r="BX704" s="79"/>
      <c r="BY704" s="79"/>
      <c r="BZ704" s="422"/>
      <c r="CA704" s="422"/>
      <c r="CB704" s="79"/>
      <c r="CG704" s="409"/>
      <c r="CH704" s="409"/>
      <c r="CI704" s="409"/>
      <c r="CJ704" s="422"/>
      <c r="CK704" s="422"/>
      <c r="CL704" s="79"/>
      <c r="CQ704" s="409"/>
      <c r="CR704" s="409"/>
      <c r="CS704" s="409"/>
      <c r="CT704" s="422"/>
      <c r="CU704" s="422"/>
    </row>
    <row r="705" spans="5:99">
      <c r="E705" s="79"/>
      <c r="F705" s="79"/>
      <c r="G705" s="79"/>
      <c r="H705" s="79"/>
      <c r="I705" s="79"/>
      <c r="J705" s="79"/>
      <c r="O705" s="409"/>
      <c r="P705" s="409"/>
      <c r="Q705" s="409"/>
      <c r="R705" s="422"/>
      <c r="S705" s="422"/>
      <c r="T705" s="79"/>
      <c r="Y705" s="409"/>
      <c r="Z705" s="409"/>
      <c r="AA705" s="409"/>
      <c r="AB705" s="422"/>
      <c r="AC705" s="422"/>
      <c r="AD705" s="79"/>
      <c r="AI705" s="409"/>
      <c r="AJ705" s="409"/>
      <c r="AK705" s="409"/>
      <c r="AL705" s="79"/>
      <c r="AM705" s="79"/>
      <c r="AN705" s="79"/>
      <c r="AS705" s="409"/>
      <c r="AT705" s="409"/>
      <c r="AU705" s="409"/>
      <c r="AV705" s="422"/>
      <c r="AW705" s="422"/>
      <c r="AX705" s="79"/>
      <c r="BC705" s="409"/>
      <c r="BD705" s="409"/>
      <c r="BE705" s="409"/>
      <c r="BF705" s="422"/>
      <c r="BG705" s="422"/>
      <c r="BH705" s="79"/>
      <c r="BM705" s="409"/>
      <c r="BN705" s="409"/>
      <c r="BO705" s="409"/>
      <c r="BP705" s="422"/>
      <c r="BQ705" s="422"/>
      <c r="BR705" s="79"/>
      <c r="BW705" s="79"/>
      <c r="BX705" s="79"/>
      <c r="BY705" s="79"/>
      <c r="BZ705" s="422"/>
      <c r="CA705" s="422"/>
      <c r="CB705" s="79"/>
      <c r="CG705" s="409"/>
      <c r="CH705" s="409"/>
      <c r="CI705" s="409"/>
      <c r="CJ705" s="422"/>
      <c r="CK705" s="422"/>
      <c r="CL705" s="79"/>
      <c r="CQ705" s="409"/>
      <c r="CR705" s="409"/>
      <c r="CS705" s="409"/>
      <c r="CT705" s="422"/>
      <c r="CU705" s="422"/>
    </row>
    <row r="706" spans="5:99">
      <c r="E706" s="79"/>
      <c r="F706" s="79"/>
      <c r="G706" s="79"/>
      <c r="H706" s="79"/>
      <c r="I706" s="79"/>
      <c r="J706" s="79"/>
      <c r="O706" s="409"/>
      <c r="P706" s="409"/>
      <c r="Q706" s="409"/>
      <c r="R706" s="422"/>
      <c r="S706" s="422"/>
      <c r="T706" s="79"/>
      <c r="Y706" s="409"/>
      <c r="Z706" s="409"/>
      <c r="AA706" s="409"/>
      <c r="AB706" s="422"/>
      <c r="AC706" s="422"/>
      <c r="AD706" s="79"/>
      <c r="AI706" s="409"/>
      <c r="AJ706" s="409"/>
      <c r="AK706" s="409"/>
      <c r="AL706" s="79"/>
      <c r="AM706" s="79"/>
      <c r="AN706" s="79"/>
      <c r="AS706" s="409"/>
      <c r="AT706" s="409"/>
      <c r="AU706" s="409"/>
      <c r="AV706" s="422"/>
      <c r="AW706" s="422"/>
      <c r="AX706" s="79"/>
      <c r="BC706" s="409"/>
      <c r="BD706" s="409"/>
      <c r="BE706" s="409"/>
      <c r="BF706" s="422"/>
      <c r="BG706" s="422"/>
      <c r="BH706" s="79"/>
      <c r="BM706" s="409"/>
      <c r="BN706" s="409"/>
      <c r="BO706" s="409"/>
      <c r="BP706" s="422"/>
      <c r="BQ706" s="422"/>
      <c r="BR706" s="79"/>
      <c r="BW706" s="79"/>
      <c r="BX706" s="79"/>
      <c r="BY706" s="79"/>
      <c r="BZ706" s="422"/>
      <c r="CA706" s="422"/>
      <c r="CB706" s="79"/>
      <c r="CG706" s="409"/>
      <c r="CH706" s="409"/>
      <c r="CI706" s="409"/>
      <c r="CJ706" s="422"/>
      <c r="CK706" s="422"/>
      <c r="CL706" s="79"/>
      <c r="CQ706" s="409"/>
      <c r="CR706" s="409"/>
      <c r="CS706" s="409"/>
      <c r="CT706" s="422"/>
      <c r="CU706" s="422"/>
    </row>
    <row r="707" spans="5:99">
      <c r="E707" s="79"/>
      <c r="F707" s="79"/>
      <c r="G707" s="79"/>
      <c r="H707" s="79"/>
      <c r="I707" s="79"/>
      <c r="J707" s="79"/>
      <c r="O707" s="409"/>
      <c r="P707" s="409"/>
      <c r="Q707" s="409"/>
      <c r="R707" s="422"/>
      <c r="S707" s="422"/>
      <c r="T707" s="79"/>
      <c r="Y707" s="409"/>
      <c r="Z707" s="409"/>
      <c r="AA707" s="409"/>
      <c r="AB707" s="422"/>
      <c r="AC707" s="422"/>
      <c r="AD707" s="79"/>
      <c r="AI707" s="409"/>
      <c r="AJ707" s="409"/>
      <c r="AK707" s="409"/>
      <c r="AL707" s="79"/>
      <c r="AM707" s="79"/>
      <c r="AN707" s="79"/>
      <c r="AS707" s="409"/>
      <c r="AT707" s="409"/>
      <c r="AU707" s="409"/>
      <c r="AV707" s="422"/>
      <c r="AW707" s="422"/>
      <c r="AX707" s="79"/>
      <c r="BC707" s="409"/>
      <c r="BD707" s="409"/>
      <c r="BE707" s="409"/>
      <c r="BF707" s="422"/>
      <c r="BG707" s="422"/>
      <c r="BH707" s="79"/>
      <c r="BM707" s="409"/>
      <c r="BN707" s="409"/>
      <c r="BO707" s="409"/>
      <c r="BP707" s="422"/>
      <c r="BQ707" s="422"/>
      <c r="BR707" s="79"/>
      <c r="BW707" s="79"/>
      <c r="BX707" s="79"/>
      <c r="BY707" s="79"/>
      <c r="BZ707" s="422"/>
      <c r="CA707" s="422"/>
      <c r="CB707" s="79"/>
      <c r="CG707" s="409"/>
      <c r="CH707" s="409"/>
      <c r="CI707" s="409"/>
      <c r="CJ707" s="422"/>
      <c r="CK707" s="422"/>
      <c r="CL707" s="79"/>
      <c r="CQ707" s="409"/>
      <c r="CR707" s="409"/>
      <c r="CS707" s="409"/>
      <c r="CT707" s="422"/>
      <c r="CU707" s="422"/>
    </row>
    <row r="708" spans="5:99">
      <c r="E708" s="79"/>
      <c r="F708" s="79"/>
      <c r="G708" s="79"/>
      <c r="H708" s="79"/>
      <c r="I708" s="79"/>
      <c r="J708" s="79"/>
      <c r="O708" s="409"/>
      <c r="P708" s="409"/>
      <c r="Q708" s="409"/>
      <c r="R708" s="422"/>
      <c r="S708" s="422"/>
      <c r="T708" s="79"/>
      <c r="Y708" s="409"/>
      <c r="Z708" s="409"/>
      <c r="AA708" s="409"/>
      <c r="AB708" s="422"/>
      <c r="AC708" s="422"/>
      <c r="AD708" s="79"/>
      <c r="AI708" s="409"/>
      <c r="AJ708" s="409"/>
      <c r="AK708" s="409"/>
      <c r="AL708" s="79"/>
      <c r="AM708" s="79"/>
      <c r="AN708" s="79"/>
      <c r="AS708" s="409"/>
      <c r="AT708" s="409"/>
      <c r="AU708" s="409"/>
      <c r="AV708" s="422"/>
      <c r="AW708" s="422"/>
      <c r="AX708" s="79"/>
      <c r="BC708" s="409"/>
      <c r="BD708" s="409"/>
      <c r="BE708" s="409"/>
      <c r="BF708" s="422"/>
      <c r="BG708" s="422"/>
      <c r="BH708" s="79"/>
      <c r="BM708" s="409"/>
      <c r="BN708" s="409"/>
      <c r="BO708" s="409"/>
      <c r="BP708" s="422"/>
      <c r="BQ708" s="422"/>
      <c r="BR708" s="79"/>
      <c r="BW708" s="79"/>
      <c r="BX708" s="79"/>
      <c r="BY708" s="79"/>
      <c r="BZ708" s="422"/>
      <c r="CA708" s="422"/>
      <c r="CB708" s="79"/>
      <c r="CG708" s="409"/>
      <c r="CH708" s="409"/>
      <c r="CI708" s="409"/>
      <c r="CJ708" s="422"/>
      <c r="CK708" s="422"/>
      <c r="CL708" s="79"/>
      <c r="CQ708" s="409"/>
      <c r="CR708" s="409"/>
      <c r="CS708" s="409"/>
      <c r="CT708" s="422"/>
      <c r="CU708" s="422"/>
    </row>
    <row r="709" spans="5:99">
      <c r="E709" s="79"/>
      <c r="F709" s="79"/>
      <c r="G709" s="79"/>
      <c r="H709" s="79"/>
      <c r="I709" s="79"/>
      <c r="J709" s="79"/>
      <c r="O709" s="409"/>
      <c r="P709" s="409"/>
      <c r="Q709" s="409"/>
      <c r="R709" s="422"/>
      <c r="S709" s="422"/>
      <c r="T709" s="79"/>
      <c r="Y709" s="409"/>
      <c r="Z709" s="409"/>
      <c r="AA709" s="409"/>
      <c r="AB709" s="422"/>
      <c r="AC709" s="422"/>
      <c r="AD709" s="79"/>
      <c r="AI709" s="409"/>
      <c r="AJ709" s="409"/>
      <c r="AK709" s="409"/>
      <c r="AL709" s="79"/>
      <c r="AM709" s="79"/>
      <c r="AN709" s="79"/>
      <c r="AS709" s="409"/>
      <c r="AT709" s="409"/>
      <c r="AU709" s="409"/>
      <c r="AV709" s="422"/>
      <c r="AW709" s="422"/>
      <c r="AX709" s="79"/>
      <c r="BC709" s="409"/>
      <c r="BD709" s="409"/>
      <c r="BE709" s="409"/>
      <c r="BF709" s="422"/>
      <c r="BG709" s="422"/>
      <c r="BH709" s="79"/>
      <c r="BM709" s="409"/>
      <c r="BN709" s="409"/>
      <c r="BO709" s="409"/>
      <c r="BP709" s="422"/>
      <c r="BQ709" s="422"/>
      <c r="BR709" s="79"/>
      <c r="BW709" s="79"/>
      <c r="BX709" s="79"/>
      <c r="BY709" s="79"/>
      <c r="BZ709" s="422"/>
      <c r="CA709" s="422"/>
      <c r="CB709" s="79"/>
      <c r="CG709" s="409"/>
      <c r="CH709" s="409"/>
      <c r="CI709" s="409"/>
      <c r="CJ709" s="422"/>
      <c r="CK709" s="422"/>
      <c r="CL709" s="79"/>
      <c r="CQ709" s="409"/>
      <c r="CR709" s="409"/>
      <c r="CS709" s="409"/>
      <c r="CT709" s="422"/>
      <c r="CU709" s="422"/>
    </row>
    <row r="710" spans="5:99">
      <c r="E710" s="79"/>
      <c r="F710" s="79"/>
      <c r="G710" s="79"/>
      <c r="H710" s="79"/>
      <c r="I710" s="79"/>
      <c r="J710" s="79"/>
      <c r="O710" s="409"/>
      <c r="P710" s="409"/>
      <c r="Q710" s="409"/>
      <c r="R710" s="422"/>
      <c r="S710" s="422"/>
      <c r="T710" s="79"/>
      <c r="Y710" s="409"/>
      <c r="Z710" s="409"/>
      <c r="AA710" s="409"/>
      <c r="AB710" s="422"/>
      <c r="AC710" s="422"/>
      <c r="AD710" s="79"/>
      <c r="AI710" s="409"/>
      <c r="AJ710" s="409"/>
      <c r="AK710" s="409"/>
      <c r="AL710" s="79"/>
      <c r="AM710" s="79"/>
      <c r="AN710" s="79"/>
      <c r="AS710" s="409"/>
      <c r="AT710" s="409"/>
      <c r="AU710" s="409"/>
      <c r="AV710" s="422"/>
      <c r="AW710" s="422"/>
      <c r="AX710" s="79"/>
      <c r="BC710" s="409"/>
      <c r="BD710" s="409"/>
      <c r="BE710" s="409"/>
      <c r="BF710" s="422"/>
      <c r="BG710" s="422"/>
      <c r="BH710" s="79"/>
      <c r="BM710" s="409"/>
      <c r="BN710" s="409"/>
      <c r="BO710" s="409"/>
      <c r="BP710" s="422"/>
      <c r="BQ710" s="422"/>
      <c r="BR710" s="79"/>
      <c r="BW710" s="79"/>
      <c r="BX710" s="79"/>
      <c r="BY710" s="79"/>
      <c r="BZ710" s="422"/>
      <c r="CA710" s="422"/>
      <c r="CB710" s="79"/>
      <c r="CG710" s="409"/>
      <c r="CH710" s="409"/>
      <c r="CI710" s="409"/>
      <c r="CJ710" s="422"/>
      <c r="CK710" s="422"/>
      <c r="CL710" s="79"/>
      <c r="CQ710" s="409"/>
      <c r="CR710" s="409"/>
      <c r="CS710" s="409"/>
      <c r="CT710" s="422"/>
      <c r="CU710" s="422"/>
    </row>
    <row r="711" spans="5:99">
      <c r="E711" s="79"/>
      <c r="F711" s="79"/>
      <c r="G711" s="79"/>
      <c r="H711" s="79"/>
      <c r="I711" s="79"/>
      <c r="J711" s="79"/>
      <c r="O711" s="409"/>
      <c r="P711" s="409"/>
      <c r="Q711" s="409"/>
      <c r="R711" s="422"/>
      <c r="S711" s="422"/>
      <c r="T711" s="79"/>
      <c r="Y711" s="409"/>
      <c r="Z711" s="409"/>
      <c r="AA711" s="409"/>
      <c r="AB711" s="422"/>
      <c r="AC711" s="422"/>
      <c r="AD711" s="79"/>
      <c r="AI711" s="409"/>
      <c r="AJ711" s="409"/>
      <c r="AK711" s="409"/>
      <c r="AL711" s="79"/>
      <c r="AM711" s="79"/>
      <c r="AN711" s="79"/>
      <c r="AS711" s="409"/>
      <c r="AT711" s="409"/>
      <c r="AU711" s="409"/>
      <c r="AV711" s="422"/>
      <c r="AW711" s="422"/>
      <c r="AX711" s="79"/>
      <c r="BC711" s="409"/>
      <c r="BD711" s="409"/>
      <c r="BE711" s="409"/>
      <c r="BF711" s="422"/>
      <c r="BG711" s="422"/>
      <c r="BH711" s="79"/>
      <c r="BM711" s="409"/>
      <c r="BN711" s="409"/>
      <c r="BO711" s="409"/>
      <c r="BP711" s="422"/>
      <c r="BQ711" s="422"/>
      <c r="BR711" s="79"/>
      <c r="BW711" s="79"/>
      <c r="BX711" s="79"/>
      <c r="BY711" s="79"/>
      <c r="BZ711" s="422"/>
      <c r="CA711" s="422"/>
      <c r="CB711" s="79"/>
      <c r="CG711" s="409"/>
      <c r="CH711" s="409"/>
      <c r="CI711" s="409"/>
      <c r="CJ711" s="422"/>
      <c r="CK711" s="422"/>
      <c r="CL711" s="79"/>
      <c r="CQ711" s="409"/>
      <c r="CR711" s="409"/>
      <c r="CS711" s="409"/>
      <c r="CT711" s="422"/>
      <c r="CU711" s="422"/>
    </row>
    <row r="712" spans="5:99">
      <c r="E712" s="79"/>
      <c r="F712" s="79"/>
      <c r="G712" s="79"/>
      <c r="H712" s="79"/>
      <c r="I712" s="79"/>
      <c r="J712" s="79"/>
      <c r="O712" s="409"/>
      <c r="P712" s="409"/>
      <c r="Q712" s="409"/>
      <c r="R712" s="422"/>
      <c r="S712" s="422"/>
      <c r="T712" s="79"/>
      <c r="Y712" s="409"/>
      <c r="Z712" s="409"/>
      <c r="AA712" s="409"/>
      <c r="AB712" s="422"/>
      <c r="AC712" s="422"/>
      <c r="AD712" s="79"/>
      <c r="AI712" s="409"/>
      <c r="AJ712" s="409"/>
      <c r="AK712" s="409"/>
      <c r="AL712" s="79"/>
      <c r="AM712" s="79"/>
      <c r="AN712" s="79"/>
      <c r="AS712" s="409"/>
      <c r="AT712" s="409"/>
      <c r="AU712" s="409"/>
      <c r="AV712" s="422"/>
      <c r="AW712" s="422"/>
      <c r="AX712" s="79"/>
      <c r="BC712" s="409"/>
      <c r="BD712" s="409"/>
      <c r="BE712" s="409"/>
      <c r="BF712" s="422"/>
      <c r="BG712" s="422"/>
      <c r="BH712" s="79"/>
      <c r="BM712" s="409"/>
      <c r="BN712" s="409"/>
      <c r="BO712" s="409"/>
      <c r="BP712" s="422"/>
      <c r="BQ712" s="422"/>
      <c r="BR712" s="79"/>
      <c r="BW712" s="79"/>
      <c r="BX712" s="79"/>
      <c r="BY712" s="79"/>
      <c r="BZ712" s="422"/>
      <c r="CA712" s="422"/>
      <c r="CB712" s="79"/>
      <c r="CG712" s="409"/>
      <c r="CH712" s="409"/>
      <c r="CI712" s="409"/>
      <c r="CJ712" s="422"/>
      <c r="CK712" s="422"/>
      <c r="CL712" s="79"/>
      <c r="CQ712" s="409"/>
      <c r="CR712" s="409"/>
      <c r="CS712" s="409"/>
      <c r="CT712" s="422"/>
      <c r="CU712" s="422"/>
    </row>
    <row r="713" spans="5:99">
      <c r="E713" s="79"/>
      <c r="F713" s="79"/>
      <c r="G713" s="79"/>
      <c r="H713" s="79"/>
      <c r="I713" s="79"/>
      <c r="J713" s="79"/>
      <c r="O713" s="409"/>
      <c r="P713" s="409"/>
      <c r="Q713" s="409"/>
      <c r="R713" s="422"/>
      <c r="S713" s="422"/>
      <c r="T713" s="79"/>
      <c r="Y713" s="409"/>
      <c r="Z713" s="409"/>
      <c r="AA713" s="409"/>
      <c r="AB713" s="422"/>
      <c r="AC713" s="422"/>
      <c r="AD713" s="79"/>
      <c r="AI713" s="409"/>
      <c r="AJ713" s="409"/>
      <c r="AK713" s="409"/>
      <c r="AL713" s="79"/>
      <c r="AM713" s="79"/>
      <c r="AN713" s="79"/>
      <c r="AS713" s="409"/>
      <c r="AT713" s="409"/>
      <c r="AU713" s="409"/>
      <c r="AV713" s="422"/>
      <c r="AW713" s="422"/>
      <c r="AX713" s="79"/>
      <c r="BC713" s="409"/>
      <c r="BD713" s="409"/>
      <c r="BE713" s="409"/>
      <c r="BF713" s="422"/>
      <c r="BG713" s="422"/>
      <c r="BH713" s="79"/>
      <c r="BM713" s="409"/>
      <c r="BN713" s="409"/>
      <c r="BO713" s="409"/>
      <c r="BP713" s="422"/>
      <c r="BQ713" s="422"/>
      <c r="BR713" s="79"/>
      <c r="BW713" s="79"/>
      <c r="BX713" s="79"/>
      <c r="BY713" s="79"/>
      <c r="BZ713" s="422"/>
      <c r="CA713" s="422"/>
      <c r="CB713" s="79"/>
      <c r="CG713" s="409"/>
      <c r="CH713" s="409"/>
      <c r="CI713" s="409"/>
      <c r="CJ713" s="422"/>
      <c r="CK713" s="422"/>
      <c r="CL713" s="79"/>
      <c r="CQ713" s="409"/>
      <c r="CR713" s="409"/>
      <c r="CS713" s="409"/>
      <c r="CT713" s="422"/>
      <c r="CU713" s="422"/>
    </row>
    <row r="714" spans="5:99">
      <c r="E714" s="79"/>
      <c r="F714" s="79"/>
      <c r="G714" s="79"/>
      <c r="H714" s="79"/>
      <c r="I714" s="79"/>
      <c r="J714" s="79"/>
      <c r="O714" s="409"/>
      <c r="P714" s="409"/>
      <c r="Q714" s="409"/>
      <c r="R714" s="422"/>
      <c r="S714" s="422"/>
      <c r="T714" s="79"/>
      <c r="Y714" s="409"/>
      <c r="Z714" s="409"/>
      <c r="AA714" s="409"/>
      <c r="AB714" s="422"/>
      <c r="AC714" s="422"/>
      <c r="AD714" s="79"/>
      <c r="AI714" s="409"/>
      <c r="AJ714" s="409"/>
      <c r="AK714" s="409"/>
      <c r="AL714" s="79"/>
      <c r="AM714" s="79"/>
      <c r="AN714" s="79"/>
      <c r="AS714" s="409"/>
      <c r="AT714" s="409"/>
      <c r="AU714" s="409"/>
      <c r="AV714" s="422"/>
      <c r="AW714" s="422"/>
      <c r="AX714" s="79"/>
      <c r="BC714" s="409"/>
      <c r="BD714" s="409"/>
      <c r="BE714" s="409"/>
      <c r="BF714" s="422"/>
      <c r="BG714" s="422"/>
      <c r="BH714" s="79"/>
      <c r="BM714" s="409"/>
      <c r="BN714" s="409"/>
      <c r="BO714" s="409"/>
      <c r="BP714" s="422"/>
      <c r="BQ714" s="422"/>
      <c r="BR714" s="79"/>
      <c r="BW714" s="79"/>
      <c r="BX714" s="79"/>
      <c r="BY714" s="79"/>
      <c r="BZ714" s="422"/>
      <c r="CA714" s="422"/>
      <c r="CB714" s="79"/>
      <c r="CG714" s="409"/>
      <c r="CH714" s="409"/>
      <c r="CI714" s="409"/>
      <c r="CJ714" s="422"/>
      <c r="CK714" s="422"/>
      <c r="CL714" s="79"/>
      <c r="CQ714" s="409"/>
      <c r="CR714" s="409"/>
      <c r="CS714" s="409"/>
      <c r="CT714" s="422"/>
      <c r="CU714" s="422"/>
    </row>
    <row r="715" spans="5:99">
      <c r="E715" s="79"/>
      <c r="F715" s="79"/>
      <c r="G715" s="79"/>
      <c r="H715" s="79"/>
      <c r="I715" s="79"/>
      <c r="J715" s="79"/>
      <c r="O715" s="409"/>
      <c r="P715" s="409"/>
      <c r="Q715" s="409"/>
      <c r="R715" s="422"/>
      <c r="S715" s="422"/>
      <c r="T715" s="79"/>
      <c r="Y715" s="409"/>
      <c r="Z715" s="409"/>
      <c r="AA715" s="409"/>
      <c r="AB715" s="422"/>
      <c r="AC715" s="422"/>
      <c r="AD715" s="79"/>
      <c r="AI715" s="409"/>
      <c r="AJ715" s="409"/>
      <c r="AK715" s="409"/>
      <c r="AL715" s="79"/>
      <c r="AM715" s="79"/>
      <c r="AN715" s="79"/>
      <c r="AS715" s="409"/>
      <c r="AT715" s="409"/>
      <c r="AU715" s="409"/>
      <c r="AV715" s="422"/>
      <c r="AW715" s="422"/>
      <c r="AX715" s="79"/>
      <c r="BC715" s="409"/>
      <c r="BD715" s="409"/>
      <c r="BE715" s="409"/>
      <c r="BF715" s="422"/>
      <c r="BG715" s="422"/>
      <c r="BH715" s="79"/>
      <c r="BM715" s="409"/>
      <c r="BN715" s="409"/>
      <c r="BO715" s="409"/>
      <c r="BP715" s="422"/>
      <c r="BQ715" s="422"/>
      <c r="BR715" s="79"/>
      <c r="BW715" s="79"/>
      <c r="BX715" s="79"/>
      <c r="BY715" s="79"/>
      <c r="BZ715" s="422"/>
      <c r="CA715" s="422"/>
      <c r="CB715" s="79"/>
      <c r="CG715" s="409"/>
      <c r="CH715" s="409"/>
      <c r="CI715" s="409"/>
      <c r="CJ715" s="422"/>
      <c r="CK715" s="422"/>
      <c r="CL715" s="79"/>
      <c r="CQ715" s="409"/>
      <c r="CR715" s="409"/>
      <c r="CS715" s="409"/>
      <c r="CT715" s="422"/>
      <c r="CU715" s="422"/>
    </row>
    <row r="716" spans="5:99">
      <c r="E716" s="79"/>
      <c r="F716" s="79"/>
      <c r="G716" s="79"/>
      <c r="H716" s="79"/>
      <c r="I716" s="79"/>
      <c r="J716" s="79"/>
      <c r="O716" s="409"/>
      <c r="P716" s="409"/>
      <c r="Q716" s="409"/>
      <c r="R716" s="422"/>
      <c r="S716" s="422"/>
      <c r="T716" s="79"/>
      <c r="Y716" s="409"/>
      <c r="Z716" s="409"/>
      <c r="AA716" s="409"/>
      <c r="AB716" s="422"/>
      <c r="AC716" s="422"/>
      <c r="AD716" s="79"/>
      <c r="AI716" s="409"/>
      <c r="AJ716" s="409"/>
      <c r="AK716" s="409"/>
      <c r="AL716" s="79"/>
      <c r="AM716" s="79"/>
      <c r="AN716" s="79"/>
      <c r="AS716" s="409"/>
      <c r="AT716" s="409"/>
      <c r="AU716" s="409"/>
      <c r="AV716" s="422"/>
      <c r="AW716" s="422"/>
      <c r="AX716" s="79"/>
      <c r="BC716" s="409"/>
      <c r="BD716" s="409"/>
      <c r="BE716" s="409"/>
      <c r="BF716" s="422"/>
      <c r="BG716" s="422"/>
      <c r="BH716" s="79"/>
      <c r="BM716" s="409"/>
      <c r="BN716" s="409"/>
      <c r="BO716" s="409"/>
      <c r="BP716" s="422"/>
      <c r="BQ716" s="422"/>
      <c r="BR716" s="79"/>
      <c r="BW716" s="79"/>
      <c r="BX716" s="79"/>
      <c r="BY716" s="79"/>
      <c r="BZ716" s="422"/>
      <c r="CA716" s="422"/>
      <c r="CB716" s="79"/>
      <c r="CG716" s="409"/>
      <c r="CH716" s="409"/>
      <c r="CI716" s="409"/>
      <c r="CJ716" s="422"/>
      <c r="CK716" s="422"/>
      <c r="CL716" s="79"/>
      <c r="CQ716" s="409"/>
      <c r="CR716" s="409"/>
      <c r="CS716" s="409"/>
      <c r="CT716" s="422"/>
      <c r="CU716" s="422"/>
    </row>
    <row r="717" spans="5:99">
      <c r="E717" s="79"/>
      <c r="F717" s="79"/>
      <c r="G717" s="79"/>
      <c r="H717" s="79"/>
      <c r="I717" s="79"/>
      <c r="J717" s="79"/>
      <c r="O717" s="409"/>
      <c r="P717" s="409"/>
      <c r="Q717" s="409"/>
      <c r="R717" s="422"/>
      <c r="S717" s="422"/>
      <c r="T717" s="79"/>
      <c r="Y717" s="409"/>
      <c r="Z717" s="409"/>
      <c r="AA717" s="409"/>
      <c r="AB717" s="422"/>
      <c r="AC717" s="422"/>
      <c r="AD717" s="79"/>
      <c r="AI717" s="409"/>
      <c r="AJ717" s="409"/>
      <c r="AK717" s="409"/>
      <c r="AL717" s="79"/>
      <c r="AM717" s="79"/>
      <c r="AN717" s="79"/>
      <c r="AS717" s="409"/>
      <c r="AT717" s="409"/>
      <c r="AU717" s="409"/>
      <c r="AV717" s="422"/>
      <c r="AW717" s="422"/>
      <c r="AX717" s="79"/>
      <c r="BC717" s="409"/>
      <c r="BD717" s="409"/>
      <c r="BE717" s="409"/>
      <c r="BF717" s="422"/>
      <c r="BG717" s="422"/>
      <c r="BH717" s="79"/>
      <c r="BM717" s="409"/>
      <c r="BN717" s="409"/>
      <c r="BO717" s="409"/>
      <c r="BP717" s="422"/>
      <c r="BQ717" s="422"/>
      <c r="BR717" s="79"/>
      <c r="BW717" s="79"/>
      <c r="BX717" s="79"/>
      <c r="BY717" s="79"/>
      <c r="BZ717" s="422"/>
      <c r="CA717" s="422"/>
      <c r="CB717" s="79"/>
      <c r="CG717" s="409"/>
      <c r="CH717" s="409"/>
      <c r="CI717" s="409"/>
      <c r="CJ717" s="422"/>
      <c r="CK717" s="422"/>
      <c r="CL717" s="79"/>
      <c r="CQ717" s="409"/>
      <c r="CR717" s="409"/>
      <c r="CS717" s="409"/>
      <c r="CT717" s="422"/>
      <c r="CU717" s="422"/>
    </row>
    <row r="718" spans="5:99">
      <c r="E718" s="79"/>
      <c r="F718" s="79"/>
      <c r="G718" s="79"/>
      <c r="H718" s="79"/>
      <c r="I718" s="79"/>
      <c r="J718" s="79"/>
      <c r="O718" s="409"/>
      <c r="P718" s="409"/>
      <c r="Q718" s="409"/>
      <c r="R718" s="422"/>
      <c r="S718" s="422"/>
      <c r="T718" s="79"/>
      <c r="Y718" s="409"/>
      <c r="Z718" s="409"/>
      <c r="AA718" s="409"/>
      <c r="AB718" s="422"/>
      <c r="AC718" s="422"/>
      <c r="AD718" s="79"/>
      <c r="AI718" s="409"/>
      <c r="AJ718" s="409"/>
      <c r="AK718" s="409"/>
      <c r="AL718" s="79"/>
      <c r="AM718" s="79"/>
      <c r="AN718" s="79"/>
      <c r="AS718" s="409"/>
      <c r="AT718" s="409"/>
      <c r="AU718" s="409"/>
      <c r="AV718" s="422"/>
      <c r="AW718" s="422"/>
      <c r="AX718" s="79"/>
      <c r="BC718" s="409"/>
      <c r="BD718" s="409"/>
      <c r="BE718" s="409"/>
      <c r="BF718" s="422"/>
      <c r="BG718" s="422"/>
      <c r="BH718" s="79"/>
      <c r="BM718" s="409"/>
      <c r="BN718" s="409"/>
      <c r="BO718" s="409"/>
      <c r="BP718" s="422"/>
      <c r="BQ718" s="422"/>
      <c r="BR718" s="79"/>
      <c r="BW718" s="79"/>
      <c r="BX718" s="79"/>
      <c r="BY718" s="79"/>
      <c r="BZ718" s="422"/>
      <c r="CA718" s="422"/>
      <c r="CB718" s="79"/>
      <c r="CG718" s="409"/>
      <c r="CH718" s="409"/>
      <c r="CI718" s="409"/>
      <c r="CJ718" s="422"/>
      <c r="CK718" s="422"/>
      <c r="CL718" s="79"/>
      <c r="CQ718" s="409"/>
      <c r="CR718" s="409"/>
      <c r="CS718" s="409"/>
      <c r="CT718" s="422"/>
      <c r="CU718" s="422"/>
    </row>
    <row r="719" spans="5:99">
      <c r="E719" s="79"/>
      <c r="F719" s="79"/>
      <c r="G719" s="79"/>
      <c r="H719" s="79"/>
      <c r="I719" s="79"/>
      <c r="J719" s="79"/>
      <c r="O719" s="409"/>
      <c r="P719" s="409"/>
      <c r="Q719" s="409"/>
      <c r="R719" s="422"/>
      <c r="S719" s="422"/>
      <c r="T719" s="79"/>
      <c r="Y719" s="409"/>
      <c r="Z719" s="409"/>
      <c r="AA719" s="409"/>
      <c r="AB719" s="422"/>
      <c r="AC719" s="422"/>
      <c r="AD719" s="79"/>
      <c r="AI719" s="409"/>
      <c r="AJ719" s="409"/>
      <c r="AK719" s="409"/>
      <c r="AL719" s="79"/>
      <c r="AM719" s="79"/>
      <c r="AN719" s="79"/>
      <c r="AS719" s="409"/>
      <c r="AT719" s="409"/>
      <c r="AU719" s="409"/>
      <c r="AV719" s="422"/>
      <c r="AW719" s="422"/>
      <c r="AX719" s="79"/>
      <c r="BC719" s="409"/>
      <c r="BD719" s="409"/>
      <c r="BE719" s="409"/>
      <c r="BF719" s="422"/>
      <c r="BG719" s="422"/>
      <c r="BH719" s="79"/>
      <c r="BM719" s="409"/>
      <c r="BN719" s="409"/>
      <c r="BO719" s="409"/>
      <c r="BP719" s="422"/>
      <c r="BQ719" s="422"/>
      <c r="BR719" s="79"/>
      <c r="BW719" s="79"/>
      <c r="BX719" s="79"/>
      <c r="BY719" s="79"/>
      <c r="BZ719" s="422"/>
      <c r="CA719" s="422"/>
      <c r="CB719" s="79"/>
      <c r="CG719" s="409"/>
      <c r="CH719" s="409"/>
      <c r="CI719" s="409"/>
      <c r="CJ719" s="422"/>
      <c r="CK719" s="422"/>
      <c r="CL719" s="79"/>
      <c r="CQ719" s="409"/>
      <c r="CR719" s="409"/>
      <c r="CS719" s="409"/>
      <c r="CT719" s="422"/>
      <c r="CU719" s="422"/>
    </row>
    <row r="720" spans="5:99">
      <c r="E720" s="79"/>
      <c r="F720" s="79"/>
      <c r="G720" s="79"/>
      <c r="H720" s="79"/>
      <c r="I720" s="79"/>
      <c r="J720" s="79"/>
      <c r="O720" s="409"/>
      <c r="P720" s="409"/>
      <c r="Q720" s="409"/>
      <c r="R720" s="422"/>
      <c r="S720" s="422"/>
      <c r="T720" s="79"/>
      <c r="Y720" s="409"/>
      <c r="Z720" s="409"/>
      <c r="AA720" s="409"/>
      <c r="AB720" s="422"/>
      <c r="AC720" s="422"/>
      <c r="AD720" s="79"/>
      <c r="AI720" s="409"/>
      <c r="AJ720" s="409"/>
      <c r="AK720" s="409"/>
      <c r="AL720" s="79"/>
      <c r="AM720" s="79"/>
      <c r="AN720" s="79"/>
      <c r="AS720" s="409"/>
      <c r="AT720" s="409"/>
      <c r="AU720" s="409"/>
      <c r="AV720" s="422"/>
      <c r="AW720" s="422"/>
      <c r="AX720" s="79"/>
      <c r="BC720" s="409"/>
      <c r="BD720" s="409"/>
      <c r="BE720" s="409"/>
      <c r="BF720" s="422"/>
      <c r="BG720" s="422"/>
      <c r="BH720" s="79"/>
      <c r="BM720" s="409"/>
      <c r="BN720" s="409"/>
      <c r="BO720" s="409"/>
      <c r="BP720" s="422"/>
      <c r="BQ720" s="422"/>
      <c r="BR720" s="79"/>
      <c r="BW720" s="79"/>
      <c r="BX720" s="79"/>
      <c r="BY720" s="79"/>
      <c r="BZ720" s="422"/>
      <c r="CA720" s="422"/>
      <c r="CB720" s="79"/>
      <c r="CG720" s="409"/>
      <c r="CH720" s="409"/>
      <c r="CI720" s="409"/>
      <c r="CJ720" s="422"/>
      <c r="CK720" s="422"/>
      <c r="CL720" s="79"/>
      <c r="CQ720" s="409"/>
      <c r="CR720" s="409"/>
      <c r="CS720" s="409"/>
      <c r="CT720" s="422"/>
      <c r="CU720" s="422"/>
    </row>
    <row r="721" spans="5:99">
      <c r="E721" s="79"/>
      <c r="F721" s="79"/>
      <c r="G721" s="79"/>
      <c r="H721" s="79"/>
      <c r="I721" s="79"/>
      <c r="J721" s="79"/>
      <c r="O721" s="409"/>
      <c r="P721" s="409"/>
      <c r="Q721" s="409"/>
      <c r="R721" s="422"/>
      <c r="S721" s="422"/>
      <c r="T721" s="79"/>
      <c r="Y721" s="409"/>
      <c r="Z721" s="409"/>
      <c r="AA721" s="409"/>
      <c r="AB721" s="422"/>
      <c r="AC721" s="422"/>
      <c r="AD721" s="79"/>
      <c r="AI721" s="409"/>
      <c r="AJ721" s="409"/>
      <c r="AK721" s="409"/>
      <c r="AL721" s="79"/>
      <c r="AM721" s="79"/>
      <c r="AN721" s="79"/>
      <c r="AS721" s="409"/>
      <c r="AT721" s="409"/>
      <c r="AU721" s="409"/>
      <c r="AV721" s="422"/>
      <c r="AW721" s="422"/>
      <c r="AX721" s="79"/>
      <c r="BC721" s="409"/>
      <c r="BD721" s="409"/>
      <c r="BE721" s="409"/>
      <c r="BF721" s="422"/>
      <c r="BG721" s="422"/>
      <c r="BH721" s="79"/>
      <c r="BM721" s="409"/>
      <c r="BN721" s="409"/>
      <c r="BO721" s="409"/>
      <c r="BP721" s="422"/>
      <c r="BQ721" s="422"/>
      <c r="BR721" s="79"/>
      <c r="BW721" s="79"/>
      <c r="BX721" s="79"/>
      <c r="BY721" s="79"/>
      <c r="BZ721" s="422"/>
      <c r="CA721" s="422"/>
      <c r="CB721" s="79"/>
      <c r="CG721" s="409"/>
      <c r="CH721" s="409"/>
      <c r="CI721" s="409"/>
      <c r="CJ721" s="422"/>
      <c r="CK721" s="422"/>
      <c r="CL721" s="79"/>
      <c r="CQ721" s="409"/>
      <c r="CR721" s="409"/>
      <c r="CS721" s="409"/>
      <c r="CT721" s="422"/>
      <c r="CU721" s="422"/>
    </row>
    <row r="722" spans="5:99">
      <c r="E722" s="79"/>
      <c r="F722" s="79"/>
      <c r="G722" s="79"/>
      <c r="H722" s="79"/>
      <c r="I722" s="79"/>
      <c r="J722" s="79"/>
      <c r="O722" s="409"/>
      <c r="P722" s="409"/>
      <c r="Q722" s="409"/>
      <c r="R722" s="422"/>
      <c r="S722" s="422"/>
      <c r="T722" s="79"/>
      <c r="Y722" s="409"/>
      <c r="Z722" s="409"/>
      <c r="AA722" s="409"/>
      <c r="AB722" s="422"/>
      <c r="AC722" s="422"/>
      <c r="AD722" s="79"/>
      <c r="AI722" s="409"/>
      <c r="AJ722" s="409"/>
      <c r="AK722" s="409"/>
      <c r="AL722" s="79"/>
      <c r="AM722" s="79"/>
      <c r="AN722" s="79"/>
      <c r="AS722" s="409"/>
      <c r="AT722" s="409"/>
      <c r="AU722" s="409"/>
      <c r="AV722" s="422"/>
      <c r="AW722" s="422"/>
      <c r="AX722" s="79"/>
      <c r="BC722" s="409"/>
      <c r="BD722" s="409"/>
      <c r="BE722" s="409"/>
      <c r="BF722" s="422"/>
      <c r="BG722" s="422"/>
      <c r="BH722" s="79"/>
      <c r="BM722" s="409"/>
      <c r="BN722" s="409"/>
      <c r="BO722" s="409"/>
      <c r="BP722" s="422"/>
      <c r="BQ722" s="422"/>
      <c r="BR722" s="79"/>
      <c r="BW722" s="79"/>
      <c r="BX722" s="79"/>
      <c r="BY722" s="79"/>
      <c r="BZ722" s="422"/>
      <c r="CA722" s="422"/>
      <c r="CB722" s="79"/>
      <c r="CG722" s="409"/>
      <c r="CH722" s="409"/>
      <c r="CI722" s="409"/>
      <c r="CJ722" s="422"/>
      <c r="CK722" s="422"/>
      <c r="CL722" s="79"/>
      <c r="CQ722" s="409"/>
      <c r="CR722" s="409"/>
      <c r="CS722" s="409"/>
      <c r="CT722" s="422"/>
      <c r="CU722" s="422"/>
    </row>
    <row r="723" spans="5:99">
      <c r="E723" s="79"/>
      <c r="F723" s="79"/>
      <c r="G723" s="79"/>
      <c r="H723" s="79"/>
      <c r="I723" s="79"/>
      <c r="J723" s="79"/>
      <c r="O723" s="409"/>
      <c r="P723" s="409"/>
      <c r="Q723" s="409"/>
      <c r="R723" s="422"/>
      <c r="S723" s="422"/>
      <c r="T723" s="79"/>
      <c r="Y723" s="409"/>
      <c r="Z723" s="409"/>
      <c r="AA723" s="409"/>
      <c r="AB723" s="422"/>
      <c r="AC723" s="422"/>
      <c r="AD723" s="79"/>
      <c r="AI723" s="409"/>
      <c r="AJ723" s="409"/>
      <c r="AK723" s="409"/>
      <c r="AL723" s="79"/>
      <c r="AM723" s="79"/>
      <c r="AN723" s="79"/>
      <c r="AS723" s="409"/>
      <c r="AT723" s="409"/>
      <c r="AU723" s="409"/>
      <c r="AV723" s="422"/>
      <c r="AW723" s="422"/>
      <c r="AX723" s="79"/>
      <c r="BC723" s="409"/>
      <c r="BD723" s="409"/>
      <c r="BE723" s="409"/>
      <c r="BF723" s="422"/>
      <c r="BG723" s="422"/>
      <c r="BH723" s="79"/>
      <c r="BM723" s="409"/>
      <c r="BN723" s="409"/>
      <c r="BO723" s="409"/>
      <c r="BP723" s="422"/>
      <c r="BQ723" s="422"/>
      <c r="BR723" s="79"/>
      <c r="BW723" s="79"/>
      <c r="BX723" s="79"/>
      <c r="BY723" s="79"/>
      <c r="BZ723" s="422"/>
      <c r="CA723" s="422"/>
      <c r="CB723" s="79"/>
      <c r="CG723" s="409"/>
      <c r="CH723" s="409"/>
      <c r="CI723" s="409"/>
      <c r="CJ723" s="422"/>
      <c r="CK723" s="422"/>
      <c r="CL723" s="79"/>
      <c r="CQ723" s="409"/>
      <c r="CR723" s="409"/>
      <c r="CS723" s="409"/>
      <c r="CT723" s="422"/>
      <c r="CU723" s="422"/>
    </row>
    <row r="724" spans="5:99">
      <c r="E724" s="79"/>
      <c r="F724" s="79"/>
      <c r="G724" s="79"/>
      <c r="H724" s="79"/>
      <c r="I724" s="79"/>
      <c r="J724" s="79"/>
      <c r="O724" s="409"/>
      <c r="P724" s="409"/>
      <c r="Q724" s="409"/>
      <c r="R724" s="422"/>
      <c r="S724" s="422"/>
      <c r="T724" s="79"/>
      <c r="Y724" s="409"/>
      <c r="Z724" s="409"/>
      <c r="AA724" s="409"/>
      <c r="AB724" s="422"/>
      <c r="AC724" s="422"/>
      <c r="AD724" s="79"/>
      <c r="AI724" s="409"/>
      <c r="AJ724" s="409"/>
      <c r="AK724" s="409"/>
      <c r="AL724" s="79"/>
      <c r="AM724" s="79"/>
      <c r="AN724" s="79"/>
      <c r="AS724" s="409"/>
      <c r="AT724" s="409"/>
      <c r="AU724" s="409"/>
      <c r="AV724" s="422"/>
      <c r="AW724" s="422"/>
      <c r="AX724" s="79"/>
      <c r="BC724" s="409"/>
      <c r="BD724" s="409"/>
      <c r="BE724" s="409"/>
      <c r="BF724" s="422"/>
      <c r="BG724" s="422"/>
      <c r="BH724" s="79"/>
      <c r="BM724" s="409"/>
      <c r="BN724" s="409"/>
      <c r="BO724" s="409"/>
      <c r="BP724" s="422"/>
      <c r="BQ724" s="422"/>
      <c r="BR724" s="79"/>
      <c r="BW724" s="79"/>
      <c r="BX724" s="79"/>
      <c r="BY724" s="79"/>
      <c r="BZ724" s="422"/>
      <c r="CA724" s="422"/>
      <c r="CB724" s="79"/>
      <c r="CG724" s="409"/>
      <c r="CH724" s="409"/>
      <c r="CI724" s="409"/>
      <c r="CJ724" s="422"/>
      <c r="CK724" s="422"/>
      <c r="CL724" s="79"/>
      <c r="CQ724" s="409"/>
      <c r="CR724" s="409"/>
      <c r="CS724" s="409"/>
      <c r="CT724" s="422"/>
      <c r="CU724" s="422"/>
    </row>
    <row r="725" spans="5:99">
      <c r="E725" s="79"/>
      <c r="F725" s="79"/>
      <c r="G725" s="79"/>
      <c r="H725" s="79"/>
      <c r="I725" s="79"/>
      <c r="J725" s="79"/>
      <c r="O725" s="409"/>
      <c r="P725" s="409"/>
      <c r="Q725" s="409"/>
      <c r="R725" s="422"/>
      <c r="S725" s="422"/>
      <c r="T725" s="79"/>
      <c r="Y725" s="409"/>
      <c r="Z725" s="409"/>
      <c r="AA725" s="409"/>
      <c r="AB725" s="422"/>
      <c r="AC725" s="422"/>
      <c r="AD725" s="79"/>
      <c r="AI725" s="409"/>
      <c r="AJ725" s="409"/>
      <c r="AK725" s="409"/>
      <c r="AL725" s="79"/>
      <c r="AM725" s="79"/>
      <c r="AN725" s="79"/>
      <c r="AS725" s="409"/>
      <c r="AT725" s="409"/>
      <c r="AU725" s="409"/>
      <c r="AV725" s="422"/>
      <c r="AW725" s="422"/>
      <c r="AX725" s="79"/>
      <c r="BC725" s="409"/>
      <c r="BD725" s="409"/>
      <c r="BE725" s="409"/>
      <c r="BF725" s="422"/>
      <c r="BG725" s="422"/>
      <c r="BH725" s="79"/>
      <c r="BM725" s="409"/>
      <c r="BN725" s="409"/>
      <c r="BO725" s="409"/>
      <c r="BP725" s="422"/>
      <c r="BQ725" s="422"/>
      <c r="BR725" s="79"/>
      <c r="BW725" s="79"/>
      <c r="BX725" s="79"/>
      <c r="BY725" s="79"/>
      <c r="BZ725" s="422"/>
      <c r="CA725" s="422"/>
      <c r="CB725" s="79"/>
      <c r="CG725" s="409"/>
      <c r="CH725" s="409"/>
      <c r="CI725" s="409"/>
      <c r="CJ725" s="422"/>
      <c r="CK725" s="422"/>
      <c r="CL725" s="79"/>
      <c r="CQ725" s="409"/>
      <c r="CR725" s="409"/>
      <c r="CS725" s="409"/>
      <c r="CT725" s="422"/>
      <c r="CU725" s="422"/>
    </row>
    <row r="726" spans="5:99">
      <c r="E726" s="79"/>
      <c r="F726" s="79"/>
      <c r="G726" s="79"/>
      <c r="H726" s="79"/>
      <c r="I726" s="79"/>
      <c r="J726" s="79"/>
      <c r="O726" s="409"/>
      <c r="P726" s="409"/>
      <c r="Q726" s="409"/>
      <c r="R726" s="422"/>
      <c r="S726" s="422"/>
      <c r="T726" s="79"/>
      <c r="Y726" s="409"/>
      <c r="Z726" s="409"/>
      <c r="AA726" s="409"/>
      <c r="AB726" s="422"/>
      <c r="AC726" s="422"/>
      <c r="AD726" s="79"/>
      <c r="AI726" s="409"/>
      <c r="AJ726" s="409"/>
      <c r="AK726" s="409"/>
      <c r="AL726" s="79"/>
      <c r="AM726" s="79"/>
      <c r="AN726" s="79"/>
      <c r="AS726" s="409"/>
      <c r="AT726" s="409"/>
      <c r="AU726" s="409"/>
      <c r="AV726" s="422"/>
      <c r="AW726" s="422"/>
      <c r="AX726" s="79"/>
      <c r="BC726" s="409"/>
      <c r="BD726" s="409"/>
      <c r="BE726" s="409"/>
      <c r="BF726" s="422"/>
      <c r="BG726" s="422"/>
      <c r="BH726" s="79"/>
      <c r="BM726" s="409"/>
      <c r="BN726" s="409"/>
      <c r="BO726" s="409"/>
      <c r="BP726" s="422"/>
      <c r="BQ726" s="422"/>
      <c r="BR726" s="79"/>
      <c r="BW726" s="79"/>
      <c r="BX726" s="79"/>
      <c r="BY726" s="79"/>
      <c r="BZ726" s="422"/>
      <c r="CA726" s="422"/>
      <c r="CB726" s="79"/>
      <c r="CG726" s="409"/>
      <c r="CH726" s="409"/>
      <c r="CI726" s="409"/>
      <c r="CJ726" s="422"/>
      <c r="CK726" s="422"/>
      <c r="CL726" s="79"/>
      <c r="CQ726" s="409"/>
      <c r="CR726" s="409"/>
      <c r="CS726" s="409"/>
      <c r="CT726" s="422"/>
      <c r="CU726" s="422"/>
    </row>
    <row r="727" spans="5:99">
      <c r="E727" s="79"/>
      <c r="F727" s="79"/>
      <c r="G727" s="79"/>
      <c r="H727" s="79"/>
      <c r="I727" s="79"/>
      <c r="J727" s="79"/>
      <c r="O727" s="409"/>
      <c r="P727" s="409"/>
      <c r="Q727" s="409"/>
      <c r="R727" s="422"/>
      <c r="S727" s="422"/>
      <c r="T727" s="79"/>
      <c r="Y727" s="409"/>
      <c r="Z727" s="409"/>
      <c r="AA727" s="409"/>
      <c r="AB727" s="422"/>
      <c r="AC727" s="422"/>
      <c r="AD727" s="79"/>
      <c r="AI727" s="409"/>
      <c r="AJ727" s="409"/>
      <c r="AK727" s="409"/>
      <c r="AL727" s="79"/>
      <c r="AM727" s="79"/>
      <c r="AN727" s="79"/>
      <c r="AS727" s="409"/>
      <c r="AT727" s="409"/>
      <c r="AU727" s="409"/>
      <c r="AV727" s="422"/>
      <c r="AW727" s="422"/>
      <c r="AX727" s="79"/>
      <c r="BC727" s="409"/>
      <c r="BD727" s="409"/>
      <c r="BE727" s="409"/>
      <c r="BF727" s="422"/>
      <c r="BG727" s="422"/>
      <c r="BH727" s="79"/>
      <c r="BM727" s="409"/>
      <c r="BN727" s="409"/>
      <c r="BO727" s="409"/>
      <c r="BP727" s="422"/>
      <c r="BQ727" s="422"/>
      <c r="BR727" s="79"/>
      <c r="BW727" s="79"/>
      <c r="BX727" s="79"/>
      <c r="BY727" s="79"/>
      <c r="BZ727" s="422"/>
      <c r="CA727" s="422"/>
      <c r="CB727" s="79"/>
      <c r="CG727" s="409"/>
      <c r="CH727" s="409"/>
      <c r="CI727" s="409"/>
      <c r="CJ727" s="422"/>
      <c r="CK727" s="422"/>
      <c r="CL727" s="79"/>
      <c r="CQ727" s="409"/>
      <c r="CR727" s="409"/>
      <c r="CS727" s="409"/>
      <c r="CT727" s="422"/>
      <c r="CU727" s="422"/>
    </row>
    <row r="728" spans="5:99">
      <c r="E728" s="79"/>
      <c r="F728" s="79"/>
      <c r="G728" s="79"/>
      <c r="H728" s="79"/>
      <c r="I728" s="79"/>
      <c r="J728" s="79"/>
      <c r="O728" s="409"/>
      <c r="P728" s="409"/>
      <c r="Q728" s="409"/>
      <c r="R728" s="422"/>
      <c r="S728" s="422"/>
      <c r="T728" s="79"/>
      <c r="Y728" s="409"/>
      <c r="Z728" s="409"/>
      <c r="AA728" s="409"/>
      <c r="AB728" s="422"/>
      <c r="AC728" s="422"/>
      <c r="AD728" s="79"/>
      <c r="AI728" s="409"/>
      <c r="AJ728" s="409"/>
      <c r="AK728" s="409"/>
      <c r="AL728" s="79"/>
      <c r="AM728" s="79"/>
      <c r="AN728" s="79"/>
      <c r="AS728" s="409"/>
      <c r="AT728" s="409"/>
      <c r="AU728" s="409"/>
      <c r="AV728" s="422"/>
      <c r="AW728" s="422"/>
      <c r="AX728" s="79"/>
      <c r="BC728" s="409"/>
      <c r="BD728" s="409"/>
      <c r="BE728" s="409"/>
      <c r="BF728" s="422"/>
      <c r="BG728" s="422"/>
      <c r="BH728" s="79"/>
      <c r="BM728" s="409"/>
      <c r="BN728" s="409"/>
      <c r="BO728" s="409"/>
      <c r="BP728" s="422"/>
      <c r="BQ728" s="422"/>
      <c r="BR728" s="79"/>
      <c r="BW728" s="79"/>
      <c r="BX728" s="79"/>
      <c r="BY728" s="79"/>
      <c r="BZ728" s="422"/>
      <c r="CA728" s="422"/>
      <c r="CB728" s="79"/>
      <c r="CG728" s="409"/>
      <c r="CH728" s="409"/>
      <c r="CI728" s="409"/>
      <c r="CJ728" s="422"/>
      <c r="CK728" s="422"/>
      <c r="CL728" s="79"/>
      <c r="CQ728" s="409"/>
      <c r="CR728" s="409"/>
      <c r="CS728" s="409"/>
      <c r="CT728" s="422"/>
      <c r="CU728" s="422"/>
    </row>
    <row r="729" spans="5:99">
      <c r="E729" s="79"/>
      <c r="F729" s="79"/>
      <c r="G729" s="79"/>
      <c r="H729" s="79"/>
      <c r="I729" s="79"/>
      <c r="J729" s="79"/>
      <c r="O729" s="409"/>
      <c r="P729" s="409"/>
      <c r="Q729" s="409"/>
      <c r="R729" s="422"/>
      <c r="S729" s="422"/>
      <c r="T729" s="79"/>
      <c r="Y729" s="409"/>
      <c r="Z729" s="409"/>
      <c r="AA729" s="409"/>
      <c r="AB729" s="422"/>
      <c r="AC729" s="422"/>
      <c r="AD729" s="79"/>
      <c r="AI729" s="409"/>
      <c r="AJ729" s="409"/>
      <c r="AK729" s="409"/>
      <c r="AL729" s="79"/>
      <c r="AM729" s="79"/>
      <c r="AN729" s="79"/>
      <c r="AS729" s="409"/>
      <c r="AT729" s="409"/>
      <c r="AU729" s="409"/>
      <c r="AV729" s="422"/>
      <c r="AW729" s="422"/>
      <c r="AX729" s="79"/>
      <c r="BC729" s="409"/>
      <c r="BD729" s="409"/>
      <c r="BE729" s="409"/>
      <c r="BF729" s="422"/>
      <c r="BG729" s="422"/>
      <c r="BH729" s="79"/>
      <c r="BM729" s="409"/>
      <c r="BN729" s="409"/>
      <c r="BO729" s="409"/>
      <c r="BP729" s="422"/>
      <c r="BQ729" s="422"/>
      <c r="BR729" s="79"/>
      <c r="BW729" s="79"/>
      <c r="BX729" s="79"/>
      <c r="BY729" s="79"/>
      <c r="BZ729" s="422"/>
      <c r="CA729" s="422"/>
      <c r="CB729" s="79"/>
      <c r="CG729" s="409"/>
      <c r="CH729" s="409"/>
      <c r="CI729" s="409"/>
      <c r="CJ729" s="422"/>
      <c r="CK729" s="422"/>
      <c r="CL729" s="79"/>
      <c r="CQ729" s="409"/>
      <c r="CR729" s="409"/>
      <c r="CS729" s="409"/>
      <c r="CT729" s="422"/>
      <c r="CU729" s="422"/>
    </row>
    <row r="730" spans="5:99">
      <c r="E730" s="79"/>
      <c r="F730" s="79"/>
      <c r="G730" s="79"/>
      <c r="H730" s="79"/>
      <c r="I730" s="79"/>
      <c r="J730" s="79"/>
      <c r="O730" s="409"/>
      <c r="P730" s="409"/>
      <c r="Q730" s="409"/>
      <c r="R730" s="422"/>
      <c r="S730" s="422"/>
      <c r="T730" s="79"/>
      <c r="Y730" s="409"/>
      <c r="Z730" s="409"/>
      <c r="AA730" s="409"/>
      <c r="AB730" s="422"/>
      <c r="AC730" s="422"/>
      <c r="AD730" s="79"/>
      <c r="AI730" s="409"/>
      <c r="AJ730" s="409"/>
      <c r="AK730" s="409"/>
      <c r="AL730" s="79"/>
      <c r="AM730" s="79"/>
      <c r="AN730" s="79"/>
      <c r="AS730" s="409"/>
      <c r="AT730" s="409"/>
      <c r="AU730" s="409"/>
      <c r="AV730" s="422"/>
      <c r="AW730" s="422"/>
      <c r="AX730" s="79"/>
      <c r="BC730" s="409"/>
      <c r="BD730" s="409"/>
      <c r="BE730" s="409"/>
      <c r="BF730" s="422"/>
      <c r="BG730" s="422"/>
      <c r="BH730" s="79"/>
      <c r="BM730" s="409"/>
      <c r="BN730" s="409"/>
      <c r="BO730" s="409"/>
      <c r="BP730" s="422"/>
      <c r="BQ730" s="422"/>
      <c r="BR730" s="79"/>
      <c r="BW730" s="79"/>
      <c r="BX730" s="79"/>
      <c r="BY730" s="79"/>
      <c r="BZ730" s="422"/>
      <c r="CA730" s="422"/>
      <c r="CB730" s="79"/>
      <c r="CG730" s="409"/>
      <c r="CH730" s="409"/>
      <c r="CI730" s="409"/>
      <c r="CJ730" s="422"/>
      <c r="CK730" s="422"/>
      <c r="CL730" s="79"/>
      <c r="CQ730" s="409"/>
      <c r="CR730" s="409"/>
      <c r="CS730" s="409"/>
      <c r="CT730" s="422"/>
      <c r="CU730" s="422"/>
    </row>
    <row r="731" spans="5:99">
      <c r="E731" s="79"/>
      <c r="F731" s="79"/>
      <c r="G731" s="79"/>
      <c r="H731" s="79"/>
      <c r="I731" s="79"/>
      <c r="J731" s="79"/>
      <c r="O731" s="409"/>
      <c r="P731" s="409"/>
      <c r="Q731" s="409"/>
      <c r="R731" s="422"/>
      <c r="S731" s="422"/>
      <c r="T731" s="79"/>
      <c r="Y731" s="409"/>
      <c r="Z731" s="409"/>
      <c r="AA731" s="409"/>
      <c r="AB731" s="422"/>
      <c r="AC731" s="422"/>
      <c r="AD731" s="79"/>
      <c r="AI731" s="409"/>
      <c r="AJ731" s="409"/>
      <c r="AK731" s="409"/>
      <c r="AL731" s="79"/>
      <c r="AM731" s="79"/>
      <c r="AN731" s="79"/>
      <c r="AS731" s="409"/>
      <c r="AT731" s="409"/>
      <c r="AU731" s="409"/>
      <c r="AV731" s="422"/>
      <c r="AW731" s="422"/>
      <c r="AX731" s="79"/>
      <c r="BC731" s="409"/>
      <c r="BD731" s="409"/>
      <c r="BE731" s="409"/>
      <c r="BF731" s="422"/>
      <c r="BG731" s="422"/>
      <c r="BH731" s="79"/>
      <c r="BM731" s="409"/>
      <c r="BN731" s="409"/>
      <c r="BO731" s="409"/>
      <c r="BP731" s="422"/>
      <c r="BQ731" s="422"/>
      <c r="BR731" s="79"/>
      <c r="BW731" s="79"/>
      <c r="BX731" s="79"/>
      <c r="BY731" s="79"/>
      <c r="BZ731" s="422"/>
      <c r="CA731" s="422"/>
      <c r="CB731" s="79"/>
      <c r="CG731" s="409"/>
      <c r="CH731" s="409"/>
      <c r="CI731" s="409"/>
      <c r="CJ731" s="422"/>
      <c r="CK731" s="422"/>
      <c r="CL731" s="79"/>
      <c r="CQ731" s="409"/>
      <c r="CR731" s="409"/>
      <c r="CS731" s="409"/>
      <c r="CT731" s="422"/>
      <c r="CU731" s="422"/>
    </row>
    <row r="732" spans="5:99">
      <c r="E732" s="79"/>
      <c r="F732" s="79"/>
      <c r="G732" s="79"/>
      <c r="H732" s="79"/>
      <c r="I732" s="79"/>
      <c r="J732" s="79"/>
      <c r="O732" s="409"/>
      <c r="P732" s="409"/>
      <c r="Q732" s="409"/>
      <c r="R732" s="422"/>
      <c r="S732" s="422"/>
      <c r="T732" s="79"/>
      <c r="Y732" s="409"/>
      <c r="Z732" s="409"/>
      <c r="AA732" s="409"/>
      <c r="AB732" s="422"/>
      <c r="AC732" s="422"/>
      <c r="AD732" s="79"/>
      <c r="AI732" s="409"/>
      <c r="AJ732" s="409"/>
      <c r="AK732" s="409"/>
      <c r="AL732" s="79"/>
      <c r="AM732" s="79"/>
      <c r="AN732" s="79"/>
      <c r="AS732" s="409"/>
      <c r="AT732" s="409"/>
      <c r="AU732" s="409"/>
      <c r="AV732" s="422"/>
      <c r="AW732" s="422"/>
      <c r="AX732" s="79"/>
      <c r="BC732" s="409"/>
      <c r="BD732" s="409"/>
      <c r="BE732" s="409"/>
      <c r="BF732" s="422"/>
      <c r="BG732" s="422"/>
      <c r="BH732" s="79"/>
      <c r="BM732" s="409"/>
      <c r="BN732" s="409"/>
      <c r="BO732" s="409"/>
      <c r="BP732" s="422"/>
      <c r="BQ732" s="422"/>
      <c r="BR732" s="79"/>
      <c r="BW732" s="79"/>
      <c r="BX732" s="79"/>
      <c r="BY732" s="79"/>
      <c r="BZ732" s="422"/>
      <c r="CA732" s="422"/>
      <c r="CB732" s="79"/>
      <c r="CG732" s="409"/>
      <c r="CH732" s="409"/>
      <c r="CI732" s="409"/>
      <c r="CJ732" s="422"/>
      <c r="CK732" s="422"/>
      <c r="CL732" s="79"/>
      <c r="CQ732" s="409"/>
      <c r="CR732" s="409"/>
      <c r="CS732" s="409"/>
      <c r="CT732" s="422"/>
      <c r="CU732" s="422"/>
    </row>
    <row r="733" spans="5:99">
      <c r="E733" s="79"/>
      <c r="F733" s="79"/>
      <c r="G733" s="79"/>
      <c r="H733" s="79"/>
      <c r="I733" s="79"/>
      <c r="J733" s="79"/>
      <c r="O733" s="409"/>
      <c r="P733" s="409"/>
      <c r="Q733" s="409"/>
      <c r="R733" s="422"/>
      <c r="S733" s="422"/>
      <c r="T733" s="79"/>
      <c r="Y733" s="409"/>
      <c r="Z733" s="409"/>
      <c r="AA733" s="409"/>
      <c r="AB733" s="422"/>
      <c r="AC733" s="422"/>
      <c r="AD733" s="79"/>
      <c r="AI733" s="409"/>
      <c r="AJ733" s="409"/>
      <c r="AK733" s="409"/>
      <c r="AL733" s="79"/>
      <c r="AM733" s="79"/>
      <c r="AN733" s="79"/>
      <c r="AS733" s="409"/>
      <c r="AT733" s="409"/>
      <c r="AU733" s="409"/>
      <c r="AV733" s="422"/>
      <c r="AW733" s="422"/>
      <c r="AX733" s="79"/>
      <c r="BC733" s="409"/>
      <c r="BD733" s="409"/>
      <c r="BE733" s="409"/>
      <c r="BF733" s="422"/>
      <c r="BG733" s="422"/>
      <c r="BH733" s="79"/>
      <c r="BM733" s="409"/>
      <c r="BN733" s="409"/>
      <c r="BO733" s="409"/>
      <c r="BP733" s="422"/>
      <c r="BQ733" s="422"/>
      <c r="BR733" s="79"/>
      <c r="BW733" s="79"/>
      <c r="BX733" s="79"/>
      <c r="BY733" s="79"/>
      <c r="BZ733" s="422"/>
      <c r="CA733" s="422"/>
      <c r="CB733" s="79"/>
      <c r="CG733" s="409"/>
      <c r="CH733" s="409"/>
      <c r="CI733" s="409"/>
      <c r="CJ733" s="422"/>
      <c r="CK733" s="422"/>
      <c r="CL733" s="79"/>
      <c r="CQ733" s="409"/>
      <c r="CR733" s="409"/>
      <c r="CS733" s="409"/>
      <c r="CT733" s="422"/>
      <c r="CU733" s="422"/>
    </row>
    <row r="734" spans="5:99">
      <c r="E734" s="79"/>
      <c r="F734" s="79"/>
      <c r="G734" s="79"/>
      <c r="H734" s="79"/>
      <c r="I734" s="79"/>
      <c r="J734" s="79"/>
      <c r="O734" s="409"/>
      <c r="P734" s="409"/>
      <c r="Q734" s="409"/>
      <c r="R734" s="422"/>
      <c r="S734" s="422"/>
      <c r="T734" s="79"/>
      <c r="Y734" s="409"/>
      <c r="Z734" s="409"/>
      <c r="AA734" s="409"/>
      <c r="AB734" s="422"/>
      <c r="AC734" s="422"/>
      <c r="AD734" s="79"/>
      <c r="AI734" s="409"/>
      <c r="AJ734" s="409"/>
      <c r="AK734" s="409"/>
      <c r="AL734" s="79"/>
      <c r="AM734" s="79"/>
      <c r="AN734" s="79"/>
      <c r="AS734" s="409"/>
      <c r="AT734" s="409"/>
      <c r="AU734" s="409"/>
      <c r="AV734" s="422"/>
      <c r="AW734" s="422"/>
      <c r="AX734" s="79"/>
      <c r="BC734" s="409"/>
      <c r="BD734" s="409"/>
      <c r="BE734" s="409"/>
      <c r="BF734" s="422"/>
      <c r="BG734" s="422"/>
      <c r="BH734" s="79"/>
      <c r="BM734" s="409"/>
      <c r="BN734" s="409"/>
      <c r="BO734" s="409"/>
      <c r="BP734" s="422"/>
      <c r="BQ734" s="422"/>
      <c r="BR734" s="79"/>
      <c r="BW734" s="79"/>
      <c r="BX734" s="79"/>
      <c r="BY734" s="79"/>
      <c r="BZ734" s="422"/>
      <c r="CA734" s="422"/>
      <c r="CB734" s="79"/>
      <c r="CG734" s="409"/>
      <c r="CH734" s="409"/>
      <c r="CI734" s="409"/>
      <c r="CJ734" s="422"/>
      <c r="CK734" s="422"/>
      <c r="CL734" s="79"/>
      <c r="CQ734" s="409"/>
      <c r="CR734" s="409"/>
      <c r="CS734" s="409"/>
      <c r="CT734" s="422"/>
      <c r="CU734" s="422"/>
    </row>
    <row r="735" spans="5:99">
      <c r="E735" s="79"/>
      <c r="F735" s="79"/>
      <c r="G735" s="79"/>
      <c r="H735" s="79"/>
      <c r="I735" s="79"/>
      <c r="J735" s="79"/>
      <c r="O735" s="409"/>
      <c r="P735" s="409"/>
      <c r="Q735" s="409"/>
      <c r="R735" s="422"/>
      <c r="S735" s="422"/>
      <c r="T735" s="79"/>
      <c r="Y735" s="409"/>
      <c r="Z735" s="409"/>
      <c r="AA735" s="409"/>
      <c r="AB735" s="422"/>
      <c r="AC735" s="422"/>
      <c r="AD735" s="79"/>
      <c r="AI735" s="409"/>
      <c r="AJ735" s="409"/>
      <c r="AK735" s="409"/>
      <c r="AL735" s="79"/>
      <c r="AM735" s="79"/>
      <c r="AN735" s="79"/>
      <c r="AS735" s="409"/>
      <c r="AT735" s="409"/>
      <c r="AU735" s="409"/>
      <c r="AV735" s="422"/>
      <c r="AW735" s="422"/>
      <c r="AX735" s="79"/>
      <c r="BC735" s="409"/>
      <c r="BD735" s="409"/>
      <c r="BE735" s="409"/>
      <c r="BF735" s="422"/>
      <c r="BG735" s="422"/>
      <c r="BH735" s="79"/>
      <c r="BM735" s="409"/>
      <c r="BN735" s="409"/>
      <c r="BO735" s="409"/>
      <c r="BP735" s="422"/>
      <c r="BQ735" s="422"/>
      <c r="BR735" s="79"/>
      <c r="BW735" s="79"/>
      <c r="BX735" s="79"/>
      <c r="BY735" s="79"/>
      <c r="BZ735" s="422"/>
      <c r="CA735" s="422"/>
      <c r="CB735" s="79"/>
      <c r="CG735" s="409"/>
      <c r="CH735" s="409"/>
      <c r="CI735" s="409"/>
      <c r="CJ735" s="422"/>
      <c r="CK735" s="422"/>
      <c r="CL735" s="79"/>
      <c r="CQ735" s="409"/>
      <c r="CR735" s="409"/>
      <c r="CS735" s="409"/>
      <c r="CT735" s="422"/>
      <c r="CU735" s="422"/>
    </row>
    <row r="736" spans="5:99">
      <c r="E736" s="79"/>
      <c r="F736" s="79"/>
      <c r="G736" s="79"/>
      <c r="H736" s="79"/>
      <c r="I736" s="79"/>
      <c r="J736" s="79"/>
      <c r="O736" s="409"/>
      <c r="P736" s="409"/>
      <c r="Q736" s="409"/>
      <c r="R736" s="422"/>
      <c r="S736" s="422"/>
      <c r="T736" s="79"/>
      <c r="Y736" s="409"/>
      <c r="Z736" s="409"/>
      <c r="AA736" s="409"/>
      <c r="AB736" s="422"/>
      <c r="AC736" s="422"/>
      <c r="AD736" s="79"/>
      <c r="AI736" s="409"/>
      <c r="AJ736" s="409"/>
      <c r="AK736" s="409"/>
      <c r="AL736" s="79"/>
      <c r="AM736" s="79"/>
      <c r="AN736" s="79"/>
      <c r="AS736" s="409"/>
      <c r="AT736" s="409"/>
      <c r="AU736" s="409"/>
      <c r="AV736" s="422"/>
      <c r="AW736" s="422"/>
      <c r="AX736" s="79"/>
      <c r="BC736" s="409"/>
      <c r="BD736" s="409"/>
      <c r="BE736" s="409"/>
      <c r="BF736" s="422"/>
      <c r="BG736" s="422"/>
      <c r="BH736" s="79"/>
      <c r="BM736" s="409"/>
      <c r="BN736" s="409"/>
      <c r="BO736" s="409"/>
      <c r="BP736" s="422"/>
      <c r="BQ736" s="422"/>
      <c r="BR736" s="79"/>
      <c r="BW736" s="79"/>
      <c r="BX736" s="79"/>
      <c r="BY736" s="79"/>
      <c r="BZ736" s="422"/>
      <c r="CA736" s="422"/>
      <c r="CB736" s="79"/>
      <c r="CG736" s="409"/>
      <c r="CH736" s="409"/>
      <c r="CI736" s="409"/>
      <c r="CJ736" s="422"/>
      <c r="CK736" s="422"/>
      <c r="CL736" s="79"/>
      <c r="CQ736" s="409"/>
      <c r="CR736" s="409"/>
      <c r="CS736" s="409"/>
      <c r="CT736" s="422"/>
      <c r="CU736" s="422"/>
    </row>
    <row r="737" spans="5:99">
      <c r="E737" s="79"/>
      <c r="F737" s="79"/>
      <c r="G737" s="79"/>
      <c r="H737" s="79"/>
      <c r="I737" s="79"/>
      <c r="J737" s="79"/>
      <c r="O737" s="409"/>
      <c r="P737" s="409"/>
      <c r="Q737" s="409"/>
      <c r="R737" s="422"/>
      <c r="S737" s="422"/>
      <c r="T737" s="79"/>
      <c r="Y737" s="409"/>
      <c r="Z737" s="409"/>
      <c r="AA737" s="409"/>
      <c r="AB737" s="422"/>
      <c r="AC737" s="422"/>
      <c r="AD737" s="79"/>
      <c r="AI737" s="409"/>
      <c r="AJ737" s="409"/>
      <c r="AK737" s="409"/>
      <c r="AL737" s="79"/>
      <c r="AM737" s="79"/>
      <c r="AN737" s="79"/>
      <c r="AS737" s="409"/>
      <c r="AT737" s="409"/>
      <c r="AU737" s="409"/>
      <c r="AV737" s="422"/>
      <c r="AW737" s="422"/>
      <c r="AX737" s="79"/>
      <c r="BC737" s="409"/>
      <c r="BD737" s="409"/>
      <c r="BE737" s="409"/>
      <c r="BF737" s="422"/>
      <c r="BG737" s="422"/>
      <c r="BH737" s="79"/>
      <c r="BM737" s="409"/>
      <c r="BN737" s="409"/>
      <c r="BO737" s="409"/>
      <c r="BP737" s="422"/>
      <c r="BQ737" s="422"/>
      <c r="BR737" s="79"/>
      <c r="BW737" s="79"/>
      <c r="BX737" s="79"/>
      <c r="BY737" s="79"/>
      <c r="BZ737" s="422"/>
      <c r="CA737" s="422"/>
      <c r="CB737" s="79"/>
      <c r="CG737" s="409"/>
      <c r="CH737" s="409"/>
      <c r="CI737" s="409"/>
      <c r="CJ737" s="422"/>
      <c r="CK737" s="422"/>
      <c r="CL737" s="79"/>
      <c r="CQ737" s="409"/>
      <c r="CR737" s="409"/>
      <c r="CS737" s="409"/>
      <c r="CT737" s="422"/>
      <c r="CU737" s="422"/>
    </row>
    <row r="738" spans="5:99">
      <c r="E738" s="79"/>
      <c r="F738" s="79"/>
      <c r="G738" s="79"/>
      <c r="H738" s="79"/>
      <c r="I738" s="79"/>
      <c r="J738" s="79"/>
      <c r="O738" s="409"/>
      <c r="P738" s="409"/>
      <c r="Q738" s="409"/>
      <c r="R738" s="422"/>
      <c r="S738" s="422"/>
      <c r="T738" s="79"/>
      <c r="Y738" s="409"/>
      <c r="Z738" s="409"/>
      <c r="AA738" s="409"/>
      <c r="AB738" s="422"/>
      <c r="AC738" s="422"/>
      <c r="AD738" s="79"/>
      <c r="AI738" s="409"/>
      <c r="AJ738" s="409"/>
      <c r="AK738" s="409"/>
      <c r="AL738" s="79"/>
      <c r="AM738" s="79"/>
      <c r="AN738" s="79"/>
      <c r="AS738" s="409"/>
      <c r="AT738" s="409"/>
      <c r="AU738" s="409"/>
      <c r="AV738" s="422"/>
      <c r="AW738" s="422"/>
      <c r="AX738" s="79"/>
      <c r="BC738" s="409"/>
      <c r="BD738" s="409"/>
      <c r="BE738" s="409"/>
      <c r="BF738" s="422"/>
      <c r="BG738" s="422"/>
      <c r="BH738" s="79"/>
      <c r="BM738" s="409"/>
      <c r="BN738" s="409"/>
      <c r="BO738" s="409"/>
      <c r="BP738" s="422"/>
      <c r="BQ738" s="422"/>
      <c r="BR738" s="79"/>
      <c r="BW738" s="79"/>
      <c r="BX738" s="79"/>
      <c r="BY738" s="79"/>
      <c r="BZ738" s="422"/>
      <c r="CA738" s="422"/>
      <c r="CB738" s="79"/>
      <c r="CG738" s="409"/>
      <c r="CH738" s="409"/>
      <c r="CI738" s="409"/>
      <c r="CJ738" s="422"/>
      <c r="CK738" s="422"/>
      <c r="CL738" s="79"/>
      <c r="CQ738" s="409"/>
      <c r="CR738" s="409"/>
      <c r="CS738" s="409"/>
      <c r="CT738" s="422"/>
      <c r="CU738" s="422"/>
    </row>
    <row r="739" spans="5:99">
      <c r="E739" s="79"/>
      <c r="F739" s="79"/>
      <c r="G739" s="79"/>
      <c r="H739" s="79"/>
      <c r="I739" s="79"/>
      <c r="J739" s="79"/>
      <c r="O739" s="409"/>
      <c r="P739" s="409"/>
      <c r="Q739" s="409"/>
      <c r="R739" s="422"/>
      <c r="S739" s="422"/>
      <c r="T739" s="79"/>
      <c r="Y739" s="409"/>
      <c r="Z739" s="409"/>
      <c r="AA739" s="409"/>
      <c r="AB739" s="422"/>
      <c r="AC739" s="422"/>
      <c r="AD739" s="79"/>
      <c r="AI739" s="409"/>
      <c r="AJ739" s="409"/>
      <c r="AK739" s="409"/>
      <c r="AL739" s="79"/>
      <c r="AM739" s="79"/>
      <c r="AN739" s="79"/>
      <c r="AS739" s="409"/>
      <c r="AT739" s="409"/>
      <c r="AU739" s="409"/>
      <c r="AV739" s="422"/>
      <c r="AW739" s="422"/>
      <c r="AX739" s="79"/>
      <c r="BC739" s="409"/>
      <c r="BD739" s="409"/>
      <c r="BE739" s="409"/>
      <c r="BF739" s="422"/>
      <c r="BG739" s="422"/>
      <c r="BH739" s="79"/>
      <c r="BM739" s="409"/>
      <c r="BN739" s="409"/>
      <c r="BO739" s="409"/>
      <c r="BP739" s="422"/>
      <c r="BQ739" s="422"/>
      <c r="BR739" s="79"/>
      <c r="BW739" s="79"/>
      <c r="BX739" s="79"/>
      <c r="BY739" s="79"/>
      <c r="BZ739" s="422"/>
      <c r="CA739" s="422"/>
      <c r="CB739" s="79"/>
      <c r="CG739" s="409"/>
      <c r="CH739" s="409"/>
      <c r="CI739" s="409"/>
      <c r="CJ739" s="422"/>
      <c r="CK739" s="422"/>
      <c r="CL739" s="79"/>
      <c r="CQ739" s="409"/>
      <c r="CR739" s="409"/>
      <c r="CS739" s="409"/>
      <c r="CT739" s="422"/>
      <c r="CU739" s="422"/>
    </row>
    <row r="740" spans="5:99">
      <c r="E740" s="79"/>
      <c r="F740" s="79"/>
      <c r="G740" s="79"/>
      <c r="H740" s="79"/>
      <c r="I740" s="79"/>
      <c r="J740" s="79"/>
      <c r="O740" s="409"/>
      <c r="P740" s="409"/>
      <c r="Q740" s="409"/>
      <c r="R740" s="422"/>
      <c r="S740" s="422"/>
      <c r="T740" s="79"/>
      <c r="Y740" s="409"/>
      <c r="Z740" s="409"/>
      <c r="AA740" s="409"/>
      <c r="AB740" s="422"/>
      <c r="AC740" s="422"/>
      <c r="AD740" s="79"/>
      <c r="AI740" s="409"/>
      <c r="AJ740" s="409"/>
      <c r="AK740" s="409"/>
      <c r="AL740" s="79"/>
      <c r="AM740" s="79"/>
      <c r="AN740" s="79"/>
      <c r="AS740" s="409"/>
      <c r="AT740" s="409"/>
      <c r="AU740" s="409"/>
      <c r="AV740" s="422"/>
      <c r="AW740" s="422"/>
      <c r="AX740" s="79"/>
      <c r="BC740" s="409"/>
      <c r="BD740" s="409"/>
      <c r="BE740" s="409"/>
      <c r="BF740" s="422"/>
      <c r="BG740" s="422"/>
      <c r="BH740" s="79"/>
      <c r="BM740" s="409"/>
      <c r="BN740" s="409"/>
      <c r="BO740" s="409"/>
      <c r="BP740" s="422"/>
      <c r="BQ740" s="422"/>
      <c r="BR740" s="79"/>
      <c r="BW740" s="79"/>
      <c r="BX740" s="79"/>
      <c r="BY740" s="79"/>
      <c r="BZ740" s="422"/>
      <c r="CA740" s="422"/>
      <c r="CB740" s="79"/>
      <c r="CG740" s="409"/>
      <c r="CH740" s="409"/>
      <c r="CI740" s="409"/>
      <c r="CJ740" s="422"/>
      <c r="CK740" s="422"/>
      <c r="CL740" s="79"/>
      <c r="CQ740" s="409"/>
      <c r="CR740" s="409"/>
      <c r="CS740" s="409"/>
      <c r="CT740" s="422"/>
      <c r="CU740" s="422"/>
    </row>
    <row r="741" spans="5:99">
      <c r="E741" s="79"/>
      <c r="F741" s="79"/>
      <c r="G741" s="79"/>
      <c r="H741" s="79"/>
      <c r="I741" s="79"/>
      <c r="J741" s="79"/>
      <c r="O741" s="409"/>
      <c r="P741" s="409"/>
      <c r="Q741" s="409"/>
      <c r="R741" s="422"/>
      <c r="S741" s="422"/>
      <c r="T741" s="79"/>
      <c r="Y741" s="409"/>
      <c r="Z741" s="409"/>
      <c r="AA741" s="409"/>
      <c r="AB741" s="422"/>
      <c r="AC741" s="422"/>
      <c r="AD741" s="79"/>
      <c r="AI741" s="409"/>
      <c r="AJ741" s="409"/>
      <c r="AK741" s="409"/>
      <c r="AL741" s="79"/>
      <c r="AM741" s="79"/>
      <c r="AN741" s="79"/>
      <c r="AS741" s="409"/>
      <c r="AT741" s="409"/>
      <c r="AU741" s="409"/>
      <c r="AV741" s="422"/>
      <c r="AW741" s="422"/>
      <c r="AX741" s="79"/>
      <c r="BC741" s="409"/>
      <c r="BD741" s="409"/>
      <c r="BE741" s="409"/>
      <c r="BF741" s="422"/>
      <c r="BG741" s="422"/>
      <c r="BH741" s="79"/>
      <c r="BM741" s="409"/>
      <c r="BN741" s="409"/>
      <c r="BO741" s="409"/>
      <c r="BP741" s="422"/>
      <c r="BQ741" s="422"/>
      <c r="BR741" s="79"/>
      <c r="BW741" s="79"/>
      <c r="BX741" s="79"/>
      <c r="BY741" s="79"/>
      <c r="BZ741" s="422"/>
      <c r="CA741" s="422"/>
      <c r="CB741" s="79"/>
      <c r="CG741" s="409"/>
      <c r="CH741" s="409"/>
      <c r="CI741" s="409"/>
      <c r="CJ741" s="422"/>
      <c r="CK741" s="422"/>
      <c r="CL741" s="79"/>
      <c r="CQ741" s="409"/>
      <c r="CR741" s="409"/>
      <c r="CS741" s="409"/>
      <c r="CT741" s="422"/>
      <c r="CU741" s="422"/>
    </row>
    <row r="742" spans="5:99">
      <c r="E742" s="79"/>
      <c r="F742" s="79"/>
      <c r="G742" s="79"/>
      <c r="H742" s="79"/>
      <c r="I742" s="79"/>
      <c r="J742" s="79"/>
      <c r="O742" s="409"/>
      <c r="P742" s="409"/>
      <c r="Q742" s="409"/>
      <c r="R742" s="422"/>
      <c r="S742" s="422"/>
      <c r="T742" s="79"/>
      <c r="Y742" s="409"/>
      <c r="Z742" s="409"/>
      <c r="AA742" s="409"/>
      <c r="AB742" s="422"/>
      <c r="AC742" s="422"/>
      <c r="AD742" s="79"/>
      <c r="AI742" s="409"/>
      <c r="AJ742" s="409"/>
      <c r="AK742" s="409"/>
      <c r="AL742" s="79"/>
      <c r="AM742" s="79"/>
      <c r="AN742" s="79"/>
      <c r="AS742" s="409"/>
      <c r="AT742" s="409"/>
      <c r="AU742" s="409"/>
      <c r="AV742" s="422"/>
      <c r="AW742" s="422"/>
      <c r="AX742" s="79"/>
      <c r="BC742" s="409"/>
      <c r="BD742" s="409"/>
      <c r="BE742" s="409"/>
      <c r="BF742" s="422"/>
      <c r="BG742" s="422"/>
      <c r="BH742" s="79"/>
      <c r="BM742" s="409"/>
      <c r="BN742" s="409"/>
      <c r="BO742" s="409"/>
      <c r="BP742" s="422"/>
      <c r="BQ742" s="422"/>
      <c r="BR742" s="79"/>
      <c r="BW742" s="79"/>
      <c r="BX742" s="79"/>
      <c r="BY742" s="79"/>
      <c r="BZ742" s="422"/>
      <c r="CA742" s="422"/>
      <c r="CB742" s="79"/>
      <c r="CG742" s="409"/>
      <c r="CH742" s="409"/>
      <c r="CI742" s="409"/>
      <c r="CJ742" s="422"/>
      <c r="CK742" s="422"/>
      <c r="CL742" s="79"/>
      <c r="CQ742" s="409"/>
      <c r="CR742" s="409"/>
      <c r="CS742" s="409"/>
      <c r="CT742" s="422"/>
      <c r="CU742" s="422"/>
    </row>
    <row r="743" spans="5:99">
      <c r="E743" s="79"/>
      <c r="F743" s="79"/>
      <c r="G743" s="79"/>
      <c r="H743" s="79"/>
      <c r="I743" s="79"/>
      <c r="J743" s="79"/>
      <c r="O743" s="409"/>
      <c r="P743" s="409"/>
      <c r="Q743" s="409"/>
      <c r="R743" s="422"/>
      <c r="S743" s="422"/>
      <c r="T743" s="79"/>
      <c r="Y743" s="409"/>
      <c r="Z743" s="409"/>
      <c r="AA743" s="409"/>
      <c r="AB743" s="422"/>
      <c r="AC743" s="422"/>
      <c r="AD743" s="79"/>
      <c r="AI743" s="409"/>
      <c r="AJ743" s="409"/>
      <c r="AK743" s="409"/>
      <c r="AL743" s="79"/>
      <c r="AM743" s="79"/>
      <c r="AN743" s="79"/>
      <c r="AS743" s="409"/>
      <c r="AT743" s="409"/>
      <c r="AU743" s="409"/>
      <c r="AV743" s="422"/>
      <c r="AW743" s="422"/>
      <c r="AX743" s="79"/>
      <c r="BC743" s="409"/>
      <c r="BD743" s="409"/>
      <c r="BE743" s="409"/>
      <c r="BF743" s="422"/>
      <c r="BG743" s="422"/>
      <c r="BH743" s="79"/>
      <c r="BM743" s="409"/>
      <c r="BN743" s="409"/>
      <c r="BO743" s="409"/>
      <c r="BP743" s="422"/>
      <c r="BQ743" s="422"/>
      <c r="BR743" s="79"/>
      <c r="BW743" s="79"/>
      <c r="BX743" s="79"/>
      <c r="BY743" s="79"/>
      <c r="BZ743" s="422"/>
      <c r="CA743" s="422"/>
      <c r="CB743" s="79"/>
      <c r="CG743" s="409"/>
      <c r="CH743" s="409"/>
      <c r="CI743" s="409"/>
      <c r="CJ743" s="422"/>
      <c r="CK743" s="422"/>
      <c r="CL743" s="79"/>
      <c r="CQ743" s="409"/>
      <c r="CR743" s="409"/>
      <c r="CS743" s="409"/>
      <c r="CT743" s="422"/>
      <c r="CU743" s="422"/>
    </row>
    <row r="744" spans="5:99">
      <c r="E744" s="79"/>
      <c r="F744" s="79"/>
      <c r="G744" s="79"/>
      <c r="H744" s="79"/>
      <c r="I744" s="79"/>
      <c r="J744" s="79"/>
      <c r="O744" s="409"/>
      <c r="P744" s="409"/>
      <c r="Q744" s="409"/>
      <c r="R744" s="422"/>
      <c r="S744" s="422"/>
      <c r="T744" s="79"/>
      <c r="Y744" s="409"/>
      <c r="Z744" s="409"/>
      <c r="AA744" s="409"/>
      <c r="AB744" s="422"/>
      <c r="AC744" s="422"/>
      <c r="AD744" s="79"/>
      <c r="AI744" s="409"/>
      <c r="AJ744" s="409"/>
      <c r="AK744" s="409"/>
      <c r="AL744" s="79"/>
      <c r="AM744" s="79"/>
      <c r="AN744" s="79"/>
      <c r="AS744" s="409"/>
      <c r="AT744" s="409"/>
      <c r="AU744" s="409"/>
      <c r="AV744" s="422"/>
      <c r="AW744" s="422"/>
      <c r="AX744" s="79"/>
      <c r="BC744" s="409"/>
      <c r="BD744" s="409"/>
      <c r="BE744" s="409"/>
      <c r="BF744" s="422"/>
      <c r="BG744" s="422"/>
      <c r="BH744" s="79"/>
      <c r="BM744" s="409"/>
      <c r="BN744" s="409"/>
      <c r="BO744" s="409"/>
      <c r="BP744" s="422"/>
      <c r="BQ744" s="422"/>
      <c r="BR744" s="79"/>
      <c r="BW744" s="79"/>
      <c r="BX744" s="79"/>
      <c r="BY744" s="79"/>
      <c r="BZ744" s="422"/>
      <c r="CA744" s="422"/>
      <c r="CB744" s="79"/>
      <c r="CG744" s="409"/>
      <c r="CH744" s="409"/>
      <c r="CI744" s="409"/>
      <c r="CJ744" s="422"/>
      <c r="CK744" s="422"/>
      <c r="CL744" s="79"/>
      <c r="CQ744" s="409"/>
      <c r="CR744" s="409"/>
      <c r="CS744" s="409"/>
      <c r="CT744" s="422"/>
      <c r="CU744" s="422"/>
    </row>
    <row r="745" spans="5:99">
      <c r="E745" s="79"/>
      <c r="F745" s="79"/>
      <c r="G745" s="79"/>
      <c r="H745" s="79"/>
      <c r="I745" s="79"/>
      <c r="J745" s="79"/>
      <c r="O745" s="409"/>
      <c r="P745" s="409"/>
      <c r="Q745" s="409"/>
      <c r="R745" s="422"/>
      <c r="S745" s="422"/>
      <c r="T745" s="79"/>
      <c r="Y745" s="409"/>
      <c r="Z745" s="409"/>
      <c r="AA745" s="409"/>
      <c r="AB745" s="422"/>
      <c r="AC745" s="422"/>
      <c r="AD745" s="79"/>
      <c r="AI745" s="409"/>
      <c r="AJ745" s="409"/>
      <c r="AK745" s="409"/>
      <c r="AL745" s="79"/>
      <c r="AM745" s="79"/>
      <c r="AN745" s="79"/>
      <c r="AS745" s="409"/>
      <c r="AT745" s="409"/>
      <c r="AU745" s="409"/>
      <c r="AV745" s="422"/>
      <c r="AW745" s="422"/>
      <c r="AX745" s="79"/>
      <c r="BC745" s="409"/>
      <c r="BD745" s="409"/>
      <c r="BE745" s="409"/>
      <c r="BF745" s="422"/>
      <c r="BG745" s="422"/>
      <c r="BH745" s="79"/>
      <c r="BM745" s="409"/>
      <c r="BN745" s="409"/>
      <c r="BO745" s="409"/>
      <c r="BP745" s="422"/>
      <c r="BQ745" s="422"/>
      <c r="BR745" s="79"/>
      <c r="BW745" s="79"/>
      <c r="BX745" s="79"/>
      <c r="BY745" s="79"/>
      <c r="BZ745" s="422"/>
      <c r="CA745" s="422"/>
      <c r="CB745" s="79"/>
      <c r="CG745" s="409"/>
      <c r="CH745" s="409"/>
      <c r="CI745" s="409"/>
      <c r="CJ745" s="422"/>
      <c r="CK745" s="422"/>
      <c r="CL745" s="79"/>
      <c r="CQ745" s="409"/>
      <c r="CR745" s="409"/>
      <c r="CS745" s="409"/>
      <c r="CT745" s="422"/>
      <c r="CU745" s="422"/>
    </row>
    <row r="746" spans="5:99">
      <c r="E746" s="79"/>
      <c r="F746" s="79"/>
      <c r="G746" s="79"/>
      <c r="H746" s="79"/>
      <c r="I746" s="79"/>
      <c r="J746" s="79"/>
      <c r="O746" s="409"/>
      <c r="P746" s="409"/>
      <c r="Q746" s="409"/>
      <c r="R746" s="422"/>
      <c r="S746" s="422"/>
      <c r="T746" s="79"/>
      <c r="Y746" s="409"/>
      <c r="Z746" s="409"/>
      <c r="AA746" s="409"/>
      <c r="AB746" s="422"/>
      <c r="AC746" s="422"/>
      <c r="AD746" s="79"/>
      <c r="AI746" s="409"/>
      <c r="AJ746" s="409"/>
      <c r="AK746" s="409"/>
      <c r="AL746" s="79"/>
      <c r="AM746" s="79"/>
      <c r="AN746" s="79"/>
      <c r="AS746" s="409"/>
      <c r="AT746" s="409"/>
      <c r="AU746" s="409"/>
      <c r="AV746" s="422"/>
      <c r="AW746" s="422"/>
      <c r="AX746" s="79"/>
      <c r="BC746" s="409"/>
      <c r="BD746" s="409"/>
      <c r="BE746" s="409"/>
      <c r="BF746" s="422"/>
      <c r="BG746" s="422"/>
      <c r="BH746" s="79"/>
      <c r="BM746" s="409"/>
      <c r="BN746" s="409"/>
      <c r="BO746" s="409"/>
      <c r="BP746" s="422"/>
      <c r="BQ746" s="422"/>
      <c r="BR746" s="79"/>
      <c r="BW746" s="79"/>
      <c r="BX746" s="79"/>
      <c r="BY746" s="79"/>
      <c r="BZ746" s="422"/>
      <c r="CA746" s="422"/>
      <c r="CB746" s="79"/>
      <c r="CG746" s="409"/>
      <c r="CH746" s="409"/>
      <c r="CI746" s="409"/>
      <c r="CJ746" s="422"/>
      <c r="CK746" s="422"/>
      <c r="CL746" s="79"/>
      <c r="CQ746" s="409"/>
      <c r="CR746" s="409"/>
      <c r="CS746" s="409"/>
      <c r="CT746" s="422"/>
      <c r="CU746" s="422"/>
    </row>
    <row r="747" spans="5:99">
      <c r="E747" s="79"/>
      <c r="F747" s="79"/>
      <c r="G747" s="79"/>
      <c r="H747" s="79"/>
      <c r="I747" s="79"/>
      <c r="J747" s="79"/>
      <c r="O747" s="409"/>
      <c r="P747" s="409"/>
      <c r="Q747" s="409"/>
      <c r="R747" s="422"/>
      <c r="S747" s="422"/>
      <c r="T747" s="79"/>
      <c r="Y747" s="409"/>
      <c r="Z747" s="409"/>
      <c r="AA747" s="409"/>
      <c r="AB747" s="422"/>
      <c r="AC747" s="422"/>
      <c r="AD747" s="79"/>
      <c r="AI747" s="409"/>
      <c r="AJ747" s="409"/>
      <c r="AK747" s="409"/>
      <c r="AL747" s="79"/>
      <c r="AM747" s="79"/>
      <c r="AN747" s="79"/>
      <c r="AS747" s="409"/>
      <c r="AT747" s="409"/>
      <c r="AU747" s="409"/>
      <c r="AV747" s="422"/>
      <c r="AW747" s="422"/>
      <c r="AX747" s="79"/>
      <c r="BC747" s="409"/>
      <c r="BD747" s="409"/>
      <c r="BE747" s="409"/>
      <c r="BF747" s="422"/>
      <c r="BG747" s="422"/>
      <c r="BH747" s="79"/>
      <c r="BM747" s="409"/>
      <c r="BN747" s="409"/>
      <c r="BO747" s="409"/>
      <c r="BP747" s="422"/>
      <c r="BQ747" s="422"/>
      <c r="BR747" s="79"/>
      <c r="BW747" s="79"/>
      <c r="BX747" s="79"/>
      <c r="BY747" s="79"/>
      <c r="BZ747" s="422"/>
      <c r="CA747" s="422"/>
      <c r="CB747" s="79"/>
      <c r="CG747" s="409"/>
      <c r="CH747" s="409"/>
      <c r="CI747" s="409"/>
      <c r="CJ747" s="422"/>
      <c r="CK747" s="422"/>
      <c r="CL747" s="79"/>
      <c r="CQ747" s="409"/>
      <c r="CR747" s="409"/>
      <c r="CS747" s="409"/>
      <c r="CT747" s="422"/>
      <c r="CU747" s="422"/>
    </row>
    <row r="748" spans="5:99">
      <c r="E748" s="79"/>
      <c r="F748" s="79"/>
      <c r="G748" s="79"/>
      <c r="H748" s="79"/>
      <c r="I748" s="79"/>
      <c r="J748" s="79"/>
      <c r="O748" s="409"/>
      <c r="P748" s="409"/>
      <c r="Q748" s="409"/>
      <c r="R748" s="422"/>
      <c r="S748" s="422"/>
      <c r="T748" s="79"/>
      <c r="Y748" s="409"/>
      <c r="Z748" s="409"/>
      <c r="AA748" s="409"/>
      <c r="AB748" s="422"/>
      <c r="AC748" s="422"/>
      <c r="AD748" s="79"/>
      <c r="AI748" s="409"/>
      <c r="AJ748" s="409"/>
      <c r="AK748" s="409"/>
      <c r="AL748" s="79"/>
      <c r="AM748" s="79"/>
      <c r="AN748" s="79"/>
      <c r="AS748" s="409"/>
      <c r="AT748" s="409"/>
      <c r="AU748" s="409"/>
      <c r="AV748" s="422"/>
      <c r="AW748" s="422"/>
      <c r="AX748" s="79"/>
      <c r="BC748" s="409"/>
      <c r="BD748" s="409"/>
      <c r="BE748" s="409"/>
      <c r="BF748" s="422"/>
      <c r="BG748" s="422"/>
      <c r="BH748" s="79"/>
      <c r="BM748" s="409"/>
      <c r="BN748" s="409"/>
      <c r="BO748" s="409"/>
      <c r="BP748" s="422"/>
      <c r="BQ748" s="422"/>
      <c r="BR748" s="79"/>
      <c r="BW748" s="79"/>
      <c r="BX748" s="79"/>
      <c r="BY748" s="79"/>
      <c r="BZ748" s="422"/>
      <c r="CA748" s="422"/>
      <c r="CB748" s="79"/>
      <c r="CG748" s="409"/>
      <c r="CH748" s="409"/>
      <c r="CI748" s="409"/>
      <c r="CJ748" s="422"/>
      <c r="CK748" s="422"/>
      <c r="CL748" s="79"/>
      <c r="CQ748" s="409"/>
      <c r="CR748" s="409"/>
      <c r="CS748" s="409"/>
      <c r="CT748" s="422"/>
      <c r="CU748" s="422"/>
    </row>
    <row r="749" spans="5:99">
      <c r="E749" s="79"/>
      <c r="F749" s="79"/>
      <c r="G749" s="79"/>
      <c r="H749" s="79"/>
      <c r="I749" s="79"/>
      <c r="J749" s="79"/>
      <c r="O749" s="409"/>
      <c r="P749" s="409"/>
      <c r="Q749" s="409"/>
      <c r="R749" s="422"/>
      <c r="S749" s="422"/>
      <c r="T749" s="79"/>
      <c r="Y749" s="409"/>
      <c r="Z749" s="409"/>
      <c r="AA749" s="409"/>
      <c r="AB749" s="422"/>
      <c r="AC749" s="422"/>
      <c r="AD749" s="79"/>
      <c r="AI749" s="409"/>
      <c r="AJ749" s="409"/>
      <c r="AK749" s="409"/>
      <c r="AL749" s="79"/>
      <c r="AM749" s="79"/>
      <c r="AN749" s="79"/>
      <c r="AS749" s="409"/>
      <c r="AT749" s="409"/>
      <c r="AU749" s="409"/>
      <c r="AV749" s="422"/>
      <c r="AW749" s="422"/>
      <c r="AX749" s="79"/>
      <c r="BC749" s="409"/>
      <c r="BD749" s="409"/>
      <c r="BE749" s="409"/>
      <c r="BF749" s="422"/>
      <c r="BG749" s="422"/>
      <c r="BH749" s="79"/>
      <c r="BM749" s="409"/>
      <c r="BN749" s="409"/>
      <c r="BO749" s="409"/>
      <c r="BP749" s="422"/>
      <c r="BQ749" s="422"/>
      <c r="BR749" s="79"/>
      <c r="BW749" s="79"/>
      <c r="BX749" s="79"/>
      <c r="BY749" s="79"/>
      <c r="BZ749" s="422"/>
      <c r="CA749" s="422"/>
      <c r="CB749" s="79"/>
      <c r="CG749" s="409"/>
      <c r="CH749" s="409"/>
      <c r="CI749" s="409"/>
      <c r="CJ749" s="422"/>
      <c r="CK749" s="422"/>
      <c r="CL749" s="79"/>
      <c r="CQ749" s="409"/>
      <c r="CR749" s="409"/>
      <c r="CS749" s="409"/>
      <c r="CT749" s="422"/>
      <c r="CU749" s="422"/>
    </row>
    <row r="750" spans="5:99">
      <c r="E750" s="79"/>
      <c r="F750" s="79"/>
      <c r="G750" s="79"/>
      <c r="H750" s="79"/>
      <c r="I750" s="79"/>
      <c r="J750" s="79"/>
      <c r="O750" s="409"/>
      <c r="P750" s="409"/>
      <c r="Q750" s="409"/>
      <c r="R750" s="422"/>
      <c r="S750" s="422"/>
      <c r="T750" s="79"/>
      <c r="Y750" s="409"/>
      <c r="Z750" s="409"/>
      <c r="AA750" s="409"/>
      <c r="AB750" s="422"/>
      <c r="AC750" s="422"/>
      <c r="AD750" s="79"/>
      <c r="AI750" s="409"/>
      <c r="AJ750" s="409"/>
      <c r="AK750" s="409"/>
      <c r="AL750" s="79"/>
      <c r="AM750" s="79"/>
      <c r="AN750" s="79"/>
      <c r="AS750" s="409"/>
      <c r="AT750" s="409"/>
      <c r="AU750" s="409"/>
      <c r="AV750" s="422"/>
      <c r="AW750" s="422"/>
      <c r="AX750" s="79"/>
      <c r="BC750" s="409"/>
      <c r="BD750" s="409"/>
      <c r="BE750" s="409"/>
      <c r="BF750" s="422"/>
      <c r="BG750" s="422"/>
      <c r="BH750" s="79"/>
      <c r="BM750" s="409"/>
      <c r="BN750" s="409"/>
      <c r="BO750" s="409"/>
      <c r="BP750" s="422"/>
      <c r="BQ750" s="422"/>
      <c r="BR750" s="79"/>
      <c r="BW750" s="79"/>
      <c r="BX750" s="79"/>
      <c r="BY750" s="79"/>
      <c r="BZ750" s="422"/>
      <c r="CA750" s="422"/>
      <c r="CB750" s="79"/>
      <c r="CG750" s="409"/>
      <c r="CH750" s="409"/>
      <c r="CI750" s="409"/>
      <c r="CJ750" s="422"/>
      <c r="CK750" s="422"/>
      <c r="CL750" s="79"/>
      <c r="CQ750" s="409"/>
      <c r="CR750" s="409"/>
      <c r="CS750" s="409"/>
      <c r="CT750" s="422"/>
      <c r="CU750" s="422"/>
    </row>
    <row r="751" spans="5:99">
      <c r="E751" s="79"/>
      <c r="F751" s="79"/>
      <c r="G751" s="79"/>
      <c r="H751" s="79"/>
      <c r="I751" s="79"/>
      <c r="J751" s="79"/>
      <c r="O751" s="409"/>
      <c r="P751" s="409"/>
      <c r="Q751" s="409"/>
      <c r="R751" s="422"/>
      <c r="S751" s="422"/>
      <c r="T751" s="79"/>
      <c r="Y751" s="409"/>
      <c r="Z751" s="409"/>
      <c r="AA751" s="409"/>
      <c r="AB751" s="422"/>
      <c r="AC751" s="422"/>
      <c r="AD751" s="79"/>
      <c r="AI751" s="409"/>
      <c r="AJ751" s="409"/>
      <c r="AK751" s="409"/>
      <c r="AL751" s="79"/>
      <c r="AM751" s="79"/>
      <c r="AN751" s="79"/>
      <c r="AS751" s="409"/>
      <c r="AT751" s="409"/>
      <c r="AU751" s="409"/>
      <c r="AV751" s="422"/>
      <c r="AW751" s="422"/>
      <c r="AX751" s="79"/>
      <c r="BC751" s="409"/>
      <c r="BD751" s="409"/>
      <c r="BE751" s="409"/>
      <c r="BF751" s="422"/>
      <c r="BG751" s="422"/>
      <c r="BH751" s="79"/>
      <c r="BM751" s="409"/>
      <c r="BN751" s="409"/>
      <c r="BO751" s="409"/>
      <c r="BP751" s="422"/>
      <c r="BQ751" s="422"/>
      <c r="BR751" s="79"/>
      <c r="BW751" s="79"/>
      <c r="BX751" s="79"/>
      <c r="BY751" s="79"/>
      <c r="BZ751" s="422"/>
      <c r="CA751" s="422"/>
      <c r="CB751" s="79"/>
      <c r="CG751" s="409"/>
      <c r="CH751" s="409"/>
      <c r="CI751" s="409"/>
      <c r="CJ751" s="422"/>
      <c r="CK751" s="422"/>
      <c r="CL751" s="79"/>
      <c r="CQ751" s="409"/>
      <c r="CR751" s="409"/>
      <c r="CS751" s="409"/>
      <c r="CT751" s="422"/>
      <c r="CU751" s="422"/>
    </row>
    <row r="752" spans="5:99">
      <c r="E752" s="79"/>
      <c r="F752" s="79"/>
      <c r="G752" s="79"/>
      <c r="H752" s="79"/>
      <c r="I752" s="79"/>
      <c r="J752" s="79"/>
      <c r="O752" s="409"/>
      <c r="P752" s="409"/>
      <c r="Q752" s="409"/>
      <c r="R752" s="422"/>
      <c r="S752" s="422"/>
      <c r="T752" s="79"/>
      <c r="Y752" s="409"/>
      <c r="Z752" s="409"/>
      <c r="AA752" s="409"/>
      <c r="AB752" s="422"/>
      <c r="AC752" s="422"/>
      <c r="AD752" s="79"/>
      <c r="AI752" s="409"/>
      <c r="AJ752" s="409"/>
      <c r="AK752" s="409"/>
      <c r="AL752" s="79"/>
      <c r="AM752" s="79"/>
      <c r="AN752" s="79"/>
      <c r="AS752" s="409"/>
      <c r="AT752" s="409"/>
      <c r="AU752" s="409"/>
      <c r="AV752" s="422"/>
      <c r="AW752" s="422"/>
      <c r="AX752" s="79"/>
      <c r="BC752" s="409"/>
      <c r="BD752" s="409"/>
      <c r="BE752" s="409"/>
      <c r="BF752" s="422"/>
      <c r="BG752" s="422"/>
      <c r="BH752" s="79"/>
      <c r="BM752" s="409"/>
      <c r="BN752" s="409"/>
      <c r="BO752" s="409"/>
      <c r="BP752" s="422"/>
      <c r="BQ752" s="422"/>
      <c r="BR752" s="79"/>
      <c r="BW752" s="79"/>
      <c r="BX752" s="79"/>
      <c r="BY752" s="79"/>
      <c r="BZ752" s="422"/>
      <c r="CA752" s="422"/>
      <c r="CB752" s="79"/>
      <c r="CG752" s="409"/>
      <c r="CH752" s="409"/>
      <c r="CI752" s="409"/>
      <c r="CJ752" s="422"/>
      <c r="CK752" s="422"/>
      <c r="CL752" s="79"/>
      <c r="CQ752" s="409"/>
      <c r="CR752" s="409"/>
      <c r="CS752" s="409"/>
      <c r="CT752" s="422"/>
      <c r="CU752" s="422"/>
    </row>
    <row r="753" spans="5:99">
      <c r="E753" s="79"/>
      <c r="F753" s="79"/>
      <c r="G753" s="79"/>
      <c r="H753" s="79"/>
      <c r="I753" s="79"/>
      <c r="J753" s="79"/>
      <c r="O753" s="409"/>
      <c r="P753" s="409"/>
      <c r="Q753" s="409"/>
      <c r="R753" s="422"/>
      <c r="S753" s="422"/>
      <c r="T753" s="79"/>
      <c r="Y753" s="409"/>
      <c r="Z753" s="409"/>
      <c r="AA753" s="409"/>
      <c r="AB753" s="422"/>
      <c r="AC753" s="422"/>
      <c r="AD753" s="79"/>
      <c r="AI753" s="409"/>
      <c r="AJ753" s="409"/>
      <c r="AK753" s="409"/>
      <c r="AL753" s="79"/>
      <c r="AM753" s="79"/>
      <c r="AN753" s="79"/>
      <c r="AS753" s="409"/>
      <c r="AT753" s="409"/>
      <c r="AU753" s="409"/>
      <c r="AV753" s="422"/>
      <c r="AW753" s="422"/>
      <c r="AX753" s="79"/>
      <c r="BC753" s="409"/>
      <c r="BD753" s="409"/>
      <c r="BE753" s="409"/>
      <c r="BF753" s="422"/>
      <c r="BG753" s="422"/>
      <c r="BH753" s="79"/>
      <c r="BM753" s="409"/>
      <c r="BN753" s="409"/>
      <c r="BO753" s="409"/>
      <c r="BP753" s="422"/>
      <c r="BQ753" s="422"/>
      <c r="BR753" s="79"/>
      <c r="BW753" s="79"/>
      <c r="BX753" s="79"/>
      <c r="BY753" s="79"/>
      <c r="BZ753" s="422"/>
      <c r="CA753" s="422"/>
      <c r="CB753" s="79"/>
      <c r="CG753" s="409"/>
      <c r="CH753" s="409"/>
      <c r="CI753" s="409"/>
      <c r="CJ753" s="422"/>
      <c r="CK753" s="422"/>
      <c r="CL753" s="79"/>
      <c r="CQ753" s="409"/>
      <c r="CR753" s="409"/>
      <c r="CS753" s="409"/>
      <c r="CT753" s="422"/>
      <c r="CU753" s="422"/>
    </row>
    <row r="754" spans="5:99">
      <c r="E754" s="79"/>
      <c r="F754" s="79"/>
      <c r="G754" s="79"/>
      <c r="H754" s="79"/>
      <c r="I754" s="79"/>
      <c r="J754" s="79"/>
      <c r="O754" s="409"/>
      <c r="P754" s="409"/>
      <c r="Q754" s="409"/>
      <c r="R754" s="422"/>
      <c r="S754" s="422"/>
      <c r="T754" s="79"/>
      <c r="Y754" s="409"/>
      <c r="Z754" s="409"/>
      <c r="AA754" s="409"/>
      <c r="AB754" s="422"/>
      <c r="AC754" s="422"/>
      <c r="AD754" s="79"/>
      <c r="AI754" s="409"/>
      <c r="AJ754" s="409"/>
      <c r="AK754" s="409"/>
      <c r="AL754" s="79"/>
      <c r="AM754" s="79"/>
      <c r="AN754" s="79"/>
      <c r="AS754" s="409"/>
      <c r="AT754" s="409"/>
      <c r="AU754" s="409"/>
      <c r="AV754" s="422"/>
      <c r="AW754" s="422"/>
      <c r="AX754" s="79"/>
      <c r="BC754" s="409"/>
      <c r="BD754" s="409"/>
      <c r="BE754" s="409"/>
      <c r="BF754" s="422"/>
      <c r="BG754" s="422"/>
      <c r="BH754" s="79"/>
      <c r="BM754" s="409"/>
      <c r="BN754" s="409"/>
      <c r="BO754" s="409"/>
      <c r="BP754" s="422"/>
      <c r="BQ754" s="422"/>
      <c r="BR754" s="79"/>
      <c r="BW754" s="79"/>
      <c r="BX754" s="79"/>
      <c r="BY754" s="79"/>
      <c r="BZ754" s="422"/>
      <c r="CA754" s="422"/>
      <c r="CB754" s="79"/>
      <c r="CG754" s="409"/>
      <c r="CH754" s="409"/>
      <c r="CI754" s="409"/>
      <c r="CJ754" s="422"/>
      <c r="CK754" s="422"/>
      <c r="CL754" s="79"/>
      <c r="CQ754" s="409"/>
      <c r="CR754" s="409"/>
      <c r="CS754" s="409"/>
      <c r="CT754" s="422"/>
      <c r="CU754" s="422"/>
    </row>
    <row r="755" spans="5:99">
      <c r="E755" s="79"/>
      <c r="F755" s="79"/>
      <c r="G755" s="79"/>
      <c r="H755" s="79"/>
      <c r="I755" s="79"/>
      <c r="J755" s="79"/>
      <c r="O755" s="409"/>
      <c r="P755" s="409"/>
      <c r="Q755" s="409"/>
      <c r="R755" s="422"/>
      <c r="S755" s="422"/>
      <c r="T755" s="79"/>
      <c r="Y755" s="409"/>
      <c r="Z755" s="409"/>
      <c r="AA755" s="409"/>
      <c r="AB755" s="422"/>
      <c r="AC755" s="422"/>
      <c r="AD755" s="79"/>
      <c r="AI755" s="409"/>
      <c r="AJ755" s="409"/>
      <c r="AK755" s="409"/>
      <c r="AL755" s="79"/>
      <c r="AM755" s="79"/>
      <c r="AN755" s="79"/>
      <c r="AS755" s="409"/>
      <c r="AT755" s="409"/>
      <c r="AU755" s="409"/>
      <c r="AV755" s="422"/>
      <c r="AW755" s="422"/>
      <c r="AX755" s="79"/>
      <c r="BC755" s="409"/>
      <c r="BD755" s="409"/>
      <c r="BE755" s="409"/>
      <c r="BF755" s="422"/>
      <c r="BG755" s="422"/>
      <c r="BH755" s="79"/>
      <c r="BM755" s="409"/>
      <c r="BN755" s="409"/>
      <c r="BO755" s="409"/>
      <c r="BP755" s="422"/>
      <c r="BQ755" s="422"/>
      <c r="BR755" s="79"/>
      <c r="BW755" s="79"/>
      <c r="BX755" s="79"/>
      <c r="BY755" s="79"/>
      <c r="BZ755" s="422"/>
      <c r="CA755" s="422"/>
      <c r="CB755" s="79"/>
      <c r="CG755" s="409"/>
      <c r="CH755" s="409"/>
      <c r="CI755" s="409"/>
      <c r="CJ755" s="422"/>
      <c r="CK755" s="422"/>
      <c r="CL755" s="79"/>
      <c r="CQ755" s="409"/>
      <c r="CR755" s="409"/>
      <c r="CS755" s="409"/>
      <c r="CT755" s="422"/>
      <c r="CU755" s="422"/>
    </row>
    <row r="756" spans="5:99">
      <c r="E756" s="79"/>
      <c r="F756" s="79"/>
      <c r="G756" s="79"/>
      <c r="H756" s="79"/>
      <c r="I756" s="79"/>
      <c r="J756" s="79"/>
      <c r="O756" s="409"/>
      <c r="P756" s="409"/>
      <c r="Q756" s="409"/>
      <c r="R756" s="422"/>
      <c r="S756" s="422"/>
      <c r="T756" s="79"/>
      <c r="Y756" s="409"/>
      <c r="Z756" s="409"/>
      <c r="AA756" s="409"/>
      <c r="AB756" s="422"/>
      <c r="AC756" s="422"/>
      <c r="AD756" s="79"/>
      <c r="AI756" s="409"/>
      <c r="AJ756" s="409"/>
      <c r="AK756" s="409"/>
      <c r="AL756" s="79"/>
      <c r="AM756" s="79"/>
      <c r="AN756" s="79"/>
      <c r="AS756" s="409"/>
      <c r="AT756" s="409"/>
      <c r="AU756" s="409"/>
      <c r="AV756" s="422"/>
      <c r="AW756" s="422"/>
      <c r="AX756" s="79"/>
      <c r="BC756" s="409"/>
      <c r="BD756" s="409"/>
      <c r="BE756" s="409"/>
      <c r="BF756" s="422"/>
      <c r="BG756" s="422"/>
      <c r="BH756" s="79"/>
      <c r="BM756" s="409"/>
      <c r="BN756" s="409"/>
      <c r="BO756" s="409"/>
      <c r="BP756" s="422"/>
      <c r="BQ756" s="422"/>
      <c r="BR756" s="79"/>
      <c r="BW756" s="79"/>
      <c r="BX756" s="79"/>
      <c r="BY756" s="79"/>
      <c r="BZ756" s="422"/>
      <c r="CA756" s="422"/>
      <c r="CB756" s="79"/>
      <c r="CG756" s="409"/>
      <c r="CH756" s="409"/>
      <c r="CI756" s="409"/>
      <c r="CJ756" s="422"/>
      <c r="CK756" s="422"/>
      <c r="CL756" s="79"/>
      <c r="CQ756" s="409"/>
      <c r="CR756" s="409"/>
      <c r="CS756" s="409"/>
      <c r="CT756" s="422"/>
      <c r="CU756" s="422"/>
    </row>
    <row r="757" spans="5:99">
      <c r="E757" s="79"/>
      <c r="F757" s="79"/>
      <c r="G757" s="79"/>
      <c r="H757" s="79"/>
      <c r="I757" s="79"/>
      <c r="J757" s="79"/>
      <c r="O757" s="409"/>
      <c r="P757" s="409"/>
      <c r="Q757" s="409"/>
      <c r="R757" s="422"/>
      <c r="S757" s="422"/>
      <c r="T757" s="79"/>
      <c r="Y757" s="409"/>
      <c r="Z757" s="409"/>
      <c r="AA757" s="409"/>
      <c r="AB757" s="422"/>
      <c r="AC757" s="422"/>
      <c r="AD757" s="79"/>
      <c r="AI757" s="409"/>
      <c r="AJ757" s="409"/>
      <c r="AK757" s="409"/>
      <c r="AL757" s="79"/>
      <c r="AM757" s="79"/>
      <c r="AN757" s="79"/>
      <c r="AS757" s="409"/>
      <c r="AT757" s="409"/>
      <c r="AU757" s="409"/>
      <c r="AV757" s="422"/>
      <c r="AW757" s="422"/>
      <c r="AX757" s="79"/>
      <c r="BC757" s="409"/>
      <c r="BD757" s="409"/>
      <c r="BE757" s="409"/>
      <c r="BF757" s="422"/>
      <c r="BG757" s="422"/>
      <c r="BH757" s="79"/>
      <c r="BM757" s="409"/>
      <c r="BN757" s="409"/>
      <c r="BO757" s="409"/>
      <c r="BP757" s="422"/>
      <c r="BQ757" s="422"/>
      <c r="BR757" s="79"/>
      <c r="BW757" s="79"/>
      <c r="BX757" s="79"/>
      <c r="BY757" s="79"/>
      <c r="BZ757" s="422"/>
      <c r="CA757" s="422"/>
      <c r="CB757" s="79"/>
      <c r="CG757" s="409"/>
      <c r="CH757" s="409"/>
      <c r="CI757" s="409"/>
      <c r="CJ757" s="422"/>
      <c r="CK757" s="422"/>
      <c r="CL757" s="79"/>
      <c r="CQ757" s="409"/>
      <c r="CR757" s="409"/>
      <c r="CS757" s="409"/>
      <c r="CT757" s="422"/>
      <c r="CU757" s="422"/>
    </row>
    <row r="758" spans="5:99">
      <c r="E758" s="79"/>
      <c r="F758" s="79"/>
      <c r="G758" s="79"/>
      <c r="H758" s="79"/>
      <c r="I758" s="79"/>
      <c r="J758" s="79"/>
      <c r="O758" s="409"/>
      <c r="P758" s="409"/>
      <c r="Q758" s="409"/>
      <c r="R758" s="422"/>
      <c r="S758" s="422"/>
      <c r="T758" s="79"/>
      <c r="Y758" s="409"/>
      <c r="Z758" s="409"/>
      <c r="AA758" s="409"/>
      <c r="AB758" s="422"/>
      <c r="AC758" s="422"/>
      <c r="AD758" s="79"/>
      <c r="AI758" s="409"/>
      <c r="AJ758" s="409"/>
      <c r="AK758" s="409"/>
      <c r="AL758" s="79"/>
      <c r="AM758" s="79"/>
      <c r="AN758" s="79"/>
      <c r="AS758" s="409"/>
      <c r="AT758" s="409"/>
      <c r="AU758" s="409"/>
      <c r="AV758" s="422"/>
      <c r="AW758" s="422"/>
      <c r="AX758" s="79"/>
      <c r="BC758" s="409"/>
      <c r="BD758" s="409"/>
      <c r="BE758" s="409"/>
      <c r="BF758" s="422"/>
      <c r="BG758" s="422"/>
      <c r="BH758" s="79"/>
      <c r="BM758" s="409"/>
      <c r="BN758" s="409"/>
      <c r="BO758" s="409"/>
      <c r="BP758" s="422"/>
      <c r="BQ758" s="422"/>
      <c r="BR758" s="79"/>
      <c r="BW758" s="79"/>
      <c r="BX758" s="79"/>
      <c r="BY758" s="79"/>
      <c r="BZ758" s="422"/>
      <c r="CA758" s="422"/>
      <c r="CB758" s="79"/>
      <c r="CG758" s="409"/>
      <c r="CH758" s="409"/>
      <c r="CI758" s="409"/>
      <c r="CJ758" s="422"/>
      <c r="CK758" s="422"/>
      <c r="CL758" s="79"/>
      <c r="CQ758" s="409"/>
      <c r="CR758" s="409"/>
      <c r="CS758" s="409"/>
      <c r="CT758" s="422"/>
      <c r="CU758" s="422"/>
    </row>
    <row r="759" spans="5:99">
      <c r="E759" s="79"/>
      <c r="F759" s="79"/>
      <c r="G759" s="79"/>
      <c r="H759" s="79"/>
      <c r="I759" s="79"/>
      <c r="J759" s="79"/>
      <c r="O759" s="409"/>
      <c r="P759" s="409"/>
      <c r="Q759" s="409"/>
      <c r="R759" s="422"/>
      <c r="S759" s="422"/>
      <c r="T759" s="79"/>
      <c r="Y759" s="409"/>
      <c r="Z759" s="409"/>
      <c r="AA759" s="409"/>
      <c r="AB759" s="422"/>
      <c r="AC759" s="422"/>
      <c r="AD759" s="79"/>
      <c r="AI759" s="409"/>
      <c r="AJ759" s="409"/>
      <c r="AK759" s="409"/>
      <c r="AL759" s="79"/>
      <c r="AM759" s="79"/>
      <c r="AN759" s="79"/>
      <c r="AS759" s="409"/>
      <c r="AT759" s="409"/>
      <c r="AU759" s="409"/>
      <c r="AV759" s="422"/>
      <c r="AW759" s="422"/>
      <c r="AX759" s="79"/>
      <c r="BC759" s="409"/>
      <c r="BD759" s="409"/>
      <c r="BE759" s="409"/>
      <c r="BF759" s="422"/>
      <c r="BG759" s="422"/>
      <c r="BH759" s="79"/>
      <c r="BM759" s="409"/>
      <c r="BN759" s="409"/>
      <c r="BO759" s="409"/>
      <c r="BP759" s="422"/>
      <c r="BQ759" s="422"/>
      <c r="BR759" s="79"/>
      <c r="BW759" s="79"/>
      <c r="BX759" s="79"/>
      <c r="BY759" s="79"/>
      <c r="BZ759" s="422"/>
      <c r="CA759" s="422"/>
      <c r="CB759" s="79"/>
      <c r="CG759" s="409"/>
      <c r="CH759" s="409"/>
      <c r="CI759" s="409"/>
      <c r="CJ759" s="422"/>
      <c r="CK759" s="422"/>
      <c r="CL759" s="79"/>
      <c r="CQ759" s="409"/>
      <c r="CR759" s="409"/>
      <c r="CS759" s="409"/>
      <c r="CT759" s="422"/>
      <c r="CU759" s="422"/>
    </row>
    <row r="760" spans="5:99">
      <c r="E760" s="79"/>
      <c r="F760" s="79"/>
      <c r="G760" s="79"/>
      <c r="H760" s="79"/>
      <c r="I760" s="79"/>
      <c r="J760" s="79"/>
      <c r="O760" s="409"/>
      <c r="P760" s="409"/>
      <c r="Q760" s="409"/>
      <c r="R760" s="422"/>
      <c r="S760" s="422"/>
      <c r="T760" s="79"/>
      <c r="Y760" s="409"/>
      <c r="Z760" s="409"/>
      <c r="AA760" s="409"/>
      <c r="AB760" s="422"/>
      <c r="AC760" s="422"/>
      <c r="AD760" s="79"/>
      <c r="AI760" s="409"/>
      <c r="AJ760" s="409"/>
      <c r="AK760" s="409"/>
      <c r="AL760" s="79"/>
      <c r="AM760" s="79"/>
      <c r="AN760" s="79"/>
      <c r="AS760" s="409"/>
      <c r="AT760" s="409"/>
      <c r="AU760" s="409"/>
      <c r="AV760" s="422"/>
      <c r="AW760" s="422"/>
      <c r="AX760" s="79"/>
      <c r="BC760" s="409"/>
      <c r="BD760" s="409"/>
      <c r="BE760" s="409"/>
      <c r="BF760" s="422"/>
      <c r="BG760" s="422"/>
      <c r="BH760" s="79"/>
      <c r="BM760" s="409"/>
      <c r="BN760" s="409"/>
      <c r="BO760" s="409"/>
      <c r="BP760" s="422"/>
      <c r="BQ760" s="422"/>
      <c r="BR760" s="79"/>
      <c r="BW760" s="79"/>
      <c r="BX760" s="79"/>
      <c r="BY760" s="79"/>
      <c r="BZ760" s="422"/>
      <c r="CA760" s="422"/>
      <c r="CB760" s="79"/>
      <c r="CG760" s="409"/>
      <c r="CH760" s="409"/>
      <c r="CI760" s="409"/>
      <c r="CJ760" s="422"/>
      <c r="CK760" s="422"/>
      <c r="CL760" s="79"/>
      <c r="CQ760" s="409"/>
      <c r="CR760" s="409"/>
      <c r="CS760" s="409"/>
      <c r="CT760" s="422"/>
      <c r="CU760" s="422"/>
    </row>
    <row r="761" spans="5:99">
      <c r="E761" s="79"/>
      <c r="F761" s="79"/>
      <c r="G761" s="79"/>
      <c r="H761" s="79"/>
      <c r="I761" s="79"/>
      <c r="J761" s="79"/>
      <c r="O761" s="409"/>
      <c r="P761" s="409"/>
      <c r="Q761" s="409"/>
      <c r="R761" s="422"/>
      <c r="S761" s="422"/>
      <c r="T761" s="79"/>
      <c r="Y761" s="409"/>
      <c r="Z761" s="409"/>
      <c r="AA761" s="409"/>
      <c r="AB761" s="422"/>
      <c r="AC761" s="422"/>
      <c r="AD761" s="79"/>
      <c r="AI761" s="409"/>
      <c r="AJ761" s="409"/>
      <c r="AK761" s="409"/>
      <c r="AL761" s="79"/>
      <c r="AM761" s="79"/>
      <c r="AN761" s="79"/>
      <c r="AS761" s="409"/>
      <c r="AT761" s="409"/>
      <c r="AU761" s="409"/>
      <c r="AV761" s="422"/>
      <c r="AW761" s="422"/>
      <c r="AX761" s="79"/>
      <c r="BC761" s="409"/>
      <c r="BD761" s="409"/>
      <c r="BE761" s="409"/>
      <c r="BF761" s="422"/>
      <c r="BG761" s="422"/>
      <c r="BH761" s="79"/>
      <c r="BM761" s="409"/>
      <c r="BN761" s="409"/>
      <c r="BO761" s="409"/>
      <c r="BP761" s="422"/>
      <c r="BQ761" s="422"/>
      <c r="BR761" s="79"/>
      <c r="BW761" s="79"/>
      <c r="BX761" s="79"/>
      <c r="BY761" s="79"/>
      <c r="BZ761" s="422"/>
      <c r="CA761" s="422"/>
      <c r="CB761" s="79"/>
      <c r="CG761" s="409"/>
      <c r="CH761" s="409"/>
      <c r="CI761" s="409"/>
      <c r="CJ761" s="422"/>
      <c r="CK761" s="422"/>
      <c r="CL761" s="79"/>
      <c r="CQ761" s="409"/>
      <c r="CR761" s="409"/>
      <c r="CS761" s="409"/>
      <c r="CT761" s="422"/>
      <c r="CU761" s="422"/>
    </row>
    <row r="762" spans="5:99">
      <c r="E762" s="79"/>
      <c r="F762" s="79"/>
      <c r="G762" s="79"/>
      <c r="H762" s="79"/>
      <c r="I762" s="79"/>
      <c r="J762" s="79"/>
      <c r="O762" s="409"/>
      <c r="P762" s="409"/>
      <c r="Q762" s="409"/>
      <c r="R762" s="422"/>
      <c r="S762" s="422"/>
      <c r="T762" s="79"/>
      <c r="Y762" s="409"/>
      <c r="Z762" s="409"/>
      <c r="AA762" s="409"/>
      <c r="AB762" s="422"/>
      <c r="AC762" s="422"/>
      <c r="AD762" s="79"/>
      <c r="AI762" s="409"/>
      <c r="AJ762" s="409"/>
      <c r="AK762" s="409"/>
      <c r="AL762" s="79"/>
      <c r="AM762" s="79"/>
      <c r="AN762" s="79"/>
      <c r="AS762" s="409"/>
      <c r="AT762" s="409"/>
      <c r="AU762" s="409"/>
      <c r="AV762" s="422"/>
      <c r="AW762" s="422"/>
      <c r="AX762" s="79"/>
      <c r="BC762" s="409"/>
      <c r="BD762" s="409"/>
      <c r="BE762" s="409"/>
      <c r="BF762" s="422"/>
      <c r="BG762" s="422"/>
      <c r="BH762" s="79"/>
      <c r="BM762" s="409"/>
      <c r="BN762" s="409"/>
      <c r="BO762" s="409"/>
      <c r="BP762" s="422"/>
      <c r="BQ762" s="422"/>
      <c r="BR762" s="79"/>
      <c r="BW762" s="79"/>
      <c r="BX762" s="79"/>
      <c r="BY762" s="79"/>
      <c r="BZ762" s="422"/>
      <c r="CA762" s="422"/>
      <c r="CB762" s="79"/>
      <c r="CG762" s="409"/>
      <c r="CH762" s="409"/>
      <c r="CI762" s="409"/>
      <c r="CJ762" s="422"/>
      <c r="CK762" s="422"/>
      <c r="CL762" s="79"/>
      <c r="CQ762" s="409"/>
      <c r="CR762" s="409"/>
      <c r="CS762" s="409"/>
      <c r="CT762" s="422"/>
      <c r="CU762" s="422"/>
    </row>
    <row r="763" spans="5:99">
      <c r="E763" s="79"/>
      <c r="F763" s="79"/>
      <c r="G763" s="79"/>
      <c r="H763" s="79"/>
      <c r="I763" s="79"/>
      <c r="J763" s="79"/>
      <c r="O763" s="409"/>
      <c r="P763" s="409"/>
      <c r="Q763" s="409"/>
      <c r="R763" s="422"/>
      <c r="S763" s="422"/>
      <c r="T763" s="79"/>
      <c r="Y763" s="409"/>
      <c r="Z763" s="409"/>
      <c r="AA763" s="409"/>
      <c r="AB763" s="422"/>
      <c r="AC763" s="422"/>
      <c r="AD763" s="79"/>
      <c r="AI763" s="409"/>
      <c r="AJ763" s="409"/>
      <c r="AK763" s="409"/>
      <c r="AL763" s="79"/>
      <c r="AM763" s="79"/>
      <c r="AN763" s="79"/>
      <c r="AS763" s="409"/>
      <c r="AT763" s="409"/>
      <c r="AU763" s="409"/>
      <c r="AV763" s="422"/>
      <c r="AW763" s="422"/>
      <c r="AX763" s="79"/>
      <c r="BC763" s="409"/>
      <c r="BD763" s="409"/>
      <c r="BE763" s="409"/>
      <c r="BF763" s="422"/>
      <c r="BG763" s="422"/>
      <c r="BH763" s="79"/>
      <c r="BM763" s="409"/>
      <c r="BN763" s="409"/>
      <c r="BO763" s="409"/>
      <c r="BP763" s="422"/>
      <c r="BQ763" s="422"/>
      <c r="BR763" s="79"/>
      <c r="BW763" s="79"/>
      <c r="BX763" s="79"/>
      <c r="BY763" s="79"/>
      <c r="BZ763" s="422"/>
      <c r="CA763" s="422"/>
      <c r="CB763" s="79"/>
      <c r="CG763" s="409"/>
      <c r="CH763" s="409"/>
      <c r="CI763" s="409"/>
      <c r="CJ763" s="422"/>
      <c r="CK763" s="422"/>
      <c r="CL763" s="79"/>
      <c r="CQ763" s="409"/>
      <c r="CR763" s="409"/>
      <c r="CS763" s="409"/>
      <c r="CT763" s="422"/>
      <c r="CU763" s="422"/>
    </row>
    <row r="764" spans="5:99">
      <c r="E764" s="79"/>
      <c r="F764" s="79"/>
      <c r="G764" s="79"/>
      <c r="H764" s="79"/>
      <c r="I764" s="79"/>
      <c r="J764" s="79"/>
      <c r="O764" s="409"/>
      <c r="P764" s="409"/>
      <c r="Q764" s="409"/>
      <c r="R764" s="422"/>
      <c r="S764" s="422"/>
      <c r="T764" s="79"/>
      <c r="Y764" s="409"/>
      <c r="Z764" s="409"/>
      <c r="AA764" s="409"/>
      <c r="AB764" s="422"/>
      <c r="AC764" s="422"/>
      <c r="AD764" s="79"/>
      <c r="AI764" s="409"/>
      <c r="AJ764" s="409"/>
      <c r="AK764" s="409"/>
      <c r="AL764" s="79"/>
      <c r="AM764" s="79"/>
      <c r="AN764" s="79"/>
      <c r="AS764" s="409"/>
      <c r="AT764" s="409"/>
      <c r="AU764" s="409"/>
      <c r="AV764" s="422"/>
      <c r="AW764" s="422"/>
      <c r="AX764" s="79"/>
      <c r="BC764" s="409"/>
      <c r="BD764" s="409"/>
      <c r="BE764" s="409"/>
      <c r="BF764" s="422"/>
      <c r="BG764" s="422"/>
      <c r="BH764" s="79"/>
      <c r="BM764" s="409"/>
      <c r="BN764" s="409"/>
      <c r="BO764" s="409"/>
      <c r="BP764" s="422"/>
      <c r="BQ764" s="422"/>
      <c r="BR764" s="79"/>
      <c r="BW764" s="79"/>
      <c r="BX764" s="79"/>
      <c r="BY764" s="79"/>
      <c r="BZ764" s="422"/>
      <c r="CA764" s="422"/>
      <c r="CB764" s="79"/>
      <c r="CG764" s="409"/>
      <c r="CH764" s="409"/>
      <c r="CI764" s="409"/>
      <c r="CJ764" s="422"/>
      <c r="CK764" s="422"/>
      <c r="CL764" s="79"/>
      <c r="CQ764" s="409"/>
      <c r="CR764" s="409"/>
      <c r="CS764" s="409"/>
      <c r="CT764" s="422"/>
      <c r="CU764" s="422"/>
    </row>
    <row r="765" spans="5:99">
      <c r="E765" s="79"/>
      <c r="F765" s="79"/>
      <c r="G765" s="79"/>
      <c r="H765" s="79"/>
      <c r="I765" s="79"/>
      <c r="J765" s="79"/>
      <c r="O765" s="409"/>
      <c r="P765" s="409"/>
      <c r="Q765" s="409"/>
      <c r="R765" s="422"/>
      <c r="S765" s="422"/>
      <c r="T765" s="79"/>
      <c r="Y765" s="409"/>
      <c r="Z765" s="409"/>
      <c r="AA765" s="409"/>
      <c r="AB765" s="422"/>
      <c r="AC765" s="422"/>
      <c r="AD765" s="79"/>
      <c r="AI765" s="409"/>
      <c r="AJ765" s="409"/>
      <c r="AK765" s="409"/>
      <c r="AL765" s="79"/>
      <c r="AM765" s="79"/>
      <c r="AN765" s="79"/>
      <c r="AS765" s="409"/>
      <c r="AT765" s="409"/>
      <c r="AU765" s="409"/>
      <c r="AV765" s="422"/>
      <c r="AW765" s="422"/>
      <c r="AX765" s="79"/>
      <c r="BC765" s="409"/>
      <c r="BD765" s="409"/>
      <c r="BE765" s="409"/>
      <c r="BF765" s="422"/>
      <c r="BG765" s="422"/>
      <c r="BH765" s="79"/>
      <c r="BM765" s="409"/>
      <c r="BN765" s="409"/>
      <c r="BO765" s="409"/>
      <c r="BP765" s="422"/>
      <c r="BQ765" s="422"/>
      <c r="BR765" s="79"/>
      <c r="BW765" s="79"/>
      <c r="BX765" s="79"/>
      <c r="BY765" s="79"/>
      <c r="BZ765" s="422"/>
      <c r="CA765" s="422"/>
      <c r="CB765" s="79"/>
      <c r="CG765" s="409"/>
      <c r="CH765" s="409"/>
      <c r="CI765" s="409"/>
      <c r="CJ765" s="422"/>
      <c r="CK765" s="422"/>
      <c r="CL765" s="79"/>
      <c r="CQ765" s="409"/>
      <c r="CR765" s="409"/>
      <c r="CS765" s="409"/>
      <c r="CT765" s="422"/>
      <c r="CU765" s="422"/>
    </row>
    <row r="766" spans="5:99">
      <c r="E766" s="79"/>
      <c r="F766" s="79"/>
      <c r="G766" s="79"/>
      <c r="H766" s="79"/>
      <c r="I766" s="79"/>
      <c r="J766" s="79"/>
      <c r="O766" s="409"/>
      <c r="P766" s="409"/>
      <c r="Q766" s="409"/>
      <c r="R766" s="422"/>
      <c r="S766" s="422"/>
      <c r="T766" s="79"/>
      <c r="Y766" s="409"/>
      <c r="Z766" s="409"/>
      <c r="AA766" s="409"/>
      <c r="AB766" s="422"/>
      <c r="AC766" s="422"/>
      <c r="AD766" s="79"/>
      <c r="AI766" s="409"/>
      <c r="AJ766" s="409"/>
      <c r="AK766" s="409"/>
      <c r="AL766" s="79"/>
      <c r="AM766" s="79"/>
      <c r="AN766" s="79"/>
      <c r="AS766" s="409"/>
      <c r="AT766" s="409"/>
      <c r="AU766" s="409"/>
      <c r="AV766" s="422"/>
      <c r="AW766" s="422"/>
      <c r="AX766" s="79"/>
      <c r="BC766" s="409"/>
      <c r="BD766" s="409"/>
      <c r="BE766" s="409"/>
      <c r="BF766" s="422"/>
      <c r="BG766" s="422"/>
      <c r="BH766" s="79"/>
      <c r="BM766" s="409"/>
      <c r="BN766" s="409"/>
      <c r="BO766" s="409"/>
      <c r="BP766" s="422"/>
      <c r="BQ766" s="422"/>
      <c r="BR766" s="79"/>
      <c r="BW766" s="79"/>
      <c r="BX766" s="79"/>
      <c r="BY766" s="79"/>
      <c r="BZ766" s="422"/>
      <c r="CA766" s="422"/>
      <c r="CB766" s="79"/>
      <c r="CG766" s="409"/>
      <c r="CH766" s="409"/>
      <c r="CI766" s="409"/>
      <c r="CJ766" s="422"/>
      <c r="CK766" s="422"/>
      <c r="CL766" s="79"/>
      <c r="CQ766" s="409"/>
      <c r="CR766" s="409"/>
      <c r="CS766" s="409"/>
      <c r="CT766" s="422"/>
      <c r="CU766" s="422"/>
    </row>
    <row r="767" spans="5:99">
      <c r="E767" s="79"/>
      <c r="F767" s="79"/>
      <c r="G767" s="79"/>
      <c r="H767" s="79"/>
      <c r="I767" s="79"/>
      <c r="J767" s="79"/>
      <c r="O767" s="409"/>
      <c r="P767" s="409"/>
      <c r="Q767" s="409"/>
      <c r="R767" s="422"/>
      <c r="S767" s="422"/>
      <c r="T767" s="79"/>
      <c r="Y767" s="409"/>
      <c r="Z767" s="409"/>
      <c r="AA767" s="409"/>
      <c r="AB767" s="422"/>
      <c r="AC767" s="422"/>
      <c r="AD767" s="79"/>
      <c r="AI767" s="409"/>
      <c r="AJ767" s="409"/>
      <c r="AK767" s="409"/>
      <c r="AL767" s="79"/>
      <c r="AM767" s="79"/>
      <c r="AN767" s="79"/>
      <c r="AS767" s="409"/>
      <c r="AT767" s="409"/>
      <c r="AU767" s="409"/>
      <c r="AV767" s="422"/>
      <c r="AW767" s="422"/>
      <c r="AX767" s="79"/>
      <c r="BC767" s="409"/>
      <c r="BD767" s="409"/>
      <c r="BE767" s="409"/>
      <c r="BF767" s="422"/>
      <c r="BG767" s="422"/>
      <c r="BH767" s="79"/>
      <c r="BM767" s="409"/>
      <c r="BN767" s="409"/>
      <c r="BO767" s="409"/>
      <c r="BP767" s="422"/>
      <c r="BQ767" s="422"/>
      <c r="BR767" s="79"/>
      <c r="BW767" s="79"/>
      <c r="BX767" s="79"/>
      <c r="BY767" s="79"/>
      <c r="BZ767" s="422"/>
      <c r="CA767" s="422"/>
      <c r="CB767" s="79"/>
      <c r="CG767" s="409"/>
      <c r="CH767" s="409"/>
      <c r="CI767" s="409"/>
      <c r="CJ767" s="422"/>
      <c r="CK767" s="422"/>
      <c r="CL767" s="79"/>
      <c r="CQ767" s="409"/>
      <c r="CR767" s="409"/>
      <c r="CS767" s="409"/>
      <c r="CT767" s="422"/>
      <c r="CU767" s="422"/>
    </row>
    <row r="768" spans="5:99">
      <c r="E768" s="79"/>
      <c r="F768" s="79"/>
      <c r="G768" s="79"/>
      <c r="H768" s="79"/>
      <c r="I768" s="79"/>
      <c r="J768" s="79"/>
      <c r="O768" s="409"/>
      <c r="P768" s="409"/>
      <c r="Q768" s="409"/>
      <c r="R768" s="422"/>
      <c r="S768" s="422"/>
      <c r="T768" s="79"/>
      <c r="Y768" s="409"/>
      <c r="Z768" s="409"/>
      <c r="AA768" s="409"/>
      <c r="AB768" s="422"/>
      <c r="AC768" s="422"/>
      <c r="AD768" s="79"/>
      <c r="AI768" s="409"/>
      <c r="AJ768" s="409"/>
      <c r="AK768" s="409"/>
      <c r="AL768" s="79"/>
      <c r="AM768" s="79"/>
      <c r="AN768" s="79"/>
      <c r="AS768" s="409"/>
      <c r="AT768" s="409"/>
      <c r="AU768" s="409"/>
      <c r="AV768" s="422"/>
      <c r="AW768" s="422"/>
      <c r="AX768" s="79"/>
      <c r="BC768" s="409"/>
      <c r="BD768" s="409"/>
      <c r="BE768" s="409"/>
      <c r="BF768" s="422"/>
      <c r="BG768" s="422"/>
      <c r="BH768" s="79"/>
      <c r="BM768" s="409"/>
      <c r="BN768" s="409"/>
      <c r="BO768" s="409"/>
      <c r="BP768" s="422"/>
      <c r="BQ768" s="422"/>
      <c r="BR768" s="79"/>
      <c r="BW768" s="79"/>
      <c r="BX768" s="79"/>
      <c r="BY768" s="79"/>
      <c r="BZ768" s="422"/>
      <c r="CA768" s="422"/>
      <c r="CB768" s="79"/>
      <c r="CG768" s="409"/>
      <c r="CH768" s="409"/>
      <c r="CI768" s="409"/>
      <c r="CJ768" s="422"/>
      <c r="CK768" s="422"/>
      <c r="CL768" s="79"/>
      <c r="CQ768" s="409"/>
      <c r="CR768" s="409"/>
      <c r="CS768" s="409"/>
      <c r="CT768" s="422"/>
      <c r="CU768" s="422"/>
    </row>
    <row r="769" spans="5:99">
      <c r="E769" s="79"/>
      <c r="F769" s="79"/>
      <c r="G769" s="79"/>
      <c r="H769" s="79"/>
      <c r="I769" s="79"/>
      <c r="J769" s="79"/>
      <c r="O769" s="409"/>
      <c r="P769" s="409"/>
      <c r="Q769" s="409"/>
      <c r="R769" s="422"/>
      <c r="S769" s="422"/>
      <c r="T769" s="79"/>
      <c r="Y769" s="409"/>
      <c r="Z769" s="409"/>
      <c r="AA769" s="409"/>
      <c r="AB769" s="422"/>
      <c r="AC769" s="422"/>
      <c r="AD769" s="79"/>
      <c r="AI769" s="409"/>
      <c r="AJ769" s="409"/>
      <c r="AK769" s="409"/>
      <c r="AL769" s="79"/>
      <c r="AM769" s="79"/>
      <c r="AN769" s="79"/>
      <c r="AS769" s="409"/>
      <c r="AT769" s="409"/>
      <c r="AU769" s="409"/>
      <c r="AV769" s="422"/>
      <c r="AW769" s="422"/>
      <c r="AX769" s="79"/>
      <c r="BC769" s="409"/>
      <c r="BD769" s="409"/>
      <c r="BE769" s="409"/>
      <c r="BF769" s="422"/>
      <c r="BG769" s="422"/>
      <c r="BH769" s="79"/>
      <c r="BM769" s="409"/>
      <c r="BN769" s="409"/>
      <c r="BO769" s="409"/>
      <c r="BP769" s="422"/>
      <c r="BQ769" s="422"/>
      <c r="BR769" s="79"/>
      <c r="BW769" s="79"/>
      <c r="BX769" s="79"/>
      <c r="BY769" s="79"/>
      <c r="BZ769" s="422"/>
      <c r="CA769" s="422"/>
      <c r="CB769" s="79"/>
      <c r="CG769" s="409"/>
      <c r="CH769" s="409"/>
      <c r="CI769" s="409"/>
      <c r="CJ769" s="422"/>
      <c r="CK769" s="422"/>
      <c r="CL769" s="79"/>
      <c r="CQ769" s="409"/>
      <c r="CR769" s="409"/>
      <c r="CS769" s="409"/>
      <c r="CT769" s="422"/>
      <c r="CU769" s="422"/>
    </row>
    <row r="770" spans="5:99">
      <c r="E770" s="79"/>
      <c r="F770" s="79"/>
      <c r="G770" s="79"/>
      <c r="H770" s="79"/>
      <c r="I770" s="79"/>
      <c r="J770" s="79"/>
      <c r="O770" s="409"/>
      <c r="P770" s="409"/>
      <c r="Q770" s="409"/>
      <c r="R770" s="422"/>
      <c r="S770" s="422"/>
      <c r="T770" s="79"/>
      <c r="Y770" s="409"/>
      <c r="Z770" s="409"/>
      <c r="AA770" s="409"/>
      <c r="AB770" s="422"/>
      <c r="AC770" s="422"/>
      <c r="AD770" s="79"/>
      <c r="AI770" s="409"/>
      <c r="AJ770" s="409"/>
      <c r="AK770" s="409"/>
      <c r="AL770" s="79"/>
      <c r="AM770" s="79"/>
      <c r="AN770" s="79"/>
      <c r="AS770" s="409"/>
      <c r="AT770" s="409"/>
      <c r="AU770" s="409"/>
      <c r="AV770" s="422"/>
      <c r="AW770" s="422"/>
      <c r="AX770" s="79"/>
      <c r="BC770" s="409"/>
      <c r="BD770" s="409"/>
      <c r="BE770" s="409"/>
      <c r="BF770" s="422"/>
      <c r="BG770" s="422"/>
      <c r="BH770" s="79"/>
      <c r="BM770" s="409"/>
      <c r="BN770" s="409"/>
      <c r="BO770" s="409"/>
      <c r="BP770" s="422"/>
      <c r="BQ770" s="422"/>
      <c r="BR770" s="79"/>
      <c r="BW770" s="79"/>
      <c r="BX770" s="79"/>
      <c r="BY770" s="79"/>
      <c r="BZ770" s="422"/>
      <c r="CA770" s="422"/>
      <c r="CB770" s="79"/>
      <c r="CG770" s="409"/>
      <c r="CH770" s="409"/>
      <c r="CI770" s="409"/>
      <c r="CJ770" s="422"/>
      <c r="CK770" s="422"/>
      <c r="CL770" s="79"/>
      <c r="CQ770" s="409"/>
      <c r="CR770" s="409"/>
      <c r="CS770" s="409"/>
      <c r="CT770" s="422"/>
      <c r="CU770" s="422"/>
    </row>
    <row r="771" spans="5:99">
      <c r="E771" s="79"/>
      <c r="F771" s="79"/>
      <c r="G771" s="79"/>
      <c r="H771" s="79"/>
      <c r="I771" s="79"/>
      <c r="J771" s="79"/>
      <c r="O771" s="409"/>
      <c r="P771" s="409"/>
      <c r="Q771" s="409"/>
      <c r="R771" s="422"/>
      <c r="S771" s="422"/>
      <c r="T771" s="79"/>
      <c r="Y771" s="409"/>
      <c r="Z771" s="409"/>
      <c r="AA771" s="409"/>
      <c r="AB771" s="422"/>
      <c r="AC771" s="422"/>
      <c r="AD771" s="79"/>
      <c r="AI771" s="409"/>
      <c r="AJ771" s="409"/>
      <c r="AK771" s="409"/>
      <c r="AL771" s="79"/>
      <c r="AM771" s="79"/>
      <c r="AN771" s="79"/>
      <c r="AS771" s="409"/>
      <c r="AT771" s="409"/>
      <c r="AU771" s="409"/>
      <c r="AV771" s="422"/>
      <c r="AW771" s="422"/>
      <c r="AX771" s="79"/>
      <c r="BC771" s="409"/>
      <c r="BD771" s="409"/>
      <c r="BE771" s="409"/>
      <c r="BF771" s="422"/>
      <c r="BG771" s="422"/>
      <c r="BH771" s="79"/>
      <c r="BM771" s="409"/>
      <c r="BN771" s="409"/>
      <c r="BO771" s="409"/>
      <c r="BP771" s="422"/>
      <c r="BQ771" s="422"/>
      <c r="BR771" s="79"/>
      <c r="BW771" s="79"/>
      <c r="BX771" s="79"/>
      <c r="BY771" s="79"/>
      <c r="BZ771" s="422"/>
      <c r="CA771" s="422"/>
      <c r="CB771" s="79"/>
      <c r="CG771" s="409"/>
      <c r="CH771" s="409"/>
      <c r="CI771" s="409"/>
      <c r="CJ771" s="422"/>
      <c r="CK771" s="422"/>
      <c r="CL771" s="79"/>
      <c r="CQ771" s="409"/>
      <c r="CR771" s="409"/>
      <c r="CS771" s="409"/>
      <c r="CT771" s="422"/>
      <c r="CU771" s="422"/>
    </row>
    <row r="772" spans="5:99">
      <c r="E772" s="79"/>
      <c r="F772" s="79"/>
      <c r="G772" s="79"/>
      <c r="H772" s="79"/>
      <c r="I772" s="79"/>
      <c r="J772" s="79"/>
      <c r="O772" s="409"/>
      <c r="P772" s="409"/>
      <c r="Q772" s="409"/>
      <c r="R772" s="422"/>
      <c r="S772" s="422"/>
      <c r="T772" s="79"/>
      <c r="Y772" s="409"/>
      <c r="Z772" s="409"/>
      <c r="AA772" s="409"/>
      <c r="AB772" s="422"/>
      <c r="AC772" s="422"/>
      <c r="AD772" s="79"/>
      <c r="AI772" s="409"/>
      <c r="AJ772" s="409"/>
      <c r="AK772" s="409"/>
      <c r="AL772" s="79"/>
      <c r="AM772" s="79"/>
      <c r="AN772" s="79"/>
      <c r="AS772" s="409"/>
      <c r="AT772" s="409"/>
      <c r="AU772" s="409"/>
      <c r="AV772" s="422"/>
      <c r="AW772" s="422"/>
      <c r="AX772" s="79"/>
      <c r="BC772" s="409"/>
      <c r="BD772" s="409"/>
      <c r="BE772" s="409"/>
      <c r="BF772" s="422"/>
      <c r="BG772" s="422"/>
      <c r="BH772" s="79"/>
      <c r="BM772" s="409"/>
      <c r="BN772" s="409"/>
      <c r="BO772" s="409"/>
      <c r="BP772" s="422"/>
      <c r="BQ772" s="422"/>
      <c r="BR772" s="79"/>
      <c r="BW772" s="79"/>
      <c r="BX772" s="79"/>
      <c r="BY772" s="79"/>
      <c r="BZ772" s="422"/>
      <c r="CA772" s="422"/>
      <c r="CB772" s="79"/>
      <c r="CG772" s="409"/>
      <c r="CH772" s="409"/>
      <c r="CI772" s="409"/>
      <c r="CJ772" s="422"/>
      <c r="CK772" s="422"/>
      <c r="CL772" s="79"/>
      <c r="CQ772" s="409"/>
      <c r="CR772" s="409"/>
      <c r="CS772" s="409"/>
      <c r="CT772" s="422"/>
      <c r="CU772" s="422"/>
    </row>
    <row r="773" spans="5:99">
      <c r="E773" s="79"/>
      <c r="F773" s="79"/>
      <c r="G773" s="79"/>
      <c r="H773" s="79"/>
      <c r="I773" s="79"/>
      <c r="J773" s="79"/>
      <c r="O773" s="409"/>
      <c r="P773" s="409"/>
      <c r="Q773" s="409"/>
      <c r="R773" s="422"/>
      <c r="S773" s="422"/>
      <c r="T773" s="79"/>
      <c r="Y773" s="409"/>
      <c r="Z773" s="409"/>
      <c r="AA773" s="409"/>
      <c r="AB773" s="422"/>
      <c r="AC773" s="422"/>
      <c r="AD773" s="79"/>
      <c r="AI773" s="409"/>
      <c r="AJ773" s="409"/>
      <c r="AK773" s="409"/>
      <c r="AL773" s="79"/>
      <c r="AM773" s="79"/>
      <c r="AN773" s="79"/>
      <c r="AS773" s="409"/>
      <c r="AT773" s="409"/>
      <c r="AU773" s="409"/>
      <c r="AV773" s="422"/>
      <c r="AW773" s="422"/>
      <c r="AX773" s="79"/>
      <c r="BC773" s="409"/>
      <c r="BD773" s="409"/>
      <c r="BE773" s="409"/>
      <c r="BF773" s="422"/>
      <c r="BG773" s="422"/>
      <c r="BH773" s="79"/>
      <c r="BM773" s="409"/>
      <c r="BN773" s="409"/>
      <c r="BO773" s="409"/>
      <c r="BP773" s="422"/>
      <c r="BQ773" s="422"/>
      <c r="BR773" s="79"/>
      <c r="BW773" s="79"/>
      <c r="BX773" s="79"/>
      <c r="BY773" s="79"/>
      <c r="BZ773" s="422"/>
      <c r="CA773" s="422"/>
      <c r="CB773" s="79"/>
      <c r="CG773" s="409"/>
      <c r="CH773" s="409"/>
      <c r="CI773" s="409"/>
      <c r="CJ773" s="422"/>
      <c r="CK773" s="422"/>
      <c r="CL773" s="79"/>
      <c r="CQ773" s="409"/>
      <c r="CR773" s="409"/>
      <c r="CS773" s="409"/>
      <c r="CT773" s="422"/>
      <c r="CU773" s="422"/>
    </row>
    <row r="774" spans="5:99">
      <c r="E774" s="79"/>
      <c r="F774" s="79"/>
      <c r="G774" s="79"/>
      <c r="H774" s="79"/>
      <c r="I774" s="79"/>
      <c r="J774" s="79"/>
      <c r="O774" s="409"/>
      <c r="P774" s="409"/>
      <c r="Q774" s="409"/>
      <c r="R774" s="422"/>
      <c r="S774" s="422"/>
      <c r="T774" s="79"/>
      <c r="Y774" s="409"/>
      <c r="Z774" s="409"/>
      <c r="AA774" s="409"/>
      <c r="AB774" s="422"/>
      <c r="AC774" s="422"/>
      <c r="AD774" s="79"/>
      <c r="AI774" s="409"/>
      <c r="AJ774" s="409"/>
      <c r="AK774" s="409"/>
      <c r="AL774" s="79"/>
      <c r="AM774" s="79"/>
      <c r="AN774" s="79"/>
      <c r="AS774" s="409"/>
      <c r="AT774" s="409"/>
      <c r="AU774" s="409"/>
      <c r="AV774" s="422"/>
      <c r="AW774" s="422"/>
      <c r="AX774" s="79"/>
      <c r="BC774" s="409"/>
      <c r="BD774" s="409"/>
      <c r="BE774" s="409"/>
      <c r="BF774" s="422"/>
      <c r="BG774" s="422"/>
      <c r="BH774" s="79"/>
      <c r="BM774" s="409"/>
      <c r="BN774" s="409"/>
      <c r="BO774" s="409"/>
      <c r="BP774" s="422"/>
      <c r="BQ774" s="422"/>
      <c r="BR774" s="79"/>
      <c r="BW774" s="79"/>
      <c r="BX774" s="79"/>
      <c r="BY774" s="79"/>
      <c r="BZ774" s="422"/>
      <c r="CA774" s="422"/>
      <c r="CB774" s="79"/>
      <c r="CG774" s="409"/>
      <c r="CH774" s="409"/>
      <c r="CI774" s="409"/>
      <c r="CJ774" s="422"/>
      <c r="CK774" s="422"/>
      <c r="CL774" s="79"/>
      <c r="CQ774" s="409"/>
      <c r="CR774" s="409"/>
      <c r="CS774" s="409"/>
      <c r="CT774" s="422"/>
      <c r="CU774" s="422"/>
    </row>
    <row r="775" spans="5:99">
      <c r="E775" s="79"/>
      <c r="F775" s="79"/>
      <c r="G775" s="79"/>
      <c r="H775" s="79"/>
      <c r="I775" s="79"/>
      <c r="J775" s="79"/>
      <c r="O775" s="409"/>
      <c r="P775" s="409"/>
      <c r="Q775" s="409"/>
      <c r="R775" s="422"/>
      <c r="S775" s="422"/>
      <c r="T775" s="79"/>
      <c r="Y775" s="409"/>
      <c r="Z775" s="409"/>
      <c r="AA775" s="409"/>
      <c r="AB775" s="422"/>
      <c r="AC775" s="422"/>
      <c r="AD775" s="79"/>
      <c r="AI775" s="409"/>
      <c r="AJ775" s="409"/>
      <c r="AK775" s="409"/>
      <c r="AL775" s="79"/>
      <c r="AM775" s="79"/>
      <c r="AN775" s="79"/>
      <c r="AS775" s="409"/>
      <c r="AT775" s="409"/>
      <c r="AU775" s="409"/>
      <c r="AV775" s="422"/>
      <c r="AW775" s="422"/>
      <c r="AX775" s="79"/>
      <c r="BC775" s="409"/>
      <c r="BD775" s="409"/>
      <c r="BE775" s="409"/>
      <c r="BF775" s="422"/>
      <c r="BG775" s="422"/>
      <c r="BH775" s="79"/>
      <c r="BM775" s="409"/>
      <c r="BN775" s="409"/>
      <c r="BO775" s="409"/>
      <c r="BP775" s="422"/>
      <c r="BQ775" s="422"/>
      <c r="BR775" s="79"/>
      <c r="BW775" s="79"/>
      <c r="BX775" s="79"/>
      <c r="BY775" s="79"/>
      <c r="BZ775" s="422"/>
      <c r="CA775" s="422"/>
      <c r="CB775" s="79"/>
      <c r="CG775" s="409"/>
      <c r="CH775" s="409"/>
      <c r="CI775" s="409"/>
      <c r="CJ775" s="422"/>
      <c r="CK775" s="422"/>
      <c r="CL775" s="79"/>
      <c r="CQ775" s="409"/>
      <c r="CR775" s="409"/>
      <c r="CS775" s="409"/>
      <c r="CT775" s="422"/>
      <c r="CU775" s="422"/>
    </row>
    <row r="776" spans="5:99">
      <c r="E776" s="79"/>
      <c r="F776" s="79"/>
      <c r="G776" s="79"/>
      <c r="H776" s="79"/>
      <c r="I776" s="79"/>
      <c r="J776" s="79"/>
      <c r="O776" s="409"/>
      <c r="P776" s="409"/>
      <c r="Q776" s="409"/>
      <c r="R776" s="422"/>
      <c r="S776" s="422"/>
      <c r="T776" s="79"/>
      <c r="Y776" s="409"/>
      <c r="Z776" s="409"/>
      <c r="AA776" s="409"/>
      <c r="AB776" s="422"/>
      <c r="AC776" s="422"/>
      <c r="AD776" s="79"/>
      <c r="AI776" s="409"/>
      <c r="AJ776" s="409"/>
      <c r="AK776" s="409"/>
      <c r="AL776" s="79"/>
      <c r="AM776" s="79"/>
      <c r="AN776" s="79"/>
      <c r="AS776" s="409"/>
      <c r="AT776" s="409"/>
      <c r="AU776" s="409"/>
      <c r="AV776" s="422"/>
      <c r="AW776" s="422"/>
      <c r="AX776" s="79"/>
      <c r="BC776" s="409"/>
      <c r="BD776" s="409"/>
      <c r="BE776" s="409"/>
      <c r="BF776" s="422"/>
      <c r="BG776" s="422"/>
      <c r="BH776" s="79"/>
      <c r="BM776" s="409"/>
      <c r="BN776" s="409"/>
      <c r="BO776" s="409"/>
      <c r="BP776" s="422"/>
      <c r="BQ776" s="422"/>
      <c r="BR776" s="79"/>
      <c r="BW776" s="79"/>
      <c r="BX776" s="79"/>
      <c r="BY776" s="79"/>
      <c r="BZ776" s="422"/>
      <c r="CA776" s="422"/>
      <c r="CB776" s="79"/>
      <c r="CG776" s="409"/>
      <c r="CH776" s="409"/>
      <c r="CI776" s="409"/>
      <c r="CJ776" s="422"/>
      <c r="CK776" s="422"/>
      <c r="CL776" s="79"/>
      <c r="CQ776" s="409"/>
      <c r="CR776" s="409"/>
      <c r="CS776" s="409"/>
      <c r="CT776" s="422"/>
      <c r="CU776" s="422"/>
    </row>
    <row r="777" spans="5:99">
      <c r="E777" s="79"/>
      <c r="F777" s="79"/>
      <c r="G777" s="79"/>
      <c r="H777" s="79"/>
      <c r="I777" s="79"/>
      <c r="J777" s="79"/>
      <c r="O777" s="409"/>
      <c r="P777" s="409"/>
      <c r="Q777" s="409"/>
      <c r="R777" s="422"/>
      <c r="S777" s="422"/>
      <c r="T777" s="79"/>
      <c r="Y777" s="409"/>
      <c r="Z777" s="409"/>
      <c r="AA777" s="409"/>
      <c r="AB777" s="422"/>
      <c r="AC777" s="422"/>
      <c r="AD777" s="79"/>
      <c r="AI777" s="409"/>
      <c r="AJ777" s="409"/>
      <c r="AK777" s="409"/>
      <c r="AL777" s="79"/>
      <c r="AM777" s="79"/>
      <c r="AN777" s="79"/>
      <c r="AS777" s="409"/>
      <c r="AT777" s="409"/>
      <c r="AU777" s="409"/>
      <c r="AV777" s="422"/>
      <c r="AW777" s="422"/>
      <c r="AX777" s="79"/>
      <c r="BC777" s="409"/>
      <c r="BD777" s="409"/>
      <c r="BE777" s="409"/>
      <c r="BF777" s="422"/>
      <c r="BG777" s="422"/>
      <c r="BH777" s="79"/>
      <c r="BM777" s="409"/>
      <c r="BN777" s="409"/>
      <c r="BO777" s="409"/>
      <c r="BP777" s="422"/>
      <c r="BQ777" s="422"/>
      <c r="BR777" s="79"/>
      <c r="BW777" s="79"/>
      <c r="BX777" s="79"/>
      <c r="BY777" s="79"/>
      <c r="BZ777" s="422"/>
      <c r="CA777" s="422"/>
      <c r="CB777" s="79"/>
      <c r="CG777" s="409"/>
      <c r="CH777" s="409"/>
      <c r="CI777" s="409"/>
      <c r="CJ777" s="422"/>
      <c r="CK777" s="422"/>
      <c r="CL777" s="79"/>
      <c r="CQ777" s="409"/>
      <c r="CR777" s="409"/>
      <c r="CS777" s="409"/>
      <c r="CT777" s="422"/>
      <c r="CU777" s="422"/>
    </row>
    <row r="778" spans="5:99">
      <c r="E778" s="79"/>
      <c r="F778" s="79"/>
      <c r="G778" s="79"/>
      <c r="H778" s="79"/>
      <c r="I778" s="79"/>
      <c r="J778" s="79"/>
      <c r="O778" s="409"/>
      <c r="P778" s="409"/>
      <c r="Q778" s="409"/>
      <c r="R778" s="422"/>
      <c r="S778" s="422"/>
      <c r="T778" s="79"/>
      <c r="Y778" s="409"/>
      <c r="Z778" s="409"/>
      <c r="AA778" s="409"/>
      <c r="AB778" s="422"/>
      <c r="AC778" s="422"/>
      <c r="AD778" s="79"/>
      <c r="AI778" s="409"/>
      <c r="AJ778" s="409"/>
      <c r="AK778" s="409"/>
      <c r="AL778" s="79"/>
      <c r="AM778" s="79"/>
      <c r="AN778" s="79"/>
      <c r="AS778" s="409"/>
      <c r="AT778" s="409"/>
      <c r="AU778" s="409"/>
      <c r="AV778" s="422"/>
      <c r="AW778" s="422"/>
      <c r="AX778" s="79"/>
      <c r="BC778" s="409"/>
      <c r="BD778" s="409"/>
      <c r="BE778" s="409"/>
      <c r="BF778" s="422"/>
      <c r="BG778" s="422"/>
      <c r="BH778" s="79"/>
      <c r="BM778" s="409"/>
      <c r="BN778" s="409"/>
      <c r="BO778" s="409"/>
      <c r="BP778" s="422"/>
      <c r="BQ778" s="422"/>
      <c r="BR778" s="79"/>
      <c r="BW778" s="79"/>
      <c r="BX778" s="79"/>
      <c r="BY778" s="79"/>
      <c r="BZ778" s="422"/>
      <c r="CA778" s="422"/>
      <c r="CB778" s="79"/>
      <c r="CG778" s="409"/>
      <c r="CH778" s="409"/>
      <c r="CI778" s="409"/>
      <c r="CJ778" s="422"/>
      <c r="CK778" s="422"/>
      <c r="CL778" s="79"/>
      <c r="CQ778" s="409"/>
      <c r="CR778" s="409"/>
      <c r="CS778" s="409"/>
      <c r="CT778" s="422"/>
      <c r="CU778" s="422"/>
    </row>
    <row r="779" spans="5:99">
      <c r="E779" s="79"/>
      <c r="F779" s="79"/>
      <c r="G779" s="79"/>
      <c r="H779" s="79"/>
      <c r="I779" s="79"/>
      <c r="J779" s="79"/>
      <c r="O779" s="409"/>
      <c r="P779" s="409"/>
      <c r="Q779" s="409"/>
      <c r="R779" s="422"/>
      <c r="S779" s="422"/>
      <c r="T779" s="79"/>
      <c r="Y779" s="409"/>
      <c r="Z779" s="409"/>
      <c r="AA779" s="409"/>
      <c r="AB779" s="422"/>
      <c r="AC779" s="422"/>
      <c r="AD779" s="79"/>
      <c r="AI779" s="409"/>
      <c r="AJ779" s="409"/>
      <c r="AK779" s="409"/>
      <c r="AL779" s="79"/>
      <c r="AM779" s="79"/>
      <c r="AN779" s="79"/>
      <c r="AS779" s="409"/>
      <c r="AT779" s="409"/>
      <c r="AU779" s="409"/>
      <c r="AV779" s="422"/>
      <c r="AW779" s="422"/>
      <c r="AX779" s="79"/>
      <c r="BC779" s="409"/>
      <c r="BD779" s="409"/>
      <c r="BE779" s="409"/>
      <c r="BF779" s="422"/>
      <c r="BG779" s="422"/>
      <c r="BH779" s="79"/>
      <c r="BM779" s="409"/>
      <c r="BN779" s="409"/>
      <c r="BO779" s="409"/>
      <c r="BP779" s="422"/>
      <c r="BQ779" s="422"/>
      <c r="BR779" s="79"/>
      <c r="BW779" s="79"/>
      <c r="BX779" s="79"/>
      <c r="BY779" s="79"/>
      <c r="BZ779" s="422"/>
      <c r="CA779" s="422"/>
      <c r="CB779" s="79"/>
      <c r="CG779" s="409"/>
      <c r="CH779" s="409"/>
      <c r="CI779" s="409"/>
      <c r="CJ779" s="422"/>
      <c r="CK779" s="422"/>
      <c r="CL779" s="79"/>
      <c r="CQ779" s="409"/>
      <c r="CR779" s="409"/>
      <c r="CS779" s="409"/>
      <c r="CT779" s="422"/>
      <c r="CU779" s="422"/>
    </row>
    <row r="780" spans="5:99">
      <c r="E780" s="79"/>
      <c r="F780" s="79"/>
      <c r="G780" s="79"/>
      <c r="H780" s="79"/>
      <c r="I780" s="79"/>
      <c r="J780" s="79"/>
      <c r="O780" s="409"/>
      <c r="P780" s="409"/>
      <c r="Q780" s="409"/>
      <c r="R780" s="422"/>
      <c r="S780" s="422"/>
      <c r="T780" s="79"/>
      <c r="Y780" s="409"/>
      <c r="Z780" s="409"/>
      <c r="AA780" s="409"/>
      <c r="AB780" s="422"/>
      <c r="AC780" s="422"/>
      <c r="AD780" s="79"/>
      <c r="AI780" s="409"/>
      <c r="AJ780" s="409"/>
      <c r="AK780" s="409"/>
      <c r="AL780" s="79"/>
      <c r="AM780" s="79"/>
      <c r="AN780" s="79"/>
      <c r="AS780" s="409"/>
      <c r="AT780" s="409"/>
      <c r="AU780" s="409"/>
      <c r="AV780" s="422"/>
      <c r="AW780" s="422"/>
      <c r="AX780" s="79"/>
      <c r="BC780" s="409"/>
      <c r="BD780" s="409"/>
      <c r="BE780" s="409"/>
      <c r="BF780" s="422"/>
      <c r="BG780" s="422"/>
      <c r="BH780" s="79"/>
      <c r="BM780" s="409"/>
      <c r="BN780" s="409"/>
      <c r="BO780" s="409"/>
      <c r="BP780" s="422"/>
      <c r="BQ780" s="422"/>
      <c r="BR780" s="79"/>
      <c r="BW780" s="79"/>
      <c r="BX780" s="79"/>
      <c r="BY780" s="79"/>
      <c r="BZ780" s="422"/>
      <c r="CA780" s="422"/>
      <c r="CB780" s="79"/>
      <c r="CG780" s="409"/>
      <c r="CH780" s="409"/>
      <c r="CI780" s="409"/>
      <c r="CJ780" s="422"/>
      <c r="CK780" s="422"/>
      <c r="CL780" s="79"/>
      <c r="CQ780" s="409"/>
      <c r="CR780" s="409"/>
      <c r="CS780" s="409"/>
      <c r="CT780" s="422"/>
      <c r="CU780" s="422"/>
    </row>
    <row r="781" spans="5:99">
      <c r="E781" s="79"/>
      <c r="F781" s="79"/>
      <c r="G781" s="79"/>
      <c r="H781" s="79"/>
      <c r="I781" s="79"/>
      <c r="J781" s="79"/>
      <c r="O781" s="409"/>
      <c r="P781" s="409"/>
      <c r="Q781" s="409"/>
      <c r="R781" s="422"/>
      <c r="S781" s="422"/>
      <c r="T781" s="79"/>
      <c r="Y781" s="409"/>
      <c r="Z781" s="409"/>
      <c r="AA781" s="409"/>
      <c r="AB781" s="422"/>
      <c r="AC781" s="422"/>
      <c r="AD781" s="79"/>
      <c r="AI781" s="409"/>
      <c r="AJ781" s="409"/>
      <c r="AK781" s="409"/>
      <c r="AL781" s="79"/>
      <c r="AM781" s="79"/>
      <c r="AN781" s="79"/>
      <c r="AS781" s="409"/>
      <c r="AT781" s="409"/>
      <c r="AU781" s="409"/>
      <c r="AV781" s="422"/>
      <c r="AW781" s="422"/>
      <c r="AX781" s="79"/>
      <c r="BC781" s="409"/>
      <c r="BD781" s="409"/>
      <c r="BE781" s="409"/>
      <c r="BF781" s="422"/>
      <c r="BG781" s="422"/>
      <c r="BH781" s="79"/>
      <c r="BM781" s="409"/>
      <c r="BN781" s="409"/>
      <c r="BO781" s="409"/>
      <c r="BP781" s="422"/>
      <c r="BQ781" s="422"/>
      <c r="BR781" s="79"/>
      <c r="BW781" s="79"/>
      <c r="BX781" s="79"/>
      <c r="BY781" s="79"/>
      <c r="BZ781" s="422"/>
      <c r="CA781" s="422"/>
      <c r="CB781" s="79"/>
      <c r="CG781" s="409"/>
      <c r="CH781" s="409"/>
      <c r="CI781" s="409"/>
      <c r="CJ781" s="422"/>
      <c r="CK781" s="422"/>
      <c r="CL781" s="79"/>
      <c r="CQ781" s="409"/>
      <c r="CR781" s="409"/>
      <c r="CS781" s="409"/>
      <c r="CT781" s="422"/>
      <c r="CU781" s="422"/>
    </row>
    <row r="782" spans="5:99">
      <c r="E782" s="79"/>
      <c r="F782" s="79"/>
      <c r="G782" s="79"/>
      <c r="H782" s="79"/>
      <c r="I782" s="79"/>
      <c r="J782" s="79"/>
      <c r="O782" s="409"/>
      <c r="P782" s="409"/>
      <c r="Q782" s="409"/>
      <c r="R782" s="422"/>
      <c r="S782" s="422"/>
      <c r="T782" s="79"/>
      <c r="Y782" s="409"/>
      <c r="Z782" s="409"/>
      <c r="AA782" s="409"/>
      <c r="AB782" s="422"/>
      <c r="AC782" s="422"/>
      <c r="AD782" s="79"/>
      <c r="AI782" s="409"/>
      <c r="AJ782" s="409"/>
      <c r="AK782" s="409"/>
      <c r="AL782" s="79"/>
      <c r="AM782" s="79"/>
      <c r="AN782" s="79"/>
      <c r="AS782" s="409"/>
      <c r="AT782" s="409"/>
      <c r="AU782" s="409"/>
      <c r="AV782" s="422"/>
      <c r="AW782" s="422"/>
      <c r="AX782" s="79"/>
      <c r="BC782" s="409"/>
      <c r="BD782" s="409"/>
      <c r="BE782" s="409"/>
      <c r="BF782" s="422"/>
      <c r="BG782" s="422"/>
      <c r="BH782" s="79"/>
      <c r="BM782" s="409"/>
      <c r="BN782" s="409"/>
      <c r="BO782" s="409"/>
      <c r="BP782" s="422"/>
      <c r="BQ782" s="422"/>
      <c r="BR782" s="79"/>
      <c r="BW782" s="79"/>
      <c r="BX782" s="79"/>
      <c r="BY782" s="79"/>
      <c r="BZ782" s="422"/>
      <c r="CA782" s="422"/>
      <c r="CB782" s="79"/>
      <c r="CG782" s="409"/>
      <c r="CH782" s="409"/>
      <c r="CI782" s="409"/>
      <c r="CJ782" s="422"/>
      <c r="CK782" s="422"/>
      <c r="CL782" s="79"/>
      <c r="CQ782" s="409"/>
      <c r="CR782" s="409"/>
      <c r="CS782" s="409"/>
      <c r="CT782" s="422"/>
      <c r="CU782" s="422"/>
    </row>
    <row r="783" spans="5:99">
      <c r="E783" s="79"/>
      <c r="F783" s="79"/>
      <c r="G783" s="79"/>
      <c r="H783" s="79"/>
      <c r="I783" s="79"/>
      <c r="J783" s="79"/>
      <c r="O783" s="409"/>
      <c r="P783" s="409"/>
      <c r="Q783" s="409"/>
      <c r="R783" s="422"/>
      <c r="S783" s="422"/>
      <c r="T783" s="79"/>
      <c r="Y783" s="409"/>
      <c r="Z783" s="409"/>
      <c r="AA783" s="409"/>
      <c r="AB783" s="422"/>
      <c r="AC783" s="422"/>
      <c r="AD783" s="79"/>
      <c r="AI783" s="409"/>
      <c r="AJ783" s="409"/>
      <c r="AK783" s="409"/>
      <c r="AL783" s="79"/>
      <c r="AM783" s="79"/>
      <c r="AN783" s="79"/>
      <c r="AS783" s="409"/>
      <c r="AT783" s="409"/>
      <c r="AU783" s="409"/>
      <c r="AV783" s="422"/>
      <c r="AW783" s="422"/>
      <c r="AX783" s="79"/>
      <c r="BC783" s="409"/>
      <c r="BD783" s="409"/>
      <c r="BE783" s="409"/>
      <c r="BF783" s="422"/>
      <c r="BG783" s="422"/>
      <c r="BH783" s="79"/>
      <c r="BM783" s="409"/>
      <c r="BN783" s="409"/>
      <c r="BO783" s="409"/>
      <c r="BP783" s="422"/>
      <c r="BQ783" s="422"/>
      <c r="BR783" s="79"/>
      <c r="BW783" s="79"/>
      <c r="BX783" s="79"/>
      <c r="BY783" s="79"/>
      <c r="BZ783" s="422"/>
      <c r="CA783" s="422"/>
      <c r="CB783" s="79"/>
      <c r="CG783" s="409"/>
      <c r="CH783" s="409"/>
      <c r="CI783" s="409"/>
      <c r="CJ783" s="422"/>
      <c r="CK783" s="422"/>
      <c r="CL783" s="79"/>
      <c r="CQ783" s="409"/>
      <c r="CR783" s="409"/>
      <c r="CS783" s="409"/>
      <c r="CT783" s="422"/>
      <c r="CU783" s="422"/>
    </row>
    <row r="784" spans="5:99">
      <c r="E784" s="79"/>
      <c r="F784" s="79"/>
      <c r="G784" s="79"/>
      <c r="H784" s="79"/>
      <c r="I784" s="79"/>
      <c r="J784" s="79"/>
      <c r="O784" s="409"/>
      <c r="P784" s="409"/>
      <c r="Q784" s="409"/>
      <c r="R784" s="422"/>
      <c r="S784" s="422"/>
      <c r="T784" s="79"/>
      <c r="Y784" s="409"/>
      <c r="Z784" s="409"/>
      <c r="AA784" s="409"/>
      <c r="AB784" s="422"/>
      <c r="AC784" s="422"/>
      <c r="AD784" s="79"/>
      <c r="AI784" s="409"/>
      <c r="AJ784" s="409"/>
      <c r="AK784" s="409"/>
      <c r="AL784" s="79"/>
      <c r="AM784" s="79"/>
      <c r="AN784" s="79"/>
      <c r="AS784" s="409"/>
      <c r="AT784" s="409"/>
      <c r="AU784" s="409"/>
      <c r="AV784" s="422"/>
      <c r="AW784" s="422"/>
      <c r="AX784" s="79"/>
      <c r="BC784" s="409"/>
      <c r="BD784" s="409"/>
      <c r="BE784" s="409"/>
      <c r="BF784" s="422"/>
      <c r="BG784" s="422"/>
      <c r="BH784" s="79"/>
      <c r="BM784" s="409"/>
      <c r="BN784" s="409"/>
      <c r="BO784" s="409"/>
      <c r="BP784" s="422"/>
      <c r="BQ784" s="422"/>
      <c r="BR784" s="79"/>
      <c r="BW784" s="79"/>
      <c r="BX784" s="79"/>
      <c r="BY784" s="79"/>
      <c r="BZ784" s="422"/>
      <c r="CA784" s="422"/>
      <c r="CB784" s="79"/>
      <c r="CG784" s="409"/>
      <c r="CH784" s="409"/>
      <c r="CI784" s="409"/>
      <c r="CJ784" s="422"/>
      <c r="CK784" s="422"/>
      <c r="CL784" s="79"/>
      <c r="CQ784" s="409"/>
      <c r="CR784" s="409"/>
      <c r="CS784" s="409"/>
      <c r="CT784" s="422"/>
      <c r="CU784" s="422"/>
    </row>
    <row r="785" spans="5:99">
      <c r="E785" s="79"/>
      <c r="F785" s="79"/>
      <c r="G785" s="79"/>
      <c r="H785" s="79"/>
      <c r="I785" s="79"/>
      <c r="J785" s="79"/>
      <c r="O785" s="409"/>
      <c r="P785" s="409"/>
      <c r="Q785" s="409"/>
      <c r="R785" s="422"/>
      <c r="S785" s="422"/>
      <c r="T785" s="79"/>
      <c r="Y785" s="409"/>
      <c r="Z785" s="409"/>
      <c r="AA785" s="409"/>
      <c r="AB785" s="422"/>
      <c r="AC785" s="422"/>
      <c r="AD785" s="79"/>
      <c r="AI785" s="409"/>
      <c r="AJ785" s="409"/>
      <c r="AK785" s="409"/>
      <c r="AL785" s="79"/>
      <c r="AM785" s="79"/>
      <c r="AN785" s="79"/>
      <c r="AS785" s="409"/>
      <c r="AT785" s="409"/>
      <c r="AU785" s="409"/>
      <c r="AV785" s="422"/>
      <c r="AW785" s="422"/>
      <c r="AX785" s="79"/>
      <c r="BC785" s="409"/>
      <c r="BD785" s="409"/>
      <c r="BE785" s="409"/>
      <c r="BF785" s="422"/>
      <c r="BG785" s="422"/>
      <c r="BH785" s="79"/>
      <c r="BM785" s="409"/>
      <c r="BN785" s="409"/>
      <c r="BO785" s="409"/>
      <c r="BP785" s="422"/>
      <c r="BQ785" s="422"/>
      <c r="BR785" s="79"/>
      <c r="BW785" s="79"/>
      <c r="BX785" s="79"/>
      <c r="BY785" s="79"/>
      <c r="BZ785" s="422"/>
      <c r="CA785" s="422"/>
      <c r="CB785" s="79"/>
      <c r="CG785" s="409"/>
      <c r="CH785" s="409"/>
      <c r="CI785" s="409"/>
      <c r="CJ785" s="422"/>
      <c r="CK785" s="422"/>
      <c r="CL785" s="79"/>
      <c r="CQ785" s="409"/>
      <c r="CR785" s="409"/>
      <c r="CS785" s="409"/>
      <c r="CT785" s="422"/>
      <c r="CU785" s="422"/>
    </row>
    <row r="786" spans="5:99">
      <c r="E786" s="79"/>
      <c r="F786" s="79"/>
      <c r="G786" s="79"/>
      <c r="H786" s="79"/>
      <c r="I786" s="79"/>
      <c r="J786" s="79"/>
      <c r="O786" s="409"/>
      <c r="P786" s="409"/>
      <c r="Q786" s="409"/>
      <c r="R786" s="422"/>
      <c r="S786" s="422"/>
      <c r="T786" s="79"/>
      <c r="Y786" s="409"/>
      <c r="Z786" s="409"/>
      <c r="AA786" s="409"/>
      <c r="AB786" s="422"/>
      <c r="AC786" s="422"/>
      <c r="AD786" s="79"/>
      <c r="AI786" s="409"/>
      <c r="AJ786" s="409"/>
      <c r="AK786" s="409"/>
      <c r="AL786" s="79"/>
      <c r="AM786" s="79"/>
      <c r="AN786" s="79"/>
      <c r="AS786" s="409"/>
      <c r="AT786" s="409"/>
      <c r="AU786" s="409"/>
      <c r="AV786" s="422"/>
      <c r="AW786" s="422"/>
      <c r="AX786" s="79"/>
      <c r="BC786" s="409"/>
      <c r="BD786" s="409"/>
      <c r="BE786" s="409"/>
      <c r="BF786" s="422"/>
      <c r="BG786" s="422"/>
      <c r="BH786" s="79"/>
      <c r="BM786" s="409"/>
      <c r="BN786" s="409"/>
      <c r="BO786" s="409"/>
      <c r="BP786" s="422"/>
      <c r="BQ786" s="422"/>
      <c r="BR786" s="79"/>
      <c r="BW786" s="79"/>
      <c r="BX786" s="79"/>
      <c r="BY786" s="79"/>
      <c r="BZ786" s="422"/>
      <c r="CA786" s="422"/>
      <c r="CB786" s="79"/>
      <c r="CG786" s="409"/>
      <c r="CH786" s="409"/>
      <c r="CI786" s="409"/>
      <c r="CJ786" s="422"/>
      <c r="CK786" s="422"/>
      <c r="CL786" s="79"/>
      <c r="CQ786" s="409"/>
      <c r="CR786" s="409"/>
      <c r="CS786" s="409"/>
      <c r="CT786" s="422"/>
      <c r="CU786" s="422"/>
    </row>
    <row r="787" spans="5:99">
      <c r="E787" s="79"/>
      <c r="F787" s="79"/>
      <c r="G787" s="79"/>
      <c r="H787" s="79"/>
      <c r="I787" s="79"/>
      <c r="J787" s="79"/>
      <c r="O787" s="409"/>
      <c r="P787" s="409"/>
      <c r="Q787" s="409"/>
      <c r="R787" s="422"/>
      <c r="S787" s="422"/>
      <c r="T787" s="79"/>
      <c r="Y787" s="409"/>
      <c r="Z787" s="409"/>
      <c r="AA787" s="409"/>
      <c r="AB787" s="422"/>
      <c r="AC787" s="422"/>
      <c r="AD787" s="79"/>
      <c r="AI787" s="409"/>
      <c r="AJ787" s="409"/>
      <c r="AK787" s="409"/>
      <c r="AL787" s="79"/>
      <c r="AM787" s="79"/>
      <c r="AN787" s="79"/>
      <c r="AS787" s="409"/>
      <c r="AT787" s="409"/>
      <c r="AU787" s="409"/>
      <c r="AV787" s="422"/>
      <c r="AW787" s="422"/>
      <c r="AX787" s="79"/>
      <c r="BC787" s="409"/>
      <c r="BD787" s="409"/>
      <c r="BE787" s="409"/>
      <c r="BF787" s="422"/>
      <c r="BG787" s="422"/>
      <c r="BH787" s="79"/>
      <c r="BM787" s="409"/>
      <c r="BN787" s="409"/>
      <c r="BO787" s="409"/>
      <c r="BP787" s="422"/>
      <c r="BQ787" s="422"/>
      <c r="BR787" s="79"/>
      <c r="BW787" s="79"/>
      <c r="BX787" s="79"/>
      <c r="BY787" s="79"/>
      <c r="BZ787" s="422"/>
      <c r="CA787" s="422"/>
      <c r="CB787" s="79"/>
      <c r="CG787" s="409"/>
      <c r="CH787" s="409"/>
      <c r="CI787" s="409"/>
      <c r="CJ787" s="422"/>
      <c r="CK787" s="422"/>
      <c r="CL787" s="79"/>
      <c r="CQ787" s="409"/>
      <c r="CR787" s="409"/>
      <c r="CS787" s="409"/>
      <c r="CT787" s="422"/>
      <c r="CU787" s="422"/>
    </row>
    <row r="788" spans="5:99">
      <c r="E788" s="79"/>
      <c r="F788" s="79"/>
      <c r="G788" s="79"/>
      <c r="H788" s="79"/>
      <c r="I788" s="79"/>
      <c r="J788" s="79"/>
      <c r="O788" s="409"/>
      <c r="P788" s="409"/>
      <c r="Q788" s="409"/>
      <c r="R788" s="422"/>
      <c r="S788" s="422"/>
      <c r="T788" s="79"/>
      <c r="Y788" s="409"/>
      <c r="Z788" s="409"/>
      <c r="AA788" s="409"/>
      <c r="AB788" s="422"/>
      <c r="AC788" s="422"/>
      <c r="AD788" s="79"/>
      <c r="AI788" s="409"/>
      <c r="AJ788" s="409"/>
      <c r="AK788" s="409"/>
      <c r="AL788" s="79"/>
      <c r="AM788" s="79"/>
      <c r="AN788" s="79"/>
      <c r="AS788" s="409"/>
      <c r="AT788" s="409"/>
      <c r="AU788" s="409"/>
      <c r="AV788" s="422"/>
      <c r="AW788" s="422"/>
      <c r="AX788" s="79"/>
      <c r="BC788" s="409"/>
      <c r="BD788" s="409"/>
      <c r="BE788" s="409"/>
      <c r="BF788" s="422"/>
      <c r="BG788" s="422"/>
      <c r="BH788" s="79"/>
      <c r="BM788" s="409"/>
      <c r="BN788" s="409"/>
      <c r="BO788" s="409"/>
      <c r="BP788" s="422"/>
      <c r="BQ788" s="422"/>
      <c r="BR788" s="79"/>
      <c r="BW788" s="79"/>
      <c r="BX788" s="79"/>
      <c r="BY788" s="79"/>
      <c r="BZ788" s="422"/>
      <c r="CA788" s="422"/>
      <c r="CB788" s="79"/>
      <c r="CG788" s="409"/>
      <c r="CH788" s="409"/>
      <c r="CI788" s="409"/>
      <c r="CJ788" s="422"/>
      <c r="CK788" s="422"/>
      <c r="CL788" s="79"/>
      <c r="CQ788" s="409"/>
      <c r="CR788" s="409"/>
      <c r="CS788" s="409"/>
      <c r="CT788" s="422"/>
      <c r="CU788" s="422"/>
    </row>
    <row r="789" spans="5:99">
      <c r="E789" s="79"/>
      <c r="F789" s="79"/>
      <c r="G789" s="79"/>
      <c r="H789" s="79"/>
      <c r="I789" s="79"/>
      <c r="J789" s="79"/>
      <c r="O789" s="409"/>
      <c r="P789" s="409"/>
      <c r="Q789" s="409"/>
      <c r="R789" s="422"/>
      <c r="S789" s="422"/>
      <c r="T789" s="79"/>
      <c r="Y789" s="409"/>
      <c r="Z789" s="409"/>
      <c r="AA789" s="409"/>
      <c r="AB789" s="422"/>
      <c r="AC789" s="422"/>
      <c r="AD789" s="79"/>
      <c r="AI789" s="409"/>
      <c r="AJ789" s="409"/>
      <c r="AK789" s="409"/>
      <c r="AL789" s="79"/>
      <c r="AM789" s="79"/>
      <c r="AN789" s="79"/>
      <c r="AS789" s="409"/>
      <c r="AT789" s="409"/>
      <c r="AU789" s="409"/>
      <c r="AV789" s="422"/>
      <c r="AW789" s="422"/>
      <c r="AX789" s="79"/>
      <c r="BC789" s="409"/>
      <c r="BD789" s="409"/>
      <c r="BE789" s="409"/>
      <c r="BF789" s="422"/>
      <c r="BG789" s="422"/>
      <c r="BH789" s="79"/>
      <c r="BM789" s="409"/>
      <c r="BN789" s="409"/>
      <c r="BO789" s="409"/>
      <c r="BP789" s="422"/>
      <c r="BQ789" s="422"/>
      <c r="BR789" s="79"/>
      <c r="BW789" s="79"/>
      <c r="BX789" s="79"/>
      <c r="BY789" s="79"/>
      <c r="BZ789" s="422"/>
      <c r="CA789" s="422"/>
      <c r="CB789" s="79"/>
      <c r="CG789" s="409"/>
      <c r="CH789" s="409"/>
      <c r="CI789" s="409"/>
      <c r="CJ789" s="422"/>
      <c r="CK789" s="422"/>
      <c r="CL789" s="79"/>
      <c r="CQ789" s="409"/>
      <c r="CR789" s="409"/>
      <c r="CS789" s="409"/>
      <c r="CT789" s="422"/>
      <c r="CU789" s="422"/>
    </row>
    <row r="790" spans="5:99">
      <c r="E790" s="79"/>
      <c r="F790" s="79"/>
      <c r="G790" s="79"/>
      <c r="H790" s="79"/>
      <c r="I790" s="79"/>
      <c r="J790" s="79"/>
      <c r="O790" s="409"/>
      <c r="P790" s="409"/>
      <c r="Q790" s="409"/>
      <c r="R790" s="422"/>
      <c r="S790" s="422"/>
      <c r="T790" s="79"/>
      <c r="Y790" s="409"/>
      <c r="Z790" s="409"/>
      <c r="AA790" s="409"/>
      <c r="AB790" s="422"/>
      <c r="AC790" s="422"/>
      <c r="AD790" s="79"/>
      <c r="AI790" s="409"/>
      <c r="AJ790" s="409"/>
      <c r="AK790" s="409"/>
      <c r="AL790" s="79"/>
      <c r="AM790" s="79"/>
      <c r="AN790" s="79"/>
      <c r="AS790" s="409"/>
      <c r="AT790" s="409"/>
      <c r="AU790" s="409"/>
      <c r="AV790" s="422"/>
      <c r="AW790" s="422"/>
      <c r="AX790" s="79"/>
      <c r="BC790" s="409"/>
      <c r="BD790" s="409"/>
      <c r="BE790" s="409"/>
      <c r="BF790" s="422"/>
      <c r="BG790" s="422"/>
      <c r="BH790" s="79"/>
      <c r="BM790" s="409"/>
      <c r="BN790" s="409"/>
      <c r="BO790" s="409"/>
      <c r="BP790" s="422"/>
      <c r="BQ790" s="422"/>
      <c r="BR790" s="79"/>
      <c r="BW790" s="79"/>
      <c r="BX790" s="79"/>
      <c r="BY790" s="79"/>
      <c r="BZ790" s="422"/>
      <c r="CA790" s="422"/>
      <c r="CB790" s="79"/>
      <c r="CG790" s="409"/>
      <c r="CH790" s="409"/>
      <c r="CI790" s="409"/>
      <c r="CJ790" s="422"/>
      <c r="CK790" s="422"/>
      <c r="CL790" s="79"/>
      <c r="CQ790" s="409"/>
      <c r="CR790" s="409"/>
      <c r="CS790" s="409"/>
      <c r="CT790" s="422"/>
      <c r="CU790" s="422"/>
    </row>
    <row r="791" spans="5:99">
      <c r="E791" s="79"/>
      <c r="F791" s="79"/>
      <c r="G791" s="79"/>
      <c r="H791" s="79"/>
      <c r="I791" s="79"/>
      <c r="J791" s="79"/>
      <c r="O791" s="409"/>
      <c r="P791" s="409"/>
      <c r="Q791" s="409"/>
      <c r="R791" s="422"/>
      <c r="S791" s="422"/>
      <c r="T791" s="79"/>
      <c r="Y791" s="409"/>
      <c r="Z791" s="409"/>
      <c r="AA791" s="409"/>
      <c r="AB791" s="422"/>
      <c r="AC791" s="422"/>
      <c r="AD791" s="79"/>
      <c r="AI791" s="409"/>
      <c r="AJ791" s="409"/>
      <c r="AK791" s="409"/>
      <c r="AL791" s="79"/>
      <c r="AM791" s="79"/>
      <c r="AN791" s="79"/>
      <c r="AS791" s="409"/>
      <c r="AT791" s="409"/>
      <c r="AU791" s="409"/>
      <c r="AV791" s="422"/>
      <c r="AW791" s="422"/>
      <c r="AX791" s="79"/>
      <c r="BC791" s="409"/>
      <c r="BD791" s="409"/>
      <c r="BE791" s="409"/>
      <c r="BF791" s="422"/>
      <c r="BG791" s="422"/>
      <c r="BH791" s="79"/>
      <c r="BM791" s="409"/>
      <c r="BN791" s="409"/>
      <c r="BO791" s="409"/>
      <c r="BP791" s="422"/>
      <c r="BQ791" s="422"/>
      <c r="BR791" s="79"/>
      <c r="BW791" s="79"/>
      <c r="BX791" s="79"/>
      <c r="BY791" s="79"/>
      <c r="BZ791" s="422"/>
      <c r="CA791" s="422"/>
      <c r="CB791" s="79"/>
      <c r="CG791" s="409"/>
      <c r="CH791" s="409"/>
      <c r="CI791" s="409"/>
      <c r="CJ791" s="422"/>
      <c r="CK791" s="422"/>
      <c r="CL791" s="79"/>
      <c r="CQ791" s="409"/>
      <c r="CR791" s="409"/>
      <c r="CS791" s="409"/>
      <c r="CT791" s="422"/>
      <c r="CU791" s="422"/>
    </row>
    <row r="792" spans="5:99">
      <c r="E792" s="79"/>
      <c r="F792" s="79"/>
      <c r="G792" s="79"/>
      <c r="H792" s="79"/>
      <c r="I792" s="79"/>
      <c r="J792" s="79"/>
      <c r="O792" s="409"/>
      <c r="P792" s="409"/>
      <c r="Q792" s="409"/>
      <c r="R792" s="422"/>
      <c r="S792" s="422"/>
      <c r="T792" s="79"/>
      <c r="Y792" s="409"/>
      <c r="Z792" s="409"/>
      <c r="AA792" s="409"/>
      <c r="AB792" s="422"/>
      <c r="AC792" s="422"/>
      <c r="AD792" s="79"/>
      <c r="AI792" s="409"/>
      <c r="AJ792" s="409"/>
      <c r="AK792" s="409"/>
      <c r="AL792" s="79"/>
      <c r="AM792" s="79"/>
      <c r="AN792" s="79"/>
      <c r="AS792" s="409"/>
      <c r="AT792" s="409"/>
      <c r="AU792" s="409"/>
      <c r="AV792" s="422"/>
      <c r="AW792" s="422"/>
      <c r="AX792" s="79"/>
      <c r="BC792" s="409"/>
      <c r="BD792" s="409"/>
      <c r="BE792" s="409"/>
      <c r="BF792" s="422"/>
      <c r="BG792" s="422"/>
      <c r="BH792" s="79"/>
      <c r="BM792" s="409"/>
      <c r="BN792" s="409"/>
      <c r="BO792" s="409"/>
      <c r="BP792" s="422"/>
      <c r="BQ792" s="422"/>
      <c r="BR792" s="79"/>
      <c r="BW792" s="79"/>
      <c r="BX792" s="79"/>
      <c r="BY792" s="79"/>
      <c r="BZ792" s="422"/>
      <c r="CA792" s="422"/>
      <c r="CB792" s="79"/>
      <c r="CG792" s="409"/>
      <c r="CH792" s="409"/>
      <c r="CI792" s="409"/>
      <c r="CJ792" s="422"/>
      <c r="CK792" s="422"/>
      <c r="CL792" s="79"/>
      <c r="CQ792" s="409"/>
      <c r="CR792" s="409"/>
      <c r="CS792" s="409"/>
      <c r="CT792" s="422"/>
      <c r="CU792" s="422"/>
    </row>
    <row r="793" spans="5:99">
      <c r="E793" s="79"/>
      <c r="F793" s="79"/>
      <c r="G793" s="79"/>
      <c r="H793" s="79"/>
      <c r="I793" s="79"/>
      <c r="J793" s="79"/>
      <c r="O793" s="409"/>
      <c r="P793" s="409"/>
      <c r="Q793" s="409"/>
      <c r="R793" s="422"/>
      <c r="S793" s="422"/>
      <c r="T793" s="79"/>
      <c r="Y793" s="409"/>
      <c r="Z793" s="409"/>
      <c r="AA793" s="409"/>
      <c r="AB793" s="422"/>
      <c r="AC793" s="422"/>
      <c r="AD793" s="79"/>
      <c r="AI793" s="409"/>
      <c r="AJ793" s="409"/>
      <c r="AK793" s="409"/>
      <c r="AL793" s="79"/>
      <c r="AM793" s="79"/>
      <c r="AN793" s="79"/>
      <c r="AS793" s="409"/>
      <c r="AT793" s="409"/>
      <c r="AU793" s="409"/>
      <c r="AV793" s="422"/>
      <c r="AW793" s="422"/>
      <c r="AX793" s="79"/>
      <c r="BC793" s="409"/>
      <c r="BD793" s="409"/>
      <c r="BE793" s="409"/>
      <c r="BF793" s="422"/>
      <c r="BG793" s="422"/>
      <c r="BH793" s="79"/>
      <c r="BM793" s="409"/>
      <c r="BN793" s="409"/>
      <c r="BO793" s="409"/>
      <c r="BP793" s="422"/>
      <c r="BQ793" s="422"/>
      <c r="BR793" s="79"/>
      <c r="BW793" s="79"/>
      <c r="BX793" s="79"/>
      <c r="BY793" s="79"/>
      <c r="BZ793" s="422"/>
      <c r="CA793" s="422"/>
      <c r="CB793" s="79"/>
      <c r="CG793" s="409"/>
      <c r="CH793" s="409"/>
      <c r="CI793" s="409"/>
      <c r="CJ793" s="422"/>
      <c r="CK793" s="422"/>
      <c r="CL793" s="79"/>
      <c r="CQ793" s="409"/>
      <c r="CR793" s="409"/>
      <c r="CS793" s="409"/>
      <c r="CT793" s="422"/>
      <c r="CU793" s="422"/>
    </row>
    <row r="794" spans="5:99">
      <c r="E794" s="79"/>
      <c r="F794" s="79"/>
      <c r="G794" s="79"/>
      <c r="H794" s="79"/>
      <c r="I794" s="79"/>
      <c r="J794" s="79"/>
      <c r="O794" s="409"/>
      <c r="P794" s="409"/>
      <c r="Q794" s="409"/>
      <c r="R794" s="422"/>
      <c r="S794" s="422"/>
      <c r="T794" s="79"/>
      <c r="Y794" s="409"/>
      <c r="Z794" s="409"/>
      <c r="AA794" s="409"/>
      <c r="AB794" s="422"/>
      <c r="AC794" s="422"/>
      <c r="AD794" s="79"/>
      <c r="AI794" s="409"/>
      <c r="AJ794" s="409"/>
      <c r="AK794" s="409"/>
      <c r="AL794" s="79"/>
      <c r="AM794" s="79"/>
      <c r="AN794" s="79"/>
      <c r="AS794" s="409"/>
      <c r="AT794" s="409"/>
      <c r="AU794" s="409"/>
      <c r="AV794" s="422"/>
      <c r="AW794" s="422"/>
      <c r="AX794" s="79"/>
      <c r="BC794" s="409"/>
      <c r="BD794" s="409"/>
      <c r="BE794" s="409"/>
      <c r="BF794" s="422"/>
      <c r="BG794" s="422"/>
      <c r="BH794" s="79"/>
      <c r="BM794" s="409"/>
      <c r="BN794" s="409"/>
      <c r="BO794" s="409"/>
      <c r="BP794" s="422"/>
      <c r="BQ794" s="422"/>
      <c r="BR794" s="79"/>
      <c r="BW794" s="79"/>
      <c r="BX794" s="79"/>
      <c r="BY794" s="79"/>
      <c r="BZ794" s="422"/>
      <c r="CA794" s="422"/>
      <c r="CB794" s="79"/>
      <c r="CG794" s="409"/>
      <c r="CH794" s="409"/>
      <c r="CI794" s="409"/>
      <c r="CJ794" s="422"/>
      <c r="CK794" s="422"/>
      <c r="CL794" s="79"/>
      <c r="CQ794" s="409"/>
      <c r="CR794" s="409"/>
      <c r="CS794" s="409"/>
      <c r="CT794" s="422"/>
      <c r="CU794" s="422"/>
    </row>
    <row r="795" spans="5:99">
      <c r="E795" s="79"/>
      <c r="F795" s="79"/>
      <c r="G795" s="79"/>
      <c r="H795" s="79"/>
      <c r="I795" s="79"/>
      <c r="J795" s="79"/>
      <c r="O795" s="409"/>
      <c r="P795" s="409"/>
      <c r="Q795" s="409"/>
      <c r="R795" s="422"/>
      <c r="S795" s="422"/>
      <c r="T795" s="79"/>
      <c r="Y795" s="409"/>
      <c r="Z795" s="409"/>
      <c r="AA795" s="409"/>
      <c r="AB795" s="422"/>
      <c r="AC795" s="422"/>
      <c r="AD795" s="79"/>
      <c r="AI795" s="409"/>
      <c r="AJ795" s="409"/>
      <c r="AK795" s="409"/>
      <c r="AL795" s="79"/>
      <c r="AM795" s="79"/>
      <c r="AN795" s="79"/>
      <c r="AS795" s="409"/>
      <c r="AT795" s="409"/>
      <c r="AU795" s="409"/>
      <c r="AV795" s="422"/>
      <c r="AW795" s="422"/>
      <c r="AX795" s="79"/>
      <c r="BC795" s="409"/>
      <c r="BD795" s="409"/>
      <c r="BE795" s="409"/>
      <c r="BF795" s="422"/>
      <c r="BG795" s="422"/>
      <c r="BH795" s="79"/>
      <c r="BM795" s="409"/>
      <c r="BN795" s="409"/>
      <c r="BO795" s="409"/>
      <c r="BP795" s="422"/>
      <c r="BQ795" s="422"/>
      <c r="BR795" s="79"/>
      <c r="BW795" s="79"/>
      <c r="BX795" s="79"/>
      <c r="BY795" s="79"/>
      <c r="BZ795" s="422"/>
      <c r="CA795" s="422"/>
      <c r="CB795" s="79"/>
      <c r="CG795" s="409"/>
      <c r="CH795" s="409"/>
      <c r="CI795" s="409"/>
      <c r="CJ795" s="422"/>
      <c r="CK795" s="422"/>
      <c r="CL795" s="79"/>
      <c r="CQ795" s="409"/>
      <c r="CR795" s="409"/>
      <c r="CS795" s="409"/>
      <c r="CT795" s="422"/>
      <c r="CU795" s="422"/>
    </row>
    <row r="796" spans="5:99">
      <c r="E796" s="79"/>
      <c r="F796" s="79"/>
      <c r="G796" s="79"/>
      <c r="H796" s="79"/>
      <c r="I796" s="79"/>
      <c r="J796" s="79"/>
      <c r="O796" s="409"/>
      <c r="P796" s="409"/>
      <c r="Q796" s="409"/>
      <c r="R796" s="422"/>
      <c r="S796" s="422"/>
      <c r="T796" s="79"/>
      <c r="Y796" s="409"/>
      <c r="Z796" s="409"/>
      <c r="AA796" s="409"/>
      <c r="AB796" s="422"/>
      <c r="AC796" s="422"/>
      <c r="AD796" s="79"/>
      <c r="AI796" s="409"/>
      <c r="AJ796" s="409"/>
      <c r="AK796" s="409"/>
      <c r="AL796" s="79"/>
      <c r="AM796" s="79"/>
      <c r="AN796" s="79"/>
      <c r="AS796" s="409"/>
      <c r="AT796" s="409"/>
      <c r="AU796" s="409"/>
      <c r="AV796" s="422"/>
      <c r="AW796" s="422"/>
      <c r="AX796" s="79"/>
      <c r="BC796" s="409"/>
      <c r="BD796" s="409"/>
      <c r="BE796" s="409"/>
      <c r="BF796" s="422"/>
      <c r="BG796" s="422"/>
      <c r="BH796" s="79"/>
      <c r="BM796" s="409"/>
      <c r="BN796" s="409"/>
      <c r="BO796" s="409"/>
      <c r="BP796" s="422"/>
      <c r="BQ796" s="422"/>
      <c r="BR796" s="79"/>
      <c r="BW796" s="79"/>
      <c r="BX796" s="79"/>
      <c r="BY796" s="79"/>
      <c r="BZ796" s="422"/>
      <c r="CA796" s="422"/>
      <c r="CB796" s="79"/>
      <c r="CG796" s="409"/>
      <c r="CH796" s="409"/>
      <c r="CI796" s="409"/>
      <c r="CJ796" s="422"/>
      <c r="CK796" s="422"/>
      <c r="CL796" s="79"/>
      <c r="CQ796" s="409"/>
      <c r="CR796" s="409"/>
      <c r="CS796" s="409"/>
      <c r="CT796" s="422"/>
      <c r="CU796" s="422"/>
    </row>
    <row r="797" spans="5:99">
      <c r="E797" s="79"/>
      <c r="F797" s="79"/>
      <c r="G797" s="79"/>
      <c r="H797" s="79"/>
      <c r="I797" s="79"/>
      <c r="J797" s="79"/>
      <c r="O797" s="409"/>
      <c r="P797" s="409"/>
      <c r="Q797" s="409"/>
      <c r="R797" s="422"/>
      <c r="S797" s="422"/>
      <c r="T797" s="79"/>
      <c r="Y797" s="409"/>
      <c r="Z797" s="409"/>
      <c r="AA797" s="409"/>
      <c r="AB797" s="422"/>
      <c r="AC797" s="422"/>
      <c r="AD797" s="79"/>
      <c r="AI797" s="409"/>
      <c r="AJ797" s="409"/>
      <c r="AK797" s="409"/>
      <c r="AL797" s="79"/>
      <c r="AM797" s="79"/>
      <c r="AN797" s="79"/>
      <c r="AS797" s="409"/>
      <c r="AT797" s="409"/>
      <c r="AU797" s="409"/>
      <c r="AV797" s="422"/>
      <c r="AW797" s="422"/>
      <c r="AX797" s="79"/>
      <c r="BC797" s="409"/>
      <c r="BD797" s="409"/>
      <c r="BE797" s="409"/>
      <c r="BF797" s="422"/>
      <c r="BG797" s="422"/>
      <c r="BH797" s="79"/>
      <c r="BM797" s="409"/>
      <c r="BN797" s="409"/>
      <c r="BO797" s="409"/>
      <c r="BP797" s="422"/>
      <c r="BQ797" s="422"/>
      <c r="BR797" s="79"/>
      <c r="BW797" s="79"/>
      <c r="BX797" s="79"/>
      <c r="BY797" s="79"/>
      <c r="BZ797" s="422"/>
      <c r="CA797" s="422"/>
      <c r="CB797" s="79"/>
      <c r="CG797" s="409"/>
      <c r="CH797" s="409"/>
      <c r="CI797" s="409"/>
      <c r="CJ797" s="422"/>
      <c r="CK797" s="422"/>
      <c r="CL797" s="79"/>
      <c r="CQ797" s="409"/>
      <c r="CR797" s="409"/>
      <c r="CS797" s="409"/>
      <c r="CT797" s="422"/>
      <c r="CU797" s="422"/>
    </row>
    <row r="798" spans="5:99">
      <c r="E798" s="79"/>
      <c r="F798" s="79"/>
      <c r="G798" s="79"/>
      <c r="H798" s="79"/>
      <c r="I798" s="79"/>
      <c r="J798" s="79"/>
      <c r="O798" s="409"/>
      <c r="P798" s="409"/>
      <c r="Q798" s="409"/>
      <c r="R798" s="422"/>
      <c r="S798" s="422"/>
      <c r="T798" s="79"/>
      <c r="Y798" s="409"/>
      <c r="Z798" s="409"/>
      <c r="AA798" s="409"/>
      <c r="AB798" s="422"/>
      <c r="AC798" s="422"/>
      <c r="AD798" s="79"/>
      <c r="AI798" s="409"/>
      <c r="AJ798" s="409"/>
      <c r="AK798" s="409"/>
      <c r="AL798" s="79"/>
      <c r="AM798" s="79"/>
      <c r="AN798" s="79"/>
      <c r="AS798" s="409"/>
      <c r="AT798" s="409"/>
      <c r="AU798" s="409"/>
      <c r="AV798" s="422"/>
      <c r="AW798" s="422"/>
      <c r="AX798" s="79"/>
      <c r="BC798" s="409"/>
      <c r="BD798" s="409"/>
      <c r="BE798" s="409"/>
      <c r="BF798" s="422"/>
      <c r="BG798" s="422"/>
      <c r="BH798" s="79"/>
      <c r="BM798" s="409"/>
      <c r="BN798" s="409"/>
      <c r="BO798" s="409"/>
      <c r="BP798" s="422"/>
      <c r="BQ798" s="422"/>
      <c r="BR798" s="79"/>
      <c r="BW798" s="79"/>
      <c r="BX798" s="79"/>
      <c r="BY798" s="79"/>
      <c r="BZ798" s="422"/>
      <c r="CA798" s="422"/>
      <c r="CB798" s="79"/>
      <c r="CG798" s="409"/>
      <c r="CH798" s="409"/>
      <c r="CI798" s="409"/>
      <c r="CJ798" s="422"/>
      <c r="CK798" s="422"/>
      <c r="CL798" s="79"/>
      <c r="CQ798" s="409"/>
      <c r="CR798" s="409"/>
      <c r="CS798" s="409"/>
      <c r="CT798" s="422"/>
      <c r="CU798" s="422"/>
    </row>
    <row r="799" spans="5:99">
      <c r="E799" s="79"/>
      <c r="F799" s="79"/>
      <c r="G799" s="79"/>
      <c r="H799" s="79"/>
      <c r="I799" s="79"/>
      <c r="J799" s="79"/>
      <c r="O799" s="409"/>
      <c r="P799" s="409"/>
      <c r="Q799" s="409"/>
      <c r="R799" s="422"/>
      <c r="S799" s="422"/>
      <c r="T799" s="79"/>
      <c r="Y799" s="409"/>
      <c r="Z799" s="409"/>
      <c r="AA799" s="409"/>
      <c r="AB799" s="422"/>
      <c r="AC799" s="422"/>
      <c r="AD799" s="79"/>
      <c r="AI799" s="409"/>
      <c r="AJ799" s="409"/>
      <c r="AK799" s="409"/>
      <c r="AL799" s="79"/>
      <c r="AM799" s="79"/>
      <c r="AN799" s="79"/>
      <c r="AS799" s="409"/>
      <c r="AT799" s="409"/>
      <c r="AU799" s="409"/>
      <c r="AV799" s="422"/>
      <c r="AW799" s="422"/>
      <c r="AX799" s="79"/>
      <c r="BC799" s="409"/>
      <c r="BD799" s="409"/>
      <c r="BE799" s="409"/>
      <c r="BF799" s="422"/>
      <c r="BG799" s="422"/>
      <c r="BH799" s="79"/>
      <c r="BM799" s="409"/>
      <c r="BN799" s="409"/>
      <c r="BO799" s="409"/>
      <c r="BP799" s="422"/>
      <c r="BQ799" s="422"/>
      <c r="BR799" s="79"/>
      <c r="BW799" s="79"/>
      <c r="BX799" s="79"/>
      <c r="BY799" s="79"/>
      <c r="BZ799" s="422"/>
      <c r="CA799" s="422"/>
      <c r="CB799" s="79"/>
      <c r="CG799" s="409"/>
      <c r="CH799" s="409"/>
      <c r="CI799" s="409"/>
      <c r="CJ799" s="422"/>
      <c r="CK799" s="422"/>
      <c r="CL799" s="79"/>
      <c r="CQ799" s="409"/>
      <c r="CR799" s="409"/>
      <c r="CS799" s="409"/>
      <c r="CT799" s="422"/>
      <c r="CU799" s="422"/>
    </row>
    <row r="800" spans="5:99">
      <c r="E800" s="79"/>
      <c r="F800" s="79"/>
      <c r="G800" s="79"/>
      <c r="H800" s="79"/>
      <c r="I800" s="79"/>
      <c r="J800" s="79"/>
      <c r="O800" s="409"/>
      <c r="P800" s="409"/>
      <c r="Q800" s="409"/>
      <c r="R800" s="422"/>
      <c r="S800" s="422"/>
      <c r="T800" s="79"/>
      <c r="Y800" s="409"/>
      <c r="Z800" s="409"/>
      <c r="AA800" s="409"/>
      <c r="AB800" s="422"/>
      <c r="AC800" s="422"/>
      <c r="AD800" s="79"/>
      <c r="AI800" s="409"/>
      <c r="AJ800" s="409"/>
      <c r="AK800" s="409"/>
      <c r="AL800" s="79"/>
      <c r="AM800" s="79"/>
      <c r="AN800" s="79"/>
      <c r="AS800" s="409"/>
      <c r="AT800" s="409"/>
      <c r="AU800" s="409"/>
      <c r="AV800" s="422"/>
      <c r="AW800" s="422"/>
      <c r="AX800" s="79"/>
      <c r="BC800" s="409"/>
      <c r="BD800" s="409"/>
      <c r="BE800" s="409"/>
      <c r="BF800" s="422"/>
      <c r="BG800" s="422"/>
      <c r="BH800" s="79"/>
      <c r="BM800" s="409"/>
      <c r="BN800" s="409"/>
      <c r="BO800" s="409"/>
      <c r="BP800" s="422"/>
      <c r="BQ800" s="422"/>
      <c r="BR800" s="79"/>
      <c r="BW800" s="79"/>
      <c r="BX800" s="79"/>
      <c r="BY800" s="79"/>
      <c r="BZ800" s="422"/>
      <c r="CA800" s="422"/>
      <c r="CB800" s="79"/>
      <c r="CG800" s="409"/>
      <c r="CH800" s="409"/>
      <c r="CI800" s="409"/>
      <c r="CJ800" s="422"/>
      <c r="CK800" s="422"/>
      <c r="CL800" s="79"/>
      <c r="CQ800" s="409"/>
      <c r="CR800" s="409"/>
      <c r="CS800" s="409"/>
      <c r="CT800" s="422"/>
      <c r="CU800" s="422"/>
    </row>
    <row r="801" spans="5:99">
      <c r="E801" s="79"/>
      <c r="F801" s="79"/>
      <c r="G801" s="79"/>
      <c r="H801" s="79"/>
      <c r="I801" s="79"/>
      <c r="J801" s="79"/>
      <c r="O801" s="409"/>
      <c r="P801" s="409"/>
      <c r="Q801" s="409"/>
      <c r="R801" s="422"/>
      <c r="S801" s="422"/>
      <c r="T801" s="79"/>
      <c r="Y801" s="409"/>
      <c r="Z801" s="409"/>
      <c r="AA801" s="409"/>
      <c r="AB801" s="422"/>
      <c r="AC801" s="422"/>
      <c r="AD801" s="79"/>
      <c r="AI801" s="409"/>
      <c r="AJ801" s="409"/>
      <c r="AK801" s="409"/>
      <c r="AL801" s="79"/>
      <c r="AM801" s="79"/>
      <c r="AN801" s="79"/>
      <c r="AS801" s="409"/>
      <c r="AT801" s="409"/>
      <c r="AU801" s="409"/>
      <c r="AV801" s="422"/>
      <c r="AW801" s="422"/>
      <c r="AX801" s="79"/>
      <c r="BC801" s="409"/>
      <c r="BD801" s="409"/>
      <c r="BE801" s="409"/>
      <c r="BF801" s="422"/>
      <c r="BG801" s="422"/>
      <c r="BH801" s="79"/>
      <c r="BM801" s="409"/>
      <c r="BN801" s="409"/>
      <c r="BO801" s="409"/>
      <c r="BP801" s="422"/>
      <c r="BQ801" s="422"/>
      <c r="BR801" s="79"/>
      <c r="BW801" s="79"/>
      <c r="BX801" s="79"/>
      <c r="BY801" s="79"/>
      <c r="BZ801" s="422"/>
      <c r="CA801" s="422"/>
      <c r="CB801" s="79"/>
      <c r="CG801" s="409"/>
      <c r="CH801" s="409"/>
      <c r="CI801" s="409"/>
      <c r="CJ801" s="422"/>
      <c r="CK801" s="422"/>
      <c r="CL801" s="79"/>
      <c r="CQ801" s="409"/>
      <c r="CR801" s="409"/>
      <c r="CS801" s="409"/>
      <c r="CT801" s="422"/>
      <c r="CU801" s="422"/>
    </row>
    <row r="802" spans="5:99">
      <c r="E802" s="79"/>
      <c r="F802" s="79"/>
      <c r="G802" s="79"/>
      <c r="H802" s="79"/>
      <c r="I802" s="79"/>
      <c r="J802" s="79"/>
      <c r="O802" s="409"/>
      <c r="P802" s="409"/>
      <c r="Q802" s="409"/>
      <c r="R802" s="422"/>
      <c r="S802" s="422"/>
      <c r="T802" s="79"/>
      <c r="Y802" s="409"/>
      <c r="Z802" s="409"/>
      <c r="AA802" s="409"/>
      <c r="AB802" s="422"/>
      <c r="AC802" s="422"/>
      <c r="AD802" s="79"/>
      <c r="AI802" s="409"/>
      <c r="AJ802" s="409"/>
      <c r="AK802" s="409"/>
      <c r="AL802" s="79"/>
      <c r="AM802" s="79"/>
      <c r="AN802" s="79"/>
      <c r="AS802" s="409"/>
      <c r="AT802" s="409"/>
      <c r="AU802" s="409"/>
      <c r="AV802" s="422"/>
      <c r="AW802" s="422"/>
      <c r="AX802" s="79"/>
      <c r="BC802" s="409"/>
      <c r="BD802" s="409"/>
      <c r="BE802" s="409"/>
      <c r="BF802" s="422"/>
      <c r="BG802" s="422"/>
      <c r="BH802" s="79"/>
      <c r="BM802" s="409"/>
      <c r="BN802" s="409"/>
      <c r="BO802" s="409"/>
      <c r="BP802" s="422"/>
      <c r="BQ802" s="422"/>
      <c r="BR802" s="79"/>
      <c r="BW802" s="79"/>
      <c r="BX802" s="79"/>
      <c r="BY802" s="79"/>
      <c r="BZ802" s="422"/>
      <c r="CA802" s="422"/>
      <c r="CB802" s="79"/>
      <c r="CG802" s="409"/>
      <c r="CH802" s="409"/>
      <c r="CI802" s="409"/>
      <c r="CJ802" s="422"/>
      <c r="CK802" s="422"/>
      <c r="CL802" s="79"/>
      <c r="CQ802" s="409"/>
      <c r="CR802" s="409"/>
      <c r="CS802" s="409"/>
      <c r="CT802" s="422"/>
      <c r="CU802" s="422"/>
    </row>
    <row r="803" spans="5:99">
      <c r="E803" s="79"/>
      <c r="F803" s="79"/>
      <c r="G803" s="79"/>
      <c r="H803" s="79"/>
      <c r="I803" s="79"/>
      <c r="J803" s="79"/>
      <c r="O803" s="409"/>
      <c r="P803" s="409"/>
      <c r="Q803" s="409"/>
      <c r="R803" s="422"/>
      <c r="S803" s="422"/>
      <c r="T803" s="79"/>
      <c r="Y803" s="409"/>
      <c r="Z803" s="409"/>
      <c r="AA803" s="409"/>
      <c r="AB803" s="422"/>
      <c r="AC803" s="422"/>
      <c r="AD803" s="79"/>
      <c r="AI803" s="409"/>
      <c r="AJ803" s="409"/>
      <c r="AK803" s="409"/>
      <c r="AL803" s="79"/>
      <c r="AM803" s="79"/>
      <c r="AN803" s="79"/>
      <c r="AS803" s="409"/>
      <c r="AT803" s="409"/>
      <c r="AU803" s="409"/>
      <c r="AV803" s="422"/>
      <c r="AW803" s="422"/>
      <c r="AX803" s="79"/>
      <c r="BC803" s="409"/>
      <c r="BD803" s="409"/>
      <c r="BE803" s="409"/>
      <c r="BF803" s="422"/>
      <c r="BG803" s="422"/>
      <c r="BH803" s="79"/>
      <c r="BM803" s="409"/>
      <c r="BN803" s="409"/>
      <c r="BO803" s="409"/>
      <c r="BP803" s="422"/>
      <c r="BQ803" s="422"/>
      <c r="BR803" s="79"/>
      <c r="BW803" s="79"/>
      <c r="BX803" s="79"/>
      <c r="BY803" s="79"/>
      <c r="BZ803" s="422"/>
      <c r="CA803" s="422"/>
      <c r="CB803" s="79"/>
      <c r="CG803" s="409"/>
      <c r="CH803" s="409"/>
      <c r="CI803" s="409"/>
      <c r="CJ803" s="422"/>
      <c r="CK803" s="422"/>
      <c r="CL803" s="79"/>
      <c r="CQ803" s="409"/>
      <c r="CR803" s="409"/>
      <c r="CS803" s="409"/>
      <c r="CT803" s="422"/>
      <c r="CU803" s="422"/>
    </row>
    <row r="804" spans="5:99">
      <c r="E804" s="79"/>
      <c r="F804" s="79"/>
      <c r="G804" s="79"/>
      <c r="H804" s="79"/>
      <c r="I804" s="79"/>
      <c r="J804" s="79"/>
      <c r="O804" s="409"/>
      <c r="P804" s="409"/>
      <c r="Q804" s="409"/>
      <c r="R804" s="422"/>
      <c r="S804" s="422"/>
      <c r="T804" s="79"/>
      <c r="Y804" s="409"/>
      <c r="Z804" s="409"/>
      <c r="AA804" s="409"/>
      <c r="AB804" s="422"/>
      <c r="AC804" s="422"/>
      <c r="AD804" s="79"/>
      <c r="AI804" s="409"/>
      <c r="AJ804" s="409"/>
      <c r="AK804" s="409"/>
      <c r="AL804" s="79"/>
      <c r="AM804" s="79"/>
      <c r="AN804" s="79"/>
      <c r="AS804" s="409"/>
      <c r="AT804" s="409"/>
      <c r="AU804" s="409"/>
      <c r="AV804" s="422"/>
      <c r="AW804" s="422"/>
      <c r="AX804" s="79"/>
      <c r="BC804" s="409"/>
      <c r="BD804" s="409"/>
      <c r="BE804" s="409"/>
      <c r="BF804" s="422"/>
      <c r="BG804" s="422"/>
      <c r="BH804" s="79"/>
      <c r="BM804" s="409"/>
      <c r="BN804" s="409"/>
      <c r="BO804" s="409"/>
      <c r="BP804" s="422"/>
      <c r="BQ804" s="422"/>
      <c r="BR804" s="79"/>
      <c r="BW804" s="79"/>
      <c r="BX804" s="79"/>
      <c r="BY804" s="79"/>
      <c r="BZ804" s="422"/>
      <c r="CA804" s="422"/>
      <c r="CB804" s="79"/>
      <c r="CG804" s="409"/>
      <c r="CH804" s="409"/>
      <c r="CI804" s="409"/>
      <c r="CJ804" s="422"/>
      <c r="CK804" s="422"/>
      <c r="CL804" s="79"/>
      <c r="CQ804" s="409"/>
      <c r="CR804" s="409"/>
      <c r="CS804" s="409"/>
      <c r="CT804" s="422"/>
      <c r="CU804" s="422"/>
    </row>
    <row r="805" spans="5:99">
      <c r="E805" s="79"/>
      <c r="F805" s="79"/>
      <c r="G805" s="79"/>
      <c r="H805" s="79"/>
      <c r="I805" s="79"/>
      <c r="J805" s="79"/>
      <c r="O805" s="409"/>
      <c r="P805" s="409"/>
      <c r="Q805" s="409"/>
      <c r="R805" s="422"/>
      <c r="S805" s="422"/>
      <c r="T805" s="79"/>
      <c r="Y805" s="409"/>
      <c r="Z805" s="409"/>
      <c r="AA805" s="409"/>
      <c r="AB805" s="422"/>
      <c r="AC805" s="422"/>
      <c r="AD805" s="79"/>
      <c r="AI805" s="409"/>
      <c r="AJ805" s="409"/>
      <c r="AK805" s="409"/>
      <c r="AL805" s="79"/>
      <c r="AM805" s="79"/>
      <c r="AN805" s="79"/>
      <c r="AS805" s="409"/>
      <c r="AT805" s="409"/>
      <c r="AU805" s="409"/>
      <c r="AV805" s="422"/>
      <c r="AW805" s="422"/>
      <c r="AX805" s="79"/>
      <c r="BC805" s="409"/>
      <c r="BD805" s="409"/>
      <c r="BE805" s="409"/>
      <c r="BF805" s="422"/>
      <c r="BG805" s="422"/>
      <c r="BH805" s="79"/>
      <c r="BM805" s="409"/>
      <c r="BN805" s="409"/>
      <c r="BO805" s="409"/>
      <c r="BP805" s="422"/>
      <c r="BQ805" s="422"/>
      <c r="BR805" s="79"/>
      <c r="BW805" s="79"/>
      <c r="BX805" s="79"/>
      <c r="BY805" s="79"/>
      <c r="BZ805" s="422"/>
      <c r="CA805" s="422"/>
      <c r="CB805" s="79"/>
      <c r="CG805" s="409"/>
      <c r="CH805" s="409"/>
      <c r="CI805" s="409"/>
      <c r="CJ805" s="422"/>
      <c r="CK805" s="422"/>
      <c r="CL805" s="79"/>
      <c r="CQ805" s="409"/>
      <c r="CR805" s="409"/>
      <c r="CS805" s="409"/>
      <c r="CT805" s="422"/>
      <c r="CU805" s="422"/>
    </row>
    <row r="806" spans="5:99">
      <c r="E806" s="79"/>
      <c r="F806" s="79"/>
      <c r="G806" s="79"/>
      <c r="H806" s="79"/>
      <c r="I806" s="79"/>
      <c r="J806" s="79"/>
      <c r="O806" s="409"/>
      <c r="P806" s="409"/>
      <c r="Q806" s="409"/>
      <c r="R806" s="422"/>
      <c r="S806" s="422"/>
      <c r="T806" s="79"/>
      <c r="Y806" s="409"/>
      <c r="Z806" s="409"/>
      <c r="AA806" s="409"/>
      <c r="AB806" s="422"/>
      <c r="AC806" s="422"/>
      <c r="AD806" s="79"/>
      <c r="AI806" s="409"/>
      <c r="AJ806" s="409"/>
      <c r="AK806" s="409"/>
      <c r="AL806" s="79"/>
      <c r="AM806" s="79"/>
      <c r="AN806" s="79"/>
      <c r="AS806" s="409"/>
      <c r="AT806" s="409"/>
      <c r="AU806" s="409"/>
      <c r="AV806" s="422"/>
      <c r="AW806" s="422"/>
      <c r="AX806" s="79"/>
      <c r="BC806" s="409"/>
      <c r="BD806" s="409"/>
      <c r="BE806" s="409"/>
      <c r="BF806" s="422"/>
      <c r="BG806" s="422"/>
      <c r="BH806" s="79"/>
      <c r="BM806" s="409"/>
      <c r="BN806" s="409"/>
      <c r="BO806" s="409"/>
      <c r="BP806" s="422"/>
      <c r="BQ806" s="422"/>
      <c r="BR806" s="79"/>
      <c r="BW806" s="79"/>
      <c r="BX806" s="79"/>
      <c r="BY806" s="79"/>
      <c r="BZ806" s="422"/>
      <c r="CA806" s="422"/>
      <c r="CB806" s="79"/>
      <c r="CG806" s="409"/>
      <c r="CH806" s="409"/>
      <c r="CI806" s="409"/>
      <c r="CJ806" s="422"/>
      <c r="CK806" s="422"/>
      <c r="CL806" s="79"/>
      <c r="CQ806" s="409"/>
      <c r="CR806" s="409"/>
      <c r="CS806" s="409"/>
      <c r="CT806" s="422"/>
      <c r="CU806" s="422"/>
    </row>
    <row r="807" spans="5:99">
      <c r="E807" s="79"/>
      <c r="F807" s="79"/>
      <c r="G807" s="79"/>
      <c r="H807" s="79"/>
      <c r="I807" s="79"/>
      <c r="J807" s="79"/>
      <c r="O807" s="409"/>
      <c r="P807" s="409"/>
      <c r="Q807" s="409"/>
      <c r="R807" s="422"/>
      <c r="S807" s="422"/>
      <c r="T807" s="79"/>
      <c r="Y807" s="409"/>
      <c r="Z807" s="409"/>
      <c r="AA807" s="409"/>
      <c r="AB807" s="422"/>
      <c r="AC807" s="422"/>
      <c r="AD807" s="79"/>
      <c r="AI807" s="409"/>
      <c r="AJ807" s="409"/>
      <c r="AK807" s="409"/>
      <c r="AL807" s="79"/>
      <c r="AM807" s="79"/>
      <c r="AN807" s="79"/>
      <c r="AS807" s="409"/>
      <c r="AT807" s="409"/>
      <c r="AU807" s="409"/>
      <c r="AV807" s="422"/>
      <c r="AW807" s="422"/>
      <c r="AX807" s="79"/>
      <c r="BC807" s="409"/>
      <c r="BD807" s="409"/>
      <c r="BE807" s="409"/>
      <c r="BF807" s="422"/>
      <c r="BG807" s="422"/>
      <c r="BH807" s="79"/>
      <c r="BM807" s="409"/>
      <c r="BN807" s="409"/>
      <c r="BO807" s="409"/>
      <c r="BP807" s="422"/>
      <c r="BQ807" s="422"/>
      <c r="BR807" s="79"/>
      <c r="BW807" s="79"/>
      <c r="BX807" s="79"/>
      <c r="BY807" s="79"/>
      <c r="BZ807" s="422"/>
      <c r="CA807" s="422"/>
      <c r="CB807" s="79"/>
      <c r="CG807" s="409"/>
      <c r="CH807" s="409"/>
      <c r="CI807" s="409"/>
      <c r="CJ807" s="422"/>
      <c r="CK807" s="422"/>
      <c r="CL807" s="79"/>
      <c r="CQ807" s="409"/>
      <c r="CR807" s="409"/>
      <c r="CS807" s="409"/>
      <c r="CT807" s="422"/>
      <c r="CU807" s="422"/>
    </row>
    <row r="808" spans="5:99">
      <c r="E808" s="79"/>
      <c r="F808" s="79"/>
      <c r="G808" s="79"/>
      <c r="H808" s="79"/>
      <c r="I808" s="79"/>
      <c r="J808" s="79"/>
      <c r="O808" s="409"/>
      <c r="P808" s="409"/>
      <c r="Q808" s="409"/>
      <c r="R808" s="422"/>
      <c r="S808" s="422"/>
      <c r="T808" s="79"/>
      <c r="Y808" s="409"/>
      <c r="Z808" s="409"/>
      <c r="AA808" s="409"/>
      <c r="AB808" s="422"/>
      <c r="AC808" s="422"/>
      <c r="AD808" s="79"/>
      <c r="AI808" s="409"/>
      <c r="AJ808" s="409"/>
      <c r="AK808" s="409"/>
      <c r="AL808" s="79"/>
      <c r="AM808" s="79"/>
      <c r="AN808" s="79"/>
      <c r="AS808" s="409"/>
      <c r="AT808" s="409"/>
      <c r="AU808" s="409"/>
      <c r="AV808" s="422"/>
      <c r="AW808" s="422"/>
      <c r="AX808" s="79"/>
      <c r="BC808" s="409"/>
      <c r="BD808" s="409"/>
      <c r="BE808" s="409"/>
      <c r="BF808" s="422"/>
      <c r="BG808" s="422"/>
      <c r="BH808" s="79"/>
      <c r="BM808" s="409"/>
      <c r="BN808" s="409"/>
      <c r="BO808" s="409"/>
      <c r="BP808" s="422"/>
      <c r="BQ808" s="422"/>
      <c r="BR808" s="79"/>
      <c r="BW808" s="79"/>
      <c r="BX808" s="79"/>
      <c r="BY808" s="79"/>
      <c r="BZ808" s="422"/>
      <c r="CA808" s="422"/>
      <c r="CB808" s="79"/>
      <c r="CG808" s="409"/>
      <c r="CH808" s="409"/>
      <c r="CI808" s="409"/>
      <c r="CJ808" s="422"/>
      <c r="CK808" s="422"/>
      <c r="CL808" s="79"/>
      <c r="CQ808" s="409"/>
      <c r="CR808" s="409"/>
      <c r="CS808" s="409"/>
      <c r="CT808" s="422"/>
      <c r="CU808" s="422"/>
    </row>
    <row r="809" spans="5:99">
      <c r="E809" s="79"/>
      <c r="F809" s="79"/>
      <c r="G809" s="79"/>
      <c r="H809" s="79"/>
      <c r="I809" s="79"/>
      <c r="J809" s="79"/>
      <c r="O809" s="409"/>
      <c r="P809" s="409"/>
      <c r="Q809" s="409"/>
      <c r="R809" s="422"/>
      <c r="S809" s="422"/>
      <c r="T809" s="79"/>
      <c r="Y809" s="409"/>
      <c r="Z809" s="409"/>
      <c r="AA809" s="409"/>
      <c r="AB809" s="422"/>
      <c r="AC809" s="422"/>
      <c r="AD809" s="79"/>
      <c r="AI809" s="409"/>
      <c r="AJ809" s="409"/>
      <c r="AK809" s="409"/>
      <c r="AL809" s="79"/>
      <c r="AM809" s="79"/>
      <c r="AN809" s="79"/>
      <c r="AS809" s="409"/>
      <c r="AT809" s="409"/>
      <c r="AU809" s="409"/>
      <c r="AV809" s="422"/>
      <c r="AW809" s="422"/>
      <c r="AX809" s="79"/>
      <c r="BC809" s="409"/>
      <c r="BD809" s="409"/>
      <c r="BE809" s="409"/>
      <c r="BF809" s="422"/>
      <c r="BG809" s="422"/>
      <c r="BH809" s="79"/>
      <c r="BM809" s="409"/>
      <c r="BN809" s="409"/>
      <c r="BO809" s="409"/>
      <c r="BP809" s="422"/>
      <c r="BQ809" s="422"/>
      <c r="BR809" s="79"/>
      <c r="BW809" s="79"/>
      <c r="BX809" s="79"/>
      <c r="BY809" s="79"/>
      <c r="BZ809" s="422"/>
      <c r="CA809" s="422"/>
      <c r="CB809" s="79"/>
      <c r="CG809" s="409"/>
      <c r="CH809" s="409"/>
      <c r="CI809" s="409"/>
      <c r="CJ809" s="422"/>
      <c r="CK809" s="422"/>
      <c r="CL809" s="79"/>
      <c r="CQ809" s="409"/>
      <c r="CR809" s="409"/>
      <c r="CS809" s="409"/>
      <c r="CT809" s="422"/>
      <c r="CU809" s="422"/>
    </row>
    <row r="810" spans="5:99">
      <c r="E810" s="79"/>
      <c r="F810" s="79"/>
      <c r="G810" s="79"/>
      <c r="H810" s="79"/>
      <c r="I810" s="79"/>
      <c r="J810" s="79"/>
      <c r="O810" s="409"/>
      <c r="P810" s="409"/>
      <c r="Q810" s="409"/>
      <c r="R810" s="422"/>
      <c r="S810" s="422"/>
      <c r="T810" s="79"/>
      <c r="Y810" s="409"/>
      <c r="Z810" s="409"/>
      <c r="AA810" s="409"/>
      <c r="AB810" s="422"/>
      <c r="AC810" s="422"/>
      <c r="AD810" s="79"/>
      <c r="AI810" s="409"/>
      <c r="AJ810" s="409"/>
      <c r="AK810" s="409"/>
      <c r="AL810" s="79"/>
      <c r="AM810" s="79"/>
      <c r="AN810" s="79"/>
      <c r="AS810" s="409"/>
      <c r="AT810" s="409"/>
      <c r="AU810" s="409"/>
      <c r="AV810" s="422"/>
      <c r="AW810" s="422"/>
      <c r="AX810" s="79"/>
      <c r="BC810" s="409"/>
      <c r="BD810" s="409"/>
      <c r="BE810" s="409"/>
      <c r="BF810" s="422"/>
      <c r="BG810" s="422"/>
      <c r="BH810" s="79"/>
      <c r="BM810" s="409"/>
      <c r="BN810" s="409"/>
      <c r="BO810" s="409"/>
      <c r="BP810" s="422"/>
      <c r="BQ810" s="422"/>
      <c r="BR810" s="79"/>
      <c r="BW810" s="79"/>
      <c r="BX810" s="79"/>
      <c r="BY810" s="79"/>
      <c r="BZ810" s="422"/>
      <c r="CA810" s="422"/>
      <c r="CB810" s="79"/>
      <c r="CG810" s="409"/>
      <c r="CH810" s="409"/>
      <c r="CI810" s="409"/>
      <c r="CJ810" s="422"/>
      <c r="CK810" s="422"/>
      <c r="CL810" s="79"/>
      <c r="CQ810" s="409"/>
      <c r="CR810" s="409"/>
      <c r="CS810" s="409"/>
      <c r="CT810" s="422"/>
      <c r="CU810" s="422"/>
    </row>
    <row r="811" spans="5:99">
      <c r="E811" s="79"/>
      <c r="F811" s="79"/>
      <c r="G811" s="79"/>
      <c r="H811" s="79"/>
      <c r="I811" s="79"/>
      <c r="J811" s="79"/>
      <c r="O811" s="409"/>
      <c r="P811" s="409"/>
      <c r="Q811" s="409"/>
      <c r="R811" s="422"/>
      <c r="S811" s="422"/>
      <c r="T811" s="79"/>
      <c r="Y811" s="409"/>
      <c r="Z811" s="409"/>
      <c r="AA811" s="409"/>
      <c r="AB811" s="422"/>
      <c r="AC811" s="422"/>
      <c r="AD811" s="79"/>
      <c r="AI811" s="409"/>
      <c r="AJ811" s="409"/>
      <c r="AK811" s="409"/>
      <c r="AL811" s="79"/>
      <c r="AM811" s="79"/>
      <c r="AN811" s="79"/>
      <c r="AS811" s="409"/>
      <c r="AT811" s="409"/>
      <c r="AU811" s="409"/>
      <c r="AV811" s="422"/>
      <c r="AW811" s="422"/>
      <c r="AX811" s="79"/>
      <c r="BC811" s="409"/>
      <c r="BD811" s="409"/>
      <c r="BE811" s="409"/>
      <c r="BF811" s="422"/>
      <c r="BG811" s="422"/>
      <c r="BH811" s="79"/>
      <c r="BM811" s="409"/>
      <c r="BN811" s="409"/>
      <c r="BO811" s="409"/>
      <c r="BP811" s="422"/>
      <c r="BQ811" s="422"/>
      <c r="BR811" s="79"/>
      <c r="BW811" s="79"/>
      <c r="BX811" s="79"/>
      <c r="BY811" s="79"/>
      <c r="BZ811" s="422"/>
      <c r="CA811" s="422"/>
      <c r="CB811" s="79"/>
      <c r="CG811" s="409"/>
      <c r="CH811" s="409"/>
      <c r="CI811" s="409"/>
      <c r="CJ811" s="422"/>
      <c r="CK811" s="422"/>
      <c r="CL811" s="79"/>
      <c r="CQ811" s="409"/>
      <c r="CR811" s="409"/>
      <c r="CS811" s="409"/>
      <c r="CT811" s="422"/>
      <c r="CU811" s="422"/>
    </row>
    <row r="812" spans="5:99">
      <c r="E812" s="79"/>
      <c r="F812" s="79"/>
      <c r="G812" s="79"/>
      <c r="H812" s="79"/>
      <c r="I812" s="79"/>
      <c r="J812" s="79"/>
      <c r="O812" s="409"/>
      <c r="P812" s="409"/>
      <c r="Q812" s="409"/>
      <c r="R812" s="422"/>
      <c r="S812" s="422"/>
      <c r="T812" s="79"/>
      <c r="Y812" s="409"/>
      <c r="Z812" s="409"/>
      <c r="AA812" s="409"/>
      <c r="AB812" s="422"/>
      <c r="AC812" s="422"/>
      <c r="AD812" s="79"/>
      <c r="AI812" s="409"/>
      <c r="AJ812" s="409"/>
      <c r="AK812" s="409"/>
      <c r="AL812" s="79"/>
      <c r="AM812" s="79"/>
      <c r="AN812" s="79"/>
      <c r="AS812" s="409"/>
      <c r="AT812" s="409"/>
      <c r="AU812" s="409"/>
      <c r="AV812" s="422"/>
      <c r="AW812" s="422"/>
      <c r="AX812" s="79"/>
      <c r="BC812" s="409"/>
      <c r="BD812" s="409"/>
      <c r="BE812" s="409"/>
      <c r="BF812" s="422"/>
      <c r="BG812" s="422"/>
      <c r="BH812" s="79"/>
      <c r="BM812" s="409"/>
      <c r="BN812" s="409"/>
      <c r="BO812" s="409"/>
      <c r="BP812" s="422"/>
      <c r="BQ812" s="422"/>
      <c r="BR812" s="79"/>
      <c r="BW812" s="79"/>
      <c r="BX812" s="79"/>
      <c r="BY812" s="79"/>
      <c r="BZ812" s="422"/>
      <c r="CA812" s="422"/>
      <c r="CB812" s="79"/>
      <c r="CG812" s="409"/>
      <c r="CH812" s="409"/>
      <c r="CI812" s="409"/>
      <c r="CJ812" s="422"/>
      <c r="CK812" s="422"/>
      <c r="CL812" s="79"/>
      <c r="CQ812" s="409"/>
      <c r="CR812" s="409"/>
      <c r="CS812" s="409"/>
      <c r="CT812" s="422"/>
      <c r="CU812" s="422"/>
    </row>
    <row r="813" spans="5:99">
      <c r="E813" s="79"/>
      <c r="F813" s="79"/>
      <c r="G813" s="79"/>
      <c r="H813" s="79"/>
      <c r="I813" s="79"/>
      <c r="J813" s="79"/>
      <c r="O813" s="409"/>
      <c r="P813" s="409"/>
      <c r="Q813" s="409"/>
      <c r="R813" s="422"/>
      <c r="S813" s="422"/>
      <c r="T813" s="79"/>
      <c r="Y813" s="409"/>
      <c r="Z813" s="409"/>
      <c r="AA813" s="409"/>
      <c r="AB813" s="422"/>
      <c r="AC813" s="422"/>
      <c r="AD813" s="79"/>
      <c r="AI813" s="409"/>
      <c r="AJ813" s="409"/>
      <c r="AK813" s="409"/>
      <c r="AL813" s="79"/>
      <c r="AM813" s="79"/>
      <c r="AN813" s="79"/>
      <c r="AS813" s="409"/>
      <c r="AT813" s="409"/>
      <c r="AU813" s="409"/>
      <c r="AV813" s="422"/>
      <c r="AW813" s="422"/>
      <c r="AX813" s="79"/>
      <c r="BC813" s="409"/>
      <c r="BD813" s="409"/>
      <c r="BE813" s="409"/>
      <c r="BF813" s="422"/>
      <c r="BG813" s="422"/>
      <c r="BH813" s="79"/>
      <c r="BM813" s="409"/>
      <c r="BN813" s="409"/>
      <c r="BO813" s="409"/>
      <c r="BP813" s="422"/>
      <c r="BQ813" s="422"/>
      <c r="BR813" s="79"/>
      <c r="BW813" s="79"/>
      <c r="BX813" s="79"/>
      <c r="BY813" s="79"/>
      <c r="BZ813" s="422"/>
      <c r="CA813" s="422"/>
      <c r="CB813" s="79"/>
      <c r="CG813" s="409"/>
      <c r="CH813" s="409"/>
      <c r="CI813" s="409"/>
      <c r="CJ813" s="422"/>
      <c r="CK813" s="422"/>
      <c r="CL813" s="79"/>
      <c r="CQ813" s="409"/>
      <c r="CR813" s="409"/>
      <c r="CS813" s="409"/>
      <c r="CT813" s="422"/>
      <c r="CU813" s="422"/>
    </row>
    <row r="814" spans="5:99">
      <c r="E814" s="79"/>
      <c r="F814" s="79"/>
      <c r="G814" s="79"/>
      <c r="H814" s="79"/>
      <c r="I814" s="79"/>
      <c r="J814" s="79"/>
      <c r="O814" s="409"/>
      <c r="P814" s="409"/>
      <c r="Q814" s="409"/>
      <c r="R814" s="422"/>
      <c r="S814" s="422"/>
      <c r="T814" s="79"/>
      <c r="Y814" s="409"/>
      <c r="Z814" s="409"/>
      <c r="AA814" s="409"/>
      <c r="AB814" s="422"/>
      <c r="AC814" s="422"/>
      <c r="AD814" s="79"/>
      <c r="AI814" s="409"/>
      <c r="AJ814" s="409"/>
      <c r="AK814" s="409"/>
      <c r="AL814" s="79"/>
      <c r="AM814" s="79"/>
      <c r="AN814" s="79"/>
      <c r="AS814" s="409"/>
      <c r="AT814" s="409"/>
      <c r="AU814" s="409"/>
      <c r="AV814" s="422"/>
      <c r="AW814" s="422"/>
      <c r="AX814" s="79"/>
      <c r="BC814" s="409"/>
      <c r="BD814" s="409"/>
      <c r="BE814" s="409"/>
      <c r="BF814" s="422"/>
      <c r="BG814" s="422"/>
      <c r="BH814" s="79"/>
      <c r="BM814" s="409"/>
      <c r="BN814" s="409"/>
      <c r="BO814" s="409"/>
      <c r="BP814" s="422"/>
      <c r="BQ814" s="422"/>
      <c r="BR814" s="79"/>
      <c r="BW814" s="79"/>
      <c r="BX814" s="79"/>
      <c r="BY814" s="79"/>
      <c r="BZ814" s="422"/>
      <c r="CA814" s="422"/>
      <c r="CB814" s="79"/>
      <c r="CG814" s="409"/>
      <c r="CH814" s="409"/>
      <c r="CI814" s="409"/>
      <c r="CJ814" s="422"/>
      <c r="CK814" s="422"/>
      <c r="CL814" s="79"/>
      <c r="CQ814" s="409"/>
      <c r="CR814" s="409"/>
      <c r="CS814" s="409"/>
      <c r="CT814" s="422"/>
      <c r="CU814" s="422"/>
    </row>
    <row r="815" spans="5:99">
      <c r="E815" s="79"/>
      <c r="F815" s="79"/>
      <c r="G815" s="79"/>
      <c r="H815" s="79"/>
      <c r="I815" s="79"/>
      <c r="J815" s="79"/>
      <c r="O815" s="409"/>
      <c r="P815" s="409"/>
      <c r="Q815" s="409"/>
      <c r="R815" s="422"/>
      <c r="S815" s="422"/>
      <c r="T815" s="79"/>
      <c r="Y815" s="409"/>
      <c r="Z815" s="409"/>
      <c r="AA815" s="409"/>
      <c r="AB815" s="422"/>
      <c r="AC815" s="422"/>
      <c r="AD815" s="79"/>
      <c r="AI815" s="409"/>
      <c r="AJ815" s="409"/>
      <c r="AK815" s="409"/>
      <c r="AL815" s="79"/>
      <c r="AM815" s="79"/>
      <c r="AN815" s="79"/>
      <c r="AS815" s="409"/>
      <c r="AT815" s="409"/>
      <c r="AU815" s="409"/>
      <c r="AV815" s="422"/>
      <c r="AW815" s="422"/>
      <c r="AX815" s="79"/>
      <c r="BC815" s="409"/>
      <c r="BD815" s="409"/>
      <c r="BE815" s="409"/>
      <c r="BF815" s="422"/>
      <c r="BG815" s="422"/>
      <c r="BH815" s="79"/>
      <c r="BM815" s="409"/>
      <c r="BN815" s="409"/>
      <c r="BO815" s="409"/>
      <c r="BP815" s="422"/>
      <c r="BQ815" s="422"/>
      <c r="BR815" s="79"/>
      <c r="BW815" s="79"/>
      <c r="BX815" s="79"/>
      <c r="BY815" s="79"/>
      <c r="BZ815" s="422"/>
      <c r="CA815" s="422"/>
      <c r="CB815" s="79"/>
      <c r="CG815" s="409"/>
      <c r="CH815" s="409"/>
      <c r="CI815" s="409"/>
      <c r="CJ815" s="422"/>
      <c r="CK815" s="422"/>
      <c r="CL815" s="79"/>
      <c r="CQ815" s="409"/>
      <c r="CR815" s="409"/>
      <c r="CS815" s="409"/>
      <c r="CT815" s="422"/>
      <c r="CU815" s="422"/>
    </row>
    <row r="816" spans="5:99">
      <c r="E816" s="79"/>
      <c r="F816" s="79"/>
      <c r="G816" s="79"/>
      <c r="H816" s="79"/>
      <c r="I816" s="79"/>
      <c r="J816" s="79"/>
      <c r="O816" s="409"/>
      <c r="P816" s="409"/>
      <c r="Q816" s="409"/>
      <c r="R816" s="422"/>
      <c r="S816" s="422"/>
      <c r="T816" s="79"/>
      <c r="Y816" s="409"/>
      <c r="Z816" s="409"/>
      <c r="AA816" s="409"/>
      <c r="AB816" s="422"/>
      <c r="AC816" s="422"/>
      <c r="AD816" s="79"/>
      <c r="AI816" s="409"/>
      <c r="AJ816" s="409"/>
      <c r="AK816" s="409"/>
      <c r="AL816" s="79"/>
      <c r="AM816" s="79"/>
      <c r="AN816" s="79"/>
      <c r="AS816" s="409"/>
      <c r="AT816" s="409"/>
      <c r="AU816" s="409"/>
      <c r="AV816" s="422"/>
      <c r="AW816" s="422"/>
      <c r="AX816" s="79"/>
      <c r="BC816" s="409"/>
      <c r="BD816" s="409"/>
      <c r="BE816" s="409"/>
      <c r="BF816" s="422"/>
      <c r="BG816" s="422"/>
      <c r="BH816" s="79"/>
      <c r="BM816" s="409"/>
      <c r="BN816" s="409"/>
      <c r="BO816" s="409"/>
      <c r="BP816" s="422"/>
      <c r="BQ816" s="422"/>
      <c r="BR816" s="79"/>
      <c r="BW816" s="79"/>
      <c r="BX816" s="79"/>
      <c r="BY816" s="79"/>
      <c r="BZ816" s="422"/>
      <c r="CA816" s="422"/>
      <c r="CB816" s="79"/>
      <c r="CG816" s="409"/>
      <c r="CH816" s="409"/>
      <c r="CI816" s="409"/>
      <c r="CJ816" s="422"/>
      <c r="CK816" s="422"/>
      <c r="CL816" s="79"/>
      <c r="CQ816" s="409"/>
      <c r="CR816" s="409"/>
      <c r="CS816" s="409"/>
      <c r="CT816" s="422"/>
      <c r="CU816" s="422"/>
    </row>
    <row r="817" spans="5:99">
      <c r="E817" s="79"/>
      <c r="F817" s="79"/>
      <c r="G817" s="79"/>
      <c r="H817" s="79"/>
      <c r="I817" s="79"/>
      <c r="J817" s="79"/>
      <c r="O817" s="409"/>
      <c r="P817" s="409"/>
      <c r="Q817" s="409"/>
      <c r="R817" s="422"/>
      <c r="S817" s="422"/>
      <c r="T817" s="79"/>
      <c r="Y817" s="409"/>
      <c r="Z817" s="409"/>
      <c r="AA817" s="409"/>
      <c r="AB817" s="422"/>
      <c r="AC817" s="422"/>
      <c r="AD817" s="79"/>
      <c r="AI817" s="409"/>
      <c r="AJ817" s="409"/>
      <c r="AK817" s="409"/>
      <c r="AL817" s="79"/>
      <c r="AM817" s="79"/>
      <c r="AN817" s="79"/>
      <c r="AS817" s="409"/>
      <c r="AT817" s="409"/>
      <c r="AU817" s="409"/>
      <c r="AV817" s="422"/>
      <c r="AW817" s="422"/>
      <c r="AX817" s="79"/>
      <c r="BC817" s="409"/>
      <c r="BD817" s="409"/>
      <c r="BE817" s="409"/>
      <c r="BF817" s="422"/>
      <c r="BG817" s="422"/>
      <c r="BH817" s="79"/>
      <c r="BM817" s="409"/>
      <c r="BN817" s="409"/>
      <c r="BO817" s="409"/>
      <c r="BP817" s="422"/>
      <c r="BQ817" s="422"/>
      <c r="BR817" s="79"/>
      <c r="BW817" s="79"/>
      <c r="BX817" s="79"/>
      <c r="BY817" s="79"/>
      <c r="BZ817" s="422"/>
      <c r="CA817" s="422"/>
      <c r="CB817" s="79"/>
      <c r="CG817" s="409"/>
      <c r="CH817" s="409"/>
      <c r="CI817" s="409"/>
      <c r="CJ817" s="422"/>
      <c r="CK817" s="422"/>
      <c r="CL817" s="79"/>
      <c r="CQ817" s="409"/>
      <c r="CR817" s="409"/>
      <c r="CS817" s="409"/>
      <c r="CT817" s="422"/>
      <c r="CU817" s="422"/>
    </row>
    <row r="818" spans="5:99">
      <c r="E818" s="79"/>
      <c r="F818" s="79"/>
      <c r="G818" s="79"/>
      <c r="H818" s="79"/>
      <c r="I818" s="79"/>
      <c r="J818" s="79"/>
      <c r="O818" s="409"/>
      <c r="P818" s="409"/>
      <c r="Q818" s="409"/>
      <c r="R818" s="422"/>
      <c r="S818" s="422"/>
      <c r="T818" s="79"/>
      <c r="Y818" s="409"/>
      <c r="Z818" s="409"/>
      <c r="AA818" s="409"/>
      <c r="AB818" s="422"/>
      <c r="AC818" s="422"/>
      <c r="AD818" s="79"/>
      <c r="AI818" s="409"/>
      <c r="AJ818" s="409"/>
      <c r="AK818" s="409"/>
      <c r="AL818" s="79"/>
      <c r="AM818" s="79"/>
      <c r="AN818" s="79"/>
      <c r="AS818" s="409"/>
      <c r="AT818" s="409"/>
      <c r="AU818" s="409"/>
      <c r="AV818" s="422"/>
      <c r="AW818" s="422"/>
      <c r="AX818" s="79"/>
      <c r="BC818" s="409"/>
      <c r="BD818" s="409"/>
      <c r="BE818" s="409"/>
      <c r="BF818" s="422"/>
      <c r="BG818" s="422"/>
      <c r="BH818" s="79"/>
      <c r="BM818" s="409"/>
      <c r="BN818" s="409"/>
      <c r="BO818" s="409"/>
      <c r="BP818" s="422"/>
      <c r="BQ818" s="422"/>
      <c r="BR818" s="79"/>
      <c r="BW818" s="79"/>
      <c r="BX818" s="79"/>
      <c r="BY818" s="79"/>
      <c r="BZ818" s="422"/>
      <c r="CA818" s="422"/>
      <c r="CB818" s="79"/>
      <c r="CG818" s="409"/>
      <c r="CH818" s="409"/>
      <c r="CI818" s="409"/>
      <c r="CJ818" s="422"/>
      <c r="CK818" s="422"/>
      <c r="CL818" s="79"/>
      <c r="CQ818" s="409"/>
      <c r="CR818" s="409"/>
      <c r="CS818" s="409"/>
      <c r="CT818" s="422"/>
      <c r="CU818" s="422"/>
    </row>
    <row r="819" spans="5:99">
      <c r="E819" s="79"/>
      <c r="F819" s="79"/>
      <c r="G819" s="79"/>
      <c r="H819" s="79"/>
      <c r="I819" s="79"/>
      <c r="J819" s="79"/>
      <c r="O819" s="409"/>
      <c r="P819" s="409"/>
      <c r="Q819" s="409"/>
      <c r="R819" s="422"/>
      <c r="S819" s="422"/>
      <c r="T819" s="79"/>
      <c r="Y819" s="409"/>
      <c r="Z819" s="409"/>
      <c r="AA819" s="409"/>
      <c r="AB819" s="422"/>
      <c r="AC819" s="422"/>
      <c r="AD819" s="79"/>
      <c r="AI819" s="409"/>
      <c r="AJ819" s="409"/>
      <c r="AK819" s="409"/>
      <c r="AL819" s="79"/>
      <c r="AM819" s="79"/>
      <c r="AN819" s="79"/>
      <c r="AS819" s="409"/>
      <c r="AT819" s="409"/>
      <c r="AU819" s="409"/>
      <c r="AV819" s="422"/>
      <c r="AW819" s="422"/>
      <c r="AX819" s="79"/>
      <c r="BC819" s="409"/>
      <c r="BD819" s="409"/>
      <c r="BE819" s="409"/>
      <c r="BF819" s="422"/>
      <c r="BG819" s="422"/>
      <c r="BH819" s="79"/>
      <c r="BM819" s="409"/>
      <c r="BN819" s="409"/>
      <c r="BO819" s="409"/>
      <c r="BP819" s="422"/>
      <c r="BQ819" s="422"/>
      <c r="BR819" s="79"/>
      <c r="BW819" s="79"/>
      <c r="BX819" s="79"/>
      <c r="BY819" s="79"/>
      <c r="BZ819" s="422"/>
      <c r="CA819" s="422"/>
      <c r="CB819" s="79"/>
      <c r="CG819" s="409"/>
      <c r="CH819" s="409"/>
      <c r="CI819" s="409"/>
      <c r="CJ819" s="422"/>
      <c r="CK819" s="422"/>
      <c r="CL819" s="79"/>
      <c r="CQ819" s="409"/>
      <c r="CR819" s="409"/>
      <c r="CS819" s="409"/>
      <c r="CT819" s="422"/>
      <c r="CU819" s="422"/>
    </row>
    <row r="820" spans="5:99">
      <c r="E820" s="79"/>
      <c r="F820" s="79"/>
      <c r="G820" s="79"/>
      <c r="H820" s="79"/>
      <c r="I820" s="79"/>
      <c r="J820" s="79"/>
      <c r="O820" s="409"/>
      <c r="P820" s="409"/>
      <c r="Q820" s="409"/>
      <c r="R820" s="422"/>
      <c r="S820" s="422"/>
      <c r="T820" s="79"/>
      <c r="Y820" s="409"/>
      <c r="Z820" s="409"/>
      <c r="AA820" s="409"/>
      <c r="AB820" s="422"/>
      <c r="AC820" s="422"/>
      <c r="AD820" s="79"/>
      <c r="AI820" s="409"/>
      <c r="AJ820" s="409"/>
      <c r="AK820" s="409"/>
      <c r="AL820" s="79"/>
      <c r="AM820" s="79"/>
      <c r="AN820" s="79"/>
      <c r="AS820" s="409"/>
      <c r="AT820" s="409"/>
      <c r="AU820" s="409"/>
      <c r="AV820" s="422"/>
      <c r="AW820" s="422"/>
      <c r="AX820" s="79"/>
      <c r="BC820" s="409"/>
      <c r="BD820" s="409"/>
      <c r="BE820" s="409"/>
      <c r="BF820" s="422"/>
      <c r="BG820" s="422"/>
      <c r="BH820" s="79"/>
      <c r="BM820" s="409"/>
      <c r="BN820" s="409"/>
      <c r="BO820" s="409"/>
      <c r="BP820" s="422"/>
      <c r="BQ820" s="422"/>
      <c r="BR820" s="79"/>
      <c r="BW820" s="79"/>
      <c r="BX820" s="79"/>
      <c r="BY820" s="79"/>
      <c r="BZ820" s="422"/>
      <c r="CA820" s="422"/>
      <c r="CB820" s="79"/>
      <c r="CG820" s="409"/>
      <c r="CH820" s="409"/>
      <c r="CI820" s="409"/>
      <c r="CJ820" s="422"/>
      <c r="CK820" s="422"/>
      <c r="CL820" s="79"/>
      <c r="CQ820" s="409"/>
      <c r="CR820" s="409"/>
      <c r="CS820" s="409"/>
      <c r="CT820" s="422"/>
      <c r="CU820" s="422"/>
    </row>
    <row r="821" spans="5:99">
      <c r="E821" s="79"/>
      <c r="F821" s="79"/>
      <c r="G821" s="79"/>
      <c r="H821" s="79"/>
      <c r="I821" s="79"/>
      <c r="J821" s="79"/>
      <c r="O821" s="409"/>
      <c r="P821" s="409"/>
      <c r="Q821" s="409"/>
      <c r="R821" s="422"/>
      <c r="S821" s="422"/>
      <c r="T821" s="79"/>
      <c r="Y821" s="409"/>
      <c r="Z821" s="409"/>
      <c r="AA821" s="409"/>
      <c r="AB821" s="422"/>
      <c r="AC821" s="422"/>
      <c r="AD821" s="79"/>
      <c r="AI821" s="409"/>
      <c r="AJ821" s="409"/>
      <c r="AK821" s="409"/>
      <c r="AL821" s="79"/>
      <c r="AM821" s="79"/>
      <c r="AN821" s="79"/>
      <c r="AS821" s="409"/>
      <c r="AT821" s="409"/>
      <c r="AU821" s="409"/>
      <c r="AV821" s="422"/>
      <c r="AW821" s="422"/>
      <c r="AX821" s="79"/>
      <c r="BC821" s="409"/>
      <c r="BD821" s="409"/>
      <c r="BE821" s="409"/>
      <c r="BF821" s="422"/>
      <c r="BG821" s="422"/>
      <c r="BH821" s="79"/>
      <c r="BM821" s="409"/>
      <c r="BN821" s="409"/>
      <c r="BO821" s="409"/>
      <c r="BP821" s="422"/>
      <c r="BQ821" s="422"/>
      <c r="BR821" s="79"/>
      <c r="BW821" s="79"/>
      <c r="BX821" s="79"/>
      <c r="BY821" s="79"/>
      <c r="BZ821" s="422"/>
      <c r="CA821" s="422"/>
      <c r="CB821" s="79"/>
      <c r="CG821" s="409"/>
      <c r="CH821" s="409"/>
      <c r="CI821" s="409"/>
      <c r="CJ821" s="422"/>
      <c r="CK821" s="422"/>
      <c r="CL821" s="79"/>
      <c r="CQ821" s="409"/>
      <c r="CR821" s="409"/>
      <c r="CS821" s="409"/>
      <c r="CT821" s="422"/>
      <c r="CU821" s="422"/>
    </row>
    <row r="822" spans="5:99">
      <c r="E822" s="79"/>
      <c r="F822" s="79"/>
      <c r="G822" s="79"/>
      <c r="H822" s="79"/>
      <c r="I822" s="79"/>
      <c r="J822" s="79"/>
      <c r="O822" s="409"/>
      <c r="P822" s="409"/>
      <c r="Q822" s="409"/>
      <c r="R822" s="422"/>
      <c r="S822" s="422"/>
      <c r="T822" s="79"/>
      <c r="Y822" s="409"/>
      <c r="Z822" s="409"/>
      <c r="AA822" s="409"/>
      <c r="AB822" s="422"/>
      <c r="AC822" s="422"/>
      <c r="AD822" s="79"/>
      <c r="AI822" s="409"/>
      <c r="AJ822" s="409"/>
      <c r="AK822" s="409"/>
      <c r="AL822" s="79"/>
      <c r="AM822" s="79"/>
      <c r="AN822" s="79"/>
      <c r="AS822" s="409"/>
      <c r="AT822" s="409"/>
      <c r="AU822" s="409"/>
      <c r="AV822" s="422"/>
      <c r="AW822" s="422"/>
      <c r="AX822" s="79"/>
      <c r="BC822" s="409"/>
      <c r="BD822" s="409"/>
      <c r="BE822" s="409"/>
      <c r="BF822" s="422"/>
      <c r="BG822" s="422"/>
      <c r="BH822" s="79"/>
      <c r="BM822" s="409"/>
      <c r="BN822" s="409"/>
      <c r="BO822" s="409"/>
      <c r="BP822" s="422"/>
      <c r="BQ822" s="422"/>
      <c r="BR822" s="79"/>
      <c r="BW822" s="79"/>
      <c r="BX822" s="79"/>
      <c r="BY822" s="79"/>
      <c r="BZ822" s="422"/>
      <c r="CA822" s="422"/>
      <c r="CB822" s="79"/>
      <c r="CG822" s="409"/>
      <c r="CH822" s="409"/>
      <c r="CI822" s="409"/>
      <c r="CJ822" s="422"/>
      <c r="CK822" s="422"/>
      <c r="CL822" s="79"/>
      <c r="CQ822" s="409"/>
      <c r="CR822" s="409"/>
      <c r="CS822" s="409"/>
      <c r="CT822" s="422"/>
      <c r="CU822" s="422"/>
    </row>
    <row r="823" spans="5:99">
      <c r="E823" s="79"/>
      <c r="F823" s="79"/>
      <c r="G823" s="79"/>
      <c r="H823" s="79"/>
      <c r="I823" s="79"/>
      <c r="J823" s="79"/>
      <c r="O823" s="409"/>
      <c r="P823" s="409"/>
      <c r="Q823" s="409"/>
      <c r="R823" s="422"/>
      <c r="S823" s="422"/>
      <c r="T823" s="79"/>
      <c r="Y823" s="409"/>
      <c r="Z823" s="409"/>
      <c r="AA823" s="409"/>
      <c r="AB823" s="422"/>
      <c r="AC823" s="422"/>
      <c r="AD823" s="79"/>
      <c r="AI823" s="409"/>
      <c r="AJ823" s="409"/>
      <c r="AK823" s="409"/>
      <c r="AL823" s="79"/>
      <c r="AM823" s="79"/>
      <c r="AN823" s="79"/>
      <c r="AS823" s="409"/>
      <c r="AT823" s="409"/>
      <c r="AU823" s="409"/>
      <c r="AV823" s="422"/>
      <c r="AW823" s="422"/>
      <c r="AX823" s="79"/>
      <c r="BC823" s="409"/>
      <c r="BD823" s="409"/>
      <c r="BE823" s="409"/>
      <c r="BF823" s="422"/>
      <c r="BG823" s="422"/>
      <c r="BH823" s="79"/>
      <c r="BM823" s="409"/>
      <c r="BN823" s="409"/>
      <c r="BO823" s="409"/>
      <c r="BP823" s="422"/>
      <c r="BQ823" s="422"/>
      <c r="BR823" s="79"/>
      <c r="BW823" s="79"/>
      <c r="BX823" s="79"/>
      <c r="BY823" s="79"/>
      <c r="BZ823" s="422"/>
      <c r="CA823" s="422"/>
      <c r="CB823" s="79"/>
      <c r="CG823" s="409"/>
      <c r="CH823" s="409"/>
      <c r="CI823" s="409"/>
      <c r="CJ823" s="422"/>
      <c r="CK823" s="422"/>
      <c r="CL823" s="79"/>
      <c r="CQ823" s="409"/>
      <c r="CR823" s="409"/>
      <c r="CS823" s="409"/>
      <c r="CT823" s="422"/>
      <c r="CU823" s="422"/>
    </row>
    <row r="824" spans="5:99">
      <c r="E824" s="79"/>
      <c r="F824" s="79"/>
      <c r="G824" s="79"/>
      <c r="H824" s="79"/>
      <c r="I824" s="79"/>
      <c r="J824" s="79"/>
      <c r="O824" s="409"/>
      <c r="P824" s="409"/>
      <c r="Q824" s="409"/>
      <c r="R824" s="422"/>
      <c r="S824" s="422"/>
      <c r="T824" s="79"/>
      <c r="Y824" s="409"/>
      <c r="Z824" s="409"/>
      <c r="AA824" s="409"/>
      <c r="AB824" s="422"/>
      <c r="AC824" s="422"/>
      <c r="AD824" s="79"/>
      <c r="AI824" s="409"/>
      <c r="AJ824" s="409"/>
      <c r="AK824" s="409"/>
      <c r="AL824" s="79"/>
      <c r="AM824" s="79"/>
      <c r="AN824" s="79"/>
      <c r="AS824" s="409"/>
      <c r="AT824" s="409"/>
      <c r="AU824" s="409"/>
      <c r="AV824" s="422"/>
      <c r="AW824" s="422"/>
      <c r="AX824" s="79"/>
      <c r="BC824" s="409"/>
      <c r="BD824" s="409"/>
      <c r="BE824" s="409"/>
      <c r="BF824" s="422"/>
      <c r="BG824" s="422"/>
      <c r="BH824" s="79"/>
      <c r="BM824" s="409"/>
      <c r="BN824" s="409"/>
      <c r="BO824" s="409"/>
      <c r="BP824" s="422"/>
      <c r="BQ824" s="422"/>
      <c r="BR824" s="79"/>
      <c r="BW824" s="79"/>
      <c r="BX824" s="79"/>
      <c r="BY824" s="79"/>
      <c r="BZ824" s="422"/>
      <c r="CA824" s="422"/>
      <c r="CB824" s="79"/>
      <c r="CG824" s="409"/>
      <c r="CH824" s="409"/>
      <c r="CI824" s="409"/>
      <c r="CJ824" s="422"/>
      <c r="CK824" s="422"/>
      <c r="CL824" s="79"/>
      <c r="CQ824" s="409"/>
      <c r="CR824" s="409"/>
      <c r="CS824" s="409"/>
      <c r="CT824" s="422"/>
      <c r="CU824" s="422"/>
    </row>
    <row r="825" spans="5:99">
      <c r="E825" s="79"/>
      <c r="F825" s="79"/>
      <c r="G825" s="79"/>
      <c r="H825" s="79"/>
      <c r="I825" s="79"/>
      <c r="J825" s="79"/>
      <c r="O825" s="409"/>
      <c r="P825" s="409"/>
      <c r="Q825" s="409"/>
      <c r="R825" s="422"/>
      <c r="S825" s="422"/>
      <c r="T825" s="79"/>
      <c r="Y825" s="409"/>
      <c r="Z825" s="409"/>
      <c r="AA825" s="409"/>
      <c r="AB825" s="422"/>
      <c r="AC825" s="422"/>
      <c r="AD825" s="79"/>
      <c r="AI825" s="409"/>
      <c r="AJ825" s="409"/>
      <c r="AK825" s="409"/>
      <c r="AL825" s="79"/>
      <c r="AM825" s="79"/>
      <c r="AN825" s="79"/>
      <c r="AS825" s="409"/>
      <c r="AT825" s="409"/>
      <c r="AU825" s="409"/>
      <c r="AV825" s="422"/>
      <c r="AW825" s="422"/>
      <c r="AX825" s="79"/>
      <c r="BC825" s="409"/>
      <c r="BD825" s="409"/>
      <c r="BE825" s="409"/>
      <c r="BF825" s="422"/>
      <c r="BG825" s="422"/>
      <c r="BH825" s="79"/>
      <c r="BM825" s="409"/>
      <c r="BN825" s="409"/>
      <c r="BO825" s="409"/>
      <c r="BP825" s="422"/>
      <c r="BQ825" s="422"/>
      <c r="BR825" s="79"/>
      <c r="BW825" s="79"/>
      <c r="BX825" s="79"/>
      <c r="BY825" s="79"/>
      <c r="BZ825" s="422"/>
      <c r="CA825" s="422"/>
      <c r="CB825" s="79"/>
      <c r="CG825" s="409"/>
      <c r="CH825" s="409"/>
      <c r="CI825" s="409"/>
      <c r="CJ825" s="422"/>
      <c r="CK825" s="422"/>
      <c r="CL825" s="79"/>
      <c r="CQ825" s="409"/>
      <c r="CR825" s="409"/>
      <c r="CS825" s="409"/>
      <c r="CT825" s="422"/>
      <c r="CU825" s="422"/>
    </row>
    <row r="826" spans="5:99">
      <c r="E826" s="79"/>
      <c r="F826" s="79"/>
      <c r="G826" s="79"/>
      <c r="H826" s="79"/>
      <c r="I826" s="79"/>
      <c r="J826" s="79"/>
      <c r="O826" s="409"/>
      <c r="P826" s="409"/>
      <c r="Q826" s="409"/>
      <c r="R826" s="422"/>
      <c r="S826" s="422"/>
      <c r="T826" s="79"/>
      <c r="Y826" s="409"/>
      <c r="Z826" s="409"/>
      <c r="AA826" s="409"/>
      <c r="AB826" s="422"/>
      <c r="AC826" s="422"/>
      <c r="AD826" s="79"/>
      <c r="AI826" s="409"/>
      <c r="AJ826" s="409"/>
      <c r="AK826" s="409"/>
      <c r="AL826" s="79"/>
      <c r="AM826" s="79"/>
      <c r="AN826" s="79"/>
      <c r="AS826" s="409"/>
      <c r="AT826" s="409"/>
      <c r="AU826" s="409"/>
      <c r="AV826" s="422"/>
      <c r="AW826" s="422"/>
      <c r="AX826" s="79"/>
      <c r="BC826" s="409"/>
      <c r="BD826" s="409"/>
      <c r="BE826" s="409"/>
      <c r="BF826" s="422"/>
      <c r="BG826" s="422"/>
      <c r="BH826" s="79"/>
      <c r="BM826" s="409"/>
      <c r="BN826" s="409"/>
      <c r="BO826" s="409"/>
      <c r="BP826" s="422"/>
      <c r="BQ826" s="422"/>
      <c r="BR826" s="79"/>
      <c r="BW826" s="79"/>
      <c r="BX826" s="79"/>
      <c r="BY826" s="79"/>
      <c r="BZ826" s="422"/>
      <c r="CA826" s="422"/>
      <c r="CB826" s="79"/>
      <c r="CG826" s="409"/>
      <c r="CH826" s="409"/>
      <c r="CI826" s="409"/>
      <c r="CJ826" s="422"/>
      <c r="CK826" s="422"/>
      <c r="CL826" s="79"/>
      <c r="CQ826" s="409"/>
      <c r="CR826" s="409"/>
      <c r="CS826" s="409"/>
      <c r="CT826" s="422"/>
      <c r="CU826" s="422"/>
    </row>
    <row r="827" spans="5:99">
      <c r="E827" s="79"/>
      <c r="F827" s="79"/>
      <c r="G827" s="79"/>
      <c r="H827" s="79"/>
      <c r="I827" s="79"/>
      <c r="J827" s="79"/>
      <c r="O827" s="409"/>
      <c r="P827" s="409"/>
      <c r="Q827" s="409"/>
      <c r="R827" s="422"/>
      <c r="S827" s="422"/>
      <c r="T827" s="79"/>
      <c r="Y827" s="409"/>
      <c r="Z827" s="409"/>
      <c r="AA827" s="409"/>
      <c r="AB827" s="422"/>
      <c r="AC827" s="422"/>
      <c r="AD827" s="79"/>
      <c r="AI827" s="409"/>
      <c r="AJ827" s="409"/>
      <c r="AK827" s="409"/>
      <c r="AL827" s="79"/>
      <c r="AM827" s="79"/>
      <c r="AN827" s="79"/>
      <c r="AS827" s="409"/>
      <c r="AT827" s="409"/>
      <c r="AU827" s="409"/>
      <c r="AV827" s="422"/>
      <c r="AW827" s="422"/>
      <c r="AX827" s="79"/>
      <c r="BC827" s="409"/>
      <c r="BD827" s="409"/>
      <c r="BE827" s="409"/>
      <c r="BF827" s="422"/>
      <c r="BG827" s="422"/>
      <c r="BH827" s="79"/>
      <c r="BM827" s="409"/>
      <c r="BN827" s="409"/>
      <c r="BO827" s="409"/>
      <c r="BP827" s="422"/>
      <c r="BQ827" s="422"/>
      <c r="BR827" s="79"/>
      <c r="BW827" s="79"/>
      <c r="BX827" s="79"/>
      <c r="BY827" s="79"/>
      <c r="BZ827" s="422"/>
      <c r="CA827" s="422"/>
      <c r="CB827" s="79"/>
      <c r="CG827" s="409"/>
      <c r="CH827" s="409"/>
      <c r="CI827" s="409"/>
      <c r="CJ827" s="422"/>
      <c r="CK827" s="422"/>
      <c r="CL827" s="79"/>
      <c r="CQ827" s="409"/>
      <c r="CR827" s="409"/>
      <c r="CS827" s="409"/>
      <c r="CT827" s="422"/>
      <c r="CU827" s="422"/>
    </row>
    <row r="828" spans="5:99">
      <c r="E828" s="79"/>
      <c r="F828" s="79"/>
      <c r="G828" s="79"/>
      <c r="H828" s="79"/>
      <c r="I828" s="79"/>
      <c r="J828" s="79"/>
      <c r="O828" s="409"/>
      <c r="P828" s="409"/>
      <c r="Q828" s="409"/>
      <c r="R828" s="422"/>
      <c r="S828" s="422"/>
      <c r="T828" s="79"/>
      <c r="Y828" s="409"/>
      <c r="Z828" s="409"/>
      <c r="AA828" s="409"/>
      <c r="AB828" s="422"/>
      <c r="AC828" s="422"/>
      <c r="AD828" s="79"/>
      <c r="AI828" s="409"/>
      <c r="AJ828" s="409"/>
      <c r="AK828" s="409"/>
      <c r="AL828" s="79"/>
      <c r="AM828" s="79"/>
      <c r="AN828" s="79"/>
      <c r="AS828" s="409"/>
      <c r="AT828" s="409"/>
      <c r="AU828" s="409"/>
      <c r="AV828" s="422"/>
      <c r="AW828" s="422"/>
      <c r="AX828" s="79"/>
      <c r="BC828" s="409"/>
      <c r="BD828" s="409"/>
      <c r="BE828" s="409"/>
      <c r="BF828" s="422"/>
      <c r="BG828" s="422"/>
      <c r="BH828" s="79"/>
      <c r="BM828" s="409"/>
      <c r="BN828" s="409"/>
      <c r="BO828" s="409"/>
      <c r="BP828" s="422"/>
      <c r="BQ828" s="422"/>
      <c r="BR828" s="79"/>
      <c r="BW828" s="79"/>
      <c r="BX828" s="79"/>
      <c r="BY828" s="79"/>
      <c r="BZ828" s="422"/>
      <c r="CA828" s="422"/>
      <c r="CB828" s="79"/>
      <c r="CG828" s="409"/>
      <c r="CH828" s="409"/>
      <c r="CI828" s="409"/>
      <c r="CJ828" s="422"/>
      <c r="CK828" s="422"/>
      <c r="CL828" s="79"/>
      <c r="CQ828" s="409"/>
      <c r="CR828" s="409"/>
      <c r="CS828" s="409"/>
      <c r="CT828" s="422"/>
      <c r="CU828" s="422"/>
    </row>
    <row r="829" spans="5:99">
      <c r="E829" s="79"/>
      <c r="F829" s="79"/>
      <c r="G829" s="79"/>
      <c r="H829" s="79"/>
      <c r="I829" s="79"/>
      <c r="J829" s="79"/>
      <c r="O829" s="409"/>
      <c r="P829" s="409"/>
      <c r="Q829" s="409"/>
      <c r="R829" s="422"/>
      <c r="S829" s="422"/>
      <c r="T829" s="79"/>
      <c r="Y829" s="409"/>
      <c r="Z829" s="409"/>
      <c r="AA829" s="409"/>
      <c r="AB829" s="422"/>
      <c r="AC829" s="422"/>
      <c r="AD829" s="79"/>
      <c r="AI829" s="409"/>
      <c r="AJ829" s="409"/>
      <c r="AK829" s="409"/>
      <c r="AL829" s="79"/>
      <c r="AM829" s="79"/>
      <c r="AN829" s="79"/>
      <c r="AS829" s="409"/>
      <c r="AT829" s="409"/>
      <c r="AU829" s="409"/>
      <c r="AV829" s="422"/>
      <c r="AW829" s="422"/>
      <c r="AX829" s="79"/>
      <c r="BC829" s="409"/>
      <c r="BD829" s="409"/>
      <c r="BE829" s="409"/>
      <c r="BF829" s="422"/>
      <c r="BG829" s="422"/>
      <c r="BH829" s="79"/>
      <c r="BM829" s="409"/>
      <c r="BN829" s="409"/>
      <c r="BO829" s="409"/>
      <c r="BP829" s="422"/>
      <c r="BQ829" s="422"/>
      <c r="BR829" s="79"/>
      <c r="BW829" s="79"/>
      <c r="BX829" s="79"/>
      <c r="BY829" s="79"/>
      <c r="BZ829" s="422"/>
      <c r="CA829" s="422"/>
      <c r="CB829" s="79"/>
      <c r="CG829" s="409"/>
      <c r="CH829" s="409"/>
      <c r="CI829" s="409"/>
      <c r="CJ829" s="422"/>
      <c r="CK829" s="422"/>
      <c r="CL829" s="79"/>
      <c r="CQ829" s="409"/>
      <c r="CR829" s="409"/>
      <c r="CS829" s="409"/>
      <c r="CT829" s="422"/>
      <c r="CU829" s="422"/>
    </row>
    <row r="830" spans="5:99">
      <c r="E830" s="79"/>
      <c r="F830" s="79"/>
      <c r="G830" s="79"/>
      <c r="H830" s="79"/>
      <c r="I830" s="79"/>
      <c r="J830" s="79"/>
      <c r="O830" s="409"/>
      <c r="P830" s="409"/>
      <c r="Q830" s="409"/>
      <c r="R830" s="422"/>
      <c r="S830" s="422"/>
      <c r="T830" s="79"/>
      <c r="Y830" s="409"/>
      <c r="Z830" s="409"/>
      <c r="AA830" s="409"/>
      <c r="AB830" s="422"/>
      <c r="AC830" s="422"/>
      <c r="AD830" s="79"/>
      <c r="AI830" s="409"/>
      <c r="AJ830" s="409"/>
      <c r="AK830" s="409"/>
      <c r="AL830" s="79"/>
      <c r="AM830" s="79"/>
      <c r="AN830" s="79"/>
      <c r="AS830" s="409"/>
      <c r="AT830" s="409"/>
      <c r="AU830" s="409"/>
      <c r="AV830" s="422"/>
      <c r="AW830" s="422"/>
      <c r="AX830" s="79"/>
      <c r="BC830" s="409"/>
      <c r="BD830" s="409"/>
      <c r="BE830" s="409"/>
      <c r="BF830" s="422"/>
      <c r="BG830" s="422"/>
      <c r="BH830" s="79"/>
      <c r="BM830" s="409"/>
      <c r="BN830" s="409"/>
      <c r="BO830" s="409"/>
      <c r="BP830" s="422"/>
      <c r="BQ830" s="422"/>
      <c r="BR830" s="79"/>
      <c r="BW830" s="79"/>
      <c r="BX830" s="79"/>
      <c r="BY830" s="79"/>
      <c r="BZ830" s="422"/>
      <c r="CA830" s="422"/>
      <c r="CB830" s="79"/>
      <c r="CG830" s="409"/>
      <c r="CH830" s="409"/>
      <c r="CI830" s="409"/>
      <c r="CJ830" s="422"/>
      <c r="CK830" s="422"/>
      <c r="CL830" s="79"/>
      <c r="CQ830" s="409"/>
      <c r="CR830" s="409"/>
      <c r="CS830" s="409"/>
      <c r="CT830" s="422"/>
      <c r="CU830" s="422"/>
    </row>
    <row r="831" spans="5:99">
      <c r="E831" s="79"/>
      <c r="F831" s="79"/>
      <c r="G831" s="79"/>
      <c r="H831" s="79"/>
      <c r="I831" s="79"/>
      <c r="J831" s="79"/>
      <c r="O831" s="409"/>
      <c r="P831" s="409"/>
      <c r="Q831" s="409"/>
      <c r="R831" s="422"/>
      <c r="S831" s="422"/>
      <c r="T831" s="79"/>
      <c r="Y831" s="409"/>
      <c r="Z831" s="409"/>
      <c r="AA831" s="409"/>
      <c r="AB831" s="422"/>
      <c r="AC831" s="422"/>
      <c r="AD831" s="79"/>
      <c r="AI831" s="409"/>
      <c r="AJ831" s="409"/>
      <c r="AK831" s="409"/>
      <c r="AL831" s="79"/>
      <c r="AM831" s="79"/>
      <c r="AN831" s="79"/>
      <c r="AS831" s="409"/>
      <c r="AT831" s="409"/>
      <c r="AU831" s="409"/>
      <c r="AV831" s="422"/>
      <c r="AW831" s="422"/>
      <c r="AX831" s="79"/>
      <c r="BC831" s="409"/>
      <c r="BD831" s="409"/>
      <c r="BE831" s="409"/>
      <c r="BF831" s="422"/>
      <c r="BG831" s="422"/>
      <c r="BH831" s="79"/>
      <c r="BM831" s="409"/>
      <c r="BN831" s="409"/>
      <c r="BO831" s="409"/>
      <c r="BP831" s="422"/>
      <c r="BQ831" s="422"/>
      <c r="BR831" s="79"/>
      <c r="BW831" s="79"/>
      <c r="BX831" s="79"/>
      <c r="BY831" s="79"/>
      <c r="BZ831" s="422"/>
      <c r="CA831" s="422"/>
      <c r="CB831" s="79"/>
      <c r="CG831" s="409"/>
      <c r="CH831" s="409"/>
      <c r="CI831" s="409"/>
      <c r="CJ831" s="422"/>
      <c r="CK831" s="422"/>
      <c r="CL831" s="79"/>
      <c r="CQ831" s="409"/>
      <c r="CR831" s="409"/>
      <c r="CS831" s="409"/>
      <c r="CT831" s="422"/>
      <c r="CU831" s="422"/>
    </row>
    <row r="832" spans="5:99">
      <c r="E832" s="79"/>
      <c r="F832" s="79"/>
      <c r="G832" s="79"/>
      <c r="H832" s="79"/>
      <c r="I832" s="79"/>
      <c r="J832" s="79"/>
      <c r="O832" s="409"/>
      <c r="P832" s="409"/>
      <c r="Q832" s="409"/>
      <c r="R832" s="422"/>
      <c r="S832" s="422"/>
      <c r="T832" s="79"/>
      <c r="Y832" s="409"/>
      <c r="Z832" s="409"/>
      <c r="AA832" s="409"/>
      <c r="AB832" s="422"/>
      <c r="AC832" s="422"/>
      <c r="AD832" s="79"/>
      <c r="AI832" s="409"/>
      <c r="AJ832" s="409"/>
      <c r="AK832" s="409"/>
      <c r="AL832" s="79"/>
      <c r="AM832" s="79"/>
      <c r="AN832" s="79"/>
      <c r="AS832" s="409"/>
      <c r="AT832" s="409"/>
      <c r="AU832" s="409"/>
      <c r="AV832" s="422"/>
      <c r="AW832" s="422"/>
      <c r="AX832" s="79"/>
      <c r="BC832" s="409"/>
      <c r="BD832" s="409"/>
      <c r="BE832" s="409"/>
      <c r="BF832" s="422"/>
      <c r="BG832" s="422"/>
      <c r="BH832" s="79"/>
      <c r="BM832" s="409"/>
      <c r="BN832" s="409"/>
      <c r="BO832" s="409"/>
      <c r="BP832" s="422"/>
      <c r="BQ832" s="422"/>
      <c r="BR832" s="79"/>
      <c r="BW832" s="79"/>
      <c r="BX832" s="79"/>
      <c r="BY832" s="79"/>
      <c r="BZ832" s="422"/>
      <c r="CA832" s="422"/>
      <c r="CB832" s="79"/>
      <c r="CG832" s="409"/>
      <c r="CH832" s="409"/>
      <c r="CI832" s="409"/>
      <c r="CJ832" s="422"/>
      <c r="CK832" s="422"/>
      <c r="CL832" s="79"/>
      <c r="CQ832" s="409"/>
      <c r="CR832" s="409"/>
      <c r="CS832" s="409"/>
      <c r="CT832" s="422"/>
      <c r="CU832" s="422"/>
    </row>
    <row r="833" spans="5:99">
      <c r="E833" s="79"/>
      <c r="F833" s="79"/>
      <c r="G833" s="79"/>
      <c r="H833" s="79"/>
      <c r="I833" s="79"/>
      <c r="J833" s="79"/>
      <c r="O833" s="409"/>
      <c r="P833" s="409"/>
      <c r="Q833" s="409"/>
      <c r="R833" s="422"/>
      <c r="S833" s="422"/>
      <c r="T833" s="79"/>
      <c r="Y833" s="409"/>
      <c r="Z833" s="409"/>
      <c r="AA833" s="409"/>
      <c r="AB833" s="422"/>
      <c r="AC833" s="422"/>
      <c r="AD833" s="79"/>
      <c r="AI833" s="409"/>
      <c r="AJ833" s="409"/>
      <c r="AK833" s="409"/>
      <c r="AL833" s="79"/>
      <c r="AM833" s="79"/>
      <c r="AN833" s="79"/>
      <c r="AS833" s="409"/>
      <c r="AT833" s="409"/>
      <c r="AU833" s="409"/>
      <c r="AV833" s="422"/>
      <c r="AW833" s="422"/>
      <c r="AX833" s="79"/>
      <c r="BC833" s="409"/>
      <c r="BD833" s="409"/>
      <c r="BE833" s="409"/>
      <c r="BF833" s="422"/>
      <c r="BG833" s="422"/>
      <c r="BH833" s="79"/>
      <c r="BM833" s="409"/>
      <c r="BN833" s="409"/>
      <c r="BO833" s="409"/>
      <c r="BP833" s="422"/>
      <c r="BQ833" s="422"/>
      <c r="BR833" s="79"/>
      <c r="BW833" s="79"/>
      <c r="BX833" s="79"/>
      <c r="BY833" s="79"/>
      <c r="BZ833" s="422"/>
      <c r="CA833" s="422"/>
      <c r="CB833" s="79"/>
      <c r="CG833" s="409"/>
      <c r="CH833" s="409"/>
      <c r="CI833" s="409"/>
      <c r="CJ833" s="422"/>
      <c r="CK833" s="422"/>
      <c r="CL833" s="79"/>
      <c r="CQ833" s="409"/>
      <c r="CR833" s="409"/>
      <c r="CS833" s="409"/>
      <c r="CT833" s="422"/>
      <c r="CU833" s="422"/>
    </row>
    <row r="834" spans="5:99">
      <c r="E834" s="79"/>
      <c r="F834" s="79"/>
      <c r="G834" s="79"/>
      <c r="H834" s="79"/>
      <c r="I834" s="79"/>
      <c r="J834" s="79"/>
      <c r="O834" s="409"/>
      <c r="P834" s="409"/>
      <c r="Q834" s="409"/>
      <c r="R834" s="422"/>
      <c r="S834" s="422"/>
      <c r="T834" s="79"/>
      <c r="Y834" s="409"/>
      <c r="Z834" s="409"/>
      <c r="AA834" s="409"/>
      <c r="AB834" s="422"/>
      <c r="AC834" s="422"/>
      <c r="AD834" s="79"/>
      <c r="AI834" s="409"/>
      <c r="AJ834" s="409"/>
      <c r="AK834" s="409"/>
      <c r="AL834" s="79"/>
      <c r="AM834" s="79"/>
      <c r="AN834" s="79"/>
      <c r="AS834" s="409"/>
      <c r="AT834" s="409"/>
      <c r="AU834" s="409"/>
      <c r="AV834" s="422"/>
      <c r="AW834" s="422"/>
      <c r="AX834" s="79"/>
      <c r="BC834" s="409"/>
      <c r="BD834" s="409"/>
      <c r="BE834" s="409"/>
      <c r="BF834" s="422"/>
      <c r="BG834" s="422"/>
      <c r="BH834" s="79"/>
      <c r="BM834" s="409"/>
      <c r="BN834" s="409"/>
      <c r="BO834" s="409"/>
      <c r="BP834" s="422"/>
      <c r="BQ834" s="422"/>
      <c r="BR834" s="79"/>
      <c r="BW834" s="79"/>
      <c r="BX834" s="79"/>
      <c r="BY834" s="79"/>
      <c r="BZ834" s="422"/>
      <c r="CA834" s="422"/>
      <c r="CB834" s="79"/>
      <c r="CG834" s="409"/>
      <c r="CH834" s="409"/>
      <c r="CI834" s="409"/>
      <c r="CJ834" s="422"/>
      <c r="CK834" s="422"/>
      <c r="CL834" s="79"/>
      <c r="CQ834" s="409"/>
      <c r="CR834" s="409"/>
      <c r="CS834" s="409"/>
      <c r="CT834" s="422"/>
      <c r="CU834" s="422"/>
    </row>
    <row r="835" spans="5:99">
      <c r="E835" s="79"/>
      <c r="F835" s="79"/>
      <c r="G835" s="79"/>
      <c r="H835" s="79"/>
      <c r="I835" s="79"/>
      <c r="J835" s="79"/>
      <c r="O835" s="409"/>
      <c r="P835" s="409"/>
      <c r="Q835" s="409"/>
      <c r="R835" s="422"/>
      <c r="S835" s="422"/>
      <c r="T835" s="79"/>
      <c r="Y835" s="409"/>
      <c r="Z835" s="409"/>
      <c r="AA835" s="409"/>
      <c r="AB835" s="422"/>
      <c r="AC835" s="422"/>
      <c r="AD835" s="79"/>
      <c r="AI835" s="409"/>
      <c r="AJ835" s="409"/>
      <c r="AK835" s="409"/>
      <c r="AL835" s="79"/>
      <c r="AM835" s="79"/>
      <c r="AN835" s="79"/>
      <c r="AS835" s="409"/>
      <c r="AT835" s="409"/>
      <c r="AU835" s="409"/>
      <c r="AV835" s="422"/>
      <c r="AW835" s="422"/>
      <c r="AX835" s="79"/>
      <c r="BC835" s="409"/>
      <c r="BD835" s="409"/>
      <c r="BE835" s="409"/>
      <c r="BF835" s="422"/>
      <c r="BG835" s="422"/>
      <c r="BH835" s="79"/>
      <c r="BM835" s="409"/>
      <c r="BN835" s="409"/>
      <c r="BO835" s="409"/>
      <c r="BP835" s="422"/>
      <c r="BQ835" s="422"/>
      <c r="BR835" s="79"/>
      <c r="BW835" s="79"/>
      <c r="BX835" s="79"/>
      <c r="BY835" s="79"/>
      <c r="BZ835" s="422"/>
      <c r="CA835" s="422"/>
      <c r="CB835" s="79"/>
      <c r="CG835" s="409"/>
      <c r="CH835" s="409"/>
      <c r="CI835" s="409"/>
      <c r="CJ835" s="422"/>
      <c r="CK835" s="422"/>
      <c r="CL835" s="79"/>
      <c r="CQ835" s="409"/>
      <c r="CR835" s="409"/>
      <c r="CS835" s="409"/>
      <c r="CT835" s="422"/>
      <c r="CU835" s="422"/>
    </row>
    <row r="836" spans="5:99">
      <c r="E836" s="79"/>
      <c r="F836" s="79"/>
      <c r="G836" s="79"/>
      <c r="H836" s="79"/>
      <c r="I836" s="79"/>
      <c r="J836" s="79"/>
      <c r="O836" s="409"/>
      <c r="P836" s="409"/>
      <c r="Q836" s="409"/>
      <c r="R836" s="422"/>
      <c r="S836" s="422"/>
      <c r="T836" s="79"/>
      <c r="Y836" s="409"/>
      <c r="Z836" s="409"/>
      <c r="AA836" s="409"/>
      <c r="AB836" s="422"/>
      <c r="AC836" s="422"/>
      <c r="AD836" s="79"/>
      <c r="AI836" s="409"/>
      <c r="AJ836" s="409"/>
      <c r="AK836" s="409"/>
      <c r="AL836" s="79"/>
      <c r="AM836" s="79"/>
      <c r="AN836" s="79"/>
      <c r="AS836" s="409"/>
      <c r="AT836" s="409"/>
      <c r="AU836" s="409"/>
      <c r="AV836" s="422"/>
      <c r="AW836" s="422"/>
      <c r="AX836" s="79"/>
      <c r="BC836" s="409"/>
      <c r="BD836" s="409"/>
      <c r="BE836" s="409"/>
      <c r="BF836" s="422"/>
      <c r="BG836" s="422"/>
      <c r="BH836" s="79"/>
      <c r="BM836" s="409"/>
      <c r="BN836" s="409"/>
      <c r="BO836" s="409"/>
      <c r="BP836" s="422"/>
      <c r="BQ836" s="422"/>
      <c r="BR836" s="79"/>
      <c r="BW836" s="79"/>
      <c r="BX836" s="79"/>
      <c r="BY836" s="79"/>
      <c r="BZ836" s="422"/>
      <c r="CA836" s="422"/>
      <c r="CB836" s="79"/>
      <c r="CG836" s="409"/>
      <c r="CH836" s="409"/>
      <c r="CI836" s="409"/>
      <c r="CJ836" s="422"/>
      <c r="CK836" s="422"/>
      <c r="CL836" s="79"/>
      <c r="CQ836" s="409"/>
      <c r="CR836" s="409"/>
      <c r="CS836" s="409"/>
      <c r="CT836" s="422"/>
      <c r="CU836" s="422"/>
    </row>
    <row r="837" spans="5:99">
      <c r="E837" s="79"/>
      <c r="F837" s="79"/>
      <c r="G837" s="79"/>
      <c r="H837" s="79"/>
      <c r="I837" s="79"/>
      <c r="J837" s="79"/>
      <c r="O837" s="409"/>
      <c r="P837" s="409"/>
      <c r="Q837" s="409"/>
      <c r="R837" s="422"/>
      <c r="S837" s="422"/>
      <c r="T837" s="79"/>
      <c r="Y837" s="409"/>
      <c r="Z837" s="409"/>
      <c r="AA837" s="409"/>
      <c r="AB837" s="422"/>
      <c r="AC837" s="422"/>
      <c r="AD837" s="79"/>
      <c r="AI837" s="409"/>
      <c r="AJ837" s="409"/>
      <c r="AK837" s="409"/>
      <c r="AL837" s="79"/>
      <c r="AM837" s="79"/>
      <c r="AN837" s="79"/>
      <c r="AS837" s="409"/>
      <c r="AT837" s="409"/>
      <c r="AU837" s="409"/>
      <c r="AV837" s="422"/>
      <c r="AW837" s="422"/>
      <c r="AX837" s="79"/>
      <c r="BC837" s="409"/>
      <c r="BD837" s="409"/>
      <c r="BE837" s="409"/>
      <c r="BF837" s="422"/>
      <c r="BG837" s="422"/>
      <c r="BH837" s="79"/>
      <c r="BM837" s="409"/>
      <c r="BN837" s="409"/>
      <c r="BO837" s="409"/>
      <c r="BP837" s="422"/>
      <c r="BQ837" s="422"/>
      <c r="BR837" s="79"/>
      <c r="BW837" s="79"/>
      <c r="BX837" s="79"/>
      <c r="BY837" s="79"/>
      <c r="BZ837" s="422"/>
      <c r="CA837" s="422"/>
      <c r="CB837" s="79"/>
      <c r="CG837" s="409"/>
      <c r="CH837" s="409"/>
      <c r="CI837" s="409"/>
      <c r="CJ837" s="422"/>
      <c r="CK837" s="422"/>
      <c r="CL837" s="79"/>
      <c r="CQ837" s="409"/>
      <c r="CR837" s="409"/>
      <c r="CS837" s="409"/>
      <c r="CT837" s="422"/>
      <c r="CU837" s="422"/>
    </row>
    <row r="838" spans="5:99">
      <c r="E838" s="79"/>
      <c r="F838" s="79"/>
      <c r="G838" s="79"/>
      <c r="H838" s="79"/>
      <c r="I838" s="79"/>
      <c r="J838" s="79"/>
      <c r="O838" s="409"/>
      <c r="P838" s="409"/>
      <c r="Q838" s="409"/>
      <c r="R838" s="422"/>
      <c r="S838" s="422"/>
      <c r="T838" s="79"/>
      <c r="Y838" s="409"/>
      <c r="Z838" s="409"/>
      <c r="AA838" s="409"/>
      <c r="AB838" s="422"/>
      <c r="AC838" s="422"/>
      <c r="AD838" s="79"/>
      <c r="AI838" s="409"/>
      <c r="AJ838" s="409"/>
      <c r="AK838" s="409"/>
      <c r="AL838" s="79"/>
      <c r="AM838" s="79"/>
      <c r="AN838" s="79"/>
      <c r="AS838" s="409"/>
      <c r="AT838" s="409"/>
      <c r="AU838" s="409"/>
      <c r="AV838" s="422"/>
      <c r="AW838" s="422"/>
      <c r="AX838" s="79"/>
      <c r="BC838" s="409"/>
      <c r="BD838" s="409"/>
      <c r="BE838" s="409"/>
      <c r="BF838" s="422"/>
      <c r="BG838" s="422"/>
      <c r="BH838" s="79"/>
      <c r="BM838" s="409"/>
      <c r="BN838" s="409"/>
      <c r="BO838" s="409"/>
      <c r="BP838" s="422"/>
      <c r="BQ838" s="422"/>
      <c r="BR838" s="79"/>
      <c r="BW838" s="79"/>
      <c r="BX838" s="79"/>
      <c r="BY838" s="79"/>
      <c r="BZ838" s="422"/>
      <c r="CA838" s="422"/>
      <c r="CB838" s="79"/>
      <c r="CG838" s="409"/>
      <c r="CH838" s="409"/>
      <c r="CI838" s="409"/>
      <c r="CJ838" s="422"/>
      <c r="CK838" s="422"/>
      <c r="CL838" s="79"/>
      <c r="CQ838" s="409"/>
      <c r="CR838" s="409"/>
      <c r="CS838" s="409"/>
      <c r="CT838" s="422"/>
      <c r="CU838" s="422"/>
    </row>
    <row r="839" spans="5:99">
      <c r="E839" s="79"/>
      <c r="F839" s="79"/>
      <c r="G839" s="79"/>
      <c r="H839" s="79"/>
      <c r="I839" s="79"/>
      <c r="J839" s="79"/>
      <c r="O839" s="409"/>
      <c r="P839" s="409"/>
      <c r="Q839" s="409"/>
      <c r="R839" s="422"/>
      <c r="S839" s="422"/>
      <c r="T839" s="79"/>
      <c r="Y839" s="409"/>
      <c r="Z839" s="409"/>
      <c r="AA839" s="409"/>
      <c r="AB839" s="422"/>
      <c r="AC839" s="422"/>
      <c r="AD839" s="79"/>
      <c r="AI839" s="409"/>
      <c r="AJ839" s="409"/>
      <c r="AK839" s="409"/>
      <c r="AL839" s="79"/>
      <c r="AM839" s="79"/>
      <c r="AN839" s="79"/>
      <c r="AS839" s="409"/>
      <c r="AT839" s="409"/>
      <c r="AU839" s="409"/>
      <c r="AV839" s="422"/>
      <c r="AW839" s="422"/>
      <c r="AX839" s="79"/>
      <c r="BC839" s="409"/>
      <c r="BD839" s="409"/>
      <c r="BE839" s="409"/>
      <c r="BF839" s="422"/>
      <c r="BG839" s="422"/>
      <c r="BH839" s="79"/>
      <c r="BM839" s="409"/>
      <c r="BN839" s="409"/>
      <c r="BO839" s="409"/>
      <c r="BP839" s="422"/>
      <c r="BQ839" s="422"/>
      <c r="BR839" s="79"/>
      <c r="BW839" s="79"/>
      <c r="BX839" s="79"/>
      <c r="BY839" s="79"/>
      <c r="BZ839" s="422"/>
      <c r="CA839" s="422"/>
      <c r="CB839" s="79"/>
      <c r="CG839" s="409"/>
      <c r="CH839" s="409"/>
      <c r="CI839" s="409"/>
      <c r="CJ839" s="422"/>
      <c r="CK839" s="422"/>
      <c r="CL839" s="79"/>
      <c r="CQ839" s="409"/>
      <c r="CR839" s="409"/>
      <c r="CS839" s="409"/>
      <c r="CT839" s="422"/>
      <c r="CU839" s="422"/>
    </row>
    <row r="840" spans="5:99">
      <c r="E840" s="79"/>
      <c r="F840" s="79"/>
      <c r="G840" s="79"/>
      <c r="H840" s="79"/>
      <c r="I840" s="79"/>
      <c r="J840" s="79"/>
      <c r="O840" s="409"/>
      <c r="P840" s="409"/>
      <c r="Q840" s="409"/>
      <c r="R840" s="422"/>
      <c r="S840" s="422"/>
      <c r="T840" s="79"/>
      <c r="Y840" s="409"/>
      <c r="Z840" s="409"/>
      <c r="AA840" s="409"/>
      <c r="AB840" s="422"/>
      <c r="AC840" s="422"/>
      <c r="AD840" s="79"/>
      <c r="AI840" s="409"/>
      <c r="AJ840" s="409"/>
      <c r="AK840" s="409"/>
      <c r="AL840" s="79"/>
      <c r="AM840" s="79"/>
      <c r="AN840" s="79"/>
      <c r="AS840" s="409"/>
      <c r="AT840" s="409"/>
      <c r="AU840" s="409"/>
      <c r="AV840" s="422"/>
      <c r="AW840" s="422"/>
      <c r="AX840" s="79"/>
      <c r="BC840" s="409"/>
      <c r="BD840" s="409"/>
      <c r="BE840" s="409"/>
      <c r="BF840" s="422"/>
      <c r="BG840" s="422"/>
      <c r="BH840" s="79"/>
      <c r="BM840" s="409"/>
      <c r="BN840" s="409"/>
      <c r="BO840" s="409"/>
      <c r="BP840" s="422"/>
      <c r="BQ840" s="422"/>
      <c r="BR840" s="79"/>
      <c r="BW840" s="79"/>
      <c r="BX840" s="79"/>
      <c r="BY840" s="79"/>
      <c r="BZ840" s="422"/>
      <c r="CA840" s="422"/>
      <c r="CB840" s="79"/>
      <c r="CG840" s="409"/>
      <c r="CH840" s="409"/>
      <c r="CI840" s="409"/>
      <c r="CJ840" s="422"/>
      <c r="CK840" s="422"/>
      <c r="CL840" s="79"/>
      <c r="CQ840" s="409"/>
      <c r="CR840" s="409"/>
      <c r="CS840" s="409"/>
      <c r="CT840" s="422"/>
      <c r="CU840" s="422"/>
    </row>
    <row r="841" spans="5:99">
      <c r="E841" s="79"/>
      <c r="F841" s="79"/>
      <c r="G841" s="79"/>
      <c r="H841" s="79"/>
      <c r="I841" s="79"/>
      <c r="J841" s="79"/>
      <c r="O841" s="409"/>
      <c r="P841" s="409"/>
      <c r="Q841" s="409"/>
      <c r="R841" s="422"/>
      <c r="S841" s="422"/>
      <c r="T841" s="79"/>
      <c r="Y841" s="409"/>
      <c r="Z841" s="409"/>
      <c r="AA841" s="409"/>
      <c r="AB841" s="422"/>
      <c r="AC841" s="422"/>
      <c r="AD841" s="79"/>
      <c r="AI841" s="409"/>
      <c r="AJ841" s="409"/>
      <c r="AK841" s="409"/>
      <c r="AL841" s="79"/>
      <c r="AM841" s="79"/>
      <c r="AN841" s="79"/>
      <c r="AS841" s="409"/>
      <c r="AT841" s="409"/>
      <c r="AU841" s="409"/>
      <c r="AV841" s="422"/>
      <c r="AW841" s="422"/>
      <c r="AX841" s="79"/>
      <c r="BC841" s="409"/>
      <c r="BD841" s="409"/>
      <c r="BE841" s="409"/>
      <c r="BF841" s="422"/>
      <c r="BG841" s="422"/>
      <c r="BH841" s="79"/>
      <c r="BM841" s="409"/>
      <c r="BN841" s="409"/>
      <c r="BO841" s="409"/>
      <c r="BP841" s="422"/>
      <c r="BQ841" s="422"/>
      <c r="BR841" s="79"/>
      <c r="BW841" s="79"/>
      <c r="BX841" s="79"/>
      <c r="BY841" s="79"/>
      <c r="BZ841" s="422"/>
      <c r="CA841" s="422"/>
      <c r="CB841" s="79"/>
      <c r="CG841" s="409"/>
      <c r="CH841" s="409"/>
      <c r="CI841" s="409"/>
      <c r="CJ841" s="422"/>
      <c r="CK841" s="422"/>
      <c r="CL841" s="79"/>
      <c r="CQ841" s="409"/>
      <c r="CR841" s="409"/>
      <c r="CS841" s="409"/>
      <c r="CT841" s="422"/>
      <c r="CU841" s="422"/>
    </row>
    <row r="842" spans="5:99">
      <c r="E842" s="79"/>
      <c r="F842" s="79"/>
      <c r="G842" s="79"/>
      <c r="H842" s="79"/>
      <c r="I842" s="79"/>
      <c r="J842" s="79"/>
      <c r="O842" s="409"/>
      <c r="P842" s="409"/>
      <c r="Q842" s="409"/>
      <c r="R842" s="422"/>
      <c r="S842" s="422"/>
      <c r="T842" s="79"/>
      <c r="Y842" s="409"/>
      <c r="Z842" s="409"/>
      <c r="AA842" s="409"/>
      <c r="AB842" s="422"/>
      <c r="AC842" s="422"/>
      <c r="AD842" s="79"/>
      <c r="AI842" s="409"/>
      <c r="AJ842" s="409"/>
      <c r="AK842" s="409"/>
      <c r="AL842" s="79"/>
      <c r="AM842" s="79"/>
      <c r="AN842" s="79"/>
      <c r="AS842" s="409"/>
      <c r="AT842" s="409"/>
      <c r="AU842" s="409"/>
      <c r="AV842" s="422"/>
      <c r="AW842" s="422"/>
      <c r="AX842" s="79"/>
      <c r="BC842" s="409"/>
      <c r="BD842" s="409"/>
      <c r="BE842" s="409"/>
      <c r="BF842" s="422"/>
      <c r="BG842" s="422"/>
      <c r="BH842" s="79"/>
      <c r="BM842" s="409"/>
      <c r="BN842" s="409"/>
      <c r="BO842" s="409"/>
      <c r="BP842" s="422"/>
      <c r="BQ842" s="422"/>
      <c r="BR842" s="79"/>
      <c r="BW842" s="79"/>
      <c r="BX842" s="79"/>
      <c r="BY842" s="79"/>
      <c r="BZ842" s="422"/>
      <c r="CA842" s="422"/>
      <c r="CB842" s="79"/>
      <c r="CG842" s="409"/>
      <c r="CH842" s="409"/>
      <c r="CI842" s="409"/>
      <c r="CJ842" s="422"/>
      <c r="CK842" s="422"/>
      <c r="CL842" s="79"/>
      <c r="CQ842" s="409"/>
      <c r="CR842" s="409"/>
      <c r="CS842" s="409"/>
      <c r="CT842" s="422"/>
      <c r="CU842" s="422"/>
    </row>
    <row r="843" spans="5:99">
      <c r="E843" s="79"/>
      <c r="F843" s="79"/>
      <c r="G843" s="79"/>
      <c r="H843" s="79"/>
      <c r="I843" s="79"/>
      <c r="J843" s="79"/>
      <c r="O843" s="409"/>
      <c r="P843" s="409"/>
      <c r="Q843" s="409"/>
      <c r="R843" s="422"/>
      <c r="S843" s="422"/>
      <c r="T843" s="79"/>
      <c r="Y843" s="409"/>
      <c r="Z843" s="409"/>
      <c r="AA843" s="409"/>
      <c r="AB843" s="422"/>
      <c r="AC843" s="422"/>
      <c r="AD843" s="79"/>
      <c r="AI843" s="409"/>
      <c r="AJ843" s="409"/>
      <c r="AK843" s="409"/>
      <c r="AL843" s="79"/>
      <c r="AM843" s="79"/>
      <c r="AN843" s="79"/>
      <c r="AS843" s="409"/>
      <c r="AT843" s="409"/>
      <c r="AU843" s="409"/>
      <c r="AV843" s="422"/>
      <c r="AW843" s="422"/>
      <c r="AX843" s="79"/>
      <c r="BC843" s="409"/>
      <c r="BD843" s="409"/>
      <c r="BE843" s="409"/>
      <c r="BF843" s="422"/>
      <c r="BG843" s="422"/>
      <c r="BH843" s="79"/>
      <c r="BM843" s="409"/>
      <c r="BN843" s="409"/>
      <c r="BO843" s="409"/>
      <c r="BP843" s="422"/>
      <c r="BQ843" s="422"/>
      <c r="BR843" s="79"/>
      <c r="BW843" s="79"/>
      <c r="BX843" s="79"/>
      <c r="BY843" s="79"/>
      <c r="BZ843" s="422"/>
      <c r="CA843" s="422"/>
      <c r="CB843" s="79"/>
      <c r="CG843" s="409"/>
      <c r="CH843" s="409"/>
      <c r="CI843" s="409"/>
      <c r="CJ843" s="422"/>
      <c r="CK843" s="422"/>
      <c r="CL843" s="79"/>
      <c r="CQ843" s="409"/>
      <c r="CR843" s="409"/>
      <c r="CS843" s="409"/>
      <c r="CT843" s="422"/>
      <c r="CU843" s="422"/>
    </row>
    <row r="844" spans="5:99">
      <c r="E844" s="79"/>
      <c r="F844" s="79"/>
      <c r="G844" s="79"/>
      <c r="H844" s="79"/>
      <c r="I844" s="79"/>
      <c r="J844" s="79"/>
      <c r="O844" s="409"/>
      <c r="P844" s="409"/>
      <c r="Q844" s="409"/>
      <c r="R844" s="422"/>
      <c r="S844" s="422"/>
      <c r="T844" s="79"/>
      <c r="Y844" s="409"/>
      <c r="Z844" s="409"/>
      <c r="AA844" s="409"/>
      <c r="AB844" s="422"/>
      <c r="AC844" s="422"/>
      <c r="AD844" s="79"/>
      <c r="AI844" s="409"/>
      <c r="AJ844" s="409"/>
      <c r="AK844" s="409"/>
      <c r="AL844" s="79"/>
      <c r="AM844" s="79"/>
      <c r="AN844" s="79"/>
      <c r="AS844" s="409"/>
      <c r="AT844" s="409"/>
      <c r="AU844" s="409"/>
      <c r="AV844" s="422"/>
      <c r="AW844" s="422"/>
      <c r="AX844" s="79"/>
      <c r="BC844" s="409"/>
      <c r="BD844" s="409"/>
      <c r="BE844" s="409"/>
      <c r="BF844" s="422"/>
      <c r="BG844" s="422"/>
      <c r="BH844" s="79"/>
      <c r="BM844" s="409"/>
      <c r="BN844" s="409"/>
      <c r="BO844" s="409"/>
      <c r="BP844" s="422"/>
      <c r="BQ844" s="422"/>
      <c r="BR844" s="79"/>
      <c r="BW844" s="79"/>
      <c r="BX844" s="79"/>
      <c r="BY844" s="79"/>
      <c r="BZ844" s="422"/>
      <c r="CA844" s="422"/>
      <c r="CB844" s="79"/>
      <c r="CG844" s="409"/>
      <c r="CH844" s="409"/>
      <c r="CI844" s="409"/>
      <c r="CJ844" s="422"/>
      <c r="CK844" s="422"/>
      <c r="CL844" s="79"/>
      <c r="CQ844" s="409"/>
      <c r="CR844" s="409"/>
      <c r="CS844" s="409"/>
      <c r="CT844" s="422"/>
      <c r="CU844" s="422"/>
    </row>
    <row r="845" spans="5:99">
      <c r="E845" s="79"/>
      <c r="F845" s="79"/>
      <c r="G845" s="79"/>
      <c r="H845" s="79"/>
      <c r="I845" s="79"/>
      <c r="J845" s="79"/>
      <c r="O845" s="409"/>
      <c r="P845" s="409"/>
      <c r="Q845" s="409"/>
      <c r="R845" s="422"/>
      <c r="S845" s="422"/>
      <c r="T845" s="79"/>
      <c r="Y845" s="409"/>
      <c r="Z845" s="409"/>
      <c r="AA845" s="409"/>
      <c r="AB845" s="422"/>
      <c r="AC845" s="422"/>
      <c r="AD845" s="79"/>
      <c r="AI845" s="409"/>
      <c r="AJ845" s="409"/>
      <c r="AK845" s="409"/>
      <c r="AL845" s="79"/>
      <c r="AM845" s="79"/>
      <c r="AN845" s="79"/>
      <c r="AS845" s="409"/>
      <c r="AT845" s="409"/>
      <c r="AU845" s="409"/>
      <c r="AV845" s="422"/>
      <c r="AW845" s="422"/>
      <c r="AX845" s="79"/>
      <c r="BC845" s="409"/>
      <c r="BD845" s="409"/>
      <c r="BE845" s="409"/>
      <c r="BF845" s="422"/>
      <c r="BG845" s="422"/>
      <c r="BH845" s="79"/>
      <c r="BM845" s="409"/>
      <c r="BN845" s="409"/>
      <c r="BO845" s="409"/>
      <c r="BP845" s="422"/>
      <c r="BQ845" s="422"/>
      <c r="BR845" s="79"/>
      <c r="BW845" s="79"/>
      <c r="BX845" s="79"/>
      <c r="BY845" s="79"/>
      <c r="BZ845" s="422"/>
      <c r="CA845" s="422"/>
      <c r="CB845" s="79"/>
      <c r="CG845" s="409"/>
      <c r="CH845" s="409"/>
      <c r="CI845" s="409"/>
      <c r="CJ845" s="422"/>
      <c r="CK845" s="422"/>
      <c r="CL845" s="79"/>
      <c r="CQ845" s="409"/>
      <c r="CR845" s="409"/>
      <c r="CS845" s="409"/>
      <c r="CT845" s="422"/>
      <c r="CU845" s="422"/>
    </row>
    <row r="846" spans="5:99">
      <c r="E846" s="79"/>
      <c r="F846" s="79"/>
      <c r="G846" s="79"/>
      <c r="H846" s="79"/>
      <c r="I846" s="79"/>
      <c r="J846" s="79"/>
      <c r="O846" s="409"/>
      <c r="P846" s="409"/>
      <c r="Q846" s="409"/>
      <c r="R846" s="422"/>
      <c r="S846" s="422"/>
      <c r="T846" s="79"/>
      <c r="Y846" s="409"/>
      <c r="Z846" s="409"/>
      <c r="AA846" s="409"/>
      <c r="AB846" s="422"/>
      <c r="AC846" s="422"/>
      <c r="AD846" s="79"/>
      <c r="AI846" s="409"/>
      <c r="AJ846" s="409"/>
      <c r="AK846" s="409"/>
      <c r="AL846" s="79"/>
      <c r="AM846" s="79"/>
      <c r="AN846" s="79"/>
      <c r="AS846" s="409"/>
      <c r="AT846" s="409"/>
      <c r="AU846" s="409"/>
      <c r="AV846" s="422"/>
      <c r="AW846" s="422"/>
      <c r="AX846" s="79"/>
      <c r="BC846" s="409"/>
      <c r="BD846" s="409"/>
      <c r="BE846" s="409"/>
      <c r="BF846" s="422"/>
      <c r="BG846" s="422"/>
      <c r="BH846" s="79"/>
      <c r="BM846" s="409"/>
      <c r="BN846" s="409"/>
      <c r="BO846" s="409"/>
      <c r="BP846" s="422"/>
      <c r="BQ846" s="422"/>
      <c r="BR846" s="79"/>
      <c r="BW846" s="79"/>
      <c r="BX846" s="79"/>
      <c r="BY846" s="79"/>
      <c r="BZ846" s="422"/>
      <c r="CA846" s="422"/>
      <c r="CB846" s="79"/>
      <c r="CG846" s="409"/>
      <c r="CH846" s="409"/>
      <c r="CI846" s="409"/>
      <c r="CJ846" s="422"/>
      <c r="CK846" s="422"/>
      <c r="CL846" s="79"/>
      <c r="CQ846" s="409"/>
      <c r="CR846" s="409"/>
      <c r="CS846" s="409"/>
      <c r="CT846" s="422"/>
      <c r="CU846" s="422"/>
    </row>
    <row r="847" spans="5:99">
      <c r="E847" s="79"/>
      <c r="F847" s="79"/>
      <c r="G847" s="79"/>
      <c r="H847" s="79"/>
      <c r="I847" s="79"/>
      <c r="J847" s="79"/>
      <c r="O847" s="409"/>
      <c r="P847" s="409"/>
      <c r="Q847" s="409"/>
      <c r="R847" s="422"/>
      <c r="S847" s="422"/>
      <c r="T847" s="79"/>
      <c r="Y847" s="409"/>
      <c r="Z847" s="409"/>
      <c r="AA847" s="409"/>
      <c r="AB847" s="422"/>
      <c r="AC847" s="422"/>
      <c r="AD847" s="79"/>
      <c r="AI847" s="409"/>
      <c r="AJ847" s="409"/>
      <c r="AK847" s="409"/>
      <c r="AL847" s="79"/>
      <c r="AM847" s="79"/>
      <c r="AN847" s="79"/>
      <c r="AS847" s="409"/>
      <c r="AT847" s="409"/>
      <c r="AU847" s="409"/>
      <c r="AV847" s="422"/>
      <c r="AW847" s="422"/>
      <c r="AX847" s="79"/>
      <c r="BC847" s="409"/>
      <c r="BD847" s="409"/>
      <c r="BE847" s="409"/>
      <c r="BF847" s="422"/>
      <c r="BG847" s="422"/>
      <c r="BH847" s="79"/>
      <c r="BM847" s="409"/>
      <c r="BN847" s="409"/>
      <c r="BO847" s="409"/>
      <c r="BP847" s="422"/>
      <c r="BQ847" s="422"/>
      <c r="BR847" s="79"/>
      <c r="BW847" s="79"/>
      <c r="BX847" s="79"/>
      <c r="BY847" s="79"/>
      <c r="BZ847" s="422"/>
      <c r="CA847" s="422"/>
      <c r="CB847" s="79"/>
      <c r="CG847" s="409"/>
      <c r="CH847" s="409"/>
      <c r="CI847" s="409"/>
      <c r="CJ847" s="422"/>
      <c r="CK847" s="422"/>
      <c r="CL847" s="79"/>
      <c r="CQ847" s="409"/>
      <c r="CR847" s="409"/>
      <c r="CS847" s="409"/>
      <c r="CT847" s="422"/>
      <c r="CU847" s="422"/>
    </row>
    <row r="848" spans="5:99">
      <c r="E848" s="79"/>
      <c r="F848" s="79"/>
      <c r="G848" s="79"/>
      <c r="H848" s="79"/>
      <c r="I848" s="79"/>
      <c r="J848" s="79"/>
      <c r="O848" s="409"/>
      <c r="P848" s="409"/>
      <c r="Q848" s="409"/>
      <c r="R848" s="422"/>
      <c r="S848" s="422"/>
      <c r="T848" s="79"/>
      <c r="Y848" s="409"/>
      <c r="Z848" s="409"/>
      <c r="AA848" s="409"/>
      <c r="AB848" s="422"/>
      <c r="AC848" s="422"/>
      <c r="AD848" s="79"/>
      <c r="AI848" s="409"/>
      <c r="AJ848" s="409"/>
      <c r="AK848" s="409"/>
      <c r="AL848" s="79"/>
      <c r="AM848" s="79"/>
      <c r="AN848" s="79"/>
      <c r="AS848" s="409"/>
      <c r="AT848" s="409"/>
      <c r="AU848" s="409"/>
      <c r="AV848" s="422"/>
      <c r="AW848" s="422"/>
      <c r="AX848" s="79"/>
      <c r="BC848" s="409"/>
      <c r="BD848" s="409"/>
      <c r="BE848" s="409"/>
      <c r="BF848" s="422"/>
      <c r="BG848" s="422"/>
      <c r="BH848" s="79"/>
      <c r="BM848" s="409"/>
      <c r="BN848" s="409"/>
      <c r="BO848" s="409"/>
      <c r="BP848" s="422"/>
      <c r="BQ848" s="422"/>
      <c r="BR848" s="79"/>
      <c r="BW848" s="79"/>
      <c r="BX848" s="79"/>
      <c r="BY848" s="79"/>
      <c r="BZ848" s="422"/>
      <c r="CA848" s="422"/>
      <c r="CB848" s="79"/>
      <c r="CG848" s="409"/>
      <c r="CH848" s="409"/>
      <c r="CI848" s="409"/>
      <c r="CJ848" s="422"/>
      <c r="CK848" s="422"/>
      <c r="CL848" s="79"/>
      <c r="CQ848" s="409"/>
      <c r="CR848" s="409"/>
      <c r="CS848" s="409"/>
      <c r="CT848" s="422"/>
      <c r="CU848" s="422"/>
    </row>
    <row r="849" spans="5:99">
      <c r="E849" s="79"/>
      <c r="F849" s="79"/>
      <c r="G849" s="79"/>
      <c r="H849" s="79"/>
      <c r="I849" s="79"/>
      <c r="J849" s="79"/>
      <c r="O849" s="409"/>
      <c r="P849" s="409"/>
      <c r="Q849" s="409"/>
      <c r="R849" s="422"/>
      <c r="S849" s="422"/>
      <c r="T849" s="79"/>
      <c r="Y849" s="409"/>
      <c r="Z849" s="409"/>
      <c r="AA849" s="409"/>
      <c r="AB849" s="422"/>
      <c r="AC849" s="422"/>
      <c r="AD849" s="79"/>
      <c r="AI849" s="409"/>
      <c r="AJ849" s="409"/>
      <c r="AK849" s="409"/>
      <c r="AL849" s="79"/>
      <c r="AM849" s="79"/>
      <c r="AN849" s="79"/>
      <c r="AS849" s="409"/>
      <c r="AT849" s="409"/>
      <c r="AU849" s="409"/>
      <c r="AV849" s="422"/>
      <c r="AW849" s="422"/>
      <c r="AX849" s="79"/>
      <c r="BC849" s="409"/>
      <c r="BD849" s="409"/>
      <c r="BE849" s="409"/>
      <c r="BF849" s="422"/>
      <c r="BG849" s="422"/>
      <c r="BH849" s="79"/>
      <c r="BM849" s="409"/>
      <c r="BN849" s="409"/>
      <c r="BO849" s="409"/>
      <c r="BP849" s="422"/>
      <c r="BQ849" s="422"/>
      <c r="BR849" s="79"/>
      <c r="BW849" s="79"/>
      <c r="BX849" s="79"/>
      <c r="BY849" s="79"/>
      <c r="BZ849" s="422"/>
      <c r="CA849" s="422"/>
      <c r="CB849" s="79"/>
      <c r="CG849" s="409"/>
      <c r="CH849" s="409"/>
      <c r="CI849" s="409"/>
      <c r="CJ849" s="422"/>
      <c r="CK849" s="422"/>
      <c r="CL849" s="79"/>
      <c r="CQ849" s="409"/>
      <c r="CR849" s="409"/>
      <c r="CS849" s="409"/>
      <c r="CT849" s="422"/>
      <c r="CU849" s="422"/>
    </row>
    <row r="850" spans="5:99">
      <c r="E850" s="79"/>
      <c r="F850" s="79"/>
      <c r="G850" s="79"/>
      <c r="H850" s="79"/>
      <c r="I850" s="79"/>
      <c r="J850" s="79"/>
      <c r="O850" s="409"/>
      <c r="P850" s="409"/>
      <c r="Q850" s="409"/>
      <c r="R850" s="422"/>
      <c r="S850" s="422"/>
      <c r="T850" s="79"/>
      <c r="Y850" s="409"/>
      <c r="Z850" s="409"/>
      <c r="AA850" s="409"/>
      <c r="AB850" s="422"/>
      <c r="AC850" s="422"/>
      <c r="AD850" s="79"/>
      <c r="AI850" s="409"/>
      <c r="AJ850" s="409"/>
      <c r="AK850" s="409"/>
      <c r="AL850" s="79"/>
      <c r="AM850" s="79"/>
      <c r="AN850" s="79"/>
      <c r="AS850" s="409"/>
      <c r="AT850" s="409"/>
      <c r="AU850" s="409"/>
      <c r="AV850" s="422"/>
      <c r="AW850" s="422"/>
      <c r="AX850" s="79"/>
      <c r="BC850" s="409"/>
      <c r="BD850" s="409"/>
      <c r="BE850" s="409"/>
      <c r="BF850" s="422"/>
      <c r="BG850" s="422"/>
      <c r="BH850" s="79"/>
      <c r="BM850" s="409"/>
      <c r="BN850" s="409"/>
      <c r="BO850" s="409"/>
      <c r="BP850" s="422"/>
      <c r="BQ850" s="422"/>
      <c r="BR850" s="79"/>
      <c r="BW850" s="79"/>
      <c r="BX850" s="79"/>
      <c r="BY850" s="79"/>
      <c r="BZ850" s="422"/>
      <c r="CA850" s="422"/>
      <c r="CB850" s="79"/>
      <c r="CG850" s="409"/>
      <c r="CH850" s="409"/>
      <c r="CI850" s="409"/>
      <c r="CJ850" s="422"/>
      <c r="CK850" s="422"/>
      <c r="CL850" s="79"/>
      <c r="CQ850" s="409"/>
      <c r="CR850" s="409"/>
      <c r="CS850" s="409"/>
      <c r="CT850" s="422"/>
      <c r="CU850" s="422"/>
    </row>
    <row r="851" spans="5:99">
      <c r="E851" s="79"/>
      <c r="F851" s="79"/>
      <c r="G851" s="79"/>
      <c r="H851" s="79"/>
      <c r="I851" s="79"/>
      <c r="J851" s="79"/>
      <c r="O851" s="409"/>
      <c r="P851" s="409"/>
      <c r="Q851" s="409"/>
      <c r="R851" s="422"/>
      <c r="S851" s="422"/>
      <c r="T851" s="79"/>
      <c r="Y851" s="409"/>
      <c r="Z851" s="409"/>
      <c r="AA851" s="409"/>
      <c r="AB851" s="422"/>
      <c r="AC851" s="422"/>
      <c r="AD851" s="79"/>
      <c r="AI851" s="409"/>
      <c r="AJ851" s="409"/>
      <c r="AK851" s="409"/>
      <c r="AL851" s="79"/>
      <c r="AM851" s="79"/>
      <c r="AN851" s="79"/>
      <c r="AS851" s="409"/>
      <c r="AT851" s="409"/>
      <c r="AU851" s="409"/>
      <c r="AV851" s="422"/>
      <c r="AW851" s="422"/>
      <c r="AX851" s="79"/>
      <c r="BC851" s="409"/>
      <c r="BD851" s="409"/>
      <c r="BE851" s="409"/>
      <c r="BF851" s="422"/>
      <c r="BG851" s="422"/>
      <c r="BH851" s="79"/>
      <c r="BM851" s="409"/>
      <c r="BN851" s="409"/>
      <c r="BO851" s="409"/>
      <c r="BP851" s="422"/>
      <c r="BQ851" s="422"/>
      <c r="BR851" s="79"/>
      <c r="BW851" s="79"/>
      <c r="BX851" s="79"/>
      <c r="BY851" s="79"/>
      <c r="BZ851" s="422"/>
      <c r="CA851" s="422"/>
      <c r="CB851" s="79"/>
      <c r="CG851" s="409"/>
      <c r="CH851" s="409"/>
      <c r="CI851" s="409"/>
      <c r="CJ851" s="422"/>
      <c r="CK851" s="422"/>
      <c r="CL851" s="79"/>
      <c r="CQ851" s="409"/>
      <c r="CR851" s="409"/>
      <c r="CS851" s="409"/>
      <c r="CT851" s="422"/>
      <c r="CU851" s="422"/>
    </row>
    <row r="852" spans="5:99">
      <c r="E852" s="79"/>
      <c r="F852" s="79"/>
      <c r="G852" s="79"/>
      <c r="H852" s="79"/>
      <c r="I852" s="79"/>
      <c r="J852" s="79"/>
      <c r="O852" s="409"/>
      <c r="P852" s="409"/>
      <c r="Q852" s="409"/>
      <c r="R852" s="422"/>
      <c r="S852" s="422"/>
      <c r="T852" s="79"/>
      <c r="Y852" s="409"/>
      <c r="Z852" s="409"/>
      <c r="AA852" s="409"/>
      <c r="AB852" s="422"/>
      <c r="AC852" s="422"/>
      <c r="AD852" s="79"/>
      <c r="AI852" s="409"/>
      <c r="AJ852" s="409"/>
      <c r="AK852" s="409"/>
      <c r="AL852" s="79"/>
      <c r="AM852" s="79"/>
      <c r="AN852" s="79"/>
      <c r="AS852" s="409"/>
      <c r="AT852" s="409"/>
      <c r="AU852" s="409"/>
      <c r="AV852" s="422"/>
      <c r="AW852" s="422"/>
      <c r="AX852" s="79"/>
      <c r="BC852" s="409"/>
      <c r="BD852" s="409"/>
      <c r="BE852" s="409"/>
      <c r="BF852" s="422"/>
      <c r="BG852" s="422"/>
      <c r="BH852" s="79"/>
      <c r="BM852" s="409"/>
      <c r="BN852" s="409"/>
      <c r="BO852" s="409"/>
      <c r="BP852" s="422"/>
      <c r="BQ852" s="422"/>
      <c r="BR852" s="79"/>
      <c r="BW852" s="79"/>
      <c r="BX852" s="79"/>
      <c r="BY852" s="79"/>
      <c r="BZ852" s="422"/>
      <c r="CA852" s="422"/>
      <c r="CB852" s="79"/>
      <c r="CG852" s="409"/>
      <c r="CH852" s="409"/>
      <c r="CI852" s="409"/>
      <c r="CJ852" s="422"/>
      <c r="CK852" s="422"/>
      <c r="CL852" s="79"/>
      <c r="CQ852" s="409"/>
      <c r="CR852" s="409"/>
      <c r="CS852" s="409"/>
      <c r="CT852" s="422"/>
      <c r="CU852" s="422"/>
    </row>
    <row r="853" spans="5:99">
      <c r="E853" s="79"/>
      <c r="F853" s="79"/>
      <c r="G853" s="79"/>
      <c r="H853" s="79"/>
      <c r="I853" s="79"/>
      <c r="J853" s="79"/>
      <c r="O853" s="409"/>
      <c r="P853" s="409"/>
      <c r="Q853" s="409"/>
      <c r="R853" s="422"/>
      <c r="S853" s="422"/>
      <c r="T853" s="79"/>
      <c r="Y853" s="409"/>
      <c r="Z853" s="409"/>
      <c r="AA853" s="409"/>
      <c r="AB853" s="422"/>
      <c r="AC853" s="422"/>
      <c r="AD853" s="79"/>
      <c r="AI853" s="409"/>
      <c r="AJ853" s="409"/>
      <c r="AK853" s="409"/>
      <c r="AL853" s="79"/>
      <c r="AM853" s="79"/>
      <c r="AN853" s="79"/>
      <c r="AS853" s="409"/>
      <c r="AT853" s="409"/>
      <c r="AU853" s="409"/>
      <c r="AV853" s="422"/>
      <c r="AW853" s="422"/>
      <c r="AX853" s="79"/>
      <c r="BC853" s="409"/>
      <c r="BD853" s="409"/>
      <c r="BE853" s="409"/>
      <c r="BF853" s="422"/>
      <c r="BG853" s="422"/>
      <c r="BH853" s="79"/>
      <c r="BM853" s="409"/>
      <c r="BN853" s="409"/>
      <c r="BO853" s="409"/>
      <c r="BP853" s="422"/>
      <c r="BQ853" s="422"/>
      <c r="BR853" s="79"/>
      <c r="BW853" s="79"/>
      <c r="BX853" s="79"/>
      <c r="BY853" s="79"/>
      <c r="BZ853" s="422"/>
      <c r="CA853" s="422"/>
      <c r="CB853" s="79"/>
      <c r="CG853" s="409"/>
      <c r="CH853" s="409"/>
      <c r="CI853" s="409"/>
      <c r="CJ853" s="422"/>
      <c r="CK853" s="422"/>
      <c r="CL853" s="79"/>
      <c r="CQ853" s="409"/>
      <c r="CR853" s="409"/>
      <c r="CS853" s="409"/>
      <c r="CT853" s="422"/>
      <c r="CU853" s="422"/>
    </row>
    <row r="854" spans="5:99">
      <c r="E854" s="79"/>
      <c r="F854" s="79"/>
      <c r="G854" s="79"/>
      <c r="H854" s="79"/>
      <c r="I854" s="79"/>
      <c r="J854" s="79"/>
      <c r="O854" s="409"/>
      <c r="P854" s="409"/>
      <c r="Q854" s="409"/>
      <c r="R854" s="422"/>
      <c r="S854" s="422"/>
      <c r="T854" s="79"/>
      <c r="Y854" s="409"/>
      <c r="Z854" s="409"/>
      <c r="AA854" s="409"/>
      <c r="AB854" s="422"/>
      <c r="AC854" s="422"/>
      <c r="AD854" s="79"/>
      <c r="AI854" s="409"/>
      <c r="AJ854" s="409"/>
      <c r="AK854" s="409"/>
      <c r="AL854" s="79"/>
      <c r="AM854" s="79"/>
      <c r="AN854" s="79"/>
      <c r="AS854" s="409"/>
      <c r="AT854" s="409"/>
      <c r="AU854" s="409"/>
      <c r="AV854" s="422"/>
      <c r="AW854" s="422"/>
      <c r="AX854" s="79"/>
      <c r="BC854" s="409"/>
      <c r="BD854" s="409"/>
      <c r="BE854" s="409"/>
      <c r="BF854" s="422"/>
      <c r="BG854" s="422"/>
      <c r="BH854" s="79"/>
      <c r="BM854" s="409"/>
      <c r="BN854" s="409"/>
      <c r="BO854" s="409"/>
      <c r="BP854" s="422"/>
      <c r="BQ854" s="422"/>
      <c r="BR854" s="79"/>
      <c r="BW854" s="79"/>
      <c r="BX854" s="79"/>
      <c r="BY854" s="79"/>
      <c r="BZ854" s="422"/>
      <c r="CA854" s="422"/>
      <c r="CB854" s="79"/>
      <c r="CG854" s="409"/>
      <c r="CH854" s="409"/>
      <c r="CI854" s="409"/>
      <c r="CJ854" s="422"/>
      <c r="CK854" s="422"/>
      <c r="CL854" s="79"/>
      <c r="CQ854" s="409"/>
      <c r="CR854" s="409"/>
      <c r="CS854" s="409"/>
      <c r="CT854" s="422"/>
      <c r="CU854" s="422"/>
    </row>
    <row r="855" spans="5:99">
      <c r="E855" s="79"/>
      <c r="F855" s="79"/>
      <c r="G855" s="79"/>
      <c r="H855" s="79"/>
      <c r="I855" s="79"/>
      <c r="J855" s="79"/>
      <c r="O855" s="409"/>
      <c r="P855" s="409"/>
      <c r="Q855" s="409"/>
      <c r="R855" s="422"/>
      <c r="S855" s="422"/>
      <c r="T855" s="79"/>
      <c r="Y855" s="409"/>
      <c r="Z855" s="409"/>
      <c r="AA855" s="409"/>
      <c r="AB855" s="422"/>
      <c r="AC855" s="422"/>
      <c r="AD855" s="79"/>
      <c r="AI855" s="409"/>
      <c r="AJ855" s="409"/>
      <c r="AK855" s="409"/>
      <c r="AL855" s="79"/>
      <c r="AM855" s="79"/>
      <c r="AN855" s="79"/>
      <c r="AS855" s="409"/>
      <c r="AT855" s="409"/>
      <c r="AU855" s="409"/>
      <c r="AV855" s="422"/>
      <c r="AW855" s="422"/>
      <c r="AX855" s="79"/>
      <c r="BC855" s="409"/>
      <c r="BD855" s="409"/>
      <c r="BE855" s="409"/>
      <c r="BF855" s="422"/>
      <c r="BG855" s="422"/>
      <c r="BH855" s="79"/>
      <c r="BM855" s="409"/>
      <c r="BN855" s="409"/>
      <c r="BO855" s="409"/>
      <c r="BP855" s="422"/>
      <c r="BQ855" s="422"/>
      <c r="BR855" s="79"/>
      <c r="BW855" s="79"/>
      <c r="BX855" s="79"/>
      <c r="BY855" s="79"/>
      <c r="BZ855" s="422"/>
      <c r="CA855" s="422"/>
      <c r="CB855" s="79"/>
      <c r="CG855" s="409"/>
      <c r="CH855" s="409"/>
      <c r="CI855" s="409"/>
      <c r="CJ855" s="422"/>
      <c r="CK855" s="422"/>
      <c r="CL855" s="79"/>
      <c r="CQ855" s="409"/>
      <c r="CR855" s="409"/>
      <c r="CS855" s="409"/>
      <c r="CT855" s="422"/>
      <c r="CU855" s="422"/>
    </row>
    <row r="856" spans="5:99">
      <c r="E856" s="79"/>
      <c r="F856" s="79"/>
      <c r="G856" s="79"/>
      <c r="H856" s="79"/>
      <c r="I856" s="79"/>
      <c r="J856" s="79"/>
      <c r="O856" s="409"/>
      <c r="P856" s="409"/>
      <c r="Q856" s="409"/>
      <c r="R856" s="422"/>
      <c r="S856" s="422"/>
      <c r="T856" s="79"/>
      <c r="Y856" s="409"/>
      <c r="Z856" s="409"/>
      <c r="AA856" s="409"/>
      <c r="AB856" s="422"/>
      <c r="AC856" s="422"/>
      <c r="AD856" s="79"/>
      <c r="AI856" s="409"/>
      <c r="AJ856" s="409"/>
      <c r="AK856" s="409"/>
      <c r="AL856" s="79"/>
      <c r="AM856" s="79"/>
      <c r="AN856" s="79"/>
      <c r="AS856" s="409"/>
      <c r="AT856" s="409"/>
      <c r="AU856" s="409"/>
      <c r="AV856" s="422"/>
      <c r="AW856" s="422"/>
      <c r="AX856" s="79"/>
      <c r="BC856" s="409"/>
      <c r="BD856" s="409"/>
      <c r="BE856" s="409"/>
      <c r="BF856" s="422"/>
      <c r="BG856" s="422"/>
      <c r="BH856" s="79"/>
      <c r="BM856" s="409"/>
      <c r="BN856" s="409"/>
      <c r="BO856" s="409"/>
      <c r="BP856" s="422"/>
      <c r="BQ856" s="422"/>
      <c r="BR856" s="79"/>
      <c r="BW856" s="79"/>
      <c r="BX856" s="79"/>
      <c r="BY856" s="79"/>
      <c r="BZ856" s="422"/>
      <c r="CA856" s="422"/>
      <c r="CB856" s="79"/>
      <c r="CG856" s="409"/>
      <c r="CH856" s="409"/>
      <c r="CI856" s="409"/>
      <c r="CJ856" s="422"/>
      <c r="CK856" s="422"/>
      <c r="CL856" s="79"/>
      <c r="CQ856" s="409"/>
      <c r="CR856" s="409"/>
      <c r="CS856" s="409"/>
      <c r="CT856" s="422"/>
      <c r="CU856" s="422"/>
    </row>
    <row r="857" spans="5:99">
      <c r="E857" s="79"/>
      <c r="F857" s="79"/>
      <c r="G857" s="79"/>
      <c r="H857" s="79"/>
      <c r="I857" s="79"/>
      <c r="J857" s="79"/>
      <c r="O857" s="409"/>
      <c r="P857" s="409"/>
      <c r="Q857" s="409"/>
      <c r="R857" s="422"/>
      <c r="S857" s="422"/>
      <c r="T857" s="79"/>
      <c r="Y857" s="409"/>
      <c r="Z857" s="409"/>
      <c r="AA857" s="409"/>
      <c r="AB857" s="422"/>
      <c r="AC857" s="422"/>
      <c r="AD857" s="79"/>
      <c r="AI857" s="409"/>
      <c r="AJ857" s="409"/>
      <c r="AK857" s="409"/>
      <c r="AL857" s="79"/>
      <c r="AM857" s="79"/>
      <c r="AN857" s="79"/>
      <c r="AS857" s="409"/>
      <c r="AT857" s="409"/>
      <c r="AU857" s="409"/>
      <c r="AV857" s="422"/>
      <c r="AW857" s="422"/>
      <c r="AX857" s="79"/>
      <c r="BC857" s="409"/>
      <c r="BD857" s="409"/>
      <c r="BE857" s="409"/>
      <c r="BF857" s="422"/>
      <c r="BG857" s="422"/>
      <c r="BH857" s="79"/>
      <c r="BM857" s="409"/>
      <c r="BN857" s="409"/>
      <c r="BO857" s="409"/>
      <c r="BP857" s="422"/>
      <c r="BQ857" s="422"/>
      <c r="BR857" s="79"/>
      <c r="BW857" s="79"/>
      <c r="BX857" s="79"/>
      <c r="BY857" s="79"/>
      <c r="BZ857" s="422"/>
      <c r="CA857" s="422"/>
      <c r="CB857" s="79"/>
      <c r="CG857" s="409"/>
      <c r="CH857" s="409"/>
      <c r="CI857" s="409"/>
      <c r="CJ857" s="422"/>
      <c r="CK857" s="422"/>
      <c r="CL857" s="79"/>
      <c r="CQ857" s="409"/>
      <c r="CR857" s="409"/>
      <c r="CS857" s="409"/>
      <c r="CT857" s="422"/>
      <c r="CU857" s="422"/>
    </row>
    <row r="858" spans="5:99">
      <c r="E858" s="79"/>
      <c r="F858" s="79"/>
      <c r="G858" s="79"/>
      <c r="H858" s="79"/>
      <c r="I858" s="79"/>
      <c r="J858" s="79"/>
      <c r="O858" s="409"/>
      <c r="P858" s="409"/>
      <c r="Q858" s="409"/>
      <c r="R858" s="422"/>
      <c r="S858" s="422"/>
      <c r="T858" s="79"/>
      <c r="Y858" s="409"/>
      <c r="Z858" s="409"/>
      <c r="AA858" s="409"/>
      <c r="AB858" s="422"/>
      <c r="AC858" s="422"/>
      <c r="AD858" s="79"/>
      <c r="AI858" s="409"/>
      <c r="AJ858" s="409"/>
      <c r="AK858" s="409"/>
      <c r="AL858" s="79"/>
      <c r="AM858" s="79"/>
      <c r="AN858" s="79"/>
      <c r="AS858" s="409"/>
      <c r="AT858" s="409"/>
      <c r="AU858" s="409"/>
      <c r="AV858" s="422"/>
      <c r="AW858" s="422"/>
      <c r="AX858" s="79"/>
      <c r="BC858" s="409"/>
      <c r="BD858" s="409"/>
      <c r="BE858" s="409"/>
      <c r="BF858" s="422"/>
      <c r="BG858" s="422"/>
      <c r="BH858" s="79"/>
      <c r="BM858" s="409"/>
      <c r="BN858" s="409"/>
      <c r="BO858" s="409"/>
      <c r="BP858" s="422"/>
      <c r="BQ858" s="422"/>
      <c r="BR858" s="79"/>
      <c r="BW858" s="79"/>
      <c r="BX858" s="79"/>
      <c r="BY858" s="79"/>
      <c r="BZ858" s="422"/>
      <c r="CA858" s="422"/>
      <c r="CB858" s="79"/>
      <c r="CG858" s="409"/>
      <c r="CH858" s="409"/>
      <c r="CI858" s="409"/>
      <c r="CJ858" s="422"/>
      <c r="CK858" s="422"/>
      <c r="CL858" s="79"/>
      <c r="CQ858" s="409"/>
      <c r="CR858" s="409"/>
      <c r="CS858" s="409"/>
      <c r="CT858" s="422"/>
      <c r="CU858" s="422"/>
    </row>
    <row r="859" spans="5:99">
      <c r="E859" s="79"/>
      <c r="F859" s="79"/>
      <c r="G859" s="79"/>
      <c r="H859" s="79"/>
      <c r="I859" s="79"/>
      <c r="J859" s="79"/>
      <c r="O859" s="409"/>
      <c r="P859" s="409"/>
      <c r="Q859" s="409"/>
      <c r="R859" s="422"/>
      <c r="S859" s="422"/>
      <c r="T859" s="79"/>
      <c r="Y859" s="409"/>
      <c r="Z859" s="409"/>
      <c r="AA859" s="409"/>
      <c r="AB859" s="422"/>
      <c r="AC859" s="422"/>
      <c r="AD859" s="79"/>
      <c r="AI859" s="409"/>
      <c r="AJ859" s="409"/>
      <c r="AK859" s="409"/>
      <c r="AL859" s="79"/>
      <c r="AM859" s="79"/>
      <c r="AN859" s="79"/>
      <c r="AS859" s="409"/>
      <c r="AT859" s="409"/>
      <c r="AU859" s="409"/>
      <c r="AV859" s="422"/>
      <c r="AW859" s="422"/>
      <c r="AX859" s="79"/>
      <c r="BC859" s="409"/>
      <c r="BD859" s="409"/>
      <c r="BE859" s="409"/>
      <c r="BF859" s="422"/>
      <c r="BG859" s="422"/>
      <c r="BH859" s="79"/>
      <c r="BM859" s="409"/>
      <c r="BN859" s="409"/>
      <c r="BO859" s="409"/>
      <c r="BP859" s="422"/>
      <c r="BQ859" s="422"/>
      <c r="BR859" s="79"/>
      <c r="BW859" s="79"/>
      <c r="BX859" s="79"/>
      <c r="BY859" s="79"/>
      <c r="BZ859" s="422"/>
      <c r="CA859" s="422"/>
      <c r="CB859" s="79"/>
      <c r="CG859" s="409"/>
      <c r="CH859" s="409"/>
      <c r="CI859" s="409"/>
      <c r="CJ859" s="422"/>
      <c r="CK859" s="422"/>
      <c r="CL859" s="79"/>
      <c r="CQ859" s="409"/>
      <c r="CR859" s="409"/>
      <c r="CS859" s="409"/>
      <c r="CT859" s="422"/>
      <c r="CU859" s="422"/>
    </row>
    <row r="860" spans="5:99">
      <c r="E860" s="79"/>
      <c r="F860" s="79"/>
      <c r="G860" s="79"/>
      <c r="H860" s="79"/>
      <c r="I860" s="79"/>
      <c r="J860" s="79"/>
      <c r="O860" s="409"/>
      <c r="P860" s="409"/>
      <c r="Q860" s="409"/>
      <c r="R860" s="422"/>
      <c r="S860" s="422"/>
      <c r="T860" s="79"/>
      <c r="Y860" s="409"/>
      <c r="Z860" s="409"/>
      <c r="AA860" s="409"/>
      <c r="AB860" s="422"/>
      <c r="AC860" s="422"/>
      <c r="AD860" s="79"/>
      <c r="AI860" s="409"/>
      <c r="AJ860" s="409"/>
      <c r="AK860" s="409"/>
      <c r="AL860" s="79"/>
      <c r="AM860" s="79"/>
      <c r="AN860" s="79"/>
      <c r="AS860" s="409"/>
      <c r="AT860" s="409"/>
      <c r="AU860" s="409"/>
      <c r="AV860" s="422"/>
      <c r="AW860" s="422"/>
      <c r="AX860" s="79"/>
      <c r="BC860" s="409"/>
      <c r="BD860" s="409"/>
      <c r="BE860" s="409"/>
      <c r="BF860" s="422"/>
      <c r="BG860" s="422"/>
      <c r="BH860" s="79"/>
      <c r="BM860" s="409"/>
      <c r="BN860" s="409"/>
      <c r="BO860" s="409"/>
      <c r="BP860" s="422"/>
      <c r="BQ860" s="422"/>
      <c r="BR860" s="79"/>
      <c r="BW860" s="79"/>
      <c r="BX860" s="79"/>
      <c r="BY860" s="79"/>
      <c r="BZ860" s="422"/>
      <c r="CA860" s="422"/>
      <c r="CB860" s="79"/>
      <c r="CG860" s="409"/>
      <c r="CH860" s="409"/>
      <c r="CI860" s="409"/>
      <c r="CJ860" s="422"/>
      <c r="CK860" s="422"/>
      <c r="CL860" s="79"/>
      <c r="CQ860" s="409"/>
      <c r="CR860" s="409"/>
      <c r="CS860" s="409"/>
      <c r="CT860" s="422"/>
      <c r="CU860" s="422"/>
    </row>
    <row r="861" spans="5:99">
      <c r="E861" s="79"/>
      <c r="F861" s="79"/>
      <c r="G861" s="79"/>
      <c r="H861" s="79"/>
      <c r="I861" s="79"/>
      <c r="J861" s="79"/>
      <c r="O861" s="409"/>
      <c r="P861" s="409"/>
      <c r="Q861" s="409"/>
      <c r="R861" s="422"/>
      <c r="S861" s="422"/>
      <c r="T861" s="79"/>
      <c r="Y861" s="409"/>
      <c r="Z861" s="409"/>
      <c r="AA861" s="409"/>
      <c r="AB861" s="422"/>
      <c r="AC861" s="422"/>
      <c r="AD861" s="79"/>
      <c r="AI861" s="409"/>
      <c r="AJ861" s="409"/>
      <c r="AK861" s="409"/>
      <c r="AL861" s="79"/>
      <c r="AM861" s="79"/>
      <c r="AN861" s="79"/>
      <c r="AS861" s="409"/>
      <c r="AT861" s="409"/>
      <c r="AU861" s="409"/>
      <c r="AV861" s="422"/>
      <c r="AW861" s="422"/>
      <c r="AX861" s="79"/>
      <c r="BC861" s="409"/>
      <c r="BD861" s="409"/>
      <c r="BE861" s="409"/>
      <c r="BF861" s="422"/>
      <c r="BG861" s="422"/>
      <c r="BH861" s="79"/>
      <c r="BM861" s="409"/>
      <c r="BN861" s="409"/>
      <c r="BO861" s="409"/>
      <c r="BP861" s="422"/>
      <c r="BQ861" s="422"/>
      <c r="BR861" s="79"/>
      <c r="BW861" s="79"/>
      <c r="BX861" s="79"/>
      <c r="BY861" s="79"/>
      <c r="BZ861" s="422"/>
      <c r="CA861" s="422"/>
      <c r="CB861" s="79"/>
      <c r="CG861" s="409"/>
      <c r="CH861" s="409"/>
      <c r="CI861" s="409"/>
      <c r="CJ861" s="422"/>
      <c r="CK861" s="422"/>
      <c r="CL861" s="79"/>
      <c r="CQ861" s="409"/>
      <c r="CR861" s="409"/>
      <c r="CS861" s="409"/>
      <c r="CT861" s="422"/>
      <c r="CU861" s="422"/>
    </row>
    <row r="862" spans="5:99">
      <c r="E862" s="79"/>
      <c r="F862" s="79"/>
      <c r="G862" s="79"/>
      <c r="H862" s="79"/>
      <c r="I862" s="79"/>
      <c r="J862" s="79"/>
      <c r="O862" s="409"/>
      <c r="P862" s="409"/>
      <c r="Q862" s="409"/>
      <c r="R862" s="422"/>
      <c r="S862" s="422"/>
      <c r="T862" s="79"/>
      <c r="Y862" s="409"/>
      <c r="Z862" s="409"/>
      <c r="AA862" s="409"/>
      <c r="AB862" s="422"/>
      <c r="AC862" s="422"/>
      <c r="AD862" s="79"/>
      <c r="AI862" s="409"/>
      <c r="AJ862" s="409"/>
      <c r="AK862" s="409"/>
      <c r="AL862" s="79"/>
      <c r="AM862" s="79"/>
      <c r="AN862" s="79"/>
      <c r="AS862" s="409"/>
      <c r="AT862" s="409"/>
      <c r="AU862" s="409"/>
      <c r="AV862" s="422"/>
      <c r="AW862" s="422"/>
      <c r="AX862" s="79"/>
      <c r="BC862" s="409"/>
      <c r="BD862" s="409"/>
      <c r="BE862" s="409"/>
      <c r="BF862" s="422"/>
      <c r="BG862" s="422"/>
      <c r="BH862" s="79"/>
      <c r="BM862" s="409"/>
      <c r="BN862" s="409"/>
      <c r="BO862" s="409"/>
      <c r="BP862" s="422"/>
      <c r="BQ862" s="422"/>
      <c r="BR862" s="79"/>
      <c r="BW862" s="79"/>
      <c r="BX862" s="79"/>
      <c r="BY862" s="79"/>
      <c r="BZ862" s="422"/>
      <c r="CA862" s="422"/>
      <c r="CB862" s="79"/>
      <c r="CG862" s="409"/>
      <c r="CH862" s="409"/>
      <c r="CI862" s="409"/>
      <c r="CJ862" s="422"/>
      <c r="CK862" s="422"/>
      <c r="CL862" s="79"/>
      <c r="CQ862" s="409"/>
      <c r="CR862" s="409"/>
      <c r="CS862" s="409"/>
      <c r="CT862" s="422"/>
      <c r="CU862" s="422"/>
    </row>
    <row r="863" spans="5:99">
      <c r="E863" s="79"/>
      <c r="F863" s="79"/>
      <c r="G863" s="79"/>
      <c r="H863" s="79"/>
      <c r="I863" s="79"/>
      <c r="J863" s="79"/>
      <c r="O863" s="409"/>
      <c r="P863" s="409"/>
      <c r="Q863" s="409"/>
      <c r="R863" s="422"/>
      <c r="S863" s="422"/>
      <c r="T863" s="79"/>
      <c r="Y863" s="409"/>
      <c r="Z863" s="409"/>
      <c r="AA863" s="409"/>
      <c r="AB863" s="422"/>
      <c r="AC863" s="422"/>
      <c r="AD863" s="79"/>
      <c r="AI863" s="409"/>
      <c r="AJ863" s="409"/>
      <c r="AK863" s="409"/>
      <c r="AL863" s="79"/>
      <c r="AM863" s="79"/>
      <c r="AN863" s="79"/>
      <c r="AS863" s="409"/>
      <c r="AT863" s="409"/>
      <c r="AU863" s="409"/>
      <c r="AV863" s="422"/>
      <c r="AW863" s="422"/>
      <c r="AX863" s="79"/>
      <c r="BC863" s="409"/>
      <c r="BD863" s="409"/>
      <c r="BE863" s="409"/>
      <c r="BF863" s="422"/>
      <c r="BG863" s="422"/>
      <c r="BH863" s="79"/>
      <c r="BM863" s="409"/>
      <c r="BN863" s="409"/>
      <c r="BO863" s="409"/>
      <c r="BP863" s="422"/>
      <c r="BQ863" s="422"/>
      <c r="BR863" s="79"/>
      <c r="BW863" s="79"/>
      <c r="BX863" s="79"/>
      <c r="BY863" s="79"/>
      <c r="BZ863" s="422"/>
      <c r="CA863" s="422"/>
      <c r="CB863" s="79"/>
      <c r="CG863" s="409"/>
      <c r="CH863" s="409"/>
      <c r="CI863" s="409"/>
      <c r="CJ863" s="422"/>
      <c r="CK863" s="422"/>
      <c r="CL863" s="79"/>
      <c r="CQ863" s="409"/>
      <c r="CR863" s="409"/>
      <c r="CS863" s="409"/>
      <c r="CT863" s="422"/>
      <c r="CU863" s="422"/>
    </row>
    <row r="864" spans="5:99">
      <c r="E864" s="79"/>
      <c r="F864" s="79"/>
      <c r="G864" s="79"/>
      <c r="H864" s="79"/>
      <c r="I864" s="79"/>
      <c r="J864" s="79"/>
      <c r="O864" s="409"/>
      <c r="P864" s="409"/>
      <c r="Q864" s="409"/>
      <c r="R864" s="422"/>
      <c r="S864" s="422"/>
      <c r="T864" s="79"/>
      <c r="Y864" s="409"/>
      <c r="Z864" s="409"/>
      <c r="AA864" s="409"/>
      <c r="AB864" s="422"/>
      <c r="AC864" s="422"/>
      <c r="AD864" s="79"/>
      <c r="AI864" s="409"/>
      <c r="AJ864" s="409"/>
      <c r="AK864" s="409"/>
      <c r="AL864" s="79"/>
      <c r="AM864" s="79"/>
      <c r="AN864" s="79"/>
      <c r="AS864" s="409"/>
      <c r="AT864" s="409"/>
      <c r="AU864" s="409"/>
      <c r="AV864" s="422"/>
      <c r="AW864" s="422"/>
      <c r="AX864" s="79"/>
      <c r="BC864" s="409"/>
      <c r="BD864" s="409"/>
      <c r="BE864" s="409"/>
      <c r="BF864" s="422"/>
      <c r="BG864" s="422"/>
      <c r="BH864" s="79"/>
      <c r="BM864" s="409"/>
      <c r="BN864" s="409"/>
      <c r="BO864" s="409"/>
      <c r="BP864" s="422"/>
      <c r="BQ864" s="422"/>
      <c r="BR864" s="79"/>
      <c r="BW864" s="79"/>
      <c r="BX864" s="79"/>
      <c r="BY864" s="79"/>
      <c r="BZ864" s="422"/>
      <c r="CA864" s="422"/>
      <c r="CB864" s="79"/>
      <c r="CG864" s="409"/>
      <c r="CH864" s="409"/>
      <c r="CI864" s="409"/>
      <c r="CJ864" s="422"/>
      <c r="CK864" s="422"/>
      <c r="CL864" s="79"/>
      <c r="CQ864" s="409"/>
      <c r="CR864" s="409"/>
      <c r="CS864" s="409"/>
      <c r="CT864" s="422"/>
      <c r="CU864" s="422"/>
    </row>
    <row r="865" spans="5:99">
      <c r="E865" s="79"/>
      <c r="F865" s="79"/>
      <c r="G865" s="79"/>
      <c r="H865" s="79"/>
      <c r="I865" s="79"/>
      <c r="J865" s="79"/>
      <c r="O865" s="409"/>
      <c r="P865" s="409"/>
      <c r="Q865" s="409"/>
      <c r="R865" s="422"/>
      <c r="S865" s="422"/>
      <c r="T865" s="79"/>
      <c r="Y865" s="409"/>
      <c r="Z865" s="409"/>
      <c r="AA865" s="409"/>
      <c r="AB865" s="422"/>
      <c r="AC865" s="422"/>
      <c r="AD865" s="79"/>
      <c r="AI865" s="409"/>
      <c r="AJ865" s="409"/>
      <c r="AK865" s="409"/>
      <c r="AL865" s="79"/>
      <c r="AM865" s="79"/>
      <c r="AN865" s="79"/>
      <c r="AS865" s="409"/>
      <c r="AT865" s="409"/>
      <c r="AU865" s="409"/>
      <c r="AV865" s="422"/>
      <c r="AW865" s="422"/>
      <c r="AX865" s="79"/>
      <c r="BC865" s="409"/>
      <c r="BD865" s="409"/>
      <c r="BE865" s="409"/>
      <c r="BF865" s="422"/>
      <c r="BG865" s="422"/>
      <c r="BH865" s="79"/>
      <c r="BM865" s="409"/>
      <c r="BN865" s="409"/>
      <c r="BO865" s="409"/>
      <c r="BP865" s="422"/>
      <c r="BQ865" s="422"/>
      <c r="BR865" s="79"/>
      <c r="BW865" s="79"/>
      <c r="BX865" s="79"/>
      <c r="BY865" s="79"/>
      <c r="BZ865" s="422"/>
      <c r="CA865" s="422"/>
      <c r="CB865" s="79"/>
      <c r="CG865" s="409"/>
      <c r="CH865" s="409"/>
      <c r="CI865" s="409"/>
      <c r="CJ865" s="422"/>
      <c r="CK865" s="422"/>
      <c r="CL865" s="79"/>
      <c r="CQ865" s="409"/>
      <c r="CR865" s="409"/>
      <c r="CS865" s="409"/>
      <c r="CT865" s="422"/>
      <c r="CU865" s="422"/>
    </row>
    <row r="866" spans="5:99">
      <c r="E866" s="79"/>
      <c r="F866" s="79"/>
      <c r="G866" s="79"/>
      <c r="H866" s="79"/>
      <c r="I866" s="79"/>
      <c r="J866" s="79"/>
      <c r="O866" s="409"/>
      <c r="P866" s="409"/>
      <c r="Q866" s="409"/>
      <c r="R866" s="422"/>
      <c r="S866" s="422"/>
      <c r="T866" s="79"/>
      <c r="Y866" s="409"/>
      <c r="Z866" s="409"/>
      <c r="AA866" s="409"/>
      <c r="AB866" s="422"/>
      <c r="AC866" s="422"/>
      <c r="AD866" s="79"/>
      <c r="AI866" s="409"/>
      <c r="AJ866" s="409"/>
      <c r="AK866" s="409"/>
      <c r="AL866" s="79"/>
      <c r="AM866" s="79"/>
      <c r="AN866" s="79"/>
      <c r="AS866" s="409"/>
      <c r="AT866" s="409"/>
      <c r="AU866" s="409"/>
      <c r="AV866" s="422"/>
      <c r="AW866" s="422"/>
      <c r="AX866" s="79"/>
      <c r="BC866" s="409"/>
      <c r="BD866" s="409"/>
      <c r="BE866" s="409"/>
      <c r="BF866" s="422"/>
      <c r="BG866" s="422"/>
      <c r="BH866" s="79"/>
      <c r="BM866" s="409"/>
      <c r="BN866" s="409"/>
      <c r="BO866" s="409"/>
      <c r="BP866" s="422"/>
      <c r="BQ866" s="422"/>
      <c r="BR866" s="79"/>
      <c r="BW866" s="79"/>
      <c r="BX866" s="79"/>
      <c r="BY866" s="79"/>
      <c r="BZ866" s="422"/>
      <c r="CA866" s="422"/>
      <c r="CB866" s="79"/>
      <c r="CG866" s="409"/>
      <c r="CH866" s="409"/>
      <c r="CI866" s="409"/>
      <c r="CJ866" s="422"/>
      <c r="CK866" s="422"/>
      <c r="CL866" s="79"/>
      <c r="CQ866" s="409"/>
      <c r="CR866" s="409"/>
      <c r="CS866" s="409"/>
      <c r="CT866" s="422"/>
      <c r="CU866" s="422"/>
    </row>
    <row r="867" spans="5:99">
      <c r="E867" s="79"/>
      <c r="F867" s="79"/>
      <c r="G867" s="79"/>
      <c r="H867" s="79"/>
      <c r="I867" s="79"/>
      <c r="J867" s="79"/>
      <c r="O867" s="409"/>
      <c r="P867" s="409"/>
      <c r="Q867" s="409"/>
      <c r="R867" s="422"/>
      <c r="S867" s="422"/>
      <c r="T867" s="79"/>
      <c r="Y867" s="409"/>
      <c r="Z867" s="409"/>
      <c r="AA867" s="409"/>
      <c r="AB867" s="422"/>
      <c r="AC867" s="422"/>
      <c r="AD867" s="79"/>
      <c r="AI867" s="409"/>
      <c r="AJ867" s="409"/>
      <c r="AK867" s="409"/>
      <c r="AL867" s="79"/>
      <c r="AM867" s="79"/>
      <c r="AN867" s="79"/>
      <c r="AS867" s="409"/>
      <c r="AT867" s="409"/>
      <c r="AU867" s="409"/>
      <c r="AV867" s="422"/>
      <c r="AW867" s="422"/>
      <c r="AX867" s="79"/>
      <c r="BC867" s="409"/>
      <c r="BD867" s="409"/>
      <c r="BE867" s="409"/>
      <c r="BF867" s="422"/>
      <c r="BG867" s="422"/>
      <c r="BH867" s="79"/>
      <c r="BM867" s="409"/>
      <c r="BN867" s="409"/>
      <c r="BO867" s="409"/>
      <c r="BP867" s="422"/>
      <c r="BQ867" s="422"/>
      <c r="BR867" s="79"/>
      <c r="BW867" s="79"/>
      <c r="BX867" s="79"/>
      <c r="BY867" s="79"/>
      <c r="BZ867" s="422"/>
      <c r="CA867" s="422"/>
      <c r="CB867" s="79"/>
      <c r="CG867" s="409"/>
      <c r="CH867" s="409"/>
      <c r="CI867" s="409"/>
      <c r="CJ867" s="422"/>
      <c r="CK867" s="422"/>
      <c r="CL867" s="79"/>
      <c r="CQ867" s="409"/>
      <c r="CR867" s="409"/>
      <c r="CS867" s="409"/>
      <c r="CT867" s="422"/>
      <c r="CU867" s="422"/>
    </row>
    <row r="868" spans="5:99">
      <c r="E868" s="79"/>
      <c r="F868" s="79"/>
      <c r="G868" s="79"/>
      <c r="H868" s="79"/>
      <c r="I868" s="79"/>
      <c r="J868" s="79"/>
      <c r="O868" s="409"/>
      <c r="P868" s="409"/>
      <c r="Q868" s="409"/>
      <c r="R868" s="422"/>
      <c r="S868" s="422"/>
      <c r="T868" s="79"/>
      <c r="Y868" s="409"/>
      <c r="Z868" s="409"/>
      <c r="AA868" s="409"/>
      <c r="AB868" s="422"/>
      <c r="AC868" s="422"/>
      <c r="AD868" s="79"/>
      <c r="AI868" s="409"/>
      <c r="AJ868" s="409"/>
      <c r="AK868" s="409"/>
      <c r="AL868" s="79"/>
      <c r="AM868" s="79"/>
      <c r="AN868" s="79"/>
      <c r="AS868" s="409"/>
      <c r="AT868" s="409"/>
      <c r="AU868" s="409"/>
      <c r="AV868" s="422"/>
      <c r="AW868" s="422"/>
      <c r="AX868" s="79"/>
      <c r="BC868" s="409"/>
      <c r="BD868" s="409"/>
      <c r="BE868" s="409"/>
      <c r="BF868" s="422"/>
      <c r="BG868" s="422"/>
      <c r="BH868" s="79"/>
      <c r="BM868" s="409"/>
      <c r="BN868" s="409"/>
      <c r="BO868" s="409"/>
      <c r="BP868" s="422"/>
      <c r="BQ868" s="422"/>
      <c r="BR868" s="79"/>
      <c r="BW868" s="79"/>
      <c r="BX868" s="79"/>
      <c r="BY868" s="79"/>
      <c r="BZ868" s="422"/>
      <c r="CA868" s="422"/>
      <c r="CB868" s="79"/>
      <c r="CG868" s="409"/>
      <c r="CH868" s="409"/>
      <c r="CI868" s="409"/>
      <c r="CJ868" s="422"/>
      <c r="CK868" s="422"/>
      <c r="CL868" s="79"/>
      <c r="CQ868" s="409"/>
      <c r="CR868" s="409"/>
      <c r="CS868" s="409"/>
      <c r="CT868" s="422"/>
      <c r="CU868" s="422"/>
    </row>
    <row r="869" spans="5:99">
      <c r="E869" s="79"/>
      <c r="F869" s="79"/>
      <c r="G869" s="79"/>
      <c r="H869" s="79"/>
      <c r="I869" s="79"/>
      <c r="J869" s="79"/>
      <c r="O869" s="409"/>
      <c r="P869" s="409"/>
      <c r="Q869" s="409"/>
      <c r="R869" s="422"/>
      <c r="S869" s="422"/>
      <c r="T869" s="79"/>
      <c r="Y869" s="409"/>
      <c r="Z869" s="409"/>
      <c r="AA869" s="409"/>
      <c r="AB869" s="422"/>
      <c r="AC869" s="422"/>
      <c r="AD869" s="79"/>
      <c r="AI869" s="409"/>
      <c r="AJ869" s="409"/>
      <c r="AK869" s="409"/>
      <c r="AL869" s="79"/>
      <c r="AM869" s="79"/>
      <c r="AN869" s="79"/>
      <c r="AS869" s="409"/>
      <c r="AT869" s="409"/>
      <c r="AU869" s="409"/>
      <c r="AV869" s="422"/>
      <c r="AW869" s="422"/>
      <c r="AX869" s="79"/>
      <c r="BC869" s="409"/>
      <c r="BD869" s="409"/>
      <c r="BE869" s="409"/>
      <c r="BF869" s="422"/>
      <c r="BG869" s="422"/>
      <c r="BH869" s="79"/>
      <c r="BM869" s="409"/>
      <c r="BN869" s="409"/>
      <c r="BO869" s="409"/>
      <c r="BP869" s="422"/>
      <c r="BQ869" s="422"/>
      <c r="BR869" s="79"/>
      <c r="BW869" s="79"/>
      <c r="BX869" s="79"/>
      <c r="BY869" s="79"/>
      <c r="BZ869" s="422"/>
      <c r="CA869" s="422"/>
      <c r="CB869" s="79"/>
      <c r="CG869" s="409"/>
      <c r="CH869" s="409"/>
      <c r="CI869" s="409"/>
      <c r="CJ869" s="422"/>
      <c r="CK869" s="422"/>
      <c r="CL869" s="79"/>
      <c r="CQ869" s="409"/>
      <c r="CR869" s="409"/>
      <c r="CS869" s="409"/>
      <c r="CT869" s="422"/>
      <c r="CU869" s="422"/>
    </row>
    <row r="870" spans="5:99">
      <c r="E870" s="79"/>
      <c r="F870" s="79"/>
      <c r="G870" s="79"/>
      <c r="H870" s="79"/>
      <c r="I870" s="79"/>
      <c r="J870" s="79"/>
      <c r="O870" s="409"/>
      <c r="P870" s="409"/>
      <c r="Q870" s="409"/>
      <c r="R870" s="422"/>
      <c r="S870" s="422"/>
      <c r="T870" s="79"/>
      <c r="Y870" s="409"/>
      <c r="Z870" s="409"/>
      <c r="AA870" s="409"/>
      <c r="AB870" s="422"/>
      <c r="AC870" s="422"/>
      <c r="AD870" s="79"/>
      <c r="AI870" s="409"/>
      <c r="AJ870" s="409"/>
      <c r="AK870" s="409"/>
      <c r="AL870" s="79"/>
      <c r="AM870" s="79"/>
      <c r="AN870" s="79"/>
      <c r="AS870" s="409"/>
      <c r="AT870" s="409"/>
      <c r="AU870" s="409"/>
      <c r="AV870" s="422"/>
      <c r="AW870" s="422"/>
      <c r="AX870" s="79"/>
      <c r="BC870" s="409"/>
      <c r="BD870" s="409"/>
      <c r="BE870" s="409"/>
      <c r="BF870" s="422"/>
      <c r="BG870" s="422"/>
      <c r="BH870" s="79"/>
      <c r="BM870" s="409"/>
      <c r="BN870" s="409"/>
      <c r="BO870" s="409"/>
      <c r="BP870" s="422"/>
      <c r="BQ870" s="422"/>
      <c r="BR870" s="79"/>
      <c r="BW870" s="79"/>
      <c r="BX870" s="79"/>
      <c r="BY870" s="79"/>
      <c r="BZ870" s="422"/>
      <c r="CA870" s="422"/>
      <c r="CB870" s="79"/>
      <c r="CG870" s="409"/>
      <c r="CH870" s="409"/>
      <c r="CI870" s="409"/>
      <c r="CJ870" s="422"/>
      <c r="CK870" s="422"/>
      <c r="CL870" s="79"/>
      <c r="CQ870" s="409"/>
      <c r="CR870" s="409"/>
      <c r="CS870" s="409"/>
      <c r="CT870" s="422"/>
      <c r="CU870" s="422"/>
    </row>
    <row r="871" spans="5:99">
      <c r="E871" s="79"/>
      <c r="F871" s="79"/>
      <c r="G871" s="79"/>
      <c r="H871" s="79"/>
      <c r="I871" s="79"/>
      <c r="J871" s="79"/>
      <c r="O871" s="409"/>
      <c r="P871" s="409"/>
      <c r="Q871" s="409"/>
      <c r="R871" s="422"/>
      <c r="S871" s="422"/>
      <c r="T871" s="79"/>
      <c r="Y871" s="409"/>
      <c r="Z871" s="409"/>
      <c r="AA871" s="409"/>
      <c r="AB871" s="422"/>
      <c r="AC871" s="422"/>
      <c r="AD871" s="79"/>
      <c r="AI871" s="409"/>
      <c r="AJ871" s="409"/>
      <c r="AK871" s="409"/>
      <c r="AL871" s="79"/>
      <c r="AM871" s="79"/>
      <c r="AN871" s="79"/>
      <c r="AS871" s="409"/>
      <c r="AT871" s="409"/>
      <c r="AU871" s="409"/>
      <c r="AV871" s="422"/>
      <c r="AW871" s="422"/>
      <c r="AX871" s="79"/>
      <c r="BC871" s="409"/>
      <c r="BD871" s="409"/>
      <c r="BE871" s="409"/>
      <c r="BF871" s="422"/>
      <c r="BG871" s="422"/>
      <c r="BH871" s="79"/>
      <c r="BM871" s="409"/>
      <c r="BN871" s="409"/>
      <c r="BO871" s="409"/>
      <c r="BP871" s="422"/>
      <c r="BQ871" s="422"/>
      <c r="BR871" s="79"/>
      <c r="BW871" s="79"/>
      <c r="BX871" s="79"/>
      <c r="BY871" s="79"/>
      <c r="BZ871" s="422"/>
      <c r="CA871" s="422"/>
      <c r="CB871" s="79"/>
      <c r="CG871" s="409"/>
      <c r="CH871" s="409"/>
      <c r="CI871" s="409"/>
      <c r="CJ871" s="422"/>
      <c r="CK871" s="422"/>
      <c r="CL871" s="79"/>
      <c r="CQ871" s="409"/>
      <c r="CR871" s="409"/>
      <c r="CS871" s="409"/>
      <c r="CT871" s="422"/>
      <c r="CU871" s="422"/>
    </row>
    <row r="872" spans="5:99">
      <c r="E872" s="79"/>
      <c r="F872" s="79"/>
      <c r="G872" s="79"/>
      <c r="H872" s="79"/>
      <c r="I872" s="79"/>
      <c r="J872" s="79"/>
      <c r="O872" s="409"/>
      <c r="P872" s="409"/>
      <c r="Q872" s="409"/>
      <c r="R872" s="422"/>
      <c r="S872" s="422"/>
      <c r="T872" s="79"/>
      <c r="Y872" s="409"/>
      <c r="Z872" s="409"/>
      <c r="AA872" s="409"/>
      <c r="AB872" s="422"/>
      <c r="AC872" s="422"/>
      <c r="AD872" s="79"/>
      <c r="AI872" s="409"/>
      <c r="AJ872" s="409"/>
      <c r="AK872" s="409"/>
      <c r="AL872" s="79"/>
      <c r="AM872" s="79"/>
      <c r="AN872" s="79"/>
      <c r="AS872" s="409"/>
      <c r="AT872" s="409"/>
      <c r="AU872" s="409"/>
      <c r="AV872" s="422"/>
      <c r="AW872" s="422"/>
      <c r="AX872" s="79"/>
      <c r="BC872" s="409"/>
      <c r="BD872" s="409"/>
      <c r="BE872" s="409"/>
      <c r="BF872" s="422"/>
      <c r="BG872" s="422"/>
      <c r="BH872" s="79"/>
      <c r="BM872" s="409"/>
      <c r="BN872" s="409"/>
      <c r="BO872" s="409"/>
      <c r="BP872" s="422"/>
      <c r="BQ872" s="422"/>
      <c r="BR872" s="79"/>
      <c r="BW872" s="79"/>
      <c r="BX872" s="79"/>
      <c r="BY872" s="79"/>
      <c r="BZ872" s="422"/>
      <c r="CA872" s="422"/>
      <c r="CB872" s="79"/>
      <c r="CG872" s="409"/>
      <c r="CH872" s="409"/>
      <c r="CI872" s="409"/>
      <c r="CJ872" s="422"/>
      <c r="CK872" s="422"/>
      <c r="CL872" s="79"/>
      <c r="CQ872" s="409"/>
      <c r="CR872" s="409"/>
      <c r="CS872" s="409"/>
      <c r="CT872" s="422"/>
      <c r="CU872" s="422"/>
    </row>
    <row r="873" spans="5:99">
      <c r="E873" s="79"/>
      <c r="F873" s="79"/>
      <c r="G873" s="79"/>
      <c r="H873" s="79"/>
      <c r="I873" s="79"/>
      <c r="J873" s="79"/>
      <c r="O873" s="409"/>
      <c r="P873" s="409"/>
      <c r="Q873" s="409"/>
      <c r="R873" s="422"/>
      <c r="S873" s="422"/>
      <c r="T873" s="79"/>
      <c r="Y873" s="409"/>
      <c r="Z873" s="409"/>
      <c r="AA873" s="409"/>
      <c r="AB873" s="422"/>
      <c r="AC873" s="422"/>
      <c r="AD873" s="79"/>
      <c r="AI873" s="409"/>
      <c r="AJ873" s="409"/>
      <c r="AK873" s="409"/>
      <c r="AL873" s="79"/>
      <c r="AM873" s="79"/>
      <c r="AN873" s="79"/>
      <c r="AS873" s="409"/>
      <c r="AT873" s="409"/>
      <c r="AU873" s="409"/>
      <c r="AV873" s="422"/>
      <c r="AW873" s="422"/>
      <c r="AX873" s="79"/>
      <c r="BC873" s="409"/>
      <c r="BD873" s="409"/>
      <c r="BE873" s="409"/>
      <c r="BF873" s="422"/>
      <c r="BG873" s="422"/>
      <c r="BH873" s="79"/>
      <c r="BM873" s="409"/>
      <c r="BN873" s="409"/>
      <c r="BO873" s="409"/>
      <c r="BP873" s="422"/>
      <c r="BQ873" s="422"/>
      <c r="BR873" s="79"/>
      <c r="BW873" s="79"/>
      <c r="BX873" s="79"/>
      <c r="BY873" s="79"/>
      <c r="BZ873" s="422"/>
      <c r="CA873" s="422"/>
      <c r="CB873" s="79"/>
      <c r="CG873" s="409"/>
      <c r="CH873" s="409"/>
      <c r="CI873" s="409"/>
      <c r="CJ873" s="422"/>
      <c r="CK873" s="422"/>
      <c r="CL873" s="79"/>
      <c r="CQ873" s="409"/>
      <c r="CR873" s="409"/>
      <c r="CS873" s="409"/>
      <c r="CT873" s="422"/>
      <c r="CU873" s="422"/>
    </row>
    <row r="874" spans="5:99">
      <c r="E874" s="79"/>
      <c r="F874" s="79"/>
      <c r="G874" s="79"/>
      <c r="H874" s="79"/>
      <c r="I874" s="79"/>
      <c r="J874" s="79"/>
      <c r="O874" s="409"/>
      <c r="P874" s="409"/>
      <c r="Q874" s="409"/>
      <c r="R874" s="422"/>
      <c r="S874" s="422"/>
      <c r="T874" s="79"/>
      <c r="Y874" s="409"/>
      <c r="Z874" s="409"/>
      <c r="AA874" s="409"/>
      <c r="AB874" s="422"/>
      <c r="AC874" s="422"/>
      <c r="AD874" s="79"/>
      <c r="AI874" s="409"/>
      <c r="AJ874" s="409"/>
      <c r="AK874" s="409"/>
      <c r="AL874" s="79"/>
      <c r="AM874" s="79"/>
      <c r="AN874" s="79"/>
      <c r="AS874" s="409"/>
      <c r="AT874" s="409"/>
      <c r="AU874" s="409"/>
      <c r="AV874" s="422"/>
      <c r="AW874" s="422"/>
      <c r="AX874" s="79"/>
      <c r="BC874" s="409"/>
      <c r="BD874" s="409"/>
      <c r="BE874" s="409"/>
      <c r="BF874" s="422"/>
      <c r="BG874" s="422"/>
      <c r="BH874" s="79"/>
      <c r="BM874" s="409"/>
      <c r="BN874" s="409"/>
      <c r="BO874" s="409"/>
      <c r="BP874" s="422"/>
      <c r="BQ874" s="422"/>
      <c r="BR874" s="79"/>
      <c r="BW874" s="79"/>
      <c r="BX874" s="79"/>
      <c r="BY874" s="79"/>
      <c r="BZ874" s="422"/>
      <c r="CA874" s="422"/>
      <c r="CB874" s="79"/>
      <c r="CG874" s="409"/>
      <c r="CH874" s="409"/>
      <c r="CI874" s="409"/>
      <c r="CJ874" s="422"/>
      <c r="CK874" s="422"/>
      <c r="CL874" s="79"/>
      <c r="CQ874" s="409"/>
      <c r="CR874" s="409"/>
      <c r="CS874" s="409"/>
      <c r="CT874" s="422"/>
      <c r="CU874" s="422"/>
    </row>
    <row r="875" spans="5:99">
      <c r="E875" s="79"/>
      <c r="F875" s="79"/>
      <c r="G875" s="79"/>
      <c r="H875" s="79"/>
      <c r="I875" s="79"/>
      <c r="J875" s="79"/>
      <c r="O875" s="409"/>
      <c r="P875" s="409"/>
      <c r="Q875" s="409"/>
      <c r="R875" s="422"/>
      <c r="S875" s="422"/>
      <c r="T875" s="79"/>
      <c r="Y875" s="409"/>
      <c r="Z875" s="409"/>
      <c r="AA875" s="409"/>
      <c r="AB875" s="422"/>
      <c r="AC875" s="422"/>
      <c r="AD875" s="79"/>
      <c r="AI875" s="409"/>
      <c r="AJ875" s="409"/>
      <c r="AK875" s="409"/>
      <c r="AL875" s="79"/>
      <c r="AM875" s="79"/>
      <c r="AN875" s="79"/>
      <c r="AS875" s="409"/>
      <c r="AT875" s="409"/>
      <c r="AU875" s="409"/>
      <c r="AV875" s="422"/>
      <c r="AW875" s="422"/>
      <c r="AX875" s="79"/>
      <c r="BC875" s="409"/>
      <c r="BD875" s="409"/>
      <c r="BE875" s="409"/>
      <c r="BF875" s="422"/>
      <c r="BG875" s="422"/>
      <c r="BH875" s="79"/>
      <c r="BM875" s="409"/>
      <c r="BN875" s="409"/>
      <c r="BO875" s="409"/>
      <c r="BP875" s="422"/>
      <c r="BQ875" s="422"/>
      <c r="BR875" s="79"/>
      <c r="BW875" s="79"/>
      <c r="BX875" s="79"/>
      <c r="BY875" s="79"/>
      <c r="BZ875" s="422"/>
      <c r="CA875" s="422"/>
      <c r="CB875" s="79"/>
      <c r="CG875" s="409"/>
      <c r="CH875" s="409"/>
      <c r="CI875" s="409"/>
      <c r="CJ875" s="422"/>
      <c r="CK875" s="422"/>
      <c r="CL875" s="79"/>
      <c r="CQ875" s="409"/>
      <c r="CR875" s="409"/>
      <c r="CS875" s="409"/>
      <c r="CT875" s="422"/>
      <c r="CU875" s="422"/>
    </row>
    <row r="876" spans="5:99">
      <c r="E876" s="79"/>
      <c r="F876" s="79"/>
      <c r="G876" s="79"/>
      <c r="H876" s="79"/>
      <c r="I876" s="79"/>
      <c r="J876" s="79"/>
      <c r="O876" s="409"/>
      <c r="P876" s="409"/>
      <c r="Q876" s="409"/>
      <c r="R876" s="422"/>
      <c r="S876" s="422"/>
      <c r="T876" s="79"/>
      <c r="Y876" s="409"/>
      <c r="Z876" s="409"/>
      <c r="AA876" s="409"/>
      <c r="AB876" s="422"/>
      <c r="AC876" s="422"/>
      <c r="AD876" s="79"/>
      <c r="AI876" s="409"/>
      <c r="AJ876" s="409"/>
      <c r="AK876" s="409"/>
      <c r="AL876" s="79"/>
      <c r="AM876" s="79"/>
      <c r="AN876" s="79"/>
      <c r="AS876" s="409"/>
      <c r="AT876" s="409"/>
      <c r="AU876" s="409"/>
      <c r="AV876" s="422"/>
      <c r="AW876" s="422"/>
      <c r="AX876" s="79"/>
      <c r="BC876" s="409"/>
      <c r="BD876" s="409"/>
      <c r="BE876" s="409"/>
      <c r="BF876" s="422"/>
      <c r="BG876" s="422"/>
      <c r="BH876" s="79"/>
      <c r="BM876" s="409"/>
      <c r="BN876" s="409"/>
      <c r="BO876" s="409"/>
      <c r="BP876" s="422"/>
      <c r="BQ876" s="422"/>
      <c r="BR876" s="79"/>
      <c r="BW876" s="79"/>
      <c r="BX876" s="79"/>
      <c r="BY876" s="79"/>
      <c r="BZ876" s="422"/>
      <c r="CA876" s="422"/>
      <c r="CB876" s="79"/>
      <c r="CG876" s="409"/>
      <c r="CH876" s="409"/>
      <c r="CI876" s="409"/>
      <c r="CJ876" s="422"/>
      <c r="CK876" s="422"/>
      <c r="CL876" s="79"/>
      <c r="CQ876" s="409"/>
      <c r="CR876" s="409"/>
      <c r="CS876" s="409"/>
      <c r="CT876" s="422"/>
      <c r="CU876" s="422"/>
    </row>
    <row r="877" spans="5:99">
      <c r="E877" s="79"/>
      <c r="F877" s="79"/>
      <c r="G877" s="79"/>
      <c r="H877" s="79"/>
      <c r="I877" s="79"/>
      <c r="J877" s="79"/>
      <c r="O877" s="409"/>
      <c r="P877" s="409"/>
      <c r="Q877" s="409"/>
      <c r="R877" s="422"/>
      <c r="S877" s="422"/>
      <c r="T877" s="79"/>
      <c r="Y877" s="409"/>
      <c r="Z877" s="409"/>
      <c r="AA877" s="409"/>
      <c r="AB877" s="422"/>
      <c r="AC877" s="422"/>
      <c r="AD877" s="79"/>
      <c r="AI877" s="409"/>
      <c r="AJ877" s="409"/>
      <c r="AK877" s="409"/>
      <c r="AL877" s="79"/>
      <c r="AM877" s="79"/>
      <c r="AN877" s="79"/>
      <c r="AS877" s="409"/>
      <c r="AT877" s="409"/>
      <c r="AU877" s="409"/>
      <c r="AV877" s="422"/>
      <c r="AW877" s="422"/>
      <c r="AX877" s="79"/>
      <c r="BC877" s="409"/>
      <c r="BD877" s="409"/>
      <c r="BE877" s="409"/>
      <c r="BF877" s="422"/>
      <c r="BG877" s="422"/>
      <c r="BH877" s="79"/>
      <c r="BM877" s="409"/>
      <c r="BN877" s="409"/>
      <c r="BO877" s="409"/>
      <c r="BP877" s="422"/>
      <c r="BQ877" s="422"/>
      <c r="BR877" s="79"/>
      <c r="BW877" s="79"/>
      <c r="BX877" s="79"/>
      <c r="BY877" s="79"/>
      <c r="BZ877" s="422"/>
      <c r="CA877" s="422"/>
      <c r="CB877" s="79"/>
      <c r="CG877" s="409"/>
      <c r="CH877" s="409"/>
      <c r="CI877" s="409"/>
      <c r="CJ877" s="422"/>
      <c r="CK877" s="422"/>
      <c r="CL877" s="79"/>
      <c r="CQ877" s="409"/>
      <c r="CR877" s="409"/>
      <c r="CS877" s="409"/>
      <c r="CT877" s="422"/>
      <c r="CU877" s="422"/>
    </row>
    <row r="878" spans="5:99">
      <c r="E878" s="79"/>
      <c r="F878" s="79"/>
      <c r="G878" s="79"/>
      <c r="H878" s="79"/>
      <c r="I878" s="79"/>
      <c r="J878" s="79"/>
      <c r="O878" s="409"/>
      <c r="P878" s="409"/>
      <c r="Q878" s="409"/>
      <c r="R878" s="422"/>
      <c r="S878" s="422"/>
      <c r="T878" s="79"/>
      <c r="Y878" s="409"/>
      <c r="Z878" s="409"/>
      <c r="AA878" s="409"/>
      <c r="AB878" s="422"/>
      <c r="AC878" s="422"/>
      <c r="AD878" s="79"/>
      <c r="AI878" s="409"/>
      <c r="AJ878" s="409"/>
      <c r="AK878" s="409"/>
      <c r="AL878" s="79"/>
      <c r="AM878" s="79"/>
      <c r="AN878" s="79"/>
      <c r="AS878" s="409"/>
      <c r="AT878" s="409"/>
      <c r="AU878" s="409"/>
      <c r="AV878" s="422"/>
      <c r="AW878" s="422"/>
      <c r="AX878" s="79"/>
      <c r="BC878" s="409"/>
      <c r="BD878" s="409"/>
      <c r="BE878" s="409"/>
      <c r="BF878" s="422"/>
      <c r="BG878" s="422"/>
      <c r="BH878" s="79"/>
      <c r="BM878" s="409"/>
      <c r="BN878" s="409"/>
      <c r="BO878" s="409"/>
      <c r="BP878" s="422"/>
      <c r="BQ878" s="422"/>
      <c r="BR878" s="79"/>
      <c r="BW878" s="79"/>
      <c r="BX878" s="79"/>
      <c r="BY878" s="79"/>
      <c r="BZ878" s="422"/>
      <c r="CA878" s="422"/>
      <c r="CB878" s="79"/>
      <c r="CG878" s="409"/>
      <c r="CH878" s="409"/>
      <c r="CI878" s="409"/>
      <c r="CJ878" s="422"/>
      <c r="CK878" s="422"/>
      <c r="CL878" s="79"/>
      <c r="CQ878" s="409"/>
      <c r="CR878" s="409"/>
      <c r="CS878" s="409"/>
      <c r="CT878" s="422"/>
      <c r="CU878" s="422"/>
    </row>
    <row r="879" spans="5:99">
      <c r="E879" s="79"/>
      <c r="F879" s="79"/>
      <c r="G879" s="79"/>
      <c r="H879" s="79"/>
      <c r="I879" s="79"/>
      <c r="J879" s="79"/>
      <c r="O879" s="409"/>
      <c r="P879" s="409"/>
      <c r="Q879" s="409"/>
      <c r="R879" s="422"/>
      <c r="S879" s="422"/>
      <c r="T879" s="79"/>
      <c r="Y879" s="409"/>
      <c r="Z879" s="409"/>
      <c r="AA879" s="409"/>
      <c r="AB879" s="422"/>
      <c r="AC879" s="422"/>
      <c r="AD879" s="79"/>
      <c r="AI879" s="409"/>
      <c r="AJ879" s="409"/>
      <c r="AK879" s="409"/>
      <c r="AL879" s="79"/>
      <c r="AM879" s="79"/>
      <c r="AN879" s="79"/>
      <c r="AS879" s="409"/>
      <c r="AT879" s="409"/>
      <c r="AU879" s="409"/>
      <c r="AV879" s="422"/>
      <c r="AW879" s="422"/>
      <c r="AX879" s="79"/>
      <c r="BC879" s="409"/>
      <c r="BD879" s="409"/>
      <c r="BE879" s="409"/>
      <c r="BF879" s="422"/>
      <c r="BG879" s="422"/>
      <c r="BH879" s="79"/>
      <c r="BM879" s="409"/>
      <c r="BN879" s="409"/>
      <c r="BO879" s="409"/>
      <c r="BP879" s="422"/>
      <c r="BQ879" s="422"/>
      <c r="BR879" s="79"/>
      <c r="BW879" s="79"/>
      <c r="BX879" s="79"/>
      <c r="BY879" s="79"/>
      <c r="BZ879" s="422"/>
      <c r="CA879" s="422"/>
      <c r="CB879" s="79"/>
      <c r="CG879" s="409"/>
      <c r="CH879" s="409"/>
      <c r="CI879" s="409"/>
      <c r="CJ879" s="422"/>
      <c r="CK879" s="422"/>
      <c r="CL879" s="79"/>
      <c r="CQ879" s="409"/>
      <c r="CR879" s="409"/>
      <c r="CS879" s="409"/>
      <c r="CT879" s="422"/>
      <c r="CU879" s="422"/>
    </row>
    <row r="880" spans="5:99">
      <c r="E880" s="79"/>
      <c r="F880" s="79"/>
      <c r="G880" s="79"/>
      <c r="H880" s="79"/>
      <c r="I880" s="79"/>
      <c r="J880" s="79"/>
      <c r="O880" s="409"/>
      <c r="P880" s="409"/>
      <c r="Q880" s="409"/>
      <c r="R880" s="422"/>
      <c r="S880" s="422"/>
      <c r="T880" s="79"/>
      <c r="Y880" s="409"/>
      <c r="Z880" s="409"/>
      <c r="AA880" s="409"/>
      <c r="AB880" s="422"/>
      <c r="AC880" s="422"/>
      <c r="AD880" s="79"/>
      <c r="AI880" s="409"/>
      <c r="AJ880" s="409"/>
      <c r="AK880" s="409"/>
      <c r="AL880" s="79"/>
      <c r="AM880" s="79"/>
      <c r="AN880" s="79"/>
      <c r="AS880" s="409"/>
      <c r="AT880" s="409"/>
      <c r="AU880" s="409"/>
      <c r="AV880" s="422"/>
      <c r="AW880" s="422"/>
      <c r="AX880" s="79"/>
      <c r="BC880" s="409"/>
      <c r="BD880" s="409"/>
      <c r="BE880" s="409"/>
      <c r="BF880" s="422"/>
      <c r="BG880" s="422"/>
      <c r="BH880" s="79"/>
      <c r="BM880" s="409"/>
      <c r="BN880" s="409"/>
      <c r="BO880" s="409"/>
      <c r="BP880" s="422"/>
      <c r="BQ880" s="422"/>
      <c r="BR880" s="79"/>
      <c r="BW880" s="79"/>
      <c r="BX880" s="79"/>
      <c r="BY880" s="79"/>
      <c r="BZ880" s="422"/>
      <c r="CA880" s="422"/>
      <c r="CB880" s="79"/>
      <c r="CG880" s="409"/>
      <c r="CH880" s="409"/>
      <c r="CI880" s="409"/>
      <c r="CJ880" s="422"/>
      <c r="CK880" s="422"/>
      <c r="CL880" s="79"/>
      <c r="CQ880" s="409"/>
      <c r="CR880" s="409"/>
      <c r="CS880" s="409"/>
      <c r="CT880" s="422"/>
      <c r="CU880" s="422"/>
    </row>
    <row r="881" spans="5:99">
      <c r="E881" s="79"/>
      <c r="F881" s="79"/>
      <c r="G881" s="79"/>
      <c r="H881" s="79"/>
      <c r="I881" s="79"/>
      <c r="J881" s="79"/>
      <c r="O881" s="409"/>
      <c r="P881" s="409"/>
      <c r="Q881" s="409"/>
      <c r="R881" s="422"/>
      <c r="S881" s="422"/>
      <c r="T881" s="79"/>
      <c r="Y881" s="409"/>
      <c r="Z881" s="409"/>
      <c r="AA881" s="409"/>
      <c r="AB881" s="422"/>
      <c r="AC881" s="422"/>
      <c r="AD881" s="79"/>
      <c r="AI881" s="409"/>
      <c r="AJ881" s="409"/>
      <c r="AK881" s="409"/>
      <c r="AL881" s="79"/>
      <c r="AM881" s="79"/>
      <c r="AN881" s="79"/>
      <c r="AS881" s="409"/>
      <c r="AT881" s="409"/>
      <c r="AU881" s="409"/>
      <c r="AV881" s="422"/>
      <c r="AW881" s="422"/>
      <c r="AX881" s="79"/>
      <c r="BC881" s="409"/>
      <c r="BD881" s="409"/>
      <c r="BE881" s="409"/>
      <c r="BF881" s="422"/>
      <c r="BG881" s="422"/>
      <c r="BH881" s="79"/>
      <c r="BM881" s="409"/>
      <c r="BN881" s="409"/>
      <c r="BO881" s="409"/>
      <c r="BP881" s="422"/>
      <c r="BQ881" s="422"/>
      <c r="BR881" s="79"/>
      <c r="BW881" s="79"/>
      <c r="BX881" s="79"/>
      <c r="BY881" s="79"/>
      <c r="BZ881" s="422"/>
      <c r="CA881" s="422"/>
      <c r="CB881" s="79"/>
      <c r="CG881" s="409"/>
      <c r="CH881" s="409"/>
      <c r="CI881" s="409"/>
      <c r="CJ881" s="422"/>
      <c r="CK881" s="422"/>
      <c r="CL881" s="79"/>
      <c r="CQ881" s="409"/>
      <c r="CR881" s="409"/>
      <c r="CS881" s="409"/>
      <c r="CT881" s="422"/>
      <c r="CU881" s="422"/>
    </row>
    <row r="882" spans="5:99">
      <c r="E882" s="79"/>
      <c r="F882" s="79"/>
      <c r="G882" s="79"/>
      <c r="H882" s="79"/>
      <c r="I882" s="79"/>
      <c r="J882" s="79"/>
      <c r="O882" s="409"/>
      <c r="P882" s="409"/>
      <c r="Q882" s="409"/>
      <c r="R882" s="422"/>
      <c r="S882" s="422"/>
      <c r="T882" s="79"/>
      <c r="Y882" s="409"/>
      <c r="Z882" s="409"/>
      <c r="AA882" s="409"/>
      <c r="AB882" s="422"/>
      <c r="AC882" s="422"/>
      <c r="AD882" s="79"/>
      <c r="AI882" s="409"/>
      <c r="AJ882" s="409"/>
      <c r="AK882" s="409"/>
      <c r="AL882" s="79"/>
      <c r="AM882" s="79"/>
      <c r="AN882" s="79"/>
      <c r="AS882" s="409"/>
      <c r="AT882" s="409"/>
      <c r="AU882" s="409"/>
      <c r="AV882" s="422"/>
      <c r="AW882" s="422"/>
      <c r="AX882" s="79"/>
      <c r="BC882" s="409"/>
      <c r="BD882" s="409"/>
      <c r="BE882" s="409"/>
      <c r="BF882" s="422"/>
      <c r="BG882" s="422"/>
      <c r="BH882" s="79"/>
      <c r="BM882" s="409"/>
      <c r="BN882" s="409"/>
      <c r="BO882" s="409"/>
      <c r="BP882" s="422"/>
      <c r="BQ882" s="422"/>
      <c r="BR882" s="79"/>
      <c r="BW882" s="79"/>
      <c r="BX882" s="79"/>
      <c r="BY882" s="79"/>
      <c r="BZ882" s="422"/>
      <c r="CA882" s="422"/>
      <c r="CB882" s="79"/>
      <c r="CG882" s="409"/>
      <c r="CH882" s="409"/>
      <c r="CI882" s="409"/>
      <c r="CJ882" s="422"/>
      <c r="CK882" s="422"/>
      <c r="CL882" s="79"/>
      <c r="CQ882" s="409"/>
      <c r="CR882" s="409"/>
      <c r="CS882" s="409"/>
      <c r="CT882" s="422"/>
      <c r="CU882" s="422"/>
    </row>
    <row r="883" spans="5:99">
      <c r="E883" s="79"/>
      <c r="F883" s="79"/>
      <c r="G883" s="79"/>
      <c r="H883" s="79"/>
      <c r="I883" s="79"/>
      <c r="J883" s="79"/>
      <c r="O883" s="409"/>
      <c r="P883" s="409"/>
      <c r="Q883" s="409"/>
      <c r="R883" s="422"/>
      <c r="S883" s="422"/>
      <c r="T883" s="79"/>
      <c r="Y883" s="409"/>
      <c r="Z883" s="409"/>
      <c r="AA883" s="409"/>
      <c r="AB883" s="422"/>
      <c r="AC883" s="422"/>
      <c r="AD883" s="79"/>
      <c r="AI883" s="409"/>
      <c r="AJ883" s="409"/>
      <c r="AK883" s="409"/>
      <c r="AL883" s="79"/>
      <c r="AM883" s="79"/>
      <c r="AN883" s="79"/>
      <c r="AS883" s="409"/>
      <c r="AT883" s="409"/>
      <c r="AU883" s="409"/>
      <c r="AV883" s="422"/>
      <c r="AW883" s="422"/>
      <c r="AX883" s="79"/>
      <c r="BC883" s="409"/>
      <c r="BD883" s="409"/>
      <c r="BE883" s="409"/>
      <c r="BF883" s="422"/>
      <c r="BG883" s="422"/>
      <c r="BH883" s="79"/>
      <c r="BM883" s="409"/>
      <c r="BN883" s="409"/>
      <c r="BO883" s="409"/>
      <c r="BP883" s="422"/>
      <c r="BQ883" s="422"/>
      <c r="BR883" s="79"/>
      <c r="BW883" s="79"/>
      <c r="BX883" s="79"/>
      <c r="BY883" s="79"/>
      <c r="BZ883" s="422"/>
      <c r="CA883" s="422"/>
      <c r="CB883" s="79"/>
      <c r="CG883" s="409"/>
      <c r="CH883" s="409"/>
      <c r="CI883" s="409"/>
      <c r="CJ883" s="422"/>
      <c r="CK883" s="422"/>
      <c r="CL883" s="79"/>
      <c r="CQ883" s="409"/>
      <c r="CR883" s="409"/>
      <c r="CS883" s="409"/>
      <c r="CT883" s="422"/>
      <c r="CU883" s="422"/>
    </row>
    <row r="884" spans="5:99">
      <c r="E884" s="79"/>
      <c r="F884" s="79"/>
      <c r="G884" s="79"/>
      <c r="H884" s="79"/>
      <c r="I884" s="79"/>
      <c r="J884" s="79"/>
      <c r="O884" s="409"/>
      <c r="P884" s="409"/>
      <c r="Q884" s="409"/>
      <c r="R884" s="422"/>
      <c r="S884" s="422"/>
      <c r="T884" s="79"/>
      <c r="Y884" s="409"/>
      <c r="Z884" s="409"/>
      <c r="AA884" s="409"/>
      <c r="AB884" s="422"/>
      <c r="AC884" s="422"/>
      <c r="AD884" s="79"/>
      <c r="AI884" s="409"/>
      <c r="AJ884" s="409"/>
      <c r="AK884" s="409"/>
      <c r="AL884" s="79"/>
      <c r="AM884" s="79"/>
      <c r="AN884" s="79"/>
      <c r="AS884" s="409"/>
      <c r="AT884" s="409"/>
      <c r="AU884" s="409"/>
      <c r="AV884" s="422"/>
      <c r="AW884" s="422"/>
      <c r="AX884" s="79"/>
      <c r="BC884" s="409"/>
      <c r="BD884" s="409"/>
      <c r="BE884" s="409"/>
      <c r="BF884" s="422"/>
      <c r="BG884" s="422"/>
      <c r="BH884" s="79"/>
      <c r="BM884" s="409"/>
      <c r="BN884" s="409"/>
      <c r="BO884" s="409"/>
      <c r="BP884" s="422"/>
      <c r="BQ884" s="422"/>
      <c r="BR884" s="79"/>
      <c r="BW884" s="79"/>
      <c r="BX884" s="79"/>
      <c r="BY884" s="79"/>
      <c r="BZ884" s="422"/>
      <c r="CA884" s="422"/>
      <c r="CB884" s="79"/>
      <c r="CG884" s="409"/>
      <c r="CH884" s="409"/>
      <c r="CI884" s="409"/>
      <c r="CJ884" s="422"/>
      <c r="CK884" s="422"/>
      <c r="CL884" s="79"/>
      <c r="CQ884" s="409"/>
      <c r="CR884" s="409"/>
      <c r="CS884" s="409"/>
      <c r="CT884" s="422"/>
      <c r="CU884" s="422"/>
    </row>
    <row r="885" spans="5:99">
      <c r="E885" s="79"/>
      <c r="F885" s="79"/>
      <c r="G885" s="79"/>
      <c r="H885" s="79"/>
      <c r="I885" s="79"/>
      <c r="J885" s="79"/>
      <c r="O885" s="409"/>
      <c r="P885" s="409"/>
      <c r="Q885" s="409"/>
      <c r="R885" s="422"/>
      <c r="S885" s="422"/>
      <c r="T885" s="79"/>
      <c r="Y885" s="409"/>
      <c r="Z885" s="409"/>
      <c r="AA885" s="409"/>
      <c r="AB885" s="422"/>
      <c r="AC885" s="422"/>
      <c r="AD885" s="79"/>
      <c r="AI885" s="409"/>
      <c r="AJ885" s="409"/>
      <c r="AK885" s="409"/>
      <c r="AL885" s="79"/>
      <c r="AM885" s="79"/>
      <c r="AN885" s="79"/>
      <c r="AS885" s="409"/>
      <c r="AT885" s="409"/>
      <c r="AU885" s="409"/>
      <c r="AV885" s="422"/>
      <c r="AW885" s="422"/>
      <c r="AX885" s="79"/>
      <c r="BC885" s="409"/>
      <c r="BD885" s="409"/>
      <c r="BE885" s="409"/>
      <c r="BF885" s="422"/>
      <c r="BG885" s="422"/>
      <c r="BH885" s="79"/>
      <c r="BM885" s="409"/>
      <c r="BN885" s="409"/>
      <c r="BO885" s="409"/>
      <c r="BP885" s="422"/>
      <c r="BQ885" s="422"/>
      <c r="BR885" s="79"/>
      <c r="BW885" s="79"/>
      <c r="BX885" s="79"/>
      <c r="BY885" s="79"/>
      <c r="BZ885" s="422"/>
      <c r="CA885" s="422"/>
      <c r="CB885" s="79"/>
      <c r="CG885" s="409"/>
      <c r="CH885" s="409"/>
      <c r="CI885" s="409"/>
      <c r="CJ885" s="422"/>
      <c r="CK885" s="422"/>
      <c r="CL885" s="79"/>
      <c r="CQ885" s="409"/>
      <c r="CR885" s="409"/>
      <c r="CS885" s="409"/>
      <c r="CT885" s="422"/>
      <c r="CU885" s="422"/>
    </row>
    <row r="886" spans="5:99">
      <c r="E886" s="79"/>
      <c r="F886" s="79"/>
      <c r="G886" s="79"/>
      <c r="H886" s="79"/>
      <c r="I886" s="79"/>
      <c r="J886" s="79"/>
      <c r="O886" s="409"/>
      <c r="P886" s="409"/>
      <c r="Q886" s="409"/>
      <c r="R886" s="422"/>
      <c r="S886" s="422"/>
      <c r="T886" s="79"/>
      <c r="Y886" s="409"/>
      <c r="Z886" s="409"/>
      <c r="AA886" s="409"/>
      <c r="AB886" s="422"/>
      <c r="AC886" s="422"/>
      <c r="AD886" s="79"/>
      <c r="AI886" s="409"/>
      <c r="AJ886" s="409"/>
      <c r="AK886" s="409"/>
      <c r="AL886" s="79"/>
      <c r="AM886" s="79"/>
      <c r="AN886" s="79"/>
      <c r="AS886" s="409"/>
      <c r="AT886" s="409"/>
      <c r="AU886" s="409"/>
      <c r="AV886" s="422"/>
      <c r="AW886" s="422"/>
      <c r="AX886" s="79"/>
      <c r="BC886" s="409"/>
      <c r="BD886" s="409"/>
      <c r="BE886" s="409"/>
      <c r="BF886" s="422"/>
      <c r="BG886" s="422"/>
      <c r="BH886" s="79"/>
      <c r="BM886" s="409"/>
      <c r="BN886" s="409"/>
      <c r="BO886" s="409"/>
      <c r="BP886" s="422"/>
      <c r="BQ886" s="422"/>
      <c r="BR886" s="79"/>
      <c r="BW886" s="79"/>
      <c r="BX886" s="79"/>
      <c r="BY886" s="79"/>
      <c r="BZ886" s="422"/>
      <c r="CA886" s="422"/>
      <c r="CB886" s="79"/>
      <c r="CG886" s="409"/>
      <c r="CH886" s="409"/>
      <c r="CI886" s="409"/>
      <c r="CJ886" s="422"/>
      <c r="CK886" s="422"/>
      <c r="CL886" s="79"/>
      <c r="CQ886" s="409"/>
      <c r="CR886" s="409"/>
      <c r="CS886" s="409"/>
      <c r="CT886" s="422"/>
      <c r="CU886" s="422"/>
    </row>
    <row r="887" spans="5:99">
      <c r="E887" s="79"/>
      <c r="F887" s="79"/>
      <c r="G887" s="79"/>
      <c r="H887" s="79"/>
      <c r="I887" s="79"/>
      <c r="J887" s="79"/>
      <c r="O887" s="409"/>
      <c r="P887" s="409"/>
      <c r="Q887" s="409"/>
      <c r="R887" s="422"/>
      <c r="S887" s="422"/>
      <c r="T887" s="79"/>
      <c r="Y887" s="409"/>
      <c r="Z887" s="409"/>
      <c r="AA887" s="409"/>
      <c r="AB887" s="422"/>
      <c r="AC887" s="422"/>
      <c r="AD887" s="79"/>
      <c r="AI887" s="409"/>
      <c r="AJ887" s="409"/>
      <c r="AK887" s="409"/>
      <c r="AL887" s="79"/>
      <c r="AM887" s="79"/>
      <c r="AN887" s="79"/>
      <c r="AS887" s="409"/>
      <c r="AT887" s="409"/>
      <c r="AU887" s="409"/>
      <c r="AV887" s="422"/>
      <c r="AW887" s="422"/>
      <c r="AX887" s="79"/>
      <c r="BC887" s="409"/>
      <c r="BD887" s="409"/>
      <c r="BE887" s="409"/>
      <c r="BF887" s="422"/>
      <c r="BG887" s="422"/>
      <c r="BH887" s="79"/>
      <c r="BM887" s="409"/>
      <c r="BN887" s="409"/>
      <c r="BO887" s="409"/>
      <c r="BP887" s="422"/>
      <c r="BQ887" s="422"/>
      <c r="BR887" s="79"/>
      <c r="BW887" s="79"/>
      <c r="BX887" s="79"/>
      <c r="BY887" s="79"/>
      <c r="BZ887" s="422"/>
      <c r="CA887" s="422"/>
      <c r="CB887" s="79"/>
      <c r="CG887" s="409"/>
      <c r="CH887" s="409"/>
      <c r="CI887" s="409"/>
      <c r="CJ887" s="422"/>
      <c r="CK887" s="422"/>
      <c r="CL887" s="79"/>
      <c r="CQ887" s="409"/>
      <c r="CR887" s="409"/>
      <c r="CS887" s="409"/>
      <c r="CT887" s="422"/>
      <c r="CU887" s="422"/>
    </row>
    <row r="888" spans="5:99">
      <c r="E888" s="79"/>
      <c r="F888" s="79"/>
      <c r="G888" s="79"/>
      <c r="H888" s="79"/>
      <c r="I888" s="79"/>
      <c r="J888" s="79"/>
      <c r="O888" s="409"/>
      <c r="P888" s="409"/>
      <c r="Q888" s="409"/>
      <c r="R888" s="422"/>
      <c r="S888" s="422"/>
      <c r="T888" s="79"/>
      <c r="Y888" s="409"/>
      <c r="Z888" s="409"/>
      <c r="AA888" s="409"/>
      <c r="AB888" s="422"/>
      <c r="AC888" s="422"/>
      <c r="AD888" s="79"/>
      <c r="AI888" s="409"/>
      <c r="AJ888" s="409"/>
      <c r="AK888" s="409"/>
      <c r="AL888" s="79"/>
      <c r="AM888" s="79"/>
      <c r="AN888" s="79"/>
      <c r="AS888" s="409"/>
      <c r="AT888" s="409"/>
      <c r="AU888" s="409"/>
      <c r="AV888" s="422"/>
      <c r="AW888" s="422"/>
      <c r="AX888" s="79"/>
      <c r="BC888" s="409"/>
      <c r="BD888" s="409"/>
      <c r="BE888" s="409"/>
      <c r="BF888" s="422"/>
      <c r="BG888" s="422"/>
      <c r="BH888" s="79"/>
      <c r="BM888" s="409"/>
      <c r="BN888" s="409"/>
      <c r="BO888" s="409"/>
      <c r="BP888" s="422"/>
      <c r="BQ888" s="422"/>
      <c r="BR888" s="79"/>
      <c r="BW888" s="79"/>
      <c r="BX888" s="79"/>
      <c r="BY888" s="79"/>
      <c r="BZ888" s="422"/>
      <c r="CA888" s="422"/>
      <c r="CB888" s="79"/>
      <c r="CG888" s="409"/>
      <c r="CH888" s="409"/>
      <c r="CI888" s="409"/>
      <c r="CJ888" s="422"/>
      <c r="CK888" s="422"/>
      <c r="CL888" s="79"/>
      <c r="CQ888" s="409"/>
      <c r="CR888" s="409"/>
      <c r="CS888" s="409"/>
      <c r="CT888" s="422"/>
      <c r="CU888" s="422"/>
    </row>
    <row r="889" spans="5:99">
      <c r="E889" s="79"/>
      <c r="F889" s="79"/>
      <c r="G889" s="79"/>
      <c r="H889" s="79"/>
      <c r="I889" s="79"/>
      <c r="J889" s="79"/>
      <c r="O889" s="409"/>
      <c r="P889" s="409"/>
      <c r="Q889" s="409"/>
      <c r="R889" s="422"/>
      <c r="S889" s="422"/>
      <c r="T889" s="79"/>
      <c r="Y889" s="409"/>
      <c r="Z889" s="409"/>
      <c r="AA889" s="409"/>
      <c r="AB889" s="422"/>
      <c r="AC889" s="422"/>
      <c r="AD889" s="79"/>
      <c r="AI889" s="409"/>
      <c r="AJ889" s="409"/>
      <c r="AK889" s="409"/>
      <c r="AL889" s="79"/>
      <c r="AM889" s="79"/>
      <c r="AN889" s="79"/>
      <c r="AS889" s="409"/>
      <c r="AT889" s="409"/>
      <c r="AU889" s="409"/>
      <c r="AV889" s="422"/>
      <c r="AW889" s="422"/>
      <c r="AX889" s="79"/>
      <c r="BC889" s="409"/>
      <c r="BD889" s="409"/>
      <c r="BE889" s="409"/>
      <c r="BF889" s="422"/>
      <c r="BG889" s="422"/>
      <c r="BH889" s="79"/>
      <c r="BM889" s="409"/>
      <c r="BN889" s="409"/>
      <c r="BO889" s="409"/>
      <c r="BP889" s="422"/>
      <c r="BQ889" s="422"/>
      <c r="BR889" s="79"/>
      <c r="BW889" s="79"/>
      <c r="BX889" s="79"/>
      <c r="BY889" s="79"/>
      <c r="BZ889" s="422"/>
      <c r="CA889" s="422"/>
      <c r="CB889" s="79"/>
      <c r="CG889" s="409"/>
      <c r="CH889" s="409"/>
      <c r="CI889" s="409"/>
      <c r="CJ889" s="422"/>
      <c r="CK889" s="422"/>
      <c r="CL889" s="79"/>
      <c r="CQ889" s="409"/>
      <c r="CR889" s="409"/>
      <c r="CS889" s="409"/>
      <c r="CT889" s="422"/>
      <c r="CU889" s="422"/>
    </row>
    <row r="890" spans="5:99">
      <c r="E890" s="79"/>
      <c r="F890" s="79"/>
      <c r="G890" s="79"/>
      <c r="H890" s="79"/>
      <c r="I890" s="79"/>
      <c r="J890" s="79"/>
      <c r="O890" s="409"/>
      <c r="P890" s="409"/>
      <c r="Q890" s="409"/>
      <c r="R890" s="422"/>
      <c r="S890" s="422"/>
      <c r="T890" s="79"/>
      <c r="Y890" s="409"/>
      <c r="Z890" s="409"/>
      <c r="AA890" s="409"/>
      <c r="AB890" s="422"/>
      <c r="AC890" s="422"/>
      <c r="AD890" s="79"/>
      <c r="AI890" s="409"/>
      <c r="AJ890" s="409"/>
      <c r="AK890" s="409"/>
      <c r="AL890" s="79"/>
      <c r="AM890" s="79"/>
      <c r="AN890" s="79"/>
      <c r="AS890" s="409"/>
      <c r="AT890" s="409"/>
      <c r="AU890" s="409"/>
      <c r="AV890" s="422"/>
      <c r="AW890" s="422"/>
      <c r="AX890" s="79"/>
      <c r="BC890" s="409"/>
      <c r="BD890" s="409"/>
      <c r="BE890" s="409"/>
      <c r="BF890" s="422"/>
      <c r="BG890" s="422"/>
      <c r="BH890" s="79"/>
      <c r="BM890" s="409"/>
      <c r="BN890" s="409"/>
      <c r="BO890" s="409"/>
      <c r="BP890" s="422"/>
      <c r="BQ890" s="422"/>
      <c r="BR890" s="79"/>
      <c r="BW890" s="79"/>
      <c r="BX890" s="79"/>
      <c r="BY890" s="79"/>
      <c r="BZ890" s="422"/>
      <c r="CA890" s="422"/>
      <c r="CB890" s="79"/>
      <c r="CG890" s="409"/>
      <c r="CH890" s="409"/>
      <c r="CI890" s="409"/>
      <c r="CJ890" s="422"/>
      <c r="CK890" s="422"/>
      <c r="CL890" s="79"/>
      <c r="CQ890" s="409"/>
      <c r="CR890" s="409"/>
      <c r="CS890" s="409"/>
      <c r="CT890" s="422"/>
      <c r="CU890" s="422"/>
    </row>
    <row r="891" spans="5:99">
      <c r="E891" s="79"/>
      <c r="F891" s="79"/>
      <c r="G891" s="79"/>
      <c r="H891" s="79"/>
      <c r="I891" s="79"/>
      <c r="J891" s="79"/>
      <c r="O891" s="409"/>
      <c r="P891" s="409"/>
      <c r="Q891" s="409"/>
      <c r="R891" s="422"/>
      <c r="S891" s="422"/>
      <c r="T891" s="79"/>
      <c r="Y891" s="409"/>
      <c r="Z891" s="409"/>
      <c r="AA891" s="409"/>
      <c r="AB891" s="422"/>
      <c r="AC891" s="422"/>
      <c r="AD891" s="79"/>
      <c r="AI891" s="409"/>
      <c r="AJ891" s="409"/>
      <c r="AK891" s="409"/>
      <c r="AL891" s="79"/>
      <c r="AM891" s="79"/>
      <c r="AN891" s="79"/>
      <c r="AS891" s="409"/>
      <c r="AT891" s="409"/>
      <c r="AU891" s="409"/>
      <c r="AV891" s="422"/>
      <c r="AW891" s="422"/>
      <c r="AX891" s="79"/>
      <c r="BC891" s="409"/>
      <c r="BD891" s="409"/>
      <c r="BE891" s="409"/>
      <c r="BF891" s="422"/>
      <c r="BG891" s="422"/>
      <c r="BH891" s="79"/>
      <c r="BM891" s="409"/>
      <c r="BN891" s="409"/>
      <c r="BO891" s="409"/>
      <c r="BP891" s="422"/>
      <c r="BQ891" s="422"/>
      <c r="BR891" s="79"/>
      <c r="BW891" s="79"/>
      <c r="BX891" s="79"/>
      <c r="BY891" s="79"/>
      <c r="BZ891" s="422"/>
      <c r="CA891" s="422"/>
      <c r="CB891" s="79"/>
      <c r="CG891" s="409"/>
      <c r="CH891" s="409"/>
      <c r="CI891" s="409"/>
      <c r="CJ891" s="422"/>
      <c r="CK891" s="422"/>
      <c r="CL891" s="79"/>
      <c r="CQ891" s="409"/>
      <c r="CR891" s="409"/>
      <c r="CS891" s="409"/>
      <c r="CT891" s="422"/>
      <c r="CU891" s="422"/>
    </row>
    <row r="892" spans="5:99">
      <c r="E892" s="79"/>
      <c r="F892" s="79"/>
      <c r="G892" s="79"/>
      <c r="H892" s="79"/>
      <c r="I892" s="79"/>
      <c r="J892" s="79"/>
      <c r="O892" s="409"/>
      <c r="P892" s="409"/>
      <c r="Q892" s="409"/>
      <c r="R892" s="422"/>
      <c r="S892" s="422"/>
      <c r="T892" s="79"/>
      <c r="Y892" s="409"/>
      <c r="Z892" s="409"/>
      <c r="AA892" s="409"/>
      <c r="AB892" s="422"/>
      <c r="AC892" s="422"/>
      <c r="AD892" s="79"/>
      <c r="AI892" s="409"/>
      <c r="AJ892" s="409"/>
      <c r="AK892" s="409"/>
      <c r="AL892" s="79"/>
      <c r="AM892" s="79"/>
      <c r="AN892" s="79"/>
      <c r="AS892" s="409"/>
      <c r="AT892" s="409"/>
      <c r="AU892" s="409"/>
      <c r="AV892" s="422"/>
      <c r="AW892" s="422"/>
      <c r="AX892" s="79"/>
      <c r="BC892" s="409"/>
      <c r="BD892" s="409"/>
      <c r="BE892" s="409"/>
      <c r="BF892" s="422"/>
      <c r="BG892" s="422"/>
      <c r="BH892" s="79"/>
      <c r="BM892" s="409"/>
      <c r="BN892" s="409"/>
      <c r="BO892" s="409"/>
      <c r="BP892" s="422"/>
      <c r="BQ892" s="422"/>
      <c r="BR892" s="79"/>
      <c r="BW892" s="79"/>
      <c r="BX892" s="79"/>
      <c r="BY892" s="79"/>
      <c r="BZ892" s="422"/>
      <c r="CA892" s="422"/>
      <c r="CB892" s="79"/>
      <c r="CG892" s="409"/>
      <c r="CH892" s="409"/>
      <c r="CI892" s="409"/>
      <c r="CJ892" s="422"/>
      <c r="CK892" s="422"/>
      <c r="CL892" s="79"/>
      <c r="CQ892" s="409"/>
      <c r="CR892" s="409"/>
      <c r="CS892" s="409"/>
      <c r="CT892" s="422"/>
      <c r="CU892" s="422"/>
    </row>
    <row r="893" spans="5:99">
      <c r="E893" s="79"/>
      <c r="F893" s="79"/>
      <c r="G893" s="79"/>
      <c r="H893" s="79"/>
      <c r="I893" s="79"/>
      <c r="J893" s="79"/>
      <c r="O893" s="409"/>
      <c r="P893" s="409"/>
      <c r="Q893" s="409"/>
      <c r="R893" s="422"/>
      <c r="S893" s="422"/>
      <c r="T893" s="79"/>
      <c r="Y893" s="409"/>
      <c r="Z893" s="409"/>
      <c r="AA893" s="409"/>
      <c r="AB893" s="422"/>
      <c r="AC893" s="422"/>
      <c r="AD893" s="79"/>
      <c r="AI893" s="409"/>
      <c r="AJ893" s="409"/>
      <c r="AK893" s="409"/>
      <c r="AL893" s="79"/>
      <c r="AM893" s="79"/>
      <c r="AN893" s="79"/>
      <c r="AS893" s="409"/>
      <c r="AT893" s="409"/>
      <c r="AU893" s="409"/>
      <c r="AV893" s="422"/>
      <c r="AW893" s="422"/>
      <c r="AX893" s="79"/>
      <c r="BC893" s="409"/>
      <c r="BD893" s="409"/>
      <c r="BE893" s="409"/>
      <c r="BF893" s="422"/>
      <c r="BG893" s="422"/>
      <c r="BH893" s="79"/>
      <c r="BM893" s="409"/>
      <c r="BN893" s="409"/>
      <c r="BO893" s="409"/>
      <c r="BP893" s="422"/>
      <c r="BQ893" s="422"/>
      <c r="BR893" s="79"/>
      <c r="BW893" s="79"/>
      <c r="BX893" s="79"/>
      <c r="BY893" s="79"/>
      <c r="BZ893" s="422"/>
      <c r="CA893" s="422"/>
      <c r="CB893" s="79"/>
      <c r="CG893" s="409"/>
      <c r="CH893" s="409"/>
      <c r="CI893" s="409"/>
      <c r="CJ893" s="422"/>
      <c r="CK893" s="422"/>
      <c r="CL893" s="79"/>
      <c r="CQ893" s="409"/>
      <c r="CR893" s="409"/>
      <c r="CS893" s="409"/>
      <c r="CT893" s="422"/>
      <c r="CU893" s="422"/>
    </row>
    <row r="894" spans="5:99">
      <c r="E894" s="79"/>
      <c r="F894" s="79"/>
      <c r="G894" s="79"/>
      <c r="H894" s="79"/>
      <c r="I894" s="79"/>
      <c r="J894" s="79"/>
      <c r="O894" s="409"/>
      <c r="P894" s="409"/>
      <c r="Q894" s="409"/>
      <c r="R894" s="422"/>
      <c r="S894" s="422"/>
      <c r="T894" s="79"/>
      <c r="Y894" s="409"/>
      <c r="Z894" s="409"/>
      <c r="AA894" s="409"/>
      <c r="AB894" s="422"/>
      <c r="AC894" s="422"/>
      <c r="AD894" s="79"/>
      <c r="AI894" s="409"/>
      <c r="AJ894" s="409"/>
      <c r="AK894" s="409"/>
      <c r="AL894" s="79"/>
      <c r="AM894" s="79"/>
      <c r="AN894" s="79"/>
      <c r="AS894" s="409"/>
      <c r="AT894" s="409"/>
      <c r="AU894" s="409"/>
      <c r="AV894" s="422"/>
      <c r="AW894" s="422"/>
      <c r="AX894" s="79"/>
      <c r="BC894" s="409"/>
      <c r="BD894" s="409"/>
      <c r="BE894" s="409"/>
      <c r="BF894" s="422"/>
      <c r="BG894" s="422"/>
      <c r="BH894" s="79"/>
      <c r="BM894" s="409"/>
      <c r="BN894" s="409"/>
      <c r="BO894" s="409"/>
      <c r="BP894" s="422"/>
      <c r="BQ894" s="422"/>
      <c r="BR894" s="79"/>
      <c r="BW894" s="79"/>
      <c r="BX894" s="79"/>
      <c r="BY894" s="79"/>
      <c r="BZ894" s="422"/>
      <c r="CA894" s="422"/>
      <c r="CB894" s="79"/>
      <c r="CG894" s="409"/>
      <c r="CH894" s="409"/>
      <c r="CI894" s="409"/>
      <c r="CJ894" s="422"/>
      <c r="CK894" s="422"/>
      <c r="CL894" s="79"/>
      <c r="CQ894" s="409"/>
      <c r="CR894" s="409"/>
      <c r="CS894" s="409"/>
      <c r="CT894" s="422"/>
      <c r="CU894" s="422"/>
    </row>
    <row r="895" spans="5:99">
      <c r="E895" s="79"/>
      <c r="F895" s="79"/>
      <c r="G895" s="79"/>
      <c r="H895" s="79"/>
      <c r="I895" s="79"/>
      <c r="J895" s="79"/>
      <c r="O895" s="409"/>
      <c r="P895" s="409"/>
      <c r="Q895" s="409"/>
      <c r="R895" s="422"/>
      <c r="S895" s="422"/>
      <c r="T895" s="79"/>
      <c r="Y895" s="409"/>
      <c r="Z895" s="409"/>
      <c r="AA895" s="409"/>
      <c r="AB895" s="422"/>
      <c r="AC895" s="422"/>
      <c r="AD895" s="79"/>
      <c r="AI895" s="409"/>
      <c r="AJ895" s="409"/>
      <c r="AK895" s="409"/>
      <c r="AL895" s="79"/>
      <c r="AM895" s="79"/>
      <c r="AN895" s="79"/>
      <c r="AS895" s="409"/>
      <c r="AT895" s="409"/>
      <c r="AU895" s="409"/>
      <c r="AV895" s="422"/>
      <c r="AW895" s="422"/>
      <c r="AX895" s="79"/>
      <c r="BC895" s="409"/>
      <c r="BD895" s="409"/>
      <c r="BE895" s="409"/>
      <c r="BF895" s="422"/>
      <c r="BG895" s="422"/>
      <c r="BH895" s="79"/>
      <c r="BM895" s="409"/>
      <c r="BN895" s="409"/>
      <c r="BO895" s="409"/>
      <c r="BP895" s="422"/>
      <c r="BQ895" s="422"/>
      <c r="BR895" s="79"/>
      <c r="BW895" s="79"/>
      <c r="BX895" s="79"/>
      <c r="BY895" s="79"/>
      <c r="BZ895" s="422"/>
      <c r="CA895" s="422"/>
      <c r="CB895" s="79"/>
      <c r="CG895" s="409"/>
      <c r="CH895" s="409"/>
      <c r="CI895" s="409"/>
      <c r="CJ895" s="422"/>
      <c r="CK895" s="422"/>
      <c r="CL895" s="79"/>
      <c r="CQ895" s="409"/>
      <c r="CR895" s="409"/>
      <c r="CS895" s="409"/>
      <c r="CT895" s="422"/>
      <c r="CU895" s="422"/>
    </row>
    <row r="896" spans="5:99">
      <c r="E896" s="79"/>
      <c r="F896" s="79"/>
      <c r="G896" s="79"/>
      <c r="H896" s="79"/>
      <c r="I896" s="79"/>
      <c r="J896" s="79"/>
      <c r="O896" s="409"/>
      <c r="P896" s="409"/>
      <c r="Q896" s="409"/>
      <c r="R896" s="422"/>
      <c r="S896" s="422"/>
      <c r="T896" s="79"/>
      <c r="Y896" s="409"/>
      <c r="Z896" s="409"/>
      <c r="AA896" s="409"/>
      <c r="AB896" s="422"/>
      <c r="AC896" s="422"/>
      <c r="AD896" s="79"/>
      <c r="AI896" s="409"/>
      <c r="AJ896" s="409"/>
      <c r="AK896" s="409"/>
      <c r="AL896" s="79"/>
      <c r="AM896" s="79"/>
      <c r="AN896" s="79"/>
      <c r="AS896" s="409"/>
      <c r="AT896" s="409"/>
      <c r="AU896" s="409"/>
      <c r="AV896" s="422"/>
      <c r="AW896" s="422"/>
      <c r="AX896" s="79"/>
      <c r="BC896" s="409"/>
      <c r="BD896" s="409"/>
      <c r="BE896" s="409"/>
      <c r="BF896" s="422"/>
      <c r="BG896" s="422"/>
      <c r="BH896" s="79"/>
      <c r="BM896" s="409"/>
      <c r="BN896" s="409"/>
      <c r="BO896" s="409"/>
      <c r="BP896" s="422"/>
      <c r="BQ896" s="422"/>
      <c r="BR896" s="79"/>
      <c r="BW896" s="79"/>
      <c r="BX896" s="79"/>
      <c r="BY896" s="79"/>
      <c r="BZ896" s="422"/>
      <c r="CA896" s="422"/>
      <c r="CB896" s="79"/>
      <c r="CG896" s="409"/>
      <c r="CH896" s="409"/>
      <c r="CI896" s="409"/>
      <c r="CJ896" s="422"/>
      <c r="CK896" s="422"/>
      <c r="CL896" s="79"/>
      <c r="CQ896" s="409"/>
      <c r="CR896" s="409"/>
      <c r="CS896" s="409"/>
      <c r="CT896" s="422"/>
      <c r="CU896" s="422"/>
    </row>
    <row r="897" spans="5:99">
      <c r="E897" s="79"/>
      <c r="F897" s="79"/>
      <c r="G897" s="79"/>
      <c r="H897" s="79"/>
      <c r="I897" s="79"/>
      <c r="J897" s="79"/>
      <c r="O897" s="409"/>
      <c r="P897" s="409"/>
      <c r="Q897" s="409"/>
      <c r="R897" s="422"/>
      <c r="S897" s="422"/>
      <c r="T897" s="79"/>
      <c r="Y897" s="409"/>
      <c r="Z897" s="409"/>
      <c r="AA897" s="409"/>
      <c r="AB897" s="422"/>
      <c r="AC897" s="422"/>
      <c r="AD897" s="79"/>
      <c r="AI897" s="409"/>
      <c r="AJ897" s="409"/>
      <c r="AK897" s="409"/>
      <c r="AL897" s="79"/>
      <c r="AM897" s="79"/>
      <c r="AN897" s="79"/>
      <c r="AS897" s="409"/>
      <c r="AT897" s="409"/>
      <c r="AU897" s="409"/>
      <c r="AV897" s="422"/>
      <c r="AW897" s="422"/>
      <c r="AX897" s="79"/>
      <c r="BC897" s="409"/>
      <c r="BD897" s="409"/>
      <c r="BE897" s="409"/>
      <c r="BF897" s="422"/>
      <c r="BG897" s="422"/>
      <c r="BH897" s="79"/>
      <c r="BM897" s="409"/>
      <c r="BN897" s="409"/>
      <c r="BO897" s="409"/>
      <c r="BP897" s="422"/>
      <c r="BQ897" s="422"/>
      <c r="BR897" s="79"/>
      <c r="BW897" s="79"/>
      <c r="BX897" s="79"/>
      <c r="BY897" s="79"/>
      <c r="BZ897" s="422"/>
      <c r="CA897" s="422"/>
      <c r="CB897" s="79"/>
      <c r="CG897" s="409"/>
      <c r="CH897" s="409"/>
      <c r="CI897" s="409"/>
      <c r="CJ897" s="422"/>
      <c r="CK897" s="422"/>
      <c r="CL897" s="79"/>
      <c r="CQ897" s="409"/>
      <c r="CR897" s="409"/>
      <c r="CS897" s="409"/>
      <c r="CT897" s="422"/>
      <c r="CU897" s="422"/>
    </row>
    <row r="898" spans="5:99">
      <c r="E898" s="79"/>
      <c r="F898" s="79"/>
      <c r="G898" s="79"/>
      <c r="H898" s="79"/>
      <c r="I898" s="79"/>
      <c r="J898" s="79"/>
      <c r="O898" s="409"/>
      <c r="P898" s="409"/>
      <c r="Q898" s="409"/>
      <c r="R898" s="422"/>
      <c r="S898" s="422"/>
      <c r="T898" s="79"/>
      <c r="Y898" s="409"/>
      <c r="Z898" s="409"/>
      <c r="AA898" s="409"/>
      <c r="AB898" s="422"/>
      <c r="AC898" s="422"/>
      <c r="AD898" s="79"/>
      <c r="AI898" s="409"/>
      <c r="AJ898" s="409"/>
      <c r="AK898" s="409"/>
      <c r="AL898" s="79"/>
      <c r="AM898" s="79"/>
      <c r="AN898" s="79"/>
      <c r="AS898" s="409"/>
      <c r="AT898" s="409"/>
      <c r="AU898" s="409"/>
      <c r="AV898" s="422"/>
      <c r="AW898" s="422"/>
      <c r="AX898" s="79"/>
      <c r="BC898" s="409"/>
      <c r="BD898" s="409"/>
      <c r="BE898" s="409"/>
      <c r="BF898" s="422"/>
      <c r="BG898" s="422"/>
      <c r="BH898" s="79"/>
      <c r="BM898" s="409"/>
      <c r="BN898" s="409"/>
      <c r="BO898" s="409"/>
      <c r="BP898" s="422"/>
      <c r="BQ898" s="422"/>
      <c r="BR898" s="79"/>
      <c r="BW898" s="79"/>
      <c r="BX898" s="79"/>
      <c r="BY898" s="79"/>
      <c r="BZ898" s="422"/>
      <c r="CA898" s="422"/>
      <c r="CB898" s="79"/>
      <c r="CG898" s="409"/>
      <c r="CH898" s="409"/>
      <c r="CI898" s="409"/>
      <c r="CJ898" s="422"/>
      <c r="CK898" s="422"/>
      <c r="CL898" s="79"/>
      <c r="CQ898" s="409"/>
      <c r="CR898" s="409"/>
      <c r="CS898" s="409"/>
      <c r="CT898" s="422"/>
      <c r="CU898" s="422"/>
    </row>
    <row r="899" spans="5:99">
      <c r="E899" s="79"/>
      <c r="F899" s="79"/>
      <c r="G899" s="79"/>
      <c r="H899" s="79"/>
      <c r="I899" s="79"/>
      <c r="J899" s="79"/>
      <c r="O899" s="409"/>
      <c r="P899" s="409"/>
      <c r="Q899" s="409"/>
      <c r="R899" s="422"/>
      <c r="S899" s="422"/>
      <c r="T899" s="79"/>
      <c r="Y899" s="409"/>
      <c r="Z899" s="409"/>
      <c r="AA899" s="409"/>
      <c r="AB899" s="422"/>
      <c r="AC899" s="422"/>
      <c r="AD899" s="79"/>
      <c r="AI899" s="409"/>
      <c r="AJ899" s="409"/>
      <c r="AK899" s="409"/>
      <c r="AL899" s="79"/>
      <c r="AM899" s="79"/>
      <c r="AN899" s="79"/>
      <c r="AS899" s="409"/>
      <c r="AT899" s="409"/>
      <c r="AU899" s="409"/>
      <c r="AV899" s="422"/>
      <c r="AW899" s="422"/>
      <c r="AX899" s="79"/>
      <c r="BC899" s="409"/>
      <c r="BD899" s="409"/>
      <c r="BE899" s="409"/>
      <c r="BF899" s="422"/>
      <c r="BG899" s="422"/>
      <c r="BH899" s="79"/>
      <c r="BM899" s="409"/>
      <c r="BN899" s="409"/>
      <c r="BO899" s="409"/>
      <c r="BP899" s="422"/>
      <c r="BQ899" s="422"/>
      <c r="BR899" s="79"/>
      <c r="BW899" s="79"/>
      <c r="BX899" s="79"/>
      <c r="BY899" s="79"/>
      <c r="BZ899" s="422"/>
      <c r="CA899" s="422"/>
      <c r="CB899" s="79"/>
      <c r="CG899" s="409"/>
      <c r="CH899" s="409"/>
      <c r="CI899" s="409"/>
      <c r="CJ899" s="422"/>
      <c r="CK899" s="422"/>
      <c r="CL899" s="79"/>
      <c r="CQ899" s="409"/>
      <c r="CR899" s="409"/>
      <c r="CS899" s="409"/>
      <c r="CT899" s="422"/>
      <c r="CU899" s="422"/>
    </row>
    <row r="900" spans="5:99">
      <c r="E900" s="79"/>
      <c r="F900" s="79"/>
      <c r="G900" s="79"/>
      <c r="H900" s="79"/>
      <c r="I900" s="79"/>
      <c r="J900" s="79"/>
      <c r="O900" s="409"/>
      <c r="P900" s="409"/>
      <c r="Q900" s="409"/>
      <c r="R900" s="422"/>
      <c r="S900" s="422"/>
      <c r="T900" s="79"/>
      <c r="Y900" s="409"/>
      <c r="Z900" s="409"/>
      <c r="AA900" s="409"/>
      <c r="AB900" s="422"/>
      <c r="AC900" s="422"/>
      <c r="AD900" s="79"/>
      <c r="AI900" s="409"/>
      <c r="AJ900" s="409"/>
      <c r="AK900" s="409"/>
      <c r="AL900" s="79"/>
      <c r="AM900" s="79"/>
      <c r="AN900" s="79"/>
      <c r="AS900" s="409"/>
      <c r="AT900" s="409"/>
      <c r="AU900" s="409"/>
      <c r="AV900" s="422"/>
      <c r="AW900" s="422"/>
      <c r="AX900" s="79"/>
      <c r="BC900" s="409"/>
      <c r="BD900" s="409"/>
      <c r="BE900" s="409"/>
      <c r="BF900" s="422"/>
      <c r="BG900" s="422"/>
      <c r="BH900" s="79"/>
      <c r="BM900" s="409"/>
      <c r="BN900" s="409"/>
      <c r="BO900" s="409"/>
      <c r="BP900" s="422"/>
      <c r="BQ900" s="422"/>
      <c r="BR900" s="79"/>
      <c r="BW900" s="79"/>
      <c r="BX900" s="79"/>
      <c r="BY900" s="79"/>
      <c r="BZ900" s="422"/>
      <c r="CA900" s="422"/>
      <c r="CB900" s="79"/>
      <c r="CG900" s="409"/>
      <c r="CH900" s="409"/>
      <c r="CI900" s="409"/>
      <c r="CJ900" s="422"/>
      <c r="CK900" s="422"/>
      <c r="CL900" s="79"/>
      <c r="CQ900" s="409"/>
      <c r="CR900" s="409"/>
      <c r="CS900" s="409"/>
      <c r="CT900" s="422"/>
      <c r="CU900" s="422"/>
    </row>
    <row r="901" spans="5:99">
      <c r="E901" s="79"/>
      <c r="F901" s="79"/>
      <c r="G901" s="79"/>
      <c r="H901" s="79"/>
      <c r="I901" s="79"/>
      <c r="J901" s="79"/>
      <c r="O901" s="409"/>
      <c r="P901" s="409"/>
      <c r="Q901" s="409"/>
      <c r="R901" s="422"/>
      <c r="S901" s="422"/>
      <c r="T901" s="79"/>
      <c r="Y901" s="409"/>
      <c r="Z901" s="409"/>
      <c r="AA901" s="409"/>
      <c r="AB901" s="422"/>
      <c r="AC901" s="422"/>
      <c r="AD901" s="79"/>
      <c r="AI901" s="409"/>
      <c r="AJ901" s="409"/>
      <c r="AK901" s="409"/>
      <c r="AL901" s="79"/>
      <c r="AM901" s="79"/>
      <c r="AN901" s="79"/>
      <c r="AS901" s="409"/>
      <c r="AT901" s="409"/>
      <c r="AU901" s="409"/>
      <c r="AV901" s="422"/>
      <c r="AW901" s="422"/>
      <c r="AX901" s="79"/>
      <c r="BC901" s="409"/>
      <c r="BD901" s="409"/>
      <c r="BE901" s="409"/>
      <c r="BF901" s="422"/>
      <c r="BG901" s="422"/>
      <c r="BH901" s="79"/>
      <c r="BM901" s="409"/>
      <c r="BN901" s="409"/>
      <c r="BO901" s="409"/>
      <c r="BP901" s="422"/>
      <c r="BQ901" s="422"/>
      <c r="BR901" s="79"/>
      <c r="BW901" s="79"/>
      <c r="BX901" s="79"/>
      <c r="BY901" s="79"/>
      <c r="BZ901" s="422"/>
      <c r="CA901" s="422"/>
      <c r="CB901" s="79"/>
      <c r="CG901" s="409"/>
      <c r="CH901" s="409"/>
      <c r="CI901" s="409"/>
      <c r="CJ901" s="422"/>
      <c r="CK901" s="422"/>
      <c r="CL901" s="79"/>
      <c r="CQ901" s="409"/>
      <c r="CR901" s="409"/>
      <c r="CS901" s="409"/>
      <c r="CT901" s="422"/>
      <c r="CU901" s="422"/>
    </row>
    <row r="902" spans="5:99">
      <c r="E902" s="79"/>
      <c r="F902" s="79"/>
      <c r="G902" s="79"/>
      <c r="H902" s="79"/>
      <c r="I902" s="79"/>
      <c r="J902" s="79"/>
      <c r="O902" s="409"/>
      <c r="P902" s="409"/>
      <c r="Q902" s="409"/>
      <c r="R902" s="422"/>
      <c r="S902" s="422"/>
      <c r="T902" s="79"/>
      <c r="Y902" s="409"/>
      <c r="Z902" s="409"/>
      <c r="AA902" s="409"/>
      <c r="AB902" s="422"/>
      <c r="AC902" s="422"/>
      <c r="AD902" s="79"/>
      <c r="AI902" s="409"/>
      <c r="AJ902" s="409"/>
      <c r="AK902" s="409"/>
      <c r="AL902" s="79"/>
      <c r="AM902" s="79"/>
      <c r="AN902" s="79"/>
      <c r="AS902" s="409"/>
      <c r="AT902" s="409"/>
      <c r="AU902" s="409"/>
      <c r="AV902" s="422"/>
      <c r="AW902" s="422"/>
      <c r="AX902" s="79"/>
      <c r="BC902" s="409"/>
      <c r="BD902" s="409"/>
      <c r="BE902" s="409"/>
      <c r="BF902" s="422"/>
      <c r="BG902" s="422"/>
      <c r="BH902" s="79"/>
      <c r="BM902" s="409"/>
      <c r="BN902" s="409"/>
      <c r="BO902" s="409"/>
      <c r="BP902" s="422"/>
      <c r="BQ902" s="422"/>
      <c r="BR902" s="79"/>
      <c r="BW902" s="79"/>
      <c r="BX902" s="79"/>
      <c r="BY902" s="79"/>
      <c r="BZ902" s="422"/>
      <c r="CA902" s="422"/>
      <c r="CB902" s="79"/>
      <c r="CG902" s="409"/>
      <c r="CH902" s="409"/>
      <c r="CI902" s="409"/>
      <c r="CJ902" s="422"/>
      <c r="CK902" s="422"/>
      <c r="CL902" s="79"/>
      <c r="CQ902" s="409"/>
      <c r="CR902" s="409"/>
      <c r="CS902" s="409"/>
      <c r="CT902" s="422"/>
      <c r="CU902" s="422"/>
    </row>
    <row r="903" spans="5:99">
      <c r="E903" s="79"/>
      <c r="F903" s="79"/>
      <c r="G903" s="79"/>
      <c r="H903" s="79"/>
      <c r="I903" s="79"/>
      <c r="J903" s="79"/>
      <c r="O903" s="409"/>
      <c r="P903" s="409"/>
      <c r="Q903" s="409"/>
      <c r="R903" s="422"/>
      <c r="S903" s="422"/>
      <c r="T903" s="79"/>
      <c r="Y903" s="409"/>
      <c r="Z903" s="409"/>
      <c r="AA903" s="409"/>
      <c r="AB903" s="422"/>
      <c r="AC903" s="422"/>
      <c r="AD903" s="79"/>
      <c r="AI903" s="409"/>
      <c r="AJ903" s="409"/>
      <c r="AK903" s="409"/>
      <c r="AL903" s="79"/>
      <c r="AM903" s="79"/>
      <c r="AN903" s="79"/>
      <c r="AS903" s="409"/>
      <c r="AT903" s="409"/>
      <c r="AU903" s="409"/>
      <c r="AV903" s="422"/>
      <c r="AW903" s="422"/>
      <c r="AX903" s="79"/>
      <c r="BC903" s="409"/>
      <c r="BD903" s="409"/>
      <c r="BE903" s="409"/>
      <c r="BF903" s="422"/>
      <c r="BG903" s="422"/>
      <c r="BH903" s="79"/>
      <c r="BM903" s="409"/>
      <c r="BN903" s="409"/>
      <c r="BO903" s="409"/>
      <c r="BP903" s="422"/>
      <c r="BQ903" s="422"/>
      <c r="BR903" s="79"/>
      <c r="BW903" s="79"/>
      <c r="BX903" s="79"/>
      <c r="BY903" s="79"/>
      <c r="BZ903" s="422"/>
      <c r="CA903" s="422"/>
      <c r="CB903" s="79"/>
      <c r="CG903" s="409"/>
      <c r="CH903" s="409"/>
      <c r="CI903" s="409"/>
      <c r="CJ903" s="422"/>
      <c r="CK903" s="422"/>
      <c r="CL903" s="79"/>
      <c r="CQ903" s="409"/>
      <c r="CR903" s="409"/>
      <c r="CS903" s="409"/>
      <c r="CT903" s="422"/>
      <c r="CU903" s="422"/>
    </row>
    <row r="904" spans="5:99">
      <c r="E904" s="79"/>
      <c r="F904" s="79"/>
      <c r="G904" s="79"/>
      <c r="H904" s="79"/>
      <c r="I904" s="79"/>
      <c r="J904" s="79"/>
      <c r="O904" s="409"/>
      <c r="P904" s="409"/>
      <c r="Q904" s="409"/>
      <c r="R904" s="422"/>
      <c r="S904" s="422"/>
      <c r="T904" s="79"/>
      <c r="Y904" s="409"/>
      <c r="Z904" s="409"/>
      <c r="AA904" s="409"/>
      <c r="AB904" s="422"/>
      <c r="AC904" s="422"/>
      <c r="AD904" s="79"/>
      <c r="AI904" s="409"/>
      <c r="AJ904" s="409"/>
      <c r="AK904" s="409"/>
      <c r="AL904" s="79"/>
      <c r="AM904" s="79"/>
      <c r="AN904" s="79"/>
      <c r="AS904" s="409"/>
      <c r="AT904" s="409"/>
      <c r="AU904" s="409"/>
      <c r="AV904" s="422"/>
      <c r="AW904" s="422"/>
      <c r="AX904" s="79"/>
      <c r="BC904" s="409"/>
      <c r="BD904" s="409"/>
      <c r="BE904" s="409"/>
      <c r="BF904" s="422"/>
      <c r="BG904" s="422"/>
      <c r="BH904" s="79"/>
      <c r="BM904" s="409"/>
      <c r="BN904" s="409"/>
      <c r="BO904" s="409"/>
      <c r="BP904" s="422"/>
      <c r="BQ904" s="422"/>
      <c r="BR904" s="79"/>
      <c r="BW904" s="79"/>
      <c r="BX904" s="79"/>
      <c r="BY904" s="79"/>
      <c r="BZ904" s="422"/>
      <c r="CA904" s="422"/>
      <c r="CB904" s="79"/>
      <c r="CG904" s="409"/>
      <c r="CH904" s="409"/>
      <c r="CI904" s="409"/>
      <c r="CJ904" s="422"/>
      <c r="CK904" s="422"/>
      <c r="CL904" s="79"/>
      <c r="CQ904" s="409"/>
      <c r="CR904" s="409"/>
      <c r="CS904" s="409"/>
      <c r="CT904" s="422"/>
      <c r="CU904" s="422"/>
    </row>
    <row r="905" spans="5:99">
      <c r="E905" s="79"/>
      <c r="F905" s="79"/>
      <c r="G905" s="79"/>
      <c r="H905" s="79"/>
      <c r="I905" s="79"/>
      <c r="J905" s="79"/>
      <c r="O905" s="409"/>
      <c r="P905" s="409"/>
      <c r="Q905" s="409"/>
      <c r="R905" s="422"/>
      <c r="S905" s="422"/>
      <c r="T905" s="79"/>
      <c r="Y905" s="409"/>
      <c r="Z905" s="409"/>
      <c r="AA905" s="409"/>
      <c r="AB905" s="422"/>
      <c r="AC905" s="422"/>
      <c r="AD905" s="79"/>
      <c r="AI905" s="409"/>
      <c r="AJ905" s="409"/>
      <c r="AK905" s="409"/>
      <c r="AL905" s="79"/>
      <c r="AM905" s="79"/>
      <c r="AN905" s="79"/>
      <c r="AS905" s="409"/>
      <c r="AT905" s="409"/>
      <c r="AU905" s="409"/>
      <c r="AV905" s="422"/>
      <c r="AW905" s="422"/>
      <c r="AX905" s="79"/>
      <c r="BC905" s="409"/>
      <c r="BD905" s="409"/>
      <c r="BE905" s="409"/>
      <c r="BF905" s="422"/>
      <c r="BG905" s="422"/>
      <c r="BH905" s="79"/>
      <c r="BM905" s="409"/>
      <c r="BN905" s="409"/>
      <c r="BO905" s="409"/>
      <c r="BP905" s="422"/>
      <c r="BQ905" s="422"/>
      <c r="BR905" s="79"/>
      <c r="BW905" s="79"/>
      <c r="BX905" s="79"/>
      <c r="BY905" s="79"/>
      <c r="BZ905" s="422"/>
      <c r="CA905" s="422"/>
      <c r="CB905" s="79"/>
      <c r="CG905" s="409"/>
      <c r="CH905" s="409"/>
      <c r="CI905" s="409"/>
      <c r="CJ905" s="422"/>
      <c r="CK905" s="422"/>
      <c r="CL905" s="79"/>
      <c r="CQ905" s="409"/>
      <c r="CR905" s="409"/>
      <c r="CS905" s="409"/>
      <c r="CT905" s="422"/>
      <c r="CU905" s="422"/>
    </row>
    <row r="906" spans="5:99">
      <c r="E906" s="79"/>
      <c r="F906" s="79"/>
      <c r="G906" s="79"/>
      <c r="H906" s="79"/>
      <c r="I906" s="79"/>
      <c r="J906" s="79"/>
      <c r="O906" s="409"/>
      <c r="P906" s="409"/>
      <c r="Q906" s="409"/>
      <c r="R906" s="422"/>
      <c r="S906" s="422"/>
      <c r="T906" s="79"/>
      <c r="Y906" s="409"/>
      <c r="Z906" s="409"/>
      <c r="AA906" s="409"/>
      <c r="AB906" s="422"/>
      <c r="AC906" s="422"/>
      <c r="AD906" s="79"/>
      <c r="AI906" s="409"/>
      <c r="AJ906" s="409"/>
      <c r="AK906" s="409"/>
      <c r="AL906" s="79"/>
      <c r="AM906" s="79"/>
      <c r="AN906" s="79"/>
      <c r="AS906" s="409"/>
      <c r="AT906" s="409"/>
      <c r="AU906" s="409"/>
      <c r="AV906" s="422"/>
      <c r="AW906" s="422"/>
      <c r="AX906" s="79"/>
      <c r="BC906" s="409"/>
      <c r="BD906" s="409"/>
      <c r="BE906" s="409"/>
      <c r="BF906" s="422"/>
      <c r="BG906" s="422"/>
      <c r="BH906" s="79"/>
      <c r="BM906" s="409"/>
      <c r="BN906" s="409"/>
      <c r="BO906" s="409"/>
      <c r="BP906" s="422"/>
      <c r="BQ906" s="422"/>
      <c r="BR906" s="79"/>
      <c r="BW906" s="79"/>
      <c r="BX906" s="79"/>
      <c r="BY906" s="79"/>
      <c r="BZ906" s="422"/>
      <c r="CA906" s="422"/>
      <c r="CB906" s="79"/>
      <c r="CG906" s="409"/>
      <c r="CH906" s="409"/>
      <c r="CI906" s="409"/>
      <c r="CJ906" s="422"/>
      <c r="CK906" s="422"/>
      <c r="CL906" s="79"/>
      <c r="CQ906" s="409"/>
      <c r="CR906" s="409"/>
      <c r="CS906" s="409"/>
      <c r="CT906" s="422"/>
      <c r="CU906" s="422"/>
    </row>
    <row r="907" spans="5:99">
      <c r="E907" s="79"/>
      <c r="F907" s="79"/>
      <c r="G907" s="79"/>
      <c r="H907" s="79"/>
      <c r="I907" s="79"/>
      <c r="J907" s="79"/>
      <c r="O907" s="409"/>
      <c r="P907" s="409"/>
      <c r="Q907" s="409"/>
      <c r="R907" s="422"/>
      <c r="S907" s="422"/>
      <c r="T907" s="79"/>
      <c r="Y907" s="409"/>
      <c r="Z907" s="409"/>
      <c r="AA907" s="409"/>
      <c r="AB907" s="422"/>
      <c r="AC907" s="422"/>
      <c r="AD907" s="79"/>
      <c r="AI907" s="409"/>
      <c r="AJ907" s="409"/>
      <c r="AK907" s="409"/>
      <c r="AL907" s="79"/>
      <c r="AM907" s="79"/>
      <c r="AN907" s="79"/>
      <c r="AS907" s="409"/>
      <c r="AT907" s="409"/>
      <c r="AU907" s="409"/>
      <c r="AV907" s="422"/>
      <c r="AW907" s="422"/>
      <c r="AX907" s="79"/>
      <c r="BC907" s="409"/>
      <c r="BD907" s="409"/>
      <c r="BE907" s="409"/>
      <c r="BF907" s="422"/>
      <c r="BG907" s="422"/>
      <c r="BH907" s="79"/>
      <c r="BM907" s="409"/>
      <c r="BN907" s="409"/>
      <c r="BO907" s="409"/>
      <c r="BP907" s="422"/>
      <c r="BQ907" s="422"/>
      <c r="BR907" s="79"/>
      <c r="BW907" s="79"/>
      <c r="BX907" s="79"/>
      <c r="BY907" s="79"/>
      <c r="BZ907" s="422"/>
      <c r="CA907" s="422"/>
      <c r="CB907" s="79"/>
      <c r="CG907" s="409"/>
      <c r="CH907" s="409"/>
      <c r="CI907" s="409"/>
      <c r="CJ907" s="422"/>
      <c r="CK907" s="422"/>
      <c r="CL907" s="79"/>
      <c r="CQ907" s="409"/>
      <c r="CR907" s="409"/>
      <c r="CS907" s="409"/>
      <c r="CT907" s="422"/>
      <c r="CU907" s="422"/>
    </row>
    <row r="908" spans="5:99">
      <c r="E908" s="79"/>
      <c r="F908" s="79"/>
      <c r="G908" s="79"/>
      <c r="H908" s="79"/>
      <c r="I908" s="79"/>
      <c r="J908" s="79"/>
      <c r="O908" s="409"/>
      <c r="P908" s="409"/>
      <c r="Q908" s="409"/>
      <c r="R908" s="422"/>
      <c r="S908" s="422"/>
      <c r="T908" s="79"/>
      <c r="Y908" s="409"/>
      <c r="Z908" s="409"/>
      <c r="AA908" s="409"/>
      <c r="AB908" s="422"/>
      <c r="AC908" s="422"/>
      <c r="AD908" s="79"/>
      <c r="AI908" s="409"/>
      <c r="AJ908" s="409"/>
      <c r="AK908" s="409"/>
      <c r="AL908" s="79"/>
      <c r="AM908" s="79"/>
      <c r="AN908" s="79"/>
      <c r="AS908" s="409"/>
      <c r="AT908" s="409"/>
      <c r="AU908" s="409"/>
      <c r="AV908" s="422"/>
      <c r="AW908" s="422"/>
      <c r="AX908" s="79"/>
      <c r="BC908" s="409"/>
      <c r="BD908" s="409"/>
      <c r="BE908" s="409"/>
      <c r="BF908" s="422"/>
      <c r="BG908" s="422"/>
      <c r="BH908" s="79"/>
      <c r="BM908" s="409"/>
      <c r="BN908" s="409"/>
      <c r="BO908" s="409"/>
      <c r="BP908" s="422"/>
      <c r="BQ908" s="422"/>
      <c r="BR908" s="79"/>
      <c r="BW908" s="79"/>
      <c r="BX908" s="79"/>
      <c r="BY908" s="79"/>
      <c r="BZ908" s="422"/>
      <c r="CA908" s="422"/>
      <c r="CB908" s="79"/>
      <c r="CG908" s="409"/>
      <c r="CH908" s="409"/>
      <c r="CI908" s="409"/>
      <c r="CJ908" s="422"/>
      <c r="CK908" s="422"/>
      <c r="CL908" s="79"/>
      <c r="CQ908" s="409"/>
      <c r="CR908" s="409"/>
      <c r="CS908" s="409"/>
      <c r="CT908" s="422"/>
      <c r="CU908" s="422"/>
    </row>
    <row r="909" spans="5:99">
      <c r="E909" s="79"/>
      <c r="F909" s="79"/>
      <c r="G909" s="79"/>
      <c r="H909" s="79"/>
      <c r="I909" s="79"/>
      <c r="J909" s="79"/>
      <c r="O909" s="409"/>
      <c r="P909" s="409"/>
      <c r="Q909" s="409"/>
      <c r="R909" s="422"/>
      <c r="S909" s="422"/>
      <c r="T909" s="79"/>
      <c r="Y909" s="409"/>
      <c r="Z909" s="409"/>
      <c r="AA909" s="409"/>
      <c r="AB909" s="422"/>
      <c r="AC909" s="422"/>
      <c r="AD909" s="79"/>
      <c r="AI909" s="409"/>
      <c r="AJ909" s="409"/>
      <c r="AK909" s="409"/>
      <c r="AL909" s="79"/>
      <c r="AM909" s="79"/>
      <c r="AN909" s="79"/>
      <c r="AS909" s="409"/>
      <c r="AT909" s="409"/>
      <c r="AU909" s="409"/>
      <c r="AV909" s="422"/>
      <c r="AW909" s="422"/>
      <c r="AX909" s="79"/>
      <c r="BC909" s="409"/>
      <c r="BD909" s="409"/>
      <c r="BE909" s="409"/>
      <c r="BF909" s="422"/>
      <c r="BG909" s="422"/>
      <c r="BH909" s="79"/>
      <c r="BM909" s="409"/>
      <c r="BN909" s="409"/>
      <c r="BO909" s="409"/>
      <c r="BP909" s="422"/>
      <c r="BQ909" s="422"/>
      <c r="BR909" s="79"/>
      <c r="BW909" s="79"/>
      <c r="BX909" s="79"/>
      <c r="BY909" s="79"/>
      <c r="BZ909" s="422"/>
      <c r="CA909" s="422"/>
      <c r="CB909" s="79"/>
      <c r="CG909" s="409"/>
      <c r="CH909" s="409"/>
      <c r="CI909" s="409"/>
      <c r="CJ909" s="422"/>
      <c r="CK909" s="422"/>
      <c r="CL909" s="79"/>
      <c r="CQ909" s="409"/>
      <c r="CR909" s="409"/>
      <c r="CS909" s="409"/>
      <c r="CT909" s="422"/>
      <c r="CU909" s="422"/>
    </row>
    <row r="910" spans="5:99">
      <c r="E910" s="79"/>
      <c r="F910" s="79"/>
      <c r="G910" s="79"/>
      <c r="H910" s="79"/>
      <c r="I910" s="79"/>
      <c r="J910" s="79"/>
      <c r="O910" s="409"/>
      <c r="P910" s="409"/>
      <c r="Q910" s="409"/>
      <c r="R910" s="422"/>
      <c r="S910" s="422"/>
      <c r="T910" s="79"/>
      <c r="Y910" s="409"/>
      <c r="Z910" s="409"/>
      <c r="AA910" s="409"/>
      <c r="AB910" s="422"/>
      <c r="AC910" s="422"/>
      <c r="AD910" s="79"/>
      <c r="AI910" s="409"/>
      <c r="AJ910" s="409"/>
      <c r="AK910" s="409"/>
      <c r="AL910" s="79"/>
      <c r="AM910" s="79"/>
      <c r="AN910" s="79"/>
      <c r="AS910" s="409"/>
      <c r="AT910" s="409"/>
      <c r="AU910" s="409"/>
      <c r="AV910" s="422"/>
      <c r="AW910" s="422"/>
      <c r="AX910" s="79"/>
      <c r="BC910" s="409"/>
      <c r="BD910" s="409"/>
      <c r="BE910" s="409"/>
      <c r="BF910" s="422"/>
      <c r="BG910" s="422"/>
      <c r="BH910" s="79"/>
      <c r="BM910" s="409"/>
      <c r="BN910" s="409"/>
      <c r="BO910" s="409"/>
      <c r="BP910" s="422"/>
      <c r="BQ910" s="422"/>
      <c r="BR910" s="79"/>
      <c r="BW910" s="79"/>
      <c r="BX910" s="79"/>
      <c r="BY910" s="79"/>
      <c r="BZ910" s="422"/>
      <c r="CA910" s="422"/>
      <c r="CB910" s="79"/>
      <c r="CG910" s="409"/>
      <c r="CH910" s="409"/>
      <c r="CI910" s="409"/>
      <c r="CJ910" s="422"/>
      <c r="CK910" s="422"/>
      <c r="CL910" s="79"/>
      <c r="CQ910" s="409"/>
      <c r="CR910" s="409"/>
      <c r="CS910" s="409"/>
      <c r="CT910" s="422"/>
      <c r="CU910" s="422"/>
    </row>
    <row r="911" spans="5:99">
      <c r="E911" s="79"/>
      <c r="F911" s="79"/>
      <c r="G911" s="79"/>
      <c r="H911" s="79"/>
      <c r="I911" s="79"/>
      <c r="J911" s="79"/>
      <c r="O911" s="409"/>
      <c r="P911" s="409"/>
      <c r="Q911" s="409"/>
      <c r="R911" s="422"/>
      <c r="S911" s="422"/>
      <c r="T911" s="79"/>
      <c r="Y911" s="409"/>
      <c r="Z911" s="409"/>
      <c r="AA911" s="409"/>
      <c r="AB911" s="422"/>
      <c r="AC911" s="422"/>
      <c r="AD911" s="79"/>
      <c r="AI911" s="409"/>
      <c r="AJ911" s="409"/>
      <c r="AK911" s="409"/>
      <c r="AL911" s="79"/>
      <c r="AM911" s="79"/>
      <c r="AN911" s="79"/>
      <c r="AS911" s="409"/>
      <c r="AT911" s="409"/>
      <c r="AU911" s="409"/>
      <c r="AV911" s="422"/>
      <c r="AW911" s="422"/>
      <c r="AX911" s="79"/>
      <c r="BC911" s="409"/>
      <c r="BD911" s="409"/>
      <c r="BE911" s="409"/>
      <c r="BF911" s="422"/>
      <c r="BG911" s="422"/>
      <c r="BH911" s="79"/>
      <c r="BM911" s="409"/>
      <c r="BN911" s="409"/>
      <c r="BO911" s="409"/>
      <c r="BP911" s="422"/>
      <c r="BQ911" s="422"/>
      <c r="BR911" s="79"/>
      <c r="BW911" s="79"/>
      <c r="BX911" s="79"/>
      <c r="BY911" s="79"/>
      <c r="BZ911" s="422"/>
      <c r="CA911" s="422"/>
      <c r="CB911" s="79"/>
      <c r="CG911" s="409"/>
      <c r="CH911" s="409"/>
      <c r="CI911" s="409"/>
      <c r="CJ911" s="422"/>
      <c r="CK911" s="422"/>
      <c r="CL911" s="79"/>
      <c r="CQ911" s="409"/>
      <c r="CR911" s="409"/>
      <c r="CS911" s="409"/>
      <c r="CT911" s="422"/>
      <c r="CU911" s="422"/>
    </row>
    <row r="912" spans="5:99">
      <c r="E912" s="79"/>
      <c r="F912" s="79"/>
      <c r="G912" s="79"/>
      <c r="H912" s="79"/>
      <c r="I912" s="79"/>
      <c r="J912" s="79"/>
      <c r="O912" s="409"/>
      <c r="P912" s="409"/>
      <c r="Q912" s="409"/>
      <c r="R912" s="422"/>
      <c r="S912" s="422"/>
      <c r="T912" s="79"/>
      <c r="Y912" s="409"/>
      <c r="Z912" s="409"/>
      <c r="AA912" s="409"/>
      <c r="AB912" s="422"/>
      <c r="AC912" s="422"/>
      <c r="AD912" s="79"/>
      <c r="AI912" s="409"/>
      <c r="AJ912" s="409"/>
      <c r="AK912" s="409"/>
      <c r="AL912" s="79"/>
      <c r="AM912" s="79"/>
      <c r="AN912" s="79"/>
      <c r="AS912" s="409"/>
      <c r="AT912" s="409"/>
      <c r="AU912" s="409"/>
      <c r="AV912" s="422"/>
      <c r="AW912" s="422"/>
      <c r="AX912" s="79"/>
      <c r="BC912" s="409"/>
      <c r="BD912" s="409"/>
      <c r="BE912" s="409"/>
      <c r="BF912" s="422"/>
      <c r="BG912" s="422"/>
      <c r="BH912" s="79"/>
      <c r="BM912" s="409"/>
      <c r="BN912" s="409"/>
      <c r="BO912" s="409"/>
      <c r="BP912" s="422"/>
      <c r="BQ912" s="422"/>
      <c r="BR912" s="79"/>
      <c r="BW912" s="79"/>
      <c r="BX912" s="79"/>
      <c r="BY912" s="79"/>
      <c r="BZ912" s="422"/>
      <c r="CA912" s="422"/>
      <c r="CB912" s="79"/>
      <c r="CG912" s="409"/>
      <c r="CH912" s="409"/>
      <c r="CI912" s="409"/>
      <c r="CJ912" s="422"/>
      <c r="CK912" s="422"/>
      <c r="CL912" s="79"/>
      <c r="CQ912" s="409"/>
      <c r="CR912" s="409"/>
      <c r="CS912" s="409"/>
      <c r="CT912" s="422"/>
      <c r="CU912" s="422"/>
    </row>
    <row r="913" spans="5:99">
      <c r="E913" s="79"/>
      <c r="F913" s="79"/>
      <c r="G913" s="79"/>
      <c r="H913" s="79"/>
      <c r="I913" s="79"/>
      <c r="J913" s="79"/>
      <c r="O913" s="409"/>
      <c r="P913" s="409"/>
      <c r="Q913" s="409"/>
      <c r="R913" s="422"/>
      <c r="S913" s="422"/>
      <c r="T913" s="79"/>
      <c r="Y913" s="409"/>
      <c r="Z913" s="409"/>
      <c r="AA913" s="409"/>
      <c r="AB913" s="422"/>
      <c r="AC913" s="422"/>
      <c r="AD913" s="79"/>
      <c r="AI913" s="409"/>
      <c r="AJ913" s="409"/>
      <c r="AK913" s="409"/>
      <c r="AL913" s="79"/>
      <c r="AM913" s="79"/>
      <c r="AN913" s="79"/>
      <c r="AS913" s="409"/>
      <c r="AT913" s="409"/>
      <c r="AU913" s="409"/>
      <c r="AV913" s="422"/>
      <c r="AW913" s="422"/>
      <c r="AX913" s="79"/>
      <c r="BC913" s="409"/>
      <c r="BD913" s="409"/>
      <c r="BE913" s="409"/>
      <c r="BF913" s="422"/>
      <c r="BG913" s="422"/>
      <c r="BH913" s="79"/>
      <c r="BM913" s="409"/>
      <c r="BN913" s="409"/>
      <c r="BO913" s="409"/>
      <c r="BP913" s="422"/>
      <c r="BQ913" s="422"/>
      <c r="BR913" s="79"/>
      <c r="BW913" s="79"/>
      <c r="BX913" s="79"/>
      <c r="BY913" s="79"/>
      <c r="BZ913" s="422"/>
      <c r="CA913" s="422"/>
      <c r="CB913" s="79"/>
      <c r="CG913" s="409"/>
      <c r="CH913" s="409"/>
      <c r="CI913" s="409"/>
      <c r="CJ913" s="422"/>
      <c r="CK913" s="422"/>
      <c r="CL913" s="79"/>
      <c r="CQ913" s="409"/>
      <c r="CR913" s="409"/>
      <c r="CS913" s="409"/>
      <c r="CT913" s="422"/>
      <c r="CU913" s="422"/>
    </row>
    <row r="914" spans="5:99">
      <c r="E914" s="79"/>
      <c r="F914" s="79"/>
      <c r="G914" s="79"/>
      <c r="H914" s="79"/>
      <c r="I914" s="79"/>
      <c r="J914" s="79"/>
      <c r="O914" s="409"/>
      <c r="P914" s="409"/>
      <c r="Q914" s="409"/>
      <c r="R914" s="422"/>
      <c r="S914" s="422"/>
      <c r="T914" s="79"/>
      <c r="Y914" s="409"/>
      <c r="Z914" s="409"/>
      <c r="AA914" s="409"/>
      <c r="AB914" s="422"/>
      <c r="AC914" s="422"/>
      <c r="AD914" s="79"/>
      <c r="AI914" s="409"/>
      <c r="AJ914" s="409"/>
      <c r="AK914" s="409"/>
      <c r="AL914" s="79"/>
      <c r="AM914" s="79"/>
      <c r="AN914" s="79"/>
      <c r="AS914" s="409"/>
      <c r="AT914" s="409"/>
      <c r="AU914" s="409"/>
      <c r="AV914" s="422"/>
      <c r="AW914" s="422"/>
      <c r="AX914" s="79"/>
      <c r="BC914" s="409"/>
      <c r="BD914" s="409"/>
      <c r="BE914" s="409"/>
      <c r="BF914" s="422"/>
      <c r="BG914" s="422"/>
      <c r="BH914" s="79"/>
      <c r="BM914" s="409"/>
      <c r="BN914" s="409"/>
      <c r="BO914" s="409"/>
      <c r="BP914" s="422"/>
      <c r="BQ914" s="422"/>
      <c r="BR914" s="79"/>
      <c r="BW914" s="79"/>
      <c r="BX914" s="79"/>
      <c r="BY914" s="79"/>
      <c r="BZ914" s="422"/>
      <c r="CA914" s="422"/>
      <c r="CB914" s="79"/>
      <c r="CG914" s="409"/>
      <c r="CH914" s="409"/>
      <c r="CI914" s="409"/>
      <c r="CJ914" s="422"/>
      <c r="CK914" s="422"/>
      <c r="CL914" s="79"/>
      <c r="CQ914" s="409"/>
      <c r="CR914" s="409"/>
      <c r="CS914" s="409"/>
      <c r="CT914" s="422"/>
      <c r="CU914" s="422"/>
    </row>
    <row r="915" spans="5:99">
      <c r="E915" s="79"/>
      <c r="F915" s="79"/>
      <c r="G915" s="79"/>
      <c r="H915" s="79"/>
      <c r="I915" s="79"/>
      <c r="J915" s="79"/>
      <c r="O915" s="409"/>
      <c r="P915" s="409"/>
      <c r="Q915" s="409"/>
      <c r="R915" s="422"/>
      <c r="S915" s="422"/>
      <c r="T915" s="79"/>
      <c r="Y915" s="409"/>
      <c r="Z915" s="409"/>
      <c r="AA915" s="409"/>
      <c r="AB915" s="422"/>
      <c r="AC915" s="422"/>
      <c r="AD915" s="79"/>
      <c r="AI915" s="409"/>
      <c r="AJ915" s="409"/>
      <c r="AK915" s="409"/>
      <c r="AL915" s="79"/>
      <c r="AM915" s="79"/>
      <c r="AN915" s="79"/>
      <c r="AS915" s="409"/>
      <c r="AT915" s="409"/>
      <c r="AU915" s="409"/>
      <c r="AV915" s="422"/>
      <c r="AW915" s="422"/>
      <c r="AX915" s="79"/>
      <c r="BC915" s="409"/>
      <c r="BD915" s="409"/>
      <c r="BE915" s="409"/>
      <c r="BF915" s="422"/>
      <c r="BG915" s="422"/>
      <c r="BH915" s="79"/>
      <c r="BM915" s="409"/>
      <c r="BN915" s="409"/>
      <c r="BO915" s="409"/>
      <c r="BP915" s="422"/>
      <c r="BQ915" s="422"/>
      <c r="BR915" s="79"/>
      <c r="BW915" s="79"/>
      <c r="BX915" s="79"/>
      <c r="BY915" s="79"/>
      <c r="BZ915" s="422"/>
      <c r="CA915" s="422"/>
      <c r="CB915" s="79"/>
      <c r="CG915" s="409"/>
      <c r="CH915" s="409"/>
      <c r="CI915" s="409"/>
      <c r="CJ915" s="422"/>
      <c r="CK915" s="422"/>
      <c r="CL915" s="79"/>
      <c r="CQ915" s="409"/>
      <c r="CR915" s="409"/>
      <c r="CS915" s="409"/>
      <c r="CT915" s="422"/>
      <c r="CU915" s="422"/>
    </row>
    <row r="916" spans="5:99">
      <c r="E916" s="79"/>
      <c r="F916" s="79"/>
      <c r="G916" s="79"/>
      <c r="H916" s="79"/>
      <c r="I916" s="79"/>
      <c r="J916" s="79"/>
      <c r="O916" s="409"/>
      <c r="P916" s="409"/>
      <c r="Q916" s="409"/>
      <c r="R916" s="422"/>
      <c r="S916" s="422"/>
      <c r="T916" s="79"/>
      <c r="Y916" s="409"/>
      <c r="Z916" s="409"/>
      <c r="AA916" s="409"/>
      <c r="AB916" s="422"/>
      <c r="AC916" s="422"/>
      <c r="AD916" s="79"/>
      <c r="AI916" s="409"/>
      <c r="AJ916" s="409"/>
      <c r="AK916" s="409"/>
      <c r="AL916" s="79"/>
      <c r="AM916" s="79"/>
      <c r="AN916" s="79"/>
      <c r="AS916" s="409"/>
      <c r="AT916" s="409"/>
      <c r="AU916" s="409"/>
      <c r="AV916" s="422"/>
      <c r="AW916" s="422"/>
      <c r="AX916" s="79"/>
      <c r="BC916" s="409"/>
      <c r="BD916" s="409"/>
      <c r="BE916" s="409"/>
      <c r="BF916" s="422"/>
      <c r="BG916" s="422"/>
      <c r="BH916" s="79"/>
      <c r="BM916" s="409"/>
      <c r="BN916" s="409"/>
      <c r="BO916" s="409"/>
      <c r="BP916" s="422"/>
      <c r="BQ916" s="422"/>
      <c r="BR916" s="79"/>
      <c r="BW916" s="79"/>
      <c r="BX916" s="79"/>
      <c r="BY916" s="79"/>
      <c r="BZ916" s="422"/>
      <c r="CA916" s="422"/>
      <c r="CB916" s="79"/>
      <c r="CG916" s="409"/>
      <c r="CH916" s="409"/>
      <c r="CI916" s="409"/>
      <c r="CJ916" s="422"/>
      <c r="CK916" s="422"/>
      <c r="CL916" s="79"/>
      <c r="CQ916" s="409"/>
      <c r="CR916" s="409"/>
      <c r="CS916" s="409"/>
      <c r="CT916" s="422"/>
      <c r="CU916" s="422"/>
    </row>
    <row r="917" spans="5:99">
      <c r="E917" s="79"/>
      <c r="F917" s="79"/>
      <c r="G917" s="79"/>
      <c r="H917" s="79"/>
      <c r="I917" s="79"/>
      <c r="J917" s="79"/>
      <c r="O917" s="409"/>
      <c r="P917" s="409"/>
      <c r="Q917" s="409"/>
      <c r="R917" s="422"/>
      <c r="S917" s="422"/>
      <c r="T917" s="79"/>
      <c r="Y917" s="409"/>
      <c r="Z917" s="409"/>
      <c r="AA917" s="409"/>
      <c r="AB917" s="422"/>
      <c r="AC917" s="422"/>
      <c r="AD917" s="79"/>
      <c r="AI917" s="409"/>
      <c r="AJ917" s="409"/>
      <c r="AK917" s="409"/>
      <c r="AL917" s="79"/>
      <c r="AM917" s="79"/>
      <c r="AN917" s="79"/>
      <c r="AS917" s="409"/>
      <c r="AT917" s="409"/>
      <c r="AU917" s="409"/>
      <c r="AV917" s="422"/>
      <c r="AW917" s="422"/>
      <c r="AX917" s="79"/>
      <c r="BC917" s="409"/>
      <c r="BD917" s="409"/>
      <c r="BE917" s="409"/>
      <c r="BF917" s="422"/>
      <c r="BG917" s="422"/>
      <c r="BH917" s="79"/>
      <c r="BM917" s="409"/>
      <c r="BN917" s="409"/>
      <c r="BO917" s="409"/>
      <c r="BP917" s="422"/>
      <c r="BQ917" s="422"/>
      <c r="BR917" s="79"/>
      <c r="BW917" s="79"/>
      <c r="BX917" s="79"/>
      <c r="BY917" s="79"/>
      <c r="BZ917" s="422"/>
      <c r="CA917" s="422"/>
      <c r="CB917" s="79"/>
      <c r="CG917" s="409"/>
      <c r="CH917" s="409"/>
      <c r="CI917" s="409"/>
      <c r="CJ917" s="422"/>
      <c r="CK917" s="422"/>
      <c r="CL917" s="79"/>
      <c r="CQ917" s="409"/>
      <c r="CR917" s="409"/>
      <c r="CS917" s="409"/>
      <c r="CT917" s="422"/>
      <c r="CU917" s="422"/>
    </row>
    <row r="918" spans="5:99">
      <c r="E918" s="79"/>
      <c r="F918" s="79"/>
      <c r="G918" s="79"/>
      <c r="H918" s="79"/>
      <c r="I918" s="79"/>
      <c r="J918" s="79"/>
      <c r="O918" s="409"/>
      <c r="P918" s="409"/>
      <c r="Q918" s="409"/>
      <c r="R918" s="422"/>
      <c r="S918" s="422"/>
      <c r="T918" s="79"/>
      <c r="Y918" s="409"/>
      <c r="Z918" s="409"/>
      <c r="AA918" s="409"/>
      <c r="AB918" s="422"/>
      <c r="AC918" s="422"/>
      <c r="AD918" s="79"/>
      <c r="AI918" s="409"/>
      <c r="AJ918" s="409"/>
      <c r="AK918" s="409"/>
      <c r="AL918" s="79"/>
      <c r="AM918" s="79"/>
      <c r="AN918" s="79"/>
      <c r="AS918" s="409"/>
      <c r="AT918" s="409"/>
      <c r="AU918" s="409"/>
      <c r="AV918" s="422"/>
      <c r="AW918" s="422"/>
      <c r="AX918" s="79"/>
      <c r="BC918" s="409"/>
      <c r="BD918" s="409"/>
      <c r="BE918" s="409"/>
      <c r="BF918" s="422"/>
      <c r="BG918" s="422"/>
      <c r="BH918" s="79"/>
      <c r="BM918" s="409"/>
      <c r="BN918" s="409"/>
      <c r="BO918" s="409"/>
      <c r="BP918" s="422"/>
      <c r="BQ918" s="422"/>
      <c r="BR918" s="79"/>
      <c r="BW918" s="79"/>
      <c r="BX918" s="79"/>
      <c r="BY918" s="79"/>
      <c r="BZ918" s="422"/>
      <c r="CA918" s="422"/>
      <c r="CB918" s="79"/>
      <c r="CG918" s="409"/>
      <c r="CH918" s="409"/>
      <c r="CI918" s="409"/>
      <c r="CJ918" s="422"/>
      <c r="CK918" s="422"/>
      <c r="CL918" s="79"/>
      <c r="CQ918" s="409"/>
      <c r="CR918" s="409"/>
      <c r="CS918" s="409"/>
      <c r="CT918" s="422"/>
      <c r="CU918" s="422"/>
    </row>
    <row r="919" spans="5:99">
      <c r="E919" s="79"/>
      <c r="F919" s="79"/>
      <c r="G919" s="79"/>
      <c r="H919" s="79"/>
      <c r="I919" s="79"/>
      <c r="J919" s="79"/>
      <c r="O919" s="409"/>
      <c r="P919" s="409"/>
      <c r="Q919" s="409"/>
      <c r="R919" s="422"/>
      <c r="S919" s="422"/>
      <c r="T919" s="79"/>
      <c r="Y919" s="409"/>
      <c r="Z919" s="409"/>
      <c r="AA919" s="409"/>
      <c r="AB919" s="422"/>
      <c r="AC919" s="422"/>
      <c r="AD919" s="79"/>
      <c r="AI919" s="409"/>
      <c r="AJ919" s="409"/>
      <c r="AK919" s="409"/>
      <c r="AL919" s="79"/>
      <c r="AM919" s="79"/>
      <c r="AN919" s="79"/>
      <c r="AS919" s="409"/>
      <c r="AT919" s="409"/>
      <c r="AU919" s="409"/>
      <c r="AV919" s="422"/>
      <c r="AW919" s="422"/>
      <c r="AX919" s="79"/>
      <c r="BC919" s="409"/>
      <c r="BD919" s="409"/>
      <c r="BE919" s="409"/>
      <c r="BF919" s="422"/>
      <c r="BG919" s="422"/>
      <c r="BH919" s="79"/>
      <c r="BM919" s="409"/>
      <c r="BN919" s="409"/>
      <c r="BO919" s="409"/>
      <c r="BP919" s="422"/>
      <c r="BQ919" s="422"/>
      <c r="BR919" s="79"/>
      <c r="BW919" s="79"/>
      <c r="BX919" s="79"/>
      <c r="BY919" s="79"/>
      <c r="BZ919" s="422"/>
      <c r="CA919" s="422"/>
      <c r="CB919" s="79"/>
      <c r="CG919" s="409"/>
      <c r="CH919" s="409"/>
      <c r="CI919" s="409"/>
      <c r="CJ919" s="422"/>
      <c r="CK919" s="422"/>
      <c r="CL919" s="79"/>
      <c r="CQ919" s="409"/>
      <c r="CR919" s="409"/>
      <c r="CS919" s="409"/>
      <c r="CT919" s="422"/>
      <c r="CU919" s="422"/>
    </row>
    <row r="920" spans="5:99">
      <c r="E920" s="79"/>
      <c r="F920" s="79"/>
      <c r="G920" s="79"/>
      <c r="H920" s="79"/>
      <c r="I920" s="79"/>
      <c r="J920" s="79"/>
      <c r="O920" s="409"/>
      <c r="P920" s="409"/>
      <c r="Q920" s="409"/>
      <c r="R920" s="422"/>
      <c r="S920" s="422"/>
      <c r="T920" s="79"/>
      <c r="Y920" s="409"/>
      <c r="Z920" s="409"/>
      <c r="AA920" s="409"/>
      <c r="AB920" s="422"/>
      <c r="AC920" s="422"/>
      <c r="AD920" s="79"/>
      <c r="AI920" s="409"/>
      <c r="AJ920" s="409"/>
      <c r="AK920" s="409"/>
      <c r="AL920" s="79"/>
      <c r="AM920" s="79"/>
      <c r="AN920" s="79"/>
      <c r="AS920" s="409"/>
      <c r="AT920" s="409"/>
      <c r="AU920" s="409"/>
      <c r="AV920" s="422"/>
      <c r="AW920" s="422"/>
      <c r="AX920" s="79"/>
      <c r="BC920" s="409"/>
      <c r="BD920" s="409"/>
      <c r="BE920" s="409"/>
      <c r="BF920" s="422"/>
      <c r="BG920" s="422"/>
      <c r="BH920" s="79"/>
      <c r="BM920" s="409"/>
      <c r="BN920" s="409"/>
      <c r="BO920" s="409"/>
      <c r="BP920" s="422"/>
      <c r="BQ920" s="422"/>
      <c r="BR920" s="79"/>
      <c r="BW920" s="79"/>
      <c r="BX920" s="79"/>
      <c r="BY920" s="79"/>
      <c r="BZ920" s="422"/>
      <c r="CA920" s="422"/>
      <c r="CB920" s="79"/>
      <c r="CG920" s="409"/>
      <c r="CH920" s="409"/>
      <c r="CI920" s="409"/>
      <c r="CJ920" s="422"/>
      <c r="CK920" s="422"/>
      <c r="CL920" s="79"/>
      <c r="CQ920" s="409"/>
      <c r="CR920" s="409"/>
      <c r="CS920" s="409"/>
      <c r="CT920" s="422"/>
      <c r="CU920" s="422"/>
    </row>
    <row r="921" spans="5:99">
      <c r="E921" s="79"/>
      <c r="F921" s="79"/>
      <c r="G921" s="79"/>
      <c r="H921" s="79"/>
      <c r="I921" s="79"/>
      <c r="J921" s="79"/>
      <c r="O921" s="409"/>
      <c r="P921" s="409"/>
      <c r="Q921" s="409"/>
      <c r="R921" s="422"/>
      <c r="S921" s="422"/>
      <c r="T921" s="79"/>
      <c r="Y921" s="409"/>
      <c r="Z921" s="409"/>
      <c r="AA921" s="409"/>
      <c r="AB921" s="422"/>
      <c r="AC921" s="422"/>
      <c r="AD921" s="79"/>
      <c r="AI921" s="409"/>
      <c r="AJ921" s="409"/>
      <c r="AK921" s="409"/>
      <c r="AL921" s="79"/>
      <c r="AM921" s="79"/>
      <c r="AN921" s="79"/>
      <c r="AS921" s="409"/>
      <c r="AT921" s="409"/>
      <c r="AU921" s="409"/>
      <c r="AV921" s="422"/>
      <c r="AW921" s="422"/>
      <c r="AX921" s="79"/>
      <c r="BC921" s="409"/>
      <c r="BD921" s="409"/>
      <c r="BE921" s="409"/>
      <c r="BF921" s="422"/>
      <c r="BG921" s="422"/>
      <c r="BH921" s="79"/>
      <c r="BM921" s="409"/>
      <c r="BN921" s="409"/>
      <c r="BO921" s="409"/>
      <c r="BP921" s="422"/>
      <c r="BQ921" s="422"/>
      <c r="BR921" s="79"/>
      <c r="BW921" s="79"/>
      <c r="BX921" s="79"/>
      <c r="BY921" s="79"/>
      <c r="BZ921" s="422"/>
      <c r="CA921" s="422"/>
      <c r="CB921" s="79"/>
      <c r="CG921" s="409"/>
      <c r="CH921" s="409"/>
      <c r="CI921" s="409"/>
      <c r="CJ921" s="422"/>
      <c r="CK921" s="422"/>
      <c r="CL921" s="79"/>
      <c r="CQ921" s="409"/>
      <c r="CR921" s="409"/>
      <c r="CS921" s="409"/>
      <c r="CT921" s="422"/>
      <c r="CU921" s="422"/>
    </row>
    <row r="922" spans="5:99">
      <c r="E922" s="79"/>
      <c r="F922" s="79"/>
      <c r="G922" s="79"/>
      <c r="H922" s="79"/>
      <c r="I922" s="79"/>
      <c r="J922" s="79"/>
      <c r="O922" s="409"/>
      <c r="P922" s="409"/>
      <c r="Q922" s="409"/>
      <c r="R922" s="422"/>
      <c r="S922" s="422"/>
      <c r="T922" s="79"/>
      <c r="Y922" s="409"/>
      <c r="Z922" s="409"/>
      <c r="AA922" s="409"/>
      <c r="AB922" s="422"/>
      <c r="AC922" s="422"/>
      <c r="AD922" s="79"/>
      <c r="AI922" s="409"/>
      <c r="AJ922" s="409"/>
      <c r="AK922" s="409"/>
      <c r="AL922" s="79"/>
      <c r="AM922" s="79"/>
      <c r="AN922" s="79"/>
      <c r="AS922" s="409"/>
      <c r="AT922" s="409"/>
      <c r="AU922" s="409"/>
      <c r="AV922" s="422"/>
      <c r="AW922" s="422"/>
      <c r="AX922" s="79"/>
      <c r="BC922" s="409"/>
      <c r="BD922" s="409"/>
      <c r="BE922" s="409"/>
      <c r="BF922" s="422"/>
      <c r="BG922" s="422"/>
      <c r="BH922" s="79"/>
      <c r="BM922" s="409"/>
      <c r="BN922" s="409"/>
      <c r="BO922" s="409"/>
      <c r="BP922" s="422"/>
      <c r="BQ922" s="422"/>
      <c r="BR922" s="79"/>
      <c r="BW922" s="79"/>
      <c r="BX922" s="79"/>
      <c r="BY922" s="79"/>
      <c r="BZ922" s="422"/>
      <c r="CA922" s="422"/>
      <c r="CB922" s="79"/>
      <c r="CG922" s="409"/>
      <c r="CH922" s="409"/>
      <c r="CI922" s="409"/>
      <c r="CJ922" s="422"/>
      <c r="CK922" s="422"/>
      <c r="CL922" s="79"/>
      <c r="CQ922" s="409"/>
      <c r="CR922" s="409"/>
      <c r="CS922" s="409"/>
      <c r="CT922" s="422"/>
      <c r="CU922" s="422"/>
    </row>
    <row r="923" spans="5:99">
      <c r="E923" s="79"/>
      <c r="F923" s="79"/>
      <c r="G923" s="79"/>
      <c r="H923" s="79"/>
      <c r="I923" s="79"/>
      <c r="J923" s="79"/>
      <c r="O923" s="409"/>
      <c r="P923" s="409"/>
      <c r="Q923" s="409"/>
      <c r="R923" s="422"/>
      <c r="S923" s="422"/>
      <c r="T923" s="79"/>
      <c r="Y923" s="409"/>
      <c r="Z923" s="409"/>
      <c r="AA923" s="409"/>
      <c r="AB923" s="422"/>
      <c r="AC923" s="422"/>
      <c r="AD923" s="79"/>
      <c r="AI923" s="409"/>
      <c r="AJ923" s="409"/>
      <c r="AK923" s="409"/>
      <c r="AL923" s="79"/>
      <c r="AM923" s="79"/>
      <c r="AN923" s="79"/>
      <c r="AS923" s="409"/>
      <c r="AT923" s="409"/>
      <c r="AU923" s="409"/>
      <c r="AV923" s="422"/>
      <c r="AW923" s="422"/>
      <c r="AX923" s="79"/>
      <c r="BC923" s="409"/>
      <c r="BD923" s="409"/>
      <c r="BE923" s="409"/>
      <c r="BF923" s="422"/>
      <c r="BG923" s="422"/>
      <c r="BH923" s="79"/>
      <c r="BM923" s="409"/>
      <c r="BN923" s="409"/>
      <c r="BO923" s="409"/>
      <c r="BP923" s="422"/>
      <c r="BQ923" s="422"/>
      <c r="BR923" s="79"/>
      <c r="BW923" s="79"/>
      <c r="BX923" s="79"/>
      <c r="BY923" s="79"/>
      <c r="BZ923" s="422"/>
      <c r="CA923" s="422"/>
      <c r="CB923" s="79"/>
      <c r="CG923" s="409"/>
      <c r="CH923" s="409"/>
      <c r="CI923" s="409"/>
      <c r="CJ923" s="422"/>
      <c r="CK923" s="422"/>
      <c r="CL923" s="79"/>
      <c r="CQ923" s="409"/>
      <c r="CR923" s="409"/>
      <c r="CS923" s="409"/>
      <c r="CT923" s="422"/>
      <c r="CU923" s="422"/>
    </row>
    <row r="924" spans="5:99">
      <c r="E924" s="79"/>
      <c r="F924" s="79"/>
      <c r="G924" s="79"/>
      <c r="H924" s="79"/>
      <c r="I924" s="79"/>
      <c r="J924" s="79"/>
      <c r="O924" s="409"/>
      <c r="P924" s="409"/>
      <c r="Q924" s="409"/>
      <c r="R924" s="422"/>
      <c r="S924" s="422"/>
      <c r="T924" s="79"/>
      <c r="Y924" s="409"/>
      <c r="Z924" s="409"/>
      <c r="AA924" s="409"/>
      <c r="AB924" s="422"/>
      <c r="AC924" s="422"/>
      <c r="AD924" s="79"/>
      <c r="AI924" s="409"/>
      <c r="AJ924" s="409"/>
      <c r="AK924" s="409"/>
      <c r="AL924" s="79"/>
      <c r="AM924" s="79"/>
      <c r="AN924" s="79"/>
      <c r="AS924" s="409"/>
      <c r="AT924" s="409"/>
      <c r="AU924" s="409"/>
      <c r="AV924" s="422"/>
      <c r="AW924" s="422"/>
      <c r="AX924" s="79"/>
      <c r="BC924" s="409"/>
      <c r="BD924" s="409"/>
      <c r="BE924" s="409"/>
      <c r="BF924" s="422"/>
      <c r="BG924" s="422"/>
      <c r="BH924" s="79"/>
      <c r="BM924" s="409"/>
      <c r="BN924" s="409"/>
      <c r="BO924" s="409"/>
      <c r="BP924" s="422"/>
      <c r="BQ924" s="422"/>
      <c r="BR924" s="79"/>
      <c r="BW924" s="79"/>
      <c r="BX924" s="79"/>
      <c r="BY924" s="79"/>
      <c r="BZ924" s="422"/>
      <c r="CA924" s="422"/>
      <c r="CB924" s="79"/>
      <c r="CG924" s="409"/>
      <c r="CH924" s="409"/>
      <c r="CI924" s="409"/>
      <c r="CJ924" s="422"/>
      <c r="CK924" s="422"/>
      <c r="CL924" s="79"/>
      <c r="CQ924" s="409"/>
      <c r="CR924" s="409"/>
      <c r="CS924" s="409"/>
      <c r="CT924" s="422"/>
      <c r="CU924" s="422"/>
    </row>
    <row r="925" spans="5:99">
      <c r="E925" s="79"/>
      <c r="F925" s="79"/>
      <c r="G925" s="79"/>
      <c r="H925" s="79"/>
      <c r="I925" s="79"/>
      <c r="J925" s="79"/>
      <c r="O925" s="409"/>
      <c r="P925" s="409"/>
      <c r="Q925" s="409"/>
      <c r="R925" s="422"/>
      <c r="S925" s="422"/>
      <c r="T925" s="79"/>
      <c r="Y925" s="409"/>
      <c r="Z925" s="409"/>
      <c r="AA925" s="409"/>
      <c r="AB925" s="422"/>
      <c r="AC925" s="422"/>
      <c r="AD925" s="79"/>
      <c r="AI925" s="409"/>
      <c r="AJ925" s="409"/>
      <c r="AK925" s="409"/>
      <c r="AL925" s="79"/>
      <c r="AM925" s="79"/>
      <c r="AN925" s="79"/>
      <c r="AS925" s="409"/>
      <c r="AT925" s="409"/>
      <c r="AU925" s="409"/>
      <c r="AV925" s="422"/>
      <c r="AW925" s="422"/>
      <c r="AX925" s="79"/>
      <c r="BC925" s="409"/>
      <c r="BD925" s="409"/>
      <c r="BE925" s="409"/>
      <c r="BF925" s="422"/>
      <c r="BG925" s="422"/>
      <c r="BH925" s="79"/>
      <c r="BM925" s="409"/>
      <c r="BN925" s="409"/>
      <c r="BO925" s="409"/>
      <c r="BP925" s="422"/>
      <c r="BQ925" s="422"/>
      <c r="BR925" s="79"/>
      <c r="BW925" s="79"/>
      <c r="BX925" s="79"/>
      <c r="BY925" s="79"/>
      <c r="BZ925" s="422"/>
      <c r="CA925" s="422"/>
      <c r="CB925" s="79"/>
      <c r="CG925" s="409"/>
      <c r="CH925" s="409"/>
      <c r="CI925" s="409"/>
      <c r="CJ925" s="422"/>
      <c r="CK925" s="422"/>
      <c r="CL925" s="79"/>
      <c r="CQ925" s="409"/>
      <c r="CR925" s="409"/>
      <c r="CS925" s="409"/>
      <c r="CT925" s="422"/>
      <c r="CU925" s="422"/>
    </row>
    <row r="926" spans="5:99">
      <c r="E926" s="79"/>
      <c r="F926" s="79"/>
      <c r="G926" s="79"/>
      <c r="H926" s="79"/>
      <c r="I926" s="79"/>
      <c r="J926" s="79"/>
      <c r="O926" s="409"/>
      <c r="P926" s="409"/>
      <c r="Q926" s="409"/>
      <c r="R926" s="422"/>
      <c r="S926" s="422"/>
      <c r="T926" s="79"/>
      <c r="Y926" s="409"/>
      <c r="Z926" s="409"/>
      <c r="AA926" s="409"/>
      <c r="AB926" s="422"/>
      <c r="AC926" s="422"/>
      <c r="AD926" s="79"/>
      <c r="AI926" s="409"/>
      <c r="AJ926" s="409"/>
      <c r="AK926" s="409"/>
      <c r="AL926" s="79"/>
      <c r="AM926" s="79"/>
      <c r="AN926" s="79"/>
      <c r="AS926" s="409"/>
      <c r="AT926" s="409"/>
      <c r="AU926" s="409"/>
      <c r="AV926" s="422"/>
      <c r="AW926" s="422"/>
      <c r="AX926" s="79"/>
      <c r="BC926" s="409"/>
      <c r="BD926" s="409"/>
      <c r="BE926" s="409"/>
      <c r="BF926" s="422"/>
      <c r="BG926" s="422"/>
      <c r="BH926" s="79"/>
      <c r="BM926" s="409"/>
      <c r="BN926" s="409"/>
      <c r="BO926" s="409"/>
      <c r="BP926" s="422"/>
      <c r="BQ926" s="422"/>
      <c r="BR926" s="79"/>
      <c r="BW926" s="79"/>
      <c r="BX926" s="79"/>
      <c r="BY926" s="79"/>
      <c r="BZ926" s="422"/>
      <c r="CA926" s="422"/>
      <c r="CB926" s="79"/>
      <c r="CG926" s="409"/>
      <c r="CH926" s="409"/>
      <c r="CI926" s="409"/>
      <c r="CJ926" s="422"/>
      <c r="CK926" s="422"/>
      <c r="CL926" s="79"/>
      <c r="CQ926" s="409"/>
      <c r="CR926" s="409"/>
      <c r="CS926" s="409"/>
      <c r="CT926" s="422"/>
      <c r="CU926" s="422"/>
    </row>
    <row r="927" spans="5:99">
      <c r="E927" s="79"/>
      <c r="F927" s="79"/>
      <c r="G927" s="79"/>
      <c r="H927" s="79"/>
      <c r="I927" s="79"/>
      <c r="J927" s="79"/>
      <c r="O927" s="409"/>
      <c r="P927" s="409"/>
      <c r="Q927" s="409"/>
      <c r="R927" s="422"/>
      <c r="S927" s="422"/>
      <c r="T927" s="79"/>
      <c r="Y927" s="409"/>
      <c r="Z927" s="409"/>
      <c r="AA927" s="409"/>
      <c r="AB927" s="422"/>
      <c r="AC927" s="422"/>
      <c r="AD927" s="79"/>
      <c r="AI927" s="409"/>
      <c r="AJ927" s="409"/>
      <c r="AK927" s="409"/>
      <c r="AL927" s="79"/>
      <c r="AM927" s="79"/>
      <c r="AN927" s="79"/>
      <c r="AS927" s="409"/>
      <c r="AT927" s="409"/>
      <c r="AU927" s="409"/>
      <c r="AV927" s="422"/>
      <c r="AW927" s="422"/>
      <c r="AX927" s="79"/>
      <c r="BC927" s="409"/>
      <c r="BD927" s="409"/>
      <c r="BE927" s="409"/>
      <c r="BF927" s="422"/>
      <c r="BG927" s="422"/>
      <c r="BH927" s="79"/>
      <c r="BM927" s="409"/>
      <c r="BN927" s="409"/>
      <c r="BO927" s="409"/>
      <c r="BP927" s="422"/>
      <c r="BQ927" s="422"/>
      <c r="BR927" s="79"/>
      <c r="BW927" s="79"/>
      <c r="BX927" s="79"/>
      <c r="BY927" s="79"/>
      <c r="BZ927" s="422"/>
      <c r="CA927" s="422"/>
      <c r="CB927" s="79"/>
      <c r="CG927" s="409"/>
      <c r="CH927" s="409"/>
      <c r="CI927" s="409"/>
      <c r="CJ927" s="422"/>
      <c r="CK927" s="422"/>
      <c r="CL927" s="79"/>
      <c r="CQ927" s="409"/>
      <c r="CR927" s="409"/>
      <c r="CS927" s="409"/>
      <c r="CT927" s="422"/>
      <c r="CU927" s="422"/>
    </row>
    <row r="928" spans="5:99">
      <c r="E928" s="79"/>
      <c r="F928" s="79"/>
      <c r="G928" s="79"/>
      <c r="H928" s="79"/>
      <c r="I928" s="79"/>
      <c r="J928" s="79"/>
      <c r="O928" s="409"/>
      <c r="P928" s="409"/>
      <c r="Q928" s="409"/>
      <c r="R928" s="422"/>
      <c r="S928" s="422"/>
      <c r="T928" s="79"/>
      <c r="Y928" s="409"/>
      <c r="Z928" s="409"/>
      <c r="AA928" s="409"/>
      <c r="AB928" s="422"/>
      <c r="AC928" s="422"/>
      <c r="AD928" s="79"/>
      <c r="AI928" s="409"/>
      <c r="AJ928" s="409"/>
      <c r="AK928" s="409"/>
      <c r="AL928" s="79"/>
      <c r="AM928" s="79"/>
      <c r="AN928" s="79"/>
      <c r="AS928" s="409"/>
      <c r="AT928" s="409"/>
      <c r="AU928" s="409"/>
      <c r="AV928" s="422"/>
      <c r="AW928" s="422"/>
      <c r="AX928" s="79"/>
      <c r="BC928" s="409"/>
      <c r="BD928" s="409"/>
      <c r="BE928" s="409"/>
      <c r="BF928" s="422"/>
      <c r="BG928" s="422"/>
      <c r="BH928" s="79"/>
      <c r="BM928" s="409"/>
      <c r="BN928" s="409"/>
      <c r="BO928" s="409"/>
      <c r="BP928" s="422"/>
      <c r="BQ928" s="422"/>
      <c r="BR928" s="79"/>
      <c r="BW928" s="79"/>
      <c r="BX928" s="79"/>
      <c r="BY928" s="79"/>
      <c r="BZ928" s="422"/>
      <c r="CA928" s="422"/>
      <c r="CB928" s="79"/>
      <c r="CG928" s="409"/>
      <c r="CH928" s="409"/>
      <c r="CI928" s="409"/>
      <c r="CJ928" s="422"/>
      <c r="CK928" s="422"/>
      <c r="CL928" s="79"/>
      <c r="CQ928" s="409"/>
      <c r="CR928" s="409"/>
      <c r="CS928" s="409"/>
      <c r="CT928" s="422"/>
      <c r="CU928" s="422"/>
    </row>
    <row r="929" spans="5:99">
      <c r="E929" s="79"/>
      <c r="F929" s="79"/>
      <c r="G929" s="79"/>
      <c r="H929" s="79"/>
      <c r="I929" s="79"/>
      <c r="J929" s="79"/>
      <c r="O929" s="409"/>
      <c r="P929" s="409"/>
      <c r="Q929" s="409"/>
      <c r="R929" s="422"/>
      <c r="S929" s="422"/>
      <c r="T929" s="79"/>
      <c r="Y929" s="409"/>
      <c r="Z929" s="409"/>
      <c r="AA929" s="409"/>
      <c r="AB929" s="422"/>
      <c r="AC929" s="422"/>
      <c r="AD929" s="79"/>
      <c r="AI929" s="409"/>
      <c r="AJ929" s="409"/>
      <c r="AK929" s="409"/>
      <c r="AL929" s="79"/>
      <c r="AM929" s="79"/>
      <c r="AN929" s="79"/>
      <c r="AS929" s="409"/>
      <c r="AT929" s="409"/>
      <c r="AU929" s="409"/>
      <c r="AV929" s="422"/>
      <c r="AW929" s="422"/>
      <c r="AX929" s="79"/>
      <c r="BC929" s="409"/>
      <c r="BD929" s="409"/>
      <c r="BE929" s="409"/>
      <c r="BF929" s="422"/>
      <c r="BG929" s="422"/>
      <c r="BH929" s="79"/>
      <c r="BM929" s="409"/>
      <c r="BN929" s="409"/>
      <c r="BO929" s="409"/>
      <c r="BP929" s="422"/>
      <c r="BQ929" s="422"/>
      <c r="BR929" s="79"/>
      <c r="BW929" s="79"/>
      <c r="BX929" s="79"/>
      <c r="BY929" s="79"/>
      <c r="BZ929" s="422"/>
      <c r="CA929" s="422"/>
      <c r="CB929" s="79"/>
      <c r="CG929" s="409"/>
      <c r="CH929" s="409"/>
      <c r="CI929" s="409"/>
      <c r="CJ929" s="422"/>
      <c r="CK929" s="422"/>
      <c r="CL929" s="79"/>
      <c r="CQ929" s="409"/>
      <c r="CR929" s="409"/>
      <c r="CS929" s="409"/>
      <c r="CT929" s="422"/>
      <c r="CU929" s="422"/>
    </row>
    <row r="930" spans="5:99">
      <c r="E930" s="79"/>
      <c r="F930" s="79"/>
      <c r="G930" s="79"/>
      <c r="H930" s="79"/>
      <c r="I930" s="79"/>
      <c r="J930" s="79"/>
      <c r="O930" s="409"/>
      <c r="P930" s="409"/>
      <c r="Q930" s="409"/>
      <c r="R930" s="422"/>
      <c r="S930" s="422"/>
      <c r="T930" s="79"/>
      <c r="Y930" s="409"/>
      <c r="Z930" s="409"/>
      <c r="AA930" s="409"/>
      <c r="AB930" s="422"/>
      <c r="AC930" s="422"/>
      <c r="AD930" s="79"/>
      <c r="AI930" s="409"/>
      <c r="AJ930" s="409"/>
      <c r="AK930" s="409"/>
      <c r="AL930" s="79"/>
      <c r="AM930" s="79"/>
      <c r="AN930" s="79"/>
      <c r="AS930" s="409"/>
      <c r="AT930" s="409"/>
      <c r="AU930" s="409"/>
      <c r="AV930" s="422"/>
      <c r="AW930" s="422"/>
      <c r="AX930" s="79"/>
      <c r="BC930" s="409"/>
      <c r="BD930" s="409"/>
      <c r="BE930" s="409"/>
      <c r="BF930" s="422"/>
      <c r="BG930" s="422"/>
      <c r="BH930" s="79"/>
      <c r="BM930" s="409"/>
      <c r="BN930" s="409"/>
      <c r="BO930" s="409"/>
      <c r="BP930" s="422"/>
      <c r="BQ930" s="422"/>
      <c r="BR930" s="79"/>
      <c r="BW930" s="79"/>
      <c r="BX930" s="79"/>
      <c r="BY930" s="79"/>
      <c r="BZ930" s="422"/>
      <c r="CA930" s="422"/>
      <c r="CB930" s="79"/>
      <c r="CG930" s="409"/>
      <c r="CH930" s="409"/>
      <c r="CI930" s="409"/>
      <c r="CJ930" s="422"/>
      <c r="CK930" s="422"/>
      <c r="CL930" s="79"/>
      <c r="CQ930" s="409"/>
      <c r="CR930" s="409"/>
      <c r="CS930" s="409"/>
      <c r="CT930" s="422"/>
      <c r="CU930" s="422"/>
    </row>
    <row r="931" spans="5:99">
      <c r="E931" s="79"/>
      <c r="F931" s="79"/>
      <c r="G931" s="79"/>
      <c r="H931" s="79"/>
      <c r="I931" s="79"/>
      <c r="J931" s="79"/>
      <c r="O931" s="409"/>
      <c r="P931" s="409"/>
      <c r="Q931" s="409"/>
      <c r="R931" s="422"/>
      <c r="S931" s="422"/>
      <c r="T931" s="79"/>
      <c r="Y931" s="409"/>
      <c r="Z931" s="409"/>
      <c r="AA931" s="409"/>
      <c r="AB931" s="422"/>
      <c r="AC931" s="422"/>
      <c r="AD931" s="79"/>
      <c r="AI931" s="409"/>
      <c r="AJ931" s="409"/>
      <c r="AK931" s="409"/>
      <c r="AL931" s="79"/>
      <c r="AM931" s="79"/>
      <c r="AN931" s="79"/>
      <c r="AS931" s="409"/>
      <c r="AT931" s="409"/>
      <c r="AU931" s="409"/>
      <c r="AV931" s="422"/>
      <c r="AW931" s="422"/>
      <c r="AX931" s="79"/>
      <c r="BC931" s="409"/>
      <c r="BD931" s="409"/>
      <c r="BE931" s="409"/>
      <c r="BF931" s="422"/>
      <c r="BG931" s="422"/>
      <c r="BH931" s="79"/>
      <c r="BM931" s="409"/>
      <c r="BN931" s="409"/>
      <c r="BO931" s="409"/>
      <c r="BP931" s="422"/>
      <c r="BQ931" s="422"/>
      <c r="BR931" s="79"/>
      <c r="BW931" s="79"/>
      <c r="BX931" s="79"/>
      <c r="BY931" s="79"/>
      <c r="BZ931" s="422"/>
      <c r="CA931" s="422"/>
      <c r="CB931" s="79"/>
      <c r="CG931" s="409"/>
      <c r="CH931" s="409"/>
      <c r="CI931" s="409"/>
      <c r="CJ931" s="422"/>
      <c r="CK931" s="422"/>
      <c r="CL931" s="79"/>
      <c r="CQ931" s="409"/>
      <c r="CR931" s="409"/>
      <c r="CS931" s="409"/>
      <c r="CT931" s="422"/>
      <c r="CU931" s="422"/>
    </row>
    <row r="932" spans="5:99">
      <c r="E932" s="79"/>
      <c r="F932" s="79"/>
      <c r="G932" s="79"/>
      <c r="H932" s="79"/>
      <c r="I932" s="79"/>
      <c r="J932" s="79"/>
      <c r="O932" s="409"/>
      <c r="P932" s="409"/>
      <c r="Q932" s="409"/>
      <c r="R932" s="422"/>
      <c r="S932" s="422"/>
      <c r="T932" s="79"/>
      <c r="Y932" s="409"/>
      <c r="Z932" s="409"/>
      <c r="AA932" s="409"/>
      <c r="AB932" s="422"/>
      <c r="AC932" s="422"/>
      <c r="AD932" s="79"/>
      <c r="AI932" s="409"/>
      <c r="AJ932" s="409"/>
      <c r="AK932" s="409"/>
      <c r="AL932" s="79"/>
      <c r="AM932" s="79"/>
      <c r="AN932" s="79"/>
      <c r="AS932" s="409"/>
      <c r="AT932" s="409"/>
      <c r="AU932" s="409"/>
      <c r="AV932" s="422"/>
      <c r="AW932" s="422"/>
      <c r="AX932" s="79"/>
      <c r="BC932" s="409"/>
      <c r="BD932" s="409"/>
      <c r="BE932" s="409"/>
      <c r="BF932" s="422"/>
      <c r="BG932" s="422"/>
      <c r="BH932" s="79"/>
      <c r="BM932" s="409"/>
      <c r="BN932" s="409"/>
      <c r="BO932" s="409"/>
      <c r="BP932" s="422"/>
      <c r="BQ932" s="422"/>
      <c r="BR932" s="79"/>
      <c r="BW932" s="79"/>
      <c r="BX932" s="79"/>
      <c r="BY932" s="79"/>
      <c r="BZ932" s="422"/>
      <c r="CA932" s="422"/>
      <c r="CB932" s="79"/>
      <c r="CG932" s="409"/>
      <c r="CH932" s="409"/>
      <c r="CI932" s="409"/>
      <c r="CJ932" s="422"/>
      <c r="CK932" s="422"/>
      <c r="CL932" s="79"/>
      <c r="CQ932" s="409"/>
      <c r="CR932" s="409"/>
      <c r="CS932" s="409"/>
      <c r="CT932" s="422"/>
      <c r="CU932" s="422"/>
    </row>
    <row r="933" spans="5:99">
      <c r="E933" s="79"/>
      <c r="F933" s="79"/>
      <c r="G933" s="79"/>
      <c r="H933" s="79"/>
      <c r="I933" s="79"/>
      <c r="J933" s="79"/>
      <c r="O933" s="409"/>
      <c r="P933" s="409"/>
      <c r="Q933" s="409"/>
      <c r="R933" s="422"/>
      <c r="S933" s="422"/>
      <c r="T933" s="79"/>
      <c r="Y933" s="409"/>
      <c r="Z933" s="409"/>
      <c r="AA933" s="409"/>
      <c r="AB933" s="422"/>
      <c r="AC933" s="422"/>
      <c r="AD933" s="79"/>
      <c r="AI933" s="409"/>
      <c r="AJ933" s="409"/>
      <c r="AK933" s="409"/>
      <c r="AL933" s="79"/>
      <c r="AM933" s="79"/>
      <c r="AN933" s="79"/>
      <c r="AS933" s="409"/>
      <c r="AT933" s="409"/>
      <c r="AU933" s="409"/>
      <c r="AV933" s="422"/>
      <c r="AW933" s="422"/>
      <c r="AX933" s="79"/>
      <c r="BC933" s="409"/>
      <c r="BD933" s="409"/>
      <c r="BE933" s="409"/>
      <c r="BF933" s="422"/>
      <c r="BG933" s="422"/>
      <c r="BH933" s="79"/>
      <c r="BM933" s="409"/>
      <c r="BN933" s="409"/>
      <c r="BO933" s="409"/>
      <c r="BP933" s="422"/>
      <c r="BQ933" s="422"/>
      <c r="BR933" s="79"/>
      <c r="BW933" s="79"/>
      <c r="BX933" s="79"/>
      <c r="BY933" s="79"/>
      <c r="BZ933" s="422"/>
      <c r="CA933" s="422"/>
      <c r="CB933" s="79"/>
      <c r="CG933" s="409"/>
      <c r="CH933" s="409"/>
      <c r="CI933" s="409"/>
      <c r="CJ933" s="422"/>
      <c r="CK933" s="422"/>
      <c r="CL933" s="79"/>
      <c r="CQ933" s="409"/>
      <c r="CR933" s="409"/>
      <c r="CS933" s="409"/>
      <c r="CT933" s="422"/>
      <c r="CU933" s="422"/>
    </row>
    <row r="934" spans="5:99">
      <c r="E934" s="79"/>
      <c r="F934" s="79"/>
      <c r="G934" s="79"/>
      <c r="H934" s="79"/>
      <c r="I934" s="79"/>
      <c r="J934" s="79"/>
      <c r="O934" s="409"/>
      <c r="P934" s="409"/>
      <c r="Q934" s="409"/>
      <c r="R934" s="422"/>
      <c r="S934" s="422"/>
      <c r="T934" s="79"/>
      <c r="Y934" s="409"/>
      <c r="Z934" s="409"/>
      <c r="AA934" s="409"/>
      <c r="AB934" s="422"/>
      <c r="AC934" s="422"/>
      <c r="AD934" s="79"/>
      <c r="AI934" s="409"/>
      <c r="AJ934" s="409"/>
      <c r="AK934" s="409"/>
      <c r="AL934" s="79"/>
      <c r="AM934" s="79"/>
      <c r="AN934" s="79"/>
      <c r="AS934" s="409"/>
      <c r="AT934" s="409"/>
      <c r="AU934" s="409"/>
      <c r="AV934" s="422"/>
      <c r="AW934" s="422"/>
      <c r="AX934" s="79"/>
      <c r="BC934" s="409"/>
      <c r="BD934" s="409"/>
      <c r="BE934" s="409"/>
      <c r="BF934" s="422"/>
      <c r="BG934" s="422"/>
      <c r="BH934" s="79"/>
      <c r="BM934" s="409"/>
      <c r="BN934" s="409"/>
      <c r="BO934" s="409"/>
      <c r="BP934" s="422"/>
      <c r="BQ934" s="422"/>
      <c r="BR934" s="79"/>
      <c r="BW934" s="79"/>
      <c r="BX934" s="79"/>
      <c r="BY934" s="79"/>
      <c r="BZ934" s="422"/>
      <c r="CA934" s="422"/>
      <c r="CB934" s="79"/>
      <c r="CG934" s="409"/>
      <c r="CH934" s="409"/>
      <c r="CI934" s="409"/>
      <c r="CJ934" s="422"/>
      <c r="CK934" s="422"/>
      <c r="CL934" s="79"/>
      <c r="CQ934" s="409"/>
      <c r="CR934" s="409"/>
      <c r="CS934" s="409"/>
      <c r="CT934" s="422"/>
      <c r="CU934" s="422"/>
    </row>
    <row r="935" spans="5:99">
      <c r="E935" s="79"/>
      <c r="F935" s="79"/>
      <c r="G935" s="79"/>
      <c r="H935" s="79"/>
      <c r="I935" s="79"/>
      <c r="J935" s="79"/>
      <c r="O935" s="409"/>
      <c r="P935" s="409"/>
      <c r="Q935" s="409"/>
      <c r="R935" s="422"/>
      <c r="S935" s="422"/>
      <c r="T935" s="79"/>
      <c r="Y935" s="409"/>
      <c r="Z935" s="409"/>
      <c r="AA935" s="409"/>
      <c r="AB935" s="422"/>
      <c r="AC935" s="422"/>
      <c r="AD935" s="79"/>
      <c r="AI935" s="409"/>
      <c r="AJ935" s="409"/>
      <c r="AK935" s="409"/>
      <c r="AL935" s="79"/>
      <c r="AM935" s="79"/>
      <c r="AN935" s="79"/>
      <c r="AS935" s="409"/>
      <c r="AT935" s="409"/>
      <c r="AU935" s="409"/>
      <c r="AV935" s="422"/>
      <c r="AW935" s="422"/>
      <c r="AX935" s="79"/>
      <c r="BC935" s="409"/>
      <c r="BD935" s="409"/>
      <c r="BE935" s="409"/>
      <c r="BF935" s="422"/>
      <c r="BG935" s="422"/>
      <c r="BH935" s="79"/>
      <c r="BM935" s="409"/>
      <c r="BN935" s="409"/>
      <c r="BO935" s="409"/>
      <c r="BP935" s="422"/>
      <c r="BQ935" s="422"/>
      <c r="BR935" s="79"/>
      <c r="BW935" s="79"/>
      <c r="BX935" s="79"/>
      <c r="BY935" s="79"/>
      <c r="BZ935" s="422"/>
      <c r="CA935" s="422"/>
      <c r="CB935" s="79"/>
      <c r="CG935" s="409"/>
      <c r="CH935" s="409"/>
      <c r="CI935" s="409"/>
      <c r="CJ935" s="422"/>
      <c r="CK935" s="422"/>
      <c r="CL935" s="79"/>
      <c r="CQ935" s="409"/>
      <c r="CR935" s="409"/>
      <c r="CS935" s="409"/>
      <c r="CT935" s="422"/>
      <c r="CU935" s="422"/>
    </row>
    <row r="936" spans="5:99">
      <c r="E936" s="79"/>
      <c r="F936" s="79"/>
      <c r="G936" s="79"/>
      <c r="H936" s="79"/>
      <c r="I936" s="79"/>
      <c r="J936" s="79"/>
      <c r="O936" s="409"/>
      <c r="P936" s="409"/>
      <c r="Q936" s="409"/>
      <c r="R936" s="422"/>
      <c r="S936" s="422"/>
      <c r="T936" s="79"/>
      <c r="Y936" s="409"/>
      <c r="Z936" s="409"/>
      <c r="AA936" s="409"/>
      <c r="AB936" s="422"/>
      <c r="AC936" s="422"/>
      <c r="AD936" s="79"/>
      <c r="AI936" s="409"/>
      <c r="AJ936" s="409"/>
      <c r="AK936" s="409"/>
      <c r="AL936" s="79"/>
      <c r="AM936" s="79"/>
      <c r="AN936" s="79"/>
      <c r="AS936" s="409"/>
      <c r="AT936" s="409"/>
      <c r="AU936" s="409"/>
      <c r="AV936" s="422"/>
      <c r="AW936" s="422"/>
      <c r="AX936" s="79"/>
      <c r="BC936" s="409"/>
      <c r="BD936" s="409"/>
      <c r="BE936" s="409"/>
      <c r="BF936" s="422"/>
      <c r="BG936" s="422"/>
      <c r="BH936" s="79"/>
      <c r="BM936" s="409"/>
      <c r="BN936" s="409"/>
      <c r="BO936" s="409"/>
      <c r="BP936" s="422"/>
      <c r="BQ936" s="422"/>
      <c r="BR936" s="79"/>
      <c r="BW936" s="79"/>
      <c r="BX936" s="79"/>
      <c r="BY936" s="79"/>
      <c r="BZ936" s="422"/>
      <c r="CA936" s="422"/>
      <c r="CB936" s="79"/>
      <c r="CG936" s="409"/>
      <c r="CH936" s="409"/>
      <c r="CI936" s="409"/>
      <c r="CJ936" s="422"/>
      <c r="CK936" s="422"/>
      <c r="CL936" s="79"/>
      <c r="CQ936" s="409"/>
      <c r="CR936" s="409"/>
      <c r="CS936" s="409"/>
      <c r="CT936" s="422"/>
      <c r="CU936" s="422"/>
    </row>
    <row r="937" spans="5:99">
      <c r="E937" s="79"/>
      <c r="F937" s="79"/>
      <c r="G937" s="79"/>
      <c r="H937" s="79"/>
      <c r="I937" s="79"/>
      <c r="J937" s="79"/>
      <c r="O937" s="409"/>
      <c r="P937" s="409"/>
      <c r="Q937" s="409"/>
      <c r="R937" s="422"/>
      <c r="S937" s="422"/>
      <c r="T937" s="79"/>
      <c r="Y937" s="409"/>
      <c r="Z937" s="409"/>
      <c r="AA937" s="409"/>
      <c r="AB937" s="422"/>
      <c r="AC937" s="422"/>
      <c r="AD937" s="79"/>
      <c r="AI937" s="409"/>
      <c r="AJ937" s="409"/>
      <c r="AK937" s="409"/>
      <c r="AL937" s="79"/>
      <c r="AM937" s="79"/>
      <c r="AN937" s="79"/>
      <c r="AS937" s="409"/>
      <c r="AT937" s="409"/>
      <c r="AU937" s="409"/>
      <c r="AV937" s="422"/>
      <c r="AW937" s="422"/>
      <c r="AX937" s="79"/>
      <c r="BC937" s="409"/>
      <c r="BD937" s="409"/>
      <c r="BE937" s="409"/>
      <c r="BF937" s="422"/>
      <c r="BG937" s="422"/>
      <c r="BH937" s="79"/>
      <c r="BM937" s="409"/>
      <c r="BN937" s="409"/>
      <c r="BO937" s="409"/>
      <c r="BP937" s="422"/>
      <c r="BQ937" s="422"/>
      <c r="BR937" s="79"/>
      <c r="BW937" s="79"/>
      <c r="BX937" s="79"/>
      <c r="BY937" s="79"/>
      <c r="BZ937" s="422"/>
      <c r="CA937" s="422"/>
      <c r="CB937" s="79"/>
      <c r="CG937" s="409"/>
      <c r="CH937" s="409"/>
      <c r="CI937" s="409"/>
      <c r="CJ937" s="422"/>
      <c r="CK937" s="422"/>
      <c r="CL937" s="79"/>
      <c r="CQ937" s="409"/>
      <c r="CR937" s="409"/>
      <c r="CS937" s="409"/>
      <c r="CT937" s="422"/>
      <c r="CU937" s="422"/>
    </row>
    <row r="938" spans="5:99">
      <c r="E938" s="79"/>
      <c r="F938" s="79"/>
      <c r="G938" s="79"/>
      <c r="H938" s="79"/>
      <c r="I938" s="79"/>
      <c r="J938" s="79"/>
      <c r="O938" s="409"/>
      <c r="P938" s="409"/>
      <c r="Q938" s="409"/>
      <c r="R938" s="422"/>
      <c r="S938" s="422"/>
      <c r="T938" s="79"/>
      <c r="Y938" s="409"/>
      <c r="Z938" s="409"/>
      <c r="AA938" s="409"/>
      <c r="AB938" s="422"/>
      <c r="AC938" s="422"/>
      <c r="AD938" s="79"/>
      <c r="AI938" s="409"/>
      <c r="AJ938" s="409"/>
      <c r="AK938" s="409"/>
      <c r="AL938" s="79"/>
      <c r="AM938" s="79"/>
      <c r="AN938" s="79"/>
      <c r="AS938" s="409"/>
      <c r="AT938" s="409"/>
      <c r="AU938" s="409"/>
      <c r="AV938" s="422"/>
      <c r="AW938" s="422"/>
      <c r="AX938" s="79"/>
      <c r="BC938" s="409"/>
      <c r="BD938" s="409"/>
      <c r="BE938" s="409"/>
      <c r="BF938" s="422"/>
      <c r="BG938" s="422"/>
      <c r="BH938" s="79"/>
      <c r="BM938" s="409"/>
      <c r="BN938" s="409"/>
      <c r="BO938" s="409"/>
      <c r="BP938" s="422"/>
      <c r="BQ938" s="422"/>
      <c r="BR938" s="79"/>
      <c r="BW938" s="79"/>
      <c r="BX938" s="79"/>
      <c r="BY938" s="79"/>
      <c r="BZ938" s="422"/>
      <c r="CA938" s="422"/>
      <c r="CB938" s="79"/>
      <c r="CG938" s="409"/>
      <c r="CH938" s="409"/>
      <c r="CI938" s="409"/>
      <c r="CJ938" s="422"/>
      <c r="CK938" s="422"/>
      <c r="CL938" s="79"/>
      <c r="CQ938" s="409"/>
      <c r="CR938" s="409"/>
      <c r="CS938" s="409"/>
      <c r="CT938" s="422"/>
      <c r="CU938" s="422"/>
    </row>
    <row r="939" spans="5:99">
      <c r="E939" s="79"/>
      <c r="F939" s="79"/>
      <c r="G939" s="79"/>
      <c r="H939" s="79"/>
      <c r="I939" s="79"/>
      <c r="J939" s="79"/>
      <c r="O939" s="409"/>
      <c r="P939" s="409"/>
      <c r="Q939" s="409"/>
      <c r="R939" s="422"/>
      <c r="S939" s="422"/>
      <c r="T939" s="79"/>
      <c r="Y939" s="409"/>
      <c r="Z939" s="409"/>
      <c r="AA939" s="409"/>
      <c r="AB939" s="422"/>
      <c r="AC939" s="422"/>
      <c r="AD939" s="79"/>
      <c r="AI939" s="409"/>
      <c r="AJ939" s="409"/>
      <c r="AK939" s="409"/>
      <c r="AL939" s="79"/>
      <c r="AM939" s="79"/>
      <c r="AN939" s="79"/>
      <c r="AS939" s="409"/>
      <c r="AT939" s="409"/>
      <c r="AU939" s="409"/>
      <c r="AV939" s="422"/>
      <c r="AW939" s="422"/>
      <c r="AX939" s="79"/>
      <c r="BC939" s="409"/>
      <c r="BD939" s="409"/>
      <c r="BE939" s="409"/>
      <c r="BF939" s="422"/>
      <c r="BG939" s="422"/>
      <c r="BH939" s="79"/>
      <c r="BM939" s="409"/>
      <c r="BN939" s="409"/>
      <c r="BO939" s="409"/>
      <c r="BP939" s="422"/>
      <c r="BQ939" s="422"/>
      <c r="BR939" s="79"/>
      <c r="BW939" s="79"/>
      <c r="BX939" s="79"/>
      <c r="BY939" s="79"/>
      <c r="BZ939" s="422"/>
      <c r="CA939" s="422"/>
      <c r="CB939" s="79"/>
      <c r="CG939" s="409"/>
      <c r="CH939" s="409"/>
      <c r="CI939" s="409"/>
      <c r="CJ939" s="422"/>
      <c r="CK939" s="422"/>
      <c r="CL939" s="79"/>
      <c r="CQ939" s="409"/>
      <c r="CR939" s="409"/>
      <c r="CS939" s="409"/>
      <c r="CT939" s="422"/>
      <c r="CU939" s="422"/>
    </row>
    <row r="940" spans="5:99">
      <c r="E940" s="79"/>
      <c r="F940" s="79"/>
      <c r="G940" s="79"/>
      <c r="H940" s="79"/>
      <c r="I940" s="79"/>
      <c r="J940" s="79"/>
      <c r="O940" s="409"/>
      <c r="P940" s="409"/>
      <c r="Q940" s="409"/>
      <c r="R940" s="422"/>
      <c r="S940" s="422"/>
      <c r="T940" s="79"/>
      <c r="Y940" s="409"/>
      <c r="Z940" s="409"/>
      <c r="AA940" s="409"/>
      <c r="AB940" s="422"/>
      <c r="AC940" s="422"/>
      <c r="AD940" s="79"/>
      <c r="AI940" s="409"/>
      <c r="AJ940" s="409"/>
      <c r="AK940" s="409"/>
      <c r="AL940" s="79"/>
      <c r="AM940" s="79"/>
      <c r="AN940" s="79"/>
      <c r="AS940" s="409"/>
      <c r="AT940" s="409"/>
      <c r="AU940" s="409"/>
      <c r="AV940" s="422"/>
      <c r="AW940" s="422"/>
      <c r="AX940" s="79"/>
      <c r="BC940" s="409"/>
      <c r="BD940" s="409"/>
      <c r="BE940" s="409"/>
      <c r="BF940" s="422"/>
      <c r="BG940" s="422"/>
      <c r="BH940" s="79"/>
      <c r="BM940" s="409"/>
      <c r="BN940" s="409"/>
      <c r="BO940" s="409"/>
      <c r="BP940" s="422"/>
      <c r="BQ940" s="422"/>
      <c r="BR940" s="79"/>
      <c r="BW940" s="79"/>
      <c r="BX940" s="79"/>
      <c r="BY940" s="79"/>
      <c r="BZ940" s="422"/>
      <c r="CA940" s="422"/>
      <c r="CB940" s="79"/>
      <c r="CG940" s="409"/>
      <c r="CH940" s="409"/>
      <c r="CI940" s="409"/>
      <c r="CJ940" s="422"/>
      <c r="CK940" s="422"/>
      <c r="CL940" s="79"/>
      <c r="CQ940" s="409"/>
      <c r="CR940" s="409"/>
      <c r="CS940" s="409"/>
      <c r="CT940" s="422"/>
      <c r="CU940" s="422"/>
    </row>
    <row r="941" spans="5:99">
      <c r="E941" s="79"/>
      <c r="F941" s="79"/>
      <c r="G941" s="79"/>
      <c r="H941" s="79"/>
      <c r="I941" s="79"/>
      <c r="J941" s="79"/>
      <c r="O941" s="409"/>
      <c r="P941" s="409"/>
      <c r="Q941" s="409"/>
      <c r="R941" s="422"/>
      <c r="S941" s="422"/>
      <c r="T941" s="79"/>
      <c r="Y941" s="409"/>
      <c r="Z941" s="409"/>
      <c r="AA941" s="409"/>
      <c r="AB941" s="422"/>
      <c r="AC941" s="422"/>
      <c r="AD941" s="79"/>
      <c r="AI941" s="409"/>
      <c r="AJ941" s="409"/>
      <c r="AK941" s="409"/>
      <c r="AL941" s="79"/>
      <c r="AM941" s="79"/>
      <c r="AN941" s="79"/>
      <c r="AS941" s="409"/>
      <c r="AT941" s="409"/>
      <c r="AU941" s="409"/>
      <c r="AV941" s="422"/>
      <c r="AW941" s="422"/>
      <c r="AX941" s="79"/>
      <c r="BC941" s="409"/>
      <c r="BD941" s="409"/>
      <c r="BE941" s="409"/>
      <c r="BF941" s="422"/>
      <c r="BG941" s="422"/>
      <c r="BH941" s="79"/>
      <c r="BM941" s="409"/>
      <c r="BN941" s="409"/>
      <c r="BO941" s="409"/>
      <c r="BP941" s="422"/>
      <c r="BQ941" s="422"/>
      <c r="BR941" s="79"/>
      <c r="BW941" s="79"/>
      <c r="BX941" s="79"/>
      <c r="BY941" s="79"/>
      <c r="BZ941" s="422"/>
      <c r="CA941" s="422"/>
      <c r="CB941" s="79"/>
      <c r="CG941" s="409"/>
      <c r="CH941" s="409"/>
      <c r="CI941" s="409"/>
      <c r="CJ941" s="422"/>
      <c r="CK941" s="422"/>
      <c r="CL941" s="79"/>
      <c r="CQ941" s="409"/>
      <c r="CR941" s="409"/>
      <c r="CS941" s="409"/>
      <c r="CT941" s="422"/>
      <c r="CU941" s="422"/>
    </row>
    <row r="942" spans="5:99">
      <c r="E942" s="79"/>
      <c r="F942" s="79"/>
      <c r="G942" s="79"/>
      <c r="H942" s="79"/>
      <c r="I942" s="79"/>
      <c r="J942" s="79"/>
      <c r="O942" s="409"/>
      <c r="P942" s="409"/>
      <c r="Q942" s="409"/>
      <c r="R942" s="422"/>
      <c r="S942" s="422"/>
      <c r="T942" s="79"/>
      <c r="Y942" s="409"/>
      <c r="Z942" s="409"/>
      <c r="AA942" s="409"/>
      <c r="AB942" s="422"/>
      <c r="AC942" s="422"/>
      <c r="AD942" s="79"/>
      <c r="AI942" s="409"/>
      <c r="AJ942" s="409"/>
      <c r="AK942" s="409"/>
      <c r="AL942" s="79"/>
      <c r="AM942" s="79"/>
      <c r="AN942" s="79"/>
      <c r="AS942" s="409"/>
      <c r="AT942" s="409"/>
      <c r="AU942" s="409"/>
      <c r="AV942" s="422"/>
      <c r="AW942" s="422"/>
      <c r="AX942" s="79"/>
      <c r="BC942" s="409"/>
      <c r="BD942" s="409"/>
      <c r="BE942" s="409"/>
      <c r="BF942" s="422"/>
      <c r="BG942" s="422"/>
      <c r="BH942" s="79"/>
      <c r="BM942" s="409"/>
      <c r="BN942" s="409"/>
      <c r="BO942" s="409"/>
      <c r="BP942" s="422"/>
      <c r="BQ942" s="422"/>
      <c r="BR942" s="79"/>
      <c r="BW942" s="79"/>
      <c r="BX942" s="79"/>
      <c r="BY942" s="79"/>
      <c r="BZ942" s="422"/>
      <c r="CA942" s="422"/>
      <c r="CB942" s="79"/>
      <c r="CG942" s="409"/>
      <c r="CH942" s="409"/>
      <c r="CI942" s="409"/>
      <c r="CJ942" s="422"/>
      <c r="CK942" s="422"/>
      <c r="CL942" s="79"/>
      <c r="CQ942" s="409"/>
      <c r="CR942" s="409"/>
      <c r="CS942" s="409"/>
      <c r="CT942" s="422"/>
      <c r="CU942" s="422"/>
    </row>
    <row r="943" spans="5:99">
      <c r="E943" s="79"/>
      <c r="F943" s="79"/>
      <c r="G943" s="79"/>
      <c r="H943" s="79"/>
      <c r="I943" s="79"/>
      <c r="J943" s="79"/>
      <c r="O943" s="409"/>
      <c r="P943" s="409"/>
      <c r="Q943" s="409"/>
      <c r="R943" s="422"/>
      <c r="S943" s="422"/>
      <c r="T943" s="79"/>
      <c r="Y943" s="409"/>
      <c r="Z943" s="409"/>
      <c r="AA943" s="409"/>
      <c r="AB943" s="422"/>
      <c r="AC943" s="422"/>
      <c r="AD943" s="79"/>
      <c r="AI943" s="409"/>
      <c r="AJ943" s="409"/>
      <c r="AK943" s="409"/>
      <c r="AL943" s="79"/>
      <c r="AM943" s="79"/>
      <c r="AN943" s="79"/>
      <c r="AS943" s="409"/>
      <c r="AT943" s="409"/>
      <c r="AU943" s="409"/>
      <c r="AV943" s="422"/>
      <c r="AW943" s="422"/>
      <c r="AX943" s="79"/>
      <c r="BC943" s="409"/>
      <c r="BD943" s="409"/>
      <c r="BE943" s="409"/>
      <c r="BF943" s="422"/>
      <c r="BG943" s="422"/>
      <c r="BH943" s="79"/>
      <c r="BM943" s="409"/>
      <c r="BN943" s="409"/>
      <c r="BO943" s="409"/>
      <c r="BP943" s="422"/>
      <c r="BQ943" s="422"/>
      <c r="BR943" s="79"/>
      <c r="BW943" s="79"/>
      <c r="BX943" s="79"/>
      <c r="BY943" s="79"/>
      <c r="BZ943" s="422"/>
      <c r="CA943" s="422"/>
      <c r="CB943" s="79"/>
      <c r="CG943" s="409"/>
      <c r="CH943" s="409"/>
      <c r="CI943" s="409"/>
      <c r="CJ943" s="422"/>
      <c r="CK943" s="422"/>
      <c r="CL943" s="79"/>
      <c r="CQ943" s="409"/>
      <c r="CR943" s="409"/>
      <c r="CS943" s="409"/>
      <c r="CT943" s="422"/>
      <c r="CU943" s="422"/>
    </row>
    <row r="944" spans="5:99">
      <c r="E944" s="79"/>
      <c r="F944" s="79"/>
      <c r="G944" s="79"/>
      <c r="H944" s="79"/>
      <c r="I944" s="79"/>
      <c r="J944" s="79"/>
      <c r="O944" s="409"/>
      <c r="P944" s="409"/>
      <c r="Q944" s="409"/>
      <c r="R944" s="422"/>
      <c r="S944" s="422"/>
      <c r="T944" s="79"/>
      <c r="Y944" s="409"/>
      <c r="Z944" s="409"/>
      <c r="AA944" s="409"/>
      <c r="AB944" s="422"/>
      <c r="AC944" s="422"/>
      <c r="AD944" s="79"/>
      <c r="AI944" s="409"/>
      <c r="AJ944" s="409"/>
      <c r="AK944" s="409"/>
      <c r="AL944" s="79"/>
      <c r="AM944" s="79"/>
      <c r="AN944" s="79"/>
      <c r="AS944" s="409"/>
      <c r="AT944" s="409"/>
      <c r="AU944" s="409"/>
      <c r="AV944" s="422"/>
      <c r="AW944" s="422"/>
      <c r="AX944" s="79"/>
      <c r="BC944" s="409"/>
      <c r="BD944" s="409"/>
      <c r="BE944" s="409"/>
      <c r="BF944" s="422"/>
      <c r="BG944" s="422"/>
      <c r="BH944" s="79"/>
      <c r="BM944" s="409"/>
      <c r="BN944" s="409"/>
      <c r="BO944" s="409"/>
      <c r="BP944" s="422"/>
      <c r="BQ944" s="422"/>
      <c r="BR944" s="79"/>
      <c r="BW944" s="79"/>
      <c r="BX944" s="79"/>
      <c r="BY944" s="79"/>
      <c r="BZ944" s="422"/>
      <c r="CA944" s="422"/>
      <c r="CB944" s="79"/>
      <c r="CG944" s="409"/>
      <c r="CH944" s="409"/>
      <c r="CI944" s="409"/>
      <c r="CJ944" s="422"/>
      <c r="CK944" s="422"/>
      <c r="CL944" s="79"/>
      <c r="CQ944" s="409"/>
      <c r="CR944" s="409"/>
      <c r="CS944" s="409"/>
      <c r="CT944" s="422"/>
      <c r="CU944" s="422"/>
    </row>
    <row r="945" spans="5:99">
      <c r="E945" s="79"/>
      <c r="F945" s="79"/>
      <c r="G945" s="79"/>
      <c r="H945" s="79"/>
      <c r="I945" s="79"/>
      <c r="J945" s="79"/>
      <c r="O945" s="409"/>
      <c r="P945" s="409"/>
      <c r="Q945" s="409"/>
      <c r="R945" s="422"/>
      <c r="S945" s="422"/>
      <c r="T945" s="79"/>
      <c r="Y945" s="409"/>
      <c r="Z945" s="409"/>
      <c r="AA945" s="409"/>
      <c r="AB945" s="422"/>
      <c r="AC945" s="422"/>
      <c r="AD945" s="79"/>
      <c r="AI945" s="409"/>
      <c r="AJ945" s="409"/>
      <c r="AK945" s="409"/>
      <c r="AL945" s="79"/>
      <c r="AM945" s="79"/>
      <c r="AN945" s="79"/>
      <c r="AS945" s="409"/>
      <c r="AT945" s="409"/>
      <c r="AU945" s="409"/>
      <c r="AV945" s="422"/>
      <c r="AW945" s="422"/>
      <c r="AX945" s="79"/>
      <c r="BC945" s="409"/>
      <c r="BD945" s="409"/>
      <c r="BE945" s="409"/>
      <c r="BF945" s="422"/>
      <c r="BG945" s="422"/>
      <c r="BH945" s="79"/>
      <c r="BM945" s="409"/>
      <c r="BN945" s="409"/>
      <c r="BO945" s="409"/>
      <c r="BP945" s="422"/>
      <c r="BQ945" s="422"/>
      <c r="BR945" s="79"/>
      <c r="BW945" s="79"/>
      <c r="BX945" s="79"/>
      <c r="BY945" s="79"/>
      <c r="BZ945" s="422"/>
      <c r="CA945" s="422"/>
      <c r="CB945" s="79"/>
      <c r="CG945" s="409"/>
      <c r="CH945" s="409"/>
      <c r="CI945" s="409"/>
      <c r="CJ945" s="422"/>
      <c r="CK945" s="422"/>
      <c r="CL945" s="79"/>
      <c r="CQ945" s="409"/>
      <c r="CR945" s="409"/>
      <c r="CS945" s="409"/>
      <c r="CT945" s="422"/>
      <c r="CU945" s="422"/>
    </row>
    <row r="946" spans="5:99">
      <c r="E946" s="79"/>
      <c r="F946" s="79"/>
      <c r="G946" s="79"/>
      <c r="H946" s="79"/>
      <c r="I946" s="79"/>
      <c r="J946" s="79"/>
      <c r="O946" s="409"/>
      <c r="P946" s="409"/>
      <c r="Q946" s="409"/>
      <c r="R946" s="422"/>
      <c r="S946" s="422"/>
      <c r="T946" s="79"/>
      <c r="Y946" s="409"/>
      <c r="Z946" s="409"/>
      <c r="AA946" s="409"/>
      <c r="AB946" s="422"/>
      <c r="AC946" s="422"/>
      <c r="AD946" s="79"/>
      <c r="AI946" s="409"/>
      <c r="AJ946" s="409"/>
      <c r="AK946" s="409"/>
      <c r="AL946" s="79"/>
      <c r="AM946" s="79"/>
      <c r="AN946" s="79"/>
      <c r="AS946" s="409"/>
      <c r="AT946" s="409"/>
      <c r="AU946" s="409"/>
      <c r="AV946" s="422"/>
      <c r="AW946" s="422"/>
      <c r="AX946" s="79"/>
      <c r="BC946" s="409"/>
      <c r="BD946" s="409"/>
      <c r="BE946" s="409"/>
      <c r="BF946" s="422"/>
      <c r="BG946" s="422"/>
      <c r="BH946" s="79"/>
      <c r="BM946" s="409"/>
      <c r="BN946" s="409"/>
      <c r="BO946" s="409"/>
      <c r="BP946" s="422"/>
      <c r="BQ946" s="422"/>
      <c r="BR946" s="79"/>
      <c r="BW946" s="79"/>
      <c r="BX946" s="79"/>
      <c r="BY946" s="79"/>
      <c r="BZ946" s="422"/>
      <c r="CA946" s="422"/>
      <c r="CB946" s="79"/>
      <c r="CG946" s="409"/>
      <c r="CH946" s="409"/>
      <c r="CI946" s="409"/>
      <c r="CJ946" s="422"/>
      <c r="CK946" s="422"/>
      <c r="CL946" s="79"/>
      <c r="CQ946" s="409"/>
      <c r="CR946" s="409"/>
      <c r="CS946" s="409"/>
      <c r="CT946" s="422"/>
      <c r="CU946" s="422"/>
    </row>
    <row r="947" spans="5:99">
      <c r="E947" s="79"/>
      <c r="F947" s="79"/>
      <c r="G947" s="79"/>
      <c r="H947" s="79"/>
      <c r="I947" s="79"/>
      <c r="J947" s="79"/>
      <c r="O947" s="409"/>
      <c r="P947" s="409"/>
      <c r="Q947" s="409"/>
      <c r="R947" s="422"/>
      <c r="S947" s="422"/>
      <c r="T947" s="79"/>
      <c r="Y947" s="409"/>
      <c r="Z947" s="409"/>
      <c r="AA947" s="409"/>
      <c r="AB947" s="422"/>
      <c r="AC947" s="422"/>
      <c r="AD947" s="79"/>
      <c r="AI947" s="409"/>
      <c r="AJ947" s="409"/>
      <c r="AK947" s="409"/>
      <c r="AL947" s="79"/>
      <c r="AM947" s="79"/>
      <c r="AN947" s="79"/>
      <c r="AS947" s="409"/>
      <c r="AT947" s="409"/>
      <c r="AU947" s="409"/>
      <c r="AV947" s="422"/>
      <c r="AW947" s="422"/>
      <c r="AX947" s="79"/>
      <c r="BC947" s="409"/>
      <c r="BD947" s="409"/>
      <c r="BE947" s="409"/>
      <c r="BF947" s="422"/>
      <c r="BG947" s="422"/>
      <c r="BH947" s="79"/>
      <c r="BM947" s="409"/>
      <c r="BN947" s="409"/>
      <c r="BO947" s="409"/>
      <c r="BP947" s="422"/>
      <c r="BQ947" s="422"/>
      <c r="BR947" s="79"/>
      <c r="BW947" s="79"/>
      <c r="BX947" s="79"/>
      <c r="BY947" s="79"/>
      <c r="BZ947" s="422"/>
      <c r="CA947" s="422"/>
      <c r="CB947" s="79"/>
      <c r="CG947" s="409"/>
      <c r="CH947" s="409"/>
      <c r="CI947" s="409"/>
      <c r="CJ947" s="422"/>
      <c r="CK947" s="422"/>
      <c r="CL947" s="79"/>
      <c r="CQ947" s="409"/>
      <c r="CR947" s="409"/>
      <c r="CS947" s="409"/>
      <c r="CT947" s="422"/>
      <c r="CU947" s="422"/>
    </row>
    <row r="948" spans="5:99">
      <c r="E948" s="79"/>
      <c r="F948" s="79"/>
      <c r="G948" s="79"/>
      <c r="H948" s="79"/>
      <c r="I948" s="79"/>
      <c r="J948" s="79"/>
      <c r="O948" s="409"/>
      <c r="P948" s="409"/>
      <c r="Q948" s="409"/>
      <c r="R948" s="422"/>
      <c r="S948" s="422"/>
      <c r="T948" s="79"/>
      <c r="Y948" s="409"/>
      <c r="Z948" s="409"/>
      <c r="AA948" s="409"/>
      <c r="AB948" s="422"/>
      <c r="AC948" s="422"/>
      <c r="AD948" s="79"/>
      <c r="AI948" s="409"/>
      <c r="AJ948" s="409"/>
      <c r="AK948" s="409"/>
      <c r="AL948" s="79"/>
      <c r="AM948" s="79"/>
      <c r="AN948" s="79"/>
      <c r="AS948" s="409"/>
      <c r="AT948" s="409"/>
      <c r="AU948" s="409"/>
      <c r="AV948" s="422"/>
      <c r="AW948" s="422"/>
      <c r="AX948" s="79"/>
      <c r="BC948" s="409"/>
      <c r="BD948" s="409"/>
      <c r="BE948" s="409"/>
      <c r="BF948" s="422"/>
      <c r="BG948" s="422"/>
      <c r="BH948" s="79"/>
      <c r="BM948" s="409"/>
      <c r="BN948" s="409"/>
      <c r="BO948" s="409"/>
      <c r="BP948" s="422"/>
      <c r="BQ948" s="422"/>
      <c r="BR948" s="79"/>
      <c r="BW948" s="79"/>
      <c r="BX948" s="79"/>
      <c r="BY948" s="79"/>
      <c r="BZ948" s="422"/>
      <c r="CA948" s="422"/>
      <c r="CB948" s="79"/>
      <c r="CG948" s="409"/>
      <c r="CH948" s="409"/>
      <c r="CI948" s="409"/>
      <c r="CJ948" s="422"/>
      <c r="CK948" s="422"/>
      <c r="CL948" s="79"/>
      <c r="CQ948" s="409"/>
      <c r="CR948" s="409"/>
      <c r="CS948" s="409"/>
      <c r="CT948" s="422"/>
      <c r="CU948" s="422"/>
    </row>
    <row r="949" spans="5:99">
      <c r="E949" s="79"/>
      <c r="F949" s="79"/>
      <c r="G949" s="79"/>
      <c r="H949" s="79"/>
      <c r="I949" s="79"/>
      <c r="J949" s="79"/>
      <c r="O949" s="409"/>
      <c r="P949" s="409"/>
      <c r="Q949" s="409"/>
      <c r="R949" s="422"/>
      <c r="S949" s="422"/>
      <c r="T949" s="79"/>
      <c r="Y949" s="409"/>
      <c r="Z949" s="409"/>
      <c r="AA949" s="409"/>
      <c r="AB949" s="422"/>
      <c r="AC949" s="422"/>
      <c r="AD949" s="79"/>
      <c r="AI949" s="409"/>
      <c r="AJ949" s="409"/>
      <c r="AK949" s="409"/>
      <c r="AL949" s="79"/>
      <c r="AM949" s="79"/>
      <c r="AN949" s="79"/>
      <c r="AS949" s="409"/>
      <c r="AT949" s="409"/>
      <c r="AU949" s="409"/>
      <c r="AV949" s="422"/>
      <c r="AW949" s="422"/>
      <c r="AX949" s="79"/>
      <c r="BC949" s="409"/>
      <c r="BD949" s="409"/>
      <c r="BE949" s="409"/>
      <c r="BF949" s="422"/>
      <c r="BG949" s="422"/>
      <c r="BH949" s="79"/>
      <c r="BM949" s="409"/>
      <c r="BN949" s="409"/>
      <c r="BO949" s="409"/>
      <c r="BP949" s="422"/>
      <c r="BQ949" s="422"/>
      <c r="BR949" s="79"/>
      <c r="BW949" s="79"/>
      <c r="BX949" s="79"/>
      <c r="BY949" s="79"/>
      <c r="BZ949" s="422"/>
      <c r="CA949" s="422"/>
      <c r="CB949" s="79"/>
      <c r="CG949" s="409"/>
      <c r="CH949" s="409"/>
      <c r="CI949" s="409"/>
      <c r="CJ949" s="422"/>
      <c r="CK949" s="422"/>
      <c r="CL949" s="79"/>
      <c r="CQ949" s="409"/>
      <c r="CR949" s="409"/>
      <c r="CS949" s="409"/>
      <c r="CT949" s="422"/>
      <c r="CU949" s="422"/>
    </row>
    <row r="950" spans="5:99">
      <c r="E950" s="79"/>
      <c r="F950" s="79"/>
      <c r="G950" s="79"/>
      <c r="H950" s="79"/>
      <c r="I950" s="79"/>
      <c r="J950" s="79"/>
      <c r="O950" s="409"/>
      <c r="P950" s="409"/>
      <c r="Q950" s="409"/>
      <c r="R950" s="422"/>
      <c r="S950" s="422"/>
      <c r="T950" s="79"/>
      <c r="Y950" s="409"/>
      <c r="Z950" s="409"/>
      <c r="AA950" s="409"/>
      <c r="AB950" s="422"/>
      <c r="AC950" s="422"/>
      <c r="AD950" s="79"/>
      <c r="AI950" s="409"/>
      <c r="AJ950" s="409"/>
      <c r="AK950" s="409"/>
      <c r="AL950" s="79"/>
      <c r="AM950" s="79"/>
      <c r="AN950" s="79"/>
      <c r="AS950" s="409"/>
      <c r="AT950" s="409"/>
      <c r="AU950" s="409"/>
      <c r="AV950" s="422"/>
      <c r="AW950" s="422"/>
      <c r="AX950" s="79"/>
      <c r="BC950" s="409"/>
      <c r="BD950" s="409"/>
      <c r="BE950" s="409"/>
      <c r="BF950" s="422"/>
      <c r="BG950" s="422"/>
      <c r="BH950" s="79"/>
      <c r="BM950" s="409"/>
      <c r="BN950" s="409"/>
      <c r="BO950" s="409"/>
      <c r="BP950" s="422"/>
      <c r="BQ950" s="422"/>
      <c r="BR950" s="79"/>
      <c r="BW950" s="79"/>
      <c r="BX950" s="79"/>
      <c r="BY950" s="79"/>
      <c r="BZ950" s="422"/>
      <c r="CA950" s="422"/>
      <c r="CB950" s="79"/>
      <c r="CG950" s="409"/>
      <c r="CH950" s="409"/>
      <c r="CI950" s="409"/>
      <c r="CJ950" s="422"/>
      <c r="CK950" s="422"/>
      <c r="CL950" s="79"/>
      <c r="CQ950" s="409"/>
      <c r="CR950" s="409"/>
      <c r="CS950" s="409"/>
      <c r="CT950" s="422"/>
      <c r="CU950" s="422"/>
    </row>
    <row r="951" spans="5:99">
      <c r="E951" s="79"/>
      <c r="F951" s="79"/>
      <c r="G951" s="79"/>
      <c r="H951" s="79"/>
      <c r="I951" s="79"/>
      <c r="J951" s="79"/>
      <c r="O951" s="409"/>
      <c r="P951" s="409"/>
      <c r="Q951" s="409"/>
      <c r="R951" s="422"/>
      <c r="S951" s="422"/>
      <c r="T951" s="79"/>
      <c r="Y951" s="409"/>
      <c r="Z951" s="409"/>
      <c r="AA951" s="409"/>
      <c r="AB951" s="422"/>
      <c r="AC951" s="422"/>
      <c r="AD951" s="79"/>
      <c r="AI951" s="409"/>
      <c r="AJ951" s="409"/>
      <c r="AK951" s="409"/>
      <c r="AL951" s="79"/>
      <c r="AM951" s="79"/>
      <c r="AN951" s="79"/>
      <c r="AS951" s="409"/>
      <c r="AT951" s="409"/>
      <c r="AU951" s="409"/>
      <c r="AV951" s="422"/>
      <c r="AW951" s="422"/>
      <c r="AX951" s="79"/>
      <c r="BC951" s="409"/>
      <c r="BD951" s="409"/>
      <c r="BE951" s="409"/>
      <c r="BF951" s="422"/>
      <c r="BG951" s="422"/>
      <c r="BH951" s="79"/>
      <c r="BM951" s="409"/>
      <c r="BN951" s="409"/>
      <c r="BO951" s="409"/>
      <c r="BP951" s="422"/>
      <c r="BQ951" s="422"/>
      <c r="BR951" s="79"/>
      <c r="BW951" s="79"/>
      <c r="BX951" s="79"/>
      <c r="BY951" s="79"/>
      <c r="BZ951" s="422"/>
      <c r="CA951" s="422"/>
      <c r="CB951" s="79"/>
      <c r="CG951" s="409"/>
      <c r="CH951" s="409"/>
      <c r="CI951" s="409"/>
      <c r="CJ951" s="422"/>
      <c r="CK951" s="422"/>
      <c r="CL951" s="79"/>
      <c r="CQ951" s="409"/>
      <c r="CR951" s="409"/>
      <c r="CS951" s="409"/>
      <c r="CT951" s="422"/>
      <c r="CU951" s="422"/>
    </row>
    <row r="952" spans="5:99">
      <c r="E952" s="79"/>
      <c r="F952" s="79"/>
      <c r="G952" s="79"/>
      <c r="H952" s="79"/>
      <c r="I952" s="79"/>
      <c r="J952" s="79"/>
      <c r="O952" s="409"/>
      <c r="P952" s="409"/>
      <c r="Q952" s="409"/>
      <c r="R952" s="422"/>
      <c r="S952" s="422"/>
      <c r="T952" s="79"/>
      <c r="Y952" s="409"/>
      <c r="Z952" s="409"/>
      <c r="AA952" s="409"/>
      <c r="AB952" s="422"/>
      <c r="AC952" s="422"/>
      <c r="AD952" s="79"/>
      <c r="AI952" s="409"/>
      <c r="AJ952" s="409"/>
      <c r="AK952" s="409"/>
      <c r="AL952" s="79"/>
      <c r="AM952" s="79"/>
      <c r="AN952" s="79"/>
      <c r="AS952" s="409"/>
      <c r="AT952" s="409"/>
      <c r="AU952" s="409"/>
      <c r="AV952" s="422"/>
      <c r="AW952" s="422"/>
      <c r="AX952" s="79"/>
      <c r="BC952" s="409"/>
      <c r="BD952" s="409"/>
      <c r="BE952" s="409"/>
      <c r="BF952" s="422"/>
      <c r="BG952" s="422"/>
      <c r="BH952" s="79"/>
      <c r="BM952" s="409"/>
      <c r="BN952" s="409"/>
      <c r="BO952" s="409"/>
      <c r="BP952" s="422"/>
      <c r="BQ952" s="422"/>
      <c r="BR952" s="79"/>
      <c r="BW952" s="79"/>
      <c r="BX952" s="79"/>
      <c r="BY952" s="79"/>
      <c r="BZ952" s="422"/>
      <c r="CA952" s="422"/>
      <c r="CB952" s="79"/>
      <c r="CG952" s="409"/>
      <c r="CH952" s="409"/>
      <c r="CI952" s="409"/>
      <c r="CJ952" s="422"/>
      <c r="CK952" s="422"/>
      <c r="CL952" s="79"/>
      <c r="CQ952" s="409"/>
      <c r="CR952" s="409"/>
      <c r="CS952" s="409"/>
      <c r="CT952" s="422"/>
      <c r="CU952" s="422"/>
    </row>
    <row r="953" spans="5:99">
      <c r="E953" s="79"/>
      <c r="F953" s="79"/>
      <c r="G953" s="79"/>
      <c r="H953" s="79"/>
      <c r="I953" s="79"/>
      <c r="J953" s="79"/>
      <c r="O953" s="409"/>
      <c r="P953" s="409"/>
      <c r="Q953" s="409"/>
      <c r="R953" s="422"/>
      <c r="S953" s="422"/>
      <c r="T953" s="79"/>
      <c r="Y953" s="409"/>
      <c r="Z953" s="409"/>
      <c r="AA953" s="409"/>
      <c r="AB953" s="422"/>
      <c r="AC953" s="422"/>
      <c r="AD953" s="79"/>
      <c r="AI953" s="409"/>
      <c r="AJ953" s="409"/>
      <c r="AK953" s="409"/>
      <c r="AL953" s="79"/>
      <c r="AM953" s="79"/>
      <c r="AN953" s="79"/>
      <c r="AS953" s="409"/>
      <c r="AT953" s="409"/>
      <c r="AU953" s="409"/>
      <c r="AV953" s="422"/>
      <c r="AW953" s="422"/>
      <c r="AX953" s="79"/>
      <c r="BC953" s="409"/>
      <c r="BD953" s="409"/>
      <c r="BE953" s="409"/>
      <c r="BF953" s="422"/>
      <c r="BG953" s="422"/>
      <c r="BH953" s="79"/>
      <c r="BM953" s="409"/>
      <c r="BN953" s="409"/>
      <c r="BO953" s="409"/>
      <c r="BP953" s="422"/>
      <c r="BQ953" s="422"/>
      <c r="BR953" s="79"/>
      <c r="BW953" s="79"/>
      <c r="BX953" s="79"/>
      <c r="BY953" s="79"/>
      <c r="BZ953" s="422"/>
      <c r="CA953" s="422"/>
      <c r="CB953" s="79"/>
      <c r="CG953" s="409"/>
      <c r="CH953" s="409"/>
      <c r="CI953" s="409"/>
      <c r="CJ953" s="422"/>
      <c r="CK953" s="422"/>
      <c r="CL953" s="79"/>
      <c r="CQ953" s="409"/>
      <c r="CR953" s="409"/>
      <c r="CS953" s="409"/>
      <c r="CT953" s="422"/>
      <c r="CU953" s="422"/>
    </row>
    <row r="954" spans="5:99">
      <c r="E954" s="79"/>
      <c r="F954" s="79"/>
      <c r="G954" s="79"/>
      <c r="H954" s="79"/>
      <c r="I954" s="79"/>
      <c r="J954" s="79"/>
      <c r="O954" s="409"/>
      <c r="P954" s="409"/>
      <c r="Q954" s="409"/>
      <c r="R954" s="422"/>
      <c r="S954" s="422"/>
      <c r="T954" s="79"/>
      <c r="Y954" s="409"/>
      <c r="Z954" s="409"/>
      <c r="AA954" s="409"/>
      <c r="AB954" s="422"/>
      <c r="AC954" s="422"/>
      <c r="AD954" s="79"/>
      <c r="AI954" s="409"/>
      <c r="AJ954" s="409"/>
      <c r="AK954" s="409"/>
      <c r="AL954" s="79"/>
      <c r="AM954" s="79"/>
      <c r="AN954" s="79"/>
      <c r="AS954" s="409"/>
      <c r="AT954" s="409"/>
      <c r="AU954" s="409"/>
      <c r="AV954" s="422"/>
      <c r="AW954" s="422"/>
      <c r="AX954" s="79"/>
      <c r="BC954" s="409"/>
      <c r="BD954" s="409"/>
      <c r="BE954" s="409"/>
      <c r="BF954" s="422"/>
      <c r="BG954" s="422"/>
      <c r="BH954" s="79"/>
      <c r="BM954" s="409"/>
      <c r="BN954" s="409"/>
      <c r="BO954" s="409"/>
      <c r="BP954" s="422"/>
      <c r="BQ954" s="422"/>
      <c r="BR954" s="79"/>
      <c r="BW954" s="79"/>
      <c r="BX954" s="79"/>
      <c r="BY954" s="79"/>
      <c r="BZ954" s="422"/>
      <c r="CA954" s="422"/>
      <c r="CB954" s="79"/>
      <c r="CG954" s="409"/>
      <c r="CH954" s="409"/>
      <c r="CI954" s="409"/>
      <c r="CJ954" s="422"/>
      <c r="CK954" s="422"/>
      <c r="CL954" s="79"/>
      <c r="CQ954" s="409"/>
      <c r="CR954" s="409"/>
      <c r="CS954" s="409"/>
      <c r="CT954" s="422"/>
      <c r="CU954" s="422"/>
    </row>
    <row r="955" spans="5:99">
      <c r="E955" s="79"/>
      <c r="F955" s="79"/>
      <c r="G955" s="79"/>
      <c r="H955" s="79"/>
      <c r="I955" s="79"/>
      <c r="J955" s="79"/>
      <c r="O955" s="409"/>
      <c r="P955" s="409"/>
      <c r="Q955" s="409"/>
      <c r="R955" s="422"/>
      <c r="S955" s="422"/>
      <c r="T955" s="79"/>
      <c r="Y955" s="409"/>
      <c r="Z955" s="409"/>
      <c r="AA955" s="409"/>
      <c r="AB955" s="422"/>
      <c r="AC955" s="422"/>
      <c r="AD955" s="79"/>
      <c r="AI955" s="409"/>
      <c r="AJ955" s="409"/>
      <c r="AK955" s="409"/>
      <c r="AL955" s="79"/>
      <c r="AM955" s="79"/>
      <c r="AN955" s="79"/>
      <c r="AS955" s="409"/>
      <c r="AT955" s="409"/>
      <c r="AU955" s="409"/>
      <c r="AV955" s="422"/>
      <c r="AW955" s="422"/>
      <c r="AX955" s="79"/>
      <c r="BC955" s="409"/>
      <c r="BD955" s="409"/>
      <c r="BE955" s="409"/>
      <c r="BF955" s="422"/>
      <c r="BG955" s="422"/>
      <c r="BH955" s="79"/>
      <c r="BM955" s="409"/>
      <c r="BN955" s="409"/>
      <c r="BO955" s="409"/>
      <c r="BP955" s="422"/>
      <c r="BQ955" s="422"/>
      <c r="BR955" s="79"/>
      <c r="BW955" s="79"/>
      <c r="BX955" s="79"/>
      <c r="BY955" s="79"/>
      <c r="BZ955" s="422"/>
      <c r="CA955" s="422"/>
      <c r="CB955" s="79"/>
      <c r="CG955" s="409"/>
      <c r="CH955" s="409"/>
      <c r="CI955" s="409"/>
      <c r="CJ955" s="422"/>
      <c r="CK955" s="422"/>
      <c r="CL955" s="79"/>
      <c r="CQ955" s="409"/>
      <c r="CR955" s="409"/>
      <c r="CS955" s="409"/>
      <c r="CT955" s="422"/>
      <c r="CU955" s="422"/>
    </row>
    <row r="956" spans="5:99">
      <c r="E956" s="79"/>
      <c r="F956" s="79"/>
      <c r="G956" s="79"/>
      <c r="H956" s="79"/>
      <c r="I956" s="79"/>
      <c r="J956" s="79"/>
      <c r="O956" s="409"/>
      <c r="P956" s="409"/>
      <c r="Q956" s="409"/>
      <c r="R956" s="422"/>
      <c r="S956" s="422"/>
      <c r="T956" s="79"/>
      <c r="Y956" s="409"/>
      <c r="Z956" s="409"/>
      <c r="AA956" s="409"/>
      <c r="AB956" s="422"/>
      <c r="AC956" s="422"/>
      <c r="AD956" s="79"/>
      <c r="AI956" s="409"/>
      <c r="AJ956" s="409"/>
      <c r="AK956" s="409"/>
      <c r="AL956" s="79"/>
      <c r="AM956" s="79"/>
      <c r="AN956" s="79"/>
      <c r="AS956" s="409"/>
      <c r="AT956" s="409"/>
      <c r="AU956" s="409"/>
      <c r="AV956" s="422"/>
      <c r="AW956" s="422"/>
      <c r="AX956" s="79"/>
      <c r="BC956" s="409"/>
      <c r="BD956" s="409"/>
      <c r="BE956" s="409"/>
      <c r="BF956" s="422"/>
      <c r="BG956" s="422"/>
      <c r="BH956" s="79"/>
      <c r="BM956" s="409"/>
      <c r="BN956" s="409"/>
      <c r="BO956" s="409"/>
      <c r="BP956" s="422"/>
      <c r="BQ956" s="422"/>
      <c r="BR956" s="79"/>
      <c r="BW956" s="79"/>
      <c r="BX956" s="79"/>
      <c r="BY956" s="79"/>
      <c r="BZ956" s="422"/>
      <c r="CA956" s="422"/>
      <c r="CB956" s="79"/>
      <c r="CG956" s="409"/>
      <c r="CH956" s="409"/>
      <c r="CI956" s="409"/>
      <c r="CJ956" s="422"/>
      <c r="CK956" s="422"/>
      <c r="CL956" s="79"/>
      <c r="CQ956" s="409"/>
      <c r="CR956" s="409"/>
      <c r="CS956" s="409"/>
      <c r="CT956" s="422"/>
      <c r="CU956" s="422"/>
    </row>
    <row r="957" spans="5:99">
      <c r="E957" s="79"/>
      <c r="F957" s="79"/>
      <c r="G957" s="79"/>
      <c r="H957" s="79"/>
      <c r="I957" s="79"/>
      <c r="J957" s="79"/>
      <c r="O957" s="409"/>
      <c r="P957" s="409"/>
      <c r="Q957" s="409"/>
      <c r="R957" s="422"/>
      <c r="S957" s="422"/>
      <c r="T957" s="79"/>
      <c r="Y957" s="409"/>
      <c r="Z957" s="409"/>
      <c r="AA957" s="409"/>
      <c r="AB957" s="422"/>
      <c r="AC957" s="422"/>
      <c r="AD957" s="79"/>
      <c r="AI957" s="409"/>
      <c r="AJ957" s="409"/>
      <c r="AK957" s="409"/>
      <c r="AL957" s="79"/>
      <c r="AM957" s="79"/>
      <c r="AN957" s="79"/>
      <c r="AS957" s="409"/>
      <c r="AT957" s="409"/>
      <c r="AU957" s="409"/>
      <c r="AV957" s="422"/>
      <c r="AW957" s="422"/>
      <c r="AX957" s="79"/>
      <c r="BC957" s="409"/>
      <c r="BD957" s="409"/>
      <c r="BE957" s="409"/>
      <c r="BF957" s="422"/>
      <c r="BG957" s="422"/>
      <c r="BH957" s="79"/>
      <c r="BM957" s="409"/>
      <c r="BN957" s="409"/>
      <c r="BO957" s="409"/>
      <c r="BP957" s="422"/>
      <c r="BQ957" s="422"/>
      <c r="BR957" s="79"/>
      <c r="BW957" s="79"/>
      <c r="BX957" s="79"/>
      <c r="BY957" s="79"/>
      <c r="BZ957" s="422"/>
      <c r="CA957" s="422"/>
      <c r="CB957" s="79"/>
      <c r="CG957" s="409"/>
      <c r="CH957" s="409"/>
      <c r="CI957" s="409"/>
      <c r="CJ957" s="422"/>
      <c r="CK957" s="422"/>
      <c r="CL957" s="79"/>
      <c r="CQ957" s="409"/>
      <c r="CR957" s="409"/>
      <c r="CS957" s="409"/>
      <c r="CT957" s="422"/>
      <c r="CU957" s="422"/>
    </row>
    <row r="958" spans="5:99">
      <c r="E958" s="79"/>
      <c r="F958" s="79"/>
      <c r="G958" s="79"/>
      <c r="H958" s="79"/>
      <c r="I958" s="79"/>
      <c r="J958" s="79"/>
      <c r="O958" s="409"/>
      <c r="P958" s="409"/>
      <c r="Q958" s="409"/>
      <c r="R958" s="422"/>
      <c r="S958" s="422"/>
      <c r="T958" s="79"/>
      <c r="Y958" s="409"/>
      <c r="Z958" s="409"/>
      <c r="AA958" s="409"/>
      <c r="AB958" s="422"/>
      <c r="AC958" s="422"/>
      <c r="AD958" s="79"/>
      <c r="AI958" s="409"/>
      <c r="AJ958" s="409"/>
      <c r="AK958" s="409"/>
      <c r="AL958" s="79"/>
      <c r="AM958" s="79"/>
      <c r="AN958" s="79"/>
      <c r="AS958" s="409"/>
      <c r="AT958" s="409"/>
      <c r="AU958" s="409"/>
      <c r="AV958" s="422"/>
      <c r="AW958" s="422"/>
      <c r="AX958" s="79"/>
      <c r="BC958" s="409"/>
      <c r="BD958" s="409"/>
      <c r="BE958" s="409"/>
      <c r="BF958" s="422"/>
      <c r="BG958" s="422"/>
      <c r="BH958" s="79"/>
      <c r="BM958" s="409"/>
      <c r="BN958" s="409"/>
      <c r="BO958" s="409"/>
      <c r="BP958" s="422"/>
      <c r="BQ958" s="422"/>
      <c r="BR958" s="79"/>
      <c r="BW958" s="79"/>
      <c r="BX958" s="79"/>
      <c r="BY958" s="79"/>
      <c r="BZ958" s="422"/>
      <c r="CA958" s="422"/>
      <c r="CB958" s="79"/>
      <c r="CG958" s="409"/>
      <c r="CH958" s="409"/>
      <c r="CI958" s="409"/>
      <c r="CJ958" s="422"/>
      <c r="CK958" s="422"/>
      <c r="CL958" s="79"/>
      <c r="CQ958" s="409"/>
      <c r="CR958" s="409"/>
      <c r="CS958" s="409"/>
      <c r="CT958" s="422"/>
      <c r="CU958" s="422"/>
    </row>
    <row r="959" spans="5:99">
      <c r="E959" s="79"/>
      <c r="F959" s="79"/>
      <c r="G959" s="79"/>
      <c r="H959" s="79"/>
      <c r="I959" s="79"/>
      <c r="J959" s="79"/>
      <c r="O959" s="409"/>
      <c r="P959" s="409"/>
      <c r="Q959" s="409"/>
      <c r="R959" s="422"/>
      <c r="S959" s="422"/>
      <c r="T959" s="79"/>
      <c r="Y959" s="409"/>
      <c r="Z959" s="409"/>
      <c r="AA959" s="409"/>
      <c r="AB959" s="422"/>
      <c r="AC959" s="422"/>
      <c r="AD959" s="79"/>
      <c r="AI959" s="409"/>
      <c r="AJ959" s="409"/>
      <c r="AK959" s="409"/>
      <c r="AL959" s="79"/>
      <c r="AM959" s="79"/>
      <c r="AN959" s="79"/>
      <c r="AS959" s="409"/>
      <c r="AT959" s="409"/>
      <c r="AU959" s="409"/>
      <c r="AV959" s="422"/>
      <c r="AW959" s="422"/>
      <c r="AX959" s="79"/>
      <c r="BC959" s="409"/>
      <c r="BD959" s="409"/>
      <c r="BE959" s="409"/>
      <c r="BF959" s="422"/>
      <c r="BG959" s="422"/>
      <c r="BH959" s="79"/>
      <c r="BM959" s="409"/>
      <c r="BN959" s="409"/>
      <c r="BO959" s="409"/>
      <c r="BP959" s="422"/>
      <c r="BQ959" s="422"/>
      <c r="BR959" s="79"/>
      <c r="BW959" s="79"/>
      <c r="BX959" s="79"/>
      <c r="BY959" s="79"/>
      <c r="BZ959" s="422"/>
      <c r="CA959" s="422"/>
      <c r="CB959" s="79"/>
      <c r="CG959" s="409"/>
      <c r="CH959" s="409"/>
      <c r="CI959" s="409"/>
      <c r="CJ959" s="422"/>
      <c r="CK959" s="422"/>
      <c r="CL959" s="79"/>
      <c r="CQ959" s="409"/>
      <c r="CR959" s="409"/>
      <c r="CS959" s="409"/>
      <c r="CT959" s="422"/>
      <c r="CU959" s="422"/>
    </row>
    <row r="960" spans="5:99">
      <c r="E960" s="79"/>
      <c r="F960" s="79"/>
      <c r="G960" s="79"/>
      <c r="H960" s="79"/>
      <c r="I960" s="79"/>
      <c r="J960" s="79"/>
      <c r="O960" s="409"/>
      <c r="P960" s="409"/>
      <c r="Q960" s="409"/>
      <c r="R960" s="422"/>
      <c r="S960" s="422"/>
      <c r="T960" s="79"/>
      <c r="Y960" s="409"/>
      <c r="Z960" s="409"/>
      <c r="AA960" s="409"/>
      <c r="AB960" s="422"/>
      <c r="AC960" s="422"/>
      <c r="AD960" s="79"/>
      <c r="AI960" s="409"/>
      <c r="AJ960" s="409"/>
      <c r="AK960" s="409"/>
      <c r="AL960" s="79"/>
      <c r="AM960" s="79"/>
      <c r="AN960" s="79"/>
      <c r="AS960" s="409"/>
      <c r="AT960" s="409"/>
      <c r="AU960" s="409"/>
      <c r="AV960" s="422"/>
      <c r="AW960" s="422"/>
      <c r="AX960" s="79"/>
      <c r="BC960" s="409"/>
      <c r="BD960" s="409"/>
      <c r="BE960" s="409"/>
      <c r="BF960" s="422"/>
      <c r="BG960" s="422"/>
      <c r="BH960" s="79"/>
      <c r="BM960" s="409"/>
      <c r="BN960" s="409"/>
      <c r="BO960" s="409"/>
      <c r="BP960" s="422"/>
      <c r="BQ960" s="422"/>
      <c r="BR960" s="79"/>
      <c r="BW960" s="79"/>
      <c r="BX960" s="79"/>
      <c r="BY960" s="79"/>
      <c r="BZ960" s="422"/>
      <c r="CA960" s="422"/>
      <c r="CB960" s="79"/>
      <c r="CG960" s="409"/>
      <c r="CH960" s="409"/>
      <c r="CI960" s="409"/>
      <c r="CJ960" s="422"/>
      <c r="CK960" s="422"/>
      <c r="CL960" s="79"/>
      <c r="CQ960" s="409"/>
      <c r="CR960" s="409"/>
      <c r="CS960" s="409"/>
      <c r="CT960" s="422"/>
      <c r="CU960" s="422"/>
    </row>
    <row r="961" spans="5:99">
      <c r="E961" s="79"/>
      <c r="F961" s="79"/>
      <c r="G961" s="79"/>
      <c r="H961" s="79"/>
      <c r="I961" s="79"/>
      <c r="J961" s="79"/>
      <c r="O961" s="409"/>
      <c r="P961" s="409"/>
      <c r="Q961" s="409"/>
      <c r="R961" s="422"/>
      <c r="S961" s="422"/>
      <c r="T961" s="79"/>
      <c r="Y961" s="409"/>
      <c r="Z961" s="409"/>
      <c r="AA961" s="409"/>
      <c r="AB961" s="422"/>
      <c r="AC961" s="422"/>
      <c r="AD961" s="79"/>
      <c r="AI961" s="409"/>
      <c r="AJ961" s="409"/>
      <c r="AK961" s="409"/>
      <c r="AL961" s="79"/>
      <c r="AM961" s="79"/>
      <c r="AN961" s="79"/>
      <c r="AS961" s="409"/>
      <c r="AT961" s="409"/>
      <c r="AU961" s="409"/>
      <c r="AV961" s="422"/>
      <c r="AW961" s="422"/>
      <c r="AX961" s="79"/>
      <c r="BC961" s="409"/>
      <c r="BD961" s="409"/>
      <c r="BE961" s="409"/>
      <c r="BF961" s="422"/>
      <c r="BG961" s="422"/>
      <c r="BH961" s="79"/>
      <c r="BM961" s="409"/>
      <c r="BN961" s="409"/>
      <c r="BO961" s="409"/>
      <c r="BP961" s="422"/>
      <c r="BQ961" s="422"/>
      <c r="BR961" s="79"/>
      <c r="BW961" s="79"/>
      <c r="BX961" s="79"/>
      <c r="BY961" s="79"/>
      <c r="BZ961" s="422"/>
      <c r="CA961" s="422"/>
      <c r="CB961" s="79"/>
      <c r="CG961" s="409"/>
      <c r="CH961" s="409"/>
      <c r="CI961" s="409"/>
      <c r="CJ961" s="422"/>
      <c r="CK961" s="422"/>
      <c r="CL961" s="79"/>
      <c r="CQ961" s="409"/>
      <c r="CR961" s="409"/>
      <c r="CS961" s="409"/>
      <c r="CT961" s="422"/>
      <c r="CU961" s="422"/>
    </row>
    <row r="962" spans="5:99">
      <c r="E962" s="79"/>
      <c r="F962" s="79"/>
      <c r="G962" s="79"/>
      <c r="H962" s="79"/>
      <c r="I962" s="79"/>
      <c r="J962" s="79"/>
      <c r="O962" s="409"/>
      <c r="P962" s="409"/>
      <c r="Q962" s="409"/>
      <c r="R962" s="422"/>
      <c r="S962" s="422"/>
      <c r="T962" s="79"/>
      <c r="Y962" s="409"/>
      <c r="Z962" s="409"/>
      <c r="AA962" s="409"/>
      <c r="AB962" s="422"/>
      <c r="AC962" s="422"/>
      <c r="AD962" s="79"/>
      <c r="AI962" s="409"/>
      <c r="AJ962" s="409"/>
      <c r="AK962" s="409"/>
      <c r="AL962" s="79"/>
      <c r="AM962" s="79"/>
      <c r="AN962" s="79"/>
      <c r="AS962" s="409"/>
      <c r="AT962" s="409"/>
      <c r="AU962" s="409"/>
      <c r="AV962" s="422"/>
      <c r="AW962" s="422"/>
      <c r="AX962" s="79"/>
      <c r="BC962" s="409"/>
      <c r="BD962" s="409"/>
      <c r="BE962" s="409"/>
      <c r="BF962" s="422"/>
      <c r="BG962" s="422"/>
      <c r="BH962" s="79"/>
      <c r="BM962" s="409"/>
      <c r="BN962" s="409"/>
      <c r="BO962" s="409"/>
      <c r="BP962" s="422"/>
      <c r="BQ962" s="422"/>
      <c r="BR962" s="79"/>
      <c r="BW962" s="79"/>
      <c r="BX962" s="79"/>
      <c r="BY962" s="79"/>
      <c r="BZ962" s="422"/>
      <c r="CA962" s="422"/>
      <c r="CB962" s="79"/>
      <c r="CG962" s="409"/>
      <c r="CH962" s="409"/>
      <c r="CI962" s="409"/>
      <c r="CJ962" s="422"/>
      <c r="CK962" s="422"/>
      <c r="CL962" s="79"/>
      <c r="CQ962" s="409"/>
      <c r="CR962" s="409"/>
      <c r="CS962" s="409"/>
      <c r="CT962" s="422"/>
      <c r="CU962" s="422"/>
    </row>
    <row r="963" spans="5:99">
      <c r="E963" s="79"/>
      <c r="F963" s="79"/>
      <c r="G963" s="79"/>
      <c r="H963" s="79"/>
      <c r="I963" s="79"/>
      <c r="J963" s="79"/>
      <c r="O963" s="409"/>
      <c r="P963" s="409"/>
      <c r="Q963" s="409"/>
      <c r="R963" s="422"/>
      <c r="S963" s="422"/>
      <c r="T963" s="79"/>
      <c r="Y963" s="409"/>
      <c r="Z963" s="409"/>
      <c r="AA963" s="409"/>
      <c r="AB963" s="422"/>
      <c r="AC963" s="422"/>
      <c r="AD963" s="79"/>
      <c r="AI963" s="409"/>
      <c r="AJ963" s="409"/>
      <c r="AK963" s="409"/>
      <c r="AL963" s="79"/>
      <c r="AM963" s="79"/>
      <c r="AN963" s="79"/>
      <c r="AS963" s="409"/>
      <c r="AT963" s="409"/>
      <c r="AU963" s="409"/>
      <c r="AV963" s="422"/>
      <c r="AW963" s="422"/>
      <c r="AX963" s="79"/>
      <c r="BC963" s="409"/>
      <c r="BD963" s="409"/>
      <c r="BE963" s="409"/>
      <c r="BF963" s="422"/>
      <c r="BG963" s="422"/>
      <c r="BH963" s="79"/>
      <c r="BM963" s="409"/>
      <c r="BN963" s="409"/>
      <c r="BO963" s="409"/>
      <c r="BP963" s="422"/>
      <c r="BQ963" s="422"/>
      <c r="BR963" s="79"/>
      <c r="BW963" s="79"/>
      <c r="BX963" s="79"/>
      <c r="BY963" s="79"/>
      <c r="BZ963" s="422"/>
      <c r="CA963" s="422"/>
      <c r="CB963" s="79"/>
      <c r="CG963" s="409"/>
      <c r="CH963" s="409"/>
      <c r="CI963" s="409"/>
      <c r="CJ963" s="422"/>
      <c r="CK963" s="422"/>
      <c r="CL963" s="79"/>
      <c r="CQ963" s="409"/>
      <c r="CR963" s="409"/>
      <c r="CS963" s="409"/>
      <c r="CT963" s="422"/>
      <c r="CU963" s="422"/>
    </row>
    <row r="964" spans="5:99">
      <c r="E964" s="79"/>
      <c r="F964" s="79"/>
      <c r="G964" s="79"/>
      <c r="H964" s="79"/>
      <c r="I964" s="79"/>
      <c r="J964" s="79"/>
      <c r="O964" s="409"/>
      <c r="P964" s="409"/>
      <c r="Q964" s="409"/>
      <c r="R964" s="422"/>
      <c r="S964" s="422"/>
      <c r="T964" s="79"/>
      <c r="Y964" s="409"/>
      <c r="Z964" s="409"/>
      <c r="AA964" s="409"/>
      <c r="AB964" s="422"/>
      <c r="AC964" s="422"/>
      <c r="AD964" s="79"/>
      <c r="AI964" s="409"/>
      <c r="AJ964" s="409"/>
      <c r="AK964" s="409"/>
      <c r="AL964" s="79"/>
      <c r="AM964" s="79"/>
      <c r="AN964" s="79"/>
      <c r="AS964" s="409"/>
      <c r="AT964" s="409"/>
      <c r="AU964" s="409"/>
      <c r="AV964" s="422"/>
      <c r="AW964" s="422"/>
      <c r="AX964" s="79"/>
      <c r="BC964" s="409"/>
      <c r="BD964" s="409"/>
      <c r="BE964" s="409"/>
      <c r="BF964" s="422"/>
      <c r="BG964" s="422"/>
      <c r="BH964" s="79"/>
      <c r="BM964" s="409"/>
      <c r="BN964" s="409"/>
      <c r="BO964" s="409"/>
      <c r="BP964" s="422"/>
      <c r="BQ964" s="422"/>
      <c r="BR964" s="79"/>
      <c r="BW964" s="79"/>
      <c r="BX964" s="79"/>
      <c r="BY964" s="79"/>
      <c r="BZ964" s="422"/>
      <c r="CA964" s="422"/>
      <c r="CB964" s="79"/>
      <c r="CG964" s="409"/>
      <c r="CH964" s="409"/>
      <c r="CI964" s="409"/>
      <c r="CJ964" s="422"/>
      <c r="CK964" s="422"/>
      <c r="CL964" s="79"/>
      <c r="CQ964" s="409"/>
      <c r="CR964" s="409"/>
      <c r="CS964" s="409"/>
      <c r="CT964" s="422"/>
      <c r="CU964" s="422"/>
    </row>
    <row r="965" spans="5:99">
      <c r="E965" s="79"/>
      <c r="F965" s="79"/>
      <c r="G965" s="79"/>
      <c r="H965" s="79"/>
      <c r="I965" s="79"/>
      <c r="J965" s="79"/>
      <c r="O965" s="409"/>
      <c r="P965" s="409"/>
      <c r="Q965" s="409"/>
      <c r="R965" s="422"/>
      <c r="S965" s="422"/>
      <c r="T965" s="79"/>
      <c r="Y965" s="409"/>
      <c r="Z965" s="409"/>
      <c r="AA965" s="409"/>
      <c r="AB965" s="422"/>
      <c r="AC965" s="422"/>
      <c r="AD965" s="79"/>
      <c r="AI965" s="409"/>
      <c r="AJ965" s="409"/>
      <c r="AK965" s="409"/>
      <c r="AL965" s="79"/>
      <c r="AM965" s="79"/>
      <c r="AN965" s="79"/>
      <c r="AS965" s="409"/>
      <c r="AT965" s="409"/>
      <c r="AU965" s="409"/>
      <c r="AV965" s="422"/>
      <c r="AW965" s="422"/>
      <c r="AX965" s="79"/>
      <c r="BC965" s="409"/>
      <c r="BD965" s="409"/>
      <c r="BE965" s="409"/>
      <c r="BF965" s="422"/>
      <c r="BG965" s="422"/>
      <c r="BH965" s="79"/>
      <c r="BM965" s="409"/>
      <c r="BN965" s="409"/>
      <c r="BO965" s="409"/>
      <c r="BP965" s="422"/>
      <c r="BQ965" s="422"/>
      <c r="BR965" s="79"/>
      <c r="BW965" s="79"/>
      <c r="BX965" s="79"/>
      <c r="BY965" s="79"/>
      <c r="BZ965" s="422"/>
      <c r="CA965" s="422"/>
      <c r="CB965" s="79"/>
      <c r="CG965" s="409"/>
      <c r="CH965" s="409"/>
      <c r="CI965" s="409"/>
      <c r="CJ965" s="422"/>
      <c r="CK965" s="422"/>
      <c r="CL965" s="79"/>
      <c r="CQ965" s="409"/>
      <c r="CR965" s="409"/>
      <c r="CS965" s="409"/>
      <c r="CT965" s="422"/>
      <c r="CU965" s="422"/>
    </row>
    <row r="966" spans="5:99">
      <c r="E966" s="79"/>
      <c r="F966" s="79"/>
      <c r="G966" s="79"/>
      <c r="H966" s="79"/>
      <c r="I966" s="79"/>
      <c r="J966" s="79"/>
      <c r="O966" s="409"/>
      <c r="P966" s="409"/>
      <c r="Q966" s="409"/>
      <c r="R966" s="422"/>
      <c r="S966" s="422"/>
      <c r="T966" s="79"/>
      <c r="Y966" s="409"/>
      <c r="Z966" s="409"/>
      <c r="AA966" s="409"/>
      <c r="AB966" s="422"/>
      <c r="AC966" s="422"/>
      <c r="AD966" s="79"/>
      <c r="AI966" s="409"/>
      <c r="AJ966" s="409"/>
      <c r="AK966" s="409"/>
      <c r="AL966" s="79"/>
      <c r="AM966" s="79"/>
      <c r="AN966" s="79"/>
      <c r="AS966" s="409"/>
      <c r="AT966" s="409"/>
      <c r="AU966" s="409"/>
      <c r="AV966" s="422"/>
      <c r="AW966" s="422"/>
      <c r="AX966" s="79"/>
      <c r="BC966" s="409"/>
      <c r="BD966" s="409"/>
      <c r="BE966" s="409"/>
      <c r="BF966" s="422"/>
      <c r="BG966" s="422"/>
      <c r="BH966" s="79"/>
      <c r="BM966" s="409"/>
      <c r="BN966" s="409"/>
      <c r="BO966" s="409"/>
      <c r="BP966" s="422"/>
      <c r="BQ966" s="422"/>
      <c r="BR966" s="79"/>
      <c r="BW966" s="79"/>
      <c r="BX966" s="79"/>
      <c r="BY966" s="79"/>
      <c r="BZ966" s="422"/>
      <c r="CA966" s="422"/>
      <c r="CB966" s="79"/>
      <c r="CG966" s="409"/>
      <c r="CH966" s="409"/>
      <c r="CI966" s="409"/>
      <c r="CJ966" s="422"/>
      <c r="CK966" s="422"/>
      <c r="CL966" s="79"/>
      <c r="CQ966" s="409"/>
      <c r="CR966" s="409"/>
      <c r="CS966" s="409"/>
      <c r="CT966" s="422"/>
      <c r="CU966" s="422"/>
    </row>
    <row r="967" spans="5:99">
      <c r="E967" s="79"/>
      <c r="F967" s="79"/>
      <c r="G967" s="79"/>
      <c r="H967" s="79"/>
      <c r="I967" s="79"/>
      <c r="J967" s="79"/>
      <c r="O967" s="409"/>
      <c r="P967" s="409"/>
      <c r="Q967" s="409"/>
      <c r="R967" s="422"/>
      <c r="S967" s="422"/>
      <c r="T967" s="79"/>
      <c r="Y967" s="409"/>
      <c r="Z967" s="409"/>
      <c r="AA967" s="409"/>
      <c r="AB967" s="422"/>
      <c r="AC967" s="422"/>
      <c r="AD967" s="79"/>
      <c r="AI967" s="409"/>
      <c r="AJ967" s="409"/>
      <c r="AK967" s="409"/>
      <c r="AL967" s="79"/>
      <c r="AM967" s="79"/>
      <c r="AN967" s="79"/>
      <c r="AS967" s="409"/>
      <c r="AT967" s="409"/>
      <c r="AU967" s="409"/>
      <c r="AV967" s="422"/>
      <c r="AW967" s="422"/>
      <c r="AX967" s="79"/>
      <c r="BC967" s="409"/>
      <c r="BD967" s="409"/>
      <c r="BE967" s="409"/>
      <c r="BF967" s="422"/>
      <c r="BG967" s="422"/>
      <c r="BH967" s="79"/>
      <c r="BM967" s="409"/>
      <c r="BN967" s="409"/>
      <c r="BO967" s="409"/>
      <c r="BP967" s="422"/>
      <c r="BQ967" s="422"/>
      <c r="BR967" s="79"/>
      <c r="BW967" s="79"/>
      <c r="BX967" s="79"/>
      <c r="BY967" s="79"/>
      <c r="BZ967" s="422"/>
      <c r="CA967" s="422"/>
      <c r="CB967" s="79"/>
      <c r="CG967" s="409"/>
      <c r="CH967" s="409"/>
      <c r="CI967" s="409"/>
      <c r="CJ967" s="422"/>
      <c r="CK967" s="422"/>
      <c r="CL967" s="79"/>
      <c r="CQ967" s="409"/>
      <c r="CR967" s="409"/>
      <c r="CS967" s="409"/>
      <c r="CT967" s="422"/>
      <c r="CU967" s="422"/>
    </row>
    <row r="968" spans="5:99">
      <c r="E968" s="79"/>
      <c r="F968" s="79"/>
      <c r="G968" s="79"/>
      <c r="H968" s="79"/>
      <c r="I968" s="79"/>
      <c r="J968" s="79"/>
      <c r="O968" s="409"/>
      <c r="P968" s="409"/>
      <c r="Q968" s="409"/>
      <c r="R968" s="422"/>
      <c r="S968" s="422"/>
      <c r="T968" s="79"/>
      <c r="Y968" s="409"/>
      <c r="Z968" s="409"/>
      <c r="AA968" s="409"/>
      <c r="AB968" s="422"/>
      <c r="AC968" s="422"/>
      <c r="AD968" s="79"/>
      <c r="AI968" s="409"/>
      <c r="AJ968" s="409"/>
      <c r="AK968" s="409"/>
      <c r="AL968" s="79"/>
      <c r="AM968" s="79"/>
      <c r="AN968" s="79"/>
      <c r="AS968" s="409"/>
      <c r="AT968" s="409"/>
      <c r="AU968" s="409"/>
      <c r="AV968" s="422"/>
      <c r="AW968" s="422"/>
      <c r="AX968" s="79"/>
      <c r="BC968" s="409"/>
      <c r="BD968" s="409"/>
      <c r="BE968" s="409"/>
      <c r="BF968" s="422"/>
      <c r="BG968" s="422"/>
      <c r="BH968" s="79"/>
      <c r="BM968" s="409"/>
      <c r="BN968" s="409"/>
      <c r="BO968" s="409"/>
      <c r="BP968" s="422"/>
      <c r="BQ968" s="422"/>
      <c r="BR968" s="79"/>
      <c r="BW968" s="79"/>
      <c r="BX968" s="79"/>
      <c r="BY968" s="79"/>
      <c r="BZ968" s="422"/>
      <c r="CA968" s="422"/>
      <c r="CB968" s="79"/>
      <c r="CG968" s="409"/>
      <c r="CH968" s="409"/>
      <c r="CI968" s="409"/>
      <c r="CJ968" s="422"/>
      <c r="CK968" s="422"/>
      <c r="CL968" s="79"/>
      <c r="CQ968" s="409"/>
      <c r="CR968" s="409"/>
      <c r="CS968" s="409"/>
      <c r="CT968" s="422"/>
      <c r="CU968" s="422"/>
    </row>
    <row r="969" spans="5:99">
      <c r="E969" s="79"/>
      <c r="F969" s="79"/>
      <c r="G969" s="79"/>
      <c r="H969" s="79"/>
      <c r="I969" s="79"/>
      <c r="J969" s="79"/>
      <c r="O969" s="409"/>
      <c r="P969" s="409"/>
      <c r="Q969" s="409"/>
      <c r="R969" s="422"/>
      <c r="S969" s="422"/>
      <c r="T969" s="79"/>
      <c r="Y969" s="409"/>
      <c r="Z969" s="409"/>
      <c r="AA969" s="409"/>
      <c r="AB969" s="422"/>
      <c r="AC969" s="422"/>
      <c r="AD969" s="79"/>
      <c r="AI969" s="409"/>
      <c r="AJ969" s="409"/>
      <c r="AK969" s="409"/>
      <c r="AL969" s="79"/>
      <c r="AM969" s="79"/>
      <c r="AN969" s="79"/>
      <c r="AS969" s="409"/>
      <c r="AT969" s="409"/>
      <c r="AU969" s="409"/>
      <c r="AV969" s="422"/>
      <c r="AW969" s="422"/>
      <c r="AX969" s="79"/>
      <c r="BC969" s="409"/>
      <c r="BD969" s="409"/>
      <c r="BE969" s="409"/>
      <c r="BF969" s="422"/>
      <c r="BG969" s="422"/>
      <c r="BH969" s="79"/>
      <c r="BM969" s="409"/>
      <c r="BN969" s="409"/>
      <c r="BO969" s="409"/>
      <c r="BP969" s="422"/>
      <c r="BQ969" s="422"/>
      <c r="BR969" s="79"/>
      <c r="BW969" s="79"/>
      <c r="BX969" s="79"/>
      <c r="BY969" s="79"/>
      <c r="BZ969" s="422"/>
      <c r="CA969" s="422"/>
      <c r="CB969" s="79"/>
      <c r="CG969" s="409"/>
      <c r="CH969" s="409"/>
      <c r="CI969" s="409"/>
      <c r="CJ969" s="422"/>
      <c r="CK969" s="422"/>
      <c r="CL969" s="79"/>
      <c r="CQ969" s="409"/>
      <c r="CR969" s="409"/>
      <c r="CS969" s="409"/>
      <c r="CT969" s="422"/>
      <c r="CU969" s="422"/>
    </row>
    <row r="970" spans="5:99">
      <c r="E970" s="79"/>
      <c r="F970" s="79"/>
      <c r="G970" s="79"/>
      <c r="H970" s="79"/>
      <c r="I970" s="79"/>
      <c r="J970" s="79"/>
      <c r="O970" s="409"/>
      <c r="P970" s="409"/>
      <c r="Q970" s="409"/>
      <c r="R970" s="422"/>
      <c r="S970" s="422"/>
      <c r="T970" s="79"/>
      <c r="Y970" s="409"/>
      <c r="Z970" s="409"/>
      <c r="AA970" s="409"/>
      <c r="AB970" s="422"/>
      <c r="AC970" s="422"/>
      <c r="AD970" s="79"/>
      <c r="AI970" s="409"/>
      <c r="AJ970" s="409"/>
      <c r="AK970" s="409"/>
      <c r="AL970" s="79"/>
      <c r="AM970" s="79"/>
      <c r="AN970" s="79"/>
      <c r="AS970" s="409"/>
      <c r="AT970" s="409"/>
      <c r="AU970" s="409"/>
      <c r="AV970" s="422"/>
      <c r="AW970" s="422"/>
      <c r="AX970" s="79"/>
      <c r="BC970" s="409"/>
      <c r="BD970" s="409"/>
      <c r="BE970" s="409"/>
      <c r="BF970" s="422"/>
      <c r="BG970" s="422"/>
      <c r="BH970" s="79"/>
      <c r="BM970" s="409"/>
      <c r="BN970" s="409"/>
      <c r="BO970" s="409"/>
      <c r="BP970" s="422"/>
      <c r="BQ970" s="422"/>
      <c r="BR970" s="79"/>
      <c r="BW970" s="79"/>
      <c r="BX970" s="79"/>
      <c r="BY970" s="79"/>
      <c r="BZ970" s="422"/>
      <c r="CA970" s="422"/>
      <c r="CB970" s="79"/>
      <c r="CG970" s="409"/>
      <c r="CH970" s="409"/>
      <c r="CI970" s="409"/>
      <c r="CJ970" s="422"/>
      <c r="CK970" s="422"/>
      <c r="CL970" s="79"/>
      <c r="CQ970" s="409"/>
      <c r="CR970" s="409"/>
      <c r="CS970" s="409"/>
      <c r="CT970" s="422"/>
      <c r="CU970" s="422"/>
    </row>
    <row r="971" spans="5:99">
      <c r="E971" s="79"/>
      <c r="F971" s="79"/>
      <c r="G971" s="79"/>
      <c r="H971" s="79"/>
      <c r="I971" s="79"/>
      <c r="J971" s="79"/>
      <c r="O971" s="409"/>
      <c r="P971" s="409"/>
      <c r="Q971" s="409"/>
      <c r="R971" s="422"/>
      <c r="S971" s="422"/>
      <c r="T971" s="79"/>
      <c r="Y971" s="409"/>
      <c r="Z971" s="409"/>
      <c r="AA971" s="409"/>
      <c r="AB971" s="422"/>
      <c r="AC971" s="422"/>
      <c r="AD971" s="79"/>
      <c r="AI971" s="409"/>
      <c r="AJ971" s="409"/>
      <c r="AK971" s="409"/>
      <c r="AL971" s="79"/>
      <c r="AM971" s="79"/>
      <c r="AN971" s="79"/>
      <c r="AS971" s="409"/>
      <c r="AT971" s="409"/>
      <c r="AU971" s="409"/>
      <c r="AV971" s="422"/>
      <c r="AW971" s="422"/>
      <c r="AX971" s="79"/>
      <c r="BC971" s="409"/>
      <c r="BD971" s="409"/>
      <c r="BE971" s="409"/>
      <c r="BF971" s="422"/>
      <c r="BG971" s="422"/>
      <c r="BH971" s="79"/>
      <c r="BM971" s="409"/>
      <c r="BN971" s="409"/>
      <c r="BO971" s="409"/>
      <c r="BP971" s="422"/>
      <c r="BQ971" s="422"/>
      <c r="BR971" s="79"/>
      <c r="BW971" s="79"/>
      <c r="BX971" s="79"/>
      <c r="BY971" s="79"/>
      <c r="BZ971" s="422"/>
      <c r="CA971" s="422"/>
      <c r="CB971" s="79"/>
      <c r="CG971" s="409"/>
      <c r="CH971" s="409"/>
      <c r="CI971" s="409"/>
      <c r="CJ971" s="422"/>
      <c r="CK971" s="422"/>
      <c r="CL971" s="79"/>
      <c r="CQ971" s="409"/>
      <c r="CR971" s="409"/>
      <c r="CS971" s="409"/>
      <c r="CT971" s="422"/>
      <c r="CU971" s="422"/>
    </row>
    <row r="972" spans="5:99">
      <c r="E972" s="79"/>
      <c r="F972" s="79"/>
      <c r="G972" s="79"/>
      <c r="H972" s="79"/>
      <c r="I972" s="79"/>
      <c r="J972" s="79"/>
      <c r="O972" s="409"/>
      <c r="P972" s="409"/>
      <c r="Q972" s="409"/>
      <c r="R972" s="422"/>
      <c r="S972" s="422"/>
      <c r="T972" s="79"/>
      <c r="Y972" s="409"/>
      <c r="Z972" s="409"/>
      <c r="AA972" s="409"/>
      <c r="AB972" s="422"/>
      <c r="AC972" s="422"/>
      <c r="AD972" s="79"/>
      <c r="AI972" s="409"/>
      <c r="AJ972" s="409"/>
      <c r="AK972" s="409"/>
      <c r="AL972" s="79"/>
      <c r="AM972" s="79"/>
      <c r="AN972" s="79"/>
      <c r="AS972" s="409"/>
      <c r="AT972" s="409"/>
      <c r="AU972" s="409"/>
      <c r="AV972" s="422"/>
      <c r="AW972" s="422"/>
      <c r="AX972" s="79"/>
      <c r="BC972" s="409"/>
      <c r="BD972" s="409"/>
      <c r="BE972" s="409"/>
      <c r="BF972" s="422"/>
      <c r="BG972" s="422"/>
      <c r="BH972" s="79"/>
      <c r="BM972" s="409"/>
      <c r="BN972" s="409"/>
      <c r="BO972" s="409"/>
      <c r="BP972" s="422"/>
      <c r="BQ972" s="422"/>
      <c r="BR972" s="79"/>
      <c r="BW972" s="79"/>
      <c r="BX972" s="79"/>
      <c r="BY972" s="79"/>
      <c r="BZ972" s="422"/>
      <c r="CA972" s="422"/>
      <c r="CB972" s="79"/>
      <c r="CG972" s="409"/>
      <c r="CH972" s="409"/>
      <c r="CI972" s="409"/>
      <c r="CJ972" s="422"/>
      <c r="CK972" s="422"/>
      <c r="CL972" s="79"/>
      <c r="CQ972" s="409"/>
      <c r="CR972" s="409"/>
      <c r="CS972" s="409"/>
      <c r="CT972" s="422"/>
      <c r="CU972" s="422"/>
    </row>
    <row r="973" spans="5:99">
      <c r="E973" s="79"/>
      <c r="F973" s="79"/>
      <c r="G973" s="79"/>
      <c r="H973" s="79"/>
      <c r="I973" s="79"/>
      <c r="J973" s="79"/>
      <c r="O973" s="409"/>
      <c r="P973" s="409"/>
      <c r="Q973" s="409"/>
      <c r="R973" s="422"/>
      <c r="S973" s="422"/>
      <c r="T973" s="79"/>
      <c r="Y973" s="409"/>
      <c r="Z973" s="409"/>
      <c r="AA973" s="409"/>
      <c r="AB973" s="422"/>
      <c r="AC973" s="422"/>
      <c r="AD973" s="79"/>
      <c r="AI973" s="409"/>
      <c r="AJ973" s="409"/>
      <c r="AK973" s="409"/>
      <c r="AL973" s="79"/>
      <c r="AM973" s="79"/>
      <c r="AN973" s="79"/>
      <c r="AS973" s="409"/>
      <c r="AT973" s="409"/>
      <c r="AU973" s="409"/>
      <c r="AV973" s="422"/>
      <c r="AW973" s="422"/>
      <c r="AX973" s="79"/>
      <c r="BC973" s="409"/>
      <c r="BD973" s="409"/>
      <c r="BE973" s="409"/>
      <c r="BF973" s="422"/>
      <c r="BG973" s="422"/>
      <c r="BH973" s="79"/>
      <c r="BM973" s="409"/>
      <c r="BN973" s="409"/>
      <c r="BO973" s="409"/>
      <c r="BP973" s="422"/>
      <c r="BQ973" s="422"/>
      <c r="BR973" s="79"/>
      <c r="BW973" s="79"/>
      <c r="BX973" s="79"/>
      <c r="BY973" s="79"/>
      <c r="BZ973" s="422"/>
      <c r="CA973" s="422"/>
      <c r="CB973" s="79"/>
      <c r="CG973" s="409"/>
      <c r="CH973" s="409"/>
      <c r="CI973" s="409"/>
      <c r="CJ973" s="422"/>
      <c r="CK973" s="422"/>
      <c r="CL973" s="79"/>
      <c r="CQ973" s="409"/>
      <c r="CR973" s="409"/>
      <c r="CS973" s="409"/>
      <c r="CT973" s="422"/>
      <c r="CU973" s="422"/>
    </row>
    <row r="974" spans="5:99">
      <c r="E974" s="79"/>
      <c r="F974" s="79"/>
      <c r="G974" s="79"/>
      <c r="H974" s="79"/>
      <c r="I974" s="79"/>
      <c r="J974" s="79"/>
      <c r="O974" s="409"/>
      <c r="P974" s="409"/>
      <c r="Q974" s="409"/>
      <c r="R974" s="422"/>
      <c r="S974" s="422"/>
      <c r="T974" s="79"/>
      <c r="Y974" s="409"/>
      <c r="Z974" s="409"/>
      <c r="AA974" s="409"/>
      <c r="AB974" s="422"/>
      <c r="AC974" s="422"/>
      <c r="AD974" s="79"/>
      <c r="AI974" s="409"/>
      <c r="AJ974" s="409"/>
      <c r="AK974" s="409"/>
      <c r="AL974" s="79"/>
      <c r="AM974" s="79"/>
      <c r="AN974" s="79"/>
      <c r="AS974" s="409"/>
      <c r="AT974" s="409"/>
      <c r="AU974" s="409"/>
      <c r="AV974" s="422"/>
      <c r="AW974" s="422"/>
      <c r="AX974" s="79"/>
      <c r="BC974" s="409"/>
      <c r="BD974" s="409"/>
      <c r="BE974" s="409"/>
      <c r="BF974" s="422"/>
      <c r="BG974" s="422"/>
      <c r="BH974" s="79"/>
      <c r="BM974" s="409"/>
      <c r="BN974" s="409"/>
      <c r="BO974" s="409"/>
      <c r="BP974" s="422"/>
      <c r="BQ974" s="422"/>
      <c r="BR974" s="79"/>
      <c r="BW974" s="79"/>
      <c r="BX974" s="79"/>
      <c r="BY974" s="79"/>
      <c r="BZ974" s="422"/>
      <c r="CA974" s="422"/>
      <c r="CB974" s="79"/>
      <c r="CG974" s="409"/>
      <c r="CH974" s="409"/>
      <c r="CI974" s="409"/>
      <c r="CJ974" s="422"/>
      <c r="CK974" s="422"/>
      <c r="CL974" s="79"/>
      <c r="CQ974" s="409"/>
      <c r="CR974" s="409"/>
      <c r="CS974" s="409"/>
      <c r="CT974" s="422"/>
      <c r="CU974" s="422"/>
    </row>
    <row r="975" spans="5:99">
      <c r="E975" s="79"/>
      <c r="F975" s="79"/>
      <c r="G975" s="79"/>
      <c r="H975" s="79"/>
      <c r="I975" s="79"/>
      <c r="J975" s="79"/>
      <c r="O975" s="409"/>
      <c r="P975" s="409"/>
      <c r="Q975" s="409"/>
      <c r="R975" s="422"/>
      <c r="S975" s="422"/>
      <c r="T975" s="79"/>
      <c r="Y975" s="409"/>
      <c r="Z975" s="409"/>
      <c r="AA975" s="409"/>
      <c r="AB975" s="422"/>
      <c r="AC975" s="422"/>
      <c r="AD975" s="79"/>
      <c r="AI975" s="409"/>
      <c r="AJ975" s="409"/>
      <c r="AK975" s="409"/>
      <c r="AL975" s="79"/>
      <c r="AM975" s="79"/>
      <c r="AN975" s="79"/>
      <c r="AS975" s="409"/>
      <c r="AT975" s="409"/>
      <c r="AU975" s="409"/>
      <c r="AV975" s="422"/>
      <c r="AW975" s="422"/>
      <c r="AX975" s="79"/>
      <c r="BC975" s="409"/>
      <c r="BD975" s="409"/>
      <c r="BE975" s="409"/>
      <c r="BF975" s="422"/>
      <c r="BG975" s="422"/>
      <c r="BH975" s="79"/>
      <c r="BM975" s="409"/>
      <c r="BN975" s="409"/>
      <c r="BO975" s="409"/>
      <c r="BP975" s="422"/>
      <c r="BQ975" s="422"/>
      <c r="BR975" s="79"/>
      <c r="BW975" s="79"/>
      <c r="BX975" s="79"/>
      <c r="BY975" s="79"/>
      <c r="BZ975" s="422"/>
      <c r="CA975" s="422"/>
      <c r="CB975" s="79"/>
      <c r="CG975" s="409"/>
      <c r="CH975" s="409"/>
      <c r="CI975" s="409"/>
      <c r="CJ975" s="422"/>
      <c r="CK975" s="422"/>
      <c r="CL975" s="79"/>
      <c r="CQ975" s="409"/>
      <c r="CR975" s="409"/>
      <c r="CS975" s="409"/>
      <c r="CT975" s="422"/>
      <c r="CU975" s="422"/>
    </row>
    <row r="976" spans="5:99">
      <c r="E976" s="79"/>
      <c r="F976" s="79"/>
      <c r="G976" s="79"/>
      <c r="H976" s="79"/>
      <c r="I976" s="79"/>
      <c r="J976" s="79"/>
      <c r="O976" s="409"/>
      <c r="P976" s="409"/>
      <c r="Q976" s="409"/>
      <c r="R976" s="422"/>
      <c r="S976" s="422"/>
      <c r="T976" s="79"/>
      <c r="Y976" s="409"/>
      <c r="Z976" s="409"/>
      <c r="AA976" s="409"/>
      <c r="AB976" s="422"/>
      <c r="AC976" s="422"/>
      <c r="AD976" s="79"/>
      <c r="AI976" s="409"/>
      <c r="AJ976" s="409"/>
      <c r="AK976" s="409"/>
      <c r="AL976" s="79"/>
      <c r="AM976" s="79"/>
      <c r="AN976" s="79"/>
      <c r="AS976" s="409"/>
      <c r="AT976" s="409"/>
      <c r="AU976" s="409"/>
      <c r="AV976" s="422"/>
      <c r="AW976" s="422"/>
      <c r="AX976" s="79"/>
      <c r="BC976" s="409"/>
      <c r="BD976" s="409"/>
      <c r="BE976" s="409"/>
      <c r="BF976" s="422"/>
      <c r="BG976" s="422"/>
      <c r="BH976" s="79"/>
      <c r="BM976" s="409"/>
      <c r="BN976" s="409"/>
      <c r="BO976" s="409"/>
      <c r="BP976" s="422"/>
      <c r="BQ976" s="422"/>
      <c r="BR976" s="79"/>
      <c r="BW976" s="79"/>
      <c r="BX976" s="79"/>
      <c r="BY976" s="79"/>
      <c r="BZ976" s="422"/>
      <c r="CA976" s="422"/>
      <c r="CB976" s="79"/>
      <c r="CG976" s="409"/>
      <c r="CH976" s="409"/>
      <c r="CI976" s="409"/>
      <c r="CJ976" s="422"/>
      <c r="CK976" s="422"/>
      <c r="CL976" s="79"/>
      <c r="CQ976" s="409"/>
      <c r="CR976" s="409"/>
      <c r="CS976" s="409"/>
      <c r="CT976" s="422"/>
      <c r="CU976" s="422"/>
    </row>
    <row r="977" spans="5:99">
      <c r="E977" s="79"/>
      <c r="F977" s="79"/>
      <c r="G977" s="79"/>
      <c r="H977" s="79"/>
      <c r="I977" s="79"/>
      <c r="J977" s="79"/>
      <c r="O977" s="409"/>
      <c r="P977" s="409"/>
      <c r="Q977" s="409"/>
      <c r="R977" s="422"/>
      <c r="S977" s="422"/>
      <c r="T977" s="79"/>
      <c r="Y977" s="409"/>
      <c r="Z977" s="409"/>
      <c r="AA977" s="409"/>
      <c r="AB977" s="422"/>
      <c r="AC977" s="422"/>
      <c r="AD977" s="79"/>
      <c r="AI977" s="409"/>
      <c r="AJ977" s="409"/>
      <c r="AK977" s="409"/>
      <c r="AL977" s="79"/>
      <c r="AM977" s="79"/>
      <c r="AN977" s="79"/>
      <c r="AS977" s="409"/>
      <c r="AT977" s="409"/>
      <c r="AU977" s="409"/>
      <c r="AV977" s="422"/>
      <c r="AW977" s="422"/>
      <c r="AX977" s="79"/>
      <c r="BC977" s="409"/>
      <c r="BD977" s="409"/>
      <c r="BE977" s="409"/>
      <c r="BF977" s="422"/>
      <c r="BG977" s="422"/>
      <c r="BH977" s="79"/>
      <c r="BM977" s="409"/>
      <c r="BN977" s="409"/>
      <c r="BO977" s="409"/>
      <c r="BP977" s="422"/>
      <c r="BQ977" s="422"/>
      <c r="BR977" s="79"/>
      <c r="BW977" s="79"/>
      <c r="BX977" s="79"/>
      <c r="BY977" s="79"/>
      <c r="BZ977" s="422"/>
      <c r="CA977" s="422"/>
      <c r="CB977" s="79"/>
      <c r="CG977" s="409"/>
      <c r="CH977" s="409"/>
      <c r="CI977" s="409"/>
      <c r="CJ977" s="422"/>
      <c r="CK977" s="422"/>
      <c r="CL977" s="79"/>
      <c r="CQ977" s="409"/>
      <c r="CR977" s="409"/>
      <c r="CS977" s="409"/>
      <c r="CT977" s="422"/>
      <c r="CU977" s="422"/>
    </row>
    <row r="978" spans="5:99">
      <c r="E978" s="79"/>
      <c r="F978" s="79"/>
      <c r="G978" s="79"/>
      <c r="H978" s="79"/>
      <c r="I978" s="79"/>
      <c r="J978" s="79"/>
      <c r="O978" s="409"/>
      <c r="P978" s="409"/>
      <c r="Q978" s="409"/>
      <c r="R978" s="422"/>
      <c r="S978" s="422"/>
      <c r="T978" s="79"/>
      <c r="Y978" s="409"/>
      <c r="Z978" s="409"/>
      <c r="AA978" s="409"/>
      <c r="AB978" s="422"/>
      <c r="AC978" s="422"/>
      <c r="AD978" s="79"/>
      <c r="AI978" s="409"/>
      <c r="AJ978" s="409"/>
      <c r="AK978" s="409"/>
      <c r="AL978" s="79"/>
      <c r="AM978" s="79"/>
      <c r="AN978" s="79"/>
      <c r="AS978" s="409"/>
      <c r="AT978" s="409"/>
      <c r="AU978" s="409"/>
      <c r="AV978" s="422"/>
      <c r="AW978" s="422"/>
      <c r="AX978" s="79"/>
      <c r="BC978" s="409"/>
      <c r="BD978" s="409"/>
      <c r="BE978" s="409"/>
      <c r="BF978" s="422"/>
      <c r="BG978" s="422"/>
      <c r="BH978" s="79"/>
      <c r="BM978" s="409"/>
      <c r="BN978" s="409"/>
      <c r="BO978" s="409"/>
      <c r="BP978" s="422"/>
      <c r="BQ978" s="422"/>
      <c r="BR978" s="79"/>
      <c r="BW978" s="79"/>
      <c r="BX978" s="79"/>
      <c r="BY978" s="79"/>
      <c r="BZ978" s="422"/>
      <c r="CA978" s="422"/>
      <c r="CB978" s="79"/>
      <c r="CG978" s="409"/>
      <c r="CH978" s="409"/>
      <c r="CI978" s="409"/>
      <c r="CJ978" s="422"/>
      <c r="CK978" s="422"/>
      <c r="CL978" s="79"/>
      <c r="CQ978" s="409"/>
      <c r="CR978" s="409"/>
      <c r="CS978" s="409"/>
      <c r="CT978" s="422"/>
      <c r="CU978" s="422"/>
    </row>
    <row r="979" spans="5:99">
      <c r="E979" s="79"/>
      <c r="F979" s="79"/>
      <c r="G979" s="79"/>
      <c r="H979" s="79"/>
      <c r="I979" s="79"/>
      <c r="J979" s="79"/>
      <c r="O979" s="409"/>
      <c r="P979" s="409"/>
      <c r="Q979" s="409"/>
      <c r="R979" s="422"/>
      <c r="S979" s="422"/>
      <c r="T979" s="79"/>
      <c r="Y979" s="409"/>
      <c r="Z979" s="409"/>
      <c r="AA979" s="409"/>
      <c r="AB979" s="422"/>
      <c r="AC979" s="422"/>
      <c r="AD979" s="79"/>
      <c r="AI979" s="409"/>
      <c r="AJ979" s="409"/>
      <c r="AK979" s="409"/>
      <c r="AL979" s="79"/>
      <c r="AM979" s="79"/>
      <c r="AN979" s="79"/>
      <c r="AS979" s="409"/>
      <c r="AT979" s="409"/>
      <c r="AU979" s="409"/>
      <c r="AV979" s="422"/>
      <c r="AW979" s="422"/>
      <c r="AX979" s="79"/>
      <c r="BC979" s="409"/>
      <c r="BD979" s="409"/>
      <c r="BE979" s="409"/>
      <c r="BF979" s="422"/>
      <c r="BG979" s="422"/>
      <c r="BH979" s="79"/>
      <c r="BM979" s="409"/>
      <c r="BN979" s="409"/>
      <c r="BO979" s="409"/>
      <c r="BP979" s="422"/>
      <c r="BQ979" s="422"/>
      <c r="BR979" s="79"/>
      <c r="BW979" s="79"/>
      <c r="BX979" s="79"/>
      <c r="BY979" s="79"/>
      <c r="BZ979" s="422"/>
      <c r="CA979" s="422"/>
      <c r="CB979" s="79"/>
      <c r="CG979" s="409"/>
      <c r="CH979" s="409"/>
      <c r="CI979" s="409"/>
      <c r="CJ979" s="422"/>
      <c r="CK979" s="422"/>
      <c r="CL979" s="79"/>
      <c r="CQ979" s="409"/>
      <c r="CR979" s="409"/>
      <c r="CS979" s="409"/>
      <c r="CT979" s="422"/>
      <c r="CU979" s="422"/>
    </row>
    <row r="980" spans="5:99">
      <c r="E980" s="79"/>
      <c r="F980" s="79"/>
      <c r="G980" s="79"/>
      <c r="H980" s="79"/>
      <c r="I980" s="79"/>
      <c r="J980" s="79"/>
      <c r="O980" s="409"/>
      <c r="P980" s="409"/>
      <c r="Q980" s="409"/>
      <c r="R980" s="422"/>
      <c r="S980" s="422"/>
      <c r="T980" s="79"/>
      <c r="Y980" s="409"/>
      <c r="Z980" s="409"/>
      <c r="AA980" s="409"/>
      <c r="AB980" s="422"/>
      <c r="AC980" s="422"/>
      <c r="AD980" s="79"/>
      <c r="AI980" s="409"/>
      <c r="AJ980" s="409"/>
      <c r="AK980" s="409"/>
      <c r="AL980" s="79"/>
      <c r="AM980" s="79"/>
      <c r="AN980" s="79"/>
      <c r="AS980" s="409"/>
      <c r="AT980" s="409"/>
      <c r="AU980" s="409"/>
      <c r="AV980" s="422"/>
      <c r="AW980" s="422"/>
      <c r="AX980" s="79"/>
      <c r="BC980" s="409"/>
      <c r="BD980" s="409"/>
      <c r="BE980" s="409"/>
      <c r="BF980" s="422"/>
      <c r="BG980" s="422"/>
      <c r="BH980" s="79"/>
      <c r="BM980" s="409"/>
      <c r="BN980" s="409"/>
      <c r="BO980" s="409"/>
      <c r="BP980" s="422"/>
      <c r="BQ980" s="422"/>
      <c r="BR980" s="79"/>
      <c r="BW980" s="79"/>
      <c r="BX980" s="79"/>
      <c r="BY980" s="79"/>
      <c r="BZ980" s="422"/>
      <c r="CA980" s="422"/>
      <c r="CB980" s="79"/>
      <c r="CG980" s="409"/>
      <c r="CH980" s="409"/>
      <c r="CI980" s="409"/>
      <c r="CJ980" s="422"/>
      <c r="CK980" s="422"/>
      <c r="CL980" s="79"/>
      <c r="CQ980" s="409"/>
      <c r="CR980" s="409"/>
      <c r="CS980" s="409"/>
      <c r="CT980" s="422"/>
      <c r="CU980" s="422"/>
    </row>
    <row r="981" spans="5:99">
      <c r="E981" s="79"/>
      <c r="F981" s="79"/>
      <c r="G981" s="79"/>
      <c r="H981" s="79"/>
      <c r="I981" s="79"/>
      <c r="J981" s="79"/>
      <c r="O981" s="409"/>
      <c r="P981" s="409"/>
      <c r="Q981" s="409"/>
      <c r="R981" s="422"/>
      <c r="S981" s="422"/>
      <c r="T981" s="79"/>
      <c r="Y981" s="409"/>
      <c r="Z981" s="409"/>
      <c r="AA981" s="409"/>
      <c r="AB981" s="422"/>
      <c r="AC981" s="422"/>
      <c r="AD981" s="79"/>
      <c r="AI981" s="409"/>
      <c r="AJ981" s="409"/>
      <c r="AK981" s="409"/>
      <c r="AL981" s="79"/>
      <c r="AM981" s="79"/>
      <c r="AN981" s="79"/>
      <c r="AS981" s="409"/>
      <c r="AT981" s="409"/>
      <c r="AU981" s="409"/>
      <c r="AV981" s="422"/>
      <c r="AW981" s="422"/>
      <c r="AX981" s="79"/>
      <c r="BC981" s="409"/>
      <c r="BD981" s="409"/>
      <c r="BE981" s="409"/>
      <c r="BF981" s="422"/>
      <c r="BG981" s="422"/>
      <c r="BH981" s="79"/>
      <c r="BM981" s="409"/>
      <c r="BN981" s="409"/>
      <c r="BO981" s="409"/>
      <c r="BP981" s="422"/>
      <c r="BQ981" s="422"/>
      <c r="BR981" s="79"/>
      <c r="BW981" s="79"/>
      <c r="BX981" s="79"/>
      <c r="BY981" s="79"/>
      <c r="BZ981" s="422"/>
      <c r="CA981" s="422"/>
      <c r="CB981" s="79"/>
      <c r="CG981" s="409"/>
      <c r="CH981" s="409"/>
      <c r="CI981" s="409"/>
      <c r="CJ981" s="422"/>
      <c r="CK981" s="422"/>
      <c r="CL981" s="79"/>
      <c r="CQ981" s="409"/>
      <c r="CR981" s="409"/>
      <c r="CS981" s="409"/>
      <c r="CT981" s="422"/>
      <c r="CU981" s="422"/>
    </row>
    <row r="982" spans="5:99">
      <c r="E982" s="79"/>
      <c r="F982" s="79"/>
      <c r="G982" s="79"/>
      <c r="H982" s="79"/>
      <c r="I982" s="79"/>
      <c r="J982" s="79"/>
      <c r="O982" s="409"/>
      <c r="P982" s="409"/>
      <c r="Q982" s="409"/>
      <c r="R982" s="422"/>
      <c r="S982" s="422"/>
      <c r="T982" s="79"/>
      <c r="Y982" s="409"/>
      <c r="Z982" s="409"/>
      <c r="AA982" s="409"/>
      <c r="AB982" s="422"/>
      <c r="AC982" s="422"/>
      <c r="AD982" s="79"/>
      <c r="AI982" s="409"/>
      <c r="AJ982" s="409"/>
      <c r="AK982" s="409"/>
      <c r="AL982" s="79"/>
      <c r="AM982" s="79"/>
      <c r="AN982" s="79"/>
      <c r="AS982" s="409"/>
      <c r="AT982" s="409"/>
      <c r="AU982" s="409"/>
      <c r="AV982" s="422"/>
      <c r="AW982" s="422"/>
      <c r="AX982" s="79"/>
      <c r="BC982" s="409"/>
      <c r="BD982" s="409"/>
      <c r="BE982" s="409"/>
      <c r="BF982" s="422"/>
      <c r="BG982" s="422"/>
      <c r="BH982" s="79"/>
      <c r="BM982" s="409"/>
      <c r="BN982" s="409"/>
      <c r="BO982" s="409"/>
      <c r="BP982" s="422"/>
      <c r="BQ982" s="422"/>
      <c r="BR982" s="79"/>
      <c r="BW982" s="79"/>
      <c r="BX982" s="79"/>
      <c r="BY982" s="79"/>
      <c r="BZ982" s="422"/>
      <c r="CA982" s="422"/>
      <c r="CB982" s="79"/>
      <c r="CG982" s="409"/>
      <c r="CH982" s="409"/>
      <c r="CI982" s="409"/>
      <c r="CJ982" s="422"/>
      <c r="CK982" s="422"/>
      <c r="CL982" s="79"/>
      <c r="CQ982" s="409"/>
      <c r="CR982" s="409"/>
      <c r="CS982" s="409"/>
      <c r="CT982" s="422"/>
      <c r="CU982" s="422"/>
    </row>
    <row r="983" spans="5:99">
      <c r="E983" s="79"/>
      <c r="F983" s="79"/>
      <c r="G983" s="79"/>
      <c r="H983" s="79"/>
      <c r="I983" s="79"/>
      <c r="J983" s="79"/>
      <c r="O983" s="409"/>
      <c r="P983" s="409"/>
      <c r="Q983" s="409"/>
      <c r="R983" s="422"/>
      <c r="S983" s="422"/>
      <c r="T983" s="79"/>
      <c r="Y983" s="409"/>
      <c r="Z983" s="409"/>
      <c r="AA983" s="409"/>
      <c r="AB983" s="422"/>
      <c r="AC983" s="422"/>
      <c r="AD983" s="79"/>
      <c r="AI983" s="409"/>
      <c r="AJ983" s="409"/>
      <c r="AK983" s="409"/>
      <c r="AL983" s="79"/>
      <c r="AM983" s="79"/>
      <c r="AN983" s="79"/>
      <c r="AS983" s="409"/>
      <c r="AT983" s="409"/>
      <c r="AU983" s="409"/>
      <c r="AV983" s="422"/>
      <c r="AW983" s="422"/>
      <c r="AX983" s="79"/>
      <c r="BC983" s="409"/>
      <c r="BD983" s="409"/>
      <c r="BE983" s="409"/>
      <c r="BF983" s="422"/>
      <c r="BG983" s="422"/>
      <c r="BH983" s="79"/>
      <c r="BM983" s="409"/>
      <c r="BN983" s="409"/>
      <c r="BO983" s="409"/>
      <c r="BP983" s="422"/>
      <c r="BQ983" s="422"/>
      <c r="BR983" s="79"/>
      <c r="BW983" s="79"/>
      <c r="BX983" s="79"/>
      <c r="BY983" s="79"/>
      <c r="BZ983" s="422"/>
      <c r="CA983" s="422"/>
      <c r="CB983" s="79"/>
      <c r="CG983" s="409"/>
      <c r="CH983" s="409"/>
      <c r="CI983" s="409"/>
      <c r="CJ983" s="422"/>
      <c r="CK983" s="422"/>
      <c r="CL983" s="79"/>
      <c r="CQ983" s="409"/>
      <c r="CR983" s="409"/>
      <c r="CS983" s="409"/>
      <c r="CT983" s="422"/>
      <c r="CU983" s="422"/>
    </row>
    <row r="984" spans="5:99">
      <c r="E984" s="79"/>
      <c r="F984" s="79"/>
      <c r="G984" s="79"/>
      <c r="H984" s="79"/>
      <c r="I984" s="79"/>
      <c r="J984" s="79"/>
      <c r="O984" s="409"/>
      <c r="P984" s="409"/>
      <c r="Q984" s="409"/>
      <c r="R984" s="422"/>
      <c r="S984" s="422"/>
      <c r="T984" s="79"/>
      <c r="Y984" s="409"/>
      <c r="Z984" s="409"/>
      <c r="AA984" s="409"/>
      <c r="AB984" s="422"/>
      <c r="AC984" s="422"/>
      <c r="AD984" s="79"/>
      <c r="AI984" s="409"/>
      <c r="AJ984" s="409"/>
      <c r="AK984" s="409"/>
      <c r="AL984" s="79"/>
      <c r="AM984" s="79"/>
      <c r="AN984" s="79"/>
      <c r="AS984" s="409"/>
      <c r="AT984" s="409"/>
      <c r="AU984" s="409"/>
      <c r="AV984" s="422"/>
      <c r="AW984" s="422"/>
      <c r="AX984" s="79"/>
      <c r="BC984" s="409"/>
      <c r="BD984" s="409"/>
      <c r="BE984" s="409"/>
      <c r="BF984" s="422"/>
      <c r="BG984" s="422"/>
      <c r="BH984" s="79"/>
      <c r="BM984" s="409"/>
      <c r="BN984" s="409"/>
      <c r="BO984" s="409"/>
      <c r="BP984" s="422"/>
      <c r="BQ984" s="422"/>
      <c r="BR984" s="79"/>
      <c r="BW984" s="79"/>
      <c r="BX984" s="79"/>
      <c r="BY984" s="79"/>
      <c r="BZ984" s="422"/>
      <c r="CA984" s="422"/>
      <c r="CB984" s="79"/>
      <c r="CG984" s="409"/>
      <c r="CH984" s="409"/>
      <c r="CI984" s="409"/>
      <c r="CJ984" s="422"/>
      <c r="CK984" s="422"/>
      <c r="CL984" s="79"/>
      <c r="CQ984" s="409"/>
      <c r="CR984" s="409"/>
      <c r="CS984" s="409"/>
      <c r="CT984" s="422"/>
      <c r="CU984" s="422"/>
    </row>
    <row r="985" spans="5:99">
      <c r="E985" s="79"/>
      <c r="F985" s="79"/>
      <c r="G985" s="79"/>
      <c r="H985" s="79"/>
      <c r="I985" s="79"/>
      <c r="J985" s="79"/>
      <c r="O985" s="409"/>
      <c r="P985" s="409"/>
      <c r="Q985" s="409"/>
      <c r="R985" s="422"/>
      <c r="S985" s="422"/>
      <c r="T985" s="79"/>
      <c r="Y985" s="409"/>
      <c r="Z985" s="409"/>
      <c r="AA985" s="409"/>
      <c r="AB985" s="422"/>
      <c r="AC985" s="422"/>
      <c r="AD985" s="79"/>
      <c r="AI985" s="409"/>
      <c r="AJ985" s="409"/>
      <c r="AK985" s="409"/>
      <c r="AL985" s="79"/>
      <c r="AM985" s="79"/>
      <c r="AN985" s="79"/>
      <c r="AS985" s="409"/>
      <c r="AT985" s="409"/>
      <c r="AU985" s="409"/>
      <c r="AV985" s="422"/>
      <c r="AW985" s="422"/>
      <c r="AX985" s="79"/>
      <c r="BC985" s="409"/>
      <c r="BD985" s="409"/>
      <c r="BE985" s="409"/>
      <c r="BF985" s="422"/>
      <c r="BG985" s="422"/>
      <c r="BH985" s="79"/>
      <c r="BM985" s="409"/>
      <c r="BN985" s="409"/>
      <c r="BO985" s="409"/>
      <c r="BP985" s="422"/>
      <c r="BQ985" s="422"/>
      <c r="BR985" s="79"/>
      <c r="BW985" s="79"/>
      <c r="BX985" s="79"/>
      <c r="BY985" s="79"/>
      <c r="BZ985" s="422"/>
      <c r="CA985" s="422"/>
      <c r="CB985" s="79"/>
      <c r="CG985" s="409"/>
      <c r="CH985" s="409"/>
      <c r="CI985" s="409"/>
      <c r="CJ985" s="422"/>
      <c r="CK985" s="422"/>
      <c r="CL985" s="79"/>
      <c r="CQ985" s="409"/>
      <c r="CR985" s="409"/>
      <c r="CS985" s="409"/>
      <c r="CT985" s="422"/>
      <c r="CU985" s="422"/>
    </row>
    <row r="986" spans="5:99">
      <c r="E986" s="79"/>
      <c r="F986" s="79"/>
      <c r="G986" s="79"/>
      <c r="H986" s="79"/>
      <c r="I986" s="79"/>
      <c r="J986" s="79"/>
      <c r="O986" s="409"/>
      <c r="P986" s="409"/>
      <c r="Q986" s="409"/>
      <c r="R986" s="422"/>
      <c r="S986" s="422"/>
      <c r="T986" s="79"/>
      <c r="Y986" s="409"/>
      <c r="Z986" s="409"/>
      <c r="AA986" s="409"/>
      <c r="AB986" s="422"/>
      <c r="AC986" s="422"/>
      <c r="AD986" s="79"/>
      <c r="AI986" s="409"/>
      <c r="AJ986" s="409"/>
      <c r="AK986" s="409"/>
      <c r="AL986" s="79"/>
      <c r="AM986" s="79"/>
      <c r="AN986" s="79"/>
      <c r="AS986" s="409"/>
      <c r="AT986" s="409"/>
      <c r="AU986" s="409"/>
      <c r="AV986" s="422"/>
      <c r="AW986" s="422"/>
      <c r="AX986" s="79"/>
      <c r="BC986" s="409"/>
      <c r="BD986" s="409"/>
      <c r="BE986" s="409"/>
      <c r="BF986" s="422"/>
      <c r="BG986" s="422"/>
      <c r="BH986" s="79"/>
      <c r="BM986" s="409"/>
      <c r="BN986" s="409"/>
      <c r="BO986" s="409"/>
      <c r="BP986" s="422"/>
      <c r="BQ986" s="422"/>
      <c r="BR986" s="79"/>
      <c r="BW986" s="79"/>
      <c r="BX986" s="79"/>
      <c r="BY986" s="79"/>
      <c r="BZ986" s="422"/>
      <c r="CA986" s="422"/>
      <c r="CB986" s="79"/>
      <c r="CG986" s="409"/>
      <c r="CH986" s="409"/>
      <c r="CI986" s="409"/>
      <c r="CJ986" s="422"/>
      <c r="CK986" s="422"/>
      <c r="CL986" s="79"/>
      <c r="CQ986" s="409"/>
      <c r="CR986" s="409"/>
      <c r="CS986" s="409"/>
      <c r="CT986" s="422"/>
      <c r="CU986" s="422"/>
    </row>
    <row r="987" spans="5:99">
      <c r="E987" s="79"/>
      <c r="F987" s="79"/>
      <c r="G987" s="79"/>
      <c r="H987" s="79"/>
      <c r="I987" s="79"/>
      <c r="J987" s="79"/>
      <c r="O987" s="409"/>
      <c r="P987" s="409"/>
      <c r="Q987" s="409"/>
      <c r="R987" s="422"/>
      <c r="S987" s="422"/>
      <c r="T987" s="79"/>
      <c r="Y987" s="409"/>
      <c r="Z987" s="409"/>
      <c r="AA987" s="409"/>
      <c r="AB987" s="422"/>
      <c r="AC987" s="422"/>
      <c r="AD987" s="79"/>
      <c r="AI987" s="409"/>
      <c r="AJ987" s="409"/>
      <c r="AK987" s="409"/>
      <c r="AL987" s="79"/>
      <c r="AM987" s="79"/>
      <c r="AN987" s="79"/>
      <c r="AS987" s="409"/>
      <c r="AT987" s="409"/>
      <c r="AU987" s="409"/>
      <c r="AV987" s="422"/>
      <c r="AW987" s="422"/>
      <c r="AX987" s="79"/>
      <c r="BC987" s="409"/>
      <c r="BD987" s="409"/>
      <c r="BE987" s="409"/>
      <c r="BF987" s="422"/>
      <c r="BG987" s="422"/>
      <c r="BH987" s="79"/>
      <c r="BM987" s="409"/>
      <c r="BN987" s="409"/>
      <c r="BO987" s="409"/>
      <c r="BP987" s="422"/>
      <c r="BQ987" s="422"/>
      <c r="BR987" s="79"/>
      <c r="BW987" s="79"/>
      <c r="BX987" s="79"/>
      <c r="BY987" s="79"/>
      <c r="BZ987" s="422"/>
      <c r="CA987" s="422"/>
      <c r="CB987" s="79"/>
      <c r="CG987" s="409"/>
      <c r="CH987" s="409"/>
      <c r="CI987" s="409"/>
      <c r="CJ987" s="422"/>
      <c r="CK987" s="422"/>
      <c r="CL987" s="79"/>
      <c r="CQ987" s="409"/>
      <c r="CR987" s="409"/>
      <c r="CS987" s="409"/>
      <c r="CT987" s="422"/>
      <c r="CU987" s="422"/>
    </row>
    <row r="988" spans="5:99">
      <c r="E988" s="79"/>
      <c r="F988" s="79"/>
      <c r="G988" s="79"/>
      <c r="H988" s="79"/>
      <c r="I988" s="79"/>
      <c r="J988" s="79"/>
      <c r="O988" s="409"/>
      <c r="P988" s="409"/>
      <c r="Q988" s="409"/>
      <c r="R988" s="422"/>
      <c r="S988" s="422"/>
      <c r="T988" s="79"/>
      <c r="Y988" s="409"/>
      <c r="Z988" s="409"/>
      <c r="AA988" s="409"/>
      <c r="AB988" s="422"/>
      <c r="AC988" s="422"/>
      <c r="AD988" s="79"/>
      <c r="AI988" s="409"/>
      <c r="AJ988" s="409"/>
      <c r="AK988" s="409"/>
      <c r="AL988" s="79"/>
      <c r="AM988" s="79"/>
      <c r="AN988" s="79"/>
      <c r="AS988" s="409"/>
      <c r="AT988" s="409"/>
      <c r="AU988" s="409"/>
      <c r="AV988" s="422"/>
      <c r="AW988" s="422"/>
      <c r="AX988" s="79"/>
      <c r="BC988" s="409"/>
      <c r="BD988" s="409"/>
      <c r="BE988" s="409"/>
      <c r="BF988" s="422"/>
      <c r="BG988" s="422"/>
      <c r="BH988" s="79"/>
      <c r="BM988" s="409"/>
      <c r="BN988" s="409"/>
      <c r="BO988" s="409"/>
      <c r="BP988" s="422"/>
      <c r="BQ988" s="422"/>
      <c r="BR988" s="79"/>
      <c r="BW988" s="79"/>
      <c r="BX988" s="79"/>
      <c r="BY988" s="79"/>
      <c r="BZ988" s="422"/>
      <c r="CA988" s="422"/>
      <c r="CB988" s="79"/>
      <c r="CG988" s="409"/>
      <c r="CH988" s="409"/>
      <c r="CI988" s="409"/>
      <c r="CJ988" s="422"/>
      <c r="CK988" s="422"/>
      <c r="CL988" s="79"/>
      <c r="CQ988" s="409"/>
      <c r="CR988" s="409"/>
      <c r="CS988" s="409"/>
      <c r="CT988" s="422"/>
      <c r="CU988" s="422"/>
    </row>
    <row r="989" spans="5:99">
      <c r="E989" s="79"/>
      <c r="F989" s="79"/>
      <c r="G989" s="79"/>
      <c r="H989" s="79"/>
      <c r="I989" s="79"/>
      <c r="J989" s="79"/>
      <c r="O989" s="409"/>
      <c r="P989" s="409"/>
      <c r="Q989" s="409"/>
      <c r="R989" s="422"/>
      <c r="S989" s="422"/>
      <c r="T989" s="79"/>
      <c r="Y989" s="409"/>
      <c r="Z989" s="409"/>
      <c r="AA989" s="409"/>
      <c r="AB989" s="422"/>
      <c r="AC989" s="422"/>
      <c r="AD989" s="79"/>
      <c r="AI989" s="409"/>
      <c r="AJ989" s="409"/>
      <c r="AK989" s="409"/>
      <c r="AL989" s="79"/>
      <c r="AM989" s="79"/>
      <c r="AN989" s="79"/>
      <c r="AS989" s="409"/>
      <c r="AT989" s="409"/>
      <c r="AU989" s="409"/>
      <c r="AV989" s="422"/>
      <c r="AW989" s="422"/>
      <c r="AX989" s="79"/>
      <c r="BC989" s="409"/>
      <c r="BD989" s="409"/>
      <c r="BE989" s="409"/>
      <c r="BF989" s="422"/>
      <c r="BG989" s="422"/>
      <c r="BH989" s="79"/>
      <c r="BM989" s="409"/>
      <c r="BN989" s="409"/>
      <c r="BO989" s="409"/>
      <c r="BP989" s="422"/>
      <c r="BQ989" s="422"/>
      <c r="BR989" s="79"/>
      <c r="BW989" s="79"/>
      <c r="BX989" s="79"/>
      <c r="BY989" s="79"/>
      <c r="BZ989" s="422"/>
      <c r="CA989" s="422"/>
      <c r="CB989" s="79"/>
      <c r="CG989" s="409"/>
      <c r="CH989" s="409"/>
      <c r="CI989" s="409"/>
      <c r="CJ989" s="422"/>
      <c r="CK989" s="422"/>
      <c r="CL989" s="79"/>
      <c r="CQ989" s="409"/>
      <c r="CR989" s="409"/>
      <c r="CS989" s="409"/>
      <c r="CT989" s="422"/>
      <c r="CU989" s="422"/>
    </row>
    <row r="990" spans="5:99">
      <c r="E990" s="79"/>
      <c r="F990" s="79"/>
      <c r="G990" s="79"/>
      <c r="H990" s="79"/>
      <c r="I990" s="79"/>
      <c r="J990" s="79"/>
      <c r="O990" s="409"/>
      <c r="P990" s="409"/>
      <c r="Q990" s="409"/>
      <c r="R990" s="422"/>
      <c r="S990" s="422"/>
      <c r="T990" s="79"/>
      <c r="Y990" s="409"/>
      <c r="Z990" s="409"/>
      <c r="AA990" s="409"/>
      <c r="AB990" s="422"/>
      <c r="AC990" s="422"/>
      <c r="AD990" s="79"/>
      <c r="AI990" s="409"/>
      <c r="AJ990" s="409"/>
      <c r="AK990" s="409"/>
      <c r="AL990" s="79"/>
      <c r="AM990" s="79"/>
      <c r="AN990" s="79"/>
      <c r="AS990" s="409"/>
      <c r="AT990" s="409"/>
      <c r="AU990" s="409"/>
      <c r="AV990" s="422"/>
      <c r="AW990" s="422"/>
      <c r="AX990" s="79"/>
      <c r="BC990" s="409"/>
      <c r="BD990" s="409"/>
      <c r="BE990" s="409"/>
      <c r="BF990" s="422"/>
      <c r="BG990" s="422"/>
      <c r="BH990" s="79"/>
      <c r="BM990" s="409"/>
      <c r="BN990" s="409"/>
      <c r="BO990" s="409"/>
      <c r="BP990" s="422"/>
      <c r="BQ990" s="422"/>
      <c r="BR990" s="79"/>
      <c r="BW990" s="79"/>
      <c r="BX990" s="79"/>
      <c r="BY990" s="79"/>
      <c r="BZ990" s="422"/>
      <c r="CA990" s="422"/>
      <c r="CB990" s="79"/>
      <c r="CG990" s="409"/>
      <c r="CH990" s="409"/>
      <c r="CI990" s="409"/>
      <c r="CJ990" s="422"/>
      <c r="CK990" s="422"/>
      <c r="CL990" s="79"/>
      <c r="CQ990" s="409"/>
      <c r="CR990" s="409"/>
      <c r="CS990" s="409"/>
      <c r="CT990" s="422"/>
      <c r="CU990" s="422"/>
    </row>
    <row r="991" spans="5:99">
      <c r="E991" s="79"/>
      <c r="F991" s="79"/>
      <c r="G991" s="79"/>
      <c r="H991" s="79"/>
      <c r="I991" s="79"/>
      <c r="J991" s="79"/>
      <c r="O991" s="409"/>
      <c r="P991" s="409"/>
      <c r="Q991" s="409"/>
      <c r="R991" s="422"/>
      <c r="S991" s="422"/>
      <c r="T991" s="79"/>
      <c r="Y991" s="409"/>
      <c r="Z991" s="409"/>
      <c r="AA991" s="409"/>
      <c r="AB991" s="422"/>
      <c r="AC991" s="422"/>
      <c r="AD991" s="79"/>
      <c r="AI991" s="409"/>
      <c r="AJ991" s="409"/>
      <c r="AK991" s="409"/>
      <c r="AL991" s="79"/>
      <c r="AM991" s="79"/>
      <c r="AN991" s="79"/>
      <c r="AS991" s="409"/>
      <c r="AT991" s="409"/>
      <c r="AU991" s="409"/>
      <c r="AV991" s="422"/>
      <c r="AW991" s="422"/>
      <c r="AX991" s="79"/>
      <c r="BC991" s="409"/>
      <c r="BD991" s="409"/>
      <c r="BE991" s="409"/>
      <c r="BF991" s="422"/>
      <c r="BG991" s="422"/>
      <c r="BH991" s="79"/>
      <c r="BM991" s="409"/>
      <c r="BN991" s="409"/>
      <c r="BO991" s="409"/>
      <c r="BP991" s="422"/>
      <c r="BQ991" s="422"/>
      <c r="BR991" s="79"/>
      <c r="BW991" s="79"/>
      <c r="BX991" s="79"/>
      <c r="BY991" s="79"/>
      <c r="BZ991" s="422"/>
      <c r="CA991" s="422"/>
      <c r="CB991" s="79"/>
      <c r="CG991" s="409"/>
      <c r="CH991" s="409"/>
      <c r="CI991" s="409"/>
      <c r="CJ991" s="422"/>
      <c r="CK991" s="422"/>
      <c r="CL991" s="79"/>
      <c r="CQ991" s="409"/>
      <c r="CR991" s="409"/>
      <c r="CS991" s="409"/>
      <c r="CT991" s="422"/>
      <c r="CU991" s="422"/>
    </row>
    <row r="992" spans="5:99">
      <c r="E992" s="79"/>
      <c r="F992" s="79"/>
      <c r="G992" s="79"/>
      <c r="H992" s="79"/>
      <c r="I992" s="79"/>
      <c r="J992" s="79"/>
      <c r="O992" s="409"/>
      <c r="P992" s="409"/>
      <c r="Q992" s="409"/>
      <c r="R992" s="422"/>
      <c r="S992" s="422"/>
      <c r="T992" s="79"/>
      <c r="Y992" s="409"/>
      <c r="Z992" s="409"/>
      <c r="AA992" s="409"/>
      <c r="AB992" s="422"/>
      <c r="AC992" s="422"/>
      <c r="AD992" s="79"/>
      <c r="AI992" s="409"/>
      <c r="AJ992" s="409"/>
      <c r="AK992" s="409"/>
      <c r="AL992" s="79"/>
      <c r="AM992" s="79"/>
      <c r="AN992" s="79"/>
      <c r="AS992" s="409"/>
      <c r="AT992" s="409"/>
      <c r="AU992" s="409"/>
      <c r="AV992" s="422"/>
      <c r="AW992" s="422"/>
      <c r="AX992" s="79"/>
      <c r="BC992" s="409"/>
      <c r="BD992" s="409"/>
      <c r="BE992" s="409"/>
      <c r="BF992" s="422"/>
      <c r="BG992" s="422"/>
      <c r="BH992" s="79"/>
      <c r="BM992" s="409"/>
      <c r="BN992" s="409"/>
      <c r="BO992" s="409"/>
      <c r="BP992" s="422"/>
      <c r="BQ992" s="422"/>
      <c r="BR992" s="79"/>
      <c r="BW992" s="79"/>
      <c r="BX992" s="79"/>
      <c r="BY992" s="79"/>
      <c r="BZ992" s="422"/>
      <c r="CA992" s="422"/>
      <c r="CB992" s="79"/>
      <c r="CG992" s="409"/>
      <c r="CH992" s="409"/>
      <c r="CI992" s="409"/>
      <c r="CJ992" s="422"/>
      <c r="CK992" s="422"/>
      <c r="CL992" s="79"/>
      <c r="CQ992" s="409"/>
      <c r="CR992" s="409"/>
      <c r="CS992" s="409"/>
      <c r="CT992" s="422"/>
      <c r="CU992" s="422"/>
    </row>
    <row r="993" spans="5:99">
      <c r="E993" s="79"/>
      <c r="F993" s="79"/>
      <c r="G993" s="79"/>
      <c r="H993" s="79"/>
      <c r="I993" s="79"/>
      <c r="J993" s="79"/>
      <c r="O993" s="409"/>
      <c r="P993" s="409"/>
      <c r="Q993" s="409"/>
      <c r="R993" s="422"/>
      <c r="S993" s="422"/>
      <c r="T993" s="79"/>
      <c r="Y993" s="409"/>
      <c r="Z993" s="409"/>
      <c r="AA993" s="409"/>
      <c r="AB993" s="422"/>
      <c r="AC993" s="422"/>
      <c r="AD993" s="79"/>
      <c r="AI993" s="409"/>
      <c r="AJ993" s="409"/>
      <c r="AK993" s="409"/>
      <c r="AL993" s="79"/>
      <c r="AM993" s="79"/>
      <c r="AN993" s="79"/>
      <c r="AS993" s="409"/>
      <c r="AT993" s="409"/>
      <c r="AU993" s="409"/>
      <c r="AV993" s="422"/>
      <c r="AW993" s="422"/>
      <c r="AX993" s="79"/>
      <c r="BC993" s="409"/>
      <c r="BD993" s="409"/>
      <c r="BE993" s="409"/>
      <c r="BF993" s="422"/>
      <c r="BG993" s="422"/>
      <c r="BH993" s="79"/>
      <c r="BM993" s="409"/>
      <c r="BN993" s="409"/>
      <c r="BO993" s="409"/>
      <c r="BP993" s="422"/>
      <c r="BQ993" s="422"/>
      <c r="BR993" s="79"/>
      <c r="BW993" s="79"/>
      <c r="BX993" s="79"/>
      <c r="BY993" s="79"/>
      <c r="BZ993" s="422"/>
      <c r="CA993" s="422"/>
      <c r="CB993" s="79"/>
      <c r="CG993" s="409"/>
      <c r="CH993" s="409"/>
      <c r="CI993" s="409"/>
      <c r="CJ993" s="422"/>
      <c r="CK993" s="422"/>
      <c r="CL993" s="79"/>
      <c r="CQ993" s="409"/>
      <c r="CR993" s="409"/>
      <c r="CS993" s="409"/>
      <c r="CT993" s="422"/>
      <c r="CU993" s="422"/>
    </row>
    <row r="994" spans="5:99">
      <c r="E994" s="79"/>
      <c r="F994" s="79"/>
      <c r="G994" s="79"/>
      <c r="H994" s="79"/>
      <c r="I994" s="79"/>
      <c r="J994" s="79"/>
      <c r="O994" s="409"/>
      <c r="P994" s="409"/>
      <c r="Q994" s="409"/>
      <c r="R994" s="422"/>
      <c r="S994" s="422"/>
      <c r="T994" s="79"/>
      <c r="Y994" s="409"/>
      <c r="Z994" s="409"/>
      <c r="AA994" s="409"/>
      <c r="AB994" s="422"/>
      <c r="AC994" s="422"/>
      <c r="AD994" s="79"/>
      <c r="AI994" s="409"/>
      <c r="AJ994" s="409"/>
      <c r="AK994" s="409"/>
      <c r="AL994" s="79"/>
      <c r="AM994" s="79"/>
      <c r="AN994" s="79"/>
      <c r="AS994" s="409"/>
      <c r="AT994" s="409"/>
      <c r="AU994" s="409"/>
      <c r="AV994" s="422"/>
      <c r="AW994" s="422"/>
      <c r="AX994" s="79"/>
      <c r="BC994" s="409"/>
      <c r="BD994" s="409"/>
      <c r="BE994" s="409"/>
      <c r="BF994" s="422"/>
      <c r="BG994" s="422"/>
      <c r="BH994" s="79"/>
      <c r="BM994" s="409"/>
      <c r="BN994" s="409"/>
      <c r="BO994" s="409"/>
      <c r="BP994" s="422"/>
      <c r="BQ994" s="422"/>
      <c r="BR994" s="79"/>
      <c r="BW994" s="79"/>
      <c r="BX994" s="79"/>
      <c r="BY994" s="79"/>
      <c r="BZ994" s="422"/>
      <c r="CA994" s="422"/>
      <c r="CB994" s="79"/>
      <c r="CG994" s="409"/>
      <c r="CH994" s="409"/>
      <c r="CI994" s="409"/>
      <c r="CJ994" s="422"/>
      <c r="CK994" s="422"/>
      <c r="CL994" s="79"/>
      <c r="CQ994" s="409"/>
      <c r="CR994" s="409"/>
      <c r="CS994" s="409"/>
      <c r="CT994" s="422"/>
      <c r="CU994" s="422"/>
    </row>
    <row r="995" spans="5:99">
      <c r="E995" s="79"/>
      <c r="F995" s="79"/>
      <c r="G995" s="79"/>
      <c r="H995" s="79"/>
      <c r="I995" s="79"/>
      <c r="J995" s="79"/>
      <c r="O995" s="409"/>
      <c r="P995" s="409"/>
      <c r="Q995" s="409"/>
      <c r="R995" s="422"/>
      <c r="S995" s="422"/>
      <c r="T995" s="79"/>
      <c r="Y995" s="409"/>
      <c r="Z995" s="409"/>
      <c r="AA995" s="409"/>
      <c r="AB995" s="422"/>
      <c r="AC995" s="422"/>
      <c r="AD995" s="79"/>
      <c r="AI995" s="409"/>
      <c r="AJ995" s="409"/>
      <c r="AK995" s="409"/>
      <c r="AL995" s="79"/>
      <c r="AM995" s="79"/>
      <c r="AN995" s="79"/>
      <c r="AS995" s="409"/>
      <c r="AT995" s="409"/>
      <c r="AU995" s="409"/>
      <c r="AV995" s="422"/>
      <c r="AW995" s="422"/>
      <c r="AX995" s="79"/>
      <c r="BC995" s="409"/>
      <c r="BD995" s="409"/>
      <c r="BE995" s="409"/>
      <c r="BF995" s="422"/>
      <c r="BG995" s="422"/>
      <c r="BH995" s="79"/>
      <c r="BM995" s="409"/>
      <c r="BN995" s="409"/>
      <c r="BO995" s="409"/>
      <c r="BP995" s="422"/>
      <c r="BQ995" s="422"/>
      <c r="BR995" s="79"/>
      <c r="BW995" s="79"/>
      <c r="BX995" s="79"/>
      <c r="BY995" s="79"/>
      <c r="BZ995" s="422"/>
      <c r="CA995" s="422"/>
      <c r="CB995" s="79"/>
      <c r="CG995" s="409"/>
      <c r="CH995" s="409"/>
      <c r="CI995" s="409"/>
      <c r="CJ995" s="422"/>
      <c r="CK995" s="422"/>
      <c r="CL995" s="79"/>
      <c r="CQ995" s="409"/>
      <c r="CR995" s="409"/>
      <c r="CS995" s="409"/>
      <c r="CT995" s="422"/>
      <c r="CU995" s="422"/>
    </row>
    <row r="996" spans="5:99">
      <c r="E996" s="79"/>
      <c r="F996" s="79"/>
      <c r="G996" s="79"/>
      <c r="H996" s="79"/>
      <c r="I996" s="79"/>
      <c r="J996" s="79"/>
      <c r="O996" s="409"/>
      <c r="P996" s="409"/>
      <c r="Q996" s="409"/>
      <c r="R996" s="422"/>
      <c r="S996" s="422"/>
      <c r="T996" s="79"/>
      <c r="Y996" s="409"/>
      <c r="Z996" s="409"/>
      <c r="AA996" s="409"/>
      <c r="AB996" s="422"/>
      <c r="AC996" s="422"/>
      <c r="AD996" s="79"/>
      <c r="AI996" s="409"/>
      <c r="AJ996" s="409"/>
      <c r="AK996" s="409"/>
      <c r="AL996" s="79"/>
      <c r="AM996" s="79"/>
      <c r="AN996" s="79"/>
      <c r="AS996" s="409"/>
      <c r="AT996" s="409"/>
      <c r="AU996" s="409"/>
      <c r="AV996" s="422"/>
      <c r="AW996" s="422"/>
      <c r="AX996" s="79"/>
      <c r="BC996" s="409"/>
      <c r="BD996" s="409"/>
      <c r="BE996" s="409"/>
      <c r="BF996" s="422"/>
      <c r="BG996" s="422"/>
      <c r="BH996" s="79"/>
      <c r="BM996" s="409"/>
      <c r="BN996" s="409"/>
      <c r="BO996" s="409"/>
      <c r="BP996" s="422"/>
      <c r="BQ996" s="422"/>
      <c r="BR996" s="79"/>
      <c r="BW996" s="79"/>
      <c r="BX996" s="79"/>
      <c r="BY996" s="79"/>
      <c r="BZ996" s="422"/>
      <c r="CA996" s="422"/>
      <c r="CB996" s="79"/>
      <c r="CG996" s="409"/>
      <c r="CH996" s="409"/>
      <c r="CI996" s="409"/>
      <c r="CJ996" s="422"/>
      <c r="CK996" s="422"/>
      <c r="CL996" s="79"/>
      <c r="CQ996" s="409"/>
      <c r="CR996" s="409"/>
      <c r="CS996" s="409"/>
      <c r="CT996" s="422"/>
      <c r="CU996" s="422"/>
    </row>
    <row r="997" spans="5:99">
      <c r="E997" s="79"/>
      <c r="F997" s="79"/>
      <c r="G997" s="79"/>
      <c r="H997" s="79"/>
      <c r="I997" s="79"/>
      <c r="J997" s="79"/>
      <c r="O997" s="409"/>
      <c r="P997" s="409"/>
      <c r="Q997" s="409"/>
      <c r="R997" s="422"/>
      <c r="S997" s="422"/>
      <c r="T997" s="79"/>
      <c r="Y997" s="409"/>
      <c r="Z997" s="409"/>
      <c r="AA997" s="409"/>
      <c r="AB997" s="422"/>
      <c r="AC997" s="422"/>
      <c r="AD997" s="79"/>
      <c r="AI997" s="409"/>
      <c r="AJ997" s="409"/>
      <c r="AK997" s="409"/>
      <c r="AL997" s="79"/>
      <c r="AM997" s="79"/>
      <c r="AN997" s="79"/>
      <c r="AS997" s="409"/>
      <c r="AT997" s="409"/>
      <c r="AU997" s="409"/>
      <c r="AV997" s="422"/>
      <c r="AW997" s="422"/>
      <c r="AX997" s="79"/>
      <c r="BC997" s="409"/>
      <c r="BD997" s="409"/>
      <c r="BE997" s="409"/>
      <c r="BF997" s="422"/>
      <c r="BG997" s="422"/>
      <c r="BH997" s="79"/>
      <c r="BM997" s="409"/>
      <c r="BN997" s="409"/>
      <c r="BO997" s="409"/>
      <c r="BP997" s="422"/>
      <c r="BQ997" s="422"/>
      <c r="BR997" s="79"/>
      <c r="BW997" s="79"/>
      <c r="BX997" s="79"/>
      <c r="BY997" s="79"/>
      <c r="BZ997" s="422"/>
      <c r="CA997" s="422"/>
      <c r="CB997" s="79"/>
      <c r="CG997" s="409"/>
      <c r="CH997" s="409"/>
      <c r="CI997" s="409"/>
      <c r="CJ997" s="422"/>
      <c r="CK997" s="422"/>
      <c r="CL997" s="79"/>
      <c r="CQ997" s="409"/>
      <c r="CR997" s="409"/>
      <c r="CS997" s="409"/>
      <c r="CT997" s="422"/>
      <c r="CU997" s="422"/>
    </row>
    <row r="998" spans="5:99">
      <c r="E998" s="79"/>
      <c r="F998" s="79"/>
      <c r="G998" s="79"/>
      <c r="H998" s="79"/>
      <c r="I998" s="79"/>
      <c r="J998" s="79"/>
      <c r="O998" s="409"/>
      <c r="P998" s="409"/>
      <c r="Q998" s="409"/>
      <c r="R998" s="422"/>
      <c r="S998" s="422"/>
      <c r="T998" s="79"/>
      <c r="Y998" s="409"/>
      <c r="Z998" s="409"/>
      <c r="AA998" s="409"/>
      <c r="AB998" s="422"/>
      <c r="AC998" s="422"/>
      <c r="AD998" s="79"/>
      <c r="AI998" s="409"/>
      <c r="AJ998" s="409"/>
      <c r="AK998" s="409"/>
      <c r="AL998" s="79"/>
      <c r="AM998" s="79"/>
      <c r="AN998" s="79"/>
      <c r="AS998" s="409"/>
      <c r="AT998" s="409"/>
      <c r="AU998" s="409"/>
      <c r="AV998" s="422"/>
      <c r="AW998" s="422"/>
      <c r="AX998" s="79"/>
      <c r="BC998" s="409"/>
      <c r="BD998" s="409"/>
      <c r="BE998" s="409"/>
      <c r="BF998" s="422"/>
      <c r="BG998" s="422"/>
      <c r="BH998" s="79"/>
      <c r="BM998" s="409"/>
      <c r="BN998" s="409"/>
      <c r="BO998" s="409"/>
      <c r="BP998" s="422"/>
      <c r="BQ998" s="422"/>
      <c r="BR998" s="79"/>
      <c r="BW998" s="79"/>
      <c r="BX998" s="79"/>
      <c r="BY998" s="79"/>
      <c r="BZ998" s="422"/>
      <c r="CA998" s="422"/>
      <c r="CB998" s="79"/>
      <c r="CG998" s="409"/>
      <c r="CH998" s="409"/>
      <c r="CI998" s="409"/>
      <c r="CJ998" s="422"/>
      <c r="CK998" s="422"/>
      <c r="CL998" s="79"/>
      <c r="CQ998" s="409"/>
      <c r="CR998" s="409"/>
      <c r="CS998" s="409"/>
      <c r="CT998" s="422"/>
      <c r="CU998" s="422"/>
    </row>
    <row r="999" spans="5:99">
      <c r="E999" s="79"/>
      <c r="F999" s="79"/>
      <c r="G999" s="79"/>
      <c r="H999" s="79"/>
      <c r="I999" s="79"/>
      <c r="J999" s="79"/>
      <c r="O999" s="409"/>
      <c r="P999" s="409"/>
      <c r="Q999" s="409"/>
      <c r="R999" s="422"/>
      <c r="S999" s="422"/>
      <c r="T999" s="79"/>
      <c r="Y999" s="409"/>
      <c r="Z999" s="409"/>
      <c r="AA999" s="409"/>
      <c r="AB999" s="422"/>
      <c r="AC999" s="422"/>
      <c r="AD999" s="79"/>
      <c r="AI999" s="409"/>
      <c r="AJ999" s="409"/>
      <c r="AK999" s="409"/>
      <c r="AL999" s="79"/>
      <c r="AM999" s="79"/>
      <c r="AN999" s="79"/>
      <c r="AS999" s="409"/>
      <c r="AT999" s="409"/>
      <c r="AU999" s="409"/>
      <c r="AV999" s="422"/>
      <c r="AW999" s="422"/>
      <c r="AX999" s="79"/>
      <c r="BC999" s="409"/>
      <c r="BD999" s="409"/>
      <c r="BE999" s="409"/>
      <c r="BF999" s="422"/>
      <c r="BG999" s="422"/>
      <c r="BH999" s="79"/>
      <c r="BM999" s="409"/>
      <c r="BN999" s="409"/>
      <c r="BO999" s="409"/>
      <c r="BP999" s="422"/>
      <c r="BQ999" s="422"/>
      <c r="BR999" s="79"/>
      <c r="BW999" s="79"/>
      <c r="BX999" s="79"/>
      <c r="BY999" s="79"/>
      <c r="BZ999" s="422"/>
      <c r="CA999" s="422"/>
      <c r="CB999" s="79"/>
      <c r="CG999" s="409"/>
      <c r="CH999" s="409"/>
      <c r="CI999" s="409"/>
      <c r="CJ999" s="422"/>
      <c r="CK999" s="422"/>
      <c r="CL999" s="79"/>
      <c r="CQ999" s="409"/>
      <c r="CR999" s="409"/>
      <c r="CS999" s="409"/>
      <c r="CT999" s="422"/>
      <c r="CU999" s="422"/>
    </row>
    <row r="1000" spans="5:99">
      <c r="E1000" s="79"/>
      <c r="F1000" s="79"/>
      <c r="G1000" s="79"/>
      <c r="H1000" s="79"/>
      <c r="I1000" s="79"/>
      <c r="J1000" s="79"/>
      <c r="O1000" s="409"/>
      <c r="P1000" s="409"/>
      <c r="Q1000" s="409"/>
      <c r="R1000" s="422"/>
      <c r="S1000" s="422"/>
      <c r="T1000" s="79"/>
      <c r="Y1000" s="409"/>
      <c r="Z1000" s="409"/>
      <c r="AA1000" s="409"/>
      <c r="AB1000" s="422"/>
      <c r="AC1000" s="422"/>
      <c r="AD1000" s="79"/>
      <c r="AI1000" s="409"/>
      <c r="AJ1000" s="409"/>
      <c r="AK1000" s="409"/>
      <c r="AL1000" s="79"/>
      <c r="AM1000" s="79"/>
      <c r="AN1000" s="79"/>
      <c r="AS1000" s="409"/>
      <c r="AT1000" s="409"/>
      <c r="AU1000" s="409"/>
      <c r="AV1000" s="422"/>
      <c r="AW1000" s="422"/>
      <c r="AX1000" s="79"/>
      <c r="BC1000" s="409"/>
      <c r="BD1000" s="409"/>
      <c r="BE1000" s="409"/>
      <c r="BF1000" s="422"/>
      <c r="BG1000" s="422"/>
      <c r="BH1000" s="79"/>
      <c r="BM1000" s="409"/>
      <c r="BN1000" s="409"/>
      <c r="BO1000" s="409"/>
      <c r="BP1000" s="422"/>
      <c r="BQ1000" s="422"/>
      <c r="BR1000" s="79"/>
      <c r="BW1000" s="79"/>
      <c r="BX1000" s="79"/>
      <c r="BY1000" s="79"/>
      <c r="BZ1000" s="422"/>
      <c r="CA1000" s="422"/>
      <c r="CB1000" s="79"/>
      <c r="CG1000" s="409"/>
      <c r="CH1000" s="409"/>
      <c r="CI1000" s="409"/>
      <c r="CJ1000" s="422"/>
      <c r="CK1000" s="422"/>
      <c r="CL1000" s="79"/>
      <c r="CQ1000" s="409"/>
      <c r="CR1000" s="409"/>
      <c r="CS1000" s="409"/>
      <c r="CT1000" s="422"/>
      <c r="CU1000" s="422"/>
    </row>
    <row r="1001" spans="5:99">
      <c r="E1001" s="79"/>
      <c r="F1001" s="79"/>
      <c r="G1001" s="79"/>
      <c r="H1001" s="79"/>
      <c r="I1001" s="79"/>
      <c r="J1001" s="79"/>
      <c r="O1001" s="409"/>
      <c r="P1001" s="409"/>
      <c r="Q1001" s="409"/>
      <c r="R1001" s="422"/>
      <c r="S1001" s="422"/>
      <c r="T1001" s="79"/>
      <c r="Y1001" s="409"/>
      <c r="Z1001" s="409"/>
      <c r="AA1001" s="409"/>
      <c r="AB1001" s="422"/>
      <c r="AC1001" s="422"/>
      <c r="AD1001" s="79"/>
      <c r="AI1001" s="409"/>
      <c r="AJ1001" s="409"/>
      <c r="AK1001" s="409"/>
      <c r="AL1001" s="79"/>
      <c r="AM1001" s="79"/>
      <c r="AN1001" s="79"/>
      <c r="AS1001" s="409"/>
      <c r="AT1001" s="409"/>
      <c r="AU1001" s="409"/>
      <c r="AV1001" s="422"/>
      <c r="AW1001" s="422"/>
      <c r="AX1001" s="79"/>
      <c r="BC1001" s="409"/>
      <c r="BD1001" s="409"/>
      <c r="BE1001" s="409"/>
      <c r="BF1001" s="422"/>
      <c r="BG1001" s="422"/>
      <c r="BH1001" s="79"/>
      <c r="BM1001" s="409"/>
      <c r="BN1001" s="409"/>
      <c r="BO1001" s="409"/>
      <c r="BP1001" s="422"/>
      <c r="BQ1001" s="422"/>
      <c r="BR1001" s="79"/>
      <c r="BW1001" s="79"/>
      <c r="BX1001" s="79"/>
      <c r="BY1001" s="79"/>
      <c r="BZ1001" s="422"/>
      <c r="CA1001" s="422"/>
      <c r="CB1001" s="79"/>
      <c r="CG1001" s="409"/>
      <c r="CH1001" s="409"/>
      <c r="CI1001" s="409"/>
      <c r="CJ1001" s="422"/>
      <c r="CK1001" s="422"/>
      <c r="CL1001" s="79"/>
      <c r="CQ1001" s="409"/>
      <c r="CR1001" s="409"/>
      <c r="CS1001" s="409"/>
      <c r="CT1001" s="422"/>
      <c r="CU1001" s="422"/>
    </row>
    <row r="1002" spans="5:99">
      <c r="E1002" s="79"/>
      <c r="F1002" s="79"/>
      <c r="G1002" s="79"/>
      <c r="H1002" s="79"/>
      <c r="I1002" s="79"/>
      <c r="J1002" s="79"/>
      <c r="O1002" s="409"/>
      <c r="P1002" s="409"/>
      <c r="Q1002" s="409"/>
      <c r="R1002" s="422"/>
      <c r="S1002" s="422"/>
      <c r="T1002" s="79"/>
      <c r="Y1002" s="409"/>
      <c r="Z1002" s="409"/>
      <c r="AA1002" s="409"/>
      <c r="AB1002" s="422"/>
      <c r="AC1002" s="422"/>
      <c r="AD1002" s="79"/>
      <c r="AI1002" s="409"/>
      <c r="AJ1002" s="409"/>
      <c r="AK1002" s="409"/>
      <c r="AL1002" s="79"/>
      <c r="AM1002" s="79"/>
      <c r="AN1002" s="79"/>
      <c r="AS1002" s="409"/>
      <c r="AT1002" s="409"/>
      <c r="AU1002" s="409"/>
      <c r="AV1002" s="422"/>
      <c r="AW1002" s="422"/>
      <c r="AX1002" s="79"/>
      <c r="BC1002" s="409"/>
      <c r="BD1002" s="409"/>
      <c r="BE1002" s="409"/>
      <c r="BF1002" s="422"/>
      <c r="BG1002" s="422"/>
      <c r="BH1002" s="79"/>
      <c r="BM1002" s="409"/>
      <c r="BN1002" s="409"/>
      <c r="BO1002" s="409"/>
      <c r="BP1002" s="422"/>
      <c r="BQ1002" s="422"/>
      <c r="BR1002" s="79"/>
      <c r="BW1002" s="79"/>
      <c r="BX1002" s="79"/>
      <c r="BY1002" s="79"/>
      <c r="BZ1002" s="422"/>
      <c r="CA1002" s="422"/>
      <c r="CB1002" s="79"/>
      <c r="CG1002" s="409"/>
      <c r="CH1002" s="409"/>
      <c r="CI1002" s="409"/>
      <c r="CJ1002" s="422"/>
      <c r="CK1002" s="422"/>
      <c r="CL1002" s="79"/>
      <c r="CQ1002" s="409"/>
      <c r="CR1002" s="409"/>
      <c r="CS1002" s="409"/>
      <c r="CT1002" s="422"/>
      <c r="CU1002" s="422"/>
    </row>
    <row r="1003" spans="5:99">
      <c r="E1003" s="79"/>
      <c r="F1003" s="79"/>
      <c r="G1003" s="79"/>
      <c r="H1003" s="79"/>
      <c r="I1003" s="79"/>
      <c r="J1003" s="79"/>
      <c r="O1003" s="409"/>
      <c r="P1003" s="409"/>
      <c r="Q1003" s="409"/>
      <c r="R1003" s="422"/>
      <c r="S1003" s="422"/>
      <c r="T1003" s="79"/>
      <c r="Y1003" s="409"/>
      <c r="Z1003" s="409"/>
      <c r="AA1003" s="409"/>
      <c r="AB1003" s="422"/>
      <c r="AC1003" s="422"/>
      <c r="AD1003" s="79"/>
      <c r="AI1003" s="409"/>
      <c r="AJ1003" s="409"/>
      <c r="AK1003" s="409"/>
      <c r="AL1003" s="79"/>
      <c r="AM1003" s="79"/>
      <c r="AN1003" s="79"/>
      <c r="AS1003" s="409"/>
      <c r="AT1003" s="409"/>
      <c r="AU1003" s="409"/>
      <c r="AV1003" s="422"/>
      <c r="AW1003" s="422"/>
      <c r="AX1003" s="79"/>
      <c r="BC1003" s="409"/>
      <c r="BD1003" s="409"/>
      <c r="BE1003" s="409"/>
      <c r="BF1003" s="422"/>
      <c r="BG1003" s="422"/>
      <c r="BH1003" s="79"/>
      <c r="BM1003" s="409"/>
      <c r="BN1003" s="409"/>
      <c r="BO1003" s="409"/>
      <c r="BP1003" s="422"/>
      <c r="BQ1003" s="422"/>
      <c r="BR1003" s="79"/>
      <c r="BW1003" s="79"/>
      <c r="BX1003" s="79"/>
      <c r="BY1003" s="79"/>
      <c r="BZ1003" s="422"/>
      <c r="CA1003" s="422"/>
      <c r="CB1003" s="79"/>
      <c r="CG1003" s="409"/>
      <c r="CH1003" s="409"/>
      <c r="CI1003" s="409"/>
      <c r="CJ1003" s="422"/>
      <c r="CK1003" s="422"/>
      <c r="CL1003" s="79"/>
      <c r="CQ1003" s="409"/>
      <c r="CR1003" s="409"/>
      <c r="CS1003" s="409"/>
      <c r="CT1003" s="422"/>
      <c r="CU1003" s="422"/>
    </row>
    <row r="1004" spans="5:99">
      <c r="E1004" s="79"/>
      <c r="F1004" s="79"/>
      <c r="G1004" s="79"/>
      <c r="H1004" s="79"/>
      <c r="I1004" s="79"/>
      <c r="J1004" s="79"/>
      <c r="O1004" s="409"/>
      <c r="P1004" s="409"/>
      <c r="Q1004" s="409"/>
      <c r="R1004" s="422"/>
      <c r="S1004" s="422"/>
      <c r="T1004" s="79"/>
      <c r="Y1004" s="409"/>
      <c r="Z1004" s="409"/>
      <c r="AA1004" s="409"/>
      <c r="AB1004" s="422"/>
      <c r="AC1004" s="422"/>
      <c r="AD1004" s="79"/>
      <c r="AI1004" s="409"/>
      <c r="AJ1004" s="409"/>
      <c r="AK1004" s="409"/>
      <c r="AL1004" s="79"/>
      <c r="AM1004" s="79"/>
      <c r="AN1004" s="79"/>
      <c r="AS1004" s="409"/>
      <c r="AT1004" s="409"/>
      <c r="AU1004" s="409"/>
      <c r="AV1004" s="422"/>
      <c r="AW1004" s="422"/>
      <c r="AX1004" s="79"/>
      <c r="BC1004" s="409"/>
      <c r="BD1004" s="409"/>
      <c r="BE1004" s="409"/>
      <c r="BF1004" s="422"/>
      <c r="BG1004" s="422"/>
      <c r="BH1004" s="79"/>
      <c r="BM1004" s="409"/>
      <c r="BN1004" s="409"/>
      <c r="BO1004" s="409"/>
      <c r="BP1004" s="422"/>
      <c r="BQ1004" s="422"/>
      <c r="BR1004" s="79"/>
      <c r="BW1004" s="79"/>
      <c r="BX1004" s="79"/>
      <c r="BY1004" s="79"/>
      <c r="BZ1004" s="422"/>
      <c r="CA1004" s="422"/>
      <c r="CB1004" s="79"/>
      <c r="CG1004" s="409"/>
      <c r="CH1004" s="409"/>
      <c r="CI1004" s="409"/>
      <c r="CJ1004" s="422"/>
      <c r="CK1004" s="422"/>
      <c r="CL1004" s="79"/>
      <c r="CQ1004" s="409"/>
      <c r="CR1004" s="409"/>
      <c r="CS1004" s="409"/>
      <c r="CT1004" s="422"/>
      <c r="CU1004" s="422"/>
    </row>
    <row r="1005" spans="5:99">
      <c r="E1005" s="79"/>
      <c r="F1005" s="79"/>
      <c r="G1005" s="79"/>
      <c r="H1005" s="79"/>
      <c r="I1005" s="79"/>
      <c r="J1005" s="79"/>
      <c r="O1005" s="409"/>
      <c r="P1005" s="409"/>
      <c r="Q1005" s="409"/>
      <c r="R1005" s="422"/>
      <c r="S1005" s="422"/>
      <c r="T1005" s="79"/>
      <c r="Y1005" s="409"/>
      <c r="Z1005" s="409"/>
      <c r="AA1005" s="409"/>
      <c r="AB1005" s="422"/>
      <c r="AC1005" s="422"/>
      <c r="AD1005" s="79"/>
      <c r="AI1005" s="409"/>
      <c r="AJ1005" s="409"/>
      <c r="AK1005" s="409"/>
      <c r="AL1005" s="79"/>
      <c r="AM1005" s="79"/>
      <c r="AN1005" s="79"/>
      <c r="AS1005" s="409"/>
      <c r="AT1005" s="409"/>
      <c r="AU1005" s="409"/>
      <c r="AV1005" s="422"/>
      <c r="AW1005" s="422"/>
      <c r="AX1005" s="79"/>
      <c r="BC1005" s="409"/>
      <c r="BD1005" s="409"/>
      <c r="BE1005" s="409"/>
      <c r="BF1005" s="422"/>
      <c r="BG1005" s="422"/>
      <c r="BH1005" s="79"/>
      <c r="BM1005" s="409"/>
      <c r="BN1005" s="409"/>
      <c r="BO1005" s="409"/>
      <c r="BP1005" s="422"/>
      <c r="BQ1005" s="422"/>
      <c r="BR1005" s="79"/>
      <c r="BW1005" s="79"/>
      <c r="BX1005" s="79"/>
      <c r="BY1005" s="79"/>
      <c r="BZ1005" s="422"/>
      <c r="CA1005" s="422"/>
      <c r="CB1005" s="79"/>
      <c r="CG1005" s="409"/>
      <c r="CH1005" s="409"/>
      <c r="CI1005" s="409"/>
      <c r="CJ1005" s="422"/>
      <c r="CK1005" s="422"/>
      <c r="CL1005" s="79"/>
      <c r="CQ1005" s="409"/>
      <c r="CR1005" s="409"/>
      <c r="CS1005" s="409"/>
      <c r="CT1005" s="422"/>
      <c r="CU1005" s="422"/>
    </row>
    <row r="1006" spans="5:99">
      <c r="E1006" s="79"/>
      <c r="F1006" s="79"/>
      <c r="G1006" s="79"/>
      <c r="H1006" s="79"/>
      <c r="I1006" s="79"/>
      <c r="J1006" s="79"/>
      <c r="O1006" s="409"/>
      <c r="P1006" s="409"/>
      <c r="Q1006" s="409"/>
      <c r="R1006" s="422"/>
      <c r="S1006" s="422"/>
      <c r="T1006" s="79"/>
      <c r="Y1006" s="409"/>
      <c r="Z1006" s="409"/>
      <c r="AA1006" s="409"/>
      <c r="AB1006" s="422"/>
      <c r="AC1006" s="422"/>
      <c r="AD1006" s="79"/>
      <c r="AI1006" s="409"/>
      <c r="AJ1006" s="409"/>
      <c r="AK1006" s="409"/>
      <c r="AL1006" s="79"/>
      <c r="AM1006" s="79"/>
      <c r="AN1006" s="79"/>
      <c r="AS1006" s="409"/>
      <c r="AT1006" s="409"/>
      <c r="AU1006" s="409"/>
      <c r="AV1006" s="422"/>
      <c r="AW1006" s="422"/>
      <c r="AX1006" s="79"/>
      <c r="BC1006" s="409"/>
      <c r="BD1006" s="409"/>
      <c r="BE1006" s="409"/>
      <c r="BF1006" s="422"/>
      <c r="BG1006" s="422"/>
      <c r="BH1006" s="79"/>
      <c r="BM1006" s="409"/>
      <c r="BN1006" s="409"/>
      <c r="BO1006" s="409"/>
      <c r="BP1006" s="422"/>
      <c r="BQ1006" s="422"/>
      <c r="BR1006" s="79"/>
      <c r="BW1006" s="79"/>
      <c r="BX1006" s="79"/>
      <c r="BY1006" s="79"/>
      <c r="BZ1006" s="422"/>
      <c r="CA1006" s="422"/>
      <c r="CB1006" s="79"/>
      <c r="CG1006" s="409"/>
      <c r="CH1006" s="409"/>
      <c r="CI1006" s="409"/>
      <c r="CJ1006" s="422"/>
      <c r="CK1006" s="422"/>
      <c r="CL1006" s="79"/>
      <c r="CQ1006" s="409"/>
      <c r="CR1006" s="409"/>
      <c r="CS1006" s="409"/>
      <c r="CT1006" s="422"/>
      <c r="CU1006" s="422"/>
    </row>
    <row r="1007" spans="5:99">
      <c r="E1007" s="79"/>
      <c r="F1007" s="79"/>
      <c r="G1007" s="79"/>
      <c r="H1007" s="79"/>
      <c r="I1007" s="79"/>
      <c r="J1007" s="79"/>
      <c r="O1007" s="409"/>
      <c r="P1007" s="409"/>
      <c r="Q1007" s="409"/>
      <c r="R1007" s="422"/>
      <c r="S1007" s="422"/>
      <c r="T1007" s="79"/>
      <c r="Y1007" s="409"/>
      <c r="Z1007" s="409"/>
      <c r="AA1007" s="409"/>
      <c r="AB1007" s="422"/>
      <c r="AC1007" s="422"/>
      <c r="AD1007" s="79"/>
      <c r="AI1007" s="409"/>
      <c r="AJ1007" s="409"/>
      <c r="AK1007" s="409"/>
      <c r="AL1007" s="79"/>
      <c r="AM1007" s="79"/>
      <c r="AN1007" s="79"/>
      <c r="AS1007" s="409"/>
      <c r="AT1007" s="409"/>
      <c r="AU1007" s="409"/>
      <c r="AV1007" s="422"/>
      <c r="AW1007" s="422"/>
      <c r="AX1007" s="79"/>
      <c r="BC1007" s="409"/>
      <c r="BD1007" s="409"/>
      <c r="BE1007" s="409"/>
      <c r="BF1007" s="422"/>
      <c r="BG1007" s="422"/>
      <c r="BH1007" s="79"/>
      <c r="BM1007" s="409"/>
      <c r="BN1007" s="409"/>
      <c r="BO1007" s="409"/>
      <c r="BP1007" s="422"/>
      <c r="BQ1007" s="422"/>
      <c r="BR1007" s="79"/>
      <c r="BW1007" s="79"/>
      <c r="BX1007" s="79"/>
      <c r="BY1007" s="79"/>
      <c r="BZ1007" s="422"/>
      <c r="CA1007" s="422"/>
      <c r="CB1007" s="79"/>
      <c r="CG1007" s="409"/>
      <c r="CH1007" s="409"/>
      <c r="CI1007" s="409"/>
      <c r="CJ1007" s="422"/>
      <c r="CK1007" s="422"/>
      <c r="CL1007" s="79"/>
      <c r="CQ1007" s="409"/>
      <c r="CR1007" s="409"/>
      <c r="CS1007" s="409"/>
      <c r="CT1007" s="422"/>
      <c r="CU1007" s="422"/>
    </row>
    <row r="1008" spans="5:99">
      <c r="E1008" s="79"/>
      <c r="F1008" s="79"/>
      <c r="G1008" s="79"/>
      <c r="H1008" s="79"/>
      <c r="I1008" s="79"/>
      <c r="J1008" s="79"/>
      <c r="O1008" s="409"/>
      <c r="P1008" s="409"/>
      <c r="Q1008" s="409"/>
      <c r="R1008" s="422"/>
      <c r="S1008" s="422"/>
      <c r="T1008" s="79"/>
      <c r="Y1008" s="409"/>
      <c r="Z1008" s="409"/>
      <c r="AA1008" s="409"/>
      <c r="AB1008" s="422"/>
      <c r="AC1008" s="422"/>
      <c r="AD1008" s="79"/>
      <c r="AI1008" s="409"/>
      <c r="AJ1008" s="409"/>
      <c r="AK1008" s="409"/>
      <c r="AL1008" s="79"/>
      <c r="AM1008" s="79"/>
      <c r="AN1008" s="79"/>
      <c r="AS1008" s="409"/>
      <c r="AT1008" s="409"/>
      <c r="AU1008" s="409"/>
      <c r="AV1008" s="422"/>
      <c r="AW1008" s="422"/>
      <c r="AX1008" s="79"/>
      <c r="BC1008" s="409"/>
      <c r="BD1008" s="409"/>
      <c r="BE1008" s="409"/>
      <c r="BF1008" s="422"/>
      <c r="BG1008" s="422"/>
      <c r="BH1008" s="79"/>
      <c r="BM1008" s="409"/>
      <c r="BN1008" s="409"/>
      <c r="BO1008" s="409"/>
      <c r="BP1008" s="422"/>
      <c r="BQ1008" s="422"/>
      <c r="BR1008" s="79"/>
      <c r="BW1008" s="79"/>
      <c r="BX1008" s="79"/>
      <c r="BY1008" s="79"/>
      <c r="BZ1008" s="422"/>
      <c r="CA1008" s="422"/>
      <c r="CB1008" s="79"/>
      <c r="CG1008" s="409"/>
      <c r="CH1008" s="409"/>
      <c r="CI1008" s="409"/>
      <c r="CJ1008" s="422"/>
      <c r="CK1008" s="422"/>
      <c r="CL1008" s="79"/>
      <c r="CQ1008" s="409"/>
      <c r="CR1008" s="409"/>
      <c r="CS1008" s="409"/>
      <c r="CT1008" s="422"/>
      <c r="CU1008" s="422"/>
    </row>
    <row r="1009" spans="5:99">
      <c r="E1009" s="79"/>
      <c r="F1009" s="79"/>
      <c r="G1009" s="79"/>
      <c r="H1009" s="79"/>
      <c r="I1009" s="79"/>
      <c r="J1009" s="79"/>
      <c r="O1009" s="409"/>
      <c r="P1009" s="409"/>
      <c r="Q1009" s="409"/>
      <c r="R1009" s="422"/>
      <c r="S1009" s="422"/>
      <c r="T1009" s="79"/>
      <c r="Y1009" s="409"/>
      <c r="Z1009" s="409"/>
      <c r="AA1009" s="409"/>
      <c r="AB1009" s="422"/>
      <c r="AC1009" s="422"/>
      <c r="AD1009" s="79"/>
      <c r="AI1009" s="409"/>
      <c r="AJ1009" s="409"/>
      <c r="AK1009" s="409"/>
      <c r="AL1009" s="79"/>
      <c r="AM1009" s="79"/>
      <c r="AN1009" s="79"/>
      <c r="AS1009" s="409"/>
      <c r="AT1009" s="409"/>
      <c r="AU1009" s="409"/>
      <c r="AV1009" s="422"/>
      <c r="AW1009" s="422"/>
      <c r="AX1009" s="79"/>
      <c r="BC1009" s="409"/>
      <c r="BD1009" s="409"/>
      <c r="BE1009" s="409"/>
      <c r="BF1009" s="422"/>
      <c r="BG1009" s="422"/>
      <c r="BH1009" s="79"/>
      <c r="BM1009" s="409"/>
      <c r="BN1009" s="409"/>
      <c r="BO1009" s="409"/>
      <c r="BP1009" s="422"/>
      <c r="BQ1009" s="422"/>
      <c r="BR1009" s="79"/>
      <c r="BW1009" s="79"/>
      <c r="BX1009" s="79"/>
      <c r="BY1009" s="79"/>
      <c r="BZ1009" s="422"/>
      <c r="CA1009" s="422"/>
      <c r="CB1009" s="79"/>
      <c r="CG1009" s="409"/>
      <c r="CH1009" s="409"/>
      <c r="CI1009" s="409"/>
      <c r="CJ1009" s="422"/>
      <c r="CK1009" s="422"/>
      <c r="CL1009" s="79"/>
      <c r="CQ1009" s="409"/>
      <c r="CR1009" s="409"/>
      <c r="CS1009" s="409"/>
      <c r="CT1009" s="422"/>
      <c r="CU1009" s="422"/>
    </row>
    <row r="1010" spans="5:99">
      <c r="E1010" s="79"/>
      <c r="F1010" s="79"/>
      <c r="G1010" s="79"/>
      <c r="H1010" s="79"/>
      <c r="I1010" s="79"/>
      <c r="J1010" s="79"/>
      <c r="O1010" s="409"/>
      <c r="P1010" s="409"/>
      <c r="Q1010" s="409"/>
      <c r="R1010" s="422"/>
      <c r="S1010" s="422"/>
      <c r="T1010" s="79"/>
      <c r="Y1010" s="409"/>
      <c r="Z1010" s="409"/>
      <c r="AA1010" s="409"/>
      <c r="AB1010" s="422"/>
      <c r="AC1010" s="422"/>
      <c r="AD1010" s="79"/>
      <c r="AI1010" s="409"/>
      <c r="AJ1010" s="409"/>
      <c r="AK1010" s="409"/>
      <c r="AL1010" s="79"/>
      <c r="AM1010" s="79"/>
      <c r="AN1010" s="79"/>
      <c r="AS1010" s="409"/>
      <c r="AT1010" s="409"/>
      <c r="AU1010" s="409"/>
      <c r="AV1010" s="422"/>
      <c r="AW1010" s="422"/>
      <c r="AX1010" s="79"/>
      <c r="BC1010" s="409"/>
      <c r="BD1010" s="409"/>
      <c r="BE1010" s="409"/>
      <c r="BF1010" s="422"/>
      <c r="BG1010" s="422"/>
      <c r="BH1010" s="79"/>
      <c r="BM1010" s="409"/>
      <c r="BN1010" s="409"/>
      <c r="BO1010" s="409"/>
      <c r="BP1010" s="422"/>
      <c r="BQ1010" s="422"/>
      <c r="BR1010" s="79"/>
      <c r="BW1010" s="79"/>
      <c r="BX1010" s="79"/>
      <c r="BY1010" s="79"/>
      <c r="BZ1010" s="422"/>
      <c r="CA1010" s="422"/>
      <c r="CB1010" s="79"/>
      <c r="CG1010" s="409"/>
      <c r="CH1010" s="409"/>
      <c r="CI1010" s="409"/>
      <c r="CJ1010" s="422"/>
      <c r="CK1010" s="422"/>
      <c r="CL1010" s="79"/>
      <c r="CQ1010" s="409"/>
      <c r="CR1010" s="409"/>
      <c r="CS1010" s="409"/>
      <c r="CT1010" s="422"/>
      <c r="CU1010" s="422"/>
    </row>
    <row r="1011" spans="5:99">
      <c r="E1011" s="79"/>
      <c r="F1011" s="79"/>
      <c r="G1011" s="79"/>
      <c r="H1011" s="79"/>
      <c r="I1011" s="79"/>
      <c r="J1011" s="79"/>
      <c r="O1011" s="409"/>
      <c r="P1011" s="409"/>
      <c r="Q1011" s="409"/>
      <c r="R1011" s="422"/>
      <c r="S1011" s="422"/>
      <c r="T1011" s="79"/>
      <c r="Y1011" s="409"/>
      <c r="Z1011" s="409"/>
      <c r="AA1011" s="409"/>
      <c r="AB1011" s="422"/>
      <c r="AC1011" s="422"/>
      <c r="AD1011" s="79"/>
      <c r="AI1011" s="409"/>
      <c r="AJ1011" s="409"/>
      <c r="AK1011" s="409"/>
      <c r="AL1011" s="79"/>
      <c r="AM1011" s="79"/>
      <c r="AN1011" s="79"/>
      <c r="AS1011" s="409"/>
      <c r="AT1011" s="409"/>
      <c r="AU1011" s="409"/>
      <c r="AV1011" s="422"/>
      <c r="AW1011" s="422"/>
      <c r="AX1011" s="79"/>
      <c r="BC1011" s="409"/>
      <c r="BD1011" s="409"/>
      <c r="BE1011" s="409"/>
      <c r="BF1011" s="422"/>
      <c r="BG1011" s="422"/>
      <c r="BH1011" s="79"/>
      <c r="BM1011" s="409"/>
      <c r="BN1011" s="409"/>
      <c r="BO1011" s="409"/>
      <c r="BP1011" s="422"/>
      <c r="BQ1011" s="422"/>
      <c r="BR1011" s="79"/>
      <c r="BW1011" s="79"/>
      <c r="BX1011" s="79"/>
      <c r="BY1011" s="79"/>
      <c r="BZ1011" s="422"/>
      <c r="CA1011" s="422"/>
      <c r="CB1011" s="79"/>
      <c r="CG1011" s="409"/>
      <c r="CH1011" s="409"/>
      <c r="CI1011" s="409"/>
      <c r="CJ1011" s="422"/>
      <c r="CK1011" s="422"/>
      <c r="CL1011" s="79"/>
      <c r="CQ1011" s="409"/>
      <c r="CR1011" s="409"/>
      <c r="CS1011" s="409"/>
      <c r="CT1011" s="422"/>
      <c r="CU1011" s="422"/>
    </row>
    <row r="1012" spans="5:99">
      <c r="E1012" s="79"/>
      <c r="F1012" s="79"/>
      <c r="G1012" s="79"/>
      <c r="H1012" s="79"/>
      <c r="I1012" s="79"/>
      <c r="J1012" s="79"/>
      <c r="O1012" s="409"/>
      <c r="P1012" s="409"/>
      <c r="Q1012" s="409"/>
      <c r="R1012" s="422"/>
      <c r="S1012" s="422"/>
      <c r="T1012" s="79"/>
      <c r="Y1012" s="409"/>
      <c r="Z1012" s="409"/>
      <c r="AA1012" s="409"/>
      <c r="AB1012" s="422"/>
      <c r="AC1012" s="422"/>
      <c r="AD1012" s="79"/>
      <c r="AI1012" s="409"/>
      <c r="AJ1012" s="409"/>
      <c r="AK1012" s="409"/>
      <c r="AL1012" s="79"/>
      <c r="AM1012" s="79"/>
      <c r="AN1012" s="79"/>
      <c r="AS1012" s="409"/>
      <c r="AT1012" s="409"/>
      <c r="AU1012" s="409"/>
      <c r="AV1012" s="422"/>
      <c r="AW1012" s="422"/>
      <c r="AX1012" s="79"/>
      <c r="BC1012" s="409"/>
      <c r="BD1012" s="409"/>
      <c r="BE1012" s="409"/>
      <c r="BF1012" s="422"/>
      <c r="BG1012" s="422"/>
      <c r="BH1012" s="79"/>
      <c r="BM1012" s="409"/>
      <c r="BN1012" s="409"/>
      <c r="BO1012" s="409"/>
      <c r="BP1012" s="422"/>
      <c r="BQ1012" s="422"/>
      <c r="BR1012" s="79"/>
      <c r="BW1012" s="79"/>
      <c r="BX1012" s="79"/>
      <c r="BY1012" s="79"/>
      <c r="BZ1012" s="422"/>
      <c r="CA1012" s="422"/>
      <c r="CB1012" s="79"/>
      <c r="CG1012" s="409"/>
      <c r="CH1012" s="409"/>
      <c r="CI1012" s="409"/>
      <c r="CJ1012" s="422"/>
      <c r="CK1012" s="422"/>
      <c r="CL1012" s="79"/>
      <c r="CQ1012" s="409"/>
      <c r="CR1012" s="409"/>
      <c r="CS1012" s="409"/>
      <c r="CT1012" s="422"/>
      <c r="CU1012" s="422"/>
    </row>
    <row r="1013" spans="5:99">
      <c r="E1013" s="79"/>
      <c r="F1013" s="79"/>
      <c r="G1013" s="79"/>
      <c r="H1013" s="79"/>
      <c r="I1013" s="79"/>
      <c r="J1013" s="79"/>
      <c r="O1013" s="409"/>
      <c r="P1013" s="409"/>
      <c r="Q1013" s="409"/>
      <c r="R1013" s="422"/>
      <c r="S1013" s="422"/>
      <c r="T1013" s="79"/>
      <c r="Y1013" s="409"/>
      <c r="Z1013" s="409"/>
      <c r="AA1013" s="409"/>
      <c r="AB1013" s="422"/>
      <c r="AC1013" s="422"/>
      <c r="AD1013" s="79"/>
      <c r="AI1013" s="409"/>
      <c r="AJ1013" s="409"/>
      <c r="AK1013" s="409"/>
      <c r="AL1013" s="79"/>
      <c r="AM1013" s="79"/>
      <c r="AN1013" s="79"/>
      <c r="AS1013" s="409"/>
      <c r="AT1013" s="409"/>
      <c r="AU1013" s="409"/>
      <c r="AV1013" s="422"/>
      <c r="AW1013" s="422"/>
      <c r="AX1013" s="79"/>
      <c r="BC1013" s="409"/>
      <c r="BD1013" s="409"/>
      <c r="BE1013" s="409"/>
      <c r="BF1013" s="422"/>
      <c r="BG1013" s="422"/>
      <c r="BH1013" s="79"/>
      <c r="BM1013" s="409"/>
      <c r="BN1013" s="409"/>
      <c r="BO1013" s="409"/>
      <c r="BP1013" s="422"/>
      <c r="BQ1013" s="422"/>
      <c r="BR1013" s="79"/>
      <c r="BW1013" s="79"/>
      <c r="BX1013" s="79"/>
      <c r="BY1013" s="79"/>
      <c r="BZ1013" s="422"/>
      <c r="CA1013" s="422"/>
      <c r="CB1013" s="79"/>
      <c r="CG1013" s="409"/>
      <c r="CH1013" s="409"/>
      <c r="CI1013" s="409"/>
      <c r="CJ1013" s="422"/>
      <c r="CK1013" s="422"/>
      <c r="CL1013" s="79"/>
      <c r="CQ1013" s="409"/>
      <c r="CR1013" s="409"/>
      <c r="CS1013" s="409"/>
      <c r="CT1013" s="422"/>
      <c r="CU1013" s="422"/>
    </row>
    <row r="1014" spans="5:99">
      <c r="E1014" s="79"/>
      <c r="F1014" s="79"/>
      <c r="G1014" s="79"/>
      <c r="H1014" s="79"/>
      <c r="I1014" s="79"/>
      <c r="J1014" s="79"/>
      <c r="O1014" s="409"/>
      <c r="P1014" s="409"/>
      <c r="Q1014" s="409"/>
      <c r="R1014" s="422"/>
      <c r="S1014" s="422"/>
      <c r="T1014" s="79"/>
      <c r="Y1014" s="409"/>
      <c r="Z1014" s="409"/>
      <c r="AA1014" s="409"/>
      <c r="AB1014" s="422"/>
      <c r="AC1014" s="422"/>
      <c r="AD1014" s="79"/>
      <c r="AI1014" s="409"/>
      <c r="AJ1014" s="409"/>
      <c r="AK1014" s="409"/>
      <c r="AL1014" s="79"/>
      <c r="AM1014" s="79"/>
      <c r="AN1014" s="79"/>
      <c r="AS1014" s="409"/>
      <c r="AT1014" s="409"/>
      <c r="AU1014" s="409"/>
      <c r="AV1014" s="422"/>
      <c r="AW1014" s="422"/>
      <c r="AX1014" s="79"/>
      <c r="BC1014" s="409"/>
      <c r="BD1014" s="409"/>
      <c r="BE1014" s="409"/>
      <c r="BF1014" s="422"/>
      <c r="BG1014" s="422"/>
      <c r="BH1014" s="79"/>
      <c r="BM1014" s="409"/>
      <c r="BN1014" s="409"/>
      <c r="BO1014" s="409"/>
      <c r="BP1014" s="422"/>
      <c r="BQ1014" s="422"/>
      <c r="BR1014" s="79"/>
      <c r="BW1014" s="79"/>
      <c r="BX1014" s="79"/>
      <c r="BY1014" s="79"/>
      <c r="BZ1014" s="422"/>
      <c r="CA1014" s="422"/>
      <c r="CB1014" s="79"/>
      <c r="CG1014" s="409"/>
      <c r="CH1014" s="409"/>
      <c r="CI1014" s="409"/>
      <c r="CJ1014" s="422"/>
      <c r="CK1014" s="422"/>
      <c r="CL1014" s="79"/>
      <c r="CQ1014" s="409"/>
      <c r="CR1014" s="409"/>
      <c r="CS1014" s="409"/>
      <c r="CT1014" s="422"/>
      <c r="CU1014" s="422"/>
    </row>
    <row r="1015" spans="5:99">
      <c r="E1015" s="79"/>
      <c r="F1015" s="79"/>
      <c r="G1015" s="79"/>
      <c r="H1015" s="79"/>
      <c r="I1015" s="79"/>
      <c r="J1015" s="79"/>
      <c r="O1015" s="409"/>
      <c r="P1015" s="409"/>
      <c r="Q1015" s="409"/>
      <c r="R1015" s="422"/>
      <c r="S1015" s="422"/>
      <c r="T1015" s="79"/>
      <c r="Y1015" s="409"/>
      <c r="Z1015" s="409"/>
      <c r="AA1015" s="409"/>
      <c r="AB1015" s="422"/>
      <c r="AC1015" s="422"/>
      <c r="AD1015" s="79"/>
      <c r="AI1015" s="409"/>
      <c r="AJ1015" s="409"/>
      <c r="AK1015" s="409"/>
      <c r="AL1015" s="79"/>
      <c r="AM1015" s="79"/>
      <c r="AN1015" s="79"/>
      <c r="AS1015" s="409"/>
      <c r="AT1015" s="409"/>
      <c r="AU1015" s="409"/>
      <c r="AV1015" s="422"/>
      <c r="AW1015" s="422"/>
      <c r="AX1015" s="79"/>
      <c r="BC1015" s="409"/>
      <c r="BD1015" s="409"/>
      <c r="BE1015" s="409"/>
      <c r="BF1015" s="422"/>
      <c r="BG1015" s="422"/>
      <c r="BH1015" s="79"/>
      <c r="BM1015" s="409"/>
      <c r="BN1015" s="409"/>
      <c r="BO1015" s="409"/>
      <c r="BP1015" s="422"/>
      <c r="BQ1015" s="422"/>
      <c r="BR1015" s="79"/>
      <c r="BW1015" s="79"/>
      <c r="BX1015" s="79"/>
      <c r="BY1015" s="79"/>
      <c r="BZ1015" s="422"/>
      <c r="CA1015" s="422"/>
      <c r="CB1015" s="79"/>
      <c r="CG1015" s="409"/>
      <c r="CH1015" s="409"/>
      <c r="CI1015" s="409"/>
      <c r="CJ1015" s="422"/>
      <c r="CK1015" s="422"/>
      <c r="CL1015" s="79"/>
      <c r="CQ1015" s="409"/>
      <c r="CR1015" s="409"/>
      <c r="CS1015" s="409"/>
      <c r="CT1015" s="422"/>
      <c r="CU1015" s="422"/>
    </row>
    <row r="1016" spans="5:99">
      <c r="E1016" s="79"/>
      <c r="F1016" s="79"/>
      <c r="G1016" s="79"/>
      <c r="H1016" s="79"/>
      <c r="I1016" s="79"/>
      <c r="J1016" s="79"/>
      <c r="O1016" s="409"/>
      <c r="P1016" s="409"/>
      <c r="Q1016" s="409"/>
      <c r="R1016" s="422"/>
      <c r="S1016" s="422"/>
      <c r="T1016" s="79"/>
      <c r="Y1016" s="409"/>
      <c r="Z1016" s="409"/>
      <c r="AA1016" s="409"/>
      <c r="AB1016" s="422"/>
      <c r="AC1016" s="422"/>
      <c r="AD1016" s="79"/>
      <c r="AI1016" s="409"/>
      <c r="AJ1016" s="409"/>
      <c r="AK1016" s="409"/>
      <c r="AL1016" s="79"/>
      <c r="AM1016" s="79"/>
      <c r="AN1016" s="79"/>
      <c r="AS1016" s="409"/>
      <c r="AT1016" s="409"/>
      <c r="AU1016" s="409"/>
      <c r="AV1016" s="422"/>
      <c r="AW1016" s="422"/>
      <c r="AX1016" s="79"/>
      <c r="BC1016" s="409"/>
      <c r="BD1016" s="409"/>
      <c r="BE1016" s="409"/>
      <c r="BF1016" s="422"/>
      <c r="BG1016" s="422"/>
      <c r="BH1016" s="79"/>
      <c r="BM1016" s="409"/>
      <c r="BN1016" s="409"/>
      <c r="BO1016" s="409"/>
      <c r="BP1016" s="422"/>
      <c r="BQ1016" s="422"/>
      <c r="BR1016" s="79"/>
      <c r="BW1016" s="79"/>
      <c r="BX1016" s="79"/>
      <c r="BY1016" s="79"/>
      <c r="BZ1016" s="422"/>
      <c r="CA1016" s="422"/>
      <c r="CB1016" s="79"/>
      <c r="CG1016" s="409"/>
      <c r="CH1016" s="409"/>
      <c r="CI1016" s="409"/>
      <c r="CJ1016" s="422"/>
      <c r="CK1016" s="422"/>
      <c r="CL1016" s="79"/>
      <c r="CQ1016" s="409"/>
      <c r="CR1016" s="409"/>
      <c r="CS1016" s="409"/>
      <c r="CT1016" s="422"/>
      <c r="CU1016" s="422"/>
    </row>
    <row r="1017" spans="5:99">
      <c r="E1017" s="79"/>
      <c r="F1017" s="79"/>
      <c r="G1017" s="79"/>
      <c r="H1017" s="79"/>
      <c r="I1017" s="79"/>
      <c r="J1017" s="79"/>
      <c r="O1017" s="409"/>
      <c r="P1017" s="409"/>
      <c r="Q1017" s="409"/>
      <c r="R1017" s="422"/>
      <c r="S1017" s="422"/>
      <c r="T1017" s="79"/>
      <c r="Y1017" s="409"/>
      <c r="Z1017" s="409"/>
      <c r="AA1017" s="409"/>
      <c r="AB1017" s="422"/>
      <c r="AC1017" s="422"/>
      <c r="AD1017" s="79"/>
      <c r="AI1017" s="409"/>
      <c r="AJ1017" s="409"/>
      <c r="AK1017" s="409"/>
      <c r="AL1017" s="79"/>
      <c r="AM1017" s="79"/>
      <c r="AN1017" s="79"/>
      <c r="AS1017" s="409"/>
      <c r="AT1017" s="409"/>
      <c r="AU1017" s="409"/>
      <c r="AV1017" s="422"/>
      <c r="AW1017" s="422"/>
      <c r="AX1017" s="79"/>
      <c r="BC1017" s="409"/>
      <c r="BD1017" s="409"/>
      <c r="BE1017" s="409"/>
      <c r="BF1017" s="422"/>
      <c r="BG1017" s="422"/>
      <c r="BH1017" s="79"/>
      <c r="BM1017" s="409"/>
      <c r="BN1017" s="409"/>
      <c r="BO1017" s="409"/>
      <c r="BP1017" s="422"/>
      <c r="BQ1017" s="422"/>
      <c r="BR1017" s="79"/>
      <c r="BW1017" s="79"/>
      <c r="BX1017" s="79"/>
      <c r="BY1017" s="79"/>
      <c r="BZ1017" s="422"/>
      <c r="CA1017" s="422"/>
      <c r="CB1017" s="79"/>
      <c r="CG1017" s="409"/>
      <c r="CH1017" s="409"/>
      <c r="CI1017" s="409"/>
      <c r="CJ1017" s="422"/>
      <c r="CK1017" s="422"/>
      <c r="CL1017" s="79"/>
      <c r="CQ1017" s="409"/>
      <c r="CR1017" s="409"/>
      <c r="CS1017" s="409"/>
      <c r="CT1017" s="422"/>
      <c r="CU1017" s="422"/>
    </row>
    <row r="1018" spans="5:99">
      <c r="E1018" s="79"/>
      <c r="F1018" s="79"/>
      <c r="G1018" s="79"/>
      <c r="H1018" s="79"/>
      <c r="I1018" s="79"/>
      <c r="J1018" s="79"/>
      <c r="O1018" s="409"/>
      <c r="P1018" s="409"/>
      <c r="Q1018" s="409"/>
      <c r="R1018" s="422"/>
      <c r="S1018" s="422"/>
      <c r="T1018" s="79"/>
      <c r="Y1018" s="409"/>
      <c r="Z1018" s="409"/>
      <c r="AA1018" s="409"/>
      <c r="AB1018" s="422"/>
      <c r="AC1018" s="422"/>
      <c r="AD1018" s="79"/>
      <c r="AI1018" s="409"/>
      <c r="AJ1018" s="409"/>
      <c r="AK1018" s="409"/>
      <c r="AL1018" s="79"/>
      <c r="AM1018" s="79"/>
      <c r="AN1018" s="79"/>
      <c r="AS1018" s="409"/>
      <c r="AT1018" s="409"/>
      <c r="AU1018" s="409"/>
      <c r="AV1018" s="422"/>
      <c r="AW1018" s="422"/>
      <c r="AX1018" s="79"/>
      <c r="BC1018" s="409"/>
      <c r="BD1018" s="409"/>
      <c r="BE1018" s="409"/>
      <c r="BF1018" s="422"/>
      <c r="BG1018" s="422"/>
      <c r="BH1018" s="79"/>
      <c r="BM1018" s="409"/>
      <c r="BN1018" s="409"/>
      <c r="BO1018" s="409"/>
      <c r="BP1018" s="422"/>
      <c r="BQ1018" s="422"/>
      <c r="BR1018" s="79"/>
      <c r="BW1018" s="79"/>
      <c r="BX1018" s="79"/>
      <c r="BY1018" s="79"/>
      <c r="BZ1018" s="422"/>
      <c r="CA1018" s="422"/>
      <c r="CB1018" s="79"/>
      <c r="CG1018" s="409"/>
      <c r="CH1018" s="409"/>
      <c r="CI1018" s="409"/>
      <c r="CJ1018" s="422"/>
      <c r="CK1018" s="422"/>
      <c r="CL1018" s="79"/>
      <c r="CQ1018" s="409"/>
      <c r="CR1018" s="409"/>
      <c r="CS1018" s="409"/>
      <c r="CT1018" s="422"/>
      <c r="CU1018" s="422"/>
    </row>
    <row r="1019" spans="5:99">
      <c r="E1019" s="79"/>
      <c r="F1019" s="79"/>
      <c r="G1019" s="79"/>
      <c r="H1019" s="79"/>
      <c r="I1019" s="79"/>
      <c r="J1019" s="79"/>
      <c r="O1019" s="409"/>
      <c r="P1019" s="409"/>
      <c r="Q1019" s="409"/>
      <c r="R1019" s="422"/>
      <c r="S1019" s="422"/>
      <c r="T1019" s="79"/>
      <c r="Y1019" s="409"/>
      <c r="Z1019" s="409"/>
      <c r="AA1019" s="409"/>
      <c r="AB1019" s="422"/>
      <c r="AC1019" s="422"/>
      <c r="AD1019" s="79"/>
      <c r="AI1019" s="409"/>
      <c r="AJ1019" s="409"/>
      <c r="AK1019" s="409"/>
      <c r="AL1019" s="79"/>
      <c r="AM1019" s="79"/>
      <c r="AN1019" s="79"/>
      <c r="AS1019" s="409"/>
      <c r="AT1019" s="409"/>
      <c r="AU1019" s="409"/>
      <c r="AV1019" s="422"/>
      <c r="AW1019" s="422"/>
      <c r="AX1019" s="79"/>
      <c r="BC1019" s="409"/>
      <c r="BD1019" s="409"/>
      <c r="BE1019" s="409"/>
      <c r="BF1019" s="422"/>
      <c r="BG1019" s="422"/>
      <c r="BH1019" s="79"/>
      <c r="BM1019" s="409"/>
      <c r="BN1019" s="409"/>
      <c r="BO1019" s="409"/>
      <c r="BP1019" s="422"/>
      <c r="BQ1019" s="422"/>
      <c r="BR1019" s="79"/>
      <c r="BW1019" s="79"/>
      <c r="BX1019" s="79"/>
      <c r="BY1019" s="79"/>
      <c r="BZ1019" s="422"/>
      <c r="CA1019" s="422"/>
      <c r="CB1019" s="79"/>
      <c r="CG1019" s="409"/>
      <c r="CH1019" s="409"/>
      <c r="CI1019" s="409"/>
      <c r="CJ1019" s="422"/>
      <c r="CK1019" s="422"/>
      <c r="CL1019" s="79"/>
      <c r="CQ1019" s="409"/>
      <c r="CR1019" s="409"/>
      <c r="CS1019" s="409"/>
      <c r="CT1019" s="422"/>
      <c r="CU1019" s="422"/>
    </row>
    <row r="1020" spans="5:99">
      <c r="E1020" s="79"/>
      <c r="F1020" s="79"/>
      <c r="G1020" s="79"/>
      <c r="H1020" s="79"/>
      <c r="I1020" s="79"/>
      <c r="J1020" s="79"/>
      <c r="O1020" s="409"/>
      <c r="P1020" s="409"/>
      <c r="Q1020" s="409"/>
      <c r="R1020" s="422"/>
      <c r="S1020" s="422"/>
      <c r="T1020" s="79"/>
      <c r="Y1020" s="409"/>
      <c r="Z1020" s="409"/>
      <c r="AA1020" s="409"/>
      <c r="AB1020" s="422"/>
      <c r="AC1020" s="422"/>
      <c r="AD1020" s="79"/>
      <c r="AI1020" s="409"/>
      <c r="AJ1020" s="409"/>
      <c r="AK1020" s="409"/>
      <c r="AL1020" s="79"/>
      <c r="AM1020" s="79"/>
      <c r="AN1020" s="79"/>
      <c r="AS1020" s="409"/>
      <c r="AT1020" s="409"/>
      <c r="AU1020" s="409"/>
      <c r="AV1020" s="422"/>
      <c r="AW1020" s="422"/>
      <c r="AX1020" s="79"/>
      <c r="BC1020" s="409"/>
      <c r="BD1020" s="409"/>
      <c r="BE1020" s="409"/>
      <c r="BF1020" s="422"/>
      <c r="BG1020" s="422"/>
      <c r="BH1020" s="79"/>
      <c r="BM1020" s="409"/>
      <c r="BN1020" s="409"/>
      <c r="BO1020" s="409"/>
      <c r="BP1020" s="422"/>
      <c r="BQ1020" s="422"/>
      <c r="BR1020" s="79"/>
      <c r="BW1020" s="79"/>
      <c r="BX1020" s="79"/>
      <c r="BY1020" s="79"/>
      <c r="BZ1020" s="422"/>
      <c r="CA1020" s="422"/>
      <c r="CB1020" s="79"/>
      <c r="CG1020" s="409"/>
      <c r="CH1020" s="409"/>
      <c r="CI1020" s="409"/>
      <c r="CJ1020" s="422"/>
      <c r="CK1020" s="422"/>
      <c r="CL1020" s="79"/>
      <c r="CQ1020" s="409"/>
      <c r="CR1020" s="409"/>
      <c r="CS1020" s="409"/>
      <c r="CT1020" s="422"/>
      <c r="CU1020" s="422"/>
    </row>
    <row r="1021" spans="5:99">
      <c r="E1021" s="79"/>
      <c r="F1021" s="79"/>
      <c r="G1021" s="79"/>
      <c r="H1021" s="79"/>
      <c r="I1021" s="79"/>
      <c r="J1021" s="79"/>
      <c r="O1021" s="409"/>
      <c r="P1021" s="409"/>
      <c r="Q1021" s="409"/>
      <c r="R1021" s="422"/>
      <c r="S1021" s="422"/>
      <c r="T1021" s="79"/>
      <c r="Y1021" s="409"/>
      <c r="Z1021" s="409"/>
      <c r="AA1021" s="409"/>
      <c r="AB1021" s="422"/>
      <c r="AC1021" s="422"/>
      <c r="AD1021" s="79"/>
      <c r="AI1021" s="409"/>
      <c r="AJ1021" s="409"/>
      <c r="AK1021" s="409"/>
      <c r="AL1021" s="79"/>
      <c r="AM1021" s="79"/>
      <c r="AN1021" s="79"/>
      <c r="AS1021" s="409"/>
      <c r="AT1021" s="409"/>
      <c r="AU1021" s="409"/>
      <c r="AV1021" s="422"/>
      <c r="AW1021" s="422"/>
      <c r="AX1021" s="79"/>
      <c r="BC1021" s="409"/>
      <c r="BD1021" s="409"/>
      <c r="BE1021" s="409"/>
      <c r="BF1021" s="422"/>
      <c r="BG1021" s="422"/>
      <c r="BH1021" s="79"/>
      <c r="BM1021" s="409"/>
      <c r="BN1021" s="409"/>
      <c r="BO1021" s="409"/>
      <c r="BP1021" s="422"/>
      <c r="BQ1021" s="422"/>
      <c r="BR1021" s="79"/>
      <c r="BW1021" s="79"/>
      <c r="BX1021" s="79"/>
      <c r="BY1021" s="79"/>
      <c r="BZ1021" s="422"/>
      <c r="CA1021" s="422"/>
      <c r="CB1021" s="79"/>
      <c r="CG1021" s="409"/>
      <c r="CH1021" s="409"/>
      <c r="CI1021" s="409"/>
      <c r="CJ1021" s="422"/>
      <c r="CK1021" s="422"/>
      <c r="CL1021" s="79"/>
      <c r="CQ1021" s="409"/>
      <c r="CR1021" s="409"/>
      <c r="CS1021" s="409"/>
      <c r="CT1021" s="422"/>
      <c r="CU1021" s="422"/>
    </row>
    <row r="1022" spans="5:99">
      <c r="E1022" s="79"/>
      <c r="F1022" s="79"/>
      <c r="G1022" s="79"/>
      <c r="H1022" s="79"/>
      <c r="I1022" s="79"/>
      <c r="J1022" s="79"/>
      <c r="O1022" s="409"/>
      <c r="P1022" s="409"/>
      <c r="Q1022" s="409"/>
      <c r="R1022" s="422"/>
      <c r="S1022" s="422"/>
      <c r="T1022" s="79"/>
      <c r="Y1022" s="409"/>
      <c r="Z1022" s="409"/>
      <c r="AA1022" s="409"/>
      <c r="AB1022" s="422"/>
      <c r="AC1022" s="422"/>
      <c r="AD1022" s="79"/>
      <c r="AI1022" s="409"/>
      <c r="AJ1022" s="409"/>
      <c r="AK1022" s="409"/>
      <c r="AL1022" s="79"/>
      <c r="AM1022" s="79"/>
      <c r="AN1022" s="79"/>
      <c r="AS1022" s="409"/>
      <c r="AT1022" s="409"/>
      <c r="AU1022" s="409"/>
      <c r="AV1022" s="422"/>
      <c r="AW1022" s="422"/>
      <c r="AX1022" s="79"/>
      <c r="BC1022" s="409"/>
      <c r="BD1022" s="409"/>
      <c r="BE1022" s="409"/>
      <c r="BF1022" s="422"/>
      <c r="BG1022" s="422"/>
      <c r="BH1022" s="79"/>
      <c r="BM1022" s="409"/>
      <c r="BN1022" s="409"/>
      <c r="BO1022" s="409"/>
      <c r="BP1022" s="422"/>
      <c r="BQ1022" s="422"/>
      <c r="BR1022" s="79"/>
      <c r="BW1022" s="79"/>
      <c r="BX1022" s="79"/>
      <c r="BY1022" s="79"/>
      <c r="BZ1022" s="422"/>
      <c r="CA1022" s="422"/>
      <c r="CB1022" s="79"/>
      <c r="CG1022" s="409"/>
      <c r="CH1022" s="409"/>
      <c r="CI1022" s="409"/>
      <c r="CJ1022" s="422"/>
      <c r="CK1022" s="422"/>
      <c r="CL1022" s="79"/>
      <c r="CQ1022" s="409"/>
      <c r="CR1022" s="409"/>
      <c r="CS1022" s="409"/>
      <c r="CT1022" s="422"/>
      <c r="CU1022" s="422"/>
    </row>
    <row r="1023" spans="5:99">
      <c r="E1023" s="79"/>
      <c r="F1023" s="79"/>
      <c r="G1023" s="79"/>
      <c r="H1023" s="79"/>
      <c r="I1023" s="79"/>
      <c r="J1023" s="79"/>
      <c r="O1023" s="409"/>
      <c r="P1023" s="409"/>
      <c r="Q1023" s="409"/>
      <c r="R1023" s="422"/>
      <c r="S1023" s="422"/>
      <c r="T1023" s="79"/>
      <c r="Y1023" s="409"/>
      <c r="Z1023" s="409"/>
      <c r="AA1023" s="409"/>
      <c r="AB1023" s="422"/>
      <c r="AC1023" s="422"/>
      <c r="AD1023" s="79"/>
      <c r="AI1023" s="409"/>
      <c r="AJ1023" s="409"/>
      <c r="AK1023" s="409"/>
      <c r="AL1023" s="79"/>
      <c r="AM1023" s="79"/>
      <c r="AN1023" s="79"/>
      <c r="AS1023" s="409"/>
      <c r="AT1023" s="409"/>
      <c r="AU1023" s="409"/>
      <c r="AV1023" s="422"/>
      <c r="AW1023" s="422"/>
      <c r="AX1023" s="79"/>
      <c r="BC1023" s="409"/>
      <c r="BD1023" s="409"/>
      <c r="BE1023" s="409"/>
      <c r="BF1023" s="422"/>
      <c r="BG1023" s="422"/>
      <c r="BH1023" s="79"/>
      <c r="BM1023" s="409"/>
      <c r="BN1023" s="409"/>
      <c r="BO1023" s="409"/>
      <c r="BP1023" s="422"/>
      <c r="BQ1023" s="422"/>
      <c r="BR1023" s="79"/>
      <c r="BW1023" s="79"/>
      <c r="BX1023" s="79"/>
      <c r="BY1023" s="79"/>
      <c r="BZ1023" s="422"/>
      <c r="CA1023" s="422"/>
      <c r="CB1023" s="79"/>
      <c r="CG1023" s="409"/>
      <c r="CH1023" s="409"/>
      <c r="CI1023" s="409"/>
      <c r="CJ1023" s="422"/>
      <c r="CK1023" s="422"/>
      <c r="CL1023" s="79"/>
      <c r="CQ1023" s="409"/>
      <c r="CR1023" s="409"/>
      <c r="CS1023" s="409"/>
      <c r="CT1023" s="422"/>
      <c r="CU1023" s="422"/>
    </row>
    <row r="1024" spans="5:99">
      <c r="E1024" s="79"/>
      <c r="F1024" s="79"/>
      <c r="G1024" s="79"/>
      <c r="H1024" s="79"/>
      <c r="I1024" s="79"/>
      <c r="J1024" s="79"/>
      <c r="O1024" s="409"/>
      <c r="P1024" s="409"/>
      <c r="Q1024" s="409"/>
      <c r="R1024" s="422"/>
      <c r="S1024" s="422"/>
      <c r="T1024" s="79"/>
      <c r="Y1024" s="409"/>
      <c r="Z1024" s="409"/>
      <c r="AA1024" s="409"/>
      <c r="AB1024" s="422"/>
      <c r="AC1024" s="422"/>
      <c r="AD1024" s="79"/>
      <c r="AI1024" s="409"/>
      <c r="AJ1024" s="409"/>
      <c r="AK1024" s="409"/>
      <c r="AL1024" s="79"/>
      <c r="AM1024" s="79"/>
      <c r="AN1024" s="79"/>
      <c r="AS1024" s="409"/>
      <c r="AT1024" s="409"/>
      <c r="AU1024" s="409"/>
      <c r="AV1024" s="422"/>
      <c r="AW1024" s="422"/>
      <c r="AX1024" s="79"/>
      <c r="BC1024" s="409"/>
      <c r="BD1024" s="409"/>
      <c r="BE1024" s="409"/>
      <c r="BF1024" s="422"/>
      <c r="BG1024" s="422"/>
      <c r="BH1024" s="79"/>
      <c r="BM1024" s="409"/>
      <c r="BN1024" s="409"/>
      <c r="BO1024" s="409"/>
      <c r="BP1024" s="422"/>
      <c r="BQ1024" s="422"/>
      <c r="BR1024" s="79"/>
      <c r="BW1024" s="79"/>
      <c r="BX1024" s="79"/>
      <c r="BY1024" s="79"/>
      <c r="BZ1024" s="422"/>
      <c r="CA1024" s="422"/>
      <c r="CB1024" s="79"/>
      <c r="CG1024" s="409"/>
      <c r="CH1024" s="409"/>
      <c r="CI1024" s="409"/>
      <c r="CJ1024" s="422"/>
      <c r="CK1024" s="422"/>
      <c r="CL1024" s="79"/>
      <c r="CQ1024" s="409"/>
      <c r="CR1024" s="409"/>
      <c r="CS1024" s="409"/>
      <c r="CT1024" s="422"/>
      <c r="CU1024" s="422"/>
    </row>
    <row r="1025" spans="5:99">
      <c r="E1025" s="79"/>
      <c r="F1025" s="79"/>
      <c r="G1025" s="79"/>
      <c r="H1025" s="79"/>
      <c r="I1025" s="79"/>
      <c r="J1025" s="79"/>
      <c r="O1025" s="409"/>
      <c r="P1025" s="409"/>
      <c r="Q1025" s="409"/>
      <c r="R1025" s="422"/>
      <c r="S1025" s="422"/>
      <c r="T1025" s="79"/>
      <c r="Y1025" s="409"/>
      <c r="Z1025" s="409"/>
      <c r="AA1025" s="409"/>
      <c r="AB1025" s="422"/>
      <c r="AC1025" s="422"/>
      <c r="AD1025" s="79"/>
      <c r="AI1025" s="409"/>
      <c r="AJ1025" s="409"/>
      <c r="AK1025" s="409"/>
      <c r="AL1025" s="79"/>
      <c r="AM1025" s="79"/>
      <c r="AN1025" s="79"/>
      <c r="AS1025" s="409"/>
      <c r="AT1025" s="409"/>
      <c r="AU1025" s="409"/>
      <c r="AV1025" s="422"/>
      <c r="AW1025" s="422"/>
      <c r="AX1025" s="79"/>
      <c r="BC1025" s="409"/>
      <c r="BD1025" s="409"/>
      <c r="BE1025" s="409"/>
      <c r="BF1025" s="422"/>
      <c r="BG1025" s="422"/>
      <c r="BH1025" s="79"/>
      <c r="BM1025" s="409"/>
      <c r="BN1025" s="409"/>
      <c r="BO1025" s="409"/>
      <c r="BP1025" s="422"/>
      <c r="BQ1025" s="422"/>
      <c r="BR1025" s="79"/>
      <c r="BW1025" s="79"/>
      <c r="BX1025" s="79"/>
      <c r="BY1025" s="79"/>
      <c r="BZ1025" s="422"/>
      <c r="CA1025" s="422"/>
      <c r="CB1025" s="79"/>
      <c r="CG1025" s="409"/>
      <c r="CH1025" s="409"/>
      <c r="CI1025" s="409"/>
      <c r="CJ1025" s="422"/>
      <c r="CK1025" s="422"/>
      <c r="CL1025" s="79"/>
      <c r="CQ1025" s="409"/>
      <c r="CR1025" s="409"/>
      <c r="CS1025" s="409"/>
      <c r="CT1025" s="422"/>
      <c r="CU1025" s="422"/>
    </row>
    <row r="1026" spans="5:99">
      <c r="E1026" s="79"/>
      <c r="F1026" s="79"/>
      <c r="G1026" s="79"/>
      <c r="H1026" s="79"/>
      <c r="I1026" s="79"/>
      <c r="J1026" s="79"/>
      <c r="O1026" s="409"/>
      <c r="P1026" s="409"/>
      <c r="Q1026" s="409"/>
      <c r="R1026" s="422"/>
      <c r="S1026" s="422"/>
      <c r="T1026" s="79"/>
      <c r="Y1026" s="409"/>
      <c r="Z1026" s="409"/>
      <c r="AA1026" s="409"/>
      <c r="AB1026" s="422"/>
      <c r="AC1026" s="422"/>
      <c r="AD1026" s="79"/>
      <c r="AI1026" s="409"/>
      <c r="AJ1026" s="409"/>
      <c r="AK1026" s="409"/>
      <c r="AL1026" s="79"/>
      <c r="AM1026" s="79"/>
      <c r="AN1026" s="79"/>
      <c r="AS1026" s="409"/>
      <c r="AT1026" s="409"/>
      <c r="AU1026" s="409"/>
      <c r="AV1026" s="422"/>
      <c r="AW1026" s="422"/>
      <c r="AX1026" s="79"/>
      <c r="BC1026" s="409"/>
      <c r="BD1026" s="409"/>
      <c r="BE1026" s="409"/>
      <c r="BF1026" s="422"/>
      <c r="BG1026" s="422"/>
      <c r="BH1026" s="79"/>
      <c r="BM1026" s="409"/>
      <c r="BN1026" s="409"/>
      <c r="BO1026" s="409"/>
      <c r="BP1026" s="422"/>
      <c r="BQ1026" s="422"/>
      <c r="BR1026" s="79"/>
      <c r="BW1026" s="79"/>
      <c r="BX1026" s="79"/>
      <c r="BY1026" s="79"/>
      <c r="BZ1026" s="422"/>
      <c r="CA1026" s="422"/>
      <c r="CB1026" s="79"/>
      <c r="CG1026" s="409"/>
      <c r="CH1026" s="409"/>
      <c r="CI1026" s="409"/>
      <c r="CJ1026" s="422"/>
      <c r="CK1026" s="422"/>
      <c r="CL1026" s="79"/>
      <c r="CQ1026" s="409"/>
      <c r="CR1026" s="409"/>
      <c r="CS1026" s="409"/>
      <c r="CT1026" s="422"/>
      <c r="CU1026" s="422"/>
    </row>
    <row r="1027" spans="5:99">
      <c r="E1027" s="79"/>
      <c r="F1027" s="79"/>
      <c r="G1027" s="79"/>
      <c r="H1027" s="79"/>
      <c r="I1027" s="79"/>
      <c r="J1027" s="79"/>
      <c r="O1027" s="409"/>
      <c r="P1027" s="409"/>
      <c r="Q1027" s="409"/>
      <c r="R1027" s="422"/>
      <c r="S1027" s="422"/>
      <c r="T1027" s="79"/>
      <c r="Y1027" s="409"/>
      <c r="Z1027" s="409"/>
      <c r="AA1027" s="409"/>
      <c r="AB1027" s="422"/>
      <c r="AC1027" s="422"/>
      <c r="AD1027" s="79"/>
      <c r="AI1027" s="409"/>
      <c r="AJ1027" s="409"/>
      <c r="AK1027" s="409"/>
      <c r="AL1027" s="79"/>
      <c r="AM1027" s="79"/>
      <c r="AN1027" s="79"/>
      <c r="AS1027" s="409"/>
      <c r="AT1027" s="409"/>
      <c r="AU1027" s="409"/>
      <c r="AV1027" s="422"/>
      <c r="AW1027" s="422"/>
      <c r="AX1027" s="79"/>
      <c r="BC1027" s="409"/>
      <c r="BD1027" s="409"/>
      <c r="BE1027" s="409"/>
      <c r="BF1027" s="422"/>
      <c r="BG1027" s="422"/>
      <c r="BH1027" s="79"/>
      <c r="BM1027" s="409"/>
      <c r="BN1027" s="409"/>
      <c r="BO1027" s="409"/>
      <c r="BP1027" s="422"/>
      <c r="BQ1027" s="422"/>
      <c r="BR1027" s="79"/>
      <c r="BW1027" s="79"/>
      <c r="BX1027" s="79"/>
      <c r="BY1027" s="79"/>
      <c r="BZ1027" s="422"/>
      <c r="CA1027" s="422"/>
      <c r="CB1027" s="79"/>
      <c r="CG1027" s="409"/>
      <c r="CH1027" s="409"/>
      <c r="CI1027" s="409"/>
      <c r="CJ1027" s="422"/>
      <c r="CK1027" s="422"/>
      <c r="CL1027" s="79"/>
      <c r="CQ1027" s="409"/>
      <c r="CR1027" s="409"/>
      <c r="CS1027" s="409"/>
      <c r="CT1027" s="422"/>
      <c r="CU1027" s="422"/>
    </row>
    <row r="1028" spans="5:99">
      <c r="E1028" s="79"/>
      <c r="F1028" s="79"/>
      <c r="G1028" s="79"/>
      <c r="H1028" s="79"/>
      <c r="I1028" s="79"/>
      <c r="J1028" s="79"/>
      <c r="O1028" s="409"/>
      <c r="P1028" s="409"/>
      <c r="Q1028" s="409"/>
      <c r="R1028" s="422"/>
      <c r="S1028" s="422"/>
      <c r="T1028" s="79"/>
      <c r="Y1028" s="409"/>
      <c r="Z1028" s="409"/>
      <c r="AA1028" s="409"/>
      <c r="AB1028" s="422"/>
      <c r="AC1028" s="422"/>
      <c r="AD1028" s="79"/>
      <c r="AI1028" s="409"/>
      <c r="AJ1028" s="409"/>
      <c r="AK1028" s="409"/>
      <c r="AL1028" s="79"/>
      <c r="AM1028" s="79"/>
      <c r="AN1028" s="79"/>
      <c r="AS1028" s="409"/>
      <c r="AT1028" s="409"/>
      <c r="AU1028" s="409"/>
      <c r="AV1028" s="422"/>
      <c r="AW1028" s="422"/>
      <c r="AX1028" s="79"/>
      <c r="BC1028" s="409"/>
      <c r="BD1028" s="409"/>
      <c r="BE1028" s="409"/>
      <c r="BF1028" s="422"/>
      <c r="BG1028" s="422"/>
      <c r="BH1028" s="79"/>
      <c r="BM1028" s="409"/>
      <c r="BN1028" s="409"/>
      <c r="BO1028" s="409"/>
      <c r="BP1028" s="422"/>
      <c r="BQ1028" s="422"/>
      <c r="BR1028" s="79"/>
      <c r="BW1028" s="79"/>
      <c r="BX1028" s="79"/>
      <c r="BY1028" s="79"/>
      <c r="BZ1028" s="422"/>
      <c r="CA1028" s="422"/>
      <c r="CB1028" s="79"/>
      <c r="CG1028" s="409"/>
      <c r="CH1028" s="409"/>
      <c r="CI1028" s="409"/>
      <c r="CJ1028" s="422"/>
      <c r="CK1028" s="422"/>
      <c r="CL1028" s="79"/>
      <c r="CQ1028" s="409"/>
      <c r="CR1028" s="409"/>
      <c r="CS1028" s="409"/>
      <c r="CT1028" s="422"/>
      <c r="CU1028" s="422"/>
    </row>
    <row r="1029" spans="5:99">
      <c r="E1029" s="79"/>
      <c r="F1029" s="79"/>
      <c r="G1029" s="79"/>
      <c r="H1029" s="79"/>
      <c r="I1029" s="79"/>
      <c r="J1029" s="79"/>
      <c r="O1029" s="409"/>
      <c r="P1029" s="409"/>
      <c r="Q1029" s="409"/>
      <c r="R1029" s="422"/>
      <c r="S1029" s="422"/>
      <c r="T1029" s="79"/>
      <c r="Y1029" s="409"/>
      <c r="Z1029" s="409"/>
      <c r="AA1029" s="409"/>
      <c r="AB1029" s="422"/>
      <c r="AC1029" s="422"/>
      <c r="AD1029" s="79"/>
      <c r="AI1029" s="409"/>
      <c r="AJ1029" s="409"/>
      <c r="AK1029" s="409"/>
      <c r="AL1029" s="79"/>
      <c r="AM1029" s="79"/>
      <c r="AN1029" s="79"/>
      <c r="AS1029" s="409"/>
      <c r="AT1029" s="409"/>
      <c r="AU1029" s="409"/>
      <c r="AV1029" s="422"/>
      <c r="AW1029" s="422"/>
      <c r="AX1029" s="79"/>
      <c r="BC1029" s="409"/>
      <c r="BD1029" s="409"/>
      <c r="BE1029" s="409"/>
      <c r="BF1029" s="422"/>
      <c r="BG1029" s="422"/>
      <c r="BH1029" s="79"/>
      <c r="BM1029" s="409"/>
      <c r="BN1029" s="409"/>
      <c r="BO1029" s="409"/>
      <c r="BP1029" s="422"/>
      <c r="BQ1029" s="422"/>
      <c r="BR1029" s="79"/>
      <c r="BW1029" s="79"/>
      <c r="BX1029" s="79"/>
      <c r="BY1029" s="79"/>
      <c r="BZ1029" s="422"/>
      <c r="CA1029" s="422"/>
      <c r="CB1029" s="79"/>
      <c r="CG1029" s="409"/>
      <c r="CH1029" s="409"/>
      <c r="CI1029" s="409"/>
      <c r="CJ1029" s="422"/>
      <c r="CK1029" s="422"/>
      <c r="CL1029" s="79"/>
      <c r="CQ1029" s="409"/>
      <c r="CR1029" s="409"/>
      <c r="CS1029" s="409"/>
      <c r="CT1029" s="422"/>
      <c r="CU1029" s="422"/>
    </row>
    <row r="1030" spans="5:99">
      <c r="E1030" s="79"/>
      <c r="F1030" s="79"/>
      <c r="G1030" s="79"/>
      <c r="H1030" s="79"/>
      <c r="I1030" s="79"/>
      <c r="J1030" s="79"/>
      <c r="O1030" s="409"/>
      <c r="P1030" s="409"/>
      <c r="Q1030" s="409"/>
      <c r="R1030" s="422"/>
      <c r="S1030" s="422"/>
      <c r="T1030" s="79"/>
      <c r="Y1030" s="409"/>
      <c r="Z1030" s="409"/>
      <c r="AA1030" s="409"/>
      <c r="AB1030" s="422"/>
      <c r="AC1030" s="422"/>
      <c r="AD1030" s="79"/>
      <c r="AI1030" s="409"/>
      <c r="AJ1030" s="409"/>
      <c r="AK1030" s="409"/>
      <c r="AL1030" s="79"/>
      <c r="AM1030" s="79"/>
      <c r="AN1030" s="79"/>
      <c r="AS1030" s="409"/>
      <c r="AT1030" s="409"/>
      <c r="AU1030" s="409"/>
      <c r="AV1030" s="422"/>
      <c r="AW1030" s="422"/>
      <c r="AX1030" s="79"/>
      <c r="BC1030" s="409"/>
      <c r="BD1030" s="409"/>
      <c r="BE1030" s="409"/>
      <c r="BF1030" s="422"/>
      <c r="BG1030" s="422"/>
      <c r="BH1030" s="79"/>
      <c r="BM1030" s="409"/>
      <c r="BN1030" s="409"/>
      <c r="BO1030" s="409"/>
      <c r="BP1030" s="422"/>
      <c r="BQ1030" s="422"/>
      <c r="BR1030" s="79"/>
      <c r="BW1030" s="79"/>
      <c r="BX1030" s="79"/>
      <c r="BY1030" s="79"/>
      <c r="BZ1030" s="422"/>
      <c r="CA1030" s="422"/>
      <c r="CB1030" s="79"/>
      <c r="CG1030" s="409"/>
      <c r="CH1030" s="409"/>
      <c r="CI1030" s="409"/>
      <c r="CJ1030" s="422"/>
      <c r="CK1030" s="422"/>
      <c r="CL1030" s="79"/>
      <c r="CQ1030" s="409"/>
      <c r="CR1030" s="409"/>
      <c r="CS1030" s="409"/>
      <c r="CT1030" s="422"/>
      <c r="CU1030" s="422"/>
    </row>
    <row r="1031" spans="5:99">
      <c r="E1031" s="79"/>
      <c r="F1031" s="79"/>
      <c r="G1031" s="79"/>
      <c r="H1031" s="79"/>
      <c r="I1031" s="79"/>
      <c r="J1031" s="79"/>
      <c r="O1031" s="409"/>
      <c r="P1031" s="409"/>
      <c r="Q1031" s="409"/>
      <c r="R1031" s="422"/>
      <c r="S1031" s="422"/>
      <c r="T1031" s="79"/>
      <c r="Y1031" s="409"/>
      <c r="Z1031" s="409"/>
      <c r="AA1031" s="409"/>
      <c r="AB1031" s="422"/>
      <c r="AC1031" s="422"/>
      <c r="AD1031" s="79"/>
      <c r="AI1031" s="409"/>
      <c r="AJ1031" s="409"/>
      <c r="AK1031" s="409"/>
      <c r="AL1031" s="79"/>
      <c r="AM1031" s="79"/>
      <c r="AN1031" s="79"/>
      <c r="AS1031" s="409"/>
      <c r="AT1031" s="409"/>
      <c r="AU1031" s="409"/>
      <c r="AV1031" s="422"/>
      <c r="AW1031" s="422"/>
      <c r="AX1031" s="79"/>
      <c r="BC1031" s="409"/>
      <c r="BD1031" s="409"/>
      <c r="BE1031" s="409"/>
      <c r="BF1031" s="422"/>
      <c r="BG1031" s="422"/>
      <c r="BH1031" s="79"/>
      <c r="BM1031" s="409"/>
      <c r="BN1031" s="409"/>
      <c r="BO1031" s="409"/>
      <c r="BP1031" s="422"/>
      <c r="BQ1031" s="422"/>
      <c r="BR1031" s="79"/>
      <c r="BW1031" s="79"/>
      <c r="BX1031" s="79"/>
      <c r="BY1031" s="79"/>
      <c r="BZ1031" s="422"/>
      <c r="CA1031" s="422"/>
      <c r="CB1031" s="79"/>
      <c r="CG1031" s="409"/>
      <c r="CH1031" s="409"/>
      <c r="CI1031" s="409"/>
      <c r="CJ1031" s="422"/>
      <c r="CK1031" s="422"/>
      <c r="CL1031" s="79"/>
      <c r="CQ1031" s="409"/>
      <c r="CR1031" s="409"/>
      <c r="CS1031" s="409"/>
      <c r="CT1031" s="422"/>
      <c r="CU1031" s="422"/>
    </row>
    <row r="1032" spans="5:99">
      <c r="E1032" s="79"/>
      <c r="F1032" s="79"/>
      <c r="G1032" s="79"/>
      <c r="H1032" s="79"/>
      <c r="I1032" s="79"/>
      <c r="J1032" s="79"/>
      <c r="O1032" s="409"/>
      <c r="P1032" s="409"/>
      <c r="Q1032" s="409"/>
      <c r="R1032" s="422"/>
      <c r="S1032" s="422"/>
      <c r="T1032" s="79"/>
      <c r="Y1032" s="409"/>
      <c r="Z1032" s="409"/>
      <c r="AA1032" s="409"/>
      <c r="AB1032" s="422"/>
      <c r="AC1032" s="422"/>
      <c r="AD1032" s="79"/>
      <c r="AI1032" s="409"/>
      <c r="AJ1032" s="409"/>
      <c r="AK1032" s="409"/>
      <c r="AL1032" s="79"/>
      <c r="AM1032" s="79"/>
      <c r="AN1032" s="79"/>
      <c r="AS1032" s="409"/>
      <c r="AT1032" s="409"/>
      <c r="AU1032" s="409"/>
      <c r="AV1032" s="422"/>
      <c r="AW1032" s="422"/>
      <c r="AX1032" s="79"/>
      <c r="BC1032" s="409"/>
      <c r="BD1032" s="409"/>
      <c r="BE1032" s="409"/>
      <c r="BF1032" s="422"/>
      <c r="BG1032" s="422"/>
      <c r="BH1032" s="79"/>
      <c r="BM1032" s="409"/>
      <c r="BN1032" s="409"/>
      <c r="BO1032" s="409"/>
      <c r="BP1032" s="422"/>
      <c r="BQ1032" s="422"/>
      <c r="BR1032" s="79"/>
      <c r="BW1032" s="79"/>
      <c r="BX1032" s="79"/>
      <c r="BY1032" s="79"/>
      <c r="BZ1032" s="422"/>
      <c r="CA1032" s="422"/>
      <c r="CB1032" s="79"/>
      <c r="CG1032" s="409"/>
      <c r="CH1032" s="409"/>
      <c r="CI1032" s="409"/>
      <c r="CJ1032" s="422"/>
      <c r="CK1032" s="422"/>
      <c r="CL1032" s="79"/>
      <c r="CQ1032" s="409"/>
      <c r="CR1032" s="409"/>
      <c r="CS1032" s="409"/>
      <c r="CT1032" s="422"/>
      <c r="CU1032" s="422"/>
    </row>
    <row r="1033" spans="5:99">
      <c r="E1033" s="79"/>
      <c r="F1033" s="79"/>
      <c r="G1033" s="79"/>
      <c r="H1033" s="79"/>
      <c r="I1033" s="79"/>
      <c r="J1033" s="79"/>
      <c r="O1033" s="409"/>
      <c r="P1033" s="409"/>
      <c r="Q1033" s="409"/>
      <c r="R1033" s="422"/>
      <c r="S1033" s="422"/>
      <c r="T1033" s="79"/>
      <c r="Y1033" s="409"/>
      <c r="Z1033" s="409"/>
      <c r="AA1033" s="409"/>
      <c r="AB1033" s="422"/>
      <c r="AC1033" s="422"/>
      <c r="AD1033" s="79"/>
      <c r="AI1033" s="409"/>
      <c r="AJ1033" s="409"/>
      <c r="AK1033" s="409"/>
      <c r="AL1033" s="79"/>
      <c r="AM1033" s="79"/>
      <c r="AN1033" s="79"/>
      <c r="AS1033" s="409"/>
      <c r="AT1033" s="409"/>
      <c r="AU1033" s="409"/>
      <c r="AV1033" s="422"/>
      <c r="AW1033" s="422"/>
      <c r="AX1033" s="79"/>
      <c r="BC1033" s="409"/>
      <c r="BD1033" s="409"/>
      <c r="BE1033" s="409"/>
      <c r="BF1033" s="422"/>
      <c r="BG1033" s="422"/>
      <c r="BH1033" s="79"/>
      <c r="BM1033" s="409"/>
      <c r="BN1033" s="409"/>
      <c r="BO1033" s="409"/>
      <c r="BP1033" s="422"/>
      <c r="BQ1033" s="422"/>
      <c r="BR1033" s="79"/>
      <c r="BW1033" s="79"/>
      <c r="BX1033" s="79"/>
      <c r="BY1033" s="79"/>
      <c r="BZ1033" s="422"/>
      <c r="CA1033" s="422"/>
      <c r="CB1033" s="79"/>
      <c r="CG1033" s="409"/>
      <c r="CH1033" s="409"/>
      <c r="CI1033" s="409"/>
      <c r="CJ1033" s="422"/>
      <c r="CK1033" s="422"/>
      <c r="CL1033" s="79"/>
      <c r="CQ1033" s="409"/>
      <c r="CR1033" s="409"/>
      <c r="CS1033" s="409"/>
      <c r="CT1033" s="422"/>
      <c r="CU1033" s="422"/>
    </row>
    <row r="1034" spans="5:99">
      <c r="E1034" s="79"/>
      <c r="F1034" s="79"/>
      <c r="G1034" s="79"/>
      <c r="H1034" s="79"/>
      <c r="I1034" s="79"/>
      <c r="J1034" s="79"/>
      <c r="O1034" s="409"/>
      <c r="P1034" s="409"/>
      <c r="Q1034" s="409"/>
      <c r="R1034" s="422"/>
      <c r="S1034" s="422"/>
      <c r="T1034" s="79"/>
      <c r="Y1034" s="409"/>
      <c r="Z1034" s="409"/>
      <c r="AA1034" s="409"/>
      <c r="AB1034" s="422"/>
      <c r="AC1034" s="422"/>
      <c r="AD1034" s="79"/>
      <c r="AI1034" s="409"/>
      <c r="AJ1034" s="409"/>
      <c r="AK1034" s="409"/>
      <c r="AL1034" s="79"/>
      <c r="AM1034" s="79"/>
      <c r="AN1034" s="79"/>
      <c r="AS1034" s="409"/>
      <c r="AT1034" s="409"/>
      <c r="AU1034" s="409"/>
      <c r="AV1034" s="422"/>
      <c r="AW1034" s="422"/>
      <c r="AX1034" s="79"/>
      <c r="BC1034" s="409"/>
      <c r="BD1034" s="409"/>
      <c r="BE1034" s="409"/>
      <c r="BF1034" s="422"/>
      <c r="BG1034" s="422"/>
      <c r="BH1034" s="79"/>
      <c r="BM1034" s="409"/>
      <c r="BN1034" s="409"/>
      <c r="BO1034" s="409"/>
      <c r="BP1034" s="422"/>
      <c r="BQ1034" s="422"/>
      <c r="BR1034" s="79"/>
      <c r="BW1034" s="79"/>
      <c r="BX1034" s="79"/>
      <c r="BY1034" s="79"/>
      <c r="BZ1034" s="422"/>
      <c r="CA1034" s="422"/>
      <c r="CB1034" s="79"/>
      <c r="CG1034" s="409"/>
      <c r="CH1034" s="409"/>
      <c r="CI1034" s="409"/>
      <c r="CJ1034" s="422"/>
      <c r="CK1034" s="422"/>
      <c r="CL1034" s="79"/>
      <c r="CQ1034" s="409"/>
      <c r="CR1034" s="409"/>
      <c r="CS1034" s="409"/>
      <c r="CT1034" s="422"/>
      <c r="CU1034" s="422"/>
    </row>
    <row r="1035" spans="5:99">
      <c r="E1035" s="79"/>
      <c r="F1035" s="79"/>
      <c r="G1035" s="79"/>
      <c r="H1035" s="79"/>
      <c r="I1035" s="79"/>
      <c r="J1035" s="79"/>
      <c r="O1035" s="409"/>
      <c r="P1035" s="409"/>
      <c r="Q1035" s="409"/>
      <c r="R1035" s="422"/>
      <c r="S1035" s="422"/>
      <c r="T1035" s="79"/>
      <c r="Y1035" s="409"/>
      <c r="Z1035" s="409"/>
      <c r="AA1035" s="409"/>
      <c r="AB1035" s="422"/>
      <c r="AC1035" s="422"/>
      <c r="AD1035" s="79"/>
      <c r="AI1035" s="409"/>
      <c r="AJ1035" s="409"/>
      <c r="AK1035" s="409"/>
      <c r="AL1035" s="79"/>
      <c r="AM1035" s="79"/>
      <c r="AN1035" s="79"/>
      <c r="AS1035" s="409"/>
      <c r="AT1035" s="409"/>
      <c r="AU1035" s="409"/>
      <c r="AV1035" s="422"/>
      <c r="AW1035" s="422"/>
      <c r="AX1035" s="79"/>
      <c r="BC1035" s="409"/>
      <c r="BD1035" s="409"/>
      <c r="BE1035" s="409"/>
      <c r="BF1035" s="422"/>
      <c r="BG1035" s="422"/>
      <c r="BH1035" s="79"/>
      <c r="BM1035" s="409"/>
      <c r="BN1035" s="409"/>
      <c r="BO1035" s="409"/>
      <c r="BP1035" s="422"/>
      <c r="BQ1035" s="422"/>
      <c r="BR1035" s="79"/>
      <c r="BW1035" s="79"/>
      <c r="BX1035" s="79"/>
      <c r="BY1035" s="79"/>
      <c r="BZ1035" s="422"/>
      <c r="CA1035" s="422"/>
      <c r="CB1035" s="79"/>
      <c r="CG1035" s="409"/>
      <c r="CH1035" s="409"/>
      <c r="CI1035" s="409"/>
      <c r="CJ1035" s="422"/>
      <c r="CK1035" s="422"/>
      <c r="CL1035" s="79"/>
      <c r="CQ1035" s="409"/>
      <c r="CR1035" s="409"/>
      <c r="CS1035" s="409"/>
      <c r="CT1035" s="422"/>
      <c r="CU1035" s="422"/>
    </row>
    <row r="1036" spans="5:99">
      <c r="E1036" s="79"/>
      <c r="F1036" s="79"/>
      <c r="G1036" s="79"/>
      <c r="H1036" s="79"/>
      <c r="I1036" s="79"/>
      <c r="J1036" s="79"/>
      <c r="O1036" s="409"/>
      <c r="P1036" s="409"/>
      <c r="Q1036" s="409"/>
      <c r="R1036" s="422"/>
      <c r="S1036" s="422"/>
      <c r="T1036" s="79"/>
      <c r="Y1036" s="409"/>
      <c r="Z1036" s="409"/>
      <c r="AA1036" s="409"/>
      <c r="AB1036" s="422"/>
      <c r="AC1036" s="422"/>
      <c r="AD1036" s="79"/>
      <c r="AI1036" s="409"/>
      <c r="AJ1036" s="409"/>
      <c r="AK1036" s="409"/>
      <c r="AL1036" s="79"/>
      <c r="AM1036" s="79"/>
      <c r="AN1036" s="79"/>
      <c r="AS1036" s="409"/>
      <c r="AT1036" s="409"/>
      <c r="AU1036" s="409"/>
      <c r="AV1036" s="422"/>
      <c r="AW1036" s="422"/>
      <c r="AX1036" s="79"/>
      <c r="BC1036" s="409"/>
      <c r="BD1036" s="409"/>
      <c r="BE1036" s="409"/>
      <c r="BF1036" s="422"/>
      <c r="BG1036" s="422"/>
      <c r="BH1036" s="79"/>
      <c r="BM1036" s="409"/>
      <c r="BN1036" s="409"/>
      <c r="BO1036" s="409"/>
      <c r="BP1036" s="422"/>
      <c r="BQ1036" s="422"/>
      <c r="BR1036" s="79"/>
      <c r="BW1036" s="79"/>
      <c r="BX1036" s="79"/>
      <c r="BY1036" s="79"/>
      <c r="BZ1036" s="422"/>
      <c r="CA1036" s="422"/>
      <c r="CB1036" s="79"/>
      <c r="CG1036" s="409"/>
      <c r="CH1036" s="409"/>
      <c r="CI1036" s="409"/>
      <c r="CJ1036" s="422"/>
      <c r="CK1036" s="422"/>
      <c r="CL1036" s="79"/>
      <c r="CQ1036" s="409"/>
      <c r="CR1036" s="409"/>
      <c r="CS1036" s="409"/>
      <c r="CT1036" s="422"/>
      <c r="CU1036" s="422"/>
    </row>
    <row r="1037" spans="5:99">
      <c r="E1037" s="79"/>
      <c r="F1037" s="79"/>
      <c r="G1037" s="79"/>
      <c r="H1037" s="79"/>
      <c r="I1037" s="79"/>
      <c r="J1037" s="79"/>
      <c r="O1037" s="409"/>
      <c r="P1037" s="409"/>
      <c r="Q1037" s="409"/>
      <c r="R1037" s="422"/>
      <c r="S1037" s="422"/>
      <c r="T1037" s="79"/>
      <c r="Y1037" s="409"/>
      <c r="Z1037" s="409"/>
      <c r="AA1037" s="409"/>
      <c r="AB1037" s="422"/>
      <c r="AC1037" s="422"/>
      <c r="AD1037" s="79"/>
      <c r="AI1037" s="409"/>
      <c r="AJ1037" s="409"/>
      <c r="AK1037" s="409"/>
      <c r="AL1037" s="79"/>
      <c r="AM1037" s="79"/>
      <c r="AN1037" s="79"/>
      <c r="AS1037" s="409"/>
      <c r="AT1037" s="409"/>
      <c r="AU1037" s="409"/>
      <c r="AV1037" s="422"/>
      <c r="AW1037" s="422"/>
      <c r="AX1037" s="79"/>
      <c r="BC1037" s="409"/>
      <c r="BD1037" s="409"/>
      <c r="BE1037" s="409"/>
      <c r="BF1037" s="422"/>
      <c r="BG1037" s="422"/>
      <c r="BH1037" s="79"/>
      <c r="BM1037" s="409"/>
      <c r="BN1037" s="409"/>
      <c r="BO1037" s="409"/>
      <c r="BP1037" s="422"/>
      <c r="BQ1037" s="422"/>
      <c r="BR1037" s="79"/>
      <c r="BW1037" s="79"/>
      <c r="BX1037" s="79"/>
      <c r="BY1037" s="79"/>
      <c r="BZ1037" s="422"/>
      <c r="CA1037" s="422"/>
      <c r="CB1037" s="79"/>
      <c r="CG1037" s="409"/>
      <c r="CH1037" s="409"/>
      <c r="CI1037" s="409"/>
      <c r="CJ1037" s="422"/>
      <c r="CK1037" s="422"/>
      <c r="CL1037" s="79"/>
      <c r="CQ1037" s="409"/>
      <c r="CR1037" s="409"/>
      <c r="CS1037" s="409"/>
      <c r="CT1037" s="422"/>
      <c r="CU1037" s="422"/>
    </row>
    <row r="1038" spans="5:99">
      <c r="E1038" s="79"/>
      <c r="F1038" s="79"/>
      <c r="G1038" s="79"/>
      <c r="H1038" s="79"/>
      <c r="I1038" s="79"/>
      <c r="J1038" s="79"/>
      <c r="O1038" s="409"/>
      <c r="P1038" s="409"/>
      <c r="Q1038" s="409"/>
      <c r="R1038" s="422"/>
      <c r="S1038" s="422"/>
      <c r="T1038" s="79"/>
      <c r="Y1038" s="409"/>
      <c r="Z1038" s="409"/>
      <c r="AA1038" s="409"/>
      <c r="AB1038" s="422"/>
      <c r="AC1038" s="422"/>
      <c r="AD1038" s="79"/>
      <c r="AI1038" s="409"/>
      <c r="AJ1038" s="409"/>
      <c r="AK1038" s="409"/>
      <c r="AL1038" s="79"/>
      <c r="AM1038" s="79"/>
      <c r="AN1038" s="79"/>
      <c r="AS1038" s="409"/>
      <c r="AT1038" s="409"/>
      <c r="AU1038" s="409"/>
      <c r="AV1038" s="422"/>
      <c r="AW1038" s="422"/>
      <c r="AX1038" s="79"/>
      <c r="BC1038" s="409"/>
      <c r="BD1038" s="409"/>
      <c r="BE1038" s="409"/>
      <c r="BF1038" s="422"/>
      <c r="BG1038" s="422"/>
      <c r="BH1038" s="79"/>
      <c r="BM1038" s="409"/>
      <c r="BN1038" s="409"/>
      <c r="BO1038" s="409"/>
      <c r="BP1038" s="422"/>
      <c r="BQ1038" s="422"/>
      <c r="BR1038" s="79"/>
      <c r="BW1038" s="79"/>
      <c r="BX1038" s="79"/>
      <c r="BY1038" s="79"/>
      <c r="BZ1038" s="422"/>
      <c r="CA1038" s="422"/>
      <c r="CB1038" s="79"/>
      <c r="CG1038" s="409"/>
      <c r="CH1038" s="409"/>
      <c r="CI1038" s="409"/>
      <c r="CJ1038" s="422"/>
      <c r="CK1038" s="422"/>
      <c r="CL1038" s="79"/>
      <c r="CQ1038" s="409"/>
      <c r="CR1038" s="409"/>
      <c r="CS1038" s="409"/>
      <c r="CT1038" s="422"/>
      <c r="CU1038" s="422"/>
    </row>
    <row r="1039" spans="5:99">
      <c r="E1039" s="79"/>
      <c r="F1039" s="79"/>
      <c r="G1039" s="79"/>
      <c r="H1039" s="79"/>
      <c r="I1039" s="79"/>
      <c r="J1039" s="79"/>
      <c r="O1039" s="409"/>
      <c r="P1039" s="409"/>
      <c r="Q1039" s="409"/>
      <c r="R1039" s="422"/>
      <c r="S1039" s="422"/>
      <c r="T1039" s="79"/>
      <c r="Y1039" s="409"/>
      <c r="Z1039" s="409"/>
      <c r="AA1039" s="409"/>
      <c r="AB1039" s="422"/>
      <c r="AC1039" s="422"/>
      <c r="AD1039" s="79"/>
      <c r="AI1039" s="409"/>
      <c r="AJ1039" s="409"/>
      <c r="AK1039" s="409"/>
      <c r="AL1039" s="79"/>
      <c r="AM1039" s="79"/>
      <c r="AN1039" s="79"/>
      <c r="AS1039" s="409"/>
      <c r="AT1039" s="409"/>
      <c r="AU1039" s="409"/>
      <c r="AV1039" s="422"/>
      <c r="AW1039" s="422"/>
      <c r="AX1039" s="79"/>
      <c r="BC1039" s="409"/>
      <c r="BD1039" s="409"/>
      <c r="BE1039" s="409"/>
      <c r="BF1039" s="422"/>
      <c r="BG1039" s="422"/>
      <c r="BH1039" s="79"/>
      <c r="BM1039" s="409"/>
      <c r="BN1039" s="409"/>
      <c r="BO1039" s="409"/>
      <c r="BP1039" s="422"/>
      <c r="BQ1039" s="422"/>
      <c r="BR1039" s="79"/>
      <c r="BW1039" s="79"/>
      <c r="BX1039" s="79"/>
      <c r="BY1039" s="79"/>
      <c r="BZ1039" s="422"/>
      <c r="CA1039" s="422"/>
      <c r="CB1039" s="79"/>
      <c r="CG1039" s="409"/>
      <c r="CH1039" s="409"/>
      <c r="CI1039" s="409"/>
      <c r="CJ1039" s="422"/>
      <c r="CK1039" s="422"/>
      <c r="CL1039" s="79"/>
      <c r="CQ1039" s="409"/>
      <c r="CR1039" s="409"/>
      <c r="CS1039" s="409"/>
      <c r="CT1039" s="422"/>
      <c r="CU1039" s="422"/>
    </row>
    <row r="1040" spans="5:99">
      <c r="E1040" s="79"/>
      <c r="F1040" s="79"/>
      <c r="G1040" s="79"/>
      <c r="H1040" s="79"/>
      <c r="I1040" s="79"/>
      <c r="J1040" s="79"/>
      <c r="O1040" s="409"/>
      <c r="P1040" s="409"/>
      <c r="Q1040" s="409"/>
      <c r="R1040" s="422"/>
      <c r="S1040" s="422"/>
      <c r="T1040" s="79"/>
      <c r="Y1040" s="409"/>
      <c r="Z1040" s="409"/>
      <c r="AA1040" s="409"/>
      <c r="AB1040" s="422"/>
      <c r="AC1040" s="422"/>
      <c r="AD1040" s="79"/>
      <c r="AI1040" s="409"/>
      <c r="AJ1040" s="409"/>
      <c r="AK1040" s="409"/>
      <c r="AL1040" s="79"/>
      <c r="AM1040" s="79"/>
      <c r="AN1040" s="79"/>
      <c r="AS1040" s="409"/>
      <c r="AT1040" s="409"/>
      <c r="AU1040" s="409"/>
      <c r="AV1040" s="422"/>
      <c r="AW1040" s="422"/>
      <c r="AX1040" s="79"/>
      <c r="BC1040" s="409"/>
      <c r="BD1040" s="409"/>
      <c r="BE1040" s="409"/>
      <c r="BF1040" s="422"/>
      <c r="BG1040" s="422"/>
      <c r="BH1040" s="79"/>
      <c r="BM1040" s="409"/>
      <c r="BN1040" s="409"/>
      <c r="BO1040" s="409"/>
      <c r="BP1040" s="422"/>
      <c r="BQ1040" s="422"/>
      <c r="BR1040" s="79"/>
      <c r="BW1040" s="79"/>
      <c r="BX1040" s="79"/>
      <c r="BY1040" s="79"/>
      <c r="BZ1040" s="422"/>
      <c r="CA1040" s="422"/>
      <c r="CB1040" s="79"/>
      <c r="CG1040" s="409"/>
      <c r="CH1040" s="409"/>
      <c r="CI1040" s="409"/>
      <c r="CJ1040" s="422"/>
      <c r="CK1040" s="422"/>
      <c r="CL1040" s="79"/>
      <c r="CQ1040" s="409"/>
      <c r="CR1040" s="409"/>
      <c r="CS1040" s="409"/>
      <c r="CT1040" s="422"/>
      <c r="CU1040" s="422"/>
    </row>
    <row r="1041" spans="5:99">
      <c r="E1041" s="79"/>
      <c r="F1041" s="79"/>
      <c r="G1041" s="79"/>
      <c r="H1041" s="79"/>
      <c r="I1041" s="79"/>
      <c r="J1041" s="79"/>
      <c r="O1041" s="409"/>
      <c r="P1041" s="409"/>
      <c r="Q1041" s="409"/>
      <c r="R1041" s="422"/>
      <c r="S1041" s="422"/>
      <c r="T1041" s="79"/>
      <c r="Y1041" s="409"/>
      <c r="Z1041" s="409"/>
      <c r="AA1041" s="409"/>
      <c r="AB1041" s="422"/>
      <c r="AC1041" s="422"/>
      <c r="AD1041" s="79"/>
      <c r="AI1041" s="409"/>
      <c r="AJ1041" s="409"/>
      <c r="AK1041" s="409"/>
      <c r="AL1041" s="79"/>
      <c r="AM1041" s="79"/>
      <c r="AN1041" s="79"/>
      <c r="AS1041" s="409"/>
      <c r="AT1041" s="409"/>
      <c r="AU1041" s="409"/>
      <c r="AV1041" s="422"/>
      <c r="AW1041" s="422"/>
      <c r="AX1041" s="79"/>
      <c r="BC1041" s="409"/>
      <c r="BD1041" s="409"/>
      <c r="BE1041" s="409"/>
      <c r="BF1041" s="422"/>
      <c r="BG1041" s="422"/>
      <c r="BH1041" s="79"/>
      <c r="BM1041" s="409"/>
      <c r="BN1041" s="409"/>
      <c r="BO1041" s="409"/>
      <c r="BP1041" s="422"/>
      <c r="BQ1041" s="422"/>
      <c r="BR1041" s="79"/>
      <c r="BW1041" s="79"/>
      <c r="BX1041" s="79"/>
      <c r="BY1041" s="79"/>
      <c r="BZ1041" s="422"/>
      <c r="CA1041" s="422"/>
      <c r="CB1041" s="79"/>
      <c r="CG1041" s="409"/>
      <c r="CH1041" s="409"/>
      <c r="CI1041" s="409"/>
      <c r="CJ1041" s="422"/>
      <c r="CK1041" s="422"/>
      <c r="CL1041" s="79"/>
      <c r="CQ1041" s="409"/>
      <c r="CR1041" s="409"/>
      <c r="CS1041" s="409"/>
      <c r="CT1041" s="422"/>
      <c r="CU1041" s="422"/>
    </row>
    <row r="1042" spans="5:99">
      <c r="E1042" s="79"/>
      <c r="F1042" s="79"/>
      <c r="G1042" s="79"/>
      <c r="H1042" s="79"/>
      <c r="I1042" s="79"/>
      <c r="J1042" s="79"/>
      <c r="O1042" s="409"/>
      <c r="P1042" s="409"/>
      <c r="Q1042" s="409"/>
      <c r="R1042" s="422"/>
      <c r="S1042" s="422"/>
      <c r="T1042" s="79"/>
      <c r="Y1042" s="409"/>
      <c r="Z1042" s="409"/>
      <c r="AA1042" s="409"/>
      <c r="AB1042" s="422"/>
      <c r="AC1042" s="422"/>
      <c r="AD1042" s="79"/>
      <c r="AI1042" s="409"/>
      <c r="AJ1042" s="409"/>
      <c r="AK1042" s="409"/>
      <c r="AL1042" s="79"/>
      <c r="AM1042" s="79"/>
      <c r="AN1042" s="79"/>
      <c r="AS1042" s="409"/>
      <c r="AT1042" s="409"/>
      <c r="AU1042" s="409"/>
      <c r="AV1042" s="422"/>
      <c r="AW1042" s="422"/>
      <c r="AX1042" s="79"/>
      <c r="BC1042" s="409"/>
      <c r="BD1042" s="409"/>
      <c r="BE1042" s="409"/>
      <c r="BF1042" s="422"/>
      <c r="BG1042" s="422"/>
      <c r="BH1042" s="79"/>
      <c r="BM1042" s="409"/>
      <c r="BN1042" s="409"/>
      <c r="BO1042" s="409"/>
      <c r="BP1042" s="422"/>
      <c r="BQ1042" s="422"/>
      <c r="BR1042" s="79"/>
      <c r="BW1042" s="79"/>
      <c r="BX1042" s="79"/>
      <c r="BY1042" s="79"/>
      <c r="BZ1042" s="422"/>
      <c r="CA1042" s="422"/>
      <c r="CB1042" s="79"/>
      <c r="CG1042" s="409"/>
      <c r="CH1042" s="409"/>
      <c r="CI1042" s="409"/>
      <c r="CJ1042" s="422"/>
      <c r="CK1042" s="422"/>
      <c r="CL1042" s="79"/>
      <c r="CQ1042" s="409"/>
      <c r="CR1042" s="409"/>
      <c r="CS1042" s="409"/>
      <c r="CT1042" s="422"/>
      <c r="CU1042" s="422"/>
    </row>
    <row r="1043" spans="5:99">
      <c r="E1043" s="79"/>
      <c r="F1043" s="79"/>
      <c r="G1043" s="79"/>
      <c r="H1043" s="79"/>
      <c r="I1043" s="79"/>
      <c r="J1043" s="79"/>
      <c r="O1043" s="409"/>
      <c r="P1043" s="409"/>
      <c r="Q1043" s="409"/>
      <c r="R1043" s="422"/>
      <c r="S1043" s="422"/>
      <c r="T1043" s="79"/>
      <c r="Y1043" s="409"/>
      <c r="Z1043" s="409"/>
      <c r="AA1043" s="409"/>
      <c r="AB1043" s="422"/>
      <c r="AC1043" s="422"/>
      <c r="AD1043" s="79"/>
      <c r="AI1043" s="409"/>
      <c r="AJ1043" s="409"/>
      <c r="AK1043" s="409"/>
      <c r="AL1043" s="79"/>
      <c r="AM1043" s="79"/>
      <c r="AN1043" s="79"/>
      <c r="AS1043" s="409"/>
      <c r="AT1043" s="409"/>
      <c r="AU1043" s="409"/>
      <c r="AV1043" s="422"/>
      <c r="AW1043" s="422"/>
      <c r="AX1043" s="79"/>
      <c r="BC1043" s="409"/>
      <c r="BD1043" s="409"/>
      <c r="BE1043" s="409"/>
      <c r="BF1043" s="422"/>
      <c r="BG1043" s="422"/>
      <c r="BH1043" s="79"/>
      <c r="BM1043" s="409"/>
      <c r="BN1043" s="409"/>
      <c r="BO1043" s="409"/>
      <c r="BP1043" s="422"/>
      <c r="BQ1043" s="422"/>
      <c r="BR1043" s="79"/>
      <c r="BW1043" s="79"/>
      <c r="BX1043" s="79"/>
      <c r="BY1043" s="79"/>
      <c r="BZ1043" s="422"/>
      <c r="CA1043" s="422"/>
      <c r="CB1043" s="79"/>
      <c r="CG1043" s="409"/>
      <c r="CH1043" s="409"/>
      <c r="CI1043" s="409"/>
      <c r="CJ1043" s="422"/>
      <c r="CK1043" s="422"/>
      <c r="CL1043" s="79"/>
      <c r="CQ1043" s="409"/>
      <c r="CR1043" s="409"/>
      <c r="CS1043" s="409"/>
      <c r="CT1043" s="422"/>
      <c r="CU1043" s="422"/>
    </row>
    <row r="1044" spans="5:99">
      <c r="E1044" s="79"/>
      <c r="F1044" s="79"/>
      <c r="G1044" s="79"/>
      <c r="H1044" s="79"/>
      <c r="I1044" s="79"/>
      <c r="J1044" s="79"/>
      <c r="O1044" s="409"/>
      <c r="P1044" s="409"/>
      <c r="Q1044" s="409"/>
      <c r="R1044" s="422"/>
      <c r="S1044" s="422"/>
      <c r="T1044" s="79"/>
      <c r="Y1044" s="409"/>
      <c r="Z1044" s="409"/>
      <c r="AA1044" s="409"/>
      <c r="AB1044" s="422"/>
      <c r="AC1044" s="422"/>
      <c r="AD1044" s="79"/>
      <c r="AI1044" s="409"/>
      <c r="AJ1044" s="409"/>
      <c r="AK1044" s="409"/>
      <c r="AL1044" s="79"/>
      <c r="AM1044" s="79"/>
      <c r="AN1044" s="79"/>
      <c r="AS1044" s="409"/>
      <c r="AT1044" s="409"/>
      <c r="AU1044" s="409"/>
      <c r="AV1044" s="422"/>
      <c r="AW1044" s="422"/>
      <c r="AX1044" s="79"/>
      <c r="BC1044" s="409"/>
      <c r="BD1044" s="409"/>
      <c r="BE1044" s="409"/>
      <c r="BF1044" s="422"/>
      <c r="BG1044" s="422"/>
      <c r="BH1044" s="79"/>
      <c r="BM1044" s="409"/>
      <c r="BN1044" s="409"/>
      <c r="BO1044" s="409"/>
      <c r="BP1044" s="422"/>
      <c r="BQ1044" s="422"/>
      <c r="BR1044" s="79"/>
      <c r="BW1044" s="79"/>
      <c r="BX1044" s="79"/>
      <c r="BY1044" s="79"/>
      <c r="BZ1044" s="422"/>
      <c r="CA1044" s="422"/>
      <c r="CB1044" s="79"/>
      <c r="CG1044" s="409"/>
      <c r="CH1044" s="409"/>
      <c r="CI1044" s="409"/>
      <c r="CJ1044" s="422"/>
      <c r="CK1044" s="422"/>
      <c r="CL1044" s="79"/>
      <c r="CQ1044" s="409"/>
      <c r="CR1044" s="409"/>
      <c r="CS1044" s="409"/>
      <c r="CT1044" s="422"/>
      <c r="CU1044" s="422"/>
    </row>
    <row r="1045" spans="5:99">
      <c r="E1045" s="79"/>
      <c r="F1045" s="79"/>
      <c r="G1045" s="79"/>
      <c r="H1045" s="79"/>
      <c r="I1045" s="79"/>
      <c r="J1045" s="79"/>
      <c r="O1045" s="409"/>
      <c r="P1045" s="409"/>
      <c r="Q1045" s="409"/>
      <c r="R1045" s="422"/>
      <c r="S1045" s="422"/>
      <c r="T1045" s="79"/>
      <c r="Y1045" s="409"/>
      <c r="Z1045" s="409"/>
      <c r="AA1045" s="409"/>
      <c r="AB1045" s="422"/>
      <c r="AC1045" s="422"/>
      <c r="AD1045" s="79"/>
      <c r="AI1045" s="409"/>
      <c r="AJ1045" s="409"/>
      <c r="AK1045" s="409"/>
      <c r="AL1045" s="79"/>
      <c r="AM1045" s="79"/>
      <c r="AN1045" s="79"/>
      <c r="AS1045" s="409"/>
      <c r="AT1045" s="409"/>
      <c r="AU1045" s="409"/>
      <c r="AV1045" s="422"/>
      <c r="AW1045" s="422"/>
      <c r="AX1045" s="79"/>
      <c r="BC1045" s="409"/>
      <c r="BD1045" s="409"/>
      <c r="BE1045" s="409"/>
      <c r="BF1045" s="422"/>
      <c r="BG1045" s="422"/>
      <c r="BH1045" s="79"/>
      <c r="BM1045" s="409"/>
      <c r="BN1045" s="409"/>
      <c r="BO1045" s="409"/>
      <c r="BP1045" s="422"/>
      <c r="BQ1045" s="422"/>
      <c r="BR1045" s="79"/>
      <c r="BW1045" s="79"/>
      <c r="BX1045" s="79"/>
      <c r="BY1045" s="79"/>
      <c r="BZ1045" s="422"/>
      <c r="CA1045" s="422"/>
      <c r="CB1045" s="79"/>
      <c r="CG1045" s="409"/>
      <c r="CH1045" s="409"/>
      <c r="CI1045" s="409"/>
      <c r="CJ1045" s="422"/>
      <c r="CK1045" s="422"/>
      <c r="CL1045" s="79"/>
      <c r="CQ1045" s="409"/>
      <c r="CR1045" s="409"/>
      <c r="CS1045" s="409"/>
      <c r="CT1045" s="422"/>
      <c r="CU1045" s="422"/>
    </row>
    <row r="1046" spans="5:99">
      <c r="E1046" s="79"/>
      <c r="F1046" s="79"/>
      <c r="G1046" s="79"/>
      <c r="H1046" s="79"/>
      <c r="I1046" s="79"/>
      <c r="J1046" s="79"/>
      <c r="O1046" s="409"/>
      <c r="P1046" s="409"/>
      <c r="Q1046" s="409"/>
      <c r="R1046" s="422"/>
      <c r="S1046" s="422"/>
      <c r="T1046" s="79"/>
      <c r="Y1046" s="409"/>
      <c r="Z1046" s="409"/>
      <c r="AA1046" s="409"/>
      <c r="AB1046" s="422"/>
      <c r="AC1046" s="422"/>
      <c r="AD1046" s="79"/>
      <c r="AI1046" s="409"/>
      <c r="AJ1046" s="409"/>
      <c r="AK1046" s="409"/>
      <c r="AL1046" s="79"/>
      <c r="AM1046" s="79"/>
      <c r="AN1046" s="79"/>
      <c r="AS1046" s="409"/>
      <c r="AT1046" s="409"/>
      <c r="AU1046" s="409"/>
      <c r="AV1046" s="422"/>
      <c r="AW1046" s="422"/>
      <c r="AX1046" s="79"/>
      <c r="BC1046" s="409"/>
      <c r="BD1046" s="409"/>
      <c r="BE1046" s="409"/>
      <c r="BF1046" s="422"/>
      <c r="BG1046" s="422"/>
      <c r="BH1046" s="79"/>
      <c r="BM1046" s="409"/>
      <c r="BN1046" s="409"/>
      <c r="BO1046" s="409"/>
      <c r="BP1046" s="422"/>
      <c r="BQ1046" s="422"/>
      <c r="BR1046" s="79"/>
      <c r="BW1046" s="79"/>
      <c r="BX1046" s="79"/>
      <c r="BY1046" s="79"/>
      <c r="BZ1046" s="422"/>
      <c r="CA1046" s="422"/>
      <c r="CB1046" s="79"/>
      <c r="CG1046" s="409"/>
      <c r="CH1046" s="409"/>
      <c r="CI1046" s="409"/>
      <c r="CJ1046" s="422"/>
      <c r="CK1046" s="422"/>
      <c r="CL1046" s="79"/>
      <c r="CQ1046" s="409"/>
      <c r="CR1046" s="409"/>
      <c r="CS1046" s="409"/>
      <c r="CT1046" s="422"/>
      <c r="CU1046" s="422"/>
    </row>
    <row r="1047" spans="5:99">
      <c r="E1047" s="79"/>
      <c r="F1047" s="79"/>
      <c r="G1047" s="79"/>
      <c r="H1047" s="79"/>
      <c r="I1047" s="79"/>
      <c r="J1047" s="79"/>
      <c r="O1047" s="409"/>
      <c r="P1047" s="409"/>
      <c r="Q1047" s="409"/>
      <c r="R1047" s="422"/>
      <c r="S1047" s="422"/>
      <c r="T1047" s="79"/>
      <c r="Y1047" s="409"/>
      <c r="Z1047" s="409"/>
      <c r="AA1047" s="409"/>
      <c r="AB1047" s="422"/>
      <c r="AC1047" s="422"/>
      <c r="AD1047" s="79"/>
      <c r="AI1047" s="409"/>
      <c r="AJ1047" s="409"/>
      <c r="AK1047" s="409"/>
      <c r="AL1047" s="79"/>
      <c r="AM1047" s="79"/>
      <c r="AN1047" s="79"/>
      <c r="AS1047" s="409"/>
      <c r="AT1047" s="409"/>
      <c r="AU1047" s="409"/>
      <c r="AV1047" s="422"/>
      <c r="AW1047" s="422"/>
      <c r="AX1047" s="79"/>
      <c r="BC1047" s="409"/>
      <c r="BD1047" s="409"/>
      <c r="BE1047" s="409"/>
      <c r="BF1047" s="422"/>
      <c r="BG1047" s="422"/>
      <c r="BH1047" s="79"/>
      <c r="BM1047" s="409"/>
      <c r="BN1047" s="409"/>
      <c r="BO1047" s="409"/>
      <c r="BP1047" s="422"/>
      <c r="BQ1047" s="422"/>
      <c r="BR1047" s="79"/>
      <c r="BW1047" s="79"/>
      <c r="BX1047" s="79"/>
      <c r="BY1047" s="79"/>
      <c r="BZ1047" s="422"/>
      <c r="CA1047" s="422"/>
      <c r="CB1047" s="79"/>
      <c r="CG1047" s="409"/>
      <c r="CH1047" s="409"/>
      <c r="CI1047" s="409"/>
      <c r="CJ1047" s="422"/>
      <c r="CK1047" s="422"/>
      <c r="CL1047" s="79"/>
      <c r="CQ1047" s="409"/>
      <c r="CR1047" s="409"/>
      <c r="CS1047" s="409"/>
      <c r="CT1047" s="422"/>
      <c r="CU1047" s="422"/>
    </row>
    <row r="1048" spans="5:99">
      <c r="E1048" s="79"/>
      <c r="F1048" s="79"/>
      <c r="G1048" s="79"/>
      <c r="H1048" s="79"/>
      <c r="I1048" s="79"/>
      <c r="J1048" s="79"/>
      <c r="O1048" s="409"/>
      <c r="P1048" s="409"/>
      <c r="Q1048" s="409"/>
      <c r="R1048" s="422"/>
      <c r="S1048" s="422"/>
      <c r="T1048" s="79"/>
      <c r="Y1048" s="409"/>
      <c r="Z1048" s="409"/>
      <c r="AA1048" s="409"/>
      <c r="AB1048" s="422"/>
      <c r="AC1048" s="422"/>
      <c r="AD1048" s="79"/>
      <c r="AI1048" s="409"/>
      <c r="AJ1048" s="409"/>
      <c r="AK1048" s="409"/>
      <c r="AL1048" s="79"/>
      <c r="AM1048" s="79"/>
      <c r="AN1048" s="79"/>
      <c r="AS1048" s="409"/>
      <c r="AT1048" s="409"/>
      <c r="AU1048" s="409"/>
      <c r="AV1048" s="422"/>
      <c r="AW1048" s="422"/>
      <c r="AX1048" s="79"/>
      <c r="BC1048" s="409"/>
      <c r="BD1048" s="409"/>
      <c r="BE1048" s="409"/>
      <c r="BF1048" s="422"/>
      <c r="BG1048" s="422"/>
      <c r="BH1048" s="79"/>
      <c r="BM1048" s="409"/>
      <c r="BN1048" s="409"/>
      <c r="BO1048" s="409"/>
      <c r="BP1048" s="422"/>
      <c r="BQ1048" s="422"/>
      <c r="BR1048" s="79"/>
      <c r="BW1048" s="79"/>
      <c r="BX1048" s="79"/>
      <c r="BY1048" s="79"/>
      <c r="BZ1048" s="422"/>
      <c r="CA1048" s="422"/>
      <c r="CB1048" s="79"/>
      <c r="CG1048" s="409"/>
      <c r="CH1048" s="409"/>
      <c r="CI1048" s="409"/>
      <c r="CJ1048" s="422"/>
      <c r="CK1048" s="422"/>
      <c r="CL1048" s="79"/>
      <c r="CQ1048" s="409"/>
      <c r="CR1048" s="409"/>
      <c r="CS1048" s="409"/>
      <c r="CT1048" s="422"/>
      <c r="CU1048" s="422"/>
    </row>
    <row r="1049" spans="5:99">
      <c r="E1049" s="79"/>
      <c r="F1049" s="79"/>
      <c r="G1049" s="79"/>
      <c r="H1049" s="79"/>
      <c r="I1049" s="79"/>
      <c r="J1049" s="79"/>
      <c r="O1049" s="409"/>
      <c r="P1049" s="409"/>
      <c r="Q1049" s="409"/>
      <c r="R1049" s="422"/>
      <c r="S1049" s="422"/>
      <c r="T1049" s="79"/>
      <c r="Y1049" s="409"/>
      <c r="Z1049" s="409"/>
      <c r="AA1049" s="409"/>
      <c r="AB1049" s="422"/>
      <c r="AC1049" s="422"/>
      <c r="AD1049" s="79"/>
      <c r="AI1049" s="409"/>
      <c r="AJ1049" s="409"/>
      <c r="AK1049" s="409"/>
      <c r="AL1049" s="79"/>
      <c r="AM1049" s="79"/>
      <c r="AN1049" s="79"/>
      <c r="AS1049" s="409"/>
      <c r="AT1049" s="409"/>
      <c r="AU1049" s="409"/>
      <c r="AV1049" s="422"/>
      <c r="AW1049" s="422"/>
      <c r="AX1049" s="79"/>
      <c r="BC1049" s="409"/>
      <c r="BD1049" s="409"/>
      <c r="BE1049" s="409"/>
      <c r="BF1049" s="422"/>
      <c r="BG1049" s="422"/>
      <c r="BH1049" s="79"/>
      <c r="BM1049" s="409"/>
      <c r="BN1049" s="409"/>
      <c r="BO1049" s="409"/>
      <c r="BP1049" s="422"/>
      <c r="BQ1049" s="422"/>
      <c r="BR1049" s="79"/>
      <c r="BW1049" s="79"/>
      <c r="BX1049" s="79"/>
      <c r="BY1049" s="79"/>
      <c r="BZ1049" s="422"/>
      <c r="CA1049" s="422"/>
      <c r="CB1049" s="79"/>
      <c r="CG1049" s="409"/>
      <c r="CH1049" s="409"/>
      <c r="CI1049" s="409"/>
      <c r="CJ1049" s="422"/>
      <c r="CK1049" s="422"/>
      <c r="CL1049" s="79"/>
      <c r="CQ1049" s="409"/>
      <c r="CR1049" s="409"/>
      <c r="CS1049" s="409"/>
      <c r="CT1049" s="422"/>
      <c r="CU1049" s="422"/>
    </row>
    <row r="1050" spans="5:99">
      <c r="E1050" s="79"/>
      <c r="F1050" s="79"/>
      <c r="G1050" s="79"/>
      <c r="H1050" s="79"/>
      <c r="I1050" s="79"/>
      <c r="J1050" s="79"/>
      <c r="O1050" s="409"/>
      <c r="P1050" s="409"/>
      <c r="Q1050" s="409"/>
      <c r="R1050" s="422"/>
      <c r="S1050" s="422"/>
      <c r="T1050" s="79"/>
      <c r="Y1050" s="409"/>
      <c r="Z1050" s="409"/>
      <c r="AA1050" s="409"/>
      <c r="AB1050" s="422"/>
      <c r="AC1050" s="422"/>
      <c r="AD1050" s="79"/>
      <c r="AI1050" s="409"/>
      <c r="AJ1050" s="409"/>
      <c r="AK1050" s="409"/>
      <c r="AL1050" s="79"/>
      <c r="AM1050" s="79"/>
      <c r="AN1050" s="79"/>
      <c r="AS1050" s="409"/>
      <c r="AT1050" s="409"/>
      <c r="AU1050" s="409"/>
      <c r="AV1050" s="422"/>
      <c r="AW1050" s="422"/>
      <c r="AX1050" s="79"/>
      <c r="BC1050" s="409"/>
      <c r="BD1050" s="409"/>
      <c r="BE1050" s="409"/>
      <c r="BF1050" s="422"/>
      <c r="BG1050" s="422"/>
      <c r="BH1050" s="79"/>
      <c r="BM1050" s="409"/>
      <c r="BN1050" s="409"/>
      <c r="BO1050" s="409"/>
      <c r="BP1050" s="422"/>
      <c r="BQ1050" s="422"/>
      <c r="BR1050" s="79"/>
      <c r="BW1050" s="79"/>
      <c r="BX1050" s="79"/>
      <c r="BY1050" s="79"/>
      <c r="BZ1050" s="422"/>
      <c r="CA1050" s="422"/>
      <c r="CB1050" s="79"/>
      <c r="CG1050" s="409"/>
      <c r="CH1050" s="409"/>
      <c r="CI1050" s="409"/>
      <c r="CJ1050" s="422"/>
      <c r="CK1050" s="422"/>
      <c r="CL1050" s="79"/>
      <c r="CQ1050" s="409"/>
      <c r="CR1050" s="409"/>
      <c r="CS1050" s="409"/>
      <c r="CT1050" s="422"/>
      <c r="CU1050" s="422"/>
    </row>
    <row r="1051" spans="5:99">
      <c r="E1051" s="79"/>
      <c r="F1051" s="79"/>
      <c r="G1051" s="79"/>
      <c r="H1051" s="79"/>
      <c r="I1051" s="79"/>
      <c r="J1051" s="79"/>
      <c r="O1051" s="409"/>
      <c r="P1051" s="409"/>
      <c r="Q1051" s="409"/>
      <c r="R1051" s="422"/>
      <c r="S1051" s="422"/>
      <c r="T1051" s="79"/>
      <c r="Y1051" s="409"/>
      <c r="Z1051" s="409"/>
      <c r="AA1051" s="409"/>
      <c r="AB1051" s="422"/>
      <c r="AC1051" s="422"/>
      <c r="AD1051" s="79"/>
      <c r="AI1051" s="409"/>
      <c r="AJ1051" s="409"/>
      <c r="AK1051" s="409"/>
      <c r="AL1051" s="79"/>
      <c r="AM1051" s="79"/>
      <c r="AN1051" s="79"/>
      <c r="AS1051" s="409"/>
      <c r="AT1051" s="409"/>
      <c r="AU1051" s="409"/>
      <c r="AV1051" s="422"/>
      <c r="AW1051" s="422"/>
      <c r="AX1051" s="79"/>
      <c r="BC1051" s="409"/>
      <c r="BD1051" s="409"/>
      <c r="BE1051" s="409"/>
      <c r="BF1051" s="422"/>
      <c r="BG1051" s="422"/>
      <c r="BH1051" s="79"/>
      <c r="BM1051" s="409"/>
      <c r="BN1051" s="409"/>
      <c r="BO1051" s="409"/>
      <c r="BP1051" s="422"/>
      <c r="BQ1051" s="422"/>
      <c r="BR1051" s="79"/>
      <c r="BW1051" s="79"/>
      <c r="BX1051" s="79"/>
      <c r="BY1051" s="79"/>
      <c r="BZ1051" s="422"/>
      <c r="CA1051" s="422"/>
      <c r="CB1051" s="79"/>
      <c r="CG1051" s="409"/>
      <c r="CH1051" s="409"/>
      <c r="CI1051" s="409"/>
      <c r="CJ1051" s="422"/>
      <c r="CK1051" s="422"/>
      <c r="CL1051" s="79"/>
      <c r="CQ1051" s="409"/>
      <c r="CR1051" s="409"/>
      <c r="CS1051" s="409"/>
      <c r="CT1051" s="422"/>
      <c r="CU1051" s="422"/>
    </row>
    <row r="1052" spans="5:99">
      <c r="E1052" s="79"/>
      <c r="F1052" s="79"/>
      <c r="G1052" s="79"/>
      <c r="H1052" s="79"/>
      <c r="I1052" s="79"/>
      <c r="J1052" s="79"/>
      <c r="O1052" s="409"/>
      <c r="P1052" s="409"/>
      <c r="Q1052" s="409"/>
      <c r="R1052" s="422"/>
      <c r="S1052" s="422"/>
      <c r="T1052" s="79"/>
      <c r="Y1052" s="409"/>
      <c r="Z1052" s="409"/>
      <c r="AA1052" s="409"/>
      <c r="AB1052" s="422"/>
      <c r="AC1052" s="422"/>
      <c r="AD1052" s="79"/>
      <c r="AI1052" s="409"/>
      <c r="AJ1052" s="409"/>
      <c r="AK1052" s="409"/>
      <c r="AL1052" s="79"/>
      <c r="AM1052" s="79"/>
      <c r="AN1052" s="79"/>
      <c r="AS1052" s="409"/>
      <c r="AT1052" s="409"/>
      <c r="AU1052" s="409"/>
      <c r="AV1052" s="422"/>
      <c r="AW1052" s="422"/>
      <c r="AX1052" s="79"/>
      <c r="BC1052" s="409"/>
      <c r="BD1052" s="409"/>
      <c r="BE1052" s="409"/>
      <c r="BF1052" s="422"/>
      <c r="BG1052" s="422"/>
      <c r="BH1052" s="79"/>
      <c r="BM1052" s="409"/>
      <c r="BN1052" s="409"/>
      <c r="BO1052" s="409"/>
      <c r="BP1052" s="422"/>
      <c r="BQ1052" s="422"/>
      <c r="BR1052" s="79"/>
      <c r="BW1052" s="79"/>
      <c r="BX1052" s="79"/>
      <c r="BY1052" s="79"/>
      <c r="BZ1052" s="422"/>
      <c r="CA1052" s="422"/>
      <c r="CB1052" s="79"/>
      <c r="CG1052" s="409"/>
      <c r="CH1052" s="409"/>
      <c r="CI1052" s="409"/>
      <c r="CJ1052" s="422"/>
      <c r="CK1052" s="422"/>
      <c r="CL1052" s="79"/>
      <c r="CQ1052" s="409"/>
      <c r="CR1052" s="409"/>
      <c r="CS1052" s="409"/>
      <c r="CT1052" s="422"/>
      <c r="CU1052" s="422"/>
    </row>
    <row r="1053" spans="5:99">
      <c r="E1053" s="79"/>
      <c r="F1053" s="79"/>
      <c r="G1053" s="79"/>
      <c r="H1053" s="79"/>
      <c r="I1053" s="79"/>
      <c r="J1053" s="79"/>
      <c r="O1053" s="409"/>
      <c r="P1053" s="409"/>
      <c r="Q1053" s="409"/>
      <c r="R1053" s="422"/>
      <c r="S1053" s="422"/>
      <c r="T1053" s="79"/>
      <c r="Y1053" s="409"/>
      <c r="Z1053" s="409"/>
      <c r="AA1053" s="409"/>
      <c r="AB1053" s="422"/>
      <c r="AC1053" s="422"/>
      <c r="AD1053" s="79"/>
      <c r="AI1053" s="409"/>
      <c r="AJ1053" s="409"/>
      <c r="AK1053" s="409"/>
      <c r="AL1053" s="79"/>
      <c r="AM1053" s="79"/>
      <c r="AN1053" s="79"/>
      <c r="AS1053" s="409"/>
      <c r="AT1053" s="409"/>
      <c r="AU1053" s="409"/>
      <c r="AV1053" s="422"/>
      <c r="AW1053" s="422"/>
      <c r="AX1053" s="79"/>
      <c r="BC1053" s="409"/>
      <c r="BD1053" s="409"/>
      <c r="BE1053" s="409"/>
      <c r="BF1053" s="422"/>
      <c r="BG1053" s="422"/>
      <c r="BH1053" s="79"/>
      <c r="BM1053" s="409"/>
      <c r="BN1053" s="409"/>
      <c r="BO1053" s="409"/>
      <c r="BP1053" s="422"/>
      <c r="BQ1053" s="422"/>
      <c r="BR1053" s="79"/>
      <c r="BW1053" s="79"/>
      <c r="BX1053" s="79"/>
      <c r="BY1053" s="79"/>
      <c r="BZ1053" s="422"/>
      <c r="CA1053" s="422"/>
      <c r="CB1053" s="79"/>
      <c r="CG1053" s="409"/>
      <c r="CH1053" s="409"/>
      <c r="CI1053" s="409"/>
      <c r="CJ1053" s="422"/>
      <c r="CK1053" s="422"/>
      <c r="CL1053" s="79"/>
      <c r="CQ1053" s="409"/>
      <c r="CR1053" s="409"/>
      <c r="CS1053" s="409"/>
      <c r="CT1053" s="422"/>
      <c r="CU1053" s="422"/>
    </row>
    <row r="1054" spans="5:99">
      <c r="E1054" s="79"/>
      <c r="F1054" s="79"/>
      <c r="G1054" s="79"/>
      <c r="H1054" s="79"/>
      <c r="I1054" s="79"/>
      <c r="J1054" s="79"/>
      <c r="O1054" s="409"/>
      <c r="P1054" s="409"/>
      <c r="Q1054" s="409"/>
      <c r="R1054" s="422"/>
      <c r="S1054" s="422"/>
      <c r="T1054" s="79"/>
      <c r="Y1054" s="409"/>
      <c r="Z1054" s="409"/>
      <c r="AA1054" s="409"/>
      <c r="AB1054" s="422"/>
      <c r="AC1054" s="422"/>
      <c r="AD1054" s="79"/>
      <c r="AI1054" s="409"/>
      <c r="AJ1054" s="409"/>
      <c r="AK1054" s="409"/>
      <c r="AL1054" s="79"/>
      <c r="AM1054" s="79"/>
      <c r="AN1054" s="79"/>
      <c r="AS1054" s="409"/>
      <c r="AT1054" s="409"/>
      <c r="AU1054" s="409"/>
      <c r="AV1054" s="422"/>
      <c r="AW1054" s="422"/>
      <c r="AX1054" s="79"/>
      <c r="BC1054" s="409"/>
      <c r="BD1054" s="409"/>
      <c r="BE1054" s="409"/>
      <c r="BF1054" s="422"/>
      <c r="BG1054" s="422"/>
      <c r="BH1054" s="79"/>
      <c r="BM1054" s="409"/>
      <c r="BN1054" s="409"/>
      <c r="BO1054" s="409"/>
      <c r="BP1054" s="422"/>
      <c r="BQ1054" s="422"/>
      <c r="BR1054" s="79"/>
      <c r="BW1054" s="79"/>
      <c r="BX1054" s="79"/>
      <c r="BY1054" s="79"/>
      <c r="BZ1054" s="422"/>
      <c r="CA1054" s="422"/>
      <c r="CB1054" s="79"/>
      <c r="CG1054" s="409"/>
      <c r="CH1054" s="409"/>
      <c r="CI1054" s="409"/>
      <c r="CJ1054" s="422"/>
      <c r="CK1054" s="422"/>
      <c r="CL1054" s="79"/>
      <c r="CQ1054" s="409"/>
      <c r="CR1054" s="409"/>
      <c r="CS1054" s="409"/>
      <c r="CT1054" s="422"/>
      <c r="CU1054" s="422"/>
    </row>
    <row r="1055" spans="5:99">
      <c r="E1055" s="79"/>
      <c r="F1055" s="79"/>
      <c r="G1055" s="79"/>
      <c r="H1055" s="79"/>
      <c r="I1055" s="79"/>
      <c r="J1055" s="79"/>
      <c r="O1055" s="409"/>
      <c r="P1055" s="409"/>
      <c r="Q1055" s="409"/>
      <c r="R1055" s="422"/>
      <c r="S1055" s="422"/>
      <c r="T1055" s="79"/>
      <c r="Y1055" s="409"/>
      <c r="Z1055" s="409"/>
      <c r="AA1055" s="409"/>
      <c r="AB1055" s="422"/>
      <c r="AC1055" s="422"/>
      <c r="AD1055" s="79"/>
      <c r="AI1055" s="409"/>
      <c r="AJ1055" s="409"/>
      <c r="AK1055" s="409"/>
      <c r="AL1055" s="79"/>
      <c r="AM1055" s="79"/>
      <c r="AN1055" s="79"/>
      <c r="AS1055" s="409"/>
      <c r="AT1055" s="409"/>
      <c r="AU1055" s="409"/>
      <c r="AV1055" s="422"/>
      <c r="AW1055" s="422"/>
      <c r="AX1055" s="79"/>
      <c r="BC1055" s="409"/>
      <c r="BD1055" s="409"/>
      <c r="BE1055" s="409"/>
      <c r="BF1055" s="422"/>
      <c r="BG1055" s="422"/>
      <c r="BH1055" s="79"/>
      <c r="BM1055" s="409"/>
      <c r="BN1055" s="409"/>
      <c r="BO1055" s="409"/>
      <c r="BP1055" s="422"/>
      <c r="BQ1055" s="422"/>
      <c r="BR1055" s="79"/>
      <c r="BW1055" s="79"/>
      <c r="BX1055" s="79"/>
      <c r="BY1055" s="79"/>
      <c r="BZ1055" s="422"/>
      <c r="CA1055" s="422"/>
      <c r="CB1055" s="79"/>
      <c r="CG1055" s="409"/>
      <c r="CH1055" s="409"/>
      <c r="CI1055" s="409"/>
      <c r="CJ1055" s="422"/>
      <c r="CK1055" s="422"/>
      <c r="CL1055" s="79"/>
      <c r="CQ1055" s="409"/>
      <c r="CR1055" s="409"/>
      <c r="CS1055" s="409"/>
      <c r="CT1055" s="422"/>
      <c r="CU1055" s="422"/>
    </row>
    <row r="1056" spans="5:99">
      <c r="E1056" s="79"/>
      <c r="F1056" s="79"/>
      <c r="G1056" s="79"/>
      <c r="H1056" s="79"/>
      <c r="I1056" s="79"/>
      <c r="J1056" s="79"/>
      <c r="O1056" s="409"/>
      <c r="P1056" s="409"/>
      <c r="Q1056" s="409"/>
      <c r="R1056" s="422"/>
      <c r="S1056" s="422"/>
      <c r="T1056" s="79"/>
      <c r="Y1056" s="409"/>
      <c r="Z1056" s="409"/>
      <c r="AA1056" s="409"/>
      <c r="AB1056" s="422"/>
      <c r="AC1056" s="422"/>
      <c r="AD1056" s="79"/>
      <c r="AI1056" s="409"/>
      <c r="AJ1056" s="409"/>
      <c r="AK1056" s="409"/>
      <c r="AL1056" s="79"/>
      <c r="AM1056" s="79"/>
      <c r="AN1056" s="79"/>
      <c r="AS1056" s="409"/>
      <c r="AT1056" s="409"/>
      <c r="AU1056" s="409"/>
      <c r="AV1056" s="422"/>
      <c r="AW1056" s="422"/>
      <c r="AX1056" s="79"/>
      <c r="BC1056" s="409"/>
      <c r="BD1056" s="409"/>
      <c r="BE1056" s="409"/>
      <c r="BF1056" s="422"/>
      <c r="BG1056" s="422"/>
      <c r="BH1056" s="79"/>
      <c r="BM1056" s="409"/>
      <c r="BN1056" s="409"/>
      <c r="BO1056" s="409"/>
      <c r="BP1056" s="422"/>
      <c r="BQ1056" s="422"/>
      <c r="BR1056" s="79"/>
      <c r="BW1056" s="79"/>
      <c r="BX1056" s="79"/>
      <c r="BY1056" s="79"/>
      <c r="BZ1056" s="422"/>
      <c r="CA1056" s="422"/>
      <c r="CB1056" s="79"/>
      <c r="CG1056" s="409"/>
      <c r="CH1056" s="409"/>
      <c r="CI1056" s="409"/>
      <c r="CJ1056" s="422"/>
      <c r="CK1056" s="422"/>
      <c r="CL1056" s="79"/>
      <c r="CQ1056" s="409"/>
      <c r="CR1056" s="409"/>
      <c r="CS1056" s="409"/>
      <c r="CT1056" s="422"/>
      <c r="CU1056" s="422"/>
    </row>
    <row r="1057" spans="5:99">
      <c r="E1057" s="79"/>
      <c r="F1057" s="79"/>
      <c r="G1057" s="79"/>
      <c r="H1057" s="79"/>
      <c r="I1057" s="79"/>
      <c r="J1057" s="79"/>
      <c r="O1057" s="409"/>
      <c r="P1057" s="409"/>
      <c r="Q1057" s="409"/>
      <c r="R1057" s="422"/>
      <c r="S1057" s="422"/>
      <c r="T1057" s="79"/>
      <c r="Y1057" s="409"/>
      <c r="Z1057" s="409"/>
      <c r="AA1057" s="409"/>
      <c r="AB1057" s="422"/>
      <c r="AC1057" s="422"/>
      <c r="AD1057" s="79"/>
      <c r="AI1057" s="409"/>
      <c r="AJ1057" s="409"/>
      <c r="AK1057" s="409"/>
      <c r="AL1057" s="79"/>
      <c r="AM1057" s="79"/>
      <c r="AN1057" s="79"/>
      <c r="AS1057" s="409"/>
      <c r="AT1057" s="409"/>
      <c r="AU1057" s="409"/>
      <c r="AV1057" s="422"/>
      <c r="AW1057" s="422"/>
      <c r="AX1057" s="79"/>
      <c r="BC1057" s="409"/>
      <c r="BD1057" s="409"/>
      <c r="BE1057" s="409"/>
      <c r="BF1057" s="422"/>
      <c r="BG1057" s="422"/>
      <c r="BH1057" s="79"/>
      <c r="BM1057" s="409"/>
      <c r="BN1057" s="409"/>
      <c r="BO1057" s="409"/>
      <c r="BP1057" s="422"/>
      <c r="BQ1057" s="422"/>
      <c r="BR1057" s="79"/>
      <c r="BW1057" s="79"/>
      <c r="BX1057" s="79"/>
      <c r="BY1057" s="79"/>
      <c r="BZ1057" s="422"/>
      <c r="CA1057" s="422"/>
      <c r="CB1057" s="79"/>
      <c r="CG1057" s="409"/>
      <c r="CH1057" s="409"/>
      <c r="CI1057" s="409"/>
      <c r="CJ1057" s="422"/>
      <c r="CK1057" s="422"/>
      <c r="CL1057" s="79"/>
      <c r="CQ1057" s="409"/>
      <c r="CR1057" s="409"/>
      <c r="CS1057" s="409"/>
      <c r="CT1057" s="422"/>
      <c r="CU1057" s="422"/>
    </row>
    <row r="1058" spans="5:99">
      <c r="E1058" s="79"/>
      <c r="F1058" s="79"/>
      <c r="G1058" s="79"/>
      <c r="H1058" s="79"/>
      <c r="I1058" s="79"/>
      <c r="J1058" s="79"/>
      <c r="O1058" s="409"/>
      <c r="P1058" s="409"/>
      <c r="Q1058" s="409"/>
      <c r="R1058" s="422"/>
      <c r="S1058" s="422"/>
      <c r="T1058" s="79"/>
      <c r="Y1058" s="409"/>
      <c r="Z1058" s="409"/>
      <c r="AA1058" s="409"/>
      <c r="AB1058" s="422"/>
      <c r="AC1058" s="422"/>
      <c r="AD1058" s="79"/>
      <c r="AI1058" s="409"/>
      <c r="AJ1058" s="409"/>
      <c r="AK1058" s="409"/>
      <c r="AL1058" s="79"/>
      <c r="AM1058" s="79"/>
      <c r="AN1058" s="79"/>
      <c r="AS1058" s="409"/>
      <c r="AT1058" s="409"/>
      <c r="AU1058" s="409"/>
      <c r="AV1058" s="422"/>
      <c r="AW1058" s="422"/>
      <c r="AX1058" s="79"/>
      <c r="BC1058" s="409"/>
      <c r="BD1058" s="409"/>
      <c r="BE1058" s="409"/>
      <c r="BF1058" s="422"/>
      <c r="BG1058" s="422"/>
      <c r="BH1058" s="79"/>
      <c r="BM1058" s="409"/>
      <c r="BN1058" s="409"/>
      <c r="BO1058" s="409"/>
      <c r="BP1058" s="422"/>
      <c r="BQ1058" s="422"/>
      <c r="BR1058" s="79"/>
      <c r="BW1058" s="79"/>
      <c r="BX1058" s="79"/>
      <c r="BY1058" s="79"/>
      <c r="BZ1058" s="422"/>
      <c r="CA1058" s="422"/>
      <c r="CB1058" s="79"/>
      <c r="CG1058" s="409"/>
      <c r="CH1058" s="409"/>
      <c r="CI1058" s="409"/>
      <c r="CJ1058" s="422"/>
      <c r="CK1058" s="422"/>
      <c r="CL1058" s="79"/>
      <c r="CQ1058" s="409"/>
      <c r="CR1058" s="409"/>
      <c r="CS1058" s="409"/>
      <c r="CT1058" s="422"/>
      <c r="CU1058" s="422"/>
    </row>
    <row r="1059" spans="5:99">
      <c r="E1059" s="79"/>
      <c r="F1059" s="79"/>
      <c r="G1059" s="79"/>
      <c r="H1059" s="79"/>
      <c r="I1059" s="79"/>
      <c r="J1059" s="79"/>
      <c r="O1059" s="409"/>
      <c r="P1059" s="409"/>
      <c r="Q1059" s="409"/>
      <c r="R1059" s="422"/>
      <c r="S1059" s="422"/>
      <c r="T1059" s="79"/>
      <c r="Y1059" s="409"/>
      <c r="Z1059" s="409"/>
      <c r="AA1059" s="409"/>
      <c r="AB1059" s="422"/>
      <c r="AC1059" s="422"/>
      <c r="AD1059" s="79"/>
      <c r="AI1059" s="409"/>
      <c r="AJ1059" s="409"/>
      <c r="AK1059" s="409"/>
      <c r="AL1059" s="79"/>
      <c r="AM1059" s="79"/>
      <c r="AN1059" s="79"/>
      <c r="AS1059" s="409"/>
      <c r="AT1059" s="409"/>
      <c r="AU1059" s="409"/>
      <c r="AV1059" s="422"/>
      <c r="AW1059" s="422"/>
      <c r="AX1059" s="79"/>
      <c r="BC1059" s="409"/>
      <c r="BD1059" s="409"/>
      <c r="BE1059" s="409"/>
      <c r="BF1059" s="422"/>
      <c r="BG1059" s="422"/>
      <c r="BH1059" s="79"/>
      <c r="BM1059" s="409"/>
      <c r="BN1059" s="409"/>
      <c r="BO1059" s="409"/>
      <c r="BP1059" s="422"/>
      <c r="BQ1059" s="422"/>
      <c r="BR1059" s="79"/>
      <c r="BW1059" s="79"/>
      <c r="BX1059" s="79"/>
      <c r="BY1059" s="79"/>
      <c r="BZ1059" s="422"/>
      <c r="CA1059" s="422"/>
      <c r="CB1059" s="79"/>
      <c r="CG1059" s="409"/>
      <c r="CH1059" s="409"/>
      <c r="CI1059" s="409"/>
      <c r="CJ1059" s="422"/>
      <c r="CK1059" s="422"/>
      <c r="CL1059" s="79"/>
      <c r="CQ1059" s="409"/>
      <c r="CR1059" s="409"/>
      <c r="CS1059" s="409"/>
      <c r="CT1059" s="422"/>
      <c r="CU1059" s="422"/>
    </row>
    <row r="1060" spans="5:99">
      <c r="E1060" s="79"/>
      <c r="F1060" s="79"/>
      <c r="G1060" s="79"/>
      <c r="H1060" s="79"/>
      <c r="I1060" s="79"/>
      <c r="J1060" s="79"/>
      <c r="O1060" s="409"/>
      <c r="P1060" s="409"/>
      <c r="Q1060" s="409"/>
      <c r="R1060" s="422"/>
      <c r="S1060" s="422"/>
      <c r="T1060" s="79"/>
      <c r="Y1060" s="409"/>
      <c r="Z1060" s="409"/>
      <c r="AA1060" s="409"/>
      <c r="AB1060" s="422"/>
      <c r="AC1060" s="422"/>
      <c r="AD1060" s="79"/>
      <c r="AI1060" s="409"/>
      <c r="AJ1060" s="409"/>
      <c r="AK1060" s="409"/>
      <c r="AL1060" s="79"/>
      <c r="AM1060" s="79"/>
      <c r="AN1060" s="79"/>
      <c r="AS1060" s="409"/>
      <c r="AT1060" s="409"/>
      <c r="AU1060" s="409"/>
      <c r="AV1060" s="422"/>
      <c r="AW1060" s="422"/>
      <c r="AX1060" s="79"/>
      <c r="BC1060" s="409"/>
      <c r="BD1060" s="409"/>
      <c r="BE1060" s="409"/>
      <c r="BF1060" s="422"/>
      <c r="BG1060" s="422"/>
      <c r="BH1060" s="79"/>
      <c r="BM1060" s="409"/>
      <c r="BN1060" s="409"/>
      <c r="BO1060" s="409"/>
      <c r="BP1060" s="422"/>
      <c r="BQ1060" s="422"/>
      <c r="BR1060" s="79"/>
      <c r="BW1060" s="79"/>
      <c r="BX1060" s="79"/>
      <c r="BY1060" s="79"/>
      <c r="BZ1060" s="422"/>
      <c r="CA1060" s="422"/>
      <c r="CB1060" s="79"/>
      <c r="CG1060" s="409"/>
      <c r="CH1060" s="409"/>
      <c r="CI1060" s="409"/>
      <c r="CJ1060" s="422"/>
      <c r="CK1060" s="422"/>
      <c r="CL1060" s="79"/>
      <c r="CQ1060" s="409"/>
      <c r="CR1060" s="409"/>
      <c r="CS1060" s="409"/>
      <c r="CT1060" s="422"/>
      <c r="CU1060" s="422"/>
    </row>
    <row r="1061" spans="5:99">
      <c r="E1061" s="79"/>
      <c r="F1061" s="79"/>
      <c r="G1061" s="79"/>
      <c r="H1061" s="79"/>
      <c r="I1061" s="79"/>
      <c r="J1061" s="79"/>
      <c r="O1061" s="409"/>
      <c r="P1061" s="409"/>
      <c r="Q1061" s="409"/>
      <c r="R1061" s="422"/>
      <c r="S1061" s="422"/>
      <c r="T1061" s="79"/>
      <c r="Y1061" s="409"/>
      <c r="Z1061" s="409"/>
      <c r="AA1061" s="409"/>
      <c r="AB1061" s="422"/>
      <c r="AC1061" s="422"/>
      <c r="AD1061" s="79"/>
      <c r="AI1061" s="409"/>
      <c r="AJ1061" s="409"/>
      <c r="AK1061" s="409"/>
      <c r="AL1061" s="79"/>
      <c r="AM1061" s="79"/>
      <c r="AN1061" s="79"/>
      <c r="AS1061" s="409"/>
      <c r="AT1061" s="409"/>
      <c r="AU1061" s="409"/>
      <c r="AV1061" s="422"/>
      <c r="AW1061" s="422"/>
      <c r="AX1061" s="79"/>
      <c r="BC1061" s="409"/>
      <c r="BD1061" s="409"/>
      <c r="BE1061" s="409"/>
      <c r="BF1061" s="422"/>
      <c r="BG1061" s="422"/>
      <c r="BH1061" s="79"/>
      <c r="BM1061" s="409"/>
      <c r="BN1061" s="409"/>
      <c r="BO1061" s="409"/>
      <c r="BP1061" s="422"/>
      <c r="BQ1061" s="422"/>
      <c r="BR1061" s="79"/>
      <c r="BW1061" s="79"/>
      <c r="BX1061" s="79"/>
      <c r="BY1061" s="79"/>
      <c r="BZ1061" s="422"/>
      <c r="CA1061" s="422"/>
      <c r="CB1061" s="79"/>
      <c r="CG1061" s="409"/>
      <c r="CH1061" s="409"/>
      <c r="CI1061" s="409"/>
      <c r="CJ1061" s="422"/>
      <c r="CK1061" s="422"/>
      <c r="CL1061" s="79"/>
      <c r="CQ1061" s="409"/>
      <c r="CR1061" s="409"/>
      <c r="CS1061" s="409"/>
      <c r="CT1061" s="422"/>
      <c r="CU1061" s="422"/>
    </row>
    <row r="1062" spans="5:99">
      <c r="E1062" s="79"/>
      <c r="F1062" s="79"/>
      <c r="G1062" s="79"/>
      <c r="H1062" s="79"/>
      <c r="I1062" s="79"/>
      <c r="J1062" s="79"/>
      <c r="O1062" s="409"/>
      <c r="P1062" s="409"/>
      <c r="Q1062" s="409"/>
      <c r="R1062" s="422"/>
      <c r="S1062" s="422"/>
      <c r="T1062" s="79"/>
      <c r="Y1062" s="409"/>
      <c r="Z1062" s="409"/>
      <c r="AA1062" s="409"/>
      <c r="AB1062" s="422"/>
      <c r="AC1062" s="422"/>
      <c r="AD1062" s="79"/>
      <c r="AI1062" s="409"/>
      <c r="AJ1062" s="409"/>
      <c r="AK1062" s="409"/>
      <c r="AL1062" s="79"/>
      <c r="AM1062" s="79"/>
      <c r="AN1062" s="79"/>
      <c r="AS1062" s="409"/>
      <c r="AT1062" s="409"/>
      <c r="AU1062" s="409"/>
      <c r="AV1062" s="422"/>
      <c r="AW1062" s="422"/>
      <c r="AX1062" s="79"/>
      <c r="BC1062" s="409"/>
      <c r="BD1062" s="409"/>
      <c r="BE1062" s="409"/>
      <c r="BF1062" s="422"/>
      <c r="BG1062" s="422"/>
      <c r="BH1062" s="79"/>
      <c r="BM1062" s="409"/>
      <c r="BN1062" s="409"/>
      <c r="BO1062" s="409"/>
      <c r="BP1062" s="422"/>
      <c r="BQ1062" s="422"/>
      <c r="BR1062" s="79"/>
      <c r="BW1062" s="79"/>
      <c r="BX1062" s="79"/>
      <c r="BY1062" s="79"/>
      <c r="BZ1062" s="422"/>
      <c r="CA1062" s="422"/>
      <c r="CB1062" s="79"/>
      <c r="CG1062" s="409"/>
      <c r="CH1062" s="409"/>
      <c r="CI1062" s="409"/>
      <c r="CJ1062" s="422"/>
      <c r="CK1062" s="422"/>
      <c r="CL1062" s="79"/>
      <c r="CQ1062" s="409"/>
      <c r="CR1062" s="409"/>
      <c r="CS1062" s="409"/>
      <c r="CT1062" s="422"/>
      <c r="CU1062" s="422"/>
    </row>
    <row r="1063" spans="5:99">
      <c r="E1063" s="79"/>
      <c r="F1063" s="79"/>
      <c r="G1063" s="79"/>
      <c r="H1063" s="79"/>
      <c r="I1063" s="79"/>
      <c r="J1063" s="79"/>
      <c r="O1063" s="409"/>
      <c r="P1063" s="409"/>
      <c r="Q1063" s="409"/>
      <c r="R1063" s="422"/>
      <c r="S1063" s="422"/>
      <c r="T1063" s="79"/>
      <c r="Y1063" s="409"/>
      <c r="Z1063" s="409"/>
      <c r="AA1063" s="409"/>
      <c r="AB1063" s="422"/>
      <c r="AC1063" s="422"/>
      <c r="AD1063" s="79"/>
      <c r="AI1063" s="409"/>
      <c r="AJ1063" s="409"/>
      <c r="AK1063" s="409"/>
      <c r="AL1063" s="79"/>
      <c r="AM1063" s="79"/>
      <c r="AN1063" s="79"/>
      <c r="AS1063" s="409"/>
      <c r="AT1063" s="409"/>
      <c r="AU1063" s="409"/>
      <c r="AV1063" s="422"/>
      <c r="AW1063" s="422"/>
      <c r="AX1063" s="79"/>
      <c r="BC1063" s="409"/>
      <c r="BD1063" s="409"/>
      <c r="BE1063" s="409"/>
      <c r="BF1063" s="422"/>
      <c r="BG1063" s="422"/>
      <c r="BH1063" s="79"/>
      <c r="BM1063" s="409"/>
      <c r="BN1063" s="409"/>
      <c r="BO1063" s="409"/>
      <c r="BP1063" s="422"/>
      <c r="BQ1063" s="422"/>
      <c r="BR1063" s="79"/>
      <c r="BW1063" s="79"/>
      <c r="BX1063" s="79"/>
      <c r="BY1063" s="79"/>
      <c r="BZ1063" s="422"/>
      <c r="CA1063" s="422"/>
      <c r="CB1063" s="79"/>
      <c r="CG1063" s="409"/>
      <c r="CH1063" s="409"/>
      <c r="CI1063" s="409"/>
      <c r="CJ1063" s="422"/>
      <c r="CK1063" s="422"/>
      <c r="CL1063" s="79"/>
      <c r="CQ1063" s="409"/>
      <c r="CR1063" s="409"/>
      <c r="CS1063" s="409"/>
      <c r="CT1063" s="422"/>
      <c r="CU1063" s="422"/>
    </row>
    <row r="1064" spans="5:99">
      <c r="E1064" s="79"/>
      <c r="F1064" s="79"/>
      <c r="G1064" s="79"/>
      <c r="H1064" s="79"/>
      <c r="I1064" s="79"/>
      <c r="J1064" s="79"/>
      <c r="O1064" s="409"/>
      <c r="P1064" s="409"/>
      <c r="Q1064" s="409"/>
      <c r="R1064" s="422"/>
      <c r="S1064" s="422"/>
      <c r="T1064" s="79"/>
      <c r="Y1064" s="409"/>
      <c r="Z1064" s="409"/>
      <c r="AA1064" s="409"/>
      <c r="AB1064" s="422"/>
      <c r="AC1064" s="422"/>
      <c r="AD1064" s="79"/>
      <c r="AI1064" s="409"/>
      <c r="AJ1064" s="409"/>
      <c r="AK1064" s="409"/>
      <c r="AL1064" s="79"/>
      <c r="AM1064" s="79"/>
      <c r="AN1064" s="79"/>
      <c r="AS1064" s="409"/>
      <c r="AT1064" s="409"/>
      <c r="AU1064" s="409"/>
      <c r="AV1064" s="422"/>
      <c r="AW1064" s="422"/>
      <c r="AX1064" s="79"/>
      <c r="BC1064" s="409"/>
      <c r="BD1064" s="409"/>
      <c r="BE1064" s="409"/>
      <c r="BF1064" s="422"/>
      <c r="BG1064" s="422"/>
      <c r="BH1064" s="79"/>
      <c r="BM1064" s="409"/>
      <c r="BN1064" s="409"/>
      <c r="BO1064" s="409"/>
      <c r="BP1064" s="422"/>
      <c r="BQ1064" s="422"/>
      <c r="BR1064" s="79"/>
      <c r="BW1064" s="79"/>
      <c r="BX1064" s="79"/>
      <c r="BY1064" s="79"/>
      <c r="BZ1064" s="422"/>
      <c r="CA1064" s="422"/>
      <c r="CB1064" s="79"/>
      <c r="CG1064" s="409"/>
      <c r="CH1064" s="409"/>
      <c r="CI1064" s="409"/>
      <c r="CJ1064" s="422"/>
      <c r="CK1064" s="422"/>
      <c r="CL1064" s="79"/>
      <c r="CQ1064" s="409"/>
      <c r="CR1064" s="409"/>
      <c r="CS1064" s="409"/>
      <c r="CT1064" s="422"/>
      <c r="CU1064" s="422"/>
    </row>
    <row r="1065" spans="5:99">
      <c r="E1065" s="79"/>
      <c r="F1065" s="79"/>
      <c r="G1065" s="79"/>
      <c r="H1065" s="79"/>
      <c r="I1065" s="79"/>
      <c r="J1065" s="79"/>
      <c r="O1065" s="409"/>
      <c r="P1065" s="409"/>
      <c r="Q1065" s="409"/>
      <c r="R1065" s="422"/>
      <c r="S1065" s="422"/>
      <c r="T1065" s="79"/>
      <c r="Y1065" s="409"/>
      <c r="Z1065" s="409"/>
      <c r="AA1065" s="409"/>
      <c r="AB1065" s="422"/>
      <c r="AC1065" s="422"/>
      <c r="AD1065" s="79"/>
      <c r="AI1065" s="409"/>
      <c r="AJ1065" s="409"/>
      <c r="AK1065" s="409"/>
      <c r="AL1065" s="79"/>
      <c r="AM1065" s="79"/>
      <c r="AN1065" s="79"/>
      <c r="AS1065" s="409"/>
      <c r="AT1065" s="409"/>
      <c r="AU1065" s="409"/>
      <c r="AV1065" s="422"/>
      <c r="AW1065" s="422"/>
      <c r="AX1065" s="79"/>
      <c r="BC1065" s="409"/>
      <c r="BD1065" s="409"/>
      <c r="BE1065" s="409"/>
      <c r="BF1065" s="422"/>
      <c r="BG1065" s="422"/>
      <c r="BH1065" s="79"/>
      <c r="BM1065" s="409"/>
      <c r="BN1065" s="409"/>
      <c r="BO1065" s="409"/>
      <c r="BP1065" s="422"/>
      <c r="BQ1065" s="422"/>
      <c r="BR1065" s="79"/>
      <c r="BW1065" s="79"/>
      <c r="BX1065" s="79"/>
      <c r="BY1065" s="79"/>
      <c r="BZ1065" s="422"/>
      <c r="CA1065" s="422"/>
      <c r="CB1065" s="79"/>
      <c r="CG1065" s="409"/>
      <c r="CH1065" s="409"/>
      <c r="CI1065" s="409"/>
      <c r="CJ1065" s="422"/>
      <c r="CK1065" s="422"/>
      <c r="CL1065" s="79"/>
      <c r="CQ1065" s="409"/>
      <c r="CR1065" s="409"/>
      <c r="CS1065" s="409"/>
      <c r="CT1065" s="422"/>
      <c r="CU1065" s="422"/>
    </row>
    <row r="1066" spans="5:99">
      <c r="E1066" s="79"/>
      <c r="F1066" s="79"/>
      <c r="G1066" s="79"/>
      <c r="H1066" s="79"/>
      <c r="I1066" s="79"/>
      <c r="J1066" s="79"/>
      <c r="O1066" s="409"/>
      <c r="P1066" s="409"/>
      <c r="Q1066" s="409"/>
      <c r="R1066" s="422"/>
      <c r="S1066" s="422"/>
      <c r="T1066" s="79"/>
      <c r="Y1066" s="409"/>
      <c r="Z1066" s="409"/>
      <c r="AA1066" s="409"/>
      <c r="AB1066" s="422"/>
      <c r="AC1066" s="422"/>
      <c r="AD1066" s="79"/>
      <c r="AI1066" s="409"/>
      <c r="AJ1066" s="409"/>
      <c r="AK1066" s="409"/>
      <c r="AL1066" s="79"/>
      <c r="AM1066" s="79"/>
      <c r="AN1066" s="79"/>
      <c r="AS1066" s="409"/>
      <c r="AT1066" s="409"/>
      <c r="AU1066" s="409"/>
      <c r="AV1066" s="422"/>
      <c r="AW1066" s="422"/>
      <c r="AX1066" s="79"/>
      <c r="BC1066" s="409"/>
      <c r="BD1066" s="409"/>
      <c r="BE1066" s="409"/>
      <c r="BF1066" s="422"/>
      <c r="BG1066" s="422"/>
      <c r="BH1066" s="79"/>
      <c r="BM1066" s="409"/>
      <c r="BN1066" s="409"/>
      <c r="BO1066" s="409"/>
      <c r="BP1066" s="422"/>
      <c r="BQ1066" s="422"/>
      <c r="BR1066" s="79"/>
      <c r="BW1066" s="79"/>
      <c r="BX1066" s="79"/>
      <c r="BY1066" s="79"/>
      <c r="BZ1066" s="422"/>
      <c r="CA1066" s="422"/>
      <c r="CB1066" s="79"/>
      <c r="CG1066" s="409"/>
      <c r="CH1066" s="409"/>
      <c r="CI1066" s="409"/>
      <c r="CJ1066" s="422"/>
      <c r="CK1066" s="422"/>
      <c r="CL1066" s="79"/>
      <c r="CQ1066" s="409"/>
      <c r="CR1066" s="409"/>
      <c r="CS1066" s="409"/>
      <c r="CT1066" s="422"/>
      <c r="CU1066" s="422"/>
    </row>
    <row r="1067" spans="5:99">
      <c r="E1067" s="79"/>
      <c r="F1067" s="79"/>
      <c r="G1067" s="79"/>
      <c r="H1067" s="79"/>
      <c r="I1067" s="79"/>
      <c r="J1067" s="79"/>
      <c r="O1067" s="409"/>
      <c r="P1067" s="409"/>
      <c r="Q1067" s="409"/>
      <c r="R1067" s="422"/>
      <c r="S1067" s="422"/>
      <c r="T1067" s="79"/>
      <c r="Y1067" s="409"/>
      <c r="Z1067" s="409"/>
      <c r="AA1067" s="409"/>
      <c r="AB1067" s="422"/>
      <c r="AC1067" s="422"/>
      <c r="AD1067" s="79"/>
      <c r="AI1067" s="409"/>
      <c r="AJ1067" s="409"/>
      <c r="AK1067" s="409"/>
      <c r="AL1067" s="79"/>
      <c r="AM1067" s="79"/>
      <c r="AN1067" s="79"/>
      <c r="AS1067" s="409"/>
      <c r="AT1067" s="409"/>
      <c r="AU1067" s="409"/>
      <c r="AV1067" s="422"/>
      <c r="AW1067" s="422"/>
      <c r="AX1067" s="79"/>
      <c r="BC1067" s="409"/>
      <c r="BD1067" s="409"/>
      <c r="BE1067" s="409"/>
      <c r="BF1067" s="422"/>
      <c r="BG1067" s="422"/>
      <c r="BH1067" s="79"/>
      <c r="BM1067" s="409"/>
      <c r="BN1067" s="409"/>
      <c r="BO1067" s="409"/>
      <c r="BP1067" s="422"/>
      <c r="BQ1067" s="422"/>
      <c r="BR1067" s="79"/>
      <c r="BW1067" s="79"/>
      <c r="BX1067" s="79"/>
      <c r="BY1067" s="79"/>
      <c r="BZ1067" s="422"/>
      <c r="CA1067" s="422"/>
      <c r="CB1067" s="79"/>
      <c r="CG1067" s="409"/>
      <c r="CH1067" s="409"/>
      <c r="CI1067" s="409"/>
      <c r="CJ1067" s="422"/>
      <c r="CK1067" s="422"/>
      <c r="CL1067" s="79"/>
      <c r="CQ1067" s="409"/>
      <c r="CR1067" s="409"/>
      <c r="CS1067" s="409"/>
      <c r="CT1067" s="422"/>
      <c r="CU1067" s="422"/>
    </row>
    <row r="1068" spans="5:99">
      <c r="E1068" s="79"/>
      <c r="F1068" s="79"/>
      <c r="G1068" s="79"/>
      <c r="H1068" s="79"/>
      <c r="I1068" s="79"/>
      <c r="J1068" s="79"/>
      <c r="O1068" s="409"/>
      <c r="P1068" s="409"/>
      <c r="Q1068" s="409"/>
      <c r="R1068" s="422"/>
      <c r="S1068" s="422"/>
      <c r="T1068" s="79"/>
      <c r="Y1068" s="409"/>
      <c r="Z1068" s="409"/>
      <c r="AA1068" s="409"/>
      <c r="AB1068" s="422"/>
      <c r="AC1068" s="422"/>
      <c r="AD1068" s="79"/>
      <c r="AI1068" s="409"/>
      <c r="AJ1068" s="409"/>
      <c r="AK1068" s="409"/>
      <c r="AL1068" s="79"/>
      <c r="AM1068" s="79"/>
      <c r="AN1068" s="79"/>
      <c r="AS1068" s="409"/>
      <c r="AT1068" s="409"/>
      <c r="AU1068" s="409"/>
      <c r="AV1068" s="422"/>
      <c r="AW1068" s="422"/>
      <c r="AX1068" s="79"/>
      <c r="BC1068" s="409"/>
      <c r="BD1068" s="409"/>
      <c r="BE1068" s="409"/>
      <c r="BF1068" s="422"/>
      <c r="BG1068" s="422"/>
      <c r="BH1068" s="79"/>
      <c r="BM1068" s="409"/>
      <c r="BN1068" s="409"/>
      <c r="BO1068" s="409"/>
      <c r="BP1068" s="422"/>
      <c r="BQ1068" s="422"/>
      <c r="BR1068" s="79"/>
      <c r="BW1068" s="79"/>
      <c r="BX1068" s="79"/>
      <c r="BY1068" s="79"/>
      <c r="BZ1068" s="422"/>
      <c r="CA1068" s="422"/>
      <c r="CB1068" s="79"/>
      <c r="CG1068" s="409"/>
      <c r="CH1068" s="409"/>
      <c r="CI1068" s="409"/>
      <c r="CJ1068" s="422"/>
      <c r="CK1068" s="422"/>
      <c r="CL1068" s="79"/>
      <c r="CQ1068" s="409"/>
      <c r="CR1068" s="409"/>
      <c r="CS1068" s="409"/>
      <c r="CT1068" s="422"/>
      <c r="CU1068" s="422"/>
    </row>
    <row r="1069" spans="5:99">
      <c r="E1069" s="79"/>
      <c r="F1069" s="79"/>
      <c r="G1069" s="79"/>
      <c r="H1069" s="79"/>
      <c r="I1069" s="79"/>
      <c r="J1069" s="79"/>
      <c r="O1069" s="409"/>
      <c r="P1069" s="409"/>
      <c r="Q1069" s="409"/>
      <c r="R1069" s="422"/>
      <c r="S1069" s="422"/>
      <c r="T1069" s="79"/>
      <c r="Y1069" s="409"/>
      <c r="Z1069" s="409"/>
      <c r="AA1069" s="409"/>
      <c r="AB1069" s="422"/>
      <c r="AC1069" s="422"/>
      <c r="AD1069" s="79"/>
      <c r="AI1069" s="409"/>
      <c r="AJ1069" s="409"/>
      <c r="AK1069" s="409"/>
      <c r="AL1069" s="79"/>
      <c r="AM1069" s="79"/>
      <c r="AN1069" s="79"/>
      <c r="AS1069" s="409"/>
      <c r="AT1069" s="409"/>
      <c r="AU1069" s="409"/>
      <c r="AV1069" s="422"/>
      <c r="AW1069" s="422"/>
      <c r="AX1069" s="79"/>
      <c r="BC1069" s="409"/>
      <c r="BD1069" s="409"/>
      <c r="BE1069" s="409"/>
      <c r="BF1069" s="422"/>
      <c r="BG1069" s="422"/>
      <c r="BH1069" s="79"/>
      <c r="BM1069" s="409"/>
      <c r="BN1069" s="409"/>
      <c r="BO1069" s="409"/>
      <c r="BP1069" s="422"/>
      <c r="BQ1069" s="422"/>
      <c r="BR1069" s="79"/>
      <c r="BW1069" s="79"/>
      <c r="BX1069" s="79"/>
      <c r="BY1069" s="79"/>
      <c r="BZ1069" s="422"/>
      <c r="CA1069" s="422"/>
      <c r="CB1069" s="79"/>
      <c r="CG1069" s="409"/>
      <c r="CH1069" s="409"/>
      <c r="CI1069" s="409"/>
      <c r="CJ1069" s="422"/>
      <c r="CK1069" s="422"/>
      <c r="CL1069" s="79"/>
      <c r="CQ1069" s="409"/>
      <c r="CR1069" s="409"/>
      <c r="CS1069" s="409"/>
      <c r="CT1069" s="422"/>
      <c r="CU1069" s="422"/>
    </row>
    <row r="1070" spans="5:99">
      <c r="E1070" s="79"/>
      <c r="F1070" s="79"/>
      <c r="G1070" s="79"/>
      <c r="H1070" s="79"/>
      <c r="I1070" s="79"/>
      <c r="J1070" s="79"/>
      <c r="O1070" s="409"/>
      <c r="P1070" s="409"/>
      <c r="Q1070" s="409"/>
      <c r="R1070" s="422"/>
      <c r="S1070" s="422"/>
      <c r="T1070" s="79"/>
      <c r="Y1070" s="409"/>
      <c r="Z1070" s="409"/>
      <c r="AA1070" s="409"/>
      <c r="AB1070" s="422"/>
      <c r="AC1070" s="422"/>
      <c r="AD1070" s="79"/>
      <c r="AI1070" s="409"/>
      <c r="AJ1070" s="409"/>
      <c r="AK1070" s="409"/>
      <c r="AL1070" s="79"/>
      <c r="AM1070" s="79"/>
      <c r="AN1070" s="79"/>
      <c r="AS1070" s="409"/>
      <c r="AT1070" s="409"/>
      <c r="AU1070" s="409"/>
      <c r="AV1070" s="422"/>
      <c r="AW1070" s="422"/>
      <c r="AX1070" s="79"/>
      <c r="BC1070" s="409"/>
      <c r="BD1070" s="409"/>
      <c r="BE1070" s="409"/>
      <c r="BF1070" s="422"/>
      <c r="BG1070" s="422"/>
      <c r="BH1070" s="79"/>
      <c r="BM1070" s="409"/>
      <c r="BN1070" s="409"/>
      <c r="BO1070" s="409"/>
      <c r="BP1070" s="422"/>
      <c r="BQ1070" s="422"/>
      <c r="BR1070" s="79"/>
      <c r="BW1070" s="79"/>
      <c r="BX1070" s="79"/>
      <c r="BY1070" s="79"/>
      <c r="BZ1070" s="422"/>
      <c r="CA1070" s="422"/>
      <c r="CB1070" s="79"/>
      <c r="CG1070" s="409"/>
      <c r="CH1070" s="409"/>
      <c r="CI1070" s="409"/>
      <c r="CJ1070" s="422"/>
      <c r="CK1070" s="422"/>
      <c r="CL1070" s="79"/>
      <c r="CQ1070" s="409"/>
      <c r="CR1070" s="409"/>
      <c r="CS1070" s="409"/>
      <c r="CT1070" s="422"/>
      <c r="CU1070" s="422"/>
    </row>
    <row r="1071" spans="5:99">
      <c r="E1071" s="79"/>
      <c r="F1071" s="79"/>
      <c r="G1071" s="79"/>
      <c r="H1071" s="79"/>
      <c r="I1071" s="79"/>
      <c r="J1071" s="79"/>
      <c r="O1071" s="409"/>
      <c r="P1071" s="409"/>
      <c r="Q1071" s="409"/>
      <c r="R1071" s="422"/>
      <c r="S1071" s="422"/>
      <c r="T1071" s="79"/>
      <c r="Y1071" s="409"/>
      <c r="Z1071" s="409"/>
      <c r="AA1071" s="409"/>
      <c r="AB1071" s="422"/>
      <c r="AC1071" s="422"/>
      <c r="AD1071" s="79"/>
      <c r="AI1071" s="409"/>
      <c r="AJ1071" s="409"/>
      <c r="AK1071" s="409"/>
      <c r="AL1071" s="79"/>
      <c r="AM1071" s="79"/>
      <c r="AN1071" s="79"/>
      <c r="AS1071" s="409"/>
      <c r="AT1071" s="409"/>
      <c r="AU1071" s="409"/>
      <c r="AV1071" s="422"/>
      <c r="AW1071" s="422"/>
      <c r="AX1071" s="79"/>
      <c r="BC1071" s="409"/>
      <c r="BD1071" s="409"/>
      <c r="BE1071" s="409"/>
      <c r="BF1071" s="422"/>
      <c r="BG1071" s="422"/>
      <c r="BH1071" s="79"/>
      <c r="BM1071" s="409"/>
      <c r="BN1071" s="409"/>
      <c r="BO1071" s="409"/>
      <c r="BP1071" s="422"/>
      <c r="BQ1071" s="422"/>
      <c r="BR1071" s="79"/>
      <c r="BW1071" s="79"/>
      <c r="BX1071" s="79"/>
      <c r="BY1071" s="79"/>
      <c r="BZ1071" s="422"/>
      <c r="CA1071" s="422"/>
      <c r="CB1071" s="79"/>
      <c r="CG1071" s="409"/>
      <c r="CH1071" s="409"/>
      <c r="CI1071" s="409"/>
      <c r="CJ1071" s="422"/>
      <c r="CK1071" s="422"/>
      <c r="CL1071" s="79"/>
      <c r="CQ1071" s="409"/>
      <c r="CR1071" s="409"/>
      <c r="CS1071" s="409"/>
      <c r="CT1071" s="422"/>
      <c r="CU1071" s="422"/>
    </row>
    <row r="1072" spans="5:99">
      <c r="E1072" s="79"/>
      <c r="F1072" s="79"/>
      <c r="G1072" s="79"/>
      <c r="H1072" s="79"/>
      <c r="I1072" s="79"/>
      <c r="J1072" s="79"/>
      <c r="O1072" s="409"/>
      <c r="P1072" s="409"/>
      <c r="Q1072" s="409"/>
      <c r="R1072" s="422"/>
      <c r="S1072" s="422"/>
      <c r="T1072" s="79"/>
      <c r="Y1072" s="409"/>
      <c r="Z1072" s="409"/>
      <c r="AA1072" s="409"/>
      <c r="AB1072" s="422"/>
      <c r="AC1072" s="422"/>
      <c r="AD1072" s="79"/>
      <c r="AI1072" s="409"/>
      <c r="AJ1072" s="409"/>
      <c r="AK1072" s="409"/>
      <c r="AL1072" s="79"/>
      <c r="AM1072" s="79"/>
      <c r="AN1072" s="79"/>
      <c r="AS1072" s="409"/>
      <c r="AT1072" s="409"/>
      <c r="AU1072" s="409"/>
      <c r="AV1072" s="422"/>
      <c r="AW1072" s="422"/>
      <c r="AX1072" s="79"/>
      <c r="BC1072" s="409"/>
      <c r="BD1072" s="409"/>
      <c r="BE1072" s="409"/>
      <c r="BF1072" s="422"/>
      <c r="BG1072" s="422"/>
      <c r="BH1072" s="79"/>
      <c r="BM1072" s="409"/>
      <c r="BN1072" s="409"/>
      <c r="BO1072" s="409"/>
      <c r="BP1072" s="422"/>
      <c r="BQ1072" s="422"/>
      <c r="BR1072" s="79"/>
      <c r="BW1072" s="79"/>
      <c r="BX1072" s="79"/>
      <c r="BY1072" s="79"/>
      <c r="BZ1072" s="422"/>
      <c r="CA1072" s="422"/>
      <c r="CB1072" s="79"/>
      <c r="CG1072" s="409"/>
      <c r="CH1072" s="409"/>
      <c r="CI1072" s="409"/>
      <c r="CJ1072" s="422"/>
      <c r="CK1072" s="422"/>
      <c r="CL1072" s="79"/>
      <c r="CQ1072" s="409"/>
      <c r="CR1072" s="409"/>
      <c r="CS1072" s="409"/>
      <c r="CT1072" s="422"/>
      <c r="CU1072" s="422"/>
    </row>
    <row r="1073" spans="5:99">
      <c r="E1073" s="79"/>
      <c r="F1073" s="79"/>
      <c r="G1073" s="79"/>
      <c r="H1073" s="79"/>
      <c r="I1073" s="79"/>
      <c r="J1073" s="79"/>
      <c r="O1073" s="409"/>
      <c r="P1073" s="409"/>
      <c r="Q1073" s="409"/>
      <c r="R1073" s="422"/>
      <c r="S1073" s="422"/>
      <c r="T1073" s="79"/>
      <c r="Y1073" s="409"/>
      <c r="Z1073" s="409"/>
      <c r="AA1073" s="409"/>
      <c r="AB1073" s="422"/>
      <c r="AC1073" s="422"/>
      <c r="AD1073" s="79"/>
      <c r="AI1073" s="409"/>
      <c r="AJ1073" s="409"/>
      <c r="AK1073" s="409"/>
      <c r="AL1073" s="79"/>
      <c r="AM1073" s="79"/>
      <c r="AN1073" s="79"/>
      <c r="AS1073" s="409"/>
      <c r="AT1073" s="409"/>
      <c r="AU1073" s="409"/>
      <c r="AV1073" s="422"/>
      <c r="AW1073" s="422"/>
      <c r="AX1073" s="79"/>
      <c r="BC1073" s="409"/>
      <c r="BD1073" s="409"/>
      <c r="BE1073" s="409"/>
      <c r="BF1073" s="422"/>
      <c r="BG1073" s="422"/>
      <c r="BH1073" s="79"/>
      <c r="BM1073" s="409"/>
      <c r="BN1073" s="409"/>
      <c r="BO1073" s="409"/>
      <c r="BP1073" s="422"/>
      <c r="BQ1073" s="422"/>
      <c r="BR1073" s="79"/>
      <c r="BW1073" s="79"/>
      <c r="BX1073" s="79"/>
      <c r="BY1073" s="79"/>
      <c r="BZ1073" s="422"/>
      <c r="CA1073" s="422"/>
      <c r="CB1073" s="79"/>
      <c r="CG1073" s="409"/>
      <c r="CH1073" s="409"/>
      <c r="CI1073" s="409"/>
      <c r="CJ1073" s="422"/>
      <c r="CK1073" s="422"/>
      <c r="CL1073" s="79"/>
      <c r="CQ1073" s="409"/>
      <c r="CR1073" s="409"/>
      <c r="CS1073" s="409"/>
      <c r="CT1073" s="422"/>
      <c r="CU1073" s="422"/>
    </row>
    <row r="1074" spans="5:99">
      <c r="E1074" s="79"/>
      <c r="F1074" s="79"/>
      <c r="G1074" s="79"/>
      <c r="H1074" s="79"/>
      <c r="I1074" s="79"/>
      <c r="J1074" s="79"/>
      <c r="O1074" s="409"/>
      <c r="P1074" s="409"/>
      <c r="Q1074" s="409"/>
      <c r="R1074" s="422"/>
      <c r="S1074" s="422"/>
      <c r="T1074" s="79"/>
      <c r="Y1074" s="409"/>
      <c r="Z1074" s="409"/>
      <c r="AA1074" s="409"/>
      <c r="AB1074" s="422"/>
      <c r="AC1074" s="422"/>
      <c r="AD1074" s="79"/>
      <c r="AI1074" s="409"/>
      <c r="AJ1074" s="409"/>
      <c r="AK1074" s="409"/>
      <c r="AL1074" s="79"/>
      <c r="AM1074" s="79"/>
      <c r="AN1074" s="79"/>
      <c r="AS1074" s="409"/>
      <c r="AT1074" s="409"/>
      <c r="AU1074" s="409"/>
      <c r="AV1074" s="422"/>
      <c r="AW1074" s="422"/>
      <c r="AX1074" s="79"/>
      <c r="BC1074" s="409"/>
      <c r="BD1074" s="409"/>
      <c r="BE1074" s="409"/>
      <c r="BF1074" s="422"/>
      <c r="BG1074" s="422"/>
      <c r="BH1074" s="79"/>
      <c r="BM1074" s="409"/>
      <c r="BN1074" s="409"/>
      <c r="BO1074" s="409"/>
      <c r="BP1074" s="422"/>
      <c r="BQ1074" s="422"/>
      <c r="BR1074" s="79"/>
      <c r="BW1074" s="79"/>
      <c r="BX1074" s="79"/>
      <c r="BY1074" s="79"/>
      <c r="BZ1074" s="422"/>
      <c r="CA1074" s="422"/>
      <c r="CB1074" s="79"/>
      <c r="CG1074" s="409"/>
      <c r="CH1074" s="409"/>
      <c r="CI1074" s="409"/>
      <c r="CJ1074" s="422"/>
      <c r="CK1074" s="422"/>
      <c r="CL1074" s="79"/>
      <c r="CQ1074" s="409"/>
      <c r="CR1074" s="409"/>
      <c r="CS1074" s="409"/>
      <c r="CT1074" s="422"/>
      <c r="CU1074" s="422"/>
    </row>
    <row r="1075" spans="5:99">
      <c r="E1075" s="79"/>
      <c r="F1075" s="79"/>
      <c r="G1075" s="79"/>
      <c r="H1075" s="79"/>
      <c r="I1075" s="79"/>
      <c r="J1075" s="79"/>
      <c r="O1075" s="409"/>
      <c r="P1075" s="409"/>
      <c r="Q1075" s="409"/>
      <c r="R1075" s="422"/>
      <c r="S1075" s="422"/>
      <c r="T1075" s="79"/>
      <c r="Y1075" s="409"/>
      <c r="Z1075" s="409"/>
      <c r="AA1075" s="409"/>
      <c r="AB1075" s="422"/>
      <c r="AC1075" s="422"/>
      <c r="AD1075" s="79"/>
      <c r="AI1075" s="409"/>
      <c r="AJ1075" s="409"/>
      <c r="AK1075" s="409"/>
      <c r="AL1075" s="79"/>
      <c r="AM1075" s="79"/>
      <c r="AN1075" s="79"/>
      <c r="AS1075" s="409"/>
      <c r="AT1075" s="409"/>
      <c r="AU1075" s="409"/>
      <c r="AV1075" s="422"/>
      <c r="AW1075" s="422"/>
      <c r="AX1075" s="79"/>
      <c r="BC1075" s="409"/>
      <c r="BD1075" s="409"/>
      <c r="BE1075" s="409"/>
      <c r="BF1075" s="422"/>
      <c r="BG1075" s="422"/>
      <c r="BH1075" s="79"/>
      <c r="BM1075" s="409"/>
      <c r="BN1075" s="409"/>
      <c r="BO1075" s="409"/>
      <c r="BP1075" s="422"/>
      <c r="BQ1075" s="422"/>
      <c r="BR1075" s="79"/>
      <c r="BW1075" s="79"/>
      <c r="BX1075" s="79"/>
      <c r="BY1075" s="79"/>
      <c r="BZ1075" s="422"/>
      <c r="CA1075" s="422"/>
      <c r="CB1075" s="79"/>
      <c r="CG1075" s="409"/>
      <c r="CH1075" s="409"/>
      <c r="CI1075" s="409"/>
      <c r="CJ1075" s="422"/>
      <c r="CK1075" s="422"/>
      <c r="CL1075" s="79"/>
      <c r="CQ1075" s="409"/>
      <c r="CR1075" s="409"/>
      <c r="CS1075" s="409"/>
      <c r="CT1075" s="422"/>
      <c r="CU1075" s="422"/>
    </row>
    <row r="1076" spans="5:99">
      <c r="E1076" s="79"/>
      <c r="F1076" s="79"/>
      <c r="G1076" s="79"/>
      <c r="H1076" s="79"/>
      <c r="I1076" s="79"/>
      <c r="J1076" s="79"/>
      <c r="O1076" s="409"/>
      <c r="P1076" s="409"/>
      <c r="Q1076" s="409"/>
      <c r="R1076" s="422"/>
      <c r="S1076" s="422"/>
      <c r="T1076" s="79"/>
      <c r="Y1076" s="409"/>
      <c r="Z1076" s="409"/>
      <c r="AA1076" s="409"/>
      <c r="AB1076" s="422"/>
      <c r="AC1076" s="422"/>
      <c r="AD1076" s="79"/>
      <c r="AI1076" s="409"/>
      <c r="AJ1076" s="409"/>
      <c r="AK1076" s="409"/>
      <c r="AL1076" s="79"/>
      <c r="AM1076" s="79"/>
      <c r="AN1076" s="79"/>
      <c r="AS1076" s="409"/>
      <c r="AT1076" s="409"/>
      <c r="AU1076" s="409"/>
      <c r="AV1076" s="422"/>
      <c r="AW1076" s="422"/>
      <c r="AX1076" s="79"/>
      <c r="BC1076" s="409"/>
      <c r="BD1076" s="409"/>
      <c r="BE1076" s="409"/>
      <c r="BF1076" s="422"/>
      <c r="BG1076" s="422"/>
      <c r="BH1076" s="79"/>
      <c r="BM1076" s="409"/>
      <c r="BN1076" s="409"/>
      <c r="BO1076" s="409"/>
      <c r="BP1076" s="422"/>
      <c r="BQ1076" s="422"/>
      <c r="BR1076" s="79"/>
      <c r="BW1076" s="79"/>
      <c r="BX1076" s="79"/>
      <c r="BY1076" s="79"/>
      <c r="BZ1076" s="422"/>
      <c r="CA1076" s="422"/>
      <c r="CB1076" s="79"/>
      <c r="CG1076" s="409"/>
      <c r="CH1076" s="409"/>
      <c r="CI1076" s="409"/>
      <c r="CJ1076" s="422"/>
      <c r="CK1076" s="422"/>
      <c r="CL1076" s="79"/>
      <c r="CQ1076" s="409"/>
      <c r="CR1076" s="409"/>
      <c r="CS1076" s="409"/>
      <c r="CT1076" s="422"/>
      <c r="CU1076" s="422"/>
    </row>
    <row r="1077" spans="5:99">
      <c r="E1077" s="79"/>
      <c r="F1077" s="79"/>
      <c r="G1077" s="79"/>
      <c r="H1077" s="79"/>
      <c r="I1077" s="79"/>
      <c r="J1077" s="79"/>
      <c r="O1077" s="409"/>
      <c r="P1077" s="409"/>
      <c r="Q1077" s="409"/>
      <c r="R1077" s="422"/>
      <c r="S1077" s="422"/>
      <c r="T1077" s="79"/>
      <c r="Y1077" s="409"/>
      <c r="Z1077" s="409"/>
      <c r="AA1077" s="409"/>
      <c r="AB1077" s="422"/>
      <c r="AC1077" s="422"/>
      <c r="AD1077" s="79"/>
      <c r="AI1077" s="409"/>
      <c r="AJ1077" s="409"/>
      <c r="AK1077" s="409"/>
      <c r="AL1077" s="79"/>
      <c r="AM1077" s="79"/>
      <c r="AN1077" s="79"/>
      <c r="AS1077" s="409"/>
      <c r="AT1077" s="409"/>
      <c r="AU1077" s="409"/>
      <c r="AV1077" s="422"/>
      <c r="AW1077" s="422"/>
      <c r="AX1077" s="79"/>
      <c r="BC1077" s="409"/>
      <c r="BD1077" s="409"/>
      <c r="BE1077" s="409"/>
      <c r="BF1077" s="422"/>
      <c r="BG1077" s="422"/>
      <c r="BH1077" s="79"/>
      <c r="BM1077" s="409"/>
      <c r="BN1077" s="409"/>
      <c r="BO1077" s="409"/>
      <c r="BP1077" s="422"/>
      <c r="BQ1077" s="422"/>
      <c r="BR1077" s="79"/>
      <c r="BW1077" s="79"/>
      <c r="BX1077" s="79"/>
      <c r="BY1077" s="79"/>
      <c r="BZ1077" s="422"/>
      <c r="CA1077" s="422"/>
      <c r="CB1077" s="79"/>
      <c r="CG1077" s="409"/>
      <c r="CH1077" s="409"/>
      <c r="CI1077" s="409"/>
      <c r="CJ1077" s="422"/>
      <c r="CK1077" s="422"/>
      <c r="CL1077" s="79"/>
      <c r="CQ1077" s="409"/>
      <c r="CR1077" s="409"/>
      <c r="CS1077" s="409"/>
      <c r="CT1077" s="422"/>
      <c r="CU1077" s="422"/>
    </row>
    <row r="1078" spans="5:99">
      <c r="E1078" s="79"/>
      <c r="F1078" s="79"/>
      <c r="G1078" s="79"/>
      <c r="H1078" s="79"/>
      <c r="I1078" s="79"/>
      <c r="J1078" s="79"/>
      <c r="O1078" s="409"/>
      <c r="P1078" s="409"/>
      <c r="Q1078" s="409"/>
      <c r="R1078" s="422"/>
      <c r="S1078" s="422"/>
      <c r="T1078" s="79"/>
      <c r="Y1078" s="409"/>
      <c r="Z1078" s="409"/>
      <c r="AA1078" s="409"/>
      <c r="AB1078" s="422"/>
      <c r="AC1078" s="422"/>
      <c r="AD1078" s="79"/>
      <c r="AI1078" s="409"/>
      <c r="AJ1078" s="409"/>
      <c r="AK1078" s="409"/>
      <c r="AL1078" s="79"/>
      <c r="AM1078" s="79"/>
      <c r="AN1078" s="79"/>
      <c r="AS1078" s="409"/>
      <c r="AT1078" s="409"/>
      <c r="AU1078" s="409"/>
      <c r="AV1078" s="422"/>
      <c r="AW1078" s="422"/>
      <c r="AX1078" s="79"/>
      <c r="BC1078" s="409"/>
      <c r="BD1078" s="409"/>
      <c r="BE1078" s="409"/>
      <c r="BF1078" s="422"/>
      <c r="BG1078" s="422"/>
      <c r="BH1078" s="79"/>
      <c r="BM1078" s="409"/>
      <c r="BN1078" s="409"/>
      <c r="BO1078" s="409"/>
      <c r="BP1078" s="422"/>
      <c r="BQ1078" s="422"/>
      <c r="BR1078" s="79"/>
      <c r="BW1078" s="79"/>
      <c r="BX1078" s="79"/>
      <c r="BY1078" s="79"/>
      <c r="BZ1078" s="422"/>
      <c r="CA1078" s="422"/>
      <c r="CB1078" s="79"/>
      <c r="CG1078" s="409"/>
      <c r="CH1078" s="409"/>
      <c r="CI1078" s="409"/>
      <c r="CJ1078" s="422"/>
      <c r="CK1078" s="422"/>
      <c r="CL1078" s="79"/>
      <c r="CQ1078" s="409"/>
      <c r="CR1078" s="409"/>
      <c r="CS1078" s="409"/>
      <c r="CT1078" s="422"/>
      <c r="CU1078" s="422"/>
    </row>
    <row r="1079" spans="5:99">
      <c r="E1079" s="79"/>
      <c r="F1079" s="79"/>
      <c r="G1079" s="79"/>
      <c r="H1079" s="79"/>
      <c r="I1079" s="79"/>
      <c r="J1079" s="79"/>
      <c r="O1079" s="409"/>
      <c r="P1079" s="409"/>
      <c r="Q1079" s="409"/>
      <c r="R1079" s="422"/>
      <c r="S1079" s="422"/>
      <c r="T1079" s="79"/>
      <c r="Y1079" s="409"/>
      <c r="Z1079" s="409"/>
      <c r="AA1079" s="409"/>
      <c r="AB1079" s="422"/>
      <c r="AC1079" s="422"/>
      <c r="AD1079" s="79"/>
      <c r="AI1079" s="409"/>
      <c r="AJ1079" s="409"/>
      <c r="AK1079" s="409"/>
      <c r="AL1079" s="79"/>
      <c r="AM1079" s="79"/>
      <c r="AN1079" s="79"/>
      <c r="AS1079" s="409"/>
      <c r="AT1079" s="409"/>
      <c r="AU1079" s="409"/>
      <c r="AV1079" s="422"/>
      <c r="AW1079" s="422"/>
      <c r="AX1079" s="79"/>
      <c r="BC1079" s="409"/>
      <c r="BD1079" s="409"/>
      <c r="BE1079" s="409"/>
      <c r="BF1079" s="422"/>
      <c r="BG1079" s="422"/>
      <c r="BH1079" s="79"/>
      <c r="BM1079" s="409"/>
      <c r="BN1079" s="409"/>
      <c r="BO1079" s="409"/>
      <c r="BP1079" s="422"/>
      <c r="BQ1079" s="422"/>
      <c r="BR1079" s="79"/>
      <c r="BW1079" s="79"/>
      <c r="BX1079" s="79"/>
      <c r="BY1079" s="79"/>
      <c r="BZ1079" s="422"/>
      <c r="CA1079" s="422"/>
      <c r="CB1079" s="79"/>
      <c r="CG1079" s="409"/>
      <c r="CH1079" s="409"/>
      <c r="CI1079" s="409"/>
      <c r="CJ1079" s="422"/>
      <c r="CK1079" s="422"/>
      <c r="CL1079" s="79"/>
      <c r="CQ1079" s="409"/>
      <c r="CR1079" s="409"/>
      <c r="CS1079" s="409"/>
      <c r="CT1079" s="422"/>
      <c r="CU1079" s="422"/>
    </row>
    <row r="1080" spans="5:99">
      <c r="E1080" s="79"/>
      <c r="F1080" s="79"/>
      <c r="G1080" s="79"/>
      <c r="H1080" s="79"/>
      <c r="I1080" s="79"/>
      <c r="J1080" s="79"/>
      <c r="O1080" s="409"/>
      <c r="P1080" s="409"/>
      <c r="Q1080" s="409"/>
      <c r="R1080" s="422"/>
      <c r="S1080" s="422"/>
      <c r="T1080" s="79"/>
      <c r="Y1080" s="409"/>
      <c r="Z1080" s="409"/>
      <c r="AA1080" s="409"/>
      <c r="AB1080" s="422"/>
      <c r="AC1080" s="422"/>
      <c r="AD1080" s="79"/>
      <c r="AI1080" s="409"/>
      <c r="AJ1080" s="409"/>
      <c r="AK1080" s="409"/>
      <c r="AL1080" s="79"/>
      <c r="AM1080" s="79"/>
      <c r="AN1080" s="79"/>
      <c r="AS1080" s="409"/>
      <c r="AT1080" s="409"/>
      <c r="AU1080" s="409"/>
      <c r="AV1080" s="422"/>
      <c r="AW1080" s="422"/>
      <c r="AX1080" s="79"/>
      <c r="BC1080" s="409"/>
      <c r="BD1080" s="409"/>
      <c r="BE1080" s="409"/>
      <c r="BF1080" s="422"/>
      <c r="BG1080" s="422"/>
      <c r="BH1080" s="79"/>
      <c r="BM1080" s="409"/>
      <c r="BN1080" s="409"/>
      <c r="BO1080" s="409"/>
      <c r="BP1080" s="422"/>
      <c r="BQ1080" s="422"/>
      <c r="BR1080" s="79"/>
      <c r="BW1080" s="79"/>
      <c r="BX1080" s="79"/>
      <c r="BY1080" s="79"/>
      <c r="BZ1080" s="422"/>
      <c r="CA1080" s="422"/>
      <c r="CB1080" s="79"/>
      <c r="CG1080" s="409"/>
      <c r="CH1080" s="409"/>
      <c r="CI1080" s="409"/>
      <c r="CJ1080" s="422"/>
      <c r="CK1080" s="422"/>
      <c r="CL1080" s="79"/>
      <c r="CQ1080" s="409"/>
      <c r="CR1080" s="409"/>
      <c r="CS1080" s="409"/>
      <c r="CT1080" s="422"/>
      <c r="CU1080" s="422"/>
    </row>
    <row r="1081" spans="5:99">
      <c r="E1081" s="79"/>
      <c r="F1081" s="79"/>
      <c r="G1081" s="79"/>
      <c r="H1081" s="79"/>
      <c r="I1081" s="79"/>
      <c r="J1081" s="79"/>
      <c r="O1081" s="409"/>
      <c r="P1081" s="409"/>
      <c r="Q1081" s="409"/>
      <c r="R1081" s="422"/>
      <c r="S1081" s="422"/>
      <c r="T1081" s="79"/>
      <c r="Y1081" s="409"/>
      <c r="Z1081" s="409"/>
      <c r="AA1081" s="409"/>
      <c r="AB1081" s="422"/>
      <c r="AC1081" s="422"/>
      <c r="AD1081" s="79"/>
      <c r="AI1081" s="409"/>
      <c r="AJ1081" s="409"/>
      <c r="AK1081" s="409"/>
      <c r="AL1081" s="79"/>
      <c r="AM1081" s="79"/>
      <c r="AN1081" s="79"/>
      <c r="AS1081" s="409"/>
      <c r="AT1081" s="409"/>
      <c r="AU1081" s="409"/>
      <c r="AV1081" s="422"/>
      <c r="AW1081" s="422"/>
      <c r="AX1081" s="79"/>
      <c r="BC1081" s="409"/>
      <c r="BD1081" s="409"/>
      <c r="BE1081" s="409"/>
      <c r="BF1081" s="422"/>
      <c r="BG1081" s="422"/>
      <c r="BH1081" s="79"/>
      <c r="BM1081" s="409"/>
      <c r="BN1081" s="409"/>
      <c r="BO1081" s="409"/>
      <c r="BP1081" s="422"/>
      <c r="BQ1081" s="422"/>
      <c r="BR1081" s="79"/>
      <c r="BW1081" s="79"/>
      <c r="BX1081" s="79"/>
      <c r="BY1081" s="79"/>
      <c r="BZ1081" s="422"/>
      <c r="CA1081" s="422"/>
      <c r="CB1081" s="79"/>
      <c r="CG1081" s="409"/>
      <c r="CH1081" s="409"/>
      <c r="CI1081" s="409"/>
      <c r="CJ1081" s="422"/>
      <c r="CK1081" s="422"/>
      <c r="CL1081" s="79"/>
      <c r="CQ1081" s="409"/>
      <c r="CR1081" s="409"/>
      <c r="CS1081" s="409"/>
      <c r="CT1081" s="422"/>
      <c r="CU1081" s="422"/>
    </row>
    <row r="1082" spans="5:99">
      <c r="E1082" s="79"/>
      <c r="F1082" s="79"/>
      <c r="G1082" s="79"/>
      <c r="H1082" s="79"/>
      <c r="I1082" s="79"/>
      <c r="J1082" s="79"/>
      <c r="O1082" s="409"/>
      <c r="P1082" s="409"/>
      <c r="Q1082" s="409"/>
      <c r="R1082" s="422"/>
      <c r="S1082" s="422"/>
      <c r="T1082" s="79"/>
      <c r="Y1082" s="409"/>
      <c r="Z1082" s="409"/>
      <c r="AA1082" s="409"/>
      <c r="AB1082" s="422"/>
      <c r="AC1082" s="422"/>
      <c r="AD1082" s="79"/>
      <c r="AI1082" s="409"/>
      <c r="AJ1082" s="409"/>
      <c r="AK1082" s="409"/>
      <c r="AL1082" s="79"/>
      <c r="AM1082" s="79"/>
      <c r="AN1082" s="79"/>
      <c r="AS1082" s="409"/>
      <c r="AT1082" s="409"/>
      <c r="AU1082" s="409"/>
      <c r="AV1082" s="422"/>
      <c r="AW1082" s="422"/>
      <c r="AX1082" s="79"/>
      <c r="BC1082" s="409"/>
      <c r="BD1082" s="409"/>
      <c r="BE1082" s="409"/>
      <c r="BF1082" s="422"/>
      <c r="BG1082" s="422"/>
      <c r="BH1082" s="79"/>
      <c r="BM1082" s="409"/>
      <c r="BN1082" s="409"/>
      <c r="BO1082" s="409"/>
      <c r="BP1082" s="422"/>
      <c r="BQ1082" s="422"/>
      <c r="BR1082" s="79"/>
      <c r="BW1082" s="79"/>
      <c r="BX1082" s="79"/>
      <c r="BY1082" s="79"/>
      <c r="BZ1082" s="422"/>
      <c r="CA1082" s="422"/>
      <c r="CB1082" s="79"/>
      <c r="CG1082" s="409"/>
      <c r="CH1082" s="409"/>
      <c r="CI1082" s="409"/>
      <c r="CJ1082" s="422"/>
      <c r="CK1082" s="422"/>
      <c r="CL1082" s="79"/>
      <c r="CQ1082" s="409"/>
      <c r="CR1082" s="409"/>
      <c r="CS1082" s="409"/>
      <c r="CT1082" s="422"/>
      <c r="CU1082" s="422"/>
    </row>
    <row r="1083" spans="5:99">
      <c r="E1083" s="79"/>
      <c r="F1083" s="79"/>
      <c r="G1083" s="79"/>
      <c r="H1083" s="79"/>
      <c r="I1083" s="79"/>
      <c r="J1083" s="79"/>
      <c r="O1083" s="409"/>
      <c r="P1083" s="409"/>
      <c r="Q1083" s="409"/>
      <c r="R1083" s="422"/>
      <c r="S1083" s="422"/>
      <c r="T1083" s="79"/>
      <c r="Y1083" s="409"/>
      <c r="Z1083" s="409"/>
      <c r="AA1083" s="409"/>
      <c r="AB1083" s="422"/>
      <c r="AC1083" s="422"/>
      <c r="AD1083" s="79"/>
      <c r="AI1083" s="409"/>
      <c r="AJ1083" s="409"/>
      <c r="AK1083" s="409"/>
      <c r="AL1083" s="79"/>
      <c r="AM1083" s="79"/>
      <c r="AN1083" s="79"/>
      <c r="AS1083" s="409"/>
      <c r="AT1083" s="409"/>
      <c r="AU1083" s="409"/>
      <c r="AV1083" s="422"/>
      <c r="AW1083" s="422"/>
      <c r="AX1083" s="79"/>
      <c r="BC1083" s="409"/>
      <c r="BD1083" s="409"/>
      <c r="BE1083" s="409"/>
      <c r="BF1083" s="422"/>
      <c r="BG1083" s="422"/>
      <c r="BH1083" s="79"/>
      <c r="BM1083" s="409"/>
      <c r="BN1083" s="409"/>
      <c r="BO1083" s="409"/>
      <c r="BP1083" s="422"/>
      <c r="BQ1083" s="422"/>
      <c r="BR1083" s="79"/>
      <c r="BW1083" s="79"/>
      <c r="BX1083" s="79"/>
      <c r="BY1083" s="79"/>
      <c r="BZ1083" s="422"/>
      <c r="CA1083" s="422"/>
      <c r="CB1083" s="79"/>
      <c r="CG1083" s="409"/>
      <c r="CH1083" s="409"/>
      <c r="CI1083" s="409"/>
      <c r="CJ1083" s="422"/>
      <c r="CK1083" s="422"/>
      <c r="CL1083" s="79"/>
      <c r="CQ1083" s="409"/>
      <c r="CR1083" s="409"/>
      <c r="CS1083" s="409"/>
      <c r="CT1083" s="422"/>
      <c r="CU1083" s="422"/>
    </row>
    <row r="1084" spans="5:99">
      <c r="E1084" s="79"/>
      <c r="F1084" s="79"/>
      <c r="G1084" s="79"/>
      <c r="H1084" s="79"/>
      <c r="I1084" s="79"/>
      <c r="J1084" s="79"/>
      <c r="O1084" s="409"/>
      <c r="P1084" s="409"/>
      <c r="Q1084" s="409"/>
      <c r="R1084" s="422"/>
      <c r="S1084" s="422"/>
      <c r="T1084" s="79"/>
      <c r="Y1084" s="409"/>
      <c r="Z1084" s="409"/>
      <c r="AA1084" s="409"/>
      <c r="AB1084" s="422"/>
      <c r="AC1084" s="422"/>
      <c r="AD1084" s="79"/>
      <c r="AI1084" s="409"/>
      <c r="AJ1084" s="409"/>
      <c r="AK1084" s="409"/>
      <c r="AL1084" s="79"/>
      <c r="AM1084" s="79"/>
      <c r="AN1084" s="79"/>
      <c r="AS1084" s="409"/>
      <c r="AT1084" s="409"/>
      <c r="AU1084" s="409"/>
      <c r="AV1084" s="422"/>
      <c r="AW1084" s="422"/>
      <c r="AX1084" s="79"/>
      <c r="BC1084" s="409"/>
      <c r="BD1084" s="409"/>
      <c r="BE1084" s="409"/>
      <c r="BF1084" s="422"/>
      <c r="BG1084" s="422"/>
      <c r="BH1084" s="79"/>
      <c r="BM1084" s="409"/>
      <c r="BN1084" s="409"/>
      <c r="BO1084" s="409"/>
      <c r="BP1084" s="422"/>
      <c r="BQ1084" s="422"/>
      <c r="BR1084" s="79"/>
      <c r="BW1084" s="79"/>
      <c r="BX1084" s="79"/>
      <c r="BY1084" s="79"/>
      <c r="BZ1084" s="422"/>
      <c r="CA1084" s="422"/>
      <c r="CB1084" s="79"/>
      <c r="CG1084" s="409"/>
      <c r="CH1084" s="409"/>
      <c r="CI1084" s="409"/>
      <c r="CJ1084" s="422"/>
      <c r="CK1084" s="422"/>
      <c r="CL1084" s="79"/>
      <c r="CQ1084" s="409"/>
      <c r="CR1084" s="409"/>
      <c r="CS1084" s="409"/>
      <c r="CT1084" s="422"/>
      <c r="CU1084" s="422"/>
    </row>
    <row r="1085" spans="5:99">
      <c r="E1085" s="79"/>
      <c r="F1085" s="79"/>
      <c r="G1085" s="79"/>
      <c r="H1085" s="79"/>
      <c r="I1085" s="79"/>
      <c r="J1085" s="79"/>
      <c r="O1085" s="409"/>
      <c r="P1085" s="409"/>
      <c r="Q1085" s="409"/>
      <c r="R1085" s="422"/>
      <c r="S1085" s="422"/>
      <c r="T1085" s="79"/>
      <c r="Y1085" s="409"/>
      <c r="Z1085" s="409"/>
      <c r="AA1085" s="409"/>
      <c r="AB1085" s="422"/>
      <c r="AC1085" s="422"/>
      <c r="AD1085" s="79"/>
      <c r="AI1085" s="409"/>
      <c r="AJ1085" s="409"/>
      <c r="AK1085" s="409"/>
      <c r="AL1085" s="79"/>
      <c r="AM1085" s="79"/>
      <c r="AN1085" s="79"/>
      <c r="AS1085" s="409"/>
      <c r="AT1085" s="409"/>
      <c r="AU1085" s="409"/>
      <c r="AV1085" s="422"/>
      <c r="AW1085" s="422"/>
      <c r="AX1085" s="79"/>
      <c r="BC1085" s="409"/>
      <c r="BD1085" s="409"/>
      <c r="BE1085" s="409"/>
      <c r="BF1085" s="422"/>
      <c r="BG1085" s="422"/>
      <c r="BH1085" s="79"/>
      <c r="BM1085" s="409"/>
      <c r="BN1085" s="409"/>
      <c r="BO1085" s="409"/>
      <c r="BP1085" s="422"/>
      <c r="BQ1085" s="422"/>
      <c r="BR1085" s="79"/>
      <c r="BW1085" s="79"/>
      <c r="BX1085" s="79"/>
      <c r="BY1085" s="79"/>
      <c r="BZ1085" s="422"/>
      <c r="CA1085" s="422"/>
      <c r="CB1085" s="79"/>
      <c r="CG1085" s="409"/>
      <c r="CH1085" s="409"/>
      <c r="CI1085" s="409"/>
      <c r="CJ1085" s="422"/>
      <c r="CK1085" s="422"/>
      <c r="CL1085" s="79"/>
      <c r="CQ1085" s="409"/>
      <c r="CR1085" s="409"/>
      <c r="CS1085" s="409"/>
      <c r="CT1085" s="422"/>
      <c r="CU1085" s="422"/>
    </row>
    <row r="1086" spans="5:99">
      <c r="E1086" s="79"/>
      <c r="F1086" s="79"/>
      <c r="G1086" s="79"/>
      <c r="H1086" s="79"/>
      <c r="I1086" s="79"/>
      <c r="J1086" s="79"/>
      <c r="O1086" s="409"/>
      <c r="P1086" s="409"/>
      <c r="Q1086" s="409"/>
      <c r="R1086" s="422"/>
      <c r="S1086" s="422"/>
      <c r="T1086" s="79"/>
      <c r="Y1086" s="409"/>
      <c r="Z1086" s="409"/>
      <c r="AA1086" s="409"/>
      <c r="AB1086" s="422"/>
      <c r="AC1086" s="422"/>
      <c r="AD1086" s="79"/>
      <c r="AI1086" s="409"/>
      <c r="AJ1086" s="409"/>
      <c r="AK1086" s="409"/>
      <c r="AL1086" s="79"/>
      <c r="AM1086" s="79"/>
      <c r="AN1086" s="79"/>
      <c r="AS1086" s="409"/>
      <c r="AT1086" s="409"/>
      <c r="AU1086" s="409"/>
      <c r="AV1086" s="422"/>
      <c r="AW1086" s="422"/>
      <c r="AX1086" s="79"/>
      <c r="BC1086" s="409"/>
      <c r="BD1086" s="409"/>
      <c r="BE1086" s="409"/>
      <c r="BF1086" s="422"/>
      <c r="BG1086" s="422"/>
      <c r="BH1086" s="79"/>
      <c r="BM1086" s="409"/>
      <c r="BN1086" s="409"/>
      <c r="BO1086" s="409"/>
      <c r="BP1086" s="422"/>
      <c r="BQ1086" s="422"/>
      <c r="BR1086" s="79"/>
      <c r="BW1086" s="79"/>
      <c r="BX1086" s="79"/>
      <c r="BY1086" s="79"/>
      <c r="BZ1086" s="422"/>
      <c r="CA1086" s="422"/>
      <c r="CB1086" s="79"/>
      <c r="CG1086" s="409"/>
      <c r="CH1086" s="409"/>
      <c r="CI1086" s="409"/>
      <c r="CJ1086" s="422"/>
      <c r="CK1086" s="422"/>
      <c r="CL1086" s="79"/>
      <c r="CQ1086" s="409"/>
      <c r="CR1086" s="409"/>
      <c r="CS1086" s="409"/>
      <c r="CT1086" s="422"/>
      <c r="CU1086" s="422"/>
    </row>
    <row r="1087" spans="5:99">
      <c r="E1087" s="79"/>
      <c r="F1087" s="79"/>
      <c r="G1087" s="79"/>
      <c r="H1087" s="79"/>
      <c r="I1087" s="79"/>
      <c r="J1087" s="79"/>
      <c r="O1087" s="409"/>
      <c r="P1087" s="409"/>
      <c r="Q1087" s="409"/>
      <c r="R1087" s="422"/>
      <c r="S1087" s="422"/>
      <c r="T1087" s="79"/>
      <c r="Y1087" s="409"/>
      <c r="Z1087" s="409"/>
      <c r="AA1087" s="409"/>
      <c r="AB1087" s="422"/>
      <c r="AC1087" s="422"/>
      <c r="AD1087" s="79"/>
      <c r="AI1087" s="409"/>
      <c r="AJ1087" s="409"/>
      <c r="AK1087" s="409"/>
      <c r="AL1087" s="79"/>
      <c r="AM1087" s="79"/>
      <c r="AN1087" s="79"/>
      <c r="AS1087" s="409"/>
      <c r="AT1087" s="409"/>
      <c r="AU1087" s="409"/>
      <c r="AV1087" s="422"/>
      <c r="AW1087" s="422"/>
      <c r="AX1087" s="79"/>
      <c r="BC1087" s="409"/>
      <c r="BD1087" s="409"/>
      <c r="BE1087" s="409"/>
      <c r="BF1087" s="422"/>
      <c r="BG1087" s="422"/>
      <c r="BH1087" s="79"/>
      <c r="BM1087" s="409"/>
      <c r="BN1087" s="409"/>
      <c r="BO1087" s="409"/>
      <c r="BP1087" s="422"/>
      <c r="BQ1087" s="422"/>
      <c r="BR1087" s="79"/>
      <c r="BW1087" s="79"/>
      <c r="BX1087" s="79"/>
      <c r="BY1087" s="79"/>
      <c r="BZ1087" s="422"/>
      <c r="CA1087" s="422"/>
      <c r="CB1087" s="79"/>
      <c r="CG1087" s="409"/>
      <c r="CH1087" s="409"/>
      <c r="CI1087" s="409"/>
      <c r="CJ1087" s="422"/>
      <c r="CK1087" s="422"/>
      <c r="CL1087" s="79"/>
      <c r="CQ1087" s="409"/>
      <c r="CR1087" s="409"/>
      <c r="CS1087" s="409"/>
      <c r="CT1087" s="422"/>
      <c r="CU1087" s="422"/>
    </row>
    <row r="1088" spans="5:99">
      <c r="E1088" s="79"/>
      <c r="F1088" s="79"/>
      <c r="G1088" s="79"/>
      <c r="H1088" s="79"/>
      <c r="I1088" s="79"/>
      <c r="J1088" s="79"/>
      <c r="O1088" s="409"/>
      <c r="P1088" s="409"/>
      <c r="Q1088" s="409"/>
      <c r="R1088" s="422"/>
      <c r="S1088" s="422"/>
      <c r="T1088" s="79"/>
      <c r="Y1088" s="409"/>
      <c r="Z1088" s="409"/>
      <c r="AA1088" s="409"/>
      <c r="AB1088" s="422"/>
      <c r="AC1088" s="422"/>
      <c r="AD1088" s="79"/>
      <c r="AI1088" s="409"/>
      <c r="AJ1088" s="409"/>
      <c r="AK1088" s="409"/>
      <c r="AL1088" s="79"/>
      <c r="AM1088" s="79"/>
      <c r="AN1088" s="79"/>
      <c r="AS1088" s="409"/>
      <c r="AT1088" s="409"/>
      <c r="AU1088" s="409"/>
      <c r="AV1088" s="422"/>
      <c r="AW1088" s="422"/>
      <c r="AX1088" s="79"/>
      <c r="BC1088" s="409"/>
      <c r="BD1088" s="409"/>
      <c r="BE1088" s="409"/>
      <c r="BF1088" s="422"/>
      <c r="BG1088" s="422"/>
      <c r="BH1088" s="79"/>
      <c r="BM1088" s="409"/>
      <c r="BN1088" s="409"/>
      <c r="BO1088" s="409"/>
      <c r="BP1088" s="422"/>
      <c r="BQ1088" s="422"/>
      <c r="BR1088" s="79"/>
      <c r="BW1088" s="79"/>
      <c r="BX1088" s="79"/>
      <c r="BY1088" s="79"/>
      <c r="BZ1088" s="422"/>
      <c r="CA1088" s="422"/>
      <c r="CB1088" s="79"/>
      <c r="CG1088" s="409"/>
      <c r="CH1088" s="409"/>
      <c r="CI1088" s="409"/>
      <c r="CJ1088" s="422"/>
      <c r="CK1088" s="422"/>
      <c r="CL1088" s="79"/>
      <c r="CQ1088" s="409"/>
      <c r="CR1088" s="409"/>
      <c r="CS1088" s="409"/>
      <c r="CT1088" s="422"/>
      <c r="CU1088" s="422"/>
    </row>
    <row r="1089" spans="5:99">
      <c r="E1089" s="79"/>
      <c r="F1089" s="79"/>
      <c r="G1089" s="79"/>
      <c r="H1089" s="79"/>
      <c r="I1089" s="79"/>
      <c r="J1089" s="79"/>
      <c r="O1089" s="409"/>
      <c r="P1089" s="409"/>
      <c r="Q1089" s="409"/>
      <c r="R1089" s="422"/>
      <c r="S1089" s="422"/>
      <c r="T1089" s="79"/>
      <c r="Y1089" s="409"/>
      <c r="Z1089" s="409"/>
      <c r="AA1089" s="409"/>
      <c r="AB1089" s="422"/>
      <c r="AC1089" s="422"/>
      <c r="AD1089" s="79"/>
      <c r="AI1089" s="409"/>
      <c r="AJ1089" s="409"/>
      <c r="AK1089" s="409"/>
      <c r="AL1089" s="79"/>
      <c r="AM1089" s="79"/>
      <c r="AN1089" s="79"/>
      <c r="AS1089" s="409"/>
      <c r="AT1089" s="409"/>
      <c r="AU1089" s="409"/>
      <c r="AV1089" s="422"/>
      <c r="AW1089" s="422"/>
      <c r="AX1089" s="79"/>
      <c r="BC1089" s="409"/>
      <c r="BD1089" s="409"/>
      <c r="BE1089" s="409"/>
      <c r="BF1089" s="422"/>
      <c r="BG1089" s="422"/>
      <c r="BH1089" s="79"/>
      <c r="BM1089" s="409"/>
      <c r="BN1089" s="409"/>
      <c r="BO1089" s="409"/>
      <c r="BP1089" s="422"/>
      <c r="BQ1089" s="422"/>
      <c r="BR1089" s="79"/>
      <c r="BW1089" s="79"/>
      <c r="BX1089" s="79"/>
      <c r="BY1089" s="79"/>
      <c r="BZ1089" s="422"/>
      <c r="CA1089" s="422"/>
      <c r="CB1089" s="79"/>
      <c r="CG1089" s="409"/>
      <c r="CH1089" s="409"/>
      <c r="CI1089" s="409"/>
      <c r="CJ1089" s="422"/>
      <c r="CK1089" s="422"/>
      <c r="CL1089" s="79"/>
      <c r="CQ1089" s="409"/>
      <c r="CR1089" s="409"/>
      <c r="CS1089" s="409"/>
      <c r="CT1089" s="422"/>
      <c r="CU1089" s="422"/>
    </row>
    <row r="1090" spans="5:99">
      <c r="E1090" s="79"/>
      <c r="F1090" s="79"/>
      <c r="G1090" s="79"/>
      <c r="H1090" s="79"/>
      <c r="I1090" s="79"/>
      <c r="J1090" s="79"/>
      <c r="O1090" s="409"/>
      <c r="P1090" s="409"/>
      <c r="Q1090" s="409"/>
      <c r="R1090" s="422"/>
      <c r="S1090" s="422"/>
      <c r="T1090" s="79"/>
      <c r="Y1090" s="409"/>
      <c r="Z1090" s="409"/>
      <c r="AA1090" s="409"/>
      <c r="AB1090" s="422"/>
      <c r="AC1090" s="422"/>
      <c r="AD1090" s="79"/>
      <c r="AI1090" s="409"/>
      <c r="AJ1090" s="409"/>
      <c r="AK1090" s="409"/>
      <c r="AL1090" s="79"/>
      <c r="AM1090" s="79"/>
      <c r="AN1090" s="79"/>
      <c r="AS1090" s="409"/>
      <c r="AT1090" s="409"/>
      <c r="AU1090" s="409"/>
      <c r="AV1090" s="422"/>
      <c r="AW1090" s="422"/>
      <c r="AX1090" s="79"/>
      <c r="BC1090" s="409"/>
      <c r="BD1090" s="409"/>
      <c r="BE1090" s="409"/>
      <c r="BF1090" s="422"/>
      <c r="BG1090" s="422"/>
      <c r="BH1090" s="79"/>
      <c r="BM1090" s="409"/>
      <c r="BN1090" s="409"/>
      <c r="BO1090" s="409"/>
      <c r="BP1090" s="422"/>
      <c r="BQ1090" s="422"/>
      <c r="BR1090" s="79"/>
      <c r="BW1090" s="79"/>
      <c r="BX1090" s="79"/>
      <c r="BY1090" s="79"/>
      <c r="BZ1090" s="422"/>
      <c r="CA1090" s="422"/>
      <c r="CB1090" s="79"/>
      <c r="CG1090" s="409"/>
      <c r="CH1090" s="409"/>
      <c r="CI1090" s="409"/>
      <c r="CJ1090" s="422"/>
      <c r="CK1090" s="422"/>
      <c r="CL1090" s="79"/>
      <c r="CQ1090" s="409"/>
      <c r="CR1090" s="409"/>
      <c r="CS1090" s="409"/>
      <c r="CT1090" s="422"/>
      <c r="CU1090" s="422"/>
    </row>
    <row r="1091" spans="5:99">
      <c r="E1091" s="79"/>
      <c r="F1091" s="79"/>
      <c r="G1091" s="79"/>
      <c r="H1091" s="79"/>
      <c r="I1091" s="79"/>
      <c r="J1091" s="79"/>
      <c r="O1091" s="409"/>
      <c r="P1091" s="409"/>
      <c r="Q1091" s="409"/>
      <c r="R1091" s="422"/>
      <c r="S1091" s="422"/>
      <c r="T1091" s="79"/>
      <c r="Y1091" s="409"/>
      <c r="Z1091" s="409"/>
      <c r="AA1091" s="409"/>
      <c r="AB1091" s="422"/>
      <c r="AC1091" s="422"/>
      <c r="AD1091" s="79"/>
      <c r="AI1091" s="409"/>
      <c r="AJ1091" s="409"/>
      <c r="AK1091" s="409"/>
      <c r="AL1091" s="79"/>
      <c r="AM1091" s="79"/>
      <c r="AN1091" s="79"/>
      <c r="AS1091" s="409"/>
      <c r="AT1091" s="409"/>
      <c r="AU1091" s="409"/>
      <c r="AV1091" s="422"/>
      <c r="AW1091" s="422"/>
      <c r="AX1091" s="79"/>
      <c r="BC1091" s="409"/>
      <c r="BD1091" s="409"/>
      <c r="BE1091" s="409"/>
      <c r="BF1091" s="422"/>
      <c r="BG1091" s="422"/>
      <c r="BH1091" s="79"/>
      <c r="BM1091" s="409"/>
      <c r="BN1091" s="409"/>
      <c r="BO1091" s="409"/>
      <c r="BP1091" s="422"/>
      <c r="BQ1091" s="422"/>
      <c r="BR1091" s="79"/>
      <c r="BW1091" s="79"/>
      <c r="BX1091" s="79"/>
      <c r="BY1091" s="79"/>
      <c r="BZ1091" s="422"/>
      <c r="CA1091" s="422"/>
      <c r="CB1091" s="79"/>
      <c r="CG1091" s="409"/>
      <c r="CH1091" s="409"/>
      <c r="CI1091" s="409"/>
      <c r="CJ1091" s="422"/>
      <c r="CK1091" s="422"/>
      <c r="CL1091" s="79"/>
      <c r="CQ1091" s="409"/>
      <c r="CR1091" s="409"/>
      <c r="CS1091" s="409"/>
      <c r="CT1091" s="422"/>
      <c r="CU1091" s="422"/>
    </row>
    <row r="1092" spans="5:99">
      <c r="E1092" s="79"/>
      <c r="F1092" s="79"/>
      <c r="G1092" s="79"/>
      <c r="H1092" s="79"/>
      <c r="I1092" s="79"/>
      <c r="J1092" s="79"/>
      <c r="O1092" s="409"/>
      <c r="P1092" s="409"/>
      <c r="Q1092" s="409"/>
      <c r="R1092" s="422"/>
      <c r="S1092" s="422"/>
      <c r="T1092" s="79"/>
      <c r="Y1092" s="409"/>
      <c r="Z1092" s="409"/>
      <c r="AA1092" s="409"/>
      <c r="AB1092" s="422"/>
      <c r="AC1092" s="422"/>
      <c r="AD1092" s="79"/>
      <c r="AI1092" s="409"/>
      <c r="AJ1092" s="409"/>
      <c r="AK1092" s="409"/>
      <c r="AL1092" s="79"/>
      <c r="AM1092" s="79"/>
      <c r="AN1092" s="79"/>
      <c r="AS1092" s="409"/>
      <c r="AT1092" s="409"/>
      <c r="AU1092" s="409"/>
      <c r="AV1092" s="422"/>
      <c r="AW1092" s="422"/>
      <c r="AX1092" s="79"/>
      <c r="BC1092" s="409"/>
      <c r="BD1092" s="409"/>
      <c r="BE1092" s="409"/>
      <c r="BF1092" s="422"/>
      <c r="BG1092" s="422"/>
      <c r="BH1092" s="79"/>
      <c r="BM1092" s="409"/>
      <c r="BN1092" s="409"/>
      <c r="BO1092" s="409"/>
      <c r="BP1092" s="422"/>
      <c r="BQ1092" s="422"/>
      <c r="BR1092" s="79"/>
      <c r="BW1092" s="79"/>
      <c r="BX1092" s="79"/>
      <c r="BY1092" s="79"/>
      <c r="BZ1092" s="422"/>
      <c r="CA1092" s="422"/>
      <c r="CB1092" s="79"/>
      <c r="CG1092" s="409"/>
      <c r="CH1092" s="409"/>
      <c r="CI1092" s="409"/>
      <c r="CJ1092" s="422"/>
      <c r="CK1092" s="422"/>
      <c r="CL1092" s="79"/>
      <c r="CQ1092" s="409"/>
      <c r="CR1092" s="409"/>
      <c r="CS1092" s="409"/>
      <c r="CT1092" s="422"/>
      <c r="CU1092" s="422"/>
    </row>
    <row r="1093" spans="5:99">
      <c r="E1093" s="79"/>
      <c r="F1093" s="79"/>
      <c r="G1093" s="79"/>
      <c r="H1093" s="79"/>
      <c r="I1093" s="79"/>
      <c r="J1093" s="79"/>
      <c r="O1093" s="409"/>
      <c r="P1093" s="409"/>
      <c r="Q1093" s="409"/>
      <c r="R1093" s="422"/>
      <c r="S1093" s="422"/>
      <c r="T1093" s="79"/>
      <c r="Y1093" s="409"/>
      <c r="Z1093" s="409"/>
      <c r="AA1093" s="409"/>
      <c r="AB1093" s="422"/>
      <c r="AC1093" s="422"/>
      <c r="AD1093" s="79"/>
      <c r="AI1093" s="409"/>
      <c r="AJ1093" s="409"/>
      <c r="AK1093" s="409"/>
      <c r="AL1093" s="79"/>
      <c r="AM1093" s="79"/>
      <c r="AN1093" s="79"/>
      <c r="AS1093" s="409"/>
      <c r="AT1093" s="409"/>
      <c r="AU1093" s="409"/>
      <c r="AV1093" s="422"/>
      <c r="AW1093" s="422"/>
      <c r="AX1093" s="79"/>
      <c r="BC1093" s="409"/>
      <c r="BD1093" s="409"/>
      <c r="BE1093" s="409"/>
      <c r="BF1093" s="422"/>
      <c r="BG1093" s="422"/>
      <c r="BH1093" s="79"/>
      <c r="BM1093" s="409"/>
      <c r="BN1093" s="409"/>
      <c r="BO1093" s="409"/>
      <c r="BP1093" s="422"/>
      <c r="BQ1093" s="422"/>
      <c r="BR1093" s="79"/>
      <c r="BW1093" s="79"/>
      <c r="BX1093" s="79"/>
      <c r="BY1093" s="79"/>
      <c r="BZ1093" s="422"/>
      <c r="CA1093" s="422"/>
      <c r="CB1093" s="79"/>
      <c r="CG1093" s="409"/>
      <c r="CH1093" s="409"/>
      <c r="CI1093" s="409"/>
      <c r="CJ1093" s="422"/>
      <c r="CK1093" s="422"/>
      <c r="CL1093" s="79"/>
      <c r="CQ1093" s="409"/>
      <c r="CR1093" s="409"/>
      <c r="CS1093" s="409"/>
      <c r="CT1093" s="422"/>
      <c r="CU1093" s="422"/>
    </row>
    <row r="1094" spans="5:99">
      <c r="E1094" s="79"/>
      <c r="F1094" s="79"/>
      <c r="G1094" s="79"/>
      <c r="H1094" s="79"/>
      <c r="I1094" s="79"/>
      <c r="J1094" s="79"/>
      <c r="O1094" s="409"/>
      <c r="P1094" s="409"/>
      <c r="Q1094" s="409"/>
      <c r="R1094" s="422"/>
      <c r="S1094" s="422"/>
      <c r="T1094" s="79"/>
      <c r="Y1094" s="409"/>
      <c r="Z1094" s="409"/>
      <c r="AA1094" s="409"/>
      <c r="AB1094" s="422"/>
      <c r="AC1094" s="422"/>
      <c r="AD1094" s="79"/>
      <c r="AI1094" s="409"/>
      <c r="AJ1094" s="409"/>
      <c r="AK1094" s="409"/>
      <c r="AL1094" s="79"/>
      <c r="AM1094" s="79"/>
      <c r="AN1094" s="79"/>
      <c r="AS1094" s="409"/>
      <c r="AT1094" s="409"/>
      <c r="AU1094" s="409"/>
      <c r="AV1094" s="422"/>
      <c r="AW1094" s="422"/>
      <c r="AX1094" s="79"/>
      <c r="BC1094" s="409"/>
      <c r="BD1094" s="409"/>
      <c r="BE1094" s="409"/>
      <c r="BF1094" s="422"/>
      <c r="BG1094" s="422"/>
      <c r="BH1094" s="79"/>
      <c r="BM1094" s="409"/>
      <c r="BN1094" s="409"/>
      <c r="BO1094" s="409"/>
      <c r="BP1094" s="422"/>
      <c r="BQ1094" s="422"/>
      <c r="BR1094" s="79"/>
      <c r="BW1094" s="79"/>
      <c r="BX1094" s="79"/>
      <c r="BY1094" s="79"/>
      <c r="BZ1094" s="422"/>
      <c r="CA1094" s="422"/>
      <c r="CB1094" s="79"/>
      <c r="CG1094" s="409"/>
      <c r="CH1094" s="409"/>
      <c r="CI1094" s="409"/>
      <c r="CJ1094" s="422"/>
      <c r="CK1094" s="422"/>
      <c r="CL1094" s="79"/>
      <c r="CQ1094" s="409"/>
      <c r="CR1094" s="409"/>
      <c r="CS1094" s="409"/>
      <c r="CT1094" s="422"/>
      <c r="CU1094" s="422"/>
    </row>
    <row r="1095" spans="5:99">
      <c r="E1095" s="79"/>
      <c r="F1095" s="79"/>
      <c r="G1095" s="79"/>
      <c r="H1095" s="79"/>
      <c r="I1095" s="79"/>
      <c r="J1095" s="79"/>
      <c r="O1095" s="409"/>
      <c r="P1095" s="409"/>
      <c r="Q1095" s="409"/>
      <c r="R1095" s="422"/>
      <c r="S1095" s="422"/>
      <c r="T1095" s="79"/>
      <c r="Y1095" s="409"/>
      <c r="Z1095" s="409"/>
      <c r="AA1095" s="409"/>
      <c r="AB1095" s="422"/>
      <c r="AC1095" s="422"/>
      <c r="AD1095" s="79"/>
      <c r="AI1095" s="409"/>
      <c r="AJ1095" s="409"/>
      <c r="AK1095" s="409"/>
      <c r="AL1095" s="79"/>
      <c r="AM1095" s="79"/>
      <c r="AN1095" s="79"/>
      <c r="AS1095" s="409"/>
      <c r="AT1095" s="409"/>
      <c r="AU1095" s="409"/>
      <c r="AV1095" s="422"/>
      <c r="AW1095" s="422"/>
      <c r="AX1095" s="79"/>
      <c r="BC1095" s="409"/>
      <c r="BD1095" s="409"/>
      <c r="BE1095" s="409"/>
      <c r="BF1095" s="422"/>
      <c r="BG1095" s="422"/>
      <c r="BH1095" s="79"/>
      <c r="BM1095" s="409"/>
      <c r="BN1095" s="409"/>
      <c r="BO1095" s="409"/>
      <c r="BP1095" s="422"/>
      <c r="BQ1095" s="422"/>
      <c r="BR1095" s="79"/>
      <c r="BW1095" s="79"/>
      <c r="BX1095" s="79"/>
      <c r="BY1095" s="79"/>
      <c r="BZ1095" s="422"/>
      <c r="CA1095" s="422"/>
      <c r="CB1095" s="79"/>
      <c r="CG1095" s="409"/>
      <c r="CH1095" s="409"/>
      <c r="CI1095" s="409"/>
      <c r="CJ1095" s="422"/>
      <c r="CK1095" s="422"/>
      <c r="CL1095" s="79"/>
      <c r="CQ1095" s="409"/>
      <c r="CR1095" s="409"/>
      <c r="CS1095" s="409"/>
      <c r="CT1095" s="422"/>
      <c r="CU1095" s="422"/>
    </row>
    <row r="1096" spans="5:99">
      <c r="E1096" s="79"/>
      <c r="F1096" s="79"/>
      <c r="G1096" s="79"/>
      <c r="H1096" s="79"/>
      <c r="I1096" s="79"/>
      <c r="J1096" s="79"/>
      <c r="O1096" s="409"/>
      <c r="P1096" s="409"/>
      <c r="Q1096" s="409"/>
      <c r="R1096" s="422"/>
      <c r="S1096" s="422"/>
      <c r="T1096" s="79"/>
      <c r="Y1096" s="409"/>
      <c r="Z1096" s="409"/>
      <c r="AA1096" s="409"/>
      <c r="AB1096" s="422"/>
      <c r="AC1096" s="422"/>
      <c r="AD1096" s="79"/>
      <c r="AI1096" s="409"/>
      <c r="AJ1096" s="409"/>
      <c r="AK1096" s="409"/>
      <c r="AL1096" s="79"/>
      <c r="AM1096" s="79"/>
      <c r="AN1096" s="79"/>
      <c r="AS1096" s="409"/>
      <c r="AT1096" s="409"/>
      <c r="AU1096" s="409"/>
      <c r="AV1096" s="422"/>
      <c r="AW1096" s="422"/>
      <c r="AX1096" s="79"/>
      <c r="BC1096" s="409"/>
      <c r="BD1096" s="409"/>
      <c r="BE1096" s="409"/>
      <c r="BF1096" s="422"/>
      <c r="BG1096" s="422"/>
      <c r="BH1096" s="79"/>
      <c r="BM1096" s="409"/>
      <c r="BN1096" s="409"/>
      <c r="BO1096" s="409"/>
      <c r="BP1096" s="422"/>
      <c r="BQ1096" s="422"/>
      <c r="BR1096" s="79"/>
      <c r="BW1096" s="79"/>
      <c r="BX1096" s="79"/>
      <c r="BY1096" s="79"/>
      <c r="BZ1096" s="422"/>
      <c r="CA1096" s="422"/>
      <c r="CB1096" s="79"/>
      <c r="CG1096" s="409"/>
      <c r="CH1096" s="409"/>
      <c r="CI1096" s="409"/>
      <c r="CJ1096" s="422"/>
      <c r="CK1096" s="422"/>
      <c r="CL1096" s="79"/>
      <c r="CQ1096" s="409"/>
      <c r="CR1096" s="409"/>
      <c r="CS1096" s="409"/>
      <c r="CT1096" s="422"/>
      <c r="CU1096" s="422"/>
    </row>
    <row r="1097" spans="5:99">
      <c r="E1097" s="79"/>
      <c r="F1097" s="79"/>
      <c r="G1097" s="79"/>
      <c r="H1097" s="79"/>
      <c r="I1097" s="79"/>
      <c r="J1097" s="79"/>
      <c r="O1097" s="409"/>
      <c r="P1097" s="409"/>
      <c r="Q1097" s="409"/>
      <c r="R1097" s="422"/>
      <c r="S1097" s="422"/>
      <c r="T1097" s="79"/>
      <c r="Y1097" s="409"/>
      <c r="Z1097" s="409"/>
      <c r="AA1097" s="409"/>
      <c r="AB1097" s="422"/>
      <c r="AC1097" s="422"/>
      <c r="AD1097" s="79"/>
      <c r="AI1097" s="409"/>
      <c r="AJ1097" s="409"/>
      <c r="AK1097" s="409"/>
      <c r="AL1097" s="79"/>
      <c r="AM1097" s="79"/>
      <c r="AN1097" s="79"/>
      <c r="AS1097" s="409"/>
      <c r="AT1097" s="409"/>
      <c r="AU1097" s="409"/>
      <c r="AV1097" s="422"/>
      <c r="AW1097" s="422"/>
      <c r="AX1097" s="79"/>
      <c r="BC1097" s="409"/>
      <c r="BD1097" s="409"/>
      <c r="BE1097" s="409"/>
      <c r="BF1097" s="422"/>
      <c r="BG1097" s="422"/>
      <c r="BH1097" s="79"/>
      <c r="BM1097" s="409"/>
      <c r="BN1097" s="409"/>
      <c r="BO1097" s="409"/>
      <c r="BP1097" s="422"/>
      <c r="BQ1097" s="422"/>
      <c r="BR1097" s="79"/>
      <c r="BW1097" s="79"/>
      <c r="BX1097" s="79"/>
      <c r="BY1097" s="79"/>
      <c r="BZ1097" s="422"/>
      <c r="CA1097" s="422"/>
      <c r="CB1097" s="79"/>
      <c r="CG1097" s="409"/>
      <c r="CH1097" s="409"/>
      <c r="CI1097" s="409"/>
      <c r="CJ1097" s="422"/>
      <c r="CK1097" s="422"/>
      <c r="CL1097" s="79"/>
      <c r="CQ1097" s="409"/>
      <c r="CR1097" s="409"/>
      <c r="CS1097" s="409"/>
      <c r="CT1097" s="422"/>
      <c r="CU1097" s="422"/>
    </row>
    <row r="1098" spans="5:99">
      <c r="E1098" s="79"/>
      <c r="F1098" s="79"/>
      <c r="G1098" s="79"/>
      <c r="H1098" s="79"/>
      <c r="I1098" s="79"/>
      <c r="J1098" s="79"/>
      <c r="O1098" s="409"/>
      <c r="P1098" s="409"/>
      <c r="Q1098" s="409"/>
      <c r="R1098" s="422"/>
      <c r="S1098" s="422"/>
      <c r="T1098" s="79"/>
      <c r="Y1098" s="409"/>
      <c r="Z1098" s="409"/>
      <c r="AA1098" s="409"/>
      <c r="AB1098" s="422"/>
      <c r="AC1098" s="422"/>
      <c r="AD1098" s="79"/>
      <c r="AI1098" s="409"/>
      <c r="AJ1098" s="409"/>
      <c r="AK1098" s="409"/>
      <c r="AL1098" s="79"/>
      <c r="AM1098" s="79"/>
      <c r="AN1098" s="79"/>
      <c r="AS1098" s="409"/>
      <c r="AT1098" s="409"/>
      <c r="AU1098" s="409"/>
      <c r="AV1098" s="422"/>
      <c r="AW1098" s="422"/>
      <c r="AX1098" s="79"/>
      <c r="BC1098" s="409"/>
      <c r="BD1098" s="409"/>
      <c r="BE1098" s="409"/>
      <c r="BF1098" s="422"/>
      <c r="BG1098" s="422"/>
      <c r="BH1098" s="79"/>
      <c r="BM1098" s="409"/>
      <c r="BN1098" s="409"/>
      <c r="BO1098" s="409"/>
      <c r="BP1098" s="422"/>
      <c r="BQ1098" s="422"/>
      <c r="BR1098" s="79"/>
      <c r="BW1098" s="79"/>
      <c r="BX1098" s="79"/>
      <c r="BY1098" s="79"/>
      <c r="BZ1098" s="422"/>
      <c r="CA1098" s="422"/>
      <c r="CB1098" s="79"/>
      <c r="CG1098" s="409"/>
      <c r="CH1098" s="409"/>
      <c r="CI1098" s="409"/>
      <c r="CJ1098" s="422"/>
      <c r="CK1098" s="422"/>
      <c r="CL1098" s="79"/>
      <c r="CQ1098" s="409"/>
      <c r="CR1098" s="409"/>
      <c r="CS1098" s="409"/>
      <c r="CT1098" s="422"/>
      <c r="CU1098" s="422"/>
    </row>
    <row r="1099" spans="5:99">
      <c r="E1099" s="79"/>
      <c r="F1099" s="79"/>
      <c r="G1099" s="79"/>
      <c r="H1099" s="79"/>
      <c r="I1099" s="79"/>
      <c r="J1099" s="79"/>
      <c r="O1099" s="409"/>
      <c r="P1099" s="409"/>
      <c r="Q1099" s="409"/>
      <c r="R1099" s="422"/>
      <c r="S1099" s="422"/>
      <c r="T1099" s="79"/>
      <c r="Y1099" s="409"/>
      <c r="Z1099" s="409"/>
      <c r="AA1099" s="409"/>
      <c r="AB1099" s="422"/>
      <c r="AC1099" s="422"/>
      <c r="AD1099" s="79"/>
      <c r="AI1099" s="409"/>
      <c r="AJ1099" s="409"/>
      <c r="AK1099" s="409"/>
      <c r="AL1099" s="79"/>
      <c r="AM1099" s="79"/>
      <c r="AN1099" s="79"/>
      <c r="AS1099" s="409"/>
      <c r="AT1099" s="409"/>
      <c r="AU1099" s="409"/>
      <c r="AV1099" s="422"/>
      <c r="AW1099" s="422"/>
      <c r="AX1099" s="79"/>
      <c r="BC1099" s="409"/>
      <c r="BD1099" s="409"/>
      <c r="BE1099" s="409"/>
      <c r="BF1099" s="422"/>
      <c r="BG1099" s="422"/>
      <c r="BH1099" s="79"/>
      <c r="BM1099" s="409"/>
      <c r="BN1099" s="409"/>
      <c r="BO1099" s="409"/>
      <c r="BP1099" s="422"/>
      <c r="BQ1099" s="422"/>
      <c r="BR1099" s="79"/>
      <c r="BW1099" s="79"/>
      <c r="BX1099" s="79"/>
      <c r="BY1099" s="79"/>
      <c r="BZ1099" s="422"/>
      <c r="CA1099" s="422"/>
      <c r="CB1099" s="79"/>
      <c r="CG1099" s="409"/>
      <c r="CH1099" s="409"/>
      <c r="CI1099" s="409"/>
      <c r="CJ1099" s="422"/>
      <c r="CK1099" s="422"/>
      <c r="CL1099" s="79"/>
      <c r="CQ1099" s="409"/>
      <c r="CR1099" s="409"/>
      <c r="CS1099" s="409"/>
      <c r="CT1099" s="422"/>
      <c r="CU1099" s="422"/>
    </row>
    <row r="1100" spans="5:99">
      <c r="E1100" s="79"/>
      <c r="F1100" s="79"/>
      <c r="G1100" s="79"/>
      <c r="H1100" s="79"/>
      <c r="I1100" s="79"/>
      <c r="J1100" s="79"/>
      <c r="O1100" s="409"/>
      <c r="P1100" s="409"/>
      <c r="Q1100" s="409"/>
      <c r="R1100" s="422"/>
      <c r="S1100" s="422"/>
      <c r="T1100" s="79"/>
      <c r="Y1100" s="409"/>
      <c r="Z1100" s="409"/>
      <c r="AA1100" s="409"/>
      <c r="AB1100" s="422"/>
      <c r="AC1100" s="422"/>
      <c r="AD1100" s="79"/>
      <c r="AI1100" s="409"/>
      <c r="AJ1100" s="409"/>
      <c r="AK1100" s="409"/>
      <c r="AL1100" s="79"/>
      <c r="AM1100" s="79"/>
      <c r="AN1100" s="79"/>
      <c r="AS1100" s="409"/>
      <c r="AT1100" s="409"/>
      <c r="AU1100" s="409"/>
      <c r="AV1100" s="422"/>
      <c r="AW1100" s="422"/>
      <c r="AX1100" s="79"/>
      <c r="BC1100" s="409"/>
      <c r="BD1100" s="409"/>
      <c r="BE1100" s="409"/>
      <c r="BF1100" s="422"/>
      <c r="BG1100" s="422"/>
      <c r="BH1100" s="79"/>
      <c r="BM1100" s="409"/>
      <c r="BN1100" s="409"/>
      <c r="BO1100" s="409"/>
      <c r="BP1100" s="422"/>
      <c r="BQ1100" s="422"/>
      <c r="BR1100" s="79"/>
      <c r="BW1100" s="79"/>
      <c r="BX1100" s="79"/>
      <c r="BY1100" s="79"/>
      <c r="BZ1100" s="422"/>
      <c r="CA1100" s="422"/>
      <c r="CB1100" s="79"/>
      <c r="CG1100" s="409"/>
      <c r="CH1100" s="409"/>
      <c r="CI1100" s="409"/>
      <c r="CJ1100" s="422"/>
      <c r="CK1100" s="422"/>
      <c r="CL1100" s="79"/>
      <c r="CQ1100" s="409"/>
      <c r="CR1100" s="409"/>
      <c r="CS1100" s="409"/>
      <c r="CT1100" s="422"/>
      <c r="CU1100" s="422"/>
    </row>
    <row r="1101" spans="5:99">
      <c r="E1101" s="79"/>
      <c r="F1101" s="79"/>
      <c r="G1101" s="79"/>
      <c r="H1101" s="79"/>
      <c r="I1101" s="79"/>
      <c r="J1101" s="79"/>
      <c r="O1101" s="409"/>
      <c r="P1101" s="409"/>
      <c r="Q1101" s="409"/>
      <c r="R1101" s="422"/>
      <c r="S1101" s="422"/>
      <c r="T1101" s="79"/>
      <c r="Y1101" s="409"/>
      <c r="Z1101" s="409"/>
      <c r="AA1101" s="409"/>
      <c r="AB1101" s="422"/>
      <c r="AC1101" s="422"/>
      <c r="AD1101" s="79"/>
      <c r="AI1101" s="409"/>
      <c r="AJ1101" s="409"/>
      <c r="AK1101" s="409"/>
      <c r="AL1101" s="79"/>
      <c r="AM1101" s="79"/>
      <c r="AN1101" s="79"/>
      <c r="AS1101" s="409"/>
      <c r="AT1101" s="409"/>
      <c r="AU1101" s="409"/>
      <c r="AV1101" s="422"/>
      <c r="AW1101" s="422"/>
      <c r="AX1101" s="79"/>
      <c r="BC1101" s="409"/>
      <c r="BD1101" s="409"/>
      <c r="BE1101" s="409"/>
      <c r="BF1101" s="422"/>
      <c r="BG1101" s="422"/>
      <c r="BH1101" s="79"/>
      <c r="BM1101" s="409"/>
      <c r="BN1101" s="409"/>
      <c r="BO1101" s="409"/>
      <c r="BP1101" s="422"/>
      <c r="BQ1101" s="422"/>
      <c r="BR1101" s="79"/>
      <c r="BW1101" s="79"/>
      <c r="BX1101" s="79"/>
      <c r="BY1101" s="79"/>
      <c r="BZ1101" s="422"/>
      <c r="CA1101" s="422"/>
      <c r="CB1101" s="79"/>
      <c r="CG1101" s="409"/>
      <c r="CH1101" s="409"/>
      <c r="CI1101" s="409"/>
      <c r="CJ1101" s="422"/>
      <c r="CK1101" s="422"/>
      <c r="CL1101" s="79"/>
      <c r="CQ1101" s="409"/>
      <c r="CR1101" s="409"/>
      <c r="CS1101" s="409"/>
      <c r="CT1101" s="422"/>
      <c r="CU1101" s="422"/>
    </row>
    <row r="1102" spans="5:99">
      <c r="E1102" s="79"/>
      <c r="F1102" s="79"/>
      <c r="G1102" s="79"/>
      <c r="H1102" s="79"/>
      <c r="I1102" s="79"/>
      <c r="J1102" s="79"/>
      <c r="O1102" s="409"/>
      <c r="P1102" s="409"/>
      <c r="Q1102" s="409"/>
      <c r="R1102" s="422"/>
      <c r="S1102" s="422"/>
      <c r="T1102" s="79"/>
      <c r="Y1102" s="409"/>
      <c r="Z1102" s="409"/>
      <c r="AA1102" s="409"/>
      <c r="AB1102" s="422"/>
      <c r="AC1102" s="422"/>
      <c r="AD1102" s="79"/>
      <c r="AI1102" s="409"/>
      <c r="AJ1102" s="409"/>
      <c r="AK1102" s="409"/>
      <c r="AL1102" s="79"/>
      <c r="AM1102" s="79"/>
      <c r="AN1102" s="79"/>
      <c r="AS1102" s="409"/>
      <c r="AT1102" s="409"/>
      <c r="AU1102" s="409"/>
      <c r="AV1102" s="422"/>
      <c r="AW1102" s="422"/>
      <c r="AX1102" s="79"/>
      <c r="BC1102" s="409"/>
      <c r="BD1102" s="409"/>
      <c r="BE1102" s="409"/>
      <c r="BF1102" s="422"/>
      <c r="BG1102" s="422"/>
      <c r="BH1102" s="79"/>
      <c r="BM1102" s="409"/>
      <c r="BN1102" s="409"/>
      <c r="BO1102" s="409"/>
      <c r="BP1102" s="422"/>
      <c r="BQ1102" s="422"/>
      <c r="BR1102" s="79"/>
      <c r="BW1102" s="79"/>
      <c r="BX1102" s="79"/>
      <c r="BY1102" s="79"/>
      <c r="BZ1102" s="422"/>
      <c r="CA1102" s="422"/>
      <c r="CB1102" s="79"/>
      <c r="CG1102" s="409"/>
      <c r="CH1102" s="409"/>
      <c r="CI1102" s="409"/>
      <c r="CJ1102" s="422"/>
      <c r="CK1102" s="422"/>
      <c r="CL1102" s="79"/>
      <c r="CQ1102" s="409"/>
      <c r="CR1102" s="409"/>
      <c r="CS1102" s="409"/>
      <c r="CT1102" s="422"/>
      <c r="CU1102" s="422"/>
    </row>
    <row r="1103" spans="5:99">
      <c r="E1103" s="79"/>
      <c r="F1103" s="79"/>
      <c r="G1103" s="79"/>
      <c r="H1103" s="79"/>
      <c r="I1103" s="79"/>
      <c r="J1103" s="79"/>
      <c r="O1103" s="409"/>
      <c r="P1103" s="409"/>
      <c r="Q1103" s="409"/>
      <c r="R1103" s="422"/>
      <c r="S1103" s="422"/>
      <c r="T1103" s="79"/>
      <c r="Y1103" s="409"/>
      <c r="Z1103" s="409"/>
      <c r="AA1103" s="409"/>
      <c r="AB1103" s="422"/>
      <c r="AC1103" s="422"/>
      <c r="AD1103" s="79"/>
      <c r="AI1103" s="409"/>
      <c r="AJ1103" s="409"/>
      <c r="AK1103" s="409"/>
      <c r="AL1103" s="79"/>
      <c r="AM1103" s="79"/>
      <c r="AN1103" s="79"/>
      <c r="AS1103" s="409"/>
      <c r="AT1103" s="409"/>
      <c r="AU1103" s="409"/>
      <c r="AV1103" s="422"/>
      <c r="AW1103" s="422"/>
      <c r="AX1103" s="79"/>
      <c r="BC1103" s="409"/>
      <c r="BD1103" s="409"/>
      <c r="BE1103" s="409"/>
      <c r="BF1103" s="422"/>
      <c r="BG1103" s="422"/>
      <c r="BH1103" s="79"/>
      <c r="BM1103" s="409"/>
      <c r="BN1103" s="409"/>
      <c r="BO1103" s="409"/>
      <c r="BP1103" s="422"/>
      <c r="BQ1103" s="422"/>
      <c r="BR1103" s="79"/>
      <c r="BW1103" s="79"/>
      <c r="BX1103" s="79"/>
      <c r="BY1103" s="79"/>
      <c r="BZ1103" s="422"/>
      <c r="CA1103" s="422"/>
      <c r="CB1103" s="79"/>
      <c r="CG1103" s="409"/>
      <c r="CH1103" s="409"/>
      <c r="CI1103" s="409"/>
      <c r="CJ1103" s="422"/>
      <c r="CK1103" s="422"/>
      <c r="CL1103" s="79"/>
      <c r="CQ1103" s="409"/>
      <c r="CR1103" s="409"/>
      <c r="CS1103" s="409"/>
      <c r="CT1103" s="422"/>
      <c r="CU1103" s="422"/>
    </row>
    <row r="1104" spans="5:99">
      <c r="E1104" s="79"/>
      <c r="F1104" s="79"/>
      <c r="G1104" s="79"/>
      <c r="H1104" s="79"/>
      <c r="I1104" s="79"/>
      <c r="J1104" s="79"/>
      <c r="O1104" s="409"/>
      <c r="P1104" s="409"/>
      <c r="Q1104" s="409"/>
      <c r="R1104" s="422"/>
      <c r="S1104" s="422"/>
      <c r="T1104" s="79"/>
      <c r="Y1104" s="409"/>
      <c r="Z1104" s="409"/>
      <c r="AA1104" s="409"/>
      <c r="AB1104" s="422"/>
      <c r="AC1104" s="422"/>
      <c r="AD1104" s="79"/>
      <c r="AI1104" s="409"/>
      <c r="AJ1104" s="409"/>
      <c r="AK1104" s="409"/>
      <c r="AL1104" s="79"/>
      <c r="AM1104" s="79"/>
      <c r="AN1104" s="79"/>
      <c r="AS1104" s="409"/>
      <c r="AT1104" s="409"/>
      <c r="AU1104" s="409"/>
      <c r="AV1104" s="422"/>
      <c r="AW1104" s="422"/>
      <c r="AX1104" s="79"/>
      <c r="BC1104" s="409"/>
      <c r="BD1104" s="409"/>
      <c r="BE1104" s="409"/>
      <c r="BF1104" s="422"/>
      <c r="BG1104" s="422"/>
      <c r="BH1104" s="79"/>
      <c r="BM1104" s="409"/>
      <c r="BN1104" s="409"/>
      <c r="BO1104" s="409"/>
      <c r="BP1104" s="422"/>
      <c r="BQ1104" s="422"/>
      <c r="BR1104" s="79"/>
      <c r="BW1104" s="79"/>
      <c r="BX1104" s="79"/>
      <c r="BY1104" s="79"/>
      <c r="BZ1104" s="422"/>
      <c r="CA1104" s="422"/>
      <c r="CB1104" s="79"/>
      <c r="CG1104" s="409"/>
      <c r="CH1104" s="409"/>
      <c r="CI1104" s="409"/>
      <c r="CJ1104" s="422"/>
      <c r="CK1104" s="422"/>
      <c r="CL1104" s="79"/>
      <c r="CQ1104" s="409"/>
      <c r="CR1104" s="409"/>
      <c r="CS1104" s="409"/>
      <c r="CT1104" s="422"/>
      <c r="CU1104" s="422"/>
    </row>
    <row r="1105" spans="5:99">
      <c r="E1105" s="79"/>
      <c r="F1105" s="79"/>
      <c r="G1105" s="79"/>
      <c r="H1105" s="79"/>
      <c r="I1105" s="79"/>
      <c r="J1105" s="79"/>
      <c r="O1105" s="409"/>
      <c r="P1105" s="409"/>
      <c r="Q1105" s="409"/>
      <c r="R1105" s="422"/>
      <c r="S1105" s="422"/>
      <c r="T1105" s="79"/>
      <c r="Y1105" s="409"/>
      <c r="Z1105" s="409"/>
      <c r="AA1105" s="409"/>
      <c r="AB1105" s="422"/>
      <c r="AC1105" s="422"/>
      <c r="AD1105" s="79"/>
      <c r="AI1105" s="409"/>
      <c r="AJ1105" s="409"/>
      <c r="AK1105" s="409"/>
      <c r="AL1105" s="79"/>
      <c r="AM1105" s="79"/>
      <c r="AN1105" s="79"/>
      <c r="AS1105" s="409"/>
      <c r="AT1105" s="409"/>
      <c r="AU1105" s="409"/>
      <c r="AV1105" s="422"/>
      <c r="AW1105" s="422"/>
      <c r="AX1105" s="79"/>
      <c r="BC1105" s="409"/>
      <c r="BD1105" s="409"/>
      <c r="BE1105" s="409"/>
      <c r="BF1105" s="422"/>
      <c r="BG1105" s="422"/>
      <c r="BH1105" s="79"/>
      <c r="BM1105" s="409"/>
      <c r="BN1105" s="409"/>
      <c r="BO1105" s="409"/>
      <c r="BP1105" s="422"/>
      <c r="BQ1105" s="422"/>
      <c r="BR1105" s="79"/>
      <c r="BW1105" s="79"/>
      <c r="BX1105" s="79"/>
      <c r="BY1105" s="79"/>
      <c r="BZ1105" s="422"/>
      <c r="CA1105" s="422"/>
      <c r="CB1105" s="79"/>
      <c r="CG1105" s="409"/>
      <c r="CH1105" s="409"/>
      <c r="CI1105" s="409"/>
      <c r="CJ1105" s="422"/>
      <c r="CK1105" s="422"/>
      <c r="CL1105" s="79"/>
      <c r="CQ1105" s="409"/>
      <c r="CR1105" s="409"/>
      <c r="CS1105" s="409"/>
      <c r="CT1105" s="422"/>
      <c r="CU1105" s="422"/>
    </row>
    <row r="1106" spans="5:99">
      <c r="E1106" s="79"/>
      <c r="F1106" s="79"/>
      <c r="G1106" s="79"/>
      <c r="H1106" s="79"/>
      <c r="I1106" s="79"/>
      <c r="J1106" s="79"/>
      <c r="O1106" s="409"/>
      <c r="P1106" s="409"/>
      <c r="Q1106" s="409"/>
      <c r="R1106" s="422"/>
      <c r="S1106" s="422"/>
      <c r="T1106" s="79"/>
      <c r="Y1106" s="409"/>
      <c r="Z1106" s="409"/>
      <c r="AA1106" s="409"/>
      <c r="AB1106" s="422"/>
      <c r="AC1106" s="422"/>
      <c r="AD1106" s="79"/>
      <c r="AI1106" s="409"/>
      <c r="AJ1106" s="409"/>
      <c r="AK1106" s="409"/>
      <c r="AL1106" s="79"/>
      <c r="AM1106" s="79"/>
      <c r="AN1106" s="79"/>
      <c r="AS1106" s="409"/>
      <c r="AT1106" s="409"/>
      <c r="AU1106" s="409"/>
      <c r="AV1106" s="422"/>
      <c r="AW1106" s="422"/>
      <c r="AX1106" s="79"/>
      <c r="BC1106" s="409"/>
      <c r="BD1106" s="409"/>
      <c r="BE1106" s="409"/>
      <c r="BF1106" s="422"/>
      <c r="BG1106" s="422"/>
      <c r="BH1106" s="79"/>
      <c r="BM1106" s="409"/>
      <c r="BN1106" s="409"/>
      <c r="BO1106" s="409"/>
      <c r="BP1106" s="422"/>
      <c r="BQ1106" s="422"/>
      <c r="BR1106" s="79"/>
      <c r="BW1106" s="79"/>
      <c r="BX1106" s="79"/>
      <c r="BY1106" s="79"/>
      <c r="BZ1106" s="422"/>
      <c r="CA1106" s="422"/>
      <c r="CB1106" s="79"/>
      <c r="CG1106" s="409"/>
      <c r="CH1106" s="409"/>
      <c r="CI1106" s="409"/>
      <c r="CJ1106" s="422"/>
      <c r="CK1106" s="422"/>
      <c r="CL1106" s="79"/>
      <c r="CQ1106" s="409"/>
      <c r="CR1106" s="409"/>
      <c r="CS1106" s="409"/>
      <c r="CT1106" s="422"/>
      <c r="CU1106" s="422"/>
    </row>
    <row r="1107" spans="5:99">
      <c r="E1107" s="79"/>
      <c r="F1107" s="79"/>
      <c r="G1107" s="79"/>
      <c r="H1107" s="79"/>
      <c r="I1107" s="79"/>
      <c r="J1107" s="79"/>
      <c r="O1107" s="409"/>
      <c r="P1107" s="409"/>
      <c r="Q1107" s="409"/>
      <c r="R1107" s="422"/>
      <c r="S1107" s="422"/>
      <c r="T1107" s="79"/>
      <c r="Y1107" s="409"/>
      <c r="Z1107" s="409"/>
      <c r="AA1107" s="409"/>
      <c r="AB1107" s="422"/>
      <c r="AC1107" s="422"/>
      <c r="AD1107" s="79"/>
      <c r="AI1107" s="409"/>
      <c r="AJ1107" s="409"/>
      <c r="AK1107" s="409"/>
      <c r="AL1107" s="79"/>
      <c r="AM1107" s="79"/>
      <c r="AN1107" s="79"/>
      <c r="AS1107" s="409"/>
      <c r="AT1107" s="409"/>
      <c r="AU1107" s="409"/>
      <c r="AV1107" s="422"/>
      <c r="AW1107" s="422"/>
      <c r="AX1107" s="79"/>
      <c r="BC1107" s="409"/>
      <c r="BD1107" s="409"/>
      <c r="BE1107" s="409"/>
      <c r="BF1107" s="422"/>
      <c r="BG1107" s="422"/>
      <c r="BH1107" s="79"/>
      <c r="BM1107" s="409"/>
      <c r="BN1107" s="409"/>
      <c r="BO1107" s="409"/>
      <c r="BP1107" s="422"/>
      <c r="BQ1107" s="422"/>
      <c r="BR1107" s="79"/>
      <c r="BW1107" s="79"/>
      <c r="BX1107" s="79"/>
      <c r="BY1107" s="79"/>
      <c r="BZ1107" s="422"/>
      <c r="CA1107" s="422"/>
      <c r="CB1107" s="79"/>
      <c r="CG1107" s="409"/>
      <c r="CH1107" s="409"/>
      <c r="CI1107" s="409"/>
      <c r="CJ1107" s="422"/>
      <c r="CK1107" s="422"/>
      <c r="CL1107" s="79"/>
      <c r="CQ1107" s="409"/>
      <c r="CR1107" s="409"/>
      <c r="CS1107" s="409"/>
      <c r="CT1107" s="422"/>
      <c r="CU1107" s="422"/>
    </row>
    <row r="1108" spans="5:99">
      <c r="E1108" s="79"/>
      <c r="F1108" s="79"/>
      <c r="G1108" s="79"/>
      <c r="H1108" s="79"/>
      <c r="I1108" s="79"/>
      <c r="J1108" s="79"/>
      <c r="O1108" s="409"/>
      <c r="P1108" s="409"/>
      <c r="Q1108" s="409"/>
      <c r="R1108" s="422"/>
      <c r="S1108" s="422"/>
      <c r="T1108" s="79"/>
      <c r="Y1108" s="409"/>
      <c r="Z1108" s="409"/>
      <c r="AA1108" s="409"/>
      <c r="AB1108" s="422"/>
      <c r="AC1108" s="422"/>
      <c r="AD1108" s="79"/>
      <c r="AI1108" s="409"/>
      <c r="AJ1108" s="409"/>
      <c r="AK1108" s="409"/>
      <c r="AL1108" s="79"/>
      <c r="AM1108" s="79"/>
      <c r="AN1108" s="79"/>
      <c r="AS1108" s="409"/>
      <c r="AT1108" s="409"/>
      <c r="AU1108" s="409"/>
      <c r="AV1108" s="422"/>
      <c r="AW1108" s="422"/>
      <c r="AX1108" s="79"/>
      <c r="BC1108" s="409"/>
      <c r="BD1108" s="409"/>
      <c r="BE1108" s="409"/>
      <c r="BF1108" s="422"/>
      <c r="BG1108" s="422"/>
      <c r="BH1108" s="79"/>
      <c r="BM1108" s="409"/>
      <c r="BN1108" s="409"/>
      <c r="BO1108" s="409"/>
      <c r="BP1108" s="422"/>
      <c r="BQ1108" s="422"/>
      <c r="BR1108" s="79"/>
      <c r="BW1108" s="79"/>
      <c r="BX1108" s="79"/>
      <c r="BY1108" s="79"/>
      <c r="BZ1108" s="422"/>
      <c r="CA1108" s="422"/>
      <c r="CB1108" s="79"/>
      <c r="CG1108" s="409"/>
      <c r="CH1108" s="409"/>
      <c r="CI1108" s="409"/>
      <c r="CJ1108" s="422"/>
      <c r="CK1108" s="422"/>
      <c r="CL1108" s="79"/>
      <c r="CQ1108" s="409"/>
      <c r="CR1108" s="409"/>
      <c r="CS1108" s="409"/>
      <c r="CT1108" s="422"/>
      <c r="CU1108" s="422"/>
    </row>
    <row r="1109" spans="5:99">
      <c r="E1109" s="79"/>
      <c r="F1109" s="79"/>
      <c r="G1109" s="79"/>
      <c r="H1109" s="79"/>
      <c r="I1109" s="79"/>
      <c r="J1109" s="79"/>
      <c r="O1109" s="409"/>
      <c r="P1109" s="409"/>
      <c r="Q1109" s="409"/>
      <c r="R1109" s="422"/>
      <c r="S1109" s="422"/>
      <c r="T1109" s="79"/>
      <c r="Y1109" s="409"/>
      <c r="Z1109" s="409"/>
      <c r="AA1109" s="409"/>
      <c r="AB1109" s="422"/>
      <c r="AC1109" s="422"/>
      <c r="AD1109" s="79"/>
      <c r="AI1109" s="409"/>
      <c r="AJ1109" s="409"/>
      <c r="AK1109" s="409"/>
      <c r="AL1109" s="79"/>
      <c r="AM1109" s="79"/>
      <c r="AN1109" s="79"/>
      <c r="AS1109" s="409"/>
      <c r="AT1109" s="409"/>
      <c r="AU1109" s="409"/>
      <c r="AV1109" s="422"/>
      <c r="AW1109" s="422"/>
      <c r="AX1109" s="79"/>
      <c r="BC1109" s="409"/>
      <c r="BD1109" s="409"/>
      <c r="BE1109" s="409"/>
      <c r="BF1109" s="422"/>
      <c r="BG1109" s="422"/>
      <c r="BH1109" s="79"/>
      <c r="BM1109" s="409"/>
      <c r="BN1109" s="409"/>
      <c r="BO1109" s="409"/>
      <c r="BP1109" s="422"/>
      <c r="BQ1109" s="422"/>
      <c r="BR1109" s="79"/>
      <c r="BW1109" s="79"/>
      <c r="BX1109" s="79"/>
      <c r="BY1109" s="79"/>
      <c r="BZ1109" s="422"/>
      <c r="CA1109" s="422"/>
      <c r="CB1109" s="79"/>
      <c r="CG1109" s="409"/>
      <c r="CH1109" s="409"/>
      <c r="CI1109" s="409"/>
      <c r="CJ1109" s="422"/>
      <c r="CK1109" s="422"/>
      <c r="CL1109" s="79"/>
      <c r="CQ1109" s="409"/>
      <c r="CR1109" s="409"/>
      <c r="CS1109" s="409"/>
      <c r="CT1109" s="422"/>
      <c r="CU1109" s="422"/>
    </row>
    <row r="1110" spans="5:99">
      <c r="E1110" s="79"/>
      <c r="F1110" s="79"/>
      <c r="G1110" s="79"/>
      <c r="H1110" s="79"/>
      <c r="I1110" s="79"/>
      <c r="J1110" s="79"/>
      <c r="O1110" s="409"/>
      <c r="P1110" s="409"/>
      <c r="Q1110" s="409"/>
      <c r="R1110" s="422"/>
      <c r="S1110" s="422"/>
      <c r="T1110" s="79"/>
      <c r="Y1110" s="409"/>
      <c r="Z1110" s="409"/>
      <c r="AA1110" s="409"/>
      <c r="AB1110" s="422"/>
      <c r="AC1110" s="422"/>
      <c r="AD1110" s="79"/>
      <c r="AI1110" s="409"/>
      <c r="AJ1110" s="409"/>
      <c r="AK1110" s="409"/>
      <c r="AL1110" s="79"/>
      <c r="AM1110" s="79"/>
      <c r="AN1110" s="79"/>
      <c r="AS1110" s="409"/>
      <c r="AT1110" s="409"/>
      <c r="AU1110" s="409"/>
      <c r="AV1110" s="422"/>
      <c r="AW1110" s="422"/>
      <c r="AX1110" s="79"/>
      <c r="BC1110" s="409"/>
      <c r="BD1110" s="409"/>
      <c r="BE1110" s="409"/>
      <c r="BF1110" s="422"/>
      <c r="BG1110" s="422"/>
      <c r="BH1110" s="79"/>
      <c r="BM1110" s="409"/>
      <c r="BN1110" s="409"/>
      <c r="BO1110" s="409"/>
      <c r="BP1110" s="422"/>
      <c r="BQ1110" s="422"/>
      <c r="BR1110" s="79"/>
      <c r="BW1110" s="79"/>
      <c r="BX1110" s="79"/>
      <c r="BY1110" s="79"/>
      <c r="BZ1110" s="422"/>
      <c r="CA1110" s="422"/>
      <c r="CB1110" s="79"/>
      <c r="CG1110" s="409"/>
      <c r="CH1110" s="409"/>
      <c r="CI1110" s="409"/>
      <c r="CJ1110" s="422"/>
      <c r="CK1110" s="422"/>
      <c r="CL1110" s="79"/>
      <c r="CQ1110" s="409"/>
      <c r="CR1110" s="409"/>
      <c r="CS1110" s="409"/>
      <c r="CT1110" s="422"/>
      <c r="CU1110" s="422"/>
    </row>
    <row r="1111" spans="5:99">
      <c r="E1111" s="79"/>
      <c r="F1111" s="79"/>
      <c r="G1111" s="79"/>
      <c r="H1111" s="79"/>
      <c r="I1111" s="79"/>
      <c r="J1111" s="79"/>
      <c r="O1111" s="409"/>
      <c r="P1111" s="409"/>
      <c r="Q1111" s="409"/>
      <c r="R1111" s="422"/>
      <c r="S1111" s="422"/>
      <c r="T1111" s="79"/>
      <c r="Y1111" s="409"/>
      <c r="Z1111" s="409"/>
      <c r="AA1111" s="409"/>
      <c r="AB1111" s="422"/>
      <c r="AC1111" s="422"/>
      <c r="AD1111" s="79"/>
      <c r="AI1111" s="409"/>
      <c r="AJ1111" s="409"/>
      <c r="AK1111" s="409"/>
      <c r="AL1111" s="79"/>
      <c r="AM1111" s="79"/>
      <c r="AN1111" s="79"/>
      <c r="AS1111" s="409"/>
      <c r="AT1111" s="409"/>
      <c r="AU1111" s="409"/>
      <c r="AV1111" s="422"/>
      <c r="AW1111" s="422"/>
      <c r="AX1111" s="79"/>
      <c r="BC1111" s="409"/>
      <c r="BD1111" s="409"/>
      <c r="BE1111" s="409"/>
      <c r="BF1111" s="422"/>
      <c r="BG1111" s="422"/>
      <c r="BH1111" s="79"/>
      <c r="BM1111" s="409"/>
      <c r="BN1111" s="409"/>
      <c r="BO1111" s="409"/>
      <c r="BP1111" s="422"/>
      <c r="BQ1111" s="422"/>
      <c r="BR1111" s="79"/>
      <c r="BW1111" s="79"/>
      <c r="BX1111" s="79"/>
      <c r="BY1111" s="79"/>
      <c r="BZ1111" s="422"/>
      <c r="CA1111" s="422"/>
      <c r="CB1111" s="79"/>
      <c r="CG1111" s="409"/>
      <c r="CH1111" s="409"/>
      <c r="CI1111" s="409"/>
      <c r="CJ1111" s="422"/>
      <c r="CK1111" s="422"/>
      <c r="CL1111" s="79"/>
      <c r="CQ1111" s="409"/>
      <c r="CR1111" s="409"/>
      <c r="CS1111" s="409"/>
      <c r="CT1111" s="422"/>
      <c r="CU1111" s="422"/>
    </row>
    <row r="1112" spans="5:99">
      <c r="E1112" s="79"/>
      <c r="F1112" s="79"/>
      <c r="G1112" s="79"/>
      <c r="H1112" s="79"/>
      <c r="I1112" s="79"/>
      <c r="J1112" s="79"/>
      <c r="O1112" s="409"/>
      <c r="P1112" s="409"/>
      <c r="Q1112" s="409"/>
      <c r="R1112" s="422"/>
      <c r="S1112" s="422"/>
      <c r="T1112" s="79"/>
      <c r="Y1112" s="409"/>
      <c r="Z1112" s="409"/>
      <c r="AA1112" s="409"/>
      <c r="AB1112" s="422"/>
      <c r="AC1112" s="422"/>
      <c r="AD1112" s="79"/>
      <c r="AI1112" s="409"/>
      <c r="AJ1112" s="409"/>
      <c r="AK1112" s="409"/>
      <c r="AL1112" s="79"/>
      <c r="AM1112" s="79"/>
      <c r="AN1112" s="79"/>
      <c r="AS1112" s="409"/>
      <c r="AT1112" s="409"/>
      <c r="AU1112" s="409"/>
      <c r="AV1112" s="422"/>
      <c r="AW1112" s="422"/>
      <c r="AX1112" s="79"/>
      <c r="BC1112" s="409"/>
      <c r="BD1112" s="409"/>
      <c r="BE1112" s="409"/>
      <c r="BF1112" s="422"/>
      <c r="BG1112" s="422"/>
      <c r="BH1112" s="79"/>
      <c r="BM1112" s="409"/>
      <c r="BN1112" s="409"/>
      <c r="BO1112" s="409"/>
      <c r="BP1112" s="422"/>
      <c r="BQ1112" s="422"/>
      <c r="BR1112" s="79"/>
      <c r="BW1112" s="79"/>
      <c r="BX1112" s="79"/>
      <c r="BY1112" s="79"/>
      <c r="BZ1112" s="422"/>
      <c r="CA1112" s="422"/>
      <c r="CB1112" s="79"/>
      <c r="CG1112" s="409"/>
      <c r="CH1112" s="409"/>
      <c r="CI1112" s="409"/>
      <c r="CJ1112" s="422"/>
      <c r="CK1112" s="422"/>
      <c r="CL1112" s="79"/>
      <c r="CQ1112" s="409"/>
      <c r="CR1112" s="409"/>
      <c r="CS1112" s="409"/>
      <c r="CT1112" s="422"/>
      <c r="CU1112" s="422"/>
    </row>
    <row r="1113" spans="5:99">
      <c r="E1113" s="79"/>
      <c r="F1113" s="79"/>
      <c r="G1113" s="79"/>
      <c r="H1113" s="79"/>
      <c r="I1113" s="79"/>
      <c r="J1113" s="79"/>
      <c r="O1113" s="409"/>
      <c r="P1113" s="409"/>
      <c r="Q1113" s="409"/>
      <c r="R1113" s="422"/>
      <c r="S1113" s="422"/>
      <c r="T1113" s="79"/>
      <c r="Y1113" s="409"/>
      <c r="Z1113" s="409"/>
      <c r="AA1113" s="409"/>
      <c r="AB1113" s="422"/>
      <c r="AC1113" s="422"/>
      <c r="AD1113" s="79"/>
      <c r="AI1113" s="409"/>
      <c r="AJ1113" s="409"/>
      <c r="AK1113" s="409"/>
      <c r="AL1113" s="79"/>
      <c r="AM1113" s="79"/>
      <c r="AN1113" s="79"/>
      <c r="AS1113" s="409"/>
      <c r="AT1113" s="409"/>
      <c r="AU1113" s="409"/>
      <c r="AV1113" s="422"/>
      <c r="AW1113" s="422"/>
      <c r="AX1113" s="79"/>
      <c r="BC1113" s="409"/>
      <c r="BD1113" s="409"/>
      <c r="BE1113" s="409"/>
      <c r="BF1113" s="422"/>
      <c r="BG1113" s="422"/>
      <c r="BH1113" s="79"/>
      <c r="BM1113" s="409"/>
      <c r="BN1113" s="409"/>
      <c r="BO1113" s="409"/>
      <c r="BP1113" s="422"/>
      <c r="BQ1113" s="422"/>
      <c r="BR1113" s="79"/>
      <c r="BW1113" s="79"/>
      <c r="BX1113" s="79"/>
      <c r="BY1113" s="79"/>
      <c r="BZ1113" s="422"/>
      <c r="CA1113" s="422"/>
      <c r="CB1113" s="79"/>
      <c r="CG1113" s="409"/>
      <c r="CH1113" s="409"/>
      <c r="CI1113" s="409"/>
      <c r="CJ1113" s="422"/>
      <c r="CK1113" s="422"/>
      <c r="CL1113" s="79"/>
      <c r="CQ1113" s="409"/>
      <c r="CR1113" s="409"/>
      <c r="CS1113" s="409"/>
      <c r="CT1113" s="422"/>
      <c r="CU1113" s="422"/>
    </row>
    <row r="1114" spans="5:99">
      <c r="E1114" s="79"/>
      <c r="F1114" s="79"/>
      <c r="G1114" s="79"/>
      <c r="H1114" s="79"/>
      <c r="I1114" s="79"/>
      <c r="J1114" s="79"/>
      <c r="O1114" s="409"/>
      <c r="P1114" s="409"/>
      <c r="Q1114" s="409"/>
      <c r="R1114" s="422"/>
      <c r="S1114" s="422"/>
      <c r="T1114" s="79"/>
      <c r="Y1114" s="409"/>
      <c r="Z1114" s="409"/>
      <c r="AA1114" s="409"/>
      <c r="AB1114" s="422"/>
      <c r="AC1114" s="422"/>
      <c r="AD1114" s="79"/>
      <c r="AI1114" s="409"/>
      <c r="AJ1114" s="409"/>
      <c r="AK1114" s="409"/>
      <c r="AL1114" s="79"/>
      <c r="AM1114" s="79"/>
      <c r="AN1114" s="79"/>
      <c r="AS1114" s="409"/>
      <c r="AT1114" s="409"/>
      <c r="AU1114" s="409"/>
      <c r="AV1114" s="422"/>
      <c r="AW1114" s="422"/>
      <c r="AX1114" s="79"/>
      <c r="BC1114" s="409"/>
      <c r="BD1114" s="409"/>
      <c r="BE1114" s="409"/>
      <c r="BF1114" s="422"/>
      <c r="BG1114" s="422"/>
      <c r="BH1114" s="79"/>
      <c r="BM1114" s="409"/>
      <c r="BN1114" s="409"/>
      <c r="BO1114" s="409"/>
      <c r="BP1114" s="422"/>
      <c r="BQ1114" s="422"/>
      <c r="BR1114" s="79"/>
      <c r="BW1114" s="79"/>
      <c r="BX1114" s="79"/>
      <c r="BY1114" s="79"/>
      <c r="BZ1114" s="422"/>
      <c r="CA1114" s="422"/>
      <c r="CB1114" s="79"/>
      <c r="CG1114" s="409"/>
      <c r="CH1114" s="409"/>
      <c r="CI1114" s="409"/>
      <c r="CJ1114" s="422"/>
      <c r="CK1114" s="422"/>
      <c r="CL1114" s="79"/>
      <c r="CQ1114" s="409"/>
      <c r="CR1114" s="409"/>
      <c r="CS1114" s="409"/>
      <c r="CT1114" s="422"/>
      <c r="CU1114" s="422"/>
    </row>
    <row r="1115" spans="5:99">
      <c r="E1115" s="79"/>
      <c r="F1115" s="79"/>
      <c r="G1115" s="79"/>
      <c r="H1115" s="79"/>
      <c r="I1115" s="79"/>
      <c r="J1115" s="79"/>
      <c r="O1115" s="409"/>
      <c r="P1115" s="409"/>
      <c r="Q1115" s="409"/>
      <c r="R1115" s="422"/>
      <c r="S1115" s="422"/>
      <c r="T1115" s="79"/>
      <c r="Y1115" s="409"/>
      <c r="Z1115" s="409"/>
      <c r="AA1115" s="409"/>
      <c r="AB1115" s="422"/>
      <c r="AC1115" s="422"/>
      <c r="AD1115" s="79"/>
      <c r="AI1115" s="409"/>
      <c r="AJ1115" s="409"/>
      <c r="AK1115" s="409"/>
      <c r="AL1115" s="79"/>
      <c r="AM1115" s="79"/>
      <c r="AN1115" s="79"/>
      <c r="AS1115" s="409"/>
      <c r="AT1115" s="409"/>
      <c r="AU1115" s="409"/>
      <c r="AV1115" s="422"/>
      <c r="AW1115" s="422"/>
      <c r="AX1115" s="79"/>
      <c r="BC1115" s="409"/>
      <c r="BD1115" s="409"/>
      <c r="BE1115" s="409"/>
      <c r="BF1115" s="422"/>
      <c r="BG1115" s="422"/>
      <c r="BH1115" s="79"/>
      <c r="BM1115" s="409"/>
      <c r="BN1115" s="409"/>
      <c r="BO1115" s="409"/>
      <c r="BP1115" s="422"/>
      <c r="BQ1115" s="422"/>
      <c r="BR1115" s="79"/>
      <c r="BW1115" s="79"/>
      <c r="BX1115" s="79"/>
      <c r="BY1115" s="79"/>
      <c r="BZ1115" s="422"/>
      <c r="CA1115" s="422"/>
      <c r="CB1115" s="79"/>
      <c r="CG1115" s="409"/>
      <c r="CH1115" s="409"/>
      <c r="CI1115" s="409"/>
      <c r="CJ1115" s="422"/>
      <c r="CK1115" s="422"/>
      <c r="CL1115" s="79"/>
      <c r="CQ1115" s="409"/>
      <c r="CR1115" s="409"/>
      <c r="CS1115" s="409"/>
      <c r="CT1115" s="422"/>
      <c r="CU1115" s="422"/>
    </row>
    <row r="1116" spans="5:99">
      <c r="E1116" s="79"/>
      <c r="F1116" s="79"/>
      <c r="G1116" s="79"/>
      <c r="H1116" s="79"/>
      <c r="I1116" s="79"/>
      <c r="J1116" s="79"/>
      <c r="O1116" s="409"/>
      <c r="P1116" s="409"/>
      <c r="Q1116" s="409"/>
      <c r="R1116" s="422"/>
      <c r="S1116" s="422"/>
      <c r="T1116" s="79"/>
      <c r="Y1116" s="409"/>
      <c r="Z1116" s="409"/>
      <c r="AA1116" s="409"/>
      <c r="AB1116" s="422"/>
      <c r="AC1116" s="422"/>
      <c r="AD1116" s="79"/>
      <c r="AI1116" s="409"/>
      <c r="AJ1116" s="409"/>
      <c r="AK1116" s="409"/>
      <c r="AL1116" s="79"/>
      <c r="AM1116" s="79"/>
      <c r="AN1116" s="79"/>
      <c r="AS1116" s="409"/>
      <c r="AT1116" s="409"/>
      <c r="AU1116" s="409"/>
      <c r="AV1116" s="422"/>
      <c r="AW1116" s="422"/>
      <c r="AX1116" s="79"/>
      <c r="BC1116" s="409"/>
      <c r="BD1116" s="409"/>
      <c r="BE1116" s="409"/>
      <c r="BF1116" s="422"/>
      <c r="BG1116" s="422"/>
      <c r="BH1116" s="79"/>
      <c r="BM1116" s="409"/>
      <c r="BN1116" s="409"/>
      <c r="BO1116" s="409"/>
      <c r="BP1116" s="422"/>
      <c r="BQ1116" s="422"/>
      <c r="BR1116" s="79"/>
      <c r="BW1116" s="79"/>
      <c r="BX1116" s="79"/>
      <c r="BY1116" s="79"/>
      <c r="BZ1116" s="422"/>
      <c r="CA1116" s="422"/>
      <c r="CB1116" s="79"/>
      <c r="CG1116" s="409"/>
      <c r="CH1116" s="409"/>
      <c r="CI1116" s="409"/>
      <c r="CJ1116" s="422"/>
      <c r="CK1116" s="422"/>
      <c r="CL1116" s="79"/>
      <c r="CQ1116" s="409"/>
      <c r="CR1116" s="409"/>
      <c r="CS1116" s="409"/>
      <c r="CT1116" s="422"/>
      <c r="CU1116" s="422"/>
    </row>
    <row r="1117" spans="5:99">
      <c r="E1117" s="79"/>
      <c r="F1117" s="79"/>
      <c r="G1117" s="79"/>
      <c r="H1117" s="79"/>
      <c r="I1117" s="79"/>
      <c r="J1117" s="79"/>
      <c r="O1117" s="409"/>
      <c r="P1117" s="409"/>
      <c r="Q1117" s="409"/>
      <c r="R1117" s="422"/>
      <c r="S1117" s="422"/>
      <c r="T1117" s="79"/>
      <c r="Y1117" s="409"/>
      <c r="Z1117" s="409"/>
      <c r="AA1117" s="409"/>
      <c r="AB1117" s="422"/>
      <c r="AC1117" s="422"/>
      <c r="AD1117" s="79"/>
      <c r="AI1117" s="409"/>
      <c r="AJ1117" s="409"/>
      <c r="AK1117" s="409"/>
      <c r="AL1117" s="79"/>
      <c r="AM1117" s="79"/>
      <c r="AN1117" s="79"/>
      <c r="AS1117" s="409"/>
      <c r="AT1117" s="409"/>
      <c r="AU1117" s="409"/>
      <c r="AV1117" s="422"/>
      <c r="AW1117" s="422"/>
      <c r="AX1117" s="79"/>
      <c r="BC1117" s="409"/>
      <c r="BD1117" s="409"/>
      <c r="BE1117" s="409"/>
      <c r="BF1117" s="422"/>
      <c r="BG1117" s="422"/>
      <c r="BH1117" s="79"/>
      <c r="BM1117" s="409"/>
      <c r="BN1117" s="409"/>
      <c r="BO1117" s="409"/>
      <c r="BP1117" s="422"/>
      <c r="BQ1117" s="422"/>
      <c r="BR1117" s="79"/>
      <c r="BW1117" s="79"/>
      <c r="BX1117" s="79"/>
      <c r="BY1117" s="79"/>
      <c r="BZ1117" s="422"/>
      <c r="CA1117" s="422"/>
      <c r="CB1117" s="79"/>
      <c r="CG1117" s="409"/>
      <c r="CH1117" s="409"/>
      <c r="CI1117" s="409"/>
      <c r="CJ1117" s="422"/>
      <c r="CK1117" s="422"/>
      <c r="CL1117" s="79"/>
      <c r="CQ1117" s="409"/>
      <c r="CR1117" s="409"/>
      <c r="CS1117" s="409"/>
      <c r="CT1117" s="422"/>
      <c r="CU1117" s="422"/>
    </row>
    <row r="1118" spans="5:99">
      <c r="E1118" s="79"/>
      <c r="F1118" s="79"/>
      <c r="G1118" s="79"/>
      <c r="H1118" s="79"/>
      <c r="I1118" s="79"/>
      <c r="J1118" s="79"/>
      <c r="O1118" s="409"/>
      <c r="P1118" s="409"/>
      <c r="Q1118" s="409"/>
      <c r="R1118" s="422"/>
      <c r="S1118" s="422"/>
      <c r="T1118" s="79"/>
      <c r="Y1118" s="409"/>
      <c r="Z1118" s="409"/>
      <c r="AA1118" s="409"/>
      <c r="AB1118" s="422"/>
      <c r="AC1118" s="422"/>
      <c r="AD1118" s="79"/>
      <c r="AI1118" s="409"/>
      <c r="AJ1118" s="409"/>
      <c r="AK1118" s="409"/>
      <c r="AL1118" s="79"/>
      <c r="AM1118" s="79"/>
      <c r="AN1118" s="79"/>
      <c r="AS1118" s="409"/>
      <c r="AT1118" s="409"/>
      <c r="AU1118" s="409"/>
      <c r="AV1118" s="422"/>
      <c r="AW1118" s="422"/>
      <c r="AX1118" s="79"/>
      <c r="BC1118" s="409"/>
      <c r="BD1118" s="409"/>
      <c r="BE1118" s="409"/>
      <c r="BF1118" s="422"/>
      <c r="BG1118" s="422"/>
      <c r="BH1118" s="79"/>
      <c r="BM1118" s="409"/>
      <c r="BN1118" s="409"/>
      <c r="BO1118" s="409"/>
      <c r="BP1118" s="422"/>
      <c r="BQ1118" s="422"/>
      <c r="BR1118" s="79"/>
      <c r="BW1118" s="79"/>
      <c r="BX1118" s="79"/>
      <c r="BY1118" s="79"/>
      <c r="BZ1118" s="422"/>
      <c r="CA1118" s="422"/>
      <c r="CB1118" s="79"/>
      <c r="CG1118" s="409"/>
      <c r="CH1118" s="409"/>
      <c r="CI1118" s="409"/>
      <c r="CJ1118" s="422"/>
      <c r="CK1118" s="422"/>
      <c r="CL1118" s="79"/>
      <c r="CQ1118" s="409"/>
      <c r="CR1118" s="409"/>
      <c r="CS1118" s="409"/>
      <c r="CT1118" s="422"/>
      <c r="CU1118" s="422"/>
    </row>
    <row r="1119" spans="5:99">
      <c r="E1119" s="79"/>
      <c r="F1119" s="79"/>
      <c r="G1119" s="79"/>
      <c r="H1119" s="79"/>
      <c r="I1119" s="79"/>
      <c r="J1119" s="79"/>
      <c r="O1119" s="409"/>
      <c r="P1119" s="409"/>
      <c r="Q1119" s="409"/>
      <c r="R1119" s="422"/>
      <c r="S1119" s="422"/>
      <c r="T1119" s="79"/>
      <c r="Y1119" s="409"/>
      <c r="Z1119" s="409"/>
      <c r="AA1119" s="409"/>
      <c r="AB1119" s="422"/>
      <c r="AC1119" s="422"/>
      <c r="AD1119" s="79"/>
      <c r="AI1119" s="409"/>
      <c r="AJ1119" s="409"/>
      <c r="AK1119" s="409"/>
      <c r="AL1119" s="79"/>
      <c r="AM1119" s="79"/>
      <c r="AN1119" s="79"/>
      <c r="AS1119" s="409"/>
      <c r="AT1119" s="409"/>
      <c r="AU1119" s="409"/>
      <c r="AV1119" s="422"/>
      <c r="AW1119" s="422"/>
      <c r="AX1119" s="79"/>
      <c r="BC1119" s="409"/>
      <c r="BD1119" s="409"/>
      <c r="BE1119" s="409"/>
      <c r="BF1119" s="422"/>
      <c r="BG1119" s="422"/>
      <c r="BH1119" s="79"/>
      <c r="BM1119" s="409"/>
      <c r="BN1119" s="409"/>
      <c r="BO1119" s="409"/>
      <c r="BP1119" s="422"/>
      <c r="BQ1119" s="422"/>
      <c r="BR1119" s="79"/>
      <c r="BW1119" s="79"/>
      <c r="BX1119" s="79"/>
      <c r="BY1119" s="79"/>
      <c r="BZ1119" s="422"/>
      <c r="CA1119" s="422"/>
      <c r="CB1119" s="79"/>
      <c r="CG1119" s="409"/>
      <c r="CH1119" s="409"/>
      <c r="CI1119" s="409"/>
      <c r="CJ1119" s="422"/>
      <c r="CK1119" s="422"/>
      <c r="CL1119" s="79"/>
      <c r="CQ1119" s="409"/>
      <c r="CR1119" s="409"/>
      <c r="CS1119" s="409"/>
      <c r="CT1119" s="422"/>
      <c r="CU1119" s="422"/>
    </row>
    <row r="1120" spans="5:99">
      <c r="E1120" s="79"/>
      <c r="F1120" s="79"/>
      <c r="G1120" s="79"/>
      <c r="H1120" s="79"/>
      <c r="I1120" s="79"/>
      <c r="J1120" s="79"/>
      <c r="O1120" s="409"/>
      <c r="P1120" s="409"/>
      <c r="Q1120" s="409"/>
      <c r="R1120" s="422"/>
      <c r="S1120" s="422"/>
      <c r="T1120" s="79"/>
      <c r="Y1120" s="409"/>
      <c r="Z1120" s="409"/>
      <c r="AA1120" s="409"/>
      <c r="AB1120" s="422"/>
      <c r="AC1120" s="422"/>
      <c r="AD1120" s="79"/>
      <c r="AI1120" s="409"/>
      <c r="AJ1120" s="409"/>
      <c r="AK1120" s="409"/>
      <c r="AL1120" s="79"/>
      <c r="AM1120" s="79"/>
      <c r="AN1120" s="79"/>
      <c r="AS1120" s="409"/>
      <c r="AT1120" s="409"/>
      <c r="AU1120" s="409"/>
      <c r="AV1120" s="422"/>
      <c r="AW1120" s="422"/>
      <c r="AX1120" s="79"/>
      <c r="BC1120" s="409"/>
      <c r="BD1120" s="409"/>
      <c r="BE1120" s="409"/>
      <c r="BF1120" s="422"/>
      <c r="BG1120" s="422"/>
      <c r="BH1120" s="79"/>
      <c r="BM1120" s="409"/>
      <c r="BN1120" s="409"/>
      <c r="BO1120" s="409"/>
      <c r="BP1120" s="422"/>
      <c r="BQ1120" s="422"/>
      <c r="BR1120" s="79"/>
      <c r="BW1120" s="79"/>
      <c r="BX1120" s="79"/>
      <c r="BY1120" s="79"/>
      <c r="BZ1120" s="422"/>
      <c r="CA1120" s="422"/>
      <c r="CB1120" s="79"/>
      <c r="CG1120" s="409"/>
      <c r="CH1120" s="409"/>
      <c r="CI1120" s="409"/>
      <c r="CJ1120" s="422"/>
      <c r="CK1120" s="422"/>
      <c r="CL1120" s="79"/>
      <c r="CQ1120" s="409"/>
      <c r="CR1120" s="409"/>
      <c r="CS1120" s="409"/>
      <c r="CT1120" s="422"/>
      <c r="CU1120" s="422"/>
    </row>
    <row r="1121" spans="5:99">
      <c r="E1121" s="79"/>
      <c r="F1121" s="79"/>
      <c r="G1121" s="79"/>
      <c r="H1121" s="79"/>
      <c r="I1121" s="79"/>
      <c r="J1121" s="79"/>
      <c r="O1121" s="409"/>
      <c r="P1121" s="409"/>
      <c r="Q1121" s="409"/>
      <c r="R1121" s="422"/>
      <c r="S1121" s="422"/>
      <c r="T1121" s="79"/>
      <c r="Y1121" s="409"/>
      <c r="Z1121" s="409"/>
      <c r="AA1121" s="409"/>
      <c r="AB1121" s="422"/>
      <c r="AC1121" s="422"/>
      <c r="AD1121" s="79"/>
      <c r="AI1121" s="409"/>
      <c r="AJ1121" s="409"/>
      <c r="AK1121" s="409"/>
      <c r="AL1121" s="79"/>
      <c r="AM1121" s="79"/>
      <c r="AN1121" s="79"/>
      <c r="AS1121" s="409"/>
      <c r="AT1121" s="409"/>
      <c r="AU1121" s="409"/>
      <c r="AV1121" s="422"/>
      <c r="AW1121" s="422"/>
      <c r="AX1121" s="79"/>
      <c r="BC1121" s="409"/>
      <c r="BD1121" s="409"/>
      <c r="BE1121" s="409"/>
      <c r="BF1121" s="422"/>
      <c r="BG1121" s="422"/>
      <c r="BH1121" s="79"/>
      <c r="BM1121" s="409"/>
      <c r="BN1121" s="409"/>
      <c r="BO1121" s="409"/>
      <c r="BP1121" s="422"/>
      <c r="BQ1121" s="422"/>
      <c r="BR1121" s="79"/>
      <c r="BW1121" s="79"/>
      <c r="BX1121" s="79"/>
      <c r="BY1121" s="79"/>
      <c r="BZ1121" s="422"/>
      <c r="CA1121" s="422"/>
      <c r="CB1121" s="79"/>
      <c r="CG1121" s="409"/>
      <c r="CH1121" s="409"/>
      <c r="CI1121" s="409"/>
      <c r="CJ1121" s="422"/>
      <c r="CK1121" s="422"/>
      <c r="CL1121" s="79"/>
      <c r="CQ1121" s="409"/>
      <c r="CR1121" s="409"/>
      <c r="CS1121" s="409"/>
      <c r="CT1121" s="422"/>
      <c r="CU1121" s="422"/>
    </row>
    <row r="1122" spans="5:99">
      <c r="E1122" s="79"/>
      <c r="F1122" s="79"/>
      <c r="G1122" s="79"/>
      <c r="H1122" s="79"/>
      <c r="I1122" s="79"/>
      <c r="J1122" s="79"/>
      <c r="O1122" s="409"/>
      <c r="P1122" s="409"/>
      <c r="Q1122" s="409"/>
      <c r="R1122" s="422"/>
      <c r="S1122" s="422"/>
      <c r="T1122" s="79"/>
      <c r="Y1122" s="409"/>
      <c r="Z1122" s="409"/>
      <c r="AA1122" s="409"/>
      <c r="AB1122" s="422"/>
      <c r="AC1122" s="422"/>
      <c r="AD1122" s="79"/>
      <c r="AI1122" s="409"/>
      <c r="AJ1122" s="409"/>
      <c r="AK1122" s="409"/>
      <c r="AL1122" s="79"/>
      <c r="AM1122" s="79"/>
      <c r="AN1122" s="79"/>
      <c r="AS1122" s="409"/>
      <c r="AT1122" s="409"/>
      <c r="AU1122" s="409"/>
      <c r="AV1122" s="422"/>
      <c r="AW1122" s="422"/>
      <c r="AX1122" s="79"/>
      <c r="BC1122" s="409"/>
      <c r="BD1122" s="409"/>
      <c r="BE1122" s="409"/>
      <c r="BF1122" s="422"/>
      <c r="BG1122" s="422"/>
      <c r="BH1122" s="79"/>
      <c r="BM1122" s="409"/>
      <c r="BN1122" s="409"/>
      <c r="BO1122" s="409"/>
      <c r="BP1122" s="422"/>
      <c r="BQ1122" s="422"/>
      <c r="BR1122" s="79"/>
      <c r="BW1122" s="79"/>
      <c r="BX1122" s="79"/>
      <c r="BY1122" s="79"/>
      <c r="BZ1122" s="422"/>
      <c r="CA1122" s="422"/>
      <c r="CB1122" s="79"/>
      <c r="CG1122" s="409"/>
      <c r="CH1122" s="409"/>
      <c r="CI1122" s="409"/>
      <c r="CJ1122" s="422"/>
      <c r="CK1122" s="422"/>
      <c r="CL1122" s="79"/>
      <c r="CQ1122" s="409"/>
      <c r="CR1122" s="409"/>
      <c r="CS1122" s="409"/>
      <c r="CT1122" s="422"/>
      <c r="CU1122" s="422"/>
    </row>
    <row r="1123" spans="5:99">
      <c r="E1123" s="79"/>
      <c r="F1123" s="79"/>
      <c r="G1123" s="79"/>
      <c r="H1123" s="79"/>
      <c r="I1123" s="79"/>
      <c r="J1123" s="79"/>
      <c r="O1123" s="409"/>
      <c r="P1123" s="409"/>
      <c r="Q1123" s="409"/>
      <c r="R1123" s="422"/>
      <c r="S1123" s="422"/>
      <c r="T1123" s="79"/>
      <c r="Y1123" s="409"/>
      <c r="Z1123" s="409"/>
      <c r="AA1123" s="409"/>
      <c r="AB1123" s="422"/>
      <c r="AC1123" s="422"/>
      <c r="AD1123" s="79"/>
      <c r="AI1123" s="409"/>
      <c r="AJ1123" s="409"/>
      <c r="AK1123" s="409"/>
      <c r="AL1123" s="79"/>
      <c r="AM1123" s="79"/>
      <c r="AN1123" s="79"/>
      <c r="AS1123" s="409"/>
      <c r="AT1123" s="409"/>
      <c r="AU1123" s="409"/>
      <c r="AV1123" s="422"/>
      <c r="AW1123" s="422"/>
      <c r="AX1123" s="79"/>
      <c r="BC1123" s="409"/>
      <c r="BD1123" s="409"/>
      <c r="BE1123" s="409"/>
      <c r="BF1123" s="422"/>
      <c r="BG1123" s="422"/>
      <c r="BH1123" s="79"/>
      <c r="BM1123" s="409"/>
      <c r="BN1123" s="409"/>
      <c r="BO1123" s="409"/>
      <c r="BP1123" s="422"/>
      <c r="BQ1123" s="422"/>
      <c r="BR1123" s="79"/>
      <c r="BW1123" s="79"/>
      <c r="BX1123" s="79"/>
      <c r="BY1123" s="79"/>
      <c r="BZ1123" s="422"/>
      <c r="CA1123" s="422"/>
      <c r="CB1123" s="79"/>
      <c r="CG1123" s="409"/>
      <c r="CH1123" s="409"/>
      <c r="CI1123" s="409"/>
      <c r="CJ1123" s="422"/>
      <c r="CK1123" s="422"/>
      <c r="CL1123" s="79"/>
      <c r="CQ1123" s="409"/>
      <c r="CR1123" s="409"/>
      <c r="CS1123" s="409"/>
      <c r="CT1123" s="422"/>
      <c r="CU1123" s="422"/>
    </row>
    <row r="1124" spans="5:99">
      <c r="E1124" s="79"/>
      <c r="F1124" s="79"/>
      <c r="G1124" s="79"/>
      <c r="H1124" s="79"/>
      <c r="I1124" s="79"/>
      <c r="J1124" s="79"/>
      <c r="O1124" s="409"/>
      <c r="P1124" s="409"/>
      <c r="Q1124" s="409"/>
      <c r="R1124" s="422"/>
      <c r="S1124" s="422"/>
      <c r="T1124" s="79"/>
      <c r="Y1124" s="409"/>
      <c r="Z1124" s="409"/>
      <c r="AA1124" s="409"/>
      <c r="AB1124" s="422"/>
      <c r="AC1124" s="422"/>
      <c r="AD1124" s="79"/>
      <c r="AI1124" s="409"/>
      <c r="AJ1124" s="409"/>
      <c r="AK1124" s="409"/>
      <c r="AL1124" s="79"/>
      <c r="AM1124" s="79"/>
      <c r="AN1124" s="79"/>
      <c r="AS1124" s="409"/>
      <c r="AT1124" s="409"/>
      <c r="AU1124" s="409"/>
      <c r="AV1124" s="422"/>
      <c r="AW1124" s="422"/>
      <c r="AX1124" s="79"/>
      <c r="BC1124" s="409"/>
      <c r="BD1124" s="409"/>
      <c r="BE1124" s="409"/>
      <c r="BF1124" s="422"/>
      <c r="BG1124" s="422"/>
      <c r="BH1124" s="79"/>
      <c r="BM1124" s="409"/>
      <c r="BN1124" s="409"/>
      <c r="BO1124" s="409"/>
      <c r="BP1124" s="422"/>
      <c r="BQ1124" s="422"/>
      <c r="BR1124" s="79"/>
      <c r="BW1124" s="79"/>
      <c r="BX1124" s="79"/>
      <c r="BY1124" s="79"/>
      <c r="BZ1124" s="422"/>
      <c r="CA1124" s="422"/>
      <c r="CB1124" s="79"/>
      <c r="CG1124" s="409"/>
      <c r="CH1124" s="409"/>
      <c r="CI1124" s="409"/>
      <c r="CJ1124" s="422"/>
      <c r="CK1124" s="422"/>
      <c r="CL1124" s="79"/>
      <c r="CQ1124" s="409"/>
      <c r="CR1124" s="409"/>
      <c r="CS1124" s="409"/>
      <c r="CT1124" s="422"/>
      <c r="CU1124" s="422"/>
    </row>
    <row r="1125" spans="5:99">
      <c r="E1125" s="79"/>
      <c r="F1125" s="79"/>
      <c r="G1125" s="79"/>
      <c r="H1125" s="79"/>
      <c r="I1125" s="79"/>
      <c r="J1125" s="79"/>
      <c r="O1125" s="409"/>
      <c r="P1125" s="409"/>
      <c r="Q1125" s="409"/>
      <c r="R1125" s="422"/>
      <c r="S1125" s="422"/>
      <c r="T1125" s="79"/>
      <c r="Y1125" s="409"/>
      <c r="Z1125" s="409"/>
      <c r="AA1125" s="409"/>
      <c r="AB1125" s="422"/>
      <c r="AC1125" s="422"/>
      <c r="AD1125" s="79"/>
      <c r="AI1125" s="409"/>
      <c r="AJ1125" s="409"/>
      <c r="AK1125" s="409"/>
      <c r="AL1125" s="79"/>
      <c r="AM1125" s="79"/>
      <c r="AN1125" s="79"/>
      <c r="AS1125" s="409"/>
      <c r="AT1125" s="409"/>
      <c r="AU1125" s="409"/>
      <c r="AV1125" s="422"/>
      <c r="AW1125" s="422"/>
      <c r="AX1125" s="79"/>
      <c r="BC1125" s="409"/>
      <c r="BD1125" s="409"/>
      <c r="BE1125" s="409"/>
      <c r="BF1125" s="422"/>
      <c r="BG1125" s="422"/>
      <c r="BH1125" s="79"/>
      <c r="BM1125" s="409"/>
      <c r="BN1125" s="409"/>
      <c r="BO1125" s="409"/>
      <c r="BP1125" s="422"/>
      <c r="BQ1125" s="422"/>
      <c r="BR1125" s="79"/>
      <c r="BW1125" s="79"/>
      <c r="BX1125" s="79"/>
      <c r="BY1125" s="79"/>
      <c r="BZ1125" s="422"/>
      <c r="CA1125" s="422"/>
      <c r="CB1125" s="79"/>
      <c r="CG1125" s="409"/>
      <c r="CH1125" s="409"/>
      <c r="CI1125" s="409"/>
      <c r="CJ1125" s="422"/>
      <c r="CK1125" s="422"/>
      <c r="CL1125" s="79"/>
      <c r="CQ1125" s="409"/>
      <c r="CR1125" s="409"/>
      <c r="CS1125" s="409"/>
      <c r="CT1125" s="422"/>
      <c r="CU1125" s="422"/>
    </row>
    <row r="1126" spans="5:99">
      <c r="E1126" s="79"/>
      <c r="F1126" s="79"/>
      <c r="G1126" s="79"/>
      <c r="H1126" s="79"/>
      <c r="I1126" s="79"/>
      <c r="J1126" s="79"/>
      <c r="O1126" s="409"/>
      <c r="P1126" s="409"/>
      <c r="Q1126" s="409"/>
      <c r="R1126" s="422"/>
      <c r="S1126" s="422"/>
      <c r="T1126" s="79"/>
      <c r="Y1126" s="409"/>
      <c r="Z1126" s="409"/>
      <c r="AA1126" s="409"/>
      <c r="AB1126" s="422"/>
      <c r="AC1126" s="422"/>
      <c r="AD1126" s="79"/>
      <c r="AI1126" s="409"/>
      <c r="AJ1126" s="409"/>
      <c r="AK1126" s="409"/>
      <c r="AL1126" s="79"/>
      <c r="AM1126" s="79"/>
      <c r="AN1126" s="79"/>
      <c r="AS1126" s="409"/>
      <c r="AT1126" s="409"/>
      <c r="AU1126" s="409"/>
      <c r="AV1126" s="422"/>
      <c r="AW1126" s="422"/>
      <c r="AX1126" s="79"/>
      <c r="BC1126" s="409"/>
      <c r="BD1126" s="409"/>
      <c r="BE1126" s="409"/>
      <c r="BF1126" s="422"/>
      <c r="BG1126" s="422"/>
      <c r="BH1126" s="79"/>
      <c r="BM1126" s="409"/>
      <c r="BN1126" s="409"/>
      <c r="BO1126" s="409"/>
      <c r="BP1126" s="422"/>
      <c r="BQ1126" s="422"/>
      <c r="BR1126" s="79"/>
      <c r="BW1126" s="79"/>
      <c r="BX1126" s="79"/>
      <c r="BY1126" s="79"/>
      <c r="BZ1126" s="422"/>
      <c r="CA1126" s="422"/>
      <c r="CB1126" s="79"/>
      <c r="CG1126" s="409"/>
      <c r="CH1126" s="409"/>
      <c r="CI1126" s="409"/>
      <c r="CJ1126" s="422"/>
      <c r="CK1126" s="422"/>
      <c r="CL1126" s="79"/>
      <c r="CQ1126" s="409"/>
      <c r="CR1126" s="409"/>
      <c r="CS1126" s="409"/>
      <c r="CT1126" s="422"/>
      <c r="CU1126" s="422"/>
    </row>
    <row r="1127" spans="5:99">
      <c r="E1127" s="79"/>
      <c r="F1127" s="79"/>
      <c r="G1127" s="79"/>
      <c r="H1127" s="79"/>
      <c r="I1127" s="79"/>
      <c r="J1127" s="79"/>
      <c r="O1127" s="409"/>
      <c r="P1127" s="409"/>
      <c r="Q1127" s="409"/>
      <c r="R1127" s="422"/>
      <c r="S1127" s="422"/>
      <c r="T1127" s="79"/>
      <c r="Y1127" s="409"/>
      <c r="Z1127" s="409"/>
      <c r="AA1127" s="409"/>
      <c r="AB1127" s="422"/>
      <c r="AC1127" s="422"/>
      <c r="AD1127" s="79"/>
      <c r="AI1127" s="409"/>
      <c r="AJ1127" s="409"/>
      <c r="AK1127" s="409"/>
      <c r="AL1127" s="79"/>
      <c r="AM1127" s="79"/>
      <c r="AN1127" s="79"/>
      <c r="AS1127" s="409"/>
      <c r="AT1127" s="409"/>
      <c r="AU1127" s="409"/>
      <c r="AV1127" s="422"/>
      <c r="AW1127" s="422"/>
      <c r="AX1127" s="79"/>
      <c r="BC1127" s="409"/>
      <c r="BD1127" s="409"/>
      <c r="BE1127" s="409"/>
      <c r="BF1127" s="422"/>
      <c r="BG1127" s="422"/>
      <c r="BH1127" s="79"/>
      <c r="BM1127" s="409"/>
      <c r="BN1127" s="409"/>
      <c r="BO1127" s="409"/>
      <c r="BP1127" s="422"/>
      <c r="BQ1127" s="422"/>
      <c r="BR1127" s="79"/>
      <c r="BW1127" s="79"/>
      <c r="BX1127" s="79"/>
      <c r="BY1127" s="79"/>
      <c r="BZ1127" s="422"/>
      <c r="CA1127" s="422"/>
      <c r="CB1127" s="79"/>
      <c r="CG1127" s="409"/>
      <c r="CH1127" s="409"/>
      <c r="CI1127" s="409"/>
      <c r="CJ1127" s="422"/>
      <c r="CK1127" s="422"/>
      <c r="CL1127" s="79"/>
      <c r="CQ1127" s="409"/>
      <c r="CR1127" s="409"/>
      <c r="CS1127" s="409"/>
      <c r="CT1127" s="422"/>
      <c r="CU1127" s="422"/>
    </row>
    <row r="1128" spans="5:99">
      <c r="E1128" s="79"/>
      <c r="F1128" s="79"/>
      <c r="G1128" s="79"/>
      <c r="H1128" s="79"/>
      <c r="I1128" s="79"/>
      <c r="J1128" s="79"/>
      <c r="O1128" s="409"/>
      <c r="P1128" s="409"/>
      <c r="Q1128" s="409"/>
      <c r="R1128" s="422"/>
      <c r="S1128" s="422"/>
      <c r="T1128" s="79"/>
      <c r="Y1128" s="409"/>
      <c r="Z1128" s="409"/>
      <c r="AA1128" s="409"/>
      <c r="AB1128" s="422"/>
      <c r="AC1128" s="422"/>
      <c r="AD1128" s="79"/>
      <c r="AI1128" s="409"/>
      <c r="AJ1128" s="409"/>
      <c r="AK1128" s="409"/>
      <c r="AL1128" s="79"/>
      <c r="AM1128" s="79"/>
      <c r="AN1128" s="79"/>
      <c r="AS1128" s="409"/>
      <c r="AT1128" s="409"/>
      <c r="AU1128" s="409"/>
      <c r="AV1128" s="422"/>
      <c r="AW1128" s="422"/>
      <c r="AX1128" s="79"/>
      <c r="BC1128" s="409"/>
      <c r="BD1128" s="409"/>
      <c r="BE1128" s="409"/>
      <c r="BF1128" s="422"/>
      <c r="BG1128" s="422"/>
      <c r="BH1128" s="79"/>
      <c r="BM1128" s="409"/>
      <c r="BN1128" s="409"/>
      <c r="BO1128" s="409"/>
      <c r="BP1128" s="422"/>
      <c r="BQ1128" s="422"/>
      <c r="BR1128" s="79"/>
      <c r="BW1128" s="79"/>
      <c r="BX1128" s="79"/>
      <c r="BY1128" s="79"/>
      <c r="BZ1128" s="422"/>
      <c r="CA1128" s="422"/>
      <c r="CB1128" s="79"/>
      <c r="CG1128" s="409"/>
      <c r="CH1128" s="409"/>
      <c r="CI1128" s="409"/>
      <c r="CJ1128" s="422"/>
      <c r="CK1128" s="422"/>
      <c r="CL1128" s="79"/>
      <c r="CQ1128" s="409"/>
      <c r="CR1128" s="409"/>
      <c r="CS1128" s="409"/>
      <c r="CT1128" s="422"/>
      <c r="CU1128" s="422"/>
    </row>
    <row r="1129" spans="5:99">
      <c r="E1129" s="79"/>
      <c r="F1129" s="79"/>
      <c r="G1129" s="79"/>
      <c r="H1129" s="79"/>
      <c r="I1129" s="79"/>
      <c r="J1129" s="79"/>
      <c r="O1129" s="409"/>
      <c r="P1129" s="409"/>
      <c r="Q1129" s="409"/>
      <c r="R1129" s="422"/>
      <c r="S1129" s="422"/>
      <c r="T1129" s="79"/>
      <c r="Y1129" s="409"/>
      <c r="Z1129" s="409"/>
      <c r="AA1129" s="409"/>
      <c r="AB1129" s="422"/>
      <c r="AC1129" s="422"/>
      <c r="AD1129" s="79"/>
      <c r="AI1129" s="409"/>
      <c r="AJ1129" s="409"/>
      <c r="AK1129" s="409"/>
      <c r="AL1129" s="79"/>
      <c r="AM1129" s="79"/>
      <c r="AN1129" s="79"/>
      <c r="AS1129" s="409"/>
      <c r="AT1129" s="409"/>
      <c r="AU1129" s="409"/>
      <c r="AV1129" s="422"/>
      <c r="AW1129" s="422"/>
      <c r="AX1129" s="79"/>
      <c r="BC1129" s="409"/>
      <c r="BD1129" s="409"/>
      <c r="BE1129" s="409"/>
      <c r="BF1129" s="422"/>
      <c r="BG1129" s="422"/>
      <c r="BH1129" s="79"/>
      <c r="BM1129" s="409"/>
      <c r="BN1129" s="409"/>
      <c r="BO1129" s="409"/>
      <c r="BP1129" s="422"/>
      <c r="BQ1129" s="422"/>
      <c r="BR1129" s="79"/>
      <c r="BW1129" s="79"/>
      <c r="BX1129" s="79"/>
      <c r="BY1129" s="79"/>
      <c r="BZ1129" s="422"/>
      <c r="CA1129" s="422"/>
      <c r="CB1129" s="79"/>
      <c r="CG1129" s="409"/>
      <c r="CH1129" s="409"/>
      <c r="CI1129" s="409"/>
      <c r="CJ1129" s="422"/>
      <c r="CK1129" s="422"/>
      <c r="CL1129" s="79"/>
      <c r="CQ1129" s="409"/>
      <c r="CR1129" s="409"/>
      <c r="CS1129" s="409"/>
      <c r="CT1129" s="422"/>
      <c r="CU1129" s="422"/>
    </row>
    <row r="1130" spans="5:99">
      <c r="E1130" s="79"/>
      <c r="F1130" s="79"/>
      <c r="G1130" s="79"/>
      <c r="H1130" s="79"/>
      <c r="I1130" s="79"/>
      <c r="J1130" s="79"/>
      <c r="O1130" s="409"/>
      <c r="P1130" s="409"/>
      <c r="Q1130" s="409"/>
      <c r="R1130" s="422"/>
      <c r="S1130" s="422"/>
      <c r="T1130" s="79"/>
      <c r="Y1130" s="409"/>
      <c r="Z1130" s="409"/>
      <c r="AA1130" s="409"/>
      <c r="AB1130" s="422"/>
      <c r="AC1130" s="422"/>
      <c r="AD1130" s="79"/>
      <c r="AI1130" s="409"/>
      <c r="AJ1130" s="409"/>
      <c r="AK1130" s="409"/>
      <c r="AL1130" s="79"/>
      <c r="AM1130" s="79"/>
      <c r="AN1130" s="79"/>
      <c r="AS1130" s="409"/>
      <c r="AT1130" s="409"/>
      <c r="AU1130" s="409"/>
      <c r="AV1130" s="422"/>
      <c r="AW1130" s="422"/>
      <c r="AX1130" s="79"/>
      <c r="BC1130" s="409"/>
      <c r="BD1130" s="409"/>
      <c r="BE1130" s="409"/>
      <c r="BF1130" s="422"/>
      <c r="BG1130" s="422"/>
      <c r="BH1130" s="79"/>
      <c r="BM1130" s="409"/>
      <c r="BN1130" s="409"/>
      <c r="BO1130" s="409"/>
      <c r="BP1130" s="422"/>
      <c r="BQ1130" s="422"/>
      <c r="BR1130" s="79"/>
      <c r="BW1130" s="79"/>
      <c r="BX1130" s="79"/>
      <c r="BY1130" s="79"/>
      <c r="BZ1130" s="422"/>
      <c r="CA1130" s="422"/>
      <c r="CB1130" s="79"/>
      <c r="CG1130" s="409"/>
      <c r="CH1130" s="409"/>
      <c r="CI1130" s="409"/>
      <c r="CJ1130" s="422"/>
      <c r="CK1130" s="422"/>
      <c r="CL1130" s="79"/>
      <c r="CQ1130" s="409"/>
      <c r="CR1130" s="409"/>
      <c r="CS1130" s="409"/>
      <c r="CT1130" s="422"/>
      <c r="CU1130" s="422"/>
    </row>
    <row r="1131" spans="5:99">
      <c r="E1131" s="79"/>
      <c r="F1131" s="79"/>
      <c r="G1131" s="79"/>
      <c r="H1131" s="79"/>
      <c r="I1131" s="79"/>
      <c r="J1131" s="79"/>
      <c r="O1131" s="409"/>
      <c r="P1131" s="409"/>
      <c r="Q1131" s="409"/>
      <c r="R1131" s="422"/>
      <c r="S1131" s="422"/>
      <c r="T1131" s="79"/>
      <c r="Y1131" s="409"/>
      <c r="Z1131" s="409"/>
      <c r="AA1131" s="409"/>
      <c r="AB1131" s="422"/>
      <c r="AC1131" s="422"/>
      <c r="AD1131" s="79"/>
      <c r="AI1131" s="409"/>
      <c r="AJ1131" s="409"/>
      <c r="AK1131" s="409"/>
      <c r="AL1131" s="79"/>
      <c r="AM1131" s="79"/>
      <c r="AN1131" s="79"/>
      <c r="AS1131" s="409"/>
      <c r="AT1131" s="409"/>
      <c r="AU1131" s="409"/>
      <c r="AV1131" s="422"/>
      <c r="AW1131" s="422"/>
      <c r="AX1131" s="79"/>
      <c r="BC1131" s="409"/>
      <c r="BD1131" s="409"/>
      <c r="BE1131" s="409"/>
      <c r="BF1131" s="422"/>
      <c r="BG1131" s="422"/>
      <c r="BH1131" s="79"/>
      <c r="BM1131" s="409"/>
      <c r="BN1131" s="409"/>
      <c r="BO1131" s="409"/>
      <c r="BP1131" s="422"/>
      <c r="BQ1131" s="422"/>
      <c r="BR1131" s="79"/>
      <c r="BW1131" s="79"/>
      <c r="BX1131" s="79"/>
      <c r="BY1131" s="79"/>
      <c r="BZ1131" s="422"/>
      <c r="CA1131" s="422"/>
      <c r="CB1131" s="79"/>
      <c r="CG1131" s="409"/>
      <c r="CH1131" s="409"/>
      <c r="CI1131" s="409"/>
      <c r="CJ1131" s="422"/>
      <c r="CK1131" s="422"/>
      <c r="CL1131" s="79"/>
      <c r="CQ1131" s="409"/>
      <c r="CR1131" s="409"/>
      <c r="CS1131" s="409"/>
      <c r="CT1131" s="422"/>
      <c r="CU1131" s="422"/>
    </row>
    <row r="1132" spans="5:99">
      <c r="E1132" s="79"/>
      <c r="F1132" s="79"/>
      <c r="G1132" s="79"/>
      <c r="H1132" s="79"/>
      <c r="I1132" s="79"/>
      <c r="J1132" s="79"/>
      <c r="O1132" s="409"/>
      <c r="P1132" s="409"/>
      <c r="Q1132" s="409"/>
      <c r="R1132" s="422"/>
      <c r="S1132" s="422"/>
      <c r="T1132" s="79"/>
      <c r="Y1132" s="409"/>
      <c r="Z1132" s="409"/>
      <c r="AA1132" s="409"/>
      <c r="AB1132" s="422"/>
      <c r="AC1132" s="422"/>
      <c r="AD1132" s="79"/>
      <c r="AI1132" s="409"/>
      <c r="AJ1132" s="409"/>
      <c r="AK1132" s="409"/>
      <c r="AL1132" s="79"/>
      <c r="AM1132" s="79"/>
      <c r="AN1132" s="79"/>
      <c r="AS1132" s="409"/>
      <c r="AT1132" s="409"/>
      <c r="AU1132" s="409"/>
      <c r="AV1132" s="422"/>
      <c r="AW1132" s="422"/>
      <c r="AX1132" s="79"/>
      <c r="BC1132" s="409"/>
      <c r="BD1132" s="409"/>
      <c r="BE1132" s="409"/>
      <c r="BF1132" s="422"/>
      <c r="BG1132" s="422"/>
      <c r="BH1132" s="79"/>
      <c r="BM1132" s="409"/>
      <c r="BN1132" s="409"/>
      <c r="BO1132" s="409"/>
      <c r="BP1132" s="422"/>
      <c r="BQ1132" s="422"/>
      <c r="BR1132" s="79"/>
      <c r="BW1132" s="79"/>
      <c r="BX1132" s="79"/>
      <c r="BY1132" s="79"/>
      <c r="BZ1132" s="422"/>
      <c r="CA1132" s="422"/>
      <c r="CB1132" s="79"/>
      <c r="CG1132" s="409"/>
      <c r="CH1132" s="409"/>
      <c r="CI1132" s="409"/>
      <c r="CJ1132" s="422"/>
      <c r="CK1132" s="422"/>
      <c r="CL1132" s="79"/>
      <c r="CQ1132" s="409"/>
      <c r="CR1132" s="409"/>
      <c r="CS1132" s="409"/>
      <c r="CT1132" s="422"/>
      <c r="CU1132" s="422"/>
    </row>
    <row r="1133" spans="5:99">
      <c r="E1133" s="79"/>
      <c r="F1133" s="79"/>
      <c r="G1133" s="79"/>
      <c r="H1133" s="79"/>
      <c r="I1133" s="79"/>
      <c r="J1133" s="79"/>
      <c r="O1133" s="409"/>
      <c r="P1133" s="409"/>
      <c r="Q1133" s="409"/>
      <c r="R1133" s="422"/>
      <c r="S1133" s="422"/>
      <c r="T1133" s="79"/>
      <c r="Y1133" s="409"/>
      <c r="Z1133" s="409"/>
      <c r="AA1133" s="409"/>
      <c r="AB1133" s="422"/>
      <c r="AC1133" s="422"/>
      <c r="AD1133" s="79"/>
      <c r="AI1133" s="409"/>
      <c r="AJ1133" s="409"/>
      <c r="AK1133" s="409"/>
      <c r="AL1133" s="79"/>
      <c r="AM1133" s="79"/>
      <c r="AN1133" s="79"/>
      <c r="AS1133" s="409"/>
      <c r="AT1133" s="409"/>
      <c r="AU1133" s="409"/>
      <c r="AV1133" s="422"/>
      <c r="AW1133" s="422"/>
      <c r="AX1133" s="79"/>
      <c r="BC1133" s="409"/>
      <c r="BD1133" s="409"/>
      <c r="BE1133" s="409"/>
      <c r="BF1133" s="422"/>
      <c r="BG1133" s="422"/>
      <c r="BH1133" s="79"/>
      <c r="BM1133" s="409"/>
      <c r="BN1133" s="409"/>
      <c r="BO1133" s="409"/>
      <c r="BP1133" s="422"/>
      <c r="BQ1133" s="422"/>
      <c r="BR1133" s="79"/>
      <c r="BW1133" s="79"/>
      <c r="BX1133" s="79"/>
      <c r="BY1133" s="79"/>
      <c r="BZ1133" s="422"/>
      <c r="CA1133" s="422"/>
      <c r="CB1133" s="79"/>
      <c r="CG1133" s="409"/>
      <c r="CH1133" s="409"/>
      <c r="CI1133" s="409"/>
      <c r="CJ1133" s="422"/>
      <c r="CK1133" s="422"/>
      <c r="CL1133" s="79"/>
      <c r="CQ1133" s="409"/>
      <c r="CR1133" s="409"/>
      <c r="CS1133" s="409"/>
      <c r="CT1133" s="422"/>
      <c r="CU1133" s="422"/>
    </row>
    <row r="1134" spans="5:99">
      <c r="E1134" s="79"/>
      <c r="F1134" s="79"/>
      <c r="G1134" s="79"/>
      <c r="H1134" s="79"/>
      <c r="I1134" s="79"/>
      <c r="J1134" s="79"/>
      <c r="O1134" s="409"/>
      <c r="P1134" s="409"/>
      <c r="Q1134" s="409"/>
      <c r="R1134" s="422"/>
      <c r="S1134" s="422"/>
      <c r="T1134" s="79"/>
      <c r="Y1134" s="409"/>
      <c r="Z1134" s="409"/>
      <c r="AA1134" s="409"/>
      <c r="AB1134" s="422"/>
      <c r="AC1134" s="422"/>
      <c r="AD1134" s="79"/>
      <c r="AI1134" s="409"/>
      <c r="AJ1134" s="409"/>
      <c r="AK1134" s="409"/>
      <c r="AL1134" s="79"/>
      <c r="AM1134" s="79"/>
      <c r="AN1134" s="79"/>
      <c r="AS1134" s="409"/>
      <c r="AT1134" s="409"/>
      <c r="AU1134" s="409"/>
      <c r="AV1134" s="422"/>
      <c r="AW1134" s="422"/>
      <c r="AX1134" s="79"/>
      <c r="BC1134" s="409"/>
      <c r="BD1134" s="409"/>
      <c r="BE1134" s="409"/>
      <c r="BF1134" s="422"/>
      <c r="BG1134" s="422"/>
      <c r="BH1134" s="79"/>
      <c r="BM1134" s="409"/>
      <c r="BN1134" s="409"/>
      <c r="BO1134" s="409"/>
      <c r="BP1134" s="422"/>
      <c r="BQ1134" s="422"/>
      <c r="BR1134" s="79"/>
      <c r="BW1134" s="79"/>
      <c r="BX1134" s="79"/>
      <c r="BY1134" s="79"/>
      <c r="BZ1134" s="422"/>
      <c r="CA1134" s="422"/>
      <c r="CB1134" s="79"/>
      <c r="CG1134" s="409"/>
      <c r="CH1134" s="409"/>
      <c r="CI1134" s="409"/>
      <c r="CJ1134" s="422"/>
      <c r="CK1134" s="422"/>
      <c r="CL1134" s="79"/>
      <c r="CQ1134" s="409"/>
      <c r="CR1134" s="409"/>
      <c r="CS1134" s="409"/>
      <c r="CT1134" s="422"/>
      <c r="CU1134" s="422"/>
    </row>
    <row r="1135" spans="5:99">
      <c r="E1135" s="79"/>
      <c r="F1135" s="79"/>
      <c r="G1135" s="79"/>
      <c r="H1135" s="79"/>
      <c r="I1135" s="79"/>
      <c r="J1135" s="79"/>
      <c r="O1135" s="409"/>
      <c r="P1135" s="409"/>
      <c r="Q1135" s="409"/>
      <c r="R1135" s="422"/>
      <c r="S1135" s="422"/>
      <c r="T1135" s="79"/>
      <c r="Y1135" s="409"/>
      <c r="Z1135" s="409"/>
      <c r="AA1135" s="409"/>
      <c r="AB1135" s="422"/>
      <c r="AC1135" s="422"/>
      <c r="AD1135" s="79"/>
      <c r="AI1135" s="409"/>
      <c r="AJ1135" s="409"/>
      <c r="AK1135" s="409"/>
      <c r="AL1135" s="79"/>
      <c r="AM1135" s="79"/>
      <c r="AN1135" s="79"/>
      <c r="AS1135" s="409"/>
      <c r="AT1135" s="409"/>
      <c r="AU1135" s="409"/>
      <c r="AV1135" s="422"/>
      <c r="AW1135" s="422"/>
      <c r="AX1135" s="79"/>
      <c r="BC1135" s="409"/>
      <c r="BD1135" s="409"/>
      <c r="BE1135" s="409"/>
      <c r="BF1135" s="422"/>
      <c r="BG1135" s="422"/>
      <c r="BH1135" s="79"/>
      <c r="BM1135" s="409"/>
      <c r="BN1135" s="409"/>
      <c r="BO1135" s="409"/>
      <c r="BP1135" s="422"/>
      <c r="BQ1135" s="422"/>
      <c r="BR1135" s="79"/>
      <c r="BW1135" s="79"/>
      <c r="BX1135" s="79"/>
      <c r="BY1135" s="79"/>
      <c r="BZ1135" s="422"/>
      <c r="CA1135" s="422"/>
      <c r="CB1135" s="79"/>
      <c r="CG1135" s="409"/>
      <c r="CH1135" s="409"/>
      <c r="CI1135" s="409"/>
      <c r="CJ1135" s="422"/>
      <c r="CK1135" s="422"/>
      <c r="CL1135" s="79"/>
      <c r="CQ1135" s="409"/>
      <c r="CR1135" s="409"/>
      <c r="CS1135" s="409"/>
      <c r="CT1135" s="422"/>
      <c r="CU1135" s="422"/>
    </row>
    <row r="1136" spans="5:99">
      <c r="E1136" s="79"/>
      <c r="F1136" s="79"/>
      <c r="G1136" s="79"/>
      <c r="H1136" s="79"/>
      <c r="I1136" s="79"/>
      <c r="J1136" s="79"/>
      <c r="O1136" s="409"/>
      <c r="P1136" s="409"/>
      <c r="Q1136" s="409"/>
      <c r="R1136" s="422"/>
      <c r="S1136" s="422"/>
      <c r="T1136" s="79"/>
      <c r="Y1136" s="409"/>
      <c r="Z1136" s="409"/>
      <c r="AA1136" s="409"/>
      <c r="AB1136" s="422"/>
      <c r="AC1136" s="422"/>
      <c r="AD1136" s="79"/>
      <c r="AI1136" s="409"/>
      <c r="AJ1136" s="409"/>
      <c r="AK1136" s="409"/>
      <c r="AL1136" s="79"/>
      <c r="AM1136" s="79"/>
      <c r="AN1136" s="79"/>
      <c r="AS1136" s="409"/>
      <c r="AT1136" s="409"/>
      <c r="AU1136" s="409"/>
      <c r="AV1136" s="422"/>
      <c r="AW1136" s="422"/>
      <c r="AX1136" s="79"/>
      <c r="BC1136" s="409"/>
      <c r="BD1136" s="409"/>
      <c r="BE1136" s="409"/>
      <c r="BF1136" s="422"/>
      <c r="BG1136" s="422"/>
      <c r="BH1136" s="79"/>
      <c r="BM1136" s="409"/>
      <c r="BN1136" s="409"/>
      <c r="BO1136" s="409"/>
      <c r="BP1136" s="422"/>
      <c r="BQ1136" s="422"/>
      <c r="BR1136" s="79"/>
      <c r="BW1136" s="79"/>
      <c r="BX1136" s="79"/>
      <c r="BY1136" s="79"/>
      <c r="BZ1136" s="422"/>
      <c r="CA1136" s="422"/>
      <c r="CB1136" s="79"/>
      <c r="CG1136" s="409"/>
      <c r="CH1136" s="409"/>
      <c r="CI1136" s="409"/>
      <c r="CJ1136" s="422"/>
      <c r="CK1136" s="422"/>
      <c r="CL1136" s="79"/>
      <c r="CQ1136" s="409"/>
      <c r="CR1136" s="409"/>
      <c r="CS1136" s="409"/>
      <c r="CT1136" s="422"/>
      <c r="CU1136" s="422"/>
    </row>
    <row r="1137" spans="5:99">
      <c r="E1137" s="79"/>
      <c r="F1137" s="79"/>
      <c r="G1137" s="79"/>
      <c r="H1137" s="79"/>
      <c r="I1137" s="79"/>
      <c r="J1137" s="79"/>
      <c r="O1137" s="409"/>
      <c r="P1137" s="409"/>
      <c r="Q1137" s="409"/>
      <c r="R1137" s="422"/>
      <c r="S1137" s="422"/>
      <c r="T1137" s="79"/>
      <c r="Y1137" s="409"/>
      <c r="Z1137" s="409"/>
      <c r="AA1137" s="409"/>
      <c r="AB1137" s="422"/>
      <c r="AC1137" s="422"/>
      <c r="AD1137" s="79"/>
      <c r="AI1137" s="409"/>
      <c r="AJ1137" s="409"/>
      <c r="AK1137" s="409"/>
      <c r="AL1137" s="79"/>
      <c r="AM1137" s="79"/>
      <c r="AN1137" s="79"/>
      <c r="AS1137" s="409"/>
      <c r="AT1137" s="409"/>
      <c r="AU1137" s="409"/>
      <c r="AV1137" s="422"/>
      <c r="AW1137" s="422"/>
      <c r="AX1137" s="79"/>
      <c r="BC1137" s="409"/>
      <c r="BD1137" s="409"/>
      <c r="BE1137" s="409"/>
      <c r="BF1137" s="422"/>
      <c r="BG1137" s="422"/>
      <c r="BH1137" s="79"/>
      <c r="BM1137" s="409"/>
      <c r="BN1137" s="409"/>
      <c r="BO1137" s="409"/>
      <c r="BP1137" s="422"/>
      <c r="BQ1137" s="422"/>
      <c r="BR1137" s="79"/>
      <c r="BW1137" s="79"/>
      <c r="BX1137" s="79"/>
      <c r="BY1137" s="79"/>
      <c r="BZ1137" s="422"/>
      <c r="CA1137" s="422"/>
      <c r="CB1137" s="79"/>
      <c r="CG1137" s="409"/>
      <c r="CH1137" s="409"/>
      <c r="CI1137" s="409"/>
      <c r="CJ1137" s="422"/>
      <c r="CK1137" s="422"/>
      <c r="CL1137" s="79"/>
      <c r="CQ1137" s="409"/>
      <c r="CR1137" s="409"/>
      <c r="CS1137" s="409"/>
      <c r="CT1137" s="422"/>
      <c r="CU1137" s="422"/>
    </row>
    <row r="1138" spans="5:99">
      <c r="E1138" s="79"/>
      <c r="F1138" s="79"/>
      <c r="G1138" s="79"/>
      <c r="H1138" s="79"/>
      <c r="I1138" s="79"/>
      <c r="J1138" s="79"/>
      <c r="O1138" s="409"/>
      <c r="P1138" s="409"/>
      <c r="Q1138" s="409"/>
      <c r="R1138" s="422"/>
      <c r="S1138" s="422"/>
      <c r="T1138" s="79"/>
      <c r="Y1138" s="409"/>
      <c r="Z1138" s="409"/>
      <c r="AA1138" s="409"/>
      <c r="AB1138" s="422"/>
      <c r="AC1138" s="422"/>
      <c r="AD1138" s="79"/>
      <c r="AI1138" s="409"/>
      <c r="AJ1138" s="409"/>
      <c r="AK1138" s="409"/>
      <c r="AL1138" s="79"/>
      <c r="AM1138" s="79"/>
      <c r="AN1138" s="79"/>
      <c r="AS1138" s="409"/>
      <c r="AT1138" s="409"/>
      <c r="AU1138" s="409"/>
      <c r="AV1138" s="422"/>
      <c r="AW1138" s="422"/>
      <c r="AX1138" s="79"/>
      <c r="BC1138" s="409"/>
      <c r="BD1138" s="409"/>
      <c r="BE1138" s="409"/>
      <c r="BF1138" s="422"/>
      <c r="BG1138" s="422"/>
      <c r="BH1138" s="79"/>
      <c r="BM1138" s="409"/>
      <c r="BN1138" s="409"/>
      <c r="BO1138" s="409"/>
      <c r="BP1138" s="422"/>
      <c r="BQ1138" s="422"/>
      <c r="BR1138" s="79"/>
      <c r="BW1138" s="79"/>
      <c r="BX1138" s="79"/>
      <c r="BY1138" s="79"/>
      <c r="BZ1138" s="422"/>
      <c r="CA1138" s="422"/>
      <c r="CB1138" s="79"/>
      <c r="CG1138" s="409"/>
      <c r="CH1138" s="409"/>
      <c r="CI1138" s="409"/>
      <c r="CJ1138" s="422"/>
      <c r="CK1138" s="422"/>
      <c r="CL1138" s="79"/>
      <c r="CQ1138" s="409"/>
      <c r="CR1138" s="409"/>
      <c r="CS1138" s="409"/>
      <c r="CT1138" s="422"/>
      <c r="CU1138" s="422"/>
    </row>
    <row r="1139" spans="5:99">
      <c r="E1139" s="79"/>
      <c r="F1139" s="79"/>
      <c r="G1139" s="79"/>
      <c r="H1139" s="79"/>
      <c r="I1139" s="79"/>
      <c r="J1139" s="79"/>
      <c r="O1139" s="409"/>
      <c r="P1139" s="409"/>
      <c r="Q1139" s="409"/>
      <c r="R1139" s="422"/>
      <c r="S1139" s="422"/>
      <c r="T1139" s="79"/>
      <c r="Y1139" s="409"/>
      <c r="Z1139" s="409"/>
      <c r="AA1139" s="409"/>
      <c r="AB1139" s="422"/>
      <c r="AC1139" s="422"/>
      <c r="AD1139" s="79"/>
      <c r="AI1139" s="409"/>
      <c r="AJ1139" s="409"/>
      <c r="AK1139" s="409"/>
      <c r="AL1139" s="79"/>
      <c r="AM1139" s="79"/>
      <c r="AN1139" s="79"/>
      <c r="AS1139" s="409"/>
      <c r="AT1139" s="409"/>
      <c r="AU1139" s="409"/>
      <c r="AV1139" s="422"/>
      <c r="AW1139" s="422"/>
      <c r="AX1139" s="79"/>
      <c r="BC1139" s="409"/>
      <c r="BD1139" s="409"/>
      <c r="BE1139" s="409"/>
      <c r="BF1139" s="422"/>
      <c r="BG1139" s="422"/>
      <c r="BH1139" s="79"/>
      <c r="BM1139" s="409"/>
      <c r="BN1139" s="409"/>
      <c r="BO1139" s="409"/>
      <c r="BP1139" s="422"/>
      <c r="BQ1139" s="422"/>
      <c r="BR1139" s="79"/>
      <c r="BW1139" s="79"/>
      <c r="BX1139" s="79"/>
      <c r="BY1139" s="79"/>
      <c r="BZ1139" s="422"/>
      <c r="CA1139" s="422"/>
      <c r="CB1139" s="79"/>
      <c r="CG1139" s="409"/>
      <c r="CH1139" s="409"/>
      <c r="CI1139" s="409"/>
      <c r="CJ1139" s="422"/>
      <c r="CK1139" s="422"/>
      <c r="CL1139" s="79"/>
      <c r="CQ1139" s="409"/>
      <c r="CR1139" s="409"/>
      <c r="CS1139" s="409"/>
      <c r="CT1139" s="422"/>
      <c r="CU1139" s="422"/>
    </row>
    <row r="1140" spans="5:99">
      <c r="E1140" s="79"/>
      <c r="F1140" s="79"/>
      <c r="G1140" s="79"/>
      <c r="H1140" s="79"/>
      <c r="I1140" s="79"/>
      <c r="J1140" s="79"/>
      <c r="O1140" s="409"/>
      <c r="P1140" s="409"/>
      <c r="Q1140" s="409"/>
      <c r="R1140" s="422"/>
      <c r="S1140" s="422"/>
      <c r="T1140" s="79"/>
      <c r="Y1140" s="409"/>
      <c r="Z1140" s="409"/>
      <c r="AA1140" s="409"/>
      <c r="AB1140" s="422"/>
      <c r="AC1140" s="422"/>
      <c r="AD1140" s="79"/>
      <c r="AI1140" s="409"/>
      <c r="AJ1140" s="409"/>
      <c r="AK1140" s="409"/>
      <c r="AL1140" s="79"/>
      <c r="AM1140" s="79"/>
      <c r="AN1140" s="79"/>
      <c r="AS1140" s="409"/>
      <c r="AT1140" s="409"/>
      <c r="AU1140" s="409"/>
      <c r="AV1140" s="422"/>
      <c r="AW1140" s="422"/>
      <c r="AX1140" s="79"/>
      <c r="BC1140" s="409"/>
      <c r="BD1140" s="409"/>
      <c r="BE1140" s="409"/>
      <c r="BF1140" s="422"/>
      <c r="BG1140" s="422"/>
      <c r="BH1140" s="79"/>
      <c r="BM1140" s="409"/>
      <c r="BN1140" s="409"/>
      <c r="BO1140" s="409"/>
      <c r="BP1140" s="422"/>
      <c r="BQ1140" s="422"/>
      <c r="BR1140" s="79"/>
      <c r="BW1140" s="79"/>
      <c r="BX1140" s="79"/>
      <c r="BY1140" s="79"/>
      <c r="BZ1140" s="422"/>
      <c r="CA1140" s="422"/>
      <c r="CB1140" s="79"/>
      <c r="CG1140" s="409"/>
      <c r="CH1140" s="409"/>
      <c r="CI1140" s="409"/>
      <c r="CJ1140" s="422"/>
      <c r="CK1140" s="422"/>
      <c r="CL1140" s="79"/>
      <c r="CQ1140" s="409"/>
      <c r="CR1140" s="409"/>
      <c r="CS1140" s="409"/>
      <c r="CT1140" s="422"/>
      <c r="CU1140" s="422"/>
    </row>
    <row r="1141" spans="5:99">
      <c r="E1141" s="79"/>
      <c r="F1141" s="79"/>
      <c r="G1141" s="79"/>
      <c r="H1141" s="79"/>
      <c r="I1141" s="79"/>
      <c r="J1141" s="79"/>
      <c r="O1141" s="409"/>
      <c r="P1141" s="409"/>
      <c r="Q1141" s="409"/>
      <c r="R1141" s="422"/>
      <c r="S1141" s="422"/>
      <c r="T1141" s="79"/>
      <c r="Y1141" s="409"/>
      <c r="Z1141" s="409"/>
      <c r="AA1141" s="409"/>
      <c r="AB1141" s="422"/>
      <c r="AC1141" s="422"/>
      <c r="AD1141" s="79"/>
      <c r="AI1141" s="409"/>
      <c r="AJ1141" s="409"/>
      <c r="AK1141" s="409"/>
      <c r="AL1141" s="79"/>
      <c r="AM1141" s="79"/>
      <c r="AN1141" s="79"/>
      <c r="AS1141" s="409"/>
      <c r="AT1141" s="409"/>
      <c r="AU1141" s="409"/>
      <c r="AV1141" s="422"/>
      <c r="AW1141" s="422"/>
      <c r="AX1141" s="79"/>
      <c r="BC1141" s="409"/>
      <c r="BD1141" s="409"/>
      <c r="BE1141" s="409"/>
      <c r="BF1141" s="422"/>
      <c r="BG1141" s="422"/>
      <c r="BH1141" s="79"/>
      <c r="BM1141" s="409"/>
      <c r="BN1141" s="409"/>
      <c r="BO1141" s="409"/>
      <c r="BP1141" s="422"/>
      <c r="BQ1141" s="422"/>
      <c r="BR1141" s="79"/>
      <c r="BW1141" s="79"/>
      <c r="BX1141" s="79"/>
      <c r="BY1141" s="79"/>
      <c r="BZ1141" s="422"/>
      <c r="CA1141" s="422"/>
      <c r="CB1141" s="79"/>
      <c r="CG1141" s="409"/>
      <c r="CH1141" s="409"/>
      <c r="CI1141" s="409"/>
      <c r="CJ1141" s="422"/>
      <c r="CK1141" s="422"/>
      <c r="CL1141" s="79"/>
      <c r="CQ1141" s="409"/>
      <c r="CR1141" s="409"/>
      <c r="CS1141" s="409"/>
      <c r="CT1141" s="422"/>
      <c r="CU1141" s="422"/>
    </row>
    <row r="1142" spans="5:99">
      <c r="E1142" s="79"/>
      <c r="F1142" s="79"/>
      <c r="G1142" s="79"/>
      <c r="H1142" s="79"/>
      <c r="I1142" s="79"/>
      <c r="J1142" s="79"/>
      <c r="O1142" s="409"/>
      <c r="P1142" s="409"/>
      <c r="Q1142" s="409"/>
      <c r="R1142" s="422"/>
      <c r="S1142" s="422"/>
      <c r="T1142" s="79"/>
      <c r="Y1142" s="409"/>
      <c r="Z1142" s="409"/>
      <c r="AA1142" s="409"/>
      <c r="AB1142" s="422"/>
      <c r="AC1142" s="422"/>
      <c r="AD1142" s="79"/>
      <c r="AI1142" s="409"/>
      <c r="AJ1142" s="409"/>
      <c r="AK1142" s="409"/>
      <c r="AL1142" s="79"/>
      <c r="AM1142" s="79"/>
      <c r="AN1142" s="79"/>
      <c r="AS1142" s="409"/>
      <c r="AT1142" s="409"/>
      <c r="AU1142" s="409"/>
      <c r="AV1142" s="422"/>
      <c r="AW1142" s="422"/>
      <c r="AX1142" s="79"/>
      <c r="BC1142" s="409"/>
      <c r="BD1142" s="409"/>
      <c r="BE1142" s="409"/>
      <c r="BF1142" s="422"/>
      <c r="BG1142" s="422"/>
      <c r="BH1142" s="79"/>
      <c r="BM1142" s="409"/>
      <c r="BN1142" s="409"/>
      <c r="BO1142" s="409"/>
      <c r="BP1142" s="422"/>
      <c r="BQ1142" s="422"/>
      <c r="BR1142" s="79"/>
      <c r="BW1142" s="79"/>
      <c r="BX1142" s="79"/>
      <c r="BY1142" s="79"/>
      <c r="BZ1142" s="422"/>
      <c r="CA1142" s="422"/>
      <c r="CB1142" s="79"/>
      <c r="CG1142" s="409"/>
      <c r="CH1142" s="409"/>
      <c r="CI1142" s="409"/>
      <c r="CJ1142" s="422"/>
      <c r="CK1142" s="422"/>
      <c r="CL1142" s="79"/>
      <c r="CQ1142" s="409"/>
      <c r="CR1142" s="409"/>
      <c r="CS1142" s="409"/>
      <c r="CT1142" s="422"/>
      <c r="CU1142" s="422"/>
    </row>
    <row r="1143" spans="5:99">
      <c r="E1143" s="79"/>
      <c r="F1143" s="79"/>
      <c r="G1143" s="79"/>
      <c r="H1143" s="79"/>
      <c r="I1143" s="79"/>
      <c r="J1143" s="79"/>
      <c r="O1143" s="409"/>
      <c r="P1143" s="409"/>
      <c r="Q1143" s="409"/>
      <c r="R1143" s="422"/>
      <c r="S1143" s="422"/>
      <c r="T1143" s="79"/>
      <c r="Y1143" s="409"/>
      <c r="Z1143" s="409"/>
      <c r="AA1143" s="409"/>
      <c r="AB1143" s="422"/>
      <c r="AC1143" s="422"/>
      <c r="AD1143" s="79"/>
      <c r="AI1143" s="409"/>
      <c r="AJ1143" s="409"/>
      <c r="AK1143" s="409"/>
      <c r="AL1143" s="79"/>
      <c r="AM1143" s="79"/>
      <c r="AN1143" s="79"/>
      <c r="AS1143" s="409"/>
      <c r="AT1143" s="409"/>
      <c r="AU1143" s="409"/>
      <c r="AV1143" s="422"/>
      <c r="AW1143" s="422"/>
      <c r="AX1143" s="79"/>
      <c r="BC1143" s="409"/>
      <c r="BD1143" s="409"/>
      <c r="BE1143" s="409"/>
      <c r="BF1143" s="422"/>
      <c r="BG1143" s="422"/>
      <c r="BH1143" s="79"/>
      <c r="BM1143" s="409"/>
      <c r="BN1143" s="409"/>
      <c r="BO1143" s="409"/>
      <c r="BP1143" s="422"/>
      <c r="BQ1143" s="422"/>
      <c r="BR1143" s="79"/>
      <c r="BW1143" s="79"/>
      <c r="BX1143" s="79"/>
      <c r="BY1143" s="79"/>
      <c r="BZ1143" s="422"/>
      <c r="CA1143" s="422"/>
      <c r="CB1143" s="79"/>
      <c r="CG1143" s="409"/>
      <c r="CH1143" s="409"/>
      <c r="CI1143" s="409"/>
      <c r="CJ1143" s="422"/>
      <c r="CK1143" s="422"/>
      <c r="CL1143" s="79"/>
      <c r="CQ1143" s="409"/>
      <c r="CR1143" s="409"/>
      <c r="CS1143" s="409"/>
      <c r="CT1143" s="422"/>
      <c r="CU1143" s="422"/>
    </row>
    <row r="1144" spans="5:99">
      <c r="E1144" s="79"/>
      <c r="F1144" s="79"/>
      <c r="G1144" s="79"/>
      <c r="H1144" s="79"/>
      <c r="I1144" s="79"/>
      <c r="J1144" s="79"/>
      <c r="O1144" s="409"/>
      <c r="P1144" s="409"/>
      <c r="Q1144" s="409"/>
      <c r="R1144" s="422"/>
      <c r="S1144" s="422"/>
      <c r="T1144" s="79"/>
      <c r="Y1144" s="409"/>
      <c r="Z1144" s="409"/>
      <c r="AA1144" s="409"/>
      <c r="AB1144" s="422"/>
      <c r="AC1144" s="422"/>
      <c r="AD1144" s="79"/>
      <c r="AI1144" s="409"/>
      <c r="AJ1144" s="409"/>
      <c r="AK1144" s="409"/>
      <c r="AL1144" s="79"/>
      <c r="AM1144" s="79"/>
      <c r="AN1144" s="79"/>
      <c r="AS1144" s="409"/>
      <c r="AT1144" s="409"/>
      <c r="AU1144" s="409"/>
      <c r="AV1144" s="422"/>
      <c r="AW1144" s="422"/>
      <c r="AX1144" s="79"/>
      <c r="BC1144" s="409"/>
      <c r="BD1144" s="409"/>
      <c r="BE1144" s="409"/>
      <c r="BF1144" s="422"/>
      <c r="BG1144" s="422"/>
      <c r="BH1144" s="79"/>
      <c r="BM1144" s="409"/>
      <c r="BN1144" s="409"/>
      <c r="BO1144" s="409"/>
      <c r="BP1144" s="422"/>
      <c r="BQ1144" s="422"/>
      <c r="BR1144" s="79"/>
      <c r="BW1144" s="79"/>
      <c r="BX1144" s="79"/>
      <c r="BY1144" s="79"/>
      <c r="BZ1144" s="422"/>
      <c r="CA1144" s="422"/>
      <c r="CB1144" s="79"/>
      <c r="CG1144" s="409"/>
      <c r="CH1144" s="409"/>
      <c r="CI1144" s="409"/>
      <c r="CJ1144" s="422"/>
      <c r="CK1144" s="422"/>
      <c r="CL1144" s="79"/>
      <c r="CQ1144" s="409"/>
      <c r="CR1144" s="409"/>
      <c r="CS1144" s="409"/>
      <c r="CT1144" s="422"/>
      <c r="CU1144" s="422"/>
    </row>
    <row r="1145" spans="5:99">
      <c r="E1145" s="79"/>
      <c r="F1145" s="79"/>
      <c r="G1145" s="79"/>
      <c r="H1145" s="79"/>
      <c r="I1145" s="79"/>
      <c r="J1145" s="79"/>
      <c r="O1145" s="409"/>
      <c r="P1145" s="409"/>
      <c r="Q1145" s="409"/>
      <c r="R1145" s="422"/>
      <c r="S1145" s="422"/>
      <c r="T1145" s="79"/>
      <c r="Y1145" s="409"/>
      <c r="Z1145" s="409"/>
      <c r="AA1145" s="409"/>
      <c r="AB1145" s="422"/>
      <c r="AC1145" s="422"/>
      <c r="AD1145" s="79"/>
      <c r="AI1145" s="409"/>
      <c r="AJ1145" s="409"/>
      <c r="AK1145" s="409"/>
      <c r="AL1145" s="79"/>
      <c r="AM1145" s="79"/>
      <c r="AN1145" s="79"/>
      <c r="AS1145" s="409"/>
      <c r="AT1145" s="409"/>
      <c r="AU1145" s="409"/>
      <c r="AV1145" s="422"/>
      <c r="AW1145" s="422"/>
      <c r="AX1145" s="79"/>
      <c r="BC1145" s="409"/>
      <c r="BD1145" s="409"/>
      <c r="BE1145" s="409"/>
      <c r="BF1145" s="422"/>
      <c r="BG1145" s="422"/>
      <c r="BH1145" s="79"/>
      <c r="BM1145" s="409"/>
      <c r="BN1145" s="409"/>
      <c r="BO1145" s="409"/>
      <c r="BP1145" s="422"/>
      <c r="BQ1145" s="422"/>
      <c r="BR1145" s="79"/>
      <c r="BW1145" s="79"/>
      <c r="BX1145" s="79"/>
      <c r="BY1145" s="79"/>
      <c r="BZ1145" s="422"/>
      <c r="CA1145" s="422"/>
      <c r="CB1145" s="79"/>
      <c r="CG1145" s="409"/>
      <c r="CH1145" s="409"/>
      <c r="CI1145" s="409"/>
      <c r="CJ1145" s="422"/>
      <c r="CK1145" s="422"/>
      <c r="CL1145" s="79"/>
      <c r="CQ1145" s="409"/>
      <c r="CR1145" s="409"/>
      <c r="CS1145" s="409"/>
      <c r="CT1145" s="422"/>
      <c r="CU1145" s="422"/>
    </row>
    <row r="1146" spans="5:99">
      <c r="E1146" s="79"/>
      <c r="F1146" s="79"/>
      <c r="G1146" s="79"/>
      <c r="H1146" s="79"/>
      <c r="I1146" s="79"/>
      <c r="J1146" s="79"/>
      <c r="O1146" s="409"/>
      <c r="P1146" s="409"/>
      <c r="Q1146" s="409"/>
      <c r="R1146" s="422"/>
      <c r="S1146" s="422"/>
      <c r="T1146" s="79"/>
      <c r="Y1146" s="409"/>
      <c r="Z1146" s="409"/>
      <c r="AA1146" s="409"/>
      <c r="AB1146" s="422"/>
      <c r="AC1146" s="422"/>
      <c r="AD1146" s="79"/>
      <c r="AI1146" s="409"/>
      <c r="AJ1146" s="409"/>
      <c r="AK1146" s="409"/>
      <c r="AL1146" s="79"/>
      <c r="AM1146" s="79"/>
      <c r="AN1146" s="79"/>
      <c r="AS1146" s="409"/>
      <c r="AT1146" s="409"/>
      <c r="AU1146" s="409"/>
      <c r="AV1146" s="422"/>
      <c r="AW1146" s="422"/>
      <c r="AX1146" s="79"/>
      <c r="BC1146" s="409"/>
      <c r="BD1146" s="409"/>
      <c r="BE1146" s="409"/>
      <c r="BF1146" s="422"/>
      <c r="BG1146" s="422"/>
      <c r="BH1146" s="79"/>
      <c r="BM1146" s="409"/>
      <c r="BN1146" s="409"/>
      <c r="BO1146" s="409"/>
      <c r="BP1146" s="422"/>
      <c r="BQ1146" s="422"/>
      <c r="BR1146" s="79"/>
      <c r="BW1146" s="79"/>
      <c r="BX1146" s="79"/>
      <c r="BY1146" s="79"/>
      <c r="BZ1146" s="422"/>
      <c r="CA1146" s="422"/>
      <c r="CB1146" s="79"/>
      <c r="CG1146" s="409"/>
      <c r="CH1146" s="409"/>
      <c r="CI1146" s="409"/>
      <c r="CJ1146" s="422"/>
      <c r="CK1146" s="422"/>
      <c r="CL1146" s="79"/>
      <c r="CQ1146" s="409"/>
      <c r="CR1146" s="409"/>
      <c r="CS1146" s="409"/>
      <c r="CT1146" s="422"/>
      <c r="CU1146" s="422"/>
    </row>
    <row r="1147" spans="5:99">
      <c r="E1147" s="79"/>
      <c r="F1147" s="79"/>
      <c r="G1147" s="79"/>
      <c r="H1147" s="79"/>
      <c r="I1147" s="79"/>
      <c r="J1147" s="79"/>
      <c r="O1147" s="409"/>
      <c r="P1147" s="409"/>
      <c r="Q1147" s="409"/>
      <c r="R1147" s="422"/>
      <c r="S1147" s="422"/>
      <c r="T1147" s="79"/>
      <c r="Y1147" s="409"/>
      <c r="Z1147" s="409"/>
      <c r="AA1147" s="409"/>
      <c r="AB1147" s="422"/>
      <c r="AC1147" s="422"/>
      <c r="AD1147" s="79"/>
      <c r="AI1147" s="409"/>
      <c r="AJ1147" s="409"/>
      <c r="AK1147" s="409"/>
      <c r="AL1147" s="79"/>
      <c r="AM1147" s="79"/>
      <c r="AN1147" s="79"/>
      <c r="AS1147" s="409"/>
      <c r="AT1147" s="409"/>
      <c r="AU1147" s="409"/>
      <c r="AV1147" s="422"/>
      <c r="AW1147" s="422"/>
      <c r="AX1147" s="79"/>
      <c r="BC1147" s="409"/>
      <c r="BD1147" s="409"/>
      <c r="BE1147" s="409"/>
      <c r="BF1147" s="422"/>
      <c r="BG1147" s="422"/>
      <c r="BH1147" s="79"/>
      <c r="BM1147" s="409"/>
      <c r="BN1147" s="409"/>
      <c r="BO1147" s="409"/>
      <c r="BP1147" s="422"/>
      <c r="BQ1147" s="422"/>
      <c r="BR1147" s="79"/>
      <c r="BW1147" s="79"/>
      <c r="BX1147" s="79"/>
      <c r="BY1147" s="79"/>
      <c r="BZ1147" s="422"/>
      <c r="CA1147" s="422"/>
      <c r="CB1147" s="79"/>
      <c r="CG1147" s="409"/>
      <c r="CH1147" s="409"/>
      <c r="CI1147" s="409"/>
      <c r="CJ1147" s="422"/>
      <c r="CK1147" s="422"/>
      <c r="CL1147" s="79"/>
      <c r="CQ1147" s="409"/>
      <c r="CR1147" s="409"/>
      <c r="CS1147" s="409"/>
      <c r="CT1147" s="422"/>
      <c r="CU1147" s="422"/>
    </row>
    <row r="1148" spans="5:99">
      <c r="E1148" s="79"/>
      <c r="F1148" s="79"/>
      <c r="G1148" s="79"/>
      <c r="H1148" s="79"/>
      <c r="I1148" s="79"/>
      <c r="J1148" s="79"/>
      <c r="O1148" s="409"/>
      <c r="P1148" s="409"/>
      <c r="Q1148" s="409"/>
      <c r="R1148" s="422"/>
      <c r="S1148" s="422"/>
      <c r="T1148" s="79"/>
      <c r="Y1148" s="409"/>
      <c r="Z1148" s="409"/>
      <c r="AA1148" s="409"/>
      <c r="AB1148" s="422"/>
      <c r="AC1148" s="422"/>
      <c r="AD1148" s="79"/>
      <c r="AI1148" s="409"/>
      <c r="AJ1148" s="409"/>
      <c r="AK1148" s="409"/>
      <c r="AL1148" s="79"/>
      <c r="AM1148" s="79"/>
      <c r="AN1148" s="79"/>
      <c r="AS1148" s="409"/>
      <c r="AT1148" s="409"/>
      <c r="AU1148" s="409"/>
      <c r="AV1148" s="422"/>
      <c r="AW1148" s="422"/>
      <c r="AX1148" s="79"/>
      <c r="BC1148" s="409"/>
      <c r="BD1148" s="409"/>
      <c r="BE1148" s="409"/>
      <c r="BF1148" s="422"/>
      <c r="BG1148" s="422"/>
      <c r="BH1148" s="79"/>
      <c r="BM1148" s="409"/>
      <c r="BN1148" s="409"/>
      <c r="BO1148" s="409"/>
      <c r="BP1148" s="422"/>
      <c r="BQ1148" s="422"/>
      <c r="BR1148" s="79"/>
      <c r="BW1148" s="79"/>
      <c r="BX1148" s="79"/>
      <c r="BY1148" s="79"/>
      <c r="BZ1148" s="422"/>
      <c r="CA1148" s="422"/>
      <c r="CB1148" s="79"/>
      <c r="CG1148" s="409"/>
      <c r="CH1148" s="409"/>
      <c r="CI1148" s="409"/>
      <c r="CJ1148" s="422"/>
      <c r="CK1148" s="422"/>
      <c r="CL1148" s="79"/>
      <c r="CQ1148" s="409"/>
      <c r="CR1148" s="409"/>
      <c r="CS1148" s="409"/>
      <c r="CT1148" s="422"/>
      <c r="CU1148" s="422"/>
    </row>
    <row r="1149" spans="5:99">
      <c r="E1149" s="79"/>
      <c r="F1149" s="79"/>
      <c r="G1149" s="79"/>
      <c r="H1149" s="79"/>
      <c r="I1149" s="79"/>
      <c r="J1149" s="79"/>
      <c r="O1149" s="409"/>
      <c r="P1149" s="409"/>
      <c r="Q1149" s="409"/>
      <c r="R1149" s="422"/>
      <c r="S1149" s="422"/>
      <c r="T1149" s="79"/>
      <c r="Y1149" s="409"/>
      <c r="Z1149" s="409"/>
      <c r="AA1149" s="409"/>
      <c r="AB1149" s="422"/>
      <c r="AC1149" s="422"/>
      <c r="AD1149" s="79"/>
      <c r="AI1149" s="409"/>
      <c r="AJ1149" s="409"/>
      <c r="AK1149" s="409"/>
      <c r="AL1149" s="79"/>
      <c r="AM1149" s="79"/>
      <c r="AN1149" s="79"/>
      <c r="AS1149" s="409"/>
      <c r="AT1149" s="409"/>
      <c r="AU1149" s="409"/>
      <c r="AV1149" s="422"/>
      <c r="AW1149" s="422"/>
      <c r="AX1149" s="79"/>
      <c r="BC1149" s="409"/>
      <c r="BD1149" s="409"/>
      <c r="BE1149" s="409"/>
      <c r="BF1149" s="422"/>
      <c r="BG1149" s="422"/>
      <c r="BH1149" s="79"/>
      <c r="BM1149" s="409"/>
      <c r="BN1149" s="409"/>
      <c r="BO1149" s="409"/>
      <c r="BP1149" s="422"/>
      <c r="BQ1149" s="422"/>
      <c r="BR1149" s="79"/>
      <c r="BW1149" s="79"/>
      <c r="BX1149" s="79"/>
      <c r="BY1149" s="79"/>
      <c r="BZ1149" s="422"/>
      <c r="CA1149" s="422"/>
      <c r="CB1149" s="79"/>
      <c r="CG1149" s="409"/>
      <c r="CH1149" s="409"/>
      <c r="CI1149" s="409"/>
      <c r="CJ1149" s="422"/>
      <c r="CK1149" s="422"/>
      <c r="CL1149" s="79"/>
      <c r="CQ1149" s="409"/>
      <c r="CR1149" s="409"/>
      <c r="CS1149" s="409"/>
      <c r="CT1149" s="422"/>
      <c r="CU1149" s="422"/>
    </row>
    <row r="1150" spans="5:99">
      <c r="E1150" s="79"/>
      <c r="F1150" s="79"/>
      <c r="G1150" s="79"/>
      <c r="H1150" s="79"/>
      <c r="I1150" s="79"/>
      <c r="J1150" s="79"/>
      <c r="O1150" s="409"/>
      <c r="P1150" s="409"/>
      <c r="Q1150" s="409"/>
      <c r="R1150" s="422"/>
      <c r="S1150" s="422"/>
      <c r="T1150" s="79"/>
      <c r="Y1150" s="409"/>
      <c r="Z1150" s="409"/>
      <c r="AA1150" s="409"/>
      <c r="AB1150" s="422"/>
      <c r="AC1150" s="422"/>
      <c r="AD1150" s="79"/>
      <c r="AI1150" s="409"/>
      <c r="AJ1150" s="409"/>
      <c r="AK1150" s="409"/>
      <c r="AL1150" s="79"/>
      <c r="AM1150" s="79"/>
      <c r="AN1150" s="79"/>
      <c r="AS1150" s="409"/>
      <c r="AT1150" s="409"/>
      <c r="AU1150" s="409"/>
      <c r="AV1150" s="422"/>
      <c r="AW1150" s="422"/>
      <c r="AX1150" s="79"/>
      <c r="BC1150" s="409"/>
      <c r="BD1150" s="409"/>
      <c r="BE1150" s="409"/>
      <c r="BF1150" s="422"/>
      <c r="BG1150" s="422"/>
      <c r="BH1150" s="79"/>
      <c r="BM1150" s="409"/>
      <c r="BN1150" s="409"/>
      <c r="BO1150" s="409"/>
      <c r="BP1150" s="422"/>
      <c r="BQ1150" s="422"/>
      <c r="BR1150" s="79"/>
      <c r="BW1150" s="79"/>
      <c r="BX1150" s="79"/>
      <c r="BY1150" s="79"/>
      <c r="BZ1150" s="422"/>
      <c r="CA1150" s="422"/>
      <c r="CB1150" s="79"/>
      <c r="CG1150" s="409"/>
      <c r="CH1150" s="409"/>
      <c r="CI1150" s="409"/>
      <c r="CJ1150" s="422"/>
      <c r="CK1150" s="422"/>
      <c r="CL1150" s="79"/>
      <c r="CQ1150" s="409"/>
      <c r="CR1150" s="409"/>
      <c r="CS1150" s="409"/>
      <c r="CT1150" s="422"/>
      <c r="CU1150" s="422"/>
    </row>
    <row r="1151" spans="5:99">
      <c r="E1151" s="79"/>
      <c r="F1151" s="79"/>
      <c r="G1151" s="79"/>
      <c r="H1151" s="79"/>
      <c r="I1151" s="79"/>
      <c r="J1151" s="79"/>
      <c r="O1151" s="409"/>
      <c r="P1151" s="409"/>
      <c r="Q1151" s="409"/>
      <c r="R1151" s="422"/>
      <c r="S1151" s="422"/>
      <c r="T1151" s="79"/>
      <c r="Y1151" s="409"/>
      <c r="Z1151" s="409"/>
      <c r="AA1151" s="409"/>
      <c r="AB1151" s="422"/>
      <c r="AC1151" s="422"/>
      <c r="AD1151" s="79"/>
      <c r="AI1151" s="409"/>
      <c r="AJ1151" s="409"/>
      <c r="AK1151" s="409"/>
      <c r="AL1151" s="79"/>
      <c r="AM1151" s="79"/>
      <c r="AN1151" s="79"/>
      <c r="AS1151" s="409"/>
      <c r="AT1151" s="409"/>
      <c r="AU1151" s="409"/>
      <c r="AV1151" s="422"/>
      <c r="AW1151" s="422"/>
      <c r="AX1151" s="79"/>
      <c r="BC1151" s="409"/>
      <c r="BD1151" s="409"/>
      <c r="BE1151" s="409"/>
      <c r="BF1151" s="422"/>
      <c r="BG1151" s="422"/>
      <c r="BH1151" s="79"/>
      <c r="BM1151" s="409"/>
      <c r="BN1151" s="409"/>
      <c r="BO1151" s="409"/>
      <c r="BP1151" s="422"/>
      <c r="BQ1151" s="422"/>
      <c r="BR1151" s="79"/>
      <c r="BW1151" s="79"/>
      <c r="BX1151" s="79"/>
      <c r="BY1151" s="79"/>
      <c r="BZ1151" s="422"/>
      <c r="CA1151" s="422"/>
      <c r="CB1151" s="79"/>
      <c r="CG1151" s="409"/>
      <c r="CH1151" s="409"/>
      <c r="CI1151" s="409"/>
      <c r="CJ1151" s="422"/>
      <c r="CK1151" s="422"/>
      <c r="CL1151" s="79"/>
      <c r="CQ1151" s="409"/>
      <c r="CR1151" s="409"/>
      <c r="CS1151" s="409"/>
      <c r="CT1151" s="422"/>
      <c r="CU1151" s="422"/>
    </row>
    <row r="1152" spans="5:99">
      <c r="E1152" s="79"/>
      <c r="F1152" s="79"/>
      <c r="G1152" s="79"/>
      <c r="H1152" s="79"/>
      <c r="I1152" s="79"/>
      <c r="J1152" s="79"/>
      <c r="O1152" s="409"/>
      <c r="P1152" s="409"/>
      <c r="Q1152" s="409"/>
      <c r="R1152" s="422"/>
      <c r="S1152" s="422"/>
      <c r="T1152" s="79"/>
      <c r="Y1152" s="409"/>
      <c r="Z1152" s="409"/>
      <c r="AA1152" s="409"/>
      <c r="AB1152" s="422"/>
      <c r="AC1152" s="422"/>
      <c r="AD1152" s="79"/>
      <c r="AI1152" s="409"/>
      <c r="AJ1152" s="409"/>
      <c r="AK1152" s="409"/>
      <c r="AL1152" s="79"/>
      <c r="AM1152" s="79"/>
      <c r="AN1152" s="79"/>
      <c r="AS1152" s="409"/>
      <c r="AT1152" s="409"/>
      <c r="AU1152" s="409"/>
      <c r="AV1152" s="422"/>
      <c r="AW1152" s="422"/>
      <c r="AX1152" s="79"/>
      <c r="BC1152" s="409"/>
      <c r="BD1152" s="409"/>
      <c r="BE1152" s="409"/>
      <c r="BF1152" s="422"/>
      <c r="BG1152" s="422"/>
      <c r="BH1152" s="79"/>
      <c r="BM1152" s="409"/>
      <c r="BN1152" s="409"/>
      <c r="BO1152" s="409"/>
      <c r="BP1152" s="422"/>
      <c r="BQ1152" s="422"/>
      <c r="BR1152" s="79"/>
      <c r="BW1152" s="79"/>
      <c r="BX1152" s="79"/>
      <c r="BY1152" s="79"/>
      <c r="BZ1152" s="422"/>
      <c r="CA1152" s="422"/>
      <c r="CB1152" s="79"/>
      <c r="CG1152" s="409"/>
      <c r="CH1152" s="409"/>
      <c r="CI1152" s="409"/>
      <c r="CJ1152" s="422"/>
      <c r="CK1152" s="422"/>
      <c r="CL1152" s="79"/>
      <c r="CQ1152" s="409"/>
      <c r="CR1152" s="409"/>
      <c r="CS1152" s="409"/>
      <c r="CT1152" s="422"/>
      <c r="CU1152" s="422"/>
    </row>
    <row r="1153" spans="5:99">
      <c r="E1153" s="79"/>
      <c r="F1153" s="79"/>
      <c r="G1153" s="79"/>
      <c r="H1153" s="79"/>
      <c r="I1153" s="79"/>
      <c r="J1153" s="79"/>
      <c r="O1153" s="409"/>
      <c r="P1153" s="409"/>
      <c r="Q1153" s="409"/>
      <c r="R1153" s="422"/>
      <c r="S1153" s="422"/>
      <c r="T1153" s="79"/>
      <c r="Y1153" s="409"/>
      <c r="Z1153" s="409"/>
      <c r="AA1153" s="409"/>
      <c r="AB1153" s="422"/>
      <c r="AC1153" s="422"/>
      <c r="AD1153" s="79"/>
      <c r="AI1153" s="409"/>
      <c r="AJ1153" s="409"/>
      <c r="AK1153" s="409"/>
      <c r="AL1153" s="79"/>
      <c r="AM1153" s="79"/>
      <c r="AN1153" s="79"/>
      <c r="AS1153" s="409"/>
      <c r="AT1153" s="409"/>
      <c r="AU1153" s="409"/>
      <c r="AV1153" s="422"/>
      <c r="AW1153" s="422"/>
      <c r="AX1153" s="79"/>
      <c r="BC1153" s="409"/>
      <c r="BD1153" s="409"/>
      <c r="BE1153" s="409"/>
      <c r="BF1153" s="422"/>
      <c r="BG1153" s="422"/>
      <c r="BH1153" s="79"/>
      <c r="BM1153" s="409"/>
      <c r="BN1153" s="409"/>
      <c r="BO1153" s="409"/>
      <c r="BP1153" s="422"/>
      <c r="BQ1153" s="422"/>
      <c r="BR1153" s="79"/>
      <c r="BW1153" s="79"/>
      <c r="BX1153" s="79"/>
      <c r="BY1153" s="79"/>
      <c r="BZ1153" s="422"/>
      <c r="CA1153" s="422"/>
      <c r="CB1153" s="79"/>
      <c r="CG1153" s="409"/>
      <c r="CH1153" s="409"/>
      <c r="CI1153" s="409"/>
      <c r="CJ1153" s="422"/>
      <c r="CK1153" s="422"/>
      <c r="CL1153" s="79"/>
      <c r="CQ1153" s="409"/>
      <c r="CR1153" s="409"/>
      <c r="CS1153" s="409"/>
      <c r="CT1153" s="422"/>
      <c r="CU1153" s="422"/>
    </row>
    <row r="1154" spans="5:99">
      <c r="E1154" s="79"/>
      <c r="F1154" s="79"/>
      <c r="G1154" s="79"/>
      <c r="H1154" s="79"/>
      <c r="I1154" s="79"/>
      <c r="J1154" s="79"/>
      <c r="O1154" s="409"/>
      <c r="P1154" s="409"/>
      <c r="Q1154" s="409"/>
      <c r="R1154" s="422"/>
      <c r="S1154" s="422"/>
      <c r="T1154" s="79"/>
      <c r="Y1154" s="409"/>
      <c r="Z1154" s="409"/>
      <c r="AA1154" s="409"/>
      <c r="AB1154" s="422"/>
      <c r="AC1154" s="422"/>
      <c r="AD1154" s="79"/>
      <c r="AI1154" s="409"/>
      <c r="AJ1154" s="409"/>
      <c r="AK1154" s="409"/>
      <c r="AL1154" s="79"/>
      <c r="AM1154" s="79"/>
      <c r="AN1154" s="79"/>
      <c r="AS1154" s="409"/>
      <c r="AT1154" s="409"/>
      <c r="AU1154" s="409"/>
      <c r="AV1154" s="422"/>
      <c r="AW1154" s="422"/>
      <c r="AX1154" s="79"/>
      <c r="BC1154" s="409"/>
      <c r="BD1154" s="409"/>
      <c r="BE1154" s="409"/>
      <c r="BF1154" s="422"/>
      <c r="BG1154" s="422"/>
      <c r="BH1154" s="79"/>
      <c r="BM1154" s="409"/>
      <c r="BN1154" s="409"/>
      <c r="BO1154" s="409"/>
      <c r="BP1154" s="422"/>
      <c r="BQ1154" s="422"/>
      <c r="BR1154" s="79"/>
      <c r="BW1154" s="79"/>
      <c r="BX1154" s="79"/>
      <c r="BY1154" s="79"/>
      <c r="BZ1154" s="422"/>
      <c r="CA1154" s="422"/>
      <c r="CB1154" s="79"/>
      <c r="CG1154" s="409"/>
      <c r="CH1154" s="409"/>
      <c r="CI1154" s="409"/>
      <c r="CJ1154" s="422"/>
      <c r="CK1154" s="422"/>
      <c r="CL1154" s="79"/>
      <c r="CQ1154" s="409"/>
      <c r="CR1154" s="409"/>
      <c r="CS1154" s="409"/>
      <c r="CT1154" s="422"/>
      <c r="CU1154" s="422"/>
    </row>
    <row r="1155" spans="5:99">
      <c r="E1155" s="79"/>
      <c r="F1155" s="79"/>
      <c r="G1155" s="79"/>
      <c r="H1155" s="79"/>
      <c r="I1155" s="79"/>
      <c r="J1155" s="79"/>
      <c r="O1155" s="409"/>
      <c r="P1155" s="409"/>
      <c r="Q1155" s="409"/>
      <c r="R1155" s="422"/>
      <c r="S1155" s="422"/>
      <c r="T1155" s="79"/>
      <c r="Y1155" s="409"/>
      <c r="Z1155" s="409"/>
      <c r="AA1155" s="409"/>
      <c r="AB1155" s="422"/>
      <c r="AC1155" s="422"/>
      <c r="AD1155" s="79"/>
      <c r="AI1155" s="409"/>
      <c r="AJ1155" s="409"/>
      <c r="AK1155" s="409"/>
      <c r="AL1155" s="79"/>
      <c r="AM1155" s="79"/>
      <c r="AN1155" s="79"/>
      <c r="AS1155" s="409"/>
      <c r="AT1155" s="409"/>
      <c r="AU1155" s="409"/>
      <c r="AV1155" s="422"/>
      <c r="AW1155" s="422"/>
      <c r="AX1155" s="79"/>
      <c r="BC1155" s="409"/>
      <c r="BD1155" s="409"/>
      <c r="BE1155" s="409"/>
      <c r="BF1155" s="422"/>
      <c r="BG1155" s="422"/>
      <c r="BH1155" s="79"/>
      <c r="BM1155" s="409"/>
      <c r="BN1155" s="409"/>
      <c r="BO1155" s="409"/>
      <c r="BP1155" s="422"/>
      <c r="BQ1155" s="422"/>
      <c r="BR1155" s="79"/>
      <c r="BW1155" s="79"/>
      <c r="BX1155" s="79"/>
      <c r="BY1155" s="79"/>
      <c r="BZ1155" s="422"/>
      <c r="CA1155" s="422"/>
      <c r="CB1155" s="79"/>
      <c r="CG1155" s="409"/>
      <c r="CH1155" s="409"/>
      <c r="CI1155" s="409"/>
      <c r="CJ1155" s="422"/>
      <c r="CK1155" s="422"/>
      <c r="CL1155" s="79"/>
      <c r="CQ1155" s="409"/>
      <c r="CR1155" s="409"/>
      <c r="CS1155" s="409"/>
      <c r="CT1155" s="422"/>
      <c r="CU1155" s="422"/>
    </row>
    <row r="1156" spans="5:99">
      <c r="E1156" s="79"/>
      <c r="F1156" s="79"/>
      <c r="G1156" s="79"/>
      <c r="H1156" s="79"/>
      <c r="I1156" s="79"/>
      <c r="J1156" s="79"/>
      <c r="O1156" s="409"/>
      <c r="P1156" s="409"/>
      <c r="Q1156" s="409"/>
      <c r="R1156" s="422"/>
      <c r="S1156" s="422"/>
      <c r="T1156" s="79"/>
      <c r="Y1156" s="409"/>
      <c r="Z1156" s="409"/>
      <c r="AA1156" s="409"/>
      <c r="AB1156" s="422"/>
      <c r="AC1156" s="422"/>
      <c r="AD1156" s="79"/>
      <c r="AI1156" s="409"/>
      <c r="AJ1156" s="409"/>
      <c r="AK1156" s="409"/>
      <c r="AL1156" s="79"/>
      <c r="AM1156" s="79"/>
      <c r="AN1156" s="79"/>
      <c r="AS1156" s="409"/>
      <c r="AT1156" s="409"/>
      <c r="AU1156" s="409"/>
      <c r="AV1156" s="422"/>
      <c r="AW1156" s="422"/>
      <c r="AX1156" s="79"/>
      <c r="BC1156" s="409"/>
      <c r="BD1156" s="409"/>
      <c r="BE1156" s="409"/>
      <c r="BF1156" s="422"/>
      <c r="BG1156" s="422"/>
      <c r="BH1156" s="79"/>
      <c r="BM1156" s="409"/>
      <c r="BN1156" s="409"/>
      <c r="BO1156" s="409"/>
      <c r="BP1156" s="422"/>
      <c r="BQ1156" s="422"/>
      <c r="BR1156" s="79"/>
      <c r="BW1156" s="79"/>
      <c r="BX1156" s="79"/>
      <c r="BY1156" s="79"/>
      <c r="BZ1156" s="422"/>
      <c r="CA1156" s="422"/>
      <c r="CB1156" s="79"/>
      <c r="CG1156" s="409"/>
      <c r="CH1156" s="409"/>
      <c r="CI1156" s="409"/>
      <c r="CJ1156" s="422"/>
      <c r="CK1156" s="422"/>
      <c r="CL1156" s="79"/>
      <c r="CQ1156" s="409"/>
      <c r="CR1156" s="409"/>
      <c r="CS1156" s="409"/>
      <c r="CT1156" s="422"/>
      <c r="CU1156" s="422"/>
    </row>
    <row r="1157" spans="5:99">
      <c r="E1157" s="79"/>
      <c r="F1157" s="79"/>
      <c r="G1157" s="79"/>
      <c r="H1157" s="79"/>
      <c r="I1157" s="79"/>
      <c r="J1157" s="79"/>
      <c r="O1157" s="409"/>
      <c r="P1157" s="409"/>
      <c r="Q1157" s="409"/>
      <c r="R1157" s="422"/>
      <c r="S1157" s="422"/>
      <c r="T1157" s="79"/>
      <c r="Y1157" s="409"/>
      <c r="Z1157" s="409"/>
      <c r="AA1157" s="409"/>
      <c r="AB1157" s="422"/>
      <c r="AC1157" s="422"/>
      <c r="AD1157" s="79"/>
      <c r="AI1157" s="409"/>
      <c r="AJ1157" s="409"/>
      <c r="AK1157" s="409"/>
      <c r="AL1157" s="79"/>
      <c r="AM1157" s="79"/>
      <c r="AN1157" s="79"/>
      <c r="AS1157" s="409"/>
      <c r="AT1157" s="409"/>
      <c r="AU1157" s="409"/>
      <c r="AV1157" s="422"/>
      <c r="AW1157" s="422"/>
      <c r="AX1157" s="79"/>
      <c r="BC1157" s="409"/>
      <c r="BD1157" s="409"/>
      <c r="BE1157" s="409"/>
      <c r="BF1157" s="422"/>
      <c r="BG1157" s="422"/>
      <c r="BH1157" s="79"/>
      <c r="BM1157" s="409"/>
      <c r="BN1157" s="409"/>
      <c r="BO1157" s="409"/>
      <c r="BP1157" s="422"/>
      <c r="BQ1157" s="422"/>
      <c r="BR1157" s="79"/>
      <c r="BW1157" s="79"/>
      <c r="BX1157" s="79"/>
      <c r="BY1157" s="79"/>
      <c r="BZ1157" s="422"/>
      <c r="CA1157" s="422"/>
      <c r="CB1157" s="79"/>
      <c r="CG1157" s="409"/>
      <c r="CH1157" s="409"/>
      <c r="CI1157" s="409"/>
      <c r="CJ1157" s="422"/>
      <c r="CK1157" s="422"/>
      <c r="CL1157" s="79"/>
      <c r="CQ1157" s="409"/>
      <c r="CR1157" s="409"/>
      <c r="CS1157" s="409"/>
      <c r="CT1157" s="422"/>
      <c r="CU1157" s="422"/>
    </row>
    <row r="1158" spans="5:99">
      <c r="E1158" s="79"/>
      <c r="F1158" s="79"/>
      <c r="G1158" s="79"/>
      <c r="H1158" s="79"/>
      <c r="I1158" s="79"/>
      <c r="J1158" s="79"/>
      <c r="O1158" s="409"/>
      <c r="P1158" s="409"/>
      <c r="Q1158" s="409"/>
      <c r="R1158" s="422"/>
      <c r="S1158" s="422"/>
      <c r="T1158" s="79"/>
      <c r="Y1158" s="409"/>
      <c r="Z1158" s="409"/>
      <c r="AA1158" s="409"/>
      <c r="AB1158" s="422"/>
      <c r="AC1158" s="422"/>
      <c r="AD1158" s="79"/>
      <c r="AI1158" s="409"/>
      <c r="AJ1158" s="409"/>
      <c r="AK1158" s="409"/>
      <c r="AL1158" s="79"/>
      <c r="AM1158" s="79"/>
      <c r="AN1158" s="79"/>
      <c r="AS1158" s="409"/>
      <c r="AT1158" s="409"/>
      <c r="AU1158" s="409"/>
      <c r="AV1158" s="422"/>
      <c r="AW1158" s="422"/>
      <c r="AX1158" s="79"/>
      <c r="BC1158" s="409"/>
      <c r="BD1158" s="409"/>
      <c r="BE1158" s="409"/>
      <c r="BF1158" s="422"/>
      <c r="BG1158" s="422"/>
      <c r="BH1158" s="79"/>
      <c r="BM1158" s="409"/>
      <c r="BN1158" s="409"/>
      <c r="BO1158" s="409"/>
      <c r="BP1158" s="422"/>
      <c r="BQ1158" s="422"/>
      <c r="BR1158" s="79"/>
      <c r="BW1158" s="79"/>
      <c r="BX1158" s="79"/>
      <c r="BY1158" s="79"/>
      <c r="BZ1158" s="422"/>
      <c r="CA1158" s="422"/>
      <c r="CB1158" s="79"/>
      <c r="CG1158" s="409"/>
      <c r="CH1158" s="409"/>
      <c r="CI1158" s="409"/>
      <c r="CJ1158" s="422"/>
      <c r="CK1158" s="422"/>
      <c r="CL1158" s="79"/>
      <c r="CQ1158" s="409"/>
      <c r="CR1158" s="409"/>
      <c r="CS1158" s="409"/>
      <c r="CT1158" s="422"/>
      <c r="CU1158" s="422"/>
    </row>
    <row r="1159" spans="5:99">
      <c r="E1159" s="79"/>
      <c r="F1159" s="79"/>
      <c r="G1159" s="79"/>
      <c r="H1159" s="79"/>
      <c r="I1159" s="79"/>
      <c r="J1159" s="79"/>
      <c r="O1159" s="409"/>
      <c r="P1159" s="409"/>
      <c r="Q1159" s="409"/>
      <c r="R1159" s="422"/>
      <c r="S1159" s="422"/>
      <c r="T1159" s="79"/>
      <c r="Y1159" s="409"/>
      <c r="Z1159" s="409"/>
      <c r="AA1159" s="409"/>
      <c r="AB1159" s="422"/>
      <c r="AC1159" s="422"/>
      <c r="AD1159" s="79"/>
      <c r="AI1159" s="409"/>
      <c r="AJ1159" s="409"/>
      <c r="AK1159" s="409"/>
      <c r="AL1159" s="79"/>
      <c r="AM1159" s="79"/>
      <c r="AN1159" s="79"/>
      <c r="AS1159" s="409"/>
      <c r="AT1159" s="409"/>
      <c r="AU1159" s="409"/>
      <c r="AV1159" s="422"/>
      <c r="AW1159" s="422"/>
      <c r="AX1159" s="79"/>
      <c r="BC1159" s="409"/>
      <c r="BD1159" s="409"/>
      <c r="BE1159" s="409"/>
      <c r="BF1159" s="422"/>
      <c r="BG1159" s="422"/>
      <c r="BH1159" s="79"/>
      <c r="BM1159" s="409"/>
      <c r="BN1159" s="409"/>
      <c r="BO1159" s="409"/>
      <c r="BP1159" s="422"/>
      <c r="BQ1159" s="422"/>
      <c r="BR1159" s="79"/>
      <c r="BW1159" s="79"/>
      <c r="BX1159" s="79"/>
      <c r="BY1159" s="79"/>
      <c r="BZ1159" s="422"/>
      <c r="CA1159" s="422"/>
      <c r="CB1159" s="79"/>
      <c r="CG1159" s="409"/>
      <c r="CH1159" s="409"/>
      <c r="CI1159" s="409"/>
      <c r="CJ1159" s="422"/>
      <c r="CK1159" s="422"/>
      <c r="CL1159" s="79"/>
      <c r="CQ1159" s="409"/>
      <c r="CR1159" s="409"/>
      <c r="CS1159" s="409"/>
      <c r="CT1159" s="422"/>
      <c r="CU1159" s="422"/>
    </row>
    <row r="1160" spans="5:99">
      <c r="E1160" s="79"/>
      <c r="F1160" s="79"/>
      <c r="G1160" s="79"/>
      <c r="H1160" s="79"/>
      <c r="I1160" s="79"/>
      <c r="J1160" s="79"/>
      <c r="O1160" s="409"/>
      <c r="P1160" s="409"/>
      <c r="Q1160" s="409"/>
      <c r="R1160" s="422"/>
      <c r="S1160" s="422"/>
      <c r="T1160" s="79"/>
      <c r="Y1160" s="409"/>
      <c r="Z1160" s="409"/>
      <c r="AA1160" s="409"/>
      <c r="AB1160" s="422"/>
      <c r="AC1160" s="422"/>
      <c r="AD1160" s="79"/>
      <c r="AI1160" s="409"/>
      <c r="AJ1160" s="409"/>
      <c r="AK1160" s="409"/>
      <c r="AL1160" s="79"/>
      <c r="AM1160" s="79"/>
      <c r="AN1160" s="79"/>
      <c r="AS1160" s="409"/>
      <c r="AT1160" s="409"/>
      <c r="AU1160" s="409"/>
      <c r="AV1160" s="422"/>
      <c r="AW1160" s="422"/>
      <c r="AX1160" s="79"/>
      <c r="BC1160" s="409"/>
      <c r="BD1160" s="409"/>
      <c r="BE1160" s="409"/>
      <c r="BF1160" s="422"/>
      <c r="BG1160" s="422"/>
      <c r="BH1160" s="79"/>
      <c r="BM1160" s="409"/>
      <c r="BN1160" s="409"/>
      <c r="BO1160" s="409"/>
      <c r="BP1160" s="422"/>
      <c r="BQ1160" s="422"/>
      <c r="BR1160" s="79"/>
      <c r="BW1160" s="79"/>
      <c r="BX1160" s="79"/>
      <c r="BY1160" s="79"/>
      <c r="BZ1160" s="422"/>
      <c r="CA1160" s="422"/>
      <c r="CB1160" s="79"/>
      <c r="CG1160" s="409"/>
      <c r="CH1160" s="409"/>
      <c r="CI1160" s="409"/>
      <c r="CJ1160" s="422"/>
      <c r="CK1160" s="422"/>
      <c r="CL1160" s="79"/>
      <c r="CQ1160" s="409"/>
      <c r="CR1160" s="409"/>
      <c r="CS1160" s="409"/>
      <c r="CT1160" s="422"/>
      <c r="CU1160" s="422"/>
    </row>
    <row r="1161" spans="5:99">
      <c r="E1161" s="79"/>
      <c r="F1161" s="79"/>
      <c r="G1161" s="79"/>
      <c r="H1161" s="79"/>
      <c r="I1161" s="79"/>
      <c r="J1161" s="79"/>
      <c r="O1161" s="409"/>
      <c r="P1161" s="409"/>
      <c r="Q1161" s="409"/>
      <c r="R1161" s="422"/>
      <c r="S1161" s="422"/>
      <c r="T1161" s="79"/>
      <c r="Y1161" s="409"/>
      <c r="Z1161" s="409"/>
      <c r="AA1161" s="409"/>
      <c r="AB1161" s="422"/>
      <c r="AC1161" s="422"/>
      <c r="AD1161" s="79"/>
      <c r="AI1161" s="409"/>
      <c r="AJ1161" s="409"/>
      <c r="AK1161" s="409"/>
      <c r="AL1161" s="79"/>
      <c r="AM1161" s="79"/>
      <c r="AN1161" s="79"/>
      <c r="AS1161" s="409"/>
      <c r="AT1161" s="409"/>
      <c r="AU1161" s="409"/>
      <c r="AV1161" s="422"/>
      <c r="AW1161" s="422"/>
      <c r="AX1161" s="79"/>
      <c r="BC1161" s="409"/>
      <c r="BD1161" s="409"/>
      <c r="BE1161" s="409"/>
      <c r="BF1161" s="422"/>
      <c r="BG1161" s="422"/>
      <c r="BH1161" s="79"/>
      <c r="BM1161" s="409"/>
      <c r="BN1161" s="409"/>
      <c r="BO1161" s="409"/>
      <c r="BP1161" s="422"/>
      <c r="BQ1161" s="422"/>
      <c r="BR1161" s="79"/>
      <c r="BW1161" s="79"/>
      <c r="BX1161" s="79"/>
      <c r="BY1161" s="79"/>
      <c r="BZ1161" s="422"/>
      <c r="CA1161" s="422"/>
      <c r="CB1161" s="79"/>
      <c r="CG1161" s="409"/>
      <c r="CH1161" s="409"/>
      <c r="CI1161" s="409"/>
      <c r="CJ1161" s="422"/>
      <c r="CK1161" s="422"/>
      <c r="CL1161" s="79"/>
      <c r="CQ1161" s="409"/>
      <c r="CR1161" s="409"/>
      <c r="CS1161" s="409"/>
      <c r="CT1161" s="422"/>
      <c r="CU1161" s="422"/>
    </row>
    <row r="1162" spans="5:99">
      <c r="E1162" s="79"/>
      <c r="F1162" s="79"/>
      <c r="G1162" s="79"/>
      <c r="H1162" s="79"/>
      <c r="I1162" s="79"/>
      <c r="J1162" s="79"/>
      <c r="O1162" s="409"/>
      <c r="P1162" s="409"/>
      <c r="Q1162" s="409"/>
      <c r="R1162" s="422"/>
      <c r="S1162" s="422"/>
      <c r="T1162" s="79"/>
      <c r="Y1162" s="409"/>
      <c r="Z1162" s="409"/>
      <c r="AA1162" s="409"/>
      <c r="AB1162" s="422"/>
      <c r="AC1162" s="422"/>
      <c r="AD1162" s="79"/>
      <c r="AI1162" s="409"/>
      <c r="AJ1162" s="409"/>
      <c r="AK1162" s="409"/>
      <c r="AL1162" s="79"/>
      <c r="AM1162" s="79"/>
      <c r="AN1162" s="79"/>
      <c r="AS1162" s="409"/>
      <c r="AT1162" s="409"/>
      <c r="AU1162" s="409"/>
      <c r="AV1162" s="422"/>
      <c r="AW1162" s="422"/>
      <c r="AX1162" s="79"/>
      <c r="BC1162" s="409"/>
      <c r="BD1162" s="409"/>
      <c r="BE1162" s="409"/>
      <c r="BF1162" s="422"/>
      <c r="BG1162" s="422"/>
      <c r="BH1162" s="79"/>
      <c r="BM1162" s="409"/>
      <c r="BN1162" s="409"/>
      <c r="BO1162" s="409"/>
      <c r="BP1162" s="422"/>
      <c r="BQ1162" s="422"/>
      <c r="BR1162" s="79"/>
      <c r="BW1162" s="79"/>
      <c r="BX1162" s="79"/>
      <c r="BY1162" s="79"/>
      <c r="BZ1162" s="422"/>
      <c r="CA1162" s="422"/>
      <c r="CB1162" s="79"/>
      <c r="CG1162" s="409"/>
      <c r="CH1162" s="409"/>
      <c r="CI1162" s="409"/>
      <c r="CJ1162" s="422"/>
      <c r="CK1162" s="422"/>
      <c r="CL1162" s="79"/>
      <c r="CQ1162" s="409"/>
      <c r="CR1162" s="409"/>
      <c r="CS1162" s="409"/>
      <c r="CT1162" s="422"/>
      <c r="CU1162" s="422"/>
    </row>
    <row r="1163" spans="5:99">
      <c r="E1163" s="79"/>
      <c r="F1163" s="79"/>
      <c r="G1163" s="79"/>
      <c r="H1163" s="79"/>
      <c r="I1163" s="79"/>
      <c r="J1163" s="79"/>
      <c r="O1163" s="409"/>
      <c r="P1163" s="409"/>
      <c r="Q1163" s="409"/>
      <c r="R1163" s="422"/>
      <c r="S1163" s="422"/>
      <c r="T1163" s="79"/>
      <c r="Y1163" s="409"/>
      <c r="Z1163" s="409"/>
      <c r="AA1163" s="409"/>
      <c r="AB1163" s="422"/>
      <c r="AC1163" s="422"/>
      <c r="AD1163" s="79"/>
      <c r="AI1163" s="409"/>
      <c r="AJ1163" s="409"/>
      <c r="AK1163" s="409"/>
      <c r="AL1163" s="79"/>
      <c r="AM1163" s="79"/>
      <c r="AN1163" s="79"/>
      <c r="AS1163" s="409"/>
      <c r="AT1163" s="409"/>
      <c r="AU1163" s="409"/>
      <c r="AV1163" s="422"/>
      <c r="AW1163" s="422"/>
      <c r="AX1163" s="79"/>
      <c r="BC1163" s="409"/>
      <c r="BD1163" s="409"/>
      <c r="BE1163" s="409"/>
      <c r="BF1163" s="422"/>
      <c r="BG1163" s="422"/>
      <c r="BH1163" s="79"/>
      <c r="BM1163" s="409"/>
      <c r="BN1163" s="409"/>
      <c r="BO1163" s="409"/>
      <c r="BP1163" s="422"/>
      <c r="BQ1163" s="422"/>
      <c r="BR1163" s="79"/>
      <c r="BW1163" s="79"/>
      <c r="BX1163" s="79"/>
      <c r="BY1163" s="79"/>
      <c r="BZ1163" s="422"/>
      <c r="CA1163" s="422"/>
      <c r="CB1163" s="79"/>
      <c r="CG1163" s="409"/>
      <c r="CH1163" s="409"/>
      <c r="CI1163" s="409"/>
      <c r="CJ1163" s="422"/>
      <c r="CK1163" s="422"/>
      <c r="CL1163" s="79"/>
      <c r="CQ1163" s="409"/>
      <c r="CR1163" s="409"/>
      <c r="CS1163" s="409"/>
      <c r="CT1163" s="422"/>
      <c r="CU1163" s="422"/>
    </row>
    <row r="1164" spans="5:99">
      <c r="E1164" s="79"/>
      <c r="F1164" s="79"/>
      <c r="G1164" s="79"/>
      <c r="H1164" s="79"/>
      <c r="I1164" s="79"/>
      <c r="J1164" s="79"/>
      <c r="O1164" s="409"/>
      <c r="P1164" s="409"/>
      <c r="Q1164" s="409"/>
      <c r="R1164" s="422"/>
      <c r="S1164" s="422"/>
      <c r="T1164" s="79"/>
      <c r="Y1164" s="409"/>
      <c r="Z1164" s="409"/>
      <c r="AA1164" s="409"/>
      <c r="AB1164" s="422"/>
      <c r="AC1164" s="422"/>
      <c r="AD1164" s="79"/>
      <c r="AI1164" s="409"/>
      <c r="AJ1164" s="409"/>
      <c r="AK1164" s="409"/>
      <c r="AL1164" s="79"/>
      <c r="AM1164" s="79"/>
      <c r="AN1164" s="79"/>
      <c r="AS1164" s="409"/>
      <c r="AT1164" s="409"/>
      <c r="AU1164" s="409"/>
      <c r="AV1164" s="422"/>
      <c r="AW1164" s="422"/>
      <c r="AX1164" s="79"/>
      <c r="BC1164" s="409"/>
      <c r="BD1164" s="409"/>
      <c r="BE1164" s="409"/>
      <c r="BF1164" s="422"/>
      <c r="BG1164" s="422"/>
      <c r="BH1164" s="79"/>
      <c r="BM1164" s="409"/>
      <c r="BN1164" s="409"/>
      <c r="BO1164" s="409"/>
      <c r="BP1164" s="422"/>
      <c r="BQ1164" s="422"/>
      <c r="BR1164" s="79"/>
      <c r="BW1164" s="79"/>
      <c r="BX1164" s="79"/>
      <c r="BY1164" s="79"/>
      <c r="BZ1164" s="422"/>
      <c r="CA1164" s="422"/>
      <c r="CB1164" s="79"/>
      <c r="CG1164" s="409"/>
      <c r="CH1164" s="409"/>
      <c r="CI1164" s="409"/>
      <c r="CJ1164" s="422"/>
      <c r="CK1164" s="422"/>
      <c r="CL1164" s="79"/>
      <c r="CQ1164" s="409"/>
      <c r="CR1164" s="409"/>
      <c r="CS1164" s="409"/>
      <c r="CT1164" s="422"/>
      <c r="CU1164" s="422"/>
    </row>
    <row r="1165" spans="5:99">
      <c r="E1165" s="79"/>
      <c r="F1165" s="79"/>
      <c r="G1165" s="79"/>
      <c r="H1165" s="79"/>
      <c r="I1165" s="79"/>
      <c r="J1165" s="79"/>
      <c r="O1165" s="409"/>
      <c r="P1165" s="409"/>
      <c r="Q1165" s="409"/>
      <c r="R1165" s="422"/>
      <c r="S1165" s="422"/>
      <c r="T1165" s="79"/>
      <c r="Y1165" s="409"/>
      <c r="Z1165" s="409"/>
      <c r="AA1165" s="409"/>
      <c r="AB1165" s="422"/>
      <c r="AC1165" s="422"/>
      <c r="AD1165" s="79"/>
      <c r="AI1165" s="409"/>
      <c r="AJ1165" s="409"/>
      <c r="AK1165" s="409"/>
      <c r="AL1165" s="79"/>
      <c r="AM1165" s="79"/>
      <c r="AN1165" s="79"/>
      <c r="AS1165" s="409"/>
      <c r="AT1165" s="409"/>
      <c r="AU1165" s="409"/>
      <c r="AV1165" s="422"/>
      <c r="AW1165" s="422"/>
      <c r="AX1165" s="79"/>
      <c r="BC1165" s="409"/>
      <c r="BD1165" s="409"/>
      <c r="BE1165" s="409"/>
      <c r="BF1165" s="422"/>
      <c r="BG1165" s="422"/>
      <c r="BH1165" s="79"/>
      <c r="BM1165" s="409"/>
      <c r="BN1165" s="409"/>
      <c r="BO1165" s="409"/>
      <c r="BP1165" s="422"/>
      <c r="BQ1165" s="422"/>
      <c r="BR1165" s="79"/>
      <c r="BW1165" s="79"/>
      <c r="BX1165" s="79"/>
      <c r="BY1165" s="79"/>
      <c r="BZ1165" s="422"/>
      <c r="CA1165" s="422"/>
      <c r="CB1165" s="79"/>
      <c r="CG1165" s="409"/>
      <c r="CH1165" s="409"/>
      <c r="CI1165" s="409"/>
      <c r="CJ1165" s="422"/>
      <c r="CK1165" s="422"/>
      <c r="CL1165" s="79"/>
      <c r="CQ1165" s="409"/>
      <c r="CR1165" s="409"/>
      <c r="CS1165" s="409"/>
      <c r="CT1165" s="422"/>
      <c r="CU1165" s="422"/>
    </row>
    <row r="1166" spans="5:99">
      <c r="E1166" s="79"/>
      <c r="F1166" s="79"/>
      <c r="G1166" s="79"/>
      <c r="H1166" s="79"/>
      <c r="I1166" s="79"/>
      <c r="J1166" s="79"/>
      <c r="O1166" s="409"/>
      <c r="P1166" s="409"/>
      <c r="Q1166" s="409"/>
      <c r="R1166" s="422"/>
      <c r="S1166" s="422"/>
      <c r="T1166" s="79"/>
      <c r="Y1166" s="409"/>
      <c r="Z1166" s="409"/>
      <c r="AA1166" s="409"/>
      <c r="AB1166" s="422"/>
      <c r="AC1166" s="422"/>
      <c r="AD1166" s="79"/>
      <c r="AI1166" s="409"/>
      <c r="AJ1166" s="409"/>
      <c r="AK1166" s="409"/>
      <c r="AL1166" s="79"/>
      <c r="AM1166" s="79"/>
      <c r="AN1166" s="79"/>
      <c r="AS1166" s="409"/>
      <c r="AT1166" s="409"/>
      <c r="AU1166" s="409"/>
      <c r="AV1166" s="422"/>
      <c r="AW1166" s="422"/>
      <c r="AX1166" s="79"/>
      <c r="BC1166" s="409"/>
      <c r="BD1166" s="409"/>
      <c r="BE1166" s="409"/>
      <c r="BF1166" s="422"/>
      <c r="BG1166" s="422"/>
      <c r="BH1166" s="79"/>
      <c r="BM1166" s="409"/>
      <c r="BN1166" s="409"/>
      <c r="BO1166" s="409"/>
      <c r="BP1166" s="422"/>
      <c r="BQ1166" s="422"/>
      <c r="BR1166" s="79"/>
      <c r="BW1166" s="79"/>
      <c r="BX1166" s="79"/>
      <c r="BY1166" s="79"/>
      <c r="BZ1166" s="422"/>
      <c r="CA1166" s="422"/>
      <c r="CB1166" s="79"/>
      <c r="CG1166" s="409"/>
      <c r="CH1166" s="409"/>
      <c r="CI1166" s="409"/>
      <c r="CJ1166" s="422"/>
      <c r="CK1166" s="422"/>
      <c r="CL1166" s="79"/>
      <c r="CQ1166" s="409"/>
      <c r="CR1166" s="409"/>
      <c r="CS1166" s="409"/>
      <c r="CT1166" s="422"/>
      <c r="CU1166" s="422"/>
    </row>
    <row r="1167" spans="5:99">
      <c r="E1167" s="79"/>
      <c r="F1167" s="79"/>
      <c r="G1167" s="79"/>
      <c r="H1167" s="79"/>
      <c r="I1167" s="79"/>
      <c r="J1167" s="79"/>
      <c r="O1167" s="409"/>
      <c r="P1167" s="409"/>
      <c r="Q1167" s="409"/>
      <c r="R1167" s="422"/>
      <c r="S1167" s="422"/>
      <c r="T1167" s="79"/>
      <c r="Y1167" s="409"/>
      <c r="Z1167" s="409"/>
      <c r="AA1167" s="409"/>
      <c r="AB1167" s="422"/>
      <c r="AC1167" s="422"/>
      <c r="AD1167" s="79"/>
      <c r="AI1167" s="409"/>
      <c r="AJ1167" s="409"/>
      <c r="AK1167" s="409"/>
      <c r="AL1167" s="79"/>
      <c r="AM1167" s="79"/>
      <c r="AN1167" s="79"/>
      <c r="AS1167" s="409"/>
      <c r="AT1167" s="409"/>
      <c r="AU1167" s="409"/>
      <c r="AV1167" s="422"/>
      <c r="AW1167" s="422"/>
      <c r="AX1167" s="79"/>
      <c r="BC1167" s="409"/>
      <c r="BD1167" s="409"/>
      <c r="BE1167" s="409"/>
      <c r="BF1167" s="422"/>
      <c r="BG1167" s="422"/>
      <c r="BH1167" s="79"/>
      <c r="BM1167" s="409"/>
      <c r="BN1167" s="409"/>
      <c r="BO1167" s="409"/>
      <c r="BP1167" s="422"/>
      <c r="BQ1167" s="422"/>
      <c r="BR1167" s="79"/>
      <c r="BW1167" s="79"/>
      <c r="BX1167" s="79"/>
      <c r="BY1167" s="79"/>
      <c r="BZ1167" s="422"/>
      <c r="CA1167" s="422"/>
      <c r="CB1167" s="79"/>
      <c r="CG1167" s="409"/>
      <c r="CH1167" s="409"/>
      <c r="CI1167" s="409"/>
      <c r="CJ1167" s="422"/>
      <c r="CK1167" s="422"/>
      <c r="CL1167" s="79"/>
      <c r="CQ1167" s="409"/>
      <c r="CR1167" s="409"/>
      <c r="CS1167" s="409"/>
      <c r="CT1167" s="422"/>
      <c r="CU1167" s="422"/>
    </row>
    <row r="1168" spans="5:99">
      <c r="E1168" s="79"/>
      <c r="F1168" s="79"/>
      <c r="G1168" s="79"/>
      <c r="H1168" s="79"/>
      <c r="I1168" s="79"/>
      <c r="J1168" s="79"/>
      <c r="O1168" s="409"/>
      <c r="P1168" s="409"/>
      <c r="Q1168" s="409"/>
      <c r="R1168" s="422"/>
      <c r="S1168" s="422"/>
      <c r="T1168" s="79"/>
      <c r="Y1168" s="409"/>
      <c r="Z1168" s="409"/>
      <c r="AA1168" s="409"/>
      <c r="AB1168" s="422"/>
      <c r="AC1168" s="422"/>
      <c r="AD1168" s="79"/>
      <c r="AI1168" s="409"/>
      <c r="AJ1168" s="409"/>
      <c r="AK1168" s="409"/>
      <c r="AL1168" s="79"/>
      <c r="AM1168" s="79"/>
      <c r="AN1168" s="79"/>
      <c r="AS1168" s="409"/>
      <c r="AT1168" s="409"/>
      <c r="AU1168" s="409"/>
      <c r="AV1168" s="422"/>
      <c r="AW1168" s="422"/>
      <c r="AX1168" s="79"/>
      <c r="BC1168" s="409"/>
      <c r="BD1168" s="409"/>
      <c r="BE1168" s="409"/>
      <c r="BF1168" s="422"/>
      <c r="BG1168" s="422"/>
      <c r="BH1168" s="79"/>
      <c r="BM1168" s="409"/>
      <c r="BN1168" s="409"/>
      <c r="BO1168" s="409"/>
      <c r="BP1168" s="422"/>
      <c r="BQ1168" s="422"/>
      <c r="BR1168" s="79"/>
      <c r="BW1168" s="79"/>
      <c r="BX1168" s="79"/>
      <c r="BY1168" s="79"/>
      <c r="BZ1168" s="422"/>
      <c r="CA1168" s="422"/>
      <c r="CB1168" s="79"/>
      <c r="CG1168" s="409"/>
      <c r="CH1168" s="409"/>
      <c r="CI1168" s="409"/>
      <c r="CJ1168" s="422"/>
      <c r="CK1168" s="422"/>
      <c r="CL1168" s="79"/>
      <c r="CQ1168" s="409"/>
      <c r="CR1168" s="409"/>
      <c r="CS1168" s="409"/>
      <c r="CT1168" s="422"/>
      <c r="CU1168" s="422"/>
    </row>
    <row r="1169" spans="5:99">
      <c r="E1169" s="79"/>
      <c r="F1169" s="79"/>
      <c r="G1169" s="79"/>
      <c r="H1169" s="79"/>
      <c r="I1169" s="79"/>
      <c r="J1169" s="79"/>
      <c r="O1169" s="409"/>
      <c r="P1169" s="409"/>
      <c r="Q1169" s="409"/>
      <c r="R1169" s="422"/>
      <c r="S1169" s="422"/>
      <c r="T1169" s="79"/>
      <c r="Y1169" s="409"/>
      <c r="Z1169" s="409"/>
      <c r="AA1169" s="409"/>
      <c r="AB1169" s="422"/>
      <c r="AC1169" s="422"/>
      <c r="AD1169" s="79"/>
      <c r="AI1169" s="409"/>
      <c r="AJ1169" s="409"/>
      <c r="AK1169" s="409"/>
      <c r="AL1169" s="79"/>
      <c r="AM1169" s="79"/>
      <c r="AN1169" s="79"/>
      <c r="AS1169" s="409"/>
      <c r="AT1169" s="409"/>
      <c r="AU1169" s="409"/>
      <c r="AV1169" s="422"/>
      <c r="AW1169" s="422"/>
      <c r="AX1169" s="79"/>
      <c r="BC1169" s="409"/>
      <c r="BD1169" s="409"/>
      <c r="BE1169" s="409"/>
      <c r="BF1169" s="422"/>
      <c r="BG1169" s="422"/>
      <c r="BH1169" s="79"/>
      <c r="BM1169" s="409"/>
      <c r="BN1169" s="409"/>
      <c r="BO1169" s="409"/>
      <c r="BP1169" s="422"/>
      <c r="BQ1169" s="422"/>
      <c r="BR1169" s="79"/>
      <c r="BW1169" s="79"/>
      <c r="BX1169" s="79"/>
      <c r="BY1169" s="79"/>
      <c r="BZ1169" s="422"/>
      <c r="CA1169" s="422"/>
      <c r="CB1169" s="79"/>
      <c r="CG1169" s="409"/>
      <c r="CH1169" s="409"/>
      <c r="CI1169" s="409"/>
      <c r="CJ1169" s="422"/>
      <c r="CK1169" s="422"/>
      <c r="CL1169" s="79"/>
      <c r="CQ1169" s="409"/>
      <c r="CR1169" s="409"/>
      <c r="CS1169" s="409"/>
      <c r="CT1169" s="422"/>
      <c r="CU1169" s="422"/>
    </row>
    <row r="1170" spans="5:99">
      <c r="E1170" s="79"/>
      <c r="F1170" s="79"/>
      <c r="G1170" s="79"/>
      <c r="H1170" s="79"/>
      <c r="I1170" s="79"/>
      <c r="J1170" s="79"/>
      <c r="O1170" s="409"/>
      <c r="P1170" s="409"/>
      <c r="Q1170" s="409"/>
      <c r="R1170" s="422"/>
      <c r="S1170" s="422"/>
      <c r="T1170" s="79"/>
      <c r="Y1170" s="409"/>
      <c r="Z1170" s="409"/>
      <c r="AA1170" s="409"/>
      <c r="AB1170" s="422"/>
      <c r="AC1170" s="422"/>
      <c r="AD1170" s="79"/>
      <c r="AI1170" s="409"/>
      <c r="AJ1170" s="409"/>
      <c r="AK1170" s="409"/>
      <c r="AL1170" s="79"/>
      <c r="AM1170" s="79"/>
      <c r="AN1170" s="79"/>
      <c r="AS1170" s="409"/>
      <c r="AT1170" s="409"/>
      <c r="AU1170" s="409"/>
      <c r="AV1170" s="422"/>
      <c r="AW1170" s="422"/>
      <c r="AX1170" s="79"/>
      <c r="BC1170" s="409"/>
      <c r="BD1170" s="409"/>
      <c r="BE1170" s="409"/>
      <c r="BF1170" s="422"/>
      <c r="BG1170" s="422"/>
      <c r="BH1170" s="79"/>
      <c r="BM1170" s="409"/>
      <c r="BN1170" s="409"/>
      <c r="BO1170" s="409"/>
      <c r="BP1170" s="422"/>
      <c r="BQ1170" s="422"/>
      <c r="BR1170" s="79"/>
      <c r="BW1170" s="79"/>
      <c r="BX1170" s="79"/>
      <c r="BY1170" s="79"/>
      <c r="BZ1170" s="422"/>
      <c r="CA1170" s="422"/>
      <c r="CB1170" s="79"/>
      <c r="CG1170" s="409"/>
      <c r="CH1170" s="409"/>
      <c r="CI1170" s="409"/>
      <c r="CJ1170" s="422"/>
      <c r="CK1170" s="422"/>
      <c r="CL1170" s="79"/>
      <c r="CQ1170" s="409"/>
      <c r="CR1170" s="409"/>
      <c r="CS1170" s="409"/>
      <c r="CT1170" s="422"/>
      <c r="CU1170" s="422"/>
    </row>
    <row r="1171" spans="5:99">
      <c r="E1171" s="79"/>
      <c r="F1171" s="79"/>
      <c r="G1171" s="79"/>
      <c r="H1171" s="79"/>
      <c r="I1171" s="79"/>
      <c r="J1171" s="79"/>
      <c r="O1171" s="409"/>
      <c r="P1171" s="409"/>
      <c r="Q1171" s="409"/>
      <c r="R1171" s="422"/>
      <c r="S1171" s="422"/>
      <c r="T1171" s="79"/>
      <c r="Y1171" s="409"/>
      <c r="Z1171" s="409"/>
      <c r="AA1171" s="409"/>
      <c r="AB1171" s="422"/>
      <c r="AC1171" s="422"/>
      <c r="AD1171" s="79"/>
      <c r="AI1171" s="409"/>
      <c r="AJ1171" s="409"/>
      <c r="AK1171" s="409"/>
      <c r="AL1171" s="79"/>
      <c r="AM1171" s="79"/>
      <c r="AN1171" s="79"/>
      <c r="AS1171" s="409"/>
      <c r="AT1171" s="409"/>
      <c r="AU1171" s="409"/>
      <c r="AV1171" s="422"/>
      <c r="AW1171" s="422"/>
      <c r="AX1171" s="79"/>
      <c r="BC1171" s="409"/>
      <c r="BD1171" s="409"/>
      <c r="BE1171" s="409"/>
      <c r="BF1171" s="422"/>
      <c r="BG1171" s="422"/>
      <c r="BH1171" s="79"/>
      <c r="BM1171" s="409"/>
      <c r="BN1171" s="409"/>
      <c r="BO1171" s="409"/>
      <c r="BP1171" s="422"/>
      <c r="BQ1171" s="422"/>
      <c r="BR1171" s="79"/>
      <c r="BW1171" s="79"/>
      <c r="BX1171" s="79"/>
      <c r="BY1171" s="79"/>
      <c r="BZ1171" s="422"/>
      <c r="CA1171" s="422"/>
      <c r="CB1171" s="79"/>
      <c r="CG1171" s="409"/>
      <c r="CH1171" s="409"/>
      <c r="CI1171" s="409"/>
      <c r="CJ1171" s="422"/>
      <c r="CK1171" s="422"/>
      <c r="CL1171" s="79"/>
      <c r="CQ1171" s="409"/>
      <c r="CR1171" s="409"/>
      <c r="CS1171" s="409"/>
      <c r="CT1171" s="422"/>
      <c r="CU1171" s="422"/>
    </row>
    <row r="1172" spans="5:99">
      <c r="E1172" s="79"/>
      <c r="F1172" s="79"/>
      <c r="G1172" s="79"/>
      <c r="H1172" s="79"/>
      <c r="I1172" s="79"/>
      <c r="J1172" s="79"/>
      <c r="O1172" s="409"/>
      <c r="P1172" s="409"/>
      <c r="Q1172" s="409"/>
      <c r="R1172" s="422"/>
      <c r="S1172" s="422"/>
      <c r="T1172" s="79"/>
      <c r="Y1172" s="409"/>
      <c r="Z1172" s="409"/>
      <c r="AA1172" s="409"/>
      <c r="AB1172" s="422"/>
      <c r="AC1172" s="422"/>
      <c r="AD1172" s="79"/>
      <c r="AI1172" s="409"/>
      <c r="AJ1172" s="409"/>
      <c r="AK1172" s="409"/>
      <c r="AL1172" s="79"/>
      <c r="AM1172" s="79"/>
      <c r="AN1172" s="79"/>
      <c r="AS1172" s="409"/>
      <c r="AT1172" s="409"/>
      <c r="AU1172" s="409"/>
      <c r="AV1172" s="422"/>
      <c r="AW1172" s="422"/>
      <c r="AX1172" s="79"/>
      <c r="BC1172" s="409"/>
      <c r="BD1172" s="409"/>
      <c r="BE1172" s="409"/>
      <c r="BF1172" s="422"/>
      <c r="BG1172" s="422"/>
      <c r="BH1172" s="79"/>
      <c r="BM1172" s="409"/>
      <c r="BN1172" s="409"/>
      <c r="BO1172" s="409"/>
      <c r="BP1172" s="422"/>
      <c r="BQ1172" s="422"/>
      <c r="BR1172" s="79"/>
      <c r="BW1172" s="79"/>
      <c r="BX1172" s="79"/>
      <c r="BY1172" s="79"/>
      <c r="BZ1172" s="422"/>
      <c r="CA1172" s="422"/>
      <c r="CB1172" s="79"/>
      <c r="CG1172" s="409"/>
      <c r="CH1172" s="409"/>
      <c r="CI1172" s="409"/>
      <c r="CJ1172" s="422"/>
      <c r="CK1172" s="422"/>
      <c r="CL1172" s="79"/>
      <c r="CQ1172" s="409"/>
      <c r="CR1172" s="409"/>
      <c r="CS1172" s="409"/>
      <c r="CT1172" s="422"/>
      <c r="CU1172" s="422"/>
    </row>
    <row r="1173" spans="5:99">
      <c r="E1173" s="79"/>
      <c r="F1173" s="79"/>
      <c r="G1173" s="79"/>
      <c r="H1173" s="79"/>
      <c r="I1173" s="79"/>
      <c r="J1173" s="79"/>
      <c r="O1173" s="409"/>
      <c r="P1173" s="409"/>
      <c r="Q1173" s="409"/>
      <c r="R1173" s="422"/>
      <c r="S1173" s="422"/>
      <c r="T1173" s="79"/>
      <c r="Y1173" s="409"/>
      <c r="Z1173" s="409"/>
      <c r="AA1173" s="409"/>
      <c r="AB1173" s="422"/>
      <c r="AC1173" s="422"/>
      <c r="AD1173" s="79"/>
      <c r="AI1173" s="409"/>
      <c r="AJ1173" s="409"/>
      <c r="AK1173" s="409"/>
      <c r="AL1173" s="79"/>
      <c r="AM1173" s="79"/>
      <c r="AN1173" s="79"/>
      <c r="AS1173" s="409"/>
      <c r="AT1173" s="409"/>
      <c r="AU1173" s="409"/>
      <c r="AV1173" s="422"/>
      <c r="AW1173" s="422"/>
      <c r="AX1173" s="79"/>
      <c r="BC1173" s="409"/>
      <c r="BD1173" s="409"/>
      <c r="BE1173" s="409"/>
      <c r="BF1173" s="422"/>
      <c r="BG1173" s="422"/>
      <c r="BH1173" s="79"/>
      <c r="BM1173" s="409"/>
      <c r="BN1173" s="409"/>
      <c r="BO1173" s="409"/>
      <c r="BP1173" s="422"/>
      <c r="BQ1173" s="422"/>
      <c r="BR1173" s="79"/>
      <c r="BW1173" s="79"/>
      <c r="BX1173" s="79"/>
      <c r="BY1173" s="79"/>
      <c r="BZ1173" s="422"/>
      <c r="CA1173" s="422"/>
      <c r="CB1173" s="79"/>
      <c r="CG1173" s="409"/>
      <c r="CH1173" s="409"/>
      <c r="CI1173" s="409"/>
      <c r="CJ1173" s="422"/>
      <c r="CK1173" s="422"/>
      <c r="CL1173" s="79"/>
      <c r="CQ1173" s="409"/>
      <c r="CR1173" s="409"/>
      <c r="CS1173" s="409"/>
      <c r="CT1173" s="422"/>
      <c r="CU1173" s="422"/>
    </row>
    <row r="1174" spans="5:99">
      <c r="E1174" s="79"/>
      <c r="F1174" s="79"/>
      <c r="G1174" s="79"/>
      <c r="H1174" s="79"/>
      <c r="I1174" s="79"/>
      <c r="J1174" s="79"/>
      <c r="O1174" s="409"/>
      <c r="P1174" s="409"/>
      <c r="Q1174" s="409"/>
      <c r="R1174" s="422"/>
      <c r="S1174" s="422"/>
      <c r="T1174" s="79"/>
      <c r="Y1174" s="409"/>
      <c r="Z1174" s="409"/>
      <c r="AA1174" s="409"/>
      <c r="AB1174" s="422"/>
      <c r="AC1174" s="422"/>
      <c r="AD1174" s="79"/>
      <c r="AI1174" s="409"/>
      <c r="AJ1174" s="409"/>
      <c r="AK1174" s="409"/>
      <c r="AL1174" s="79"/>
      <c r="AM1174" s="79"/>
      <c r="AN1174" s="79"/>
      <c r="AS1174" s="409"/>
      <c r="AT1174" s="409"/>
      <c r="AU1174" s="409"/>
      <c r="AV1174" s="422"/>
      <c r="AW1174" s="422"/>
      <c r="AX1174" s="79"/>
      <c r="BC1174" s="409"/>
      <c r="BD1174" s="409"/>
      <c r="BE1174" s="409"/>
      <c r="BF1174" s="422"/>
      <c r="BG1174" s="422"/>
      <c r="BH1174" s="79"/>
      <c r="BM1174" s="409"/>
      <c r="BN1174" s="409"/>
      <c r="BO1174" s="409"/>
      <c r="BP1174" s="422"/>
      <c r="BQ1174" s="422"/>
      <c r="BR1174" s="79"/>
      <c r="BW1174" s="79"/>
      <c r="BX1174" s="79"/>
      <c r="BY1174" s="79"/>
      <c r="BZ1174" s="422"/>
      <c r="CA1174" s="422"/>
      <c r="CB1174" s="79"/>
      <c r="CG1174" s="409"/>
      <c r="CH1174" s="409"/>
      <c r="CI1174" s="409"/>
      <c r="CJ1174" s="422"/>
      <c r="CK1174" s="422"/>
      <c r="CL1174" s="79"/>
      <c r="CQ1174" s="409"/>
      <c r="CR1174" s="409"/>
      <c r="CS1174" s="409"/>
      <c r="CT1174" s="422"/>
      <c r="CU1174" s="422"/>
    </row>
    <row r="1175" spans="5:99">
      <c r="E1175" s="79"/>
      <c r="F1175" s="79"/>
      <c r="G1175" s="79"/>
      <c r="H1175" s="79"/>
      <c r="I1175" s="79"/>
      <c r="J1175" s="79"/>
      <c r="O1175" s="409"/>
      <c r="P1175" s="409"/>
      <c r="Q1175" s="409"/>
      <c r="R1175" s="422"/>
      <c r="S1175" s="422"/>
      <c r="T1175" s="79"/>
      <c r="Y1175" s="409"/>
      <c r="Z1175" s="409"/>
      <c r="AA1175" s="409"/>
      <c r="AB1175" s="422"/>
      <c r="AC1175" s="422"/>
      <c r="AD1175" s="79"/>
      <c r="AI1175" s="409"/>
      <c r="AJ1175" s="409"/>
      <c r="AK1175" s="409"/>
      <c r="AL1175" s="79"/>
      <c r="AM1175" s="79"/>
      <c r="AN1175" s="79"/>
      <c r="AS1175" s="409"/>
      <c r="AT1175" s="409"/>
      <c r="AU1175" s="409"/>
      <c r="AV1175" s="422"/>
      <c r="AW1175" s="422"/>
      <c r="AX1175" s="79"/>
      <c r="BC1175" s="409"/>
      <c r="BD1175" s="409"/>
      <c r="BE1175" s="409"/>
      <c r="BF1175" s="422"/>
      <c r="BG1175" s="422"/>
      <c r="BH1175" s="79"/>
      <c r="BM1175" s="409"/>
      <c r="BN1175" s="409"/>
      <c r="BO1175" s="409"/>
      <c r="BP1175" s="422"/>
      <c r="BQ1175" s="422"/>
      <c r="BR1175" s="79"/>
      <c r="BW1175" s="79"/>
      <c r="BX1175" s="79"/>
      <c r="BY1175" s="79"/>
      <c r="BZ1175" s="422"/>
      <c r="CA1175" s="422"/>
      <c r="CB1175" s="79"/>
      <c r="CG1175" s="409"/>
      <c r="CH1175" s="409"/>
      <c r="CI1175" s="409"/>
      <c r="CJ1175" s="422"/>
      <c r="CK1175" s="422"/>
      <c r="CL1175" s="79"/>
      <c r="CQ1175" s="409"/>
      <c r="CR1175" s="409"/>
      <c r="CS1175" s="409"/>
      <c r="CT1175" s="422"/>
      <c r="CU1175" s="422"/>
    </row>
    <row r="1176" spans="5:99">
      <c r="E1176" s="79"/>
      <c r="F1176" s="79"/>
      <c r="G1176" s="79"/>
      <c r="H1176" s="79"/>
      <c r="I1176" s="79"/>
      <c r="J1176" s="79"/>
      <c r="O1176" s="409"/>
      <c r="P1176" s="409"/>
      <c r="Q1176" s="409"/>
      <c r="R1176" s="422"/>
      <c r="S1176" s="422"/>
      <c r="T1176" s="79"/>
      <c r="Y1176" s="409"/>
      <c r="Z1176" s="409"/>
      <c r="AA1176" s="409"/>
      <c r="AB1176" s="422"/>
      <c r="AC1176" s="422"/>
      <c r="AD1176" s="79"/>
      <c r="AI1176" s="409"/>
      <c r="AJ1176" s="409"/>
      <c r="AK1176" s="409"/>
      <c r="AL1176" s="79"/>
      <c r="AM1176" s="79"/>
      <c r="AN1176" s="79"/>
      <c r="AS1176" s="409"/>
      <c r="AT1176" s="409"/>
      <c r="AU1176" s="409"/>
      <c r="AV1176" s="422"/>
      <c r="AW1176" s="422"/>
      <c r="AX1176" s="79"/>
      <c r="BC1176" s="409"/>
      <c r="BD1176" s="409"/>
      <c r="BE1176" s="409"/>
      <c r="BF1176" s="422"/>
      <c r="BG1176" s="422"/>
      <c r="BH1176" s="79"/>
      <c r="BM1176" s="409"/>
      <c r="BN1176" s="409"/>
      <c r="BO1176" s="409"/>
      <c r="BP1176" s="422"/>
      <c r="BQ1176" s="422"/>
      <c r="BR1176" s="79"/>
      <c r="BW1176" s="79"/>
      <c r="BX1176" s="79"/>
      <c r="BY1176" s="79"/>
      <c r="BZ1176" s="422"/>
      <c r="CA1176" s="422"/>
      <c r="CB1176" s="79"/>
      <c r="CG1176" s="409"/>
      <c r="CH1176" s="409"/>
      <c r="CI1176" s="409"/>
      <c r="CJ1176" s="422"/>
      <c r="CK1176" s="422"/>
      <c r="CL1176" s="79"/>
      <c r="CQ1176" s="409"/>
      <c r="CR1176" s="409"/>
      <c r="CS1176" s="409"/>
      <c r="CT1176" s="422"/>
      <c r="CU1176" s="422"/>
    </row>
    <row r="1177" spans="5:99">
      <c r="E1177" s="79"/>
      <c r="F1177" s="79"/>
      <c r="G1177" s="79"/>
      <c r="H1177" s="79"/>
      <c r="I1177" s="79"/>
      <c r="J1177" s="79"/>
      <c r="O1177" s="409"/>
      <c r="P1177" s="409"/>
      <c r="Q1177" s="409"/>
      <c r="R1177" s="422"/>
      <c r="S1177" s="422"/>
      <c r="T1177" s="79"/>
      <c r="Y1177" s="409"/>
      <c r="Z1177" s="409"/>
      <c r="AA1177" s="409"/>
      <c r="AB1177" s="422"/>
      <c r="AC1177" s="422"/>
      <c r="AD1177" s="79"/>
      <c r="AI1177" s="409"/>
      <c r="AJ1177" s="409"/>
      <c r="AK1177" s="409"/>
      <c r="AL1177" s="79"/>
      <c r="AM1177" s="79"/>
      <c r="AN1177" s="79"/>
      <c r="AS1177" s="409"/>
      <c r="AT1177" s="409"/>
      <c r="AU1177" s="409"/>
      <c r="AV1177" s="422"/>
      <c r="AW1177" s="422"/>
      <c r="AX1177" s="79"/>
      <c r="BC1177" s="409"/>
      <c r="BD1177" s="409"/>
      <c r="BE1177" s="409"/>
      <c r="BF1177" s="422"/>
      <c r="BG1177" s="422"/>
      <c r="BH1177" s="79"/>
      <c r="BM1177" s="409"/>
      <c r="BN1177" s="409"/>
      <c r="BO1177" s="409"/>
      <c r="BP1177" s="422"/>
      <c r="BQ1177" s="422"/>
      <c r="BR1177" s="79"/>
      <c r="BW1177" s="79"/>
      <c r="BX1177" s="79"/>
      <c r="BY1177" s="79"/>
      <c r="BZ1177" s="422"/>
      <c r="CA1177" s="422"/>
      <c r="CB1177" s="79"/>
      <c r="CG1177" s="409"/>
      <c r="CH1177" s="409"/>
      <c r="CI1177" s="409"/>
      <c r="CJ1177" s="422"/>
      <c r="CK1177" s="422"/>
      <c r="CL1177" s="79"/>
      <c r="CQ1177" s="409"/>
      <c r="CR1177" s="409"/>
      <c r="CS1177" s="409"/>
      <c r="CT1177" s="422"/>
      <c r="CU1177" s="422"/>
    </row>
    <row r="1178" spans="5:99">
      <c r="E1178" s="79"/>
      <c r="F1178" s="79"/>
      <c r="G1178" s="79"/>
      <c r="H1178" s="79"/>
      <c r="I1178" s="79"/>
      <c r="J1178" s="79"/>
      <c r="O1178" s="409"/>
      <c r="P1178" s="409"/>
      <c r="Q1178" s="409"/>
      <c r="R1178" s="422"/>
      <c r="S1178" s="422"/>
      <c r="T1178" s="79"/>
      <c r="Y1178" s="409"/>
      <c r="Z1178" s="409"/>
      <c r="AA1178" s="409"/>
      <c r="AB1178" s="422"/>
      <c r="AC1178" s="422"/>
      <c r="AD1178" s="79"/>
      <c r="AI1178" s="409"/>
      <c r="AJ1178" s="409"/>
      <c r="AK1178" s="409"/>
      <c r="AL1178" s="79"/>
      <c r="AM1178" s="79"/>
      <c r="AN1178" s="79"/>
      <c r="AS1178" s="409"/>
      <c r="AT1178" s="409"/>
      <c r="AU1178" s="409"/>
      <c r="AV1178" s="422"/>
      <c r="AW1178" s="422"/>
      <c r="AX1178" s="79"/>
      <c r="BC1178" s="409"/>
      <c r="BD1178" s="409"/>
      <c r="BE1178" s="409"/>
      <c r="BF1178" s="422"/>
      <c r="BG1178" s="422"/>
      <c r="BH1178" s="79"/>
      <c r="BM1178" s="409"/>
      <c r="BN1178" s="409"/>
      <c r="BO1178" s="409"/>
      <c r="BP1178" s="422"/>
      <c r="BQ1178" s="422"/>
      <c r="BR1178" s="79"/>
      <c r="BW1178" s="79"/>
      <c r="BX1178" s="79"/>
      <c r="BY1178" s="79"/>
      <c r="BZ1178" s="422"/>
      <c r="CA1178" s="422"/>
      <c r="CB1178" s="79"/>
      <c r="CG1178" s="409"/>
      <c r="CH1178" s="409"/>
      <c r="CI1178" s="409"/>
      <c r="CJ1178" s="422"/>
      <c r="CK1178" s="422"/>
      <c r="CL1178" s="79"/>
      <c r="CQ1178" s="409"/>
      <c r="CR1178" s="409"/>
      <c r="CS1178" s="409"/>
      <c r="CT1178" s="422"/>
      <c r="CU1178" s="422"/>
    </row>
    <row r="1179" spans="5:99">
      <c r="E1179" s="79"/>
      <c r="F1179" s="79"/>
      <c r="G1179" s="79"/>
      <c r="H1179" s="79"/>
      <c r="I1179" s="79"/>
      <c r="J1179" s="79"/>
      <c r="O1179" s="409"/>
      <c r="P1179" s="409"/>
      <c r="Q1179" s="409"/>
      <c r="R1179" s="422"/>
      <c r="S1179" s="422"/>
      <c r="T1179" s="79"/>
      <c r="Y1179" s="409"/>
      <c r="Z1179" s="409"/>
      <c r="AA1179" s="409"/>
      <c r="AB1179" s="422"/>
      <c r="AC1179" s="422"/>
      <c r="AD1179" s="79"/>
      <c r="AI1179" s="409"/>
      <c r="AJ1179" s="409"/>
      <c r="AK1179" s="409"/>
      <c r="AL1179" s="79"/>
      <c r="AM1179" s="79"/>
      <c r="AN1179" s="79"/>
      <c r="AS1179" s="409"/>
      <c r="AT1179" s="409"/>
      <c r="AU1179" s="409"/>
      <c r="AV1179" s="422"/>
      <c r="AW1179" s="422"/>
      <c r="AX1179" s="79"/>
      <c r="BC1179" s="409"/>
      <c r="BD1179" s="409"/>
      <c r="BE1179" s="409"/>
      <c r="BF1179" s="422"/>
      <c r="BG1179" s="422"/>
      <c r="BH1179" s="79"/>
      <c r="BM1179" s="409"/>
      <c r="BN1179" s="409"/>
      <c r="BO1179" s="409"/>
      <c r="BP1179" s="422"/>
      <c r="BQ1179" s="422"/>
      <c r="BR1179" s="79"/>
      <c r="BW1179" s="79"/>
      <c r="BX1179" s="79"/>
      <c r="BY1179" s="79"/>
      <c r="BZ1179" s="422"/>
      <c r="CA1179" s="422"/>
      <c r="CB1179" s="79"/>
      <c r="CG1179" s="409"/>
      <c r="CH1179" s="409"/>
      <c r="CI1179" s="409"/>
      <c r="CJ1179" s="422"/>
      <c r="CK1179" s="422"/>
      <c r="CL1179" s="79"/>
      <c r="CQ1179" s="409"/>
      <c r="CR1179" s="409"/>
      <c r="CS1179" s="409"/>
      <c r="CT1179" s="422"/>
      <c r="CU1179" s="422"/>
    </row>
    <row r="1180" spans="5:99">
      <c r="E1180" s="79"/>
      <c r="F1180" s="79"/>
      <c r="G1180" s="79"/>
      <c r="H1180" s="79"/>
      <c r="I1180" s="79"/>
      <c r="J1180" s="79"/>
      <c r="O1180" s="409"/>
      <c r="P1180" s="409"/>
      <c r="Q1180" s="409"/>
      <c r="R1180" s="422"/>
      <c r="S1180" s="422"/>
      <c r="T1180" s="79"/>
      <c r="Y1180" s="409"/>
      <c r="Z1180" s="409"/>
      <c r="AA1180" s="409"/>
      <c r="AB1180" s="422"/>
      <c r="AC1180" s="422"/>
      <c r="AD1180" s="79"/>
      <c r="AI1180" s="409"/>
      <c r="AJ1180" s="409"/>
      <c r="AK1180" s="409"/>
      <c r="AL1180" s="79"/>
      <c r="AM1180" s="79"/>
      <c r="AN1180" s="79"/>
      <c r="AS1180" s="409"/>
      <c r="AT1180" s="409"/>
      <c r="AU1180" s="409"/>
      <c r="AV1180" s="422"/>
      <c r="AW1180" s="422"/>
      <c r="AX1180" s="79"/>
      <c r="BC1180" s="409"/>
      <c r="BD1180" s="409"/>
      <c r="BE1180" s="409"/>
      <c r="BF1180" s="422"/>
      <c r="BG1180" s="422"/>
      <c r="BH1180" s="79"/>
      <c r="BM1180" s="409"/>
      <c r="BN1180" s="409"/>
      <c r="BO1180" s="409"/>
      <c r="BP1180" s="422"/>
      <c r="BQ1180" s="422"/>
      <c r="BR1180" s="79"/>
      <c r="BW1180" s="79"/>
      <c r="BX1180" s="79"/>
      <c r="BY1180" s="79"/>
      <c r="BZ1180" s="422"/>
      <c r="CA1180" s="422"/>
      <c r="CB1180" s="79"/>
      <c r="CG1180" s="409"/>
      <c r="CH1180" s="409"/>
      <c r="CI1180" s="409"/>
      <c r="CJ1180" s="422"/>
      <c r="CK1180" s="422"/>
      <c r="CL1180" s="79"/>
      <c r="CQ1180" s="409"/>
      <c r="CR1180" s="409"/>
      <c r="CS1180" s="409"/>
      <c r="CT1180" s="422"/>
      <c r="CU1180" s="422"/>
    </row>
    <row r="1181" spans="5:99">
      <c r="E1181" s="79"/>
      <c r="F1181" s="79"/>
      <c r="G1181" s="79"/>
      <c r="H1181" s="79"/>
      <c r="I1181" s="79"/>
      <c r="J1181" s="79"/>
      <c r="O1181" s="409"/>
      <c r="P1181" s="409"/>
      <c r="Q1181" s="409"/>
      <c r="R1181" s="422"/>
      <c r="S1181" s="422"/>
      <c r="T1181" s="79"/>
      <c r="Y1181" s="409"/>
      <c r="Z1181" s="409"/>
      <c r="AA1181" s="409"/>
      <c r="AB1181" s="422"/>
      <c r="AC1181" s="422"/>
      <c r="AD1181" s="79"/>
      <c r="AI1181" s="409"/>
      <c r="AJ1181" s="409"/>
      <c r="AK1181" s="409"/>
      <c r="AL1181" s="79"/>
      <c r="AM1181" s="79"/>
      <c r="AN1181" s="79"/>
      <c r="AS1181" s="409"/>
      <c r="AT1181" s="409"/>
      <c r="AU1181" s="409"/>
      <c r="AV1181" s="422"/>
      <c r="AW1181" s="422"/>
      <c r="AX1181" s="79"/>
      <c r="BC1181" s="409"/>
      <c r="BD1181" s="409"/>
      <c r="BE1181" s="409"/>
      <c r="BF1181" s="422"/>
      <c r="BG1181" s="422"/>
      <c r="BH1181" s="79"/>
      <c r="BM1181" s="409"/>
      <c r="BN1181" s="409"/>
      <c r="BO1181" s="409"/>
      <c r="BP1181" s="422"/>
      <c r="BQ1181" s="422"/>
      <c r="BR1181" s="79"/>
      <c r="BW1181" s="79"/>
      <c r="BX1181" s="79"/>
      <c r="BY1181" s="79"/>
      <c r="BZ1181" s="422"/>
      <c r="CA1181" s="422"/>
      <c r="CB1181" s="79"/>
      <c r="CG1181" s="409"/>
      <c r="CH1181" s="409"/>
      <c r="CI1181" s="409"/>
      <c r="CJ1181" s="422"/>
      <c r="CK1181" s="422"/>
      <c r="CL1181" s="79"/>
      <c r="CQ1181" s="409"/>
      <c r="CR1181" s="409"/>
      <c r="CS1181" s="409"/>
      <c r="CT1181" s="422"/>
      <c r="CU1181" s="422"/>
    </row>
    <row r="1182" spans="5:99">
      <c r="E1182" s="79"/>
      <c r="F1182" s="79"/>
      <c r="G1182" s="79"/>
      <c r="H1182" s="79"/>
      <c r="I1182" s="79"/>
      <c r="J1182" s="79"/>
      <c r="O1182" s="409"/>
      <c r="P1182" s="409"/>
      <c r="Q1182" s="409"/>
      <c r="R1182" s="422"/>
      <c r="S1182" s="422"/>
      <c r="T1182" s="79"/>
      <c r="Y1182" s="409"/>
      <c r="Z1182" s="409"/>
      <c r="AA1182" s="409"/>
      <c r="AB1182" s="422"/>
      <c r="AC1182" s="422"/>
      <c r="AD1182" s="79"/>
      <c r="AI1182" s="409"/>
      <c r="AJ1182" s="409"/>
      <c r="AK1182" s="409"/>
      <c r="AL1182" s="79"/>
      <c r="AM1182" s="79"/>
      <c r="AN1182" s="79"/>
      <c r="AS1182" s="409"/>
      <c r="AT1182" s="409"/>
      <c r="AU1182" s="409"/>
      <c r="AV1182" s="422"/>
      <c r="AW1182" s="422"/>
      <c r="AX1182" s="79"/>
      <c r="BC1182" s="409"/>
      <c r="BD1182" s="409"/>
      <c r="BE1182" s="409"/>
      <c r="BF1182" s="422"/>
      <c r="BG1182" s="422"/>
      <c r="BH1182" s="79"/>
      <c r="BM1182" s="409"/>
      <c r="BN1182" s="409"/>
      <c r="BO1182" s="409"/>
      <c r="BP1182" s="422"/>
      <c r="BQ1182" s="422"/>
      <c r="BR1182" s="79"/>
      <c r="BW1182" s="79"/>
      <c r="BX1182" s="79"/>
      <c r="BY1182" s="79"/>
      <c r="BZ1182" s="422"/>
      <c r="CA1182" s="422"/>
      <c r="CB1182" s="79"/>
      <c r="CG1182" s="409"/>
      <c r="CH1182" s="409"/>
      <c r="CI1182" s="409"/>
      <c r="CJ1182" s="422"/>
      <c r="CK1182" s="422"/>
      <c r="CL1182" s="79"/>
      <c r="CQ1182" s="409"/>
      <c r="CR1182" s="409"/>
      <c r="CS1182" s="409"/>
      <c r="CT1182" s="422"/>
      <c r="CU1182" s="422"/>
    </row>
    <row r="1183" spans="5:99">
      <c r="E1183" s="79"/>
      <c r="F1183" s="79"/>
      <c r="G1183" s="79"/>
      <c r="H1183" s="79"/>
      <c r="I1183" s="79"/>
      <c r="J1183" s="79"/>
      <c r="O1183" s="409"/>
      <c r="P1183" s="409"/>
      <c r="Q1183" s="409"/>
      <c r="R1183" s="422"/>
      <c r="S1183" s="422"/>
      <c r="T1183" s="79"/>
      <c r="Y1183" s="409"/>
      <c r="Z1183" s="409"/>
      <c r="AA1183" s="409"/>
      <c r="AB1183" s="422"/>
      <c r="AC1183" s="422"/>
      <c r="AD1183" s="79"/>
      <c r="AI1183" s="409"/>
      <c r="AJ1183" s="409"/>
      <c r="AK1183" s="409"/>
      <c r="AL1183" s="79"/>
      <c r="AM1183" s="79"/>
      <c r="AN1183" s="79"/>
      <c r="AS1183" s="409"/>
      <c r="AT1183" s="409"/>
      <c r="AU1183" s="409"/>
      <c r="AV1183" s="422"/>
      <c r="AW1183" s="422"/>
      <c r="AX1183" s="79"/>
      <c r="BC1183" s="409"/>
      <c r="BD1183" s="409"/>
      <c r="BE1183" s="409"/>
      <c r="BF1183" s="422"/>
      <c r="BG1183" s="422"/>
      <c r="BH1183" s="79"/>
      <c r="BM1183" s="409"/>
      <c r="BN1183" s="409"/>
      <c r="BO1183" s="409"/>
      <c r="BP1183" s="422"/>
      <c r="BQ1183" s="422"/>
      <c r="BR1183" s="79"/>
      <c r="BW1183" s="79"/>
      <c r="BX1183" s="79"/>
      <c r="BY1183" s="79"/>
      <c r="BZ1183" s="422"/>
      <c r="CA1183" s="422"/>
      <c r="CB1183" s="79"/>
      <c r="CG1183" s="409"/>
      <c r="CH1183" s="409"/>
      <c r="CI1183" s="409"/>
      <c r="CJ1183" s="422"/>
      <c r="CK1183" s="422"/>
      <c r="CL1183" s="79"/>
      <c r="CQ1183" s="409"/>
      <c r="CR1183" s="409"/>
      <c r="CS1183" s="409"/>
      <c r="CT1183" s="422"/>
      <c r="CU1183" s="422"/>
    </row>
    <row r="1184" spans="5:99">
      <c r="E1184" s="79"/>
      <c r="F1184" s="79"/>
      <c r="G1184" s="79"/>
      <c r="H1184" s="79"/>
      <c r="I1184" s="79"/>
      <c r="J1184" s="79"/>
      <c r="O1184" s="409"/>
      <c r="P1184" s="409"/>
      <c r="Q1184" s="409"/>
      <c r="R1184" s="422"/>
      <c r="S1184" s="422"/>
      <c r="T1184" s="79"/>
      <c r="Y1184" s="409"/>
      <c r="Z1184" s="409"/>
      <c r="AA1184" s="409"/>
      <c r="AB1184" s="422"/>
      <c r="AC1184" s="422"/>
      <c r="AD1184" s="79"/>
      <c r="AI1184" s="409"/>
      <c r="AJ1184" s="409"/>
      <c r="AK1184" s="409"/>
      <c r="AL1184" s="79"/>
      <c r="AM1184" s="79"/>
      <c r="AN1184" s="79"/>
      <c r="AS1184" s="409"/>
      <c r="AT1184" s="409"/>
      <c r="AU1184" s="409"/>
      <c r="AV1184" s="422"/>
      <c r="AW1184" s="422"/>
      <c r="AX1184" s="79"/>
      <c r="BC1184" s="409"/>
      <c r="BD1184" s="409"/>
      <c r="BE1184" s="409"/>
      <c r="BF1184" s="422"/>
      <c r="BG1184" s="422"/>
      <c r="BH1184" s="79"/>
      <c r="BM1184" s="409"/>
      <c r="BN1184" s="409"/>
      <c r="BO1184" s="409"/>
      <c r="BP1184" s="422"/>
      <c r="BQ1184" s="422"/>
      <c r="BR1184" s="79"/>
      <c r="BW1184" s="79"/>
      <c r="BX1184" s="79"/>
      <c r="BY1184" s="79"/>
      <c r="BZ1184" s="422"/>
      <c r="CA1184" s="422"/>
      <c r="CB1184" s="79"/>
      <c r="CG1184" s="409"/>
      <c r="CH1184" s="409"/>
      <c r="CI1184" s="409"/>
      <c r="CJ1184" s="422"/>
      <c r="CK1184" s="422"/>
      <c r="CL1184" s="79"/>
      <c r="CQ1184" s="409"/>
      <c r="CR1184" s="409"/>
      <c r="CS1184" s="409"/>
      <c r="CT1184" s="422"/>
      <c r="CU1184" s="422"/>
    </row>
    <row r="1185" spans="5:99">
      <c r="E1185" s="79"/>
      <c r="F1185" s="79"/>
      <c r="G1185" s="79"/>
      <c r="H1185" s="79"/>
      <c r="I1185" s="79"/>
      <c r="J1185" s="79"/>
      <c r="O1185" s="409"/>
      <c r="P1185" s="409"/>
      <c r="Q1185" s="409"/>
      <c r="R1185" s="422"/>
      <c r="S1185" s="422"/>
      <c r="T1185" s="79"/>
      <c r="Y1185" s="409"/>
      <c r="Z1185" s="409"/>
      <c r="AA1185" s="409"/>
      <c r="AB1185" s="422"/>
      <c r="AC1185" s="422"/>
      <c r="AD1185" s="79"/>
      <c r="AI1185" s="409"/>
      <c r="AJ1185" s="409"/>
      <c r="AK1185" s="409"/>
      <c r="AL1185" s="79"/>
      <c r="AM1185" s="79"/>
      <c r="AN1185" s="79"/>
      <c r="AS1185" s="409"/>
      <c r="AT1185" s="409"/>
      <c r="AU1185" s="409"/>
      <c r="AV1185" s="422"/>
      <c r="AW1185" s="422"/>
      <c r="AX1185" s="79"/>
      <c r="BC1185" s="409"/>
      <c r="BD1185" s="409"/>
      <c r="BE1185" s="409"/>
      <c r="BF1185" s="422"/>
      <c r="BG1185" s="422"/>
      <c r="BH1185" s="79"/>
      <c r="BM1185" s="409"/>
      <c r="BN1185" s="409"/>
      <c r="BO1185" s="409"/>
      <c r="BP1185" s="422"/>
      <c r="BQ1185" s="422"/>
      <c r="BR1185" s="79"/>
      <c r="BW1185" s="79"/>
      <c r="BX1185" s="79"/>
      <c r="BY1185" s="79"/>
      <c r="BZ1185" s="422"/>
      <c r="CA1185" s="422"/>
      <c r="CB1185" s="79"/>
      <c r="CG1185" s="409"/>
      <c r="CH1185" s="409"/>
      <c r="CI1185" s="409"/>
      <c r="CJ1185" s="422"/>
      <c r="CK1185" s="422"/>
      <c r="CL1185" s="79"/>
      <c r="CQ1185" s="409"/>
      <c r="CR1185" s="409"/>
      <c r="CS1185" s="409"/>
      <c r="CT1185" s="422"/>
      <c r="CU1185" s="422"/>
    </row>
    <row r="1186" spans="5:99">
      <c r="E1186" s="79"/>
      <c r="F1186" s="79"/>
      <c r="G1186" s="79"/>
      <c r="H1186" s="79"/>
      <c r="I1186" s="79"/>
      <c r="J1186" s="79"/>
      <c r="O1186" s="409"/>
      <c r="P1186" s="409"/>
      <c r="Q1186" s="409"/>
      <c r="R1186" s="422"/>
      <c r="S1186" s="422"/>
      <c r="T1186" s="79"/>
      <c r="Y1186" s="409"/>
      <c r="Z1186" s="409"/>
      <c r="AA1186" s="409"/>
      <c r="AB1186" s="422"/>
      <c r="AC1186" s="422"/>
      <c r="AD1186" s="79"/>
      <c r="AI1186" s="409"/>
      <c r="AJ1186" s="409"/>
      <c r="AK1186" s="409"/>
      <c r="AL1186" s="79"/>
      <c r="AM1186" s="79"/>
      <c r="AN1186" s="79"/>
      <c r="AS1186" s="409"/>
      <c r="AT1186" s="409"/>
      <c r="AU1186" s="409"/>
      <c r="AV1186" s="422"/>
      <c r="AW1186" s="422"/>
      <c r="AX1186" s="79"/>
      <c r="BC1186" s="409"/>
      <c r="BD1186" s="409"/>
      <c r="BE1186" s="409"/>
      <c r="BF1186" s="422"/>
      <c r="BG1186" s="422"/>
      <c r="BH1186" s="79"/>
      <c r="BM1186" s="409"/>
      <c r="BN1186" s="409"/>
      <c r="BO1186" s="409"/>
      <c r="BP1186" s="422"/>
      <c r="BQ1186" s="422"/>
      <c r="BR1186" s="79"/>
      <c r="BW1186" s="79"/>
      <c r="BX1186" s="79"/>
      <c r="BY1186" s="79"/>
      <c r="BZ1186" s="422"/>
      <c r="CA1186" s="422"/>
      <c r="CB1186" s="79"/>
      <c r="CG1186" s="409"/>
      <c r="CH1186" s="409"/>
      <c r="CI1186" s="409"/>
      <c r="CJ1186" s="422"/>
      <c r="CK1186" s="422"/>
      <c r="CL1186" s="79"/>
      <c r="CQ1186" s="409"/>
      <c r="CR1186" s="409"/>
      <c r="CS1186" s="409"/>
      <c r="CT1186" s="422"/>
      <c r="CU1186" s="422"/>
    </row>
    <row r="1187" spans="5:99">
      <c r="E1187" s="79"/>
      <c r="F1187" s="79"/>
      <c r="G1187" s="79"/>
      <c r="H1187" s="79"/>
      <c r="I1187" s="79"/>
      <c r="J1187" s="79"/>
      <c r="O1187" s="409"/>
      <c r="P1187" s="409"/>
      <c r="Q1187" s="409"/>
      <c r="R1187" s="422"/>
      <c r="S1187" s="422"/>
      <c r="T1187" s="79"/>
      <c r="Y1187" s="409"/>
      <c r="Z1187" s="409"/>
      <c r="AA1187" s="409"/>
      <c r="AB1187" s="422"/>
      <c r="AC1187" s="422"/>
      <c r="AD1187" s="79"/>
      <c r="AI1187" s="409"/>
      <c r="AJ1187" s="409"/>
      <c r="AK1187" s="409"/>
      <c r="AL1187" s="79"/>
      <c r="AM1187" s="79"/>
      <c r="AN1187" s="79"/>
      <c r="AS1187" s="409"/>
      <c r="AT1187" s="409"/>
      <c r="AU1187" s="409"/>
      <c r="AV1187" s="422"/>
      <c r="AW1187" s="422"/>
      <c r="AX1187" s="79"/>
      <c r="BC1187" s="409"/>
      <c r="BD1187" s="409"/>
      <c r="BE1187" s="409"/>
      <c r="BF1187" s="422"/>
      <c r="BG1187" s="422"/>
      <c r="BH1187" s="79"/>
      <c r="BM1187" s="409"/>
      <c r="BN1187" s="409"/>
      <c r="BO1187" s="409"/>
      <c r="BP1187" s="422"/>
      <c r="BQ1187" s="422"/>
      <c r="BR1187" s="79"/>
      <c r="BW1187" s="79"/>
      <c r="BX1187" s="79"/>
      <c r="BY1187" s="79"/>
      <c r="BZ1187" s="422"/>
      <c r="CA1187" s="422"/>
      <c r="CB1187" s="79"/>
      <c r="CG1187" s="409"/>
      <c r="CH1187" s="409"/>
      <c r="CI1187" s="409"/>
      <c r="CJ1187" s="422"/>
      <c r="CK1187" s="422"/>
      <c r="CL1187" s="79"/>
      <c r="CQ1187" s="409"/>
      <c r="CR1187" s="409"/>
      <c r="CS1187" s="409"/>
      <c r="CT1187" s="422"/>
      <c r="CU1187" s="422"/>
    </row>
    <row r="1188" spans="5:99">
      <c r="E1188" s="79"/>
      <c r="F1188" s="79"/>
      <c r="G1188" s="79"/>
      <c r="H1188" s="79"/>
      <c r="I1188" s="79"/>
      <c r="J1188" s="79"/>
      <c r="O1188" s="409"/>
      <c r="P1188" s="409"/>
      <c r="Q1188" s="409"/>
      <c r="R1188" s="422"/>
      <c r="S1188" s="422"/>
      <c r="T1188" s="79"/>
      <c r="Y1188" s="409"/>
      <c r="Z1188" s="409"/>
      <c r="AA1188" s="409"/>
      <c r="AB1188" s="422"/>
      <c r="AC1188" s="422"/>
      <c r="AD1188" s="79"/>
      <c r="AI1188" s="409"/>
      <c r="AJ1188" s="409"/>
      <c r="AK1188" s="409"/>
      <c r="AL1188" s="79"/>
      <c r="AM1188" s="79"/>
      <c r="AN1188" s="79"/>
      <c r="AS1188" s="409"/>
      <c r="AT1188" s="409"/>
      <c r="AU1188" s="409"/>
      <c r="AV1188" s="422"/>
      <c r="AW1188" s="422"/>
      <c r="AX1188" s="79"/>
      <c r="BC1188" s="409"/>
      <c r="BD1188" s="409"/>
      <c r="BE1188" s="409"/>
      <c r="BF1188" s="422"/>
      <c r="BG1188" s="422"/>
      <c r="BH1188" s="79"/>
      <c r="BM1188" s="409"/>
      <c r="BN1188" s="409"/>
      <c r="BO1188" s="409"/>
      <c r="BP1188" s="422"/>
      <c r="BQ1188" s="422"/>
      <c r="BR1188" s="79"/>
      <c r="BW1188" s="79"/>
      <c r="BX1188" s="79"/>
      <c r="BY1188" s="79"/>
      <c r="BZ1188" s="422"/>
      <c r="CA1188" s="422"/>
      <c r="CB1188" s="79"/>
      <c r="CG1188" s="409"/>
      <c r="CH1188" s="409"/>
      <c r="CI1188" s="409"/>
      <c r="CJ1188" s="422"/>
      <c r="CK1188" s="422"/>
      <c r="CL1188" s="79"/>
      <c r="CQ1188" s="409"/>
      <c r="CR1188" s="409"/>
      <c r="CS1188" s="409"/>
      <c r="CT1188" s="422"/>
      <c r="CU1188" s="422"/>
    </row>
    <row r="1189" spans="5:99">
      <c r="E1189" s="79"/>
      <c r="F1189" s="79"/>
      <c r="G1189" s="79"/>
      <c r="H1189" s="79"/>
      <c r="I1189" s="79"/>
      <c r="J1189" s="79"/>
      <c r="O1189" s="409"/>
      <c r="P1189" s="409"/>
      <c r="Q1189" s="409"/>
      <c r="R1189" s="422"/>
      <c r="S1189" s="422"/>
      <c r="T1189" s="79"/>
      <c r="Y1189" s="409"/>
      <c r="Z1189" s="409"/>
      <c r="AA1189" s="409"/>
      <c r="AB1189" s="422"/>
      <c r="AC1189" s="422"/>
      <c r="AD1189" s="79"/>
      <c r="AI1189" s="409"/>
      <c r="AJ1189" s="409"/>
      <c r="AK1189" s="409"/>
      <c r="AL1189" s="79"/>
      <c r="AM1189" s="79"/>
      <c r="AN1189" s="79"/>
      <c r="AS1189" s="409"/>
      <c r="AT1189" s="409"/>
      <c r="AU1189" s="409"/>
      <c r="AV1189" s="422"/>
      <c r="AW1189" s="422"/>
      <c r="AX1189" s="79"/>
      <c r="BC1189" s="409"/>
      <c r="BD1189" s="409"/>
      <c r="BE1189" s="409"/>
      <c r="BF1189" s="422"/>
      <c r="BG1189" s="422"/>
      <c r="BH1189" s="79"/>
      <c r="BM1189" s="409"/>
      <c r="BN1189" s="409"/>
      <c r="BO1189" s="409"/>
      <c r="BP1189" s="422"/>
      <c r="BQ1189" s="422"/>
      <c r="BR1189" s="79"/>
      <c r="BW1189" s="79"/>
      <c r="BX1189" s="79"/>
      <c r="BY1189" s="79"/>
      <c r="BZ1189" s="422"/>
      <c r="CA1189" s="422"/>
      <c r="CB1189" s="79"/>
      <c r="CG1189" s="409"/>
      <c r="CH1189" s="409"/>
      <c r="CI1189" s="409"/>
      <c r="CJ1189" s="422"/>
      <c r="CK1189" s="422"/>
      <c r="CL1189" s="79"/>
      <c r="CQ1189" s="409"/>
      <c r="CR1189" s="409"/>
      <c r="CS1189" s="409"/>
      <c r="CT1189" s="422"/>
      <c r="CU1189" s="422"/>
    </row>
    <row r="1190" spans="5:99">
      <c r="E1190" s="79"/>
      <c r="F1190" s="79"/>
      <c r="G1190" s="79"/>
      <c r="H1190" s="79"/>
      <c r="I1190" s="79"/>
      <c r="J1190" s="79"/>
      <c r="O1190" s="409"/>
      <c r="P1190" s="409"/>
      <c r="Q1190" s="409"/>
      <c r="R1190" s="422"/>
      <c r="S1190" s="422"/>
      <c r="T1190" s="79"/>
      <c r="Y1190" s="409"/>
      <c r="Z1190" s="409"/>
      <c r="AA1190" s="409"/>
      <c r="AB1190" s="422"/>
      <c r="AC1190" s="422"/>
      <c r="AD1190" s="79"/>
      <c r="AI1190" s="409"/>
      <c r="AJ1190" s="409"/>
      <c r="AK1190" s="409"/>
      <c r="AL1190" s="79"/>
      <c r="AM1190" s="79"/>
      <c r="AN1190" s="79"/>
      <c r="AS1190" s="409"/>
      <c r="AT1190" s="409"/>
      <c r="AU1190" s="409"/>
      <c r="AV1190" s="422"/>
      <c r="AW1190" s="422"/>
      <c r="AX1190" s="79"/>
      <c r="BC1190" s="409"/>
      <c r="BD1190" s="409"/>
      <c r="BE1190" s="409"/>
      <c r="BF1190" s="422"/>
      <c r="BG1190" s="422"/>
      <c r="BH1190" s="79"/>
      <c r="BM1190" s="409"/>
      <c r="BN1190" s="409"/>
      <c r="BO1190" s="409"/>
      <c r="BP1190" s="422"/>
      <c r="BQ1190" s="422"/>
      <c r="BR1190" s="79"/>
      <c r="BW1190" s="79"/>
      <c r="BX1190" s="79"/>
      <c r="BY1190" s="79"/>
      <c r="BZ1190" s="422"/>
      <c r="CA1190" s="422"/>
      <c r="CB1190" s="79"/>
      <c r="CG1190" s="409"/>
      <c r="CH1190" s="409"/>
      <c r="CI1190" s="409"/>
      <c r="CJ1190" s="422"/>
      <c r="CK1190" s="422"/>
      <c r="CL1190" s="79"/>
      <c r="CQ1190" s="409"/>
      <c r="CR1190" s="409"/>
      <c r="CS1190" s="409"/>
      <c r="CT1190" s="422"/>
      <c r="CU1190" s="422"/>
    </row>
    <row r="1191" spans="5:99">
      <c r="E1191" s="79"/>
      <c r="F1191" s="79"/>
      <c r="G1191" s="79"/>
      <c r="H1191" s="79"/>
      <c r="I1191" s="79"/>
      <c r="J1191" s="79"/>
      <c r="O1191" s="409"/>
      <c r="P1191" s="409"/>
      <c r="Q1191" s="409"/>
      <c r="R1191" s="422"/>
      <c r="S1191" s="422"/>
      <c r="T1191" s="79"/>
      <c r="Y1191" s="409"/>
      <c r="Z1191" s="409"/>
      <c r="AA1191" s="409"/>
      <c r="AB1191" s="422"/>
      <c r="AC1191" s="422"/>
      <c r="AD1191" s="79"/>
      <c r="AI1191" s="409"/>
      <c r="AJ1191" s="409"/>
      <c r="AK1191" s="409"/>
      <c r="AL1191" s="79"/>
      <c r="AM1191" s="79"/>
      <c r="AN1191" s="79"/>
      <c r="AS1191" s="409"/>
      <c r="AT1191" s="409"/>
      <c r="AU1191" s="409"/>
      <c r="AV1191" s="422"/>
      <c r="AW1191" s="422"/>
      <c r="AX1191" s="79"/>
      <c r="BC1191" s="409"/>
      <c r="BD1191" s="409"/>
      <c r="BE1191" s="409"/>
      <c r="BF1191" s="422"/>
      <c r="BG1191" s="422"/>
      <c r="BH1191" s="79"/>
      <c r="BM1191" s="409"/>
      <c r="BN1191" s="409"/>
      <c r="BO1191" s="409"/>
      <c r="BP1191" s="422"/>
      <c r="BQ1191" s="422"/>
      <c r="BR1191" s="79"/>
      <c r="BW1191" s="79"/>
      <c r="BX1191" s="79"/>
      <c r="BY1191" s="79"/>
      <c r="BZ1191" s="422"/>
      <c r="CA1191" s="422"/>
      <c r="CB1191" s="79"/>
      <c r="CG1191" s="409"/>
      <c r="CH1191" s="409"/>
      <c r="CI1191" s="409"/>
      <c r="CJ1191" s="422"/>
      <c r="CK1191" s="422"/>
      <c r="CL1191" s="79"/>
      <c r="CQ1191" s="409"/>
      <c r="CR1191" s="409"/>
      <c r="CS1191" s="409"/>
      <c r="CT1191" s="422"/>
      <c r="CU1191" s="422"/>
    </row>
    <row r="1192" spans="5:99">
      <c r="E1192" s="79"/>
      <c r="F1192" s="79"/>
      <c r="G1192" s="79"/>
      <c r="H1192" s="79"/>
      <c r="I1192" s="79"/>
      <c r="J1192" s="79"/>
      <c r="O1192" s="409"/>
      <c r="P1192" s="409"/>
      <c r="Q1192" s="409"/>
      <c r="R1192" s="422"/>
      <c r="S1192" s="422"/>
      <c r="T1192" s="79"/>
      <c r="Y1192" s="409"/>
      <c r="Z1192" s="409"/>
      <c r="AA1192" s="409"/>
      <c r="AB1192" s="422"/>
      <c r="AC1192" s="422"/>
      <c r="AD1192" s="79"/>
      <c r="AI1192" s="409"/>
      <c r="AJ1192" s="409"/>
      <c r="AK1192" s="409"/>
      <c r="AL1192" s="79"/>
      <c r="AM1192" s="79"/>
      <c r="AN1192" s="79"/>
      <c r="AS1192" s="409"/>
      <c r="AT1192" s="409"/>
      <c r="AU1192" s="409"/>
      <c r="AV1192" s="422"/>
      <c r="AW1192" s="422"/>
      <c r="AX1192" s="79"/>
      <c r="BC1192" s="409"/>
      <c r="BD1192" s="409"/>
      <c r="BE1192" s="409"/>
      <c r="BF1192" s="422"/>
      <c r="BG1192" s="422"/>
      <c r="BH1192" s="79"/>
      <c r="BM1192" s="409"/>
      <c r="BN1192" s="409"/>
      <c r="BO1192" s="409"/>
      <c r="BP1192" s="422"/>
      <c r="BQ1192" s="422"/>
      <c r="BR1192" s="79"/>
      <c r="BW1192" s="79"/>
      <c r="BX1192" s="79"/>
      <c r="BY1192" s="79"/>
      <c r="BZ1192" s="422"/>
      <c r="CA1192" s="422"/>
      <c r="CB1192" s="79"/>
      <c r="CG1192" s="409"/>
      <c r="CH1192" s="409"/>
      <c r="CI1192" s="409"/>
      <c r="CJ1192" s="422"/>
      <c r="CK1192" s="422"/>
      <c r="CL1192" s="79"/>
      <c r="CQ1192" s="409"/>
      <c r="CR1192" s="409"/>
      <c r="CS1192" s="409"/>
      <c r="CT1192" s="422"/>
      <c r="CU1192" s="422"/>
    </row>
    <row r="1193" spans="5:99">
      <c r="E1193" s="79"/>
      <c r="F1193" s="79"/>
      <c r="G1193" s="79"/>
      <c r="H1193" s="79"/>
      <c r="I1193" s="79"/>
      <c r="J1193" s="79"/>
      <c r="O1193" s="409"/>
      <c r="P1193" s="409"/>
      <c r="Q1193" s="409"/>
      <c r="R1193" s="422"/>
      <c r="S1193" s="422"/>
      <c r="T1193" s="79"/>
      <c r="Y1193" s="409"/>
      <c r="Z1193" s="409"/>
      <c r="AA1193" s="409"/>
      <c r="AB1193" s="422"/>
      <c r="AC1193" s="422"/>
      <c r="AD1193" s="79"/>
      <c r="AI1193" s="409"/>
      <c r="AJ1193" s="409"/>
      <c r="AK1193" s="409"/>
      <c r="AL1193" s="79"/>
      <c r="AM1193" s="79"/>
      <c r="AN1193" s="79"/>
      <c r="AS1193" s="409"/>
      <c r="AT1193" s="409"/>
      <c r="AU1193" s="409"/>
      <c r="AV1193" s="422"/>
      <c r="AW1193" s="422"/>
      <c r="AX1193" s="79"/>
      <c r="BC1193" s="409"/>
      <c r="BD1193" s="409"/>
      <c r="BE1193" s="409"/>
      <c r="BF1193" s="422"/>
      <c r="BG1193" s="422"/>
      <c r="BH1193" s="79"/>
      <c r="BM1193" s="409"/>
      <c r="BN1193" s="409"/>
      <c r="BO1193" s="409"/>
      <c r="BP1193" s="422"/>
      <c r="BQ1193" s="422"/>
      <c r="BR1193" s="79"/>
      <c r="BW1193" s="79"/>
      <c r="BX1193" s="79"/>
      <c r="BY1193" s="79"/>
      <c r="BZ1193" s="422"/>
      <c r="CA1193" s="422"/>
      <c r="CB1193" s="79"/>
      <c r="CG1193" s="409"/>
      <c r="CH1193" s="409"/>
      <c r="CI1193" s="409"/>
      <c r="CJ1193" s="422"/>
      <c r="CK1193" s="422"/>
      <c r="CL1193" s="79"/>
      <c r="CQ1193" s="409"/>
      <c r="CR1193" s="409"/>
      <c r="CS1193" s="409"/>
      <c r="CT1193" s="422"/>
      <c r="CU1193" s="422"/>
    </row>
    <row r="1194" spans="5:99">
      <c r="E1194" s="79"/>
      <c r="F1194" s="79"/>
      <c r="G1194" s="79"/>
      <c r="H1194" s="79"/>
      <c r="I1194" s="79"/>
      <c r="J1194" s="79"/>
      <c r="O1194" s="409"/>
      <c r="P1194" s="409"/>
      <c r="Q1194" s="409"/>
      <c r="R1194" s="422"/>
      <c r="S1194" s="422"/>
      <c r="T1194" s="79"/>
      <c r="Y1194" s="409"/>
      <c r="Z1194" s="409"/>
      <c r="AA1194" s="409"/>
      <c r="AB1194" s="422"/>
      <c r="AC1194" s="422"/>
      <c r="AD1194" s="79"/>
      <c r="AI1194" s="409"/>
      <c r="AJ1194" s="409"/>
      <c r="AK1194" s="409"/>
      <c r="AL1194" s="79"/>
      <c r="AM1194" s="79"/>
      <c r="AN1194" s="79"/>
      <c r="AS1194" s="409"/>
      <c r="AT1194" s="409"/>
      <c r="AU1194" s="409"/>
      <c r="AV1194" s="422"/>
      <c r="AW1194" s="422"/>
      <c r="AX1194" s="79"/>
      <c r="BC1194" s="409"/>
      <c r="BD1194" s="409"/>
      <c r="BE1194" s="409"/>
      <c r="BF1194" s="422"/>
      <c r="BG1194" s="422"/>
      <c r="BH1194" s="79"/>
      <c r="BM1194" s="409"/>
      <c r="BN1194" s="409"/>
      <c r="BO1194" s="409"/>
      <c r="BP1194" s="422"/>
      <c r="BQ1194" s="422"/>
      <c r="BR1194" s="79"/>
      <c r="BW1194" s="79"/>
      <c r="BX1194" s="79"/>
      <c r="BY1194" s="79"/>
      <c r="BZ1194" s="422"/>
      <c r="CA1194" s="422"/>
      <c r="CB1194" s="79"/>
      <c r="CG1194" s="409"/>
      <c r="CH1194" s="409"/>
      <c r="CI1194" s="409"/>
      <c r="CJ1194" s="422"/>
      <c r="CK1194" s="422"/>
      <c r="CL1194" s="79"/>
      <c r="CQ1194" s="409"/>
      <c r="CR1194" s="409"/>
      <c r="CS1194" s="409"/>
      <c r="CT1194" s="422"/>
      <c r="CU1194" s="422"/>
    </row>
    <row r="1195" spans="5:99">
      <c r="E1195" s="79"/>
      <c r="F1195" s="79"/>
      <c r="G1195" s="79"/>
      <c r="H1195" s="79"/>
      <c r="I1195" s="79"/>
      <c r="J1195" s="79"/>
      <c r="O1195" s="409"/>
      <c r="P1195" s="409"/>
      <c r="Q1195" s="409"/>
      <c r="R1195" s="422"/>
      <c r="S1195" s="422"/>
      <c r="T1195" s="79"/>
      <c r="Y1195" s="409"/>
      <c r="Z1195" s="409"/>
      <c r="AA1195" s="409"/>
      <c r="AB1195" s="422"/>
      <c r="AC1195" s="422"/>
      <c r="AD1195" s="79"/>
      <c r="AI1195" s="409"/>
      <c r="AJ1195" s="409"/>
      <c r="AK1195" s="409"/>
      <c r="AL1195" s="79"/>
      <c r="AM1195" s="79"/>
      <c r="AN1195" s="79"/>
      <c r="AS1195" s="409"/>
      <c r="AT1195" s="409"/>
      <c r="AU1195" s="409"/>
      <c r="AV1195" s="422"/>
      <c r="AW1195" s="422"/>
      <c r="AX1195" s="79"/>
      <c r="BC1195" s="409"/>
      <c r="BD1195" s="409"/>
      <c r="BE1195" s="409"/>
      <c r="BF1195" s="422"/>
      <c r="BG1195" s="422"/>
      <c r="BH1195" s="79"/>
      <c r="BM1195" s="409"/>
      <c r="BN1195" s="409"/>
      <c r="BO1195" s="409"/>
      <c r="BP1195" s="422"/>
      <c r="BQ1195" s="422"/>
      <c r="BR1195" s="79"/>
      <c r="BW1195" s="79"/>
      <c r="BX1195" s="79"/>
      <c r="BY1195" s="79"/>
      <c r="BZ1195" s="422"/>
      <c r="CA1195" s="422"/>
      <c r="CB1195" s="79"/>
      <c r="CG1195" s="409"/>
      <c r="CH1195" s="409"/>
      <c r="CI1195" s="409"/>
      <c r="CJ1195" s="422"/>
      <c r="CK1195" s="422"/>
      <c r="CL1195" s="79"/>
      <c r="CQ1195" s="409"/>
      <c r="CR1195" s="409"/>
      <c r="CS1195" s="409"/>
      <c r="CT1195" s="422"/>
      <c r="CU1195" s="422"/>
    </row>
    <row r="1196" spans="5:99">
      <c r="E1196" s="79"/>
      <c r="F1196" s="79"/>
      <c r="G1196" s="79"/>
      <c r="H1196" s="79"/>
      <c r="I1196" s="79"/>
      <c r="J1196" s="79"/>
      <c r="O1196" s="409"/>
      <c r="P1196" s="409"/>
      <c r="Q1196" s="409"/>
      <c r="R1196" s="422"/>
      <c r="S1196" s="422"/>
      <c r="T1196" s="79"/>
      <c r="Y1196" s="409"/>
      <c r="Z1196" s="409"/>
      <c r="AA1196" s="409"/>
      <c r="AB1196" s="422"/>
      <c r="AC1196" s="422"/>
      <c r="AD1196" s="79"/>
      <c r="AI1196" s="409"/>
      <c r="AJ1196" s="409"/>
      <c r="AK1196" s="409"/>
      <c r="AL1196" s="79"/>
      <c r="AM1196" s="79"/>
      <c r="AN1196" s="79"/>
      <c r="AS1196" s="409"/>
      <c r="AT1196" s="409"/>
      <c r="AU1196" s="409"/>
      <c r="AV1196" s="422"/>
      <c r="AW1196" s="422"/>
      <c r="AX1196" s="79"/>
      <c r="BC1196" s="409"/>
      <c r="BD1196" s="409"/>
      <c r="BE1196" s="409"/>
      <c r="BF1196" s="422"/>
      <c r="BG1196" s="422"/>
      <c r="BH1196" s="79"/>
      <c r="BM1196" s="409"/>
      <c r="BN1196" s="409"/>
      <c r="BO1196" s="409"/>
      <c r="BP1196" s="422"/>
      <c r="BQ1196" s="422"/>
      <c r="BR1196" s="79"/>
      <c r="BW1196" s="79"/>
      <c r="BX1196" s="79"/>
      <c r="BY1196" s="79"/>
      <c r="BZ1196" s="422"/>
      <c r="CA1196" s="422"/>
      <c r="CB1196" s="79"/>
      <c r="CG1196" s="409"/>
      <c r="CH1196" s="409"/>
      <c r="CI1196" s="409"/>
      <c r="CJ1196" s="422"/>
      <c r="CK1196" s="422"/>
      <c r="CL1196" s="79"/>
      <c r="CQ1196" s="409"/>
      <c r="CR1196" s="409"/>
      <c r="CS1196" s="409"/>
      <c r="CT1196" s="422"/>
      <c r="CU1196" s="422"/>
    </row>
    <row r="1197" spans="5:99">
      <c r="E1197" s="79"/>
      <c r="F1197" s="79"/>
      <c r="G1197" s="79"/>
      <c r="H1197" s="79"/>
      <c r="I1197" s="79"/>
      <c r="J1197" s="79"/>
      <c r="O1197" s="409"/>
      <c r="P1197" s="409"/>
      <c r="Q1197" s="409"/>
      <c r="R1197" s="422"/>
      <c r="S1197" s="422"/>
      <c r="T1197" s="79"/>
      <c r="Y1197" s="409"/>
      <c r="Z1197" s="409"/>
      <c r="AA1197" s="409"/>
      <c r="AB1197" s="422"/>
      <c r="AC1197" s="422"/>
      <c r="AD1197" s="79"/>
      <c r="AI1197" s="409"/>
      <c r="AJ1197" s="409"/>
      <c r="AK1197" s="409"/>
      <c r="AL1197" s="79"/>
      <c r="AM1197" s="79"/>
      <c r="AN1197" s="79"/>
      <c r="AS1197" s="409"/>
      <c r="AT1197" s="409"/>
      <c r="AU1197" s="409"/>
      <c r="AV1197" s="422"/>
      <c r="AW1197" s="422"/>
      <c r="AX1197" s="79"/>
      <c r="BC1197" s="409"/>
      <c r="BD1197" s="409"/>
      <c r="BE1197" s="409"/>
      <c r="BF1197" s="422"/>
      <c r="BG1197" s="422"/>
      <c r="BH1197" s="79"/>
      <c r="BM1197" s="409"/>
      <c r="BN1197" s="409"/>
      <c r="BO1197" s="409"/>
      <c r="BP1197" s="422"/>
      <c r="BQ1197" s="422"/>
      <c r="BR1197" s="79"/>
      <c r="BW1197" s="79"/>
      <c r="BX1197" s="79"/>
      <c r="BY1197" s="79"/>
      <c r="BZ1197" s="422"/>
      <c r="CA1197" s="422"/>
      <c r="CB1197" s="79"/>
      <c r="CG1197" s="409"/>
      <c r="CH1197" s="409"/>
      <c r="CI1197" s="409"/>
      <c r="CJ1197" s="422"/>
      <c r="CK1197" s="422"/>
      <c r="CL1197" s="79"/>
      <c r="CQ1197" s="409"/>
      <c r="CR1197" s="409"/>
      <c r="CS1197" s="409"/>
      <c r="CT1197" s="422"/>
      <c r="CU1197" s="422"/>
    </row>
    <row r="1198" spans="5:99">
      <c r="E1198" s="79"/>
      <c r="F1198" s="79"/>
      <c r="G1198" s="79"/>
      <c r="H1198" s="79"/>
      <c r="I1198" s="79"/>
      <c r="J1198" s="79"/>
      <c r="O1198" s="409"/>
      <c r="P1198" s="409"/>
      <c r="Q1198" s="409"/>
      <c r="R1198" s="422"/>
      <c r="S1198" s="422"/>
      <c r="T1198" s="79"/>
      <c r="Y1198" s="409"/>
      <c r="Z1198" s="409"/>
      <c r="AA1198" s="409"/>
      <c r="AB1198" s="422"/>
      <c r="AC1198" s="422"/>
      <c r="AD1198" s="79"/>
      <c r="AI1198" s="409"/>
      <c r="AJ1198" s="409"/>
      <c r="AK1198" s="409"/>
      <c r="AL1198" s="79"/>
      <c r="AM1198" s="79"/>
      <c r="AN1198" s="79"/>
      <c r="AS1198" s="409"/>
      <c r="AT1198" s="409"/>
      <c r="AU1198" s="409"/>
      <c r="AV1198" s="422"/>
      <c r="AW1198" s="422"/>
      <c r="AX1198" s="79"/>
      <c r="BC1198" s="409"/>
      <c r="BD1198" s="409"/>
      <c r="BE1198" s="409"/>
      <c r="BF1198" s="422"/>
      <c r="BG1198" s="422"/>
      <c r="BH1198" s="79"/>
      <c r="BM1198" s="409"/>
      <c r="BN1198" s="409"/>
      <c r="BO1198" s="409"/>
      <c r="BP1198" s="422"/>
      <c r="BQ1198" s="422"/>
      <c r="BR1198" s="79"/>
      <c r="BW1198" s="79"/>
      <c r="BX1198" s="79"/>
      <c r="BY1198" s="79"/>
      <c r="BZ1198" s="422"/>
      <c r="CA1198" s="422"/>
      <c r="CB1198" s="79"/>
      <c r="CG1198" s="409"/>
      <c r="CH1198" s="409"/>
      <c r="CI1198" s="409"/>
      <c r="CJ1198" s="422"/>
      <c r="CK1198" s="422"/>
      <c r="CL1198" s="79"/>
      <c r="CQ1198" s="409"/>
      <c r="CR1198" s="409"/>
      <c r="CS1198" s="409"/>
      <c r="CT1198" s="422"/>
      <c r="CU1198" s="422"/>
    </row>
    <row r="1199" spans="5:99">
      <c r="E1199" s="79"/>
      <c r="F1199" s="79"/>
      <c r="G1199" s="79"/>
      <c r="H1199" s="79"/>
      <c r="I1199" s="79"/>
      <c r="J1199" s="79"/>
      <c r="O1199" s="409"/>
      <c r="P1199" s="409"/>
      <c r="Q1199" s="409"/>
      <c r="R1199" s="422"/>
      <c r="S1199" s="422"/>
      <c r="T1199" s="79"/>
      <c r="Y1199" s="409"/>
      <c r="Z1199" s="409"/>
      <c r="AA1199" s="409"/>
      <c r="AB1199" s="422"/>
      <c r="AC1199" s="422"/>
      <c r="AD1199" s="79"/>
      <c r="AI1199" s="409"/>
      <c r="AJ1199" s="409"/>
      <c r="AK1199" s="409"/>
      <c r="AL1199" s="79"/>
      <c r="AM1199" s="79"/>
      <c r="AN1199" s="79"/>
      <c r="AS1199" s="409"/>
      <c r="AT1199" s="409"/>
      <c r="AU1199" s="409"/>
      <c r="AV1199" s="422"/>
      <c r="AW1199" s="422"/>
      <c r="AX1199" s="79"/>
      <c r="BC1199" s="409"/>
      <c r="BD1199" s="409"/>
      <c r="BE1199" s="409"/>
      <c r="BF1199" s="422"/>
      <c r="BG1199" s="422"/>
      <c r="BH1199" s="79"/>
      <c r="BM1199" s="409"/>
      <c r="BN1199" s="409"/>
      <c r="BO1199" s="409"/>
      <c r="BP1199" s="422"/>
      <c r="BQ1199" s="422"/>
      <c r="BR1199" s="79"/>
      <c r="BW1199" s="79"/>
      <c r="BX1199" s="79"/>
      <c r="BY1199" s="79"/>
      <c r="BZ1199" s="422"/>
      <c r="CA1199" s="422"/>
      <c r="CB1199" s="79"/>
      <c r="CG1199" s="409"/>
      <c r="CH1199" s="409"/>
      <c r="CI1199" s="409"/>
      <c r="CJ1199" s="422"/>
      <c r="CK1199" s="422"/>
      <c r="CL1199" s="79"/>
      <c r="CQ1199" s="409"/>
      <c r="CR1199" s="409"/>
      <c r="CS1199" s="409"/>
      <c r="CT1199" s="422"/>
      <c r="CU1199" s="422"/>
    </row>
    <row r="1200" spans="5:99">
      <c r="E1200" s="79"/>
      <c r="F1200" s="79"/>
      <c r="G1200" s="79"/>
      <c r="H1200" s="79"/>
      <c r="I1200" s="79"/>
      <c r="J1200" s="79"/>
      <c r="O1200" s="409"/>
      <c r="P1200" s="409"/>
      <c r="Q1200" s="409"/>
      <c r="R1200" s="422"/>
      <c r="S1200" s="422"/>
      <c r="T1200" s="79"/>
      <c r="Y1200" s="409"/>
      <c r="Z1200" s="409"/>
      <c r="AA1200" s="409"/>
      <c r="AB1200" s="422"/>
      <c r="AC1200" s="422"/>
      <c r="AD1200" s="79"/>
      <c r="AI1200" s="409"/>
      <c r="AJ1200" s="409"/>
      <c r="AK1200" s="409"/>
      <c r="AL1200" s="79"/>
      <c r="AM1200" s="79"/>
      <c r="AN1200" s="79"/>
      <c r="AS1200" s="409"/>
      <c r="AT1200" s="409"/>
      <c r="AU1200" s="409"/>
      <c r="AV1200" s="422"/>
      <c r="AW1200" s="422"/>
      <c r="AX1200" s="79"/>
      <c r="BC1200" s="409"/>
      <c r="BD1200" s="409"/>
      <c r="BE1200" s="409"/>
      <c r="BF1200" s="422"/>
      <c r="BG1200" s="422"/>
      <c r="BH1200" s="79"/>
      <c r="BM1200" s="409"/>
      <c r="BN1200" s="409"/>
      <c r="BO1200" s="409"/>
      <c r="BP1200" s="422"/>
      <c r="BQ1200" s="422"/>
      <c r="BR1200" s="79"/>
      <c r="BW1200" s="79"/>
      <c r="BX1200" s="79"/>
      <c r="BY1200" s="79"/>
      <c r="BZ1200" s="422"/>
      <c r="CA1200" s="422"/>
      <c r="CB1200" s="79"/>
      <c r="CG1200" s="409"/>
      <c r="CH1200" s="409"/>
      <c r="CI1200" s="409"/>
      <c r="CJ1200" s="422"/>
      <c r="CK1200" s="422"/>
      <c r="CL1200" s="79"/>
      <c r="CQ1200" s="409"/>
      <c r="CR1200" s="409"/>
      <c r="CS1200" s="409"/>
      <c r="CT1200" s="422"/>
      <c r="CU1200" s="422"/>
    </row>
    <row r="1201" spans="5:99">
      <c r="E1201" s="79"/>
      <c r="F1201" s="79"/>
      <c r="G1201" s="79"/>
      <c r="H1201" s="79"/>
      <c r="I1201" s="79"/>
      <c r="J1201" s="79"/>
      <c r="O1201" s="409"/>
      <c r="P1201" s="409"/>
      <c r="Q1201" s="409"/>
      <c r="R1201" s="422"/>
      <c r="S1201" s="422"/>
      <c r="T1201" s="79"/>
      <c r="Y1201" s="409"/>
      <c r="Z1201" s="409"/>
      <c r="AA1201" s="409"/>
      <c r="AB1201" s="422"/>
      <c r="AC1201" s="422"/>
      <c r="AD1201" s="79"/>
      <c r="AI1201" s="409"/>
      <c r="AJ1201" s="409"/>
      <c r="AK1201" s="409"/>
      <c r="AL1201" s="79"/>
      <c r="AM1201" s="79"/>
      <c r="AN1201" s="79"/>
      <c r="AS1201" s="409"/>
      <c r="AT1201" s="409"/>
      <c r="AU1201" s="409"/>
      <c r="AV1201" s="422"/>
      <c r="AW1201" s="422"/>
      <c r="AX1201" s="79"/>
      <c r="BC1201" s="409"/>
      <c r="BD1201" s="409"/>
      <c r="BE1201" s="409"/>
      <c r="BF1201" s="422"/>
      <c r="BG1201" s="422"/>
      <c r="BH1201" s="79"/>
      <c r="BM1201" s="409"/>
      <c r="BN1201" s="409"/>
      <c r="BO1201" s="409"/>
      <c r="BP1201" s="422"/>
      <c r="BQ1201" s="422"/>
      <c r="BR1201" s="79"/>
      <c r="BW1201" s="79"/>
      <c r="BX1201" s="79"/>
      <c r="BY1201" s="79"/>
      <c r="BZ1201" s="422"/>
      <c r="CA1201" s="422"/>
      <c r="CB1201" s="79"/>
      <c r="CG1201" s="409"/>
      <c r="CH1201" s="409"/>
      <c r="CI1201" s="409"/>
      <c r="CJ1201" s="422"/>
      <c r="CK1201" s="422"/>
      <c r="CL1201" s="79"/>
      <c r="CQ1201" s="409"/>
      <c r="CR1201" s="409"/>
      <c r="CS1201" s="409"/>
      <c r="CT1201" s="422"/>
      <c r="CU1201" s="422"/>
    </row>
    <row r="1202" spans="5:99">
      <c r="E1202" s="79"/>
      <c r="F1202" s="79"/>
      <c r="G1202" s="79"/>
      <c r="H1202" s="79"/>
      <c r="I1202" s="79"/>
      <c r="J1202" s="79"/>
      <c r="O1202" s="409"/>
      <c r="P1202" s="409"/>
      <c r="Q1202" s="409"/>
      <c r="R1202" s="422"/>
      <c r="S1202" s="422"/>
      <c r="T1202" s="79"/>
      <c r="Y1202" s="409"/>
      <c r="Z1202" s="409"/>
      <c r="AA1202" s="409"/>
      <c r="AB1202" s="422"/>
      <c r="AC1202" s="422"/>
      <c r="AD1202" s="79"/>
      <c r="AI1202" s="409"/>
      <c r="AJ1202" s="409"/>
      <c r="AK1202" s="409"/>
      <c r="AL1202" s="79"/>
      <c r="AM1202" s="79"/>
      <c r="AN1202" s="79"/>
      <c r="AS1202" s="409"/>
      <c r="AT1202" s="409"/>
      <c r="AU1202" s="409"/>
      <c r="AV1202" s="422"/>
      <c r="AW1202" s="422"/>
      <c r="AX1202" s="79"/>
      <c r="BC1202" s="409"/>
      <c r="BD1202" s="409"/>
      <c r="BE1202" s="409"/>
      <c r="BF1202" s="422"/>
      <c r="BG1202" s="422"/>
      <c r="BH1202" s="79"/>
      <c r="BM1202" s="409"/>
      <c r="BN1202" s="409"/>
      <c r="BO1202" s="409"/>
      <c r="BP1202" s="422"/>
      <c r="BQ1202" s="422"/>
      <c r="BR1202" s="79"/>
      <c r="BW1202" s="79"/>
      <c r="BX1202" s="79"/>
      <c r="BY1202" s="79"/>
      <c r="BZ1202" s="422"/>
      <c r="CA1202" s="422"/>
      <c r="CB1202" s="79"/>
      <c r="CG1202" s="409"/>
      <c r="CH1202" s="409"/>
      <c r="CI1202" s="409"/>
      <c r="CJ1202" s="422"/>
      <c r="CK1202" s="422"/>
      <c r="CL1202" s="79"/>
      <c r="CQ1202" s="409"/>
      <c r="CR1202" s="409"/>
      <c r="CS1202" s="409"/>
      <c r="CT1202" s="422"/>
      <c r="CU1202" s="422"/>
    </row>
    <row r="1203" spans="5:99">
      <c r="E1203" s="79"/>
      <c r="F1203" s="79"/>
      <c r="G1203" s="79"/>
      <c r="H1203" s="79"/>
      <c r="I1203" s="79"/>
      <c r="J1203" s="79"/>
      <c r="O1203" s="409"/>
      <c r="P1203" s="409"/>
      <c r="Q1203" s="409"/>
      <c r="R1203" s="422"/>
      <c r="S1203" s="422"/>
      <c r="T1203" s="79"/>
      <c r="Y1203" s="409"/>
      <c r="Z1203" s="409"/>
      <c r="AA1203" s="409"/>
      <c r="AB1203" s="422"/>
      <c r="AC1203" s="422"/>
      <c r="AD1203" s="79"/>
      <c r="AI1203" s="409"/>
      <c r="AJ1203" s="409"/>
      <c r="AK1203" s="409"/>
      <c r="AL1203" s="79"/>
      <c r="AM1203" s="79"/>
      <c r="AN1203" s="79"/>
      <c r="AS1203" s="409"/>
      <c r="AT1203" s="409"/>
      <c r="AU1203" s="409"/>
      <c r="AV1203" s="422"/>
      <c r="AW1203" s="422"/>
      <c r="AX1203" s="79"/>
      <c r="BC1203" s="409"/>
      <c r="BD1203" s="409"/>
      <c r="BE1203" s="409"/>
      <c r="BF1203" s="422"/>
      <c r="BG1203" s="422"/>
      <c r="BH1203" s="79"/>
      <c r="BM1203" s="409"/>
      <c r="BN1203" s="409"/>
      <c r="BO1203" s="409"/>
      <c r="BP1203" s="422"/>
      <c r="BQ1203" s="422"/>
      <c r="BR1203" s="79"/>
      <c r="BW1203" s="79"/>
      <c r="BX1203" s="79"/>
      <c r="BY1203" s="79"/>
      <c r="BZ1203" s="422"/>
      <c r="CA1203" s="422"/>
      <c r="CB1203" s="79"/>
      <c r="CG1203" s="409"/>
      <c r="CH1203" s="409"/>
      <c r="CI1203" s="409"/>
      <c r="CJ1203" s="422"/>
      <c r="CK1203" s="422"/>
      <c r="CL1203" s="79"/>
      <c r="CQ1203" s="409"/>
      <c r="CR1203" s="409"/>
      <c r="CS1203" s="409"/>
      <c r="CT1203" s="422"/>
      <c r="CU1203" s="422"/>
    </row>
    <row r="1204" spans="5:99">
      <c r="E1204" s="79"/>
      <c r="F1204" s="79"/>
      <c r="G1204" s="79"/>
      <c r="H1204" s="79"/>
      <c r="I1204" s="79"/>
      <c r="J1204" s="79"/>
      <c r="O1204" s="409"/>
      <c r="P1204" s="409"/>
      <c r="Q1204" s="409"/>
      <c r="R1204" s="422"/>
      <c r="S1204" s="422"/>
      <c r="T1204" s="79"/>
      <c r="Y1204" s="409"/>
      <c r="Z1204" s="409"/>
      <c r="AA1204" s="409"/>
      <c r="AB1204" s="422"/>
      <c r="AC1204" s="422"/>
      <c r="AD1204" s="79"/>
      <c r="AI1204" s="409"/>
      <c r="AJ1204" s="409"/>
      <c r="AK1204" s="409"/>
      <c r="AL1204" s="79"/>
      <c r="AM1204" s="79"/>
      <c r="AN1204" s="79"/>
      <c r="AS1204" s="409"/>
      <c r="AT1204" s="409"/>
      <c r="AU1204" s="409"/>
      <c r="AV1204" s="422"/>
      <c r="AW1204" s="422"/>
      <c r="AX1204" s="79"/>
      <c r="BC1204" s="409"/>
      <c r="BD1204" s="409"/>
      <c r="BE1204" s="409"/>
      <c r="BF1204" s="422"/>
      <c r="BG1204" s="422"/>
      <c r="BH1204" s="79"/>
      <c r="BM1204" s="409"/>
      <c r="BN1204" s="409"/>
      <c r="BO1204" s="409"/>
      <c r="BP1204" s="422"/>
      <c r="BQ1204" s="422"/>
      <c r="BR1204" s="79"/>
      <c r="BW1204" s="79"/>
      <c r="BX1204" s="79"/>
      <c r="BY1204" s="79"/>
      <c r="BZ1204" s="422"/>
      <c r="CA1204" s="422"/>
      <c r="CB1204" s="79"/>
      <c r="CG1204" s="409"/>
      <c r="CH1204" s="409"/>
      <c r="CI1204" s="409"/>
      <c r="CJ1204" s="422"/>
      <c r="CK1204" s="422"/>
      <c r="CL1204" s="79"/>
      <c r="CQ1204" s="409"/>
      <c r="CR1204" s="409"/>
      <c r="CS1204" s="409"/>
      <c r="CT1204" s="422"/>
      <c r="CU1204" s="422"/>
    </row>
    <row r="1205" spans="5:99">
      <c r="E1205" s="79"/>
      <c r="F1205" s="79"/>
      <c r="G1205" s="79"/>
      <c r="H1205" s="79"/>
      <c r="I1205" s="79"/>
      <c r="J1205" s="79"/>
      <c r="O1205" s="409"/>
      <c r="P1205" s="409"/>
      <c r="Q1205" s="409"/>
      <c r="R1205" s="422"/>
      <c r="S1205" s="422"/>
      <c r="T1205" s="79"/>
      <c r="Y1205" s="409"/>
      <c r="Z1205" s="409"/>
      <c r="AA1205" s="409"/>
      <c r="AB1205" s="422"/>
      <c r="AC1205" s="422"/>
      <c r="AD1205" s="79"/>
      <c r="AI1205" s="409"/>
      <c r="AJ1205" s="409"/>
      <c r="AK1205" s="409"/>
      <c r="AL1205" s="79"/>
      <c r="AM1205" s="79"/>
      <c r="AN1205" s="79"/>
      <c r="AS1205" s="409"/>
      <c r="AT1205" s="409"/>
      <c r="AU1205" s="409"/>
      <c r="AV1205" s="422"/>
      <c r="AW1205" s="422"/>
      <c r="AX1205" s="79"/>
      <c r="BC1205" s="409"/>
      <c r="BD1205" s="409"/>
      <c r="BE1205" s="409"/>
      <c r="BF1205" s="422"/>
      <c r="BG1205" s="422"/>
      <c r="BH1205" s="79"/>
      <c r="BM1205" s="409"/>
      <c r="BN1205" s="409"/>
      <c r="BO1205" s="409"/>
      <c r="BP1205" s="422"/>
      <c r="BQ1205" s="422"/>
      <c r="BR1205" s="79"/>
      <c r="BW1205" s="79"/>
      <c r="BX1205" s="79"/>
      <c r="BY1205" s="79"/>
      <c r="BZ1205" s="422"/>
      <c r="CA1205" s="422"/>
      <c r="CB1205" s="79"/>
      <c r="CG1205" s="409"/>
      <c r="CH1205" s="409"/>
      <c r="CI1205" s="409"/>
      <c r="CJ1205" s="422"/>
      <c r="CK1205" s="422"/>
      <c r="CL1205" s="79"/>
      <c r="CQ1205" s="409"/>
      <c r="CR1205" s="409"/>
      <c r="CS1205" s="409"/>
      <c r="CT1205" s="422"/>
      <c r="CU1205" s="422"/>
    </row>
    <row r="1206" spans="5:99">
      <c r="E1206" s="79"/>
      <c r="F1206" s="79"/>
      <c r="G1206" s="79"/>
      <c r="H1206" s="79"/>
      <c r="I1206" s="79"/>
      <c r="J1206" s="79"/>
      <c r="O1206" s="409"/>
      <c r="P1206" s="409"/>
      <c r="Q1206" s="409"/>
      <c r="R1206" s="422"/>
      <c r="S1206" s="422"/>
      <c r="T1206" s="79"/>
      <c r="Y1206" s="409"/>
      <c r="Z1206" s="409"/>
      <c r="AA1206" s="409"/>
      <c r="AB1206" s="422"/>
      <c r="AC1206" s="422"/>
      <c r="AD1206" s="79"/>
      <c r="AI1206" s="409"/>
      <c r="AJ1206" s="409"/>
      <c r="AK1206" s="409"/>
      <c r="AL1206" s="79"/>
      <c r="AM1206" s="79"/>
      <c r="AN1206" s="79"/>
      <c r="AS1206" s="409"/>
      <c r="AT1206" s="409"/>
      <c r="AU1206" s="409"/>
      <c r="AV1206" s="422"/>
      <c r="AW1206" s="422"/>
      <c r="AX1206" s="79"/>
      <c r="BC1206" s="409"/>
      <c r="BD1206" s="409"/>
      <c r="BE1206" s="409"/>
      <c r="BF1206" s="422"/>
      <c r="BG1206" s="422"/>
      <c r="BH1206" s="79"/>
      <c r="BM1206" s="409"/>
      <c r="BN1206" s="409"/>
      <c r="BO1206" s="409"/>
      <c r="BP1206" s="422"/>
      <c r="BQ1206" s="422"/>
      <c r="BR1206" s="79"/>
      <c r="BW1206" s="79"/>
      <c r="BX1206" s="79"/>
      <c r="BY1206" s="79"/>
      <c r="BZ1206" s="422"/>
      <c r="CA1206" s="422"/>
      <c r="CB1206" s="79"/>
      <c r="CG1206" s="409"/>
      <c r="CH1206" s="409"/>
      <c r="CI1206" s="409"/>
      <c r="CJ1206" s="422"/>
      <c r="CK1206" s="422"/>
      <c r="CL1206" s="79"/>
      <c r="CQ1206" s="409"/>
      <c r="CR1206" s="409"/>
      <c r="CS1206" s="409"/>
      <c r="CT1206" s="422"/>
      <c r="CU1206" s="422"/>
    </row>
    <row r="1207" spans="5:99">
      <c r="E1207" s="79"/>
      <c r="F1207" s="79"/>
      <c r="G1207" s="79"/>
      <c r="H1207" s="79"/>
      <c r="I1207" s="79"/>
      <c r="J1207" s="79"/>
      <c r="O1207" s="409"/>
      <c r="P1207" s="409"/>
      <c r="Q1207" s="409"/>
      <c r="R1207" s="422"/>
      <c r="S1207" s="422"/>
      <c r="T1207" s="79"/>
      <c r="Y1207" s="409"/>
      <c r="Z1207" s="409"/>
      <c r="AA1207" s="409"/>
      <c r="AB1207" s="422"/>
      <c r="AC1207" s="422"/>
      <c r="AD1207" s="79"/>
      <c r="AI1207" s="409"/>
      <c r="AJ1207" s="409"/>
      <c r="AK1207" s="409"/>
      <c r="AL1207" s="79"/>
      <c r="AM1207" s="79"/>
      <c r="AN1207" s="79"/>
      <c r="AS1207" s="409"/>
      <c r="AT1207" s="409"/>
      <c r="AU1207" s="409"/>
      <c r="AV1207" s="422"/>
      <c r="AW1207" s="422"/>
      <c r="AX1207" s="79"/>
      <c r="BC1207" s="409"/>
      <c r="BD1207" s="409"/>
      <c r="BE1207" s="409"/>
      <c r="BF1207" s="422"/>
      <c r="BG1207" s="422"/>
      <c r="BH1207" s="79"/>
      <c r="BM1207" s="409"/>
      <c r="BN1207" s="409"/>
      <c r="BO1207" s="409"/>
      <c r="BP1207" s="422"/>
      <c r="BQ1207" s="422"/>
      <c r="BR1207" s="79"/>
      <c r="BW1207" s="79"/>
      <c r="BX1207" s="79"/>
      <c r="BY1207" s="79"/>
      <c r="BZ1207" s="422"/>
      <c r="CA1207" s="422"/>
      <c r="CB1207" s="79"/>
      <c r="CG1207" s="409"/>
      <c r="CH1207" s="409"/>
      <c r="CI1207" s="409"/>
      <c r="CJ1207" s="422"/>
      <c r="CK1207" s="422"/>
      <c r="CL1207" s="79"/>
      <c r="CQ1207" s="409"/>
      <c r="CR1207" s="409"/>
      <c r="CS1207" s="409"/>
      <c r="CT1207" s="422"/>
      <c r="CU1207" s="422"/>
    </row>
    <row r="1208" spans="5:99">
      <c r="E1208" s="79"/>
      <c r="F1208" s="79"/>
      <c r="G1208" s="79"/>
      <c r="H1208" s="79"/>
      <c r="I1208" s="79"/>
      <c r="J1208" s="79"/>
      <c r="O1208" s="409"/>
      <c r="P1208" s="409"/>
      <c r="Q1208" s="409"/>
      <c r="R1208" s="422"/>
      <c r="S1208" s="422"/>
      <c r="T1208" s="79"/>
      <c r="Y1208" s="409"/>
      <c r="Z1208" s="409"/>
      <c r="AA1208" s="409"/>
      <c r="AB1208" s="422"/>
      <c r="AC1208" s="422"/>
      <c r="AD1208" s="79"/>
      <c r="AI1208" s="409"/>
      <c r="AJ1208" s="409"/>
      <c r="AK1208" s="409"/>
      <c r="AL1208" s="79"/>
      <c r="AM1208" s="79"/>
      <c r="AN1208" s="79"/>
      <c r="AS1208" s="409"/>
      <c r="AT1208" s="409"/>
      <c r="AU1208" s="409"/>
      <c r="AV1208" s="422"/>
      <c r="AW1208" s="422"/>
      <c r="AX1208" s="79"/>
      <c r="BC1208" s="409"/>
      <c r="BD1208" s="409"/>
      <c r="BE1208" s="409"/>
      <c r="BF1208" s="422"/>
      <c r="BG1208" s="422"/>
      <c r="BH1208" s="79"/>
      <c r="BM1208" s="409"/>
      <c r="BN1208" s="409"/>
      <c r="BO1208" s="409"/>
      <c r="BP1208" s="422"/>
      <c r="BQ1208" s="422"/>
      <c r="BR1208" s="79"/>
      <c r="BW1208" s="79"/>
      <c r="BX1208" s="79"/>
      <c r="BY1208" s="79"/>
      <c r="BZ1208" s="422"/>
      <c r="CA1208" s="422"/>
      <c r="CB1208" s="79"/>
      <c r="CG1208" s="409"/>
      <c r="CH1208" s="409"/>
      <c r="CI1208" s="409"/>
      <c r="CJ1208" s="422"/>
      <c r="CK1208" s="422"/>
      <c r="CL1208" s="79"/>
      <c r="CQ1208" s="409"/>
      <c r="CR1208" s="409"/>
      <c r="CS1208" s="409"/>
      <c r="CT1208" s="422"/>
      <c r="CU1208" s="422"/>
    </row>
    <row r="1209" spans="5:99">
      <c r="E1209" s="79"/>
      <c r="F1209" s="79"/>
      <c r="G1209" s="79"/>
      <c r="H1209" s="79"/>
      <c r="I1209" s="79"/>
      <c r="J1209" s="79"/>
      <c r="O1209" s="409"/>
      <c r="P1209" s="409"/>
      <c r="Q1209" s="409"/>
      <c r="R1209" s="422"/>
      <c r="S1209" s="422"/>
      <c r="T1209" s="79"/>
      <c r="Y1209" s="409"/>
      <c r="Z1209" s="409"/>
      <c r="AA1209" s="409"/>
      <c r="AB1209" s="422"/>
      <c r="AC1209" s="422"/>
      <c r="AD1209" s="79"/>
      <c r="AI1209" s="409"/>
      <c r="AJ1209" s="409"/>
      <c r="AK1209" s="409"/>
      <c r="AL1209" s="79"/>
      <c r="AM1209" s="79"/>
      <c r="AN1209" s="79"/>
      <c r="AS1209" s="409"/>
      <c r="AT1209" s="409"/>
      <c r="AU1209" s="409"/>
      <c r="AV1209" s="422"/>
      <c r="AW1209" s="422"/>
      <c r="AX1209" s="79"/>
      <c r="BC1209" s="409"/>
      <c r="BD1209" s="409"/>
      <c r="BE1209" s="409"/>
      <c r="BF1209" s="422"/>
      <c r="BG1209" s="422"/>
      <c r="BH1209" s="79"/>
      <c r="BM1209" s="409"/>
      <c r="BN1209" s="409"/>
      <c r="BO1209" s="409"/>
      <c r="BP1209" s="422"/>
      <c r="BQ1209" s="422"/>
      <c r="BR1209" s="79"/>
      <c r="BW1209" s="79"/>
      <c r="BX1209" s="79"/>
      <c r="BY1209" s="79"/>
      <c r="BZ1209" s="422"/>
      <c r="CA1209" s="422"/>
      <c r="CB1209" s="79"/>
      <c r="CG1209" s="409"/>
      <c r="CH1209" s="409"/>
      <c r="CI1209" s="409"/>
      <c r="CJ1209" s="422"/>
      <c r="CK1209" s="422"/>
      <c r="CL1209" s="79"/>
      <c r="CQ1209" s="409"/>
      <c r="CR1209" s="409"/>
      <c r="CS1209" s="409"/>
      <c r="CT1209" s="422"/>
      <c r="CU1209" s="422"/>
    </row>
    <row r="1210" spans="5:99">
      <c r="E1210" s="79"/>
      <c r="F1210" s="79"/>
      <c r="G1210" s="79"/>
      <c r="H1210" s="79"/>
      <c r="I1210" s="79"/>
      <c r="J1210" s="79"/>
      <c r="O1210" s="409"/>
      <c r="P1210" s="409"/>
      <c r="Q1210" s="409"/>
      <c r="R1210" s="422"/>
      <c r="S1210" s="422"/>
      <c r="T1210" s="79"/>
      <c r="Y1210" s="409"/>
      <c r="Z1210" s="409"/>
      <c r="AA1210" s="409"/>
      <c r="AB1210" s="422"/>
      <c r="AC1210" s="422"/>
      <c r="AD1210" s="79"/>
      <c r="AI1210" s="409"/>
      <c r="AJ1210" s="409"/>
      <c r="AK1210" s="409"/>
      <c r="AL1210" s="79"/>
      <c r="AM1210" s="79"/>
      <c r="AN1210" s="79"/>
      <c r="AS1210" s="409"/>
      <c r="AT1210" s="409"/>
      <c r="AU1210" s="409"/>
      <c r="AV1210" s="422"/>
      <c r="AW1210" s="422"/>
      <c r="AX1210" s="79"/>
      <c r="BC1210" s="409"/>
      <c r="BD1210" s="409"/>
      <c r="BE1210" s="409"/>
      <c r="BF1210" s="422"/>
      <c r="BG1210" s="422"/>
      <c r="BH1210" s="79"/>
      <c r="BM1210" s="409"/>
      <c r="BN1210" s="409"/>
      <c r="BO1210" s="409"/>
      <c r="BP1210" s="422"/>
      <c r="BQ1210" s="422"/>
      <c r="BR1210" s="79"/>
      <c r="BW1210" s="79"/>
      <c r="BX1210" s="79"/>
      <c r="BY1210" s="79"/>
      <c r="BZ1210" s="422"/>
      <c r="CA1210" s="422"/>
      <c r="CB1210" s="79"/>
      <c r="CG1210" s="409"/>
      <c r="CH1210" s="409"/>
      <c r="CI1210" s="409"/>
      <c r="CJ1210" s="422"/>
      <c r="CK1210" s="422"/>
      <c r="CL1210" s="79"/>
      <c r="CQ1210" s="409"/>
      <c r="CR1210" s="409"/>
      <c r="CS1210" s="409"/>
      <c r="CT1210" s="422"/>
      <c r="CU1210" s="422"/>
    </row>
    <row r="1211" spans="5:99">
      <c r="E1211" s="79"/>
      <c r="F1211" s="79"/>
      <c r="G1211" s="79"/>
      <c r="H1211" s="79"/>
      <c r="I1211" s="79"/>
      <c r="J1211" s="79"/>
      <c r="O1211" s="409"/>
      <c r="P1211" s="409"/>
      <c r="Q1211" s="409"/>
      <c r="R1211" s="422"/>
      <c r="S1211" s="422"/>
      <c r="T1211" s="79"/>
      <c r="Y1211" s="409"/>
      <c r="Z1211" s="409"/>
      <c r="AA1211" s="409"/>
      <c r="AB1211" s="422"/>
      <c r="AC1211" s="422"/>
      <c r="AD1211" s="79"/>
      <c r="AI1211" s="409"/>
      <c r="AJ1211" s="409"/>
      <c r="AK1211" s="409"/>
      <c r="AL1211" s="79"/>
      <c r="AM1211" s="79"/>
      <c r="AN1211" s="79"/>
      <c r="AS1211" s="409"/>
      <c r="AT1211" s="409"/>
      <c r="AU1211" s="409"/>
      <c r="AV1211" s="422"/>
      <c r="AW1211" s="422"/>
      <c r="AX1211" s="79"/>
      <c r="BC1211" s="409"/>
      <c r="BD1211" s="409"/>
      <c r="BE1211" s="409"/>
      <c r="BF1211" s="422"/>
      <c r="BG1211" s="422"/>
      <c r="BH1211" s="79"/>
      <c r="BM1211" s="409"/>
      <c r="BN1211" s="409"/>
      <c r="BO1211" s="409"/>
      <c r="BP1211" s="422"/>
      <c r="BQ1211" s="422"/>
      <c r="BR1211" s="79"/>
      <c r="BW1211" s="79"/>
      <c r="BX1211" s="79"/>
      <c r="BY1211" s="79"/>
      <c r="BZ1211" s="422"/>
      <c r="CA1211" s="422"/>
      <c r="CB1211" s="79"/>
      <c r="CG1211" s="409"/>
      <c r="CH1211" s="409"/>
      <c r="CI1211" s="409"/>
      <c r="CJ1211" s="422"/>
      <c r="CK1211" s="422"/>
      <c r="CL1211" s="79"/>
      <c r="CQ1211" s="409"/>
      <c r="CR1211" s="409"/>
      <c r="CS1211" s="409"/>
      <c r="CT1211" s="422"/>
      <c r="CU1211" s="422"/>
    </row>
    <row r="1212" spans="5:99">
      <c r="E1212" s="79"/>
      <c r="F1212" s="79"/>
      <c r="G1212" s="79"/>
      <c r="H1212" s="79"/>
      <c r="I1212" s="79"/>
      <c r="J1212" s="79"/>
      <c r="O1212" s="409"/>
      <c r="P1212" s="409"/>
      <c r="Q1212" s="409"/>
      <c r="R1212" s="422"/>
      <c r="S1212" s="422"/>
      <c r="T1212" s="79"/>
      <c r="Y1212" s="409"/>
      <c r="Z1212" s="409"/>
      <c r="AA1212" s="409"/>
      <c r="AB1212" s="422"/>
      <c r="AC1212" s="422"/>
      <c r="AD1212" s="79"/>
      <c r="AI1212" s="409"/>
      <c r="AJ1212" s="409"/>
      <c r="AK1212" s="409"/>
      <c r="AL1212" s="79"/>
      <c r="AM1212" s="79"/>
      <c r="AN1212" s="79"/>
      <c r="AS1212" s="409"/>
      <c r="AT1212" s="409"/>
      <c r="AU1212" s="409"/>
      <c r="AV1212" s="422"/>
      <c r="AW1212" s="422"/>
      <c r="AX1212" s="79"/>
      <c r="BC1212" s="409"/>
      <c r="BD1212" s="409"/>
      <c r="BE1212" s="409"/>
      <c r="BF1212" s="422"/>
      <c r="BG1212" s="422"/>
      <c r="BH1212" s="79"/>
      <c r="BM1212" s="409"/>
      <c r="BN1212" s="409"/>
      <c r="BO1212" s="409"/>
      <c r="BP1212" s="422"/>
      <c r="BQ1212" s="422"/>
      <c r="BR1212" s="79"/>
      <c r="BW1212" s="79"/>
      <c r="BX1212" s="79"/>
      <c r="BY1212" s="79"/>
      <c r="BZ1212" s="422"/>
      <c r="CA1212" s="422"/>
      <c r="CB1212" s="79"/>
      <c r="CG1212" s="409"/>
      <c r="CH1212" s="409"/>
      <c r="CI1212" s="409"/>
      <c r="CJ1212" s="422"/>
      <c r="CK1212" s="422"/>
      <c r="CL1212" s="79"/>
      <c r="CQ1212" s="409"/>
      <c r="CR1212" s="409"/>
      <c r="CS1212" s="409"/>
      <c r="CT1212" s="422"/>
      <c r="CU1212" s="422"/>
    </row>
    <row r="1213" spans="5:99">
      <c r="E1213" s="79"/>
      <c r="F1213" s="79"/>
      <c r="G1213" s="79"/>
      <c r="H1213" s="79"/>
      <c r="I1213" s="79"/>
      <c r="J1213" s="79"/>
      <c r="O1213" s="409"/>
      <c r="P1213" s="409"/>
      <c r="Q1213" s="409"/>
      <c r="R1213" s="422"/>
      <c r="S1213" s="422"/>
      <c r="T1213" s="79"/>
      <c r="Y1213" s="409"/>
      <c r="Z1213" s="409"/>
      <c r="AA1213" s="409"/>
      <c r="AB1213" s="422"/>
      <c r="AC1213" s="422"/>
      <c r="AD1213" s="79"/>
      <c r="AI1213" s="409"/>
      <c r="AJ1213" s="409"/>
      <c r="AK1213" s="409"/>
      <c r="AL1213" s="79"/>
      <c r="AM1213" s="79"/>
      <c r="AN1213" s="79"/>
      <c r="AS1213" s="409"/>
      <c r="AT1213" s="409"/>
      <c r="AU1213" s="409"/>
      <c r="AV1213" s="422"/>
      <c r="AW1213" s="422"/>
      <c r="AX1213" s="79"/>
      <c r="BC1213" s="409"/>
      <c r="BD1213" s="409"/>
      <c r="BE1213" s="409"/>
      <c r="BF1213" s="422"/>
      <c r="BG1213" s="422"/>
      <c r="BH1213" s="79"/>
      <c r="BM1213" s="409"/>
      <c r="BN1213" s="409"/>
      <c r="BO1213" s="409"/>
      <c r="BP1213" s="422"/>
      <c r="BQ1213" s="422"/>
      <c r="BR1213" s="79"/>
      <c r="BW1213" s="79"/>
      <c r="BX1213" s="79"/>
      <c r="BY1213" s="79"/>
      <c r="BZ1213" s="422"/>
      <c r="CA1213" s="422"/>
      <c r="CB1213" s="79"/>
      <c r="CG1213" s="409"/>
      <c r="CH1213" s="409"/>
      <c r="CI1213" s="409"/>
      <c r="CJ1213" s="422"/>
      <c r="CK1213" s="422"/>
      <c r="CL1213" s="79"/>
      <c r="CQ1213" s="409"/>
      <c r="CR1213" s="409"/>
      <c r="CS1213" s="409"/>
      <c r="CT1213" s="422"/>
      <c r="CU1213" s="422"/>
    </row>
    <row r="1214" spans="5:99">
      <c r="E1214" s="79"/>
      <c r="F1214" s="79"/>
      <c r="G1214" s="79"/>
      <c r="H1214" s="79"/>
      <c r="I1214" s="79"/>
      <c r="J1214" s="79"/>
      <c r="O1214" s="409"/>
      <c r="P1214" s="409"/>
      <c r="Q1214" s="409"/>
      <c r="R1214" s="422"/>
      <c r="S1214" s="422"/>
      <c r="T1214" s="79"/>
      <c r="Y1214" s="409"/>
      <c r="Z1214" s="409"/>
      <c r="AA1214" s="409"/>
      <c r="AB1214" s="422"/>
      <c r="AC1214" s="422"/>
      <c r="AD1214" s="79"/>
      <c r="AI1214" s="409"/>
      <c r="AJ1214" s="409"/>
      <c r="AK1214" s="409"/>
      <c r="AL1214" s="79"/>
      <c r="AM1214" s="79"/>
      <c r="AN1214" s="79"/>
      <c r="AS1214" s="409"/>
      <c r="AT1214" s="409"/>
      <c r="AU1214" s="409"/>
      <c r="AV1214" s="422"/>
      <c r="AW1214" s="422"/>
      <c r="AX1214" s="79"/>
      <c r="BC1214" s="409"/>
      <c r="BD1214" s="409"/>
      <c r="BE1214" s="409"/>
      <c r="BF1214" s="422"/>
      <c r="BG1214" s="422"/>
      <c r="BH1214" s="79"/>
      <c r="BM1214" s="409"/>
      <c r="BN1214" s="409"/>
      <c r="BO1214" s="409"/>
      <c r="BP1214" s="422"/>
      <c r="BQ1214" s="422"/>
      <c r="BR1214" s="79"/>
      <c r="BW1214" s="79"/>
      <c r="BX1214" s="79"/>
      <c r="BY1214" s="79"/>
      <c r="BZ1214" s="422"/>
      <c r="CA1214" s="422"/>
      <c r="CB1214" s="79"/>
      <c r="CG1214" s="409"/>
      <c r="CH1214" s="409"/>
      <c r="CI1214" s="409"/>
      <c r="CJ1214" s="422"/>
      <c r="CK1214" s="422"/>
      <c r="CL1214" s="79"/>
      <c r="CQ1214" s="409"/>
      <c r="CR1214" s="409"/>
      <c r="CS1214" s="409"/>
      <c r="CT1214" s="422"/>
      <c r="CU1214" s="422"/>
    </row>
    <row r="1215" spans="5:99">
      <c r="E1215" s="79"/>
      <c r="F1215" s="79"/>
      <c r="G1215" s="79"/>
      <c r="H1215" s="79"/>
      <c r="I1215" s="79"/>
      <c r="J1215" s="79"/>
      <c r="O1215" s="409"/>
      <c r="P1215" s="409"/>
      <c r="Q1215" s="409"/>
      <c r="R1215" s="422"/>
      <c r="S1215" s="422"/>
      <c r="T1215" s="79"/>
      <c r="Y1215" s="409"/>
      <c r="Z1215" s="409"/>
      <c r="AA1215" s="409"/>
      <c r="AB1215" s="422"/>
      <c r="AC1215" s="422"/>
      <c r="AD1215" s="79"/>
      <c r="AI1215" s="409"/>
      <c r="AJ1215" s="409"/>
      <c r="AK1215" s="409"/>
      <c r="AL1215" s="79"/>
      <c r="AM1215" s="79"/>
      <c r="AN1215" s="79"/>
      <c r="AS1215" s="409"/>
      <c r="AT1215" s="409"/>
      <c r="AU1215" s="409"/>
      <c r="AV1215" s="422"/>
      <c r="AW1215" s="422"/>
      <c r="AX1215" s="79"/>
      <c r="BC1215" s="409"/>
      <c r="BD1215" s="409"/>
      <c r="BE1215" s="409"/>
      <c r="BF1215" s="422"/>
      <c r="BG1215" s="422"/>
      <c r="BH1215" s="79"/>
      <c r="BM1215" s="409"/>
      <c r="BN1215" s="409"/>
      <c r="BO1215" s="409"/>
      <c r="BP1215" s="422"/>
      <c r="BQ1215" s="422"/>
      <c r="BR1215" s="79"/>
      <c r="BW1215" s="79"/>
      <c r="BX1215" s="79"/>
      <c r="BY1215" s="79"/>
      <c r="BZ1215" s="422"/>
      <c r="CA1215" s="422"/>
      <c r="CB1215" s="79"/>
      <c r="CG1215" s="409"/>
      <c r="CH1215" s="409"/>
      <c r="CI1215" s="409"/>
      <c r="CJ1215" s="422"/>
      <c r="CK1215" s="422"/>
      <c r="CL1215" s="79"/>
      <c r="CQ1215" s="409"/>
      <c r="CR1215" s="409"/>
      <c r="CS1215" s="409"/>
      <c r="CT1215" s="422"/>
      <c r="CU1215" s="422"/>
    </row>
    <row r="1216" spans="5:99">
      <c r="E1216" s="79"/>
      <c r="F1216" s="79"/>
      <c r="G1216" s="79"/>
      <c r="H1216" s="79"/>
      <c r="I1216" s="79"/>
      <c r="J1216" s="79"/>
      <c r="O1216" s="409"/>
      <c r="P1216" s="409"/>
      <c r="Q1216" s="409"/>
      <c r="R1216" s="422"/>
      <c r="S1216" s="422"/>
      <c r="T1216" s="79"/>
      <c r="Y1216" s="409"/>
      <c r="Z1216" s="409"/>
      <c r="AA1216" s="409"/>
      <c r="AB1216" s="422"/>
      <c r="AC1216" s="422"/>
      <c r="AD1216" s="79"/>
      <c r="AI1216" s="409"/>
      <c r="AJ1216" s="409"/>
      <c r="AK1216" s="409"/>
      <c r="AL1216" s="79"/>
      <c r="AM1216" s="79"/>
      <c r="AN1216" s="79"/>
      <c r="AS1216" s="409"/>
      <c r="AT1216" s="409"/>
      <c r="AU1216" s="409"/>
      <c r="AV1216" s="422"/>
      <c r="AW1216" s="422"/>
      <c r="AX1216" s="79"/>
      <c r="BC1216" s="409"/>
      <c r="BD1216" s="409"/>
      <c r="BE1216" s="409"/>
      <c r="BF1216" s="422"/>
      <c r="BG1216" s="422"/>
      <c r="BH1216" s="79"/>
      <c r="BM1216" s="409"/>
      <c r="BN1216" s="409"/>
      <c r="BO1216" s="409"/>
      <c r="BP1216" s="422"/>
      <c r="BQ1216" s="422"/>
      <c r="BR1216" s="79"/>
      <c r="BW1216" s="79"/>
      <c r="BX1216" s="79"/>
      <c r="BY1216" s="79"/>
      <c r="BZ1216" s="422"/>
      <c r="CA1216" s="422"/>
      <c r="CB1216" s="79"/>
      <c r="CG1216" s="409"/>
      <c r="CH1216" s="409"/>
      <c r="CI1216" s="409"/>
      <c r="CJ1216" s="422"/>
      <c r="CK1216" s="422"/>
      <c r="CL1216" s="79"/>
      <c r="CQ1216" s="409"/>
      <c r="CR1216" s="409"/>
      <c r="CS1216" s="409"/>
      <c r="CT1216" s="422"/>
      <c r="CU1216" s="422"/>
    </row>
    <row r="1217" spans="5:99">
      <c r="E1217" s="79"/>
      <c r="F1217" s="79"/>
      <c r="G1217" s="79"/>
      <c r="H1217" s="79"/>
      <c r="I1217" s="79"/>
      <c r="J1217" s="79"/>
      <c r="O1217" s="409"/>
      <c r="P1217" s="409"/>
      <c r="Q1217" s="409"/>
      <c r="R1217" s="422"/>
      <c r="S1217" s="422"/>
      <c r="T1217" s="79"/>
      <c r="Y1217" s="409"/>
      <c r="Z1217" s="409"/>
      <c r="AA1217" s="409"/>
      <c r="AB1217" s="422"/>
      <c r="AC1217" s="422"/>
      <c r="AD1217" s="79"/>
      <c r="AI1217" s="409"/>
      <c r="AJ1217" s="409"/>
      <c r="AK1217" s="409"/>
      <c r="AL1217" s="79"/>
      <c r="AM1217" s="79"/>
      <c r="AN1217" s="79"/>
      <c r="AS1217" s="409"/>
      <c r="AT1217" s="409"/>
      <c r="AU1217" s="409"/>
      <c r="AV1217" s="422"/>
      <c r="AW1217" s="422"/>
      <c r="AX1217" s="79"/>
      <c r="BC1217" s="409"/>
      <c r="BD1217" s="409"/>
      <c r="BE1217" s="409"/>
      <c r="BF1217" s="422"/>
      <c r="BG1217" s="422"/>
      <c r="BH1217" s="79"/>
      <c r="BM1217" s="409"/>
      <c r="BN1217" s="409"/>
      <c r="BO1217" s="409"/>
      <c r="BP1217" s="422"/>
      <c r="BQ1217" s="422"/>
      <c r="BR1217" s="79"/>
      <c r="BW1217" s="79"/>
      <c r="BX1217" s="79"/>
      <c r="BY1217" s="79"/>
      <c r="BZ1217" s="422"/>
      <c r="CA1217" s="422"/>
      <c r="CB1217" s="79"/>
      <c r="CG1217" s="409"/>
      <c r="CH1217" s="409"/>
      <c r="CI1217" s="409"/>
      <c r="CJ1217" s="422"/>
      <c r="CK1217" s="422"/>
      <c r="CL1217" s="79"/>
      <c r="CQ1217" s="409"/>
      <c r="CR1217" s="409"/>
      <c r="CS1217" s="409"/>
      <c r="CT1217" s="422"/>
      <c r="CU1217" s="422"/>
    </row>
    <row r="1218" spans="5:99">
      <c r="E1218" s="79"/>
      <c r="F1218" s="79"/>
      <c r="G1218" s="79"/>
      <c r="H1218" s="79"/>
      <c r="I1218" s="79"/>
      <c r="J1218" s="79"/>
      <c r="O1218" s="409"/>
      <c r="P1218" s="409"/>
      <c r="Q1218" s="409"/>
      <c r="R1218" s="422"/>
      <c r="S1218" s="422"/>
      <c r="T1218" s="79"/>
      <c r="Y1218" s="409"/>
      <c r="Z1218" s="409"/>
      <c r="AA1218" s="409"/>
      <c r="AB1218" s="422"/>
      <c r="AC1218" s="422"/>
      <c r="AD1218" s="79"/>
      <c r="AI1218" s="409"/>
      <c r="AJ1218" s="409"/>
      <c r="AK1218" s="409"/>
      <c r="AL1218" s="79"/>
      <c r="AM1218" s="79"/>
      <c r="AN1218" s="79"/>
      <c r="AS1218" s="409"/>
      <c r="AT1218" s="409"/>
      <c r="AU1218" s="409"/>
      <c r="AV1218" s="422"/>
      <c r="AW1218" s="422"/>
      <c r="AX1218" s="79"/>
      <c r="BC1218" s="409"/>
      <c r="BD1218" s="409"/>
      <c r="BE1218" s="409"/>
      <c r="BF1218" s="422"/>
      <c r="BG1218" s="422"/>
      <c r="BH1218" s="79"/>
      <c r="BM1218" s="409"/>
      <c r="BN1218" s="409"/>
      <c r="BO1218" s="409"/>
      <c r="BP1218" s="422"/>
      <c r="BQ1218" s="422"/>
      <c r="BR1218" s="79"/>
      <c r="BW1218" s="79"/>
      <c r="BX1218" s="79"/>
      <c r="BY1218" s="79"/>
      <c r="BZ1218" s="422"/>
      <c r="CA1218" s="422"/>
      <c r="CB1218" s="79"/>
      <c r="CG1218" s="409"/>
      <c r="CH1218" s="409"/>
      <c r="CI1218" s="409"/>
      <c r="CJ1218" s="422"/>
      <c r="CK1218" s="422"/>
      <c r="CL1218" s="79"/>
      <c r="CQ1218" s="409"/>
      <c r="CR1218" s="409"/>
      <c r="CS1218" s="409"/>
      <c r="CT1218" s="422"/>
      <c r="CU1218" s="422"/>
    </row>
    <row r="1219" spans="5:99">
      <c r="E1219" s="79"/>
      <c r="F1219" s="79"/>
      <c r="G1219" s="79"/>
      <c r="H1219" s="79"/>
      <c r="I1219" s="79"/>
      <c r="J1219" s="79"/>
      <c r="O1219" s="409"/>
      <c r="P1219" s="409"/>
      <c r="Q1219" s="409"/>
      <c r="R1219" s="422"/>
      <c r="S1219" s="422"/>
      <c r="T1219" s="79"/>
      <c r="Y1219" s="409"/>
      <c r="Z1219" s="409"/>
      <c r="AA1219" s="409"/>
      <c r="AB1219" s="422"/>
      <c r="AC1219" s="422"/>
      <c r="AD1219" s="79"/>
      <c r="AI1219" s="409"/>
      <c r="AJ1219" s="409"/>
      <c r="AK1219" s="409"/>
      <c r="AL1219" s="79"/>
      <c r="AM1219" s="79"/>
      <c r="AN1219" s="79"/>
      <c r="AS1219" s="409"/>
      <c r="AT1219" s="409"/>
      <c r="AU1219" s="409"/>
      <c r="AV1219" s="422"/>
      <c r="AW1219" s="422"/>
      <c r="AX1219" s="79"/>
      <c r="BC1219" s="409"/>
      <c r="BD1219" s="409"/>
      <c r="BE1219" s="409"/>
      <c r="BF1219" s="422"/>
      <c r="BG1219" s="422"/>
      <c r="BH1219" s="79"/>
      <c r="BM1219" s="409"/>
      <c r="BN1219" s="409"/>
      <c r="BO1219" s="409"/>
      <c r="BP1219" s="422"/>
      <c r="BQ1219" s="422"/>
      <c r="BR1219" s="79"/>
      <c r="BW1219" s="79"/>
      <c r="BX1219" s="79"/>
      <c r="BY1219" s="79"/>
      <c r="BZ1219" s="422"/>
      <c r="CA1219" s="422"/>
      <c r="CB1219" s="79"/>
      <c r="CG1219" s="409"/>
      <c r="CH1219" s="409"/>
      <c r="CI1219" s="409"/>
      <c r="CJ1219" s="422"/>
      <c r="CK1219" s="422"/>
      <c r="CL1219" s="79"/>
      <c r="CQ1219" s="409"/>
      <c r="CR1219" s="409"/>
      <c r="CS1219" s="409"/>
      <c r="CT1219" s="422"/>
      <c r="CU1219" s="422"/>
    </row>
    <row r="1220" spans="5:99">
      <c r="E1220" s="79"/>
      <c r="F1220" s="79"/>
      <c r="G1220" s="79"/>
      <c r="H1220" s="79"/>
      <c r="I1220" s="79"/>
      <c r="J1220" s="79"/>
      <c r="O1220" s="409"/>
      <c r="P1220" s="409"/>
      <c r="Q1220" s="409"/>
      <c r="R1220" s="422"/>
      <c r="S1220" s="422"/>
      <c r="T1220" s="79"/>
      <c r="Y1220" s="409"/>
      <c r="Z1220" s="409"/>
      <c r="AA1220" s="409"/>
      <c r="AB1220" s="422"/>
      <c r="AC1220" s="422"/>
      <c r="AD1220" s="79"/>
      <c r="AI1220" s="409"/>
      <c r="AJ1220" s="409"/>
      <c r="AK1220" s="409"/>
      <c r="AL1220" s="79"/>
      <c r="AM1220" s="79"/>
      <c r="AN1220" s="79"/>
      <c r="AS1220" s="409"/>
      <c r="AT1220" s="409"/>
      <c r="AU1220" s="409"/>
      <c r="AV1220" s="422"/>
      <c r="AW1220" s="422"/>
      <c r="AX1220" s="79"/>
      <c r="BC1220" s="409"/>
      <c r="BD1220" s="409"/>
      <c r="BE1220" s="409"/>
      <c r="BF1220" s="422"/>
      <c r="BG1220" s="422"/>
      <c r="BH1220" s="79"/>
      <c r="BM1220" s="409"/>
      <c r="BN1220" s="409"/>
      <c r="BO1220" s="409"/>
      <c r="BP1220" s="422"/>
      <c r="BQ1220" s="422"/>
      <c r="BR1220" s="79"/>
      <c r="BW1220" s="79"/>
      <c r="BX1220" s="79"/>
      <c r="BY1220" s="79"/>
      <c r="BZ1220" s="422"/>
      <c r="CA1220" s="422"/>
      <c r="CB1220" s="79"/>
      <c r="CG1220" s="409"/>
      <c r="CH1220" s="409"/>
      <c r="CI1220" s="409"/>
      <c r="CJ1220" s="422"/>
      <c r="CK1220" s="422"/>
      <c r="CL1220" s="79"/>
      <c r="CQ1220" s="409"/>
      <c r="CR1220" s="409"/>
      <c r="CS1220" s="409"/>
      <c r="CT1220" s="422"/>
      <c r="CU1220" s="422"/>
    </row>
    <row r="1221" spans="5:99">
      <c r="E1221" s="79"/>
      <c r="F1221" s="79"/>
      <c r="G1221" s="79"/>
      <c r="H1221" s="79"/>
      <c r="I1221" s="79"/>
      <c r="J1221" s="79"/>
      <c r="O1221" s="409"/>
      <c r="P1221" s="409"/>
      <c r="Q1221" s="409"/>
      <c r="R1221" s="422"/>
      <c r="S1221" s="422"/>
      <c r="T1221" s="79"/>
      <c r="Y1221" s="409"/>
      <c r="Z1221" s="409"/>
      <c r="AA1221" s="409"/>
      <c r="AB1221" s="422"/>
      <c r="AC1221" s="422"/>
      <c r="AD1221" s="79"/>
      <c r="AI1221" s="409"/>
      <c r="AJ1221" s="409"/>
      <c r="AK1221" s="409"/>
      <c r="AL1221" s="79"/>
      <c r="AM1221" s="79"/>
      <c r="AN1221" s="79"/>
      <c r="AS1221" s="409"/>
      <c r="AT1221" s="409"/>
      <c r="AU1221" s="409"/>
      <c r="AV1221" s="422"/>
      <c r="AW1221" s="422"/>
      <c r="AX1221" s="79"/>
      <c r="BC1221" s="409"/>
      <c r="BD1221" s="409"/>
      <c r="BE1221" s="409"/>
      <c r="BF1221" s="422"/>
      <c r="BG1221" s="422"/>
      <c r="BH1221" s="79"/>
      <c r="BM1221" s="409"/>
      <c r="BN1221" s="409"/>
      <c r="BO1221" s="409"/>
      <c r="BP1221" s="422"/>
      <c r="BQ1221" s="422"/>
      <c r="BR1221" s="79"/>
      <c r="BW1221" s="79"/>
      <c r="BX1221" s="79"/>
      <c r="BY1221" s="79"/>
      <c r="BZ1221" s="422"/>
      <c r="CA1221" s="422"/>
      <c r="CB1221" s="79"/>
      <c r="CG1221" s="409"/>
      <c r="CH1221" s="409"/>
      <c r="CI1221" s="409"/>
      <c r="CJ1221" s="422"/>
      <c r="CK1221" s="422"/>
      <c r="CL1221" s="79"/>
      <c r="CQ1221" s="409"/>
      <c r="CR1221" s="409"/>
      <c r="CS1221" s="409"/>
      <c r="CT1221" s="422"/>
      <c r="CU1221" s="422"/>
    </row>
    <row r="1222" spans="5:99">
      <c r="E1222" s="79"/>
      <c r="F1222" s="79"/>
      <c r="G1222" s="79"/>
      <c r="H1222" s="79"/>
      <c r="I1222" s="79"/>
      <c r="J1222" s="79"/>
      <c r="O1222" s="409"/>
      <c r="P1222" s="409"/>
      <c r="Q1222" s="409"/>
      <c r="R1222" s="422"/>
      <c r="S1222" s="422"/>
      <c r="T1222" s="79"/>
      <c r="Y1222" s="409"/>
      <c r="Z1222" s="409"/>
      <c r="AA1222" s="409"/>
      <c r="AB1222" s="422"/>
      <c r="AC1222" s="422"/>
      <c r="AD1222" s="79"/>
      <c r="AI1222" s="409"/>
      <c r="AJ1222" s="409"/>
      <c r="AK1222" s="409"/>
      <c r="AL1222" s="79"/>
      <c r="AM1222" s="79"/>
      <c r="AN1222" s="79"/>
      <c r="AS1222" s="409"/>
      <c r="AT1222" s="409"/>
      <c r="AU1222" s="409"/>
      <c r="AV1222" s="422"/>
      <c r="AW1222" s="422"/>
      <c r="AX1222" s="79"/>
      <c r="BC1222" s="409"/>
      <c r="BD1222" s="409"/>
      <c r="BE1222" s="409"/>
      <c r="BF1222" s="422"/>
      <c r="BG1222" s="422"/>
      <c r="BH1222" s="79"/>
      <c r="BM1222" s="409"/>
      <c r="BN1222" s="409"/>
      <c r="BO1222" s="409"/>
      <c r="BP1222" s="422"/>
      <c r="BQ1222" s="422"/>
      <c r="BR1222" s="79"/>
      <c r="BW1222" s="79"/>
      <c r="BX1222" s="79"/>
      <c r="BY1222" s="79"/>
      <c r="BZ1222" s="422"/>
      <c r="CA1222" s="422"/>
      <c r="CB1222" s="79"/>
      <c r="CG1222" s="409"/>
      <c r="CH1222" s="409"/>
      <c r="CI1222" s="409"/>
      <c r="CJ1222" s="422"/>
      <c r="CK1222" s="422"/>
      <c r="CL1222" s="79"/>
      <c r="CQ1222" s="409"/>
      <c r="CR1222" s="409"/>
      <c r="CS1222" s="409"/>
      <c r="CT1222" s="422"/>
      <c r="CU1222" s="422"/>
    </row>
    <row r="1223" spans="5:99">
      <c r="E1223" s="79"/>
      <c r="F1223" s="79"/>
      <c r="G1223" s="79"/>
      <c r="H1223" s="79"/>
      <c r="I1223" s="79"/>
      <c r="J1223" s="79"/>
      <c r="O1223" s="409"/>
      <c r="P1223" s="409"/>
      <c r="Q1223" s="409"/>
      <c r="R1223" s="422"/>
      <c r="S1223" s="422"/>
      <c r="T1223" s="79"/>
      <c r="Y1223" s="409"/>
      <c r="Z1223" s="409"/>
      <c r="AA1223" s="409"/>
      <c r="AB1223" s="422"/>
      <c r="AC1223" s="422"/>
      <c r="AD1223" s="79"/>
      <c r="AI1223" s="409"/>
      <c r="AJ1223" s="409"/>
      <c r="AK1223" s="409"/>
      <c r="AL1223" s="79"/>
      <c r="AM1223" s="79"/>
      <c r="AN1223" s="79"/>
      <c r="AS1223" s="409"/>
      <c r="AT1223" s="409"/>
      <c r="AU1223" s="409"/>
      <c r="AV1223" s="422"/>
      <c r="AW1223" s="422"/>
      <c r="AX1223" s="79"/>
      <c r="BC1223" s="409"/>
      <c r="BD1223" s="409"/>
      <c r="BE1223" s="409"/>
      <c r="BF1223" s="422"/>
      <c r="BG1223" s="422"/>
      <c r="BH1223" s="79"/>
      <c r="BM1223" s="409"/>
      <c r="BN1223" s="409"/>
      <c r="BO1223" s="409"/>
      <c r="BP1223" s="422"/>
      <c r="BQ1223" s="422"/>
      <c r="BR1223" s="79"/>
      <c r="BW1223" s="79"/>
      <c r="BX1223" s="79"/>
      <c r="BY1223" s="79"/>
      <c r="BZ1223" s="422"/>
      <c r="CA1223" s="422"/>
      <c r="CB1223" s="79"/>
      <c r="CG1223" s="409"/>
      <c r="CH1223" s="409"/>
      <c r="CI1223" s="409"/>
      <c r="CJ1223" s="422"/>
      <c r="CK1223" s="422"/>
      <c r="CL1223" s="79"/>
      <c r="CQ1223" s="409"/>
      <c r="CR1223" s="409"/>
      <c r="CS1223" s="409"/>
      <c r="CT1223" s="422"/>
      <c r="CU1223" s="422"/>
    </row>
    <row r="1224" spans="5:99">
      <c r="E1224" s="79"/>
      <c r="F1224" s="79"/>
      <c r="G1224" s="79"/>
      <c r="H1224" s="79"/>
      <c r="I1224" s="79"/>
      <c r="J1224" s="79"/>
      <c r="O1224" s="409"/>
      <c r="P1224" s="409"/>
      <c r="Q1224" s="409"/>
      <c r="R1224" s="422"/>
      <c r="S1224" s="422"/>
      <c r="T1224" s="79"/>
      <c r="Y1224" s="409"/>
      <c r="Z1224" s="409"/>
      <c r="AA1224" s="409"/>
      <c r="AB1224" s="422"/>
      <c r="AC1224" s="422"/>
      <c r="AD1224" s="79"/>
      <c r="AI1224" s="409"/>
      <c r="AJ1224" s="409"/>
      <c r="AK1224" s="409"/>
      <c r="AL1224" s="79"/>
      <c r="AM1224" s="79"/>
      <c r="AN1224" s="79"/>
      <c r="AS1224" s="409"/>
      <c r="AT1224" s="409"/>
      <c r="AU1224" s="409"/>
      <c r="AV1224" s="422"/>
      <c r="AW1224" s="422"/>
      <c r="AX1224" s="79"/>
      <c r="BC1224" s="409"/>
      <c r="BD1224" s="409"/>
      <c r="BE1224" s="409"/>
      <c r="BF1224" s="422"/>
      <c r="BG1224" s="422"/>
      <c r="BH1224" s="79"/>
      <c r="BM1224" s="409"/>
      <c r="BN1224" s="409"/>
      <c r="BO1224" s="409"/>
      <c r="BP1224" s="422"/>
      <c r="BQ1224" s="422"/>
      <c r="BR1224" s="79"/>
      <c r="BW1224" s="79"/>
      <c r="BX1224" s="79"/>
      <c r="BY1224" s="79"/>
      <c r="BZ1224" s="422"/>
      <c r="CA1224" s="422"/>
      <c r="CB1224" s="79"/>
      <c r="CG1224" s="409"/>
      <c r="CH1224" s="409"/>
      <c r="CI1224" s="409"/>
      <c r="CJ1224" s="422"/>
      <c r="CK1224" s="422"/>
      <c r="CL1224" s="79"/>
      <c r="CQ1224" s="409"/>
      <c r="CR1224" s="409"/>
      <c r="CS1224" s="409"/>
      <c r="CT1224" s="422"/>
      <c r="CU1224" s="422"/>
    </row>
    <row r="1225" spans="5:99">
      <c r="E1225" s="79"/>
      <c r="F1225" s="79"/>
      <c r="G1225" s="79"/>
      <c r="H1225" s="79"/>
      <c r="I1225" s="79"/>
      <c r="J1225" s="79"/>
      <c r="O1225" s="409"/>
      <c r="P1225" s="409"/>
      <c r="Q1225" s="409"/>
      <c r="R1225" s="422"/>
      <c r="S1225" s="422"/>
      <c r="T1225" s="79"/>
      <c r="Y1225" s="409"/>
      <c r="Z1225" s="409"/>
      <c r="AA1225" s="409"/>
      <c r="AB1225" s="422"/>
      <c r="AC1225" s="422"/>
      <c r="AD1225" s="79"/>
      <c r="AI1225" s="409"/>
      <c r="AJ1225" s="409"/>
      <c r="AK1225" s="409"/>
      <c r="AL1225" s="79"/>
      <c r="AM1225" s="79"/>
      <c r="AN1225" s="79"/>
      <c r="AS1225" s="409"/>
      <c r="AT1225" s="409"/>
      <c r="AU1225" s="409"/>
      <c r="AV1225" s="422"/>
      <c r="AW1225" s="422"/>
      <c r="AX1225" s="79"/>
      <c r="BC1225" s="409"/>
      <c r="BD1225" s="409"/>
      <c r="BE1225" s="409"/>
      <c r="BF1225" s="422"/>
      <c r="BG1225" s="422"/>
      <c r="BH1225" s="79"/>
      <c r="BM1225" s="409"/>
      <c r="BN1225" s="409"/>
      <c r="BO1225" s="409"/>
      <c r="BP1225" s="422"/>
      <c r="BQ1225" s="422"/>
      <c r="BR1225" s="79"/>
      <c r="BW1225" s="79"/>
      <c r="BX1225" s="79"/>
      <c r="BY1225" s="79"/>
      <c r="BZ1225" s="422"/>
      <c r="CA1225" s="422"/>
      <c r="CB1225" s="79"/>
      <c r="CG1225" s="409"/>
      <c r="CH1225" s="409"/>
      <c r="CI1225" s="409"/>
      <c r="CJ1225" s="422"/>
      <c r="CK1225" s="422"/>
      <c r="CL1225" s="79"/>
      <c r="CQ1225" s="409"/>
      <c r="CR1225" s="409"/>
      <c r="CS1225" s="409"/>
      <c r="CT1225" s="422"/>
      <c r="CU1225" s="422"/>
    </row>
    <row r="1226" spans="5:99">
      <c r="E1226" s="79"/>
      <c r="F1226" s="79"/>
      <c r="G1226" s="79"/>
      <c r="H1226" s="79"/>
      <c r="I1226" s="79"/>
      <c r="J1226" s="79"/>
      <c r="O1226" s="409"/>
      <c r="P1226" s="409"/>
      <c r="Q1226" s="409"/>
      <c r="R1226" s="422"/>
      <c r="S1226" s="422"/>
      <c r="T1226" s="79"/>
      <c r="Y1226" s="409"/>
      <c r="Z1226" s="409"/>
      <c r="AA1226" s="409"/>
      <c r="AB1226" s="422"/>
      <c r="AC1226" s="422"/>
      <c r="AD1226" s="79"/>
      <c r="AI1226" s="409"/>
      <c r="AJ1226" s="409"/>
      <c r="AK1226" s="409"/>
      <c r="AL1226" s="79"/>
      <c r="AM1226" s="79"/>
      <c r="AN1226" s="79"/>
      <c r="AS1226" s="409"/>
      <c r="AT1226" s="409"/>
      <c r="AU1226" s="409"/>
      <c r="AV1226" s="422"/>
      <c r="AW1226" s="422"/>
      <c r="AX1226" s="79"/>
      <c r="BC1226" s="409"/>
      <c r="BD1226" s="409"/>
      <c r="BE1226" s="409"/>
      <c r="BF1226" s="422"/>
      <c r="BG1226" s="422"/>
      <c r="BH1226" s="79"/>
      <c r="BM1226" s="409"/>
      <c r="BN1226" s="409"/>
      <c r="BO1226" s="409"/>
      <c r="BP1226" s="422"/>
      <c r="BQ1226" s="422"/>
      <c r="BR1226" s="79"/>
      <c r="BW1226" s="79"/>
      <c r="BX1226" s="79"/>
      <c r="BY1226" s="79"/>
      <c r="BZ1226" s="422"/>
      <c r="CA1226" s="422"/>
      <c r="CB1226" s="79"/>
      <c r="CG1226" s="409"/>
      <c r="CH1226" s="409"/>
      <c r="CI1226" s="409"/>
      <c r="CJ1226" s="422"/>
      <c r="CK1226" s="422"/>
      <c r="CL1226" s="79"/>
      <c r="CQ1226" s="409"/>
      <c r="CR1226" s="409"/>
      <c r="CS1226" s="409"/>
      <c r="CT1226" s="422"/>
      <c r="CU1226" s="422"/>
    </row>
    <row r="1227" spans="5:99">
      <c r="E1227" s="79"/>
      <c r="F1227" s="79"/>
      <c r="G1227" s="79"/>
      <c r="H1227" s="79"/>
      <c r="I1227" s="79"/>
      <c r="J1227" s="79"/>
      <c r="O1227" s="409"/>
      <c r="P1227" s="409"/>
      <c r="Q1227" s="409"/>
      <c r="R1227" s="422"/>
      <c r="S1227" s="422"/>
      <c r="T1227" s="79"/>
      <c r="Y1227" s="409"/>
      <c r="Z1227" s="409"/>
      <c r="AA1227" s="409"/>
      <c r="AB1227" s="422"/>
      <c r="AC1227" s="422"/>
      <c r="AD1227" s="79"/>
      <c r="AI1227" s="409"/>
      <c r="AJ1227" s="409"/>
      <c r="AK1227" s="409"/>
      <c r="AL1227" s="79"/>
      <c r="AM1227" s="79"/>
      <c r="AN1227" s="79"/>
      <c r="AS1227" s="409"/>
      <c r="AT1227" s="409"/>
      <c r="AU1227" s="409"/>
      <c r="AV1227" s="422"/>
      <c r="AW1227" s="422"/>
      <c r="AX1227" s="79"/>
      <c r="BC1227" s="409"/>
      <c r="BD1227" s="409"/>
      <c r="BE1227" s="409"/>
      <c r="BF1227" s="422"/>
      <c r="BG1227" s="422"/>
      <c r="BH1227" s="79"/>
      <c r="BM1227" s="409"/>
      <c r="BN1227" s="409"/>
      <c r="BO1227" s="409"/>
      <c r="BP1227" s="422"/>
      <c r="BQ1227" s="422"/>
      <c r="BR1227" s="79"/>
      <c r="BW1227" s="79"/>
      <c r="BX1227" s="79"/>
      <c r="BY1227" s="79"/>
      <c r="BZ1227" s="422"/>
      <c r="CA1227" s="422"/>
      <c r="CB1227" s="79"/>
      <c r="CG1227" s="409"/>
      <c r="CH1227" s="409"/>
      <c r="CI1227" s="409"/>
      <c r="CJ1227" s="422"/>
      <c r="CK1227" s="422"/>
      <c r="CL1227" s="79"/>
      <c r="CQ1227" s="409"/>
      <c r="CR1227" s="409"/>
      <c r="CS1227" s="409"/>
      <c r="CT1227" s="422"/>
      <c r="CU1227" s="422"/>
    </row>
    <row r="1228" spans="5:99">
      <c r="E1228" s="79"/>
      <c r="F1228" s="79"/>
      <c r="G1228" s="79"/>
      <c r="H1228" s="79"/>
      <c r="I1228" s="79"/>
      <c r="J1228" s="79"/>
      <c r="O1228" s="409"/>
      <c r="P1228" s="409"/>
      <c r="Q1228" s="409"/>
      <c r="R1228" s="422"/>
      <c r="S1228" s="422"/>
      <c r="T1228" s="79"/>
      <c r="Y1228" s="409"/>
      <c r="Z1228" s="409"/>
      <c r="AA1228" s="409"/>
      <c r="AB1228" s="422"/>
      <c r="AC1228" s="422"/>
      <c r="AD1228" s="79"/>
      <c r="AI1228" s="409"/>
      <c r="AJ1228" s="409"/>
      <c r="AK1228" s="409"/>
      <c r="AL1228" s="79"/>
      <c r="AM1228" s="79"/>
      <c r="AN1228" s="79"/>
      <c r="AS1228" s="409"/>
      <c r="AT1228" s="409"/>
      <c r="AU1228" s="409"/>
      <c r="AV1228" s="422"/>
      <c r="AW1228" s="422"/>
      <c r="AX1228" s="79"/>
      <c r="BC1228" s="409"/>
      <c r="BD1228" s="409"/>
      <c r="BE1228" s="409"/>
      <c r="BF1228" s="422"/>
      <c r="BG1228" s="422"/>
      <c r="BH1228" s="79"/>
      <c r="BM1228" s="409"/>
      <c r="BN1228" s="409"/>
      <c r="BO1228" s="409"/>
      <c r="BP1228" s="422"/>
      <c r="BQ1228" s="422"/>
      <c r="BR1228" s="79"/>
      <c r="BW1228" s="79"/>
      <c r="BX1228" s="79"/>
      <c r="BY1228" s="79"/>
      <c r="BZ1228" s="422"/>
      <c r="CA1228" s="422"/>
      <c r="CB1228" s="79"/>
      <c r="CG1228" s="409"/>
      <c r="CH1228" s="409"/>
      <c r="CI1228" s="409"/>
      <c r="CJ1228" s="422"/>
      <c r="CK1228" s="422"/>
      <c r="CL1228" s="79"/>
      <c r="CQ1228" s="409"/>
      <c r="CR1228" s="409"/>
      <c r="CS1228" s="409"/>
      <c r="CT1228" s="422"/>
      <c r="CU1228" s="422"/>
    </row>
    <row r="1229" spans="5:99">
      <c r="E1229" s="79"/>
      <c r="F1229" s="79"/>
      <c r="G1229" s="79"/>
      <c r="H1229" s="79"/>
      <c r="I1229" s="79"/>
      <c r="J1229" s="79"/>
      <c r="O1229" s="409"/>
      <c r="P1229" s="409"/>
      <c r="Q1229" s="409"/>
      <c r="R1229" s="422"/>
      <c r="S1229" s="422"/>
      <c r="T1229" s="79"/>
      <c r="Y1229" s="409"/>
      <c r="Z1229" s="409"/>
      <c r="AA1229" s="409"/>
      <c r="AB1229" s="422"/>
      <c r="AC1229" s="422"/>
      <c r="AD1229" s="79"/>
      <c r="AI1229" s="409"/>
      <c r="AJ1229" s="409"/>
      <c r="AK1229" s="409"/>
      <c r="AL1229" s="79"/>
      <c r="AM1229" s="79"/>
      <c r="AN1229" s="79"/>
      <c r="AS1229" s="409"/>
      <c r="AT1229" s="409"/>
      <c r="AU1229" s="409"/>
      <c r="AV1229" s="422"/>
      <c r="AW1229" s="422"/>
      <c r="AX1229" s="79"/>
      <c r="BC1229" s="409"/>
      <c r="BD1229" s="409"/>
      <c r="BE1229" s="409"/>
      <c r="BF1229" s="422"/>
      <c r="BG1229" s="422"/>
      <c r="BH1229" s="79"/>
      <c r="BM1229" s="409"/>
      <c r="BN1229" s="409"/>
      <c r="BO1229" s="409"/>
      <c r="BP1229" s="422"/>
      <c r="BQ1229" s="422"/>
      <c r="BR1229" s="79"/>
      <c r="BW1229" s="79"/>
      <c r="BX1229" s="79"/>
      <c r="BY1229" s="79"/>
      <c r="BZ1229" s="422"/>
      <c r="CA1229" s="422"/>
      <c r="CB1229" s="79"/>
      <c r="CG1229" s="409"/>
      <c r="CH1229" s="409"/>
      <c r="CI1229" s="409"/>
      <c r="CJ1229" s="422"/>
      <c r="CK1229" s="422"/>
      <c r="CL1229" s="79"/>
      <c r="CQ1229" s="409"/>
      <c r="CR1229" s="409"/>
      <c r="CS1229" s="409"/>
      <c r="CT1229" s="422"/>
      <c r="CU1229" s="422"/>
    </row>
    <row r="1230" spans="5:99">
      <c r="E1230" s="79"/>
      <c r="F1230" s="79"/>
      <c r="G1230" s="79"/>
      <c r="H1230" s="79"/>
      <c r="I1230" s="79"/>
      <c r="J1230" s="79"/>
      <c r="O1230" s="409"/>
      <c r="P1230" s="409"/>
      <c r="Q1230" s="409"/>
      <c r="R1230" s="422"/>
      <c r="S1230" s="422"/>
      <c r="T1230" s="79"/>
      <c r="Y1230" s="409"/>
      <c r="Z1230" s="409"/>
      <c r="AA1230" s="409"/>
      <c r="AB1230" s="422"/>
      <c r="AC1230" s="422"/>
      <c r="AD1230" s="79"/>
      <c r="AI1230" s="409"/>
      <c r="AJ1230" s="409"/>
      <c r="AK1230" s="409"/>
      <c r="AL1230" s="79"/>
      <c r="AM1230" s="79"/>
      <c r="AN1230" s="79"/>
      <c r="AS1230" s="409"/>
      <c r="AT1230" s="409"/>
      <c r="AU1230" s="409"/>
      <c r="AV1230" s="422"/>
      <c r="AW1230" s="422"/>
      <c r="AX1230" s="79"/>
      <c r="BC1230" s="409"/>
      <c r="BD1230" s="409"/>
      <c r="BE1230" s="409"/>
      <c r="BF1230" s="422"/>
      <c r="BG1230" s="422"/>
      <c r="BH1230" s="79"/>
      <c r="BM1230" s="409"/>
      <c r="BN1230" s="409"/>
      <c r="BO1230" s="409"/>
      <c r="BP1230" s="422"/>
      <c r="BQ1230" s="422"/>
      <c r="BR1230" s="79"/>
      <c r="BW1230" s="79"/>
      <c r="BX1230" s="79"/>
      <c r="BY1230" s="79"/>
      <c r="BZ1230" s="422"/>
      <c r="CA1230" s="422"/>
      <c r="CB1230" s="79"/>
      <c r="CG1230" s="409"/>
      <c r="CH1230" s="409"/>
      <c r="CI1230" s="409"/>
      <c r="CJ1230" s="422"/>
      <c r="CK1230" s="422"/>
      <c r="CL1230" s="79"/>
      <c r="CQ1230" s="409"/>
      <c r="CR1230" s="409"/>
      <c r="CS1230" s="409"/>
      <c r="CT1230" s="422"/>
      <c r="CU1230" s="422"/>
    </row>
    <row r="1231" spans="5:99">
      <c r="E1231" s="79"/>
      <c r="F1231" s="79"/>
      <c r="G1231" s="79"/>
      <c r="H1231" s="79"/>
      <c r="I1231" s="79"/>
      <c r="J1231" s="79"/>
      <c r="O1231" s="409"/>
      <c r="P1231" s="409"/>
      <c r="Q1231" s="409"/>
      <c r="R1231" s="422"/>
      <c r="S1231" s="422"/>
      <c r="T1231" s="79"/>
      <c r="Y1231" s="409"/>
      <c r="Z1231" s="409"/>
      <c r="AA1231" s="409"/>
      <c r="AB1231" s="422"/>
      <c r="AC1231" s="422"/>
      <c r="AD1231" s="79"/>
      <c r="AI1231" s="409"/>
      <c r="AJ1231" s="409"/>
      <c r="AK1231" s="409"/>
      <c r="AL1231" s="79"/>
      <c r="AM1231" s="79"/>
      <c r="AN1231" s="79"/>
      <c r="AS1231" s="409"/>
      <c r="AT1231" s="409"/>
      <c r="AU1231" s="409"/>
      <c r="AV1231" s="422"/>
      <c r="AW1231" s="422"/>
      <c r="AX1231" s="79"/>
      <c r="BC1231" s="409"/>
      <c r="BD1231" s="409"/>
      <c r="BE1231" s="409"/>
      <c r="BF1231" s="422"/>
      <c r="BG1231" s="422"/>
      <c r="BH1231" s="79"/>
      <c r="BM1231" s="409"/>
      <c r="BN1231" s="409"/>
      <c r="BO1231" s="409"/>
      <c r="BP1231" s="422"/>
      <c r="BQ1231" s="422"/>
      <c r="BR1231" s="79"/>
      <c r="BW1231" s="79"/>
      <c r="BX1231" s="79"/>
      <c r="BY1231" s="79"/>
      <c r="BZ1231" s="422"/>
      <c r="CA1231" s="422"/>
      <c r="CB1231" s="79"/>
      <c r="CG1231" s="409"/>
      <c r="CH1231" s="409"/>
      <c r="CI1231" s="409"/>
      <c r="CJ1231" s="422"/>
      <c r="CK1231" s="422"/>
      <c r="CL1231" s="79"/>
      <c r="CQ1231" s="409"/>
      <c r="CR1231" s="409"/>
      <c r="CS1231" s="409"/>
      <c r="CT1231" s="422"/>
      <c r="CU1231" s="422"/>
    </row>
    <row r="1232" spans="5:99">
      <c r="E1232" s="79"/>
      <c r="F1232" s="79"/>
      <c r="G1232" s="79"/>
      <c r="H1232" s="79"/>
      <c r="I1232" s="79"/>
      <c r="J1232" s="79"/>
      <c r="O1232" s="409"/>
      <c r="P1232" s="409"/>
      <c r="Q1232" s="409"/>
      <c r="R1232" s="422"/>
      <c r="S1232" s="422"/>
      <c r="T1232" s="79"/>
      <c r="Y1232" s="409"/>
      <c r="Z1232" s="409"/>
      <c r="AA1232" s="409"/>
      <c r="AB1232" s="422"/>
      <c r="AC1232" s="422"/>
      <c r="AD1232" s="79"/>
      <c r="AI1232" s="409"/>
      <c r="AJ1232" s="409"/>
      <c r="AK1232" s="409"/>
      <c r="AL1232" s="79"/>
      <c r="AM1232" s="79"/>
      <c r="AN1232" s="79"/>
      <c r="AS1232" s="409"/>
      <c r="AT1232" s="409"/>
      <c r="AU1232" s="409"/>
      <c r="AV1232" s="422"/>
      <c r="AW1232" s="422"/>
      <c r="AX1232" s="79"/>
      <c r="BC1232" s="409"/>
      <c r="BD1232" s="409"/>
      <c r="BE1232" s="409"/>
      <c r="BF1232" s="422"/>
      <c r="BG1232" s="422"/>
      <c r="BH1232" s="79"/>
      <c r="BM1232" s="409"/>
      <c r="BN1232" s="409"/>
      <c r="BO1232" s="409"/>
      <c r="BP1232" s="422"/>
      <c r="BQ1232" s="422"/>
      <c r="BR1232" s="79"/>
      <c r="BW1232" s="79"/>
      <c r="BX1232" s="79"/>
      <c r="BY1232" s="79"/>
      <c r="BZ1232" s="422"/>
      <c r="CA1232" s="422"/>
      <c r="CB1232" s="79"/>
      <c r="CG1232" s="409"/>
      <c r="CH1232" s="409"/>
      <c r="CI1232" s="409"/>
      <c r="CJ1232" s="422"/>
      <c r="CK1232" s="422"/>
      <c r="CL1232" s="79"/>
      <c r="CQ1232" s="409"/>
      <c r="CR1232" s="409"/>
      <c r="CS1232" s="409"/>
      <c r="CT1232" s="422"/>
      <c r="CU1232" s="422"/>
    </row>
    <row r="1233" spans="5:99">
      <c r="E1233" s="79"/>
      <c r="F1233" s="79"/>
      <c r="G1233" s="79"/>
      <c r="H1233" s="79"/>
      <c r="I1233" s="79"/>
      <c r="J1233" s="79"/>
      <c r="O1233" s="409"/>
      <c r="P1233" s="409"/>
      <c r="Q1233" s="409"/>
      <c r="R1233" s="422"/>
      <c r="S1233" s="422"/>
      <c r="T1233" s="79"/>
      <c r="Y1233" s="409"/>
      <c r="Z1233" s="409"/>
      <c r="AA1233" s="409"/>
      <c r="AB1233" s="422"/>
      <c r="AC1233" s="422"/>
      <c r="AD1233" s="79"/>
      <c r="AI1233" s="409"/>
      <c r="AJ1233" s="409"/>
      <c r="AK1233" s="409"/>
      <c r="AL1233" s="79"/>
      <c r="AM1233" s="79"/>
      <c r="AN1233" s="79"/>
      <c r="AS1233" s="409"/>
      <c r="AT1233" s="409"/>
      <c r="AU1233" s="409"/>
      <c r="AV1233" s="422"/>
      <c r="AW1233" s="422"/>
      <c r="AX1233" s="79"/>
      <c r="BC1233" s="409"/>
      <c r="BD1233" s="409"/>
      <c r="BE1233" s="409"/>
      <c r="BF1233" s="422"/>
      <c r="BG1233" s="422"/>
      <c r="BH1233" s="79"/>
      <c r="BM1233" s="409"/>
      <c r="BN1233" s="409"/>
      <c r="BO1233" s="409"/>
      <c r="BP1233" s="422"/>
      <c r="BQ1233" s="422"/>
      <c r="BR1233" s="79"/>
      <c r="BW1233" s="79"/>
      <c r="BX1233" s="79"/>
      <c r="BY1233" s="79"/>
      <c r="BZ1233" s="422"/>
      <c r="CA1233" s="422"/>
      <c r="CB1233" s="79"/>
      <c r="CG1233" s="409"/>
      <c r="CH1233" s="409"/>
      <c r="CI1233" s="409"/>
      <c r="CJ1233" s="422"/>
      <c r="CK1233" s="422"/>
      <c r="CL1233" s="79"/>
      <c r="CQ1233" s="409"/>
      <c r="CR1233" s="409"/>
      <c r="CS1233" s="409"/>
      <c r="CT1233" s="422"/>
      <c r="CU1233" s="422"/>
    </row>
    <row r="1234" spans="5:99">
      <c r="E1234" s="79"/>
      <c r="F1234" s="79"/>
      <c r="G1234" s="79"/>
      <c r="H1234" s="79"/>
      <c r="I1234" s="79"/>
      <c r="J1234" s="79"/>
      <c r="O1234" s="409"/>
      <c r="P1234" s="409"/>
      <c r="Q1234" s="409"/>
      <c r="R1234" s="422"/>
      <c r="S1234" s="422"/>
      <c r="T1234" s="79"/>
      <c r="Y1234" s="409"/>
      <c r="Z1234" s="409"/>
      <c r="AA1234" s="409"/>
      <c r="AB1234" s="422"/>
      <c r="AC1234" s="422"/>
      <c r="AD1234" s="79"/>
      <c r="AI1234" s="409"/>
      <c r="AJ1234" s="409"/>
      <c r="AK1234" s="409"/>
      <c r="AL1234" s="79"/>
      <c r="AM1234" s="79"/>
      <c r="AN1234" s="79"/>
      <c r="AS1234" s="409"/>
      <c r="AT1234" s="409"/>
      <c r="AU1234" s="409"/>
      <c r="AV1234" s="422"/>
      <c r="AW1234" s="422"/>
      <c r="AX1234" s="79"/>
      <c r="BC1234" s="409"/>
      <c r="BD1234" s="409"/>
      <c r="BE1234" s="409"/>
      <c r="BF1234" s="422"/>
      <c r="BG1234" s="422"/>
      <c r="BH1234" s="79"/>
      <c r="BM1234" s="409"/>
      <c r="BN1234" s="409"/>
      <c r="BO1234" s="409"/>
      <c r="BP1234" s="422"/>
      <c r="BQ1234" s="422"/>
      <c r="BR1234" s="79"/>
      <c r="BW1234" s="79"/>
      <c r="BX1234" s="79"/>
      <c r="BY1234" s="79"/>
      <c r="BZ1234" s="422"/>
      <c r="CA1234" s="422"/>
      <c r="CB1234" s="79"/>
      <c r="CG1234" s="409"/>
      <c r="CH1234" s="409"/>
      <c r="CI1234" s="409"/>
      <c r="CJ1234" s="422"/>
      <c r="CK1234" s="422"/>
      <c r="CL1234" s="79"/>
      <c r="CQ1234" s="409"/>
      <c r="CR1234" s="409"/>
      <c r="CS1234" s="409"/>
      <c r="CT1234" s="422"/>
      <c r="CU1234" s="422"/>
    </row>
    <row r="1235" spans="5:99">
      <c r="E1235" s="79"/>
      <c r="F1235" s="79"/>
      <c r="G1235" s="79"/>
      <c r="H1235" s="79"/>
      <c r="I1235" s="79"/>
      <c r="J1235" s="79"/>
      <c r="O1235" s="409"/>
      <c r="P1235" s="409"/>
      <c r="Q1235" s="409"/>
      <c r="R1235" s="422"/>
      <c r="S1235" s="422"/>
      <c r="T1235" s="79"/>
      <c r="Y1235" s="409"/>
      <c r="Z1235" s="409"/>
      <c r="AA1235" s="409"/>
      <c r="AB1235" s="422"/>
      <c r="AC1235" s="422"/>
      <c r="AD1235" s="79"/>
      <c r="AI1235" s="409"/>
      <c r="AJ1235" s="409"/>
      <c r="AK1235" s="409"/>
      <c r="AL1235" s="79"/>
      <c r="AM1235" s="79"/>
      <c r="AN1235" s="79"/>
      <c r="AS1235" s="409"/>
      <c r="AT1235" s="409"/>
      <c r="AU1235" s="409"/>
      <c r="AV1235" s="422"/>
      <c r="AW1235" s="422"/>
      <c r="AX1235" s="79"/>
      <c r="BC1235" s="409"/>
      <c r="BD1235" s="409"/>
      <c r="BE1235" s="409"/>
      <c r="BF1235" s="422"/>
      <c r="BG1235" s="422"/>
      <c r="BH1235" s="79"/>
      <c r="BM1235" s="409"/>
      <c r="BN1235" s="409"/>
      <c r="BO1235" s="409"/>
      <c r="BP1235" s="422"/>
      <c r="BQ1235" s="422"/>
      <c r="BR1235" s="79"/>
      <c r="BW1235" s="79"/>
      <c r="BX1235" s="79"/>
      <c r="BY1235" s="79"/>
      <c r="BZ1235" s="422"/>
      <c r="CA1235" s="422"/>
      <c r="CB1235" s="79"/>
      <c r="CG1235" s="409"/>
      <c r="CH1235" s="409"/>
      <c r="CI1235" s="409"/>
      <c r="CJ1235" s="422"/>
      <c r="CK1235" s="422"/>
      <c r="CL1235" s="79"/>
      <c r="CQ1235" s="409"/>
      <c r="CR1235" s="409"/>
      <c r="CS1235" s="409"/>
      <c r="CT1235" s="422"/>
      <c r="CU1235" s="422"/>
    </row>
    <row r="1236" spans="5:99">
      <c r="E1236" s="79"/>
      <c r="F1236" s="79"/>
      <c r="G1236" s="79"/>
      <c r="H1236" s="79"/>
      <c r="I1236" s="79"/>
      <c r="J1236" s="79"/>
      <c r="O1236" s="409"/>
      <c r="P1236" s="409"/>
      <c r="Q1236" s="409"/>
      <c r="R1236" s="422"/>
      <c r="S1236" s="422"/>
      <c r="T1236" s="79"/>
      <c r="Y1236" s="409"/>
      <c r="Z1236" s="409"/>
      <c r="AA1236" s="409"/>
      <c r="AB1236" s="422"/>
      <c r="AC1236" s="422"/>
      <c r="AD1236" s="79"/>
      <c r="AI1236" s="409"/>
      <c r="AJ1236" s="409"/>
      <c r="AK1236" s="409"/>
      <c r="AL1236" s="79"/>
      <c r="AM1236" s="79"/>
      <c r="AN1236" s="79"/>
      <c r="AS1236" s="409"/>
      <c r="AT1236" s="409"/>
      <c r="AU1236" s="409"/>
      <c r="AV1236" s="422"/>
      <c r="AW1236" s="422"/>
      <c r="AX1236" s="79"/>
      <c r="BC1236" s="409"/>
      <c r="BD1236" s="409"/>
      <c r="BE1236" s="409"/>
      <c r="BF1236" s="422"/>
      <c r="BG1236" s="422"/>
      <c r="BH1236" s="79"/>
      <c r="BM1236" s="409"/>
      <c r="BN1236" s="409"/>
      <c r="BO1236" s="409"/>
      <c r="BP1236" s="422"/>
      <c r="BQ1236" s="422"/>
      <c r="BR1236" s="79"/>
      <c r="BW1236" s="79"/>
      <c r="BX1236" s="79"/>
      <c r="BY1236" s="79"/>
      <c r="BZ1236" s="422"/>
      <c r="CA1236" s="422"/>
      <c r="CB1236" s="79"/>
      <c r="CG1236" s="409"/>
      <c r="CH1236" s="409"/>
      <c r="CI1236" s="409"/>
      <c r="CJ1236" s="422"/>
      <c r="CK1236" s="422"/>
      <c r="CL1236" s="79"/>
      <c r="CQ1236" s="409"/>
      <c r="CR1236" s="409"/>
      <c r="CS1236" s="409"/>
      <c r="CT1236" s="422"/>
      <c r="CU1236" s="422"/>
    </row>
    <row r="1237" spans="5:99">
      <c r="E1237" s="79"/>
      <c r="F1237" s="79"/>
      <c r="G1237" s="79"/>
      <c r="H1237" s="79"/>
      <c r="I1237" s="79"/>
      <c r="J1237" s="79"/>
      <c r="O1237" s="409"/>
      <c r="P1237" s="409"/>
      <c r="Q1237" s="409"/>
      <c r="R1237" s="422"/>
      <c r="S1237" s="422"/>
      <c r="T1237" s="79"/>
      <c r="Y1237" s="409"/>
      <c r="Z1237" s="409"/>
      <c r="AA1237" s="409"/>
      <c r="AB1237" s="422"/>
      <c r="AC1237" s="422"/>
      <c r="AD1237" s="79"/>
      <c r="AI1237" s="409"/>
      <c r="AJ1237" s="409"/>
      <c r="AK1237" s="409"/>
      <c r="AL1237" s="79"/>
      <c r="AM1237" s="79"/>
      <c r="AN1237" s="79"/>
      <c r="AS1237" s="409"/>
      <c r="AT1237" s="409"/>
      <c r="AU1237" s="409"/>
      <c r="AV1237" s="422"/>
      <c r="AW1237" s="422"/>
      <c r="AX1237" s="79"/>
      <c r="BC1237" s="409"/>
      <c r="BD1237" s="409"/>
      <c r="BE1237" s="409"/>
      <c r="BF1237" s="422"/>
      <c r="BG1237" s="422"/>
      <c r="BH1237" s="79"/>
      <c r="BM1237" s="409"/>
      <c r="BN1237" s="409"/>
      <c r="BO1237" s="409"/>
      <c r="BP1237" s="422"/>
      <c r="BQ1237" s="422"/>
      <c r="BR1237" s="79"/>
      <c r="BW1237" s="79"/>
      <c r="BX1237" s="79"/>
      <c r="BY1237" s="79"/>
      <c r="BZ1237" s="422"/>
      <c r="CA1237" s="422"/>
      <c r="CB1237" s="79"/>
      <c r="CG1237" s="409"/>
      <c r="CH1237" s="409"/>
      <c r="CI1237" s="409"/>
      <c r="CJ1237" s="422"/>
      <c r="CK1237" s="422"/>
      <c r="CL1237" s="79"/>
      <c r="CQ1237" s="409"/>
      <c r="CR1237" s="409"/>
      <c r="CS1237" s="409"/>
      <c r="CT1237" s="422"/>
      <c r="CU1237" s="422"/>
    </row>
    <row r="1238" spans="5:99">
      <c r="E1238" s="79"/>
      <c r="F1238" s="79"/>
      <c r="G1238" s="79"/>
      <c r="H1238" s="79"/>
      <c r="I1238" s="79"/>
      <c r="J1238" s="79"/>
      <c r="O1238" s="409"/>
      <c r="P1238" s="409"/>
      <c r="Q1238" s="409"/>
      <c r="R1238" s="422"/>
      <c r="S1238" s="422"/>
      <c r="T1238" s="79"/>
      <c r="Y1238" s="409"/>
      <c r="Z1238" s="409"/>
      <c r="AA1238" s="409"/>
      <c r="AB1238" s="422"/>
      <c r="AC1238" s="422"/>
      <c r="AD1238" s="79"/>
      <c r="AI1238" s="409"/>
      <c r="AJ1238" s="409"/>
      <c r="AK1238" s="409"/>
      <c r="AL1238" s="79"/>
      <c r="AM1238" s="79"/>
      <c r="AN1238" s="79"/>
      <c r="AS1238" s="409"/>
      <c r="AT1238" s="409"/>
      <c r="AU1238" s="409"/>
      <c r="AV1238" s="422"/>
      <c r="AW1238" s="422"/>
      <c r="AX1238" s="79"/>
      <c r="BC1238" s="409"/>
      <c r="BD1238" s="409"/>
      <c r="BE1238" s="409"/>
      <c r="BF1238" s="422"/>
      <c r="BG1238" s="422"/>
      <c r="BH1238" s="79"/>
      <c r="BM1238" s="409"/>
      <c r="BN1238" s="409"/>
      <c r="BO1238" s="409"/>
      <c r="BP1238" s="422"/>
      <c r="BQ1238" s="422"/>
      <c r="BR1238" s="79"/>
      <c r="BW1238" s="79"/>
      <c r="BX1238" s="79"/>
      <c r="BY1238" s="79"/>
      <c r="BZ1238" s="422"/>
      <c r="CA1238" s="422"/>
      <c r="CB1238" s="79"/>
      <c r="CG1238" s="409"/>
      <c r="CH1238" s="409"/>
      <c r="CI1238" s="409"/>
      <c r="CJ1238" s="422"/>
      <c r="CK1238" s="422"/>
      <c r="CL1238" s="79"/>
      <c r="CQ1238" s="409"/>
      <c r="CR1238" s="409"/>
      <c r="CS1238" s="409"/>
      <c r="CT1238" s="422"/>
      <c r="CU1238" s="422"/>
    </row>
    <row r="1239" spans="5:99">
      <c r="E1239" s="79"/>
      <c r="F1239" s="79"/>
      <c r="G1239" s="79"/>
      <c r="H1239" s="79"/>
      <c r="I1239" s="79"/>
      <c r="J1239" s="79"/>
      <c r="O1239" s="409"/>
      <c r="P1239" s="409"/>
      <c r="Q1239" s="409"/>
      <c r="R1239" s="422"/>
      <c r="S1239" s="422"/>
      <c r="T1239" s="79"/>
      <c r="Y1239" s="409"/>
      <c r="Z1239" s="409"/>
      <c r="AA1239" s="409"/>
      <c r="AB1239" s="422"/>
      <c r="AC1239" s="422"/>
      <c r="AD1239" s="79"/>
      <c r="AI1239" s="409"/>
      <c r="AJ1239" s="409"/>
      <c r="AK1239" s="409"/>
      <c r="AL1239" s="79"/>
      <c r="AM1239" s="79"/>
      <c r="AN1239" s="79"/>
      <c r="AS1239" s="409"/>
      <c r="AT1239" s="409"/>
      <c r="AU1239" s="409"/>
      <c r="AV1239" s="422"/>
      <c r="AW1239" s="422"/>
      <c r="AX1239" s="79"/>
      <c r="BC1239" s="409"/>
      <c r="BD1239" s="409"/>
      <c r="BE1239" s="409"/>
      <c r="BF1239" s="422"/>
      <c r="BG1239" s="422"/>
      <c r="BH1239" s="79"/>
      <c r="BM1239" s="409"/>
      <c r="BN1239" s="409"/>
      <c r="BO1239" s="409"/>
      <c r="BP1239" s="422"/>
      <c r="BQ1239" s="422"/>
      <c r="BR1239" s="79"/>
      <c r="BW1239" s="79"/>
      <c r="BX1239" s="79"/>
      <c r="BY1239" s="79"/>
      <c r="BZ1239" s="422"/>
      <c r="CA1239" s="422"/>
      <c r="CB1239" s="79"/>
      <c r="CG1239" s="409"/>
      <c r="CH1239" s="409"/>
      <c r="CI1239" s="409"/>
      <c r="CJ1239" s="422"/>
      <c r="CK1239" s="422"/>
      <c r="CL1239" s="79"/>
      <c r="CQ1239" s="409"/>
      <c r="CR1239" s="409"/>
      <c r="CS1239" s="409"/>
      <c r="CT1239" s="422"/>
      <c r="CU1239" s="422"/>
    </row>
    <row r="1240" spans="5:99">
      <c r="E1240" s="79"/>
      <c r="F1240" s="79"/>
      <c r="G1240" s="79"/>
      <c r="H1240" s="79"/>
      <c r="I1240" s="79"/>
      <c r="J1240" s="79"/>
      <c r="O1240" s="409"/>
      <c r="P1240" s="409"/>
      <c r="Q1240" s="409"/>
      <c r="R1240" s="422"/>
      <c r="S1240" s="422"/>
      <c r="T1240" s="79"/>
      <c r="Y1240" s="409"/>
      <c r="Z1240" s="409"/>
      <c r="AA1240" s="409"/>
      <c r="AB1240" s="422"/>
      <c r="AC1240" s="422"/>
      <c r="AD1240" s="79"/>
      <c r="AI1240" s="409"/>
      <c r="AJ1240" s="409"/>
      <c r="AK1240" s="409"/>
      <c r="AL1240" s="79"/>
      <c r="AM1240" s="79"/>
      <c r="AN1240" s="79"/>
      <c r="AS1240" s="409"/>
      <c r="AT1240" s="409"/>
      <c r="AU1240" s="409"/>
      <c r="AV1240" s="422"/>
      <c r="AW1240" s="422"/>
      <c r="AX1240" s="79"/>
      <c r="BC1240" s="409"/>
      <c r="BD1240" s="409"/>
      <c r="BE1240" s="409"/>
      <c r="BF1240" s="422"/>
      <c r="BG1240" s="422"/>
      <c r="BH1240" s="79"/>
      <c r="BM1240" s="409"/>
      <c r="BN1240" s="409"/>
      <c r="BO1240" s="409"/>
      <c r="BP1240" s="422"/>
      <c r="BQ1240" s="422"/>
      <c r="BR1240" s="79"/>
      <c r="BW1240" s="79"/>
      <c r="BX1240" s="79"/>
      <c r="BY1240" s="79"/>
      <c r="BZ1240" s="422"/>
      <c r="CA1240" s="422"/>
      <c r="CB1240" s="79"/>
      <c r="CG1240" s="409"/>
      <c r="CH1240" s="409"/>
      <c r="CI1240" s="409"/>
      <c r="CJ1240" s="422"/>
      <c r="CK1240" s="422"/>
      <c r="CL1240" s="79"/>
      <c r="CQ1240" s="409"/>
      <c r="CR1240" s="409"/>
      <c r="CS1240" s="409"/>
      <c r="CT1240" s="422"/>
      <c r="CU1240" s="422"/>
    </row>
    <row r="1241" spans="5:99">
      <c r="E1241" s="79"/>
      <c r="F1241" s="79"/>
      <c r="G1241" s="79"/>
      <c r="H1241" s="79"/>
      <c r="I1241" s="79"/>
      <c r="J1241" s="79"/>
      <c r="O1241" s="409"/>
      <c r="P1241" s="409"/>
      <c r="Q1241" s="409"/>
      <c r="R1241" s="422"/>
      <c r="S1241" s="422"/>
      <c r="T1241" s="79"/>
      <c r="Y1241" s="409"/>
      <c r="Z1241" s="409"/>
      <c r="AA1241" s="409"/>
      <c r="AB1241" s="422"/>
      <c r="AC1241" s="422"/>
      <c r="AD1241" s="79"/>
      <c r="AI1241" s="409"/>
      <c r="AJ1241" s="409"/>
      <c r="AK1241" s="409"/>
      <c r="AL1241" s="79"/>
      <c r="AM1241" s="79"/>
      <c r="AN1241" s="79"/>
      <c r="AS1241" s="409"/>
      <c r="AT1241" s="409"/>
      <c r="AU1241" s="409"/>
      <c r="AV1241" s="422"/>
      <c r="AW1241" s="422"/>
      <c r="AX1241" s="79"/>
      <c r="BC1241" s="409"/>
      <c r="BD1241" s="409"/>
      <c r="BE1241" s="409"/>
      <c r="BF1241" s="422"/>
      <c r="BG1241" s="422"/>
      <c r="BH1241" s="79"/>
      <c r="BM1241" s="409"/>
      <c r="BN1241" s="409"/>
      <c r="BO1241" s="409"/>
      <c r="BP1241" s="422"/>
      <c r="BQ1241" s="422"/>
      <c r="BR1241" s="79"/>
      <c r="BW1241" s="79"/>
      <c r="BX1241" s="79"/>
      <c r="BY1241" s="79"/>
      <c r="BZ1241" s="422"/>
      <c r="CA1241" s="422"/>
      <c r="CB1241" s="79"/>
      <c r="CG1241" s="409"/>
      <c r="CH1241" s="409"/>
      <c r="CI1241" s="409"/>
      <c r="CJ1241" s="422"/>
      <c r="CK1241" s="422"/>
      <c r="CL1241" s="79"/>
      <c r="CQ1241" s="409"/>
      <c r="CR1241" s="409"/>
      <c r="CS1241" s="409"/>
      <c r="CT1241" s="422"/>
      <c r="CU1241" s="422"/>
    </row>
    <row r="1242" spans="5:99">
      <c r="E1242" s="79"/>
      <c r="F1242" s="79"/>
      <c r="G1242" s="79"/>
      <c r="H1242" s="79"/>
      <c r="I1242" s="79"/>
      <c r="J1242" s="79"/>
      <c r="O1242" s="409"/>
      <c r="P1242" s="409"/>
      <c r="Q1242" s="409"/>
      <c r="R1242" s="422"/>
      <c r="S1242" s="422"/>
      <c r="T1242" s="79"/>
      <c r="Y1242" s="409"/>
      <c r="Z1242" s="409"/>
      <c r="AA1242" s="409"/>
      <c r="AB1242" s="422"/>
      <c r="AC1242" s="422"/>
      <c r="AD1242" s="79"/>
      <c r="AI1242" s="409"/>
      <c r="AJ1242" s="409"/>
      <c r="AK1242" s="409"/>
      <c r="AL1242" s="79"/>
      <c r="AM1242" s="79"/>
      <c r="AN1242" s="79"/>
      <c r="AS1242" s="409"/>
      <c r="AT1242" s="409"/>
      <c r="AU1242" s="409"/>
      <c r="AV1242" s="422"/>
      <c r="AW1242" s="422"/>
      <c r="AX1242" s="79"/>
      <c r="BC1242" s="409"/>
      <c r="BD1242" s="409"/>
      <c r="BE1242" s="409"/>
      <c r="BF1242" s="422"/>
      <c r="BG1242" s="422"/>
      <c r="BH1242" s="79"/>
      <c r="BM1242" s="409"/>
      <c r="BN1242" s="409"/>
      <c r="BO1242" s="409"/>
      <c r="BP1242" s="422"/>
      <c r="BQ1242" s="422"/>
      <c r="BR1242" s="79"/>
      <c r="BW1242" s="79"/>
      <c r="BX1242" s="79"/>
      <c r="BY1242" s="79"/>
      <c r="BZ1242" s="422"/>
      <c r="CA1242" s="422"/>
      <c r="CB1242" s="79"/>
      <c r="CG1242" s="409"/>
      <c r="CH1242" s="409"/>
      <c r="CI1242" s="409"/>
      <c r="CJ1242" s="422"/>
      <c r="CK1242" s="422"/>
      <c r="CL1242" s="79"/>
      <c r="CQ1242" s="409"/>
      <c r="CR1242" s="409"/>
      <c r="CS1242" s="409"/>
      <c r="CT1242" s="422"/>
      <c r="CU1242" s="422"/>
    </row>
    <row r="1243" spans="5:99">
      <c r="E1243" s="79"/>
      <c r="F1243" s="79"/>
      <c r="G1243" s="79"/>
      <c r="H1243" s="79"/>
      <c r="I1243" s="79"/>
      <c r="J1243" s="79"/>
      <c r="O1243" s="409"/>
      <c r="P1243" s="409"/>
      <c r="Q1243" s="409"/>
      <c r="R1243" s="422"/>
      <c r="S1243" s="422"/>
      <c r="T1243" s="79"/>
      <c r="Y1243" s="409"/>
      <c r="Z1243" s="409"/>
      <c r="AA1243" s="409"/>
      <c r="AB1243" s="422"/>
      <c r="AC1243" s="422"/>
      <c r="AD1243" s="79"/>
      <c r="AI1243" s="409"/>
      <c r="AJ1243" s="409"/>
      <c r="AK1243" s="409"/>
      <c r="AL1243" s="79"/>
      <c r="AM1243" s="79"/>
      <c r="AN1243" s="79"/>
      <c r="AS1243" s="409"/>
      <c r="AT1243" s="409"/>
      <c r="AU1243" s="409"/>
      <c r="AV1243" s="422"/>
      <c r="AW1243" s="422"/>
      <c r="AX1243" s="79"/>
      <c r="BC1243" s="409"/>
      <c r="BD1243" s="409"/>
      <c r="BE1243" s="409"/>
      <c r="BF1243" s="422"/>
      <c r="BG1243" s="422"/>
      <c r="BH1243" s="79"/>
      <c r="BM1243" s="409"/>
      <c r="BN1243" s="409"/>
      <c r="BO1243" s="409"/>
      <c r="BP1243" s="422"/>
      <c r="BQ1243" s="422"/>
      <c r="BR1243" s="79"/>
      <c r="BW1243" s="79"/>
      <c r="BX1243" s="79"/>
      <c r="BY1243" s="79"/>
      <c r="BZ1243" s="422"/>
      <c r="CA1243" s="422"/>
      <c r="CB1243" s="79"/>
      <c r="CG1243" s="409"/>
      <c r="CH1243" s="409"/>
      <c r="CI1243" s="409"/>
      <c r="CJ1243" s="422"/>
      <c r="CK1243" s="422"/>
      <c r="CL1243" s="79"/>
      <c r="CQ1243" s="409"/>
      <c r="CR1243" s="409"/>
      <c r="CS1243" s="409"/>
      <c r="CT1243" s="422"/>
      <c r="CU1243" s="422"/>
    </row>
    <row r="1244" spans="5:99">
      <c r="E1244" s="79"/>
      <c r="F1244" s="79"/>
      <c r="G1244" s="79"/>
      <c r="H1244" s="79"/>
      <c r="I1244" s="79"/>
      <c r="J1244" s="79"/>
      <c r="O1244" s="409"/>
      <c r="P1244" s="409"/>
      <c r="Q1244" s="409"/>
      <c r="R1244" s="422"/>
      <c r="S1244" s="422"/>
      <c r="T1244" s="79"/>
      <c r="Y1244" s="409"/>
      <c r="Z1244" s="409"/>
      <c r="AA1244" s="409"/>
      <c r="AB1244" s="422"/>
      <c r="AC1244" s="422"/>
      <c r="AD1244" s="79"/>
      <c r="AI1244" s="409"/>
      <c r="AJ1244" s="409"/>
      <c r="AK1244" s="409"/>
      <c r="AL1244" s="79"/>
      <c r="AM1244" s="79"/>
      <c r="AN1244" s="79"/>
      <c r="AS1244" s="409"/>
      <c r="AT1244" s="409"/>
      <c r="AU1244" s="409"/>
      <c r="AV1244" s="422"/>
      <c r="AW1244" s="422"/>
      <c r="AX1244" s="79"/>
      <c r="BC1244" s="409"/>
      <c r="BD1244" s="409"/>
      <c r="BE1244" s="409"/>
      <c r="BF1244" s="422"/>
      <c r="BG1244" s="422"/>
      <c r="BH1244" s="79"/>
      <c r="BM1244" s="409"/>
      <c r="BN1244" s="409"/>
      <c r="BO1244" s="409"/>
      <c r="BP1244" s="422"/>
      <c r="BQ1244" s="422"/>
      <c r="BR1244" s="79"/>
      <c r="BW1244" s="79"/>
      <c r="BX1244" s="79"/>
      <c r="BY1244" s="79"/>
      <c r="BZ1244" s="422"/>
      <c r="CA1244" s="422"/>
      <c r="CB1244" s="79"/>
      <c r="CG1244" s="409"/>
      <c r="CH1244" s="409"/>
      <c r="CI1244" s="409"/>
      <c r="CJ1244" s="422"/>
      <c r="CK1244" s="422"/>
      <c r="CL1244" s="79"/>
      <c r="CQ1244" s="409"/>
      <c r="CR1244" s="409"/>
      <c r="CS1244" s="409"/>
      <c r="CT1244" s="422"/>
      <c r="CU1244" s="422"/>
    </row>
    <row r="1245" spans="5:99">
      <c r="E1245" s="79"/>
      <c r="F1245" s="79"/>
      <c r="G1245" s="79"/>
      <c r="H1245" s="79"/>
      <c r="I1245" s="79"/>
      <c r="J1245" s="79"/>
      <c r="O1245" s="409"/>
      <c r="P1245" s="409"/>
      <c r="Q1245" s="409"/>
      <c r="R1245" s="422"/>
      <c r="S1245" s="422"/>
      <c r="T1245" s="79"/>
      <c r="Y1245" s="409"/>
      <c r="Z1245" s="409"/>
      <c r="AA1245" s="409"/>
      <c r="AB1245" s="422"/>
      <c r="AC1245" s="422"/>
      <c r="AD1245" s="79"/>
      <c r="AI1245" s="409"/>
      <c r="AJ1245" s="409"/>
      <c r="AK1245" s="409"/>
      <c r="AL1245" s="79"/>
      <c r="AM1245" s="79"/>
      <c r="AN1245" s="79"/>
      <c r="AS1245" s="409"/>
      <c r="AT1245" s="409"/>
      <c r="AU1245" s="409"/>
      <c r="AV1245" s="422"/>
      <c r="AW1245" s="422"/>
      <c r="AX1245" s="79"/>
      <c r="BC1245" s="409"/>
      <c r="BD1245" s="409"/>
      <c r="BE1245" s="409"/>
      <c r="BF1245" s="422"/>
      <c r="BG1245" s="422"/>
      <c r="BH1245" s="79"/>
      <c r="BM1245" s="409"/>
      <c r="BN1245" s="409"/>
      <c r="BO1245" s="409"/>
      <c r="BP1245" s="422"/>
      <c r="BQ1245" s="422"/>
      <c r="BR1245" s="79"/>
      <c r="BW1245" s="79"/>
      <c r="BX1245" s="79"/>
      <c r="BY1245" s="79"/>
      <c r="BZ1245" s="422"/>
      <c r="CA1245" s="422"/>
      <c r="CB1245" s="79"/>
      <c r="CG1245" s="409"/>
      <c r="CH1245" s="409"/>
      <c r="CI1245" s="409"/>
      <c r="CJ1245" s="422"/>
      <c r="CK1245" s="422"/>
      <c r="CL1245" s="79"/>
      <c r="CQ1245" s="409"/>
      <c r="CR1245" s="409"/>
      <c r="CS1245" s="409"/>
      <c r="CT1245" s="422"/>
      <c r="CU1245" s="422"/>
    </row>
    <row r="1246" spans="5:99">
      <c r="E1246" s="79"/>
      <c r="F1246" s="79"/>
      <c r="G1246" s="79"/>
      <c r="H1246" s="79"/>
      <c r="I1246" s="79"/>
      <c r="J1246" s="79"/>
      <c r="O1246" s="409"/>
      <c r="P1246" s="409"/>
      <c r="Q1246" s="409"/>
      <c r="R1246" s="422"/>
      <c r="S1246" s="422"/>
      <c r="T1246" s="79"/>
      <c r="Y1246" s="409"/>
      <c r="Z1246" s="409"/>
      <c r="AA1246" s="409"/>
      <c r="AB1246" s="422"/>
      <c r="AC1246" s="422"/>
      <c r="AD1246" s="79"/>
      <c r="AI1246" s="409"/>
      <c r="AJ1246" s="409"/>
      <c r="AK1246" s="409"/>
      <c r="AL1246" s="79"/>
      <c r="AM1246" s="79"/>
      <c r="AN1246" s="79"/>
      <c r="AS1246" s="409"/>
      <c r="AT1246" s="409"/>
      <c r="AU1246" s="409"/>
      <c r="AV1246" s="422"/>
      <c r="AW1246" s="422"/>
      <c r="AX1246" s="79"/>
      <c r="BC1246" s="409"/>
      <c r="BD1246" s="409"/>
      <c r="BE1246" s="409"/>
      <c r="BF1246" s="422"/>
      <c r="BG1246" s="422"/>
      <c r="BH1246" s="79"/>
      <c r="BM1246" s="409"/>
      <c r="BN1246" s="409"/>
      <c r="BO1246" s="409"/>
      <c r="BP1246" s="422"/>
      <c r="BQ1246" s="422"/>
      <c r="BR1246" s="79"/>
      <c r="BW1246" s="79"/>
      <c r="BX1246" s="79"/>
      <c r="BY1246" s="79"/>
      <c r="BZ1246" s="422"/>
      <c r="CA1246" s="422"/>
      <c r="CB1246" s="79"/>
      <c r="CG1246" s="409"/>
      <c r="CH1246" s="409"/>
      <c r="CI1246" s="409"/>
      <c r="CJ1246" s="422"/>
      <c r="CK1246" s="422"/>
      <c r="CL1246" s="79"/>
      <c r="CQ1246" s="409"/>
      <c r="CR1246" s="409"/>
      <c r="CS1246" s="409"/>
      <c r="CT1246" s="422"/>
      <c r="CU1246" s="422"/>
    </row>
    <row r="1247" spans="5:99">
      <c r="E1247" s="79"/>
      <c r="F1247" s="79"/>
      <c r="G1247" s="79"/>
      <c r="H1247" s="79"/>
      <c r="I1247" s="79"/>
      <c r="J1247" s="79"/>
      <c r="O1247" s="409"/>
      <c r="P1247" s="409"/>
      <c r="Q1247" s="409"/>
      <c r="R1247" s="422"/>
      <c r="S1247" s="422"/>
      <c r="T1247" s="79"/>
      <c r="Y1247" s="409"/>
      <c r="Z1247" s="409"/>
      <c r="AA1247" s="409"/>
      <c r="AB1247" s="422"/>
      <c r="AC1247" s="422"/>
      <c r="AD1247" s="79"/>
      <c r="AI1247" s="409"/>
      <c r="AJ1247" s="409"/>
      <c r="AK1247" s="409"/>
      <c r="AL1247" s="79"/>
      <c r="AM1247" s="79"/>
      <c r="AN1247" s="79"/>
      <c r="AS1247" s="409"/>
      <c r="AT1247" s="409"/>
      <c r="AU1247" s="409"/>
      <c r="AV1247" s="422"/>
      <c r="AW1247" s="422"/>
      <c r="AX1247" s="79"/>
      <c r="BC1247" s="409"/>
      <c r="BD1247" s="409"/>
      <c r="BE1247" s="409"/>
      <c r="BF1247" s="422"/>
      <c r="BG1247" s="422"/>
      <c r="BH1247" s="79"/>
      <c r="BM1247" s="409"/>
      <c r="BN1247" s="409"/>
      <c r="BO1247" s="409"/>
      <c r="BP1247" s="422"/>
      <c r="BQ1247" s="422"/>
      <c r="BR1247" s="79"/>
      <c r="BW1247" s="79"/>
      <c r="BX1247" s="79"/>
      <c r="BY1247" s="79"/>
      <c r="BZ1247" s="422"/>
      <c r="CA1247" s="422"/>
      <c r="CB1247" s="79"/>
      <c r="CG1247" s="409"/>
      <c r="CH1247" s="409"/>
      <c r="CI1247" s="409"/>
      <c r="CJ1247" s="422"/>
      <c r="CK1247" s="422"/>
      <c r="CL1247" s="79"/>
      <c r="CQ1247" s="409"/>
      <c r="CR1247" s="409"/>
      <c r="CS1247" s="409"/>
      <c r="CT1247" s="422"/>
      <c r="CU1247" s="422"/>
    </row>
    <row r="1248" spans="5:99">
      <c r="E1248" s="79"/>
      <c r="F1248" s="79"/>
      <c r="G1248" s="79"/>
      <c r="H1248" s="79"/>
      <c r="I1248" s="79"/>
      <c r="J1248" s="79"/>
      <c r="O1248" s="409"/>
      <c r="P1248" s="409"/>
      <c r="Q1248" s="409"/>
      <c r="R1248" s="422"/>
      <c r="S1248" s="422"/>
      <c r="T1248" s="79"/>
      <c r="Y1248" s="409"/>
      <c r="Z1248" s="409"/>
      <c r="AA1248" s="409"/>
      <c r="AB1248" s="422"/>
      <c r="AC1248" s="422"/>
      <c r="AD1248" s="79"/>
      <c r="AI1248" s="409"/>
      <c r="AJ1248" s="409"/>
      <c r="AK1248" s="409"/>
      <c r="AL1248" s="79"/>
      <c r="AM1248" s="79"/>
      <c r="AN1248" s="79"/>
      <c r="AS1248" s="409"/>
      <c r="AT1248" s="409"/>
      <c r="AU1248" s="409"/>
      <c r="AV1248" s="422"/>
      <c r="AW1248" s="422"/>
      <c r="AX1248" s="79"/>
      <c r="BC1248" s="409"/>
      <c r="BD1248" s="409"/>
      <c r="BE1248" s="409"/>
      <c r="BF1248" s="422"/>
      <c r="BG1248" s="422"/>
      <c r="BH1248" s="79"/>
      <c r="BM1248" s="409"/>
      <c r="BN1248" s="409"/>
      <c r="BO1248" s="409"/>
      <c r="BP1248" s="422"/>
      <c r="BQ1248" s="422"/>
      <c r="BR1248" s="79"/>
      <c r="BW1248" s="79"/>
      <c r="BX1248" s="79"/>
      <c r="BY1248" s="79"/>
      <c r="BZ1248" s="422"/>
      <c r="CA1248" s="422"/>
      <c r="CB1248" s="79"/>
      <c r="CG1248" s="409"/>
      <c r="CH1248" s="409"/>
      <c r="CI1248" s="409"/>
      <c r="CJ1248" s="422"/>
      <c r="CK1248" s="422"/>
      <c r="CL1248" s="79"/>
      <c r="CQ1248" s="409"/>
      <c r="CR1248" s="409"/>
      <c r="CS1248" s="409"/>
      <c r="CT1248" s="422"/>
      <c r="CU1248" s="422"/>
    </row>
    <row r="1249" spans="5:99">
      <c r="E1249" s="79"/>
      <c r="F1249" s="79"/>
      <c r="G1249" s="79"/>
      <c r="H1249" s="79"/>
      <c r="I1249" s="79"/>
      <c r="J1249" s="79"/>
      <c r="O1249" s="409"/>
      <c r="P1249" s="409"/>
      <c r="Q1249" s="409"/>
      <c r="R1249" s="422"/>
      <c r="S1249" s="422"/>
      <c r="T1249" s="79"/>
      <c r="Y1249" s="409"/>
      <c r="Z1249" s="409"/>
      <c r="AA1249" s="409"/>
      <c r="AB1249" s="422"/>
      <c r="AC1249" s="422"/>
      <c r="AD1249" s="79"/>
      <c r="AI1249" s="409"/>
      <c r="AJ1249" s="409"/>
      <c r="AK1249" s="409"/>
      <c r="AL1249" s="79"/>
      <c r="AM1249" s="79"/>
      <c r="AN1249" s="79"/>
      <c r="AS1249" s="409"/>
      <c r="AT1249" s="409"/>
      <c r="AU1249" s="409"/>
      <c r="AV1249" s="422"/>
      <c r="AW1249" s="422"/>
      <c r="AX1249" s="79"/>
      <c r="BC1249" s="409"/>
      <c r="BD1249" s="409"/>
      <c r="BE1249" s="409"/>
      <c r="BF1249" s="422"/>
      <c r="BG1249" s="422"/>
      <c r="BH1249" s="79"/>
      <c r="BM1249" s="409"/>
      <c r="BN1249" s="409"/>
      <c r="BO1249" s="409"/>
      <c r="BP1249" s="422"/>
      <c r="BQ1249" s="422"/>
      <c r="BR1249" s="79"/>
      <c r="BW1249" s="79"/>
      <c r="BX1249" s="79"/>
      <c r="BY1249" s="79"/>
      <c r="BZ1249" s="422"/>
      <c r="CA1249" s="422"/>
      <c r="CB1249" s="79"/>
      <c r="CG1249" s="409"/>
      <c r="CH1249" s="409"/>
      <c r="CI1249" s="409"/>
      <c r="CJ1249" s="422"/>
      <c r="CK1249" s="422"/>
      <c r="CL1249" s="79"/>
      <c r="CQ1249" s="409"/>
      <c r="CR1249" s="409"/>
      <c r="CS1249" s="409"/>
      <c r="CT1249" s="422"/>
      <c r="CU1249" s="422"/>
    </row>
    <row r="1250" spans="5:99">
      <c r="E1250" s="79"/>
      <c r="F1250" s="79"/>
      <c r="G1250" s="79"/>
      <c r="H1250" s="79"/>
      <c r="I1250" s="79"/>
      <c r="J1250" s="79"/>
      <c r="O1250" s="409"/>
      <c r="P1250" s="409"/>
      <c r="Q1250" s="409"/>
      <c r="R1250" s="422"/>
      <c r="S1250" s="422"/>
      <c r="T1250" s="79"/>
      <c r="Y1250" s="409"/>
      <c r="Z1250" s="409"/>
      <c r="AA1250" s="409"/>
      <c r="AB1250" s="422"/>
      <c r="AC1250" s="422"/>
      <c r="AD1250" s="79"/>
      <c r="AI1250" s="409"/>
      <c r="AJ1250" s="409"/>
      <c r="AK1250" s="409"/>
      <c r="AL1250" s="79"/>
      <c r="AM1250" s="79"/>
      <c r="AN1250" s="79"/>
      <c r="AS1250" s="409"/>
      <c r="AT1250" s="409"/>
      <c r="AU1250" s="409"/>
      <c r="AV1250" s="422"/>
      <c r="AW1250" s="422"/>
      <c r="AX1250" s="79"/>
      <c r="BC1250" s="409"/>
      <c r="BD1250" s="409"/>
      <c r="BE1250" s="409"/>
      <c r="BF1250" s="422"/>
      <c r="BG1250" s="422"/>
      <c r="BH1250" s="79"/>
      <c r="BM1250" s="409"/>
      <c r="BN1250" s="409"/>
      <c r="BO1250" s="409"/>
      <c r="BP1250" s="422"/>
      <c r="BQ1250" s="422"/>
      <c r="BR1250" s="79"/>
      <c r="BW1250" s="79"/>
      <c r="BX1250" s="79"/>
      <c r="BY1250" s="79"/>
      <c r="BZ1250" s="422"/>
      <c r="CA1250" s="422"/>
      <c r="CB1250" s="79"/>
      <c r="CG1250" s="409"/>
      <c r="CH1250" s="409"/>
      <c r="CI1250" s="409"/>
      <c r="CJ1250" s="422"/>
      <c r="CK1250" s="422"/>
      <c r="CL1250" s="79"/>
      <c r="CQ1250" s="409"/>
      <c r="CR1250" s="409"/>
      <c r="CS1250" s="409"/>
      <c r="CT1250" s="422"/>
      <c r="CU1250" s="422"/>
    </row>
    <row r="1251" spans="5:99">
      <c r="E1251" s="79"/>
      <c r="F1251" s="79"/>
      <c r="G1251" s="79"/>
      <c r="H1251" s="79"/>
      <c r="I1251" s="79"/>
      <c r="J1251" s="79"/>
      <c r="O1251" s="409"/>
      <c r="P1251" s="409"/>
      <c r="Q1251" s="409"/>
      <c r="R1251" s="422"/>
      <c r="S1251" s="422"/>
      <c r="T1251" s="79"/>
      <c r="Y1251" s="409"/>
      <c r="Z1251" s="409"/>
      <c r="AA1251" s="409"/>
      <c r="AB1251" s="422"/>
      <c r="AC1251" s="422"/>
      <c r="AD1251" s="79"/>
      <c r="AI1251" s="409"/>
      <c r="AJ1251" s="409"/>
      <c r="AK1251" s="409"/>
      <c r="AL1251" s="79"/>
      <c r="AM1251" s="79"/>
      <c r="AN1251" s="79"/>
      <c r="AS1251" s="409"/>
      <c r="AT1251" s="409"/>
      <c r="AU1251" s="409"/>
      <c r="AV1251" s="422"/>
      <c r="AW1251" s="422"/>
      <c r="AX1251" s="79"/>
      <c r="BC1251" s="409"/>
      <c r="BD1251" s="409"/>
      <c r="BE1251" s="409"/>
      <c r="BF1251" s="422"/>
      <c r="BG1251" s="422"/>
      <c r="BH1251" s="79"/>
      <c r="BM1251" s="409"/>
      <c r="BN1251" s="409"/>
      <c r="BO1251" s="409"/>
      <c r="BP1251" s="422"/>
      <c r="BQ1251" s="422"/>
      <c r="BR1251" s="79"/>
      <c r="BW1251" s="79"/>
      <c r="BX1251" s="79"/>
      <c r="BY1251" s="79"/>
      <c r="BZ1251" s="422"/>
      <c r="CA1251" s="422"/>
      <c r="CB1251" s="79"/>
      <c r="CG1251" s="409"/>
      <c r="CH1251" s="409"/>
      <c r="CI1251" s="409"/>
      <c r="CJ1251" s="422"/>
      <c r="CK1251" s="422"/>
      <c r="CL1251" s="79"/>
      <c r="CQ1251" s="409"/>
      <c r="CR1251" s="409"/>
      <c r="CS1251" s="409"/>
      <c r="CT1251" s="422"/>
      <c r="CU1251" s="422"/>
    </row>
    <row r="1252" spans="5:99">
      <c r="E1252" s="79"/>
      <c r="F1252" s="79"/>
      <c r="G1252" s="79"/>
      <c r="H1252" s="79"/>
      <c r="I1252" s="79"/>
      <c r="J1252" s="79"/>
      <c r="O1252" s="409"/>
      <c r="P1252" s="409"/>
      <c r="Q1252" s="409"/>
      <c r="R1252" s="422"/>
      <c r="S1252" s="422"/>
      <c r="T1252" s="79"/>
      <c r="Y1252" s="409"/>
      <c r="Z1252" s="409"/>
      <c r="AA1252" s="409"/>
      <c r="AB1252" s="422"/>
      <c r="AC1252" s="422"/>
      <c r="AD1252" s="79"/>
      <c r="AI1252" s="409"/>
      <c r="AJ1252" s="409"/>
      <c r="AK1252" s="409"/>
      <c r="AL1252" s="79"/>
      <c r="AM1252" s="79"/>
      <c r="AN1252" s="79"/>
      <c r="AS1252" s="409"/>
      <c r="AT1252" s="409"/>
      <c r="AU1252" s="409"/>
      <c r="AV1252" s="422"/>
      <c r="AW1252" s="422"/>
      <c r="AX1252" s="79"/>
      <c r="BC1252" s="409"/>
      <c r="BD1252" s="409"/>
      <c r="BE1252" s="409"/>
      <c r="BF1252" s="422"/>
      <c r="BG1252" s="422"/>
      <c r="BH1252" s="79"/>
      <c r="BM1252" s="409"/>
      <c r="BN1252" s="409"/>
      <c r="BO1252" s="409"/>
      <c r="BP1252" s="422"/>
      <c r="BQ1252" s="422"/>
      <c r="BR1252" s="79"/>
      <c r="BW1252" s="79"/>
      <c r="BX1252" s="79"/>
      <c r="BY1252" s="79"/>
      <c r="BZ1252" s="422"/>
      <c r="CA1252" s="422"/>
      <c r="CB1252" s="79"/>
      <c r="CG1252" s="409"/>
      <c r="CH1252" s="409"/>
      <c r="CI1252" s="409"/>
      <c r="CJ1252" s="422"/>
      <c r="CK1252" s="422"/>
      <c r="CL1252" s="79"/>
      <c r="CQ1252" s="409"/>
      <c r="CR1252" s="409"/>
      <c r="CS1252" s="409"/>
      <c r="CT1252" s="422"/>
      <c r="CU1252" s="422"/>
    </row>
    <row r="1253" spans="5:99">
      <c r="E1253" s="79"/>
      <c r="F1253" s="79"/>
      <c r="G1253" s="79"/>
      <c r="H1253" s="79"/>
      <c r="I1253" s="79"/>
      <c r="J1253" s="79"/>
      <c r="O1253" s="409"/>
      <c r="P1253" s="409"/>
      <c r="Q1253" s="409"/>
      <c r="R1253" s="422"/>
      <c r="S1253" s="422"/>
      <c r="T1253" s="79"/>
      <c r="Y1253" s="409"/>
      <c r="Z1253" s="409"/>
      <c r="AA1253" s="409"/>
      <c r="AB1253" s="422"/>
      <c r="AC1253" s="422"/>
      <c r="AD1253" s="79"/>
      <c r="AI1253" s="409"/>
      <c r="AJ1253" s="409"/>
      <c r="AK1253" s="409"/>
      <c r="AL1253" s="79"/>
      <c r="AM1253" s="79"/>
      <c r="AN1253" s="79"/>
      <c r="AS1253" s="409"/>
      <c r="AT1253" s="409"/>
      <c r="AU1253" s="409"/>
      <c r="AV1253" s="422"/>
      <c r="AW1253" s="422"/>
      <c r="AX1253" s="79"/>
      <c r="BC1253" s="409"/>
      <c r="BD1253" s="409"/>
      <c r="BE1253" s="409"/>
      <c r="BF1253" s="422"/>
      <c r="BG1253" s="422"/>
      <c r="BH1253" s="79"/>
      <c r="BM1253" s="409"/>
      <c r="BN1253" s="409"/>
      <c r="BO1253" s="409"/>
      <c r="BP1253" s="422"/>
      <c r="BQ1253" s="422"/>
      <c r="BR1253" s="79"/>
      <c r="BW1253" s="79"/>
      <c r="BX1253" s="79"/>
      <c r="BY1253" s="79"/>
      <c r="BZ1253" s="422"/>
      <c r="CA1253" s="422"/>
      <c r="CB1253" s="79"/>
      <c r="CG1253" s="409"/>
      <c r="CH1253" s="409"/>
      <c r="CI1253" s="409"/>
      <c r="CJ1253" s="422"/>
      <c r="CK1253" s="422"/>
      <c r="CL1253" s="79"/>
      <c r="CQ1253" s="409"/>
      <c r="CR1253" s="409"/>
      <c r="CS1253" s="409"/>
      <c r="CT1253" s="422"/>
      <c r="CU1253" s="422"/>
    </row>
    <row r="1254" spans="5:99">
      <c r="E1254" s="79"/>
      <c r="F1254" s="79"/>
      <c r="G1254" s="79"/>
      <c r="H1254" s="79"/>
      <c r="I1254" s="79"/>
      <c r="J1254" s="79"/>
      <c r="O1254" s="409"/>
      <c r="P1254" s="409"/>
      <c r="Q1254" s="409"/>
      <c r="R1254" s="422"/>
      <c r="S1254" s="422"/>
      <c r="T1254" s="79"/>
      <c r="Y1254" s="409"/>
      <c r="Z1254" s="409"/>
      <c r="AA1254" s="409"/>
      <c r="AB1254" s="422"/>
      <c r="AC1254" s="422"/>
      <c r="AD1254" s="79"/>
      <c r="AI1254" s="409"/>
      <c r="AJ1254" s="409"/>
      <c r="AK1254" s="409"/>
      <c r="AL1254" s="79"/>
      <c r="AM1254" s="79"/>
      <c r="AN1254" s="79"/>
      <c r="AS1254" s="409"/>
      <c r="AT1254" s="409"/>
      <c r="AU1254" s="409"/>
      <c r="AV1254" s="422"/>
      <c r="AW1254" s="422"/>
      <c r="AX1254" s="79"/>
      <c r="BC1254" s="409"/>
      <c r="BD1254" s="409"/>
      <c r="BE1254" s="409"/>
      <c r="BF1254" s="422"/>
      <c r="BG1254" s="422"/>
      <c r="BH1254" s="79"/>
      <c r="BM1254" s="409"/>
      <c r="BN1254" s="409"/>
      <c r="BO1254" s="409"/>
      <c r="BP1254" s="422"/>
      <c r="BQ1254" s="422"/>
      <c r="BR1254" s="79"/>
      <c r="BW1254" s="79"/>
      <c r="BX1254" s="79"/>
      <c r="BY1254" s="79"/>
      <c r="BZ1254" s="422"/>
      <c r="CA1254" s="422"/>
      <c r="CB1254" s="79"/>
      <c r="CG1254" s="409"/>
      <c r="CH1254" s="409"/>
      <c r="CI1254" s="409"/>
      <c r="CJ1254" s="422"/>
      <c r="CK1254" s="422"/>
      <c r="CL1254" s="79"/>
      <c r="CQ1254" s="409"/>
      <c r="CR1254" s="409"/>
      <c r="CS1254" s="409"/>
      <c r="CT1254" s="422"/>
      <c r="CU1254" s="422"/>
    </row>
    <row r="1255" spans="5:99">
      <c r="E1255" s="79"/>
      <c r="F1255" s="79"/>
      <c r="G1255" s="79"/>
      <c r="H1255" s="79"/>
      <c r="I1255" s="79"/>
      <c r="J1255" s="79"/>
      <c r="O1255" s="409"/>
      <c r="P1255" s="409"/>
      <c r="Q1255" s="409"/>
      <c r="R1255" s="422"/>
      <c r="S1255" s="422"/>
      <c r="T1255" s="79"/>
      <c r="Y1255" s="409"/>
      <c r="Z1255" s="409"/>
      <c r="AA1255" s="409"/>
      <c r="AB1255" s="422"/>
      <c r="AC1255" s="422"/>
      <c r="AD1255" s="79"/>
      <c r="AI1255" s="409"/>
      <c r="AJ1255" s="409"/>
      <c r="AK1255" s="409"/>
      <c r="AL1255" s="79"/>
      <c r="AM1255" s="79"/>
      <c r="AN1255" s="79"/>
      <c r="AS1255" s="409"/>
      <c r="AT1255" s="409"/>
      <c r="AU1255" s="409"/>
      <c r="AV1255" s="422"/>
      <c r="AW1255" s="422"/>
      <c r="AX1255" s="79"/>
      <c r="BC1255" s="409"/>
      <c r="BD1255" s="409"/>
      <c r="BE1255" s="409"/>
      <c r="BF1255" s="422"/>
      <c r="BG1255" s="422"/>
      <c r="BH1255" s="79"/>
      <c r="BM1255" s="409"/>
      <c r="BN1255" s="409"/>
      <c r="BO1255" s="409"/>
      <c r="BP1255" s="422"/>
      <c r="BQ1255" s="422"/>
      <c r="BR1255" s="79"/>
      <c r="BW1255" s="79"/>
      <c r="BX1255" s="79"/>
      <c r="BY1255" s="79"/>
      <c r="BZ1255" s="422"/>
      <c r="CA1255" s="422"/>
      <c r="CB1255" s="79"/>
      <c r="CG1255" s="409"/>
      <c r="CH1255" s="409"/>
      <c r="CI1255" s="409"/>
      <c r="CJ1255" s="422"/>
      <c r="CK1255" s="422"/>
      <c r="CL1255" s="79"/>
      <c r="CQ1255" s="409"/>
      <c r="CR1255" s="409"/>
      <c r="CS1255" s="409"/>
      <c r="CT1255" s="422"/>
      <c r="CU1255" s="422"/>
    </row>
    <row r="1256" spans="5:99">
      <c r="E1256" s="79"/>
      <c r="F1256" s="79"/>
      <c r="G1256" s="79"/>
      <c r="H1256" s="79"/>
      <c r="I1256" s="79"/>
      <c r="J1256" s="79"/>
      <c r="O1256" s="409"/>
      <c r="P1256" s="409"/>
      <c r="Q1256" s="409"/>
      <c r="R1256" s="422"/>
      <c r="S1256" s="422"/>
      <c r="T1256" s="79"/>
      <c r="Y1256" s="409"/>
      <c r="Z1256" s="409"/>
      <c r="AA1256" s="409"/>
      <c r="AB1256" s="422"/>
      <c r="AC1256" s="422"/>
      <c r="AD1256" s="79"/>
      <c r="AI1256" s="409"/>
      <c r="AJ1256" s="409"/>
      <c r="AK1256" s="409"/>
      <c r="AL1256" s="79"/>
      <c r="AM1256" s="79"/>
      <c r="AN1256" s="79"/>
      <c r="AS1256" s="409"/>
      <c r="AT1256" s="409"/>
      <c r="AU1256" s="409"/>
      <c r="AV1256" s="422"/>
      <c r="AW1256" s="422"/>
      <c r="AX1256" s="79"/>
      <c r="BC1256" s="409"/>
      <c r="BD1256" s="409"/>
      <c r="BE1256" s="409"/>
      <c r="BF1256" s="422"/>
      <c r="BG1256" s="422"/>
      <c r="BH1256" s="79"/>
      <c r="BM1256" s="409"/>
      <c r="BN1256" s="409"/>
      <c r="BO1256" s="409"/>
      <c r="BP1256" s="422"/>
      <c r="BQ1256" s="422"/>
      <c r="BR1256" s="79"/>
      <c r="BW1256" s="79"/>
      <c r="BX1256" s="79"/>
      <c r="BY1256" s="79"/>
      <c r="BZ1256" s="422"/>
      <c r="CA1256" s="422"/>
      <c r="CB1256" s="79"/>
      <c r="CG1256" s="409"/>
      <c r="CH1256" s="409"/>
      <c r="CI1256" s="409"/>
      <c r="CJ1256" s="422"/>
      <c r="CK1256" s="422"/>
      <c r="CL1256" s="79"/>
      <c r="CQ1256" s="409"/>
      <c r="CR1256" s="409"/>
      <c r="CS1256" s="409"/>
      <c r="CT1256" s="422"/>
      <c r="CU1256" s="422"/>
    </row>
    <row r="1257" spans="5:99">
      <c r="E1257" s="79"/>
      <c r="F1257" s="79"/>
      <c r="G1257" s="79"/>
      <c r="H1257" s="79"/>
      <c r="I1257" s="79"/>
      <c r="J1257" s="79"/>
      <c r="O1257" s="409"/>
      <c r="P1257" s="409"/>
      <c r="Q1257" s="409"/>
      <c r="R1257" s="422"/>
      <c r="S1257" s="422"/>
      <c r="T1257" s="79"/>
      <c r="Y1257" s="409"/>
      <c r="Z1257" s="409"/>
      <c r="AA1257" s="409"/>
      <c r="AB1257" s="422"/>
      <c r="AC1257" s="422"/>
      <c r="AD1257" s="79"/>
      <c r="AI1257" s="409"/>
      <c r="AJ1257" s="409"/>
      <c r="AK1257" s="409"/>
      <c r="AL1257" s="79"/>
      <c r="AM1257" s="79"/>
      <c r="AN1257" s="79"/>
      <c r="AS1257" s="409"/>
      <c r="AT1257" s="409"/>
      <c r="AU1257" s="409"/>
      <c r="AV1257" s="422"/>
      <c r="AW1257" s="422"/>
      <c r="AX1257" s="79"/>
      <c r="BC1257" s="409"/>
      <c r="BD1257" s="409"/>
      <c r="BE1257" s="409"/>
      <c r="BF1257" s="422"/>
      <c r="BG1257" s="422"/>
      <c r="BH1257" s="79"/>
      <c r="BM1257" s="409"/>
      <c r="BN1257" s="409"/>
      <c r="BO1257" s="409"/>
      <c r="BP1257" s="422"/>
      <c r="BQ1257" s="422"/>
      <c r="BR1257" s="79"/>
      <c r="BW1257" s="79"/>
      <c r="BX1257" s="79"/>
      <c r="BY1257" s="79"/>
      <c r="BZ1257" s="422"/>
      <c r="CA1257" s="422"/>
      <c r="CB1257" s="79"/>
      <c r="CG1257" s="409"/>
      <c r="CH1257" s="409"/>
      <c r="CI1257" s="409"/>
      <c r="CJ1257" s="422"/>
      <c r="CK1257" s="422"/>
      <c r="CL1257" s="79"/>
      <c r="CQ1257" s="409"/>
      <c r="CR1257" s="409"/>
      <c r="CS1257" s="409"/>
      <c r="CT1257" s="422"/>
      <c r="CU1257" s="422"/>
    </row>
    <row r="1258" spans="5:99">
      <c r="E1258" s="79"/>
      <c r="F1258" s="79"/>
      <c r="G1258" s="79"/>
      <c r="H1258" s="79"/>
      <c r="I1258" s="79"/>
      <c r="J1258" s="79"/>
      <c r="O1258" s="409"/>
      <c r="P1258" s="409"/>
      <c r="Q1258" s="409"/>
      <c r="R1258" s="422"/>
      <c r="S1258" s="422"/>
      <c r="T1258" s="79"/>
      <c r="Y1258" s="409"/>
      <c r="Z1258" s="409"/>
      <c r="AA1258" s="409"/>
      <c r="AB1258" s="422"/>
      <c r="AC1258" s="422"/>
      <c r="AD1258" s="79"/>
      <c r="AI1258" s="409"/>
      <c r="AJ1258" s="409"/>
      <c r="AK1258" s="409"/>
      <c r="AL1258" s="79"/>
      <c r="AM1258" s="79"/>
      <c r="AN1258" s="79"/>
      <c r="AS1258" s="409"/>
      <c r="AT1258" s="409"/>
      <c r="AU1258" s="409"/>
      <c r="AV1258" s="422"/>
      <c r="AW1258" s="422"/>
      <c r="AX1258" s="79"/>
      <c r="BC1258" s="409"/>
      <c r="BD1258" s="409"/>
      <c r="BE1258" s="409"/>
      <c r="BF1258" s="422"/>
      <c r="BG1258" s="422"/>
      <c r="BH1258" s="79"/>
      <c r="BM1258" s="409"/>
      <c r="BN1258" s="409"/>
      <c r="BO1258" s="409"/>
      <c r="BP1258" s="422"/>
      <c r="BQ1258" s="422"/>
      <c r="BR1258" s="79"/>
      <c r="BW1258" s="79"/>
      <c r="BX1258" s="79"/>
      <c r="BY1258" s="79"/>
      <c r="BZ1258" s="422"/>
      <c r="CA1258" s="422"/>
      <c r="CB1258" s="79"/>
      <c r="CG1258" s="409"/>
      <c r="CH1258" s="409"/>
      <c r="CI1258" s="409"/>
      <c r="CJ1258" s="422"/>
      <c r="CK1258" s="422"/>
      <c r="CL1258" s="79"/>
      <c r="CQ1258" s="409"/>
      <c r="CR1258" s="409"/>
      <c r="CS1258" s="409"/>
      <c r="CT1258" s="422"/>
      <c r="CU1258" s="422"/>
    </row>
    <row r="1259" spans="5:99">
      <c r="E1259" s="79"/>
      <c r="F1259" s="79"/>
      <c r="G1259" s="79"/>
      <c r="H1259" s="79"/>
      <c r="I1259" s="79"/>
      <c r="J1259" s="79"/>
      <c r="O1259" s="409"/>
      <c r="P1259" s="409"/>
      <c r="Q1259" s="409"/>
      <c r="R1259" s="422"/>
      <c r="S1259" s="422"/>
      <c r="T1259" s="79"/>
      <c r="Y1259" s="409"/>
      <c r="Z1259" s="409"/>
      <c r="AA1259" s="409"/>
      <c r="AB1259" s="422"/>
      <c r="AC1259" s="422"/>
      <c r="AD1259" s="79"/>
      <c r="AI1259" s="409"/>
      <c r="AJ1259" s="409"/>
      <c r="AK1259" s="409"/>
      <c r="AL1259" s="79"/>
      <c r="AM1259" s="79"/>
      <c r="AN1259" s="79"/>
      <c r="AS1259" s="409"/>
      <c r="AT1259" s="409"/>
      <c r="AU1259" s="409"/>
      <c r="AV1259" s="422"/>
      <c r="AW1259" s="422"/>
      <c r="AX1259" s="79"/>
      <c r="BC1259" s="409"/>
      <c r="BD1259" s="409"/>
      <c r="BE1259" s="409"/>
      <c r="BF1259" s="422"/>
      <c r="BG1259" s="422"/>
      <c r="BH1259" s="79"/>
      <c r="BM1259" s="409"/>
      <c r="BN1259" s="409"/>
      <c r="BO1259" s="409"/>
      <c r="BP1259" s="422"/>
      <c r="BQ1259" s="422"/>
      <c r="BR1259" s="79"/>
      <c r="BW1259" s="79"/>
      <c r="BX1259" s="79"/>
      <c r="BY1259" s="79"/>
      <c r="BZ1259" s="422"/>
      <c r="CA1259" s="422"/>
      <c r="CB1259" s="79"/>
      <c r="CG1259" s="409"/>
      <c r="CH1259" s="409"/>
      <c r="CI1259" s="409"/>
      <c r="CJ1259" s="422"/>
      <c r="CK1259" s="422"/>
      <c r="CL1259" s="79"/>
      <c r="CQ1259" s="409"/>
      <c r="CR1259" s="409"/>
      <c r="CS1259" s="409"/>
      <c r="CT1259" s="422"/>
      <c r="CU1259" s="422"/>
    </row>
    <row r="1260" spans="5:99">
      <c r="E1260" s="79"/>
      <c r="F1260" s="79"/>
      <c r="G1260" s="79"/>
      <c r="H1260" s="79"/>
      <c r="I1260" s="79"/>
      <c r="J1260" s="79"/>
      <c r="O1260" s="409"/>
      <c r="P1260" s="409"/>
      <c r="Q1260" s="409"/>
      <c r="R1260" s="422"/>
      <c r="S1260" s="422"/>
      <c r="T1260" s="79"/>
      <c r="Y1260" s="409"/>
      <c r="Z1260" s="409"/>
      <c r="AA1260" s="409"/>
      <c r="AB1260" s="422"/>
      <c r="AC1260" s="422"/>
      <c r="AD1260" s="79"/>
      <c r="AI1260" s="409"/>
      <c r="AJ1260" s="409"/>
      <c r="AK1260" s="409"/>
      <c r="AL1260" s="79"/>
      <c r="AM1260" s="79"/>
      <c r="AN1260" s="79"/>
      <c r="AS1260" s="409"/>
      <c r="AT1260" s="409"/>
      <c r="AU1260" s="409"/>
      <c r="AV1260" s="422"/>
      <c r="AW1260" s="422"/>
      <c r="AX1260" s="79"/>
      <c r="BC1260" s="409"/>
      <c r="BD1260" s="409"/>
      <c r="BE1260" s="409"/>
      <c r="BF1260" s="422"/>
      <c r="BG1260" s="422"/>
      <c r="BH1260" s="79"/>
      <c r="BM1260" s="409"/>
      <c r="BN1260" s="409"/>
      <c r="BO1260" s="409"/>
      <c r="BP1260" s="422"/>
      <c r="BQ1260" s="422"/>
      <c r="BR1260" s="79"/>
      <c r="BW1260" s="79"/>
      <c r="BX1260" s="79"/>
      <c r="BY1260" s="79"/>
      <c r="BZ1260" s="422"/>
      <c r="CA1260" s="422"/>
      <c r="CB1260" s="79"/>
      <c r="CG1260" s="409"/>
      <c r="CH1260" s="409"/>
      <c r="CI1260" s="409"/>
      <c r="CJ1260" s="422"/>
      <c r="CK1260" s="422"/>
      <c r="CL1260" s="79"/>
      <c r="CQ1260" s="409"/>
      <c r="CR1260" s="409"/>
      <c r="CS1260" s="409"/>
      <c r="CT1260" s="422"/>
      <c r="CU1260" s="422"/>
    </row>
    <row r="1261" spans="5:99">
      <c r="E1261" s="79"/>
      <c r="F1261" s="79"/>
      <c r="G1261" s="79"/>
      <c r="H1261" s="79"/>
      <c r="I1261" s="79"/>
      <c r="J1261" s="79"/>
      <c r="O1261" s="409"/>
      <c r="P1261" s="409"/>
      <c r="Q1261" s="409"/>
      <c r="R1261" s="422"/>
      <c r="S1261" s="422"/>
      <c r="T1261" s="79"/>
      <c r="Y1261" s="409"/>
      <c r="Z1261" s="409"/>
      <c r="AA1261" s="409"/>
      <c r="AB1261" s="422"/>
      <c r="AC1261" s="422"/>
      <c r="AD1261" s="79"/>
      <c r="AI1261" s="409"/>
      <c r="AJ1261" s="409"/>
      <c r="AK1261" s="409"/>
      <c r="AL1261" s="79"/>
      <c r="AM1261" s="79"/>
      <c r="AN1261" s="79"/>
      <c r="AS1261" s="409"/>
      <c r="AT1261" s="409"/>
      <c r="AU1261" s="409"/>
      <c r="AV1261" s="422"/>
      <c r="AW1261" s="422"/>
      <c r="AX1261" s="79"/>
      <c r="BC1261" s="409"/>
      <c r="BD1261" s="409"/>
      <c r="BE1261" s="409"/>
      <c r="BF1261" s="422"/>
      <c r="BG1261" s="422"/>
      <c r="BH1261" s="79"/>
      <c r="BM1261" s="409"/>
      <c r="BN1261" s="409"/>
      <c r="BO1261" s="409"/>
      <c r="BP1261" s="422"/>
      <c r="BQ1261" s="422"/>
      <c r="BR1261" s="79"/>
      <c r="BW1261" s="79"/>
      <c r="BX1261" s="79"/>
      <c r="BY1261" s="79"/>
      <c r="BZ1261" s="422"/>
      <c r="CA1261" s="422"/>
      <c r="CB1261" s="79"/>
      <c r="CG1261" s="409"/>
      <c r="CH1261" s="409"/>
      <c r="CI1261" s="409"/>
      <c r="CJ1261" s="422"/>
      <c r="CK1261" s="422"/>
      <c r="CL1261" s="79"/>
      <c r="CQ1261" s="409"/>
      <c r="CR1261" s="409"/>
      <c r="CS1261" s="409"/>
      <c r="CT1261" s="422"/>
      <c r="CU1261" s="422"/>
    </row>
    <row r="1262" spans="5:99">
      <c r="E1262" s="79"/>
      <c r="F1262" s="79"/>
      <c r="G1262" s="79"/>
      <c r="H1262" s="79"/>
      <c r="I1262" s="79"/>
      <c r="J1262" s="79"/>
      <c r="O1262" s="409"/>
      <c r="P1262" s="409"/>
      <c r="Q1262" s="409"/>
      <c r="R1262" s="422"/>
      <c r="S1262" s="422"/>
      <c r="T1262" s="79"/>
      <c r="Y1262" s="409"/>
      <c r="Z1262" s="409"/>
      <c r="AA1262" s="409"/>
      <c r="AB1262" s="422"/>
      <c r="AC1262" s="422"/>
      <c r="AD1262" s="79"/>
      <c r="AI1262" s="409"/>
      <c r="AJ1262" s="409"/>
      <c r="AK1262" s="409"/>
      <c r="AL1262" s="79"/>
      <c r="AM1262" s="79"/>
      <c r="AN1262" s="79"/>
      <c r="AS1262" s="409"/>
      <c r="AT1262" s="409"/>
      <c r="AU1262" s="409"/>
      <c r="AV1262" s="422"/>
      <c r="AW1262" s="422"/>
      <c r="AX1262" s="79"/>
      <c r="BC1262" s="409"/>
      <c r="BD1262" s="409"/>
      <c r="BE1262" s="409"/>
      <c r="BF1262" s="422"/>
      <c r="BG1262" s="422"/>
      <c r="BH1262" s="79"/>
      <c r="BM1262" s="409"/>
      <c r="BN1262" s="409"/>
      <c r="BO1262" s="409"/>
      <c r="BP1262" s="422"/>
      <c r="BQ1262" s="422"/>
      <c r="BR1262" s="79"/>
      <c r="BW1262" s="79"/>
      <c r="BX1262" s="79"/>
      <c r="BY1262" s="79"/>
      <c r="BZ1262" s="422"/>
      <c r="CA1262" s="422"/>
      <c r="CB1262" s="79"/>
      <c r="CG1262" s="409"/>
      <c r="CH1262" s="409"/>
      <c r="CI1262" s="409"/>
      <c r="CJ1262" s="422"/>
      <c r="CK1262" s="422"/>
      <c r="CL1262" s="79"/>
      <c r="CQ1262" s="409"/>
      <c r="CR1262" s="409"/>
      <c r="CS1262" s="409"/>
      <c r="CT1262" s="422"/>
      <c r="CU1262" s="422"/>
    </row>
    <row r="1263" spans="5:99">
      <c r="E1263" s="79"/>
      <c r="F1263" s="79"/>
      <c r="G1263" s="79"/>
      <c r="H1263" s="79"/>
      <c r="I1263" s="79"/>
      <c r="J1263" s="79"/>
      <c r="O1263" s="409"/>
      <c r="P1263" s="409"/>
      <c r="Q1263" s="409"/>
      <c r="R1263" s="422"/>
      <c r="S1263" s="422"/>
      <c r="T1263" s="79"/>
      <c r="Y1263" s="409"/>
      <c r="Z1263" s="409"/>
      <c r="AA1263" s="409"/>
      <c r="AB1263" s="422"/>
      <c r="AC1263" s="422"/>
      <c r="AD1263" s="79"/>
      <c r="AI1263" s="409"/>
      <c r="AJ1263" s="409"/>
      <c r="AK1263" s="409"/>
      <c r="AL1263" s="79"/>
      <c r="AM1263" s="79"/>
      <c r="AN1263" s="79"/>
      <c r="AS1263" s="409"/>
      <c r="AT1263" s="409"/>
      <c r="AU1263" s="409"/>
      <c r="AV1263" s="422"/>
      <c r="AW1263" s="422"/>
      <c r="AX1263" s="79"/>
      <c r="BC1263" s="409"/>
      <c r="BD1263" s="409"/>
      <c r="BE1263" s="409"/>
      <c r="BF1263" s="422"/>
      <c r="BG1263" s="422"/>
      <c r="BH1263" s="79"/>
      <c r="BM1263" s="409"/>
      <c r="BN1263" s="409"/>
      <c r="BO1263" s="409"/>
      <c r="BP1263" s="422"/>
      <c r="BQ1263" s="422"/>
      <c r="BR1263" s="79"/>
      <c r="BW1263" s="79"/>
      <c r="BX1263" s="79"/>
      <c r="BY1263" s="79"/>
      <c r="BZ1263" s="422"/>
      <c r="CA1263" s="422"/>
      <c r="CB1263" s="79"/>
      <c r="CG1263" s="409"/>
      <c r="CH1263" s="409"/>
      <c r="CI1263" s="409"/>
      <c r="CJ1263" s="422"/>
      <c r="CK1263" s="422"/>
      <c r="CL1263" s="79"/>
      <c r="CQ1263" s="409"/>
      <c r="CR1263" s="409"/>
      <c r="CS1263" s="409"/>
      <c r="CT1263" s="422"/>
      <c r="CU1263" s="422"/>
    </row>
    <row r="1264" spans="5:99">
      <c r="E1264" s="79"/>
      <c r="F1264" s="79"/>
      <c r="G1264" s="79"/>
      <c r="H1264" s="79"/>
      <c r="I1264" s="79"/>
      <c r="J1264" s="79"/>
      <c r="O1264" s="409"/>
      <c r="P1264" s="409"/>
      <c r="Q1264" s="409"/>
      <c r="R1264" s="422"/>
      <c r="S1264" s="422"/>
      <c r="T1264" s="79"/>
      <c r="Y1264" s="409"/>
      <c r="Z1264" s="409"/>
      <c r="AA1264" s="409"/>
      <c r="AB1264" s="422"/>
      <c r="AC1264" s="422"/>
      <c r="AD1264" s="79"/>
      <c r="AI1264" s="409"/>
      <c r="AJ1264" s="409"/>
      <c r="AK1264" s="409"/>
      <c r="AL1264" s="79"/>
      <c r="AM1264" s="79"/>
      <c r="AN1264" s="79"/>
      <c r="AS1264" s="409"/>
      <c r="AT1264" s="409"/>
      <c r="AU1264" s="409"/>
      <c r="AV1264" s="422"/>
      <c r="AW1264" s="422"/>
      <c r="AX1264" s="79"/>
      <c r="BC1264" s="409"/>
      <c r="BD1264" s="409"/>
      <c r="BE1264" s="409"/>
      <c r="BF1264" s="422"/>
      <c r="BG1264" s="422"/>
      <c r="BH1264" s="79"/>
      <c r="BM1264" s="409"/>
      <c r="BN1264" s="409"/>
      <c r="BO1264" s="409"/>
      <c r="BP1264" s="422"/>
      <c r="BQ1264" s="422"/>
      <c r="BR1264" s="79"/>
      <c r="BW1264" s="79"/>
      <c r="BX1264" s="79"/>
      <c r="BY1264" s="79"/>
      <c r="BZ1264" s="422"/>
      <c r="CA1264" s="422"/>
      <c r="CB1264" s="79"/>
      <c r="CG1264" s="409"/>
      <c r="CH1264" s="409"/>
      <c r="CI1264" s="409"/>
      <c r="CJ1264" s="422"/>
      <c r="CK1264" s="422"/>
      <c r="CL1264" s="79"/>
      <c r="CQ1264" s="409"/>
      <c r="CR1264" s="409"/>
      <c r="CS1264" s="409"/>
      <c r="CT1264" s="422"/>
      <c r="CU1264" s="422"/>
    </row>
    <row r="1265" spans="5:99">
      <c r="E1265" s="79"/>
      <c r="F1265" s="79"/>
      <c r="G1265" s="79"/>
      <c r="H1265" s="79"/>
      <c r="I1265" s="79"/>
      <c r="J1265" s="79"/>
      <c r="O1265" s="409"/>
      <c r="P1265" s="409"/>
      <c r="Q1265" s="409"/>
      <c r="R1265" s="422"/>
      <c r="S1265" s="422"/>
      <c r="T1265" s="79"/>
      <c r="Y1265" s="409"/>
      <c r="Z1265" s="409"/>
      <c r="AA1265" s="409"/>
      <c r="AB1265" s="422"/>
      <c r="AC1265" s="422"/>
      <c r="AD1265" s="79"/>
      <c r="AI1265" s="409"/>
      <c r="AJ1265" s="409"/>
      <c r="AK1265" s="409"/>
      <c r="AL1265" s="79"/>
      <c r="AM1265" s="79"/>
      <c r="AN1265" s="79"/>
      <c r="AS1265" s="409"/>
      <c r="AT1265" s="409"/>
      <c r="AU1265" s="409"/>
      <c r="AV1265" s="422"/>
      <c r="AW1265" s="422"/>
      <c r="AX1265" s="79"/>
      <c r="BC1265" s="409"/>
      <c r="BD1265" s="409"/>
      <c r="BE1265" s="409"/>
      <c r="BF1265" s="422"/>
      <c r="BG1265" s="422"/>
      <c r="BH1265" s="79"/>
      <c r="BM1265" s="409"/>
      <c r="BN1265" s="409"/>
      <c r="BO1265" s="409"/>
      <c r="BP1265" s="422"/>
      <c r="BQ1265" s="422"/>
      <c r="BR1265" s="79"/>
      <c r="BW1265" s="79"/>
      <c r="BX1265" s="79"/>
      <c r="BY1265" s="79"/>
      <c r="BZ1265" s="422"/>
      <c r="CA1265" s="422"/>
      <c r="CB1265" s="79"/>
      <c r="CG1265" s="409"/>
      <c r="CH1265" s="409"/>
      <c r="CI1265" s="409"/>
      <c r="CJ1265" s="422"/>
      <c r="CK1265" s="422"/>
      <c r="CL1265" s="79"/>
      <c r="CQ1265" s="409"/>
      <c r="CR1265" s="409"/>
      <c r="CS1265" s="409"/>
      <c r="CT1265" s="422"/>
      <c r="CU1265" s="422"/>
    </row>
    <row r="1266" spans="5:99">
      <c r="E1266" s="79"/>
      <c r="F1266" s="79"/>
      <c r="G1266" s="79"/>
      <c r="H1266" s="79"/>
      <c r="I1266" s="79"/>
      <c r="J1266" s="79"/>
      <c r="O1266" s="409"/>
      <c r="P1266" s="409"/>
      <c r="Q1266" s="409"/>
      <c r="R1266" s="422"/>
      <c r="S1266" s="422"/>
      <c r="T1266" s="79"/>
      <c r="Y1266" s="409"/>
      <c r="Z1266" s="409"/>
      <c r="AA1266" s="409"/>
      <c r="AB1266" s="422"/>
      <c r="AC1266" s="422"/>
      <c r="AD1266" s="79"/>
      <c r="AI1266" s="409"/>
      <c r="AJ1266" s="409"/>
      <c r="AK1266" s="409"/>
      <c r="AL1266" s="79"/>
      <c r="AM1266" s="79"/>
      <c r="AN1266" s="79"/>
      <c r="AS1266" s="409"/>
      <c r="AT1266" s="409"/>
      <c r="AU1266" s="409"/>
      <c r="AV1266" s="422"/>
      <c r="AW1266" s="422"/>
      <c r="AX1266" s="79"/>
      <c r="BC1266" s="409"/>
      <c r="BD1266" s="409"/>
      <c r="BE1266" s="409"/>
      <c r="BF1266" s="422"/>
      <c r="BG1266" s="422"/>
      <c r="BH1266" s="79"/>
      <c r="BM1266" s="409"/>
      <c r="BN1266" s="409"/>
      <c r="BO1266" s="409"/>
      <c r="BP1266" s="422"/>
      <c r="BQ1266" s="422"/>
      <c r="BR1266" s="79"/>
      <c r="BW1266" s="79"/>
      <c r="BX1266" s="79"/>
      <c r="BY1266" s="79"/>
      <c r="BZ1266" s="422"/>
      <c r="CA1266" s="422"/>
      <c r="CB1266" s="79"/>
      <c r="CG1266" s="409"/>
      <c r="CH1266" s="409"/>
      <c r="CI1266" s="409"/>
      <c r="CJ1266" s="422"/>
      <c r="CK1266" s="422"/>
      <c r="CL1266" s="79"/>
      <c r="CQ1266" s="409"/>
      <c r="CR1266" s="409"/>
      <c r="CS1266" s="409"/>
      <c r="CT1266" s="422"/>
      <c r="CU1266" s="422"/>
    </row>
    <row r="1267" spans="5:99">
      <c r="E1267" s="79"/>
      <c r="F1267" s="79"/>
      <c r="G1267" s="79"/>
      <c r="H1267" s="79"/>
      <c r="I1267" s="79"/>
      <c r="J1267" s="79"/>
      <c r="O1267" s="409"/>
      <c r="P1267" s="409"/>
      <c r="Q1267" s="409"/>
      <c r="R1267" s="422"/>
      <c r="S1267" s="422"/>
      <c r="T1267" s="79"/>
      <c r="Y1267" s="409"/>
      <c r="Z1267" s="409"/>
      <c r="AA1267" s="409"/>
      <c r="AB1267" s="422"/>
      <c r="AC1267" s="422"/>
      <c r="AD1267" s="79"/>
      <c r="AI1267" s="409"/>
      <c r="AJ1267" s="409"/>
      <c r="AK1267" s="409"/>
      <c r="AL1267" s="79"/>
      <c r="AM1267" s="79"/>
      <c r="AN1267" s="79"/>
      <c r="AS1267" s="409"/>
      <c r="AT1267" s="409"/>
      <c r="AU1267" s="409"/>
      <c r="AV1267" s="422"/>
      <c r="AW1267" s="422"/>
      <c r="AX1267" s="79"/>
      <c r="BC1267" s="409"/>
      <c r="BD1267" s="409"/>
      <c r="BE1267" s="409"/>
      <c r="BF1267" s="422"/>
      <c r="BG1267" s="422"/>
      <c r="BH1267" s="79"/>
      <c r="BM1267" s="409"/>
      <c r="BN1267" s="409"/>
      <c r="BO1267" s="409"/>
      <c r="BP1267" s="422"/>
      <c r="BQ1267" s="422"/>
      <c r="BR1267" s="79"/>
      <c r="BW1267" s="79"/>
      <c r="BX1267" s="79"/>
      <c r="BY1267" s="79"/>
      <c r="BZ1267" s="422"/>
      <c r="CA1267" s="422"/>
      <c r="CB1267" s="79"/>
      <c r="CG1267" s="409"/>
      <c r="CH1267" s="409"/>
      <c r="CI1267" s="409"/>
      <c r="CJ1267" s="422"/>
      <c r="CK1267" s="422"/>
      <c r="CL1267" s="79"/>
      <c r="CQ1267" s="409"/>
      <c r="CR1267" s="409"/>
      <c r="CS1267" s="409"/>
      <c r="CT1267" s="422"/>
      <c r="CU1267" s="422"/>
    </row>
    <row r="1268" spans="5:99">
      <c r="E1268" s="79"/>
      <c r="F1268" s="79"/>
      <c r="G1268" s="79"/>
      <c r="H1268" s="79"/>
      <c r="I1268" s="79"/>
      <c r="J1268" s="79"/>
      <c r="O1268" s="409"/>
      <c r="P1268" s="409"/>
      <c r="Q1268" s="409"/>
      <c r="R1268" s="422"/>
      <c r="S1268" s="422"/>
      <c r="T1268" s="79"/>
      <c r="Y1268" s="409"/>
      <c r="Z1268" s="409"/>
      <c r="AA1268" s="409"/>
      <c r="AB1268" s="422"/>
      <c r="AC1268" s="422"/>
      <c r="AD1268" s="79"/>
      <c r="AI1268" s="409"/>
      <c r="AJ1268" s="409"/>
      <c r="AK1268" s="409"/>
      <c r="AL1268" s="79"/>
      <c r="AM1268" s="79"/>
      <c r="AN1268" s="79"/>
      <c r="AS1268" s="409"/>
      <c r="AT1268" s="409"/>
      <c r="AU1268" s="409"/>
      <c r="AV1268" s="422"/>
      <c r="AW1268" s="422"/>
      <c r="AX1268" s="79"/>
      <c r="BC1268" s="409"/>
      <c r="BD1268" s="409"/>
      <c r="BE1268" s="409"/>
      <c r="BF1268" s="422"/>
      <c r="BG1268" s="422"/>
      <c r="BH1268" s="79"/>
      <c r="BM1268" s="409"/>
      <c r="BN1268" s="409"/>
      <c r="BO1268" s="409"/>
      <c r="BP1268" s="422"/>
      <c r="BQ1268" s="422"/>
      <c r="BR1268" s="79"/>
      <c r="BW1268" s="79"/>
      <c r="BX1268" s="79"/>
      <c r="BY1268" s="79"/>
      <c r="BZ1268" s="422"/>
      <c r="CA1268" s="422"/>
      <c r="CB1268" s="79"/>
      <c r="CG1268" s="409"/>
      <c r="CH1268" s="409"/>
      <c r="CI1268" s="409"/>
      <c r="CJ1268" s="422"/>
      <c r="CK1268" s="422"/>
      <c r="CL1268" s="79"/>
      <c r="CQ1268" s="409"/>
      <c r="CR1268" s="409"/>
      <c r="CS1268" s="409"/>
      <c r="CT1268" s="422"/>
      <c r="CU1268" s="422"/>
    </row>
    <row r="1269" spans="5:99">
      <c r="E1269" s="79"/>
      <c r="F1269" s="79"/>
      <c r="G1269" s="79"/>
      <c r="H1269" s="79"/>
      <c r="I1269" s="79"/>
      <c r="J1269" s="79"/>
      <c r="O1269" s="409"/>
      <c r="P1269" s="409"/>
      <c r="Q1269" s="409"/>
      <c r="R1269" s="422"/>
      <c r="S1269" s="422"/>
      <c r="T1269" s="79"/>
      <c r="Y1269" s="409"/>
      <c r="Z1269" s="409"/>
      <c r="AA1269" s="409"/>
      <c r="AB1269" s="422"/>
      <c r="AC1269" s="422"/>
      <c r="AD1269" s="79"/>
      <c r="AI1269" s="409"/>
      <c r="AJ1269" s="409"/>
      <c r="AK1269" s="409"/>
      <c r="AL1269" s="79"/>
      <c r="AM1269" s="79"/>
      <c r="AN1269" s="79"/>
      <c r="AS1269" s="409"/>
      <c r="AT1269" s="409"/>
      <c r="AU1269" s="409"/>
      <c r="AV1269" s="422"/>
      <c r="AW1269" s="422"/>
      <c r="AX1269" s="79"/>
      <c r="BC1269" s="409"/>
      <c r="BD1269" s="409"/>
      <c r="BE1269" s="409"/>
      <c r="BF1269" s="422"/>
      <c r="BG1269" s="422"/>
      <c r="BH1269" s="79"/>
      <c r="BM1269" s="409"/>
      <c r="BN1269" s="409"/>
      <c r="BO1269" s="409"/>
      <c r="BP1269" s="422"/>
      <c r="BQ1269" s="422"/>
      <c r="BR1269" s="79"/>
      <c r="BW1269" s="79"/>
      <c r="BX1269" s="79"/>
      <c r="BY1269" s="79"/>
      <c r="BZ1269" s="422"/>
      <c r="CA1269" s="422"/>
      <c r="CB1269" s="79"/>
      <c r="CG1269" s="409"/>
      <c r="CH1269" s="409"/>
      <c r="CI1269" s="409"/>
      <c r="CJ1269" s="422"/>
      <c r="CK1269" s="422"/>
      <c r="CL1269" s="79"/>
      <c r="CQ1269" s="409"/>
      <c r="CR1269" s="409"/>
      <c r="CS1269" s="409"/>
      <c r="CT1269" s="422"/>
      <c r="CU1269" s="422"/>
    </row>
    <row r="1270" spans="5:99">
      <c r="E1270" s="79"/>
      <c r="F1270" s="79"/>
      <c r="G1270" s="79"/>
      <c r="H1270" s="79"/>
      <c r="I1270" s="79"/>
      <c r="J1270" s="79"/>
      <c r="O1270" s="409"/>
      <c r="P1270" s="409"/>
      <c r="Q1270" s="409"/>
      <c r="R1270" s="422"/>
      <c r="S1270" s="422"/>
      <c r="T1270" s="79"/>
      <c r="Y1270" s="409"/>
      <c r="Z1270" s="409"/>
      <c r="AA1270" s="409"/>
      <c r="AB1270" s="422"/>
      <c r="AC1270" s="422"/>
      <c r="AD1270" s="79"/>
      <c r="AI1270" s="409"/>
      <c r="AJ1270" s="409"/>
      <c r="AK1270" s="409"/>
      <c r="AL1270" s="79"/>
      <c r="AM1270" s="79"/>
      <c r="AN1270" s="79"/>
      <c r="AS1270" s="409"/>
      <c r="AT1270" s="409"/>
      <c r="AU1270" s="409"/>
      <c r="AV1270" s="422"/>
      <c r="AW1270" s="422"/>
      <c r="AX1270" s="79"/>
      <c r="BC1270" s="409"/>
      <c r="BD1270" s="409"/>
      <c r="BE1270" s="409"/>
      <c r="BF1270" s="422"/>
      <c r="BG1270" s="422"/>
      <c r="BH1270" s="79"/>
      <c r="BM1270" s="409"/>
      <c r="BN1270" s="409"/>
      <c r="BO1270" s="409"/>
      <c r="BP1270" s="422"/>
      <c r="BQ1270" s="422"/>
      <c r="BR1270" s="79"/>
      <c r="BW1270" s="79"/>
      <c r="BX1270" s="79"/>
      <c r="BY1270" s="79"/>
      <c r="BZ1270" s="422"/>
      <c r="CA1270" s="422"/>
      <c r="CB1270" s="79"/>
      <c r="CG1270" s="409"/>
      <c r="CH1270" s="409"/>
      <c r="CI1270" s="409"/>
      <c r="CJ1270" s="422"/>
      <c r="CK1270" s="422"/>
      <c r="CL1270" s="79"/>
      <c r="CQ1270" s="409"/>
      <c r="CR1270" s="409"/>
      <c r="CS1270" s="409"/>
      <c r="CT1270" s="422"/>
      <c r="CU1270" s="422"/>
    </row>
    <row r="1271" spans="5:99">
      <c r="E1271" s="79"/>
      <c r="F1271" s="79"/>
      <c r="G1271" s="79"/>
      <c r="H1271" s="79"/>
      <c r="I1271" s="79"/>
      <c r="J1271" s="79"/>
      <c r="O1271" s="409"/>
      <c r="P1271" s="409"/>
      <c r="Q1271" s="409"/>
      <c r="R1271" s="422"/>
      <c r="S1271" s="422"/>
      <c r="T1271" s="79"/>
      <c r="Y1271" s="409"/>
      <c r="Z1271" s="409"/>
      <c r="AA1271" s="409"/>
      <c r="AB1271" s="422"/>
      <c r="AC1271" s="422"/>
      <c r="AD1271" s="79"/>
      <c r="AI1271" s="409"/>
      <c r="AJ1271" s="409"/>
      <c r="AK1271" s="409"/>
      <c r="AL1271" s="79"/>
      <c r="AM1271" s="79"/>
      <c r="AN1271" s="79"/>
      <c r="AS1271" s="409"/>
      <c r="AT1271" s="409"/>
      <c r="AU1271" s="409"/>
      <c r="AV1271" s="422"/>
      <c r="AW1271" s="422"/>
      <c r="AX1271" s="79"/>
      <c r="BC1271" s="409"/>
      <c r="BD1271" s="409"/>
      <c r="BE1271" s="409"/>
      <c r="BF1271" s="422"/>
      <c r="BG1271" s="422"/>
      <c r="BH1271" s="79"/>
      <c r="BM1271" s="409"/>
      <c r="BN1271" s="409"/>
      <c r="BO1271" s="409"/>
      <c r="BP1271" s="422"/>
      <c r="BQ1271" s="422"/>
      <c r="BR1271" s="79"/>
      <c r="BW1271" s="79"/>
      <c r="BX1271" s="79"/>
      <c r="BY1271" s="79"/>
      <c r="BZ1271" s="422"/>
      <c r="CA1271" s="422"/>
      <c r="CB1271" s="79"/>
      <c r="CG1271" s="409"/>
      <c r="CH1271" s="409"/>
      <c r="CI1271" s="409"/>
      <c r="CJ1271" s="422"/>
      <c r="CK1271" s="422"/>
      <c r="CL1271" s="79"/>
      <c r="CQ1271" s="409"/>
      <c r="CR1271" s="409"/>
      <c r="CS1271" s="409"/>
      <c r="CT1271" s="422"/>
      <c r="CU1271" s="422"/>
    </row>
    <row r="1272" spans="5:99">
      <c r="E1272" s="79"/>
      <c r="F1272" s="79"/>
      <c r="G1272" s="79"/>
      <c r="H1272" s="79"/>
      <c r="I1272" s="79"/>
      <c r="J1272" s="79"/>
      <c r="O1272" s="409"/>
      <c r="P1272" s="409"/>
      <c r="Q1272" s="409"/>
      <c r="R1272" s="422"/>
      <c r="S1272" s="422"/>
      <c r="T1272" s="79"/>
      <c r="Y1272" s="409"/>
      <c r="Z1272" s="409"/>
      <c r="AA1272" s="409"/>
      <c r="AB1272" s="422"/>
      <c r="AC1272" s="422"/>
      <c r="AD1272" s="79"/>
      <c r="AI1272" s="409"/>
      <c r="AJ1272" s="409"/>
      <c r="AK1272" s="409"/>
      <c r="AL1272" s="79"/>
      <c r="AM1272" s="79"/>
      <c r="AN1272" s="79"/>
      <c r="AS1272" s="409"/>
      <c r="AT1272" s="409"/>
      <c r="AU1272" s="409"/>
      <c r="AV1272" s="422"/>
      <c r="AW1272" s="422"/>
      <c r="AX1272" s="79"/>
      <c r="BC1272" s="409"/>
      <c r="BD1272" s="409"/>
      <c r="BE1272" s="409"/>
      <c r="BF1272" s="422"/>
      <c r="BG1272" s="422"/>
      <c r="BH1272" s="79"/>
      <c r="BM1272" s="409"/>
      <c r="BN1272" s="409"/>
      <c r="BO1272" s="409"/>
      <c r="BP1272" s="422"/>
      <c r="BQ1272" s="422"/>
      <c r="BR1272" s="79"/>
      <c r="BW1272" s="79"/>
      <c r="BX1272" s="79"/>
      <c r="BY1272" s="79"/>
      <c r="BZ1272" s="422"/>
      <c r="CA1272" s="422"/>
      <c r="CB1272" s="79"/>
      <c r="CG1272" s="409"/>
      <c r="CH1272" s="409"/>
      <c r="CI1272" s="409"/>
      <c r="CJ1272" s="422"/>
      <c r="CK1272" s="422"/>
      <c r="CL1272" s="79"/>
      <c r="CQ1272" s="409"/>
      <c r="CR1272" s="409"/>
      <c r="CS1272" s="409"/>
      <c r="CT1272" s="422"/>
      <c r="CU1272" s="422"/>
    </row>
    <row r="1273" spans="5:99">
      <c r="E1273" s="79"/>
      <c r="F1273" s="79"/>
      <c r="G1273" s="79"/>
      <c r="H1273" s="79"/>
      <c r="I1273" s="79"/>
      <c r="J1273" s="79"/>
      <c r="O1273" s="409"/>
      <c r="P1273" s="409"/>
      <c r="Q1273" s="409"/>
      <c r="R1273" s="422"/>
      <c r="S1273" s="422"/>
      <c r="T1273" s="79"/>
      <c r="Y1273" s="409"/>
      <c r="Z1273" s="409"/>
      <c r="AA1273" s="409"/>
      <c r="AB1273" s="422"/>
      <c r="AC1273" s="422"/>
      <c r="AD1273" s="79"/>
      <c r="AI1273" s="409"/>
      <c r="AJ1273" s="409"/>
      <c r="AK1273" s="409"/>
      <c r="AL1273" s="79"/>
      <c r="AM1273" s="79"/>
      <c r="AN1273" s="79"/>
      <c r="AS1273" s="409"/>
      <c r="AT1273" s="409"/>
      <c r="AU1273" s="409"/>
      <c r="AV1273" s="422"/>
      <c r="AW1273" s="422"/>
      <c r="AX1273" s="79"/>
      <c r="BC1273" s="409"/>
      <c r="BD1273" s="409"/>
      <c r="BE1273" s="409"/>
      <c r="BF1273" s="422"/>
      <c r="BG1273" s="422"/>
      <c r="BH1273" s="79"/>
      <c r="BM1273" s="409"/>
      <c r="BN1273" s="409"/>
      <c r="BO1273" s="409"/>
      <c r="BP1273" s="422"/>
      <c r="BQ1273" s="422"/>
      <c r="BR1273" s="79"/>
      <c r="BW1273" s="79"/>
      <c r="BX1273" s="79"/>
      <c r="BY1273" s="79"/>
      <c r="BZ1273" s="422"/>
      <c r="CA1273" s="422"/>
      <c r="CB1273" s="79"/>
      <c r="CG1273" s="409"/>
      <c r="CH1273" s="409"/>
      <c r="CI1273" s="409"/>
      <c r="CJ1273" s="422"/>
      <c r="CK1273" s="422"/>
      <c r="CL1273" s="79"/>
      <c r="CQ1273" s="409"/>
      <c r="CR1273" s="409"/>
      <c r="CS1273" s="409"/>
      <c r="CT1273" s="422"/>
      <c r="CU1273" s="422"/>
    </row>
    <row r="1274" spans="5:99">
      <c r="E1274" s="79"/>
      <c r="F1274" s="79"/>
      <c r="G1274" s="79"/>
      <c r="H1274" s="79"/>
      <c r="I1274" s="79"/>
      <c r="J1274" s="79"/>
      <c r="O1274" s="409"/>
      <c r="P1274" s="409"/>
      <c r="Q1274" s="409"/>
      <c r="R1274" s="422"/>
      <c r="S1274" s="422"/>
      <c r="T1274" s="79"/>
      <c r="Y1274" s="409"/>
      <c r="Z1274" s="409"/>
      <c r="AA1274" s="409"/>
      <c r="AB1274" s="422"/>
      <c r="AC1274" s="422"/>
      <c r="AD1274" s="79"/>
      <c r="AI1274" s="409"/>
      <c r="AJ1274" s="409"/>
      <c r="AK1274" s="409"/>
      <c r="AL1274" s="79"/>
      <c r="AM1274" s="79"/>
      <c r="AN1274" s="79"/>
      <c r="AS1274" s="409"/>
      <c r="AT1274" s="409"/>
      <c r="AU1274" s="409"/>
      <c r="AV1274" s="422"/>
      <c r="AW1274" s="422"/>
      <c r="AX1274" s="79"/>
      <c r="BC1274" s="409"/>
      <c r="BD1274" s="409"/>
      <c r="BE1274" s="409"/>
      <c r="BF1274" s="422"/>
      <c r="BG1274" s="422"/>
      <c r="BH1274" s="79"/>
      <c r="BM1274" s="409"/>
      <c r="BN1274" s="409"/>
      <c r="BO1274" s="409"/>
      <c r="BP1274" s="422"/>
      <c r="BQ1274" s="422"/>
      <c r="BR1274" s="79"/>
      <c r="BW1274" s="79"/>
      <c r="BX1274" s="79"/>
      <c r="BY1274" s="79"/>
      <c r="BZ1274" s="422"/>
      <c r="CA1274" s="422"/>
      <c r="CB1274" s="79"/>
      <c r="CG1274" s="409"/>
      <c r="CH1274" s="409"/>
      <c r="CI1274" s="409"/>
      <c r="CJ1274" s="422"/>
      <c r="CK1274" s="422"/>
      <c r="CL1274" s="79"/>
      <c r="CQ1274" s="409"/>
      <c r="CR1274" s="409"/>
      <c r="CS1274" s="409"/>
      <c r="CT1274" s="422"/>
      <c r="CU1274" s="422"/>
    </row>
    <row r="1275" spans="5:99">
      <c r="E1275" s="79"/>
      <c r="F1275" s="79"/>
      <c r="G1275" s="79"/>
      <c r="H1275" s="79"/>
      <c r="I1275" s="79"/>
      <c r="J1275" s="79"/>
      <c r="O1275" s="409"/>
      <c r="P1275" s="409"/>
      <c r="Q1275" s="409"/>
      <c r="R1275" s="422"/>
      <c r="S1275" s="422"/>
      <c r="T1275" s="79"/>
      <c r="Y1275" s="409"/>
      <c r="Z1275" s="409"/>
      <c r="AA1275" s="409"/>
      <c r="AB1275" s="422"/>
      <c r="AC1275" s="422"/>
      <c r="AD1275" s="79"/>
      <c r="AI1275" s="409"/>
      <c r="AJ1275" s="409"/>
      <c r="AK1275" s="409"/>
      <c r="AL1275" s="79"/>
      <c r="AM1275" s="79"/>
      <c r="AN1275" s="79"/>
      <c r="AS1275" s="409"/>
      <c r="AT1275" s="409"/>
      <c r="AU1275" s="409"/>
      <c r="AV1275" s="422"/>
      <c r="AW1275" s="422"/>
      <c r="AX1275" s="79"/>
      <c r="BC1275" s="409"/>
      <c r="BD1275" s="409"/>
      <c r="BE1275" s="409"/>
      <c r="BF1275" s="422"/>
      <c r="BG1275" s="422"/>
      <c r="BH1275" s="79"/>
      <c r="BM1275" s="409"/>
      <c r="BN1275" s="409"/>
      <c r="BO1275" s="409"/>
      <c r="BP1275" s="422"/>
      <c r="BQ1275" s="422"/>
      <c r="BR1275" s="79"/>
      <c r="BW1275" s="79"/>
      <c r="BX1275" s="79"/>
      <c r="BY1275" s="79"/>
      <c r="BZ1275" s="422"/>
      <c r="CA1275" s="422"/>
      <c r="CB1275" s="79"/>
      <c r="CG1275" s="409"/>
      <c r="CH1275" s="409"/>
      <c r="CI1275" s="409"/>
      <c r="CJ1275" s="422"/>
      <c r="CK1275" s="422"/>
      <c r="CL1275" s="79"/>
      <c r="CQ1275" s="409"/>
      <c r="CR1275" s="409"/>
      <c r="CS1275" s="409"/>
      <c r="CT1275" s="422"/>
      <c r="CU1275" s="422"/>
    </row>
    <row r="1276" spans="5:99">
      <c r="E1276" s="79"/>
      <c r="F1276" s="79"/>
      <c r="G1276" s="79"/>
      <c r="H1276" s="79"/>
      <c r="I1276" s="79"/>
      <c r="J1276" s="79"/>
      <c r="O1276" s="409"/>
      <c r="P1276" s="409"/>
      <c r="Q1276" s="409"/>
      <c r="R1276" s="422"/>
      <c r="S1276" s="422"/>
      <c r="T1276" s="79"/>
      <c r="Y1276" s="409"/>
      <c r="Z1276" s="409"/>
      <c r="AA1276" s="409"/>
      <c r="AB1276" s="422"/>
      <c r="AC1276" s="422"/>
      <c r="AD1276" s="79"/>
      <c r="AI1276" s="409"/>
      <c r="AJ1276" s="409"/>
      <c r="AK1276" s="409"/>
      <c r="AL1276" s="79"/>
      <c r="AM1276" s="79"/>
      <c r="AN1276" s="79"/>
      <c r="AS1276" s="409"/>
      <c r="AT1276" s="409"/>
      <c r="AU1276" s="409"/>
      <c r="AV1276" s="422"/>
      <c r="AW1276" s="422"/>
      <c r="AX1276" s="79"/>
      <c r="BC1276" s="409"/>
      <c r="BD1276" s="409"/>
      <c r="BE1276" s="409"/>
      <c r="BF1276" s="422"/>
      <c r="BG1276" s="422"/>
      <c r="BH1276" s="79"/>
      <c r="BM1276" s="409"/>
      <c r="BN1276" s="409"/>
      <c r="BO1276" s="409"/>
      <c r="BP1276" s="422"/>
      <c r="BQ1276" s="422"/>
      <c r="BR1276" s="79"/>
      <c r="BW1276" s="79"/>
      <c r="BX1276" s="79"/>
      <c r="BY1276" s="79"/>
      <c r="BZ1276" s="422"/>
      <c r="CA1276" s="422"/>
      <c r="CB1276" s="79"/>
      <c r="CG1276" s="409"/>
      <c r="CH1276" s="409"/>
      <c r="CI1276" s="409"/>
      <c r="CJ1276" s="422"/>
      <c r="CK1276" s="422"/>
      <c r="CL1276" s="79"/>
      <c r="CQ1276" s="409"/>
      <c r="CR1276" s="409"/>
      <c r="CS1276" s="409"/>
      <c r="CT1276" s="422"/>
      <c r="CU1276" s="422"/>
    </row>
    <row r="1277" spans="5:99">
      <c r="E1277" s="79"/>
      <c r="F1277" s="79"/>
      <c r="G1277" s="79"/>
      <c r="H1277" s="79"/>
      <c r="I1277" s="79"/>
      <c r="J1277" s="79"/>
      <c r="O1277" s="409"/>
      <c r="P1277" s="409"/>
      <c r="Q1277" s="409"/>
      <c r="R1277" s="422"/>
      <c r="S1277" s="422"/>
      <c r="T1277" s="79"/>
      <c r="Y1277" s="409"/>
      <c r="Z1277" s="409"/>
      <c r="AA1277" s="409"/>
      <c r="AB1277" s="422"/>
      <c r="AC1277" s="422"/>
      <c r="AD1277" s="79"/>
      <c r="AI1277" s="409"/>
      <c r="AJ1277" s="409"/>
      <c r="AK1277" s="409"/>
      <c r="AL1277" s="79"/>
      <c r="AM1277" s="79"/>
      <c r="AN1277" s="79"/>
      <c r="AS1277" s="409"/>
      <c r="AT1277" s="409"/>
      <c r="AU1277" s="409"/>
      <c r="AV1277" s="422"/>
      <c r="AW1277" s="422"/>
      <c r="AX1277" s="79"/>
      <c r="BC1277" s="409"/>
      <c r="BD1277" s="409"/>
      <c r="BE1277" s="409"/>
      <c r="BF1277" s="422"/>
      <c r="BG1277" s="422"/>
      <c r="BH1277" s="79"/>
      <c r="BM1277" s="409"/>
      <c r="BN1277" s="409"/>
      <c r="BO1277" s="409"/>
      <c r="BP1277" s="422"/>
      <c r="BQ1277" s="422"/>
      <c r="BR1277" s="79"/>
      <c r="BW1277" s="79"/>
      <c r="BX1277" s="79"/>
      <c r="BY1277" s="79"/>
      <c r="BZ1277" s="422"/>
      <c r="CA1277" s="422"/>
      <c r="CB1277" s="79"/>
      <c r="CG1277" s="409"/>
      <c r="CH1277" s="409"/>
      <c r="CI1277" s="409"/>
      <c r="CJ1277" s="422"/>
      <c r="CK1277" s="422"/>
      <c r="CL1277" s="79"/>
      <c r="CQ1277" s="409"/>
      <c r="CR1277" s="409"/>
      <c r="CS1277" s="409"/>
      <c r="CT1277" s="422"/>
      <c r="CU1277" s="422"/>
    </row>
    <row r="1278" spans="5:99">
      <c r="E1278" s="79"/>
      <c r="F1278" s="79"/>
      <c r="G1278" s="79"/>
      <c r="H1278" s="79"/>
      <c r="I1278" s="79"/>
      <c r="J1278" s="79"/>
      <c r="O1278" s="409"/>
      <c r="P1278" s="409"/>
      <c r="Q1278" s="409"/>
      <c r="R1278" s="422"/>
      <c r="S1278" s="422"/>
      <c r="T1278" s="79"/>
      <c r="Y1278" s="409"/>
      <c r="Z1278" s="409"/>
      <c r="AA1278" s="409"/>
      <c r="AB1278" s="422"/>
      <c r="AC1278" s="422"/>
      <c r="AD1278" s="79"/>
      <c r="AI1278" s="409"/>
      <c r="AJ1278" s="409"/>
      <c r="AK1278" s="409"/>
      <c r="AL1278" s="79"/>
      <c r="AM1278" s="79"/>
      <c r="AN1278" s="79"/>
      <c r="AS1278" s="409"/>
      <c r="AT1278" s="409"/>
      <c r="AU1278" s="409"/>
      <c r="AV1278" s="422"/>
      <c r="AW1278" s="422"/>
      <c r="AX1278" s="79"/>
      <c r="BC1278" s="409"/>
      <c r="BD1278" s="409"/>
      <c r="BE1278" s="409"/>
      <c r="BF1278" s="422"/>
      <c r="BG1278" s="422"/>
      <c r="BH1278" s="79"/>
      <c r="BM1278" s="409"/>
      <c r="BN1278" s="409"/>
      <c r="BO1278" s="409"/>
      <c r="BP1278" s="422"/>
      <c r="BQ1278" s="422"/>
      <c r="BR1278" s="79"/>
      <c r="BW1278" s="79"/>
      <c r="BX1278" s="79"/>
      <c r="BY1278" s="79"/>
      <c r="BZ1278" s="422"/>
      <c r="CA1278" s="422"/>
      <c r="CB1278" s="79"/>
      <c r="CG1278" s="409"/>
      <c r="CH1278" s="409"/>
      <c r="CI1278" s="409"/>
      <c r="CJ1278" s="422"/>
      <c r="CK1278" s="422"/>
      <c r="CL1278" s="79"/>
      <c r="CQ1278" s="409"/>
      <c r="CR1278" s="409"/>
      <c r="CS1278" s="409"/>
      <c r="CT1278" s="422"/>
      <c r="CU1278" s="422"/>
    </row>
    <row r="1279" spans="5:99">
      <c r="E1279" s="79"/>
      <c r="F1279" s="79"/>
      <c r="G1279" s="79"/>
      <c r="H1279" s="79"/>
      <c r="I1279" s="79"/>
      <c r="J1279" s="79"/>
      <c r="O1279" s="409"/>
      <c r="P1279" s="409"/>
      <c r="Q1279" s="409"/>
      <c r="R1279" s="422"/>
      <c r="S1279" s="422"/>
      <c r="T1279" s="79"/>
      <c r="Y1279" s="409"/>
      <c r="Z1279" s="409"/>
      <c r="AA1279" s="409"/>
      <c r="AB1279" s="422"/>
      <c r="AC1279" s="422"/>
      <c r="AD1279" s="79"/>
      <c r="AI1279" s="409"/>
      <c r="AJ1279" s="409"/>
      <c r="AK1279" s="409"/>
      <c r="AL1279" s="79"/>
      <c r="AM1279" s="79"/>
      <c r="AN1279" s="79"/>
      <c r="AS1279" s="409"/>
      <c r="AT1279" s="409"/>
      <c r="AU1279" s="409"/>
      <c r="AV1279" s="422"/>
      <c r="AW1279" s="422"/>
      <c r="AX1279" s="79"/>
      <c r="BC1279" s="409"/>
      <c r="BD1279" s="409"/>
      <c r="BE1279" s="409"/>
      <c r="BF1279" s="422"/>
      <c r="BG1279" s="422"/>
      <c r="BH1279" s="79"/>
      <c r="BM1279" s="409"/>
      <c r="BN1279" s="409"/>
      <c r="BO1279" s="409"/>
      <c r="BP1279" s="422"/>
      <c r="BQ1279" s="422"/>
      <c r="BR1279" s="79"/>
      <c r="BW1279" s="79"/>
      <c r="BX1279" s="79"/>
      <c r="BY1279" s="79"/>
      <c r="BZ1279" s="422"/>
      <c r="CA1279" s="422"/>
      <c r="CB1279" s="79"/>
      <c r="CG1279" s="409"/>
      <c r="CH1279" s="409"/>
      <c r="CI1279" s="409"/>
      <c r="CJ1279" s="422"/>
      <c r="CK1279" s="422"/>
      <c r="CL1279" s="79"/>
      <c r="CQ1279" s="409"/>
      <c r="CR1279" s="409"/>
      <c r="CS1279" s="409"/>
      <c r="CT1279" s="422"/>
      <c r="CU1279" s="422"/>
    </row>
    <row r="1280" spans="5:99">
      <c r="E1280" s="79"/>
      <c r="F1280" s="79"/>
      <c r="G1280" s="79"/>
      <c r="H1280" s="79"/>
      <c r="I1280" s="79"/>
      <c r="J1280" s="79"/>
      <c r="O1280" s="409"/>
      <c r="P1280" s="409"/>
      <c r="Q1280" s="409"/>
      <c r="R1280" s="422"/>
      <c r="S1280" s="422"/>
      <c r="T1280" s="79"/>
      <c r="Y1280" s="409"/>
      <c r="Z1280" s="409"/>
      <c r="AA1280" s="409"/>
      <c r="AB1280" s="422"/>
      <c r="AC1280" s="422"/>
      <c r="AD1280" s="79"/>
      <c r="AI1280" s="409"/>
      <c r="AJ1280" s="409"/>
      <c r="AK1280" s="409"/>
      <c r="AL1280" s="79"/>
      <c r="AM1280" s="79"/>
      <c r="AN1280" s="79"/>
      <c r="AS1280" s="409"/>
      <c r="AT1280" s="409"/>
      <c r="AU1280" s="409"/>
      <c r="AV1280" s="422"/>
      <c r="AW1280" s="422"/>
      <c r="AX1280" s="79"/>
      <c r="BC1280" s="409"/>
      <c r="BD1280" s="409"/>
      <c r="BE1280" s="409"/>
      <c r="BF1280" s="422"/>
      <c r="BG1280" s="422"/>
      <c r="BH1280" s="79"/>
      <c r="BM1280" s="409"/>
      <c r="BN1280" s="409"/>
      <c r="BO1280" s="409"/>
      <c r="BP1280" s="422"/>
      <c r="BQ1280" s="422"/>
      <c r="BR1280" s="79"/>
      <c r="BW1280" s="79"/>
      <c r="BX1280" s="79"/>
      <c r="BY1280" s="79"/>
      <c r="BZ1280" s="422"/>
      <c r="CA1280" s="422"/>
      <c r="CB1280" s="79"/>
      <c r="CG1280" s="409"/>
      <c r="CH1280" s="409"/>
      <c r="CI1280" s="409"/>
      <c r="CJ1280" s="422"/>
      <c r="CK1280" s="422"/>
      <c r="CL1280" s="79"/>
      <c r="CQ1280" s="409"/>
      <c r="CR1280" s="409"/>
      <c r="CS1280" s="409"/>
      <c r="CT1280" s="422"/>
      <c r="CU1280" s="422"/>
    </row>
    <row r="1281" spans="5:99">
      <c r="E1281" s="79"/>
      <c r="F1281" s="79"/>
      <c r="G1281" s="79"/>
      <c r="H1281" s="79"/>
      <c r="I1281" s="79"/>
      <c r="J1281" s="79"/>
      <c r="O1281" s="409"/>
      <c r="P1281" s="409"/>
      <c r="Q1281" s="409"/>
      <c r="R1281" s="422"/>
      <c r="S1281" s="422"/>
      <c r="T1281" s="79"/>
      <c r="Y1281" s="409"/>
      <c r="Z1281" s="409"/>
      <c r="AA1281" s="409"/>
      <c r="AB1281" s="422"/>
      <c r="AC1281" s="422"/>
      <c r="AD1281" s="79"/>
      <c r="AI1281" s="409"/>
      <c r="AJ1281" s="409"/>
      <c r="AK1281" s="409"/>
      <c r="AL1281" s="79"/>
      <c r="AM1281" s="79"/>
      <c r="AN1281" s="79"/>
      <c r="AS1281" s="409"/>
      <c r="AT1281" s="409"/>
      <c r="AU1281" s="409"/>
      <c r="AV1281" s="422"/>
      <c r="AW1281" s="422"/>
      <c r="AX1281" s="79"/>
      <c r="BC1281" s="409"/>
      <c r="BD1281" s="409"/>
      <c r="BE1281" s="409"/>
      <c r="BF1281" s="422"/>
      <c r="BG1281" s="422"/>
      <c r="BH1281" s="79"/>
      <c r="BM1281" s="409"/>
      <c r="BN1281" s="409"/>
      <c r="BO1281" s="409"/>
      <c r="BP1281" s="422"/>
      <c r="BQ1281" s="422"/>
      <c r="BR1281" s="79"/>
      <c r="BW1281" s="79"/>
      <c r="BX1281" s="79"/>
      <c r="BY1281" s="79"/>
      <c r="BZ1281" s="422"/>
      <c r="CA1281" s="422"/>
      <c r="CB1281" s="79"/>
      <c r="CG1281" s="409"/>
      <c r="CH1281" s="409"/>
      <c r="CI1281" s="409"/>
      <c r="CJ1281" s="422"/>
      <c r="CK1281" s="422"/>
      <c r="CL1281" s="79"/>
      <c r="CQ1281" s="409"/>
      <c r="CR1281" s="409"/>
      <c r="CS1281" s="409"/>
      <c r="CT1281" s="422"/>
      <c r="CU1281" s="422"/>
    </row>
    <row r="1282" spans="5:99">
      <c r="E1282" s="79"/>
      <c r="F1282" s="79"/>
      <c r="G1282" s="79"/>
      <c r="H1282" s="79"/>
      <c r="I1282" s="79"/>
      <c r="J1282" s="79"/>
      <c r="O1282" s="409"/>
      <c r="P1282" s="409"/>
      <c r="Q1282" s="409"/>
      <c r="R1282" s="422"/>
      <c r="S1282" s="422"/>
      <c r="T1282" s="79"/>
      <c r="Y1282" s="409"/>
      <c r="Z1282" s="409"/>
      <c r="AA1282" s="409"/>
      <c r="AB1282" s="422"/>
      <c r="AC1282" s="422"/>
      <c r="AD1282" s="79"/>
      <c r="AI1282" s="409"/>
      <c r="AJ1282" s="409"/>
      <c r="AK1282" s="409"/>
      <c r="AL1282" s="79"/>
      <c r="AM1282" s="79"/>
      <c r="AN1282" s="79"/>
      <c r="AS1282" s="409"/>
      <c r="AT1282" s="409"/>
      <c r="AU1282" s="409"/>
      <c r="AV1282" s="422"/>
      <c r="AW1282" s="422"/>
      <c r="AX1282" s="79"/>
      <c r="BC1282" s="409"/>
      <c r="BD1282" s="409"/>
      <c r="BE1282" s="409"/>
      <c r="BF1282" s="422"/>
      <c r="BG1282" s="422"/>
      <c r="BH1282" s="79"/>
      <c r="BM1282" s="409"/>
      <c r="BN1282" s="409"/>
      <c r="BO1282" s="409"/>
      <c r="BP1282" s="422"/>
      <c r="BQ1282" s="422"/>
      <c r="BR1282" s="79"/>
      <c r="BW1282" s="79"/>
      <c r="BX1282" s="79"/>
      <c r="BY1282" s="79"/>
      <c r="BZ1282" s="422"/>
      <c r="CA1282" s="422"/>
      <c r="CB1282" s="79"/>
      <c r="CG1282" s="409"/>
      <c r="CH1282" s="409"/>
      <c r="CI1282" s="409"/>
      <c r="CJ1282" s="422"/>
      <c r="CK1282" s="422"/>
      <c r="CL1282" s="79"/>
      <c r="CQ1282" s="409"/>
      <c r="CR1282" s="409"/>
      <c r="CS1282" s="409"/>
      <c r="CT1282" s="422"/>
      <c r="CU1282" s="422"/>
    </row>
    <row r="1283" spans="5:99">
      <c r="E1283" s="79"/>
      <c r="F1283" s="79"/>
      <c r="G1283" s="79"/>
      <c r="H1283" s="79"/>
      <c r="I1283" s="79"/>
      <c r="J1283" s="79"/>
      <c r="O1283" s="409"/>
      <c r="P1283" s="409"/>
      <c r="Q1283" s="409"/>
      <c r="R1283" s="422"/>
      <c r="S1283" s="422"/>
      <c r="T1283" s="79"/>
      <c r="Y1283" s="409"/>
      <c r="Z1283" s="409"/>
      <c r="AA1283" s="409"/>
      <c r="AB1283" s="422"/>
      <c r="AC1283" s="422"/>
      <c r="AD1283" s="79"/>
      <c r="AI1283" s="409"/>
      <c r="AJ1283" s="409"/>
      <c r="AK1283" s="409"/>
      <c r="AL1283" s="79"/>
      <c r="AM1283" s="79"/>
      <c r="AN1283" s="79"/>
      <c r="AS1283" s="409"/>
      <c r="AT1283" s="409"/>
      <c r="AU1283" s="409"/>
      <c r="AV1283" s="422"/>
      <c r="AW1283" s="422"/>
      <c r="AX1283" s="79"/>
      <c r="BC1283" s="409"/>
      <c r="BD1283" s="409"/>
      <c r="BE1283" s="409"/>
      <c r="BF1283" s="422"/>
      <c r="BG1283" s="422"/>
      <c r="BH1283" s="79"/>
      <c r="BM1283" s="409"/>
      <c r="BN1283" s="409"/>
      <c r="BO1283" s="409"/>
      <c r="BP1283" s="422"/>
      <c r="BQ1283" s="422"/>
      <c r="BR1283" s="79"/>
      <c r="BW1283" s="79"/>
      <c r="BX1283" s="79"/>
      <c r="BY1283" s="79"/>
      <c r="BZ1283" s="422"/>
      <c r="CA1283" s="422"/>
      <c r="CB1283" s="79"/>
      <c r="CG1283" s="409"/>
      <c r="CH1283" s="409"/>
      <c r="CI1283" s="409"/>
      <c r="CJ1283" s="422"/>
      <c r="CK1283" s="422"/>
      <c r="CL1283" s="79"/>
      <c r="CQ1283" s="409"/>
      <c r="CR1283" s="409"/>
      <c r="CS1283" s="409"/>
      <c r="CT1283" s="422"/>
      <c r="CU1283" s="422"/>
    </row>
    <row r="1284" spans="5:99">
      <c r="E1284" s="79"/>
      <c r="F1284" s="79"/>
      <c r="G1284" s="79"/>
      <c r="H1284" s="79"/>
      <c r="I1284" s="79"/>
      <c r="J1284" s="79"/>
      <c r="O1284" s="409"/>
      <c r="P1284" s="409"/>
      <c r="Q1284" s="409"/>
      <c r="R1284" s="422"/>
      <c r="S1284" s="422"/>
      <c r="T1284" s="79"/>
      <c r="Y1284" s="409"/>
      <c r="Z1284" s="409"/>
      <c r="AA1284" s="409"/>
      <c r="AB1284" s="422"/>
      <c r="AC1284" s="422"/>
      <c r="AD1284" s="79"/>
      <c r="AI1284" s="409"/>
      <c r="AJ1284" s="409"/>
      <c r="AK1284" s="409"/>
      <c r="AL1284" s="79"/>
      <c r="AM1284" s="79"/>
      <c r="AN1284" s="79"/>
      <c r="AS1284" s="409"/>
      <c r="AT1284" s="409"/>
      <c r="AU1284" s="409"/>
      <c r="AV1284" s="422"/>
      <c r="AW1284" s="422"/>
      <c r="AX1284" s="79"/>
      <c r="BC1284" s="409"/>
      <c r="BD1284" s="409"/>
      <c r="BE1284" s="409"/>
      <c r="BF1284" s="422"/>
      <c r="BG1284" s="422"/>
      <c r="BH1284" s="79"/>
      <c r="BM1284" s="409"/>
      <c r="BN1284" s="409"/>
      <c r="BO1284" s="409"/>
      <c r="BP1284" s="422"/>
      <c r="BQ1284" s="422"/>
      <c r="BR1284" s="79"/>
      <c r="BW1284" s="79"/>
      <c r="BX1284" s="79"/>
      <c r="BY1284" s="79"/>
      <c r="BZ1284" s="422"/>
      <c r="CA1284" s="422"/>
      <c r="CB1284" s="79"/>
      <c r="CG1284" s="409"/>
      <c r="CH1284" s="409"/>
      <c r="CI1284" s="409"/>
      <c r="CJ1284" s="422"/>
      <c r="CK1284" s="422"/>
      <c r="CL1284" s="79"/>
      <c r="CQ1284" s="409"/>
      <c r="CR1284" s="409"/>
      <c r="CS1284" s="409"/>
      <c r="CT1284" s="422"/>
      <c r="CU1284" s="422"/>
    </row>
    <row r="1285" spans="5:99">
      <c r="E1285" s="79"/>
      <c r="F1285" s="79"/>
      <c r="G1285" s="79"/>
      <c r="H1285" s="79"/>
      <c r="I1285" s="79"/>
      <c r="J1285" s="79"/>
      <c r="O1285" s="409"/>
      <c r="P1285" s="409"/>
      <c r="Q1285" s="409"/>
      <c r="R1285" s="422"/>
      <c r="S1285" s="422"/>
      <c r="T1285" s="79"/>
      <c r="Y1285" s="409"/>
      <c r="Z1285" s="409"/>
      <c r="AA1285" s="409"/>
      <c r="AB1285" s="422"/>
      <c r="AC1285" s="422"/>
      <c r="AD1285" s="79"/>
      <c r="AI1285" s="409"/>
      <c r="AJ1285" s="409"/>
      <c r="AK1285" s="409"/>
      <c r="AL1285" s="79"/>
      <c r="AM1285" s="79"/>
      <c r="AN1285" s="79"/>
      <c r="AS1285" s="409"/>
      <c r="AT1285" s="409"/>
      <c r="AU1285" s="409"/>
      <c r="AV1285" s="422"/>
      <c r="AW1285" s="422"/>
      <c r="AX1285" s="79"/>
      <c r="BC1285" s="409"/>
      <c r="BD1285" s="409"/>
      <c r="BE1285" s="409"/>
      <c r="BF1285" s="422"/>
      <c r="BG1285" s="422"/>
      <c r="BH1285" s="79"/>
      <c r="BM1285" s="409"/>
      <c r="BN1285" s="409"/>
      <c r="BO1285" s="409"/>
      <c r="BP1285" s="422"/>
      <c r="BQ1285" s="422"/>
      <c r="BR1285" s="79"/>
      <c r="BW1285" s="79"/>
      <c r="BX1285" s="79"/>
      <c r="BY1285" s="79"/>
      <c r="BZ1285" s="422"/>
      <c r="CA1285" s="422"/>
      <c r="CB1285" s="79"/>
      <c r="CG1285" s="409"/>
      <c r="CH1285" s="409"/>
      <c r="CI1285" s="409"/>
      <c r="CJ1285" s="422"/>
      <c r="CK1285" s="422"/>
      <c r="CL1285" s="79"/>
      <c r="CQ1285" s="409"/>
      <c r="CR1285" s="409"/>
      <c r="CS1285" s="409"/>
      <c r="CT1285" s="422"/>
      <c r="CU1285" s="422"/>
    </row>
    <row r="1286" spans="5:99">
      <c r="E1286" s="79"/>
      <c r="F1286" s="79"/>
      <c r="G1286" s="79"/>
      <c r="H1286" s="79"/>
      <c r="I1286" s="79"/>
      <c r="J1286" s="79"/>
      <c r="O1286" s="409"/>
      <c r="P1286" s="409"/>
      <c r="Q1286" s="409"/>
      <c r="R1286" s="422"/>
      <c r="S1286" s="422"/>
      <c r="T1286" s="79"/>
      <c r="Y1286" s="409"/>
      <c r="Z1286" s="409"/>
      <c r="AA1286" s="409"/>
      <c r="AB1286" s="422"/>
      <c r="AC1286" s="422"/>
      <c r="AD1286" s="79"/>
      <c r="AI1286" s="409"/>
      <c r="AJ1286" s="409"/>
      <c r="AK1286" s="409"/>
      <c r="AL1286" s="79"/>
      <c r="AM1286" s="79"/>
      <c r="AN1286" s="79"/>
      <c r="AS1286" s="409"/>
      <c r="AT1286" s="409"/>
      <c r="AU1286" s="409"/>
      <c r="AV1286" s="422"/>
      <c r="AW1286" s="422"/>
      <c r="AX1286" s="79"/>
      <c r="BC1286" s="409"/>
      <c r="BD1286" s="409"/>
      <c r="BE1286" s="409"/>
      <c r="BF1286" s="422"/>
      <c r="BG1286" s="422"/>
      <c r="BH1286" s="79"/>
      <c r="BM1286" s="409"/>
      <c r="BN1286" s="409"/>
      <c r="BO1286" s="409"/>
      <c r="BP1286" s="422"/>
      <c r="BQ1286" s="422"/>
      <c r="BR1286" s="79"/>
      <c r="BW1286" s="79"/>
      <c r="BX1286" s="79"/>
      <c r="BY1286" s="79"/>
      <c r="BZ1286" s="422"/>
      <c r="CA1286" s="422"/>
      <c r="CB1286" s="79"/>
      <c r="CG1286" s="409"/>
      <c r="CH1286" s="409"/>
      <c r="CI1286" s="409"/>
      <c r="CJ1286" s="422"/>
      <c r="CK1286" s="422"/>
      <c r="CL1286" s="79"/>
      <c r="CQ1286" s="409"/>
      <c r="CR1286" s="409"/>
      <c r="CS1286" s="409"/>
      <c r="CT1286" s="422"/>
      <c r="CU1286" s="422"/>
    </row>
    <row r="1287" spans="5:99">
      <c r="E1287" s="79"/>
      <c r="F1287" s="79"/>
      <c r="G1287" s="79"/>
      <c r="H1287" s="79"/>
      <c r="I1287" s="79"/>
      <c r="J1287" s="79"/>
      <c r="O1287" s="409"/>
      <c r="P1287" s="409"/>
      <c r="Q1287" s="409"/>
      <c r="R1287" s="422"/>
      <c r="S1287" s="422"/>
      <c r="T1287" s="79"/>
      <c r="Y1287" s="409"/>
      <c r="Z1287" s="409"/>
      <c r="AA1287" s="409"/>
      <c r="AB1287" s="422"/>
      <c r="AC1287" s="422"/>
      <c r="AD1287" s="79"/>
      <c r="AI1287" s="409"/>
      <c r="AJ1287" s="409"/>
      <c r="AK1287" s="409"/>
      <c r="AL1287" s="79"/>
      <c r="AM1287" s="79"/>
      <c r="AN1287" s="79"/>
      <c r="AS1287" s="409"/>
      <c r="AT1287" s="409"/>
      <c r="AU1287" s="409"/>
      <c r="AV1287" s="422"/>
      <c r="AW1287" s="422"/>
      <c r="AX1287" s="79"/>
      <c r="BC1287" s="409"/>
      <c r="BD1287" s="409"/>
      <c r="BE1287" s="409"/>
      <c r="BF1287" s="422"/>
      <c r="BG1287" s="422"/>
      <c r="BH1287" s="79"/>
      <c r="BM1287" s="409"/>
      <c r="BN1287" s="409"/>
      <c r="BO1287" s="409"/>
      <c r="BP1287" s="422"/>
      <c r="BQ1287" s="422"/>
      <c r="BR1287" s="79"/>
      <c r="BW1287" s="79"/>
      <c r="BX1287" s="79"/>
      <c r="BY1287" s="79"/>
      <c r="BZ1287" s="422"/>
      <c r="CA1287" s="422"/>
      <c r="CB1287" s="79"/>
      <c r="CG1287" s="409"/>
      <c r="CH1287" s="409"/>
      <c r="CI1287" s="409"/>
      <c r="CJ1287" s="422"/>
      <c r="CK1287" s="422"/>
      <c r="CL1287" s="79"/>
      <c r="CQ1287" s="409"/>
      <c r="CR1287" s="409"/>
      <c r="CS1287" s="409"/>
      <c r="CT1287" s="422"/>
      <c r="CU1287" s="422"/>
    </row>
    <row r="1288" spans="5:99">
      <c r="E1288" s="79"/>
      <c r="F1288" s="79"/>
      <c r="G1288" s="79"/>
      <c r="H1288" s="79"/>
      <c r="I1288" s="79"/>
      <c r="J1288" s="79"/>
      <c r="O1288" s="409"/>
      <c r="P1288" s="409"/>
      <c r="Q1288" s="409"/>
      <c r="R1288" s="422"/>
      <c r="S1288" s="422"/>
      <c r="T1288" s="79"/>
      <c r="Y1288" s="409"/>
      <c r="Z1288" s="409"/>
      <c r="AA1288" s="409"/>
      <c r="AB1288" s="422"/>
      <c r="AC1288" s="422"/>
      <c r="AD1288" s="79"/>
      <c r="AI1288" s="409"/>
      <c r="AJ1288" s="409"/>
      <c r="AK1288" s="409"/>
      <c r="AL1288" s="79"/>
      <c r="AM1288" s="79"/>
      <c r="AN1288" s="79"/>
      <c r="AS1288" s="409"/>
      <c r="AT1288" s="409"/>
      <c r="AU1288" s="409"/>
      <c r="AV1288" s="422"/>
      <c r="AW1288" s="422"/>
      <c r="AX1288" s="79"/>
      <c r="BC1288" s="409"/>
      <c r="BD1288" s="409"/>
      <c r="BE1288" s="409"/>
      <c r="BF1288" s="422"/>
      <c r="BG1288" s="422"/>
      <c r="BH1288" s="79"/>
      <c r="BM1288" s="409"/>
      <c r="BN1288" s="409"/>
      <c r="BO1288" s="409"/>
      <c r="BP1288" s="422"/>
      <c r="BQ1288" s="422"/>
      <c r="BR1288" s="79"/>
      <c r="BW1288" s="79"/>
      <c r="BX1288" s="79"/>
      <c r="BY1288" s="79"/>
      <c r="BZ1288" s="422"/>
      <c r="CA1288" s="422"/>
      <c r="CB1288" s="79"/>
      <c r="CG1288" s="409"/>
      <c r="CH1288" s="409"/>
      <c r="CI1288" s="409"/>
      <c r="CJ1288" s="422"/>
      <c r="CK1288" s="422"/>
      <c r="CL1288" s="79"/>
      <c r="CQ1288" s="409"/>
      <c r="CR1288" s="409"/>
      <c r="CS1288" s="409"/>
      <c r="CT1288" s="422"/>
      <c r="CU1288" s="422"/>
    </row>
    <row r="1289" spans="5:99">
      <c r="E1289" s="79"/>
      <c r="F1289" s="79"/>
      <c r="G1289" s="79"/>
      <c r="H1289" s="79"/>
      <c r="I1289" s="79"/>
      <c r="J1289" s="79"/>
      <c r="O1289" s="409"/>
      <c r="P1289" s="409"/>
      <c r="Q1289" s="409"/>
      <c r="R1289" s="422"/>
      <c r="S1289" s="422"/>
      <c r="T1289" s="79"/>
      <c r="Y1289" s="409"/>
      <c r="Z1289" s="409"/>
      <c r="AA1289" s="409"/>
      <c r="AB1289" s="422"/>
      <c r="AC1289" s="422"/>
      <c r="AD1289" s="79"/>
      <c r="AI1289" s="409"/>
      <c r="AJ1289" s="409"/>
      <c r="AK1289" s="409"/>
      <c r="AL1289" s="79"/>
      <c r="AM1289" s="79"/>
      <c r="AN1289" s="79"/>
      <c r="AS1289" s="409"/>
      <c r="AT1289" s="409"/>
      <c r="AU1289" s="409"/>
      <c r="AV1289" s="422"/>
      <c r="AW1289" s="422"/>
      <c r="AX1289" s="79"/>
      <c r="BC1289" s="409"/>
      <c r="BD1289" s="409"/>
      <c r="BE1289" s="409"/>
      <c r="BF1289" s="422"/>
      <c r="BG1289" s="422"/>
      <c r="BH1289" s="79"/>
      <c r="BM1289" s="409"/>
      <c r="BN1289" s="409"/>
      <c r="BO1289" s="409"/>
      <c r="BP1289" s="422"/>
      <c r="BQ1289" s="422"/>
      <c r="BR1289" s="79"/>
      <c r="BW1289" s="79"/>
      <c r="BX1289" s="79"/>
      <c r="BY1289" s="79"/>
      <c r="BZ1289" s="422"/>
      <c r="CA1289" s="422"/>
      <c r="CB1289" s="79"/>
      <c r="CG1289" s="409"/>
      <c r="CH1289" s="409"/>
      <c r="CI1289" s="409"/>
      <c r="CJ1289" s="422"/>
      <c r="CK1289" s="422"/>
      <c r="CL1289" s="79"/>
      <c r="CQ1289" s="409"/>
      <c r="CR1289" s="409"/>
      <c r="CS1289" s="409"/>
      <c r="CT1289" s="422"/>
      <c r="CU1289" s="422"/>
    </row>
    <row r="1290" spans="5:99">
      <c r="E1290" s="79"/>
      <c r="F1290" s="79"/>
      <c r="G1290" s="79"/>
      <c r="H1290" s="79"/>
      <c r="I1290" s="79"/>
      <c r="J1290" s="79"/>
      <c r="O1290" s="409"/>
      <c r="P1290" s="409"/>
      <c r="Q1290" s="409"/>
      <c r="R1290" s="422"/>
      <c r="S1290" s="422"/>
      <c r="T1290" s="79"/>
      <c r="Y1290" s="409"/>
      <c r="Z1290" s="409"/>
      <c r="AA1290" s="409"/>
      <c r="AB1290" s="422"/>
      <c r="AC1290" s="422"/>
      <c r="AD1290" s="79"/>
      <c r="AI1290" s="409"/>
      <c r="AJ1290" s="409"/>
      <c r="AK1290" s="409"/>
      <c r="AL1290" s="79"/>
      <c r="AM1290" s="79"/>
      <c r="AN1290" s="79"/>
      <c r="AS1290" s="409"/>
      <c r="AT1290" s="409"/>
      <c r="AU1290" s="409"/>
      <c r="AV1290" s="422"/>
      <c r="AW1290" s="422"/>
      <c r="AX1290" s="79"/>
      <c r="BC1290" s="409"/>
      <c r="BD1290" s="409"/>
      <c r="BE1290" s="409"/>
      <c r="BF1290" s="422"/>
      <c r="BG1290" s="422"/>
      <c r="BH1290" s="79"/>
      <c r="BM1290" s="409"/>
      <c r="BN1290" s="409"/>
      <c r="BO1290" s="409"/>
      <c r="BP1290" s="422"/>
      <c r="BQ1290" s="422"/>
      <c r="BR1290" s="79"/>
      <c r="BW1290" s="79"/>
      <c r="BX1290" s="79"/>
      <c r="BY1290" s="79"/>
      <c r="BZ1290" s="422"/>
      <c r="CA1290" s="422"/>
      <c r="CB1290" s="79"/>
      <c r="CG1290" s="409"/>
      <c r="CH1290" s="409"/>
      <c r="CI1290" s="409"/>
      <c r="CJ1290" s="422"/>
      <c r="CK1290" s="422"/>
      <c r="CL1290" s="79"/>
      <c r="CQ1290" s="409"/>
      <c r="CR1290" s="409"/>
      <c r="CS1290" s="409"/>
      <c r="CT1290" s="422"/>
      <c r="CU1290" s="422"/>
    </row>
    <row r="1291" spans="5:99">
      <c r="E1291" s="79"/>
      <c r="F1291" s="79"/>
      <c r="G1291" s="79"/>
      <c r="H1291" s="79"/>
      <c r="I1291" s="79"/>
      <c r="J1291" s="79"/>
      <c r="O1291" s="409"/>
      <c r="P1291" s="409"/>
      <c r="Q1291" s="409"/>
      <c r="R1291" s="422"/>
      <c r="S1291" s="422"/>
      <c r="T1291" s="79"/>
      <c r="Y1291" s="409"/>
      <c r="Z1291" s="409"/>
      <c r="AA1291" s="409"/>
      <c r="AB1291" s="422"/>
      <c r="AC1291" s="422"/>
      <c r="AD1291" s="79"/>
      <c r="AI1291" s="409"/>
      <c r="AJ1291" s="409"/>
      <c r="AK1291" s="409"/>
      <c r="AL1291" s="79"/>
      <c r="AM1291" s="79"/>
      <c r="AN1291" s="79"/>
      <c r="AS1291" s="409"/>
      <c r="AT1291" s="409"/>
      <c r="AU1291" s="409"/>
      <c r="AV1291" s="422"/>
      <c r="AW1291" s="422"/>
      <c r="AX1291" s="79"/>
      <c r="BC1291" s="409"/>
      <c r="BD1291" s="409"/>
      <c r="BE1291" s="409"/>
      <c r="BF1291" s="422"/>
      <c r="BG1291" s="422"/>
      <c r="BH1291" s="79"/>
      <c r="BM1291" s="409"/>
      <c r="BN1291" s="409"/>
      <c r="BO1291" s="409"/>
      <c r="BP1291" s="422"/>
      <c r="BQ1291" s="422"/>
      <c r="BR1291" s="79"/>
      <c r="BW1291" s="79"/>
      <c r="BX1291" s="79"/>
      <c r="BY1291" s="79"/>
      <c r="BZ1291" s="422"/>
      <c r="CA1291" s="422"/>
      <c r="CB1291" s="79"/>
      <c r="CG1291" s="409"/>
      <c r="CH1291" s="409"/>
      <c r="CI1291" s="409"/>
      <c r="CJ1291" s="422"/>
      <c r="CK1291" s="422"/>
      <c r="CL1291" s="79"/>
      <c r="CQ1291" s="409"/>
      <c r="CR1291" s="409"/>
      <c r="CS1291" s="409"/>
      <c r="CT1291" s="422"/>
      <c r="CU1291" s="422"/>
    </row>
    <row r="1292" spans="5:99">
      <c r="E1292" s="79"/>
      <c r="F1292" s="79"/>
      <c r="G1292" s="79"/>
      <c r="H1292" s="79"/>
      <c r="I1292" s="79"/>
      <c r="J1292" s="79"/>
      <c r="O1292" s="409"/>
      <c r="P1292" s="409"/>
      <c r="Q1292" s="409"/>
      <c r="R1292" s="422"/>
      <c r="S1292" s="422"/>
      <c r="T1292" s="79"/>
      <c r="Y1292" s="409"/>
      <c r="Z1292" s="409"/>
      <c r="AA1292" s="409"/>
      <c r="AB1292" s="422"/>
      <c r="AC1292" s="422"/>
      <c r="AD1292" s="79"/>
      <c r="AI1292" s="409"/>
      <c r="AJ1292" s="409"/>
      <c r="AK1292" s="409"/>
      <c r="AL1292" s="79"/>
      <c r="AM1292" s="79"/>
      <c r="AN1292" s="79"/>
      <c r="AS1292" s="409"/>
      <c r="AT1292" s="409"/>
      <c r="AU1292" s="409"/>
      <c r="AV1292" s="422"/>
      <c r="AW1292" s="422"/>
      <c r="AX1292" s="79"/>
      <c r="BC1292" s="409"/>
      <c r="BD1292" s="409"/>
      <c r="BE1292" s="409"/>
      <c r="BF1292" s="422"/>
      <c r="BG1292" s="422"/>
      <c r="BH1292" s="79"/>
      <c r="BM1292" s="409"/>
      <c r="BN1292" s="409"/>
      <c r="BO1292" s="409"/>
      <c r="BP1292" s="422"/>
      <c r="BQ1292" s="422"/>
      <c r="BR1292" s="79"/>
      <c r="BW1292" s="79"/>
      <c r="BX1292" s="79"/>
      <c r="BY1292" s="79"/>
      <c r="BZ1292" s="422"/>
      <c r="CA1292" s="422"/>
      <c r="CB1292" s="79"/>
      <c r="CG1292" s="409"/>
      <c r="CH1292" s="409"/>
      <c r="CI1292" s="409"/>
      <c r="CJ1292" s="422"/>
      <c r="CK1292" s="422"/>
      <c r="CL1292" s="79"/>
      <c r="CQ1292" s="409"/>
      <c r="CR1292" s="409"/>
      <c r="CS1292" s="409"/>
      <c r="CT1292" s="422"/>
      <c r="CU1292" s="422"/>
    </row>
    <row r="1293" spans="5:99">
      <c r="E1293" s="79"/>
      <c r="F1293" s="79"/>
      <c r="G1293" s="79"/>
      <c r="H1293" s="79"/>
      <c r="I1293" s="79"/>
      <c r="J1293" s="79"/>
      <c r="O1293" s="409"/>
      <c r="P1293" s="409"/>
      <c r="Q1293" s="409"/>
      <c r="R1293" s="422"/>
      <c r="S1293" s="422"/>
      <c r="T1293" s="79"/>
      <c r="Y1293" s="409"/>
      <c r="Z1293" s="409"/>
      <c r="AA1293" s="409"/>
      <c r="AB1293" s="422"/>
      <c r="AC1293" s="422"/>
      <c r="AD1293" s="79"/>
      <c r="AI1293" s="409"/>
      <c r="AJ1293" s="409"/>
      <c r="AK1293" s="409"/>
      <c r="AL1293" s="79"/>
      <c r="AM1293" s="79"/>
      <c r="AN1293" s="79"/>
      <c r="AS1293" s="409"/>
      <c r="AT1293" s="409"/>
      <c r="AU1293" s="409"/>
      <c r="AV1293" s="422"/>
      <c r="AW1293" s="422"/>
      <c r="AX1293" s="79"/>
      <c r="BC1293" s="409"/>
      <c r="BD1293" s="409"/>
      <c r="BE1293" s="409"/>
      <c r="BF1293" s="422"/>
      <c r="BG1293" s="422"/>
      <c r="BH1293" s="79"/>
      <c r="BM1293" s="409"/>
      <c r="BN1293" s="409"/>
      <c r="BO1293" s="409"/>
      <c r="BP1293" s="422"/>
      <c r="BQ1293" s="422"/>
      <c r="BR1293" s="79"/>
      <c r="BW1293" s="79"/>
      <c r="BX1293" s="79"/>
      <c r="BY1293" s="79"/>
      <c r="BZ1293" s="422"/>
      <c r="CA1293" s="422"/>
      <c r="CB1293" s="79"/>
      <c r="CG1293" s="409"/>
      <c r="CH1293" s="409"/>
      <c r="CI1293" s="409"/>
      <c r="CJ1293" s="422"/>
      <c r="CK1293" s="422"/>
      <c r="CL1293" s="79"/>
      <c r="CQ1293" s="409"/>
      <c r="CR1293" s="409"/>
      <c r="CS1293" s="409"/>
      <c r="CT1293" s="422"/>
      <c r="CU1293" s="422"/>
    </row>
    <row r="1294" spans="5:99">
      <c r="E1294" s="79"/>
      <c r="F1294" s="79"/>
      <c r="G1294" s="79"/>
      <c r="H1294" s="79"/>
      <c r="I1294" s="79"/>
      <c r="J1294" s="79"/>
      <c r="O1294" s="409"/>
      <c r="P1294" s="409"/>
      <c r="Q1294" s="409"/>
      <c r="R1294" s="422"/>
      <c r="S1294" s="422"/>
      <c r="T1294" s="79"/>
      <c r="Y1294" s="409"/>
      <c r="Z1294" s="409"/>
      <c r="AA1294" s="409"/>
      <c r="AB1294" s="422"/>
      <c r="AC1294" s="422"/>
      <c r="AD1294" s="79"/>
      <c r="AI1294" s="409"/>
      <c r="AJ1294" s="409"/>
      <c r="AK1294" s="409"/>
      <c r="AL1294" s="79"/>
      <c r="AM1294" s="79"/>
      <c r="AN1294" s="79"/>
      <c r="AS1294" s="409"/>
      <c r="AT1294" s="409"/>
      <c r="AU1294" s="409"/>
      <c r="AV1294" s="422"/>
      <c r="AW1294" s="422"/>
      <c r="AX1294" s="79"/>
      <c r="BC1294" s="409"/>
      <c r="BD1294" s="409"/>
      <c r="BE1294" s="409"/>
      <c r="BF1294" s="422"/>
      <c r="BG1294" s="422"/>
      <c r="BH1294" s="79"/>
      <c r="BM1294" s="409"/>
      <c r="BN1294" s="409"/>
      <c r="BO1294" s="409"/>
      <c r="BP1294" s="422"/>
      <c r="BQ1294" s="422"/>
      <c r="BR1294" s="79"/>
      <c r="BW1294" s="79"/>
      <c r="BX1294" s="79"/>
      <c r="BY1294" s="79"/>
      <c r="BZ1294" s="422"/>
      <c r="CA1294" s="422"/>
      <c r="CB1294" s="79"/>
      <c r="CG1294" s="409"/>
      <c r="CH1294" s="409"/>
      <c r="CI1294" s="409"/>
      <c r="CJ1294" s="422"/>
      <c r="CK1294" s="422"/>
      <c r="CL1294" s="79"/>
      <c r="CQ1294" s="409"/>
      <c r="CR1294" s="409"/>
      <c r="CS1294" s="409"/>
      <c r="CT1294" s="422"/>
      <c r="CU1294" s="422"/>
    </row>
  </sheetData>
  <pageMargins left="0.7" right="0.7" top="0.75" bottom="0.75" header="0.3" footer="0.3"/>
  <pageSetup scale="10" fitToHeight="10" orientation="landscape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96"/>
  <sheetViews>
    <sheetView workbookViewId="0">
      <pane xSplit="1" ySplit="5" topLeftCell="B420" activePane="bottomRight" state="frozen"/>
      <selection pane="topRight" activeCell="B1" sqref="B1"/>
      <selection pane="bottomLeft" activeCell="A4" sqref="A4"/>
      <selection pane="bottomRight" activeCell="I443" sqref="I443"/>
    </sheetView>
  </sheetViews>
  <sheetFormatPr defaultRowHeight="15"/>
  <cols>
    <col min="1" max="1" width="52.42578125" customWidth="1"/>
    <col min="2" max="2" width="17.85546875" customWidth="1"/>
    <col min="3" max="3" width="13.85546875" customWidth="1"/>
    <col min="4" max="4" width="15" customWidth="1"/>
    <col min="5" max="5" width="15.5703125" customWidth="1"/>
    <col min="6" max="6" width="19.7109375" customWidth="1"/>
    <col min="7" max="7" width="20" customWidth="1"/>
    <col min="8" max="8" width="16.140625" customWidth="1"/>
    <col min="9" max="9" width="4.42578125" customWidth="1"/>
    <col min="10" max="10" width="26.5703125" customWidth="1"/>
    <col min="11" max="12" width="10.140625" bestFit="1" customWidth="1"/>
    <col min="16" max="16" width="26.5703125" customWidth="1"/>
    <col min="17" max="18" width="10.140625" bestFit="1" customWidth="1"/>
  </cols>
  <sheetData>
    <row r="1" spans="1:18">
      <c r="A1" s="80" t="s">
        <v>680</v>
      </c>
    </row>
    <row r="2" spans="1:18">
      <c r="A2" s="80" t="s">
        <v>676</v>
      </c>
    </row>
    <row r="3" spans="1:18">
      <c r="A3" s="78" t="s">
        <v>59</v>
      </c>
      <c r="B3" t="s">
        <v>438</v>
      </c>
    </row>
    <row r="4" spans="1:18">
      <c r="A4" s="80"/>
    </row>
    <row r="5" spans="1:18" s="77" customFormat="1" ht="54.75" customHeight="1">
      <c r="A5" s="236" t="s">
        <v>17</v>
      </c>
      <c r="B5" s="236" t="s">
        <v>254</v>
      </c>
      <c r="C5" s="212" t="s">
        <v>731</v>
      </c>
      <c r="D5" s="212" t="s">
        <v>733</v>
      </c>
      <c r="E5" s="212" t="s">
        <v>732</v>
      </c>
      <c r="F5" s="212" t="s">
        <v>734</v>
      </c>
      <c r="G5" s="212"/>
      <c r="H5" s="212"/>
      <c r="I5" s="212"/>
      <c r="K5" s="77" t="s">
        <v>673</v>
      </c>
      <c r="L5" s="77" t="s">
        <v>674</v>
      </c>
      <c r="Q5" s="77" t="s">
        <v>673</v>
      </c>
      <c r="R5" s="77" t="s">
        <v>674</v>
      </c>
    </row>
    <row r="6" spans="1:18">
      <c r="A6" t="s">
        <v>151</v>
      </c>
      <c r="B6" t="s">
        <v>35</v>
      </c>
      <c r="C6" s="76">
        <v>1</v>
      </c>
      <c r="D6" s="79">
        <v>32841</v>
      </c>
      <c r="E6" s="76">
        <v>1</v>
      </c>
      <c r="F6" s="79">
        <v>33001</v>
      </c>
      <c r="G6" s="79"/>
      <c r="H6" s="79"/>
      <c r="I6" s="79"/>
      <c r="J6" s="79" t="str">
        <f>A6</f>
        <v>academy of trades and technology</v>
      </c>
      <c r="K6" s="79">
        <f>G8</f>
        <v>32841</v>
      </c>
      <c r="L6" s="79">
        <f>H8</f>
        <v>33001</v>
      </c>
      <c r="M6" t="s">
        <v>675</v>
      </c>
      <c r="P6" s="409" t="str">
        <f>J6</f>
        <v>academy of trades and technology</v>
      </c>
      <c r="Q6" s="409">
        <f t="shared" ref="Q6:R6" si="0">K6</f>
        <v>32841</v>
      </c>
      <c r="R6" s="409">
        <f t="shared" si="0"/>
        <v>33001</v>
      </c>
    </row>
    <row r="7" spans="1:18">
      <c r="B7" t="s">
        <v>36</v>
      </c>
      <c r="C7" s="76">
        <v>0</v>
      </c>
      <c r="D7" s="79">
        <v>0</v>
      </c>
      <c r="E7" s="76">
        <v>0</v>
      </c>
      <c r="F7" s="79">
        <v>0</v>
      </c>
      <c r="G7" s="79"/>
      <c r="H7" s="79"/>
      <c r="I7" s="79"/>
      <c r="J7" s="79"/>
      <c r="P7" s="409" t="str">
        <f>J9</f>
        <v>ace leadership high school</v>
      </c>
      <c r="Q7" s="409" t="str">
        <f t="shared" ref="Q7:R7" si="1">K9</f>
        <v>N/A</v>
      </c>
      <c r="R7" s="409" t="str">
        <f t="shared" si="1"/>
        <v>N/A</v>
      </c>
    </row>
    <row r="8" spans="1:18">
      <c r="A8" t="s">
        <v>257</v>
      </c>
      <c r="C8" s="76">
        <v>1</v>
      </c>
      <c r="D8" s="79">
        <v>32841</v>
      </c>
      <c r="E8" s="76">
        <v>1</v>
      </c>
      <c r="F8" s="79">
        <v>33001</v>
      </c>
      <c r="G8" s="126">
        <f>IF(C8=0,"N/A",D8/C8)</f>
        <v>32841</v>
      </c>
      <c r="H8" s="126">
        <f>IF(E8=0,"N/A",F8/E8)</f>
        <v>33001</v>
      </c>
      <c r="I8" s="79"/>
      <c r="J8" s="79"/>
      <c r="P8" s="409" t="str">
        <f>J12</f>
        <v>Alamogordo</v>
      </c>
      <c r="Q8" s="409">
        <f t="shared" ref="Q8:R8" si="2">K12</f>
        <v>46377.5</v>
      </c>
      <c r="R8" s="409">
        <f t="shared" si="2"/>
        <v>46377.5</v>
      </c>
    </row>
    <row r="9" spans="1:18">
      <c r="A9" t="s">
        <v>153</v>
      </c>
      <c r="B9" t="s">
        <v>35</v>
      </c>
      <c r="C9" s="76">
        <v>0</v>
      </c>
      <c r="D9" s="79">
        <v>0</v>
      </c>
      <c r="E9" s="76">
        <v>0</v>
      </c>
      <c r="F9" s="79">
        <v>0</v>
      </c>
      <c r="G9" s="79"/>
      <c r="H9" s="79"/>
      <c r="I9" s="79"/>
      <c r="J9" s="79" t="str">
        <f>A9</f>
        <v>ace leadership high school</v>
      </c>
      <c r="K9" s="79" t="str">
        <f>G11</f>
        <v>N/A</v>
      </c>
      <c r="L9" s="79" t="str">
        <f>H11</f>
        <v>N/A</v>
      </c>
      <c r="M9" t="s">
        <v>675</v>
      </c>
      <c r="P9" s="409" t="str">
        <f>J15</f>
        <v>albuquerque</v>
      </c>
      <c r="Q9" s="409">
        <f t="shared" ref="Q9:R9" si="3">K15</f>
        <v>24496.030192030201</v>
      </c>
      <c r="R9" s="409">
        <f t="shared" si="3"/>
        <v>24351.019869019867</v>
      </c>
    </row>
    <row r="10" spans="1:18">
      <c r="B10" t="s">
        <v>36</v>
      </c>
      <c r="C10" s="76">
        <v>0</v>
      </c>
      <c r="D10" s="79">
        <v>0</v>
      </c>
      <c r="E10" s="76">
        <v>0</v>
      </c>
      <c r="F10" s="79">
        <v>0</v>
      </c>
      <c r="G10" s="79"/>
      <c r="H10" s="79"/>
      <c r="I10" s="79"/>
      <c r="J10" s="79"/>
      <c r="K10" s="79"/>
      <c r="L10" s="79"/>
      <c r="P10" s="409" t="str">
        <f>J18</f>
        <v>albuquerque institute for math and science</v>
      </c>
      <c r="Q10" s="409" t="str">
        <f t="shared" ref="Q10:R10" si="4">K18</f>
        <v>N/A</v>
      </c>
      <c r="R10" s="409" t="str">
        <f t="shared" si="4"/>
        <v>N/A</v>
      </c>
    </row>
    <row r="11" spans="1:18">
      <c r="A11" t="s">
        <v>258</v>
      </c>
      <c r="C11" s="76">
        <v>0</v>
      </c>
      <c r="D11" s="79">
        <v>0</v>
      </c>
      <c r="E11" s="76">
        <v>0</v>
      </c>
      <c r="F11" s="79">
        <v>0</v>
      </c>
      <c r="G11" s="126" t="str">
        <f>IF(C11=0,"N/A",D11/C11)</f>
        <v>N/A</v>
      </c>
      <c r="H11" s="126" t="str">
        <f>IF(E11=0,"N/A",F11/E11)</f>
        <v>N/A</v>
      </c>
      <c r="I11" s="79"/>
      <c r="J11" s="79"/>
      <c r="P11" s="409" t="str">
        <f>J21</f>
        <v>albuquerque school of excellence</v>
      </c>
      <c r="Q11" s="409" t="str">
        <f t="shared" ref="Q11:R11" si="5">K21</f>
        <v>N/A</v>
      </c>
      <c r="R11" s="409" t="str">
        <f t="shared" si="5"/>
        <v>N/A</v>
      </c>
    </row>
    <row r="12" spans="1:18">
      <c r="A12" t="s">
        <v>668</v>
      </c>
      <c r="B12" t="s">
        <v>35</v>
      </c>
      <c r="C12" s="76">
        <v>2</v>
      </c>
      <c r="D12" s="79">
        <v>92755</v>
      </c>
      <c r="E12" s="76">
        <v>2</v>
      </c>
      <c r="F12" s="79">
        <v>92755</v>
      </c>
      <c r="G12" s="79"/>
      <c r="H12" s="79"/>
      <c r="I12" s="79"/>
      <c r="J12" s="79" t="str">
        <f>A12</f>
        <v>Alamogordo</v>
      </c>
      <c r="K12" s="79">
        <f>G14</f>
        <v>46377.5</v>
      </c>
      <c r="L12" s="79">
        <f>H14</f>
        <v>46377.5</v>
      </c>
      <c r="M12" t="s">
        <v>675</v>
      </c>
      <c r="P12" s="409" t="str">
        <f>J24</f>
        <v>albuquerque sign language academy</v>
      </c>
      <c r="Q12" s="409" t="str">
        <f t="shared" ref="Q12:R12" si="6">K24</f>
        <v>N/A</v>
      </c>
      <c r="R12" s="409" t="str">
        <f t="shared" si="6"/>
        <v>N/A</v>
      </c>
    </row>
    <row r="13" spans="1:18">
      <c r="B13" t="s">
        <v>36</v>
      </c>
      <c r="C13" s="76">
        <v>0</v>
      </c>
      <c r="D13" s="79">
        <v>0</v>
      </c>
      <c r="E13" s="76">
        <v>0</v>
      </c>
      <c r="F13" s="79">
        <v>0</v>
      </c>
      <c r="G13" s="79"/>
      <c r="H13" s="79"/>
      <c r="I13" s="79"/>
      <c r="J13" s="79"/>
      <c r="P13" s="409" t="str">
        <f>J27</f>
        <v>aldo leopold charter school</v>
      </c>
      <c r="Q13" s="409" t="str">
        <f t="shared" ref="Q13:R13" si="7">K27</f>
        <v>N/A</v>
      </c>
      <c r="R13" s="409" t="str">
        <f t="shared" si="7"/>
        <v>N/A</v>
      </c>
    </row>
    <row r="14" spans="1:18">
      <c r="A14" t="s">
        <v>742</v>
      </c>
      <c r="C14" s="76">
        <v>2</v>
      </c>
      <c r="D14" s="79">
        <v>92755</v>
      </c>
      <c r="E14" s="76">
        <v>2</v>
      </c>
      <c r="F14" s="79">
        <v>92755</v>
      </c>
      <c r="G14" s="126">
        <f>IF(C14=0,"N/A",D14/C14)</f>
        <v>46377.5</v>
      </c>
      <c r="H14" s="126">
        <f>IF(E14=0,"N/A",F14/E14)</f>
        <v>46377.5</v>
      </c>
      <c r="I14" s="79"/>
      <c r="J14" s="79"/>
      <c r="P14" s="409" t="str">
        <f>J30</f>
        <v>alma d' arte charter high school</v>
      </c>
      <c r="Q14" s="409" t="str">
        <f t="shared" ref="Q14:R14" si="8">K30</f>
        <v>N/A</v>
      </c>
      <c r="R14" s="409" t="str">
        <f t="shared" si="8"/>
        <v>N/A</v>
      </c>
    </row>
    <row r="15" spans="1:18">
      <c r="A15" t="s">
        <v>61</v>
      </c>
      <c r="B15" t="s">
        <v>35</v>
      </c>
      <c r="C15" s="76">
        <v>27.18</v>
      </c>
      <c r="D15" s="79">
        <v>545686.21000000008</v>
      </c>
      <c r="E15" s="76">
        <v>27.18</v>
      </c>
      <c r="F15" s="79">
        <v>545686.21000000008</v>
      </c>
      <c r="G15" s="79"/>
      <c r="H15" s="79"/>
      <c r="I15" s="79"/>
      <c r="J15" s="79" t="str">
        <f>A15</f>
        <v>albuquerque</v>
      </c>
      <c r="K15" s="79">
        <f>G17</f>
        <v>24496.030192030201</v>
      </c>
      <c r="L15" s="79">
        <f>H17</f>
        <v>24351.019869019867</v>
      </c>
      <c r="M15" t="s">
        <v>675</v>
      </c>
      <c r="P15" s="409" t="str">
        <f>J33</f>
        <v>amy biehl high school</v>
      </c>
      <c r="Q15" s="409">
        <f t="shared" ref="Q15:R15" si="9">K33</f>
        <v>77250</v>
      </c>
      <c r="R15" s="409">
        <f t="shared" si="9"/>
        <v>77250</v>
      </c>
    </row>
    <row r="16" spans="1:18">
      <c r="B16" t="s">
        <v>36</v>
      </c>
      <c r="C16" s="76">
        <v>153</v>
      </c>
      <c r="D16" s="79">
        <v>3868008.5100000012</v>
      </c>
      <c r="E16" s="76">
        <v>153</v>
      </c>
      <c r="F16" s="79">
        <v>3841880.55</v>
      </c>
      <c r="G16" s="79"/>
      <c r="H16" s="79"/>
      <c r="I16" s="79"/>
      <c r="J16" s="79"/>
      <c r="K16" s="79"/>
      <c r="L16" s="79"/>
      <c r="P16" s="409" t="str">
        <f>J36</f>
        <v>animas</v>
      </c>
      <c r="Q16" s="409" t="str">
        <f t="shared" ref="Q16:R16" si="10">K36</f>
        <v>N/A</v>
      </c>
      <c r="R16" s="409" t="str">
        <f t="shared" si="10"/>
        <v>N/A</v>
      </c>
    </row>
    <row r="17" spans="1:18">
      <c r="A17" t="s">
        <v>259</v>
      </c>
      <c r="C17" s="76">
        <v>180.18</v>
      </c>
      <c r="D17" s="79">
        <v>4413694.7200000016</v>
      </c>
      <c r="E17" s="76">
        <v>180.18</v>
      </c>
      <c r="F17" s="79">
        <v>4387566.76</v>
      </c>
      <c r="G17" s="126">
        <f>IF(C17=0,"N/A",D17/C17)</f>
        <v>24496.030192030201</v>
      </c>
      <c r="H17" s="126">
        <f>IF(E17=0,"N/A",F17/E17)</f>
        <v>24351.019869019867</v>
      </c>
      <c r="I17" s="79"/>
      <c r="J17" s="79"/>
      <c r="P17" s="409" t="str">
        <f>J39</f>
        <v>anthony charter school</v>
      </c>
      <c r="Q17" s="409" t="str">
        <f t="shared" ref="Q17:R17" si="11">K39</f>
        <v>N/A</v>
      </c>
      <c r="R17" s="409" t="str">
        <f t="shared" si="11"/>
        <v>N/A</v>
      </c>
    </row>
    <row r="18" spans="1:18">
      <c r="A18" t="s">
        <v>155</v>
      </c>
      <c r="B18" t="s">
        <v>35</v>
      </c>
      <c r="C18" s="76">
        <v>0</v>
      </c>
      <c r="D18" s="79">
        <v>0</v>
      </c>
      <c r="E18" s="76">
        <v>0</v>
      </c>
      <c r="F18" s="79">
        <v>0</v>
      </c>
      <c r="G18" s="79"/>
      <c r="H18" s="79"/>
      <c r="I18" s="79"/>
      <c r="J18" s="79" t="str">
        <f>A18</f>
        <v>albuquerque institute for math and science</v>
      </c>
      <c r="K18" s="79" t="str">
        <f>G20</f>
        <v>N/A</v>
      </c>
      <c r="L18" s="79" t="str">
        <f>H20</f>
        <v>N/A</v>
      </c>
      <c r="M18" t="s">
        <v>675</v>
      </c>
      <c r="P18" s="409" t="str">
        <f>J42</f>
        <v>artesia</v>
      </c>
      <c r="Q18" s="409">
        <f t="shared" ref="Q18:R18" si="12">K42</f>
        <v>40306</v>
      </c>
      <c r="R18" s="409">
        <f t="shared" si="12"/>
        <v>40311</v>
      </c>
    </row>
    <row r="19" spans="1:18">
      <c r="B19" t="s">
        <v>36</v>
      </c>
      <c r="C19" s="76">
        <v>0</v>
      </c>
      <c r="D19" s="79">
        <v>0</v>
      </c>
      <c r="E19" s="76">
        <v>0</v>
      </c>
      <c r="F19" s="79">
        <v>0</v>
      </c>
      <c r="G19" s="79"/>
      <c r="H19" s="79"/>
      <c r="I19" s="79"/>
      <c r="J19" s="79"/>
      <c r="P19" s="409" t="str">
        <f>J45</f>
        <v>ask academy (the)</v>
      </c>
      <c r="Q19" s="409" t="str">
        <f t="shared" ref="Q19:R19" si="13">K45</f>
        <v>N/A</v>
      </c>
      <c r="R19" s="409" t="str">
        <f t="shared" si="13"/>
        <v>N/A</v>
      </c>
    </row>
    <row r="20" spans="1:18">
      <c r="A20" t="s">
        <v>261</v>
      </c>
      <c r="C20" s="76">
        <v>0</v>
      </c>
      <c r="D20" s="79">
        <v>0</v>
      </c>
      <c r="E20" s="76">
        <v>0</v>
      </c>
      <c r="F20" s="79">
        <v>0</v>
      </c>
      <c r="G20" s="126" t="str">
        <f>IF(C20=0,"N/A",D20/C20)</f>
        <v>N/A</v>
      </c>
      <c r="H20" s="126" t="str">
        <f>IF(E20=0,"N/A",F20/E20)</f>
        <v>N/A</v>
      </c>
      <c r="I20" s="79"/>
      <c r="J20" s="79"/>
      <c r="P20" s="409" t="str">
        <f>J48</f>
        <v>aztec</v>
      </c>
      <c r="Q20" s="409" t="str">
        <f t="shared" ref="Q20:R20" si="14">K48</f>
        <v>N/A</v>
      </c>
      <c r="R20" s="409" t="str">
        <f t="shared" si="14"/>
        <v>N/A</v>
      </c>
    </row>
    <row r="21" spans="1:18">
      <c r="A21" t="s">
        <v>156</v>
      </c>
      <c r="B21" t="s">
        <v>35</v>
      </c>
      <c r="C21" s="76">
        <v>0</v>
      </c>
      <c r="D21" s="79">
        <v>0</v>
      </c>
      <c r="E21" s="76">
        <v>0</v>
      </c>
      <c r="F21" s="79">
        <v>0</v>
      </c>
      <c r="G21" s="79"/>
      <c r="H21" s="79"/>
      <c r="I21" s="79"/>
      <c r="J21" s="79" t="str">
        <f>A21</f>
        <v>albuquerque school of excellence</v>
      </c>
      <c r="K21" s="79" t="str">
        <f>G23</f>
        <v>N/A</v>
      </c>
      <c r="L21" s="79" t="str">
        <f>H23</f>
        <v>N/A</v>
      </c>
      <c r="M21" t="s">
        <v>675</v>
      </c>
      <c r="P21" s="409" t="str">
        <f>J51</f>
        <v>belen</v>
      </c>
      <c r="Q21" s="409">
        <f t="shared" ref="Q21:R21" si="15">K51</f>
        <v>15577.8</v>
      </c>
      <c r="R21" s="409">
        <f t="shared" si="15"/>
        <v>15577.8</v>
      </c>
    </row>
    <row r="22" spans="1:18">
      <c r="B22" t="s">
        <v>36</v>
      </c>
      <c r="C22" s="76">
        <v>0</v>
      </c>
      <c r="D22" s="79">
        <v>0</v>
      </c>
      <c r="E22" s="76">
        <v>0</v>
      </c>
      <c r="F22" s="79">
        <v>0</v>
      </c>
      <c r="G22" s="79"/>
      <c r="H22" s="79"/>
      <c r="I22" s="79"/>
      <c r="J22" s="79"/>
      <c r="K22" s="79"/>
      <c r="L22" s="79"/>
      <c r="P22" s="409" t="str">
        <f>J54</f>
        <v>bloomfield</v>
      </c>
      <c r="Q22" s="409">
        <f t="shared" ref="Q22:R22" si="16">K54</f>
        <v>16515</v>
      </c>
      <c r="R22" s="409">
        <f t="shared" si="16"/>
        <v>16515</v>
      </c>
    </row>
    <row r="23" spans="1:18">
      <c r="A23" t="s">
        <v>262</v>
      </c>
      <c r="C23" s="76">
        <v>0</v>
      </c>
      <c r="D23" s="79">
        <v>0</v>
      </c>
      <c r="E23" s="76">
        <v>0</v>
      </c>
      <c r="F23" s="79">
        <v>0</v>
      </c>
      <c r="G23" s="126" t="str">
        <f>IF(C23=0,"N/A",D23/C23)</f>
        <v>N/A</v>
      </c>
      <c r="H23" s="126" t="str">
        <f>IF(E23=0,"N/A",F23/E23)</f>
        <v>N/A</v>
      </c>
      <c r="I23" s="79"/>
      <c r="J23" s="79"/>
      <c r="P23" s="409" t="str">
        <f>J57</f>
        <v>capitan</v>
      </c>
      <c r="Q23" s="409" t="str">
        <f t="shared" ref="Q23:R23" si="17">K57</f>
        <v>N/A</v>
      </c>
      <c r="R23" s="409" t="str">
        <f t="shared" si="17"/>
        <v>N/A</v>
      </c>
    </row>
    <row r="24" spans="1:18">
      <c r="A24" t="s">
        <v>158</v>
      </c>
      <c r="B24" t="s">
        <v>35</v>
      </c>
      <c r="C24" s="76">
        <v>0</v>
      </c>
      <c r="D24" s="79">
        <v>0</v>
      </c>
      <c r="E24" s="76">
        <v>0</v>
      </c>
      <c r="F24" s="79">
        <v>0</v>
      </c>
      <c r="G24" s="79"/>
      <c r="H24" s="79"/>
      <c r="I24" s="79"/>
      <c r="J24" s="79" t="str">
        <f>A24</f>
        <v>albuquerque sign language academy</v>
      </c>
      <c r="K24" s="79" t="str">
        <f>G26</f>
        <v>N/A</v>
      </c>
      <c r="L24" s="79" t="str">
        <f>H26</f>
        <v>N/A</v>
      </c>
      <c r="M24" t="s">
        <v>675</v>
      </c>
      <c r="P24" s="409" t="str">
        <f>J60</f>
        <v>carinos de los ninos charter school</v>
      </c>
      <c r="Q24" s="409" t="str">
        <f t="shared" ref="Q24:R24" si="18">K60</f>
        <v>N/A</v>
      </c>
      <c r="R24" s="409" t="str">
        <f t="shared" si="18"/>
        <v>N/A</v>
      </c>
    </row>
    <row r="25" spans="1:18">
      <c r="B25" t="s">
        <v>36</v>
      </c>
      <c r="C25" s="76">
        <v>0</v>
      </c>
      <c r="D25" s="79">
        <v>0</v>
      </c>
      <c r="E25" s="76">
        <v>0</v>
      </c>
      <c r="F25" s="79">
        <v>0</v>
      </c>
      <c r="G25" s="79"/>
      <c r="H25" s="79"/>
      <c r="I25" s="79"/>
      <c r="J25" s="79"/>
      <c r="P25" s="409" t="str">
        <f>J63</f>
        <v>carlsbad</v>
      </c>
      <c r="Q25" s="409">
        <f t="shared" ref="Q25:R25" si="19">K63</f>
        <v>30145.542857142857</v>
      </c>
      <c r="R25" s="409">
        <f t="shared" si="19"/>
        <v>30145.685714285712</v>
      </c>
    </row>
    <row r="26" spans="1:18">
      <c r="A26" t="s">
        <v>263</v>
      </c>
      <c r="C26" s="76">
        <v>0</v>
      </c>
      <c r="D26" s="79">
        <v>0</v>
      </c>
      <c r="E26" s="76">
        <v>0</v>
      </c>
      <c r="F26" s="79">
        <v>0</v>
      </c>
      <c r="G26" s="126" t="str">
        <f>IF(C26=0,"N/A",D26/C26)</f>
        <v>N/A</v>
      </c>
      <c r="H26" s="126" t="str">
        <f>IF(E26=0,"N/A",F26/E26)</f>
        <v>N/A</v>
      </c>
      <c r="I26" s="79"/>
      <c r="J26" s="79"/>
      <c r="P26" s="409" t="str">
        <f>J66</f>
        <v>carrizozo</v>
      </c>
      <c r="Q26" s="409" t="str">
        <f t="shared" ref="Q26:R26" si="20">K66</f>
        <v>N/A</v>
      </c>
      <c r="R26" s="409" t="str">
        <f t="shared" si="20"/>
        <v>N/A</v>
      </c>
    </row>
    <row r="27" spans="1:18">
      <c r="A27" t="s">
        <v>159</v>
      </c>
      <c r="B27" t="s">
        <v>35</v>
      </c>
      <c r="C27" s="76">
        <v>0</v>
      </c>
      <c r="D27" s="79">
        <v>0</v>
      </c>
      <c r="E27" s="76">
        <v>0</v>
      </c>
      <c r="F27" s="79">
        <v>0</v>
      </c>
      <c r="G27" s="79"/>
      <c r="H27" s="79"/>
      <c r="I27" s="79"/>
      <c r="J27" s="79" t="str">
        <f>A27</f>
        <v>aldo leopold charter school</v>
      </c>
      <c r="K27" s="79" t="str">
        <f>G29</f>
        <v>N/A</v>
      </c>
      <c r="L27" s="79" t="str">
        <f>H29</f>
        <v>N/A</v>
      </c>
      <c r="M27" t="s">
        <v>675</v>
      </c>
      <c r="P27" s="409" t="str">
        <f>J69</f>
        <v>central</v>
      </c>
      <c r="Q27" s="409">
        <f t="shared" ref="Q27:R27" si="21">K69</f>
        <v>30670.799999999999</v>
      </c>
      <c r="R27" s="409">
        <f t="shared" si="21"/>
        <v>30670.799999999999</v>
      </c>
    </row>
    <row r="28" spans="1:18">
      <c r="B28" t="s">
        <v>36</v>
      </c>
      <c r="C28" s="76">
        <v>0</v>
      </c>
      <c r="D28" s="79">
        <v>0</v>
      </c>
      <c r="E28" s="76">
        <v>0</v>
      </c>
      <c r="F28" s="79">
        <v>0</v>
      </c>
      <c r="G28" s="79"/>
      <c r="H28" s="79"/>
      <c r="I28" s="79"/>
      <c r="J28" s="79"/>
      <c r="K28" s="79"/>
      <c r="L28" s="79"/>
      <c r="P28" s="409" t="str">
        <f>J72</f>
        <v>chama</v>
      </c>
      <c r="Q28" s="409" t="str">
        <f t="shared" ref="Q28:R28" si="22">K72</f>
        <v>N/A</v>
      </c>
      <c r="R28" s="409" t="str">
        <f t="shared" si="22"/>
        <v>N/A</v>
      </c>
    </row>
    <row r="29" spans="1:18">
      <c r="A29" t="s">
        <v>265</v>
      </c>
      <c r="C29" s="76">
        <v>0</v>
      </c>
      <c r="D29" s="79">
        <v>0</v>
      </c>
      <c r="E29" s="76">
        <v>0</v>
      </c>
      <c r="F29" s="79">
        <v>0</v>
      </c>
      <c r="G29" s="126" t="str">
        <f>IF(C29=0,"N/A",D29/C29)</f>
        <v>N/A</v>
      </c>
      <c r="H29" s="126" t="str">
        <f>IF(E29=0,"N/A",F29/E29)</f>
        <v>N/A</v>
      </c>
      <c r="I29" s="79"/>
      <c r="J29" s="79"/>
      <c r="P29" s="409" t="str">
        <f>J75</f>
        <v>cien aguas international school</v>
      </c>
      <c r="Q29" s="409" t="str">
        <f t="shared" ref="Q29:R29" si="23">K75</f>
        <v>N/A</v>
      </c>
      <c r="R29" s="409" t="str">
        <f t="shared" si="23"/>
        <v>N/A</v>
      </c>
    </row>
    <row r="30" spans="1:18">
      <c r="A30" t="s">
        <v>161</v>
      </c>
      <c r="B30" t="s">
        <v>35</v>
      </c>
      <c r="C30" s="76">
        <v>0</v>
      </c>
      <c r="D30" s="79">
        <v>0</v>
      </c>
      <c r="E30" s="76">
        <v>0</v>
      </c>
      <c r="F30" s="79">
        <v>0</v>
      </c>
      <c r="G30" s="79"/>
      <c r="H30" s="79"/>
      <c r="I30" s="79"/>
      <c r="J30" s="79" t="str">
        <f>A30</f>
        <v>alma d' arte charter high school</v>
      </c>
      <c r="K30" s="79" t="str">
        <f>G32</f>
        <v>N/A</v>
      </c>
      <c r="L30" s="79" t="str">
        <f>H32</f>
        <v>N/A</v>
      </c>
      <c r="M30" t="s">
        <v>675</v>
      </c>
      <c r="P30" s="409" t="str">
        <f>J78</f>
        <v>cimarron</v>
      </c>
      <c r="Q30" s="409" t="str">
        <f t="shared" ref="Q30:R30" si="24">K78</f>
        <v>N/A</v>
      </c>
      <c r="R30" s="409" t="str">
        <f t="shared" si="24"/>
        <v>N/A</v>
      </c>
    </row>
    <row r="31" spans="1:18">
      <c r="B31" t="s">
        <v>36</v>
      </c>
      <c r="C31" s="76">
        <v>0</v>
      </c>
      <c r="D31" s="79">
        <v>0</v>
      </c>
      <c r="E31" s="76">
        <v>0</v>
      </c>
      <c r="F31" s="79">
        <v>0</v>
      </c>
      <c r="G31" s="79"/>
      <c r="H31" s="79"/>
      <c r="I31" s="79"/>
      <c r="J31" s="79"/>
      <c r="P31" s="409" t="str">
        <f>J81</f>
        <v>clayton</v>
      </c>
      <c r="Q31" s="409" t="str">
        <f t="shared" ref="Q31:R31" si="25">K81</f>
        <v>N/A</v>
      </c>
      <c r="R31" s="409" t="str">
        <f t="shared" si="25"/>
        <v>N/A</v>
      </c>
    </row>
    <row r="32" spans="1:18">
      <c r="A32" t="s">
        <v>267</v>
      </c>
      <c r="C32" s="76">
        <v>0</v>
      </c>
      <c r="D32" s="79">
        <v>0</v>
      </c>
      <c r="E32" s="76">
        <v>0</v>
      </c>
      <c r="F32" s="79">
        <v>0</v>
      </c>
      <c r="G32" s="126" t="str">
        <f>IF(C32=0,"N/A",D32/C32)</f>
        <v>N/A</v>
      </c>
      <c r="H32" s="126" t="str">
        <f>IF(E32=0,"N/A",F32/E32)</f>
        <v>N/A</v>
      </c>
      <c r="I32" s="79"/>
      <c r="J32" s="79"/>
      <c r="P32" s="409" t="str">
        <f>J84</f>
        <v>cloudcroft</v>
      </c>
      <c r="Q32" s="409" t="str">
        <f t="shared" ref="Q32:R32" si="26">K84</f>
        <v>N/A</v>
      </c>
      <c r="R32" s="409" t="str">
        <f t="shared" si="26"/>
        <v>N/A</v>
      </c>
    </row>
    <row r="33" spans="1:18">
      <c r="A33" t="s">
        <v>162</v>
      </c>
      <c r="B33" t="s">
        <v>35</v>
      </c>
      <c r="C33" s="76">
        <v>1</v>
      </c>
      <c r="D33" s="79">
        <v>77250</v>
      </c>
      <c r="E33" s="76">
        <v>1</v>
      </c>
      <c r="F33" s="79">
        <v>77250</v>
      </c>
      <c r="G33" s="79"/>
      <c r="H33" s="79"/>
      <c r="I33" s="79"/>
      <c r="J33" s="79" t="str">
        <f>A33</f>
        <v>amy biehl high school</v>
      </c>
      <c r="K33" s="79">
        <f>G35</f>
        <v>77250</v>
      </c>
      <c r="L33" s="79">
        <f>H35</f>
        <v>77250</v>
      </c>
      <c r="M33" t="s">
        <v>675</v>
      </c>
      <c r="P33" s="409" t="str">
        <f>J87</f>
        <v>clovis</v>
      </c>
      <c r="Q33" s="409">
        <f t="shared" ref="Q33:R33" si="27">K87</f>
        <v>16316.849230769232</v>
      </c>
      <c r="R33" s="409">
        <f t="shared" si="27"/>
        <v>16404.329230769232</v>
      </c>
    </row>
    <row r="34" spans="1:18">
      <c r="B34" t="s">
        <v>36</v>
      </c>
      <c r="C34" s="76">
        <v>0</v>
      </c>
      <c r="D34" s="79">
        <v>0</v>
      </c>
      <c r="E34" s="76">
        <v>0</v>
      </c>
      <c r="F34" s="79">
        <v>0</v>
      </c>
      <c r="G34" s="79"/>
      <c r="H34" s="79"/>
      <c r="I34" s="79"/>
      <c r="J34" s="79"/>
      <c r="K34" s="79"/>
      <c r="L34" s="79"/>
      <c r="P34" s="409" t="str">
        <f>J90</f>
        <v>cobre</v>
      </c>
      <c r="Q34" s="409">
        <f t="shared" ref="Q34:R34" si="28">K90</f>
        <v>12000</v>
      </c>
      <c r="R34" s="409">
        <f t="shared" si="28"/>
        <v>12000</v>
      </c>
    </row>
    <row r="35" spans="1:18">
      <c r="A35" t="s">
        <v>268</v>
      </c>
      <c r="C35" s="76">
        <v>1</v>
      </c>
      <c r="D35" s="79">
        <v>77250</v>
      </c>
      <c r="E35" s="76">
        <v>1</v>
      </c>
      <c r="F35" s="79">
        <v>77250</v>
      </c>
      <c r="G35" s="126">
        <f>IF(C35=0,"N/A",D35/C35)</f>
        <v>77250</v>
      </c>
      <c r="H35" s="126">
        <f>IF(E35=0,"N/A",F35/E35)</f>
        <v>77250</v>
      </c>
      <c r="I35" s="79"/>
      <c r="J35" s="79"/>
      <c r="P35" s="409" t="str">
        <f>J93</f>
        <v>coral community charter</v>
      </c>
      <c r="Q35" s="409" t="str">
        <f t="shared" ref="Q35:R35" si="29">K93</f>
        <v>N/A</v>
      </c>
      <c r="R35" s="409" t="str">
        <f t="shared" si="29"/>
        <v>N/A</v>
      </c>
    </row>
    <row r="36" spans="1:18">
      <c r="A36" t="s">
        <v>62</v>
      </c>
      <c r="B36" t="s">
        <v>35</v>
      </c>
      <c r="C36" s="76">
        <v>0</v>
      </c>
      <c r="D36" s="79">
        <v>0</v>
      </c>
      <c r="E36" s="76">
        <v>0</v>
      </c>
      <c r="F36" s="79">
        <v>0</v>
      </c>
      <c r="G36" s="79"/>
      <c r="H36" s="79"/>
      <c r="I36" s="79"/>
      <c r="J36" s="79" t="str">
        <f>A36</f>
        <v>animas</v>
      </c>
      <c r="K36" s="79" t="str">
        <f>G38</f>
        <v>N/A</v>
      </c>
      <c r="L36" s="79" t="str">
        <f>H38</f>
        <v>N/A</v>
      </c>
      <c r="M36" t="s">
        <v>675</v>
      </c>
      <c r="P36" s="409" t="str">
        <f>J96</f>
        <v>corona</v>
      </c>
      <c r="Q36" s="409" t="str">
        <f t="shared" ref="Q36:R36" si="30">K96</f>
        <v>N/A</v>
      </c>
      <c r="R36" s="409" t="str">
        <f t="shared" si="30"/>
        <v>N/A</v>
      </c>
    </row>
    <row r="37" spans="1:18">
      <c r="B37" t="s">
        <v>36</v>
      </c>
      <c r="C37" s="76">
        <v>0</v>
      </c>
      <c r="D37" s="79">
        <v>0</v>
      </c>
      <c r="E37" s="76">
        <v>0</v>
      </c>
      <c r="F37" s="79">
        <v>0</v>
      </c>
      <c r="G37" s="79"/>
      <c r="H37" s="79"/>
      <c r="I37" s="79"/>
      <c r="J37" s="79"/>
      <c r="P37" s="409" t="str">
        <f>J99</f>
        <v>cottonwood classical preparatory school</v>
      </c>
      <c r="Q37" s="409" t="str">
        <f t="shared" ref="Q37:R37" si="31">K99</f>
        <v>N/A</v>
      </c>
      <c r="R37" s="409" t="str">
        <f t="shared" si="31"/>
        <v>N/A</v>
      </c>
    </row>
    <row r="38" spans="1:18">
      <c r="A38" t="s">
        <v>270</v>
      </c>
      <c r="C38" s="76">
        <v>0</v>
      </c>
      <c r="D38" s="79">
        <v>0</v>
      </c>
      <c r="E38" s="76">
        <v>0</v>
      </c>
      <c r="F38" s="79">
        <v>0</v>
      </c>
      <c r="G38" s="126" t="str">
        <f>IF(C38=0,"N/A",D38/C38)</f>
        <v>N/A</v>
      </c>
      <c r="H38" s="126" t="str">
        <f>IF(E38=0,"N/A",F38/E38)</f>
        <v>N/A</v>
      </c>
      <c r="I38" s="79"/>
      <c r="J38" s="79"/>
      <c r="P38" s="409" t="str">
        <f>J102</f>
        <v>cuba</v>
      </c>
      <c r="Q38" s="409" t="str">
        <f t="shared" ref="Q38:R38" si="32">K102</f>
        <v>N/A</v>
      </c>
      <c r="R38" s="409" t="str">
        <f t="shared" si="32"/>
        <v>N/A</v>
      </c>
    </row>
    <row r="39" spans="1:18">
      <c r="A39" t="s">
        <v>163</v>
      </c>
      <c r="B39" t="s">
        <v>35</v>
      </c>
      <c r="C39" s="76">
        <v>0</v>
      </c>
      <c r="D39" s="79">
        <v>0</v>
      </c>
      <c r="E39" s="76">
        <v>0</v>
      </c>
      <c r="F39" s="79">
        <v>0</v>
      </c>
      <c r="G39" s="79"/>
      <c r="H39" s="79"/>
      <c r="I39" s="79"/>
      <c r="J39" s="79" t="str">
        <f>A39</f>
        <v>anthony charter school</v>
      </c>
      <c r="K39" s="79" t="str">
        <f>G41</f>
        <v>N/A</v>
      </c>
      <c r="L39" s="79" t="str">
        <f>H41</f>
        <v>N/A</v>
      </c>
      <c r="M39" t="s">
        <v>675</v>
      </c>
      <c r="P39" s="409" t="str">
        <f>J105</f>
        <v>deap</v>
      </c>
      <c r="Q39" s="409" t="str">
        <f t="shared" ref="Q39:R39" si="33">K105</f>
        <v>N/A</v>
      </c>
      <c r="R39" s="409" t="str">
        <f t="shared" si="33"/>
        <v>N/A</v>
      </c>
    </row>
    <row r="40" spans="1:18">
      <c r="B40" t="s">
        <v>36</v>
      </c>
      <c r="C40" s="76">
        <v>0</v>
      </c>
      <c r="D40" s="79">
        <v>0</v>
      </c>
      <c r="E40" s="76">
        <v>0</v>
      </c>
      <c r="F40" s="79">
        <v>0</v>
      </c>
      <c r="G40" s="79"/>
      <c r="H40" s="79"/>
      <c r="I40" s="79"/>
      <c r="J40" s="79"/>
      <c r="K40" s="79"/>
      <c r="L40" s="79"/>
      <c r="P40" s="409" t="str">
        <f>J108</f>
        <v>deming</v>
      </c>
      <c r="Q40" s="409">
        <f t="shared" ref="Q40:R40" si="34">K108</f>
        <v>18027.599999999999</v>
      </c>
      <c r="R40" s="409">
        <f t="shared" si="34"/>
        <v>18027.599999999999</v>
      </c>
    </row>
    <row r="41" spans="1:18">
      <c r="A41" t="s">
        <v>271</v>
      </c>
      <c r="C41" s="76">
        <v>0</v>
      </c>
      <c r="D41" s="79">
        <v>0</v>
      </c>
      <c r="E41" s="76">
        <v>0</v>
      </c>
      <c r="F41" s="79">
        <v>0</v>
      </c>
      <c r="G41" s="126" t="str">
        <f>IF(C41=0,"N/A",D41/C41)</f>
        <v>N/A</v>
      </c>
      <c r="H41" s="126" t="str">
        <f>IF(E41=0,"N/A",F41/E41)</f>
        <v>N/A</v>
      </c>
      <c r="I41" s="79"/>
      <c r="J41" s="79"/>
      <c r="P41" s="409" t="str">
        <f>J111</f>
        <v>des moines</v>
      </c>
      <c r="Q41" s="409" t="str">
        <f t="shared" ref="Q41:R41" si="35">K111</f>
        <v>N/A</v>
      </c>
      <c r="R41" s="409" t="str">
        <f t="shared" si="35"/>
        <v>N/A</v>
      </c>
    </row>
    <row r="42" spans="1:18">
      <c r="A42" t="s">
        <v>63</v>
      </c>
      <c r="B42" t="s">
        <v>35</v>
      </c>
      <c r="C42" s="76">
        <v>1</v>
      </c>
      <c r="D42" s="79">
        <v>40306</v>
      </c>
      <c r="E42" s="76">
        <v>1</v>
      </c>
      <c r="F42" s="79">
        <v>40311</v>
      </c>
      <c r="G42" s="79"/>
      <c r="H42" s="79"/>
      <c r="I42" s="79"/>
      <c r="J42" s="79" t="str">
        <f>A42</f>
        <v>artesia</v>
      </c>
      <c r="K42" s="79">
        <f>G44</f>
        <v>40306</v>
      </c>
      <c r="L42" s="79">
        <f>H44</f>
        <v>40311</v>
      </c>
      <c r="M42" t="s">
        <v>675</v>
      </c>
      <c r="P42" s="409" t="str">
        <f>J114</f>
        <v>dexter</v>
      </c>
      <c r="Q42" s="409" t="str">
        <f t="shared" ref="Q42:R42" si="36">K114</f>
        <v>N/A</v>
      </c>
      <c r="R42" s="409" t="str">
        <f t="shared" si="36"/>
        <v>N/A</v>
      </c>
    </row>
    <row r="43" spans="1:18">
      <c r="B43" t="s">
        <v>36</v>
      </c>
      <c r="C43" s="76">
        <v>0</v>
      </c>
      <c r="D43" s="79">
        <v>0</v>
      </c>
      <c r="E43" s="76">
        <v>0</v>
      </c>
      <c r="F43" s="79">
        <v>0</v>
      </c>
      <c r="G43" s="79"/>
      <c r="H43" s="79"/>
      <c r="I43" s="79"/>
      <c r="J43" s="79"/>
      <c r="P43" s="409" t="str">
        <f>J117</f>
        <v>dora</v>
      </c>
      <c r="Q43" s="409" t="str">
        <f t="shared" ref="Q43:R43" si="37">K117</f>
        <v>N/A</v>
      </c>
      <c r="R43" s="409" t="str">
        <f t="shared" si="37"/>
        <v>N/A</v>
      </c>
    </row>
    <row r="44" spans="1:18">
      <c r="A44" t="s">
        <v>272</v>
      </c>
      <c r="C44" s="76">
        <v>1</v>
      </c>
      <c r="D44" s="79">
        <v>40306</v>
      </c>
      <c r="E44" s="76">
        <v>1</v>
      </c>
      <c r="F44" s="79">
        <v>40311</v>
      </c>
      <c r="G44" s="126">
        <f>IF(C44=0,"N/A",D44/C44)</f>
        <v>40306</v>
      </c>
      <c r="H44" s="126">
        <f>IF(E44=0,"N/A",F44/E44)</f>
        <v>40311</v>
      </c>
      <c r="I44" s="79"/>
      <c r="J44" s="79"/>
      <c r="P44" s="409" t="str">
        <f>J120</f>
        <v>dream dine charter school</v>
      </c>
      <c r="Q44" s="409" t="str">
        <f t="shared" ref="Q44:R44" si="38">K120</f>
        <v>N/A</v>
      </c>
      <c r="R44" s="409" t="str">
        <f t="shared" si="38"/>
        <v>N/A</v>
      </c>
    </row>
    <row r="45" spans="1:18">
      <c r="A45" t="s">
        <v>164</v>
      </c>
      <c r="B45" t="s">
        <v>35</v>
      </c>
      <c r="C45" s="76">
        <v>0</v>
      </c>
      <c r="D45" s="79">
        <v>0</v>
      </c>
      <c r="E45" s="76">
        <v>0</v>
      </c>
      <c r="F45" s="79">
        <v>0</v>
      </c>
      <c r="G45" s="79"/>
      <c r="H45" s="79"/>
      <c r="I45" s="79"/>
      <c r="J45" s="79" t="str">
        <f>A45</f>
        <v>ask academy (the)</v>
      </c>
      <c r="K45" s="79" t="str">
        <f>G47</f>
        <v>N/A</v>
      </c>
      <c r="L45" s="79" t="str">
        <f>H47</f>
        <v>N/A</v>
      </c>
      <c r="M45" t="s">
        <v>675</v>
      </c>
      <c r="P45" s="409" t="str">
        <f>J123</f>
        <v>dulce</v>
      </c>
      <c r="Q45" s="409">
        <f t="shared" ref="Q45:R45" si="39">K123</f>
        <v>45250</v>
      </c>
      <c r="R45" s="409">
        <f t="shared" si="39"/>
        <v>45750</v>
      </c>
    </row>
    <row r="46" spans="1:18">
      <c r="B46" t="s">
        <v>36</v>
      </c>
      <c r="C46" s="76">
        <v>0</v>
      </c>
      <c r="D46" s="79">
        <v>0</v>
      </c>
      <c r="E46" s="76">
        <v>0</v>
      </c>
      <c r="F46" s="79">
        <v>0</v>
      </c>
      <c r="G46" s="79"/>
      <c r="H46" s="79"/>
      <c r="I46" s="79"/>
      <c r="J46" s="79"/>
      <c r="K46" s="79"/>
      <c r="L46" s="79"/>
      <c r="P46" s="409" t="str">
        <f>J126</f>
        <v>elida</v>
      </c>
      <c r="Q46" s="409" t="str">
        <f t="shared" ref="Q46:R46" si="40">K126</f>
        <v>N/A</v>
      </c>
      <c r="R46" s="409" t="str">
        <f t="shared" si="40"/>
        <v>N/A</v>
      </c>
    </row>
    <row r="47" spans="1:18">
      <c r="A47" t="s">
        <v>273</v>
      </c>
      <c r="C47" s="76">
        <v>0</v>
      </c>
      <c r="D47" s="79">
        <v>0</v>
      </c>
      <c r="E47" s="76">
        <v>0</v>
      </c>
      <c r="F47" s="79">
        <v>0</v>
      </c>
      <c r="G47" s="126" t="str">
        <f>IF(C47=0,"N/A",D47/C47)</f>
        <v>N/A</v>
      </c>
      <c r="H47" s="126" t="str">
        <f>IF(E47=0,"N/A",F47/E47)</f>
        <v>N/A</v>
      </c>
      <c r="I47" s="79"/>
      <c r="J47" s="79"/>
      <c r="P47" s="409" t="str">
        <f>J129</f>
        <v>espanola</v>
      </c>
      <c r="Q47" s="409">
        <f t="shared" ref="Q47:R47" si="41">K129</f>
        <v>43755</v>
      </c>
      <c r="R47" s="409">
        <f t="shared" si="41"/>
        <v>43775</v>
      </c>
    </row>
    <row r="48" spans="1:18">
      <c r="A48" t="s">
        <v>64</v>
      </c>
      <c r="B48" t="s">
        <v>35</v>
      </c>
      <c r="C48" s="76">
        <v>0</v>
      </c>
      <c r="D48" s="79">
        <v>0</v>
      </c>
      <c r="E48" s="76">
        <v>0</v>
      </c>
      <c r="F48" s="79">
        <v>0</v>
      </c>
      <c r="G48" s="79"/>
      <c r="H48" s="79"/>
      <c r="I48" s="79"/>
      <c r="J48" s="79" t="str">
        <f>A48</f>
        <v>aztec</v>
      </c>
      <c r="K48" s="79" t="str">
        <f>G50</f>
        <v>N/A</v>
      </c>
      <c r="L48" s="79" t="str">
        <f>H50</f>
        <v>N/A</v>
      </c>
      <c r="M48" t="s">
        <v>675</v>
      </c>
      <c r="P48" s="409" t="str">
        <f>J132</f>
        <v>estancia</v>
      </c>
      <c r="Q48" s="409" t="str">
        <f t="shared" ref="Q48:R48" si="42">K132</f>
        <v>N/A</v>
      </c>
      <c r="R48" s="409" t="str">
        <f t="shared" si="42"/>
        <v>N/A</v>
      </c>
    </row>
    <row r="49" spans="1:18">
      <c r="B49" t="s">
        <v>36</v>
      </c>
      <c r="C49" s="76">
        <v>0</v>
      </c>
      <c r="D49" s="79">
        <v>0</v>
      </c>
      <c r="E49" s="76">
        <v>0</v>
      </c>
      <c r="F49" s="79">
        <v>0</v>
      </c>
      <c r="G49" s="79"/>
      <c r="H49" s="79"/>
      <c r="I49" s="79"/>
      <c r="J49" s="79"/>
      <c r="P49" s="409" t="str">
        <f>J135</f>
        <v>estancia valley clasical academy</v>
      </c>
      <c r="Q49" s="409">
        <f t="shared" ref="Q49:R49" si="43">K135</f>
        <v>40000</v>
      </c>
      <c r="R49" s="409">
        <f t="shared" si="43"/>
        <v>40000</v>
      </c>
    </row>
    <row r="50" spans="1:18">
      <c r="A50" t="s">
        <v>274</v>
      </c>
      <c r="C50" s="76">
        <v>0</v>
      </c>
      <c r="D50" s="79">
        <v>0</v>
      </c>
      <c r="E50" s="76">
        <v>0</v>
      </c>
      <c r="F50" s="79">
        <v>0</v>
      </c>
      <c r="G50" s="126" t="str">
        <f>IF(C50=0,"N/A",D50/C50)</f>
        <v>N/A</v>
      </c>
      <c r="H50" s="126" t="str">
        <f>IF(E50=0,"N/A",F50/E50)</f>
        <v>N/A</v>
      </c>
      <c r="I50" s="79"/>
      <c r="J50" s="79"/>
      <c r="P50" s="409" t="str">
        <f>J138</f>
        <v>eunice</v>
      </c>
      <c r="Q50" s="409" t="str">
        <f t="shared" ref="Q50:R50" si="44">K138</f>
        <v>N/A</v>
      </c>
      <c r="R50" s="409" t="str">
        <f t="shared" si="44"/>
        <v>N/A</v>
      </c>
    </row>
    <row r="51" spans="1:18">
      <c r="A51" t="s">
        <v>65</v>
      </c>
      <c r="B51" t="s">
        <v>35</v>
      </c>
      <c r="C51" s="76">
        <v>0</v>
      </c>
      <c r="D51" s="79">
        <v>0</v>
      </c>
      <c r="E51" s="76">
        <v>0</v>
      </c>
      <c r="F51" s="79">
        <v>0</v>
      </c>
      <c r="G51" s="79"/>
      <c r="H51" s="79"/>
      <c r="I51" s="79"/>
      <c r="J51" s="79" t="str">
        <f>A51</f>
        <v>belen</v>
      </c>
      <c r="K51" s="79">
        <f>G53</f>
        <v>15577.8</v>
      </c>
      <c r="L51" s="79">
        <f>H53</f>
        <v>15577.8</v>
      </c>
      <c r="M51" t="s">
        <v>675</v>
      </c>
      <c r="P51" s="409" t="str">
        <f>J141</f>
        <v>explore academy</v>
      </c>
      <c r="Q51" s="409" t="str">
        <f t="shared" ref="Q51:R51" si="45">K141</f>
        <v>N/A</v>
      </c>
      <c r="R51" s="409" t="str">
        <f t="shared" si="45"/>
        <v>N/A</v>
      </c>
    </row>
    <row r="52" spans="1:18">
      <c r="B52" t="s">
        <v>36</v>
      </c>
      <c r="C52" s="76">
        <v>10</v>
      </c>
      <c r="D52" s="79">
        <v>155778</v>
      </c>
      <c r="E52" s="76">
        <v>10</v>
      </c>
      <c r="F52" s="79">
        <v>155778</v>
      </c>
      <c r="G52" s="79"/>
      <c r="H52" s="79"/>
      <c r="I52" s="79"/>
      <c r="J52" s="79"/>
      <c r="K52" s="79"/>
      <c r="L52" s="79"/>
      <c r="P52" s="409" t="str">
        <f>J144</f>
        <v>farmington</v>
      </c>
      <c r="Q52" s="409">
        <f t="shared" ref="Q52:R52" si="46">K144</f>
        <v>51039</v>
      </c>
      <c r="R52" s="409">
        <f t="shared" si="46"/>
        <v>51039</v>
      </c>
    </row>
    <row r="53" spans="1:18">
      <c r="A53" t="s">
        <v>275</v>
      </c>
      <c r="C53" s="76">
        <v>10</v>
      </c>
      <c r="D53" s="79">
        <v>155778</v>
      </c>
      <c r="E53" s="76">
        <v>10</v>
      </c>
      <c r="F53" s="79">
        <v>155778</v>
      </c>
      <c r="G53" s="126">
        <f>IF(C53=0,"N/A",D53/C53)</f>
        <v>15577.8</v>
      </c>
      <c r="H53" s="126">
        <f>IF(E53=0,"N/A",F53/E53)</f>
        <v>15577.8</v>
      </c>
      <c r="I53" s="79"/>
      <c r="J53" s="79"/>
      <c r="P53" s="409" t="str">
        <f>J147</f>
        <v>floyd</v>
      </c>
      <c r="Q53" s="409" t="str">
        <f t="shared" ref="Q53:R53" si="47">K147</f>
        <v>N/A</v>
      </c>
      <c r="R53" s="409" t="str">
        <f t="shared" si="47"/>
        <v>N/A</v>
      </c>
    </row>
    <row r="54" spans="1:18">
      <c r="A54" t="s">
        <v>66</v>
      </c>
      <c r="B54" t="s">
        <v>35</v>
      </c>
      <c r="C54" s="76">
        <v>0</v>
      </c>
      <c r="D54" s="79">
        <v>0</v>
      </c>
      <c r="E54" s="76">
        <v>0</v>
      </c>
      <c r="F54" s="79">
        <v>0</v>
      </c>
      <c r="G54" s="79"/>
      <c r="H54" s="79"/>
      <c r="I54" s="79"/>
      <c r="J54" s="79" t="str">
        <f>A54</f>
        <v>bloomfield</v>
      </c>
      <c r="K54" s="79">
        <f>G56</f>
        <v>16515</v>
      </c>
      <c r="L54" s="79">
        <f>H56</f>
        <v>16515</v>
      </c>
      <c r="M54" t="s">
        <v>675</v>
      </c>
      <c r="P54" s="409" t="str">
        <f>J150</f>
        <v>fort sumner</v>
      </c>
      <c r="Q54" s="409" t="str">
        <f t="shared" ref="Q54:R54" si="48">K150</f>
        <v>N/A</v>
      </c>
      <c r="R54" s="409" t="str">
        <f t="shared" si="48"/>
        <v>N/A</v>
      </c>
    </row>
    <row r="55" spans="1:18">
      <c r="B55" t="s">
        <v>36</v>
      </c>
      <c r="C55" s="76">
        <v>1</v>
      </c>
      <c r="D55" s="79">
        <v>16515</v>
      </c>
      <c r="E55" s="76">
        <v>1</v>
      </c>
      <c r="F55" s="79">
        <v>16515</v>
      </c>
      <c r="G55" s="79"/>
      <c r="H55" s="79"/>
      <c r="I55" s="79"/>
      <c r="J55" s="79"/>
      <c r="P55" s="409" t="str">
        <f>J153</f>
        <v>gadsden</v>
      </c>
      <c r="Q55" s="409" t="str">
        <f t="shared" ref="Q55:R55" si="49">K153</f>
        <v>N/A</v>
      </c>
      <c r="R55" s="409" t="str">
        <f t="shared" si="49"/>
        <v>N/A</v>
      </c>
    </row>
    <row r="56" spans="1:18">
      <c r="A56" t="s">
        <v>276</v>
      </c>
      <c r="C56" s="76">
        <v>1</v>
      </c>
      <c r="D56" s="79">
        <v>16515</v>
      </c>
      <c r="E56" s="76">
        <v>1</v>
      </c>
      <c r="F56" s="79">
        <v>16515</v>
      </c>
      <c r="G56" s="126">
        <f>IF(C56=0,"N/A",D56/C56)</f>
        <v>16515</v>
      </c>
      <c r="H56" s="126">
        <f>IF(E56=0,"N/A",F56/E56)</f>
        <v>16515</v>
      </c>
      <c r="I56" s="79"/>
      <c r="J56" s="79"/>
      <c r="P56" s="409" t="str">
        <f>J156</f>
        <v>gallup</v>
      </c>
      <c r="Q56" s="409">
        <f t="shared" ref="Q56:R56" si="50">K156</f>
        <v>73542</v>
      </c>
      <c r="R56" s="409">
        <f t="shared" si="50"/>
        <v>81335</v>
      </c>
    </row>
    <row r="57" spans="1:18">
      <c r="A57" t="s">
        <v>67</v>
      </c>
      <c r="B57" t="s">
        <v>35</v>
      </c>
      <c r="C57" s="76">
        <v>0</v>
      </c>
      <c r="D57" s="79">
        <v>0</v>
      </c>
      <c r="E57" s="76">
        <v>0</v>
      </c>
      <c r="F57" s="79">
        <v>0</v>
      </c>
      <c r="G57" s="79"/>
      <c r="H57" s="79"/>
      <c r="I57" s="79"/>
      <c r="J57" s="79" t="str">
        <f>A57</f>
        <v>capitan</v>
      </c>
      <c r="K57" s="79" t="str">
        <f>G59</f>
        <v>N/A</v>
      </c>
      <c r="L57" s="79" t="str">
        <f>H59</f>
        <v>N/A</v>
      </c>
      <c r="M57" t="s">
        <v>675</v>
      </c>
      <c r="P57" s="409" t="str">
        <f>J159</f>
        <v>gilbert l. sena charter high school</v>
      </c>
      <c r="Q57" s="409" t="str">
        <f t="shared" ref="Q57:R57" si="51">K159</f>
        <v>N/A</v>
      </c>
      <c r="R57" s="409" t="str">
        <f t="shared" si="51"/>
        <v>N/A</v>
      </c>
    </row>
    <row r="58" spans="1:18">
      <c r="B58" t="s">
        <v>36</v>
      </c>
      <c r="C58" s="76">
        <v>0</v>
      </c>
      <c r="D58" s="79">
        <v>0</v>
      </c>
      <c r="E58" s="76">
        <v>0</v>
      </c>
      <c r="F58" s="79">
        <v>0</v>
      </c>
      <c r="G58" s="79"/>
      <c r="H58" s="79"/>
      <c r="I58" s="79"/>
      <c r="J58" s="79"/>
      <c r="K58" s="79"/>
      <c r="L58" s="79"/>
      <c r="P58" s="409" t="str">
        <f>J162</f>
        <v>grady</v>
      </c>
      <c r="Q58" s="409" t="str">
        <f t="shared" ref="Q58:R58" si="52">K162</f>
        <v>N/A</v>
      </c>
      <c r="R58" s="409" t="str">
        <f t="shared" si="52"/>
        <v>N/A</v>
      </c>
    </row>
    <row r="59" spans="1:18">
      <c r="A59" t="s">
        <v>277</v>
      </c>
      <c r="C59" s="76">
        <v>0</v>
      </c>
      <c r="D59" s="79">
        <v>0</v>
      </c>
      <c r="E59" s="76">
        <v>0</v>
      </c>
      <c r="F59" s="79">
        <v>0</v>
      </c>
      <c r="G59" s="126" t="str">
        <f>IF(C59=0,"N/A",D59/C59)</f>
        <v>N/A</v>
      </c>
      <c r="H59" s="126" t="str">
        <f>IF(E59=0,"N/A",F59/E59)</f>
        <v>N/A</v>
      </c>
      <c r="I59" s="79"/>
      <c r="J59" s="79"/>
      <c r="P59" s="409" t="str">
        <f>J165</f>
        <v>grants-cibola</v>
      </c>
      <c r="Q59" s="409">
        <f t="shared" ref="Q59:R59" si="53">K165</f>
        <v>19273.75</v>
      </c>
      <c r="R59" s="409">
        <f t="shared" si="53"/>
        <v>19418.294999999998</v>
      </c>
    </row>
    <row r="60" spans="1:18">
      <c r="A60" t="s">
        <v>165</v>
      </c>
      <c r="B60" t="s">
        <v>35</v>
      </c>
      <c r="C60" s="76">
        <v>0</v>
      </c>
      <c r="D60" s="79">
        <v>0</v>
      </c>
      <c r="E60" s="76">
        <v>0</v>
      </c>
      <c r="F60" s="79">
        <v>0</v>
      </c>
      <c r="G60" s="79"/>
      <c r="H60" s="79"/>
      <c r="I60" s="79"/>
      <c r="J60" s="79" t="str">
        <f>A60</f>
        <v>carinos de los ninos charter school</v>
      </c>
      <c r="K60" s="79" t="str">
        <f>G62</f>
        <v>N/A</v>
      </c>
      <c r="L60" s="79" t="str">
        <f>H62</f>
        <v>N/A</v>
      </c>
      <c r="M60" t="s">
        <v>675</v>
      </c>
      <c r="P60" s="409" t="str">
        <f>J168</f>
        <v>great academy (the)</v>
      </c>
      <c r="Q60" s="409" t="str">
        <f t="shared" ref="Q60:R60" si="54">K168</f>
        <v>N/A</v>
      </c>
      <c r="R60" s="409" t="str">
        <f t="shared" si="54"/>
        <v>N/A</v>
      </c>
    </row>
    <row r="61" spans="1:18">
      <c r="B61" t="s">
        <v>36</v>
      </c>
      <c r="C61" s="76">
        <v>0</v>
      </c>
      <c r="D61" s="79">
        <v>0</v>
      </c>
      <c r="E61" s="76">
        <v>0</v>
      </c>
      <c r="F61" s="79">
        <v>0</v>
      </c>
      <c r="G61" s="79"/>
      <c r="H61" s="79"/>
      <c r="I61" s="79"/>
      <c r="J61" s="79"/>
      <c r="P61" s="409" t="str">
        <f>J171</f>
        <v>hagerman</v>
      </c>
      <c r="Q61" s="409" t="str">
        <f t="shared" ref="Q61:R61" si="55">K171</f>
        <v>N/A</v>
      </c>
      <c r="R61" s="409" t="str">
        <f t="shared" si="55"/>
        <v>N/A</v>
      </c>
    </row>
    <row r="62" spans="1:18">
      <c r="A62" t="s">
        <v>278</v>
      </c>
      <c r="C62" s="76">
        <v>0</v>
      </c>
      <c r="D62" s="79">
        <v>0</v>
      </c>
      <c r="E62" s="76">
        <v>0</v>
      </c>
      <c r="F62" s="79">
        <v>0</v>
      </c>
      <c r="G62" s="126" t="str">
        <f>IF(C62=0,"N/A",D62/C62)</f>
        <v>N/A</v>
      </c>
      <c r="H62" s="126" t="str">
        <f>IF(E62=0,"N/A",F62/E62)</f>
        <v>N/A</v>
      </c>
      <c r="I62" s="79"/>
      <c r="J62" s="79"/>
      <c r="P62" s="409" t="str">
        <f>J174</f>
        <v>hatch</v>
      </c>
      <c r="Q62" s="409" t="str">
        <f t="shared" ref="Q62:R62" si="56">K174</f>
        <v>N/A</v>
      </c>
      <c r="R62" s="409" t="str">
        <f t="shared" si="56"/>
        <v>N/A</v>
      </c>
    </row>
    <row r="63" spans="1:18">
      <c r="A63" t="s">
        <v>68</v>
      </c>
      <c r="B63" t="s">
        <v>35</v>
      </c>
      <c r="C63" s="76">
        <v>1</v>
      </c>
      <c r="D63" s="79">
        <v>56550</v>
      </c>
      <c r="E63" s="76">
        <v>1</v>
      </c>
      <c r="F63" s="79">
        <v>56551</v>
      </c>
      <c r="G63" s="79"/>
      <c r="H63" s="79"/>
      <c r="I63" s="79"/>
      <c r="J63" s="79" t="str">
        <f>A63</f>
        <v>carlsbad</v>
      </c>
      <c r="K63" s="79">
        <f>G65</f>
        <v>30145.542857142857</v>
      </c>
      <c r="L63" s="79">
        <f>H65</f>
        <v>30145.685714285712</v>
      </c>
      <c r="M63" t="s">
        <v>675</v>
      </c>
      <c r="P63" s="409" t="str">
        <f>J177</f>
        <v>health leadership high school</v>
      </c>
      <c r="Q63" s="409" t="str">
        <f t="shared" ref="Q63:R63" si="57">K177</f>
        <v>N/A</v>
      </c>
      <c r="R63" s="409" t="str">
        <f t="shared" si="57"/>
        <v>N/A</v>
      </c>
    </row>
    <row r="64" spans="1:18">
      <c r="B64" t="s">
        <v>36</v>
      </c>
      <c r="C64" s="76">
        <v>6</v>
      </c>
      <c r="D64" s="79">
        <v>154468.79999999999</v>
      </c>
      <c r="E64" s="76">
        <v>6</v>
      </c>
      <c r="F64" s="79">
        <v>154468.79999999999</v>
      </c>
      <c r="G64" s="79"/>
      <c r="H64" s="79"/>
      <c r="I64" s="79"/>
      <c r="J64" s="79"/>
      <c r="K64" s="79"/>
      <c r="L64" s="79"/>
      <c r="P64" s="409" t="str">
        <f>J180</f>
        <v>hobbs</v>
      </c>
      <c r="Q64" s="409">
        <f t="shared" ref="Q64:R64" si="58">K180</f>
        <v>25444</v>
      </c>
      <c r="R64" s="409">
        <f t="shared" si="58"/>
        <v>25975.142857142859</v>
      </c>
    </row>
    <row r="65" spans="1:18">
      <c r="A65" t="s">
        <v>279</v>
      </c>
      <c r="C65" s="76">
        <v>7</v>
      </c>
      <c r="D65" s="79">
        <v>211018.8</v>
      </c>
      <c r="E65" s="76">
        <v>7</v>
      </c>
      <c r="F65" s="79">
        <v>211019.8</v>
      </c>
      <c r="G65" s="126">
        <f>IF(C65=0,"N/A",D65/C65)</f>
        <v>30145.542857142857</v>
      </c>
      <c r="H65" s="126">
        <f>IF(E65=0,"N/A",F65/E65)</f>
        <v>30145.685714285712</v>
      </c>
      <c r="I65" s="79"/>
      <c r="J65" s="79"/>
      <c r="P65" s="409" t="str">
        <f>J183</f>
        <v>hondo valley</v>
      </c>
      <c r="Q65" s="409">
        <f t="shared" ref="Q65:R65" si="59">K183</f>
        <v>29130</v>
      </c>
      <c r="R65" s="409">
        <f t="shared" si="59"/>
        <v>29131</v>
      </c>
    </row>
    <row r="66" spans="1:18">
      <c r="A66" t="s">
        <v>69</v>
      </c>
      <c r="B66" t="s">
        <v>35</v>
      </c>
      <c r="C66" s="76">
        <v>0</v>
      </c>
      <c r="D66" s="79">
        <v>0</v>
      </c>
      <c r="E66" s="76">
        <v>0</v>
      </c>
      <c r="F66" s="79">
        <v>0</v>
      </c>
      <c r="G66" s="79"/>
      <c r="H66" s="79"/>
      <c r="I66" s="79"/>
      <c r="J66" s="79" t="str">
        <f>A66</f>
        <v>carrizozo</v>
      </c>
      <c r="K66" s="79" t="str">
        <f>G68</f>
        <v>N/A</v>
      </c>
      <c r="L66" s="79" t="str">
        <f>H68</f>
        <v>N/A</v>
      </c>
      <c r="M66" t="s">
        <v>675</v>
      </c>
      <c r="P66" s="409" t="str">
        <f>J186</f>
        <v>horizon academy west</v>
      </c>
      <c r="Q66" s="409" t="str">
        <f t="shared" ref="Q66:R66" si="60">K186</f>
        <v>N/A</v>
      </c>
      <c r="R66" s="409" t="str">
        <f t="shared" si="60"/>
        <v>N/A</v>
      </c>
    </row>
    <row r="67" spans="1:18">
      <c r="B67" t="s">
        <v>36</v>
      </c>
      <c r="C67" s="76">
        <v>0</v>
      </c>
      <c r="D67" s="79">
        <v>0</v>
      </c>
      <c r="E67" s="76">
        <v>0</v>
      </c>
      <c r="F67" s="79">
        <v>0</v>
      </c>
      <c r="G67" s="79"/>
      <c r="H67" s="79"/>
      <c r="I67" s="79"/>
      <c r="J67" s="79"/>
      <c r="P67" s="409" t="str">
        <f>J189</f>
        <v>house</v>
      </c>
      <c r="Q67" s="409" t="str">
        <f t="shared" ref="Q67:R67" si="61">K189</f>
        <v>N/A</v>
      </c>
      <c r="R67" s="409" t="str">
        <f t="shared" si="61"/>
        <v>N/A</v>
      </c>
    </row>
    <row r="68" spans="1:18">
      <c r="A68" t="s">
        <v>280</v>
      </c>
      <c r="C68" s="76">
        <v>0</v>
      </c>
      <c r="D68" s="79">
        <v>0</v>
      </c>
      <c r="E68" s="76">
        <v>0</v>
      </c>
      <c r="F68" s="79">
        <v>0</v>
      </c>
      <c r="G68" s="126" t="str">
        <f>IF(C68=0,"N/A",D68/C68)</f>
        <v>N/A</v>
      </c>
      <c r="H68" s="126" t="str">
        <f>IF(E68=0,"N/A",F68/E68)</f>
        <v>N/A</v>
      </c>
      <c r="I68" s="79"/>
      <c r="J68" s="79"/>
      <c r="P68" s="409" t="str">
        <f>J192</f>
        <v>j. paul taylor academy</v>
      </c>
      <c r="Q68" s="409" t="str">
        <f t="shared" ref="Q68:R68" si="62">K192</f>
        <v>N/A</v>
      </c>
      <c r="R68" s="409" t="str">
        <f t="shared" si="62"/>
        <v>N/A</v>
      </c>
    </row>
    <row r="69" spans="1:18">
      <c r="A69" t="s">
        <v>70</v>
      </c>
      <c r="B69" t="s">
        <v>35</v>
      </c>
      <c r="C69" s="76">
        <v>2</v>
      </c>
      <c r="D69" s="79">
        <v>61341.599999999999</v>
      </c>
      <c r="E69" s="76">
        <v>2</v>
      </c>
      <c r="F69" s="79">
        <v>61341.599999999999</v>
      </c>
      <c r="G69" s="79"/>
      <c r="H69" s="79"/>
      <c r="I69" s="79"/>
      <c r="J69" s="79" t="str">
        <f>A69</f>
        <v>central</v>
      </c>
      <c r="K69" s="79">
        <f>G71</f>
        <v>30670.799999999999</v>
      </c>
      <c r="L69" s="79">
        <f>H71</f>
        <v>30670.799999999999</v>
      </c>
      <c r="M69" t="s">
        <v>675</v>
      </c>
      <c r="P69" s="409" t="str">
        <f>J195</f>
        <v>jal</v>
      </c>
      <c r="Q69" s="409" t="str">
        <f t="shared" ref="Q69:R69" si="63">K195</f>
        <v>N/A</v>
      </c>
      <c r="R69" s="409" t="str">
        <f t="shared" si="63"/>
        <v>N/A</v>
      </c>
    </row>
    <row r="70" spans="1:18">
      <c r="B70" t="s">
        <v>36</v>
      </c>
      <c r="C70" s="76">
        <v>0</v>
      </c>
      <c r="D70" s="79">
        <v>0</v>
      </c>
      <c r="E70" s="76">
        <v>0</v>
      </c>
      <c r="F70" s="79">
        <v>0</v>
      </c>
      <c r="G70" s="79"/>
      <c r="H70" s="79"/>
      <c r="I70" s="79"/>
      <c r="J70" s="79"/>
      <c r="K70" s="79"/>
      <c r="L70" s="79"/>
      <c r="P70" s="409" t="str">
        <f>J198</f>
        <v>jemez mountain</v>
      </c>
      <c r="Q70" s="409">
        <f t="shared" ref="Q70:R70" si="64">K198</f>
        <v>17027</v>
      </c>
      <c r="R70" s="409">
        <f t="shared" si="64"/>
        <v>17818</v>
      </c>
    </row>
    <row r="71" spans="1:18">
      <c r="A71" t="s">
        <v>281</v>
      </c>
      <c r="C71" s="76">
        <v>2</v>
      </c>
      <c r="D71" s="79">
        <v>61341.599999999999</v>
      </c>
      <c r="E71" s="76">
        <v>2</v>
      </c>
      <c r="F71" s="79">
        <v>61341.599999999999</v>
      </c>
      <c r="G71" s="126">
        <f>IF(C71=0,"N/A",D71/C71)</f>
        <v>30670.799999999999</v>
      </c>
      <c r="H71" s="126">
        <f>IF(E71=0,"N/A",F71/E71)</f>
        <v>30670.799999999999</v>
      </c>
      <c r="I71" s="79"/>
      <c r="J71" s="79"/>
      <c r="P71" s="409" t="str">
        <f>J201</f>
        <v>jemez valley</v>
      </c>
      <c r="Q71" s="409">
        <f t="shared" ref="Q71:R71" si="65">K201</f>
        <v>33307</v>
      </c>
      <c r="R71" s="409">
        <f t="shared" si="65"/>
        <v>33696.5</v>
      </c>
    </row>
    <row r="72" spans="1:18">
      <c r="A72" t="s">
        <v>71</v>
      </c>
      <c r="B72" t="s">
        <v>35</v>
      </c>
      <c r="C72" s="76">
        <v>0</v>
      </c>
      <c r="D72" s="79">
        <v>0</v>
      </c>
      <c r="E72" s="76">
        <v>0</v>
      </c>
      <c r="F72" s="79">
        <v>0</v>
      </c>
      <c r="G72" s="79"/>
      <c r="H72" s="79"/>
      <c r="I72" s="79"/>
      <c r="J72" s="79" t="str">
        <f>A72</f>
        <v>chama</v>
      </c>
      <c r="K72" s="79" t="str">
        <f>G74</f>
        <v>N/A</v>
      </c>
      <c r="L72" s="79" t="str">
        <f>H74</f>
        <v>N/A</v>
      </c>
      <c r="M72" t="s">
        <v>675</v>
      </c>
      <c r="P72" s="409" t="str">
        <f>J204</f>
        <v>la academia dolores huerta</v>
      </c>
      <c r="Q72" s="409" t="str">
        <f t="shared" ref="Q72:R72" si="66">K204</f>
        <v>N/A</v>
      </c>
      <c r="R72" s="409" t="str">
        <f t="shared" si="66"/>
        <v>N/A</v>
      </c>
    </row>
    <row r="73" spans="1:18">
      <c r="B73" t="s">
        <v>36</v>
      </c>
      <c r="C73" s="76">
        <v>0</v>
      </c>
      <c r="D73" s="79">
        <v>0</v>
      </c>
      <c r="E73" s="76">
        <v>0</v>
      </c>
      <c r="F73" s="79">
        <v>0</v>
      </c>
      <c r="G73" s="79"/>
      <c r="H73" s="79"/>
      <c r="I73" s="79"/>
      <c r="J73" s="79"/>
      <c r="P73" s="409" t="str">
        <f>J207</f>
        <v>la promesa early learning center</v>
      </c>
      <c r="Q73" s="409" t="str">
        <f t="shared" ref="Q73:R73" si="67">K207</f>
        <v>N/A</v>
      </c>
      <c r="R73" s="409" t="str">
        <f t="shared" si="67"/>
        <v>N/A</v>
      </c>
    </row>
    <row r="74" spans="1:18">
      <c r="A74" t="s">
        <v>282</v>
      </c>
      <c r="C74" s="76">
        <v>0</v>
      </c>
      <c r="D74" s="79">
        <v>0</v>
      </c>
      <c r="E74" s="76">
        <v>0</v>
      </c>
      <c r="F74" s="79">
        <v>0</v>
      </c>
      <c r="G74" s="126" t="str">
        <f>IF(C74=0,"N/A",D74/C74)</f>
        <v>N/A</v>
      </c>
      <c r="H74" s="126" t="str">
        <f>IF(E74=0,"N/A",F74/E74)</f>
        <v>N/A</v>
      </c>
      <c r="I74" s="79"/>
      <c r="J74" s="79"/>
      <c r="P74" s="409" t="str">
        <f>J210</f>
        <v>la resolana leadership academy</v>
      </c>
      <c r="Q74" s="409" t="str">
        <f t="shared" ref="Q74:R74" si="68">K210</f>
        <v>N/A</v>
      </c>
      <c r="R74" s="409" t="str">
        <f t="shared" si="68"/>
        <v>N/A</v>
      </c>
    </row>
    <row r="75" spans="1:18">
      <c r="A75" t="s">
        <v>167</v>
      </c>
      <c r="B75" t="s">
        <v>35</v>
      </c>
      <c r="C75" s="76">
        <v>0</v>
      </c>
      <c r="D75" s="79">
        <v>0</v>
      </c>
      <c r="E75" s="76">
        <v>0</v>
      </c>
      <c r="F75" s="79">
        <v>0</v>
      </c>
      <c r="G75" s="79"/>
      <c r="H75" s="79"/>
      <c r="I75" s="79"/>
      <c r="J75" s="79" t="str">
        <f>A75</f>
        <v>cien aguas international school</v>
      </c>
      <c r="K75" s="79" t="str">
        <f>G77</f>
        <v>N/A</v>
      </c>
      <c r="L75" s="79" t="str">
        <f>H77</f>
        <v>N/A</v>
      </c>
      <c r="M75" t="s">
        <v>675</v>
      </c>
      <c r="P75" s="409" t="str">
        <f>J213</f>
        <v>la tierra montessori of the arts and sciences</v>
      </c>
      <c r="Q75" s="409" t="str">
        <f t="shared" ref="Q75:R75" si="69">K213</f>
        <v>N/A</v>
      </c>
      <c r="R75" s="409" t="str">
        <f t="shared" si="69"/>
        <v>N/A</v>
      </c>
    </row>
    <row r="76" spans="1:18">
      <c r="B76" t="s">
        <v>36</v>
      </c>
      <c r="C76" s="76">
        <v>0</v>
      </c>
      <c r="D76" s="79">
        <v>0</v>
      </c>
      <c r="E76" s="76">
        <v>0</v>
      </c>
      <c r="F76" s="79">
        <v>0</v>
      </c>
      <c r="G76" s="79"/>
      <c r="H76" s="79"/>
      <c r="I76" s="79"/>
      <c r="J76" s="79"/>
      <c r="K76" s="79"/>
      <c r="L76" s="79"/>
      <c r="P76" s="409" t="str">
        <f>J216</f>
        <v>lake arthur</v>
      </c>
      <c r="Q76" s="409" t="str">
        <f t="shared" ref="Q76:R76" si="70">K216</f>
        <v>N/A</v>
      </c>
      <c r="R76" s="409" t="str">
        <f t="shared" si="70"/>
        <v>N/A</v>
      </c>
    </row>
    <row r="77" spans="1:18">
      <c r="A77" t="s">
        <v>284</v>
      </c>
      <c r="C77" s="76">
        <v>0</v>
      </c>
      <c r="D77" s="79">
        <v>0</v>
      </c>
      <c r="E77" s="76">
        <v>0</v>
      </c>
      <c r="F77" s="79">
        <v>0</v>
      </c>
      <c r="G77" s="126" t="str">
        <f>IF(C77=0,"N/A",D77/C77)</f>
        <v>N/A</v>
      </c>
      <c r="H77" s="126" t="str">
        <f>IF(E77=0,"N/A",F77/E77)</f>
        <v>N/A</v>
      </c>
      <c r="I77" s="79"/>
      <c r="J77" s="79"/>
      <c r="P77" s="409" t="str">
        <f>J219</f>
        <v>las cruces</v>
      </c>
      <c r="Q77" s="409" t="str">
        <f t="shared" ref="Q77:R77" si="71">K219</f>
        <v>N/A</v>
      </c>
      <c r="R77" s="409" t="str">
        <f t="shared" si="71"/>
        <v>N/A</v>
      </c>
    </row>
    <row r="78" spans="1:18">
      <c r="A78" t="s">
        <v>72</v>
      </c>
      <c r="B78" t="s">
        <v>35</v>
      </c>
      <c r="C78" s="76">
        <v>0</v>
      </c>
      <c r="D78" s="79">
        <v>0</v>
      </c>
      <c r="E78" s="76">
        <v>0</v>
      </c>
      <c r="F78" s="79">
        <v>0</v>
      </c>
      <c r="G78" s="79"/>
      <c r="H78" s="79"/>
      <c r="I78" s="79"/>
      <c r="J78" s="79" t="str">
        <f>A78</f>
        <v>cimarron</v>
      </c>
      <c r="K78" s="79" t="str">
        <f>G80</f>
        <v>N/A</v>
      </c>
      <c r="L78" s="79" t="str">
        <f>H80</f>
        <v>N/A</v>
      </c>
      <c r="M78" t="s">
        <v>675</v>
      </c>
      <c r="P78" s="409" t="str">
        <f>J222</f>
        <v>las montanas charter high school</v>
      </c>
      <c r="Q78" s="409" t="str">
        <f t="shared" ref="Q78:R78" si="72">K222</f>
        <v>N/A</v>
      </c>
      <c r="R78" s="409" t="str">
        <f t="shared" si="72"/>
        <v>N/A</v>
      </c>
    </row>
    <row r="79" spans="1:18">
      <c r="B79" t="s">
        <v>36</v>
      </c>
      <c r="C79" s="76">
        <v>0</v>
      </c>
      <c r="D79" s="79">
        <v>0</v>
      </c>
      <c r="E79" s="76">
        <v>0</v>
      </c>
      <c r="F79" s="79">
        <v>0</v>
      </c>
      <c r="G79" s="79"/>
      <c r="H79" s="79"/>
      <c r="I79" s="79"/>
      <c r="J79" s="79"/>
      <c r="P79" s="409" t="str">
        <f t="shared" ref="P79" si="73">J225</f>
        <v>las vegas city</v>
      </c>
      <c r="Q79" s="409" t="str">
        <f t="shared" ref="Q79" si="74">K225</f>
        <v>N/A</v>
      </c>
      <c r="R79" s="409" t="str">
        <f t="shared" ref="R79" si="75">L225</f>
        <v>N/A</v>
      </c>
    </row>
    <row r="80" spans="1:18">
      <c r="A80" t="s">
        <v>285</v>
      </c>
      <c r="C80" s="76">
        <v>0</v>
      </c>
      <c r="D80" s="79">
        <v>0</v>
      </c>
      <c r="E80" s="76">
        <v>0</v>
      </c>
      <c r="F80" s="79">
        <v>0</v>
      </c>
      <c r="G80" s="126" t="str">
        <f>IF(C80=0,"N/A",D80/C80)</f>
        <v>N/A</v>
      </c>
      <c r="H80" s="126" t="str">
        <f>IF(E80=0,"N/A",F80/E80)</f>
        <v>N/A</v>
      </c>
      <c r="I80" s="79"/>
      <c r="J80" s="79"/>
      <c r="P80" s="409" t="str">
        <f>J228</f>
        <v>logan</v>
      </c>
      <c r="Q80" s="409" t="str">
        <f t="shared" ref="Q80:R80" si="76">K228</f>
        <v>N/A</v>
      </c>
      <c r="R80" s="409" t="str">
        <f t="shared" si="76"/>
        <v>N/A</v>
      </c>
    </row>
    <row r="81" spans="1:18">
      <c r="A81" t="s">
        <v>73</v>
      </c>
      <c r="B81" t="s">
        <v>35</v>
      </c>
      <c r="C81" s="76">
        <v>0</v>
      </c>
      <c r="D81" s="79">
        <v>0</v>
      </c>
      <c r="E81" s="76">
        <v>0</v>
      </c>
      <c r="F81" s="79">
        <v>0</v>
      </c>
      <c r="G81" s="79"/>
      <c r="H81" s="79"/>
      <c r="I81" s="79"/>
      <c r="J81" s="79" t="str">
        <f>A81</f>
        <v>clayton</v>
      </c>
      <c r="K81" s="79" t="str">
        <f>G83</f>
        <v>N/A</v>
      </c>
      <c r="L81" s="79" t="str">
        <f>H83</f>
        <v>N/A</v>
      </c>
      <c r="M81" t="s">
        <v>675</v>
      </c>
      <c r="P81" s="409" t="str">
        <f>J231</f>
        <v>lordsburg</v>
      </c>
      <c r="Q81" s="409">
        <f t="shared" ref="Q81:R81" si="77">K231</f>
        <v>26022.641509433961</v>
      </c>
      <c r="R81" s="409">
        <f t="shared" si="77"/>
        <v>26022.641509433961</v>
      </c>
    </row>
    <row r="82" spans="1:18">
      <c r="B82" t="s">
        <v>36</v>
      </c>
      <c r="C82" s="76">
        <v>0</v>
      </c>
      <c r="D82" s="79">
        <v>0</v>
      </c>
      <c r="E82" s="76">
        <v>0</v>
      </c>
      <c r="F82" s="79">
        <v>0</v>
      </c>
      <c r="G82" s="79"/>
      <c r="H82" s="79"/>
      <c r="I82" s="79"/>
      <c r="J82" s="79"/>
      <c r="K82" s="79"/>
      <c r="L82" s="79"/>
      <c r="P82" s="409" t="str">
        <f>J234</f>
        <v>los alamos</v>
      </c>
      <c r="Q82" s="409" t="str">
        <f t="shared" ref="Q82:R82" si="78">K234</f>
        <v>N/A</v>
      </c>
      <c r="R82" s="409" t="str">
        <f t="shared" si="78"/>
        <v>N/A</v>
      </c>
    </row>
    <row r="83" spans="1:18">
      <c r="A83" t="s">
        <v>286</v>
      </c>
      <c r="C83" s="76">
        <v>0</v>
      </c>
      <c r="D83" s="79">
        <v>0</v>
      </c>
      <c r="E83" s="76">
        <v>0</v>
      </c>
      <c r="F83" s="79">
        <v>0</v>
      </c>
      <c r="G83" s="126" t="str">
        <f>IF(C83=0,"N/A",D83/C83)</f>
        <v>N/A</v>
      </c>
      <c r="H83" s="126" t="str">
        <f>IF(E83=0,"N/A",F83/E83)</f>
        <v>N/A</v>
      </c>
      <c r="I83" s="79"/>
      <c r="J83" s="79"/>
      <c r="P83" s="409" t="str">
        <f>J237</f>
        <v>los lunas</v>
      </c>
      <c r="Q83" s="409" t="str">
        <f t="shared" ref="Q83:R83" si="79">K237</f>
        <v>N/A</v>
      </c>
      <c r="R83" s="409" t="str">
        <f t="shared" si="79"/>
        <v>N/A</v>
      </c>
    </row>
    <row r="84" spans="1:18">
      <c r="A84" t="s">
        <v>74</v>
      </c>
      <c r="B84" t="s">
        <v>35</v>
      </c>
      <c r="C84" s="76">
        <v>0</v>
      </c>
      <c r="D84" s="79">
        <v>0</v>
      </c>
      <c r="E84" s="76">
        <v>0</v>
      </c>
      <c r="F84" s="79">
        <v>0</v>
      </c>
      <c r="G84" s="79"/>
      <c r="H84" s="79"/>
      <c r="I84" s="79"/>
      <c r="J84" s="79" t="str">
        <f>A84</f>
        <v>cloudcroft</v>
      </c>
      <c r="K84" s="79" t="str">
        <f>G86</f>
        <v>N/A</v>
      </c>
      <c r="L84" s="79" t="str">
        <f>H86</f>
        <v>N/A</v>
      </c>
      <c r="M84" t="s">
        <v>675</v>
      </c>
      <c r="P84" s="409" t="str">
        <f>J240</f>
        <v>loving</v>
      </c>
      <c r="Q84" s="409" t="str">
        <f t="shared" ref="Q84:R84" si="80">K240</f>
        <v>N/A</v>
      </c>
      <c r="R84" s="409" t="str">
        <f t="shared" si="80"/>
        <v>N/A</v>
      </c>
    </row>
    <row r="85" spans="1:18">
      <c r="B85" t="s">
        <v>36</v>
      </c>
      <c r="C85" s="76">
        <v>0</v>
      </c>
      <c r="D85" s="79">
        <v>0</v>
      </c>
      <c r="E85" s="76">
        <v>0</v>
      </c>
      <c r="F85" s="79">
        <v>0</v>
      </c>
      <c r="G85" s="79"/>
      <c r="H85" s="79"/>
      <c r="I85" s="79"/>
      <c r="J85" s="79"/>
      <c r="P85" s="409" t="str">
        <f>J243</f>
        <v>lovington</v>
      </c>
      <c r="Q85" s="409" t="str">
        <f t="shared" ref="Q85:R85" si="81">K243</f>
        <v>N/A</v>
      </c>
      <c r="R85" s="409" t="str">
        <f t="shared" si="81"/>
        <v>N/A</v>
      </c>
    </row>
    <row r="86" spans="1:18">
      <c r="A86" t="s">
        <v>287</v>
      </c>
      <c r="C86" s="76">
        <v>0</v>
      </c>
      <c r="D86" s="79">
        <v>0</v>
      </c>
      <c r="E86" s="76">
        <v>0</v>
      </c>
      <c r="F86" s="79">
        <v>0</v>
      </c>
      <c r="G86" s="126" t="str">
        <f>IF(C86=0,"N/A",D86/C86)</f>
        <v>N/A</v>
      </c>
      <c r="H86" s="126" t="str">
        <f>IF(E86=0,"N/A",F86/E86)</f>
        <v>N/A</v>
      </c>
      <c r="I86" s="79"/>
      <c r="J86" s="79"/>
      <c r="P86" s="409" t="str">
        <f>J246</f>
        <v>magdalena</v>
      </c>
      <c r="Q86" s="409" t="str">
        <f t="shared" ref="Q86:R86" si="82">K246</f>
        <v>N/A</v>
      </c>
      <c r="R86" s="409" t="str">
        <f t="shared" si="82"/>
        <v>N/A</v>
      </c>
    </row>
    <row r="87" spans="1:18">
      <c r="A87" t="s">
        <v>75</v>
      </c>
      <c r="B87" t="s">
        <v>35</v>
      </c>
      <c r="C87" s="76">
        <v>19</v>
      </c>
      <c r="D87" s="79">
        <v>296740</v>
      </c>
      <c r="E87" s="76">
        <v>19</v>
      </c>
      <c r="F87" s="79">
        <v>305486.8</v>
      </c>
      <c r="G87" s="79"/>
      <c r="H87" s="79"/>
      <c r="I87" s="79"/>
      <c r="J87" s="79" t="str">
        <f>A87</f>
        <v>clovis</v>
      </c>
      <c r="K87" s="79">
        <f>G89</f>
        <v>16316.849230769232</v>
      </c>
      <c r="L87" s="79">
        <f>H89</f>
        <v>16404.329230769232</v>
      </c>
      <c r="M87" t="s">
        <v>675</v>
      </c>
      <c r="P87" s="409" t="str">
        <f>J249</f>
        <v>masters program (the)</v>
      </c>
      <c r="Q87" s="409" t="str">
        <f t="shared" ref="Q87:R87" si="83">K249</f>
        <v>N/A</v>
      </c>
      <c r="R87" s="409" t="str">
        <f t="shared" si="83"/>
        <v>N/A</v>
      </c>
    </row>
    <row r="88" spans="1:18">
      <c r="B88" t="s">
        <v>36</v>
      </c>
      <c r="C88" s="76">
        <v>7</v>
      </c>
      <c r="D88" s="79">
        <v>127498.08</v>
      </c>
      <c r="E88" s="76">
        <v>7</v>
      </c>
      <c r="F88" s="79">
        <v>121025.76</v>
      </c>
      <c r="G88" s="79"/>
      <c r="H88" s="79"/>
      <c r="I88" s="79"/>
      <c r="J88" s="79"/>
      <c r="K88" s="79"/>
      <c r="L88" s="79"/>
      <c r="P88" s="409" t="str">
        <f>J252</f>
        <v>maxwell</v>
      </c>
      <c r="Q88" s="409" t="str">
        <f t="shared" ref="Q88:R88" si="84">K252</f>
        <v>N/A</v>
      </c>
      <c r="R88" s="409" t="str">
        <f t="shared" si="84"/>
        <v>N/A</v>
      </c>
    </row>
    <row r="89" spans="1:18">
      <c r="A89" t="s">
        <v>288</v>
      </c>
      <c r="C89" s="76">
        <v>26</v>
      </c>
      <c r="D89" s="79">
        <v>424238.08000000002</v>
      </c>
      <c r="E89" s="76">
        <v>26</v>
      </c>
      <c r="F89" s="79">
        <v>426512.56</v>
      </c>
      <c r="G89" s="126">
        <f>IF(C89=0,"N/A",D89/C89)</f>
        <v>16316.849230769232</v>
      </c>
      <c r="H89" s="126">
        <f>IF(E89=0,"N/A",F89/E89)</f>
        <v>16404.329230769232</v>
      </c>
      <c r="I89" s="79"/>
      <c r="J89" s="79"/>
      <c r="P89" s="409" t="str">
        <f>J255</f>
        <v>mccurdy charter school</v>
      </c>
      <c r="Q89" s="409" t="str">
        <f t="shared" ref="Q89:R89" si="85">K255</f>
        <v>N/A</v>
      </c>
      <c r="R89" s="409" t="str">
        <f t="shared" si="85"/>
        <v>N/A</v>
      </c>
    </row>
    <row r="90" spans="1:18">
      <c r="A90" t="s">
        <v>76</v>
      </c>
      <c r="B90" t="s">
        <v>35</v>
      </c>
      <c r="C90" s="76">
        <v>0</v>
      </c>
      <c r="D90" s="79">
        <v>0</v>
      </c>
      <c r="E90" s="76">
        <v>0</v>
      </c>
      <c r="F90" s="79">
        <v>0</v>
      </c>
      <c r="G90" s="79"/>
      <c r="H90" s="79"/>
      <c r="I90" s="79"/>
      <c r="J90" s="79" t="str">
        <f>A90</f>
        <v>cobre</v>
      </c>
      <c r="K90" s="79">
        <f>G92</f>
        <v>12000</v>
      </c>
      <c r="L90" s="79">
        <f>H92</f>
        <v>12000</v>
      </c>
      <c r="M90" t="s">
        <v>675</v>
      </c>
      <c r="P90" s="409" t="str">
        <f>J258</f>
        <v>media arts collaborative charter school</v>
      </c>
      <c r="Q90" s="409" t="str">
        <f t="shared" ref="Q90:R90" si="86">K258</f>
        <v>N/A</v>
      </c>
      <c r="R90" s="409" t="str">
        <f t="shared" si="86"/>
        <v>N/A</v>
      </c>
    </row>
    <row r="91" spans="1:18">
      <c r="B91" t="s">
        <v>36</v>
      </c>
      <c r="C91" s="76">
        <v>1</v>
      </c>
      <c r="D91" s="79">
        <v>12000</v>
      </c>
      <c r="E91" s="76">
        <v>1</v>
      </c>
      <c r="F91" s="79">
        <v>12000</v>
      </c>
      <c r="G91" s="79"/>
      <c r="H91" s="79"/>
      <c r="I91" s="79"/>
      <c r="J91" s="79"/>
      <c r="P91" s="409" t="str">
        <f>J261</f>
        <v>melrose</v>
      </c>
      <c r="Q91" s="409" t="str">
        <f t="shared" ref="Q91:R91" si="87">K261</f>
        <v>N/A</v>
      </c>
      <c r="R91" s="409" t="str">
        <f t="shared" si="87"/>
        <v>N/A</v>
      </c>
    </row>
    <row r="92" spans="1:18">
      <c r="A92" t="s">
        <v>289</v>
      </c>
      <c r="C92" s="76">
        <v>1</v>
      </c>
      <c r="D92" s="79">
        <v>12000</v>
      </c>
      <c r="E92" s="76">
        <v>1</v>
      </c>
      <c r="F92" s="79">
        <v>12000</v>
      </c>
      <c r="G92" s="126">
        <f>IF(C92=0,"N/A",D92/C92)</f>
        <v>12000</v>
      </c>
      <c r="H92" s="126">
        <f>IF(E92=0,"N/A",F92/E92)</f>
        <v>12000</v>
      </c>
      <c r="I92" s="79"/>
      <c r="J92" s="79"/>
      <c r="P92" s="409" t="str">
        <f>J264</f>
        <v>mesa vista</v>
      </c>
      <c r="Q92" s="409" t="str">
        <f t="shared" ref="Q92:R92" si="88">K264</f>
        <v>N/A</v>
      </c>
      <c r="R92" s="409" t="str">
        <f t="shared" si="88"/>
        <v>N/A</v>
      </c>
    </row>
    <row r="93" spans="1:18">
      <c r="A93" t="s">
        <v>168</v>
      </c>
      <c r="B93" t="s">
        <v>35</v>
      </c>
      <c r="C93" s="76">
        <v>0</v>
      </c>
      <c r="D93" s="79">
        <v>0</v>
      </c>
      <c r="E93" s="76">
        <v>0</v>
      </c>
      <c r="F93" s="79">
        <v>0</v>
      </c>
      <c r="G93" s="79"/>
      <c r="H93" s="79"/>
      <c r="I93" s="79"/>
      <c r="J93" s="79" t="str">
        <f>A93</f>
        <v>coral community charter</v>
      </c>
      <c r="K93" s="79" t="str">
        <f>G95</f>
        <v>N/A</v>
      </c>
      <c r="L93" s="79" t="str">
        <f>H95</f>
        <v>N/A</v>
      </c>
      <c r="M93" t="s">
        <v>675</v>
      </c>
      <c r="P93" s="409" t="str">
        <f>J267</f>
        <v>mission achievement and success</v>
      </c>
      <c r="Q93" s="409" t="str">
        <f t="shared" ref="Q93:R93" si="89">K267</f>
        <v>N/A</v>
      </c>
      <c r="R93" s="409" t="str">
        <f t="shared" si="89"/>
        <v>N/A</v>
      </c>
    </row>
    <row r="94" spans="1:18">
      <c r="B94" t="s">
        <v>36</v>
      </c>
      <c r="C94" s="76">
        <v>0</v>
      </c>
      <c r="D94" s="79">
        <v>0</v>
      </c>
      <c r="E94" s="76">
        <v>0</v>
      </c>
      <c r="F94" s="79">
        <v>0</v>
      </c>
      <c r="G94" s="79"/>
      <c r="H94" s="79"/>
      <c r="I94" s="79"/>
      <c r="J94" s="79"/>
      <c r="K94" s="79"/>
      <c r="L94" s="79"/>
      <c r="P94" s="409" t="str">
        <f>J270</f>
        <v>monte del sol charter school</v>
      </c>
      <c r="Q94" s="409" t="str">
        <f t="shared" ref="Q94:R94" si="90">K270</f>
        <v>N/A</v>
      </c>
      <c r="R94" s="409" t="str">
        <f t="shared" si="90"/>
        <v>N/A</v>
      </c>
    </row>
    <row r="95" spans="1:18">
      <c r="A95" t="s">
        <v>290</v>
      </c>
      <c r="C95" s="76">
        <v>0</v>
      </c>
      <c r="D95" s="79">
        <v>0</v>
      </c>
      <c r="E95" s="76">
        <v>0</v>
      </c>
      <c r="F95" s="79">
        <v>0</v>
      </c>
      <c r="G95" s="126" t="str">
        <f>IF(C95=0,"N/A",D95/C95)</f>
        <v>N/A</v>
      </c>
      <c r="H95" s="126" t="str">
        <f>IF(E95=0,"N/A",F95/E95)</f>
        <v>N/A</v>
      </c>
      <c r="I95" s="79"/>
      <c r="J95" s="79"/>
      <c r="P95" s="409" t="str">
        <f>J273</f>
        <v>montessori elementary school (the)</v>
      </c>
      <c r="Q95" s="409" t="str">
        <f t="shared" ref="Q95:R95" si="91">K273</f>
        <v>N/A</v>
      </c>
      <c r="R95" s="409" t="str">
        <f t="shared" si="91"/>
        <v>N/A</v>
      </c>
    </row>
    <row r="96" spans="1:18">
      <c r="A96" t="s">
        <v>77</v>
      </c>
      <c r="B96" t="s">
        <v>35</v>
      </c>
      <c r="C96" s="76">
        <v>0</v>
      </c>
      <c r="D96" s="79">
        <v>0</v>
      </c>
      <c r="E96" s="76">
        <v>0</v>
      </c>
      <c r="F96" s="79">
        <v>0</v>
      </c>
      <c r="G96" s="79"/>
      <c r="H96" s="79"/>
      <c r="I96" s="79"/>
      <c r="J96" s="79" t="str">
        <f>A96</f>
        <v>corona</v>
      </c>
      <c r="K96" s="79" t="str">
        <f>G98</f>
        <v>N/A</v>
      </c>
      <c r="L96" s="79" t="str">
        <f>H98</f>
        <v>N/A</v>
      </c>
      <c r="M96" t="s">
        <v>675</v>
      </c>
      <c r="P96" s="409" t="str">
        <f>J276</f>
        <v>mora</v>
      </c>
      <c r="Q96" s="409">
        <f t="shared" ref="Q96:R96" si="92">K276</f>
        <v>16883.23</v>
      </c>
      <c r="R96" s="409">
        <f t="shared" si="92"/>
        <v>16884.23</v>
      </c>
    </row>
    <row r="97" spans="1:18">
      <c r="B97" t="s">
        <v>36</v>
      </c>
      <c r="C97" s="76">
        <v>0</v>
      </c>
      <c r="D97" s="79">
        <v>0</v>
      </c>
      <c r="E97" s="76">
        <v>0</v>
      </c>
      <c r="F97" s="79">
        <v>0</v>
      </c>
      <c r="G97" s="79"/>
      <c r="H97" s="79"/>
      <c r="I97" s="79"/>
      <c r="J97" s="79"/>
      <c r="P97" s="409" t="str">
        <f>J279</f>
        <v>moriarty-edgewood</v>
      </c>
      <c r="Q97" s="409">
        <f t="shared" ref="Q97:R97" si="93">K279</f>
        <v>22850.77</v>
      </c>
      <c r="R97" s="409">
        <f t="shared" si="93"/>
        <v>22850.77</v>
      </c>
    </row>
    <row r="98" spans="1:18">
      <c r="A98" t="s">
        <v>291</v>
      </c>
      <c r="C98" s="76">
        <v>0</v>
      </c>
      <c r="D98" s="79">
        <v>0</v>
      </c>
      <c r="E98" s="76">
        <v>0</v>
      </c>
      <c r="F98" s="79">
        <v>0</v>
      </c>
      <c r="G98" s="126" t="str">
        <f>IF(C98=0,"N/A",D98/C98)</f>
        <v>N/A</v>
      </c>
      <c r="H98" s="126" t="str">
        <f>IF(E98=0,"N/A",F98/E98)</f>
        <v>N/A</v>
      </c>
      <c r="I98" s="79"/>
      <c r="J98" s="79"/>
      <c r="P98" s="409" t="str">
        <f>J282</f>
        <v>mosquero</v>
      </c>
      <c r="Q98" s="409" t="str">
        <f t="shared" ref="Q98:R98" si="94">K282</f>
        <v>N/A</v>
      </c>
      <c r="R98" s="409" t="str">
        <f t="shared" si="94"/>
        <v>N/A</v>
      </c>
    </row>
    <row r="99" spans="1:18">
      <c r="A99" t="s">
        <v>169</v>
      </c>
      <c r="B99" t="s">
        <v>35</v>
      </c>
      <c r="C99" s="76">
        <v>0</v>
      </c>
      <c r="D99" s="79">
        <v>0</v>
      </c>
      <c r="E99" s="76">
        <v>0</v>
      </c>
      <c r="F99" s="79">
        <v>0</v>
      </c>
      <c r="G99" s="79"/>
      <c r="H99" s="79"/>
      <c r="I99" s="79"/>
      <c r="J99" s="79" t="str">
        <f>A99</f>
        <v>cottonwood classical preparatory school</v>
      </c>
      <c r="K99" s="79" t="str">
        <f>G101</f>
        <v>N/A</v>
      </c>
      <c r="L99" s="79" t="str">
        <f>H101</f>
        <v>N/A</v>
      </c>
      <c r="M99" t="s">
        <v>675</v>
      </c>
      <c r="P99" s="409" t="str">
        <f>J285</f>
        <v>mountainair</v>
      </c>
      <c r="Q99" s="409" t="str">
        <f t="shared" ref="Q99:R99" si="95">K285</f>
        <v>N/A</v>
      </c>
      <c r="R99" s="409" t="str">
        <f t="shared" si="95"/>
        <v>N/A</v>
      </c>
    </row>
    <row r="100" spans="1:18">
      <c r="B100" t="s">
        <v>36</v>
      </c>
      <c r="C100" s="76">
        <v>0</v>
      </c>
      <c r="D100" s="79">
        <v>0</v>
      </c>
      <c r="E100" s="76">
        <v>0</v>
      </c>
      <c r="F100" s="79">
        <v>0</v>
      </c>
      <c r="G100" s="79"/>
      <c r="H100" s="79"/>
      <c r="I100" s="79"/>
      <c r="J100" s="79"/>
      <c r="K100" s="79"/>
      <c r="L100" s="79"/>
      <c r="P100" s="409" t="str">
        <f>J288</f>
        <v>new america school las cruces</v>
      </c>
      <c r="Q100" s="409" t="str">
        <f t="shared" ref="Q100:R100" si="96">K288</f>
        <v>N/A</v>
      </c>
      <c r="R100" s="409" t="str">
        <f t="shared" si="96"/>
        <v>N/A</v>
      </c>
    </row>
    <row r="101" spans="1:18">
      <c r="A101" t="s">
        <v>293</v>
      </c>
      <c r="C101" s="76">
        <v>0</v>
      </c>
      <c r="D101" s="79">
        <v>0</v>
      </c>
      <c r="E101" s="76">
        <v>0</v>
      </c>
      <c r="F101" s="79">
        <v>0</v>
      </c>
      <c r="G101" s="126" t="str">
        <f>IF(C101=0,"N/A",D101/C101)</f>
        <v>N/A</v>
      </c>
      <c r="H101" s="126" t="str">
        <f>IF(E101=0,"N/A",F101/E101)</f>
        <v>N/A</v>
      </c>
      <c r="I101" s="79"/>
      <c r="J101" s="79"/>
      <c r="P101" s="409" t="str">
        <f>J291</f>
        <v>new america school new mexico</v>
      </c>
      <c r="Q101" s="409" t="str">
        <f t="shared" ref="Q101:R101" si="97">K291</f>
        <v>N/A</v>
      </c>
      <c r="R101" s="409" t="str">
        <f t="shared" si="97"/>
        <v>N/A</v>
      </c>
    </row>
    <row r="102" spans="1:18">
      <c r="A102" t="s">
        <v>78</v>
      </c>
      <c r="B102" t="s">
        <v>35</v>
      </c>
      <c r="C102" s="76">
        <v>0</v>
      </c>
      <c r="D102" s="79">
        <v>0</v>
      </c>
      <c r="E102" s="76">
        <v>0</v>
      </c>
      <c r="F102" s="79">
        <v>0</v>
      </c>
      <c r="G102" s="79"/>
      <c r="H102" s="79"/>
      <c r="I102" s="79"/>
      <c r="J102" s="79" t="str">
        <f>A102</f>
        <v>cuba</v>
      </c>
      <c r="K102" s="79" t="str">
        <f>G104</f>
        <v>N/A</v>
      </c>
      <c r="L102" s="79" t="str">
        <f>H104</f>
        <v>N/A</v>
      </c>
      <c r="M102" t="s">
        <v>675</v>
      </c>
      <c r="P102" s="409" t="str">
        <f>J294</f>
        <v>new mexico connections academy</v>
      </c>
      <c r="Q102" s="409" t="str">
        <f t="shared" ref="Q102:R102" si="98">K294</f>
        <v>N/A</v>
      </c>
      <c r="R102" s="409" t="str">
        <f t="shared" si="98"/>
        <v>N/A</v>
      </c>
    </row>
    <row r="103" spans="1:18">
      <c r="B103" t="s">
        <v>36</v>
      </c>
      <c r="C103" s="76">
        <v>0</v>
      </c>
      <c r="D103" s="79">
        <v>0</v>
      </c>
      <c r="E103" s="76">
        <v>0</v>
      </c>
      <c r="F103" s="79">
        <v>0</v>
      </c>
      <c r="G103" s="79"/>
      <c r="H103" s="79"/>
      <c r="I103" s="79"/>
      <c r="J103" s="79"/>
      <c r="P103" s="409" t="str">
        <f>J297</f>
        <v>new mexico school for the arts</v>
      </c>
      <c r="Q103" s="409" t="str">
        <f t="shared" ref="Q103:R103" si="99">K297</f>
        <v>N/A</v>
      </c>
      <c r="R103" s="409" t="str">
        <f t="shared" si="99"/>
        <v>N/A</v>
      </c>
    </row>
    <row r="104" spans="1:18">
      <c r="A104" t="s">
        <v>295</v>
      </c>
      <c r="C104" s="76">
        <v>0</v>
      </c>
      <c r="D104" s="79">
        <v>0</v>
      </c>
      <c r="E104" s="76">
        <v>0</v>
      </c>
      <c r="F104" s="79">
        <v>0</v>
      </c>
      <c r="G104" s="126" t="str">
        <f>IF(C104=0,"N/A",D104/C104)</f>
        <v>N/A</v>
      </c>
      <c r="H104" s="126" t="str">
        <f>IF(E104=0,"N/A",F104/E104)</f>
        <v>N/A</v>
      </c>
      <c r="I104" s="79"/>
      <c r="J104" s="79"/>
      <c r="P104" s="409" t="str">
        <f>J300</f>
        <v>north valley academy</v>
      </c>
      <c r="Q104" s="409" t="str">
        <f t="shared" ref="Q104:R104" si="100">K300</f>
        <v>N/A</v>
      </c>
      <c r="R104" s="409" t="str">
        <f t="shared" si="100"/>
        <v>N/A</v>
      </c>
    </row>
    <row r="105" spans="1:18">
      <c r="A105" t="s">
        <v>172</v>
      </c>
      <c r="B105" t="s">
        <v>35</v>
      </c>
      <c r="C105" s="76">
        <v>0</v>
      </c>
      <c r="D105" s="79">
        <v>0</v>
      </c>
      <c r="E105" s="76">
        <v>0</v>
      </c>
      <c r="F105" s="79">
        <v>0</v>
      </c>
      <c r="G105" s="79"/>
      <c r="H105" s="79"/>
      <c r="I105" s="79"/>
      <c r="J105" s="79" t="str">
        <f>A105</f>
        <v>deap</v>
      </c>
      <c r="K105" s="79" t="str">
        <f>G107</f>
        <v>N/A</v>
      </c>
      <c r="L105" s="79" t="str">
        <f>H107</f>
        <v>N/A</v>
      </c>
      <c r="M105" t="s">
        <v>675</v>
      </c>
      <c r="P105" s="409" t="str">
        <f>J303</f>
        <v>pecos</v>
      </c>
      <c r="Q105" s="409" t="str">
        <f t="shared" ref="Q105:R105" si="101">K303</f>
        <v>N/A</v>
      </c>
      <c r="R105" s="409" t="str">
        <f t="shared" si="101"/>
        <v>N/A</v>
      </c>
    </row>
    <row r="106" spans="1:18">
      <c r="B106" t="s">
        <v>36</v>
      </c>
      <c r="C106" s="76">
        <v>0</v>
      </c>
      <c r="D106" s="79">
        <v>0</v>
      </c>
      <c r="E106" s="76">
        <v>0</v>
      </c>
      <c r="F106" s="79">
        <v>0</v>
      </c>
      <c r="G106" s="79"/>
      <c r="H106" s="79"/>
      <c r="I106" s="79"/>
      <c r="J106" s="79"/>
      <c r="K106" s="79"/>
      <c r="L106" s="79"/>
      <c r="P106" s="409" t="str">
        <f>J306</f>
        <v>penasco</v>
      </c>
      <c r="Q106" s="409">
        <f t="shared" ref="Q106:R106" si="102">K306</f>
        <v>35070</v>
      </c>
      <c r="R106" s="409">
        <f t="shared" si="102"/>
        <v>35590</v>
      </c>
    </row>
    <row r="107" spans="1:18">
      <c r="A107" t="s">
        <v>296</v>
      </c>
      <c r="C107" s="76">
        <v>0</v>
      </c>
      <c r="D107" s="79">
        <v>0</v>
      </c>
      <c r="E107" s="76">
        <v>0</v>
      </c>
      <c r="F107" s="79">
        <v>0</v>
      </c>
      <c r="G107" s="126" t="str">
        <f>IF(C107=0,"N/A",D107/C107)</f>
        <v>N/A</v>
      </c>
      <c r="H107" s="126" t="str">
        <f>IF(E107=0,"N/A",F107/E107)</f>
        <v>N/A</v>
      </c>
      <c r="I107" s="79"/>
      <c r="J107" s="79"/>
      <c r="P107" s="409" t="str">
        <f>J309</f>
        <v>pojoaque</v>
      </c>
      <c r="Q107" s="409" t="str">
        <f t="shared" ref="Q107:R107" si="103">K309</f>
        <v>N/A</v>
      </c>
      <c r="R107" s="409" t="str">
        <f t="shared" si="103"/>
        <v>N/A</v>
      </c>
    </row>
    <row r="108" spans="1:18">
      <c r="A108" t="s">
        <v>79</v>
      </c>
      <c r="B108" t="s">
        <v>35</v>
      </c>
      <c r="C108" s="76">
        <v>1</v>
      </c>
      <c r="D108" s="79">
        <v>18027.599999999999</v>
      </c>
      <c r="E108" s="76">
        <v>1</v>
      </c>
      <c r="F108" s="79">
        <v>18027.599999999999</v>
      </c>
      <c r="G108" s="79"/>
      <c r="H108" s="79"/>
      <c r="I108" s="79"/>
      <c r="J108" s="79" t="str">
        <f>A108</f>
        <v>deming</v>
      </c>
      <c r="K108" s="79">
        <f>G110</f>
        <v>18027.599999999999</v>
      </c>
      <c r="L108" s="79">
        <f>H110</f>
        <v>18027.599999999999</v>
      </c>
      <c r="M108" t="s">
        <v>675</v>
      </c>
      <c r="P108" s="409" t="str">
        <f>J312</f>
        <v>portales</v>
      </c>
      <c r="Q108" s="409">
        <f t="shared" ref="Q108:R108" si="104">K312</f>
        <v>32987</v>
      </c>
      <c r="R108" s="409">
        <f t="shared" si="104"/>
        <v>33177</v>
      </c>
    </row>
    <row r="109" spans="1:18">
      <c r="B109" t="s">
        <v>36</v>
      </c>
      <c r="C109" s="76">
        <v>0</v>
      </c>
      <c r="D109" s="79">
        <v>0</v>
      </c>
      <c r="E109" s="76">
        <v>0</v>
      </c>
      <c r="F109" s="79">
        <v>0</v>
      </c>
      <c r="G109" s="79"/>
      <c r="H109" s="79"/>
      <c r="I109" s="79"/>
      <c r="J109" s="79"/>
      <c r="P109" s="409" t="str">
        <f>J315</f>
        <v>quemado</v>
      </c>
      <c r="Q109" s="409" t="str">
        <f t="shared" ref="Q109:R109" si="105">K315</f>
        <v>N/A</v>
      </c>
      <c r="R109" s="409" t="str">
        <f t="shared" si="105"/>
        <v>N/A</v>
      </c>
    </row>
    <row r="110" spans="1:18">
      <c r="A110" t="s">
        <v>297</v>
      </c>
      <c r="C110" s="76">
        <v>1</v>
      </c>
      <c r="D110" s="79">
        <v>18027.599999999999</v>
      </c>
      <c r="E110" s="76">
        <v>1</v>
      </c>
      <c r="F110" s="79">
        <v>18027.599999999999</v>
      </c>
      <c r="G110" s="126">
        <f>IF(C110=0,"N/A",D110/C110)</f>
        <v>18027.599999999999</v>
      </c>
      <c r="H110" s="126">
        <f>IF(E110=0,"N/A",F110/E110)</f>
        <v>18027.599999999999</v>
      </c>
      <c r="I110" s="79"/>
      <c r="J110" s="79"/>
      <c r="P110" s="409" t="str">
        <f>J318</f>
        <v>questa</v>
      </c>
      <c r="Q110" s="409">
        <f t="shared" ref="Q110:R110" si="106">K318</f>
        <v>15986</v>
      </c>
      <c r="R110" s="409">
        <f t="shared" si="106"/>
        <v>15987</v>
      </c>
    </row>
    <row r="111" spans="1:18">
      <c r="A111" t="s">
        <v>80</v>
      </c>
      <c r="B111" t="s">
        <v>35</v>
      </c>
      <c r="C111" s="76">
        <v>0</v>
      </c>
      <c r="D111" s="79">
        <v>0</v>
      </c>
      <c r="E111" s="76">
        <v>0</v>
      </c>
      <c r="F111" s="79">
        <v>0</v>
      </c>
      <c r="G111" s="79"/>
      <c r="H111" s="79"/>
      <c r="I111" s="79"/>
      <c r="J111" s="79" t="str">
        <f>A111</f>
        <v>des moines</v>
      </c>
      <c r="K111" s="79" t="str">
        <f>G113</f>
        <v>N/A</v>
      </c>
      <c r="L111" s="79" t="str">
        <f>H113</f>
        <v>N/A</v>
      </c>
      <c r="M111" t="s">
        <v>675</v>
      </c>
      <c r="P111" s="409" t="str">
        <f>J321</f>
        <v>raton</v>
      </c>
      <c r="Q111" s="409" t="str">
        <f t="shared" ref="Q111:R111" si="107">K321</f>
        <v>N/A</v>
      </c>
      <c r="R111" s="409" t="str">
        <f t="shared" si="107"/>
        <v>N/A</v>
      </c>
    </row>
    <row r="112" spans="1:18">
      <c r="B112" t="s">
        <v>36</v>
      </c>
      <c r="C112" s="76">
        <v>0</v>
      </c>
      <c r="D112" s="79">
        <v>0</v>
      </c>
      <c r="E112" s="76">
        <v>0</v>
      </c>
      <c r="F112" s="79">
        <v>0</v>
      </c>
      <c r="G112" s="79"/>
      <c r="H112" s="79"/>
      <c r="I112" s="79"/>
      <c r="J112" s="79"/>
      <c r="K112" s="79"/>
      <c r="L112" s="79"/>
      <c r="P112" s="409" t="str">
        <f>J324</f>
        <v>red river valley charter school</v>
      </c>
      <c r="Q112" s="409" t="str">
        <f t="shared" ref="Q112:R112" si="108">K324</f>
        <v>N/A</v>
      </c>
      <c r="R112" s="409" t="str">
        <f t="shared" si="108"/>
        <v>N/A</v>
      </c>
    </row>
    <row r="113" spans="1:18">
      <c r="A113" t="s">
        <v>299</v>
      </c>
      <c r="C113" s="76">
        <v>0</v>
      </c>
      <c r="D113" s="79">
        <v>0</v>
      </c>
      <c r="E113" s="76">
        <v>0</v>
      </c>
      <c r="F113" s="79">
        <v>0</v>
      </c>
      <c r="G113" s="126" t="str">
        <f>IF(C113=0,"N/A",D113/C113)</f>
        <v>N/A</v>
      </c>
      <c r="H113" s="126" t="str">
        <f>IF(E113=0,"N/A",F113/E113)</f>
        <v>N/A</v>
      </c>
      <c r="I113" s="79"/>
      <c r="J113" s="79"/>
      <c r="P113" s="409" t="str">
        <f>J327</f>
        <v>reserve</v>
      </c>
      <c r="Q113" s="409" t="str">
        <f t="shared" ref="Q113:R113" si="109">K327</f>
        <v>N/A</v>
      </c>
      <c r="R113" s="409" t="str">
        <f t="shared" si="109"/>
        <v>N/A</v>
      </c>
    </row>
    <row r="114" spans="1:18">
      <c r="A114" t="s">
        <v>81</v>
      </c>
      <c r="B114" t="s">
        <v>35</v>
      </c>
      <c r="C114" s="76">
        <v>0</v>
      </c>
      <c r="D114" s="79">
        <v>0</v>
      </c>
      <c r="E114" s="76">
        <v>0</v>
      </c>
      <c r="F114" s="79">
        <v>0</v>
      </c>
      <c r="G114" s="79"/>
      <c r="H114" s="79"/>
      <c r="I114" s="79"/>
      <c r="J114" s="79" t="str">
        <f>A114</f>
        <v>dexter</v>
      </c>
      <c r="K114" s="79" t="str">
        <f>G116</f>
        <v>N/A</v>
      </c>
      <c r="L114" s="79" t="str">
        <f>H116</f>
        <v>N/A</v>
      </c>
      <c r="M114" t="s">
        <v>675</v>
      </c>
      <c r="P114" s="409" t="str">
        <f>J330</f>
        <v>rio rancho</v>
      </c>
      <c r="Q114" s="409">
        <f t="shared" ref="Q114:R114" si="110">K330</f>
        <v>22823.583768581761</v>
      </c>
      <c r="R114" s="409">
        <f t="shared" si="110"/>
        <v>22823.583768581761</v>
      </c>
    </row>
    <row r="115" spans="1:18">
      <c r="B115" t="s">
        <v>36</v>
      </c>
      <c r="C115" s="76">
        <v>0</v>
      </c>
      <c r="D115" s="79">
        <v>0</v>
      </c>
      <c r="E115" s="76">
        <v>0</v>
      </c>
      <c r="F115" s="79">
        <v>0</v>
      </c>
      <c r="G115" s="79"/>
      <c r="H115" s="79"/>
      <c r="I115" s="79"/>
      <c r="J115" s="79"/>
      <c r="P115" s="409" t="str">
        <f>J333</f>
        <v>roots and wings community charter school</v>
      </c>
      <c r="Q115" s="409" t="str">
        <f t="shared" ref="Q115:R115" si="111">K333</f>
        <v>N/A</v>
      </c>
      <c r="R115" s="409" t="str">
        <f t="shared" si="111"/>
        <v>N/A</v>
      </c>
    </row>
    <row r="116" spans="1:18">
      <c r="A116" t="s">
        <v>300</v>
      </c>
      <c r="C116" s="76">
        <v>0</v>
      </c>
      <c r="D116" s="79">
        <v>0</v>
      </c>
      <c r="E116" s="76">
        <v>0</v>
      </c>
      <c r="F116" s="79">
        <v>0</v>
      </c>
      <c r="G116" s="126" t="str">
        <f>IF(C116=0,"N/A",D116/C116)</f>
        <v>N/A</v>
      </c>
      <c r="H116" s="126" t="str">
        <f>IF(E116=0,"N/A",F116/E116)</f>
        <v>N/A</v>
      </c>
      <c r="I116" s="79"/>
      <c r="J116" s="79"/>
      <c r="P116" s="409" t="str">
        <f>J336</f>
        <v>roswell</v>
      </c>
      <c r="Q116" s="409">
        <f t="shared" ref="Q116:R116" si="112">K336</f>
        <v>30604.5</v>
      </c>
      <c r="R116" s="409">
        <f t="shared" si="112"/>
        <v>30604.5</v>
      </c>
    </row>
    <row r="117" spans="1:18">
      <c r="A117" t="s">
        <v>82</v>
      </c>
      <c r="B117" t="s">
        <v>35</v>
      </c>
      <c r="C117" s="76">
        <v>0</v>
      </c>
      <c r="D117" s="79">
        <v>0</v>
      </c>
      <c r="E117" s="76">
        <v>0</v>
      </c>
      <c r="F117" s="79">
        <v>0</v>
      </c>
      <c r="G117" s="79"/>
      <c r="H117" s="79"/>
      <c r="I117" s="79"/>
      <c r="J117" s="79" t="str">
        <f>A117</f>
        <v>dora</v>
      </c>
      <c r="K117" s="79" t="str">
        <f>G119</f>
        <v>N/A</v>
      </c>
      <c r="L117" s="79" t="str">
        <f>H119</f>
        <v>N/A</v>
      </c>
      <c r="M117" t="s">
        <v>675</v>
      </c>
      <c r="P117" s="409" t="str">
        <f>J339</f>
        <v>roy</v>
      </c>
      <c r="Q117" s="409" t="str">
        <f t="shared" ref="Q117:R117" si="113">K339</f>
        <v>N/A</v>
      </c>
      <c r="R117" s="409" t="str">
        <f t="shared" si="113"/>
        <v>N/A</v>
      </c>
    </row>
    <row r="118" spans="1:18">
      <c r="B118" t="s">
        <v>36</v>
      </c>
      <c r="C118" s="76">
        <v>0</v>
      </c>
      <c r="D118" s="79">
        <v>0</v>
      </c>
      <c r="E118" s="76">
        <v>0</v>
      </c>
      <c r="F118" s="79">
        <v>0</v>
      </c>
      <c r="G118" s="79"/>
      <c r="H118" s="79"/>
      <c r="I118" s="79"/>
      <c r="J118" s="79"/>
      <c r="K118" s="79"/>
      <c r="L118" s="79"/>
      <c r="P118" s="409" t="str">
        <f>J342</f>
        <v>ruidoso</v>
      </c>
      <c r="Q118" s="409">
        <f t="shared" ref="Q118:R118" si="114">K342</f>
        <v>28862</v>
      </c>
      <c r="R118" s="409">
        <f t="shared" si="114"/>
        <v>28862</v>
      </c>
    </row>
    <row r="119" spans="1:18">
      <c r="A119" t="s">
        <v>302</v>
      </c>
      <c r="C119" s="76">
        <v>0</v>
      </c>
      <c r="D119" s="79">
        <v>0</v>
      </c>
      <c r="E119" s="76">
        <v>0</v>
      </c>
      <c r="F119" s="79">
        <v>0</v>
      </c>
      <c r="G119" s="126" t="str">
        <f>IF(C119=0,"N/A",D119/C119)</f>
        <v>N/A</v>
      </c>
      <c r="H119" s="126" t="str">
        <f>IF(E119=0,"N/A",F119/E119)</f>
        <v>N/A</v>
      </c>
      <c r="I119" s="79"/>
      <c r="J119" s="79"/>
      <c r="P119" s="409" t="str">
        <f>J345</f>
        <v>san jon</v>
      </c>
      <c r="Q119" s="409" t="str">
        <f t="shared" ref="Q119:R119" si="115">K345</f>
        <v>N/A</v>
      </c>
      <c r="R119" s="409" t="str">
        <f t="shared" si="115"/>
        <v>N/A</v>
      </c>
    </row>
    <row r="120" spans="1:18">
      <c r="A120" t="s">
        <v>174</v>
      </c>
      <c r="B120" t="s">
        <v>35</v>
      </c>
      <c r="C120" s="76">
        <v>0</v>
      </c>
      <c r="D120" s="79">
        <v>0</v>
      </c>
      <c r="E120" s="76">
        <v>0</v>
      </c>
      <c r="F120" s="79">
        <v>0</v>
      </c>
      <c r="G120" s="79"/>
      <c r="H120" s="79"/>
      <c r="I120" s="79"/>
      <c r="J120" s="79" t="str">
        <f>A120</f>
        <v>dream dine charter school</v>
      </c>
      <c r="K120" s="79" t="str">
        <f>G122</f>
        <v>N/A</v>
      </c>
      <c r="L120" s="79" t="str">
        <f>H122</f>
        <v>N/A</v>
      </c>
      <c r="M120" t="s">
        <v>675</v>
      </c>
      <c r="P120" s="409" t="str">
        <f>J348</f>
        <v>sandoval academy of bilingual education</v>
      </c>
      <c r="Q120" s="409" t="str">
        <f t="shared" ref="Q120:R120" si="116">K348</f>
        <v>N/A</v>
      </c>
      <c r="R120" s="409" t="str">
        <f t="shared" si="116"/>
        <v>N/A</v>
      </c>
    </row>
    <row r="121" spans="1:18">
      <c r="B121" t="s">
        <v>36</v>
      </c>
      <c r="C121" s="76">
        <v>0</v>
      </c>
      <c r="D121" s="79">
        <v>0</v>
      </c>
      <c r="E121" s="76">
        <v>0</v>
      </c>
      <c r="F121" s="79">
        <v>0</v>
      </c>
      <c r="G121" s="79"/>
      <c r="H121" s="79"/>
      <c r="I121" s="79"/>
      <c r="J121" s="79"/>
      <c r="P121" s="409" t="str">
        <f>J351</f>
        <v>santa fe</v>
      </c>
      <c r="Q121" s="409">
        <f t="shared" ref="Q121:R121" si="117">K351</f>
        <v>31206.930107526885</v>
      </c>
      <c r="R121" s="409">
        <f t="shared" si="117"/>
        <v>31206.930107526885</v>
      </c>
    </row>
    <row r="122" spans="1:18">
      <c r="A122" t="s">
        <v>303</v>
      </c>
      <c r="C122" s="76">
        <v>0</v>
      </c>
      <c r="D122" s="79">
        <v>0</v>
      </c>
      <c r="E122" s="76">
        <v>0</v>
      </c>
      <c r="F122" s="79">
        <v>0</v>
      </c>
      <c r="G122" s="126" t="str">
        <f>IF(C122=0,"N/A",D122/C122)</f>
        <v>N/A</v>
      </c>
      <c r="H122" s="126" t="str">
        <f>IF(E122=0,"N/A",F122/E122)</f>
        <v>N/A</v>
      </c>
      <c r="I122" s="79"/>
      <c r="J122" s="79"/>
      <c r="P122" s="409" t="str">
        <f>J354</f>
        <v>santa rosa</v>
      </c>
      <c r="Q122" s="409" t="str">
        <f t="shared" ref="Q122:R122" si="118">K354</f>
        <v>N/A</v>
      </c>
      <c r="R122" s="409" t="str">
        <f t="shared" si="118"/>
        <v>N/A</v>
      </c>
    </row>
    <row r="123" spans="1:18">
      <c r="A123" t="s">
        <v>83</v>
      </c>
      <c r="B123" t="s">
        <v>35</v>
      </c>
      <c r="C123" s="76">
        <v>1</v>
      </c>
      <c r="D123" s="79">
        <v>45250</v>
      </c>
      <c r="E123" s="76">
        <v>1</v>
      </c>
      <c r="F123" s="79">
        <v>45750</v>
      </c>
      <c r="G123" s="79"/>
      <c r="H123" s="79"/>
      <c r="I123" s="79"/>
      <c r="J123" s="79" t="str">
        <f>A123</f>
        <v>dulce</v>
      </c>
      <c r="K123" s="79">
        <f>G125</f>
        <v>45250</v>
      </c>
      <c r="L123" s="79">
        <f>H125</f>
        <v>45750</v>
      </c>
      <c r="M123" t="s">
        <v>675</v>
      </c>
      <c r="P123" s="409" t="str">
        <f>J357</f>
        <v>school of dreams academy</v>
      </c>
      <c r="Q123" s="409">
        <f t="shared" ref="Q123:R123" si="119">K357</f>
        <v>31708</v>
      </c>
      <c r="R123" s="409">
        <f t="shared" si="119"/>
        <v>31708</v>
      </c>
    </row>
    <row r="124" spans="1:18">
      <c r="B124" t="s">
        <v>36</v>
      </c>
      <c r="C124" s="76">
        <v>0</v>
      </c>
      <c r="D124" s="79">
        <v>0</v>
      </c>
      <c r="E124" s="76">
        <v>0</v>
      </c>
      <c r="F124" s="79">
        <v>0</v>
      </c>
      <c r="G124" s="79"/>
      <c r="H124" s="79"/>
      <c r="I124" s="79"/>
      <c r="J124" s="79"/>
      <c r="K124" s="79"/>
      <c r="L124" s="79"/>
      <c r="P124" s="409" t="str">
        <f>J360</f>
        <v>silver city</v>
      </c>
      <c r="Q124" s="409">
        <f t="shared" ref="Q124:R124" si="120">K360</f>
        <v>33699.333333333336</v>
      </c>
      <c r="R124" s="409">
        <f t="shared" si="120"/>
        <v>33700.333333333336</v>
      </c>
    </row>
    <row r="125" spans="1:18">
      <c r="A125" t="s">
        <v>304</v>
      </c>
      <c r="C125" s="76">
        <v>1</v>
      </c>
      <c r="D125" s="79">
        <v>45250</v>
      </c>
      <c r="E125" s="76">
        <v>1</v>
      </c>
      <c r="F125" s="79">
        <v>45750</v>
      </c>
      <c r="G125" s="126">
        <f>IF(C125=0,"N/A",D125/C125)</f>
        <v>45250</v>
      </c>
      <c r="H125" s="126">
        <f>IF(E125=0,"N/A",F125/E125)</f>
        <v>45750</v>
      </c>
      <c r="I125" s="79"/>
      <c r="J125" s="79"/>
      <c r="P125" s="409" t="str">
        <f t="shared" ref="P125" si="121">J363</f>
        <v>six directions indigenous school</v>
      </c>
      <c r="Q125" s="409" t="str">
        <f t="shared" ref="Q125" si="122">K363</f>
        <v>N/A</v>
      </c>
      <c r="R125" s="409" t="str">
        <f t="shared" ref="R125" si="123">L363</f>
        <v>N/A</v>
      </c>
    </row>
    <row r="126" spans="1:18">
      <c r="A126" t="s">
        <v>84</v>
      </c>
      <c r="B126" t="s">
        <v>35</v>
      </c>
      <c r="C126" s="76">
        <v>0</v>
      </c>
      <c r="D126" s="79">
        <v>0</v>
      </c>
      <c r="E126" s="76">
        <v>0</v>
      </c>
      <c r="F126" s="79">
        <v>0</v>
      </c>
      <c r="G126" s="79"/>
      <c r="H126" s="79"/>
      <c r="I126" s="79"/>
      <c r="J126" s="79" t="str">
        <f>A126</f>
        <v>elida</v>
      </c>
      <c r="K126" s="79" t="str">
        <f>G128</f>
        <v>N/A</v>
      </c>
      <c r="L126" s="79" t="str">
        <f>H128</f>
        <v>N/A</v>
      </c>
      <c r="M126" t="s">
        <v>675</v>
      </c>
      <c r="P126" s="409" t="str">
        <f>J366</f>
        <v>socorro</v>
      </c>
      <c r="Q126" s="409">
        <f t="shared" ref="Q126:R126" si="124">K366</f>
        <v>36500</v>
      </c>
      <c r="R126" s="409">
        <f t="shared" si="124"/>
        <v>36500</v>
      </c>
    </row>
    <row r="127" spans="1:18">
      <c r="B127" t="s">
        <v>36</v>
      </c>
      <c r="C127" s="76">
        <v>0</v>
      </c>
      <c r="D127" s="79">
        <v>0</v>
      </c>
      <c r="E127" s="76">
        <v>0</v>
      </c>
      <c r="F127" s="79">
        <v>0</v>
      </c>
      <c r="G127" s="79"/>
      <c r="H127" s="79"/>
      <c r="I127" s="79"/>
      <c r="J127" s="79"/>
      <c r="P127" s="409" t="str">
        <f>J369</f>
        <v>south valley preparatory school</v>
      </c>
      <c r="Q127" s="409">
        <f t="shared" ref="Q127:R127" si="125">K369</f>
        <v>30000</v>
      </c>
      <c r="R127" s="409">
        <f t="shared" si="125"/>
        <v>30001</v>
      </c>
    </row>
    <row r="128" spans="1:18">
      <c r="A128" t="s">
        <v>307</v>
      </c>
      <c r="C128" s="76">
        <v>0</v>
      </c>
      <c r="D128" s="79">
        <v>0</v>
      </c>
      <c r="E128" s="76">
        <v>0</v>
      </c>
      <c r="F128" s="79">
        <v>0</v>
      </c>
      <c r="G128" s="126" t="str">
        <f>IF(C128=0,"N/A",D128/C128)</f>
        <v>N/A</v>
      </c>
      <c r="H128" s="126" t="str">
        <f>IF(E128=0,"N/A",F128/E128)</f>
        <v>N/A</v>
      </c>
      <c r="I128" s="79"/>
      <c r="J128" s="79"/>
      <c r="P128" s="409" t="str">
        <f>J372</f>
        <v>southwest aeronautics mathematics and science</v>
      </c>
      <c r="Q128" s="409" t="str">
        <f t="shared" ref="Q128:R128" si="126">K372</f>
        <v>N/A</v>
      </c>
      <c r="R128" s="409" t="str">
        <f t="shared" si="126"/>
        <v>N/A</v>
      </c>
    </row>
    <row r="129" spans="1:18">
      <c r="A129" t="s">
        <v>85</v>
      </c>
      <c r="B129" t="s">
        <v>35</v>
      </c>
      <c r="C129" s="76">
        <v>1</v>
      </c>
      <c r="D129" s="79">
        <v>43755</v>
      </c>
      <c r="E129" s="76">
        <v>1</v>
      </c>
      <c r="F129" s="79">
        <v>43775</v>
      </c>
      <c r="G129" s="79"/>
      <c r="H129" s="79"/>
      <c r="I129" s="79"/>
      <c r="J129" s="79" t="str">
        <f>A129</f>
        <v>espanola</v>
      </c>
      <c r="K129" s="79">
        <f>G131</f>
        <v>43755</v>
      </c>
      <c r="L129" s="79">
        <f>H131</f>
        <v>43775</v>
      </c>
      <c r="M129" t="s">
        <v>675</v>
      </c>
      <c r="P129" s="409" t="str">
        <f>J375</f>
        <v>southwest primary learning center</v>
      </c>
      <c r="Q129" s="409" t="str">
        <f t="shared" ref="Q129:R129" si="127">K375</f>
        <v>N/A</v>
      </c>
      <c r="R129" s="409" t="str">
        <f t="shared" si="127"/>
        <v>N/A</v>
      </c>
    </row>
    <row r="130" spans="1:18">
      <c r="B130" t="s">
        <v>36</v>
      </c>
      <c r="C130" s="76">
        <v>0</v>
      </c>
      <c r="D130" s="79">
        <v>0</v>
      </c>
      <c r="E130" s="76">
        <v>0</v>
      </c>
      <c r="F130" s="79">
        <v>0</v>
      </c>
      <c r="G130" s="79"/>
      <c r="H130" s="79"/>
      <c r="I130" s="79"/>
      <c r="J130" s="79"/>
      <c r="K130" s="79"/>
      <c r="L130" s="79"/>
      <c r="P130" s="409" t="str">
        <f>J378</f>
        <v>southwest secondary learning center</v>
      </c>
      <c r="Q130" s="409" t="str">
        <f t="shared" ref="Q130:R130" si="128">K378</f>
        <v>N/A</v>
      </c>
      <c r="R130" s="409" t="str">
        <f t="shared" si="128"/>
        <v>N/A</v>
      </c>
    </row>
    <row r="131" spans="1:18">
      <c r="A131" t="s">
        <v>308</v>
      </c>
      <c r="C131" s="76">
        <v>1</v>
      </c>
      <c r="D131" s="79">
        <v>43755</v>
      </c>
      <c r="E131" s="76">
        <v>1</v>
      </c>
      <c r="F131" s="79">
        <v>43775</v>
      </c>
      <c r="G131" s="126">
        <f>IF(C131=0,"N/A",D131/C131)</f>
        <v>43755</v>
      </c>
      <c r="H131" s="126">
        <f>IF(E131=0,"N/A",F131/E131)</f>
        <v>43775</v>
      </c>
      <c r="I131" s="79"/>
      <c r="J131" s="79"/>
      <c r="P131" s="409" t="str">
        <f>J381</f>
        <v>springer</v>
      </c>
      <c r="Q131" s="409" t="str">
        <f t="shared" ref="Q131:R131" si="129">K381</f>
        <v>N/A</v>
      </c>
      <c r="R131" s="409" t="str">
        <f t="shared" si="129"/>
        <v>N/A</v>
      </c>
    </row>
    <row r="132" spans="1:18">
      <c r="A132" t="s">
        <v>86</v>
      </c>
      <c r="B132" t="s">
        <v>35</v>
      </c>
      <c r="C132" s="76">
        <v>0</v>
      </c>
      <c r="D132" s="79">
        <v>0</v>
      </c>
      <c r="E132" s="76">
        <v>0</v>
      </c>
      <c r="F132" s="79">
        <v>0</v>
      </c>
      <c r="G132" s="79"/>
      <c r="H132" s="79"/>
      <c r="I132" s="79"/>
      <c r="J132" s="79" t="str">
        <f>A132</f>
        <v>estancia</v>
      </c>
      <c r="K132" s="79" t="str">
        <f>G134</f>
        <v>N/A</v>
      </c>
      <c r="L132" s="79" t="str">
        <f>H134</f>
        <v>N/A</v>
      </c>
      <c r="M132" t="s">
        <v>675</v>
      </c>
      <c r="P132" s="409" t="str">
        <f>J384</f>
        <v>T or C</v>
      </c>
      <c r="Q132" s="409" t="str">
        <f t="shared" ref="Q132:R132" si="130">K384</f>
        <v>N/A</v>
      </c>
      <c r="R132" s="409" t="str">
        <f t="shared" si="130"/>
        <v>N/A</v>
      </c>
    </row>
    <row r="133" spans="1:18">
      <c r="B133" t="s">
        <v>36</v>
      </c>
      <c r="C133" s="76">
        <v>0</v>
      </c>
      <c r="D133" s="79">
        <v>0</v>
      </c>
      <c r="E133" s="76">
        <v>0</v>
      </c>
      <c r="F133" s="79">
        <v>0</v>
      </c>
      <c r="G133" s="79"/>
      <c r="H133" s="79"/>
      <c r="I133" s="79"/>
      <c r="J133" s="79"/>
      <c r="P133" s="409" t="str">
        <f>J387</f>
        <v>taos</v>
      </c>
      <c r="Q133" s="409">
        <f t="shared" ref="Q133:R133" si="131">K387</f>
        <v>23866.5</v>
      </c>
      <c r="R133" s="409">
        <f t="shared" si="131"/>
        <v>23867.5</v>
      </c>
    </row>
    <row r="134" spans="1:18">
      <c r="A134" t="s">
        <v>309</v>
      </c>
      <c r="C134" s="76">
        <v>0</v>
      </c>
      <c r="D134" s="79">
        <v>0</v>
      </c>
      <c r="E134" s="76">
        <v>0</v>
      </c>
      <c r="F134" s="79">
        <v>0</v>
      </c>
      <c r="G134" s="126" t="str">
        <f>IF(C134=0,"N/A",D134/C134)</f>
        <v>N/A</v>
      </c>
      <c r="H134" s="126" t="str">
        <f>IF(E134=0,"N/A",F134/E134)</f>
        <v>N/A</v>
      </c>
      <c r="I134" s="79"/>
      <c r="J134" s="79"/>
      <c r="P134" s="409" t="str">
        <f>J390</f>
        <v>taos academy charter school</v>
      </c>
      <c r="Q134" s="409" t="str">
        <f t="shared" ref="Q134:R134" si="132">K390</f>
        <v>N/A</v>
      </c>
      <c r="R134" s="409" t="str">
        <f t="shared" si="132"/>
        <v>N/A</v>
      </c>
    </row>
    <row r="135" spans="1:18">
      <c r="A135" t="s">
        <v>177</v>
      </c>
      <c r="B135" t="s">
        <v>35</v>
      </c>
      <c r="C135" s="76">
        <v>0</v>
      </c>
      <c r="D135" s="79">
        <v>0</v>
      </c>
      <c r="E135" s="76">
        <v>0</v>
      </c>
      <c r="F135" s="79">
        <v>0</v>
      </c>
      <c r="G135" s="79"/>
      <c r="H135" s="79"/>
      <c r="I135" s="79"/>
      <c r="J135" s="79" t="str">
        <f>A135</f>
        <v>estancia valley clasical academy</v>
      </c>
      <c r="K135" s="79">
        <f>G137</f>
        <v>40000</v>
      </c>
      <c r="L135" s="79">
        <f>H137</f>
        <v>40000</v>
      </c>
      <c r="M135" t="s">
        <v>675</v>
      </c>
      <c r="P135" s="409" t="str">
        <f>J393</f>
        <v>taos integrated school of the arts</v>
      </c>
      <c r="Q135" s="409" t="str">
        <f t="shared" ref="Q135:R135" si="133">K393</f>
        <v>N/A</v>
      </c>
      <c r="R135" s="409" t="str">
        <f t="shared" si="133"/>
        <v>N/A</v>
      </c>
    </row>
    <row r="136" spans="1:18">
      <c r="B136" t="s">
        <v>36</v>
      </c>
      <c r="C136" s="76">
        <v>0.2</v>
      </c>
      <c r="D136" s="79">
        <v>8000</v>
      </c>
      <c r="E136" s="76">
        <v>0.2</v>
      </c>
      <c r="F136" s="79">
        <v>8000</v>
      </c>
      <c r="G136" s="79"/>
      <c r="H136" s="79"/>
      <c r="I136" s="79"/>
      <c r="J136" s="79"/>
      <c r="K136" s="79"/>
      <c r="L136" s="79"/>
      <c r="P136" s="409" t="str">
        <f>J396</f>
        <v>taos international school</v>
      </c>
      <c r="Q136" s="409" t="str">
        <f t="shared" ref="Q136:R136" si="134">K396</f>
        <v>N/A</v>
      </c>
      <c r="R136" s="409" t="str">
        <f t="shared" si="134"/>
        <v>N/A</v>
      </c>
    </row>
    <row r="137" spans="1:18">
      <c r="A137" t="s">
        <v>310</v>
      </c>
      <c r="C137" s="76">
        <v>0.2</v>
      </c>
      <c r="D137" s="79">
        <v>8000</v>
      </c>
      <c r="E137" s="76">
        <v>0.2</v>
      </c>
      <c r="F137" s="79">
        <v>8000</v>
      </c>
      <c r="G137" s="126">
        <f>IF(C137=0,"N/A",D137/C137)</f>
        <v>40000</v>
      </c>
      <c r="H137" s="126">
        <f>IF(E137=0,"N/A",F137/E137)</f>
        <v>40000</v>
      </c>
      <c r="I137" s="79"/>
      <c r="J137" s="79"/>
      <c r="P137" s="409" t="str">
        <f>J399</f>
        <v>tatum</v>
      </c>
      <c r="Q137" s="409" t="str">
        <f t="shared" ref="Q137:R137" si="135">K399</f>
        <v>N/A</v>
      </c>
      <c r="R137" s="409" t="str">
        <f t="shared" si="135"/>
        <v>N/A</v>
      </c>
    </row>
    <row r="138" spans="1:18">
      <c r="A138" t="s">
        <v>87</v>
      </c>
      <c r="B138" t="s">
        <v>35</v>
      </c>
      <c r="C138" s="76">
        <v>0</v>
      </c>
      <c r="D138" s="79">
        <v>0</v>
      </c>
      <c r="E138" s="76">
        <v>0</v>
      </c>
      <c r="F138" s="79">
        <v>0</v>
      </c>
      <c r="G138" s="79"/>
      <c r="H138" s="79"/>
      <c r="I138" s="79"/>
      <c r="J138" s="79" t="str">
        <f>A138</f>
        <v>eunice</v>
      </c>
      <c r="K138" s="79" t="str">
        <f>G140</f>
        <v>N/A</v>
      </c>
      <c r="L138" s="79" t="str">
        <f>H140</f>
        <v>N/A</v>
      </c>
      <c r="M138" t="s">
        <v>675</v>
      </c>
      <c r="P138" s="409" t="str">
        <f>J402</f>
        <v>technology leadership high school</v>
      </c>
      <c r="Q138" s="409" t="str">
        <f t="shared" ref="Q138:R138" si="136">K402</f>
        <v>N/A</v>
      </c>
      <c r="R138" s="409" t="str">
        <f t="shared" si="136"/>
        <v>N/A</v>
      </c>
    </row>
    <row r="139" spans="1:18">
      <c r="B139" t="s">
        <v>36</v>
      </c>
      <c r="C139" s="76">
        <v>0</v>
      </c>
      <c r="D139" s="79">
        <v>0</v>
      </c>
      <c r="E139" s="76">
        <v>0</v>
      </c>
      <c r="F139" s="79">
        <v>0</v>
      </c>
      <c r="G139" s="79"/>
      <c r="H139" s="79"/>
      <c r="I139" s="79"/>
      <c r="J139" s="79"/>
      <c r="P139" s="409" t="str">
        <f>J405</f>
        <v>texico</v>
      </c>
      <c r="Q139" s="409" t="str">
        <f t="shared" ref="Q139:R139" si="137">K405</f>
        <v>N/A</v>
      </c>
      <c r="R139" s="409" t="str">
        <f t="shared" si="137"/>
        <v>N/A</v>
      </c>
    </row>
    <row r="140" spans="1:18">
      <c r="A140" t="s">
        <v>311</v>
      </c>
      <c r="C140" s="76">
        <v>0</v>
      </c>
      <c r="D140" s="79">
        <v>0</v>
      </c>
      <c r="E140" s="76">
        <v>0</v>
      </c>
      <c r="F140" s="79">
        <v>0</v>
      </c>
      <c r="G140" s="126" t="str">
        <f>IF(C140=0,"N/A",D140/C140)</f>
        <v>N/A</v>
      </c>
      <c r="H140" s="126" t="str">
        <f>IF(E140=0,"N/A",F140/E140)</f>
        <v>N/A</v>
      </c>
      <c r="I140" s="79"/>
      <c r="J140" s="79"/>
      <c r="P140" s="409" t="str">
        <f>J408</f>
        <v>tierra adentro of new mexico</v>
      </c>
      <c r="Q140" s="409">
        <f t="shared" ref="Q140:R140" si="138">K408</f>
        <v>37600</v>
      </c>
      <c r="R140" s="409">
        <f t="shared" si="138"/>
        <v>37600</v>
      </c>
    </row>
    <row r="141" spans="1:18">
      <c r="A141" t="s">
        <v>178</v>
      </c>
      <c r="B141" t="s">
        <v>35</v>
      </c>
      <c r="C141" s="76">
        <v>0</v>
      </c>
      <c r="D141" s="79">
        <v>0</v>
      </c>
      <c r="E141" s="76">
        <v>0</v>
      </c>
      <c r="F141" s="79">
        <v>0</v>
      </c>
      <c r="G141" s="79"/>
      <c r="H141" s="79"/>
      <c r="I141" s="79"/>
      <c r="J141" s="79" t="str">
        <f>A141</f>
        <v>explore academy</v>
      </c>
      <c r="K141" s="79" t="str">
        <f>G143</f>
        <v>N/A</v>
      </c>
      <c r="L141" s="79" t="str">
        <f>H143</f>
        <v>N/A</v>
      </c>
      <c r="M141" t="s">
        <v>675</v>
      </c>
      <c r="P141" s="409" t="str">
        <f>J411</f>
        <v>tierra encantada charter school</v>
      </c>
      <c r="Q141" s="409" t="str">
        <f t="shared" ref="Q141:R141" si="139">K411</f>
        <v>N/A</v>
      </c>
      <c r="R141" s="409" t="str">
        <f t="shared" si="139"/>
        <v>N/A</v>
      </c>
    </row>
    <row r="142" spans="1:18">
      <c r="B142" t="s">
        <v>36</v>
      </c>
      <c r="C142" s="76">
        <v>0</v>
      </c>
      <c r="D142" s="79">
        <v>0</v>
      </c>
      <c r="E142" s="76">
        <v>0</v>
      </c>
      <c r="F142" s="79">
        <v>0</v>
      </c>
      <c r="G142" s="79"/>
      <c r="H142" s="79"/>
      <c r="I142" s="79"/>
      <c r="J142" s="79"/>
      <c r="K142" s="79"/>
      <c r="L142" s="79"/>
      <c r="P142" s="409" t="str">
        <f>J414</f>
        <v>tucumcari</v>
      </c>
      <c r="Q142" s="409">
        <f t="shared" ref="Q142:R142" si="140">K414</f>
        <v>12000</v>
      </c>
      <c r="R142" s="409">
        <f t="shared" si="140"/>
        <v>12120</v>
      </c>
    </row>
    <row r="143" spans="1:18">
      <c r="A143" t="s">
        <v>312</v>
      </c>
      <c r="C143" s="76">
        <v>0</v>
      </c>
      <c r="D143" s="79">
        <v>0</v>
      </c>
      <c r="E143" s="76">
        <v>0</v>
      </c>
      <c r="F143" s="79">
        <v>0</v>
      </c>
      <c r="G143" s="126" t="str">
        <f>IF(C143=0,"N/A",D143/C143)</f>
        <v>N/A</v>
      </c>
      <c r="H143" s="126" t="str">
        <f>IF(E143=0,"N/A",F143/E143)</f>
        <v>N/A</v>
      </c>
      <c r="I143" s="79"/>
      <c r="J143" s="79"/>
      <c r="P143" s="409" t="str">
        <f>J417</f>
        <v>tularosa</v>
      </c>
      <c r="Q143" s="409" t="str">
        <f t="shared" ref="Q143:R143" si="141">K417</f>
        <v>N/A</v>
      </c>
      <c r="R143" s="409" t="str">
        <f t="shared" si="141"/>
        <v>N/A</v>
      </c>
    </row>
    <row r="144" spans="1:18">
      <c r="A144" t="s">
        <v>88</v>
      </c>
      <c r="B144" t="s">
        <v>35</v>
      </c>
      <c r="C144" s="76">
        <v>2</v>
      </c>
      <c r="D144" s="79">
        <v>102078</v>
      </c>
      <c r="E144" s="76">
        <v>2</v>
      </c>
      <c r="F144" s="79">
        <v>102078</v>
      </c>
      <c r="G144" s="79"/>
      <c r="H144" s="79"/>
      <c r="I144" s="79"/>
      <c r="J144" s="79" t="str">
        <f>A144</f>
        <v>farmington</v>
      </c>
      <c r="K144" s="79">
        <f>G146</f>
        <v>51039</v>
      </c>
      <c r="L144" s="79">
        <f>H146</f>
        <v>51039</v>
      </c>
      <c r="M144" t="s">
        <v>675</v>
      </c>
      <c r="P144" s="409" t="str">
        <f>J420</f>
        <v>turquoise trail charter school</v>
      </c>
      <c r="Q144" s="409" t="str">
        <f t="shared" ref="Q144:R144" si="142">K420</f>
        <v>N/A</v>
      </c>
      <c r="R144" s="409" t="str">
        <f t="shared" si="142"/>
        <v>N/A</v>
      </c>
    </row>
    <row r="145" spans="1:18">
      <c r="B145" t="s">
        <v>36</v>
      </c>
      <c r="C145" s="76">
        <v>0</v>
      </c>
      <c r="D145" s="79">
        <v>0</v>
      </c>
      <c r="E145" s="76">
        <v>0</v>
      </c>
      <c r="F145" s="79">
        <v>0</v>
      </c>
      <c r="G145" s="79"/>
      <c r="H145" s="79"/>
      <c r="I145" s="79"/>
      <c r="J145" s="79"/>
      <c r="P145" s="409" t="str">
        <f>J423</f>
        <v>vaughn</v>
      </c>
      <c r="Q145" s="409" t="str">
        <f t="shared" ref="Q145:R145" si="143">K423</f>
        <v>N/A</v>
      </c>
      <c r="R145" s="409" t="str">
        <f t="shared" si="143"/>
        <v>N/A</v>
      </c>
    </row>
    <row r="146" spans="1:18">
      <c r="A146" t="s">
        <v>313</v>
      </c>
      <c r="C146" s="76">
        <v>2</v>
      </c>
      <c r="D146" s="79">
        <v>102078</v>
      </c>
      <c r="E146" s="76">
        <v>2</v>
      </c>
      <c r="F146" s="79">
        <v>102078</v>
      </c>
      <c r="G146" s="126">
        <f>IF(C146=0,"N/A",D146/C146)</f>
        <v>51039</v>
      </c>
      <c r="H146" s="126">
        <f>IF(E146=0,"N/A",F146/E146)</f>
        <v>51039</v>
      </c>
      <c r="I146" s="79"/>
      <c r="J146" s="79"/>
      <c r="P146" s="409" t="str">
        <f>J426</f>
        <v>wagon mound</v>
      </c>
      <c r="Q146" s="409" t="str">
        <f t="shared" ref="Q146:R146" si="144">K426</f>
        <v>N/A</v>
      </c>
      <c r="R146" s="409" t="str">
        <f t="shared" si="144"/>
        <v>N/A</v>
      </c>
    </row>
    <row r="147" spans="1:18">
      <c r="A147" t="s">
        <v>89</v>
      </c>
      <c r="B147" t="s">
        <v>35</v>
      </c>
      <c r="C147" s="76">
        <v>0</v>
      </c>
      <c r="D147" s="79">
        <v>0</v>
      </c>
      <c r="E147" s="76">
        <v>0</v>
      </c>
      <c r="F147" s="79">
        <v>0</v>
      </c>
      <c r="G147" s="79"/>
      <c r="H147" s="79"/>
      <c r="I147" s="79"/>
      <c r="J147" s="79" t="str">
        <f>A147</f>
        <v>floyd</v>
      </c>
      <c r="K147" s="79" t="str">
        <f>G149</f>
        <v>N/A</v>
      </c>
      <c r="L147" s="79" t="str">
        <f>H149</f>
        <v>N/A</v>
      </c>
      <c r="M147" t="s">
        <v>675</v>
      </c>
      <c r="P147" s="409" t="str">
        <f t="shared" ref="P147" si="145">J429</f>
        <v>walatowa charter high school</v>
      </c>
      <c r="Q147" s="409" t="str">
        <f t="shared" ref="Q147" si="146">K429</f>
        <v>N/A</v>
      </c>
      <c r="R147" s="409" t="str">
        <f t="shared" ref="R147" si="147">L429</f>
        <v>N/A</v>
      </c>
    </row>
    <row r="148" spans="1:18">
      <c r="B148" t="s">
        <v>36</v>
      </c>
      <c r="C148" s="76">
        <v>0</v>
      </c>
      <c r="D148" s="79">
        <v>0</v>
      </c>
      <c r="E148" s="76">
        <v>0</v>
      </c>
      <c r="F148" s="79">
        <v>0</v>
      </c>
      <c r="G148" s="79"/>
      <c r="H148" s="79"/>
      <c r="I148" s="79"/>
      <c r="J148" s="79"/>
      <c r="K148" s="79"/>
      <c r="L148" s="79"/>
      <c r="P148" s="409" t="str">
        <f>J432</f>
        <v>west las vegas</v>
      </c>
      <c r="Q148" s="409">
        <f t="shared" ref="Q148:R148" si="148">K432</f>
        <v>25708.142857142859</v>
      </c>
      <c r="R148" s="409">
        <f t="shared" si="148"/>
        <v>25709.142857142859</v>
      </c>
    </row>
    <row r="149" spans="1:18">
      <c r="A149" t="s">
        <v>314</v>
      </c>
      <c r="C149" s="76">
        <v>0</v>
      </c>
      <c r="D149" s="79">
        <v>0</v>
      </c>
      <c r="E149" s="76">
        <v>0</v>
      </c>
      <c r="F149" s="79">
        <v>0</v>
      </c>
      <c r="G149" s="126" t="str">
        <f>IF(C149=0,"N/A",D149/C149)</f>
        <v>N/A</v>
      </c>
      <c r="H149" s="126" t="str">
        <f>IF(E149=0,"N/A",F149/E149)</f>
        <v>N/A</v>
      </c>
      <c r="I149" s="79"/>
      <c r="J149" s="79"/>
      <c r="P149" s="409" t="str">
        <f>J435</f>
        <v>william w. and josephine dorn charter community school</v>
      </c>
      <c r="Q149" s="409" t="str">
        <f t="shared" ref="Q149:R149" si="149">K435</f>
        <v>N/A</v>
      </c>
      <c r="R149" s="409" t="str">
        <f t="shared" si="149"/>
        <v>N/A</v>
      </c>
    </row>
    <row r="150" spans="1:18">
      <c r="A150" t="s">
        <v>90</v>
      </c>
      <c r="B150" t="s">
        <v>35</v>
      </c>
      <c r="C150" s="76">
        <v>0</v>
      </c>
      <c r="D150" s="79">
        <v>0</v>
      </c>
      <c r="E150" s="76">
        <v>0</v>
      </c>
      <c r="F150" s="79">
        <v>0</v>
      </c>
      <c r="G150" s="79"/>
      <c r="H150" s="79"/>
      <c r="I150" s="79"/>
      <c r="J150" s="79" t="str">
        <f>A150</f>
        <v>fort sumner</v>
      </c>
      <c r="K150" s="79" t="str">
        <f>G152</f>
        <v>N/A</v>
      </c>
      <c r="L150" s="79" t="str">
        <f>H152</f>
        <v>N/A</v>
      </c>
      <c r="M150" t="s">
        <v>675</v>
      </c>
      <c r="P150" s="409" t="str">
        <f>J438</f>
        <v>zuni</v>
      </c>
      <c r="Q150" s="409" t="str">
        <f t="shared" ref="Q150:R150" si="150">K438</f>
        <v>N/A</v>
      </c>
      <c r="R150" s="409" t="str">
        <f t="shared" si="150"/>
        <v>N/A</v>
      </c>
    </row>
    <row r="151" spans="1:18">
      <c r="B151" t="s">
        <v>36</v>
      </c>
      <c r="C151" s="76">
        <v>0</v>
      </c>
      <c r="D151" s="79">
        <v>0</v>
      </c>
      <c r="E151" s="76">
        <v>0</v>
      </c>
      <c r="F151" s="79">
        <v>0</v>
      </c>
      <c r="G151" s="79"/>
      <c r="H151" s="79"/>
      <c r="I151" s="79"/>
      <c r="J151" s="79"/>
      <c r="P151" s="409" t="str">
        <f t="shared" ref="P151" si="151">J441</f>
        <v>cesar chavez community school</v>
      </c>
      <c r="Q151" s="409">
        <f>K441</f>
        <v>47134.011764705887</v>
      </c>
      <c r="R151" s="409">
        <f t="shared" ref="R151" si="152">L441</f>
        <v>50000</v>
      </c>
    </row>
    <row r="152" spans="1:18">
      <c r="A152" t="s">
        <v>315</v>
      </c>
      <c r="C152" s="76">
        <v>0</v>
      </c>
      <c r="D152" s="79">
        <v>0</v>
      </c>
      <c r="E152" s="76">
        <v>0</v>
      </c>
      <c r="F152" s="79">
        <v>0</v>
      </c>
      <c r="G152" s="126" t="str">
        <f>IF(C152=0,"N/A",D152/C152)</f>
        <v>N/A</v>
      </c>
      <c r="H152" s="126" t="str">
        <f>IF(E152=0,"N/A",F152/E152)</f>
        <v>N/A</v>
      </c>
      <c r="I152" s="79"/>
      <c r="J152" s="79"/>
      <c r="Q152" s="411">
        <f>SUM(Q6:Q151)</f>
        <v>1279804.515620667</v>
      </c>
      <c r="R152" s="411">
        <f>SUM(R6:R151)</f>
        <v>1293784.3042472366</v>
      </c>
    </row>
    <row r="153" spans="1:18">
      <c r="A153" t="s">
        <v>91</v>
      </c>
      <c r="B153" t="s">
        <v>35</v>
      </c>
      <c r="C153" s="76">
        <v>0</v>
      </c>
      <c r="D153" s="79">
        <v>0</v>
      </c>
      <c r="E153" s="76">
        <v>0</v>
      </c>
      <c r="F153" s="79">
        <v>0</v>
      </c>
      <c r="G153" s="79"/>
      <c r="H153" s="79"/>
      <c r="I153" s="79"/>
      <c r="J153" s="79" t="str">
        <f>A153</f>
        <v>gadsden</v>
      </c>
      <c r="K153" s="79" t="str">
        <f>G155</f>
        <v>N/A</v>
      </c>
      <c r="L153" s="79" t="str">
        <f>H155</f>
        <v>N/A</v>
      </c>
      <c r="M153" t="s">
        <v>675</v>
      </c>
      <c r="Q153" s="410">
        <f>Q152-K444</f>
        <v>0</v>
      </c>
      <c r="R153" s="410">
        <f>R152-L444</f>
        <v>0</v>
      </c>
    </row>
    <row r="154" spans="1:18">
      <c r="B154" t="s">
        <v>36</v>
      </c>
      <c r="C154" s="76">
        <v>0</v>
      </c>
      <c r="D154" s="79">
        <v>0</v>
      </c>
      <c r="E154" s="76">
        <v>0</v>
      </c>
      <c r="F154" s="79">
        <v>0</v>
      </c>
      <c r="G154" s="79"/>
      <c r="H154" s="79"/>
      <c r="I154" s="79"/>
      <c r="J154" s="79"/>
      <c r="K154" s="79"/>
      <c r="L154" s="79"/>
    </row>
    <row r="155" spans="1:18">
      <c r="A155" t="s">
        <v>316</v>
      </c>
      <c r="C155" s="76">
        <v>0</v>
      </c>
      <c r="D155" s="79">
        <v>0</v>
      </c>
      <c r="E155" s="76">
        <v>0</v>
      </c>
      <c r="F155" s="79">
        <v>0</v>
      </c>
      <c r="G155" s="126" t="str">
        <f>IF(C155=0,"N/A",D155/C155)</f>
        <v>N/A</v>
      </c>
      <c r="H155" s="126" t="str">
        <f>IF(E155=0,"N/A",F155/E155)</f>
        <v>N/A</v>
      </c>
      <c r="I155" s="79"/>
      <c r="J155" s="79"/>
    </row>
    <row r="156" spans="1:18">
      <c r="A156" t="s">
        <v>92</v>
      </c>
      <c r="B156" t="s">
        <v>35</v>
      </c>
      <c r="C156" s="76">
        <v>1</v>
      </c>
      <c r="D156" s="79">
        <v>73542</v>
      </c>
      <c r="E156" s="76">
        <v>1</v>
      </c>
      <c r="F156" s="79">
        <v>81335</v>
      </c>
      <c r="G156" s="79"/>
      <c r="H156" s="79"/>
      <c r="I156" s="79"/>
      <c r="J156" s="79" t="str">
        <f>A156</f>
        <v>gallup</v>
      </c>
      <c r="K156" s="79">
        <f>G158</f>
        <v>73542</v>
      </c>
      <c r="L156" s="79">
        <f>H158</f>
        <v>81335</v>
      </c>
      <c r="M156" t="s">
        <v>675</v>
      </c>
    </row>
    <row r="157" spans="1:18">
      <c r="B157" t="s">
        <v>36</v>
      </c>
      <c r="C157" s="76">
        <v>0</v>
      </c>
      <c r="D157" s="79">
        <v>0</v>
      </c>
      <c r="E157" s="76">
        <v>0</v>
      </c>
      <c r="F157" s="79">
        <v>0</v>
      </c>
      <c r="G157" s="79"/>
      <c r="H157" s="79"/>
      <c r="I157" s="79"/>
      <c r="J157" s="79"/>
    </row>
    <row r="158" spans="1:18">
      <c r="A158" t="s">
        <v>317</v>
      </c>
      <c r="C158" s="76">
        <v>1</v>
      </c>
      <c r="D158" s="79">
        <v>73542</v>
      </c>
      <c r="E158" s="76">
        <v>1</v>
      </c>
      <c r="F158" s="79">
        <v>81335</v>
      </c>
      <c r="G158" s="126">
        <f>IF(C158=0,"N/A",D158/C158)</f>
        <v>73542</v>
      </c>
      <c r="H158" s="126">
        <f>IF(E158=0,"N/A",F158/E158)</f>
        <v>81335</v>
      </c>
      <c r="I158" s="79"/>
      <c r="J158" s="79"/>
    </row>
    <row r="159" spans="1:18">
      <c r="A159" t="s">
        <v>179</v>
      </c>
      <c r="B159" t="s">
        <v>35</v>
      </c>
      <c r="C159" s="76">
        <v>0</v>
      </c>
      <c r="D159" s="79">
        <v>0</v>
      </c>
      <c r="E159" s="76">
        <v>0</v>
      </c>
      <c r="F159" s="79">
        <v>0</v>
      </c>
      <c r="G159" s="79"/>
      <c r="H159" s="79"/>
      <c r="I159" s="79"/>
      <c r="J159" s="79" t="str">
        <f>A159</f>
        <v>gilbert l. sena charter high school</v>
      </c>
      <c r="K159" s="79" t="str">
        <f>G161</f>
        <v>N/A</v>
      </c>
      <c r="L159" s="79" t="str">
        <f>H161</f>
        <v>N/A</v>
      </c>
      <c r="M159" t="s">
        <v>675</v>
      </c>
    </row>
    <row r="160" spans="1:18">
      <c r="B160" t="s">
        <v>36</v>
      </c>
      <c r="C160" s="76">
        <v>0</v>
      </c>
      <c r="D160" s="79">
        <v>0</v>
      </c>
      <c r="E160" s="76">
        <v>0</v>
      </c>
      <c r="F160" s="79">
        <v>0</v>
      </c>
      <c r="G160" s="79"/>
      <c r="H160" s="79"/>
      <c r="I160" s="79"/>
      <c r="J160" s="79"/>
      <c r="K160" s="79"/>
      <c r="L160" s="79"/>
    </row>
    <row r="161" spans="1:13">
      <c r="A161" t="s">
        <v>318</v>
      </c>
      <c r="C161" s="76">
        <v>0</v>
      </c>
      <c r="D161" s="79">
        <v>0</v>
      </c>
      <c r="E161" s="76">
        <v>0</v>
      </c>
      <c r="F161" s="79">
        <v>0</v>
      </c>
      <c r="G161" s="126" t="str">
        <f>IF(C161=0,"N/A",D161/C161)</f>
        <v>N/A</v>
      </c>
      <c r="H161" s="126" t="str">
        <f>IF(E161=0,"N/A",F161/E161)</f>
        <v>N/A</v>
      </c>
      <c r="I161" s="79"/>
      <c r="J161" s="79"/>
    </row>
    <row r="162" spans="1:13">
      <c r="A162" t="s">
        <v>93</v>
      </c>
      <c r="B162" t="s">
        <v>35</v>
      </c>
      <c r="C162" s="76">
        <v>0</v>
      </c>
      <c r="D162" s="79">
        <v>0</v>
      </c>
      <c r="E162" s="76">
        <v>0</v>
      </c>
      <c r="F162" s="79">
        <v>0</v>
      </c>
      <c r="G162" s="79"/>
      <c r="H162" s="79"/>
      <c r="I162" s="79"/>
      <c r="J162" s="79" t="str">
        <f>A162</f>
        <v>grady</v>
      </c>
      <c r="K162" s="79" t="str">
        <f>G164</f>
        <v>N/A</v>
      </c>
      <c r="L162" s="79" t="str">
        <f>H164</f>
        <v>N/A</v>
      </c>
      <c r="M162" t="s">
        <v>675</v>
      </c>
    </row>
    <row r="163" spans="1:13">
      <c r="B163" t="s">
        <v>36</v>
      </c>
      <c r="C163" s="76">
        <v>0</v>
      </c>
      <c r="D163" s="79">
        <v>0</v>
      </c>
      <c r="E163" s="76">
        <v>0</v>
      </c>
      <c r="F163" s="79">
        <v>0</v>
      </c>
      <c r="G163" s="79"/>
      <c r="H163" s="79"/>
      <c r="I163" s="79"/>
      <c r="J163" s="79"/>
    </row>
    <row r="164" spans="1:13">
      <c r="A164" t="s">
        <v>320</v>
      </c>
      <c r="C164" s="76">
        <v>0</v>
      </c>
      <c r="D164" s="79">
        <v>0</v>
      </c>
      <c r="E164" s="76">
        <v>0</v>
      </c>
      <c r="F164" s="79">
        <v>0</v>
      </c>
      <c r="G164" s="126" t="str">
        <f>IF(C164=0,"N/A",D164/C164)</f>
        <v>N/A</v>
      </c>
      <c r="H164" s="126" t="str">
        <f>IF(E164=0,"N/A",F164/E164)</f>
        <v>N/A</v>
      </c>
      <c r="I164" s="79"/>
      <c r="J164" s="79"/>
    </row>
    <row r="165" spans="1:13">
      <c r="A165" t="s">
        <v>94</v>
      </c>
      <c r="B165" t="s">
        <v>35</v>
      </c>
      <c r="C165" s="76">
        <v>0</v>
      </c>
      <c r="D165" s="79">
        <v>0</v>
      </c>
      <c r="E165" s="76">
        <v>0</v>
      </c>
      <c r="F165" s="79">
        <v>0</v>
      </c>
      <c r="G165" s="79"/>
      <c r="H165" s="79"/>
      <c r="I165" s="79"/>
      <c r="J165" s="79" t="str">
        <f>A165</f>
        <v>grants-cibola</v>
      </c>
      <c r="K165" s="79">
        <f>G167</f>
        <v>19273.75</v>
      </c>
      <c r="L165" s="79">
        <f>H167</f>
        <v>19418.294999999998</v>
      </c>
      <c r="M165" t="s">
        <v>675</v>
      </c>
    </row>
    <row r="166" spans="1:13">
      <c r="B166" t="s">
        <v>36</v>
      </c>
      <c r="C166" s="76">
        <v>4</v>
      </c>
      <c r="D166" s="79">
        <v>77095</v>
      </c>
      <c r="E166" s="76">
        <v>4</v>
      </c>
      <c r="F166" s="79">
        <v>77673.179999999993</v>
      </c>
      <c r="G166" s="79"/>
      <c r="H166" s="79"/>
      <c r="I166" s="79"/>
      <c r="J166" s="79"/>
      <c r="K166" s="79"/>
      <c r="L166" s="79"/>
    </row>
    <row r="167" spans="1:13">
      <c r="A167" t="s">
        <v>321</v>
      </c>
      <c r="C167" s="76">
        <v>4</v>
      </c>
      <c r="D167" s="79">
        <v>77095</v>
      </c>
      <c r="E167" s="76">
        <v>4</v>
      </c>
      <c r="F167" s="79">
        <v>77673.179999999993</v>
      </c>
      <c r="G167" s="126">
        <f>IF(C167=0,"N/A",D167/C167)</f>
        <v>19273.75</v>
      </c>
      <c r="H167" s="126">
        <f>IF(E167=0,"N/A",F167/E167)</f>
        <v>19418.294999999998</v>
      </c>
      <c r="I167" s="79"/>
      <c r="J167" s="79"/>
    </row>
    <row r="168" spans="1:13">
      <c r="A168" t="s">
        <v>237</v>
      </c>
      <c r="B168" t="s">
        <v>35</v>
      </c>
      <c r="C168" s="76">
        <v>0</v>
      </c>
      <c r="D168" s="79">
        <v>0</v>
      </c>
      <c r="E168" s="76">
        <v>0</v>
      </c>
      <c r="F168" s="79">
        <v>0</v>
      </c>
      <c r="G168" s="79"/>
      <c r="H168" s="79"/>
      <c r="I168" s="79"/>
      <c r="J168" s="79" t="str">
        <f>A168</f>
        <v>great academy (the)</v>
      </c>
      <c r="K168" s="79" t="str">
        <f>G170</f>
        <v>N/A</v>
      </c>
      <c r="L168" s="79" t="str">
        <f>H170</f>
        <v>N/A</v>
      </c>
      <c r="M168" t="s">
        <v>675</v>
      </c>
    </row>
    <row r="169" spans="1:13">
      <c r="B169" t="s">
        <v>36</v>
      </c>
      <c r="C169" s="76">
        <v>0</v>
      </c>
      <c r="D169" s="79">
        <v>0</v>
      </c>
      <c r="E169" s="76">
        <v>0</v>
      </c>
      <c r="F169" s="79">
        <v>0</v>
      </c>
      <c r="G169" s="79"/>
      <c r="H169" s="79"/>
      <c r="I169" s="79"/>
      <c r="J169" s="79"/>
    </row>
    <row r="170" spans="1:13">
      <c r="A170" t="s">
        <v>322</v>
      </c>
      <c r="C170" s="76">
        <v>0</v>
      </c>
      <c r="D170" s="79">
        <v>0</v>
      </c>
      <c r="E170" s="76">
        <v>0</v>
      </c>
      <c r="F170" s="79">
        <v>0</v>
      </c>
      <c r="G170" s="126" t="str">
        <f>IF(C170=0,"N/A",D170/C170)</f>
        <v>N/A</v>
      </c>
      <c r="H170" s="126" t="str">
        <f>IF(E170=0,"N/A",F170/E170)</f>
        <v>N/A</v>
      </c>
      <c r="I170" s="79"/>
      <c r="J170" s="79"/>
    </row>
    <row r="171" spans="1:13">
      <c r="A171" t="s">
        <v>96</v>
      </c>
      <c r="B171" t="s">
        <v>35</v>
      </c>
      <c r="C171" s="76">
        <v>0</v>
      </c>
      <c r="D171" s="79">
        <v>0</v>
      </c>
      <c r="E171" s="76">
        <v>0</v>
      </c>
      <c r="F171" s="79">
        <v>0</v>
      </c>
      <c r="G171" s="79"/>
      <c r="H171" s="79"/>
      <c r="I171" s="79"/>
      <c r="J171" s="79" t="str">
        <f>A171</f>
        <v>hagerman</v>
      </c>
      <c r="K171" s="79" t="str">
        <f>G173</f>
        <v>N/A</v>
      </c>
      <c r="L171" s="79" t="str">
        <f>H173</f>
        <v>N/A</v>
      </c>
      <c r="M171" t="s">
        <v>675</v>
      </c>
    </row>
    <row r="172" spans="1:13">
      <c r="B172" t="s">
        <v>36</v>
      </c>
      <c r="C172" s="76">
        <v>0</v>
      </c>
      <c r="D172" s="79">
        <v>0</v>
      </c>
      <c r="E172" s="76">
        <v>0</v>
      </c>
      <c r="F172" s="79">
        <v>0</v>
      </c>
      <c r="G172" s="79"/>
      <c r="H172" s="79"/>
      <c r="I172" s="79"/>
      <c r="J172" s="79"/>
      <c r="K172" s="79"/>
      <c r="L172" s="79"/>
    </row>
    <row r="173" spans="1:13">
      <c r="A173" t="s">
        <v>323</v>
      </c>
      <c r="C173" s="76">
        <v>0</v>
      </c>
      <c r="D173" s="79">
        <v>0</v>
      </c>
      <c r="E173" s="76">
        <v>0</v>
      </c>
      <c r="F173" s="79">
        <v>0</v>
      </c>
      <c r="G173" s="126" t="str">
        <f>IF(C173=0,"N/A",D173/C173)</f>
        <v>N/A</v>
      </c>
      <c r="H173" s="126" t="str">
        <f>IF(E173=0,"N/A",F173/E173)</f>
        <v>N/A</v>
      </c>
      <c r="I173" s="79"/>
      <c r="J173" s="79"/>
    </row>
    <row r="174" spans="1:13">
      <c r="A174" t="s">
        <v>97</v>
      </c>
      <c r="B174" t="s">
        <v>35</v>
      </c>
      <c r="C174" s="76">
        <v>0</v>
      </c>
      <c r="D174" s="79">
        <v>0</v>
      </c>
      <c r="E174" s="76">
        <v>0</v>
      </c>
      <c r="F174" s="79">
        <v>0</v>
      </c>
      <c r="G174" s="79"/>
      <c r="H174" s="79"/>
      <c r="I174" s="79"/>
      <c r="J174" s="79" t="str">
        <f>A174</f>
        <v>hatch</v>
      </c>
      <c r="K174" s="79" t="str">
        <f>G176</f>
        <v>N/A</v>
      </c>
      <c r="L174" s="79" t="str">
        <f>H176</f>
        <v>N/A</v>
      </c>
      <c r="M174" t="s">
        <v>675</v>
      </c>
    </row>
    <row r="175" spans="1:13">
      <c r="B175" t="s">
        <v>36</v>
      </c>
      <c r="C175" s="76">
        <v>0</v>
      </c>
      <c r="D175" s="79">
        <v>0</v>
      </c>
      <c r="E175" s="76">
        <v>0</v>
      </c>
      <c r="F175" s="79">
        <v>0</v>
      </c>
      <c r="G175" s="79"/>
      <c r="H175" s="79"/>
      <c r="I175" s="79"/>
      <c r="J175" s="79"/>
    </row>
    <row r="176" spans="1:13">
      <c r="A176" t="s">
        <v>324</v>
      </c>
      <c r="C176" s="76">
        <v>0</v>
      </c>
      <c r="D176" s="79">
        <v>0</v>
      </c>
      <c r="E176" s="76">
        <v>0</v>
      </c>
      <c r="F176" s="79">
        <v>0</v>
      </c>
      <c r="G176" s="126" t="str">
        <f>IF(C176=0,"N/A",D176/C176)</f>
        <v>N/A</v>
      </c>
      <c r="H176" s="126" t="str">
        <f>IF(E176=0,"N/A",F176/E176)</f>
        <v>N/A</v>
      </c>
      <c r="I176" s="79"/>
      <c r="J176" s="79"/>
    </row>
    <row r="177" spans="1:13">
      <c r="A177" t="s">
        <v>181</v>
      </c>
      <c r="B177" t="s">
        <v>35</v>
      </c>
      <c r="C177" s="76">
        <v>0</v>
      </c>
      <c r="D177" s="79">
        <v>0</v>
      </c>
      <c r="E177" s="76">
        <v>0</v>
      </c>
      <c r="F177" s="79">
        <v>0</v>
      </c>
      <c r="G177" s="79"/>
      <c r="H177" s="79"/>
      <c r="I177" s="79"/>
      <c r="J177" s="79" t="str">
        <f>A177</f>
        <v>health leadership high school</v>
      </c>
      <c r="K177" s="79" t="str">
        <f>G179</f>
        <v>N/A</v>
      </c>
      <c r="L177" s="79" t="str">
        <f>H179</f>
        <v>N/A</v>
      </c>
      <c r="M177" t="s">
        <v>675</v>
      </c>
    </row>
    <row r="178" spans="1:13">
      <c r="B178" t="s">
        <v>36</v>
      </c>
      <c r="C178" s="76">
        <v>0</v>
      </c>
      <c r="D178" s="79">
        <v>0</v>
      </c>
      <c r="E178" s="76">
        <v>0</v>
      </c>
      <c r="F178" s="79">
        <v>0</v>
      </c>
      <c r="G178" s="79"/>
      <c r="H178" s="79"/>
      <c r="I178" s="79"/>
      <c r="J178" s="79"/>
      <c r="K178" s="79"/>
      <c r="L178" s="79"/>
    </row>
    <row r="179" spans="1:13">
      <c r="A179" t="s">
        <v>325</v>
      </c>
      <c r="C179" s="76">
        <v>0</v>
      </c>
      <c r="D179" s="79">
        <v>0</v>
      </c>
      <c r="E179" s="76">
        <v>0</v>
      </c>
      <c r="F179" s="79">
        <v>0</v>
      </c>
      <c r="G179" s="126" t="str">
        <f>IF(C179=0,"N/A",D179/C179)</f>
        <v>N/A</v>
      </c>
      <c r="H179" s="126" t="str">
        <f>IF(E179=0,"N/A",F179/E179)</f>
        <v>N/A</v>
      </c>
      <c r="I179" s="79"/>
      <c r="J179" s="79"/>
    </row>
    <row r="180" spans="1:13">
      <c r="A180" t="s">
        <v>98</v>
      </c>
      <c r="B180" t="s">
        <v>35</v>
      </c>
      <c r="C180" s="76">
        <v>4</v>
      </c>
      <c r="D180" s="79">
        <v>123723</v>
      </c>
      <c r="E180" s="76">
        <v>4</v>
      </c>
      <c r="F180" s="79">
        <v>126356</v>
      </c>
      <c r="G180" s="79"/>
      <c r="H180" s="79"/>
      <c r="I180" s="79"/>
      <c r="J180" s="79" t="str">
        <f>A180</f>
        <v>hobbs</v>
      </c>
      <c r="K180" s="79">
        <f>G182</f>
        <v>25444</v>
      </c>
      <c r="L180" s="79">
        <f>H182</f>
        <v>25975.142857142859</v>
      </c>
      <c r="M180" t="s">
        <v>675</v>
      </c>
    </row>
    <row r="181" spans="1:13">
      <c r="B181" t="s">
        <v>36</v>
      </c>
      <c r="C181" s="76">
        <v>3</v>
      </c>
      <c r="D181" s="79">
        <v>54385</v>
      </c>
      <c r="E181" s="76">
        <v>3</v>
      </c>
      <c r="F181" s="79">
        <v>55470</v>
      </c>
      <c r="G181" s="79"/>
      <c r="H181" s="79"/>
      <c r="I181" s="79"/>
      <c r="J181" s="79"/>
    </row>
    <row r="182" spans="1:13">
      <c r="A182" t="s">
        <v>326</v>
      </c>
      <c r="C182" s="76">
        <v>7</v>
      </c>
      <c r="D182" s="79">
        <v>178108</v>
      </c>
      <c r="E182" s="76">
        <v>7</v>
      </c>
      <c r="F182" s="79">
        <v>181826</v>
      </c>
      <c r="G182" s="126">
        <f>IF(C182=0,"N/A",D182/C182)</f>
        <v>25444</v>
      </c>
      <c r="H182" s="126">
        <f>IF(E182=0,"N/A",F182/E182)</f>
        <v>25975.142857142859</v>
      </c>
      <c r="I182" s="79"/>
      <c r="J182" s="79"/>
    </row>
    <row r="183" spans="1:13">
      <c r="A183" t="s">
        <v>99</v>
      </c>
      <c r="B183" t="s">
        <v>35</v>
      </c>
      <c r="C183" s="76">
        <v>1</v>
      </c>
      <c r="D183" s="79">
        <v>29130</v>
      </c>
      <c r="E183" s="76">
        <v>1</v>
      </c>
      <c r="F183" s="79">
        <v>29131</v>
      </c>
      <c r="G183" s="79"/>
      <c r="H183" s="79"/>
      <c r="I183" s="79"/>
      <c r="J183" s="79" t="str">
        <f>A183</f>
        <v>hondo valley</v>
      </c>
      <c r="K183" s="79">
        <f>G185</f>
        <v>29130</v>
      </c>
      <c r="L183" s="79">
        <f>H185</f>
        <v>29131</v>
      </c>
      <c r="M183" t="s">
        <v>675</v>
      </c>
    </row>
    <row r="184" spans="1:13">
      <c r="B184" t="s">
        <v>36</v>
      </c>
      <c r="C184" s="76">
        <v>0</v>
      </c>
      <c r="D184" s="79">
        <v>0</v>
      </c>
      <c r="E184" s="76">
        <v>0</v>
      </c>
      <c r="F184" s="79">
        <v>0</v>
      </c>
      <c r="G184" s="79"/>
      <c r="H184" s="79"/>
      <c r="I184" s="79"/>
      <c r="J184" s="79"/>
      <c r="K184" s="79"/>
      <c r="L184" s="79"/>
    </row>
    <row r="185" spans="1:13">
      <c r="A185" t="s">
        <v>327</v>
      </c>
      <c r="C185" s="76">
        <v>1</v>
      </c>
      <c r="D185" s="79">
        <v>29130</v>
      </c>
      <c r="E185" s="76">
        <v>1</v>
      </c>
      <c r="F185" s="79">
        <v>29131</v>
      </c>
      <c r="G185" s="126">
        <f>IF(C185=0,"N/A",D185/C185)</f>
        <v>29130</v>
      </c>
      <c r="H185" s="126">
        <f>IF(E185=0,"N/A",F185/E185)</f>
        <v>29131</v>
      </c>
      <c r="I185" s="79"/>
      <c r="J185" s="79"/>
    </row>
    <row r="186" spans="1:13">
      <c r="A186" t="s">
        <v>182</v>
      </c>
      <c r="B186" t="s">
        <v>35</v>
      </c>
      <c r="C186" s="76">
        <v>0</v>
      </c>
      <c r="D186" s="79">
        <v>0</v>
      </c>
      <c r="E186" s="76">
        <v>0</v>
      </c>
      <c r="F186" s="79">
        <v>0</v>
      </c>
      <c r="G186" s="79"/>
      <c r="H186" s="79"/>
      <c r="I186" s="79"/>
      <c r="J186" s="79" t="str">
        <f>A186</f>
        <v>horizon academy west</v>
      </c>
      <c r="K186" s="79" t="str">
        <f>G188</f>
        <v>N/A</v>
      </c>
      <c r="L186" s="79" t="str">
        <f>H188</f>
        <v>N/A</v>
      </c>
      <c r="M186" t="s">
        <v>675</v>
      </c>
    </row>
    <row r="187" spans="1:13">
      <c r="B187" t="s">
        <v>36</v>
      </c>
      <c r="C187" s="76">
        <v>0</v>
      </c>
      <c r="D187" s="79">
        <v>0</v>
      </c>
      <c r="E187" s="76">
        <v>0</v>
      </c>
      <c r="F187" s="79">
        <v>0</v>
      </c>
      <c r="G187" s="79"/>
      <c r="H187" s="79"/>
      <c r="I187" s="79"/>
      <c r="J187" s="79"/>
    </row>
    <row r="188" spans="1:13">
      <c r="A188" t="s">
        <v>328</v>
      </c>
      <c r="C188" s="76">
        <v>0</v>
      </c>
      <c r="D188" s="79">
        <v>0</v>
      </c>
      <c r="E188" s="76">
        <v>0</v>
      </c>
      <c r="F188" s="79">
        <v>0</v>
      </c>
      <c r="G188" s="126" t="str">
        <f>IF(C188=0,"N/A",D188/C188)</f>
        <v>N/A</v>
      </c>
      <c r="H188" s="126" t="str">
        <f>IF(E188=0,"N/A",F188/E188)</f>
        <v>N/A</v>
      </c>
      <c r="I188" s="79"/>
      <c r="J188" s="79"/>
    </row>
    <row r="189" spans="1:13">
      <c r="A189" t="s">
        <v>100</v>
      </c>
      <c r="B189" t="s">
        <v>35</v>
      </c>
      <c r="C189" s="76">
        <v>0</v>
      </c>
      <c r="D189" s="79">
        <v>0</v>
      </c>
      <c r="E189" s="76">
        <v>0</v>
      </c>
      <c r="F189" s="79">
        <v>0</v>
      </c>
      <c r="G189" s="79"/>
      <c r="H189" s="79"/>
      <c r="I189" s="79"/>
      <c r="J189" s="79" t="str">
        <f>A189</f>
        <v>house</v>
      </c>
      <c r="K189" s="79" t="str">
        <f>G191</f>
        <v>N/A</v>
      </c>
      <c r="L189" s="79" t="str">
        <f>H191</f>
        <v>N/A</v>
      </c>
      <c r="M189" t="s">
        <v>675</v>
      </c>
    </row>
    <row r="190" spans="1:13">
      <c r="B190" t="s">
        <v>36</v>
      </c>
      <c r="C190" s="76">
        <v>0</v>
      </c>
      <c r="D190" s="79">
        <v>0</v>
      </c>
      <c r="E190" s="76">
        <v>0</v>
      </c>
      <c r="F190" s="79">
        <v>0</v>
      </c>
      <c r="G190" s="79"/>
      <c r="H190" s="79"/>
      <c r="I190" s="79"/>
      <c r="J190" s="79"/>
      <c r="K190" s="79"/>
      <c r="L190" s="79"/>
    </row>
    <row r="191" spans="1:13">
      <c r="A191" t="s">
        <v>329</v>
      </c>
      <c r="C191" s="76">
        <v>0</v>
      </c>
      <c r="D191" s="79">
        <v>0</v>
      </c>
      <c r="E191" s="76">
        <v>0</v>
      </c>
      <c r="F191" s="79">
        <v>0</v>
      </c>
      <c r="G191" s="126" t="str">
        <f>IF(C191=0,"N/A",D191/C191)</f>
        <v>N/A</v>
      </c>
      <c r="H191" s="126" t="str">
        <f>IF(E191=0,"N/A",F191/E191)</f>
        <v>N/A</v>
      </c>
      <c r="I191" s="79"/>
      <c r="J191" s="79"/>
    </row>
    <row r="192" spans="1:13">
      <c r="A192" t="s">
        <v>184</v>
      </c>
      <c r="B192" t="s">
        <v>35</v>
      </c>
      <c r="C192" s="76">
        <v>0</v>
      </c>
      <c r="D192" s="79">
        <v>0</v>
      </c>
      <c r="E192" s="76">
        <v>0</v>
      </c>
      <c r="F192" s="79">
        <v>0</v>
      </c>
      <c r="G192" s="79"/>
      <c r="H192" s="79"/>
      <c r="I192" s="79"/>
      <c r="J192" s="79" t="str">
        <f>A192</f>
        <v>j. paul taylor academy</v>
      </c>
      <c r="K192" s="79" t="str">
        <f>G194</f>
        <v>N/A</v>
      </c>
      <c r="L192" s="79" t="str">
        <f>H194</f>
        <v>N/A</v>
      </c>
      <c r="M192" t="s">
        <v>675</v>
      </c>
    </row>
    <row r="193" spans="1:13">
      <c r="B193" t="s">
        <v>36</v>
      </c>
      <c r="C193" s="76">
        <v>0</v>
      </c>
      <c r="D193" s="79">
        <v>0</v>
      </c>
      <c r="E193" s="76">
        <v>0</v>
      </c>
      <c r="F193" s="79">
        <v>0</v>
      </c>
      <c r="G193" s="79"/>
      <c r="H193" s="79"/>
      <c r="I193" s="79"/>
      <c r="J193" s="79"/>
    </row>
    <row r="194" spans="1:13">
      <c r="A194" t="s">
        <v>331</v>
      </c>
      <c r="C194" s="76">
        <v>0</v>
      </c>
      <c r="D194" s="79">
        <v>0</v>
      </c>
      <c r="E194" s="76">
        <v>0</v>
      </c>
      <c r="F194" s="79">
        <v>0</v>
      </c>
      <c r="G194" s="126" t="str">
        <f>IF(C194=0,"N/A",D194/C194)</f>
        <v>N/A</v>
      </c>
      <c r="H194" s="126" t="str">
        <f>IF(E194=0,"N/A",F194/E194)</f>
        <v>N/A</v>
      </c>
      <c r="I194" s="79"/>
      <c r="J194" s="79"/>
    </row>
    <row r="195" spans="1:13">
      <c r="A195" t="s">
        <v>101</v>
      </c>
      <c r="B195" t="s">
        <v>35</v>
      </c>
      <c r="C195" s="76">
        <v>0</v>
      </c>
      <c r="D195" s="79">
        <v>0</v>
      </c>
      <c r="E195" s="76">
        <v>0</v>
      </c>
      <c r="F195" s="79">
        <v>0</v>
      </c>
      <c r="G195" s="79"/>
      <c r="H195" s="79"/>
      <c r="I195" s="79"/>
      <c r="J195" s="79" t="str">
        <f>A195</f>
        <v>jal</v>
      </c>
      <c r="K195" s="79" t="str">
        <f>G197</f>
        <v>N/A</v>
      </c>
      <c r="L195" s="79" t="str">
        <f>H197</f>
        <v>N/A</v>
      </c>
      <c r="M195" t="s">
        <v>675</v>
      </c>
    </row>
    <row r="196" spans="1:13">
      <c r="B196" t="s">
        <v>36</v>
      </c>
      <c r="C196" s="76">
        <v>0</v>
      </c>
      <c r="D196" s="79">
        <v>0</v>
      </c>
      <c r="E196" s="76">
        <v>0</v>
      </c>
      <c r="F196" s="79">
        <v>0</v>
      </c>
      <c r="G196" s="79"/>
      <c r="H196" s="79"/>
      <c r="I196" s="79"/>
      <c r="J196" s="79"/>
      <c r="K196" s="79"/>
      <c r="L196" s="79"/>
    </row>
    <row r="197" spans="1:13">
      <c r="A197" t="s">
        <v>332</v>
      </c>
      <c r="C197" s="76">
        <v>0</v>
      </c>
      <c r="D197" s="79">
        <v>0</v>
      </c>
      <c r="E197" s="76">
        <v>0</v>
      </c>
      <c r="F197" s="79">
        <v>0</v>
      </c>
      <c r="G197" s="126" t="str">
        <f>IF(C197=0,"N/A",D197/C197)</f>
        <v>N/A</v>
      </c>
      <c r="H197" s="126" t="str">
        <f>IF(E197=0,"N/A",F197/E197)</f>
        <v>N/A</v>
      </c>
      <c r="I197" s="79"/>
      <c r="J197" s="79"/>
    </row>
    <row r="198" spans="1:13">
      <c r="A198" t="s">
        <v>102</v>
      </c>
      <c r="B198" t="s">
        <v>35</v>
      </c>
      <c r="C198" s="76">
        <v>1</v>
      </c>
      <c r="D198" s="79">
        <v>17027</v>
      </c>
      <c r="E198" s="76">
        <v>1</v>
      </c>
      <c r="F198" s="79">
        <v>17818</v>
      </c>
      <c r="G198" s="79"/>
      <c r="H198" s="79"/>
      <c r="I198" s="79"/>
      <c r="J198" s="79" t="str">
        <f>A198</f>
        <v>jemez mountain</v>
      </c>
      <c r="K198" s="79">
        <f>G200</f>
        <v>17027</v>
      </c>
      <c r="L198" s="79">
        <f>H200</f>
        <v>17818</v>
      </c>
      <c r="M198" t="s">
        <v>675</v>
      </c>
    </row>
    <row r="199" spans="1:13">
      <c r="B199" t="s">
        <v>36</v>
      </c>
      <c r="C199" s="76">
        <v>0</v>
      </c>
      <c r="D199" s="79">
        <v>0</v>
      </c>
      <c r="E199" s="76">
        <v>0</v>
      </c>
      <c r="F199" s="79">
        <v>0</v>
      </c>
      <c r="G199" s="79"/>
      <c r="H199" s="79"/>
      <c r="I199" s="79"/>
      <c r="J199" s="79"/>
    </row>
    <row r="200" spans="1:13">
      <c r="A200" t="s">
        <v>334</v>
      </c>
      <c r="C200" s="76">
        <v>1</v>
      </c>
      <c r="D200" s="79">
        <v>17027</v>
      </c>
      <c r="E200" s="76">
        <v>1</v>
      </c>
      <c r="F200" s="79">
        <v>17818</v>
      </c>
      <c r="G200" s="126">
        <f>IF(C200=0,"N/A",D200/C200)</f>
        <v>17027</v>
      </c>
      <c r="H200" s="126">
        <f>IF(E200=0,"N/A",F200/E200)</f>
        <v>17818</v>
      </c>
      <c r="I200" s="79"/>
      <c r="J200" s="79"/>
    </row>
    <row r="201" spans="1:13">
      <c r="A201" t="s">
        <v>103</v>
      </c>
      <c r="B201" t="s">
        <v>35</v>
      </c>
      <c r="C201" s="76">
        <v>1</v>
      </c>
      <c r="D201" s="79">
        <v>59173</v>
      </c>
      <c r="E201" s="76">
        <v>1</v>
      </c>
      <c r="F201" s="79">
        <v>59893</v>
      </c>
      <c r="G201" s="79"/>
      <c r="H201" s="79"/>
      <c r="I201" s="79"/>
      <c r="J201" s="79" t="str">
        <f>A201</f>
        <v>jemez valley</v>
      </c>
      <c r="K201" s="79">
        <f>G203</f>
        <v>33307</v>
      </c>
      <c r="L201" s="79">
        <f>H203</f>
        <v>33696.5</v>
      </c>
      <c r="M201" t="s">
        <v>675</v>
      </c>
    </row>
    <row r="202" spans="1:13">
      <c r="B202" t="s">
        <v>36</v>
      </c>
      <c r="C202" s="76">
        <v>1</v>
      </c>
      <c r="D202" s="79">
        <v>7441</v>
      </c>
      <c r="E202" s="76">
        <v>1</v>
      </c>
      <c r="F202" s="79">
        <v>7500</v>
      </c>
      <c r="G202" s="79"/>
      <c r="H202" s="79"/>
      <c r="I202" s="79"/>
      <c r="J202" s="79"/>
      <c r="K202" s="79"/>
      <c r="L202" s="79"/>
    </row>
    <row r="203" spans="1:13">
      <c r="A203" t="s">
        <v>335</v>
      </c>
      <c r="C203" s="76">
        <v>2</v>
      </c>
      <c r="D203" s="79">
        <v>66614</v>
      </c>
      <c r="E203" s="76">
        <v>2</v>
      </c>
      <c r="F203" s="79">
        <v>67393</v>
      </c>
      <c r="G203" s="126">
        <f>IF(C203=0,"N/A",D203/C203)</f>
        <v>33307</v>
      </c>
      <c r="H203" s="126">
        <f>IF(E203=0,"N/A",F203/E203)</f>
        <v>33696.5</v>
      </c>
      <c r="I203" s="79"/>
      <c r="J203" s="79"/>
    </row>
    <row r="204" spans="1:13">
      <c r="A204" t="s">
        <v>187</v>
      </c>
      <c r="B204" t="s">
        <v>35</v>
      </c>
      <c r="C204" s="76">
        <v>0</v>
      </c>
      <c r="D204" s="79">
        <v>0</v>
      </c>
      <c r="E204" s="76">
        <v>0</v>
      </c>
      <c r="F204" s="79">
        <v>0</v>
      </c>
      <c r="G204" s="79"/>
      <c r="H204" s="79"/>
      <c r="I204" s="79"/>
      <c r="J204" s="79" t="str">
        <f>A204</f>
        <v>la academia dolores huerta</v>
      </c>
      <c r="K204" s="79" t="str">
        <f>G206</f>
        <v>N/A</v>
      </c>
      <c r="L204" s="79" t="str">
        <f>H206</f>
        <v>N/A</v>
      </c>
      <c r="M204" t="s">
        <v>675</v>
      </c>
    </row>
    <row r="205" spans="1:13">
      <c r="B205" t="s">
        <v>36</v>
      </c>
      <c r="C205" s="76">
        <v>0</v>
      </c>
      <c r="D205" s="79">
        <v>0</v>
      </c>
      <c r="E205" s="76">
        <v>0</v>
      </c>
      <c r="F205" s="79">
        <v>0</v>
      </c>
      <c r="G205" s="79"/>
      <c r="H205" s="79"/>
      <c r="I205" s="79"/>
      <c r="J205" s="79"/>
    </row>
    <row r="206" spans="1:13">
      <c r="A206" t="s">
        <v>337</v>
      </c>
      <c r="C206" s="76">
        <v>0</v>
      </c>
      <c r="D206" s="79">
        <v>0</v>
      </c>
      <c r="E206" s="76">
        <v>0</v>
      </c>
      <c r="F206" s="79">
        <v>0</v>
      </c>
      <c r="G206" s="126" t="str">
        <f>IF(C206=0,"N/A",D206/C206)</f>
        <v>N/A</v>
      </c>
      <c r="H206" s="126" t="str">
        <f>IF(E206=0,"N/A",F206/E206)</f>
        <v>N/A</v>
      </c>
      <c r="I206" s="79"/>
      <c r="J206" s="79"/>
    </row>
    <row r="207" spans="1:13">
      <c r="A207" t="s">
        <v>188</v>
      </c>
      <c r="B207" t="s">
        <v>35</v>
      </c>
      <c r="C207" s="76">
        <v>0</v>
      </c>
      <c r="D207" s="79">
        <v>0</v>
      </c>
      <c r="E207" s="76">
        <v>0</v>
      </c>
      <c r="F207" s="79">
        <v>0</v>
      </c>
      <c r="G207" s="79"/>
      <c r="H207" s="79"/>
      <c r="I207" s="79"/>
      <c r="J207" s="79" t="str">
        <f>A207</f>
        <v>la promesa early learning center</v>
      </c>
      <c r="K207" s="79" t="str">
        <f>G209</f>
        <v>N/A</v>
      </c>
      <c r="L207" s="79" t="str">
        <f>H209</f>
        <v>N/A</v>
      </c>
      <c r="M207" t="s">
        <v>675</v>
      </c>
    </row>
    <row r="208" spans="1:13">
      <c r="B208" t="s">
        <v>36</v>
      </c>
      <c r="C208" s="76">
        <v>0</v>
      </c>
      <c r="D208" s="79">
        <v>0</v>
      </c>
      <c r="E208" s="76">
        <v>0</v>
      </c>
      <c r="F208" s="79">
        <v>0</v>
      </c>
      <c r="G208" s="79"/>
      <c r="H208" s="79"/>
      <c r="I208" s="79"/>
      <c r="J208" s="79"/>
      <c r="K208" s="79"/>
      <c r="L208" s="79"/>
    </row>
    <row r="209" spans="1:13">
      <c r="A209" t="s">
        <v>338</v>
      </c>
      <c r="C209" s="76">
        <v>0</v>
      </c>
      <c r="D209" s="79">
        <v>0</v>
      </c>
      <c r="E209" s="76">
        <v>0</v>
      </c>
      <c r="F209" s="79">
        <v>0</v>
      </c>
      <c r="G209" s="126" t="str">
        <f>IF(C209=0,"N/A",D209/C209)</f>
        <v>N/A</v>
      </c>
      <c r="H209" s="126" t="str">
        <f>IF(E209=0,"N/A",F209/E209)</f>
        <v>N/A</v>
      </c>
      <c r="I209" s="79"/>
      <c r="J209" s="79"/>
    </row>
    <row r="210" spans="1:13">
      <c r="A210" t="s">
        <v>189</v>
      </c>
      <c r="B210" t="s">
        <v>35</v>
      </c>
      <c r="C210" s="76">
        <v>0</v>
      </c>
      <c r="D210" s="79">
        <v>0</v>
      </c>
      <c r="E210" s="76">
        <v>0</v>
      </c>
      <c r="F210" s="79">
        <v>0</v>
      </c>
      <c r="G210" s="79"/>
      <c r="H210" s="79"/>
      <c r="I210" s="79"/>
      <c r="J210" s="79" t="str">
        <f>A210</f>
        <v>la resolana leadership academy</v>
      </c>
      <c r="K210" s="79" t="str">
        <f>G212</f>
        <v>N/A</v>
      </c>
      <c r="L210" s="79" t="str">
        <f>H212</f>
        <v>N/A</v>
      </c>
      <c r="M210" t="s">
        <v>675</v>
      </c>
    </row>
    <row r="211" spans="1:13">
      <c r="B211" t="s">
        <v>36</v>
      </c>
      <c r="C211" s="76">
        <v>0</v>
      </c>
      <c r="D211" s="79">
        <v>0</v>
      </c>
      <c r="E211" s="76">
        <v>0</v>
      </c>
      <c r="F211" s="79">
        <v>0</v>
      </c>
      <c r="G211" s="79"/>
      <c r="H211" s="79"/>
      <c r="I211" s="79"/>
      <c r="J211" s="79"/>
    </row>
    <row r="212" spans="1:13">
      <c r="A212" t="s">
        <v>339</v>
      </c>
      <c r="C212" s="76">
        <v>0</v>
      </c>
      <c r="D212" s="79">
        <v>0</v>
      </c>
      <c r="E212" s="76">
        <v>0</v>
      </c>
      <c r="F212" s="79">
        <v>0</v>
      </c>
      <c r="G212" s="126" t="str">
        <f>IF(C212=0,"N/A",D212/C212)</f>
        <v>N/A</v>
      </c>
      <c r="H212" s="126" t="str">
        <f>IF(E212=0,"N/A",F212/E212)</f>
        <v>N/A</v>
      </c>
      <c r="I212" s="79"/>
      <c r="J212" s="79"/>
    </row>
    <row r="213" spans="1:13">
      <c r="A213" t="s">
        <v>190</v>
      </c>
      <c r="B213" t="s">
        <v>35</v>
      </c>
      <c r="C213" s="76">
        <v>0</v>
      </c>
      <c r="D213" s="79">
        <v>0</v>
      </c>
      <c r="E213" s="76">
        <v>0</v>
      </c>
      <c r="F213" s="79">
        <v>0</v>
      </c>
      <c r="G213" s="79"/>
      <c r="H213" s="79"/>
      <c r="I213" s="79"/>
      <c r="J213" s="79" t="str">
        <f>A213</f>
        <v>la tierra montessori of the arts and sciences</v>
      </c>
      <c r="K213" s="79" t="str">
        <f>G215</f>
        <v>N/A</v>
      </c>
      <c r="L213" s="79" t="str">
        <f>H215</f>
        <v>N/A</v>
      </c>
      <c r="M213" t="s">
        <v>675</v>
      </c>
    </row>
    <row r="214" spans="1:13">
      <c r="B214" t="s">
        <v>36</v>
      </c>
      <c r="C214" s="76">
        <v>0</v>
      </c>
      <c r="D214" s="79">
        <v>0</v>
      </c>
      <c r="E214" s="76">
        <v>0</v>
      </c>
      <c r="F214" s="79">
        <v>0</v>
      </c>
      <c r="G214" s="79"/>
      <c r="H214" s="79"/>
      <c r="I214" s="79"/>
      <c r="J214" s="79"/>
      <c r="K214" s="79"/>
      <c r="L214" s="79"/>
    </row>
    <row r="215" spans="1:13">
      <c r="A215" t="s">
        <v>340</v>
      </c>
      <c r="C215" s="76">
        <v>0</v>
      </c>
      <c r="D215" s="79">
        <v>0</v>
      </c>
      <c r="E215" s="76">
        <v>0</v>
      </c>
      <c r="F215" s="79">
        <v>0</v>
      </c>
      <c r="G215" s="126" t="str">
        <f>IF(C215=0,"N/A",D215/C215)</f>
        <v>N/A</v>
      </c>
      <c r="H215" s="126" t="str">
        <f>IF(E215=0,"N/A",F215/E215)</f>
        <v>N/A</v>
      </c>
      <c r="I215" s="79"/>
      <c r="J215" s="79"/>
    </row>
    <row r="216" spans="1:13">
      <c r="A216" t="s">
        <v>104</v>
      </c>
      <c r="B216" t="s">
        <v>35</v>
      </c>
      <c r="C216" s="76">
        <v>0</v>
      </c>
      <c r="D216" s="79">
        <v>0</v>
      </c>
      <c r="E216" s="76">
        <v>0</v>
      </c>
      <c r="F216" s="79">
        <v>0</v>
      </c>
      <c r="G216" s="79"/>
      <c r="H216" s="79"/>
      <c r="I216" s="79"/>
      <c r="J216" s="79" t="str">
        <f>A216</f>
        <v>lake arthur</v>
      </c>
      <c r="K216" s="79" t="str">
        <f>G218</f>
        <v>N/A</v>
      </c>
      <c r="L216" s="79" t="str">
        <f>H218</f>
        <v>N/A</v>
      </c>
      <c r="M216" t="s">
        <v>675</v>
      </c>
    </row>
    <row r="217" spans="1:13">
      <c r="B217" t="s">
        <v>36</v>
      </c>
      <c r="C217" s="76">
        <v>0</v>
      </c>
      <c r="D217" s="79">
        <v>0</v>
      </c>
      <c r="E217" s="76">
        <v>0</v>
      </c>
      <c r="F217" s="79">
        <v>0</v>
      </c>
      <c r="G217" s="79"/>
      <c r="H217" s="79"/>
      <c r="I217" s="79"/>
      <c r="J217" s="79"/>
    </row>
    <row r="218" spans="1:13">
      <c r="A218" t="s">
        <v>341</v>
      </c>
      <c r="C218" s="76">
        <v>0</v>
      </c>
      <c r="D218" s="79">
        <v>0</v>
      </c>
      <c r="E218" s="76">
        <v>0</v>
      </c>
      <c r="F218" s="79">
        <v>0</v>
      </c>
      <c r="G218" s="126" t="str">
        <f>IF(C218=0,"N/A",D218/C218)</f>
        <v>N/A</v>
      </c>
      <c r="H218" s="126" t="str">
        <f>IF(E218=0,"N/A",F218/E218)</f>
        <v>N/A</v>
      </c>
      <c r="I218" s="79"/>
      <c r="J218" s="79"/>
    </row>
    <row r="219" spans="1:13">
      <c r="A219" t="s">
        <v>105</v>
      </c>
      <c r="B219" t="s">
        <v>35</v>
      </c>
      <c r="C219" s="76">
        <v>0</v>
      </c>
      <c r="D219" s="79">
        <v>0</v>
      </c>
      <c r="E219" s="76">
        <v>0</v>
      </c>
      <c r="F219" s="79">
        <v>0</v>
      </c>
      <c r="G219" s="79"/>
      <c r="H219" s="79"/>
      <c r="I219" s="79"/>
      <c r="J219" s="79" t="str">
        <f>A219</f>
        <v>las cruces</v>
      </c>
      <c r="K219" s="79" t="str">
        <f>G221</f>
        <v>N/A</v>
      </c>
      <c r="L219" s="79" t="str">
        <f>H221</f>
        <v>N/A</v>
      </c>
      <c r="M219" t="s">
        <v>675</v>
      </c>
    </row>
    <row r="220" spans="1:13">
      <c r="B220" t="s">
        <v>36</v>
      </c>
      <c r="C220" s="76">
        <v>0</v>
      </c>
      <c r="D220" s="79">
        <v>0</v>
      </c>
      <c r="E220" s="76">
        <v>0</v>
      </c>
      <c r="F220" s="79">
        <v>0</v>
      </c>
      <c r="G220" s="79"/>
      <c r="H220" s="79"/>
      <c r="I220" s="79"/>
      <c r="J220" s="79"/>
      <c r="K220" s="79"/>
      <c r="L220" s="79"/>
    </row>
    <row r="221" spans="1:13">
      <c r="A221" t="s">
        <v>342</v>
      </c>
      <c r="C221" s="76">
        <v>0</v>
      </c>
      <c r="D221" s="79">
        <v>0</v>
      </c>
      <c r="E221" s="76">
        <v>0</v>
      </c>
      <c r="F221" s="79">
        <v>0</v>
      </c>
      <c r="G221" s="126" t="str">
        <f>IF(C221=0,"N/A",D221/C221)</f>
        <v>N/A</v>
      </c>
      <c r="H221" s="126" t="str">
        <f>IF(E221=0,"N/A",F221/E221)</f>
        <v>N/A</v>
      </c>
      <c r="I221" s="79"/>
      <c r="J221" s="79"/>
    </row>
    <row r="222" spans="1:13">
      <c r="A222" t="s">
        <v>191</v>
      </c>
      <c r="B222" t="s">
        <v>35</v>
      </c>
      <c r="C222" s="76">
        <v>0</v>
      </c>
      <c r="D222" s="79">
        <v>0</v>
      </c>
      <c r="E222" s="76">
        <v>0</v>
      </c>
      <c r="F222" s="79">
        <v>0</v>
      </c>
      <c r="G222" s="79"/>
      <c r="H222" s="79"/>
      <c r="I222" s="79"/>
      <c r="J222" s="79" t="str">
        <f>A222</f>
        <v>las montanas charter high school</v>
      </c>
      <c r="K222" s="79" t="str">
        <f>G224</f>
        <v>N/A</v>
      </c>
      <c r="L222" s="79" t="str">
        <f>H224</f>
        <v>N/A</v>
      </c>
      <c r="M222" t="s">
        <v>675</v>
      </c>
    </row>
    <row r="223" spans="1:13">
      <c r="B223" t="s">
        <v>36</v>
      </c>
      <c r="C223" s="76">
        <v>0</v>
      </c>
      <c r="D223" s="79">
        <v>0</v>
      </c>
      <c r="E223" s="76">
        <v>0</v>
      </c>
      <c r="F223" s="79">
        <v>0</v>
      </c>
      <c r="G223" s="79"/>
      <c r="H223" s="79"/>
      <c r="I223" s="79"/>
      <c r="J223" s="79"/>
    </row>
    <row r="224" spans="1:13">
      <c r="A224" t="s">
        <v>343</v>
      </c>
      <c r="C224" s="76">
        <v>0</v>
      </c>
      <c r="D224" s="79">
        <v>0</v>
      </c>
      <c r="E224" s="76">
        <v>0</v>
      </c>
      <c r="F224" s="79">
        <v>0</v>
      </c>
      <c r="G224" s="126" t="str">
        <f>IF(C224=0,"N/A",D224/C224)</f>
        <v>N/A</v>
      </c>
      <c r="H224" s="126" t="str">
        <f>IF(E224=0,"N/A",F224/E224)</f>
        <v>N/A</v>
      </c>
      <c r="I224" s="79"/>
      <c r="J224" s="79"/>
    </row>
    <row r="225" spans="1:13">
      <c r="A225" t="s">
        <v>106</v>
      </c>
      <c r="B225" t="s">
        <v>35</v>
      </c>
      <c r="C225" s="76">
        <v>0</v>
      </c>
      <c r="D225" s="79">
        <v>0</v>
      </c>
      <c r="E225" s="76">
        <v>0</v>
      </c>
      <c r="F225" s="79">
        <v>0</v>
      </c>
      <c r="G225" s="79"/>
      <c r="H225" s="79"/>
      <c r="I225" s="79"/>
      <c r="J225" s="79" t="str">
        <f>A225</f>
        <v>las vegas city</v>
      </c>
      <c r="K225" s="79" t="str">
        <f>G227</f>
        <v>N/A</v>
      </c>
      <c r="L225" s="79" t="str">
        <f>H227</f>
        <v>N/A</v>
      </c>
      <c r="M225" t="s">
        <v>675</v>
      </c>
    </row>
    <row r="226" spans="1:13">
      <c r="B226" t="s">
        <v>36</v>
      </c>
      <c r="C226" s="76">
        <v>0</v>
      </c>
      <c r="D226" s="79">
        <v>0</v>
      </c>
      <c r="E226" s="76">
        <v>0</v>
      </c>
      <c r="F226" s="79">
        <v>0</v>
      </c>
      <c r="G226" s="79"/>
      <c r="H226" s="79"/>
      <c r="I226" s="79"/>
      <c r="J226" s="79"/>
      <c r="K226" s="79"/>
      <c r="L226" s="79"/>
    </row>
    <row r="227" spans="1:13">
      <c r="A227" t="s">
        <v>344</v>
      </c>
      <c r="C227" s="76">
        <v>0</v>
      </c>
      <c r="D227" s="79">
        <v>0</v>
      </c>
      <c r="E227" s="76">
        <v>0</v>
      </c>
      <c r="F227" s="79">
        <v>0</v>
      </c>
      <c r="G227" s="126" t="str">
        <f>IF(C227=0,"N/A",D227/C227)</f>
        <v>N/A</v>
      </c>
      <c r="H227" s="126" t="str">
        <f>IF(E227=0,"N/A",F227/E227)</f>
        <v>N/A</v>
      </c>
      <c r="I227" s="79"/>
      <c r="J227" s="79"/>
    </row>
    <row r="228" spans="1:13">
      <c r="A228" t="s">
        <v>107</v>
      </c>
      <c r="B228" t="s">
        <v>35</v>
      </c>
      <c r="C228" s="76">
        <v>0</v>
      </c>
      <c r="D228" s="79">
        <v>0</v>
      </c>
      <c r="E228" s="76">
        <v>0</v>
      </c>
      <c r="F228" s="79">
        <v>0</v>
      </c>
      <c r="G228" s="79"/>
      <c r="H228" s="79"/>
      <c r="I228" s="79"/>
      <c r="J228" s="79" t="str">
        <f>A228</f>
        <v>logan</v>
      </c>
      <c r="K228" s="79" t="str">
        <f>G230</f>
        <v>N/A</v>
      </c>
      <c r="L228" s="79" t="str">
        <f>H230</f>
        <v>N/A</v>
      </c>
      <c r="M228" t="s">
        <v>675</v>
      </c>
    </row>
    <row r="229" spans="1:13">
      <c r="B229" t="s">
        <v>36</v>
      </c>
      <c r="C229" s="76">
        <v>0</v>
      </c>
      <c r="D229" s="79">
        <v>0</v>
      </c>
      <c r="E229" s="76">
        <v>0</v>
      </c>
      <c r="F229" s="79">
        <v>0</v>
      </c>
      <c r="G229" s="79"/>
      <c r="H229" s="79"/>
      <c r="I229" s="79"/>
      <c r="J229" s="79"/>
    </row>
    <row r="230" spans="1:13">
      <c r="A230" t="s">
        <v>346</v>
      </c>
      <c r="C230" s="76">
        <v>0</v>
      </c>
      <c r="D230" s="79">
        <v>0</v>
      </c>
      <c r="E230" s="76">
        <v>0</v>
      </c>
      <c r="F230" s="79">
        <v>0</v>
      </c>
      <c r="G230" s="126" t="str">
        <f>IF(C230=0,"N/A",D230/C230)</f>
        <v>N/A</v>
      </c>
      <c r="H230" s="126" t="str">
        <f>IF(E230=0,"N/A",F230/E230)</f>
        <v>N/A</v>
      </c>
      <c r="I230" s="79"/>
      <c r="J230" s="79"/>
    </row>
    <row r="231" spans="1:13">
      <c r="A231" t="s">
        <v>108</v>
      </c>
      <c r="B231" t="s">
        <v>35</v>
      </c>
      <c r="C231" s="76">
        <v>0.53</v>
      </c>
      <c r="D231" s="79">
        <v>13792</v>
      </c>
      <c r="E231" s="76">
        <v>0.53</v>
      </c>
      <c r="F231" s="79">
        <v>13792</v>
      </c>
      <c r="G231" s="79"/>
      <c r="H231" s="79"/>
      <c r="I231" s="79"/>
      <c r="J231" s="79" t="str">
        <f>A231</f>
        <v>lordsburg</v>
      </c>
      <c r="K231" s="79">
        <f>G233</f>
        <v>26022.641509433961</v>
      </c>
      <c r="L231" s="79">
        <f>H233</f>
        <v>26022.641509433961</v>
      </c>
      <c r="M231" t="s">
        <v>675</v>
      </c>
    </row>
    <row r="232" spans="1:13">
      <c r="B232" t="s">
        <v>36</v>
      </c>
      <c r="C232" s="76">
        <v>0</v>
      </c>
      <c r="D232" s="79">
        <v>0</v>
      </c>
      <c r="E232" s="76">
        <v>0</v>
      </c>
      <c r="F232" s="79">
        <v>0</v>
      </c>
      <c r="G232" s="79"/>
      <c r="H232" s="79"/>
      <c r="I232" s="79"/>
      <c r="J232" s="79"/>
      <c r="K232" s="79"/>
      <c r="L232" s="79"/>
    </row>
    <row r="233" spans="1:13">
      <c r="A233" t="s">
        <v>347</v>
      </c>
      <c r="C233" s="76">
        <v>0.53</v>
      </c>
      <c r="D233" s="79">
        <v>13792</v>
      </c>
      <c r="E233" s="76">
        <v>0.53</v>
      </c>
      <c r="F233" s="79">
        <v>13792</v>
      </c>
      <c r="G233" s="126">
        <f>IF(C233=0,"N/A",D233/C233)</f>
        <v>26022.641509433961</v>
      </c>
      <c r="H233" s="126">
        <f>IF(E233=0,"N/A",F233/E233)</f>
        <v>26022.641509433961</v>
      </c>
      <c r="I233" s="79"/>
      <c r="J233" s="79"/>
    </row>
    <row r="234" spans="1:13">
      <c r="A234" t="s">
        <v>109</v>
      </c>
      <c r="B234" t="s">
        <v>35</v>
      </c>
      <c r="C234" s="76">
        <v>0</v>
      </c>
      <c r="D234" s="79">
        <v>0</v>
      </c>
      <c r="E234" s="76">
        <v>0</v>
      </c>
      <c r="F234" s="79">
        <v>0</v>
      </c>
      <c r="G234" s="79"/>
      <c r="H234" s="79"/>
      <c r="I234" s="79"/>
      <c r="J234" s="79" t="str">
        <f>A234</f>
        <v>los alamos</v>
      </c>
      <c r="K234" s="79" t="str">
        <f>G236</f>
        <v>N/A</v>
      </c>
      <c r="L234" s="79" t="str">
        <f>H236</f>
        <v>N/A</v>
      </c>
      <c r="M234" t="s">
        <v>675</v>
      </c>
    </row>
    <row r="235" spans="1:13">
      <c r="B235" t="s">
        <v>36</v>
      </c>
      <c r="C235" s="76">
        <v>0</v>
      </c>
      <c r="D235" s="79">
        <v>0</v>
      </c>
      <c r="E235" s="76">
        <v>0</v>
      </c>
      <c r="F235" s="79">
        <v>0</v>
      </c>
      <c r="G235" s="79"/>
      <c r="H235" s="79"/>
      <c r="I235" s="79"/>
      <c r="J235" s="79"/>
    </row>
    <row r="236" spans="1:13">
      <c r="A236" t="s">
        <v>348</v>
      </c>
      <c r="C236" s="76">
        <v>0</v>
      </c>
      <c r="D236" s="79">
        <v>0</v>
      </c>
      <c r="E236" s="76">
        <v>0</v>
      </c>
      <c r="F236" s="79">
        <v>0</v>
      </c>
      <c r="G236" s="126" t="str">
        <f>IF(C236=0,"N/A",D236/C236)</f>
        <v>N/A</v>
      </c>
      <c r="H236" s="126" t="str">
        <f>IF(E236=0,"N/A",F236/E236)</f>
        <v>N/A</v>
      </c>
      <c r="I236" s="79"/>
      <c r="J236" s="79"/>
    </row>
    <row r="237" spans="1:13">
      <c r="A237" t="s">
        <v>110</v>
      </c>
      <c r="B237" t="s">
        <v>35</v>
      </c>
      <c r="C237" s="76">
        <v>0</v>
      </c>
      <c r="D237" s="79">
        <v>0</v>
      </c>
      <c r="E237" s="76">
        <v>0</v>
      </c>
      <c r="F237" s="79">
        <v>0</v>
      </c>
      <c r="G237" s="79"/>
      <c r="H237" s="79"/>
      <c r="I237" s="79"/>
      <c r="J237" s="79" t="str">
        <f>A237</f>
        <v>los lunas</v>
      </c>
      <c r="K237" s="79" t="str">
        <f>G239</f>
        <v>N/A</v>
      </c>
      <c r="L237" s="79" t="str">
        <f>H239</f>
        <v>N/A</v>
      </c>
      <c r="M237" t="s">
        <v>675</v>
      </c>
    </row>
    <row r="238" spans="1:13">
      <c r="B238" t="s">
        <v>36</v>
      </c>
      <c r="C238" s="76">
        <v>0</v>
      </c>
      <c r="D238" s="79">
        <v>0</v>
      </c>
      <c r="E238" s="76">
        <v>0</v>
      </c>
      <c r="F238" s="79">
        <v>0</v>
      </c>
      <c r="G238" s="79"/>
      <c r="H238" s="79"/>
      <c r="I238" s="79"/>
      <c r="J238" s="79"/>
      <c r="K238" s="79"/>
      <c r="L238" s="79"/>
    </row>
    <row r="239" spans="1:13">
      <c r="A239" t="s">
        <v>349</v>
      </c>
      <c r="C239" s="76">
        <v>0</v>
      </c>
      <c r="D239" s="79">
        <v>0</v>
      </c>
      <c r="E239" s="76">
        <v>0</v>
      </c>
      <c r="F239" s="79">
        <v>0</v>
      </c>
      <c r="G239" s="126" t="str">
        <f>IF(C239=0,"N/A",D239/C239)</f>
        <v>N/A</v>
      </c>
      <c r="H239" s="126" t="str">
        <f>IF(E239=0,"N/A",F239/E239)</f>
        <v>N/A</v>
      </c>
      <c r="I239" s="79"/>
      <c r="J239" s="79"/>
    </row>
    <row r="240" spans="1:13">
      <c r="A240" t="s">
        <v>111</v>
      </c>
      <c r="B240" t="s">
        <v>35</v>
      </c>
      <c r="C240" s="76">
        <v>0</v>
      </c>
      <c r="D240" s="79">
        <v>0</v>
      </c>
      <c r="E240" s="76">
        <v>0</v>
      </c>
      <c r="F240" s="79">
        <v>0</v>
      </c>
      <c r="G240" s="79"/>
      <c r="H240" s="79"/>
      <c r="I240" s="79"/>
      <c r="J240" s="79" t="str">
        <f>A240</f>
        <v>loving</v>
      </c>
      <c r="K240" s="79" t="str">
        <f>G242</f>
        <v>N/A</v>
      </c>
      <c r="L240" s="79" t="str">
        <f>H242</f>
        <v>N/A</v>
      </c>
      <c r="M240" t="s">
        <v>675</v>
      </c>
    </row>
    <row r="241" spans="1:13">
      <c r="B241" t="s">
        <v>36</v>
      </c>
      <c r="C241" s="76">
        <v>0</v>
      </c>
      <c r="D241" s="79">
        <v>0</v>
      </c>
      <c r="E241" s="76">
        <v>0</v>
      </c>
      <c r="F241" s="79">
        <v>0</v>
      </c>
      <c r="G241" s="79"/>
      <c r="H241" s="79"/>
      <c r="I241" s="79"/>
      <c r="J241" s="79"/>
    </row>
    <row r="242" spans="1:13">
      <c r="A242" t="s">
        <v>351</v>
      </c>
      <c r="C242" s="76">
        <v>0</v>
      </c>
      <c r="D242" s="79">
        <v>0</v>
      </c>
      <c r="E242" s="76">
        <v>0</v>
      </c>
      <c r="F242" s="79">
        <v>0</v>
      </c>
      <c r="G242" s="126" t="str">
        <f>IF(C242=0,"N/A",D242/C242)</f>
        <v>N/A</v>
      </c>
      <c r="H242" s="126" t="str">
        <f>IF(E242=0,"N/A",F242/E242)</f>
        <v>N/A</v>
      </c>
      <c r="I242" s="79"/>
      <c r="J242" s="79"/>
    </row>
    <row r="243" spans="1:13">
      <c r="A243" t="s">
        <v>112</v>
      </c>
      <c r="B243" t="s">
        <v>35</v>
      </c>
      <c r="C243" s="76">
        <v>0</v>
      </c>
      <c r="D243" s="79">
        <v>0</v>
      </c>
      <c r="E243" s="76">
        <v>0</v>
      </c>
      <c r="F243" s="79">
        <v>0</v>
      </c>
      <c r="G243" s="79"/>
      <c r="H243" s="79"/>
      <c r="I243" s="79"/>
      <c r="J243" s="79" t="str">
        <f>A243</f>
        <v>lovington</v>
      </c>
      <c r="K243" s="79" t="str">
        <f>G245</f>
        <v>N/A</v>
      </c>
      <c r="L243" s="79" t="str">
        <f>H245</f>
        <v>N/A</v>
      </c>
      <c r="M243" t="s">
        <v>675</v>
      </c>
    </row>
    <row r="244" spans="1:13">
      <c r="B244" t="s">
        <v>36</v>
      </c>
      <c r="C244" s="76">
        <v>0</v>
      </c>
      <c r="D244" s="79">
        <v>0</v>
      </c>
      <c r="E244" s="76">
        <v>0</v>
      </c>
      <c r="F244" s="79">
        <v>0</v>
      </c>
      <c r="G244" s="79"/>
      <c r="H244" s="79"/>
      <c r="I244" s="79"/>
      <c r="J244" s="79"/>
      <c r="K244" s="79"/>
      <c r="L244" s="79"/>
    </row>
    <row r="245" spans="1:13">
      <c r="A245" t="s">
        <v>352</v>
      </c>
      <c r="C245" s="76">
        <v>0</v>
      </c>
      <c r="D245" s="79">
        <v>0</v>
      </c>
      <c r="E245" s="76">
        <v>0</v>
      </c>
      <c r="F245" s="79">
        <v>0</v>
      </c>
      <c r="G245" s="126" t="str">
        <f>IF(C245=0,"N/A",D245/C245)</f>
        <v>N/A</v>
      </c>
      <c r="H245" s="126" t="str">
        <f>IF(E245=0,"N/A",F245/E245)</f>
        <v>N/A</v>
      </c>
      <c r="I245" s="79"/>
      <c r="J245" s="79"/>
    </row>
    <row r="246" spans="1:13">
      <c r="A246" t="s">
        <v>113</v>
      </c>
      <c r="B246" t="s">
        <v>35</v>
      </c>
      <c r="C246" s="76">
        <v>0</v>
      </c>
      <c r="D246" s="79">
        <v>0</v>
      </c>
      <c r="E246" s="76">
        <v>0</v>
      </c>
      <c r="F246" s="79">
        <v>0</v>
      </c>
      <c r="G246" s="79"/>
      <c r="H246" s="79"/>
      <c r="I246" s="79"/>
      <c r="J246" s="79" t="str">
        <f>A246</f>
        <v>magdalena</v>
      </c>
      <c r="K246" s="79" t="str">
        <f>G248</f>
        <v>N/A</v>
      </c>
      <c r="L246" s="79" t="str">
        <f>H248</f>
        <v>N/A</v>
      </c>
      <c r="M246" t="s">
        <v>675</v>
      </c>
    </row>
    <row r="247" spans="1:13">
      <c r="B247" t="s">
        <v>36</v>
      </c>
      <c r="C247" s="76">
        <v>0</v>
      </c>
      <c r="D247" s="79">
        <v>0</v>
      </c>
      <c r="E247" s="76">
        <v>0</v>
      </c>
      <c r="F247" s="79">
        <v>0</v>
      </c>
      <c r="G247" s="79"/>
      <c r="H247" s="79"/>
      <c r="I247" s="79"/>
      <c r="J247" s="79"/>
    </row>
    <row r="248" spans="1:13">
      <c r="A248" t="s">
        <v>353</v>
      </c>
      <c r="C248" s="76">
        <v>0</v>
      </c>
      <c r="D248" s="79">
        <v>0</v>
      </c>
      <c r="E248" s="76">
        <v>0</v>
      </c>
      <c r="F248" s="79">
        <v>0</v>
      </c>
      <c r="G248" s="126" t="str">
        <f>IF(C248=0,"N/A",D248/C248)</f>
        <v>N/A</v>
      </c>
      <c r="H248" s="126" t="str">
        <f>IF(E248=0,"N/A",F248/E248)</f>
        <v>N/A</v>
      </c>
      <c r="I248" s="79"/>
      <c r="J248" s="79"/>
    </row>
    <row r="249" spans="1:13">
      <c r="A249" t="s">
        <v>194</v>
      </c>
      <c r="B249" t="s">
        <v>35</v>
      </c>
      <c r="C249" s="76">
        <v>0</v>
      </c>
      <c r="D249" s="79">
        <v>0</v>
      </c>
      <c r="E249" s="76">
        <v>0</v>
      </c>
      <c r="F249" s="79">
        <v>0</v>
      </c>
      <c r="G249" s="79"/>
      <c r="H249" s="79"/>
      <c r="I249" s="79"/>
      <c r="J249" s="79" t="str">
        <f>A249</f>
        <v>masters program (the)</v>
      </c>
      <c r="K249" s="79" t="str">
        <f>G251</f>
        <v>N/A</v>
      </c>
      <c r="L249" s="79" t="str">
        <f>H251</f>
        <v>N/A</v>
      </c>
      <c r="M249" t="s">
        <v>675</v>
      </c>
    </row>
    <row r="250" spans="1:13">
      <c r="B250" t="s">
        <v>36</v>
      </c>
      <c r="C250" s="76">
        <v>0</v>
      </c>
      <c r="D250" s="79">
        <v>0</v>
      </c>
      <c r="E250" s="76">
        <v>0</v>
      </c>
      <c r="F250" s="79">
        <v>0</v>
      </c>
      <c r="G250" s="79"/>
      <c r="H250" s="79"/>
      <c r="I250" s="79"/>
      <c r="J250" s="79"/>
      <c r="K250" s="79"/>
      <c r="L250" s="79"/>
    </row>
    <row r="251" spans="1:13">
      <c r="A251" t="s">
        <v>354</v>
      </c>
      <c r="C251" s="76">
        <v>0</v>
      </c>
      <c r="D251" s="79">
        <v>0</v>
      </c>
      <c r="E251" s="76">
        <v>0</v>
      </c>
      <c r="F251" s="79">
        <v>0</v>
      </c>
      <c r="G251" s="126" t="str">
        <f>IF(C251=0,"N/A",D251/C251)</f>
        <v>N/A</v>
      </c>
      <c r="H251" s="126" t="str">
        <f>IF(E251=0,"N/A",F251/E251)</f>
        <v>N/A</v>
      </c>
      <c r="I251" s="79"/>
      <c r="J251" s="79"/>
    </row>
    <row r="252" spans="1:13">
      <c r="A252" t="s">
        <v>114</v>
      </c>
      <c r="B252" t="s">
        <v>35</v>
      </c>
      <c r="C252" s="76">
        <v>0</v>
      </c>
      <c r="D252" s="79">
        <v>0</v>
      </c>
      <c r="E252" s="76">
        <v>0</v>
      </c>
      <c r="F252" s="79">
        <v>0</v>
      </c>
      <c r="G252" s="79"/>
      <c r="H252" s="79"/>
      <c r="I252" s="79"/>
      <c r="J252" s="79" t="str">
        <f>A252</f>
        <v>maxwell</v>
      </c>
      <c r="K252" s="79" t="str">
        <f>G254</f>
        <v>N/A</v>
      </c>
      <c r="L252" s="79" t="str">
        <f>H254</f>
        <v>N/A</v>
      </c>
      <c r="M252" t="s">
        <v>675</v>
      </c>
    </row>
    <row r="253" spans="1:13">
      <c r="B253" t="s">
        <v>36</v>
      </c>
      <c r="C253" s="76">
        <v>0</v>
      </c>
      <c r="D253" s="79">
        <v>0</v>
      </c>
      <c r="E253" s="76">
        <v>0</v>
      </c>
      <c r="F253" s="79">
        <v>0</v>
      </c>
      <c r="G253" s="79"/>
      <c r="H253" s="79"/>
      <c r="I253" s="79"/>
      <c r="J253" s="79"/>
    </row>
    <row r="254" spans="1:13">
      <c r="A254" t="s">
        <v>355</v>
      </c>
      <c r="C254" s="76">
        <v>0</v>
      </c>
      <c r="D254" s="79">
        <v>0</v>
      </c>
      <c r="E254" s="76">
        <v>0</v>
      </c>
      <c r="F254" s="79">
        <v>0</v>
      </c>
      <c r="G254" s="126" t="str">
        <f>IF(C254=0,"N/A",D254/C254)</f>
        <v>N/A</v>
      </c>
      <c r="H254" s="126" t="str">
        <f>IF(E254=0,"N/A",F254/E254)</f>
        <v>N/A</v>
      </c>
      <c r="I254" s="79"/>
      <c r="J254" s="79"/>
    </row>
    <row r="255" spans="1:13">
      <c r="A255" t="s">
        <v>195</v>
      </c>
      <c r="B255" t="s">
        <v>35</v>
      </c>
      <c r="C255" s="76">
        <v>0</v>
      </c>
      <c r="D255" s="79">
        <v>0</v>
      </c>
      <c r="E255" s="76">
        <v>0</v>
      </c>
      <c r="F255" s="79">
        <v>0</v>
      </c>
      <c r="G255" s="79"/>
      <c r="H255" s="79"/>
      <c r="I255" s="79"/>
      <c r="J255" s="79" t="str">
        <f>A255</f>
        <v>mccurdy charter school</v>
      </c>
      <c r="K255" s="79" t="str">
        <f>G257</f>
        <v>N/A</v>
      </c>
      <c r="L255" s="79" t="str">
        <f>H257</f>
        <v>N/A</v>
      </c>
      <c r="M255" t="s">
        <v>675</v>
      </c>
    </row>
    <row r="256" spans="1:13">
      <c r="B256" t="s">
        <v>36</v>
      </c>
      <c r="C256" s="76">
        <v>0</v>
      </c>
      <c r="D256" s="79">
        <v>0</v>
      </c>
      <c r="E256" s="76">
        <v>0</v>
      </c>
      <c r="F256" s="79">
        <v>0</v>
      </c>
      <c r="G256" s="79"/>
      <c r="H256" s="79"/>
      <c r="I256" s="79"/>
      <c r="J256" s="79"/>
      <c r="K256" s="79"/>
      <c r="L256" s="79"/>
    </row>
    <row r="257" spans="1:13">
      <c r="A257" t="s">
        <v>356</v>
      </c>
      <c r="C257" s="76">
        <v>0</v>
      </c>
      <c r="D257" s="79">
        <v>0</v>
      </c>
      <c r="E257" s="76">
        <v>0</v>
      </c>
      <c r="F257" s="79">
        <v>0</v>
      </c>
      <c r="G257" s="126" t="str">
        <f>IF(C257=0,"N/A",D257/C257)</f>
        <v>N/A</v>
      </c>
      <c r="H257" s="126" t="str">
        <f>IF(E257=0,"N/A",F257/E257)</f>
        <v>N/A</v>
      </c>
      <c r="I257" s="79"/>
      <c r="J257" s="79"/>
    </row>
    <row r="258" spans="1:13">
      <c r="A258" t="s">
        <v>196</v>
      </c>
      <c r="B258" t="s">
        <v>35</v>
      </c>
      <c r="C258" s="76">
        <v>0</v>
      </c>
      <c r="D258" s="79">
        <v>0</v>
      </c>
      <c r="E258" s="76">
        <v>0</v>
      </c>
      <c r="F258" s="79">
        <v>0</v>
      </c>
      <c r="G258" s="79"/>
      <c r="H258" s="79"/>
      <c r="I258" s="79"/>
      <c r="J258" s="79" t="str">
        <f>A258</f>
        <v>media arts collaborative charter school</v>
      </c>
      <c r="K258" s="79" t="str">
        <f>G260</f>
        <v>N/A</v>
      </c>
      <c r="L258" s="79" t="str">
        <f>H260</f>
        <v>N/A</v>
      </c>
      <c r="M258" t="s">
        <v>675</v>
      </c>
    </row>
    <row r="259" spans="1:13">
      <c r="B259" t="s">
        <v>36</v>
      </c>
      <c r="C259" s="76">
        <v>0</v>
      </c>
      <c r="D259" s="79">
        <v>0</v>
      </c>
      <c r="E259" s="76">
        <v>0</v>
      </c>
      <c r="F259" s="79">
        <v>0</v>
      </c>
      <c r="G259" s="79"/>
      <c r="H259" s="79"/>
      <c r="I259" s="79"/>
      <c r="J259" s="79"/>
    </row>
    <row r="260" spans="1:13">
      <c r="A260" t="s">
        <v>357</v>
      </c>
      <c r="C260" s="76">
        <v>0</v>
      </c>
      <c r="D260" s="79">
        <v>0</v>
      </c>
      <c r="E260" s="76">
        <v>0</v>
      </c>
      <c r="F260" s="79">
        <v>0</v>
      </c>
      <c r="G260" s="126" t="str">
        <f>IF(C260=0,"N/A",D260/C260)</f>
        <v>N/A</v>
      </c>
      <c r="H260" s="126" t="str">
        <f>IF(E260=0,"N/A",F260/E260)</f>
        <v>N/A</v>
      </c>
      <c r="I260" s="79"/>
      <c r="J260" s="79"/>
    </row>
    <row r="261" spans="1:13">
      <c r="A261" t="s">
        <v>115</v>
      </c>
      <c r="B261" t="s">
        <v>35</v>
      </c>
      <c r="C261" s="76">
        <v>0</v>
      </c>
      <c r="D261" s="79">
        <v>0</v>
      </c>
      <c r="E261" s="76">
        <v>0</v>
      </c>
      <c r="F261" s="79">
        <v>0</v>
      </c>
      <c r="G261" s="79"/>
      <c r="H261" s="79"/>
      <c r="I261" s="79"/>
      <c r="J261" s="79" t="str">
        <f>A261</f>
        <v>melrose</v>
      </c>
      <c r="K261" s="79" t="str">
        <f>G263</f>
        <v>N/A</v>
      </c>
      <c r="L261" s="79" t="str">
        <f>H263</f>
        <v>N/A</v>
      </c>
      <c r="M261" t="s">
        <v>675</v>
      </c>
    </row>
    <row r="262" spans="1:13">
      <c r="B262" t="s">
        <v>36</v>
      </c>
      <c r="C262" s="76">
        <v>0</v>
      </c>
      <c r="D262" s="79">
        <v>0</v>
      </c>
      <c r="E262" s="76">
        <v>0</v>
      </c>
      <c r="F262" s="79">
        <v>0</v>
      </c>
      <c r="G262" s="79"/>
      <c r="H262" s="79"/>
      <c r="I262" s="79"/>
      <c r="J262" s="79"/>
      <c r="K262" s="79"/>
      <c r="L262" s="79"/>
    </row>
    <row r="263" spans="1:13">
      <c r="A263" t="s">
        <v>358</v>
      </c>
      <c r="C263" s="76">
        <v>0</v>
      </c>
      <c r="D263" s="79">
        <v>0</v>
      </c>
      <c r="E263" s="76">
        <v>0</v>
      </c>
      <c r="F263" s="79">
        <v>0</v>
      </c>
      <c r="G263" s="126" t="str">
        <f>IF(C263=0,"N/A",D263/C263)</f>
        <v>N/A</v>
      </c>
      <c r="H263" s="126" t="str">
        <f>IF(E263=0,"N/A",F263/E263)</f>
        <v>N/A</v>
      </c>
      <c r="I263" s="79"/>
      <c r="J263" s="79"/>
    </row>
    <row r="264" spans="1:13">
      <c r="A264" t="s">
        <v>116</v>
      </c>
      <c r="B264" t="s">
        <v>35</v>
      </c>
      <c r="C264" s="76">
        <v>0</v>
      </c>
      <c r="D264" s="79">
        <v>0</v>
      </c>
      <c r="E264" s="76">
        <v>0</v>
      </c>
      <c r="F264" s="79">
        <v>0</v>
      </c>
      <c r="G264" s="79"/>
      <c r="H264" s="79"/>
      <c r="I264" s="79"/>
      <c r="J264" s="79" t="str">
        <f>A264</f>
        <v>mesa vista</v>
      </c>
      <c r="K264" s="79" t="str">
        <f>G266</f>
        <v>N/A</v>
      </c>
      <c r="L264" s="79" t="str">
        <f>H266</f>
        <v>N/A</v>
      </c>
      <c r="M264" t="s">
        <v>675</v>
      </c>
    </row>
    <row r="265" spans="1:13">
      <c r="B265" t="s">
        <v>36</v>
      </c>
      <c r="C265" s="76">
        <v>0</v>
      </c>
      <c r="D265" s="79">
        <v>0</v>
      </c>
      <c r="E265" s="76">
        <v>0</v>
      </c>
      <c r="F265" s="79">
        <v>0</v>
      </c>
      <c r="G265" s="79"/>
      <c r="H265" s="79"/>
      <c r="I265" s="79"/>
      <c r="J265" s="79"/>
    </row>
    <row r="266" spans="1:13">
      <c r="A266" t="s">
        <v>359</v>
      </c>
      <c r="C266" s="76">
        <v>0</v>
      </c>
      <c r="D266" s="79">
        <v>0</v>
      </c>
      <c r="E266" s="76">
        <v>0</v>
      </c>
      <c r="F266" s="79">
        <v>0</v>
      </c>
      <c r="G266" s="126" t="str">
        <f>IF(C266=0,"N/A",D266/C266)</f>
        <v>N/A</v>
      </c>
      <c r="H266" s="126" t="str">
        <f>IF(E266=0,"N/A",F266/E266)</f>
        <v>N/A</v>
      </c>
      <c r="I266" s="79"/>
      <c r="J266" s="79"/>
    </row>
    <row r="267" spans="1:13">
      <c r="A267" t="s">
        <v>199</v>
      </c>
      <c r="B267" t="s">
        <v>35</v>
      </c>
      <c r="C267" s="76">
        <v>0</v>
      </c>
      <c r="D267" s="79">
        <v>0</v>
      </c>
      <c r="E267" s="76">
        <v>0</v>
      </c>
      <c r="F267" s="79">
        <v>0</v>
      </c>
      <c r="G267" s="79"/>
      <c r="H267" s="79"/>
      <c r="I267" s="79"/>
      <c r="J267" s="79" t="str">
        <f>A267</f>
        <v>mission achievement and success</v>
      </c>
      <c r="K267" s="79" t="str">
        <f>G269</f>
        <v>N/A</v>
      </c>
      <c r="L267" s="79" t="str">
        <f>H269</f>
        <v>N/A</v>
      </c>
      <c r="M267" t="s">
        <v>675</v>
      </c>
    </row>
    <row r="268" spans="1:13">
      <c r="B268" t="s">
        <v>36</v>
      </c>
      <c r="C268" s="76">
        <v>0</v>
      </c>
      <c r="D268" s="79">
        <v>0</v>
      </c>
      <c r="E268" s="76">
        <v>0</v>
      </c>
      <c r="F268" s="79">
        <v>0</v>
      </c>
      <c r="G268" s="79"/>
      <c r="H268" s="79"/>
      <c r="I268" s="79"/>
      <c r="J268" s="79"/>
      <c r="K268" s="79"/>
      <c r="L268" s="79"/>
    </row>
    <row r="269" spans="1:13">
      <c r="A269" t="s">
        <v>361</v>
      </c>
      <c r="C269" s="76">
        <v>0</v>
      </c>
      <c r="D269" s="79">
        <v>0</v>
      </c>
      <c r="E269" s="76">
        <v>0</v>
      </c>
      <c r="F269" s="79">
        <v>0</v>
      </c>
      <c r="G269" s="126" t="str">
        <f>IF(C269=0,"N/A",D269/C269)</f>
        <v>N/A</v>
      </c>
      <c r="H269" s="126" t="str">
        <f>IF(E269=0,"N/A",F269/E269)</f>
        <v>N/A</v>
      </c>
      <c r="I269" s="79"/>
      <c r="J269" s="79"/>
    </row>
    <row r="270" spans="1:13">
      <c r="A270" t="s">
        <v>200</v>
      </c>
      <c r="B270" t="s">
        <v>35</v>
      </c>
      <c r="C270" s="76">
        <v>0</v>
      </c>
      <c r="D270" s="79">
        <v>0</v>
      </c>
      <c r="E270" s="76">
        <v>0</v>
      </c>
      <c r="F270" s="79">
        <v>0</v>
      </c>
      <c r="G270" s="79"/>
      <c r="H270" s="79"/>
      <c r="I270" s="79"/>
      <c r="J270" s="79" t="str">
        <f>A270</f>
        <v>monte del sol charter school</v>
      </c>
      <c r="K270" s="79" t="str">
        <f>G272</f>
        <v>N/A</v>
      </c>
      <c r="L270" s="79" t="str">
        <f>H272</f>
        <v>N/A</v>
      </c>
      <c r="M270" t="s">
        <v>675</v>
      </c>
    </row>
    <row r="271" spans="1:13">
      <c r="B271" t="s">
        <v>36</v>
      </c>
      <c r="C271" s="76">
        <v>0</v>
      </c>
      <c r="D271" s="79">
        <v>0</v>
      </c>
      <c r="E271" s="76">
        <v>0</v>
      </c>
      <c r="F271" s="79">
        <v>0</v>
      </c>
      <c r="G271" s="79"/>
      <c r="H271" s="79"/>
      <c r="I271" s="79"/>
      <c r="J271" s="79"/>
    </row>
    <row r="272" spans="1:13">
      <c r="A272" t="s">
        <v>362</v>
      </c>
      <c r="C272" s="76">
        <v>0</v>
      </c>
      <c r="D272" s="79">
        <v>0</v>
      </c>
      <c r="E272" s="76">
        <v>0</v>
      </c>
      <c r="F272" s="79">
        <v>0</v>
      </c>
      <c r="G272" s="126" t="str">
        <f>IF(C272=0,"N/A",D272/C272)</f>
        <v>N/A</v>
      </c>
      <c r="H272" s="126" t="str">
        <f>IF(E272=0,"N/A",F272/E272)</f>
        <v>N/A</v>
      </c>
      <c r="I272" s="79"/>
      <c r="J272" s="79"/>
    </row>
    <row r="273" spans="1:13">
      <c r="A273" t="s">
        <v>201</v>
      </c>
      <c r="B273" t="s">
        <v>35</v>
      </c>
      <c r="C273" s="76">
        <v>0</v>
      </c>
      <c r="D273" s="79">
        <v>0</v>
      </c>
      <c r="E273" s="76">
        <v>0</v>
      </c>
      <c r="F273" s="79">
        <v>0</v>
      </c>
      <c r="G273" s="79"/>
      <c r="H273" s="79"/>
      <c r="I273" s="79"/>
      <c r="J273" s="79" t="str">
        <f>A273</f>
        <v>montessori elementary school (the)</v>
      </c>
      <c r="K273" s="79" t="str">
        <f>G275</f>
        <v>N/A</v>
      </c>
      <c r="L273" s="79" t="str">
        <f>H275</f>
        <v>N/A</v>
      </c>
      <c r="M273" t="s">
        <v>675</v>
      </c>
    </row>
    <row r="274" spans="1:13">
      <c r="B274" t="s">
        <v>36</v>
      </c>
      <c r="C274" s="76">
        <v>0</v>
      </c>
      <c r="D274" s="79">
        <v>0</v>
      </c>
      <c r="E274" s="76">
        <v>0</v>
      </c>
      <c r="F274" s="79">
        <v>0</v>
      </c>
      <c r="G274" s="79"/>
      <c r="H274" s="79"/>
      <c r="I274" s="79"/>
      <c r="J274" s="79"/>
      <c r="K274" s="79"/>
      <c r="L274" s="79"/>
    </row>
    <row r="275" spans="1:13">
      <c r="A275" t="s">
        <v>363</v>
      </c>
      <c r="C275" s="76">
        <v>0</v>
      </c>
      <c r="D275" s="79">
        <v>0</v>
      </c>
      <c r="E275" s="76">
        <v>0</v>
      </c>
      <c r="F275" s="79">
        <v>0</v>
      </c>
      <c r="G275" s="126" t="str">
        <f>IF(C275=0,"N/A",D275/C275)</f>
        <v>N/A</v>
      </c>
      <c r="H275" s="126" t="str">
        <f>IF(E275=0,"N/A",F275/E275)</f>
        <v>N/A</v>
      </c>
      <c r="I275" s="79"/>
      <c r="J275" s="79"/>
    </row>
    <row r="276" spans="1:13">
      <c r="A276" t="s">
        <v>117</v>
      </c>
      <c r="B276" t="s">
        <v>35</v>
      </c>
      <c r="C276" s="76">
        <v>2</v>
      </c>
      <c r="D276" s="79">
        <v>33766.46</v>
      </c>
      <c r="E276" s="76">
        <v>2</v>
      </c>
      <c r="F276" s="79">
        <v>33768.46</v>
      </c>
      <c r="G276" s="79"/>
      <c r="H276" s="79"/>
      <c r="I276" s="79"/>
      <c r="J276" s="79" t="str">
        <f>A276</f>
        <v>mora</v>
      </c>
      <c r="K276" s="79">
        <f>G278</f>
        <v>16883.23</v>
      </c>
      <c r="L276" s="79">
        <f>H278</f>
        <v>16884.23</v>
      </c>
      <c r="M276" t="s">
        <v>675</v>
      </c>
    </row>
    <row r="277" spans="1:13">
      <c r="B277" t="s">
        <v>36</v>
      </c>
      <c r="C277" s="76">
        <v>0</v>
      </c>
      <c r="D277" s="79">
        <v>0</v>
      </c>
      <c r="E277" s="76">
        <v>0</v>
      </c>
      <c r="F277" s="79">
        <v>0</v>
      </c>
      <c r="G277" s="79"/>
      <c r="H277" s="79"/>
      <c r="I277" s="79"/>
      <c r="J277" s="79"/>
    </row>
    <row r="278" spans="1:13">
      <c r="A278" t="s">
        <v>365</v>
      </c>
      <c r="C278" s="76">
        <v>2</v>
      </c>
      <c r="D278" s="79">
        <v>33766.46</v>
      </c>
      <c r="E278" s="76">
        <v>2</v>
      </c>
      <c r="F278" s="79">
        <v>33768.46</v>
      </c>
      <c r="G278" s="126">
        <f>IF(C278=0,"N/A",D278/C278)</f>
        <v>16883.23</v>
      </c>
      <c r="H278" s="126">
        <f>IF(E278=0,"N/A",F278/E278)</f>
        <v>16884.23</v>
      </c>
      <c r="I278" s="79"/>
      <c r="J278" s="79"/>
    </row>
    <row r="279" spans="1:13">
      <c r="A279" t="s">
        <v>118</v>
      </c>
      <c r="B279" t="s">
        <v>35</v>
      </c>
      <c r="C279" s="76">
        <v>1</v>
      </c>
      <c r="D279" s="79">
        <v>22850.77</v>
      </c>
      <c r="E279" s="76">
        <v>1</v>
      </c>
      <c r="F279" s="79">
        <v>22850.77</v>
      </c>
      <c r="G279" s="79"/>
      <c r="H279" s="79"/>
      <c r="I279" s="79"/>
      <c r="J279" s="79" t="str">
        <f>A279</f>
        <v>moriarty-edgewood</v>
      </c>
      <c r="K279" s="79">
        <f>G281</f>
        <v>22850.77</v>
      </c>
      <c r="L279" s="79">
        <f>H281</f>
        <v>22850.77</v>
      </c>
      <c r="M279" t="s">
        <v>675</v>
      </c>
    </row>
    <row r="280" spans="1:13">
      <c r="B280" t="s">
        <v>36</v>
      </c>
      <c r="C280" s="76">
        <v>0</v>
      </c>
      <c r="D280" s="79">
        <v>0</v>
      </c>
      <c r="E280" s="76">
        <v>0</v>
      </c>
      <c r="F280" s="79">
        <v>0</v>
      </c>
      <c r="G280" s="79"/>
      <c r="H280" s="79"/>
      <c r="I280" s="79"/>
      <c r="J280" s="79"/>
      <c r="K280" s="79"/>
      <c r="L280" s="79"/>
    </row>
    <row r="281" spans="1:13">
      <c r="A281" t="s">
        <v>367</v>
      </c>
      <c r="C281" s="76">
        <v>1</v>
      </c>
      <c r="D281" s="79">
        <v>22850.77</v>
      </c>
      <c r="E281" s="76">
        <v>1</v>
      </c>
      <c r="F281" s="79">
        <v>22850.77</v>
      </c>
      <c r="G281" s="126">
        <f>IF(C281=0,"N/A",D281/C281)</f>
        <v>22850.77</v>
      </c>
      <c r="H281" s="126">
        <f>IF(E281=0,"N/A",F281/E281)</f>
        <v>22850.77</v>
      </c>
      <c r="I281" s="79"/>
      <c r="J281" s="79"/>
    </row>
    <row r="282" spans="1:13">
      <c r="A282" t="s">
        <v>119</v>
      </c>
      <c r="B282" t="s">
        <v>35</v>
      </c>
      <c r="C282" s="76">
        <v>0</v>
      </c>
      <c r="D282" s="79">
        <v>0</v>
      </c>
      <c r="E282" s="76">
        <v>0</v>
      </c>
      <c r="F282" s="79">
        <v>0</v>
      </c>
      <c r="G282" s="79"/>
      <c r="H282" s="79"/>
      <c r="I282" s="79"/>
      <c r="J282" s="79" t="str">
        <f>A282</f>
        <v>mosquero</v>
      </c>
      <c r="K282" s="79" t="str">
        <f>G284</f>
        <v>N/A</v>
      </c>
      <c r="L282" s="79" t="str">
        <f>H284</f>
        <v>N/A</v>
      </c>
      <c r="M282" t="s">
        <v>675</v>
      </c>
    </row>
    <row r="283" spans="1:13">
      <c r="B283" t="s">
        <v>36</v>
      </c>
      <c r="C283" s="76">
        <v>0</v>
      </c>
      <c r="D283" s="79">
        <v>0</v>
      </c>
      <c r="E283" s="76">
        <v>0</v>
      </c>
      <c r="F283" s="79">
        <v>0</v>
      </c>
      <c r="G283" s="79"/>
      <c r="H283" s="79"/>
      <c r="I283" s="79"/>
      <c r="J283" s="79"/>
    </row>
    <row r="284" spans="1:13">
      <c r="A284" t="s">
        <v>369</v>
      </c>
      <c r="C284" s="76">
        <v>0</v>
      </c>
      <c r="D284" s="79">
        <v>0</v>
      </c>
      <c r="E284" s="76">
        <v>0</v>
      </c>
      <c r="F284" s="79">
        <v>0</v>
      </c>
      <c r="G284" s="126" t="str">
        <f>IF(C284=0,"N/A",D284/C284)</f>
        <v>N/A</v>
      </c>
      <c r="H284" s="126" t="str">
        <f>IF(E284=0,"N/A",F284/E284)</f>
        <v>N/A</v>
      </c>
      <c r="I284" s="79"/>
      <c r="J284" s="79"/>
    </row>
    <row r="285" spans="1:13">
      <c r="A285" t="s">
        <v>120</v>
      </c>
      <c r="B285" t="s">
        <v>35</v>
      </c>
      <c r="C285" s="76">
        <v>0</v>
      </c>
      <c r="D285" s="79">
        <v>0</v>
      </c>
      <c r="E285" s="76">
        <v>0</v>
      </c>
      <c r="F285" s="79">
        <v>0</v>
      </c>
      <c r="G285" s="79"/>
      <c r="H285" s="79"/>
      <c r="I285" s="79"/>
      <c r="J285" s="79" t="str">
        <f>A285</f>
        <v>mountainair</v>
      </c>
      <c r="K285" s="79" t="str">
        <f>G287</f>
        <v>N/A</v>
      </c>
      <c r="L285" s="79" t="str">
        <f>H287</f>
        <v>N/A</v>
      </c>
      <c r="M285" t="s">
        <v>675</v>
      </c>
    </row>
    <row r="286" spans="1:13">
      <c r="B286" t="s">
        <v>36</v>
      </c>
      <c r="C286" s="76">
        <v>0</v>
      </c>
      <c r="D286" s="79">
        <v>0</v>
      </c>
      <c r="E286" s="76">
        <v>0</v>
      </c>
      <c r="F286" s="79">
        <v>0</v>
      </c>
      <c r="G286" s="79"/>
      <c r="H286" s="79"/>
      <c r="I286" s="79"/>
      <c r="J286" s="79"/>
      <c r="K286" s="79"/>
      <c r="L286" s="79"/>
    </row>
    <row r="287" spans="1:13">
      <c r="A287" t="s">
        <v>371</v>
      </c>
      <c r="C287" s="76">
        <v>0</v>
      </c>
      <c r="D287" s="79">
        <v>0</v>
      </c>
      <c r="E287" s="76">
        <v>0</v>
      </c>
      <c r="F287" s="79">
        <v>0</v>
      </c>
      <c r="G287" s="126" t="str">
        <f>IF(C287=0,"N/A",D287/C287)</f>
        <v>N/A</v>
      </c>
      <c r="H287" s="126" t="str">
        <f>IF(E287=0,"N/A",F287/E287)</f>
        <v>N/A</v>
      </c>
      <c r="I287" s="79"/>
      <c r="J287" s="79"/>
    </row>
    <row r="288" spans="1:13">
      <c r="A288" t="s">
        <v>208</v>
      </c>
      <c r="B288" t="s">
        <v>35</v>
      </c>
      <c r="C288" s="76">
        <v>0</v>
      </c>
      <c r="D288" s="79">
        <v>0</v>
      </c>
      <c r="E288" s="76">
        <v>0</v>
      </c>
      <c r="F288" s="79">
        <v>0</v>
      </c>
      <c r="G288" s="79"/>
      <c r="H288" s="79"/>
      <c r="I288" s="79"/>
      <c r="J288" s="79" t="str">
        <f>A288</f>
        <v>new america school las cruces</v>
      </c>
      <c r="K288" s="79" t="str">
        <f>G290</f>
        <v>N/A</v>
      </c>
      <c r="L288" s="79" t="str">
        <f>H290</f>
        <v>N/A</v>
      </c>
      <c r="M288" t="s">
        <v>675</v>
      </c>
    </row>
    <row r="289" spans="1:13">
      <c r="B289" t="s">
        <v>36</v>
      </c>
      <c r="C289" s="76">
        <v>0</v>
      </c>
      <c r="D289" s="79">
        <v>0</v>
      </c>
      <c r="E289" s="76">
        <v>0</v>
      </c>
      <c r="F289" s="79">
        <v>0</v>
      </c>
      <c r="G289" s="79"/>
      <c r="H289" s="79"/>
      <c r="I289" s="79"/>
      <c r="J289" s="79"/>
    </row>
    <row r="290" spans="1:13">
      <c r="A290" t="s">
        <v>373</v>
      </c>
      <c r="C290" s="76">
        <v>0</v>
      </c>
      <c r="D290" s="79">
        <v>0</v>
      </c>
      <c r="E290" s="76">
        <v>0</v>
      </c>
      <c r="F290" s="79">
        <v>0</v>
      </c>
      <c r="G290" s="126" t="str">
        <f>IF(C290=0,"N/A",D290/C290)</f>
        <v>N/A</v>
      </c>
      <c r="H290" s="126" t="str">
        <f>IF(E290=0,"N/A",F290/E290)</f>
        <v>N/A</v>
      </c>
      <c r="I290" s="79"/>
      <c r="J290" s="79"/>
    </row>
    <row r="291" spans="1:13">
      <c r="A291" t="s">
        <v>207</v>
      </c>
      <c r="B291" t="s">
        <v>35</v>
      </c>
      <c r="C291" s="76">
        <v>0</v>
      </c>
      <c r="D291" s="79">
        <v>0</v>
      </c>
      <c r="E291" s="76">
        <v>0</v>
      </c>
      <c r="F291" s="79">
        <v>0</v>
      </c>
      <c r="G291" s="79"/>
      <c r="H291" s="79"/>
      <c r="I291" s="79"/>
      <c r="J291" s="79" t="str">
        <f>A291</f>
        <v>new america school new mexico</v>
      </c>
      <c r="K291" s="79" t="str">
        <f>G293</f>
        <v>N/A</v>
      </c>
      <c r="L291" s="79" t="str">
        <f>H293</f>
        <v>N/A</v>
      </c>
      <c r="M291" t="s">
        <v>675</v>
      </c>
    </row>
    <row r="292" spans="1:13">
      <c r="B292" t="s">
        <v>36</v>
      </c>
      <c r="C292" s="76">
        <v>0</v>
      </c>
      <c r="D292" s="79">
        <v>0</v>
      </c>
      <c r="E292" s="76">
        <v>0</v>
      </c>
      <c r="F292" s="79">
        <v>0</v>
      </c>
      <c r="G292" s="79"/>
      <c r="H292" s="79"/>
      <c r="I292" s="79"/>
      <c r="J292" s="79"/>
      <c r="K292" s="79"/>
      <c r="L292" s="79"/>
    </row>
    <row r="293" spans="1:13">
      <c r="A293" t="s">
        <v>374</v>
      </c>
      <c r="C293" s="76">
        <v>0</v>
      </c>
      <c r="D293" s="79">
        <v>0</v>
      </c>
      <c r="E293" s="76">
        <v>0</v>
      </c>
      <c r="F293" s="79">
        <v>0</v>
      </c>
      <c r="G293" s="126" t="str">
        <f>IF(C293=0,"N/A",D293/C293)</f>
        <v>N/A</v>
      </c>
      <c r="H293" s="126" t="str">
        <f>IF(E293=0,"N/A",F293/E293)</f>
        <v>N/A</v>
      </c>
      <c r="I293" s="79"/>
      <c r="J293" s="79"/>
    </row>
    <row r="294" spans="1:13">
      <c r="A294" t="s">
        <v>209</v>
      </c>
      <c r="B294" t="s">
        <v>35</v>
      </c>
      <c r="C294" s="76">
        <v>0</v>
      </c>
      <c r="D294" s="79">
        <v>0</v>
      </c>
      <c r="E294" s="76">
        <v>0</v>
      </c>
      <c r="F294" s="79">
        <v>0</v>
      </c>
      <c r="G294" s="79"/>
      <c r="H294" s="79"/>
      <c r="I294" s="79"/>
      <c r="J294" s="79" t="str">
        <f>A294</f>
        <v>new mexico connections academy</v>
      </c>
      <c r="K294" s="79" t="str">
        <f>G296</f>
        <v>N/A</v>
      </c>
      <c r="L294" s="79" t="str">
        <f>H296</f>
        <v>N/A</v>
      </c>
      <c r="M294" t="s">
        <v>675</v>
      </c>
    </row>
    <row r="295" spans="1:13">
      <c r="B295" t="s">
        <v>36</v>
      </c>
      <c r="C295" s="76">
        <v>0</v>
      </c>
      <c r="D295" s="79">
        <v>0</v>
      </c>
      <c r="E295" s="76">
        <v>0</v>
      </c>
      <c r="F295" s="79">
        <v>0</v>
      </c>
      <c r="G295" s="79"/>
      <c r="H295" s="79"/>
      <c r="I295" s="79"/>
      <c r="J295" s="79"/>
    </row>
    <row r="296" spans="1:13">
      <c r="A296" t="s">
        <v>375</v>
      </c>
      <c r="C296" s="76">
        <v>0</v>
      </c>
      <c r="D296" s="79">
        <v>0</v>
      </c>
      <c r="E296" s="76">
        <v>0</v>
      </c>
      <c r="F296" s="79">
        <v>0</v>
      </c>
      <c r="G296" s="126" t="str">
        <f>IF(C296=0,"N/A",D296/C296)</f>
        <v>N/A</v>
      </c>
      <c r="H296" s="126" t="str">
        <f>IF(E296=0,"N/A",F296/E296)</f>
        <v>N/A</v>
      </c>
      <c r="I296" s="79"/>
      <c r="J296" s="79"/>
    </row>
    <row r="297" spans="1:13">
      <c r="A297" t="s">
        <v>212</v>
      </c>
      <c r="B297" t="s">
        <v>35</v>
      </c>
      <c r="C297" s="76">
        <v>0</v>
      </c>
      <c r="D297" s="79">
        <v>0</v>
      </c>
      <c r="E297" s="76">
        <v>0</v>
      </c>
      <c r="F297" s="79">
        <v>0</v>
      </c>
      <c r="G297" s="79"/>
      <c r="H297" s="79"/>
      <c r="I297" s="79"/>
      <c r="J297" s="79" t="str">
        <f>A297</f>
        <v>new mexico school for the arts</v>
      </c>
      <c r="K297" s="79" t="str">
        <f>G299</f>
        <v>N/A</v>
      </c>
      <c r="L297" s="79" t="str">
        <f>H299</f>
        <v>N/A</v>
      </c>
      <c r="M297" t="s">
        <v>675</v>
      </c>
    </row>
    <row r="298" spans="1:13">
      <c r="B298" t="s">
        <v>36</v>
      </c>
      <c r="C298" s="76">
        <v>0</v>
      </c>
      <c r="D298" s="79">
        <v>0</v>
      </c>
      <c r="E298" s="76">
        <v>0</v>
      </c>
      <c r="F298" s="79">
        <v>0</v>
      </c>
      <c r="G298" s="79"/>
      <c r="H298" s="79"/>
      <c r="I298" s="79"/>
      <c r="J298" s="79"/>
      <c r="K298" s="79"/>
      <c r="L298" s="79"/>
    </row>
    <row r="299" spans="1:13">
      <c r="A299" t="s">
        <v>377</v>
      </c>
      <c r="C299" s="76">
        <v>0</v>
      </c>
      <c r="D299" s="79">
        <v>0</v>
      </c>
      <c r="E299" s="76">
        <v>0</v>
      </c>
      <c r="F299" s="79">
        <v>0</v>
      </c>
      <c r="G299" s="126" t="str">
        <f>IF(C299=0,"N/A",D299/C299)</f>
        <v>N/A</v>
      </c>
      <c r="H299" s="126" t="str">
        <f>IF(E299=0,"N/A",F299/E299)</f>
        <v>N/A</v>
      </c>
      <c r="I299" s="79"/>
      <c r="J299" s="79"/>
    </row>
    <row r="300" spans="1:13">
      <c r="A300" t="s">
        <v>213</v>
      </c>
      <c r="B300" t="s">
        <v>35</v>
      </c>
      <c r="C300" s="76">
        <v>0</v>
      </c>
      <c r="D300" s="79">
        <v>0</v>
      </c>
      <c r="E300" s="76">
        <v>0</v>
      </c>
      <c r="F300" s="79">
        <v>0</v>
      </c>
      <c r="G300" s="79"/>
      <c r="H300" s="79"/>
      <c r="I300" s="79"/>
      <c r="J300" s="79" t="str">
        <f>A300</f>
        <v>north valley academy</v>
      </c>
      <c r="K300" s="79" t="str">
        <f>G302</f>
        <v>N/A</v>
      </c>
      <c r="L300" s="79" t="str">
        <f>H302</f>
        <v>N/A</v>
      </c>
      <c r="M300" t="s">
        <v>675</v>
      </c>
    </row>
    <row r="301" spans="1:13">
      <c r="B301" t="s">
        <v>36</v>
      </c>
      <c r="C301" s="76">
        <v>0</v>
      </c>
      <c r="D301" s="79">
        <v>0</v>
      </c>
      <c r="E301" s="76">
        <v>0</v>
      </c>
      <c r="F301" s="79">
        <v>0</v>
      </c>
      <c r="G301" s="79"/>
      <c r="H301" s="79"/>
      <c r="I301" s="79"/>
      <c r="J301" s="79"/>
    </row>
    <row r="302" spans="1:13">
      <c r="A302" t="s">
        <v>379</v>
      </c>
      <c r="C302" s="76">
        <v>0</v>
      </c>
      <c r="D302" s="79">
        <v>0</v>
      </c>
      <c r="E302" s="76">
        <v>0</v>
      </c>
      <c r="F302" s="79">
        <v>0</v>
      </c>
      <c r="G302" s="126" t="str">
        <f>IF(C302=0,"N/A",D302/C302)</f>
        <v>N/A</v>
      </c>
      <c r="H302" s="126" t="str">
        <f>IF(E302=0,"N/A",F302/E302)</f>
        <v>N/A</v>
      </c>
      <c r="I302" s="79"/>
      <c r="J302" s="79"/>
    </row>
    <row r="303" spans="1:13">
      <c r="A303" t="s">
        <v>121</v>
      </c>
      <c r="B303" t="s">
        <v>35</v>
      </c>
      <c r="C303" s="76">
        <v>0</v>
      </c>
      <c r="D303" s="79">
        <v>0</v>
      </c>
      <c r="E303" s="76">
        <v>0</v>
      </c>
      <c r="F303" s="79">
        <v>0</v>
      </c>
      <c r="G303" s="79"/>
      <c r="H303" s="79"/>
      <c r="I303" s="79"/>
      <c r="J303" s="79" t="str">
        <f>A303</f>
        <v>pecos</v>
      </c>
      <c r="K303" s="79" t="str">
        <f>G305</f>
        <v>N/A</v>
      </c>
      <c r="L303" s="79" t="str">
        <f>H305</f>
        <v>N/A</v>
      </c>
      <c r="M303" t="s">
        <v>675</v>
      </c>
    </row>
    <row r="304" spans="1:13">
      <c r="B304" t="s">
        <v>36</v>
      </c>
      <c r="C304" s="76">
        <v>0</v>
      </c>
      <c r="D304" s="79">
        <v>0</v>
      </c>
      <c r="E304" s="76">
        <v>0</v>
      </c>
      <c r="F304" s="79">
        <v>0</v>
      </c>
      <c r="G304" s="79"/>
      <c r="H304" s="79"/>
      <c r="I304" s="79"/>
      <c r="J304" s="79"/>
      <c r="K304" s="79"/>
      <c r="L304" s="79"/>
    </row>
    <row r="305" spans="1:13">
      <c r="A305" t="s">
        <v>381</v>
      </c>
      <c r="C305" s="76">
        <v>0</v>
      </c>
      <c r="D305" s="79">
        <v>0</v>
      </c>
      <c r="E305" s="76">
        <v>0</v>
      </c>
      <c r="F305" s="79">
        <v>0</v>
      </c>
      <c r="G305" s="126" t="str">
        <f>IF(C305=0,"N/A",D305/C305)</f>
        <v>N/A</v>
      </c>
      <c r="H305" s="126" t="str">
        <f>IF(E305=0,"N/A",F305/E305)</f>
        <v>N/A</v>
      </c>
      <c r="I305" s="79"/>
      <c r="J305" s="79"/>
    </row>
    <row r="306" spans="1:13">
      <c r="A306" t="s">
        <v>122</v>
      </c>
      <c r="B306" t="s">
        <v>35</v>
      </c>
      <c r="C306" s="76">
        <v>0</v>
      </c>
      <c r="D306" s="79">
        <v>0</v>
      </c>
      <c r="E306" s="76">
        <v>0</v>
      </c>
      <c r="F306" s="79">
        <v>0</v>
      </c>
      <c r="G306" s="79"/>
      <c r="H306" s="79"/>
      <c r="I306" s="79"/>
      <c r="J306" s="79" t="str">
        <f>A306</f>
        <v>penasco</v>
      </c>
      <c r="K306" s="79">
        <f>G308</f>
        <v>35070</v>
      </c>
      <c r="L306" s="79">
        <f>H308</f>
        <v>35590</v>
      </c>
      <c r="M306" t="s">
        <v>675</v>
      </c>
    </row>
    <row r="307" spans="1:13">
      <c r="B307" t="s">
        <v>36</v>
      </c>
      <c r="C307" s="76">
        <v>0.1</v>
      </c>
      <c r="D307" s="79">
        <v>3507</v>
      </c>
      <c r="E307" s="76">
        <v>0.1</v>
      </c>
      <c r="F307" s="79">
        <v>3559</v>
      </c>
      <c r="G307" s="79"/>
      <c r="H307" s="79"/>
      <c r="I307" s="79"/>
      <c r="J307" s="79"/>
    </row>
    <row r="308" spans="1:13">
      <c r="A308" t="s">
        <v>383</v>
      </c>
      <c r="C308" s="76">
        <v>0.1</v>
      </c>
      <c r="D308" s="79">
        <v>3507</v>
      </c>
      <c r="E308" s="76">
        <v>0.1</v>
      </c>
      <c r="F308" s="79">
        <v>3559</v>
      </c>
      <c r="G308" s="126">
        <f>IF(C308=0,"N/A",D308/C308)</f>
        <v>35070</v>
      </c>
      <c r="H308" s="126">
        <f>IF(E308=0,"N/A",F308/E308)</f>
        <v>35590</v>
      </c>
      <c r="I308" s="79"/>
      <c r="J308" s="79"/>
    </row>
    <row r="309" spans="1:13">
      <c r="A309" t="s">
        <v>123</v>
      </c>
      <c r="B309" t="s">
        <v>35</v>
      </c>
      <c r="C309" s="76">
        <v>0</v>
      </c>
      <c r="D309" s="79">
        <v>0</v>
      </c>
      <c r="E309" s="76">
        <v>0</v>
      </c>
      <c r="F309" s="79">
        <v>0</v>
      </c>
      <c r="G309" s="79"/>
      <c r="H309" s="79"/>
      <c r="I309" s="79"/>
      <c r="J309" s="79" t="str">
        <f>A309</f>
        <v>pojoaque</v>
      </c>
      <c r="K309" s="79" t="str">
        <f>G311</f>
        <v>N/A</v>
      </c>
      <c r="L309" s="79" t="str">
        <f>H311</f>
        <v>N/A</v>
      </c>
      <c r="M309" t="s">
        <v>675</v>
      </c>
    </row>
    <row r="310" spans="1:13">
      <c r="B310" t="s">
        <v>36</v>
      </c>
      <c r="C310" s="76">
        <v>0</v>
      </c>
      <c r="D310" s="79">
        <v>0</v>
      </c>
      <c r="E310" s="76">
        <v>0</v>
      </c>
      <c r="F310" s="79">
        <v>0</v>
      </c>
      <c r="G310" s="79"/>
      <c r="H310" s="79"/>
      <c r="I310" s="79"/>
      <c r="J310" s="79"/>
      <c r="K310" s="79"/>
      <c r="L310" s="79"/>
    </row>
    <row r="311" spans="1:13">
      <c r="A311" t="s">
        <v>384</v>
      </c>
      <c r="C311" s="76">
        <v>0</v>
      </c>
      <c r="D311" s="79">
        <v>0</v>
      </c>
      <c r="E311" s="76">
        <v>0</v>
      </c>
      <c r="F311" s="79">
        <v>0</v>
      </c>
      <c r="G311" s="126" t="str">
        <f>IF(C311=0,"N/A",D311/C311)</f>
        <v>N/A</v>
      </c>
      <c r="H311" s="126" t="str">
        <f>IF(E311=0,"N/A",F311/E311)</f>
        <v>N/A</v>
      </c>
      <c r="I311" s="79"/>
      <c r="J311" s="79"/>
    </row>
    <row r="312" spans="1:13">
      <c r="A312" t="s">
        <v>124</v>
      </c>
      <c r="B312" t="s">
        <v>35</v>
      </c>
      <c r="C312" s="76">
        <v>1</v>
      </c>
      <c r="D312" s="79">
        <v>32987</v>
      </c>
      <c r="E312" s="76">
        <v>1</v>
      </c>
      <c r="F312" s="79">
        <v>33177</v>
      </c>
      <c r="G312" s="79"/>
      <c r="H312" s="79"/>
      <c r="I312" s="79"/>
      <c r="J312" s="79" t="str">
        <f>A312</f>
        <v>portales</v>
      </c>
      <c r="K312" s="79">
        <f>G314</f>
        <v>32987</v>
      </c>
      <c r="L312" s="79">
        <f>H314</f>
        <v>33177</v>
      </c>
      <c r="M312" t="s">
        <v>675</v>
      </c>
    </row>
    <row r="313" spans="1:13">
      <c r="B313" t="s">
        <v>36</v>
      </c>
      <c r="C313" s="76">
        <v>0</v>
      </c>
      <c r="D313" s="79">
        <v>0</v>
      </c>
      <c r="E313" s="76">
        <v>0</v>
      </c>
      <c r="F313" s="79">
        <v>0</v>
      </c>
      <c r="G313" s="79"/>
      <c r="H313" s="79"/>
      <c r="I313" s="79"/>
      <c r="J313" s="79"/>
    </row>
    <row r="314" spans="1:13">
      <c r="A314" t="s">
        <v>385</v>
      </c>
      <c r="C314" s="76">
        <v>1</v>
      </c>
      <c r="D314" s="79">
        <v>32987</v>
      </c>
      <c r="E314" s="76">
        <v>1</v>
      </c>
      <c r="F314" s="79">
        <v>33177</v>
      </c>
      <c r="G314" s="126">
        <f>IF(C314=0,"N/A",D314/C314)</f>
        <v>32987</v>
      </c>
      <c r="H314" s="126">
        <f>IF(E314=0,"N/A",F314/E314)</f>
        <v>33177</v>
      </c>
      <c r="I314" s="79"/>
      <c r="J314" s="79"/>
    </row>
    <row r="315" spans="1:13">
      <c r="A315" t="s">
        <v>125</v>
      </c>
      <c r="B315" t="s">
        <v>35</v>
      </c>
      <c r="C315" s="76">
        <v>0</v>
      </c>
      <c r="D315" s="79">
        <v>0</v>
      </c>
      <c r="E315" s="76">
        <v>0</v>
      </c>
      <c r="F315" s="79">
        <v>0</v>
      </c>
      <c r="G315" s="79"/>
      <c r="H315" s="79"/>
      <c r="I315" s="79"/>
      <c r="J315" s="79" t="str">
        <f>A315</f>
        <v>quemado</v>
      </c>
      <c r="K315" s="79" t="str">
        <f>G317</f>
        <v>N/A</v>
      </c>
      <c r="L315" s="79" t="str">
        <f>H317</f>
        <v>N/A</v>
      </c>
      <c r="M315" t="s">
        <v>675</v>
      </c>
    </row>
    <row r="316" spans="1:13">
      <c r="B316" t="s">
        <v>36</v>
      </c>
      <c r="C316" s="76">
        <v>0</v>
      </c>
      <c r="D316" s="79">
        <v>0</v>
      </c>
      <c r="E316" s="76">
        <v>0</v>
      </c>
      <c r="F316" s="79">
        <v>0</v>
      </c>
      <c r="G316" s="79"/>
      <c r="H316" s="79"/>
      <c r="I316" s="79"/>
      <c r="J316" s="79"/>
      <c r="K316" s="79"/>
      <c r="L316" s="79"/>
    </row>
    <row r="317" spans="1:13">
      <c r="A317" t="s">
        <v>387</v>
      </c>
      <c r="C317" s="76">
        <v>0</v>
      </c>
      <c r="D317" s="79">
        <v>0</v>
      </c>
      <c r="E317" s="76">
        <v>0</v>
      </c>
      <c r="F317" s="79">
        <v>0</v>
      </c>
      <c r="G317" s="126" t="str">
        <f>IF(C317=0,"N/A",D317/C317)</f>
        <v>N/A</v>
      </c>
      <c r="H317" s="126" t="str">
        <f>IF(E317=0,"N/A",F317/E317)</f>
        <v>N/A</v>
      </c>
      <c r="I317" s="79"/>
      <c r="J317" s="79"/>
    </row>
    <row r="318" spans="1:13">
      <c r="A318" t="s">
        <v>126</v>
      </c>
      <c r="B318" t="s">
        <v>35</v>
      </c>
      <c r="C318" s="76">
        <v>1</v>
      </c>
      <c r="D318" s="79">
        <v>15986</v>
      </c>
      <c r="E318" s="76">
        <v>1</v>
      </c>
      <c r="F318" s="79">
        <v>15987</v>
      </c>
      <c r="I318" s="79"/>
      <c r="J318" s="79" t="str">
        <f>A318</f>
        <v>questa</v>
      </c>
      <c r="K318" s="79">
        <f>G320</f>
        <v>15986</v>
      </c>
      <c r="L318" s="79">
        <f>H320</f>
        <v>15987</v>
      </c>
      <c r="M318" t="s">
        <v>675</v>
      </c>
    </row>
    <row r="319" spans="1:13">
      <c r="B319" t="s">
        <v>36</v>
      </c>
      <c r="C319" s="76">
        <v>0</v>
      </c>
      <c r="D319" s="79">
        <v>0</v>
      </c>
      <c r="E319" s="76">
        <v>0</v>
      </c>
      <c r="F319" s="79">
        <v>0</v>
      </c>
      <c r="I319" s="79"/>
      <c r="J319" s="79"/>
    </row>
    <row r="320" spans="1:13">
      <c r="A320" t="s">
        <v>388</v>
      </c>
      <c r="C320" s="76">
        <v>1</v>
      </c>
      <c r="D320" s="79">
        <v>15986</v>
      </c>
      <c r="E320" s="76">
        <v>1</v>
      </c>
      <c r="F320" s="79">
        <v>15987</v>
      </c>
      <c r="G320" s="126">
        <f>IF(C320=0,"N/A",D320/C320)</f>
        <v>15986</v>
      </c>
      <c r="H320" s="126">
        <f>IF(E320=0,"N/A",F320/E320)</f>
        <v>15987</v>
      </c>
      <c r="I320" s="79"/>
      <c r="J320" s="79"/>
    </row>
    <row r="321" spans="1:13">
      <c r="A321" t="s">
        <v>127</v>
      </c>
      <c r="B321" t="s">
        <v>35</v>
      </c>
      <c r="C321" s="76">
        <v>0</v>
      </c>
      <c r="D321" s="79">
        <v>0</v>
      </c>
      <c r="E321" s="76">
        <v>0</v>
      </c>
      <c r="F321" s="79">
        <v>0</v>
      </c>
      <c r="G321" s="79"/>
      <c r="H321" s="79"/>
      <c r="I321" s="79"/>
      <c r="J321" s="79" t="str">
        <f>A321</f>
        <v>raton</v>
      </c>
      <c r="K321" s="79" t="str">
        <f>G323</f>
        <v>N/A</v>
      </c>
      <c r="L321" s="79" t="str">
        <f>H323</f>
        <v>N/A</v>
      </c>
      <c r="M321" t="s">
        <v>675</v>
      </c>
    </row>
    <row r="322" spans="1:13">
      <c r="B322" t="s">
        <v>36</v>
      </c>
      <c r="C322" s="76">
        <v>0</v>
      </c>
      <c r="D322" s="79">
        <v>0</v>
      </c>
      <c r="E322" s="76">
        <v>0</v>
      </c>
      <c r="F322" s="79">
        <v>0</v>
      </c>
      <c r="G322" s="79"/>
      <c r="H322" s="79"/>
      <c r="I322" s="79"/>
      <c r="J322" s="79"/>
      <c r="K322" s="79"/>
      <c r="L322" s="79"/>
    </row>
    <row r="323" spans="1:13">
      <c r="A323" t="s">
        <v>389</v>
      </c>
      <c r="C323" s="76">
        <v>0</v>
      </c>
      <c r="D323" s="79">
        <v>0</v>
      </c>
      <c r="E323" s="76">
        <v>0</v>
      </c>
      <c r="F323" s="79">
        <v>0</v>
      </c>
      <c r="G323" s="126" t="str">
        <f>IF(C323=0,"N/A",D323/C323)</f>
        <v>N/A</v>
      </c>
      <c r="H323" s="126" t="str">
        <f>IF(E323=0,"N/A",F323/E323)</f>
        <v>N/A</v>
      </c>
      <c r="I323" s="79"/>
      <c r="J323" s="79"/>
    </row>
    <row r="324" spans="1:13">
      <c r="A324" t="s">
        <v>217</v>
      </c>
      <c r="B324" t="s">
        <v>35</v>
      </c>
      <c r="C324" s="76">
        <v>0</v>
      </c>
      <c r="D324" s="79">
        <v>0</v>
      </c>
      <c r="E324" s="76">
        <v>0</v>
      </c>
      <c r="F324" s="79">
        <v>0</v>
      </c>
      <c r="G324" s="79"/>
      <c r="H324" s="79"/>
      <c r="I324" s="79"/>
      <c r="J324" s="79" t="str">
        <f>A324</f>
        <v>red river valley charter school</v>
      </c>
      <c r="K324" s="79" t="str">
        <f>G326</f>
        <v>N/A</v>
      </c>
      <c r="L324" s="79" t="str">
        <f>H326</f>
        <v>N/A</v>
      </c>
      <c r="M324" t="s">
        <v>675</v>
      </c>
    </row>
    <row r="325" spans="1:13">
      <c r="B325" t="s">
        <v>36</v>
      </c>
      <c r="C325" s="76">
        <v>0</v>
      </c>
      <c r="D325" s="79">
        <v>0</v>
      </c>
      <c r="E325" s="76">
        <v>0</v>
      </c>
      <c r="F325" s="79">
        <v>0</v>
      </c>
      <c r="G325" s="79"/>
      <c r="H325" s="79"/>
      <c r="I325" s="79"/>
      <c r="J325" s="79"/>
    </row>
    <row r="326" spans="1:13">
      <c r="A326" t="s">
        <v>390</v>
      </c>
      <c r="C326" s="76">
        <v>0</v>
      </c>
      <c r="D326" s="79">
        <v>0</v>
      </c>
      <c r="E326" s="76">
        <v>0</v>
      </c>
      <c r="F326" s="79">
        <v>0</v>
      </c>
      <c r="G326" s="126" t="str">
        <f>IF(C326=0,"N/A",D326/C326)</f>
        <v>N/A</v>
      </c>
      <c r="H326" s="126" t="str">
        <f>IF(E326=0,"N/A",F326/E326)</f>
        <v>N/A</v>
      </c>
      <c r="I326" s="79"/>
      <c r="J326" s="79"/>
    </row>
    <row r="327" spans="1:13">
      <c r="A327" t="s">
        <v>128</v>
      </c>
      <c r="B327" t="s">
        <v>35</v>
      </c>
      <c r="C327" s="76">
        <v>0</v>
      </c>
      <c r="D327" s="79">
        <v>0</v>
      </c>
      <c r="E327" s="76">
        <v>0</v>
      </c>
      <c r="F327" s="79">
        <v>0</v>
      </c>
      <c r="G327" s="79"/>
      <c r="H327" s="79"/>
      <c r="I327" s="79"/>
      <c r="J327" s="79" t="str">
        <f>A327</f>
        <v>reserve</v>
      </c>
      <c r="K327" s="79" t="str">
        <f>G329</f>
        <v>N/A</v>
      </c>
      <c r="L327" s="79" t="str">
        <f>H329</f>
        <v>N/A</v>
      </c>
      <c r="M327" t="s">
        <v>675</v>
      </c>
    </row>
    <row r="328" spans="1:13">
      <c r="B328" t="s">
        <v>36</v>
      </c>
      <c r="C328" s="76">
        <v>0</v>
      </c>
      <c r="D328" s="79">
        <v>0</v>
      </c>
      <c r="E328" s="76">
        <v>0</v>
      </c>
      <c r="F328" s="79">
        <v>0</v>
      </c>
      <c r="G328" s="79"/>
      <c r="H328" s="79"/>
      <c r="I328" s="79"/>
      <c r="J328" s="79"/>
      <c r="K328" s="79"/>
      <c r="L328" s="79"/>
    </row>
    <row r="329" spans="1:13">
      <c r="A329" t="s">
        <v>391</v>
      </c>
      <c r="C329" s="76">
        <v>0</v>
      </c>
      <c r="D329" s="79">
        <v>0</v>
      </c>
      <c r="E329" s="76">
        <v>0</v>
      </c>
      <c r="F329" s="79">
        <v>0</v>
      </c>
      <c r="G329" s="126" t="str">
        <f>IF(C329=0,"N/A",D329/C329)</f>
        <v>N/A</v>
      </c>
      <c r="H329" s="126" t="str">
        <f>IF(E329=0,"N/A",F329/E329)</f>
        <v>N/A</v>
      </c>
      <c r="I329" s="79"/>
      <c r="J329" s="79"/>
    </row>
    <row r="330" spans="1:13">
      <c r="A330" t="s">
        <v>129</v>
      </c>
      <c r="B330" t="s">
        <v>35</v>
      </c>
      <c r="C330" s="76">
        <v>0</v>
      </c>
      <c r="D330" s="79">
        <v>0</v>
      </c>
      <c r="E330" s="76">
        <v>0</v>
      </c>
      <c r="F330" s="79">
        <v>0</v>
      </c>
      <c r="G330" s="79"/>
      <c r="H330" s="79"/>
      <c r="I330" s="79"/>
      <c r="J330" s="79" t="str">
        <f>A330</f>
        <v>rio rancho</v>
      </c>
      <c r="K330" s="79">
        <f>G332</f>
        <v>22823.583768581761</v>
      </c>
      <c r="L330" s="79">
        <f>H332</f>
        <v>22823.583768581761</v>
      </c>
      <c r="M330" t="s">
        <v>675</v>
      </c>
    </row>
    <row r="331" spans="1:13">
      <c r="B331" t="s">
        <v>36</v>
      </c>
      <c r="C331" s="76">
        <v>24.89</v>
      </c>
      <c r="D331" s="79">
        <v>568079</v>
      </c>
      <c r="E331" s="76">
        <v>24.89</v>
      </c>
      <c r="F331" s="79">
        <v>568079</v>
      </c>
      <c r="G331" s="79"/>
      <c r="H331" s="79"/>
      <c r="I331" s="79"/>
      <c r="J331" s="79"/>
    </row>
    <row r="332" spans="1:13">
      <c r="A332" t="s">
        <v>393</v>
      </c>
      <c r="C332" s="76">
        <v>24.89</v>
      </c>
      <c r="D332" s="79">
        <v>568079</v>
      </c>
      <c r="E332" s="76">
        <v>24.89</v>
      </c>
      <c r="F332" s="79">
        <v>568079</v>
      </c>
      <c r="G332" s="126">
        <f>IF(C332=0,"N/A",D332/C332)</f>
        <v>22823.583768581761</v>
      </c>
      <c r="H332" s="126">
        <f>IF(E332=0,"N/A",F332/E332)</f>
        <v>22823.583768581761</v>
      </c>
      <c r="I332" s="79"/>
      <c r="J332" s="79"/>
    </row>
    <row r="333" spans="1:13">
      <c r="A333" t="s">
        <v>220</v>
      </c>
      <c r="B333" t="s">
        <v>35</v>
      </c>
      <c r="C333" s="76">
        <v>0</v>
      </c>
      <c r="D333" s="79">
        <v>0</v>
      </c>
      <c r="E333" s="76">
        <v>0</v>
      </c>
      <c r="F333" s="79">
        <v>0</v>
      </c>
      <c r="G333" s="79"/>
      <c r="H333" s="79"/>
      <c r="I333" s="79"/>
      <c r="J333" s="79" t="str">
        <f>A333</f>
        <v>roots and wings community charter school</v>
      </c>
      <c r="K333" s="79" t="str">
        <f>G335</f>
        <v>N/A</v>
      </c>
      <c r="L333" s="79" t="str">
        <f>H335</f>
        <v>N/A</v>
      </c>
      <c r="M333" t="s">
        <v>675</v>
      </c>
    </row>
    <row r="334" spans="1:13">
      <c r="B334" t="s">
        <v>36</v>
      </c>
      <c r="C334" s="76">
        <v>0</v>
      </c>
      <c r="D334" s="79">
        <v>0</v>
      </c>
      <c r="E334" s="76">
        <v>0</v>
      </c>
      <c r="F334" s="79">
        <v>0</v>
      </c>
      <c r="G334" s="79"/>
      <c r="H334" s="79"/>
      <c r="I334" s="79"/>
      <c r="J334" s="79"/>
      <c r="K334" s="79"/>
      <c r="L334" s="79"/>
    </row>
    <row r="335" spans="1:13">
      <c r="A335" t="s">
        <v>395</v>
      </c>
      <c r="C335" s="76">
        <v>0</v>
      </c>
      <c r="D335" s="79">
        <v>0</v>
      </c>
      <c r="E335" s="76">
        <v>0</v>
      </c>
      <c r="F335" s="79">
        <v>0</v>
      </c>
      <c r="G335" s="126" t="str">
        <f>IF(C335=0,"N/A",D335/C335)</f>
        <v>N/A</v>
      </c>
      <c r="H335" s="126" t="str">
        <f>IF(E335=0,"N/A",F335/E335)</f>
        <v>N/A</v>
      </c>
      <c r="I335" s="79"/>
      <c r="J335" s="79"/>
    </row>
    <row r="336" spans="1:13">
      <c r="A336" t="s">
        <v>130</v>
      </c>
      <c r="B336" t="s">
        <v>35</v>
      </c>
      <c r="C336" s="76">
        <v>2</v>
      </c>
      <c r="D336" s="79">
        <v>77215</v>
      </c>
      <c r="E336" s="76">
        <v>2</v>
      </c>
      <c r="F336" s="79">
        <v>77215</v>
      </c>
      <c r="G336" s="79"/>
      <c r="H336" s="79"/>
      <c r="I336" s="79"/>
      <c r="J336" s="79" t="str">
        <f>A336</f>
        <v>roswell</v>
      </c>
      <c r="K336" s="79">
        <f>G338</f>
        <v>30604.5</v>
      </c>
      <c r="L336" s="79">
        <f>H338</f>
        <v>30604.5</v>
      </c>
      <c r="M336" t="s">
        <v>675</v>
      </c>
    </row>
    <row r="337" spans="1:13">
      <c r="B337" t="s">
        <v>36</v>
      </c>
      <c r="C337" s="76">
        <v>12</v>
      </c>
      <c r="D337" s="79">
        <v>351248</v>
      </c>
      <c r="E337" s="76">
        <v>12</v>
      </c>
      <c r="F337" s="79">
        <v>351248</v>
      </c>
      <c r="G337" s="79"/>
      <c r="H337" s="79"/>
      <c r="I337" s="79"/>
      <c r="J337" s="79"/>
    </row>
    <row r="338" spans="1:13">
      <c r="A338" t="s">
        <v>396</v>
      </c>
      <c r="C338" s="76">
        <v>14</v>
      </c>
      <c r="D338" s="79">
        <v>428463</v>
      </c>
      <c r="E338" s="76">
        <v>14</v>
      </c>
      <c r="F338" s="79">
        <v>428463</v>
      </c>
      <c r="G338" s="126">
        <f>IF(C338=0,"N/A",D338/C338)</f>
        <v>30604.5</v>
      </c>
      <c r="H338" s="126">
        <f>IF(E338=0,"N/A",F338/E338)</f>
        <v>30604.5</v>
      </c>
      <c r="I338" s="79"/>
      <c r="J338" s="79"/>
    </row>
    <row r="339" spans="1:13">
      <c r="A339" t="s">
        <v>131</v>
      </c>
      <c r="B339" t="s">
        <v>35</v>
      </c>
      <c r="C339" s="76">
        <v>0</v>
      </c>
      <c r="D339" s="79">
        <v>0</v>
      </c>
      <c r="E339" s="76">
        <v>0</v>
      </c>
      <c r="F339" s="79">
        <v>0</v>
      </c>
      <c r="G339" s="79"/>
      <c r="H339" s="79"/>
      <c r="I339" s="79"/>
      <c r="J339" s="79" t="str">
        <f>A339</f>
        <v>roy</v>
      </c>
      <c r="K339" s="79" t="str">
        <f>G341</f>
        <v>N/A</v>
      </c>
      <c r="L339" s="79" t="str">
        <f>H341</f>
        <v>N/A</v>
      </c>
      <c r="M339" t="s">
        <v>675</v>
      </c>
    </row>
    <row r="340" spans="1:13">
      <c r="B340" t="s">
        <v>36</v>
      </c>
      <c r="C340" s="76">
        <v>0</v>
      </c>
      <c r="D340" s="79">
        <v>0</v>
      </c>
      <c r="E340" s="76">
        <v>0</v>
      </c>
      <c r="F340" s="79">
        <v>0</v>
      </c>
      <c r="G340" s="79"/>
      <c r="H340" s="79"/>
      <c r="I340" s="79"/>
      <c r="J340" s="79"/>
      <c r="K340" s="79"/>
      <c r="L340" s="79"/>
    </row>
    <row r="341" spans="1:13">
      <c r="A341" t="s">
        <v>397</v>
      </c>
      <c r="C341" s="76">
        <v>0</v>
      </c>
      <c r="D341" s="79">
        <v>0</v>
      </c>
      <c r="E341" s="76">
        <v>0</v>
      </c>
      <c r="F341" s="79">
        <v>0</v>
      </c>
      <c r="G341" s="126" t="str">
        <f>IF(C341=0,"N/A",D341/C341)</f>
        <v>N/A</v>
      </c>
      <c r="H341" s="126" t="str">
        <f>IF(E341=0,"N/A",F341/E341)</f>
        <v>N/A</v>
      </c>
      <c r="I341" s="79"/>
      <c r="J341" s="79"/>
    </row>
    <row r="342" spans="1:13">
      <c r="A342" t="s">
        <v>132</v>
      </c>
      <c r="B342" t="s">
        <v>35</v>
      </c>
      <c r="C342" s="76">
        <v>0</v>
      </c>
      <c r="D342" s="79">
        <v>0</v>
      </c>
      <c r="E342" s="76">
        <v>0</v>
      </c>
      <c r="F342" s="79">
        <v>0</v>
      </c>
      <c r="I342" s="79"/>
      <c r="J342" s="79" t="str">
        <f>A342</f>
        <v>ruidoso</v>
      </c>
      <c r="K342" s="79">
        <f>G344</f>
        <v>28862</v>
      </c>
      <c r="L342" s="79">
        <f>H344</f>
        <v>28862</v>
      </c>
      <c r="M342" t="s">
        <v>675</v>
      </c>
    </row>
    <row r="343" spans="1:13">
      <c r="B343" t="s">
        <v>36</v>
      </c>
      <c r="C343" s="76">
        <v>1</v>
      </c>
      <c r="D343" s="79">
        <v>28862</v>
      </c>
      <c r="E343" s="76">
        <v>1</v>
      </c>
      <c r="F343" s="79">
        <v>28862</v>
      </c>
      <c r="I343" s="79"/>
      <c r="J343" s="79"/>
    </row>
    <row r="344" spans="1:13">
      <c r="A344" t="s">
        <v>398</v>
      </c>
      <c r="C344" s="76">
        <v>1</v>
      </c>
      <c r="D344" s="79">
        <v>28862</v>
      </c>
      <c r="E344" s="76">
        <v>1</v>
      </c>
      <c r="F344" s="79">
        <v>28862</v>
      </c>
      <c r="G344" s="126">
        <f>IF(C344=0,"N/A",D344/C344)</f>
        <v>28862</v>
      </c>
      <c r="H344" s="126">
        <f>IF(E344=0,"N/A",F344/E344)</f>
        <v>28862</v>
      </c>
      <c r="I344" s="79"/>
      <c r="J344" s="79"/>
    </row>
    <row r="345" spans="1:13">
      <c r="A345" t="s">
        <v>133</v>
      </c>
      <c r="B345" t="s">
        <v>35</v>
      </c>
      <c r="C345" s="76">
        <v>0</v>
      </c>
      <c r="D345" s="79">
        <v>0</v>
      </c>
      <c r="E345" s="76">
        <v>0</v>
      </c>
      <c r="F345" s="79">
        <v>0</v>
      </c>
      <c r="G345" s="79"/>
      <c r="H345" s="79"/>
      <c r="I345" s="79"/>
      <c r="J345" s="79" t="str">
        <f>A345</f>
        <v>san jon</v>
      </c>
      <c r="K345" s="79" t="str">
        <f>G347</f>
        <v>N/A</v>
      </c>
      <c r="L345" s="79" t="str">
        <f>H347</f>
        <v>N/A</v>
      </c>
      <c r="M345" t="s">
        <v>675</v>
      </c>
    </row>
    <row r="346" spans="1:13">
      <c r="B346" t="s">
        <v>36</v>
      </c>
      <c r="C346" s="76">
        <v>0</v>
      </c>
      <c r="D346" s="79">
        <v>0</v>
      </c>
      <c r="E346" s="76">
        <v>0</v>
      </c>
      <c r="F346" s="79">
        <v>0</v>
      </c>
      <c r="G346" s="79"/>
      <c r="H346" s="79"/>
      <c r="I346" s="79"/>
      <c r="J346" s="79"/>
      <c r="K346" s="79"/>
      <c r="L346" s="79"/>
    </row>
    <row r="347" spans="1:13">
      <c r="A347" t="s">
        <v>400</v>
      </c>
      <c r="C347" s="76">
        <v>0</v>
      </c>
      <c r="D347" s="79">
        <v>0</v>
      </c>
      <c r="E347" s="76">
        <v>0</v>
      </c>
      <c r="F347" s="79">
        <v>0</v>
      </c>
      <c r="G347" s="126" t="str">
        <f>IF(C347=0,"N/A",D347/C347)</f>
        <v>N/A</v>
      </c>
      <c r="H347" s="126" t="str">
        <f>IF(E347=0,"N/A",F347/E347)</f>
        <v>N/A</v>
      </c>
      <c r="I347" s="79"/>
      <c r="J347" s="79"/>
    </row>
    <row r="348" spans="1:13">
      <c r="A348" t="s">
        <v>221</v>
      </c>
      <c r="B348" t="s">
        <v>35</v>
      </c>
      <c r="C348" s="76">
        <v>0</v>
      </c>
      <c r="D348" s="79">
        <v>0</v>
      </c>
      <c r="E348" s="76">
        <v>0</v>
      </c>
      <c r="F348" s="79">
        <v>0</v>
      </c>
      <c r="G348" s="79"/>
      <c r="H348" s="79"/>
      <c r="I348" s="79"/>
      <c r="J348" s="79" t="str">
        <f>A348</f>
        <v>sandoval academy of bilingual education</v>
      </c>
      <c r="K348" s="79" t="str">
        <f>G350</f>
        <v>N/A</v>
      </c>
      <c r="L348" s="79" t="str">
        <f>H350</f>
        <v>N/A</v>
      </c>
      <c r="M348" t="s">
        <v>675</v>
      </c>
    </row>
    <row r="349" spans="1:13">
      <c r="B349" t="s">
        <v>36</v>
      </c>
      <c r="C349" s="76">
        <v>0</v>
      </c>
      <c r="D349" s="79">
        <v>0</v>
      </c>
      <c r="E349" s="76">
        <v>0</v>
      </c>
      <c r="F349" s="79">
        <v>0</v>
      </c>
      <c r="G349" s="79"/>
      <c r="H349" s="79"/>
      <c r="I349" s="79"/>
      <c r="J349" s="79"/>
    </row>
    <row r="350" spans="1:13">
      <c r="A350" t="s">
        <v>401</v>
      </c>
      <c r="C350" s="76">
        <v>0</v>
      </c>
      <c r="D350" s="79">
        <v>0</v>
      </c>
      <c r="E350" s="76">
        <v>0</v>
      </c>
      <c r="F350" s="79">
        <v>0</v>
      </c>
      <c r="G350" s="126" t="str">
        <f>IF(C350=0,"N/A",D350/C350)</f>
        <v>N/A</v>
      </c>
      <c r="H350" s="126" t="str">
        <f>IF(E350=0,"N/A",F350/E350)</f>
        <v>N/A</v>
      </c>
      <c r="I350" s="79"/>
      <c r="J350" s="79"/>
    </row>
    <row r="351" spans="1:13">
      <c r="A351" t="s">
        <v>134</v>
      </c>
      <c r="B351" t="s">
        <v>35</v>
      </c>
      <c r="C351" s="76">
        <v>9.2999999999999989</v>
      </c>
      <c r="D351" s="79">
        <v>290224.45</v>
      </c>
      <c r="E351" s="76">
        <v>9.2999999999999989</v>
      </c>
      <c r="F351" s="79">
        <v>290224.45</v>
      </c>
      <c r="G351" s="79"/>
      <c r="H351" s="79"/>
      <c r="I351" s="79"/>
      <c r="J351" s="79" t="str">
        <f>A351</f>
        <v>santa fe</v>
      </c>
      <c r="K351" s="79">
        <f>G353</f>
        <v>31206.930107526885</v>
      </c>
      <c r="L351" s="79">
        <f>H353</f>
        <v>31206.930107526885</v>
      </c>
      <c r="M351" t="s">
        <v>675</v>
      </c>
    </row>
    <row r="352" spans="1:13">
      <c r="B352" t="s">
        <v>36</v>
      </c>
      <c r="C352" s="76">
        <v>0</v>
      </c>
      <c r="D352" s="79">
        <v>0</v>
      </c>
      <c r="E352" s="76">
        <v>0</v>
      </c>
      <c r="F352" s="79">
        <v>0</v>
      </c>
      <c r="G352" s="79"/>
      <c r="H352" s="79"/>
      <c r="I352" s="79"/>
      <c r="J352" s="79"/>
      <c r="K352" s="79"/>
      <c r="L352" s="79"/>
    </row>
    <row r="353" spans="1:13">
      <c r="A353" t="s">
        <v>402</v>
      </c>
      <c r="C353" s="76">
        <v>9.2999999999999989</v>
      </c>
      <c r="D353" s="79">
        <v>290224.45</v>
      </c>
      <c r="E353" s="76">
        <v>9.2999999999999989</v>
      </c>
      <c r="F353" s="79">
        <v>290224.45</v>
      </c>
      <c r="G353" s="126">
        <f>IF(C353=0,"N/A",D353/C353)</f>
        <v>31206.930107526885</v>
      </c>
      <c r="H353" s="126">
        <f>IF(E353=0,"N/A",F353/E353)</f>
        <v>31206.930107526885</v>
      </c>
      <c r="I353" s="79"/>
      <c r="J353" s="79"/>
    </row>
    <row r="354" spans="1:13">
      <c r="A354" t="s">
        <v>135</v>
      </c>
      <c r="B354" t="s">
        <v>35</v>
      </c>
      <c r="C354" s="76">
        <v>0</v>
      </c>
      <c r="D354" s="79">
        <v>0</v>
      </c>
      <c r="E354" s="76">
        <v>0</v>
      </c>
      <c r="F354" s="79">
        <v>0</v>
      </c>
      <c r="G354" s="79"/>
      <c r="H354" s="79"/>
      <c r="I354" s="79"/>
      <c r="J354" s="79" t="str">
        <f>A354</f>
        <v>santa rosa</v>
      </c>
      <c r="K354" s="79" t="str">
        <f>G356</f>
        <v>N/A</v>
      </c>
      <c r="L354" s="79" t="str">
        <f>H356</f>
        <v>N/A</v>
      </c>
      <c r="M354" t="s">
        <v>675</v>
      </c>
    </row>
    <row r="355" spans="1:13">
      <c r="B355" t="s">
        <v>36</v>
      </c>
      <c r="C355" s="76">
        <v>0</v>
      </c>
      <c r="D355" s="79">
        <v>0</v>
      </c>
      <c r="E355" s="76">
        <v>0</v>
      </c>
      <c r="F355" s="79">
        <v>0</v>
      </c>
      <c r="G355" s="79"/>
      <c r="H355" s="79"/>
      <c r="I355" s="79"/>
      <c r="J355" s="79"/>
    </row>
    <row r="356" spans="1:13">
      <c r="A356" t="s">
        <v>403</v>
      </c>
      <c r="C356" s="76">
        <v>0</v>
      </c>
      <c r="D356" s="79">
        <v>0</v>
      </c>
      <c r="E356" s="76">
        <v>0</v>
      </c>
      <c r="F356" s="79">
        <v>0</v>
      </c>
      <c r="G356" s="126" t="str">
        <f>IF(C356=0,"N/A",D356/C356)</f>
        <v>N/A</v>
      </c>
      <c r="H356" s="126" t="str">
        <f>IF(E356=0,"N/A",F356/E356)</f>
        <v>N/A</v>
      </c>
      <c r="I356" s="79"/>
      <c r="J356" s="79"/>
    </row>
    <row r="357" spans="1:13">
      <c r="A357" t="s">
        <v>227</v>
      </c>
      <c r="B357" t="s">
        <v>35</v>
      </c>
      <c r="C357" s="76">
        <v>0</v>
      </c>
      <c r="D357" s="79">
        <v>0</v>
      </c>
      <c r="E357" s="76">
        <v>0</v>
      </c>
      <c r="F357" s="79">
        <v>0</v>
      </c>
      <c r="G357" s="79"/>
      <c r="H357" s="79"/>
      <c r="I357" s="79"/>
      <c r="J357" s="79" t="str">
        <f>A357</f>
        <v>school of dreams academy</v>
      </c>
      <c r="K357" s="79">
        <f>G359</f>
        <v>31708</v>
      </c>
      <c r="L357" s="79">
        <f>H359</f>
        <v>31708</v>
      </c>
      <c r="M357" t="s">
        <v>675</v>
      </c>
    </row>
    <row r="358" spans="1:13">
      <c r="B358" t="s">
        <v>36</v>
      </c>
      <c r="C358" s="76">
        <v>2</v>
      </c>
      <c r="D358" s="79">
        <v>63416</v>
      </c>
      <c r="E358" s="76">
        <v>2</v>
      </c>
      <c r="F358" s="79">
        <v>63416</v>
      </c>
      <c r="G358" s="79"/>
      <c r="H358" s="79"/>
      <c r="I358" s="79"/>
      <c r="J358" s="79"/>
      <c r="K358" s="79"/>
      <c r="L358" s="79"/>
    </row>
    <row r="359" spans="1:13">
      <c r="A359" t="s">
        <v>404</v>
      </c>
      <c r="C359" s="76">
        <v>2</v>
      </c>
      <c r="D359" s="79">
        <v>63416</v>
      </c>
      <c r="E359" s="76">
        <v>2</v>
      </c>
      <c r="F359" s="79">
        <v>63416</v>
      </c>
      <c r="G359" s="126">
        <f>IF(C359=0,"N/A",D359/C359)</f>
        <v>31708</v>
      </c>
      <c r="H359" s="126">
        <f>IF(E359=0,"N/A",F359/E359)</f>
        <v>31708</v>
      </c>
      <c r="I359" s="79"/>
      <c r="J359" s="79"/>
    </row>
    <row r="360" spans="1:13">
      <c r="A360" t="s">
        <v>136</v>
      </c>
      <c r="B360" t="s">
        <v>35</v>
      </c>
      <c r="C360" s="76">
        <v>1</v>
      </c>
      <c r="D360" s="79">
        <v>35099</v>
      </c>
      <c r="E360" s="76">
        <v>1</v>
      </c>
      <c r="F360" s="79">
        <v>35100</v>
      </c>
      <c r="G360" s="79"/>
      <c r="H360" s="79"/>
      <c r="I360" s="79"/>
      <c r="J360" s="79" t="str">
        <f>A360</f>
        <v>silver city</v>
      </c>
      <c r="K360" s="79">
        <f>G362</f>
        <v>33699.333333333336</v>
      </c>
      <c r="L360" s="79">
        <f>H362</f>
        <v>33700.333333333336</v>
      </c>
      <c r="M360" t="s">
        <v>675</v>
      </c>
    </row>
    <row r="361" spans="1:13">
      <c r="B361" t="s">
        <v>36</v>
      </c>
      <c r="C361" s="76">
        <v>2</v>
      </c>
      <c r="D361" s="79">
        <v>65999</v>
      </c>
      <c r="E361" s="76">
        <v>2</v>
      </c>
      <c r="F361" s="79">
        <v>66001</v>
      </c>
      <c r="G361" s="79"/>
      <c r="H361" s="79"/>
      <c r="I361" s="79"/>
      <c r="J361" s="79"/>
    </row>
    <row r="362" spans="1:13">
      <c r="A362" t="s">
        <v>407</v>
      </c>
      <c r="C362" s="76">
        <v>3</v>
      </c>
      <c r="D362" s="79">
        <v>101098</v>
      </c>
      <c r="E362" s="76">
        <v>3</v>
      </c>
      <c r="F362" s="79">
        <v>101101</v>
      </c>
      <c r="G362" s="126">
        <f>IF(C362=0,"N/A",D362/C362)</f>
        <v>33699.333333333336</v>
      </c>
      <c r="H362" s="126">
        <f>IF(E362=0,"N/A",F362/E362)</f>
        <v>33700.333333333336</v>
      </c>
      <c r="I362" s="79"/>
      <c r="J362" s="79"/>
    </row>
    <row r="363" spans="1:13">
      <c r="A363" t="s">
        <v>226</v>
      </c>
      <c r="B363" t="s">
        <v>35</v>
      </c>
      <c r="C363" s="76">
        <v>0</v>
      </c>
      <c r="D363" s="79">
        <v>0</v>
      </c>
      <c r="E363" s="76">
        <v>0</v>
      </c>
      <c r="F363" s="79">
        <v>0</v>
      </c>
      <c r="G363" s="79"/>
      <c r="H363" s="79"/>
      <c r="I363" s="79"/>
      <c r="J363" s="79" t="str">
        <f>A363</f>
        <v>six directions indigenous school</v>
      </c>
      <c r="K363" s="79" t="str">
        <f>G365</f>
        <v>N/A</v>
      </c>
      <c r="L363" s="79" t="str">
        <f>H365</f>
        <v>N/A</v>
      </c>
      <c r="M363" t="s">
        <v>675</v>
      </c>
    </row>
    <row r="364" spans="1:13">
      <c r="B364" t="s">
        <v>36</v>
      </c>
      <c r="C364" s="76">
        <v>0</v>
      </c>
      <c r="D364" s="79">
        <v>0</v>
      </c>
      <c r="E364" s="76">
        <v>0</v>
      </c>
      <c r="F364" s="79">
        <v>0</v>
      </c>
      <c r="G364" s="79"/>
      <c r="H364" s="79"/>
      <c r="I364" s="79"/>
      <c r="J364" s="79"/>
      <c r="K364" s="79"/>
      <c r="L364" s="79"/>
    </row>
    <row r="365" spans="1:13">
      <c r="A365" t="s">
        <v>408</v>
      </c>
      <c r="C365" s="76">
        <v>0</v>
      </c>
      <c r="D365" s="79">
        <v>0</v>
      </c>
      <c r="E365" s="76">
        <v>0</v>
      </c>
      <c r="F365" s="79">
        <v>0</v>
      </c>
      <c r="G365" s="126" t="str">
        <f>IF(C365=0,"N/A",D365/C365)</f>
        <v>N/A</v>
      </c>
      <c r="H365" s="126" t="str">
        <f>IF(E365=0,"N/A",F365/E365)</f>
        <v>N/A</v>
      </c>
      <c r="I365" s="79"/>
      <c r="J365" s="79"/>
    </row>
    <row r="366" spans="1:13">
      <c r="A366" t="s">
        <v>137</v>
      </c>
      <c r="B366" t="s">
        <v>35</v>
      </c>
      <c r="C366" s="76">
        <v>2</v>
      </c>
      <c r="D366" s="79">
        <v>73000</v>
      </c>
      <c r="E366" s="76">
        <v>2</v>
      </c>
      <c r="F366" s="79">
        <v>73000</v>
      </c>
      <c r="I366" s="79"/>
      <c r="J366" s="79" t="str">
        <f>A366</f>
        <v>socorro</v>
      </c>
      <c r="K366" s="79">
        <f>G368</f>
        <v>36500</v>
      </c>
      <c r="L366" s="79">
        <f>H368</f>
        <v>36500</v>
      </c>
      <c r="M366" t="s">
        <v>675</v>
      </c>
    </row>
    <row r="367" spans="1:13">
      <c r="B367" t="s">
        <v>36</v>
      </c>
      <c r="C367" s="76">
        <v>0</v>
      </c>
      <c r="D367" s="79">
        <v>0</v>
      </c>
      <c r="E367" s="76">
        <v>0</v>
      </c>
      <c r="F367" s="79">
        <v>0</v>
      </c>
      <c r="I367" s="79"/>
      <c r="J367" s="79"/>
    </row>
    <row r="368" spans="1:13">
      <c r="A368" t="s">
        <v>409</v>
      </c>
      <c r="C368" s="76">
        <v>2</v>
      </c>
      <c r="D368" s="79">
        <v>73000</v>
      </c>
      <c r="E368" s="76">
        <v>2</v>
      </c>
      <c r="F368" s="79">
        <v>73000</v>
      </c>
      <c r="G368" s="126">
        <f>IF(C368=0,"N/A",D368/C368)</f>
        <v>36500</v>
      </c>
      <c r="H368" s="126">
        <f>IF(E368=0,"N/A",F368/E368)</f>
        <v>36500</v>
      </c>
      <c r="I368" s="79"/>
      <c r="J368" s="79"/>
    </row>
    <row r="369" spans="1:13">
      <c r="A369" t="s">
        <v>229</v>
      </c>
      <c r="B369" t="s">
        <v>35</v>
      </c>
      <c r="C369" s="76">
        <v>1</v>
      </c>
      <c r="D369" s="79">
        <v>30000</v>
      </c>
      <c r="E369" s="76">
        <v>1</v>
      </c>
      <c r="F369" s="79">
        <v>30001</v>
      </c>
      <c r="G369" s="79"/>
      <c r="H369" s="79"/>
      <c r="I369" s="79"/>
      <c r="J369" s="79" t="str">
        <f>A369</f>
        <v>south valley preparatory school</v>
      </c>
      <c r="K369" s="79">
        <f>G371</f>
        <v>30000</v>
      </c>
      <c r="L369" s="79">
        <f>H371</f>
        <v>30001</v>
      </c>
      <c r="M369" t="s">
        <v>675</v>
      </c>
    </row>
    <row r="370" spans="1:13">
      <c r="B370" t="s">
        <v>36</v>
      </c>
      <c r="C370" s="76">
        <v>0</v>
      </c>
      <c r="D370" s="79">
        <v>0</v>
      </c>
      <c r="E370" s="76">
        <v>0</v>
      </c>
      <c r="F370" s="79">
        <v>0</v>
      </c>
      <c r="G370" s="79"/>
      <c r="H370" s="79"/>
      <c r="I370" s="79"/>
      <c r="J370" s="79"/>
      <c r="K370" s="79"/>
      <c r="L370" s="79"/>
    </row>
    <row r="371" spans="1:13">
      <c r="A371" t="s">
        <v>411</v>
      </c>
      <c r="C371" s="76">
        <v>1</v>
      </c>
      <c r="D371" s="79">
        <v>30000</v>
      </c>
      <c r="E371" s="76">
        <v>1</v>
      </c>
      <c r="F371" s="79">
        <v>30001</v>
      </c>
      <c r="G371" s="126">
        <f>IF(C371=0,"N/A",D371/C371)</f>
        <v>30000</v>
      </c>
      <c r="H371" s="126">
        <f>IF(E371=0,"N/A",F371/E371)</f>
        <v>30001</v>
      </c>
      <c r="I371" s="79"/>
      <c r="J371" s="79"/>
    </row>
    <row r="372" spans="1:13">
      <c r="A372" t="s">
        <v>222</v>
      </c>
      <c r="B372" t="s">
        <v>35</v>
      </c>
      <c r="C372" s="76">
        <v>0</v>
      </c>
      <c r="D372" s="79">
        <v>0</v>
      </c>
      <c r="E372" s="76">
        <v>0</v>
      </c>
      <c r="F372" s="79">
        <v>0</v>
      </c>
      <c r="G372" s="79"/>
      <c r="H372" s="79"/>
      <c r="I372" s="79"/>
      <c r="J372" s="79" t="str">
        <f>A372</f>
        <v>southwest aeronautics mathematics and science</v>
      </c>
      <c r="K372" s="79" t="str">
        <f>G374</f>
        <v>N/A</v>
      </c>
      <c r="L372" s="79" t="str">
        <f>H374</f>
        <v>N/A</v>
      </c>
      <c r="M372" t="s">
        <v>675</v>
      </c>
    </row>
    <row r="373" spans="1:13">
      <c r="B373" t="s">
        <v>36</v>
      </c>
      <c r="C373" s="76">
        <v>0</v>
      </c>
      <c r="D373" s="79">
        <v>0</v>
      </c>
      <c r="E373" s="76">
        <v>0</v>
      </c>
      <c r="F373" s="79">
        <v>0</v>
      </c>
      <c r="G373" s="79"/>
      <c r="H373" s="79"/>
      <c r="I373" s="79"/>
      <c r="J373" s="79"/>
    </row>
    <row r="374" spans="1:13">
      <c r="A374" t="s">
        <v>412</v>
      </c>
      <c r="C374" s="76">
        <v>0</v>
      </c>
      <c r="D374" s="79">
        <v>0</v>
      </c>
      <c r="E374" s="76">
        <v>0</v>
      </c>
      <c r="F374" s="79">
        <v>0</v>
      </c>
      <c r="G374" s="126" t="str">
        <f>IF(C374=0,"N/A",D374/C374)</f>
        <v>N/A</v>
      </c>
      <c r="H374" s="126" t="str">
        <f>IF(E374=0,"N/A",F374/E374)</f>
        <v>N/A</v>
      </c>
      <c r="I374" s="79"/>
      <c r="J374" s="79"/>
    </row>
    <row r="375" spans="1:13">
      <c r="A375" t="s">
        <v>230</v>
      </c>
      <c r="B375" t="s">
        <v>35</v>
      </c>
      <c r="C375" s="76">
        <v>0</v>
      </c>
      <c r="D375" s="79">
        <v>0</v>
      </c>
      <c r="E375" s="76">
        <v>0</v>
      </c>
      <c r="F375" s="79">
        <v>0</v>
      </c>
      <c r="G375" s="79"/>
      <c r="H375" s="79"/>
      <c r="J375" s="79" t="str">
        <f>A375</f>
        <v>southwest primary learning center</v>
      </c>
      <c r="K375" s="79" t="str">
        <f>G377</f>
        <v>N/A</v>
      </c>
      <c r="L375" s="79" t="str">
        <f>H377</f>
        <v>N/A</v>
      </c>
      <c r="M375" t="s">
        <v>675</v>
      </c>
    </row>
    <row r="376" spans="1:13">
      <c r="B376" t="s">
        <v>36</v>
      </c>
      <c r="C376" s="76">
        <v>0</v>
      </c>
      <c r="D376" s="79">
        <v>0</v>
      </c>
      <c r="E376" s="76">
        <v>0</v>
      </c>
      <c r="F376" s="79">
        <v>0</v>
      </c>
      <c r="G376" s="79"/>
      <c r="H376" s="79"/>
      <c r="J376" s="79"/>
      <c r="K376" s="79"/>
      <c r="L376" s="79"/>
    </row>
    <row r="377" spans="1:13">
      <c r="A377" t="s">
        <v>413</v>
      </c>
      <c r="C377" s="76">
        <v>0</v>
      </c>
      <c r="D377" s="79">
        <v>0</v>
      </c>
      <c r="E377" s="76">
        <v>0</v>
      </c>
      <c r="F377" s="79">
        <v>0</v>
      </c>
      <c r="G377" s="126" t="str">
        <f>IF(C377=0,"N/A",D377/C377)</f>
        <v>N/A</v>
      </c>
      <c r="H377" s="126" t="str">
        <f>IF(E377=0,"N/A",F377/E377)</f>
        <v>N/A</v>
      </c>
      <c r="J377" s="79"/>
    </row>
    <row r="378" spans="1:13">
      <c r="A378" t="s">
        <v>231</v>
      </c>
      <c r="B378" t="s">
        <v>35</v>
      </c>
      <c r="C378" s="76">
        <v>0</v>
      </c>
      <c r="D378" s="79">
        <v>0</v>
      </c>
      <c r="E378" s="76">
        <v>0</v>
      </c>
      <c r="F378" s="79">
        <v>0</v>
      </c>
      <c r="G378" s="79"/>
      <c r="H378" s="79"/>
      <c r="J378" s="79" t="str">
        <f>A378</f>
        <v>southwest secondary learning center</v>
      </c>
      <c r="K378" s="79" t="str">
        <f>G380</f>
        <v>N/A</v>
      </c>
      <c r="L378" s="79" t="str">
        <f>H380</f>
        <v>N/A</v>
      </c>
      <c r="M378" t="s">
        <v>675</v>
      </c>
    </row>
    <row r="379" spans="1:13">
      <c r="B379" t="s">
        <v>36</v>
      </c>
      <c r="C379" s="76">
        <v>0</v>
      </c>
      <c r="D379" s="79">
        <v>0</v>
      </c>
      <c r="E379" s="76">
        <v>0</v>
      </c>
      <c r="F379" s="79">
        <v>0</v>
      </c>
      <c r="G379" s="79"/>
      <c r="H379" s="79"/>
      <c r="J379" s="79"/>
    </row>
    <row r="380" spans="1:13">
      <c r="A380" t="s">
        <v>414</v>
      </c>
      <c r="C380" s="76">
        <v>0</v>
      </c>
      <c r="D380" s="79">
        <v>0</v>
      </c>
      <c r="E380" s="76">
        <v>0</v>
      </c>
      <c r="F380" s="79">
        <v>0</v>
      </c>
      <c r="G380" s="126" t="str">
        <f>IF(C380=0,"N/A",D380/C380)</f>
        <v>N/A</v>
      </c>
      <c r="H380" s="126" t="str">
        <f>IF(E380=0,"N/A",F380/E380)</f>
        <v>N/A</v>
      </c>
      <c r="J380" s="79"/>
    </row>
    <row r="381" spans="1:13">
      <c r="A381" t="s">
        <v>138</v>
      </c>
      <c r="B381" t="s">
        <v>35</v>
      </c>
      <c r="C381" s="76">
        <v>0</v>
      </c>
      <c r="D381" s="79">
        <v>0</v>
      </c>
      <c r="E381" s="76">
        <v>0</v>
      </c>
      <c r="F381" s="79">
        <v>0</v>
      </c>
      <c r="G381" s="79"/>
      <c r="H381" s="79"/>
      <c r="J381" s="79" t="str">
        <f>A381</f>
        <v>springer</v>
      </c>
      <c r="K381" s="79" t="str">
        <f>G383</f>
        <v>N/A</v>
      </c>
      <c r="L381" s="79" t="str">
        <f>H383</f>
        <v>N/A</v>
      </c>
      <c r="M381" t="s">
        <v>675</v>
      </c>
    </row>
    <row r="382" spans="1:13">
      <c r="B382" t="s">
        <v>36</v>
      </c>
      <c r="C382" s="76">
        <v>0</v>
      </c>
      <c r="D382" s="79">
        <v>0</v>
      </c>
      <c r="E382" s="76">
        <v>0</v>
      </c>
      <c r="F382" s="79">
        <v>0</v>
      </c>
      <c r="G382" s="79"/>
      <c r="H382" s="79"/>
      <c r="J382" s="79"/>
      <c r="K382" s="79"/>
      <c r="L382" s="79"/>
    </row>
    <row r="383" spans="1:13">
      <c r="A383" t="s">
        <v>415</v>
      </c>
      <c r="C383" s="76">
        <v>0</v>
      </c>
      <c r="D383" s="79">
        <v>0</v>
      </c>
      <c r="E383" s="76">
        <v>0</v>
      </c>
      <c r="F383" s="79">
        <v>0</v>
      </c>
      <c r="G383" s="126" t="str">
        <f>IF(C383=0,"N/A",D383/C383)</f>
        <v>N/A</v>
      </c>
      <c r="H383" s="126" t="str">
        <f>IF(E383=0,"N/A",F383/E383)</f>
        <v>N/A</v>
      </c>
      <c r="J383" s="79"/>
    </row>
    <row r="384" spans="1:13">
      <c r="A384" t="s">
        <v>139</v>
      </c>
      <c r="B384" t="s">
        <v>35</v>
      </c>
      <c r="C384" s="76">
        <v>0</v>
      </c>
      <c r="D384" s="79">
        <v>0</v>
      </c>
      <c r="E384" s="76">
        <v>0</v>
      </c>
      <c r="F384" s="79">
        <v>0</v>
      </c>
      <c r="G384" s="79"/>
      <c r="H384" s="79"/>
      <c r="J384" s="79" t="str">
        <f>A384</f>
        <v>T or C</v>
      </c>
      <c r="K384" s="79" t="str">
        <f>G386</f>
        <v>N/A</v>
      </c>
      <c r="L384" s="79" t="str">
        <f>H386</f>
        <v>N/A</v>
      </c>
      <c r="M384" t="s">
        <v>675</v>
      </c>
    </row>
    <row r="385" spans="1:13">
      <c r="B385" t="s">
        <v>36</v>
      </c>
      <c r="C385" s="76">
        <v>0</v>
      </c>
      <c r="D385" s="79">
        <v>0</v>
      </c>
      <c r="E385" s="76">
        <v>0</v>
      </c>
      <c r="F385" s="79">
        <v>0</v>
      </c>
      <c r="G385" s="79"/>
      <c r="H385" s="79"/>
      <c r="J385" s="79"/>
    </row>
    <row r="386" spans="1:13">
      <c r="A386" t="s">
        <v>416</v>
      </c>
      <c r="C386" s="76">
        <v>0</v>
      </c>
      <c r="D386" s="79">
        <v>0</v>
      </c>
      <c r="E386" s="76">
        <v>0</v>
      </c>
      <c r="F386" s="79">
        <v>0</v>
      </c>
      <c r="G386" s="126" t="str">
        <f>IF(C386=0,"N/A",D386/C386)</f>
        <v>N/A</v>
      </c>
      <c r="H386" s="126" t="str">
        <f>IF(E386=0,"N/A",F386/E386)</f>
        <v>N/A</v>
      </c>
      <c r="J386" s="79"/>
    </row>
    <row r="387" spans="1:13">
      <c r="A387" t="s">
        <v>140</v>
      </c>
      <c r="B387" t="s">
        <v>35</v>
      </c>
      <c r="C387" s="76">
        <v>2</v>
      </c>
      <c r="D387" s="79">
        <v>47733</v>
      </c>
      <c r="E387" s="76">
        <v>2</v>
      </c>
      <c r="F387" s="79">
        <v>47735</v>
      </c>
      <c r="G387" s="79"/>
      <c r="H387" s="79"/>
      <c r="J387" s="79" t="str">
        <f>A387</f>
        <v>taos</v>
      </c>
      <c r="K387" s="79">
        <f>G389</f>
        <v>23866.5</v>
      </c>
      <c r="L387" s="79">
        <f>H389</f>
        <v>23867.5</v>
      </c>
      <c r="M387" t="s">
        <v>675</v>
      </c>
    </row>
    <row r="388" spans="1:13">
      <c r="B388" t="s">
        <v>36</v>
      </c>
      <c r="C388" s="76">
        <v>0</v>
      </c>
      <c r="D388" s="79">
        <v>0</v>
      </c>
      <c r="E388" s="76">
        <v>0</v>
      </c>
      <c r="F388" s="79">
        <v>0</v>
      </c>
      <c r="G388" s="79"/>
      <c r="H388" s="79"/>
      <c r="J388" s="79"/>
      <c r="K388" s="79"/>
      <c r="L388" s="79"/>
    </row>
    <row r="389" spans="1:13">
      <c r="A389" t="s">
        <v>417</v>
      </c>
      <c r="C389" s="76">
        <v>2</v>
      </c>
      <c r="D389" s="79">
        <v>47733</v>
      </c>
      <c r="E389" s="76">
        <v>2</v>
      </c>
      <c r="F389" s="79">
        <v>47735</v>
      </c>
      <c r="G389" s="126">
        <f>IF(C389=0,"N/A",D389/C389)</f>
        <v>23866.5</v>
      </c>
      <c r="H389" s="126">
        <f>IF(E389=0,"N/A",F389/E389)</f>
        <v>23867.5</v>
      </c>
      <c r="J389" s="79"/>
    </row>
    <row r="390" spans="1:13">
      <c r="A390" t="s">
        <v>232</v>
      </c>
      <c r="B390" t="s">
        <v>35</v>
      </c>
      <c r="C390" s="76">
        <v>0</v>
      </c>
      <c r="D390" s="79">
        <v>0</v>
      </c>
      <c r="E390" s="76">
        <v>0</v>
      </c>
      <c r="F390" s="79">
        <v>0</v>
      </c>
      <c r="J390" s="79" t="str">
        <f>A390</f>
        <v>taos academy charter school</v>
      </c>
      <c r="K390" s="79" t="str">
        <f>G392</f>
        <v>N/A</v>
      </c>
      <c r="L390" s="79" t="str">
        <f>H392</f>
        <v>N/A</v>
      </c>
      <c r="M390" t="s">
        <v>675</v>
      </c>
    </row>
    <row r="391" spans="1:13">
      <c r="B391" t="s">
        <v>36</v>
      </c>
      <c r="C391" s="76">
        <v>0</v>
      </c>
      <c r="D391" s="79">
        <v>0</v>
      </c>
      <c r="E391" s="76">
        <v>0</v>
      </c>
      <c r="F391" s="79">
        <v>0</v>
      </c>
      <c r="J391" s="79"/>
    </row>
    <row r="392" spans="1:13">
      <c r="A392" t="s">
        <v>418</v>
      </c>
      <c r="C392" s="76">
        <v>0</v>
      </c>
      <c r="D392" s="79">
        <v>0</v>
      </c>
      <c r="E392" s="76">
        <v>0</v>
      </c>
      <c r="F392" s="79">
        <v>0</v>
      </c>
      <c r="G392" s="126" t="str">
        <f>IF(C392=0,"N/A",D392/C392)</f>
        <v>N/A</v>
      </c>
      <c r="H392" s="126" t="str">
        <f>IF(E392=0,"N/A",F392/E392)</f>
        <v>N/A</v>
      </c>
      <c r="J392" s="79"/>
    </row>
    <row r="393" spans="1:13">
      <c r="A393" t="s">
        <v>233</v>
      </c>
      <c r="B393" t="s">
        <v>35</v>
      </c>
      <c r="C393" s="76">
        <v>0</v>
      </c>
      <c r="D393" s="79">
        <v>0</v>
      </c>
      <c r="E393" s="76">
        <v>0</v>
      </c>
      <c r="F393" s="79">
        <v>0</v>
      </c>
      <c r="G393" s="79"/>
      <c r="H393" s="79"/>
      <c r="J393" s="79" t="str">
        <f>A393</f>
        <v>taos integrated school of the arts</v>
      </c>
      <c r="K393" s="79" t="str">
        <f>G395</f>
        <v>N/A</v>
      </c>
      <c r="L393" s="79" t="str">
        <f>H395</f>
        <v>N/A</v>
      </c>
      <c r="M393" t="s">
        <v>675</v>
      </c>
    </row>
    <row r="394" spans="1:13">
      <c r="B394" t="s">
        <v>36</v>
      </c>
      <c r="C394" s="76">
        <v>0</v>
      </c>
      <c r="D394" s="79">
        <v>0</v>
      </c>
      <c r="E394" s="76">
        <v>0</v>
      </c>
      <c r="F394" s="79">
        <v>0</v>
      </c>
      <c r="G394" s="79"/>
      <c r="H394" s="79"/>
      <c r="J394" s="79"/>
      <c r="K394" s="79"/>
      <c r="L394" s="79"/>
    </row>
    <row r="395" spans="1:13">
      <c r="A395" t="s">
        <v>419</v>
      </c>
      <c r="C395" s="76">
        <v>0</v>
      </c>
      <c r="D395" s="79">
        <v>0</v>
      </c>
      <c r="E395" s="76">
        <v>0</v>
      </c>
      <c r="F395" s="79">
        <v>0</v>
      </c>
      <c r="G395" s="126" t="str">
        <f>IF(C395=0,"N/A",D395/C395)</f>
        <v>N/A</v>
      </c>
      <c r="H395" s="126" t="str">
        <f>IF(E395=0,"N/A",F395/E395)</f>
        <v>N/A</v>
      </c>
      <c r="J395" s="79"/>
    </row>
    <row r="396" spans="1:13">
      <c r="A396" t="s">
        <v>234</v>
      </c>
      <c r="B396" t="s">
        <v>35</v>
      </c>
      <c r="C396" s="76">
        <v>0</v>
      </c>
      <c r="D396" s="79">
        <v>0</v>
      </c>
      <c r="E396" s="76">
        <v>0</v>
      </c>
      <c r="F396" s="79">
        <v>0</v>
      </c>
      <c r="G396" s="79"/>
      <c r="H396" s="79"/>
      <c r="J396" s="79" t="str">
        <f>A396</f>
        <v>taos international school</v>
      </c>
      <c r="K396" s="79" t="str">
        <f>G398</f>
        <v>N/A</v>
      </c>
      <c r="L396" s="79" t="str">
        <f>H398</f>
        <v>N/A</v>
      </c>
      <c r="M396" t="s">
        <v>675</v>
      </c>
    </row>
    <row r="397" spans="1:13">
      <c r="B397" t="s">
        <v>36</v>
      </c>
      <c r="C397" s="76">
        <v>0</v>
      </c>
      <c r="D397" s="79">
        <v>0</v>
      </c>
      <c r="E397" s="76">
        <v>0</v>
      </c>
      <c r="F397" s="79">
        <v>0</v>
      </c>
      <c r="G397" s="79"/>
      <c r="H397" s="79"/>
      <c r="J397" s="79"/>
    </row>
    <row r="398" spans="1:13">
      <c r="A398" t="s">
        <v>420</v>
      </c>
      <c r="C398" s="76">
        <v>0</v>
      </c>
      <c r="D398" s="79">
        <v>0</v>
      </c>
      <c r="E398" s="76">
        <v>0</v>
      </c>
      <c r="F398" s="79">
        <v>0</v>
      </c>
      <c r="G398" s="126" t="str">
        <f>IF(C398=0,"N/A",D398/C398)</f>
        <v>N/A</v>
      </c>
      <c r="H398" s="126" t="str">
        <f>IF(E398=0,"N/A",F398/E398)</f>
        <v>N/A</v>
      </c>
      <c r="J398" s="79"/>
    </row>
    <row r="399" spans="1:13">
      <c r="A399" t="s">
        <v>141</v>
      </c>
      <c r="B399" t="s">
        <v>35</v>
      </c>
      <c r="C399" s="76">
        <v>0</v>
      </c>
      <c r="D399" s="79">
        <v>0</v>
      </c>
      <c r="E399" s="76">
        <v>0</v>
      </c>
      <c r="F399" s="79">
        <v>0</v>
      </c>
      <c r="G399" s="79"/>
      <c r="H399" s="79"/>
      <c r="J399" s="79" t="str">
        <f>A399</f>
        <v>tatum</v>
      </c>
      <c r="K399" s="79" t="str">
        <f>G401</f>
        <v>N/A</v>
      </c>
      <c r="L399" s="79" t="str">
        <f>H401</f>
        <v>N/A</v>
      </c>
      <c r="M399" t="s">
        <v>675</v>
      </c>
    </row>
    <row r="400" spans="1:13">
      <c r="B400" t="s">
        <v>36</v>
      </c>
      <c r="C400" s="76">
        <v>0</v>
      </c>
      <c r="D400" s="79">
        <v>0</v>
      </c>
      <c r="E400" s="76">
        <v>0</v>
      </c>
      <c r="F400" s="79">
        <v>0</v>
      </c>
      <c r="G400" s="79"/>
      <c r="H400" s="79"/>
      <c r="J400" s="79"/>
      <c r="K400" s="79"/>
      <c r="L400" s="79"/>
    </row>
    <row r="401" spans="1:13">
      <c r="A401" t="s">
        <v>422</v>
      </c>
      <c r="C401" s="76">
        <v>0</v>
      </c>
      <c r="D401" s="79">
        <v>0</v>
      </c>
      <c r="E401" s="76">
        <v>0</v>
      </c>
      <c r="F401" s="79">
        <v>0</v>
      </c>
      <c r="G401" s="126" t="str">
        <f>IF(C401=0,"N/A",D401/C401)</f>
        <v>N/A</v>
      </c>
      <c r="H401" s="126" t="str">
        <f>IF(E401=0,"N/A",F401/E401)</f>
        <v>N/A</v>
      </c>
      <c r="J401" s="79"/>
    </row>
    <row r="402" spans="1:13">
      <c r="A402" t="s">
        <v>236</v>
      </c>
      <c r="B402" t="s">
        <v>35</v>
      </c>
      <c r="C402" s="76">
        <v>0</v>
      </c>
      <c r="D402" s="79">
        <v>0</v>
      </c>
      <c r="E402" s="76">
        <v>0</v>
      </c>
      <c r="F402" s="79">
        <v>0</v>
      </c>
      <c r="G402" s="79"/>
      <c r="H402" s="79"/>
      <c r="J402" s="79" t="str">
        <f>A402</f>
        <v>technology leadership high school</v>
      </c>
      <c r="K402" s="79" t="str">
        <f>G404</f>
        <v>N/A</v>
      </c>
      <c r="L402" s="79" t="str">
        <f>H404</f>
        <v>N/A</v>
      </c>
      <c r="M402" t="s">
        <v>675</v>
      </c>
    </row>
    <row r="403" spans="1:13">
      <c r="B403" t="s">
        <v>36</v>
      </c>
      <c r="C403" s="76">
        <v>0</v>
      </c>
      <c r="D403" s="79">
        <v>0</v>
      </c>
      <c r="E403" s="76">
        <v>0</v>
      </c>
      <c r="F403" s="79">
        <v>0</v>
      </c>
      <c r="G403" s="79"/>
      <c r="H403" s="79"/>
      <c r="J403" s="79"/>
    </row>
    <row r="404" spans="1:13">
      <c r="A404" t="s">
        <v>423</v>
      </c>
      <c r="C404" s="76">
        <v>0</v>
      </c>
      <c r="D404" s="79">
        <v>0</v>
      </c>
      <c r="E404" s="76">
        <v>0</v>
      </c>
      <c r="F404" s="79">
        <v>0</v>
      </c>
      <c r="G404" s="126" t="str">
        <f>IF(C404=0,"N/A",D404/C404)</f>
        <v>N/A</v>
      </c>
      <c r="H404" s="126" t="str">
        <f>IF(E404=0,"N/A",F404/E404)</f>
        <v>N/A</v>
      </c>
      <c r="J404" s="79"/>
    </row>
    <row r="405" spans="1:13">
      <c r="A405" t="s">
        <v>142</v>
      </c>
      <c r="B405" t="s">
        <v>35</v>
      </c>
      <c r="C405" s="76">
        <v>0</v>
      </c>
      <c r="D405" s="79">
        <v>0</v>
      </c>
      <c r="E405" s="76">
        <v>0</v>
      </c>
      <c r="F405" s="79">
        <v>0</v>
      </c>
      <c r="G405" s="79"/>
      <c r="H405" s="79"/>
      <c r="J405" s="79" t="str">
        <f>A405</f>
        <v>texico</v>
      </c>
      <c r="K405" s="79" t="str">
        <f>G407</f>
        <v>N/A</v>
      </c>
      <c r="L405" s="79" t="str">
        <f>H407</f>
        <v>N/A</v>
      </c>
      <c r="M405" t="s">
        <v>675</v>
      </c>
    </row>
    <row r="406" spans="1:13">
      <c r="B406" t="s">
        <v>36</v>
      </c>
      <c r="C406" s="76">
        <v>0</v>
      </c>
      <c r="D406" s="79">
        <v>0</v>
      </c>
      <c r="E406" s="76">
        <v>0</v>
      </c>
      <c r="F406" s="79">
        <v>0</v>
      </c>
      <c r="G406" s="79"/>
      <c r="H406" s="79"/>
      <c r="J406" s="79"/>
      <c r="K406" s="79"/>
      <c r="L406" s="79"/>
    </row>
    <row r="407" spans="1:13">
      <c r="A407" t="s">
        <v>424</v>
      </c>
      <c r="C407" s="76">
        <v>0</v>
      </c>
      <c r="D407" s="79">
        <v>0</v>
      </c>
      <c r="E407" s="76">
        <v>0</v>
      </c>
      <c r="F407" s="79">
        <v>0</v>
      </c>
      <c r="G407" s="126" t="str">
        <f>IF(C407=0,"N/A",D407/C407)</f>
        <v>N/A</v>
      </c>
      <c r="H407" s="126" t="str">
        <f>IF(E407=0,"N/A",F407/E407)</f>
        <v>N/A</v>
      </c>
      <c r="J407" s="79"/>
    </row>
    <row r="408" spans="1:13">
      <c r="A408" t="s">
        <v>238</v>
      </c>
      <c r="B408" t="s">
        <v>35</v>
      </c>
      <c r="C408" s="76">
        <v>2.5</v>
      </c>
      <c r="D408" s="79">
        <v>94000</v>
      </c>
      <c r="E408" s="76">
        <v>2.5</v>
      </c>
      <c r="F408" s="79">
        <v>94000</v>
      </c>
      <c r="G408" s="79"/>
      <c r="H408" s="79"/>
      <c r="J408" s="79" t="str">
        <f>A408</f>
        <v>tierra adentro of new mexico</v>
      </c>
      <c r="K408" s="79">
        <f>G410</f>
        <v>37600</v>
      </c>
      <c r="L408" s="79">
        <f>H410</f>
        <v>37600</v>
      </c>
      <c r="M408" t="s">
        <v>675</v>
      </c>
    </row>
    <row r="409" spans="1:13">
      <c r="B409" t="s">
        <v>36</v>
      </c>
      <c r="C409" s="76">
        <v>0</v>
      </c>
      <c r="D409" s="79">
        <v>0</v>
      </c>
      <c r="E409" s="76">
        <v>0</v>
      </c>
      <c r="F409" s="79">
        <v>0</v>
      </c>
      <c r="G409" s="79"/>
      <c r="H409" s="79"/>
      <c r="J409" s="79"/>
    </row>
    <row r="410" spans="1:13">
      <c r="A410" t="s">
        <v>425</v>
      </c>
      <c r="C410" s="76">
        <v>2.5</v>
      </c>
      <c r="D410" s="79">
        <v>94000</v>
      </c>
      <c r="E410" s="76">
        <v>2.5</v>
      </c>
      <c r="F410" s="79">
        <v>94000</v>
      </c>
      <c r="G410" s="126">
        <f>IF(C410=0,"N/A",D410/C410)</f>
        <v>37600</v>
      </c>
      <c r="H410" s="126">
        <f>IF(E410=0,"N/A",F410/E410)</f>
        <v>37600</v>
      </c>
      <c r="J410" s="79"/>
    </row>
    <row r="411" spans="1:13">
      <c r="A411" t="s">
        <v>239</v>
      </c>
      <c r="B411" t="s">
        <v>35</v>
      </c>
      <c r="C411" s="76">
        <v>0</v>
      </c>
      <c r="D411" s="79">
        <v>0</v>
      </c>
      <c r="E411" s="76">
        <v>0</v>
      </c>
      <c r="F411" s="79">
        <v>0</v>
      </c>
      <c r="G411" s="79"/>
      <c r="H411" s="79"/>
      <c r="J411" s="79" t="str">
        <f>A411</f>
        <v>tierra encantada charter school</v>
      </c>
      <c r="K411" s="79" t="str">
        <f>G413</f>
        <v>N/A</v>
      </c>
      <c r="L411" s="79" t="str">
        <f>H413</f>
        <v>N/A</v>
      </c>
      <c r="M411" t="s">
        <v>675</v>
      </c>
    </row>
    <row r="412" spans="1:13">
      <c r="B412" t="s">
        <v>36</v>
      </c>
      <c r="C412" s="76">
        <v>0</v>
      </c>
      <c r="D412" s="79">
        <v>0</v>
      </c>
      <c r="E412" s="76">
        <v>0</v>
      </c>
      <c r="F412" s="79">
        <v>0</v>
      </c>
      <c r="G412" s="79"/>
      <c r="H412" s="79"/>
      <c r="J412" s="79"/>
      <c r="K412" s="79"/>
      <c r="L412" s="79"/>
    </row>
    <row r="413" spans="1:13">
      <c r="A413" t="s">
        <v>426</v>
      </c>
      <c r="C413" s="76">
        <v>0</v>
      </c>
      <c r="D413" s="79">
        <v>0</v>
      </c>
      <c r="E413" s="76">
        <v>0</v>
      </c>
      <c r="F413" s="79">
        <v>0</v>
      </c>
      <c r="G413" s="126" t="str">
        <f>IF(C413=0,"N/A",D413/C413)</f>
        <v>N/A</v>
      </c>
      <c r="H413" s="126" t="str">
        <f>IF(E413=0,"N/A",F413/E413)</f>
        <v>N/A</v>
      </c>
      <c r="J413" s="79"/>
    </row>
    <row r="414" spans="1:13">
      <c r="A414" t="s">
        <v>143</v>
      </c>
      <c r="B414" t="s">
        <v>35</v>
      </c>
      <c r="C414" s="76">
        <v>1</v>
      </c>
      <c r="D414" s="79">
        <v>12000</v>
      </c>
      <c r="E414" s="76">
        <v>1</v>
      </c>
      <c r="F414" s="79">
        <v>12120</v>
      </c>
      <c r="J414" s="79" t="str">
        <f>A414</f>
        <v>tucumcari</v>
      </c>
      <c r="K414" s="79">
        <f>G416</f>
        <v>12000</v>
      </c>
      <c r="L414" s="79">
        <f>H416</f>
        <v>12120</v>
      </c>
      <c r="M414" t="s">
        <v>675</v>
      </c>
    </row>
    <row r="415" spans="1:13">
      <c r="B415" t="s">
        <v>36</v>
      </c>
      <c r="C415" s="76">
        <v>0</v>
      </c>
      <c r="D415" s="79">
        <v>0</v>
      </c>
      <c r="E415" s="76">
        <v>0</v>
      </c>
      <c r="F415" s="79">
        <v>0</v>
      </c>
      <c r="J415" s="79"/>
    </row>
    <row r="416" spans="1:13">
      <c r="A416" t="s">
        <v>427</v>
      </c>
      <c r="C416" s="76">
        <v>1</v>
      </c>
      <c r="D416" s="79">
        <v>12000</v>
      </c>
      <c r="E416" s="76">
        <v>1</v>
      </c>
      <c r="F416" s="79">
        <v>12120</v>
      </c>
      <c r="G416" s="126">
        <f>IF(C416=0,"N/A",D416/C416)</f>
        <v>12000</v>
      </c>
      <c r="H416" s="126">
        <f>IF(E416=0,"N/A",F416/E416)</f>
        <v>12120</v>
      </c>
      <c r="J416" s="79"/>
    </row>
    <row r="417" spans="1:13">
      <c r="A417" t="s">
        <v>144</v>
      </c>
      <c r="B417" t="s">
        <v>35</v>
      </c>
      <c r="C417" s="76">
        <v>0</v>
      </c>
      <c r="D417" s="79">
        <v>0</v>
      </c>
      <c r="E417" s="76">
        <v>0</v>
      </c>
      <c r="F417" s="79">
        <v>0</v>
      </c>
      <c r="G417" s="79"/>
      <c r="H417" s="79"/>
      <c r="J417" s="79" t="str">
        <f>A417</f>
        <v>tularosa</v>
      </c>
      <c r="K417" s="79" t="str">
        <f>G419</f>
        <v>N/A</v>
      </c>
      <c r="L417" s="79" t="str">
        <f>H419</f>
        <v>N/A</v>
      </c>
      <c r="M417" t="s">
        <v>675</v>
      </c>
    </row>
    <row r="418" spans="1:13">
      <c r="B418" t="s">
        <v>36</v>
      </c>
      <c r="C418" s="76">
        <v>0</v>
      </c>
      <c r="D418" s="79">
        <v>0</v>
      </c>
      <c r="E418" s="76">
        <v>0</v>
      </c>
      <c r="F418" s="79">
        <v>0</v>
      </c>
      <c r="G418" s="79"/>
      <c r="H418" s="79"/>
      <c r="J418" s="79"/>
      <c r="K418" s="79"/>
      <c r="L418" s="79"/>
    </row>
    <row r="419" spans="1:13">
      <c r="A419" t="s">
        <v>428</v>
      </c>
      <c r="C419" s="76">
        <v>0</v>
      </c>
      <c r="D419" s="79">
        <v>0</v>
      </c>
      <c r="E419" s="76">
        <v>0</v>
      </c>
      <c r="F419" s="79">
        <v>0</v>
      </c>
      <c r="G419" s="126" t="str">
        <f>IF(C419=0,"N/A",D419/C419)</f>
        <v>N/A</v>
      </c>
      <c r="H419" s="126" t="str">
        <f>IF(E419=0,"N/A",F419/E419)</f>
        <v>N/A</v>
      </c>
      <c r="J419" s="79"/>
    </row>
    <row r="420" spans="1:13">
      <c r="A420" t="s">
        <v>240</v>
      </c>
      <c r="B420" t="s">
        <v>35</v>
      </c>
      <c r="C420" s="76">
        <v>0</v>
      </c>
      <c r="D420" s="79">
        <v>0</v>
      </c>
      <c r="E420" s="76">
        <v>0</v>
      </c>
      <c r="F420" s="79">
        <v>0</v>
      </c>
      <c r="G420" s="79"/>
      <c r="H420" s="79"/>
      <c r="J420" s="79" t="str">
        <f>A420</f>
        <v>turquoise trail charter school</v>
      </c>
      <c r="K420" s="79" t="str">
        <f>G422</f>
        <v>N/A</v>
      </c>
      <c r="L420" s="79" t="str">
        <f>H422</f>
        <v>N/A</v>
      </c>
      <c r="M420" t="s">
        <v>675</v>
      </c>
    </row>
    <row r="421" spans="1:13">
      <c r="B421" t="s">
        <v>36</v>
      </c>
      <c r="C421" s="76">
        <v>0</v>
      </c>
      <c r="D421" s="79">
        <v>0</v>
      </c>
      <c r="E421" s="76">
        <v>0</v>
      </c>
      <c r="F421" s="79">
        <v>0</v>
      </c>
      <c r="G421" s="79"/>
      <c r="H421" s="79"/>
      <c r="J421" s="79"/>
    </row>
    <row r="422" spans="1:13">
      <c r="A422" t="s">
        <v>429</v>
      </c>
      <c r="C422" s="76">
        <v>0</v>
      </c>
      <c r="D422" s="79">
        <v>0</v>
      </c>
      <c r="E422" s="76">
        <v>0</v>
      </c>
      <c r="F422" s="79">
        <v>0</v>
      </c>
      <c r="G422" s="126" t="str">
        <f>IF(C422=0,"N/A",D422/C422)</f>
        <v>N/A</v>
      </c>
      <c r="H422" s="126" t="str">
        <f>IF(E422=0,"N/A",F422/E422)</f>
        <v>N/A</v>
      </c>
      <c r="J422" s="79"/>
    </row>
    <row r="423" spans="1:13">
      <c r="A423" t="s">
        <v>145</v>
      </c>
      <c r="B423" t="s">
        <v>35</v>
      </c>
      <c r="C423" s="76">
        <v>0</v>
      </c>
      <c r="D423" s="79">
        <v>0</v>
      </c>
      <c r="E423" s="76">
        <v>0</v>
      </c>
      <c r="F423" s="79">
        <v>0</v>
      </c>
      <c r="G423" s="79"/>
      <c r="H423" s="79"/>
      <c r="J423" s="79" t="str">
        <f>A423</f>
        <v>vaughn</v>
      </c>
      <c r="K423" s="79" t="str">
        <f>G425</f>
        <v>N/A</v>
      </c>
      <c r="L423" s="79" t="str">
        <f>H425</f>
        <v>N/A</v>
      </c>
      <c r="M423" t="s">
        <v>675</v>
      </c>
    </row>
    <row r="424" spans="1:13">
      <c r="B424" t="s">
        <v>36</v>
      </c>
      <c r="C424" s="76">
        <v>0</v>
      </c>
      <c r="D424" s="79">
        <v>0</v>
      </c>
      <c r="E424" s="76">
        <v>0</v>
      </c>
      <c r="F424" s="79">
        <v>0</v>
      </c>
      <c r="G424" s="79"/>
      <c r="H424" s="79"/>
      <c r="J424" s="79"/>
      <c r="K424" s="79"/>
      <c r="L424" s="79"/>
    </row>
    <row r="425" spans="1:13">
      <c r="A425" t="s">
        <v>431</v>
      </c>
      <c r="C425" s="76">
        <v>0</v>
      </c>
      <c r="D425" s="79">
        <v>0</v>
      </c>
      <c r="E425" s="76">
        <v>0</v>
      </c>
      <c r="F425" s="79">
        <v>0</v>
      </c>
      <c r="G425" s="126" t="str">
        <f>IF(C425=0,"N/A",D425/C425)</f>
        <v>N/A</v>
      </c>
      <c r="H425" s="126" t="str">
        <f>IF(E425=0,"N/A",F425/E425)</f>
        <v>N/A</v>
      </c>
      <c r="J425" s="79"/>
    </row>
    <row r="426" spans="1:13">
      <c r="A426" t="s">
        <v>146</v>
      </c>
      <c r="B426" t="s">
        <v>35</v>
      </c>
      <c r="C426" s="76">
        <v>0</v>
      </c>
      <c r="D426" s="79">
        <v>0</v>
      </c>
      <c r="E426" s="76">
        <v>0</v>
      </c>
      <c r="F426" s="79">
        <v>0</v>
      </c>
      <c r="G426" s="79"/>
      <c r="H426" s="79"/>
      <c r="J426" s="79" t="str">
        <f>A426</f>
        <v>wagon mound</v>
      </c>
      <c r="K426" s="79" t="str">
        <f>G428</f>
        <v>N/A</v>
      </c>
      <c r="L426" s="79" t="str">
        <f>H428</f>
        <v>N/A</v>
      </c>
      <c r="M426" t="s">
        <v>675</v>
      </c>
    </row>
    <row r="427" spans="1:13">
      <c r="B427" t="s">
        <v>36</v>
      </c>
      <c r="C427" s="76">
        <v>0</v>
      </c>
      <c r="D427" s="79">
        <v>0</v>
      </c>
      <c r="E427" s="76">
        <v>0</v>
      </c>
      <c r="F427" s="79">
        <v>0</v>
      </c>
      <c r="G427" s="79"/>
      <c r="H427" s="79"/>
      <c r="J427" s="79"/>
    </row>
    <row r="428" spans="1:13">
      <c r="A428" t="s">
        <v>433</v>
      </c>
      <c r="C428" s="76">
        <v>0</v>
      </c>
      <c r="D428" s="79">
        <v>0</v>
      </c>
      <c r="E428" s="76">
        <v>0</v>
      </c>
      <c r="F428" s="79">
        <v>0</v>
      </c>
      <c r="G428" s="126" t="str">
        <f>IF(C428=0,"N/A",D428/C428)</f>
        <v>N/A</v>
      </c>
      <c r="H428" s="126" t="str">
        <f>IF(E428=0,"N/A",F428/E428)</f>
        <v>N/A</v>
      </c>
      <c r="J428" s="79"/>
    </row>
    <row r="429" spans="1:13">
      <c r="A429" t="s">
        <v>243</v>
      </c>
      <c r="B429" t="s">
        <v>35</v>
      </c>
      <c r="C429" s="76">
        <v>0</v>
      </c>
      <c r="D429" s="79">
        <v>0</v>
      </c>
      <c r="E429" s="76">
        <v>0</v>
      </c>
      <c r="F429" s="79">
        <v>0</v>
      </c>
      <c r="G429" s="79"/>
      <c r="H429" s="79"/>
      <c r="J429" s="79" t="str">
        <f>A429</f>
        <v>walatowa charter high school</v>
      </c>
      <c r="K429" s="79" t="str">
        <f>G431</f>
        <v>N/A</v>
      </c>
      <c r="L429" s="79" t="str">
        <f>H431</f>
        <v>N/A</v>
      </c>
      <c r="M429" t="s">
        <v>675</v>
      </c>
    </row>
    <row r="430" spans="1:13">
      <c r="B430" t="s">
        <v>36</v>
      </c>
      <c r="C430" s="76">
        <v>0</v>
      </c>
      <c r="D430" s="79">
        <v>0</v>
      </c>
      <c r="E430" s="76">
        <v>0</v>
      </c>
      <c r="F430" s="79">
        <v>0</v>
      </c>
      <c r="G430" s="79"/>
      <c r="H430" s="79"/>
      <c r="J430" s="79"/>
      <c r="K430" s="79"/>
      <c r="L430" s="79"/>
    </row>
    <row r="431" spans="1:13">
      <c r="A431" t="s">
        <v>434</v>
      </c>
      <c r="C431" s="76">
        <v>0</v>
      </c>
      <c r="D431" s="79">
        <v>0</v>
      </c>
      <c r="E431" s="76">
        <v>0</v>
      </c>
      <c r="F431" s="79">
        <v>0</v>
      </c>
      <c r="G431" s="126" t="str">
        <f>IF(C431=0,"N/A",D431/C431)</f>
        <v>N/A</v>
      </c>
      <c r="H431" s="126" t="str">
        <f>IF(E431=0,"N/A",F431/E431)</f>
        <v>N/A</v>
      </c>
      <c r="J431" s="79"/>
    </row>
    <row r="432" spans="1:13">
      <c r="A432" t="s">
        <v>147</v>
      </c>
      <c r="B432" t="s">
        <v>35</v>
      </c>
      <c r="C432" s="76">
        <v>2</v>
      </c>
      <c r="D432" s="79">
        <v>95103</v>
      </c>
      <c r="E432" s="76">
        <v>2</v>
      </c>
      <c r="F432" s="79">
        <v>95105</v>
      </c>
      <c r="G432" s="79"/>
      <c r="H432" s="79"/>
      <c r="J432" s="79" t="str">
        <f>A432</f>
        <v>west las vegas</v>
      </c>
      <c r="K432" s="79">
        <f>G434</f>
        <v>25708.142857142859</v>
      </c>
      <c r="L432" s="79">
        <f>H434</f>
        <v>25709.142857142859</v>
      </c>
      <c r="M432" t="s">
        <v>675</v>
      </c>
    </row>
    <row r="433" spans="1:13">
      <c r="B433" t="s">
        <v>36</v>
      </c>
      <c r="C433" s="76">
        <v>5</v>
      </c>
      <c r="D433" s="79">
        <v>84854</v>
      </c>
      <c r="E433" s="76">
        <v>5</v>
      </c>
      <c r="F433" s="79">
        <v>84859</v>
      </c>
      <c r="G433" s="79"/>
      <c r="H433" s="79"/>
      <c r="J433" s="79"/>
    </row>
    <row r="434" spans="1:13">
      <c r="A434" t="s">
        <v>435</v>
      </c>
      <c r="C434" s="76">
        <v>7</v>
      </c>
      <c r="D434" s="79">
        <v>179957</v>
      </c>
      <c r="E434" s="76">
        <v>7</v>
      </c>
      <c r="F434" s="79">
        <v>179964</v>
      </c>
      <c r="G434" s="126">
        <f>IF(C434=0,"N/A",D434/C434)</f>
        <v>25708.142857142859</v>
      </c>
      <c r="H434" s="126">
        <f>IF(E434=0,"N/A",F434/E434)</f>
        <v>25709.142857142859</v>
      </c>
      <c r="J434" s="79"/>
    </row>
    <row r="435" spans="1:13">
      <c r="A435" t="s">
        <v>244</v>
      </c>
      <c r="B435" t="s">
        <v>35</v>
      </c>
      <c r="C435" s="76">
        <v>0</v>
      </c>
      <c r="D435" s="79">
        <v>0</v>
      </c>
      <c r="E435" s="76">
        <v>0</v>
      </c>
      <c r="F435" s="79">
        <v>0</v>
      </c>
      <c r="G435" s="79"/>
      <c r="H435" s="79"/>
      <c r="J435" s="79" t="str">
        <f>A435</f>
        <v>william w. and josephine dorn charter community school</v>
      </c>
      <c r="K435" s="79" t="str">
        <f>G437</f>
        <v>N/A</v>
      </c>
      <c r="L435" s="79" t="str">
        <f>H437</f>
        <v>N/A</v>
      </c>
      <c r="M435" t="s">
        <v>675</v>
      </c>
    </row>
    <row r="436" spans="1:13">
      <c r="B436" t="s">
        <v>36</v>
      </c>
      <c r="C436" s="76">
        <v>0</v>
      </c>
      <c r="D436" s="79">
        <v>0</v>
      </c>
      <c r="E436" s="76">
        <v>0</v>
      </c>
      <c r="F436" s="79">
        <v>0</v>
      </c>
      <c r="G436" s="79"/>
      <c r="H436" s="79"/>
      <c r="J436" s="79"/>
      <c r="K436" s="79"/>
      <c r="L436" s="79"/>
    </row>
    <row r="437" spans="1:13">
      <c r="A437" t="s">
        <v>436</v>
      </c>
      <c r="C437" s="76">
        <v>0</v>
      </c>
      <c r="D437" s="79">
        <v>0</v>
      </c>
      <c r="E437" s="76">
        <v>0</v>
      </c>
      <c r="F437" s="79">
        <v>0</v>
      </c>
      <c r="G437" s="126" t="str">
        <f>IF(C437=0,"N/A",D437/C437)</f>
        <v>N/A</v>
      </c>
      <c r="H437" s="126" t="str">
        <f>IF(E437=0,"N/A",F437/E437)</f>
        <v>N/A</v>
      </c>
      <c r="J437" s="79"/>
    </row>
    <row r="438" spans="1:13">
      <c r="A438" t="s">
        <v>148</v>
      </c>
      <c r="B438" t="s">
        <v>35</v>
      </c>
      <c r="C438" s="76">
        <v>0</v>
      </c>
      <c r="D438" s="79">
        <v>0</v>
      </c>
      <c r="E438" s="76">
        <v>0</v>
      </c>
      <c r="F438" s="79">
        <v>0</v>
      </c>
      <c r="J438" s="79" t="str">
        <f>A438</f>
        <v>zuni</v>
      </c>
      <c r="K438" s="79" t="str">
        <f>G440</f>
        <v>N/A</v>
      </c>
      <c r="L438" s="79" t="str">
        <f>H440</f>
        <v>N/A</v>
      </c>
      <c r="M438" t="s">
        <v>675</v>
      </c>
    </row>
    <row r="439" spans="1:13">
      <c r="B439" t="s">
        <v>36</v>
      </c>
      <c r="C439" s="76">
        <v>0</v>
      </c>
      <c r="D439" s="79">
        <v>0</v>
      </c>
      <c r="E439" s="76">
        <v>0</v>
      </c>
      <c r="F439" s="79">
        <v>0</v>
      </c>
      <c r="J439" s="79"/>
    </row>
    <row r="440" spans="1:13">
      <c r="A440" t="s">
        <v>437</v>
      </c>
      <c r="C440" s="76">
        <v>0</v>
      </c>
      <c r="D440" s="79">
        <v>0</v>
      </c>
      <c r="E440" s="76">
        <v>0</v>
      </c>
      <c r="F440" s="79">
        <v>0</v>
      </c>
      <c r="G440" s="126" t="str">
        <f>IF(C440=0,"N/A",D440/C440)</f>
        <v>N/A</v>
      </c>
      <c r="H440" s="126" t="str">
        <f>IF(E440=0,"N/A",F440/E440)</f>
        <v>N/A</v>
      </c>
      <c r="J440" s="79"/>
    </row>
    <row r="441" spans="1:13">
      <c r="A441" t="s">
        <v>682</v>
      </c>
      <c r="B441" t="s">
        <v>35</v>
      </c>
      <c r="C441" s="76">
        <v>0.85</v>
      </c>
      <c r="D441" s="79">
        <v>40063.910000000003</v>
      </c>
      <c r="E441" s="76">
        <v>0.85</v>
      </c>
      <c r="F441" s="79">
        <v>42500</v>
      </c>
      <c r="G441" s="79"/>
      <c r="H441" s="79"/>
      <c r="J441" s="79" t="str">
        <f>A441</f>
        <v>cesar chavez community school</v>
      </c>
      <c r="K441" s="79">
        <f>G443</f>
        <v>47134.011764705887</v>
      </c>
      <c r="L441" s="79">
        <f>H443</f>
        <v>50000</v>
      </c>
      <c r="M441" t="s">
        <v>675</v>
      </c>
    </row>
    <row r="442" spans="1:13">
      <c r="B442" t="s">
        <v>36</v>
      </c>
      <c r="C442" s="76">
        <v>0</v>
      </c>
      <c r="D442" s="79">
        <v>0</v>
      </c>
      <c r="E442" s="76">
        <v>0</v>
      </c>
      <c r="F442" s="79">
        <v>0</v>
      </c>
      <c r="G442" s="79"/>
      <c r="H442" s="79"/>
      <c r="J442" s="79"/>
      <c r="K442" s="79"/>
      <c r="L442" s="79"/>
    </row>
    <row r="443" spans="1:13">
      <c r="A443" t="s">
        <v>743</v>
      </c>
      <c r="C443" s="76">
        <v>0.85</v>
      </c>
      <c r="D443" s="79">
        <v>40063.910000000003</v>
      </c>
      <c r="E443" s="76">
        <v>0.85</v>
      </c>
      <c r="F443" s="79">
        <v>42500</v>
      </c>
      <c r="G443" s="126">
        <f>IF(C443=0,"N/A",D443/C443)</f>
        <v>47134.011764705887</v>
      </c>
      <c r="H443" s="126">
        <f>IF(E443=0,"N/A",F443/E443)</f>
        <v>50000</v>
      </c>
      <c r="J443" s="79"/>
    </row>
    <row r="444" spans="1:13">
      <c r="A444" t="s">
        <v>255</v>
      </c>
      <c r="C444" s="76">
        <v>329.55</v>
      </c>
      <c r="D444" s="79">
        <v>8276150.3900000006</v>
      </c>
      <c r="E444" s="76">
        <v>329.55</v>
      </c>
      <c r="F444" s="79">
        <v>8269457.1799999978</v>
      </c>
      <c r="J444" s="79"/>
      <c r="K444" s="79">
        <f>SUM(K6:K443)</f>
        <v>1279804.515620667</v>
      </c>
      <c r="L444" s="79">
        <f>SUM(L6:L443)</f>
        <v>1293784.3042472366</v>
      </c>
    </row>
    <row r="445" spans="1:13">
      <c r="J445" s="79"/>
    </row>
    <row r="446" spans="1:13">
      <c r="J446" s="79"/>
    </row>
    <row r="447" spans="1:13">
      <c r="J447" s="79"/>
      <c r="K447" s="79"/>
      <c r="L447" s="79"/>
    </row>
    <row r="448" spans="1:13">
      <c r="J448" s="79"/>
      <c r="K448" s="79"/>
      <c r="L448" s="79"/>
    </row>
    <row r="449" spans="10:12">
      <c r="J449" s="79"/>
    </row>
    <row r="450" spans="10:12">
      <c r="J450" s="79"/>
      <c r="K450" s="79"/>
      <c r="L450" s="79"/>
    </row>
    <row r="451" spans="10:12">
      <c r="J451" s="79"/>
    </row>
    <row r="452" spans="10:12">
      <c r="J452" s="79"/>
    </row>
    <row r="453" spans="10:12">
      <c r="J453" s="79"/>
      <c r="K453" s="79"/>
      <c r="L453" s="79"/>
    </row>
    <row r="454" spans="10:12">
      <c r="J454" s="79"/>
      <c r="K454" s="79"/>
      <c r="L454" s="79"/>
    </row>
    <row r="455" spans="10:12">
      <c r="J455" s="79"/>
    </row>
    <row r="456" spans="10:12">
      <c r="J456" s="79"/>
      <c r="K456" s="79"/>
      <c r="L456" s="79"/>
    </row>
    <row r="457" spans="10:12">
      <c r="J457" s="79"/>
    </row>
    <row r="458" spans="10:12">
      <c r="J458" s="79"/>
    </row>
    <row r="459" spans="10:12">
      <c r="J459" s="79"/>
    </row>
    <row r="460" spans="10:12">
      <c r="J460" s="79"/>
    </row>
    <row r="461" spans="10:12">
      <c r="J461" s="79"/>
    </row>
    <row r="462" spans="10:12">
      <c r="J462" s="79"/>
    </row>
    <row r="463" spans="10:12">
      <c r="J463" s="79"/>
      <c r="K463" s="79"/>
      <c r="L463" s="79"/>
    </row>
    <row r="464" spans="10:12">
      <c r="J464" s="79"/>
    </row>
    <row r="465" spans="10:12">
      <c r="J465" s="79"/>
    </row>
    <row r="466" spans="10:12">
      <c r="J466" s="79"/>
    </row>
    <row r="467" spans="10:12">
      <c r="J467" s="79"/>
    </row>
    <row r="468" spans="10:12">
      <c r="J468" s="79"/>
    </row>
    <row r="469" spans="10:12">
      <c r="J469" s="79"/>
    </row>
    <row r="470" spans="10:12">
      <c r="J470" s="79"/>
      <c r="K470" s="79"/>
      <c r="L470" s="79"/>
    </row>
    <row r="471" spans="10:12">
      <c r="J471" s="79"/>
    </row>
    <row r="472" spans="10:12">
      <c r="J472" s="79"/>
    </row>
    <row r="473" spans="10:12">
      <c r="J473" s="79"/>
    </row>
    <row r="474" spans="10:12">
      <c r="J474" s="79"/>
    </row>
    <row r="475" spans="10:12">
      <c r="J475" s="79"/>
    </row>
    <row r="476" spans="10:12">
      <c r="J476" s="79"/>
    </row>
    <row r="477" spans="10:12">
      <c r="J477" s="79"/>
      <c r="K477" s="79"/>
      <c r="L477" s="79"/>
    </row>
    <row r="478" spans="10:12">
      <c r="J478" s="79"/>
    </row>
    <row r="479" spans="10:12">
      <c r="J479" s="79"/>
    </row>
    <row r="480" spans="10:12">
      <c r="J480" s="79"/>
    </row>
    <row r="481" spans="10:12">
      <c r="J481" s="79"/>
    </row>
    <row r="482" spans="10:12">
      <c r="J482" s="79"/>
    </row>
    <row r="483" spans="10:12">
      <c r="J483" s="79"/>
    </row>
    <row r="484" spans="10:12">
      <c r="J484" s="79"/>
      <c r="K484" s="79"/>
      <c r="L484" s="79"/>
    </row>
    <row r="485" spans="10:12">
      <c r="J485" s="79"/>
    </row>
    <row r="486" spans="10:12">
      <c r="J486" s="79"/>
    </row>
    <row r="487" spans="10:12">
      <c r="J487" s="79"/>
    </row>
    <row r="488" spans="10:12">
      <c r="J488" s="79"/>
    </row>
    <row r="489" spans="10:12">
      <c r="J489" s="79"/>
    </row>
    <row r="490" spans="10:12">
      <c r="J490" s="79"/>
    </row>
    <row r="491" spans="10:12">
      <c r="J491" s="79"/>
      <c r="K491" s="79"/>
      <c r="L491" s="79"/>
    </row>
    <row r="492" spans="10:12">
      <c r="J492" s="79"/>
    </row>
    <row r="493" spans="10:12">
      <c r="J493" s="79"/>
    </row>
    <row r="494" spans="10:12">
      <c r="J494" s="79"/>
    </row>
    <row r="495" spans="10:12">
      <c r="J495" s="79"/>
    </row>
    <row r="496" spans="10:12">
      <c r="J496" s="79"/>
    </row>
    <row r="497" spans="10:12">
      <c r="J497" s="79"/>
    </row>
    <row r="498" spans="10:12">
      <c r="J498" s="79"/>
      <c r="K498" s="79"/>
      <c r="L498" s="79"/>
    </row>
    <row r="499" spans="10:12">
      <c r="J499" s="79"/>
    </row>
    <row r="500" spans="10:12">
      <c r="J500" s="79"/>
    </row>
    <row r="501" spans="10:12">
      <c r="J501" s="79"/>
    </row>
    <row r="502" spans="10:12">
      <c r="J502" s="79"/>
    </row>
    <row r="503" spans="10:12">
      <c r="J503" s="79"/>
    </row>
    <row r="504" spans="10:12">
      <c r="J504" s="79"/>
    </row>
    <row r="505" spans="10:12">
      <c r="J505" s="79"/>
      <c r="K505" s="79"/>
      <c r="L505" s="79"/>
    </row>
    <row r="506" spans="10:12">
      <c r="J506" s="79"/>
    </row>
    <row r="507" spans="10:12">
      <c r="J507" s="79"/>
    </row>
    <row r="508" spans="10:12">
      <c r="J508" s="79"/>
    </row>
    <row r="509" spans="10:12">
      <c r="J509" s="79"/>
    </row>
    <row r="510" spans="10:12">
      <c r="J510" s="79"/>
    </row>
    <row r="511" spans="10:12">
      <c r="J511" s="79"/>
    </row>
    <row r="512" spans="10:12">
      <c r="J512" s="79"/>
      <c r="K512" s="79"/>
      <c r="L512" s="79"/>
    </row>
    <row r="513" spans="10:12">
      <c r="J513" s="79"/>
    </row>
    <row r="514" spans="10:12">
      <c r="J514" s="79"/>
    </row>
    <row r="515" spans="10:12">
      <c r="J515" s="79"/>
    </row>
    <row r="516" spans="10:12">
      <c r="J516" s="79"/>
    </row>
    <row r="517" spans="10:12">
      <c r="J517" s="79"/>
    </row>
    <row r="518" spans="10:12">
      <c r="J518" s="79"/>
    </row>
    <row r="519" spans="10:12">
      <c r="J519" s="79"/>
      <c r="K519" s="79"/>
      <c r="L519" s="79"/>
    </row>
    <row r="520" spans="10:12">
      <c r="J520" s="79"/>
    </row>
    <row r="521" spans="10:12">
      <c r="J521" s="79"/>
    </row>
    <row r="522" spans="10:12">
      <c r="J522" s="79"/>
    </row>
    <row r="523" spans="10:12">
      <c r="J523" s="79"/>
    </row>
    <row r="524" spans="10:12">
      <c r="J524" s="79"/>
    </row>
    <row r="525" spans="10:12">
      <c r="J525" s="79"/>
    </row>
    <row r="526" spans="10:12">
      <c r="J526" s="79"/>
      <c r="K526" s="79"/>
      <c r="L526" s="79"/>
    </row>
    <row r="527" spans="10:12">
      <c r="J527" s="79"/>
    </row>
    <row r="528" spans="10:12">
      <c r="J528" s="79"/>
    </row>
    <row r="529" spans="10:12">
      <c r="J529" s="79"/>
    </row>
    <row r="530" spans="10:12">
      <c r="J530" s="79"/>
    </row>
    <row r="531" spans="10:12">
      <c r="J531" s="79"/>
    </row>
    <row r="532" spans="10:12">
      <c r="J532" s="79"/>
    </row>
    <row r="533" spans="10:12">
      <c r="J533" s="79"/>
      <c r="K533" s="79"/>
      <c r="L533" s="79"/>
    </row>
    <row r="534" spans="10:12">
      <c r="J534" s="79"/>
    </row>
    <row r="535" spans="10:12">
      <c r="J535" s="79"/>
    </row>
    <row r="536" spans="10:12">
      <c r="J536" s="79"/>
    </row>
    <row r="537" spans="10:12">
      <c r="J537" s="79"/>
    </row>
    <row r="538" spans="10:12">
      <c r="J538" s="79"/>
    </row>
    <row r="539" spans="10:12">
      <c r="J539" s="79"/>
    </row>
    <row r="540" spans="10:12">
      <c r="J540" s="79"/>
      <c r="K540" s="79"/>
      <c r="L540" s="79"/>
    </row>
    <row r="541" spans="10:12">
      <c r="J541" s="79"/>
    </row>
    <row r="542" spans="10:12">
      <c r="J542" s="79"/>
    </row>
    <row r="543" spans="10:12">
      <c r="J543" s="79"/>
    </row>
    <row r="544" spans="10:12">
      <c r="J544" s="79"/>
    </row>
    <row r="545" spans="10:12">
      <c r="J545" s="79"/>
    </row>
    <row r="546" spans="10:12">
      <c r="J546" s="79"/>
    </row>
    <row r="547" spans="10:12">
      <c r="J547" s="79"/>
      <c r="K547" s="79"/>
      <c r="L547" s="79"/>
    </row>
    <row r="548" spans="10:12">
      <c r="J548" s="79"/>
    </row>
    <row r="549" spans="10:12">
      <c r="J549" s="79"/>
    </row>
    <row r="550" spans="10:12">
      <c r="J550" s="79"/>
    </row>
    <row r="551" spans="10:12">
      <c r="J551" s="79"/>
    </row>
    <row r="552" spans="10:12">
      <c r="J552" s="79"/>
    </row>
    <row r="553" spans="10:12">
      <c r="J553" s="79"/>
    </row>
    <row r="554" spans="10:12">
      <c r="J554" s="79"/>
      <c r="K554" s="79"/>
      <c r="L554" s="79"/>
    </row>
    <row r="555" spans="10:12">
      <c r="J555" s="79"/>
    </row>
    <row r="556" spans="10:12">
      <c r="J556" s="79"/>
    </row>
    <row r="557" spans="10:12">
      <c r="J557" s="79"/>
    </row>
    <row r="558" spans="10:12">
      <c r="J558" s="79"/>
    </row>
    <row r="559" spans="10:12">
      <c r="J559" s="79"/>
    </row>
    <row r="560" spans="10:12">
      <c r="J560" s="79"/>
    </row>
    <row r="561" spans="10:12">
      <c r="J561" s="79"/>
      <c r="K561" s="79"/>
      <c r="L561" s="79"/>
    </row>
    <row r="562" spans="10:12">
      <c r="J562" s="79"/>
    </row>
    <row r="563" spans="10:12">
      <c r="J563" s="79"/>
    </row>
    <row r="564" spans="10:12">
      <c r="J564" s="79"/>
    </row>
    <row r="565" spans="10:12">
      <c r="J565" s="79"/>
    </row>
    <row r="566" spans="10:12">
      <c r="J566" s="79"/>
    </row>
    <row r="567" spans="10:12">
      <c r="J567" s="79"/>
    </row>
    <row r="568" spans="10:12">
      <c r="J568" s="79"/>
      <c r="K568" s="79"/>
      <c r="L568" s="79"/>
    </row>
    <row r="569" spans="10:12">
      <c r="J569" s="79"/>
    </row>
    <row r="570" spans="10:12">
      <c r="J570" s="79"/>
    </row>
    <row r="571" spans="10:12">
      <c r="J571" s="79"/>
    </row>
    <row r="572" spans="10:12">
      <c r="J572" s="79"/>
    </row>
    <row r="573" spans="10:12">
      <c r="J573" s="79"/>
    </row>
    <row r="574" spans="10:12">
      <c r="J574" s="79"/>
    </row>
    <row r="575" spans="10:12">
      <c r="J575" s="79"/>
      <c r="K575" s="79"/>
      <c r="L575" s="79"/>
    </row>
    <row r="576" spans="10:12">
      <c r="J576" s="79"/>
    </row>
    <row r="577" spans="10:12">
      <c r="J577" s="79"/>
    </row>
    <row r="578" spans="10:12">
      <c r="J578" s="79"/>
    </row>
    <row r="579" spans="10:12">
      <c r="J579" s="79"/>
    </row>
    <row r="580" spans="10:12">
      <c r="J580" s="79"/>
    </row>
    <row r="581" spans="10:12">
      <c r="J581" s="79"/>
    </row>
    <row r="582" spans="10:12">
      <c r="J582" s="79"/>
      <c r="K582" s="79"/>
      <c r="L582" s="79"/>
    </row>
    <row r="583" spans="10:12">
      <c r="J583" s="79"/>
    </row>
    <row r="584" spans="10:12">
      <c r="J584" s="79"/>
    </row>
    <row r="585" spans="10:12">
      <c r="J585" s="79"/>
    </row>
    <row r="586" spans="10:12">
      <c r="J586" s="79"/>
    </row>
    <row r="587" spans="10:12">
      <c r="J587" s="79"/>
    </row>
    <row r="588" spans="10:12">
      <c r="J588" s="79"/>
    </row>
    <row r="589" spans="10:12">
      <c r="J589" s="79"/>
      <c r="K589" s="79"/>
      <c r="L589" s="79"/>
    </row>
    <row r="590" spans="10:12">
      <c r="J590" s="79"/>
    </row>
    <row r="591" spans="10:12">
      <c r="J591" s="79"/>
    </row>
    <row r="592" spans="10:12">
      <c r="J592" s="79"/>
    </row>
    <row r="593" spans="10:12">
      <c r="J593" s="79"/>
    </row>
    <row r="594" spans="10:12">
      <c r="J594" s="79"/>
    </row>
    <row r="595" spans="10:12">
      <c r="J595" s="79"/>
    </row>
    <row r="596" spans="10:12">
      <c r="J596" s="79"/>
      <c r="K596" s="79"/>
      <c r="L596" s="79"/>
    </row>
    <row r="597" spans="10:12">
      <c r="J597" s="79"/>
    </row>
    <row r="598" spans="10:12">
      <c r="J598" s="79"/>
    </row>
    <row r="599" spans="10:12">
      <c r="J599" s="79"/>
    </row>
    <row r="600" spans="10:12">
      <c r="J600" s="79"/>
    </row>
    <row r="601" spans="10:12">
      <c r="J601" s="79"/>
    </row>
    <row r="602" spans="10:12">
      <c r="J602" s="79"/>
    </row>
    <row r="603" spans="10:12">
      <c r="J603" s="79"/>
      <c r="K603" s="79"/>
      <c r="L603" s="79"/>
    </row>
    <row r="604" spans="10:12">
      <c r="J604" s="79"/>
    </row>
    <row r="605" spans="10:12">
      <c r="J605" s="79"/>
    </row>
    <row r="606" spans="10:12">
      <c r="J606" s="79"/>
    </row>
    <row r="607" spans="10:12">
      <c r="J607" s="79"/>
    </row>
    <row r="608" spans="10:12">
      <c r="J608" s="79"/>
    </row>
    <row r="609" spans="10:12">
      <c r="J609" s="79"/>
    </row>
    <row r="610" spans="10:12">
      <c r="J610" s="79"/>
      <c r="K610" s="79"/>
      <c r="L610" s="79"/>
    </row>
    <row r="611" spans="10:12">
      <c r="J611" s="79"/>
    </row>
    <row r="612" spans="10:12">
      <c r="J612" s="79"/>
    </row>
    <row r="613" spans="10:12">
      <c r="J613" s="79"/>
    </row>
    <row r="614" spans="10:12">
      <c r="J614" s="79"/>
    </row>
    <row r="615" spans="10:12">
      <c r="J615" s="79"/>
    </row>
    <row r="616" spans="10:12">
      <c r="J616" s="79"/>
    </row>
    <row r="617" spans="10:12">
      <c r="J617" s="79"/>
      <c r="K617" s="79"/>
      <c r="L617" s="79"/>
    </row>
    <row r="618" spans="10:12">
      <c r="J618" s="79"/>
    </row>
    <row r="619" spans="10:12">
      <c r="J619" s="79"/>
    </row>
    <row r="620" spans="10:12">
      <c r="J620" s="79"/>
    </row>
    <row r="621" spans="10:12">
      <c r="J621" s="79"/>
    </row>
    <row r="622" spans="10:12">
      <c r="J622" s="79"/>
    </row>
    <row r="623" spans="10:12">
      <c r="J623" s="79"/>
    </row>
    <row r="624" spans="10:12">
      <c r="J624" s="79"/>
      <c r="K624" s="79"/>
      <c r="L624" s="79"/>
    </row>
    <row r="625" spans="10:12">
      <c r="J625" s="79"/>
    </row>
    <row r="626" spans="10:12">
      <c r="J626" s="79"/>
    </row>
    <row r="627" spans="10:12">
      <c r="J627" s="79"/>
    </row>
    <row r="628" spans="10:12">
      <c r="J628" s="79"/>
    </row>
    <row r="629" spans="10:12">
      <c r="J629" s="79"/>
    </row>
    <row r="630" spans="10:12">
      <c r="J630" s="79"/>
    </row>
    <row r="631" spans="10:12">
      <c r="J631" s="79"/>
      <c r="K631" s="79"/>
      <c r="L631" s="79"/>
    </row>
    <row r="632" spans="10:12">
      <c r="J632" s="79"/>
    </row>
    <row r="633" spans="10:12">
      <c r="J633" s="79"/>
    </row>
    <row r="634" spans="10:12">
      <c r="J634" s="79"/>
    </row>
    <row r="635" spans="10:12">
      <c r="J635" s="79"/>
    </row>
    <row r="636" spans="10:12">
      <c r="J636" s="79"/>
    </row>
    <row r="637" spans="10:12">
      <c r="J637" s="79"/>
    </row>
    <row r="638" spans="10:12">
      <c r="J638" s="79"/>
      <c r="K638" s="79"/>
      <c r="L638" s="79"/>
    </row>
    <row r="639" spans="10:12">
      <c r="J639" s="79"/>
    </row>
    <row r="640" spans="10:12">
      <c r="J640" s="79"/>
    </row>
    <row r="641" spans="10:12">
      <c r="J641" s="79"/>
    </row>
    <row r="642" spans="10:12">
      <c r="J642" s="79"/>
    </row>
    <row r="643" spans="10:12">
      <c r="J643" s="79"/>
    </row>
    <row r="644" spans="10:12">
      <c r="J644" s="79"/>
    </row>
    <row r="645" spans="10:12">
      <c r="J645" s="79"/>
      <c r="K645" s="79"/>
      <c r="L645" s="79"/>
    </row>
    <row r="646" spans="10:12">
      <c r="J646" s="79"/>
    </row>
    <row r="647" spans="10:12">
      <c r="J647" s="79"/>
    </row>
    <row r="648" spans="10:12">
      <c r="J648" s="79"/>
    </row>
    <row r="649" spans="10:12">
      <c r="J649" s="79"/>
    </row>
    <row r="650" spans="10:12">
      <c r="J650" s="79"/>
    </row>
    <row r="651" spans="10:12">
      <c r="J651" s="79"/>
    </row>
    <row r="652" spans="10:12">
      <c r="J652" s="79"/>
      <c r="K652" s="79"/>
      <c r="L652" s="79"/>
    </row>
    <row r="653" spans="10:12">
      <c r="J653" s="79"/>
    </row>
    <row r="654" spans="10:12">
      <c r="J654" s="79"/>
    </row>
    <row r="655" spans="10:12">
      <c r="J655" s="79"/>
    </row>
    <row r="656" spans="10:12">
      <c r="J656" s="79"/>
    </row>
    <row r="657" spans="10:12">
      <c r="J657" s="79"/>
    </row>
    <row r="658" spans="10:12">
      <c r="J658" s="79"/>
    </row>
    <row r="659" spans="10:12">
      <c r="J659" s="79"/>
      <c r="K659" s="79"/>
      <c r="L659" s="79"/>
    </row>
    <row r="660" spans="10:12">
      <c r="J660" s="79"/>
    </row>
    <row r="661" spans="10:12">
      <c r="J661" s="79"/>
    </row>
    <row r="662" spans="10:12">
      <c r="J662" s="79"/>
    </row>
    <row r="663" spans="10:12">
      <c r="J663" s="79"/>
    </row>
    <row r="664" spans="10:12">
      <c r="J664" s="79"/>
    </row>
    <row r="665" spans="10:12">
      <c r="J665" s="79"/>
    </row>
    <row r="666" spans="10:12">
      <c r="J666" s="79"/>
      <c r="K666" s="79"/>
      <c r="L666" s="79"/>
    </row>
    <row r="667" spans="10:12">
      <c r="J667" s="79"/>
    </row>
    <row r="668" spans="10:12">
      <c r="J668" s="79"/>
    </row>
    <row r="669" spans="10:12">
      <c r="J669" s="79"/>
    </row>
    <row r="670" spans="10:12">
      <c r="J670" s="79"/>
    </row>
    <row r="671" spans="10:12">
      <c r="J671" s="79"/>
    </row>
    <row r="672" spans="10:12">
      <c r="J672" s="79"/>
    </row>
    <row r="673" spans="10:12">
      <c r="J673" s="79"/>
      <c r="K673" s="79"/>
      <c r="L673" s="79"/>
    </row>
    <row r="674" spans="10:12">
      <c r="J674" s="79"/>
    </row>
    <row r="675" spans="10:12">
      <c r="J675" s="79"/>
    </row>
    <row r="676" spans="10:12">
      <c r="J676" s="79"/>
    </row>
    <row r="677" spans="10:12">
      <c r="J677" s="79"/>
    </row>
    <row r="678" spans="10:12">
      <c r="J678" s="79"/>
    </row>
    <row r="679" spans="10:12">
      <c r="J679" s="79"/>
    </row>
    <row r="680" spans="10:12">
      <c r="J680" s="79"/>
      <c r="K680" s="79"/>
      <c r="L680" s="79"/>
    </row>
    <row r="681" spans="10:12">
      <c r="J681" s="79"/>
    </row>
    <row r="682" spans="10:12">
      <c r="J682" s="79"/>
    </row>
    <row r="683" spans="10:12">
      <c r="J683" s="79"/>
    </row>
    <row r="684" spans="10:12">
      <c r="J684" s="79"/>
    </row>
    <row r="685" spans="10:12">
      <c r="J685" s="79"/>
    </row>
    <row r="686" spans="10:12">
      <c r="J686" s="79"/>
    </row>
    <row r="687" spans="10:12">
      <c r="J687" s="79"/>
    </row>
    <row r="688" spans="10:12">
      <c r="J688" s="79"/>
    </row>
    <row r="689" spans="10:12">
      <c r="J689" s="79"/>
    </row>
    <row r="690" spans="10:12">
      <c r="J690" s="79"/>
    </row>
    <row r="691" spans="10:12">
      <c r="J691" s="79"/>
    </row>
    <row r="692" spans="10:12">
      <c r="J692" s="79"/>
    </row>
    <row r="693" spans="10:12">
      <c r="J693" s="79"/>
    </row>
    <row r="694" spans="10:12">
      <c r="J694" s="79"/>
      <c r="K694" s="79"/>
      <c r="L694" s="79"/>
    </row>
    <row r="695" spans="10:12">
      <c r="J695" s="79"/>
    </row>
    <row r="696" spans="10:12">
      <c r="J696" s="79"/>
    </row>
    <row r="697" spans="10:12">
      <c r="J697" s="79"/>
    </row>
    <row r="698" spans="10:12">
      <c r="J698" s="79"/>
    </row>
    <row r="699" spans="10:12">
      <c r="J699" s="79"/>
    </row>
    <row r="700" spans="10:12">
      <c r="J700" s="79"/>
    </row>
    <row r="701" spans="10:12">
      <c r="J701" s="79"/>
      <c r="K701" s="79"/>
      <c r="L701" s="79"/>
    </row>
    <row r="702" spans="10:12">
      <c r="J702" s="79"/>
    </row>
    <row r="703" spans="10:12">
      <c r="J703" s="79"/>
    </row>
    <row r="704" spans="10:12">
      <c r="J704" s="79"/>
    </row>
    <row r="705" spans="10:12">
      <c r="J705" s="79"/>
    </row>
    <row r="706" spans="10:12">
      <c r="J706" s="79"/>
    </row>
    <row r="707" spans="10:12">
      <c r="J707" s="79"/>
    </row>
    <row r="708" spans="10:12">
      <c r="J708" s="79"/>
      <c r="K708" s="79"/>
      <c r="L708" s="79"/>
    </row>
    <row r="709" spans="10:12">
      <c r="J709" s="79"/>
    </row>
    <row r="710" spans="10:12">
      <c r="J710" s="79"/>
    </row>
    <row r="711" spans="10:12">
      <c r="J711" s="79"/>
    </row>
    <row r="712" spans="10:12">
      <c r="J712" s="79"/>
    </row>
    <row r="713" spans="10:12">
      <c r="J713" s="79"/>
    </row>
    <row r="714" spans="10:12">
      <c r="J714" s="79"/>
    </row>
    <row r="715" spans="10:12">
      <c r="J715" s="79"/>
      <c r="K715" s="79"/>
      <c r="L715" s="79"/>
    </row>
    <row r="716" spans="10:12">
      <c r="J716" s="79"/>
    </row>
    <row r="717" spans="10:12">
      <c r="J717" s="79"/>
    </row>
    <row r="718" spans="10:12">
      <c r="J718" s="79"/>
    </row>
    <row r="719" spans="10:12">
      <c r="J719" s="79"/>
    </row>
    <row r="720" spans="10:12">
      <c r="J720" s="79"/>
    </row>
    <row r="721" spans="10:12">
      <c r="J721" s="79"/>
    </row>
    <row r="722" spans="10:12">
      <c r="J722" s="79"/>
      <c r="K722" s="79"/>
      <c r="L722" s="79"/>
    </row>
    <row r="723" spans="10:12">
      <c r="J723" s="79"/>
    </row>
    <row r="724" spans="10:12">
      <c r="J724" s="79"/>
    </row>
    <row r="725" spans="10:12">
      <c r="J725" s="79"/>
    </row>
    <row r="726" spans="10:12">
      <c r="J726" s="79"/>
    </row>
    <row r="727" spans="10:12">
      <c r="J727" s="79"/>
    </row>
    <row r="728" spans="10:12">
      <c r="J728" s="79"/>
    </row>
    <row r="729" spans="10:12">
      <c r="J729" s="79"/>
      <c r="K729" s="79"/>
      <c r="L729" s="79"/>
    </row>
    <row r="730" spans="10:12">
      <c r="J730" s="79"/>
    </row>
    <row r="731" spans="10:12">
      <c r="J731" s="79"/>
    </row>
    <row r="732" spans="10:12">
      <c r="J732" s="79"/>
    </row>
    <row r="733" spans="10:12">
      <c r="J733" s="79"/>
    </row>
    <row r="734" spans="10:12">
      <c r="J734" s="79"/>
    </row>
    <row r="735" spans="10:12">
      <c r="J735" s="79"/>
    </row>
    <row r="736" spans="10:12">
      <c r="J736" s="79"/>
      <c r="K736" s="79"/>
      <c r="L736" s="79"/>
    </row>
    <row r="737" spans="10:12">
      <c r="J737" s="79"/>
    </row>
    <row r="738" spans="10:12">
      <c r="J738" s="79"/>
    </row>
    <row r="739" spans="10:12">
      <c r="J739" s="79"/>
    </row>
    <row r="740" spans="10:12">
      <c r="J740" s="79"/>
    </row>
    <row r="741" spans="10:12">
      <c r="J741" s="79"/>
    </row>
    <row r="742" spans="10:12">
      <c r="J742" s="79"/>
    </row>
    <row r="743" spans="10:12">
      <c r="J743" s="79"/>
      <c r="K743" s="79"/>
      <c r="L743" s="79"/>
    </row>
    <row r="744" spans="10:12">
      <c r="J744" s="79"/>
    </row>
    <row r="745" spans="10:12">
      <c r="J745" s="79"/>
    </row>
    <row r="746" spans="10:12">
      <c r="J746" s="79"/>
    </row>
    <row r="747" spans="10:12">
      <c r="J747" s="79"/>
    </row>
    <row r="748" spans="10:12">
      <c r="J748" s="79"/>
    </row>
    <row r="749" spans="10:12">
      <c r="J749" s="79"/>
    </row>
    <row r="750" spans="10:12">
      <c r="J750" s="79"/>
      <c r="K750" s="79"/>
      <c r="L750" s="79"/>
    </row>
    <row r="751" spans="10:12">
      <c r="J751" s="79"/>
    </row>
    <row r="752" spans="10:12">
      <c r="J752" s="79"/>
    </row>
    <row r="753" spans="10:12">
      <c r="J753" s="79"/>
    </row>
    <row r="754" spans="10:12">
      <c r="J754" s="79"/>
    </row>
    <row r="755" spans="10:12">
      <c r="J755" s="79"/>
    </row>
    <row r="756" spans="10:12">
      <c r="J756" s="79"/>
    </row>
    <row r="757" spans="10:12">
      <c r="J757" s="79"/>
      <c r="K757" s="79"/>
      <c r="L757" s="79"/>
    </row>
    <row r="758" spans="10:12">
      <c r="J758" s="79"/>
    </row>
    <row r="759" spans="10:12">
      <c r="J759" s="79"/>
    </row>
    <row r="760" spans="10:12">
      <c r="J760" s="79"/>
    </row>
    <row r="761" spans="10:12">
      <c r="J761" s="79"/>
    </row>
    <row r="762" spans="10:12">
      <c r="J762" s="79"/>
    </row>
    <row r="763" spans="10:12">
      <c r="J763" s="79"/>
    </row>
    <row r="764" spans="10:12">
      <c r="J764" s="79"/>
      <c r="K764" s="79"/>
      <c r="L764" s="79"/>
    </row>
    <row r="765" spans="10:12">
      <c r="J765" s="79"/>
    </row>
    <row r="766" spans="10:12">
      <c r="J766" s="79"/>
    </row>
    <row r="767" spans="10:12">
      <c r="J767" s="79"/>
    </row>
    <row r="768" spans="10:12">
      <c r="J768" s="79"/>
    </row>
    <row r="769" spans="10:12">
      <c r="J769" s="79"/>
    </row>
    <row r="770" spans="10:12">
      <c r="J770" s="79"/>
    </row>
    <row r="771" spans="10:12">
      <c r="J771" s="79"/>
      <c r="K771" s="79"/>
      <c r="L771" s="79"/>
    </row>
    <row r="772" spans="10:12">
      <c r="J772" s="79"/>
    </row>
    <row r="773" spans="10:12">
      <c r="J773" s="79"/>
    </row>
    <row r="774" spans="10:12">
      <c r="J774" s="79"/>
    </row>
    <row r="775" spans="10:12">
      <c r="J775" s="79"/>
    </row>
    <row r="776" spans="10:12">
      <c r="J776" s="79"/>
    </row>
    <row r="777" spans="10:12">
      <c r="J777" s="79"/>
    </row>
    <row r="778" spans="10:12">
      <c r="J778" s="79"/>
      <c r="K778" s="79"/>
      <c r="L778" s="79"/>
    </row>
    <row r="779" spans="10:12">
      <c r="J779" s="79"/>
    </row>
    <row r="780" spans="10:12">
      <c r="J780" s="79"/>
    </row>
    <row r="781" spans="10:12">
      <c r="J781" s="79"/>
    </row>
    <row r="782" spans="10:12">
      <c r="J782" s="79"/>
    </row>
    <row r="783" spans="10:12">
      <c r="J783" s="79"/>
    </row>
    <row r="784" spans="10:12">
      <c r="J784" s="79"/>
    </row>
    <row r="785" spans="10:12">
      <c r="J785" s="79"/>
      <c r="K785" s="79"/>
      <c r="L785" s="79"/>
    </row>
    <row r="786" spans="10:12">
      <c r="J786" s="79"/>
    </row>
    <row r="787" spans="10:12">
      <c r="J787" s="79"/>
    </row>
    <row r="788" spans="10:12">
      <c r="J788" s="79"/>
    </row>
    <row r="789" spans="10:12">
      <c r="J789" s="79"/>
    </row>
    <row r="790" spans="10:12">
      <c r="J790" s="79"/>
    </row>
    <row r="791" spans="10:12">
      <c r="J791" s="79"/>
    </row>
    <row r="792" spans="10:12">
      <c r="J792" s="79"/>
      <c r="K792" s="79"/>
      <c r="L792" s="79"/>
    </row>
    <row r="793" spans="10:12">
      <c r="J793" s="79"/>
    </row>
    <row r="794" spans="10:12">
      <c r="J794" s="79"/>
    </row>
    <row r="795" spans="10:12">
      <c r="J795" s="79"/>
    </row>
    <row r="796" spans="10:12">
      <c r="J796" s="79"/>
    </row>
    <row r="797" spans="10:12">
      <c r="J797" s="79"/>
    </row>
    <row r="798" spans="10:12">
      <c r="J798" s="79"/>
    </row>
    <row r="799" spans="10:12">
      <c r="J799" s="79"/>
      <c r="K799" s="79"/>
      <c r="L799" s="79"/>
    </row>
    <row r="800" spans="10:12">
      <c r="J800" s="79"/>
    </row>
    <row r="801" spans="10:12">
      <c r="J801" s="79"/>
    </row>
    <row r="802" spans="10:12">
      <c r="J802" s="79"/>
    </row>
    <row r="803" spans="10:12">
      <c r="J803" s="79"/>
    </row>
    <row r="804" spans="10:12">
      <c r="J804" s="79"/>
    </row>
    <row r="805" spans="10:12">
      <c r="J805" s="79"/>
    </row>
    <row r="806" spans="10:12">
      <c r="J806" s="79"/>
      <c r="K806" s="79"/>
      <c r="L806" s="79"/>
    </row>
    <row r="807" spans="10:12">
      <c r="J807" s="79"/>
    </row>
    <row r="808" spans="10:12">
      <c r="J808" s="79"/>
    </row>
    <row r="809" spans="10:12">
      <c r="J809" s="79"/>
    </row>
    <row r="810" spans="10:12">
      <c r="J810" s="79"/>
    </row>
    <row r="811" spans="10:12">
      <c r="J811" s="79"/>
    </row>
    <row r="812" spans="10:12">
      <c r="J812" s="79"/>
    </row>
    <row r="813" spans="10:12">
      <c r="J813" s="79"/>
      <c r="K813" s="79"/>
      <c r="L813" s="79"/>
    </row>
    <row r="814" spans="10:12">
      <c r="J814" s="79"/>
    </row>
    <row r="815" spans="10:12">
      <c r="J815" s="79"/>
    </row>
    <row r="816" spans="10:12">
      <c r="J816" s="79"/>
    </row>
    <row r="817" spans="10:12">
      <c r="J817" s="79"/>
    </row>
    <row r="818" spans="10:12">
      <c r="J818" s="79"/>
    </row>
    <row r="819" spans="10:12">
      <c r="J819" s="79"/>
    </row>
    <row r="820" spans="10:12">
      <c r="J820" s="79"/>
      <c r="K820" s="79"/>
      <c r="L820" s="79"/>
    </row>
    <row r="821" spans="10:12">
      <c r="J821" s="79"/>
    </row>
    <row r="822" spans="10:12">
      <c r="J822" s="79"/>
    </row>
    <row r="823" spans="10:12">
      <c r="J823" s="79"/>
    </row>
    <row r="824" spans="10:12">
      <c r="J824" s="79"/>
    </row>
    <row r="825" spans="10:12">
      <c r="J825" s="79"/>
    </row>
    <row r="826" spans="10:12">
      <c r="J826" s="79"/>
    </row>
    <row r="827" spans="10:12">
      <c r="J827" s="79"/>
      <c r="K827" s="79"/>
      <c r="L827" s="79"/>
    </row>
    <row r="828" spans="10:12">
      <c r="J828" s="79"/>
    </row>
    <row r="829" spans="10:12">
      <c r="J829" s="79"/>
    </row>
    <row r="830" spans="10:12">
      <c r="J830" s="79"/>
    </row>
    <row r="831" spans="10:12">
      <c r="J831" s="79"/>
    </row>
    <row r="832" spans="10:12">
      <c r="J832" s="79"/>
    </row>
    <row r="833" spans="10:12">
      <c r="J833" s="79"/>
    </row>
    <row r="834" spans="10:12">
      <c r="J834" s="79"/>
      <c r="K834" s="79"/>
      <c r="L834" s="79"/>
    </row>
    <row r="835" spans="10:12">
      <c r="J835" s="79"/>
    </row>
    <row r="836" spans="10:12">
      <c r="J836" s="79"/>
    </row>
    <row r="837" spans="10:12">
      <c r="J837" s="79"/>
    </row>
    <row r="838" spans="10:12">
      <c r="J838" s="79"/>
    </row>
    <row r="839" spans="10:12">
      <c r="J839" s="79"/>
    </row>
    <row r="840" spans="10:12">
      <c r="J840" s="79"/>
    </row>
    <row r="841" spans="10:12">
      <c r="J841" s="79"/>
      <c r="K841" s="79"/>
      <c r="L841" s="79"/>
    </row>
    <row r="842" spans="10:12">
      <c r="J842" s="79"/>
    </row>
    <row r="843" spans="10:12">
      <c r="J843" s="79"/>
    </row>
    <row r="844" spans="10:12">
      <c r="J844" s="79"/>
    </row>
    <row r="845" spans="10:12">
      <c r="J845" s="79"/>
    </row>
    <row r="846" spans="10:12">
      <c r="J846" s="79"/>
    </row>
    <row r="847" spans="10:12">
      <c r="J847" s="79"/>
    </row>
    <row r="848" spans="10:12">
      <c r="J848" s="79"/>
      <c r="K848" s="79"/>
      <c r="L848" s="79"/>
    </row>
    <row r="849" spans="10:12">
      <c r="J849" s="79"/>
    </row>
    <row r="850" spans="10:12">
      <c r="J850" s="79"/>
    </row>
    <row r="851" spans="10:12">
      <c r="J851" s="79"/>
    </row>
    <row r="852" spans="10:12">
      <c r="J852" s="79"/>
    </row>
    <row r="853" spans="10:12">
      <c r="J853" s="79"/>
    </row>
    <row r="854" spans="10:12">
      <c r="J854" s="79"/>
    </row>
    <row r="855" spans="10:12">
      <c r="J855" s="79"/>
      <c r="K855" s="79"/>
      <c r="L855" s="79"/>
    </row>
    <row r="856" spans="10:12">
      <c r="J856" s="79"/>
    </row>
    <row r="857" spans="10:12">
      <c r="J857" s="79"/>
    </row>
    <row r="858" spans="10:12">
      <c r="J858" s="79"/>
    </row>
    <row r="859" spans="10:12">
      <c r="J859" s="79"/>
    </row>
    <row r="860" spans="10:12">
      <c r="J860" s="79"/>
    </row>
    <row r="861" spans="10:12">
      <c r="J861" s="79"/>
    </row>
    <row r="862" spans="10:12">
      <c r="J862" s="79"/>
      <c r="K862" s="79"/>
      <c r="L862" s="79"/>
    </row>
    <row r="863" spans="10:12">
      <c r="J863" s="79"/>
    </row>
    <row r="864" spans="10:12">
      <c r="J864" s="79"/>
    </row>
    <row r="865" spans="10:12">
      <c r="J865" s="79"/>
    </row>
    <row r="866" spans="10:12">
      <c r="J866" s="79"/>
    </row>
    <row r="867" spans="10:12">
      <c r="J867" s="79"/>
    </row>
    <row r="868" spans="10:12">
      <c r="J868" s="79"/>
    </row>
    <row r="869" spans="10:12">
      <c r="J869" s="79"/>
      <c r="K869" s="79"/>
      <c r="L869" s="79"/>
    </row>
    <row r="870" spans="10:12">
      <c r="J870" s="79"/>
    </row>
    <row r="871" spans="10:12">
      <c r="J871" s="79"/>
    </row>
    <row r="872" spans="10:12">
      <c r="J872" s="79"/>
    </row>
    <row r="873" spans="10:12">
      <c r="J873" s="79"/>
    </row>
    <row r="874" spans="10:12">
      <c r="J874" s="79"/>
    </row>
    <row r="875" spans="10:12">
      <c r="J875" s="79"/>
    </row>
    <row r="876" spans="10:12">
      <c r="J876" s="79"/>
      <c r="K876" s="79"/>
      <c r="L876" s="79"/>
    </row>
    <row r="877" spans="10:12">
      <c r="J877" s="79"/>
    </row>
    <row r="878" spans="10:12">
      <c r="J878" s="79"/>
    </row>
    <row r="879" spans="10:12">
      <c r="J879" s="79"/>
    </row>
    <row r="880" spans="10:12">
      <c r="J880" s="79"/>
    </row>
    <row r="881" spans="10:12">
      <c r="J881" s="79"/>
    </row>
    <row r="882" spans="10:12">
      <c r="J882" s="79"/>
    </row>
    <row r="883" spans="10:12">
      <c r="J883" s="79"/>
      <c r="K883" s="79"/>
      <c r="L883" s="79"/>
    </row>
    <row r="884" spans="10:12">
      <c r="J884" s="79"/>
    </row>
    <row r="885" spans="10:12">
      <c r="J885" s="79"/>
    </row>
    <row r="886" spans="10:12">
      <c r="J886" s="79"/>
    </row>
    <row r="887" spans="10:12">
      <c r="J887" s="79"/>
    </row>
    <row r="888" spans="10:12">
      <c r="J888" s="79"/>
    </row>
    <row r="889" spans="10:12">
      <c r="J889" s="79"/>
    </row>
    <row r="890" spans="10:12">
      <c r="J890" s="79"/>
      <c r="K890" s="79"/>
      <c r="L890" s="79"/>
    </row>
    <row r="891" spans="10:12">
      <c r="J891" s="79"/>
    </row>
    <row r="892" spans="10:12">
      <c r="J892" s="79"/>
    </row>
    <row r="893" spans="10:12">
      <c r="J893" s="79"/>
    </row>
    <row r="894" spans="10:12">
      <c r="J894" s="79"/>
    </row>
    <row r="895" spans="10:12">
      <c r="J895" s="79"/>
    </row>
    <row r="896" spans="10:12">
      <c r="J896" s="79"/>
    </row>
    <row r="897" spans="10:12">
      <c r="J897" s="79"/>
      <c r="K897" s="79"/>
      <c r="L897" s="79"/>
    </row>
    <row r="898" spans="10:12">
      <c r="J898" s="79"/>
    </row>
    <row r="899" spans="10:12">
      <c r="J899" s="79"/>
    </row>
    <row r="900" spans="10:12">
      <c r="J900" s="79"/>
    </row>
    <row r="901" spans="10:12">
      <c r="J901" s="79"/>
    </row>
    <row r="902" spans="10:12">
      <c r="J902" s="79"/>
    </row>
    <row r="903" spans="10:12">
      <c r="J903" s="79"/>
    </row>
    <row r="904" spans="10:12">
      <c r="J904" s="79"/>
      <c r="K904" s="79"/>
      <c r="L904" s="79"/>
    </row>
    <row r="905" spans="10:12">
      <c r="J905" s="79"/>
    </row>
    <row r="906" spans="10:12">
      <c r="J906" s="79"/>
    </row>
    <row r="907" spans="10:12">
      <c r="J907" s="79"/>
    </row>
    <row r="908" spans="10:12">
      <c r="J908" s="79"/>
    </row>
    <row r="909" spans="10:12">
      <c r="J909" s="79"/>
    </row>
    <row r="910" spans="10:12">
      <c r="J910" s="79"/>
    </row>
    <row r="911" spans="10:12">
      <c r="J911" s="79"/>
      <c r="K911" s="79"/>
      <c r="L911" s="79"/>
    </row>
    <row r="912" spans="10:12">
      <c r="J912" s="79"/>
    </row>
    <row r="913" spans="10:12">
      <c r="J913" s="79"/>
    </row>
    <row r="914" spans="10:12">
      <c r="J914" s="79"/>
    </row>
    <row r="915" spans="10:12">
      <c r="J915" s="79"/>
    </row>
    <row r="916" spans="10:12">
      <c r="J916" s="79"/>
    </row>
    <row r="917" spans="10:12">
      <c r="J917" s="79"/>
    </row>
    <row r="918" spans="10:12">
      <c r="J918" s="79"/>
      <c r="K918" s="79"/>
      <c r="L918" s="79"/>
    </row>
    <row r="919" spans="10:12">
      <c r="J919" s="79"/>
    </row>
    <row r="920" spans="10:12">
      <c r="J920" s="79"/>
    </row>
    <row r="921" spans="10:12">
      <c r="J921" s="79"/>
    </row>
    <row r="922" spans="10:12">
      <c r="J922" s="79"/>
    </row>
    <row r="923" spans="10:12">
      <c r="J923" s="79"/>
    </row>
    <row r="924" spans="10:12">
      <c r="J924" s="79"/>
    </row>
    <row r="925" spans="10:12">
      <c r="J925" s="79"/>
      <c r="K925" s="79"/>
      <c r="L925" s="79"/>
    </row>
    <row r="926" spans="10:12">
      <c r="J926" s="79"/>
    </row>
    <row r="927" spans="10:12">
      <c r="J927" s="79"/>
    </row>
    <row r="928" spans="10:12">
      <c r="J928" s="79"/>
    </row>
    <row r="929" spans="10:12">
      <c r="J929" s="79"/>
    </row>
    <row r="930" spans="10:12">
      <c r="J930" s="79"/>
    </row>
    <row r="931" spans="10:12">
      <c r="J931" s="79"/>
    </row>
    <row r="932" spans="10:12">
      <c r="J932" s="79"/>
      <c r="K932" s="79"/>
      <c r="L932" s="79"/>
    </row>
    <row r="933" spans="10:12">
      <c r="J933" s="79"/>
    </row>
    <row r="934" spans="10:12">
      <c r="J934" s="79"/>
    </row>
    <row r="935" spans="10:12">
      <c r="J935" s="79"/>
    </row>
    <row r="936" spans="10:12">
      <c r="J936" s="79"/>
    </row>
    <row r="937" spans="10:12">
      <c r="J937" s="79"/>
    </row>
    <row r="938" spans="10:12">
      <c r="J938" s="79"/>
    </row>
    <row r="939" spans="10:12">
      <c r="J939" s="79"/>
      <c r="K939" s="79"/>
      <c r="L939" s="79"/>
    </row>
    <row r="940" spans="10:12">
      <c r="J940" s="79"/>
    </row>
    <row r="941" spans="10:12">
      <c r="J941" s="79"/>
    </row>
    <row r="942" spans="10:12">
      <c r="J942" s="79"/>
    </row>
    <row r="943" spans="10:12">
      <c r="J943" s="79"/>
    </row>
    <row r="944" spans="10:12">
      <c r="J944" s="79"/>
    </row>
    <row r="945" spans="10:12">
      <c r="J945" s="79"/>
    </row>
    <row r="946" spans="10:12">
      <c r="J946" s="79"/>
      <c r="K946" s="79"/>
      <c r="L946" s="79"/>
    </row>
    <row r="947" spans="10:12">
      <c r="J947" s="79"/>
    </row>
    <row r="948" spans="10:12">
      <c r="J948" s="79"/>
    </row>
    <row r="949" spans="10:12">
      <c r="J949" s="79"/>
    </row>
    <row r="950" spans="10:12">
      <c r="J950" s="79"/>
    </row>
    <row r="951" spans="10:12">
      <c r="J951" s="79"/>
    </row>
    <row r="952" spans="10:12">
      <c r="J952" s="79"/>
    </row>
    <row r="953" spans="10:12">
      <c r="J953" s="79"/>
      <c r="K953" s="79"/>
      <c r="L953" s="79"/>
    </row>
    <row r="954" spans="10:12">
      <c r="J954" s="79"/>
    </row>
    <row r="955" spans="10:12">
      <c r="J955" s="79"/>
    </row>
    <row r="956" spans="10:12">
      <c r="J956" s="79"/>
    </row>
    <row r="957" spans="10:12">
      <c r="J957" s="79"/>
    </row>
    <row r="958" spans="10:12">
      <c r="J958" s="79"/>
    </row>
    <row r="959" spans="10:12">
      <c r="J959" s="79"/>
    </row>
    <row r="960" spans="10:12">
      <c r="J960" s="79"/>
      <c r="K960" s="79"/>
      <c r="L960" s="79"/>
    </row>
    <row r="961" spans="10:12">
      <c r="J961" s="79"/>
    </row>
    <row r="962" spans="10:12">
      <c r="J962" s="79"/>
    </row>
    <row r="963" spans="10:12">
      <c r="J963" s="79"/>
    </row>
    <row r="964" spans="10:12">
      <c r="J964" s="79"/>
    </row>
    <row r="965" spans="10:12">
      <c r="J965" s="79"/>
    </row>
    <row r="966" spans="10:12">
      <c r="J966" s="79"/>
    </row>
    <row r="967" spans="10:12">
      <c r="J967" s="79"/>
      <c r="K967" s="79"/>
      <c r="L967" s="79"/>
    </row>
    <row r="968" spans="10:12">
      <c r="J968" s="79"/>
    </row>
    <row r="969" spans="10:12">
      <c r="J969" s="79"/>
    </row>
    <row r="970" spans="10:12">
      <c r="J970" s="79"/>
    </row>
    <row r="971" spans="10:12">
      <c r="J971" s="79"/>
    </row>
    <row r="972" spans="10:12">
      <c r="J972" s="79"/>
    </row>
    <row r="973" spans="10:12">
      <c r="J973" s="79"/>
    </row>
    <row r="974" spans="10:12">
      <c r="J974" s="79"/>
      <c r="K974" s="79"/>
      <c r="L974" s="79"/>
    </row>
    <row r="975" spans="10:12">
      <c r="J975" s="79"/>
    </row>
    <row r="976" spans="10:12">
      <c r="J976" s="79"/>
    </row>
    <row r="977" spans="10:12">
      <c r="J977" s="79"/>
    </row>
    <row r="978" spans="10:12">
      <c r="J978" s="79"/>
    </row>
    <row r="979" spans="10:12">
      <c r="J979" s="79"/>
    </row>
    <row r="980" spans="10:12">
      <c r="J980" s="79"/>
    </row>
    <row r="981" spans="10:12">
      <c r="J981" s="79"/>
      <c r="K981" s="79"/>
      <c r="L981" s="79"/>
    </row>
    <row r="982" spans="10:12">
      <c r="J982" s="79"/>
    </row>
    <row r="983" spans="10:12">
      <c r="J983" s="79"/>
    </row>
    <row r="984" spans="10:12">
      <c r="J984" s="79"/>
    </row>
    <row r="985" spans="10:12">
      <c r="J985" s="79"/>
    </row>
    <row r="986" spans="10:12">
      <c r="J986" s="79"/>
    </row>
    <row r="987" spans="10:12">
      <c r="J987" s="79"/>
    </row>
    <row r="988" spans="10:12">
      <c r="J988" s="79"/>
      <c r="K988" s="79"/>
      <c r="L988" s="79"/>
    </row>
    <row r="989" spans="10:12">
      <c r="J989" s="79"/>
    </row>
    <row r="990" spans="10:12">
      <c r="J990" s="79"/>
    </row>
    <row r="991" spans="10:12">
      <c r="J991" s="79"/>
    </row>
    <row r="992" spans="10:12">
      <c r="J992" s="79"/>
    </row>
    <row r="993" spans="10:12">
      <c r="J993" s="79"/>
    </row>
    <row r="994" spans="10:12">
      <c r="J994" s="79"/>
    </row>
    <row r="995" spans="10:12">
      <c r="J995" s="79"/>
      <c r="K995" s="79"/>
      <c r="L995" s="79"/>
    </row>
    <row r="996" spans="10:12">
      <c r="J996" s="79"/>
    </row>
    <row r="997" spans="10:12">
      <c r="J997" s="79"/>
    </row>
    <row r="998" spans="10:12">
      <c r="J998" s="79"/>
    </row>
    <row r="999" spans="10:12">
      <c r="J999" s="79"/>
    </row>
    <row r="1000" spans="10:12">
      <c r="J1000" s="79"/>
    </row>
    <row r="1001" spans="10:12">
      <c r="J1001" s="79"/>
    </row>
    <row r="1002" spans="10:12">
      <c r="J1002" s="79"/>
      <c r="K1002" s="79"/>
      <c r="L1002" s="79"/>
    </row>
    <row r="1003" spans="10:12">
      <c r="J1003" s="79"/>
    </row>
    <row r="1004" spans="10:12">
      <c r="J1004" s="79"/>
    </row>
    <row r="1005" spans="10:12">
      <c r="J1005" s="79"/>
    </row>
    <row r="1006" spans="10:12">
      <c r="J1006" s="79"/>
    </row>
    <row r="1007" spans="10:12">
      <c r="J1007" s="79"/>
    </row>
    <row r="1008" spans="10:12">
      <c r="J1008" s="79"/>
    </row>
    <row r="1009" spans="10:12">
      <c r="J1009" s="79"/>
      <c r="K1009" s="79"/>
      <c r="L1009" s="79"/>
    </row>
    <row r="1010" spans="10:12">
      <c r="J1010" s="79"/>
    </row>
    <row r="1011" spans="10:12">
      <c r="J1011" s="79"/>
    </row>
    <row r="1012" spans="10:12">
      <c r="J1012" s="79"/>
    </row>
    <row r="1013" spans="10:12">
      <c r="J1013" s="79"/>
    </row>
    <row r="1014" spans="10:12">
      <c r="J1014" s="79"/>
    </row>
    <row r="1015" spans="10:12">
      <c r="J1015" s="79"/>
    </row>
    <row r="1016" spans="10:12">
      <c r="J1016" s="79"/>
      <c r="K1016" s="79"/>
      <c r="L1016" s="79"/>
    </row>
    <row r="1017" spans="10:12">
      <c r="J1017" s="79"/>
    </row>
    <row r="1018" spans="10:12">
      <c r="J1018" s="79"/>
    </row>
    <row r="1019" spans="10:12">
      <c r="J1019" s="79"/>
    </row>
    <row r="1020" spans="10:12">
      <c r="J1020" s="79"/>
    </row>
    <row r="1021" spans="10:12">
      <c r="J1021" s="79"/>
    </row>
    <row r="1022" spans="10:12">
      <c r="J1022" s="79"/>
    </row>
    <row r="1023" spans="10:12">
      <c r="J1023" s="79"/>
      <c r="K1023" s="79"/>
      <c r="L1023" s="79"/>
    </row>
    <row r="1024" spans="10:12">
      <c r="J1024" s="79"/>
    </row>
    <row r="1025" spans="10:12">
      <c r="J1025" s="79"/>
    </row>
    <row r="1026" spans="10:12">
      <c r="J1026" s="79"/>
    </row>
    <row r="1027" spans="10:12">
      <c r="J1027" s="79"/>
    </row>
    <row r="1028" spans="10:12">
      <c r="J1028" s="79"/>
    </row>
    <row r="1029" spans="10:12">
      <c r="J1029" s="79"/>
    </row>
    <row r="1030" spans="10:12">
      <c r="J1030" s="79"/>
      <c r="K1030" s="79"/>
      <c r="L1030" s="79"/>
    </row>
    <row r="1031" spans="10:12">
      <c r="J1031" s="79"/>
    </row>
    <row r="1032" spans="10:12">
      <c r="J1032" s="79"/>
    </row>
    <row r="1033" spans="10:12">
      <c r="J1033" s="79"/>
    </row>
    <row r="1034" spans="10:12">
      <c r="J1034" s="79"/>
    </row>
    <row r="1035" spans="10:12">
      <c r="J1035" s="79"/>
    </row>
    <row r="1036" spans="10:12">
      <c r="J1036" s="79"/>
    </row>
    <row r="1037" spans="10:12">
      <c r="J1037" s="79"/>
      <c r="K1037" s="79"/>
      <c r="L1037" s="79"/>
    </row>
    <row r="1038" spans="10:12">
      <c r="J1038" s="79"/>
    </row>
    <row r="1039" spans="10:12">
      <c r="J1039" s="79"/>
    </row>
    <row r="1040" spans="10:12">
      <c r="J1040" s="79"/>
    </row>
    <row r="1041" spans="10:12">
      <c r="J1041" s="79"/>
    </row>
    <row r="1042" spans="10:12">
      <c r="J1042" s="79"/>
    </row>
    <row r="1043" spans="10:12">
      <c r="J1043" s="79"/>
    </row>
    <row r="1044" spans="10:12">
      <c r="J1044" s="79"/>
      <c r="K1044" s="79"/>
      <c r="L1044" s="79"/>
    </row>
    <row r="1045" spans="10:12">
      <c r="J1045" s="79"/>
    </row>
    <row r="1046" spans="10:12">
      <c r="J1046" s="79"/>
    </row>
    <row r="1047" spans="10:12">
      <c r="J1047" s="79"/>
    </row>
    <row r="1048" spans="10:12">
      <c r="J1048" s="79"/>
    </row>
    <row r="1049" spans="10:12">
      <c r="J1049" s="79"/>
    </row>
    <row r="1050" spans="10:12">
      <c r="J1050" s="79"/>
    </row>
    <row r="1051" spans="10:12">
      <c r="J1051" s="79"/>
      <c r="K1051" s="79"/>
      <c r="L1051" s="79"/>
    </row>
    <row r="1052" spans="10:12">
      <c r="J1052" s="79"/>
    </row>
    <row r="1053" spans="10:12">
      <c r="J1053" s="79"/>
    </row>
    <row r="1054" spans="10:12">
      <c r="J1054" s="79"/>
    </row>
    <row r="1055" spans="10:12">
      <c r="J1055" s="79"/>
    </row>
    <row r="1056" spans="10:12">
      <c r="J1056" s="79"/>
    </row>
    <row r="1057" spans="10:12">
      <c r="J1057" s="79"/>
    </row>
    <row r="1058" spans="10:12">
      <c r="J1058" s="79"/>
      <c r="K1058" s="79"/>
      <c r="L1058" s="79"/>
    </row>
    <row r="1059" spans="10:12">
      <c r="J1059" s="79"/>
    </row>
    <row r="1060" spans="10:12">
      <c r="J1060" s="79"/>
    </row>
    <row r="1061" spans="10:12">
      <c r="J1061" s="79"/>
    </row>
    <row r="1062" spans="10:12">
      <c r="J1062" s="79"/>
    </row>
    <row r="1063" spans="10:12">
      <c r="J1063" s="79"/>
    </row>
    <row r="1064" spans="10:12">
      <c r="J1064" s="79"/>
    </row>
    <row r="1065" spans="10:12">
      <c r="J1065" s="79"/>
      <c r="K1065" s="79"/>
      <c r="L1065" s="79"/>
    </row>
    <row r="1066" spans="10:12">
      <c r="J1066" s="79"/>
    </row>
    <row r="1067" spans="10:12">
      <c r="J1067" s="79"/>
    </row>
    <row r="1068" spans="10:12">
      <c r="J1068" s="79"/>
    </row>
    <row r="1069" spans="10:12">
      <c r="J1069" s="79"/>
    </row>
    <row r="1070" spans="10:12">
      <c r="J1070" s="79"/>
    </row>
    <row r="1071" spans="10:12">
      <c r="J1071" s="79"/>
    </row>
    <row r="1072" spans="10:12">
      <c r="J1072" s="79"/>
      <c r="K1072" s="79"/>
      <c r="L1072" s="79"/>
    </row>
    <row r="1073" spans="10:12">
      <c r="J1073" s="79"/>
    </row>
    <row r="1074" spans="10:12">
      <c r="J1074" s="79"/>
    </row>
    <row r="1075" spans="10:12">
      <c r="J1075" s="79"/>
    </row>
    <row r="1076" spans="10:12">
      <c r="J1076" s="79"/>
    </row>
    <row r="1077" spans="10:12">
      <c r="J1077" s="79"/>
    </row>
    <row r="1078" spans="10:12">
      <c r="J1078" s="79"/>
    </row>
    <row r="1079" spans="10:12">
      <c r="J1079" s="79"/>
      <c r="K1079" s="79"/>
      <c r="L1079" s="79"/>
    </row>
    <row r="1080" spans="10:12">
      <c r="J1080" s="79"/>
    </row>
    <row r="1081" spans="10:12">
      <c r="J1081" s="79"/>
    </row>
    <row r="1082" spans="10:12">
      <c r="J1082" s="79"/>
    </row>
    <row r="1083" spans="10:12">
      <c r="J1083" s="79"/>
    </row>
    <row r="1084" spans="10:12">
      <c r="J1084" s="79"/>
    </row>
    <row r="1085" spans="10:12">
      <c r="J1085" s="79"/>
    </row>
    <row r="1086" spans="10:12">
      <c r="J1086" s="79"/>
      <c r="K1086" s="79"/>
      <c r="L1086" s="79"/>
    </row>
    <row r="1087" spans="10:12">
      <c r="J1087" s="79"/>
    </row>
    <row r="1088" spans="10:12">
      <c r="J1088" s="79"/>
    </row>
    <row r="1089" spans="10:12">
      <c r="J1089" s="79"/>
    </row>
    <row r="1090" spans="10:12">
      <c r="J1090" s="79"/>
    </row>
    <row r="1091" spans="10:12">
      <c r="J1091" s="79"/>
    </row>
    <row r="1092" spans="10:12">
      <c r="J1092" s="79"/>
    </row>
    <row r="1093" spans="10:12">
      <c r="J1093" s="79"/>
      <c r="K1093" s="79"/>
      <c r="L1093" s="79"/>
    </row>
    <row r="1094" spans="10:12">
      <c r="J1094" s="79"/>
    </row>
    <row r="1095" spans="10:12">
      <c r="J1095" s="79"/>
    </row>
    <row r="1096" spans="10:12">
      <c r="J1096" s="79"/>
    </row>
    <row r="1097" spans="10:12">
      <c r="J1097" s="79"/>
    </row>
    <row r="1098" spans="10:12">
      <c r="J1098" s="79"/>
    </row>
    <row r="1099" spans="10:12">
      <c r="J1099" s="79"/>
    </row>
    <row r="1100" spans="10:12">
      <c r="J1100" s="79"/>
      <c r="K1100" s="79"/>
      <c r="L1100" s="79"/>
    </row>
    <row r="1101" spans="10:12">
      <c r="J1101" s="79"/>
    </row>
    <row r="1102" spans="10:12">
      <c r="J1102" s="79"/>
    </row>
    <row r="1103" spans="10:12">
      <c r="J1103" s="79"/>
    </row>
    <row r="1104" spans="10:12">
      <c r="J1104" s="79"/>
    </row>
    <row r="1105" spans="10:12">
      <c r="J1105" s="79"/>
    </row>
    <row r="1106" spans="10:12">
      <c r="J1106" s="79"/>
    </row>
    <row r="1107" spans="10:12">
      <c r="J1107" s="79"/>
      <c r="K1107" s="79"/>
      <c r="L1107" s="79"/>
    </row>
    <row r="1108" spans="10:12">
      <c r="J1108" s="79"/>
    </row>
    <row r="1109" spans="10:12">
      <c r="J1109" s="79"/>
    </row>
    <row r="1110" spans="10:12">
      <c r="J1110" s="79"/>
    </row>
    <row r="1111" spans="10:12">
      <c r="J1111" s="79"/>
    </row>
    <row r="1112" spans="10:12">
      <c r="J1112" s="79"/>
    </row>
    <row r="1113" spans="10:12">
      <c r="J1113" s="79"/>
    </row>
    <row r="1114" spans="10:12">
      <c r="J1114" s="79"/>
      <c r="K1114" s="79"/>
      <c r="L1114" s="79"/>
    </row>
    <row r="1115" spans="10:12">
      <c r="J1115" s="79"/>
    </row>
    <row r="1116" spans="10:12">
      <c r="J1116" s="79"/>
    </row>
    <row r="1117" spans="10:12">
      <c r="J1117" s="79"/>
    </row>
    <row r="1118" spans="10:12">
      <c r="J1118" s="79"/>
    </row>
    <row r="1119" spans="10:12">
      <c r="J1119" s="79"/>
    </row>
    <row r="1120" spans="10:12">
      <c r="J1120" s="79"/>
    </row>
    <row r="1121" spans="10:12">
      <c r="J1121" s="79"/>
      <c r="K1121" s="79"/>
      <c r="L1121" s="79"/>
    </row>
    <row r="1122" spans="10:12">
      <c r="J1122" s="79"/>
    </row>
    <row r="1123" spans="10:12">
      <c r="J1123" s="79"/>
    </row>
    <row r="1124" spans="10:12">
      <c r="J1124" s="79"/>
    </row>
    <row r="1125" spans="10:12">
      <c r="J1125" s="79"/>
    </row>
    <row r="1126" spans="10:12">
      <c r="J1126" s="79"/>
    </row>
    <row r="1127" spans="10:12">
      <c r="J1127" s="79"/>
    </row>
    <row r="1128" spans="10:12">
      <c r="J1128" s="79"/>
      <c r="K1128" s="79"/>
      <c r="L1128" s="79"/>
    </row>
    <row r="1129" spans="10:12">
      <c r="J1129" s="79"/>
    </row>
    <row r="1130" spans="10:12">
      <c r="J1130" s="79"/>
    </row>
    <row r="1131" spans="10:12">
      <c r="J1131" s="79"/>
    </row>
    <row r="1132" spans="10:12">
      <c r="J1132" s="79"/>
    </row>
    <row r="1133" spans="10:12">
      <c r="J1133" s="79"/>
    </row>
    <row r="1134" spans="10:12">
      <c r="J1134" s="79"/>
    </row>
    <row r="1135" spans="10:12">
      <c r="J1135" s="79"/>
      <c r="K1135" s="79"/>
      <c r="L1135" s="79"/>
    </row>
    <row r="1136" spans="10:12">
      <c r="J1136" s="79"/>
    </row>
    <row r="1137" spans="10:12">
      <c r="J1137" s="79"/>
    </row>
    <row r="1138" spans="10:12">
      <c r="J1138" s="79"/>
    </row>
    <row r="1139" spans="10:12">
      <c r="J1139" s="79"/>
    </row>
    <row r="1140" spans="10:12">
      <c r="J1140" s="79"/>
    </row>
    <row r="1141" spans="10:12">
      <c r="J1141" s="79"/>
    </row>
    <row r="1142" spans="10:12">
      <c r="J1142" s="79"/>
      <c r="K1142" s="79"/>
      <c r="L1142" s="79"/>
    </row>
    <row r="1143" spans="10:12">
      <c r="J1143" s="79"/>
    </row>
    <row r="1144" spans="10:12">
      <c r="J1144" s="79"/>
    </row>
    <row r="1145" spans="10:12">
      <c r="J1145" s="79"/>
    </row>
    <row r="1146" spans="10:12">
      <c r="J1146" s="79"/>
    </row>
    <row r="1147" spans="10:12">
      <c r="J1147" s="79"/>
    </row>
    <row r="1148" spans="10:12">
      <c r="J1148" s="79"/>
    </row>
    <row r="1149" spans="10:12">
      <c r="J1149" s="79"/>
      <c r="K1149" s="79"/>
      <c r="L1149" s="79"/>
    </row>
    <row r="1150" spans="10:12">
      <c r="J1150" s="79"/>
    </row>
    <row r="1151" spans="10:12">
      <c r="J1151" s="79"/>
    </row>
    <row r="1152" spans="10:12">
      <c r="J1152" s="79"/>
    </row>
    <row r="1153" spans="10:12">
      <c r="J1153" s="79"/>
    </row>
    <row r="1154" spans="10:12">
      <c r="J1154" s="79"/>
    </row>
    <row r="1155" spans="10:12">
      <c r="J1155" s="79"/>
    </row>
    <row r="1156" spans="10:12">
      <c r="J1156" s="79"/>
      <c r="K1156" s="79"/>
      <c r="L1156" s="79"/>
    </row>
    <row r="1157" spans="10:12">
      <c r="J1157" s="79"/>
    </row>
    <row r="1158" spans="10:12">
      <c r="J1158" s="79"/>
    </row>
    <row r="1159" spans="10:12">
      <c r="J1159" s="79"/>
    </row>
    <row r="1160" spans="10:12">
      <c r="J1160" s="79"/>
    </row>
    <row r="1161" spans="10:12">
      <c r="J1161" s="79"/>
    </row>
    <row r="1162" spans="10:12">
      <c r="J1162" s="79"/>
    </row>
    <row r="1163" spans="10:12">
      <c r="J1163" s="79"/>
      <c r="K1163" s="79"/>
      <c r="L1163" s="79"/>
    </row>
    <row r="1164" spans="10:12">
      <c r="J1164" s="79"/>
    </row>
    <row r="1165" spans="10:12">
      <c r="J1165" s="79"/>
    </row>
    <row r="1166" spans="10:12">
      <c r="J1166" s="79"/>
    </row>
    <row r="1167" spans="10:12">
      <c r="J1167" s="79"/>
    </row>
    <row r="1168" spans="10:12">
      <c r="J1168" s="79"/>
    </row>
    <row r="1169" spans="10:12">
      <c r="J1169" s="79"/>
    </row>
    <row r="1170" spans="10:12">
      <c r="J1170" s="79"/>
      <c r="K1170" s="79"/>
      <c r="L1170" s="79"/>
    </row>
    <row r="1171" spans="10:12">
      <c r="J1171" s="79"/>
    </row>
    <row r="1172" spans="10:12">
      <c r="J1172" s="79"/>
    </row>
    <row r="1173" spans="10:12">
      <c r="J1173" s="79"/>
    </row>
    <row r="1174" spans="10:12">
      <c r="J1174" s="79"/>
    </row>
    <row r="1175" spans="10:12">
      <c r="J1175" s="79"/>
    </row>
    <row r="1176" spans="10:12">
      <c r="J1176" s="79"/>
    </row>
    <row r="1177" spans="10:12">
      <c r="J1177" s="79"/>
      <c r="K1177" s="79"/>
      <c r="L1177" s="79"/>
    </row>
    <row r="1178" spans="10:12">
      <c r="J1178" s="79"/>
    </row>
    <row r="1179" spans="10:12">
      <c r="J1179" s="79"/>
    </row>
    <row r="1180" spans="10:12">
      <c r="J1180" s="79"/>
    </row>
    <row r="1181" spans="10:12">
      <c r="J1181" s="79"/>
    </row>
    <row r="1182" spans="10:12">
      <c r="J1182" s="79"/>
    </row>
    <row r="1183" spans="10:12">
      <c r="J1183" s="79"/>
    </row>
    <row r="1184" spans="10:12">
      <c r="J1184" s="79"/>
      <c r="K1184" s="79"/>
      <c r="L1184" s="79"/>
    </row>
    <row r="1185" spans="10:12">
      <c r="J1185" s="79"/>
    </row>
    <row r="1186" spans="10:12">
      <c r="J1186" s="79"/>
    </row>
    <row r="1187" spans="10:12">
      <c r="J1187" s="79"/>
    </row>
    <row r="1188" spans="10:12">
      <c r="J1188" s="79"/>
    </row>
    <row r="1189" spans="10:12">
      <c r="J1189" s="79"/>
    </row>
    <row r="1190" spans="10:12">
      <c r="J1190" s="79"/>
    </row>
    <row r="1191" spans="10:12">
      <c r="J1191" s="79"/>
      <c r="K1191" s="79"/>
      <c r="L1191" s="79"/>
    </row>
    <row r="1192" spans="10:12">
      <c r="J1192" s="79"/>
    </row>
    <row r="1193" spans="10:12">
      <c r="J1193" s="79"/>
    </row>
    <row r="1194" spans="10:12">
      <c r="J1194" s="79"/>
    </row>
    <row r="1195" spans="10:12">
      <c r="J1195" s="79"/>
    </row>
    <row r="1196" spans="10:12">
      <c r="J1196" s="79"/>
    </row>
    <row r="1197" spans="10:12">
      <c r="J1197" s="79"/>
    </row>
    <row r="1198" spans="10:12">
      <c r="J1198" s="79"/>
      <c r="K1198" s="79"/>
      <c r="L1198" s="79"/>
    </row>
    <row r="1199" spans="10:12">
      <c r="J1199" s="79"/>
    </row>
    <row r="1200" spans="10:12">
      <c r="J1200" s="79"/>
    </row>
    <row r="1201" spans="10:12">
      <c r="J1201" s="79"/>
    </row>
    <row r="1202" spans="10:12">
      <c r="J1202" s="79"/>
    </row>
    <row r="1203" spans="10:12">
      <c r="J1203" s="79"/>
    </row>
    <row r="1204" spans="10:12">
      <c r="J1204" s="79"/>
    </row>
    <row r="1205" spans="10:12">
      <c r="J1205" s="79"/>
      <c r="K1205" s="79"/>
      <c r="L1205" s="79"/>
    </row>
    <row r="1206" spans="10:12">
      <c r="J1206" s="79"/>
    </row>
    <row r="1207" spans="10:12">
      <c r="J1207" s="79"/>
    </row>
    <row r="1208" spans="10:12">
      <c r="J1208" s="79"/>
    </row>
    <row r="1209" spans="10:12">
      <c r="J1209" s="79"/>
    </row>
    <row r="1210" spans="10:12">
      <c r="J1210" s="79"/>
    </row>
    <row r="1211" spans="10:12">
      <c r="J1211" s="79"/>
    </row>
    <row r="1212" spans="10:12">
      <c r="J1212" s="79"/>
      <c r="K1212" s="79"/>
      <c r="L1212" s="79"/>
    </row>
    <row r="1213" spans="10:12">
      <c r="J1213" s="79"/>
    </row>
    <row r="1214" spans="10:12">
      <c r="J1214" s="79"/>
    </row>
    <row r="1215" spans="10:12">
      <c r="J1215" s="79"/>
    </row>
    <row r="1216" spans="10:12">
      <c r="J1216" s="79"/>
    </row>
    <row r="1217" spans="10:12">
      <c r="J1217" s="79"/>
    </row>
    <row r="1218" spans="10:12">
      <c r="J1218" s="79"/>
    </row>
    <row r="1219" spans="10:12">
      <c r="J1219" s="79"/>
      <c r="K1219" s="79"/>
      <c r="L1219" s="79"/>
    </row>
    <row r="1220" spans="10:12">
      <c r="J1220" s="79"/>
    </row>
    <row r="1221" spans="10:12">
      <c r="J1221" s="79"/>
    </row>
    <row r="1222" spans="10:12">
      <c r="J1222" s="79"/>
    </row>
    <row r="1223" spans="10:12">
      <c r="J1223" s="79"/>
    </row>
    <row r="1224" spans="10:12">
      <c r="J1224" s="79"/>
    </row>
    <row r="1225" spans="10:12">
      <c r="J1225" s="79"/>
    </row>
    <row r="1226" spans="10:12">
      <c r="J1226" s="79"/>
      <c r="K1226" s="79"/>
      <c r="L1226" s="79"/>
    </row>
    <row r="1227" spans="10:12">
      <c r="J1227" s="79"/>
    </row>
    <row r="1228" spans="10:12">
      <c r="J1228" s="79"/>
    </row>
    <row r="1229" spans="10:12">
      <c r="J1229" s="79"/>
    </row>
    <row r="1230" spans="10:12">
      <c r="J1230" s="79"/>
    </row>
    <row r="1231" spans="10:12">
      <c r="J1231" s="79"/>
    </row>
    <row r="1232" spans="10:12">
      <c r="J1232" s="79"/>
    </row>
    <row r="1233" spans="10:12">
      <c r="J1233" s="79"/>
      <c r="K1233" s="79"/>
      <c r="L1233" s="79"/>
    </row>
    <row r="1234" spans="10:12">
      <c r="J1234" s="79"/>
    </row>
    <row r="1235" spans="10:12">
      <c r="J1235" s="79"/>
    </row>
    <row r="1236" spans="10:12">
      <c r="J1236" s="79"/>
    </row>
    <row r="1237" spans="10:12">
      <c r="J1237" s="79"/>
    </row>
    <row r="1238" spans="10:12">
      <c r="J1238" s="79"/>
    </row>
    <row r="1239" spans="10:12">
      <c r="J1239" s="79"/>
    </row>
    <row r="1240" spans="10:12">
      <c r="J1240" s="79"/>
      <c r="K1240" s="79"/>
      <c r="L1240" s="79"/>
    </row>
    <row r="1241" spans="10:12">
      <c r="J1241" s="79"/>
    </row>
    <row r="1242" spans="10:12">
      <c r="J1242" s="79"/>
    </row>
    <row r="1243" spans="10:12">
      <c r="J1243" s="79"/>
    </row>
    <row r="1244" spans="10:12">
      <c r="J1244" s="79"/>
    </row>
    <row r="1245" spans="10:12">
      <c r="J1245" s="79"/>
    </row>
    <row r="1246" spans="10:12">
      <c r="J1246" s="79"/>
    </row>
    <row r="1247" spans="10:12">
      <c r="J1247" s="79"/>
      <c r="K1247" s="79"/>
      <c r="L1247" s="79"/>
    </row>
    <row r="1248" spans="10:12">
      <c r="J1248" s="79"/>
    </row>
    <row r="1249" spans="10:12">
      <c r="J1249" s="79"/>
    </row>
    <row r="1250" spans="10:12">
      <c r="J1250" s="79"/>
    </row>
    <row r="1251" spans="10:12">
      <c r="J1251" s="79"/>
    </row>
    <row r="1252" spans="10:12">
      <c r="J1252" s="79"/>
    </row>
    <row r="1253" spans="10:12">
      <c r="J1253" s="79"/>
    </row>
    <row r="1254" spans="10:12">
      <c r="J1254" s="79"/>
      <c r="K1254" s="79"/>
      <c r="L1254" s="79"/>
    </row>
    <row r="1255" spans="10:12">
      <c r="J1255" s="79"/>
    </row>
    <row r="1256" spans="10:12">
      <c r="J1256" s="79"/>
    </row>
    <row r="1257" spans="10:12">
      <c r="J1257" s="79"/>
    </row>
    <row r="1258" spans="10:12">
      <c r="J1258" s="79"/>
    </row>
    <row r="1259" spans="10:12">
      <c r="J1259" s="79"/>
    </row>
    <row r="1260" spans="10:12">
      <c r="J1260" s="79"/>
    </row>
    <row r="1261" spans="10:12">
      <c r="J1261" s="79"/>
      <c r="K1261" s="79"/>
      <c r="L1261" s="79"/>
    </row>
    <row r="1262" spans="10:12">
      <c r="J1262" s="79"/>
    </row>
    <row r="1263" spans="10:12">
      <c r="J1263" s="79"/>
    </row>
    <row r="1264" spans="10:12">
      <c r="J1264" s="79"/>
    </row>
    <row r="1265" spans="10:12">
      <c r="J1265" s="79"/>
    </row>
    <row r="1266" spans="10:12">
      <c r="J1266" s="79"/>
    </row>
    <row r="1267" spans="10:12">
      <c r="J1267" s="79"/>
    </row>
    <row r="1268" spans="10:12">
      <c r="J1268" s="79"/>
      <c r="K1268" s="79"/>
      <c r="L1268" s="79"/>
    </row>
    <row r="1269" spans="10:12">
      <c r="J1269" s="79"/>
    </row>
    <row r="1270" spans="10:12">
      <c r="J1270" s="79"/>
    </row>
    <row r="1271" spans="10:12">
      <c r="J1271" s="79"/>
    </row>
    <row r="1272" spans="10:12">
      <c r="J1272" s="79"/>
    </row>
    <row r="1273" spans="10:12">
      <c r="J1273" s="79"/>
    </row>
    <row r="1274" spans="10:12">
      <c r="J1274" s="79"/>
    </row>
    <row r="1275" spans="10:12">
      <c r="J1275" s="79"/>
      <c r="K1275" s="79"/>
      <c r="L1275" s="79"/>
    </row>
    <row r="1276" spans="10:12">
      <c r="J1276" s="79"/>
    </row>
    <row r="1277" spans="10:12">
      <c r="J1277" s="79"/>
    </row>
    <row r="1278" spans="10:12">
      <c r="J1278" s="79"/>
    </row>
    <row r="1279" spans="10:12">
      <c r="J1279" s="79"/>
    </row>
    <row r="1280" spans="10:12">
      <c r="J1280" s="79"/>
    </row>
    <row r="1281" spans="10:12">
      <c r="J1281" s="79"/>
    </row>
    <row r="1282" spans="10:12">
      <c r="J1282" s="79"/>
      <c r="K1282" s="79"/>
      <c r="L1282" s="79"/>
    </row>
    <row r="1283" spans="10:12">
      <c r="J1283" s="79"/>
    </row>
    <row r="1284" spans="10:12">
      <c r="J1284" s="79"/>
    </row>
    <row r="1285" spans="10:12">
      <c r="J1285" s="79"/>
    </row>
    <row r="1286" spans="10:12">
      <c r="J1286" s="79"/>
    </row>
    <row r="1287" spans="10:12">
      <c r="J1287" s="79"/>
    </row>
    <row r="1288" spans="10:12">
      <c r="J1288" s="79"/>
    </row>
    <row r="1289" spans="10:12">
      <c r="J1289" s="79"/>
      <c r="K1289" s="79"/>
      <c r="L1289" s="79"/>
    </row>
    <row r="1290" spans="10:12">
      <c r="J1290" s="79"/>
    </row>
    <row r="1291" spans="10:12">
      <c r="J1291" s="79"/>
    </row>
    <row r="1292" spans="10:12">
      <c r="J1292" s="79"/>
    </row>
    <row r="1293" spans="10:12">
      <c r="J1293" s="79"/>
    </row>
    <row r="1294" spans="10:12">
      <c r="J1294" s="79"/>
    </row>
    <row r="1295" spans="10:12">
      <c r="J1295" s="79"/>
    </row>
    <row r="1296" spans="10:12">
      <c r="J1296" s="79"/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94"/>
  <sheetViews>
    <sheetView workbookViewId="0">
      <pane xSplit="1" ySplit="5" topLeftCell="O27" activePane="bottomRight" state="frozen"/>
      <selection pane="topRight" activeCell="B1" sqref="B1"/>
      <selection pane="bottomLeft" activeCell="A4" sqref="A4"/>
      <selection pane="bottomRight" activeCell="K1" sqref="K1:K1048576"/>
    </sheetView>
  </sheetViews>
  <sheetFormatPr defaultRowHeight="15"/>
  <cols>
    <col min="1" max="1" width="16.5703125" customWidth="1"/>
    <col min="2" max="2" width="29.28515625" customWidth="1"/>
    <col min="3" max="3" width="8.5703125" customWidth="1"/>
    <col min="4" max="4" width="21" customWidth="1"/>
    <col min="5" max="5" width="17.85546875" customWidth="1"/>
    <col min="6" max="6" width="12.28515625" customWidth="1"/>
    <col min="7" max="9" width="17.85546875" customWidth="1"/>
    <col min="10" max="10" width="13.42578125" customWidth="1"/>
    <col min="11" max="11" width="26.5703125" customWidth="1"/>
    <col min="16" max="16" width="30.42578125" customWidth="1"/>
  </cols>
  <sheetData>
    <row r="1" spans="1:18">
      <c r="A1" s="80" t="s">
        <v>680</v>
      </c>
    </row>
    <row r="2" spans="1:18">
      <c r="A2" s="80" t="s">
        <v>677</v>
      </c>
    </row>
    <row r="4" spans="1:18">
      <c r="A4" s="80"/>
    </row>
    <row r="5" spans="1:18" s="77" customFormat="1" ht="58.5" customHeight="1">
      <c r="A5" s="236" t="s">
        <v>59</v>
      </c>
      <c r="B5" s="236" t="s">
        <v>17</v>
      </c>
      <c r="C5" s="236" t="s">
        <v>254</v>
      </c>
      <c r="D5" s="212" t="s">
        <v>731</v>
      </c>
      <c r="E5" s="212" t="s">
        <v>733</v>
      </c>
      <c r="F5" s="212" t="s">
        <v>732</v>
      </c>
      <c r="G5" s="212" t="s">
        <v>734</v>
      </c>
      <c r="H5" s="212"/>
      <c r="I5" s="212"/>
      <c r="L5" s="77" t="s">
        <v>673</v>
      </c>
      <c r="M5" s="77" t="s">
        <v>674</v>
      </c>
      <c r="Q5" s="77" t="s">
        <v>673</v>
      </c>
      <c r="R5" s="77" t="s">
        <v>674</v>
      </c>
    </row>
    <row r="6" spans="1:18">
      <c r="A6" t="s">
        <v>61</v>
      </c>
      <c r="B6" t="s">
        <v>149</v>
      </c>
      <c r="C6" t="s">
        <v>35</v>
      </c>
      <c r="D6" s="76">
        <v>0</v>
      </c>
      <c r="E6" s="79">
        <v>0</v>
      </c>
      <c r="F6" s="76">
        <v>0</v>
      </c>
      <c r="G6" s="79">
        <v>0</v>
      </c>
      <c r="H6" s="126"/>
      <c r="I6" s="126"/>
      <c r="J6" s="79" t="str">
        <f>A6</f>
        <v>albuquerque</v>
      </c>
      <c r="K6" s="79" t="str">
        <f>B6</f>
        <v>albuquerque charter academy</v>
      </c>
      <c r="L6" s="79" t="str">
        <f>H8</f>
        <v>N/A</v>
      </c>
      <c r="M6" s="79" t="str">
        <f>I8</f>
        <v>N/A</v>
      </c>
      <c r="N6" t="s">
        <v>675</v>
      </c>
      <c r="P6" s="409" t="str">
        <f>K6</f>
        <v>albuquerque charter academy</v>
      </c>
      <c r="Q6" s="409" t="str">
        <f>L6</f>
        <v>N/A</v>
      </c>
      <c r="R6" s="409" t="str">
        <f>M6</f>
        <v>N/A</v>
      </c>
    </row>
    <row r="7" spans="1:18">
      <c r="C7" t="s">
        <v>36</v>
      </c>
      <c r="D7" s="76">
        <v>0</v>
      </c>
      <c r="E7" s="79">
        <v>0</v>
      </c>
      <c r="F7" s="76">
        <v>0</v>
      </c>
      <c r="G7" s="79">
        <v>0</v>
      </c>
      <c r="H7" s="79"/>
      <c r="I7" s="79"/>
      <c r="J7" s="79"/>
      <c r="K7" s="79"/>
      <c r="P7" s="409" t="str">
        <f>K9</f>
        <v>albuquerque talent development academy</v>
      </c>
      <c r="Q7" s="409" t="str">
        <f>L9</f>
        <v>N/A</v>
      </c>
      <c r="R7" s="409" t="str">
        <f>M9</f>
        <v>N/A</v>
      </c>
    </row>
    <row r="8" spans="1:18">
      <c r="B8" t="s">
        <v>260</v>
      </c>
      <c r="D8" s="76">
        <v>0</v>
      </c>
      <c r="E8" s="79">
        <v>0</v>
      </c>
      <c r="F8" s="76">
        <v>0</v>
      </c>
      <c r="G8" s="79">
        <v>0</v>
      </c>
      <c r="H8" s="126" t="str">
        <f>IF(D8=0,"N/A",E8/D8)</f>
        <v>N/A</v>
      </c>
      <c r="I8" s="126" t="str">
        <f>IF(F8=0,"N/A",G8/F8)</f>
        <v>N/A</v>
      </c>
      <c r="J8" s="79"/>
      <c r="K8" s="79"/>
      <c r="N8" t="s">
        <v>675</v>
      </c>
      <c r="P8" s="409" t="str">
        <f>K12</f>
        <v>alice king community school</v>
      </c>
      <c r="Q8" s="409">
        <f>L12</f>
        <v>58000</v>
      </c>
      <c r="R8" s="409">
        <f>M12</f>
        <v>58580</v>
      </c>
    </row>
    <row r="9" spans="1:18">
      <c r="B9" t="s">
        <v>157</v>
      </c>
      <c r="C9" t="s">
        <v>35</v>
      </c>
      <c r="D9" s="76">
        <v>0</v>
      </c>
      <c r="E9" s="79">
        <v>0</v>
      </c>
      <c r="F9" s="76">
        <v>0</v>
      </c>
      <c r="G9" s="79">
        <v>0</v>
      </c>
      <c r="H9" s="126"/>
      <c r="I9" s="126"/>
      <c r="J9" s="79"/>
      <c r="K9" s="79" t="str">
        <f>B9</f>
        <v>albuquerque talent development academy</v>
      </c>
      <c r="L9" s="79" t="str">
        <f>H11</f>
        <v>N/A</v>
      </c>
      <c r="M9" s="79" t="str">
        <f>I11</f>
        <v>N/A</v>
      </c>
      <c r="P9" s="409" t="str">
        <f>K15</f>
        <v>christine duncan's heritage academy</v>
      </c>
      <c r="Q9" s="409" t="str">
        <f>L15</f>
        <v>N/A</v>
      </c>
      <c r="R9" s="409" t="str">
        <f>M15</f>
        <v>N/A</v>
      </c>
    </row>
    <row r="10" spans="1:18">
      <c r="C10" t="s">
        <v>36</v>
      </c>
      <c r="D10" s="76">
        <v>0</v>
      </c>
      <c r="E10" s="79">
        <v>0</v>
      </c>
      <c r="F10" s="76">
        <v>0</v>
      </c>
      <c r="G10" s="79">
        <v>0</v>
      </c>
      <c r="H10" s="79"/>
      <c r="I10" s="79"/>
      <c r="J10" s="79"/>
      <c r="K10" s="79"/>
      <c r="L10" s="79"/>
      <c r="M10" s="79"/>
      <c r="N10" t="s">
        <v>675</v>
      </c>
      <c r="P10" s="409" t="str">
        <f>K18</f>
        <v>corrales international school</v>
      </c>
      <c r="Q10" s="409" t="str">
        <f>L18</f>
        <v>N/A</v>
      </c>
      <c r="R10" s="409" t="str">
        <f>M18</f>
        <v>N/A</v>
      </c>
    </row>
    <row r="11" spans="1:18">
      <c r="B11" t="s">
        <v>264</v>
      </c>
      <c r="D11" s="76">
        <v>0</v>
      </c>
      <c r="E11" s="79">
        <v>0</v>
      </c>
      <c r="F11" s="76">
        <v>0</v>
      </c>
      <c r="G11" s="79">
        <v>0</v>
      </c>
      <c r="H11" s="126" t="str">
        <f>IF(D11=0,"N/A",E11/D11)</f>
        <v>N/A</v>
      </c>
      <c r="I11" s="126" t="str">
        <f>IF(F11=0,"N/A",G11/F11)</f>
        <v>N/A</v>
      </c>
      <c r="J11" s="79"/>
      <c r="K11" s="79"/>
      <c r="P11" s="409" t="str">
        <f>K21</f>
        <v>digital arts and technology academy</v>
      </c>
      <c r="Q11" s="409">
        <f>L21</f>
        <v>20398.7</v>
      </c>
      <c r="R11" s="409">
        <f>M21</f>
        <v>20398.7</v>
      </c>
    </row>
    <row r="12" spans="1:18">
      <c r="B12" t="s">
        <v>160</v>
      </c>
      <c r="C12" t="s">
        <v>35</v>
      </c>
      <c r="D12" s="76">
        <v>1</v>
      </c>
      <c r="E12" s="79">
        <v>58000</v>
      </c>
      <c r="F12" s="76">
        <v>1</v>
      </c>
      <c r="G12" s="79">
        <v>58580</v>
      </c>
      <c r="H12" s="126"/>
      <c r="I12" s="126"/>
      <c r="J12" s="79"/>
      <c r="K12" s="79" t="str">
        <f>B12</f>
        <v>alice king community school</v>
      </c>
      <c r="L12" s="79">
        <f>H14</f>
        <v>58000</v>
      </c>
      <c r="M12" s="79">
        <f>I14</f>
        <v>58580</v>
      </c>
      <c r="N12" t="s">
        <v>675</v>
      </c>
      <c r="P12" s="409" t="str">
        <f>K24</f>
        <v>east mountain high school</v>
      </c>
      <c r="Q12" s="409">
        <f>L24</f>
        <v>40401</v>
      </c>
      <c r="R12" s="409">
        <f>M24</f>
        <v>45000</v>
      </c>
    </row>
    <row r="13" spans="1:18">
      <c r="C13" t="s">
        <v>36</v>
      </c>
      <c r="D13" s="76">
        <v>0</v>
      </c>
      <c r="E13" s="79">
        <v>0</v>
      </c>
      <c r="F13" s="76">
        <v>0</v>
      </c>
      <c r="G13" s="79">
        <v>0</v>
      </c>
      <c r="H13" s="79"/>
      <c r="I13" s="79"/>
      <c r="J13" s="79"/>
      <c r="K13" s="79"/>
      <c r="P13" s="409" t="str">
        <f t="shared" ref="P13:R13" si="0">K27</f>
        <v>el camino real academy</v>
      </c>
      <c r="Q13" s="409">
        <f t="shared" si="0"/>
        <v>40000</v>
      </c>
      <c r="R13" s="409">
        <f t="shared" si="0"/>
        <v>40250</v>
      </c>
    </row>
    <row r="14" spans="1:18">
      <c r="B14" t="s">
        <v>266</v>
      </c>
      <c r="D14" s="76">
        <v>1</v>
      </c>
      <c r="E14" s="79">
        <v>58000</v>
      </c>
      <c r="F14" s="76">
        <v>1</v>
      </c>
      <c r="G14" s="79">
        <v>58580</v>
      </c>
      <c r="H14" s="126">
        <f>IF(D14=0,"N/A",E14/D14)</f>
        <v>58000</v>
      </c>
      <c r="I14" s="126">
        <f>IF(F14=0,"N/A",G14/F14)</f>
        <v>58580</v>
      </c>
      <c r="J14" s="79"/>
      <c r="K14" s="79"/>
      <c r="N14" t="s">
        <v>675</v>
      </c>
      <c r="P14" s="409" t="str">
        <f t="shared" ref="P14:R14" si="1">K30</f>
        <v>gordon bernell charter school</v>
      </c>
      <c r="Q14" s="409" t="str">
        <f t="shared" si="1"/>
        <v>N/A</v>
      </c>
      <c r="R14" s="409" t="str">
        <f t="shared" si="1"/>
        <v>N/A</v>
      </c>
    </row>
    <row r="15" spans="1:18">
      <c r="B15" t="s">
        <v>166</v>
      </c>
      <c r="C15" t="s">
        <v>35</v>
      </c>
      <c r="D15" s="76">
        <v>0</v>
      </c>
      <c r="E15" s="79">
        <v>0</v>
      </c>
      <c r="F15" s="76">
        <v>0</v>
      </c>
      <c r="G15" s="79">
        <v>0</v>
      </c>
      <c r="H15" s="126"/>
      <c r="I15" s="126"/>
      <c r="J15" s="79"/>
      <c r="K15" s="79" t="str">
        <f>B15</f>
        <v>christine duncan's heritage academy</v>
      </c>
      <c r="L15" s="79" t="str">
        <f>H17</f>
        <v>N/A</v>
      </c>
      <c r="M15" s="79" t="str">
        <f>I17</f>
        <v>N/A</v>
      </c>
      <c r="P15" s="409" t="str">
        <f t="shared" ref="P15:R15" si="2">K33</f>
        <v>international school at mesa del sol</v>
      </c>
      <c r="Q15" s="409" t="str">
        <f t="shared" si="2"/>
        <v>N/A</v>
      </c>
      <c r="R15" s="409" t="str">
        <f t="shared" si="2"/>
        <v>N/A</v>
      </c>
    </row>
    <row r="16" spans="1:18">
      <c r="C16" t="s">
        <v>36</v>
      </c>
      <c r="D16" s="76">
        <v>0</v>
      </c>
      <c r="E16" s="79">
        <v>0</v>
      </c>
      <c r="F16" s="76">
        <v>0</v>
      </c>
      <c r="G16" s="79">
        <v>0</v>
      </c>
      <c r="H16" s="79"/>
      <c r="I16" s="79"/>
      <c r="J16" s="79"/>
      <c r="K16" s="79"/>
      <c r="L16" s="79"/>
      <c r="M16" s="79"/>
      <c r="N16" t="s">
        <v>675</v>
      </c>
      <c r="P16" s="409" t="str">
        <f t="shared" ref="P16:R16" si="3">K36</f>
        <v>la academia de esperanza</v>
      </c>
      <c r="Q16" s="409">
        <f t="shared" si="3"/>
        <v>28766.666666666668</v>
      </c>
      <c r="R16" s="409">
        <f t="shared" si="3"/>
        <v>28766.666666666668</v>
      </c>
    </row>
    <row r="17" spans="2:18">
      <c r="B17" t="s">
        <v>283</v>
      </c>
      <c r="D17" s="76">
        <v>0</v>
      </c>
      <c r="E17" s="79">
        <v>0</v>
      </c>
      <c r="F17" s="76">
        <v>0</v>
      </c>
      <c r="G17" s="79">
        <v>0</v>
      </c>
      <c r="H17" s="126" t="str">
        <f>IF(D17=0,"N/A",E17/D17)</f>
        <v>N/A</v>
      </c>
      <c r="I17" s="126" t="str">
        <f>IF(F17=0,"N/A",G17/F17)</f>
        <v>N/A</v>
      </c>
      <c r="J17" s="79"/>
      <c r="K17" s="79"/>
      <c r="P17" s="409" t="str">
        <f t="shared" ref="P17:R17" si="4">K39</f>
        <v>los puentes charter school</v>
      </c>
      <c r="Q17" s="409">
        <f t="shared" si="4"/>
        <v>30480.23</v>
      </c>
      <c r="R17" s="409">
        <f t="shared" si="4"/>
        <v>30480.25</v>
      </c>
    </row>
    <row r="18" spans="2:18">
      <c r="B18" t="s">
        <v>245</v>
      </c>
      <c r="C18" t="s">
        <v>35</v>
      </c>
      <c r="D18" s="76">
        <v>0</v>
      </c>
      <c r="E18" s="79">
        <v>0</v>
      </c>
      <c r="F18" s="76">
        <v>0</v>
      </c>
      <c r="G18" s="79">
        <v>0</v>
      </c>
      <c r="H18" s="126"/>
      <c r="I18" s="126"/>
      <c r="J18" s="79"/>
      <c r="K18" s="79" t="str">
        <f>B18</f>
        <v>corrales international school</v>
      </c>
      <c r="L18" s="79" t="str">
        <f>H20</f>
        <v>N/A</v>
      </c>
      <c r="M18" s="79" t="str">
        <f>I20</f>
        <v>N/A</v>
      </c>
      <c r="N18" t="s">
        <v>675</v>
      </c>
      <c r="P18" s="409" t="str">
        <f t="shared" ref="P18:R18" si="5">K42</f>
        <v>montessori of the rio grande</v>
      </c>
      <c r="Q18" s="409" t="str">
        <f t="shared" si="5"/>
        <v>N/A</v>
      </c>
      <c r="R18" s="409" t="str">
        <f t="shared" si="5"/>
        <v>N/A</v>
      </c>
    </row>
    <row r="19" spans="2:18">
      <c r="C19" t="s">
        <v>36</v>
      </c>
      <c r="D19" s="76">
        <v>0</v>
      </c>
      <c r="E19" s="79">
        <v>0</v>
      </c>
      <c r="F19" s="76">
        <v>0</v>
      </c>
      <c r="G19" s="79">
        <v>0</v>
      </c>
      <c r="H19" s="79"/>
      <c r="I19" s="79"/>
      <c r="J19" s="79"/>
      <c r="K19" s="79"/>
      <c r="P19" s="409" t="str">
        <f t="shared" ref="P19:R19" si="6">K45</f>
        <v>mountain mahogany community school</v>
      </c>
      <c r="Q19" s="409" t="str">
        <f t="shared" si="6"/>
        <v>N/A</v>
      </c>
      <c r="R19" s="409" t="str">
        <f t="shared" si="6"/>
        <v>N/A</v>
      </c>
    </row>
    <row r="20" spans="2:18">
      <c r="B20" t="s">
        <v>292</v>
      </c>
      <c r="D20" s="76">
        <v>0</v>
      </c>
      <c r="E20" s="79">
        <v>0</v>
      </c>
      <c r="F20" s="76">
        <v>0</v>
      </c>
      <c r="G20" s="79">
        <v>0</v>
      </c>
      <c r="H20" s="126" t="str">
        <f>IF(D20=0,"N/A",E20/D20)</f>
        <v>N/A</v>
      </c>
      <c r="I20" s="126" t="str">
        <f>IF(F20=0,"N/A",G20/F20)</f>
        <v>N/A</v>
      </c>
      <c r="J20" s="79"/>
      <c r="K20" s="79"/>
      <c r="N20" t="s">
        <v>675</v>
      </c>
      <c r="P20" s="409" t="str">
        <f t="shared" ref="P20:R20" si="7">K48</f>
        <v>native american community academy</v>
      </c>
      <c r="Q20" s="409" t="str">
        <f t="shared" si="7"/>
        <v>N/A</v>
      </c>
      <c r="R20" s="409" t="str">
        <f t="shared" si="7"/>
        <v>N/A</v>
      </c>
    </row>
    <row r="21" spans="2:18">
      <c r="B21" t="s">
        <v>171</v>
      </c>
      <c r="C21" t="s">
        <v>35</v>
      </c>
      <c r="D21" s="76">
        <v>0.5</v>
      </c>
      <c r="E21" s="79">
        <v>10199.35</v>
      </c>
      <c r="F21" s="76">
        <v>0.5</v>
      </c>
      <c r="G21" s="79">
        <v>10199.35</v>
      </c>
      <c r="H21" s="126"/>
      <c r="I21" s="126"/>
      <c r="J21" s="79"/>
      <c r="K21" s="79" t="str">
        <f>B21</f>
        <v>digital arts and technology academy</v>
      </c>
      <c r="L21" s="79">
        <f>H23</f>
        <v>20398.7</v>
      </c>
      <c r="M21" s="79">
        <f>I23</f>
        <v>20398.7</v>
      </c>
      <c r="P21" s="409" t="str">
        <f t="shared" ref="P21:R21" si="8">K51</f>
        <v>new mexico international school</v>
      </c>
      <c r="Q21" s="409" t="str">
        <f t="shared" si="8"/>
        <v>N/A</v>
      </c>
      <c r="R21" s="409" t="str">
        <f t="shared" si="8"/>
        <v>N/A</v>
      </c>
    </row>
    <row r="22" spans="2:18">
      <c r="C22" t="s">
        <v>36</v>
      </c>
      <c r="D22" s="76">
        <v>0</v>
      </c>
      <c r="E22" s="79">
        <v>0</v>
      </c>
      <c r="F22" s="76">
        <v>0</v>
      </c>
      <c r="G22" s="79">
        <v>0</v>
      </c>
      <c r="H22" s="79"/>
      <c r="I22" s="79"/>
      <c r="J22" s="79"/>
      <c r="K22" s="79"/>
      <c r="L22" s="79"/>
      <c r="M22" s="79"/>
      <c r="N22" t="s">
        <v>675</v>
      </c>
      <c r="P22" s="409" t="str">
        <f t="shared" ref="P22:R22" si="9">K54</f>
        <v>nuestros valores charter school</v>
      </c>
      <c r="Q22" s="409" t="str">
        <f t="shared" si="9"/>
        <v>N/A</v>
      </c>
      <c r="R22" s="409" t="str">
        <f t="shared" si="9"/>
        <v>N/A</v>
      </c>
    </row>
    <row r="23" spans="2:18">
      <c r="B23" t="s">
        <v>301</v>
      </c>
      <c r="D23" s="76">
        <v>0.5</v>
      </c>
      <c r="E23" s="79">
        <v>10199.35</v>
      </c>
      <c r="F23" s="76">
        <v>0.5</v>
      </c>
      <c r="G23" s="79">
        <v>10199.35</v>
      </c>
      <c r="H23" s="126">
        <f>IF(D23=0,"N/A",E23/D23)</f>
        <v>20398.7</v>
      </c>
      <c r="I23" s="126">
        <f>IF(F23=0,"N/A",G23/F23)</f>
        <v>20398.7</v>
      </c>
      <c r="J23" s="79"/>
      <c r="K23" s="79"/>
      <c r="P23" s="409" t="str">
        <f t="shared" ref="P23:R23" si="10">K57</f>
        <v>public academy for performing arts</v>
      </c>
      <c r="Q23" s="409" t="str">
        <f t="shared" si="10"/>
        <v>N/A</v>
      </c>
      <c r="R23" s="409" t="str">
        <f t="shared" si="10"/>
        <v>N/A</v>
      </c>
    </row>
    <row r="24" spans="2:18">
      <c r="B24" t="s">
        <v>175</v>
      </c>
      <c r="C24" t="s">
        <v>35</v>
      </c>
      <c r="D24" s="76">
        <v>1</v>
      </c>
      <c r="E24" s="79">
        <v>40401</v>
      </c>
      <c r="F24" s="76">
        <v>1</v>
      </c>
      <c r="G24" s="79">
        <v>45000</v>
      </c>
      <c r="H24" s="126"/>
      <c r="I24" s="126"/>
      <c r="J24" s="79"/>
      <c r="K24" s="79" t="str">
        <f>B24</f>
        <v>east mountain high school</v>
      </c>
      <c r="L24" s="79">
        <f>H26</f>
        <v>40401</v>
      </c>
      <c r="M24" s="79">
        <f>I26</f>
        <v>45000</v>
      </c>
      <c r="N24" t="s">
        <v>675</v>
      </c>
      <c r="P24" s="409" t="str">
        <f t="shared" ref="P24:R24" si="11">K60</f>
        <v>robert f. kennedy charter school</v>
      </c>
      <c r="Q24" s="409">
        <f t="shared" si="11"/>
        <v>44220.776470588229</v>
      </c>
      <c r="R24" s="409">
        <f t="shared" si="11"/>
        <v>44220.776470588229</v>
      </c>
    </row>
    <row r="25" spans="2:18">
      <c r="C25" t="s">
        <v>36</v>
      </c>
      <c r="D25" s="76">
        <v>0</v>
      </c>
      <c r="E25" s="79">
        <v>0</v>
      </c>
      <c r="F25" s="76">
        <v>0</v>
      </c>
      <c r="G25" s="79">
        <v>0</v>
      </c>
      <c r="H25" s="79"/>
      <c r="I25" s="79"/>
      <c r="J25" s="79"/>
      <c r="K25" s="79"/>
      <c r="P25" s="409" t="str">
        <f t="shared" ref="P25:R25" si="12">K63</f>
        <v>siembra leadership high school</v>
      </c>
      <c r="Q25" s="409" t="str">
        <f t="shared" si="12"/>
        <v>N/A</v>
      </c>
      <c r="R25" s="409" t="str">
        <f t="shared" si="12"/>
        <v>N/A</v>
      </c>
    </row>
    <row r="26" spans="2:18">
      <c r="B26" t="s">
        <v>305</v>
      </c>
      <c r="D26" s="76">
        <v>1</v>
      </c>
      <c r="E26" s="79">
        <v>40401</v>
      </c>
      <c r="F26" s="76">
        <v>1</v>
      </c>
      <c r="G26" s="79">
        <v>45000</v>
      </c>
      <c r="H26" s="126">
        <f>IF(D26=0,"N/A",E26/D26)</f>
        <v>40401</v>
      </c>
      <c r="I26" s="126">
        <f>IF(F26=0,"N/A",G26/F26)</f>
        <v>45000</v>
      </c>
      <c r="J26" s="79"/>
      <c r="K26" s="79"/>
      <c r="N26" t="s">
        <v>675</v>
      </c>
      <c r="P26" s="409" t="str">
        <f t="shared" ref="P26:R26" si="13">K66</f>
        <v>south valley academy</v>
      </c>
      <c r="Q26" s="409">
        <f t="shared" si="13"/>
        <v>20360</v>
      </c>
      <c r="R26" s="409">
        <f t="shared" si="13"/>
        <v>20560</v>
      </c>
    </row>
    <row r="27" spans="2:18">
      <c r="B27" t="s">
        <v>176</v>
      </c>
      <c r="C27" t="s">
        <v>35</v>
      </c>
      <c r="D27" s="76">
        <v>1</v>
      </c>
      <c r="E27" s="79">
        <v>40000</v>
      </c>
      <c r="F27" s="76">
        <v>1</v>
      </c>
      <c r="G27" s="79">
        <v>40250</v>
      </c>
      <c r="H27" s="126"/>
      <c r="I27" s="126"/>
      <c r="J27" s="79"/>
      <c r="K27" s="79" t="str">
        <f>B27</f>
        <v>el camino real academy</v>
      </c>
      <c r="L27" s="79">
        <f>H29</f>
        <v>40000</v>
      </c>
      <c r="M27" s="79">
        <f>I29</f>
        <v>40250</v>
      </c>
      <c r="P27" s="409" t="str">
        <f t="shared" ref="P27:R27" si="14">K69</f>
        <v>twenty first century public school</v>
      </c>
      <c r="Q27" s="409" t="str">
        <f t="shared" si="14"/>
        <v>N/A</v>
      </c>
      <c r="R27" s="409" t="str">
        <f t="shared" si="14"/>
        <v>N/A</v>
      </c>
    </row>
    <row r="28" spans="2:18">
      <c r="C28" t="s">
        <v>36</v>
      </c>
      <c r="D28" s="76">
        <v>0</v>
      </c>
      <c r="E28" s="79">
        <v>0</v>
      </c>
      <c r="F28" s="76">
        <v>0</v>
      </c>
      <c r="G28" s="79">
        <v>0</v>
      </c>
      <c r="H28" s="79"/>
      <c r="I28" s="79"/>
      <c r="J28" s="79"/>
      <c r="K28" s="79"/>
      <c r="L28" s="79"/>
      <c r="M28" s="79"/>
      <c r="P28" s="409" t="str">
        <f t="shared" ref="P28:R28" si="15">K72</f>
        <v>mosaic academy charter</v>
      </c>
      <c r="Q28" s="409" t="str">
        <f t="shared" si="15"/>
        <v>N/A</v>
      </c>
      <c r="R28" s="409" t="str">
        <f t="shared" si="15"/>
        <v>N/A</v>
      </c>
    </row>
    <row r="29" spans="2:18">
      <c r="B29" t="s">
        <v>306</v>
      </c>
      <c r="D29" s="76">
        <v>1</v>
      </c>
      <c r="E29" s="79">
        <v>40000</v>
      </c>
      <c r="F29" s="76">
        <v>1</v>
      </c>
      <c r="G29" s="79">
        <v>40250</v>
      </c>
      <c r="H29" s="126">
        <f>IF(D29=0,"N/A",E29/D29)</f>
        <v>40000</v>
      </c>
      <c r="I29" s="126">
        <f>IF(F29=0,"N/A",G29/F29)</f>
        <v>40250</v>
      </c>
      <c r="J29" s="79"/>
      <c r="K29" s="79"/>
      <c r="P29" s="409" t="str">
        <f t="shared" ref="P29:R29" si="16">K75</f>
        <v>jefferson montessori academy</v>
      </c>
      <c r="Q29" s="409" t="str">
        <f t="shared" si="16"/>
        <v>N/A</v>
      </c>
      <c r="R29" s="409" t="str">
        <f t="shared" si="16"/>
        <v>N/A</v>
      </c>
    </row>
    <row r="30" spans="2:18">
      <c r="B30" t="s">
        <v>180</v>
      </c>
      <c r="C30" t="s">
        <v>35</v>
      </c>
      <c r="D30" s="76">
        <v>0</v>
      </c>
      <c r="E30" s="79">
        <v>0</v>
      </c>
      <c r="F30" s="76">
        <v>0</v>
      </c>
      <c r="G30" s="79">
        <v>0</v>
      </c>
      <c r="H30" s="126"/>
      <c r="I30" s="126"/>
      <c r="J30" s="79"/>
      <c r="K30" s="79" t="str">
        <f>B30</f>
        <v>gordon bernell charter school</v>
      </c>
      <c r="L30" s="79" t="str">
        <f>H32</f>
        <v>N/A</v>
      </c>
      <c r="M30" s="79" t="str">
        <f>I32</f>
        <v>N/A</v>
      </c>
      <c r="N30" t="s">
        <v>675</v>
      </c>
      <c r="P30" s="409" t="str">
        <f t="shared" ref="P30:R30" si="17">K78</f>
        <v>pecos connections academy</v>
      </c>
      <c r="Q30" s="409" t="str">
        <f t="shared" si="17"/>
        <v>N/A</v>
      </c>
      <c r="R30" s="409" t="str">
        <f t="shared" si="17"/>
        <v>N/A</v>
      </c>
    </row>
    <row r="31" spans="2:18">
      <c r="C31" t="s">
        <v>36</v>
      </c>
      <c r="D31" s="76">
        <v>0</v>
      </c>
      <c r="E31" s="79">
        <v>0</v>
      </c>
      <c r="F31" s="76">
        <v>0</v>
      </c>
      <c r="G31" s="79">
        <v>0</v>
      </c>
      <c r="H31" s="79"/>
      <c r="I31" s="79"/>
      <c r="J31" s="79"/>
      <c r="K31" s="79"/>
      <c r="P31" s="409" t="str">
        <f t="shared" ref="P31:R31" si="18">K81</f>
        <v>moreno valley</v>
      </c>
      <c r="Q31" s="409" t="str">
        <f t="shared" si="18"/>
        <v>N/A</v>
      </c>
      <c r="R31" s="409" t="str">
        <f t="shared" si="18"/>
        <v>N/A</v>
      </c>
    </row>
    <row r="32" spans="2:18">
      <c r="B32" t="s">
        <v>319</v>
      </c>
      <c r="D32" s="76">
        <v>0</v>
      </c>
      <c r="E32" s="79">
        <v>0</v>
      </c>
      <c r="F32" s="76">
        <v>0</v>
      </c>
      <c r="G32" s="79">
        <v>0</v>
      </c>
      <c r="H32" s="126" t="str">
        <f>IF(D32=0,"N/A",E32/D32)</f>
        <v>N/A</v>
      </c>
      <c r="I32" s="126" t="str">
        <f>IF(F32=0,"N/A",G32/F32)</f>
        <v>N/A</v>
      </c>
      <c r="J32" s="79"/>
      <c r="K32" s="79"/>
      <c r="N32" t="s">
        <v>675</v>
      </c>
      <c r="P32" s="409" t="str">
        <f t="shared" ref="P32:R32" si="19">K84</f>
        <v>deming cesar chavez charter high school</v>
      </c>
      <c r="Q32" s="409">
        <f t="shared" si="19"/>
        <v>40934</v>
      </c>
      <c r="R32" s="409">
        <f t="shared" si="19"/>
        <v>43475</v>
      </c>
    </row>
    <row r="33" spans="2:18">
      <c r="B33" t="s">
        <v>183</v>
      </c>
      <c r="C33" t="s">
        <v>35</v>
      </c>
      <c r="D33" s="76">
        <v>0</v>
      </c>
      <c r="E33" s="79">
        <v>0</v>
      </c>
      <c r="F33" s="76">
        <v>0</v>
      </c>
      <c r="G33" s="79">
        <v>0</v>
      </c>
      <c r="H33" s="126"/>
      <c r="I33" s="126"/>
      <c r="J33" s="79"/>
      <c r="K33" s="79" t="str">
        <f>B33</f>
        <v>international school at mesa del sol</v>
      </c>
      <c r="L33" s="79" t="str">
        <f>H35</f>
        <v>N/A</v>
      </c>
      <c r="M33" s="79" t="str">
        <f>I35</f>
        <v>N/A</v>
      </c>
      <c r="P33" s="409" t="str">
        <f t="shared" ref="P33:R33" si="20">K87</f>
        <v>new mexico virtual academy</v>
      </c>
      <c r="Q33" s="409" t="str">
        <f t="shared" si="20"/>
        <v>N/A</v>
      </c>
      <c r="R33" s="409" t="str">
        <f t="shared" si="20"/>
        <v>N/A</v>
      </c>
    </row>
    <row r="34" spans="2:18">
      <c r="C34" t="s">
        <v>36</v>
      </c>
      <c r="D34" s="76">
        <v>0</v>
      </c>
      <c r="E34" s="79">
        <v>0</v>
      </c>
      <c r="F34" s="76">
        <v>0</v>
      </c>
      <c r="G34" s="79">
        <v>0</v>
      </c>
      <c r="H34" s="79"/>
      <c r="I34" s="79"/>
      <c r="J34" s="79"/>
      <c r="K34" s="79"/>
      <c r="L34" s="79"/>
      <c r="M34" s="79"/>
      <c r="N34" t="s">
        <v>675</v>
      </c>
      <c r="P34" s="409" t="str">
        <f t="shared" ref="P34:R34" si="21">K90</f>
        <v>middle college high school</v>
      </c>
      <c r="Q34" s="409" t="str">
        <f t="shared" si="21"/>
        <v>N/A</v>
      </c>
      <c r="R34" s="409" t="str">
        <f t="shared" si="21"/>
        <v>N/A</v>
      </c>
    </row>
    <row r="35" spans="2:18">
      <c r="B35" t="s">
        <v>330</v>
      </c>
      <c r="D35" s="76">
        <v>0</v>
      </c>
      <c r="E35" s="79">
        <v>0</v>
      </c>
      <c r="F35" s="76">
        <v>0</v>
      </c>
      <c r="G35" s="79">
        <v>0</v>
      </c>
      <c r="H35" s="126" t="str">
        <f>IF(D35=0,"N/A",E35/D35)</f>
        <v>N/A</v>
      </c>
      <c r="I35" s="126" t="str">
        <f>IF(F35=0,"N/A",G35/F35)</f>
        <v>N/A</v>
      </c>
      <c r="J35" s="79"/>
      <c r="K35" s="79"/>
      <c r="P35" s="409" t="str">
        <f t="shared" ref="P35:R35" si="22">K93</f>
        <v>lindrith area heritage</v>
      </c>
      <c r="Q35" s="409" t="str">
        <f t="shared" si="22"/>
        <v>N/A</v>
      </c>
      <c r="R35" s="409" t="str">
        <f t="shared" si="22"/>
        <v>N/A</v>
      </c>
    </row>
    <row r="36" spans="2:18">
      <c r="B36" t="s">
        <v>186</v>
      </c>
      <c r="C36" t="s">
        <v>35</v>
      </c>
      <c r="D36" s="76">
        <v>3</v>
      </c>
      <c r="E36" s="79">
        <v>86300</v>
      </c>
      <c r="F36" s="76">
        <v>3</v>
      </c>
      <c r="G36" s="79">
        <v>86300</v>
      </c>
      <c r="H36" s="126"/>
      <c r="I36" s="126"/>
      <c r="J36" s="79"/>
      <c r="K36" s="79" t="str">
        <f>B36</f>
        <v>la academia de esperanza</v>
      </c>
      <c r="L36" s="79">
        <f>H38</f>
        <v>28766.666666666668</v>
      </c>
      <c r="M36" s="79">
        <f>I38</f>
        <v>28766.666666666668</v>
      </c>
      <c r="N36" t="s">
        <v>675</v>
      </c>
      <c r="P36" s="409" t="str">
        <f t="shared" ref="P36" si="23">K96</f>
        <v>san diego riverside</v>
      </c>
      <c r="Q36" s="409" t="str">
        <f t="shared" ref="Q36" si="24">L96</f>
        <v>N/A</v>
      </c>
      <c r="R36" s="409" t="str">
        <f t="shared" ref="R36" si="25">M96</f>
        <v>N/A</v>
      </c>
    </row>
    <row r="37" spans="2:18">
      <c r="C37" t="s">
        <v>36</v>
      </c>
      <c r="D37" s="76">
        <v>0</v>
      </c>
      <c r="E37" s="79">
        <v>0</v>
      </c>
      <c r="F37" s="76">
        <v>0</v>
      </c>
      <c r="G37" s="79">
        <v>0</v>
      </c>
      <c r="H37" s="79"/>
      <c r="I37" s="79"/>
      <c r="J37" s="79"/>
      <c r="K37" s="79"/>
      <c r="P37" s="409" t="str">
        <f>K99</f>
        <v>sidney gutierrez middle school</v>
      </c>
      <c r="Q37" s="409" t="str">
        <f>L99</f>
        <v>N/A</v>
      </c>
      <c r="R37" s="409" t="str">
        <f>M99</f>
        <v>N/A</v>
      </c>
    </row>
    <row r="38" spans="2:18">
      <c r="B38" t="s">
        <v>336</v>
      </c>
      <c r="D38" s="76">
        <v>3</v>
      </c>
      <c r="E38" s="79">
        <v>86300</v>
      </c>
      <c r="F38" s="76">
        <v>3</v>
      </c>
      <c r="G38" s="79">
        <v>86300</v>
      </c>
      <c r="H38" s="126">
        <f>IF(D38=0,"N/A",E38/D38)</f>
        <v>28766.666666666668</v>
      </c>
      <c r="I38" s="126">
        <f>IF(F38=0,"N/A",G38/F38)</f>
        <v>28766.666666666668</v>
      </c>
      <c r="J38" s="79"/>
      <c r="K38" s="79"/>
      <c r="N38" t="s">
        <v>675</v>
      </c>
      <c r="P38" s="409" t="str">
        <f>K102</f>
        <v>academy for technology and the classics</v>
      </c>
      <c r="Q38" s="409" t="str">
        <f>L102</f>
        <v>N/A</v>
      </c>
      <c r="R38" s="409" t="str">
        <f>M102</f>
        <v>N/A</v>
      </c>
    </row>
    <row r="39" spans="2:18">
      <c r="B39" t="s">
        <v>193</v>
      </c>
      <c r="C39" t="s">
        <v>35</v>
      </c>
      <c r="D39" s="76">
        <v>4</v>
      </c>
      <c r="E39" s="79">
        <v>121920.92</v>
      </c>
      <c r="F39" s="76">
        <v>4</v>
      </c>
      <c r="G39" s="79">
        <v>121921</v>
      </c>
      <c r="H39" s="126"/>
      <c r="I39" s="126"/>
      <c r="J39" s="79"/>
      <c r="K39" s="79" t="str">
        <f>B39</f>
        <v>los puentes charter school</v>
      </c>
      <c r="L39" s="79">
        <f>H41</f>
        <v>30480.23</v>
      </c>
      <c r="M39" s="79">
        <f>I41</f>
        <v>30480.25</v>
      </c>
      <c r="P39" s="409" t="str">
        <f>K105</f>
        <v>cottonwood valley charter school</v>
      </c>
      <c r="Q39" s="409" t="str">
        <f>L105</f>
        <v>N/A</v>
      </c>
      <c r="R39" s="409" t="str">
        <f>M105</f>
        <v>N/A</v>
      </c>
    </row>
    <row r="40" spans="2:18">
      <c r="C40" t="s">
        <v>36</v>
      </c>
      <c r="D40" s="76">
        <v>0</v>
      </c>
      <c r="E40" s="79">
        <v>0</v>
      </c>
      <c r="F40" s="76">
        <v>0</v>
      </c>
      <c r="G40" s="79">
        <v>0</v>
      </c>
      <c r="H40" s="79"/>
      <c r="I40" s="79"/>
      <c r="J40" s="79"/>
      <c r="K40" s="79"/>
      <c r="L40" s="79"/>
      <c r="M40" s="79"/>
      <c r="N40" t="s">
        <v>675</v>
      </c>
      <c r="P40" s="409" t="str">
        <f>K108</f>
        <v>anansi charter school</v>
      </c>
      <c r="Q40" s="409" t="str">
        <f>L108</f>
        <v>N/A</v>
      </c>
      <c r="R40" s="409" t="str">
        <f>M108</f>
        <v>N/A</v>
      </c>
    </row>
    <row r="41" spans="2:18">
      <c r="B41" t="s">
        <v>350</v>
      </c>
      <c r="D41" s="76">
        <v>4</v>
      </c>
      <c r="E41" s="79">
        <v>121920.92</v>
      </c>
      <c r="F41" s="76">
        <v>4</v>
      </c>
      <c r="G41" s="79">
        <v>121921</v>
      </c>
      <c r="H41" s="126">
        <f>IF(D41=0,"N/A",E41/D41)</f>
        <v>30480.23</v>
      </c>
      <c r="I41" s="126">
        <f>IF(F41=0,"N/A",G41/F41)</f>
        <v>30480.25</v>
      </c>
      <c r="J41" s="79"/>
      <c r="K41" s="79"/>
      <c r="P41" s="409" t="str">
        <f>K111</f>
        <v>taos municipal charter school</v>
      </c>
      <c r="Q41" s="409" t="str">
        <f>L111</f>
        <v>N/A</v>
      </c>
      <c r="R41" s="409" t="str">
        <f>M111</f>
        <v>N/A</v>
      </c>
    </row>
    <row r="42" spans="2:18">
      <c r="B42" t="s">
        <v>202</v>
      </c>
      <c r="C42" t="s">
        <v>35</v>
      </c>
      <c r="D42" s="76">
        <v>0</v>
      </c>
      <c r="E42" s="79">
        <v>0</v>
      </c>
      <c r="F42" s="76">
        <v>0</v>
      </c>
      <c r="G42" s="79">
        <v>0</v>
      </c>
      <c r="H42" s="79"/>
      <c r="I42" s="79"/>
      <c r="J42" s="79"/>
      <c r="K42" s="79" t="str">
        <f>B42</f>
        <v>montessori of the rio grande</v>
      </c>
      <c r="L42" s="79" t="str">
        <f>H44</f>
        <v>N/A</v>
      </c>
      <c r="M42" s="79" t="str">
        <f>I44</f>
        <v>N/A</v>
      </c>
      <c r="N42" t="s">
        <v>675</v>
      </c>
      <c r="P42" s="409" t="str">
        <f>K114</f>
        <v>vista grande charter school</v>
      </c>
      <c r="Q42" s="409" t="str">
        <f>L114</f>
        <v>N/A</v>
      </c>
      <c r="R42" s="409" t="str">
        <f>M114</f>
        <v>N/A</v>
      </c>
    </row>
    <row r="43" spans="2:18">
      <c r="C43" t="s">
        <v>36</v>
      </c>
      <c r="D43" s="76">
        <v>0</v>
      </c>
      <c r="E43" s="79">
        <v>0</v>
      </c>
      <c r="F43" s="76">
        <v>0</v>
      </c>
      <c r="G43" s="79">
        <v>0</v>
      </c>
      <c r="H43" s="79"/>
      <c r="I43" s="79"/>
      <c r="J43" s="79"/>
      <c r="K43" s="79"/>
      <c r="P43" s="409" t="str">
        <f>K117</f>
        <v>rio gallinas school</v>
      </c>
      <c r="Q43" s="409" t="str">
        <f>L117</f>
        <v>N/A</v>
      </c>
      <c r="R43" s="409" t="str">
        <f>M117</f>
        <v>N/A</v>
      </c>
    </row>
    <row r="44" spans="2:18">
      <c r="B44" t="s">
        <v>364</v>
      </c>
      <c r="D44" s="76">
        <v>0</v>
      </c>
      <c r="E44" s="79">
        <v>0</v>
      </c>
      <c r="F44" s="76">
        <v>0</v>
      </c>
      <c r="G44" s="79">
        <v>0</v>
      </c>
      <c r="H44" s="126" t="str">
        <f>IF(D44=0,"N/A",E44/D44)</f>
        <v>N/A</v>
      </c>
      <c r="I44" s="126" t="str">
        <f>IF(F44=0,"N/A",G44/F44)</f>
        <v>N/A</v>
      </c>
      <c r="J44" s="79"/>
      <c r="K44" s="79"/>
      <c r="N44" t="s">
        <v>675</v>
      </c>
      <c r="P44" s="409"/>
      <c r="Q44" s="409">
        <f>SUM(Q6:Q43)</f>
        <v>323561.37313725491</v>
      </c>
      <c r="R44" s="409">
        <f>SUM(R6:R43)</f>
        <v>331731.39313725487</v>
      </c>
    </row>
    <row r="45" spans="2:18">
      <c r="B45" t="s">
        <v>205</v>
      </c>
      <c r="C45" t="s">
        <v>35</v>
      </c>
      <c r="D45" s="76">
        <v>0</v>
      </c>
      <c r="E45" s="79">
        <v>0</v>
      </c>
      <c r="F45" s="76">
        <v>0</v>
      </c>
      <c r="G45" s="79">
        <v>0</v>
      </c>
      <c r="H45" s="126"/>
      <c r="I45" s="126"/>
      <c r="J45" s="79"/>
      <c r="K45" s="79" t="str">
        <f>B45</f>
        <v>mountain mahogany community school</v>
      </c>
      <c r="L45" s="79" t="str">
        <f>H47</f>
        <v>N/A</v>
      </c>
      <c r="M45" s="79" t="str">
        <f>I47</f>
        <v>N/A</v>
      </c>
      <c r="P45" s="409"/>
      <c r="Q45" s="410">
        <f>Q44-L118</f>
        <v>0</v>
      </c>
      <c r="R45" s="410">
        <f>R44-M118</f>
        <v>0</v>
      </c>
    </row>
    <row r="46" spans="2:18">
      <c r="C46" t="s">
        <v>36</v>
      </c>
      <c r="D46" s="76">
        <v>0</v>
      </c>
      <c r="E46" s="79">
        <v>0</v>
      </c>
      <c r="F46" s="76">
        <v>0</v>
      </c>
      <c r="G46" s="79">
        <v>0</v>
      </c>
      <c r="H46" s="79"/>
      <c r="I46" s="79"/>
      <c r="J46" s="79"/>
      <c r="K46" s="79"/>
      <c r="L46" s="79"/>
      <c r="M46" s="79"/>
      <c r="N46" t="s">
        <v>675</v>
      </c>
      <c r="P46" s="409"/>
      <c r="Q46" s="409"/>
      <c r="R46" s="409"/>
    </row>
    <row r="47" spans="2:18">
      <c r="B47" t="s">
        <v>370</v>
      </c>
      <c r="D47" s="76">
        <v>0</v>
      </c>
      <c r="E47" s="79">
        <v>0</v>
      </c>
      <c r="F47" s="76">
        <v>0</v>
      </c>
      <c r="G47" s="79">
        <v>0</v>
      </c>
      <c r="H47" s="126" t="str">
        <f>IF(D47=0,"N/A",E47/D47)</f>
        <v>N/A</v>
      </c>
      <c r="I47" s="126" t="str">
        <f>IF(F47=0,"N/A",G47/F47)</f>
        <v>N/A</v>
      </c>
      <c r="J47" s="79"/>
      <c r="K47" s="79"/>
      <c r="P47" s="409"/>
      <c r="Q47" s="409"/>
      <c r="R47" s="409"/>
    </row>
    <row r="48" spans="2:18">
      <c r="B48" t="s">
        <v>206</v>
      </c>
      <c r="C48" t="s">
        <v>35</v>
      </c>
      <c r="D48" s="76">
        <v>0</v>
      </c>
      <c r="E48" s="79">
        <v>0</v>
      </c>
      <c r="F48" s="76">
        <v>0</v>
      </c>
      <c r="G48" s="79">
        <v>0</v>
      </c>
      <c r="H48" s="126"/>
      <c r="I48" s="126"/>
      <c r="J48" s="79"/>
      <c r="K48" s="79" t="str">
        <f>B48</f>
        <v>native american community academy</v>
      </c>
      <c r="L48" s="79" t="str">
        <f>H50</f>
        <v>N/A</v>
      </c>
      <c r="M48" s="79" t="str">
        <f>I50</f>
        <v>N/A</v>
      </c>
      <c r="N48" t="s">
        <v>675</v>
      </c>
      <c r="P48" s="409"/>
      <c r="Q48" s="409"/>
      <c r="R48" s="409"/>
    </row>
    <row r="49" spans="2:14">
      <c r="C49" t="s">
        <v>36</v>
      </c>
      <c r="D49" s="76">
        <v>0</v>
      </c>
      <c r="E49" s="79">
        <v>0</v>
      </c>
      <c r="F49" s="76">
        <v>0</v>
      </c>
      <c r="G49" s="79">
        <v>0</v>
      </c>
      <c r="H49" s="79"/>
      <c r="I49" s="79"/>
      <c r="J49" s="79"/>
      <c r="K49" s="79"/>
    </row>
    <row r="50" spans="2:14">
      <c r="B50" t="s">
        <v>372</v>
      </c>
      <c r="D50" s="76">
        <v>0</v>
      </c>
      <c r="E50" s="79">
        <v>0</v>
      </c>
      <c r="F50" s="76">
        <v>0</v>
      </c>
      <c r="G50" s="79">
        <v>0</v>
      </c>
      <c r="H50" s="126" t="str">
        <f>IF(D50=0,"N/A",E50/D50)</f>
        <v>N/A</v>
      </c>
      <c r="I50" s="126" t="str">
        <f>IF(F50=0,"N/A",G50/F50)</f>
        <v>N/A</v>
      </c>
      <c r="J50" s="79"/>
      <c r="K50" s="79"/>
      <c r="N50" t="s">
        <v>675</v>
      </c>
    </row>
    <row r="51" spans="2:14">
      <c r="B51" t="s">
        <v>210</v>
      </c>
      <c r="C51" t="s">
        <v>35</v>
      </c>
      <c r="D51" s="76">
        <v>0</v>
      </c>
      <c r="E51" s="79">
        <v>0</v>
      </c>
      <c r="F51" s="76">
        <v>0</v>
      </c>
      <c r="G51" s="79">
        <v>0</v>
      </c>
      <c r="H51" s="126"/>
      <c r="I51" s="126"/>
      <c r="J51" s="79"/>
      <c r="K51" s="79" t="str">
        <f>B51</f>
        <v>new mexico international school</v>
      </c>
      <c r="L51" s="79" t="str">
        <f>H53</f>
        <v>N/A</v>
      </c>
      <c r="M51" s="79" t="str">
        <f>I53</f>
        <v>N/A</v>
      </c>
    </row>
    <row r="52" spans="2:14">
      <c r="C52" t="s">
        <v>36</v>
      </c>
      <c r="D52" s="76">
        <v>0</v>
      </c>
      <c r="E52" s="79">
        <v>0</v>
      </c>
      <c r="F52" s="76">
        <v>0</v>
      </c>
      <c r="G52" s="79">
        <v>0</v>
      </c>
      <c r="H52" s="79"/>
      <c r="I52" s="79"/>
      <c r="J52" s="79"/>
      <c r="K52" s="79"/>
      <c r="L52" s="79"/>
      <c r="M52" s="79"/>
      <c r="N52" t="s">
        <v>675</v>
      </c>
    </row>
    <row r="53" spans="2:14">
      <c r="B53" t="s">
        <v>376</v>
      </c>
      <c r="D53" s="76">
        <v>0</v>
      </c>
      <c r="E53" s="79">
        <v>0</v>
      </c>
      <c r="F53" s="76">
        <v>0</v>
      </c>
      <c r="G53" s="79">
        <v>0</v>
      </c>
      <c r="H53" s="126" t="str">
        <f>IF(D53=0,"N/A",E53/D53)</f>
        <v>N/A</v>
      </c>
      <c r="I53" s="126" t="str">
        <f>IF(F53=0,"N/A",G53/F53)</f>
        <v>N/A</v>
      </c>
      <c r="J53" s="79"/>
      <c r="K53" s="79"/>
    </row>
    <row r="54" spans="2:14">
      <c r="B54" t="s">
        <v>214</v>
      </c>
      <c r="C54" t="s">
        <v>35</v>
      </c>
      <c r="D54" s="76">
        <v>0</v>
      </c>
      <c r="E54" s="79">
        <v>0</v>
      </c>
      <c r="F54" s="76">
        <v>0</v>
      </c>
      <c r="G54" s="79">
        <v>0</v>
      </c>
      <c r="H54" s="126"/>
      <c r="I54" s="126"/>
      <c r="J54" s="79"/>
      <c r="K54" s="79" t="str">
        <f>B54</f>
        <v>nuestros valores charter school</v>
      </c>
      <c r="L54" s="79" t="str">
        <f>H56</f>
        <v>N/A</v>
      </c>
      <c r="M54" s="79" t="str">
        <f>I56</f>
        <v>N/A</v>
      </c>
      <c r="N54" t="s">
        <v>675</v>
      </c>
    </row>
    <row r="55" spans="2:14">
      <c r="C55" t="s">
        <v>36</v>
      </c>
      <c r="D55" s="76">
        <v>0</v>
      </c>
      <c r="E55" s="79">
        <v>0</v>
      </c>
      <c r="F55" s="76">
        <v>0</v>
      </c>
      <c r="G55" s="79">
        <v>0</v>
      </c>
      <c r="H55" s="79"/>
      <c r="I55" s="79"/>
      <c r="J55" s="79"/>
      <c r="K55" s="79"/>
    </row>
    <row r="56" spans="2:14">
      <c r="B56" t="s">
        <v>380</v>
      </c>
      <c r="D56" s="76">
        <v>0</v>
      </c>
      <c r="E56" s="79">
        <v>0</v>
      </c>
      <c r="F56" s="76">
        <v>0</v>
      </c>
      <c r="G56" s="79">
        <v>0</v>
      </c>
      <c r="H56" s="126" t="str">
        <f>IF(D56=0,"N/A",E56/D56)</f>
        <v>N/A</v>
      </c>
      <c r="I56" s="126" t="str">
        <f>IF(F56=0,"N/A",G56/F56)</f>
        <v>N/A</v>
      </c>
      <c r="J56" s="79"/>
      <c r="K56" s="79"/>
      <c r="N56" t="s">
        <v>675</v>
      </c>
    </row>
    <row r="57" spans="2:14">
      <c r="B57" t="s">
        <v>215</v>
      </c>
      <c r="C57" t="s">
        <v>35</v>
      </c>
      <c r="D57" s="76">
        <v>0</v>
      </c>
      <c r="E57" s="79">
        <v>0</v>
      </c>
      <c r="F57" s="76">
        <v>0</v>
      </c>
      <c r="G57" s="79">
        <v>0</v>
      </c>
      <c r="H57" s="126"/>
      <c r="I57" s="126"/>
      <c r="J57" s="79"/>
      <c r="K57" s="79" t="str">
        <f>B57</f>
        <v>public academy for performing arts</v>
      </c>
      <c r="L57" s="79" t="str">
        <f>H59</f>
        <v>N/A</v>
      </c>
      <c r="M57" s="79" t="str">
        <f>I59</f>
        <v>N/A</v>
      </c>
    </row>
    <row r="58" spans="2:14">
      <c r="C58" t="s">
        <v>36</v>
      </c>
      <c r="D58" s="76">
        <v>0</v>
      </c>
      <c r="E58" s="79">
        <v>0</v>
      </c>
      <c r="F58" s="76">
        <v>0</v>
      </c>
      <c r="G58" s="79">
        <v>0</v>
      </c>
      <c r="H58" s="79"/>
      <c r="I58" s="79"/>
      <c r="J58" s="79"/>
      <c r="K58" s="79"/>
      <c r="L58" s="79"/>
      <c r="M58" s="79"/>
      <c r="N58" t="s">
        <v>675</v>
      </c>
    </row>
    <row r="59" spans="2:14">
      <c r="B59" t="s">
        <v>386</v>
      </c>
      <c r="D59" s="76">
        <v>0</v>
      </c>
      <c r="E59" s="79">
        <v>0</v>
      </c>
      <c r="F59" s="76">
        <v>0</v>
      </c>
      <c r="G59" s="79">
        <v>0</v>
      </c>
      <c r="H59" s="126" t="str">
        <f>IF(D59=0,"N/A",E59/D59)</f>
        <v>N/A</v>
      </c>
      <c r="I59" s="126" t="str">
        <f>IF(F59=0,"N/A",G59/F59)</f>
        <v>N/A</v>
      </c>
      <c r="J59" s="79"/>
      <c r="K59" s="79"/>
    </row>
    <row r="60" spans="2:14">
      <c r="B60" t="s">
        <v>219</v>
      </c>
      <c r="C60" t="s">
        <v>35</v>
      </c>
      <c r="D60" s="76">
        <v>4.25</v>
      </c>
      <c r="E60" s="79">
        <v>187938.3</v>
      </c>
      <c r="F60" s="76">
        <v>4.25</v>
      </c>
      <c r="G60" s="79">
        <v>187938.3</v>
      </c>
      <c r="H60" s="79"/>
      <c r="I60" s="79"/>
      <c r="J60" s="79"/>
      <c r="K60" s="79" t="str">
        <f>B60</f>
        <v>robert f. kennedy charter school</v>
      </c>
      <c r="L60" s="79">
        <f>H62</f>
        <v>44220.776470588229</v>
      </c>
      <c r="M60" s="79">
        <f>I62</f>
        <v>44220.776470588229</v>
      </c>
      <c r="N60" t="s">
        <v>675</v>
      </c>
    </row>
    <row r="61" spans="2:14">
      <c r="C61" t="s">
        <v>36</v>
      </c>
      <c r="D61" s="76">
        <v>0</v>
      </c>
      <c r="E61" s="79">
        <v>0</v>
      </c>
      <c r="F61" s="76">
        <v>0</v>
      </c>
      <c r="G61" s="79">
        <v>0</v>
      </c>
      <c r="H61" s="79"/>
      <c r="I61" s="79"/>
      <c r="J61" s="79"/>
      <c r="K61" s="79"/>
    </row>
    <row r="62" spans="2:14">
      <c r="B62" t="s">
        <v>394</v>
      </c>
      <c r="D62" s="76">
        <v>4.25</v>
      </c>
      <c r="E62" s="79">
        <v>187938.3</v>
      </c>
      <c r="F62" s="76">
        <v>4.25</v>
      </c>
      <c r="G62" s="79">
        <v>187938.3</v>
      </c>
      <c r="H62" s="126">
        <f>IF(D62=0,"N/A",E62/D62)</f>
        <v>44220.776470588229</v>
      </c>
      <c r="I62" s="126">
        <f>IF(F62=0,"N/A",G62/F62)</f>
        <v>44220.776470588229</v>
      </c>
      <c r="J62" s="79"/>
      <c r="K62" s="79"/>
      <c r="N62" t="s">
        <v>675</v>
      </c>
    </row>
    <row r="63" spans="2:14">
      <c r="B63" t="s">
        <v>225</v>
      </c>
      <c r="C63" t="s">
        <v>35</v>
      </c>
      <c r="D63" s="76">
        <v>0</v>
      </c>
      <c r="E63" s="79">
        <v>0</v>
      </c>
      <c r="F63" s="76">
        <v>0</v>
      </c>
      <c r="G63" s="79">
        <v>0</v>
      </c>
      <c r="H63" s="126"/>
      <c r="I63" s="126"/>
      <c r="J63" s="79"/>
      <c r="K63" s="79" t="str">
        <f>B63</f>
        <v>siembra leadership high school</v>
      </c>
      <c r="L63" s="79" t="str">
        <f>H65</f>
        <v>N/A</v>
      </c>
      <c r="M63" s="79" t="str">
        <f>I65</f>
        <v>N/A</v>
      </c>
    </row>
    <row r="64" spans="2:14">
      <c r="C64" t="s">
        <v>36</v>
      </c>
      <c r="D64" s="76">
        <v>0</v>
      </c>
      <c r="E64" s="79">
        <v>0</v>
      </c>
      <c r="F64" s="76">
        <v>0</v>
      </c>
      <c r="G64" s="79">
        <v>0</v>
      </c>
      <c r="H64" s="79"/>
      <c r="I64" s="79"/>
      <c r="J64" s="79"/>
      <c r="K64" s="79"/>
      <c r="L64" s="79"/>
      <c r="M64" s="79"/>
      <c r="N64" t="s">
        <v>675</v>
      </c>
    </row>
    <row r="65" spans="1:14">
      <c r="B65" t="s">
        <v>406</v>
      </c>
      <c r="D65" s="76">
        <v>0</v>
      </c>
      <c r="E65" s="79">
        <v>0</v>
      </c>
      <c r="F65" s="76">
        <v>0</v>
      </c>
      <c r="G65" s="79">
        <v>0</v>
      </c>
      <c r="H65" s="126" t="str">
        <f>IF(D65=0,"N/A",E65/D65)</f>
        <v>N/A</v>
      </c>
      <c r="I65" s="126" t="str">
        <f>IF(F65=0,"N/A",G65/F65)</f>
        <v>N/A</v>
      </c>
      <c r="J65" s="79"/>
      <c r="K65" s="79"/>
    </row>
    <row r="66" spans="1:14">
      <c r="B66" t="s">
        <v>228</v>
      </c>
      <c r="C66" t="s">
        <v>35</v>
      </c>
      <c r="D66" s="76">
        <v>1</v>
      </c>
      <c r="E66" s="79">
        <v>20360</v>
      </c>
      <c r="F66" s="76">
        <v>1</v>
      </c>
      <c r="G66" s="79">
        <v>20560</v>
      </c>
      <c r="H66" s="126"/>
      <c r="I66" s="126"/>
      <c r="J66" s="79"/>
      <c r="K66" s="79" t="str">
        <f>B66</f>
        <v>south valley academy</v>
      </c>
      <c r="L66" s="79">
        <f>H68</f>
        <v>20360</v>
      </c>
      <c r="M66" s="79">
        <f>I68</f>
        <v>20560</v>
      </c>
      <c r="N66" t="s">
        <v>675</v>
      </c>
    </row>
    <row r="67" spans="1:14">
      <c r="C67" t="s">
        <v>36</v>
      </c>
      <c r="D67" s="76">
        <v>0</v>
      </c>
      <c r="E67" s="79">
        <v>0</v>
      </c>
      <c r="F67" s="76">
        <v>0</v>
      </c>
      <c r="G67" s="79">
        <v>0</v>
      </c>
      <c r="H67" s="79"/>
      <c r="I67" s="79"/>
      <c r="J67" s="79"/>
      <c r="K67" s="79"/>
    </row>
    <row r="68" spans="1:14">
      <c r="B68" t="s">
        <v>410</v>
      </c>
      <c r="D68" s="76">
        <v>1</v>
      </c>
      <c r="E68" s="79">
        <v>20360</v>
      </c>
      <c r="F68" s="76">
        <v>1</v>
      </c>
      <c r="G68" s="79">
        <v>20560</v>
      </c>
      <c r="H68" s="126">
        <f>IF(D68=0,"N/A",E68/D68)</f>
        <v>20360</v>
      </c>
      <c r="I68" s="126">
        <f>IF(F68=0,"N/A",G68/F68)</f>
        <v>20560</v>
      </c>
      <c r="J68" s="79"/>
      <c r="K68" s="79"/>
      <c r="N68" t="s">
        <v>675</v>
      </c>
    </row>
    <row r="69" spans="1:14">
      <c r="B69" t="s">
        <v>241</v>
      </c>
      <c r="C69" t="s">
        <v>35</v>
      </c>
      <c r="D69" s="76">
        <v>0</v>
      </c>
      <c r="E69" s="79">
        <v>0</v>
      </c>
      <c r="F69" s="76">
        <v>0</v>
      </c>
      <c r="G69" s="79">
        <v>0</v>
      </c>
      <c r="H69" s="126"/>
      <c r="I69" s="126"/>
      <c r="J69" s="79"/>
      <c r="K69" s="79" t="str">
        <f>B69</f>
        <v>twenty first century public school</v>
      </c>
      <c r="L69" s="79" t="str">
        <f>H71</f>
        <v>N/A</v>
      </c>
      <c r="M69" s="79" t="str">
        <f>I71</f>
        <v>N/A</v>
      </c>
    </row>
    <row r="70" spans="1:14">
      <c r="C70" t="s">
        <v>36</v>
      </c>
      <c r="D70" s="76">
        <v>0</v>
      </c>
      <c r="E70" s="79">
        <v>0</v>
      </c>
      <c r="F70" s="76">
        <v>0</v>
      </c>
      <c r="G70" s="79">
        <v>0</v>
      </c>
      <c r="H70" s="79"/>
      <c r="I70" s="79"/>
      <c r="J70" s="79"/>
      <c r="K70" s="79"/>
      <c r="L70" s="79"/>
      <c r="M70" s="79"/>
      <c r="N70" t="s">
        <v>675</v>
      </c>
    </row>
    <row r="71" spans="1:14">
      <c r="B71" t="s">
        <v>430</v>
      </c>
      <c r="D71" s="76">
        <v>0</v>
      </c>
      <c r="E71" s="79">
        <v>0</v>
      </c>
      <c r="F71" s="76">
        <v>0</v>
      </c>
      <c r="G71" s="79">
        <v>0</v>
      </c>
      <c r="H71" s="126" t="str">
        <f>IF(D71=0,"N/A",E71/D71)</f>
        <v>N/A</v>
      </c>
      <c r="I71" s="126" t="str">
        <f>IF(F71=0,"N/A",G71/F71)</f>
        <v>N/A</v>
      </c>
      <c r="J71" s="79"/>
      <c r="K71" s="79"/>
    </row>
    <row r="72" spans="1:14">
      <c r="A72" t="s">
        <v>64</v>
      </c>
      <c r="B72" t="s">
        <v>204</v>
      </c>
      <c r="C72" t="s">
        <v>35</v>
      </c>
      <c r="D72" s="76">
        <v>0</v>
      </c>
      <c r="E72" s="79">
        <v>0</v>
      </c>
      <c r="F72" s="76">
        <v>0</v>
      </c>
      <c r="G72" s="79">
        <v>0</v>
      </c>
      <c r="H72" s="126"/>
      <c r="I72" s="126"/>
      <c r="J72" s="79"/>
      <c r="K72" s="79" t="str">
        <f>B72</f>
        <v>mosaic academy charter</v>
      </c>
      <c r="L72" s="79" t="str">
        <f>H74</f>
        <v>N/A</v>
      </c>
      <c r="M72" s="79" t="str">
        <f>I74</f>
        <v>N/A</v>
      </c>
      <c r="N72" t="s">
        <v>675</v>
      </c>
    </row>
    <row r="73" spans="1:14">
      <c r="C73" t="s">
        <v>36</v>
      </c>
      <c r="D73" s="76">
        <v>0</v>
      </c>
      <c r="E73" s="79">
        <v>0</v>
      </c>
      <c r="F73" s="76">
        <v>0</v>
      </c>
      <c r="G73" s="79">
        <v>0</v>
      </c>
      <c r="H73" s="79"/>
      <c r="I73" s="79"/>
      <c r="J73" s="79"/>
      <c r="K73" s="79"/>
    </row>
    <row r="74" spans="1:14">
      <c r="B74" t="s">
        <v>368</v>
      </c>
      <c r="D74" s="76">
        <v>0</v>
      </c>
      <c r="E74" s="79">
        <v>0</v>
      </c>
      <c r="F74" s="76">
        <v>0</v>
      </c>
      <c r="G74" s="79">
        <v>0</v>
      </c>
      <c r="H74" s="126" t="str">
        <f>IF(D74=0,"N/A",E74/D74)</f>
        <v>N/A</v>
      </c>
      <c r="I74" s="126" t="str">
        <f>IF(F74=0,"N/A",G74/F74)</f>
        <v>N/A</v>
      </c>
      <c r="J74" s="79"/>
      <c r="K74" s="79"/>
      <c r="N74" t="s">
        <v>675</v>
      </c>
    </row>
    <row r="75" spans="1:14">
      <c r="A75" t="s">
        <v>68</v>
      </c>
      <c r="B75" t="s">
        <v>185</v>
      </c>
      <c r="C75" t="s">
        <v>35</v>
      </c>
      <c r="D75" s="76">
        <v>0</v>
      </c>
      <c r="E75" s="79">
        <v>0</v>
      </c>
      <c r="F75" s="76">
        <v>0</v>
      </c>
      <c r="G75" s="79">
        <v>0</v>
      </c>
      <c r="H75" s="126"/>
      <c r="I75" s="126"/>
      <c r="J75" s="79"/>
      <c r="K75" s="79" t="str">
        <f>B75</f>
        <v>jefferson montessori academy</v>
      </c>
      <c r="L75" s="79" t="str">
        <f>H77</f>
        <v>N/A</v>
      </c>
      <c r="M75" s="79" t="str">
        <f>I77</f>
        <v>N/A</v>
      </c>
    </row>
    <row r="76" spans="1:14">
      <c r="C76" t="s">
        <v>36</v>
      </c>
      <c r="D76" s="76">
        <v>0</v>
      </c>
      <c r="E76" s="79">
        <v>0</v>
      </c>
      <c r="F76" s="76">
        <v>0</v>
      </c>
      <c r="G76" s="79">
        <v>0</v>
      </c>
      <c r="H76" s="79"/>
      <c r="I76" s="79"/>
      <c r="J76" s="79"/>
      <c r="K76" s="79"/>
      <c r="L76" s="79"/>
      <c r="M76" s="79"/>
      <c r="N76" t="s">
        <v>675</v>
      </c>
    </row>
    <row r="77" spans="1:14">
      <c r="B77" t="s">
        <v>333</v>
      </c>
      <c r="D77" s="76">
        <v>0</v>
      </c>
      <c r="E77" s="79">
        <v>0</v>
      </c>
      <c r="F77" s="76">
        <v>0</v>
      </c>
      <c r="G77" s="79">
        <v>0</v>
      </c>
      <c r="H77" s="126" t="str">
        <f>IF(D77=0,"N/A",E77/D77)</f>
        <v>N/A</v>
      </c>
      <c r="I77" s="126" t="str">
        <f>IF(F77=0,"N/A",G77/F77)</f>
        <v>N/A</v>
      </c>
      <c r="J77" s="79"/>
      <c r="K77" s="79"/>
    </row>
    <row r="78" spans="1:14">
      <c r="B78" t="s">
        <v>216</v>
      </c>
      <c r="C78" t="s">
        <v>35</v>
      </c>
      <c r="D78" s="76">
        <v>0</v>
      </c>
      <c r="E78" s="79">
        <v>0</v>
      </c>
      <c r="F78" s="76">
        <v>0</v>
      </c>
      <c r="G78" s="79">
        <v>0</v>
      </c>
      <c r="H78" s="79"/>
      <c r="I78" s="79"/>
      <c r="J78" s="79"/>
      <c r="K78" s="79" t="str">
        <f>B78</f>
        <v>pecos connections academy</v>
      </c>
      <c r="L78" s="79" t="str">
        <f>H80</f>
        <v>N/A</v>
      </c>
      <c r="M78" s="79" t="str">
        <f>I80</f>
        <v>N/A</v>
      </c>
      <c r="N78" t="s">
        <v>675</v>
      </c>
    </row>
    <row r="79" spans="1:14">
      <c r="C79" t="s">
        <v>36</v>
      </c>
      <c r="D79" s="76">
        <v>0</v>
      </c>
      <c r="E79" s="79">
        <v>0</v>
      </c>
      <c r="F79" s="76">
        <v>0</v>
      </c>
      <c r="G79" s="79">
        <v>0</v>
      </c>
      <c r="H79" s="79"/>
      <c r="I79" s="79"/>
      <c r="J79" s="79"/>
      <c r="K79" s="79"/>
    </row>
    <row r="80" spans="1:14">
      <c r="B80" t="s">
        <v>382</v>
      </c>
      <c r="D80" s="76">
        <v>0</v>
      </c>
      <c r="E80" s="79">
        <v>0</v>
      </c>
      <c r="F80" s="76">
        <v>0</v>
      </c>
      <c r="G80" s="79">
        <v>0</v>
      </c>
      <c r="H80" s="126" t="str">
        <f>IF(D80=0,"N/A",E80/D80)</f>
        <v>N/A</v>
      </c>
      <c r="I80" s="126" t="str">
        <f>IF(F80=0,"N/A",G80/F80)</f>
        <v>N/A</v>
      </c>
      <c r="J80" s="79"/>
      <c r="K80" s="79"/>
      <c r="N80" t="s">
        <v>675</v>
      </c>
    </row>
    <row r="81" spans="1:13">
      <c r="A81" t="s">
        <v>72</v>
      </c>
      <c r="B81" t="s">
        <v>203</v>
      </c>
      <c r="C81" t="s">
        <v>35</v>
      </c>
      <c r="D81" s="76">
        <v>0</v>
      </c>
      <c r="E81" s="79">
        <v>0</v>
      </c>
      <c r="F81" s="76">
        <v>0</v>
      </c>
      <c r="G81" s="79">
        <v>0</v>
      </c>
      <c r="H81" s="126"/>
      <c r="I81" s="126"/>
      <c r="J81" s="79"/>
      <c r="K81" s="79" t="str">
        <f>B81</f>
        <v>moreno valley</v>
      </c>
      <c r="L81" s="79" t="str">
        <f>H83</f>
        <v>N/A</v>
      </c>
      <c r="M81" s="79" t="str">
        <f>I83</f>
        <v>N/A</v>
      </c>
    </row>
    <row r="82" spans="1:13">
      <c r="C82" t="s">
        <v>36</v>
      </c>
      <c r="D82" s="76">
        <v>0</v>
      </c>
      <c r="E82" s="79">
        <v>0</v>
      </c>
      <c r="F82" s="76">
        <v>0</v>
      </c>
      <c r="G82" s="79">
        <v>0</v>
      </c>
      <c r="H82" s="79"/>
      <c r="I82" s="79"/>
      <c r="J82" s="79"/>
      <c r="K82" s="79"/>
      <c r="L82" s="79"/>
      <c r="M82" s="79"/>
    </row>
    <row r="83" spans="1:13">
      <c r="B83" t="s">
        <v>366</v>
      </c>
      <c r="D83" s="76">
        <v>0</v>
      </c>
      <c r="E83" s="79">
        <v>0</v>
      </c>
      <c r="F83" s="76">
        <v>0</v>
      </c>
      <c r="G83" s="79">
        <v>0</v>
      </c>
      <c r="H83" s="126" t="str">
        <f>IF(D83=0,"N/A",E83/D83)</f>
        <v>N/A</v>
      </c>
      <c r="I83" s="126" t="str">
        <f>IF(F83=0,"N/A",G83/F83)</f>
        <v>N/A</v>
      </c>
      <c r="J83" s="79"/>
      <c r="K83" s="79"/>
    </row>
    <row r="84" spans="1:13">
      <c r="A84" t="s">
        <v>79</v>
      </c>
      <c r="B84" t="s">
        <v>173</v>
      </c>
      <c r="C84" t="s">
        <v>35</v>
      </c>
      <c r="D84" s="76">
        <v>1</v>
      </c>
      <c r="E84" s="79">
        <v>40934</v>
      </c>
      <c r="F84" s="76">
        <v>1</v>
      </c>
      <c r="G84" s="79">
        <v>43475</v>
      </c>
      <c r="H84" s="126"/>
      <c r="I84" s="126"/>
      <c r="J84" s="79"/>
      <c r="K84" s="79" t="str">
        <f>B84</f>
        <v>deming cesar chavez charter high school</v>
      </c>
      <c r="L84" s="79">
        <f>H86</f>
        <v>40934</v>
      </c>
      <c r="M84" s="79">
        <f>I86</f>
        <v>43475</v>
      </c>
    </row>
    <row r="85" spans="1:13">
      <c r="C85" t="s">
        <v>36</v>
      </c>
      <c r="D85" s="76">
        <v>0</v>
      </c>
      <c r="E85" s="79">
        <v>0</v>
      </c>
      <c r="F85" s="76">
        <v>0</v>
      </c>
      <c r="G85" s="79">
        <v>0</v>
      </c>
      <c r="H85" s="79"/>
      <c r="I85" s="79"/>
      <c r="J85" s="79"/>
      <c r="K85" s="79"/>
    </row>
    <row r="86" spans="1:13">
      <c r="B86" t="s">
        <v>298</v>
      </c>
      <c r="D86" s="76">
        <v>1</v>
      </c>
      <c r="E86" s="79">
        <v>40934</v>
      </c>
      <c r="F86" s="76">
        <v>1</v>
      </c>
      <c r="G86" s="79">
        <v>43475</v>
      </c>
      <c r="H86" s="126">
        <f>IF(D86=0,"N/A",E86/D86)</f>
        <v>40934</v>
      </c>
      <c r="I86" s="126">
        <f>IF(F86=0,"N/A",G86/F86)</f>
        <v>43475</v>
      </c>
      <c r="J86" s="79"/>
      <c r="K86" s="79"/>
    </row>
    <row r="87" spans="1:13">
      <c r="A87" t="s">
        <v>88</v>
      </c>
      <c r="B87" t="s">
        <v>211</v>
      </c>
      <c r="C87" t="s">
        <v>35</v>
      </c>
      <c r="D87" s="76">
        <v>0</v>
      </c>
      <c r="E87" s="79">
        <v>0</v>
      </c>
      <c r="F87" s="76">
        <v>0</v>
      </c>
      <c r="G87" s="79">
        <v>0</v>
      </c>
      <c r="H87" s="126"/>
      <c r="I87" s="126"/>
      <c r="J87" s="79"/>
      <c r="K87" s="79" t="str">
        <f>B87</f>
        <v>new mexico virtual academy</v>
      </c>
      <c r="L87" s="79" t="str">
        <f>H89</f>
        <v>N/A</v>
      </c>
      <c r="M87" s="79" t="str">
        <f>I89</f>
        <v>N/A</v>
      </c>
    </row>
    <row r="88" spans="1:13">
      <c r="C88" t="s">
        <v>36</v>
      </c>
      <c r="D88" s="76">
        <v>0</v>
      </c>
      <c r="E88" s="79">
        <v>0</v>
      </c>
      <c r="F88" s="76">
        <v>0</v>
      </c>
      <c r="G88" s="79">
        <v>0</v>
      </c>
      <c r="H88" s="79"/>
      <c r="I88" s="79"/>
      <c r="J88" s="79"/>
      <c r="K88" s="79"/>
      <c r="L88" s="79"/>
      <c r="M88" s="79"/>
    </row>
    <row r="89" spans="1:13">
      <c r="B89" t="s">
        <v>378</v>
      </c>
      <c r="D89" s="76">
        <v>0</v>
      </c>
      <c r="E89" s="79">
        <v>0</v>
      </c>
      <c r="F89" s="76">
        <v>0</v>
      </c>
      <c r="G89" s="79">
        <v>0</v>
      </c>
      <c r="H89" s="126" t="str">
        <f>IF(D89=0,"N/A",E89/D89)</f>
        <v>N/A</v>
      </c>
      <c r="I89" s="126" t="str">
        <f>IF(F89=0,"N/A",G89/F89)</f>
        <v>N/A</v>
      </c>
      <c r="J89" s="79"/>
      <c r="K89" s="79"/>
    </row>
    <row r="90" spans="1:13">
      <c r="A90" t="s">
        <v>198</v>
      </c>
      <c r="B90" t="s">
        <v>197</v>
      </c>
      <c r="C90" t="s">
        <v>35</v>
      </c>
      <c r="D90" s="76">
        <v>0</v>
      </c>
      <c r="E90" s="79">
        <v>0</v>
      </c>
      <c r="F90" s="76">
        <v>0</v>
      </c>
      <c r="G90" s="79">
        <v>0</v>
      </c>
      <c r="H90" s="126"/>
      <c r="I90" s="126"/>
      <c r="J90" s="79"/>
      <c r="K90" s="79" t="str">
        <f>B90</f>
        <v>middle college high school</v>
      </c>
      <c r="L90" s="79" t="str">
        <f>H92</f>
        <v>N/A</v>
      </c>
      <c r="M90" s="79" t="str">
        <f>I92</f>
        <v>N/A</v>
      </c>
    </row>
    <row r="91" spans="1:13">
      <c r="C91" t="s">
        <v>36</v>
      </c>
      <c r="D91" s="76">
        <v>0</v>
      </c>
      <c r="E91" s="79">
        <v>0</v>
      </c>
      <c r="F91" s="76">
        <v>0</v>
      </c>
      <c r="G91" s="79">
        <v>0</v>
      </c>
      <c r="H91" s="79"/>
      <c r="I91" s="79"/>
      <c r="J91" s="79"/>
      <c r="K91" s="79"/>
    </row>
    <row r="92" spans="1:13">
      <c r="B92" t="s">
        <v>360</v>
      </c>
      <c r="D92" s="76">
        <v>0</v>
      </c>
      <c r="E92" s="79">
        <v>0</v>
      </c>
      <c r="F92" s="76">
        <v>0</v>
      </c>
      <c r="G92" s="79">
        <v>0</v>
      </c>
      <c r="H92" s="126" t="str">
        <f>IF(D92=0,"N/A",E92/D92)</f>
        <v>N/A</v>
      </c>
      <c r="I92" s="126" t="str">
        <f>IF(F92=0,"N/A",G92/F92)</f>
        <v>N/A</v>
      </c>
      <c r="J92" s="79"/>
      <c r="K92" s="79"/>
    </row>
    <row r="93" spans="1:13">
      <c r="A93" t="s">
        <v>102</v>
      </c>
      <c r="B93" t="s">
        <v>192</v>
      </c>
      <c r="C93" t="s">
        <v>35</v>
      </c>
      <c r="D93" s="76">
        <v>0</v>
      </c>
      <c r="E93" s="79">
        <v>0</v>
      </c>
      <c r="F93" s="76">
        <v>0</v>
      </c>
      <c r="G93" s="79">
        <v>0</v>
      </c>
      <c r="H93" s="126"/>
      <c r="I93" s="126"/>
      <c r="J93" s="79"/>
      <c r="K93" s="79" t="str">
        <f>B93</f>
        <v>lindrith area heritage</v>
      </c>
      <c r="L93" s="79" t="str">
        <f>H95</f>
        <v>N/A</v>
      </c>
      <c r="M93" s="79" t="str">
        <f>I95</f>
        <v>N/A</v>
      </c>
    </row>
    <row r="94" spans="1:13">
      <c r="C94" t="s">
        <v>36</v>
      </c>
      <c r="D94" s="76">
        <v>0</v>
      </c>
      <c r="E94" s="79">
        <v>0</v>
      </c>
      <c r="F94" s="76">
        <v>0</v>
      </c>
      <c r="G94" s="79">
        <v>0</v>
      </c>
      <c r="H94" s="79"/>
      <c r="I94" s="79"/>
      <c r="J94" s="79"/>
      <c r="K94" s="79"/>
      <c r="L94" s="79"/>
      <c r="M94" s="79"/>
    </row>
    <row r="95" spans="1:13">
      <c r="B95" t="s">
        <v>345</v>
      </c>
      <c r="D95" s="76">
        <v>0</v>
      </c>
      <c r="E95" s="79">
        <v>0</v>
      </c>
      <c r="F95" s="76">
        <v>0</v>
      </c>
      <c r="G95" s="79">
        <v>0</v>
      </c>
      <c r="H95" s="126" t="str">
        <f>IF(D95=0,"N/A",E95/D95)</f>
        <v>N/A</v>
      </c>
      <c r="I95" s="126" t="str">
        <f>IF(F95=0,"N/A",G95/F95)</f>
        <v>N/A</v>
      </c>
      <c r="J95" s="79"/>
      <c r="K95" s="79"/>
    </row>
    <row r="96" spans="1:13">
      <c r="A96" t="s">
        <v>103</v>
      </c>
      <c r="B96" t="s">
        <v>223</v>
      </c>
      <c r="C96" t="s">
        <v>35</v>
      </c>
      <c r="D96" s="76">
        <v>0</v>
      </c>
      <c r="E96" s="79">
        <v>0</v>
      </c>
      <c r="F96" s="76">
        <v>0</v>
      </c>
      <c r="G96" s="79">
        <v>0</v>
      </c>
      <c r="H96" s="79"/>
      <c r="I96" s="79"/>
      <c r="J96" s="79"/>
      <c r="K96" s="79" t="str">
        <f>B96</f>
        <v>san diego riverside</v>
      </c>
      <c r="L96" s="79" t="str">
        <f>H98</f>
        <v>N/A</v>
      </c>
      <c r="M96" s="79" t="str">
        <f>I98</f>
        <v>N/A</v>
      </c>
    </row>
    <row r="97" spans="1:13">
      <c r="C97" t="s">
        <v>36</v>
      </c>
      <c r="D97" s="76">
        <v>0</v>
      </c>
      <c r="E97" s="79">
        <v>0</v>
      </c>
      <c r="F97" s="76">
        <v>0</v>
      </c>
      <c r="G97" s="79">
        <v>0</v>
      </c>
      <c r="H97" s="79"/>
      <c r="I97" s="79"/>
      <c r="J97" s="79"/>
      <c r="K97" s="79"/>
    </row>
    <row r="98" spans="1:13">
      <c r="B98" t="s">
        <v>399</v>
      </c>
      <c r="D98" s="76">
        <v>0</v>
      </c>
      <c r="E98" s="79">
        <v>0</v>
      </c>
      <c r="F98" s="76">
        <v>0</v>
      </c>
      <c r="G98" s="79">
        <v>0</v>
      </c>
      <c r="H98" s="126" t="str">
        <f>IF(D98=0,"N/A",E98/D98)</f>
        <v>N/A</v>
      </c>
      <c r="I98" s="126" t="str">
        <f>IF(F98=0,"N/A",G98/F98)</f>
        <v>N/A</v>
      </c>
      <c r="J98" s="79"/>
      <c r="K98" s="79"/>
    </row>
    <row r="99" spans="1:13">
      <c r="A99" t="s">
        <v>130</v>
      </c>
      <c r="B99" t="s">
        <v>224</v>
      </c>
      <c r="C99" t="s">
        <v>35</v>
      </c>
      <c r="D99" s="76">
        <v>0</v>
      </c>
      <c r="E99" s="79">
        <v>0</v>
      </c>
      <c r="F99" s="76">
        <v>0</v>
      </c>
      <c r="G99" s="79">
        <v>0</v>
      </c>
      <c r="H99" s="126"/>
      <c r="I99" s="126"/>
      <c r="J99" s="79"/>
      <c r="K99" s="79" t="str">
        <f>B99</f>
        <v>sidney gutierrez middle school</v>
      </c>
      <c r="L99" s="79" t="str">
        <f>H101</f>
        <v>N/A</v>
      </c>
      <c r="M99" s="79" t="str">
        <f>I101</f>
        <v>N/A</v>
      </c>
    </row>
    <row r="100" spans="1:13">
      <c r="C100" t="s">
        <v>36</v>
      </c>
      <c r="D100" s="76">
        <v>0</v>
      </c>
      <c r="E100" s="79">
        <v>0</v>
      </c>
      <c r="F100" s="76">
        <v>0</v>
      </c>
      <c r="G100" s="79">
        <v>0</v>
      </c>
      <c r="H100" s="79"/>
      <c r="I100" s="79"/>
      <c r="J100" s="79"/>
      <c r="K100" s="79"/>
      <c r="L100" s="79"/>
      <c r="M100" s="79"/>
    </row>
    <row r="101" spans="1:13">
      <c r="B101" t="s">
        <v>405</v>
      </c>
      <c r="D101" s="76">
        <v>0</v>
      </c>
      <c r="E101" s="79">
        <v>0</v>
      </c>
      <c r="F101" s="76">
        <v>0</v>
      </c>
      <c r="G101" s="79">
        <v>0</v>
      </c>
      <c r="H101" s="126" t="str">
        <f>IF(D101=0,"N/A",E101/D101)</f>
        <v>N/A</v>
      </c>
      <c r="I101" s="126" t="str">
        <f>IF(F101=0,"N/A",G101/F101)</f>
        <v>N/A</v>
      </c>
      <c r="J101" s="79"/>
      <c r="K101" s="79"/>
    </row>
    <row r="102" spans="1:13">
      <c r="A102" t="s">
        <v>134</v>
      </c>
      <c r="B102" t="s">
        <v>150</v>
      </c>
      <c r="C102" t="s">
        <v>35</v>
      </c>
      <c r="D102" s="76">
        <v>0</v>
      </c>
      <c r="E102" s="79">
        <v>0</v>
      </c>
      <c r="F102" s="76">
        <v>0</v>
      </c>
      <c r="G102" s="79">
        <v>0</v>
      </c>
      <c r="H102" s="126"/>
      <c r="I102" s="126"/>
      <c r="J102" s="79"/>
      <c r="K102" s="79" t="str">
        <f>B102</f>
        <v>academy for technology and the classics</v>
      </c>
      <c r="L102" s="79" t="str">
        <f>H104</f>
        <v>N/A</v>
      </c>
      <c r="M102" s="79" t="str">
        <f>I104</f>
        <v>N/A</v>
      </c>
    </row>
    <row r="103" spans="1:13">
      <c r="C103" t="s">
        <v>36</v>
      </c>
      <c r="D103" s="76">
        <v>0</v>
      </c>
      <c r="E103" s="79">
        <v>0</v>
      </c>
      <c r="F103" s="76">
        <v>0</v>
      </c>
      <c r="G103" s="79">
        <v>0</v>
      </c>
      <c r="H103" s="79"/>
      <c r="I103" s="79"/>
      <c r="J103" s="79"/>
      <c r="K103" s="79"/>
    </row>
    <row r="104" spans="1:13">
      <c r="B104" t="s">
        <v>256</v>
      </c>
      <c r="D104" s="76">
        <v>0</v>
      </c>
      <c r="E104" s="79">
        <v>0</v>
      </c>
      <c r="F104" s="76">
        <v>0</v>
      </c>
      <c r="G104" s="79">
        <v>0</v>
      </c>
      <c r="H104" s="126" t="str">
        <f>IF(D104=0,"N/A",E104/D104)</f>
        <v>N/A</v>
      </c>
      <c r="I104" s="126" t="str">
        <f>IF(F104=0,"N/A",G104/F104)</f>
        <v>N/A</v>
      </c>
      <c r="J104" s="79"/>
      <c r="K104" s="79"/>
    </row>
    <row r="105" spans="1:13">
      <c r="A105" t="s">
        <v>137</v>
      </c>
      <c r="B105" t="s">
        <v>170</v>
      </c>
      <c r="C105" t="s">
        <v>35</v>
      </c>
      <c r="D105" s="76">
        <v>0</v>
      </c>
      <c r="E105" s="79">
        <v>0</v>
      </c>
      <c r="F105" s="76">
        <v>0</v>
      </c>
      <c r="G105" s="79">
        <v>0</v>
      </c>
      <c r="H105" s="126"/>
      <c r="I105" s="126"/>
      <c r="J105" s="79"/>
      <c r="K105" s="79" t="str">
        <f>B105</f>
        <v>cottonwood valley charter school</v>
      </c>
      <c r="L105" s="79" t="str">
        <f>H107</f>
        <v>N/A</v>
      </c>
      <c r="M105" s="79" t="str">
        <f>I107</f>
        <v>N/A</v>
      </c>
    </row>
    <row r="106" spans="1:13">
      <c r="C106" t="s">
        <v>36</v>
      </c>
      <c r="D106" s="76">
        <v>0</v>
      </c>
      <c r="E106" s="79">
        <v>0</v>
      </c>
      <c r="F106" s="76">
        <v>0</v>
      </c>
      <c r="G106" s="79">
        <v>0</v>
      </c>
      <c r="H106" s="79"/>
      <c r="I106" s="79"/>
      <c r="J106" s="79"/>
      <c r="K106" s="79"/>
      <c r="L106" s="79"/>
      <c r="M106" s="79"/>
    </row>
    <row r="107" spans="1:13">
      <c r="B107" t="s">
        <v>294</v>
      </c>
      <c r="D107" s="76">
        <v>0</v>
      </c>
      <c r="E107" s="79">
        <v>0</v>
      </c>
      <c r="F107" s="76">
        <v>0</v>
      </c>
      <c r="G107" s="79">
        <v>0</v>
      </c>
      <c r="H107" s="126" t="str">
        <f>IF(D107=0,"N/A",E107/D107)</f>
        <v>N/A</v>
      </c>
      <c r="I107" s="126" t="str">
        <f>IF(F107=0,"N/A",G107/F107)</f>
        <v>N/A</v>
      </c>
      <c r="J107" s="79"/>
      <c r="K107" s="79"/>
    </row>
    <row r="108" spans="1:13">
      <c r="A108" t="s">
        <v>140</v>
      </c>
      <c r="B108" t="s">
        <v>154</v>
      </c>
      <c r="C108" t="s">
        <v>35</v>
      </c>
      <c r="D108" s="76">
        <v>0</v>
      </c>
      <c r="E108" s="79">
        <v>0</v>
      </c>
      <c r="F108" s="76">
        <v>0</v>
      </c>
      <c r="G108" s="79">
        <v>0</v>
      </c>
      <c r="H108" s="126"/>
      <c r="I108" s="126"/>
      <c r="J108" s="79"/>
      <c r="K108" s="79" t="str">
        <f>B108</f>
        <v>anansi charter school</v>
      </c>
      <c r="L108" s="79" t="str">
        <f>H110</f>
        <v>N/A</v>
      </c>
      <c r="M108" s="79" t="str">
        <f>I110</f>
        <v>N/A</v>
      </c>
    </row>
    <row r="109" spans="1:13">
      <c r="C109" t="s">
        <v>36</v>
      </c>
      <c r="D109" s="76">
        <v>0</v>
      </c>
      <c r="E109" s="79">
        <v>0</v>
      </c>
      <c r="F109" s="76">
        <v>0</v>
      </c>
      <c r="G109" s="79">
        <v>0</v>
      </c>
      <c r="H109" s="79"/>
      <c r="I109" s="79"/>
      <c r="J109" s="79"/>
      <c r="K109" s="79"/>
    </row>
    <row r="110" spans="1:13">
      <c r="B110" t="s">
        <v>269</v>
      </c>
      <c r="D110" s="76">
        <v>0</v>
      </c>
      <c r="E110" s="79">
        <v>0</v>
      </c>
      <c r="F110" s="76">
        <v>0</v>
      </c>
      <c r="G110" s="79">
        <v>0</v>
      </c>
      <c r="H110" s="126" t="str">
        <f>IF(D110=0,"N/A",E110/D110)</f>
        <v>N/A</v>
      </c>
      <c r="I110" s="126" t="str">
        <f>IF(F110=0,"N/A",G110/F110)</f>
        <v>N/A</v>
      </c>
      <c r="J110" s="79"/>
      <c r="K110" s="79"/>
    </row>
    <row r="111" spans="1:13">
      <c r="B111" t="s">
        <v>235</v>
      </c>
      <c r="C111" t="s">
        <v>35</v>
      </c>
      <c r="D111" s="76">
        <v>0</v>
      </c>
      <c r="E111" s="79">
        <v>0</v>
      </c>
      <c r="F111" s="76">
        <v>0</v>
      </c>
      <c r="G111" s="79">
        <v>0</v>
      </c>
      <c r="H111" s="126"/>
      <c r="I111" s="126"/>
      <c r="J111" s="79"/>
      <c r="K111" s="79" t="str">
        <f>B111</f>
        <v>taos municipal charter school</v>
      </c>
      <c r="L111" s="79" t="str">
        <f>H113</f>
        <v>N/A</v>
      </c>
      <c r="M111" s="79" t="str">
        <f>I113</f>
        <v>N/A</v>
      </c>
    </row>
    <row r="112" spans="1:13">
      <c r="C112" t="s">
        <v>36</v>
      </c>
      <c r="D112" s="76">
        <v>0</v>
      </c>
      <c r="E112" s="79">
        <v>0</v>
      </c>
      <c r="F112" s="76">
        <v>0</v>
      </c>
      <c r="G112" s="79">
        <v>0</v>
      </c>
      <c r="H112" s="79"/>
      <c r="I112" s="79"/>
      <c r="J112" s="79"/>
      <c r="K112" s="79"/>
      <c r="L112" s="79"/>
      <c r="M112" s="79"/>
    </row>
    <row r="113" spans="1:13">
      <c r="B113" t="s">
        <v>421</v>
      </c>
      <c r="D113" s="76">
        <v>0</v>
      </c>
      <c r="E113" s="79">
        <v>0</v>
      </c>
      <c r="F113" s="76">
        <v>0</v>
      </c>
      <c r="G113" s="79">
        <v>0</v>
      </c>
      <c r="H113" s="126" t="str">
        <f>IF(D113=0,"N/A",E113/D113)</f>
        <v>N/A</v>
      </c>
      <c r="I113" s="126" t="str">
        <f>IF(F113=0,"N/A",G113/F113)</f>
        <v>N/A</v>
      </c>
      <c r="J113" s="79"/>
      <c r="K113" s="79"/>
    </row>
    <row r="114" spans="1:13">
      <c r="B114" t="s">
        <v>242</v>
      </c>
      <c r="C114" t="s">
        <v>35</v>
      </c>
      <c r="D114" s="76">
        <v>0</v>
      </c>
      <c r="E114" s="79">
        <v>0</v>
      </c>
      <c r="F114" s="76">
        <v>0</v>
      </c>
      <c r="G114" s="79">
        <v>0</v>
      </c>
      <c r="H114" s="79"/>
      <c r="I114" s="79"/>
      <c r="J114" s="79"/>
      <c r="K114" s="79" t="str">
        <f>B114</f>
        <v>vista grande charter school</v>
      </c>
      <c r="L114" s="79" t="str">
        <f>H116</f>
        <v>N/A</v>
      </c>
      <c r="M114" s="79" t="str">
        <f>I116</f>
        <v>N/A</v>
      </c>
    </row>
    <row r="115" spans="1:13">
      <c r="C115" t="s">
        <v>36</v>
      </c>
      <c r="D115" s="76">
        <v>0</v>
      </c>
      <c r="E115" s="79">
        <v>0</v>
      </c>
      <c r="F115" s="76">
        <v>0</v>
      </c>
      <c r="G115" s="79">
        <v>0</v>
      </c>
      <c r="H115" s="79"/>
      <c r="I115" s="79"/>
      <c r="J115" s="79"/>
      <c r="K115" s="79"/>
    </row>
    <row r="116" spans="1:13">
      <c r="B116" t="s">
        <v>432</v>
      </c>
      <c r="D116" s="76">
        <v>0</v>
      </c>
      <c r="E116" s="79">
        <v>0</v>
      </c>
      <c r="F116" s="76">
        <v>0</v>
      </c>
      <c r="G116" s="79">
        <v>0</v>
      </c>
      <c r="H116" s="126" t="str">
        <f>IF(D116=0,"N/A",E116/D116)</f>
        <v>N/A</v>
      </c>
      <c r="I116" s="126" t="str">
        <f>IF(F116=0,"N/A",G116/F116)</f>
        <v>N/A</v>
      </c>
      <c r="J116" s="79"/>
      <c r="K116" s="79"/>
    </row>
    <row r="117" spans="1:13">
      <c r="A117" t="s">
        <v>147</v>
      </c>
      <c r="B117" t="s">
        <v>218</v>
      </c>
      <c r="C117" t="s">
        <v>35</v>
      </c>
      <c r="D117" s="76">
        <v>0</v>
      </c>
      <c r="E117" s="79">
        <v>0</v>
      </c>
      <c r="F117" s="76">
        <v>0</v>
      </c>
      <c r="G117" s="79">
        <v>0</v>
      </c>
      <c r="H117" s="126"/>
      <c r="I117" s="126"/>
      <c r="J117" s="79"/>
      <c r="K117" s="79" t="str">
        <f>B117</f>
        <v>rio gallinas school</v>
      </c>
      <c r="L117" s="79" t="str">
        <f>H119</f>
        <v>N/A</v>
      </c>
      <c r="M117" s="79" t="str">
        <f>I119</f>
        <v>N/A</v>
      </c>
    </row>
    <row r="118" spans="1:13">
      <c r="C118" t="s">
        <v>36</v>
      </c>
      <c r="D118" s="76">
        <v>0</v>
      </c>
      <c r="E118" s="79">
        <v>0</v>
      </c>
      <c r="F118" s="76">
        <v>0</v>
      </c>
      <c r="G118" s="79">
        <v>0</v>
      </c>
      <c r="H118" s="79"/>
      <c r="I118" s="79"/>
      <c r="J118" s="79"/>
      <c r="K118" s="79"/>
      <c r="L118" s="79">
        <f>SUM(L6:L117)</f>
        <v>323561.37313725491</v>
      </c>
      <c r="M118" s="79">
        <f>SUM(M6:M117)</f>
        <v>331731.39313725487</v>
      </c>
    </row>
    <row r="119" spans="1:13">
      <c r="B119" t="s">
        <v>392</v>
      </c>
      <c r="D119" s="76">
        <v>0</v>
      </c>
      <c r="E119" s="79">
        <v>0</v>
      </c>
      <c r="F119" s="76">
        <v>0</v>
      </c>
      <c r="G119" s="79">
        <v>0</v>
      </c>
      <c r="H119" s="126" t="str">
        <f>IF(D119=0,"N/A",E119/D119)</f>
        <v>N/A</v>
      </c>
      <c r="I119" s="126" t="str">
        <f>IF(F119=0,"N/A",G119/F119)</f>
        <v>N/A</v>
      </c>
      <c r="J119" s="79"/>
      <c r="K119" s="79"/>
      <c r="L119" s="413"/>
      <c r="M119" s="413"/>
    </row>
    <row r="120" spans="1:13">
      <c r="A120" t="s">
        <v>255</v>
      </c>
      <c r="D120" s="76">
        <v>16.75</v>
      </c>
      <c r="E120" s="79">
        <v>606053.57000000007</v>
      </c>
      <c r="F120" s="76">
        <v>16.75</v>
      </c>
      <c r="G120" s="79">
        <v>614223.64999999991</v>
      </c>
      <c r="H120" s="126"/>
      <c r="I120" s="126"/>
      <c r="J120" s="79"/>
      <c r="K120" s="79"/>
      <c r="L120" s="79"/>
      <c r="M120" s="79"/>
    </row>
    <row r="121" spans="1:13">
      <c r="H121" s="79"/>
      <c r="I121" s="79"/>
      <c r="J121" s="79"/>
      <c r="K121" s="79"/>
    </row>
    <row r="122" spans="1:13">
      <c r="H122" s="126"/>
      <c r="I122" s="126"/>
      <c r="J122" s="79"/>
      <c r="K122" s="79"/>
    </row>
    <row r="123" spans="1:13">
      <c r="H123" s="126"/>
      <c r="I123" s="126"/>
      <c r="J123" s="79"/>
      <c r="K123" s="79"/>
      <c r="L123" s="79"/>
      <c r="M123" s="79"/>
    </row>
    <row r="124" spans="1:13">
      <c r="H124" s="79"/>
      <c r="I124" s="79"/>
      <c r="J124" s="79"/>
      <c r="K124" s="79"/>
      <c r="L124" s="79"/>
      <c r="M124" s="79"/>
    </row>
    <row r="125" spans="1:13">
      <c r="H125" s="126"/>
      <c r="I125" s="126"/>
      <c r="J125" s="79"/>
      <c r="K125" s="79"/>
    </row>
    <row r="126" spans="1:13">
      <c r="H126" s="126"/>
      <c r="I126" s="126"/>
      <c r="J126" s="79"/>
      <c r="K126" s="79"/>
    </row>
    <row r="127" spans="1:13">
      <c r="H127" s="79"/>
      <c r="I127" s="79"/>
      <c r="J127" s="79"/>
      <c r="K127" s="79"/>
    </row>
    <row r="128" spans="1:13">
      <c r="H128" s="126"/>
      <c r="I128" s="126"/>
      <c r="J128" s="79"/>
      <c r="K128" s="79"/>
    </row>
    <row r="129" spans="8:13">
      <c r="H129" s="126"/>
      <c r="I129" s="126"/>
      <c r="J129" s="79"/>
      <c r="K129" s="79"/>
    </row>
    <row r="130" spans="8:13">
      <c r="H130" s="79"/>
      <c r="I130" s="79"/>
      <c r="J130" s="79"/>
      <c r="K130" s="79"/>
    </row>
    <row r="131" spans="8:13">
      <c r="H131" s="126"/>
      <c r="I131" s="126"/>
      <c r="J131" s="79"/>
      <c r="K131" s="79"/>
    </row>
    <row r="132" spans="8:13">
      <c r="J132" s="79"/>
      <c r="K132" s="79"/>
      <c r="L132" s="79"/>
      <c r="M132" s="79"/>
    </row>
    <row r="133" spans="8:13">
      <c r="J133" s="79"/>
      <c r="K133" s="79"/>
    </row>
    <row r="134" spans="8:13">
      <c r="J134" s="79"/>
      <c r="K134" s="79"/>
    </row>
    <row r="135" spans="8:13">
      <c r="J135" s="79"/>
      <c r="K135" s="79"/>
    </row>
    <row r="136" spans="8:13">
      <c r="J136" s="79"/>
      <c r="K136" s="79"/>
    </row>
    <row r="137" spans="8:13">
      <c r="J137" s="79"/>
      <c r="K137" s="79"/>
    </row>
    <row r="138" spans="8:13">
      <c r="J138" s="79"/>
      <c r="K138" s="79"/>
    </row>
    <row r="139" spans="8:13">
      <c r="J139" s="79"/>
      <c r="K139" s="79"/>
      <c r="L139" s="79"/>
      <c r="M139" s="79"/>
    </row>
    <row r="140" spans="8:13">
      <c r="J140" s="79"/>
      <c r="K140" s="79"/>
    </row>
    <row r="141" spans="8:13">
      <c r="J141" s="79"/>
      <c r="K141" s="79"/>
    </row>
    <row r="142" spans="8:13">
      <c r="J142" s="79"/>
      <c r="K142" s="79"/>
    </row>
    <row r="143" spans="8:13">
      <c r="J143" s="79"/>
      <c r="K143" s="79"/>
    </row>
    <row r="144" spans="8:13">
      <c r="J144" s="79"/>
      <c r="K144" s="79"/>
    </row>
    <row r="145" spans="10:13">
      <c r="J145" s="79"/>
      <c r="K145" s="79"/>
    </row>
    <row r="146" spans="10:13">
      <c r="J146" s="79"/>
      <c r="K146" s="79"/>
      <c r="L146" s="79"/>
      <c r="M146" s="79"/>
    </row>
    <row r="147" spans="10:13">
      <c r="J147" s="79"/>
      <c r="K147" s="79"/>
    </row>
    <row r="148" spans="10:13">
      <c r="J148" s="79"/>
      <c r="K148" s="79"/>
    </row>
    <row r="149" spans="10:13">
      <c r="J149" s="79"/>
      <c r="K149" s="79"/>
    </row>
    <row r="150" spans="10:13">
      <c r="J150" s="79"/>
      <c r="K150" s="79"/>
    </row>
    <row r="151" spans="10:13">
      <c r="J151" s="79"/>
      <c r="K151" s="79"/>
    </row>
    <row r="152" spans="10:13">
      <c r="J152" s="79"/>
      <c r="K152" s="79"/>
    </row>
    <row r="153" spans="10:13">
      <c r="J153" s="79"/>
      <c r="K153" s="79"/>
      <c r="L153" s="79"/>
      <c r="M153" s="79"/>
    </row>
    <row r="154" spans="10:13">
      <c r="J154" s="79"/>
      <c r="K154" s="79"/>
    </row>
    <row r="155" spans="10:13">
      <c r="J155" s="79"/>
      <c r="K155" s="79"/>
    </row>
    <row r="156" spans="10:13">
      <c r="J156" s="79"/>
      <c r="K156" s="79"/>
    </row>
    <row r="157" spans="10:13">
      <c r="J157" s="79"/>
      <c r="K157" s="79"/>
    </row>
    <row r="158" spans="10:13">
      <c r="J158" s="79"/>
      <c r="K158" s="79"/>
    </row>
    <row r="159" spans="10:13">
      <c r="J159" s="79"/>
      <c r="K159" s="79"/>
    </row>
    <row r="160" spans="10:13">
      <c r="J160" s="79"/>
      <c r="K160" s="79"/>
      <c r="L160" s="79"/>
      <c r="M160" s="79"/>
    </row>
    <row r="161" spans="10:13">
      <c r="J161" s="79"/>
      <c r="K161" s="79"/>
    </row>
    <row r="162" spans="10:13">
      <c r="J162" s="79"/>
      <c r="K162" s="79"/>
    </row>
    <row r="163" spans="10:13">
      <c r="J163" s="79"/>
      <c r="K163" s="79"/>
    </row>
    <row r="164" spans="10:13">
      <c r="J164" s="79"/>
      <c r="K164" s="79"/>
    </row>
    <row r="165" spans="10:13">
      <c r="J165" s="79"/>
      <c r="K165" s="79"/>
    </row>
    <row r="166" spans="10:13">
      <c r="J166" s="79"/>
      <c r="K166" s="79"/>
    </row>
    <row r="167" spans="10:13">
      <c r="J167" s="79"/>
      <c r="K167" s="79"/>
      <c r="L167" s="79"/>
      <c r="M167" s="79"/>
    </row>
    <row r="168" spans="10:13">
      <c r="J168" s="79"/>
      <c r="K168" s="79"/>
    </row>
    <row r="169" spans="10:13">
      <c r="J169" s="79"/>
      <c r="K169" s="79"/>
    </row>
    <row r="170" spans="10:13">
      <c r="J170" s="79"/>
      <c r="K170" s="79"/>
    </row>
    <row r="171" spans="10:13">
      <c r="J171" s="79"/>
      <c r="K171" s="79"/>
    </row>
    <row r="172" spans="10:13">
      <c r="J172" s="79"/>
      <c r="K172" s="79"/>
    </row>
    <row r="173" spans="10:13">
      <c r="J173" s="79"/>
      <c r="K173" s="79"/>
    </row>
    <row r="174" spans="10:13">
      <c r="J174" s="79"/>
      <c r="K174" s="79"/>
      <c r="L174" s="79"/>
      <c r="M174" s="79"/>
    </row>
    <row r="175" spans="10:13">
      <c r="J175" s="79"/>
      <c r="K175" s="79"/>
    </row>
    <row r="176" spans="10:13">
      <c r="J176" s="79"/>
      <c r="K176" s="79"/>
    </row>
    <row r="177" spans="10:13">
      <c r="J177" s="79"/>
      <c r="K177" s="79"/>
    </row>
    <row r="178" spans="10:13">
      <c r="J178" s="79"/>
      <c r="K178" s="79"/>
    </row>
    <row r="179" spans="10:13">
      <c r="J179" s="79"/>
      <c r="K179" s="79"/>
    </row>
    <row r="180" spans="10:13">
      <c r="J180" s="79"/>
      <c r="K180" s="79"/>
    </row>
    <row r="181" spans="10:13">
      <c r="J181" s="79"/>
      <c r="K181" s="79"/>
      <c r="L181" s="79"/>
      <c r="M181" s="79"/>
    </row>
    <row r="182" spans="10:13">
      <c r="J182" s="79"/>
      <c r="K182" s="79"/>
    </row>
    <row r="183" spans="10:13">
      <c r="J183" s="79"/>
      <c r="K183" s="79"/>
    </row>
    <row r="184" spans="10:13">
      <c r="J184" s="79"/>
      <c r="K184" s="79"/>
    </row>
    <row r="185" spans="10:13">
      <c r="J185" s="79"/>
      <c r="K185" s="79"/>
    </row>
    <row r="186" spans="10:13">
      <c r="J186" s="79"/>
      <c r="K186" s="79"/>
    </row>
    <row r="187" spans="10:13">
      <c r="J187" s="79"/>
      <c r="K187" s="79"/>
    </row>
    <row r="188" spans="10:13">
      <c r="J188" s="79"/>
      <c r="K188" s="79"/>
      <c r="L188" s="79"/>
      <c r="M188" s="79"/>
    </row>
    <row r="189" spans="10:13">
      <c r="J189" s="79"/>
      <c r="K189" s="79"/>
    </row>
    <row r="190" spans="10:13">
      <c r="J190" s="79"/>
      <c r="K190" s="79"/>
    </row>
    <row r="191" spans="10:13">
      <c r="J191" s="79"/>
      <c r="K191" s="79"/>
    </row>
    <row r="192" spans="10:13">
      <c r="J192" s="79"/>
      <c r="K192" s="79"/>
    </row>
    <row r="193" spans="10:13">
      <c r="J193" s="79"/>
      <c r="K193" s="79"/>
    </row>
    <row r="194" spans="10:13">
      <c r="J194" s="79"/>
      <c r="K194" s="79"/>
    </row>
    <row r="195" spans="10:13">
      <c r="J195" s="79"/>
      <c r="K195" s="79"/>
      <c r="L195" s="79"/>
      <c r="M195" s="79"/>
    </row>
    <row r="196" spans="10:13">
      <c r="J196" s="79"/>
      <c r="K196" s="79"/>
    </row>
    <row r="197" spans="10:13">
      <c r="J197" s="79"/>
      <c r="K197" s="79"/>
    </row>
    <row r="198" spans="10:13">
      <c r="J198" s="79"/>
      <c r="K198" s="79"/>
    </row>
    <row r="199" spans="10:13">
      <c r="J199" s="79"/>
      <c r="K199" s="79"/>
    </row>
    <row r="200" spans="10:13">
      <c r="J200" s="79"/>
      <c r="K200" s="79"/>
    </row>
    <row r="201" spans="10:13">
      <c r="J201" s="79"/>
      <c r="K201" s="79"/>
    </row>
    <row r="202" spans="10:13">
      <c r="J202" s="79"/>
      <c r="K202" s="79"/>
      <c r="L202" s="79"/>
      <c r="M202" s="79"/>
    </row>
    <row r="203" spans="10:13">
      <c r="J203" s="79"/>
      <c r="K203" s="79"/>
    </row>
    <row r="204" spans="10:13">
      <c r="J204" s="79"/>
      <c r="K204" s="79"/>
    </row>
    <row r="205" spans="10:13">
      <c r="J205" s="79"/>
      <c r="K205" s="79"/>
    </row>
    <row r="206" spans="10:13">
      <c r="J206" s="79"/>
      <c r="K206" s="79"/>
    </row>
    <row r="207" spans="10:13">
      <c r="J207" s="79"/>
      <c r="K207" s="79"/>
    </row>
    <row r="208" spans="10:13">
      <c r="J208" s="79"/>
      <c r="K208" s="79"/>
    </row>
    <row r="209" spans="10:13">
      <c r="J209" s="79"/>
      <c r="K209" s="79"/>
      <c r="L209" s="79"/>
      <c r="M209" s="79"/>
    </row>
    <row r="210" spans="10:13">
      <c r="J210" s="79"/>
      <c r="K210" s="79"/>
    </row>
    <row r="211" spans="10:13">
      <c r="J211" s="79"/>
      <c r="K211" s="79"/>
    </row>
    <row r="212" spans="10:13">
      <c r="J212" s="79"/>
      <c r="K212" s="79"/>
    </row>
    <row r="213" spans="10:13">
      <c r="J213" s="79"/>
      <c r="K213" s="79"/>
    </row>
    <row r="214" spans="10:13">
      <c r="J214" s="79"/>
      <c r="K214" s="79"/>
    </row>
    <row r="215" spans="10:13">
      <c r="J215" s="79"/>
      <c r="K215" s="79"/>
    </row>
    <row r="216" spans="10:13">
      <c r="J216" s="79"/>
      <c r="K216" s="79"/>
      <c r="L216" s="79"/>
      <c r="M216" s="79"/>
    </row>
    <row r="217" spans="10:13">
      <c r="J217" s="79"/>
      <c r="K217" s="79"/>
    </row>
    <row r="218" spans="10:13">
      <c r="J218" s="79"/>
      <c r="K218" s="79"/>
    </row>
    <row r="219" spans="10:13">
      <c r="J219" s="79"/>
      <c r="K219" s="79"/>
    </row>
    <row r="220" spans="10:13">
      <c r="J220" s="79"/>
      <c r="K220" s="79"/>
    </row>
    <row r="221" spans="10:13">
      <c r="J221" s="79"/>
      <c r="K221" s="79"/>
    </row>
    <row r="222" spans="10:13">
      <c r="J222" s="79"/>
      <c r="K222" s="79"/>
    </row>
    <row r="223" spans="10:13">
      <c r="J223" s="79"/>
      <c r="K223" s="79"/>
      <c r="L223" s="79"/>
      <c r="M223" s="79"/>
    </row>
    <row r="224" spans="10:13">
      <c r="J224" s="79"/>
      <c r="K224" s="79"/>
    </row>
    <row r="225" spans="10:13">
      <c r="J225" s="79"/>
      <c r="K225" s="79"/>
    </row>
    <row r="226" spans="10:13">
      <c r="J226" s="79"/>
      <c r="K226" s="79"/>
    </row>
    <row r="227" spans="10:13">
      <c r="J227" s="79"/>
      <c r="K227" s="79"/>
    </row>
    <row r="228" spans="10:13">
      <c r="J228" s="79"/>
      <c r="K228" s="79"/>
    </row>
    <row r="229" spans="10:13">
      <c r="J229" s="79"/>
      <c r="K229" s="79"/>
    </row>
    <row r="230" spans="10:13">
      <c r="J230" s="79"/>
      <c r="K230" s="79"/>
      <c r="L230" s="79"/>
      <c r="M230" s="79"/>
    </row>
    <row r="231" spans="10:13">
      <c r="J231" s="79"/>
      <c r="K231" s="79"/>
    </row>
    <row r="232" spans="10:13">
      <c r="J232" s="79"/>
      <c r="K232" s="79"/>
    </row>
    <row r="233" spans="10:13">
      <c r="J233" s="79"/>
      <c r="K233" s="79"/>
    </row>
    <row r="234" spans="10:13">
      <c r="J234" s="79"/>
      <c r="K234" s="79"/>
    </row>
    <row r="235" spans="10:13">
      <c r="J235" s="79"/>
      <c r="K235" s="79"/>
    </row>
    <row r="236" spans="10:13">
      <c r="J236" s="79"/>
      <c r="K236" s="79"/>
    </row>
    <row r="237" spans="10:13">
      <c r="J237" s="79"/>
      <c r="K237" s="79"/>
      <c r="L237" s="79"/>
      <c r="M237" s="79"/>
    </row>
    <row r="238" spans="10:13">
      <c r="J238" s="79"/>
      <c r="K238" s="79"/>
    </row>
    <row r="239" spans="10:13">
      <c r="J239" s="79"/>
      <c r="K239" s="79"/>
    </row>
    <row r="240" spans="10:13">
      <c r="J240" s="79"/>
      <c r="K240" s="79"/>
    </row>
    <row r="241" spans="10:13">
      <c r="J241" s="79"/>
      <c r="K241" s="79"/>
    </row>
    <row r="242" spans="10:13">
      <c r="J242" s="79"/>
      <c r="K242" s="79"/>
    </row>
    <row r="243" spans="10:13">
      <c r="J243" s="79"/>
      <c r="K243" s="79"/>
    </row>
    <row r="244" spans="10:13">
      <c r="J244" s="79"/>
      <c r="K244" s="79"/>
      <c r="L244" s="79"/>
      <c r="M244" s="79"/>
    </row>
    <row r="245" spans="10:13">
      <c r="J245" s="79"/>
      <c r="K245" s="79"/>
    </row>
    <row r="246" spans="10:13">
      <c r="J246" s="79"/>
      <c r="K246" s="79"/>
    </row>
    <row r="247" spans="10:13">
      <c r="J247" s="79"/>
      <c r="K247" s="79"/>
    </row>
    <row r="248" spans="10:13">
      <c r="J248" s="79"/>
      <c r="K248" s="79"/>
    </row>
    <row r="249" spans="10:13">
      <c r="J249" s="79"/>
      <c r="K249" s="79"/>
    </row>
    <row r="250" spans="10:13">
      <c r="J250" s="79"/>
      <c r="K250" s="79"/>
    </row>
    <row r="251" spans="10:13">
      <c r="J251" s="79"/>
      <c r="K251" s="79"/>
      <c r="L251" s="79"/>
      <c r="M251" s="79"/>
    </row>
    <row r="252" spans="10:13">
      <c r="J252" s="79"/>
      <c r="K252" s="79"/>
    </row>
    <row r="253" spans="10:13">
      <c r="J253" s="79"/>
      <c r="K253" s="79"/>
    </row>
    <row r="254" spans="10:13">
      <c r="J254" s="79"/>
      <c r="K254" s="79"/>
    </row>
    <row r="255" spans="10:13">
      <c r="J255" s="79"/>
      <c r="K255" s="79"/>
    </row>
    <row r="256" spans="10:13">
      <c r="J256" s="79"/>
      <c r="K256" s="79"/>
    </row>
    <row r="257" spans="10:13">
      <c r="J257" s="79"/>
      <c r="K257" s="79"/>
    </row>
    <row r="258" spans="10:13">
      <c r="J258" s="79"/>
      <c r="K258" s="79"/>
      <c r="L258" s="79"/>
      <c r="M258" s="79"/>
    </row>
    <row r="259" spans="10:13">
      <c r="J259" s="79"/>
      <c r="K259" s="79"/>
    </row>
    <row r="260" spans="10:13">
      <c r="J260" s="79"/>
      <c r="K260" s="79"/>
    </row>
    <row r="261" spans="10:13">
      <c r="J261" s="79"/>
      <c r="K261" s="79"/>
    </row>
    <row r="262" spans="10:13">
      <c r="J262" s="79"/>
      <c r="K262" s="79"/>
    </row>
    <row r="263" spans="10:13">
      <c r="J263" s="79"/>
      <c r="K263" s="79"/>
    </row>
    <row r="264" spans="10:13">
      <c r="J264" s="79"/>
      <c r="K264" s="79"/>
    </row>
    <row r="265" spans="10:13">
      <c r="J265" s="79"/>
      <c r="K265" s="79"/>
      <c r="L265" s="79"/>
      <c r="M265" s="79"/>
    </row>
    <row r="266" spans="10:13">
      <c r="J266" s="79"/>
      <c r="K266" s="79"/>
    </row>
    <row r="267" spans="10:13">
      <c r="J267" s="79"/>
      <c r="K267" s="79"/>
    </row>
    <row r="268" spans="10:13">
      <c r="J268" s="79"/>
      <c r="K268" s="79"/>
    </row>
    <row r="269" spans="10:13">
      <c r="J269" s="79"/>
      <c r="K269" s="79"/>
    </row>
    <row r="270" spans="10:13">
      <c r="J270" s="79"/>
      <c r="K270" s="79"/>
    </row>
    <row r="271" spans="10:13">
      <c r="J271" s="79"/>
      <c r="K271" s="79"/>
    </row>
    <row r="272" spans="10:13">
      <c r="J272" s="79"/>
      <c r="K272" s="79"/>
      <c r="L272" s="79"/>
      <c r="M272" s="79"/>
    </row>
    <row r="273" spans="5:13">
      <c r="J273" s="79"/>
      <c r="K273" s="79"/>
    </row>
    <row r="274" spans="5:13">
      <c r="J274" s="79"/>
      <c r="K274" s="79"/>
    </row>
    <row r="275" spans="5:13">
      <c r="J275" s="79"/>
      <c r="K275" s="79"/>
    </row>
    <row r="276" spans="5:13">
      <c r="J276" s="79"/>
      <c r="K276" s="79"/>
    </row>
    <row r="277" spans="5:13">
      <c r="J277" s="79"/>
      <c r="K277" s="79"/>
    </row>
    <row r="278" spans="5:13">
      <c r="J278" s="79"/>
      <c r="K278" s="79"/>
    </row>
    <row r="279" spans="5:13">
      <c r="J279" s="79"/>
      <c r="K279" s="79"/>
      <c r="L279" s="79"/>
      <c r="M279" s="79"/>
    </row>
    <row r="280" spans="5:13">
      <c r="J280" s="79"/>
      <c r="K280" s="79"/>
    </row>
    <row r="281" spans="5:13">
      <c r="J281" s="79"/>
      <c r="K281" s="79"/>
    </row>
    <row r="282" spans="5:13">
      <c r="J282" s="79"/>
      <c r="K282" s="79"/>
    </row>
    <row r="283" spans="5:13">
      <c r="J283" s="79"/>
      <c r="K283" s="79"/>
    </row>
    <row r="284" spans="5:13">
      <c r="J284" s="79"/>
      <c r="K284" s="79"/>
    </row>
    <row r="285" spans="5:13">
      <c r="J285" s="79"/>
      <c r="K285" s="79"/>
    </row>
    <row r="286" spans="5:13">
      <c r="J286" s="79"/>
      <c r="K286" s="79"/>
      <c r="L286" s="79"/>
      <c r="M286" s="79"/>
    </row>
    <row r="287" spans="5:13">
      <c r="E287" s="79"/>
      <c r="F287" s="79"/>
      <c r="G287" s="79"/>
      <c r="H287" s="79"/>
      <c r="I287" s="79"/>
      <c r="J287" s="79"/>
      <c r="K287" s="79"/>
    </row>
    <row r="288" spans="5:13">
      <c r="E288" s="79"/>
      <c r="F288" s="79"/>
      <c r="G288" s="79"/>
      <c r="H288" s="79"/>
      <c r="I288" s="79"/>
      <c r="J288" s="79"/>
      <c r="K288" s="79"/>
    </row>
    <row r="289" spans="5:13">
      <c r="E289" s="79"/>
      <c r="F289" s="79"/>
      <c r="G289" s="79"/>
      <c r="H289" s="79"/>
      <c r="I289" s="79"/>
      <c r="J289" s="79"/>
      <c r="K289" s="79"/>
    </row>
    <row r="290" spans="5:13">
      <c r="E290" s="79"/>
      <c r="F290" s="79"/>
      <c r="G290" s="79"/>
      <c r="H290" s="79"/>
      <c r="I290" s="79"/>
      <c r="J290" s="79"/>
      <c r="K290" s="79"/>
    </row>
    <row r="291" spans="5:13">
      <c r="E291" s="79"/>
      <c r="F291" s="79"/>
      <c r="G291" s="79"/>
      <c r="H291" s="79"/>
      <c r="I291" s="79"/>
      <c r="J291" s="79"/>
      <c r="K291" s="79"/>
    </row>
    <row r="292" spans="5:13">
      <c r="E292" s="79"/>
      <c r="F292" s="79"/>
      <c r="G292" s="79"/>
      <c r="H292" s="79"/>
      <c r="I292" s="79"/>
      <c r="J292" s="79"/>
      <c r="K292" s="79"/>
    </row>
    <row r="293" spans="5:13">
      <c r="E293" s="79"/>
      <c r="F293" s="79"/>
      <c r="G293" s="79"/>
      <c r="H293" s="79"/>
      <c r="I293" s="79"/>
      <c r="J293" s="79"/>
      <c r="K293" s="79"/>
      <c r="L293" s="79"/>
      <c r="M293" s="79"/>
    </row>
    <row r="294" spans="5:13">
      <c r="E294" s="79"/>
      <c r="F294" s="79"/>
      <c r="G294" s="79"/>
      <c r="H294" s="79"/>
      <c r="I294" s="79"/>
      <c r="J294" s="79"/>
      <c r="K294" s="79"/>
    </row>
    <row r="295" spans="5:13">
      <c r="E295" s="79"/>
      <c r="F295" s="79"/>
      <c r="G295" s="79"/>
      <c r="H295" s="79"/>
      <c r="I295" s="79"/>
      <c r="J295" s="79"/>
      <c r="K295" s="79"/>
    </row>
    <row r="296" spans="5:13">
      <c r="E296" s="79"/>
      <c r="F296" s="79"/>
      <c r="G296" s="79"/>
      <c r="H296" s="79"/>
      <c r="I296" s="79"/>
      <c r="J296" s="79"/>
      <c r="K296" s="79"/>
    </row>
    <row r="297" spans="5:13">
      <c r="E297" s="79"/>
      <c r="F297" s="79"/>
      <c r="G297" s="79"/>
      <c r="H297" s="79"/>
      <c r="I297" s="79"/>
      <c r="J297" s="79"/>
      <c r="K297" s="79"/>
    </row>
    <row r="298" spans="5:13">
      <c r="E298" s="79"/>
      <c r="F298" s="79"/>
      <c r="G298" s="79"/>
      <c r="H298" s="79"/>
      <c r="I298" s="79"/>
      <c r="J298" s="79"/>
      <c r="K298" s="79"/>
    </row>
    <row r="299" spans="5:13">
      <c r="E299" s="79"/>
      <c r="F299" s="79"/>
      <c r="G299" s="79"/>
      <c r="H299" s="79"/>
      <c r="I299" s="79"/>
      <c r="J299" s="79"/>
      <c r="K299" s="79"/>
    </row>
    <row r="300" spans="5:13">
      <c r="E300" s="79"/>
      <c r="F300" s="79"/>
      <c r="G300" s="79"/>
      <c r="H300" s="79"/>
      <c r="I300" s="79"/>
      <c r="J300" s="79"/>
      <c r="K300" s="79"/>
      <c r="L300" s="79"/>
      <c r="M300" s="79"/>
    </row>
    <row r="301" spans="5:13">
      <c r="E301" s="79"/>
      <c r="F301" s="79"/>
      <c r="G301" s="79"/>
      <c r="H301" s="79"/>
      <c r="I301" s="79"/>
      <c r="J301" s="79"/>
      <c r="K301" s="79"/>
    </row>
    <row r="302" spans="5:13">
      <c r="E302" s="79"/>
      <c r="F302" s="79"/>
      <c r="G302" s="79"/>
      <c r="H302" s="79"/>
      <c r="I302" s="79"/>
      <c r="J302" s="79"/>
      <c r="K302" s="79"/>
    </row>
    <row r="303" spans="5:13">
      <c r="E303" s="79"/>
      <c r="F303" s="79"/>
      <c r="G303" s="79"/>
      <c r="H303" s="79"/>
      <c r="I303" s="79"/>
      <c r="J303" s="79"/>
      <c r="K303" s="79"/>
    </row>
    <row r="304" spans="5:13">
      <c r="E304" s="79"/>
      <c r="F304" s="79"/>
      <c r="G304" s="79"/>
      <c r="H304" s="79"/>
      <c r="I304" s="79"/>
      <c r="J304" s="79"/>
      <c r="K304" s="79"/>
    </row>
    <row r="305" spans="5:13">
      <c r="E305" s="79"/>
      <c r="F305" s="79"/>
      <c r="G305" s="79"/>
      <c r="H305" s="79"/>
      <c r="I305" s="79"/>
      <c r="J305" s="79"/>
      <c r="K305" s="79"/>
    </row>
    <row r="306" spans="5:13">
      <c r="E306" s="79"/>
      <c r="F306" s="79"/>
      <c r="G306" s="79"/>
      <c r="H306" s="79"/>
      <c r="I306" s="79"/>
      <c r="J306" s="79"/>
      <c r="K306" s="79"/>
    </row>
    <row r="307" spans="5:13">
      <c r="E307" s="79"/>
      <c r="F307" s="79"/>
      <c r="G307" s="79"/>
      <c r="H307" s="79"/>
      <c r="I307" s="79"/>
      <c r="J307" s="79"/>
      <c r="K307" s="79"/>
      <c r="L307" s="79"/>
      <c r="M307" s="79"/>
    </row>
    <row r="308" spans="5:13">
      <c r="E308" s="79"/>
      <c r="F308" s="79"/>
      <c r="G308" s="79"/>
      <c r="H308" s="79"/>
      <c r="I308" s="79"/>
      <c r="J308" s="79"/>
      <c r="K308" s="79"/>
    </row>
    <row r="309" spans="5:13">
      <c r="E309" s="79"/>
      <c r="F309" s="79"/>
      <c r="G309" s="79"/>
      <c r="H309" s="79"/>
      <c r="I309" s="79"/>
      <c r="J309" s="79"/>
      <c r="K309" s="79"/>
    </row>
    <row r="310" spans="5:13">
      <c r="E310" s="79"/>
      <c r="F310" s="79"/>
      <c r="G310" s="79"/>
      <c r="H310" s="79"/>
      <c r="I310" s="79"/>
      <c r="J310" s="79"/>
      <c r="K310" s="79"/>
    </row>
    <row r="311" spans="5:13">
      <c r="E311" s="79"/>
      <c r="F311" s="79"/>
      <c r="G311" s="79"/>
      <c r="H311" s="79"/>
      <c r="I311" s="79"/>
      <c r="J311" s="79"/>
      <c r="K311" s="79"/>
    </row>
    <row r="312" spans="5:13">
      <c r="E312" s="79"/>
      <c r="F312" s="79"/>
      <c r="G312" s="79"/>
      <c r="H312" s="79"/>
      <c r="I312" s="79"/>
      <c r="J312" s="79"/>
      <c r="K312" s="79"/>
    </row>
    <row r="313" spans="5:13">
      <c r="E313" s="79"/>
      <c r="F313" s="79"/>
      <c r="G313" s="79"/>
      <c r="H313" s="79"/>
      <c r="I313" s="79"/>
      <c r="J313" s="79"/>
      <c r="K313" s="79"/>
    </row>
    <row r="314" spans="5:13">
      <c r="E314" s="79"/>
      <c r="F314" s="79"/>
      <c r="G314" s="79"/>
      <c r="H314" s="79"/>
      <c r="I314" s="79"/>
      <c r="J314" s="79"/>
      <c r="K314" s="79"/>
      <c r="L314" s="79"/>
      <c r="M314" s="79"/>
    </row>
    <row r="315" spans="5:13">
      <c r="E315" s="79"/>
      <c r="F315" s="79"/>
      <c r="G315" s="79"/>
      <c r="H315" s="79"/>
      <c r="I315" s="79"/>
      <c r="J315" s="79"/>
      <c r="K315" s="79"/>
    </row>
    <row r="316" spans="5:13">
      <c r="E316" s="79"/>
      <c r="F316" s="79"/>
      <c r="G316" s="79"/>
      <c r="H316" s="79"/>
      <c r="I316" s="79"/>
      <c r="J316" s="79"/>
      <c r="K316" s="79"/>
    </row>
    <row r="317" spans="5:13">
      <c r="E317" s="79"/>
      <c r="F317" s="79"/>
      <c r="G317" s="79"/>
      <c r="H317" s="79"/>
      <c r="I317" s="79"/>
      <c r="J317" s="79"/>
      <c r="K317" s="79"/>
    </row>
    <row r="318" spans="5:13">
      <c r="E318" s="79"/>
      <c r="F318" s="79"/>
      <c r="G318" s="79"/>
      <c r="H318" s="79"/>
      <c r="I318" s="79"/>
      <c r="J318" s="79"/>
      <c r="K318" s="79"/>
    </row>
    <row r="319" spans="5:13">
      <c r="E319" s="79"/>
      <c r="F319" s="79"/>
      <c r="G319" s="79"/>
      <c r="H319" s="79"/>
      <c r="I319" s="79"/>
      <c r="J319" s="79"/>
      <c r="K319" s="79"/>
    </row>
    <row r="320" spans="5:13">
      <c r="E320" s="79"/>
      <c r="F320" s="79"/>
      <c r="G320" s="79"/>
      <c r="H320" s="79"/>
      <c r="I320" s="79"/>
      <c r="J320" s="79"/>
      <c r="K320" s="79"/>
    </row>
    <row r="321" spans="5:13">
      <c r="E321" s="79"/>
      <c r="F321" s="79"/>
      <c r="G321" s="79"/>
      <c r="H321" s="79"/>
      <c r="I321" s="79"/>
      <c r="J321" s="79"/>
      <c r="K321" s="79"/>
      <c r="L321" s="79"/>
      <c r="M321" s="79"/>
    </row>
    <row r="322" spans="5:13">
      <c r="E322" s="79"/>
      <c r="F322" s="79"/>
      <c r="G322" s="79"/>
      <c r="H322" s="79"/>
      <c r="I322" s="79"/>
      <c r="J322" s="79"/>
      <c r="K322" s="79"/>
    </row>
    <row r="323" spans="5:13">
      <c r="E323" s="79"/>
      <c r="F323" s="79"/>
      <c r="G323" s="79"/>
      <c r="H323" s="79"/>
      <c r="I323" s="79"/>
      <c r="J323" s="79"/>
      <c r="K323" s="79"/>
    </row>
    <row r="324" spans="5:13">
      <c r="E324" s="79"/>
      <c r="F324" s="79"/>
      <c r="G324" s="79"/>
      <c r="H324" s="79"/>
      <c r="I324" s="79"/>
      <c r="J324" s="79"/>
      <c r="K324" s="79"/>
    </row>
    <row r="325" spans="5:13">
      <c r="E325" s="79"/>
      <c r="F325" s="79"/>
      <c r="G325" s="79"/>
      <c r="H325" s="79"/>
      <c r="I325" s="79"/>
      <c r="J325" s="79"/>
      <c r="K325" s="79"/>
    </row>
    <row r="326" spans="5:13">
      <c r="E326" s="79"/>
      <c r="F326" s="79"/>
      <c r="G326" s="79"/>
      <c r="H326" s="79"/>
      <c r="I326" s="79"/>
      <c r="J326" s="79"/>
      <c r="K326" s="79"/>
    </row>
    <row r="327" spans="5:13">
      <c r="E327" s="79"/>
      <c r="F327" s="79"/>
      <c r="G327" s="79"/>
      <c r="H327" s="79"/>
      <c r="I327" s="79"/>
      <c r="J327" s="79"/>
      <c r="K327" s="79"/>
    </row>
    <row r="328" spans="5:13">
      <c r="E328" s="79"/>
      <c r="F328" s="79"/>
      <c r="G328" s="79"/>
      <c r="H328" s="79"/>
      <c r="I328" s="79"/>
      <c r="J328" s="79"/>
      <c r="K328" s="79"/>
      <c r="L328" s="79"/>
      <c r="M328" s="79"/>
    </row>
    <row r="329" spans="5:13">
      <c r="E329" s="79"/>
      <c r="F329" s="79"/>
      <c r="G329" s="79"/>
      <c r="H329" s="79"/>
      <c r="I329" s="79"/>
      <c r="J329" s="79"/>
      <c r="K329" s="79"/>
    </row>
    <row r="330" spans="5:13">
      <c r="E330" s="79"/>
      <c r="F330" s="79"/>
      <c r="G330" s="79"/>
      <c r="H330" s="79"/>
      <c r="I330" s="79"/>
      <c r="J330" s="79"/>
      <c r="K330" s="79"/>
    </row>
    <row r="331" spans="5:13">
      <c r="E331" s="79"/>
      <c r="F331" s="79"/>
      <c r="G331" s="79"/>
      <c r="H331" s="79"/>
      <c r="I331" s="79"/>
      <c r="J331" s="79"/>
      <c r="K331" s="79"/>
    </row>
    <row r="332" spans="5:13">
      <c r="E332" s="79"/>
      <c r="F332" s="79"/>
      <c r="G332" s="79"/>
      <c r="H332" s="79"/>
      <c r="I332" s="79"/>
      <c r="J332" s="79"/>
      <c r="K332" s="79"/>
    </row>
    <row r="333" spans="5:13">
      <c r="E333" s="79"/>
      <c r="F333" s="79"/>
      <c r="G333" s="79"/>
      <c r="H333" s="79"/>
      <c r="I333" s="79"/>
      <c r="J333" s="79"/>
      <c r="K333" s="79"/>
    </row>
    <row r="334" spans="5:13">
      <c r="E334" s="79"/>
      <c r="F334" s="79"/>
      <c r="G334" s="79"/>
      <c r="H334" s="79"/>
      <c r="I334" s="79"/>
      <c r="J334" s="79"/>
      <c r="K334" s="79"/>
    </row>
    <row r="335" spans="5:13">
      <c r="E335" s="79"/>
      <c r="F335" s="79"/>
      <c r="G335" s="79"/>
      <c r="H335" s="79"/>
      <c r="I335" s="79"/>
      <c r="J335" s="79"/>
      <c r="K335" s="79"/>
      <c r="L335" s="79"/>
      <c r="M335" s="79"/>
    </row>
    <row r="336" spans="5:13">
      <c r="E336" s="79"/>
      <c r="F336" s="79"/>
      <c r="G336" s="79"/>
      <c r="H336" s="79"/>
      <c r="I336" s="79"/>
      <c r="J336" s="79"/>
      <c r="K336" s="79"/>
    </row>
    <row r="337" spans="5:13">
      <c r="E337" s="79"/>
      <c r="F337" s="79"/>
      <c r="G337" s="79"/>
      <c r="H337" s="79"/>
      <c r="I337" s="79"/>
      <c r="J337" s="79"/>
      <c r="K337" s="79"/>
    </row>
    <row r="338" spans="5:13">
      <c r="E338" s="79"/>
      <c r="F338" s="79"/>
      <c r="G338" s="79"/>
      <c r="H338" s="79"/>
      <c r="I338" s="79"/>
      <c r="J338" s="79"/>
      <c r="K338" s="79"/>
    </row>
    <row r="339" spans="5:13">
      <c r="E339" s="79"/>
      <c r="F339" s="79"/>
      <c r="G339" s="79"/>
      <c r="H339" s="79"/>
      <c r="I339" s="79"/>
      <c r="J339" s="79"/>
      <c r="K339" s="79"/>
    </row>
    <row r="340" spans="5:13">
      <c r="E340" s="79"/>
      <c r="F340" s="79"/>
      <c r="G340" s="79"/>
      <c r="H340" s="79"/>
      <c r="I340" s="79"/>
      <c r="J340" s="79"/>
      <c r="K340" s="79"/>
    </row>
    <row r="341" spans="5:13">
      <c r="E341" s="79"/>
      <c r="F341" s="79"/>
      <c r="G341" s="79"/>
      <c r="H341" s="79"/>
      <c r="I341" s="79"/>
      <c r="J341" s="79"/>
      <c r="K341" s="79"/>
    </row>
    <row r="342" spans="5:13">
      <c r="E342" s="79"/>
      <c r="F342" s="79"/>
      <c r="G342" s="79"/>
      <c r="H342" s="79"/>
      <c r="I342" s="79"/>
      <c r="J342" s="79"/>
      <c r="K342" s="79"/>
      <c r="L342" s="79"/>
      <c r="M342" s="79"/>
    </row>
    <row r="343" spans="5:13">
      <c r="E343" s="79"/>
      <c r="F343" s="79"/>
      <c r="G343" s="79"/>
      <c r="H343" s="79"/>
      <c r="I343" s="79"/>
      <c r="J343" s="79"/>
      <c r="K343" s="79"/>
    </row>
    <row r="344" spans="5:13">
      <c r="E344" s="79"/>
      <c r="F344" s="79"/>
      <c r="G344" s="79"/>
      <c r="H344" s="79"/>
      <c r="I344" s="79"/>
      <c r="J344" s="79"/>
      <c r="K344" s="79"/>
    </row>
    <row r="345" spans="5:13">
      <c r="E345" s="79"/>
      <c r="F345" s="79"/>
      <c r="G345" s="79"/>
      <c r="H345" s="79"/>
      <c r="I345" s="79"/>
      <c r="J345" s="79"/>
      <c r="K345" s="79"/>
    </row>
    <row r="346" spans="5:13">
      <c r="E346" s="79"/>
      <c r="F346" s="79"/>
      <c r="G346" s="79"/>
      <c r="H346" s="79"/>
      <c r="I346" s="79"/>
      <c r="J346" s="79"/>
      <c r="K346" s="79"/>
    </row>
    <row r="347" spans="5:13">
      <c r="E347" s="79"/>
      <c r="F347" s="79"/>
      <c r="G347" s="79"/>
      <c r="H347" s="79"/>
      <c r="I347" s="79"/>
      <c r="J347" s="79"/>
      <c r="K347" s="79"/>
    </row>
    <row r="348" spans="5:13">
      <c r="E348" s="79"/>
      <c r="F348" s="79"/>
      <c r="G348" s="79"/>
      <c r="H348" s="79"/>
      <c r="I348" s="79"/>
      <c r="J348" s="79"/>
      <c r="K348" s="79"/>
    </row>
    <row r="349" spans="5:13">
      <c r="E349" s="79"/>
      <c r="F349" s="79"/>
      <c r="G349" s="79"/>
      <c r="H349" s="79"/>
      <c r="I349" s="79"/>
      <c r="J349" s="79"/>
      <c r="K349" s="79"/>
      <c r="L349" s="79"/>
      <c r="M349" s="79"/>
    </row>
    <row r="350" spans="5:13">
      <c r="E350" s="79"/>
      <c r="F350" s="79"/>
      <c r="G350" s="79"/>
      <c r="H350" s="79"/>
      <c r="I350" s="79"/>
      <c r="J350" s="79"/>
      <c r="K350" s="79"/>
    </row>
    <row r="351" spans="5:13">
      <c r="E351" s="79"/>
      <c r="F351" s="79"/>
      <c r="G351" s="79"/>
      <c r="H351" s="79"/>
      <c r="I351" s="79"/>
      <c r="J351" s="79"/>
      <c r="K351" s="79"/>
    </row>
    <row r="352" spans="5:13">
      <c r="E352" s="79"/>
      <c r="F352" s="79"/>
      <c r="G352" s="79"/>
      <c r="H352" s="79"/>
      <c r="I352" s="79"/>
      <c r="J352" s="79"/>
      <c r="K352" s="79"/>
    </row>
    <row r="353" spans="5:13">
      <c r="E353" s="79"/>
      <c r="F353" s="79"/>
      <c r="G353" s="79"/>
      <c r="H353" s="79"/>
      <c r="I353" s="79"/>
      <c r="J353" s="79"/>
      <c r="K353" s="79"/>
    </row>
    <row r="354" spans="5:13">
      <c r="E354" s="79"/>
      <c r="F354" s="79"/>
      <c r="G354" s="79"/>
      <c r="H354" s="79"/>
      <c r="I354" s="79"/>
      <c r="J354" s="79"/>
      <c r="K354" s="79"/>
    </row>
    <row r="355" spans="5:13">
      <c r="E355" s="79"/>
      <c r="F355" s="79"/>
      <c r="G355" s="79"/>
      <c r="H355" s="79"/>
      <c r="I355" s="79"/>
      <c r="J355" s="79"/>
      <c r="K355" s="79"/>
    </row>
    <row r="356" spans="5:13">
      <c r="E356" s="79"/>
      <c r="F356" s="79"/>
      <c r="G356" s="79"/>
      <c r="H356" s="79"/>
      <c r="I356" s="79"/>
      <c r="J356" s="79"/>
      <c r="K356" s="79"/>
      <c r="L356" s="79"/>
      <c r="M356" s="79"/>
    </row>
    <row r="357" spans="5:13">
      <c r="E357" s="79"/>
      <c r="F357" s="79"/>
      <c r="G357" s="79"/>
      <c r="H357" s="79"/>
      <c r="I357" s="79"/>
      <c r="J357" s="79"/>
      <c r="K357" s="79"/>
    </row>
    <row r="358" spans="5:13">
      <c r="E358" s="79"/>
      <c r="F358" s="79"/>
      <c r="G358" s="79"/>
      <c r="H358" s="79"/>
      <c r="I358" s="79"/>
      <c r="J358" s="79"/>
      <c r="K358" s="79"/>
    </row>
    <row r="359" spans="5:13">
      <c r="E359" s="79"/>
      <c r="F359" s="79"/>
      <c r="G359" s="79"/>
      <c r="H359" s="79"/>
      <c r="I359" s="79"/>
      <c r="J359" s="79"/>
      <c r="K359" s="79"/>
    </row>
    <row r="360" spans="5:13">
      <c r="E360" s="79"/>
      <c r="F360" s="79"/>
      <c r="G360" s="79"/>
      <c r="H360" s="79"/>
      <c r="I360" s="79"/>
      <c r="J360" s="79"/>
      <c r="K360" s="79"/>
    </row>
    <row r="361" spans="5:13">
      <c r="E361" s="79"/>
      <c r="F361" s="79"/>
      <c r="G361" s="79"/>
      <c r="H361" s="79"/>
      <c r="I361" s="79"/>
      <c r="J361" s="79"/>
      <c r="K361" s="79"/>
    </row>
    <row r="362" spans="5:13">
      <c r="E362" s="79"/>
      <c r="F362" s="79"/>
      <c r="G362" s="79"/>
      <c r="H362" s="79"/>
      <c r="I362" s="79"/>
      <c r="J362" s="79"/>
      <c r="K362" s="79"/>
    </row>
    <row r="363" spans="5:13">
      <c r="E363" s="79"/>
      <c r="F363" s="79"/>
      <c r="G363" s="79"/>
      <c r="H363" s="79"/>
      <c r="I363" s="79"/>
      <c r="J363" s="79"/>
      <c r="K363" s="79"/>
      <c r="L363" s="79"/>
      <c r="M363" s="79"/>
    </row>
    <row r="364" spans="5:13">
      <c r="E364" s="79"/>
      <c r="F364" s="79"/>
      <c r="G364" s="79"/>
      <c r="H364" s="79"/>
      <c r="I364" s="79"/>
      <c r="J364" s="79"/>
      <c r="K364" s="79"/>
    </row>
    <row r="365" spans="5:13">
      <c r="E365" s="79"/>
      <c r="F365" s="79"/>
      <c r="G365" s="79"/>
      <c r="H365" s="79"/>
      <c r="I365" s="79"/>
      <c r="J365" s="79"/>
      <c r="K365" s="79"/>
    </row>
    <row r="366" spans="5:13">
      <c r="E366" s="79"/>
      <c r="F366" s="79"/>
      <c r="G366" s="79"/>
      <c r="H366" s="79"/>
      <c r="I366" s="79"/>
      <c r="J366" s="79"/>
      <c r="K366" s="79"/>
    </row>
    <row r="367" spans="5:13">
      <c r="E367" s="79"/>
      <c r="F367" s="79"/>
      <c r="G367" s="79"/>
      <c r="H367" s="79"/>
      <c r="I367" s="79"/>
      <c r="J367" s="79"/>
      <c r="K367" s="79"/>
    </row>
    <row r="368" spans="5:13">
      <c r="E368" s="79"/>
      <c r="F368" s="79"/>
      <c r="G368" s="79"/>
      <c r="H368" s="79"/>
      <c r="I368" s="79"/>
      <c r="J368" s="79"/>
      <c r="K368" s="79"/>
    </row>
    <row r="369" spans="5:13">
      <c r="E369" s="79"/>
      <c r="F369" s="79"/>
      <c r="G369" s="79"/>
      <c r="H369" s="79"/>
      <c r="I369" s="79"/>
      <c r="J369" s="79"/>
      <c r="K369" s="79"/>
    </row>
    <row r="370" spans="5:13">
      <c r="E370" s="79"/>
      <c r="F370" s="79"/>
      <c r="G370" s="79"/>
      <c r="H370" s="79"/>
      <c r="I370" s="79"/>
      <c r="J370" s="79"/>
      <c r="K370" s="79"/>
      <c r="L370" s="79"/>
      <c r="M370" s="79"/>
    </row>
    <row r="371" spans="5:13">
      <c r="E371" s="79"/>
      <c r="F371" s="79"/>
      <c r="G371" s="79"/>
      <c r="H371" s="79"/>
      <c r="I371" s="79"/>
      <c r="J371" s="79"/>
      <c r="K371" s="79"/>
    </row>
    <row r="372" spans="5:13">
      <c r="E372" s="79"/>
      <c r="F372" s="79"/>
      <c r="G372" s="79"/>
      <c r="H372" s="79"/>
      <c r="I372" s="79"/>
      <c r="J372" s="79"/>
      <c r="K372" s="79"/>
    </row>
    <row r="373" spans="5:13">
      <c r="E373" s="79"/>
      <c r="F373" s="79"/>
      <c r="G373" s="79"/>
      <c r="H373" s="79"/>
      <c r="I373" s="79"/>
      <c r="J373" s="79"/>
      <c r="K373" s="79"/>
    </row>
    <row r="374" spans="5:13">
      <c r="E374" s="79"/>
      <c r="F374" s="79"/>
      <c r="G374" s="79"/>
      <c r="H374" s="79"/>
      <c r="I374" s="79"/>
      <c r="J374" s="79"/>
      <c r="K374" s="79"/>
    </row>
    <row r="375" spans="5:13">
      <c r="E375" s="79"/>
      <c r="F375" s="79"/>
      <c r="G375" s="79"/>
      <c r="H375" s="79"/>
      <c r="I375" s="79"/>
      <c r="J375" s="79"/>
      <c r="K375" s="79"/>
    </row>
    <row r="376" spans="5:13">
      <c r="E376" s="79"/>
      <c r="F376" s="79"/>
      <c r="G376" s="79"/>
      <c r="H376" s="79"/>
      <c r="I376" s="79"/>
      <c r="J376" s="79"/>
      <c r="K376" s="79"/>
    </row>
    <row r="377" spans="5:13">
      <c r="E377" s="79"/>
      <c r="F377" s="79"/>
      <c r="G377" s="79"/>
      <c r="H377" s="79"/>
      <c r="I377" s="79"/>
      <c r="J377" s="79"/>
      <c r="K377" s="79"/>
      <c r="L377" s="79"/>
      <c r="M377" s="79"/>
    </row>
    <row r="378" spans="5:13">
      <c r="E378" s="79"/>
      <c r="F378" s="79"/>
      <c r="G378" s="79"/>
      <c r="H378" s="79"/>
      <c r="I378" s="79"/>
      <c r="J378" s="79"/>
      <c r="K378" s="79"/>
    </row>
    <row r="379" spans="5:13">
      <c r="E379" s="79"/>
      <c r="F379" s="79"/>
      <c r="G379" s="79"/>
      <c r="H379" s="79"/>
      <c r="I379" s="79"/>
      <c r="J379" s="79"/>
      <c r="K379" s="79"/>
    </row>
    <row r="380" spans="5:13">
      <c r="E380" s="79"/>
      <c r="F380" s="79"/>
      <c r="G380" s="79"/>
      <c r="H380" s="79"/>
      <c r="I380" s="79"/>
      <c r="J380" s="79"/>
      <c r="K380" s="79"/>
    </row>
    <row r="381" spans="5:13">
      <c r="E381" s="79"/>
      <c r="F381" s="79"/>
      <c r="G381" s="79"/>
      <c r="H381" s="79"/>
      <c r="I381" s="79"/>
      <c r="J381" s="79"/>
      <c r="K381" s="79"/>
    </row>
    <row r="382" spans="5:13">
      <c r="E382" s="79"/>
      <c r="F382" s="79"/>
      <c r="G382" s="79"/>
      <c r="H382" s="79"/>
      <c r="I382" s="79"/>
      <c r="J382" s="79"/>
      <c r="K382" s="79"/>
    </row>
    <row r="383" spans="5:13">
      <c r="E383" s="79"/>
      <c r="F383" s="79"/>
      <c r="G383" s="79"/>
      <c r="H383" s="79"/>
      <c r="I383" s="79"/>
      <c r="J383" s="79"/>
      <c r="K383" s="79"/>
    </row>
    <row r="384" spans="5:13">
      <c r="E384" s="79"/>
      <c r="F384" s="79"/>
      <c r="G384" s="79"/>
      <c r="H384" s="79"/>
      <c r="I384" s="79"/>
      <c r="J384" s="79"/>
      <c r="K384" s="79"/>
      <c r="L384" s="79"/>
      <c r="M384" s="79"/>
    </row>
    <row r="385" spans="5:13">
      <c r="E385" s="79"/>
      <c r="F385" s="79"/>
      <c r="G385" s="79"/>
      <c r="H385" s="79"/>
      <c r="I385" s="79"/>
      <c r="J385" s="79"/>
      <c r="K385" s="79"/>
    </row>
    <row r="386" spans="5:13">
      <c r="E386" s="79"/>
      <c r="F386" s="79"/>
      <c r="G386" s="79"/>
      <c r="H386" s="79"/>
      <c r="I386" s="79"/>
      <c r="J386" s="79"/>
      <c r="K386" s="79"/>
    </row>
    <row r="387" spans="5:13">
      <c r="E387" s="79"/>
      <c r="F387" s="79"/>
      <c r="G387" s="79"/>
      <c r="H387" s="79"/>
      <c r="I387" s="79"/>
      <c r="J387" s="79"/>
      <c r="K387" s="79"/>
    </row>
    <row r="388" spans="5:13">
      <c r="E388" s="79"/>
      <c r="F388" s="79"/>
      <c r="G388" s="79"/>
      <c r="H388" s="79"/>
      <c r="I388" s="79"/>
      <c r="J388" s="79"/>
      <c r="K388" s="79"/>
    </row>
    <row r="389" spans="5:13">
      <c r="E389" s="79"/>
      <c r="F389" s="79"/>
      <c r="G389" s="79"/>
      <c r="H389" s="79"/>
      <c r="I389" s="79"/>
      <c r="J389" s="79"/>
      <c r="K389" s="79"/>
    </row>
    <row r="390" spans="5:13">
      <c r="E390" s="79"/>
      <c r="F390" s="79"/>
      <c r="G390" s="79"/>
      <c r="H390" s="79"/>
      <c r="I390" s="79"/>
      <c r="J390" s="79"/>
      <c r="K390" s="79"/>
    </row>
    <row r="391" spans="5:13">
      <c r="E391" s="79"/>
      <c r="F391" s="79"/>
      <c r="G391" s="79"/>
      <c r="H391" s="79"/>
      <c r="I391" s="79"/>
      <c r="J391" s="79"/>
      <c r="K391" s="79"/>
      <c r="L391" s="79"/>
      <c r="M391" s="79"/>
    </row>
    <row r="392" spans="5:13">
      <c r="E392" s="79"/>
      <c r="F392" s="79"/>
      <c r="G392" s="79"/>
      <c r="H392" s="79"/>
      <c r="I392" s="79"/>
      <c r="J392" s="79"/>
      <c r="K392" s="79"/>
    </row>
    <row r="393" spans="5:13">
      <c r="E393" s="79"/>
      <c r="F393" s="79"/>
      <c r="G393" s="79"/>
      <c r="H393" s="79"/>
      <c r="I393" s="79"/>
      <c r="J393" s="79"/>
      <c r="K393" s="79"/>
    </row>
    <row r="394" spans="5:13">
      <c r="E394" s="79"/>
      <c r="F394" s="79"/>
      <c r="G394" s="79"/>
      <c r="H394" s="79"/>
      <c r="I394" s="79"/>
      <c r="J394" s="79"/>
      <c r="K394" s="79"/>
    </row>
    <row r="395" spans="5:13">
      <c r="E395" s="79"/>
      <c r="F395" s="79"/>
      <c r="G395" s="79"/>
      <c r="H395" s="79"/>
      <c r="I395" s="79"/>
      <c r="J395" s="79"/>
      <c r="K395" s="79"/>
    </row>
    <row r="396" spans="5:13">
      <c r="E396" s="79"/>
      <c r="F396" s="79"/>
      <c r="G396" s="79"/>
      <c r="H396" s="79"/>
      <c r="I396" s="79"/>
      <c r="J396" s="79"/>
      <c r="K396" s="79"/>
    </row>
    <row r="397" spans="5:13">
      <c r="E397" s="79"/>
      <c r="F397" s="79"/>
      <c r="G397" s="79"/>
      <c r="H397" s="79"/>
      <c r="I397" s="79"/>
      <c r="J397" s="79"/>
      <c r="K397" s="79"/>
    </row>
    <row r="398" spans="5:13">
      <c r="E398" s="79"/>
      <c r="F398" s="79"/>
      <c r="G398" s="79"/>
      <c r="H398" s="79"/>
      <c r="I398" s="79"/>
      <c r="J398" s="79"/>
      <c r="K398" s="79"/>
      <c r="L398" s="79"/>
      <c r="M398" s="79"/>
    </row>
    <row r="399" spans="5:13">
      <c r="E399" s="79"/>
      <c r="F399" s="79"/>
      <c r="G399" s="79"/>
      <c r="H399" s="79"/>
      <c r="I399" s="79"/>
      <c r="J399" s="79"/>
      <c r="K399" s="79"/>
    </row>
    <row r="400" spans="5:13">
      <c r="E400" s="79"/>
      <c r="F400" s="79"/>
      <c r="G400" s="79"/>
      <c r="H400" s="79"/>
      <c r="I400" s="79"/>
      <c r="J400" s="79"/>
      <c r="K400" s="79"/>
    </row>
    <row r="401" spans="5:13">
      <c r="E401" s="79"/>
      <c r="F401" s="79"/>
      <c r="G401" s="79"/>
      <c r="H401" s="79"/>
      <c r="I401" s="79"/>
      <c r="J401" s="79"/>
      <c r="K401" s="79"/>
    </row>
    <row r="402" spans="5:13">
      <c r="E402" s="79"/>
      <c r="F402" s="79"/>
      <c r="G402" s="79"/>
      <c r="H402" s="79"/>
      <c r="I402" s="79"/>
      <c r="J402" s="79"/>
      <c r="K402" s="79"/>
    </row>
    <row r="403" spans="5:13">
      <c r="E403" s="79"/>
      <c r="F403" s="79"/>
      <c r="G403" s="79"/>
      <c r="H403" s="79"/>
      <c r="I403" s="79"/>
      <c r="J403" s="79"/>
      <c r="K403" s="79"/>
    </row>
    <row r="404" spans="5:13">
      <c r="E404" s="79"/>
      <c r="F404" s="79"/>
      <c r="G404" s="79"/>
      <c r="H404" s="79"/>
      <c r="I404" s="79"/>
      <c r="J404" s="79"/>
      <c r="K404" s="79"/>
    </row>
    <row r="405" spans="5:13">
      <c r="E405" s="79"/>
      <c r="F405" s="79"/>
      <c r="G405" s="79"/>
      <c r="H405" s="79"/>
      <c r="I405" s="79"/>
      <c r="J405" s="79"/>
      <c r="K405" s="79"/>
      <c r="L405" s="79"/>
      <c r="M405" s="79"/>
    </row>
    <row r="406" spans="5:13">
      <c r="E406" s="79"/>
      <c r="F406" s="79"/>
      <c r="G406" s="79"/>
      <c r="H406" s="79"/>
      <c r="I406" s="79"/>
      <c r="J406" s="79"/>
      <c r="K406" s="79"/>
    </row>
    <row r="407" spans="5:13">
      <c r="E407" s="79"/>
      <c r="F407" s="79"/>
      <c r="G407" s="79"/>
      <c r="H407" s="79"/>
      <c r="I407" s="79"/>
      <c r="J407" s="79"/>
      <c r="K407" s="79"/>
    </row>
    <row r="408" spans="5:13">
      <c r="E408" s="79"/>
      <c r="F408" s="79"/>
      <c r="G408" s="79"/>
      <c r="H408" s="79"/>
      <c r="I408" s="79"/>
      <c r="J408" s="79"/>
      <c r="K408" s="79"/>
    </row>
    <row r="409" spans="5:13">
      <c r="E409" s="79"/>
      <c r="F409" s="79"/>
      <c r="G409" s="79"/>
      <c r="H409" s="79"/>
      <c r="I409" s="79"/>
      <c r="J409" s="79"/>
      <c r="K409" s="79"/>
    </row>
    <row r="410" spans="5:13">
      <c r="E410" s="79"/>
      <c r="F410" s="79"/>
      <c r="G410" s="79"/>
      <c r="H410" s="79"/>
      <c r="I410" s="79"/>
      <c r="J410" s="79"/>
      <c r="K410" s="79"/>
    </row>
    <row r="411" spans="5:13">
      <c r="E411" s="79"/>
      <c r="F411" s="79"/>
      <c r="G411" s="79"/>
      <c r="H411" s="79"/>
      <c r="I411" s="79"/>
      <c r="J411" s="79"/>
      <c r="K411" s="79"/>
    </row>
    <row r="412" spans="5:13">
      <c r="E412" s="79"/>
      <c r="F412" s="79"/>
      <c r="G412" s="79"/>
      <c r="H412" s="79"/>
      <c r="I412" s="79"/>
      <c r="J412" s="79"/>
      <c r="K412" s="79"/>
      <c r="L412" s="79"/>
      <c r="M412" s="79"/>
    </row>
    <row r="413" spans="5:13">
      <c r="E413" s="79"/>
      <c r="F413" s="79"/>
      <c r="G413" s="79"/>
      <c r="H413" s="79"/>
      <c r="I413" s="79"/>
      <c r="J413" s="79"/>
      <c r="K413" s="79"/>
    </row>
    <row r="414" spans="5:13">
      <c r="E414" s="79"/>
      <c r="F414" s="79"/>
      <c r="G414" s="79"/>
      <c r="H414" s="79"/>
      <c r="I414" s="79"/>
      <c r="J414" s="79"/>
      <c r="K414" s="79"/>
    </row>
    <row r="415" spans="5:13">
      <c r="E415" s="79"/>
      <c r="F415" s="79"/>
      <c r="G415" s="79"/>
      <c r="H415" s="79"/>
      <c r="I415" s="79"/>
      <c r="J415" s="79"/>
      <c r="K415" s="79"/>
    </row>
    <row r="416" spans="5:13">
      <c r="E416" s="79"/>
      <c r="F416" s="79"/>
      <c r="G416" s="79"/>
      <c r="H416" s="79"/>
      <c r="I416" s="79"/>
      <c r="J416" s="79"/>
      <c r="K416" s="79"/>
    </row>
    <row r="417" spans="5:13">
      <c r="E417" s="79"/>
      <c r="F417" s="79"/>
      <c r="G417" s="79"/>
      <c r="H417" s="79"/>
      <c r="I417" s="79"/>
      <c r="J417" s="79"/>
      <c r="K417" s="79"/>
    </row>
    <row r="418" spans="5:13">
      <c r="E418" s="79"/>
      <c r="F418" s="79"/>
      <c r="G418" s="79"/>
      <c r="H418" s="79"/>
      <c r="I418" s="79"/>
      <c r="J418" s="79"/>
      <c r="K418" s="79"/>
    </row>
    <row r="419" spans="5:13">
      <c r="E419" s="79"/>
      <c r="F419" s="79"/>
      <c r="G419" s="79"/>
      <c r="H419" s="79"/>
      <c r="I419" s="79"/>
      <c r="J419" s="79"/>
      <c r="K419" s="79"/>
      <c r="L419" s="79"/>
      <c r="M419" s="79"/>
    </row>
    <row r="420" spans="5:13">
      <c r="E420" s="79"/>
      <c r="F420" s="79"/>
      <c r="G420" s="79"/>
      <c r="H420" s="79"/>
      <c r="I420" s="79"/>
      <c r="J420" s="79"/>
      <c r="K420" s="79"/>
    </row>
    <row r="421" spans="5:13">
      <c r="E421" s="79"/>
      <c r="F421" s="79"/>
      <c r="G421" s="79"/>
      <c r="H421" s="79"/>
      <c r="I421" s="79"/>
      <c r="J421" s="79"/>
      <c r="K421" s="79"/>
    </row>
    <row r="422" spans="5:13">
      <c r="E422" s="79"/>
      <c r="F422" s="79"/>
      <c r="G422" s="79"/>
      <c r="H422" s="79"/>
      <c r="I422" s="79"/>
      <c r="J422" s="79"/>
      <c r="K422" s="79"/>
    </row>
    <row r="423" spans="5:13">
      <c r="E423" s="79"/>
      <c r="F423" s="79"/>
      <c r="G423" s="79"/>
      <c r="H423" s="79"/>
      <c r="I423" s="79"/>
      <c r="J423" s="79"/>
      <c r="K423" s="79"/>
    </row>
    <row r="424" spans="5:13">
      <c r="E424" s="79"/>
      <c r="F424" s="79"/>
      <c r="G424" s="79"/>
      <c r="H424" s="79"/>
      <c r="I424" s="79"/>
      <c r="J424" s="79"/>
      <c r="K424" s="79"/>
    </row>
    <row r="425" spans="5:13">
      <c r="E425" s="79"/>
      <c r="F425" s="79"/>
      <c r="G425" s="79"/>
      <c r="H425" s="79"/>
      <c r="I425" s="79"/>
      <c r="J425" s="79"/>
      <c r="K425" s="79"/>
    </row>
    <row r="426" spans="5:13">
      <c r="E426" s="79"/>
      <c r="F426" s="79"/>
      <c r="G426" s="79"/>
      <c r="H426" s="79"/>
      <c r="I426" s="79"/>
      <c r="J426" s="79"/>
      <c r="K426" s="79"/>
      <c r="L426" s="79"/>
      <c r="M426" s="79"/>
    </row>
    <row r="427" spans="5:13">
      <c r="E427" s="79"/>
      <c r="F427" s="79"/>
      <c r="G427" s="79"/>
      <c r="H427" s="79"/>
      <c r="I427" s="79"/>
      <c r="J427" s="79"/>
      <c r="K427" s="79"/>
    </row>
    <row r="428" spans="5:13">
      <c r="E428" s="79"/>
      <c r="F428" s="79"/>
      <c r="G428" s="79"/>
      <c r="H428" s="79"/>
      <c r="I428" s="79"/>
      <c r="J428" s="79"/>
      <c r="K428" s="79"/>
    </row>
    <row r="429" spans="5:13">
      <c r="E429" s="79"/>
      <c r="F429" s="79"/>
      <c r="G429" s="79"/>
      <c r="H429" s="79"/>
      <c r="I429" s="79"/>
      <c r="J429" s="79"/>
      <c r="K429" s="79"/>
    </row>
    <row r="430" spans="5:13">
      <c r="E430" s="79"/>
      <c r="F430" s="79"/>
      <c r="G430" s="79"/>
      <c r="H430" s="79"/>
      <c r="I430" s="79"/>
      <c r="J430" s="79"/>
      <c r="K430" s="79"/>
    </row>
    <row r="431" spans="5:13">
      <c r="E431" s="79"/>
      <c r="F431" s="79"/>
      <c r="G431" s="79"/>
      <c r="H431" s="79"/>
      <c r="I431" s="79"/>
      <c r="J431" s="79"/>
      <c r="K431" s="79"/>
    </row>
    <row r="432" spans="5:13">
      <c r="E432" s="79"/>
      <c r="F432" s="79"/>
      <c r="G432" s="79"/>
      <c r="H432" s="79"/>
      <c r="I432" s="79"/>
      <c r="J432" s="79"/>
      <c r="K432" s="79"/>
    </row>
    <row r="433" spans="5:13">
      <c r="E433" s="79"/>
      <c r="F433" s="79"/>
      <c r="G433" s="79"/>
      <c r="H433" s="79"/>
      <c r="I433" s="79"/>
      <c r="J433" s="79"/>
      <c r="K433" s="79"/>
      <c r="L433" s="79"/>
      <c r="M433" s="79"/>
    </row>
    <row r="434" spans="5:13">
      <c r="E434" s="79"/>
      <c r="F434" s="79"/>
      <c r="G434" s="79"/>
      <c r="H434" s="79"/>
      <c r="I434" s="79"/>
      <c r="J434" s="79"/>
      <c r="K434" s="79"/>
    </row>
    <row r="435" spans="5:13">
      <c r="E435" s="79"/>
      <c r="F435" s="79"/>
      <c r="G435" s="79"/>
      <c r="H435" s="79"/>
      <c r="I435" s="79"/>
      <c r="J435" s="79"/>
      <c r="K435" s="79"/>
    </row>
    <row r="436" spans="5:13">
      <c r="E436" s="79"/>
      <c r="F436" s="79"/>
      <c r="G436" s="79"/>
      <c r="H436" s="79"/>
      <c r="I436" s="79"/>
      <c r="J436" s="79"/>
      <c r="K436" s="79"/>
    </row>
    <row r="437" spans="5:13">
      <c r="E437" s="79"/>
      <c r="F437" s="79"/>
      <c r="G437" s="79"/>
      <c r="H437" s="79"/>
      <c r="I437" s="79"/>
      <c r="J437" s="79"/>
      <c r="K437" s="79"/>
    </row>
    <row r="438" spans="5:13">
      <c r="E438" s="79"/>
      <c r="F438" s="79"/>
      <c r="G438" s="79"/>
      <c r="H438" s="79"/>
      <c r="I438" s="79"/>
      <c r="J438" s="79"/>
      <c r="K438" s="79"/>
    </row>
    <row r="439" spans="5:13">
      <c r="E439" s="79"/>
      <c r="F439" s="79"/>
      <c r="G439" s="79"/>
      <c r="H439" s="79"/>
      <c r="I439" s="79"/>
      <c r="J439" s="79"/>
      <c r="K439" s="79"/>
    </row>
    <row r="440" spans="5:13">
      <c r="E440" s="79"/>
      <c r="F440" s="79"/>
      <c r="G440" s="79"/>
      <c r="H440" s="79"/>
      <c r="I440" s="79"/>
      <c r="J440" s="79"/>
      <c r="K440" s="79"/>
      <c r="L440" s="79"/>
      <c r="M440" s="79"/>
    </row>
    <row r="441" spans="5:13">
      <c r="E441" s="79"/>
      <c r="F441" s="79"/>
      <c r="G441" s="79"/>
      <c r="H441" s="79"/>
      <c r="I441" s="79"/>
      <c r="J441" s="79"/>
      <c r="K441" s="79"/>
    </row>
    <row r="442" spans="5:13">
      <c r="E442" s="79"/>
      <c r="F442" s="79"/>
      <c r="G442" s="79"/>
      <c r="H442" s="79"/>
      <c r="I442" s="79"/>
      <c r="J442" s="79"/>
      <c r="K442" s="79"/>
    </row>
    <row r="443" spans="5:13">
      <c r="E443" s="79"/>
      <c r="F443" s="79"/>
      <c r="G443" s="79"/>
      <c r="H443" s="79"/>
      <c r="I443" s="79"/>
      <c r="J443" s="79"/>
      <c r="K443" s="79"/>
    </row>
    <row r="444" spans="5:13">
      <c r="E444" s="79"/>
      <c r="F444" s="79"/>
      <c r="G444" s="79"/>
      <c r="H444" s="79"/>
      <c r="I444" s="79"/>
      <c r="J444" s="79"/>
      <c r="K444" s="79"/>
    </row>
    <row r="445" spans="5:13">
      <c r="E445" s="79"/>
      <c r="F445" s="79"/>
      <c r="G445" s="79"/>
      <c r="H445" s="79"/>
      <c r="I445" s="79"/>
      <c r="J445" s="79"/>
      <c r="K445" s="79"/>
    </row>
    <row r="446" spans="5:13">
      <c r="E446" s="79"/>
      <c r="F446" s="79"/>
      <c r="G446" s="79"/>
      <c r="H446" s="79"/>
      <c r="I446" s="79"/>
      <c r="J446" s="79"/>
      <c r="K446" s="79"/>
    </row>
    <row r="447" spans="5:13">
      <c r="E447" s="79"/>
      <c r="F447" s="79"/>
      <c r="G447" s="79"/>
      <c r="H447" s="79"/>
      <c r="I447" s="79"/>
      <c r="J447" s="79"/>
      <c r="K447" s="79"/>
      <c r="L447" s="79"/>
      <c r="M447" s="79"/>
    </row>
    <row r="448" spans="5:13">
      <c r="E448" s="79"/>
      <c r="F448" s="79"/>
      <c r="G448" s="79"/>
      <c r="H448" s="79"/>
      <c r="I448" s="79"/>
      <c r="J448" s="79"/>
      <c r="K448" s="79"/>
    </row>
    <row r="449" spans="5:13">
      <c r="E449" s="79"/>
      <c r="F449" s="79"/>
      <c r="G449" s="79"/>
      <c r="H449" s="79"/>
      <c r="I449" s="79"/>
      <c r="J449" s="79"/>
      <c r="K449" s="79"/>
    </row>
    <row r="450" spans="5:13">
      <c r="E450" s="79"/>
      <c r="F450" s="79"/>
      <c r="G450" s="79"/>
      <c r="H450" s="79"/>
      <c r="I450" s="79"/>
      <c r="J450" s="79"/>
      <c r="K450" s="79"/>
    </row>
    <row r="451" spans="5:13">
      <c r="E451" s="79"/>
      <c r="F451" s="79"/>
      <c r="G451" s="79"/>
      <c r="H451" s="79"/>
      <c r="I451" s="79"/>
      <c r="J451" s="79"/>
      <c r="K451" s="79"/>
    </row>
    <row r="452" spans="5:13">
      <c r="E452" s="79"/>
      <c r="F452" s="79"/>
      <c r="G452" s="79"/>
      <c r="H452" s="79"/>
      <c r="I452" s="79"/>
      <c r="J452" s="79"/>
      <c r="K452" s="79"/>
    </row>
    <row r="453" spans="5:13">
      <c r="E453" s="79"/>
      <c r="F453" s="79"/>
      <c r="G453" s="79"/>
      <c r="H453" s="79"/>
      <c r="I453" s="79"/>
      <c r="J453" s="79"/>
      <c r="K453" s="79"/>
    </row>
    <row r="454" spans="5:13">
      <c r="E454" s="79"/>
      <c r="F454" s="79"/>
      <c r="G454" s="79"/>
      <c r="H454" s="79"/>
      <c r="I454" s="79"/>
      <c r="J454" s="79"/>
      <c r="K454" s="79"/>
      <c r="L454" s="79"/>
      <c r="M454" s="79"/>
    </row>
    <row r="455" spans="5:13">
      <c r="E455" s="79"/>
      <c r="F455" s="79"/>
      <c r="G455" s="79"/>
      <c r="H455" s="79"/>
      <c r="I455" s="79"/>
      <c r="J455" s="79"/>
      <c r="K455" s="79"/>
    </row>
    <row r="456" spans="5:13">
      <c r="E456" s="79"/>
      <c r="F456" s="79"/>
      <c r="G456" s="79"/>
      <c r="H456" s="79"/>
      <c r="I456" s="79"/>
      <c r="J456" s="79"/>
      <c r="K456" s="79"/>
    </row>
    <row r="457" spans="5:13">
      <c r="E457" s="79"/>
      <c r="F457" s="79"/>
      <c r="G457" s="79"/>
      <c r="H457" s="79"/>
      <c r="I457" s="79"/>
      <c r="J457" s="79"/>
      <c r="K457" s="79"/>
    </row>
    <row r="458" spans="5:13">
      <c r="E458" s="79"/>
      <c r="F458" s="79"/>
      <c r="G458" s="79"/>
      <c r="H458" s="79"/>
      <c r="I458" s="79"/>
      <c r="J458" s="79"/>
      <c r="K458" s="79"/>
    </row>
    <row r="459" spans="5:13">
      <c r="E459" s="79"/>
      <c r="F459" s="79"/>
      <c r="G459" s="79"/>
      <c r="H459" s="79"/>
      <c r="I459" s="79"/>
      <c r="J459" s="79"/>
      <c r="K459" s="79"/>
    </row>
    <row r="460" spans="5:13">
      <c r="E460" s="79"/>
      <c r="F460" s="79"/>
      <c r="G460" s="79"/>
      <c r="H460" s="79"/>
      <c r="I460" s="79"/>
      <c r="J460" s="79"/>
      <c r="K460" s="79"/>
    </row>
    <row r="461" spans="5:13">
      <c r="E461" s="79"/>
      <c r="F461" s="79"/>
      <c r="G461" s="79"/>
      <c r="H461" s="79"/>
      <c r="I461" s="79"/>
      <c r="J461" s="79"/>
      <c r="K461" s="79"/>
      <c r="L461" s="79"/>
      <c r="M461" s="79"/>
    </row>
    <row r="462" spans="5:13">
      <c r="E462" s="79"/>
      <c r="F462" s="79"/>
      <c r="G462" s="79"/>
      <c r="H462" s="79"/>
      <c r="I462" s="79"/>
      <c r="J462" s="79"/>
      <c r="K462" s="79"/>
    </row>
    <row r="463" spans="5:13">
      <c r="E463" s="79"/>
      <c r="F463" s="79"/>
      <c r="G463" s="79"/>
      <c r="H463" s="79"/>
      <c r="I463" s="79"/>
      <c r="J463" s="79"/>
      <c r="K463" s="79"/>
    </row>
    <row r="464" spans="5:13">
      <c r="E464" s="79"/>
      <c r="F464" s="79"/>
      <c r="G464" s="79"/>
      <c r="H464" s="79"/>
      <c r="I464" s="79"/>
      <c r="J464" s="79"/>
      <c r="K464" s="79"/>
    </row>
    <row r="465" spans="5:13">
      <c r="E465" s="79"/>
      <c r="F465" s="79"/>
      <c r="G465" s="79"/>
      <c r="H465" s="79"/>
      <c r="I465" s="79"/>
      <c r="J465" s="79"/>
      <c r="K465" s="79"/>
    </row>
    <row r="466" spans="5:13">
      <c r="E466" s="79"/>
      <c r="F466" s="79"/>
      <c r="G466" s="79"/>
      <c r="H466" s="79"/>
      <c r="I466" s="79"/>
      <c r="J466" s="79"/>
      <c r="K466" s="79"/>
    </row>
    <row r="467" spans="5:13">
      <c r="E467" s="79"/>
      <c r="F467" s="79"/>
      <c r="G467" s="79"/>
      <c r="H467" s="79"/>
      <c r="I467" s="79"/>
      <c r="J467" s="79"/>
      <c r="K467" s="79"/>
    </row>
    <row r="468" spans="5:13">
      <c r="E468" s="79"/>
      <c r="F468" s="79"/>
      <c r="G468" s="79"/>
      <c r="H468" s="79"/>
      <c r="I468" s="79"/>
      <c r="J468" s="79"/>
      <c r="K468" s="79"/>
      <c r="L468" s="79"/>
      <c r="M468" s="79"/>
    </row>
    <row r="469" spans="5:13">
      <c r="E469" s="79"/>
      <c r="F469" s="79"/>
      <c r="G469" s="79"/>
      <c r="H469" s="79"/>
      <c r="I469" s="79"/>
      <c r="J469" s="79"/>
      <c r="K469" s="79"/>
    </row>
    <row r="470" spans="5:13">
      <c r="E470" s="79"/>
      <c r="F470" s="79"/>
      <c r="G470" s="79"/>
      <c r="H470" s="79"/>
      <c r="I470" s="79"/>
      <c r="J470" s="79"/>
      <c r="K470" s="79"/>
    </row>
    <row r="471" spans="5:13">
      <c r="E471" s="79"/>
      <c r="F471" s="79"/>
      <c r="G471" s="79"/>
      <c r="H471" s="79"/>
      <c r="I471" s="79"/>
      <c r="J471" s="79"/>
      <c r="K471" s="79"/>
    </row>
    <row r="472" spans="5:13">
      <c r="E472" s="79"/>
      <c r="F472" s="79"/>
      <c r="G472" s="79"/>
      <c r="H472" s="79"/>
      <c r="I472" s="79"/>
      <c r="J472" s="79"/>
      <c r="K472" s="79"/>
    </row>
    <row r="473" spans="5:13">
      <c r="E473" s="79"/>
      <c r="F473" s="79"/>
      <c r="G473" s="79"/>
      <c r="H473" s="79"/>
      <c r="I473" s="79"/>
      <c r="J473" s="79"/>
      <c r="K473" s="79"/>
    </row>
    <row r="474" spans="5:13">
      <c r="E474" s="79"/>
      <c r="F474" s="79"/>
      <c r="G474" s="79"/>
      <c r="H474" s="79"/>
      <c r="I474" s="79"/>
      <c r="J474" s="79"/>
      <c r="K474" s="79"/>
    </row>
    <row r="475" spans="5:13">
      <c r="E475" s="79"/>
      <c r="F475" s="79"/>
      <c r="G475" s="79"/>
      <c r="H475" s="79"/>
      <c r="I475" s="79"/>
      <c r="J475" s="79"/>
      <c r="K475" s="79"/>
      <c r="L475" s="79"/>
      <c r="M475" s="79"/>
    </row>
    <row r="476" spans="5:13">
      <c r="E476" s="79"/>
      <c r="F476" s="79"/>
      <c r="G476" s="79"/>
      <c r="H476" s="79"/>
      <c r="I476" s="79"/>
      <c r="J476" s="79"/>
      <c r="K476" s="79"/>
    </row>
    <row r="477" spans="5:13">
      <c r="E477" s="79"/>
      <c r="F477" s="79"/>
      <c r="G477" s="79"/>
      <c r="H477" s="79"/>
      <c r="I477" s="79"/>
      <c r="J477" s="79"/>
      <c r="K477" s="79"/>
    </row>
    <row r="478" spans="5:13">
      <c r="E478" s="79"/>
      <c r="F478" s="79"/>
      <c r="G478" s="79"/>
      <c r="H478" s="79"/>
      <c r="I478" s="79"/>
      <c r="J478" s="79"/>
      <c r="K478" s="79"/>
    </row>
    <row r="479" spans="5:13">
      <c r="E479" s="79"/>
      <c r="F479" s="79"/>
      <c r="G479" s="79"/>
      <c r="H479" s="79"/>
      <c r="I479" s="79"/>
      <c r="J479" s="79"/>
      <c r="K479" s="79"/>
    </row>
    <row r="480" spans="5:13">
      <c r="E480" s="79"/>
      <c r="F480" s="79"/>
      <c r="G480" s="79"/>
      <c r="H480" s="79"/>
      <c r="I480" s="79"/>
      <c r="J480" s="79"/>
      <c r="K480" s="79"/>
    </row>
    <row r="481" spans="5:13">
      <c r="E481" s="79"/>
      <c r="F481" s="79"/>
      <c r="G481" s="79"/>
      <c r="H481" s="79"/>
      <c r="I481" s="79"/>
      <c r="J481" s="79"/>
      <c r="K481" s="79"/>
    </row>
    <row r="482" spans="5:13">
      <c r="E482" s="79"/>
      <c r="F482" s="79"/>
      <c r="G482" s="79"/>
      <c r="H482" s="79"/>
      <c r="I482" s="79"/>
      <c r="J482" s="79"/>
      <c r="K482" s="79"/>
      <c r="L482" s="79"/>
      <c r="M482" s="79"/>
    </row>
    <row r="483" spans="5:13">
      <c r="E483" s="79"/>
      <c r="F483" s="79"/>
      <c r="G483" s="79"/>
      <c r="H483" s="79"/>
      <c r="I483" s="79"/>
      <c r="J483" s="79"/>
      <c r="K483" s="79"/>
    </row>
    <row r="484" spans="5:13">
      <c r="E484" s="79"/>
      <c r="F484" s="79"/>
      <c r="G484" s="79"/>
      <c r="H484" s="79"/>
      <c r="I484" s="79"/>
      <c r="J484" s="79"/>
      <c r="K484" s="79"/>
    </row>
    <row r="485" spans="5:13">
      <c r="E485" s="79"/>
      <c r="F485" s="79"/>
      <c r="G485" s="79"/>
      <c r="H485" s="79"/>
      <c r="I485" s="79"/>
      <c r="J485" s="79"/>
      <c r="K485" s="79"/>
    </row>
    <row r="486" spans="5:13">
      <c r="E486" s="79"/>
      <c r="F486" s="79"/>
      <c r="G486" s="79"/>
      <c r="H486" s="79"/>
      <c r="I486" s="79"/>
      <c r="J486" s="79"/>
      <c r="K486" s="79"/>
    </row>
    <row r="487" spans="5:13">
      <c r="E487" s="79"/>
      <c r="F487" s="79"/>
      <c r="G487" s="79"/>
      <c r="H487" s="79"/>
      <c r="I487" s="79"/>
      <c r="J487" s="79"/>
      <c r="K487" s="79"/>
    </row>
    <row r="488" spans="5:13">
      <c r="E488" s="79"/>
      <c r="F488" s="79"/>
      <c r="G488" s="79"/>
      <c r="H488" s="79"/>
      <c r="I488" s="79"/>
      <c r="J488" s="79"/>
      <c r="K488" s="79"/>
    </row>
    <row r="489" spans="5:13">
      <c r="E489" s="79"/>
      <c r="F489" s="79"/>
      <c r="G489" s="79"/>
      <c r="H489" s="79"/>
      <c r="I489" s="79"/>
      <c r="J489" s="79"/>
      <c r="K489" s="79"/>
      <c r="L489" s="79"/>
      <c r="M489" s="79"/>
    </row>
    <row r="490" spans="5:13">
      <c r="E490" s="79"/>
      <c r="F490" s="79"/>
      <c r="G490" s="79"/>
      <c r="H490" s="79"/>
      <c r="I490" s="79"/>
      <c r="J490" s="79"/>
      <c r="K490" s="79"/>
    </row>
    <row r="491" spans="5:13">
      <c r="E491" s="79"/>
      <c r="F491" s="79"/>
      <c r="G491" s="79"/>
      <c r="H491" s="79"/>
      <c r="I491" s="79"/>
      <c r="J491" s="79"/>
      <c r="K491" s="79"/>
    </row>
    <row r="492" spans="5:13">
      <c r="E492" s="79"/>
      <c r="F492" s="79"/>
      <c r="G492" s="79"/>
      <c r="H492" s="79"/>
      <c r="I492" s="79"/>
      <c r="J492" s="79"/>
      <c r="K492" s="79"/>
    </row>
    <row r="493" spans="5:13">
      <c r="E493" s="79"/>
      <c r="F493" s="79"/>
      <c r="G493" s="79"/>
      <c r="H493" s="79"/>
      <c r="I493" s="79"/>
      <c r="J493" s="79"/>
      <c r="K493" s="79"/>
    </row>
    <row r="494" spans="5:13">
      <c r="E494" s="79"/>
      <c r="F494" s="79"/>
      <c r="G494" s="79"/>
      <c r="H494" s="79"/>
      <c r="I494" s="79"/>
      <c r="J494" s="79"/>
      <c r="K494" s="79"/>
    </row>
    <row r="495" spans="5:13">
      <c r="E495" s="79"/>
      <c r="F495" s="79"/>
      <c r="G495" s="79"/>
      <c r="H495" s="79"/>
      <c r="I495" s="79"/>
      <c r="J495" s="79"/>
      <c r="K495" s="79"/>
    </row>
    <row r="496" spans="5:13">
      <c r="E496" s="79"/>
      <c r="F496" s="79"/>
      <c r="G496" s="79"/>
      <c r="H496" s="79"/>
      <c r="I496" s="79"/>
      <c r="J496" s="79"/>
      <c r="K496" s="79"/>
      <c r="L496" s="79"/>
      <c r="M496" s="79"/>
    </row>
    <row r="497" spans="5:13">
      <c r="E497" s="79"/>
      <c r="F497" s="79"/>
      <c r="G497" s="79"/>
      <c r="H497" s="79"/>
      <c r="I497" s="79"/>
      <c r="J497" s="79"/>
      <c r="K497" s="79"/>
    </row>
    <row r="498" spans="5:13">
      <c r="E498" s="79"/>
      <c r="F498" s="79"/>
      <c r="G498" s="79"/>
      <c r="H498" s="79"/>
      <c r="I498" s="79"/>
      <c r="J498" s="79"/>
      <c r="K498" s="79"/>
    </row>
    <row r="499" spans="5:13">
      <c r="E499" s="79"/>
      <c r="F499" s="79"/>
      <c r="G499" s="79"/>
      <c r="H499" s="79"/>
      <c r="I499" s="79"/>
      <c r="J499" s="79"/>
      <c r="K499" s="79"/>
    </row>
    <row r="500" spans="5:13">
      <c r="E500" s="79"/>
      <c r="F500" s="79"/>
      <c r="G500" s="79"/>
      <c r="H500" s="79"/>
      <c r="I500" s="79"/>
      <c r="J500" s="79"/>
      <c r="K500" s="79"/>
    </row>
    <row r="501" spans="5:13">
      <c r="E501" s="79"/>
      <c r="F501" s="79"/>
      <c r="G501" s="79"/>
      <c r="H501" s="79"/>
      <c r="I501" s="79"/>
      <c r="J501" s="79"/>
      <c r="K501" s="79"/>
    </row>
    <row r="502" spans="5:13">
      <c r="E502" s="79"/>
      <c r="F502" s="79"/>
      <c r="G502" s="79"/>
      <c r="H502" s="79"/>
      <c r="I502" s="79"/>
      <c r="J502" s="79"/>
      <c r="K502" s="79"/>
    </row>
    <row r="503" spans="5:13">
      <c r="E503" s="79"/>
      <c r="F503" s="79"/>
      <c r="G503" s="79"/>
      <c r="H503" s="79"/>
      <c r="I503" s="79"/>
      <c r="J503" s="79"/>
      <c r="K503" s="79"/>
      <c r="L503" s="79"/>
      <c r="M503" s="79"/>
    </row>
    <row r="504" spans="5:13">
      <c r="E504" s="79"/>
      <c r="F504" s="79"/>
      <c r="G504" s="79"/>
      <c r="H504" s="79"/>
      <c r="I504" s="79"/>
      <c r="J504" s="79"/>
      <c r="K504" s="79"/>
    </row>
    <row r="505" spans="5:13">
      <c r="E505" s="79"/>
      <c r="F505" s="79"/>
      <c r="G505" s="79"/>
      <c r="H505" s="79"/>
      <c r="I505" s="79"/>
      <c r="J505" s="79"/>
      <c r="K505" s="79"/>
    </row>
    <row r="506" spans="5:13">
      <c r="E506" s="79"/>
      <c r="F506" s="79"/>
      <c r="G506" s="79"/>
      <c r="H506" s="79"/>
      <c r="I506" s="79"/>
      <c r="J506" s="79"/>
      <c r="K506" s="79"/>
    </row>
    <row r="507" spans="5:13">
      <c r="E507" s="79"/>
      <c r="F507" s="79"/>
      <c r="G507" s="79"/>
      <c r="H507" s="79"/>
      <c r="I507" s="79"/>
      <c r="J507" s="79"/>
      <c r="K507" s="79"/>
    </row>
    <row r="508" spans="5:13">
      <c r="E508" s="79"/>
      <c r="F508" s="79"/>
      <c r="G508" s="79"/>
      <c r="H508" s="79"/>
      <c r="I508" s="79"/>
      <c r="J508" s="79"/>
      <c r="K508" s="79"/>
    </row>
    <row r="509" spans="5:13">
      <c r="E509" s="79"/>
      <c r="F509" s="79"/>
      <c r="G509" s="79"/>
      <c r="H509" s="79"/>
      <c r="I509" s="79"/>
      <c r="J509" s="79"/>
      <c r="K509" s="79"/>
    </row>
    <row r="510" spans="5:13">
      <c r="E510" s="79"/>
      <c r="F510" s="79"/>
      <c r="G510" s="79"/>
      <c r="H510" s="79"/>
      <c r="I510" s="79"/>
      <c r="J510" s="79"/>
      <c r="K510" s="79"/>
      <c r="L510" s="79"/>
      <c r="M510" s="79"/>
    </row>
    <row r="511" spans="5:13">
      <c r="E511" s="79"/>
      <c r="F511" s="79"/>
      <c r="G511" s="79"/>
      <c r="H511" s="79"/>
      <c r="I511" s="79"/>
      <c r="J511" s="79"/>
      <c r="K511" s="79"/>
    </row>
    <row r="512" spans="5:13">
      <c r="E512" s="79"/>
      <c r="F512" s="79"/>
      <c r="G512" s="79"/>
      <c r="H512" s="79"/>
      <c r="I512" s="79"/>
      <c r="J512" s="79"/>
      <c r="K512" s="79"/>
    </row>
    <row r="513" spans="5:13">
      <c r="E513" s="79"/>
      <c r="F513" s="79"/>
      <c r="G513" s="79"/>
      <c r="H513" s="79"/>
      <c r="I513" s="79"/>
      <c r="J513" s="79"/>
      <c r="K513" s="79"/>
    </row>
    <row r="514" spans="5:13">
      <c r="E514" s="79"/>
      <c r="F514" s="79"/>
      <c r="G514" s="79"/>
      <c r="H514" s="79"/>
      <c r="I514" s="79"/>
      <c r="J514" s="79"/>
      <c r="K514" s="79"/>
    </row>
    <row r="515" spans="5:13">
      <c r="E515" s="79"/>
      <c r="F515" s="79"/>
      <c r="G515" s="79"/>
      <c r="H515" s="79"/>
      <c r="I515" s="79"/>
      <c r="J515" s="79"/>
      <c r="K515" s="79"/>
    </row>
    <row r="516" spans="5:13">
      <c r="E516" s="79"/>
      <c r="F516" s="79"/>
      <c r="G516" s="79"/>
      <c r="H516" s="79"/>
      <c r="I516" s="79"/>
      <c r="J516" s="79"/>
      <c r="K516" s="79"/>
    </row>
    <row r="517" spans="5:13">
      <c r="E517" s="79"/>
      <c r="F517" s="79"/>
      <c r="G517" s="79"/>
      <c r="H517" s="79"/>
      <c r="I517" s="79"/>
      <c r="J517" s="79"/>
      <c r="K517" s="79"/>
      <c r="L517" s="79"/>
      <c r="M517" s="79"/>
    </row>
    <row r="518" spans="5:13">
      <c r="E518" s="79"/>
      <c r="F518" s="79"/>
      <c r="G518" s="79"/>
      <c r="H518" s="79"/>
      <c r="I518" s="79"/>
      <c r="J518" s="79"/>
      <c r="K518" s="79"/>
    </row>
    <row r="519" spans="5:13">
      <c r="E519" s="79"/>
      <c r="F519" s="79"/>
      <c r="G519" s="79"/>
      <c r="H519" s="79"/>
      <c r="I519" s="79"/>
      <c r="J519" s="79"/>
      <c r="K519" s="79"/>
    </row>
    <row r="520" spans="5:13">
      <c r="E520" s="79"/>
      <c r="F520" s="79"/>
      <c r="G520" s="79"/>
      <c r="H520" s="79"/>
      <c r="I520" s="79"/>
      <c r="J520" s="79"/>
      <c r="K520" s="79"/>
    </row>
    <row r="521" spans="5:13">
      <c r="E521" s="79"/>
      <c r="F521" s="79"/>
      <c r="G521" s="79"/>
      <c r="H521" s="79"/>
      <c r="I521" s="79"/>
      <c r="J521" s="79"/>
      <c r="K521" s="79"/>
    </row>
    <row r="522" spans="5:13">
      <c r="E522" s="79"/>
      <c r="F522" s="79"/>
      <c r="G522" s="79"/>
      <c r="H522" s="79"/>
      <c r="I522" s="79"/>
      <c r="J522" s="79"/>
      <c r="K522" s="79"/>
    </row>
    <row r="523" spans="5:13">
      <c r="E523" s="79"/>
      <c r="F523" s="79"/>
      <c r="G523" s="79"/>
      <c r="H523" s="79"/>
      <c r="I523" s="79"/>
      <c r="J523" s="79"/>
      <c r="K523" s="79"/>
    </row>
    <row r="524" spans="5:13">
      <c r="E524" s="79"/>
      <c r="F524" s="79"/>
      <c r="G524" s="79"/>
      <c r="H524" s="79"/>
      <c r="I524" s="79"/>
      <c r="J524" s="79"/>
      <c r="K524" s="79"/>
      <c r="L524" s="79"/>
      <c r="M524" s="79"/>
    </row>
    <row r="525" spans="5:13">
      <c r="E525" s="79"/>
      <c r="F525" s="79"/>
      <c r="G525" s="79"/>
      <c r="H525" s="79"/>
      <c r="I525" s="79"/>
      <c r="J525" s="79"/>
      <c r="K525" s="79"/>
    </row>
    <row r="526" spans="5:13">
      <c r="E526" s="79"/>
      <c r="F526" s="79"/>
      <c r="G526" s="79"/>
      <c r="H526" s="79"/>
      <c r="I526" s="79"/>
      <c r="J526" s="79"/>
      <c r="K526" s="79"/>
    </row>
    <row r="527" spans="5:13">
      <c r="E527" s="79"/>
      <c r="F527" s="79"/>
      <c r="G527" s="79"/>
      <c r="H527" s="79"/>
      <c r="I527" s="79"/>
      <c r="J527" s="79"/>
      <c r="K527" s="79"/>
    </row>
    <row r="528" spans="5:13">
      <c r="E528" s="79"/>
      <c r="F528" s="79"/>
      <c r="G528" s="79"/>
      <c r="H528" s="79"/>
      <c r="I528" s="79"/>
      <c r="J528" s="79"/>
      <c r="K528" s="79"/>
    </row>
    <row r="529" spans="5:13">
      <c r="E529" s="79"/>
      <c r="F529" s="79"/>
      <c r="G529" s="79"/>
      <c r="H529" s="79"/>
      <c r="I529" s="79"/>
      <c r="J529" s="79"/>
      <c r="K529" s="79"/>
    </row>
    <row r="530" spans="5:13">
      <c r="E530" s="79"/>
      <c r="F530" s="79"/>
      <c r="G530" s="79"/>
      <c r="H530" s="79"/>
      <c r="I530" s="79"/>
      <c r="J530" s="79"/>
      <c r="K530" s="79"/>
    </row>
    <row r="531" spans="5:13">
      <c r="E531" s="79"/>
      <c r="F531" s="79"/>
      <c r="G531" s="79"/>
      <c r="H531" s="79"/>
      <c r="I531" s="79"/>
      <c r="J531" s="79"/>
      <c r="K531" s="79"/>
      <c r="L531" s="79"/>
      <c r="M531" s="79"/>
    </row>
    <row r="532" spans="5:13">
      <c r="E532" s="79"/>
      <c r="F532" s="79"/>
      <c r="G532" s="79"/>
      <c r="H532" s="79"/>
      <c r="I532" s="79"/>
      <c r="J532" s="79"/>
      <c r="K532" s="79"/>
    </row>
    <row r="533" spans="5:13">
      <c r="E533" s="79"/>
      <c r="F533" s="79"/>
      <c r="G533" s="79"/>
      <c r="H533" s="79"/>
      <c r="I533" s="79"/>
      <c r="J533" s="79"/>
      <c r="K533" s="79"/>
    </row>
    <row r="534" spans="5:13">
      <c r="E534" s="79"/>
      <c r="F534" s="79"/>
      <c r="G534" s="79"/>
      <c r="H534" s="79"/>
      <c r="I534" s="79"/>
      <c r="J534" s="79"/>
      <c r="K534" s="79"/>
    </row>
    <row r="535" spans="5:13">
      <c r="E535" s="79"/>
      <c r="F535" s="79"/>
      <c r="G535" s="79"/>
      <c r="H535" s="79"/>
      <c r="I535" s="79"/>
      <c r="J535" s="79"/>
      <c r="K535" s="79"/>
    </row>
    <row r="536" spans="5:13">
      <c r="E536" s="79"/>
      <c r="F536" s="79"/>
      <c r="G536" s="79"/>
      <c r="H536" s="79"/>
      <c r="I536" s="79"/>
      <c r="J536" s="79"/>
      <c r="K536" s="79"/>
    </row>
    <row r="537" spans="5:13">
      <c r="E537" s="79"/>
      <c r="F537" s="79"/>
      <c r="G537" s="79"/>
      <c r="H537" s="79"/>
      <c r="I537" s="79"/>
      <c r="J537" s="79"/>
      <c r="K537" s="79"/>
    </row>
    <row r="538" spans="5:13">
      <c r="E538" s="79"/>
      <c r="F538" s="79"/>
      <c r="G538" s="79"/>
      <c r="H538" s="79"/>
      <c r="I538" s="79"/>
      <c r="J538" s="79"/>
      <c r="K538" s="79"/>
      <c r="L538" s="79"/>
      <c r="M538" s="79"/>
    </row>
    <row r="539" spans="5:13">
      <c r="E539" s="79"/>
      <c r="F539" s="79"/>
      <c r="G539" s="79"/>
      <c r="H539" s="79"/>
      <c r="I539" s="79"/>
      <c r="J539" s="79"/>
      <c r="K539" s="79"/>
    </row>
    <row r="540" spans="5:13">
      <c r="E540" s="79"/>
      <c r="F540" s="79"/>
      <c r="G540" s="79"/>
      <c r="H540" s="79"/>
      <c r="I540" s="79"/>
      <c r="J540" s="79"/>
      <c r="K540" s="79"/>
    </row>
    <row r="541" spans="5:13">
      <c r="E541" s="79"/>
      <c r="F541" s="79"/>
      <c r="G541" s="79"/>
      <c r="H541" s="79"/>
      <c r="I541" s="79"/>
      <c r="J541" s="79"/>
      <c r="K541" s="79"/>
    </row>
    <row r="542" spans="5:13">
      <c r="E542" s="79"/>
      <c r="F542" s="79"/>
      <c r="G542" s="79"/>
      <c r="H542" s="79"/>
      <c r="I542" s="79"/>
      <c r="J542" s="79"/>
      <c r="K542" s="79"/>
    </row>
    <row r="543" spans="5:13">
      <c r="E543" s="79"/>
      <c r="F543" s="79"/>
      <c r="G543" s="79"/>
      <c r="H543" s="79"/>
      <c r="I543" s="79"/>
      <c r="J543" s="79"/>
      <c r="K543" s="79"/>
    </row>
    <row r="544" spans="5:13">
      <c r="E544" s="79"/>
      <c r="F544" s="79"/>
      <c r="G544" s="79"/>
      <c r="H544" s="79"/>
      <c r="I544" s="79"/>
      <c r="J544" s="79"/>
      <c r="K544" s="79"/>
    </row>
    <row r="545" spans="5:13">
      <c r="E545" s="79"/>
      <c r="F545" s="79"/>
      <c r="G545" s="79"/>
      <c r="H545" s="79"/>
      <c r="I545" s="79"/>
      <c r="J545" s="79"/>
      <c r="K545" s="79"/>
      <c r="L545" s="79"/>
      <c r="M545" s="79"/>
    </row>
    <row r="546" spans="5:13">
      <c r="E546" s="79"/>
      <c r="F546" s="79"/>
      <c r="G546" s="79"/>
      <c r="H546" s="79"/>
      <c r="I546" s="79"/>
      <c r="J546" s="79"/>
      <c r="K546" s="79"/>
    </row>
    <row r="547" spans="5:13">
      <c r="E547" s="79"/>
      <c r="F547" s="79"/>
      <c r="G547" s="79"/>
      <c r="H547" s="79"/>
      <c r="I547" s="79"/>
      <c r="J547" s="79"/>
      <c r="K547" s="79"/>
    </row>
    <row r="548" spans="5:13">
      <c r="E548" s="79"/>
      <c r="F548" s="79"/>
      <c r="G548" s="79"/>
      <c r="H548" s="79"/>
      <c r="I548" s="79"/>
      <c r="J548" s="79"/>
      <c r="K548" s="79"/>
    </row>
    <row r="549" spans="5:13">
      <c r="E549" s="79"/>
      <c r="F549" s="79"/>
      <c r="G549" s="79"/>
      <c r="H549" s="79"/>
      <c r="I549" s="79"/>
      <c r="J549" s="79"/>
      <c r="K549" s="79"/>
    </row>
    <row r="550" spans="5:13">
      <c r="E550" s="79"/>
      <c r="F550" s="79"/>
      <c r="G550" s="79"/>
      <c r="H550" s="79"/>
      <c r="I550" s="79"/>
      <c r="J550" s="79"/>
      <c r="K550" s="79"/>
    </row>
    <row r="551" spans="5:13">
      <c r="E551" s="79"/>
      <c r="F551" s="79"/>
      <c r="G551" s="79"/>
      <c r="H551" s="79"/>
      <c r="I551" s="79"/>
      <c r="J551" s="79"/>
      <c r="K551" s="79"/>
    </row>
    <row r="552" spans="5:13">
      <c r="E552" s="79"/>
      <c r="F552" s="79"/>
      <c r="G552" s="79"/>
      <c r="H552" s="79"/>
      <c r="I552" s="79"/>
      <c r="J552" s="79"/>
      <c r="K552" s="79"/>
      <c r="L552" s="79"/>
      <c r="M552" s="79"/>
    </row>
    <row r="553" spans="5:13">
      <c r="E553" s="79"/>
      <c r="F553" s="79"/>
      <c r="G553" s="79"/>
      <c r="H553" s="79"/>
      <c r="I553" s="79"/>
      <c r="J553" s="79"/>
      <c r="K553" s="79"/>
    </row>
    <row r="554" spans="5:13">
      <c r="E554" s="79"/>
      <c r="F554" s="79"/>
      <c r="G554" s="79"/>
      <c r="H554" s="79"/>
      <c r="I554" s="79"/>
      <c r="J554" s="79"/>
      <c r="K554" s="79"/>
    </row>
    <row r="555" spans="5:13">
      <c r="E555" s="79"/>
      <c r="F555" s="79"/>
      <c r="G555" s="79"/>
      <c r="H555" s="79"/>
      <c r="I555" s="79"/>
      <c r="J555" s="79"/>
      <c r="K555" s="79"/>
    </row>
    <row r="556" spans="5:13">
      <c r="E556" s="79"/>
      <c r="F556" s="79"/>
      <c r="G556" s="79"/>
      <c r="H556" s="79"/>
      <c r="I556" s="79"/>
      <c r="J556" s="79"/>
      <c r="K556" s="79"/>
    </row>
    <row r="557" spans="5:13">
      <c r="E557" s="79"/>
      <c r="F557" s="79"/>
      <c r="G557" s="79"/>
      <c r="H557" s="79"/>
      <c r="I557" s="79"/>
      <c r="J557" s="79"/>
      <c r="K557" s="79"/>
    </row>
    <row r="558" spans="5:13">
      <c r="E558" s="79"/>
      <c r="F558" s="79"/>
      <c r="G558" s="79"/>
      <c r="H558" s="79"/>
      <c r="I558" s="79"/>
      <c r="J558" s="79"/>
      <c r="K558" s="79"/>
    </row>
    <row r="559" spans="5:13">
      <c r="E559" s="79"/>
      <c r="F559" s="79"/>
      <c r="G559" s="79"/>
      <c r="H559" s="79"/>
      <c r="I559" s="79"/>
      <c r="J559" s="79"/>
      <c r="K559" s="79"/>
      <c r="L559" s="79"/>
      <c r="M559" s="79"/>
    </row>
    <row r="560" spans="5:13">
      <c r="E560" s="79"/>
      <c r="F560" s="79"/>
      <c r="G560" s="79"/>
      <c r="H560" s="79"/>
      <c r="I560" s="79"/>
      <c r="J560" s="79"/>
      <c r="K560" s="79"/>
    </row>
    <row r="561" spans="5:13">
      <c r="E561" s="79"/>
      <c r="F561" s="79"/>
      <c r="G561" s="79"/>
      <c r="H561" s="79"/>
      <c r="I561" s="79"/>
      <c r="J561" s="79"/>
      <c r="K561" s="79"/>
    </row>
    <row r="562" spans="5:13">
      <c r="E562" s="79"/>
      <c r="F562" s="79"/>
      <c r="G562" s="79"/>
      <c r="H562" s="79"/>
      <c r="I562" s="79"/>
      <c r="J562" s="79"/>
      <c r="K562" s="79"/>
    </row>
    <row r="563" spans="5:13">
      <c r="E563" s="79"/>
      <c r="F563" s="79"/>
      <c r="G563" s="79"/>
      <c r="H563" s="79"/>
      <c r="I563" s="79"/>
      <c r="J563" s="79"/>
      <c r="K563" s="79"/>
    </row>
    <row r="564" spans="5:13">
      <c r="E564" s="79"/>
      <c r="F564" s="79"/>
      <c r="G564" s="79"/>
      <c r="H564" s="79"/>
      <c r="I564" s="79"/>
      <c r="J564" s="79"/>
      <c r="K564" s="79"/>
    </row>
    <row r="565" spans="5:13">
      <c r="E565" s="79"/>
      <c r="F565" s="79"/>
      <c r="G565" s="79"/>
      <c r="H565" s="79"/>
      <c r="I565" s="79"/>
      <c r="J565" s="79"/>
      <c r="K565" s="79"/>
    </row>
    <row r="566" spans="5:13">
      <c r="E566" s="79"/>
      <c r="F566" s="79"/>
      <c r="G566" s="79"/>
      <c r="H566" s="79"/>
      <c r="I566" s="79"/>
      <c r="J566" s="79"/>
      <c r="K566" s="79"/>
      <c r="L566" s="79"/>
      <c r="M566" s="79"/>
    </row>
    <row r="567" spans="5:13">
      <c r="E567" s="79"/>
      <c r="F567" s="79"/>
      <c r="G567" s="79"/>
      <c r="H567" s="79"/>
      <c r="I567" s="79"/>
      <c r="J567" s="79"/>
      <c r="K567" s="79"/>
    </row>
    <row r="568" spans="5:13">
      <c r="E568" s="79"/>
      <c r="F568" s="79"/>
      <c r="G568" s="79"/>
      <c r="H568" s="79"/>
      <c r="I568" s="79"/>
      <c r="J568" s="79"/>
      <c r="K568" s="79"/>
    </row>
    <row r="569" spans="5:13">
      <c r="E569" s="79"/>
      <c r="F569" s="79"/>
      <c r="G569" s="79"/>
      <c r="H569" s="79"/>
      <c r="I569" s="79"/>
      <c r="J569" s="79"/>
      <c r="K569" s="79"/>
    </row>
    <row r="570" spans="5:13">
      <c r="E570" s="79"/>
      <c r="F570" s="79"/>
      <c r="G570" s="79"/>
      <c r="H570" s="79"/>
      <c r="I570" s="79"/>
      <c r="J570" s="79"/>
      <c r="K570" s="79"/>
    </row>
    <row r="571" spans="5:13">
      <c r="E571" s="79"/>
      <c r="F571" s="79"/>
      <c r="G571" s="79"/>
      <c r="H571" s="79"/>
      <c r="I571" s="79"/>
      <c r="J571" s="79"/>
      <c r="K571" s="79"/>
    </row>
    <row r="572" spans="5:13">
      <c r="E572" s="79"/>
      <c r="F572" s="79"/>
      <c r="G572" s="79"/>
      <c r="H572" s="79"/>
      <c r="I572" s="79"/>
      <c r="J572" s="79"/>
      <c r="K572" s="79"/>
    </row>
    <row r="573" spans="5:13">
      <c r="E573" s="79"/>
      <c r="F573" s="79"/>
      <c r="G573" s="79"/>
      <c r="H573" s="79"/>
      <c r="I573" s="79"/>
      <c r="J573" s="79"/>
      <c r="K573" s="79"/>
      <c r="L573" s="79"/>
      <c r="M573" s="79"/>
    </row>
    <row r="574" spans="5:13">
      <c r="E574" s="79"/>
      <c r="F574" s="79"/>
      <c r="G574" s="79"/>
      <c r="H574" s="79"/>
      <c r="I574" s="79"/>
      <c r="J574" s="79"/>
      <c r="K574" s="79"/>
    </row>
    <row r="575" spans="5:13">
      <c r="E575" s="79"/>
      <c r="F575" s="79"/>
      <c r="G575" s="79"/>
      <c r="H575" s="79"/>
      <c r="I575" s="79"/>
      <c r="J575" s="79"/>
      <c r="K575" s="79"/>
    </row>
    <row r="576" spans="5:13">
      <c r="E576" s="79"/>
      <c r="F576" s="79"/>
      <c r="G576" s="79"/>
      <c r="H576" s="79"/>
      <c r="I576" s="79"/>
      <c r="J576" s="79"/>
      <c r="K576" s="79"/>
    </row>
    <row r="577" spans="5:13">
      <c r="E577" s="79"/>
      <c r="F577" s="79"/>
      <c r="G577" s="79"/>
      <c r="H577" s="79"/>
      <c r="I577" s="79"/>
      <c r="J577" s="79"/>
      <c r="K577" s="79"/>
    </row>
    <row r="578" spans="5:13">
      <c r="E578" s="79"/>
      <c r="F578" s="79"/>
      <c r="G578" s="79"/>
      <c r="H578" s="79"/>
      <c r="I578" s="79"/>
      <c r="J578" s="79"/>
      <c r="K578" s="79"/>
    </row>
    <row r="579" spans="5:13">
      <c r="E579" s="79"/>
      <c r="F579" s="79"/>
      <c r="G579" s="79"/>
      <c r="H579" s="79"/>
      <c r="I579" s="79"/>
      <c r="J579" s="79"/>
      <c r="K579" s="79"/>
    </row>
    <row r="580" spans="5:13">
      <c r="E580" s="79"/>
      <c r="F580" s="79"/>
      <c r="G580" s="79"/>
      <c r="H580" s="79"/>
      <c r="I580" s="79"/>
      <c r="J580" s="79"/>
      <c r="K580" s="79"/>
      <c r="L580" s="79"/>
      <c r="M580" s="79"/>
    </row>
    <row r="581" spans="5:13">
      <c r="E581" s="79"/>
      <c r="F581" s="79"/>
      <c r="G581" s="79"/>
      <c r="H581" s="79"/>
      <c r="I581" s="79"/>
      <c r="J581" s="79"/>
      <c r="K581" s="79"/>
    </row>
    <row r="582" spans="5:13">
      <c r="E582" s="79"/>
      <c r="F582" s="79"/>
      <c r="G582" s="79"/>
      <c r="H582" s="79"/>
      <c r="I582" s="79"/>
      <c r="J582" s="79"/>
      <c r="K582" s="79"/>
    </row>
    <row r="583" spans="5:13">
      <c r="E583" s="79"/>
      <c r="F583" s="79"/>
      <c r="G583" s="79"/>
      <c r="H583" s="79"/>
      <c r="I583" s="79"/>
      <c r="J583" s="79"/>
      <c r="K583" s="79"/>
    </row>
    <row r="584" spans="5:13">
      <c r="E584" s="79"/>
      <c r="F584" s="79"/>
      <c r="G584" s="79"/>
      <c r="H584" s="79"/>
      <c r="I584" s="79"/>
      <c r="J584" s="79"/>
      <c r="K584" s="79"/>
    </row>
    <row r="585" spans="5:13">
      <c r="E585" s="79"/>
      <c r="F585" s="79"/>
      <c r="G585" s="79"/>
      <c r="H585" s="79"/>
      <c r="I585" s="79"/>
      <c r="J585" s="79"/>
      <c r="K585" s="79"/>
    </row>
    <row r="586" spans="5:13">
      <c r="E586" s="79"/>
      <c r="F586" s="79"/>
      <c r="G586" s="79"/>
      <c r="H586" s="79"/>
      <c r="I586" s="79"/>
      <c r="J586" s="79"/>
      <c r="K586" s="79"/>
    </row>
    <row r="587" spans="5:13">
      <c r="E587" s="79"/>
      <c r="F587" s="79"/>
      <c r="G587" s="79"/>
      <c r="H587" s="79"/>
      <c r="I587" s="79"/>
      <c r="J587" s="79"/>
      <c r="K587" s="79"/>
      <c r="L587" s="79"/>
      <c r="M587" s="79"/>
    </row>
    <row r="588" spans="5:13">
      <c r="E588" s="79"/>
      <c r="F588" s="79"/>
      <c r="G588" s="79"/>
      <c r="H588" s="79"/>
      <c r="I588" s="79"/>
      <c r="J588" s="79"/>
      <c r="K588" s="79"/>
    </row>
    <row r="589" spans="5:13">
      <c r="E589" s="79"/>
      <c r="F589" s="79"/>
      <c r="G589" s="79"/>
      <c r="H589" s="79"/>
      <c r="I589" s="79"/>
      <c r="J589" s="79"/>
      <c r="K589" s="79"/>
    </row>
    <row r="590" spans="5:13">
      <c r="E590" s="79"/>
      <c r="F590" s="79"/>
      <c r="G590" s="79"/>
      <c r="H590" s="79"/>
      <c r="I590" s="79"/>
      <c r="J590" s="79"/>
      <c r="K590" s="79"/>
    </row>
    <row r="591" spans="5:13">
      <c r="E591" s="79"/>
      <c r="F591" s="79"/>
      <c r="G591" s="79"/>
      <c r="H591" s="79"/>
      <c r="I591" s="79"/>
      <c r="J591" s="79"/>
      <c r="K591" s="79"/>
    </row>
    <row r="592" spans="5:13">
      <c r="E592" s="79"/>
      <c r="F592" s="79"/>
      <c r="G592" s="79"/>
      <c r="H592" s="79"/>
      <c r="I592" s="79"/>
      <c r="J592" s="79"/>
      <c r="K592" s="79"/>
    </row>
    <row r="593" spans="5:13">
      <c r="E593" s="79"/>
      <c r="F593" s="79"/>
      <c r="G593" s="79"/>
      <c r="H593" s="79"/>
      <c r="I593" s="79"/>
      <c r="J593" s="79"/>
      <c r="K593" s="79"/>
    </row>
    <row r="594" spans="5:13">
      <c r="E594" s="79"/>
      <c r="F594" s="79"/>
      <c r="G594" s="79"/>
      <c r="H594" s="79"/>
      <c r="I594" s="79"/>
      <c r="J594" s="79"/>
      <c r="K594" s="79"/>
      <c r="L594" s="79"/>
      <c r="M594" s="79"/>
    </row>
    <row r="595" spans="5:13">
      <c r="E595" s="79"/>
      <c r="F595" s="79"/>
      <c r="G595" s="79"/>
      <c r="H595" s="79"/>
      <c r="I595" s="79"/>
      <c r="J595" s="79"/>
      <c r="K595" s="79"/>
    </row>
    <row r="596" spans="5:13">
      <c r="E596" s="79"/>
      <c r="F596" s="79"/>
      <c r="G596" s="79"/>
      <c r="H596" s="79"/>
      <c r="I596" s="79"/>
      <c r="J596" s="79"/>
      <c r="K596" s="79"/>
    </row>
    <row r="597" spans="5:13">
      <c r="E597" s="79"/>
      <c r="F597" s="79"/>
      <c r="G597" s="79"/>
      <c r="H597" s="79"/>
      <c r="I597" s="79"/>
      <c r="J597" s="79"/>
      <c r="K597" s="79"/>
    </row>
    <row r="598" spans="5:13">
      <c r="E598" s="79"/>
      <c r="F598" s="79"/>
      <c r="G598" s="79"/>
      <c r="H598" s="79"/>
      <c r="I598" s="79"/>
      <c r="J598" s="79"/>
      <c r="K598" s="79"/>
    </row>
    <row r="599" spans="5:13">
      <c r="E599" s="79"/>
      <c r="F599" s="79"/>
      <c r="G599" s="79"/>
      <c r="H599" s="79"/>
      <c r="I599" s="79"/>
      <c r="J599" s="79"/>
      <c r="K599" s="79"/>
    </row>
    <row r="600" spans="5:13">
      <c r="E600" s="79"/>
      <c r="F600" s="79"/>
      <c r="G600" s="79"/>
      <c r="H600" s="79"/>
      <c r="I600" s="79"/>
      <c r="J600" s="79"/>
      <c r="K600" s="79"/>
    </row>
    <row r="601" spans="5:13">
      <c r="E601" s="79"/>
      <c r="F601" s="79"/>
      <c r="G601" s="79"/>
      <c r="H601" s="79"/>
      <c r="I601" s="79"/>
      <c r="J601" s="79"/>
      <c r="K601" s="79"/>
      <c r="L601" s="79"/>
      <c r="M601" s="79"/>
    </row>
    <row r="602" spans="5:13">
      <c r="E602" s="79"/>
      <c r="F602" s="79"/>
      <c r="G602" s="79"/>
      <c r="H602" s="79"/>
      <c r="I602" s="79"/>
      <c r="J602" s="79"/>
      <c r="K602" s="79"/>
    </row>
    <row r="603" spans="5:13">
      <c r="E603" s="79"/>
      <c r="F603" s="79"/>
      <c r="G603" s="79"/>
      <c r="H603" s="79"/>
      <c r="I603" s="79"/>
      <c r="J603" s="79"/>
      <c r="K603" s="79"/>
    </row>
    <row r="604" spans="5:13">
      <c r="E604" s="79"/>
      <c r="F604" s="79"/>
      <c r="G604" s="79"/>
      <c r="H604" s="79"/>
      <c r="I604" s="79"/>
      <c r="J604" s="79"/>
      <c r="K604" s="79"/>
    </row>
    <row r="605" spans="5:13">
      <c r="E605" s="79"/>
      <c r="F605" s="79"/>
      <c r="G605" s="79"/>
      <c r="H605" s="79"/>
      <c r="I605" s="79"/>
      <c r="J605" s="79"/>
      <c r="K605" s="79"/>
    </row>
    <row r="606" spans="5:13">
      <c r="E606" s="79"/>
      <c r="F606" s="79"/>
      <c r="G606" s="79"/>
      <c r="H606" s="79"/>
      <c r="I606" s="79"/>
      <c r="J606" s="79"/>
      <c r="K606" s="79"/>
    </row>
    <row r="607" spans="5:13">
      <c r="E607" s="79"/>
      <c r="F607" s="79"/>
      <c r="G607" s="79"/>
      <c r="H607" s="79"/>
      <c r="I607" s="79"/>
      <c r="J607" s="79"/>
      <c r="K607" s="79"/>
    </row>
    <row r="608" spans="5:13">
      <c r="E608" s="79"/>
      <c r="F608" s="79"/>
      <c r="G608" s="79"/>
      <c r="H608" s="79"/>
      <c r="I608" s="79"/>
      <c r="J608" s="79"/>
      <c r="K608" s="79"/>
      <c r="L608" s="79"/>
      <c r="M608" s="79"/>
    </row>
    <row r="609" spans="5:13">
      <c r="E609" s="79"/>
      <c r="F609" s="79"/>
      <c r="G609" s="79"/>
      <c r="H609" s="79"/>
      <c r="I609" s="79"/>
      <c r="J609" s="79"/>
      <c r="K609" s="79"/>
    </row>
    <row r="610" spans="5:13">
      <c r="E610" s="79"/>
      <c r="F610" s="79"/>
      <c r="G610" s="79"/>
      <c r="H610" s="79"/>
      <c r="I610" s="79"/>
      <c r="J610" s="79"/>
      <c r="K610" s="79"/>
    </row>
    <row r="611" spans="5:13">
      <c r="E611" s="79"/>
      <c r="F611" s="79"/>
      <c r="G611" s="79"/>
      <c r="H611" s="79"/>
      <c r="I611" s="79"/>
      <c r="J611" s="79"/>
      <c r="K611" s="79"/>
    </row>
    <row r="612" spans="5:13">
      <c r="E612" s="79"/>
      <c r="F612" s="79"/>
      <c r="G612" s="79"/>
      <c r="H612" s="79"/>
      <c r="I612" s="79"/>
      <c r="J612" s="79"/>
      <c r="K612" s="79"/>
    </row>
    <row r="613" spans="5:13">
      <c r="E613" s="79"/>
      <c r="F613" s="79"/>
      <c r="G613" s="79"/>
      <c r="H613" s="79"/>
      <c r="I613" s="79"/>
      <c r="J613" s="79"/>
      <c r="K613" s="79"/>
    </row>
    <row r="614" spans="5:13">
      <c r="E614" s="79"/>
      <c r="F614" s="79"/>
      <c r="G614" s="79"/>
      <c r="H614" s="79"/>
      <c r="I614" s="79"/>
      <c r="J614" s="79"/>
      <c r="K614" s="79"/>
    </row>
    <row r="615" spans="5:13">
      <c r="E615" s="79"/>
      <c r="F615" s="79"/>
      <c r="G615" s="79"/>
      <c r="H615" s="79"/>
      <c r="I615" s="79"/>
      <c r="J615" s="79"/>
      <c r="K615" s="79"/>
      <c r="L615" s="79"/>
      <c r="M615" s="79"/>
    </row>
    <row r="616" spans="5:13">
      <c r="E616" s="79"/>
      <c r="F616" s="79"/>
      <c r="G616" s="79"/>
      <c r="H616" s="79"/>
      <c r="I616" s="79"/>
      <c r="J616" s="79"/>
      <c r="K616" s="79"/>
    </row>
    <row r="617" spans="5:13">
      <c r="E617" s="79"/>
      <c r="F617" s="79"/>
      <c r="G617" s="79"/>
      <c r="H617" s="79"/>
      <c r="I617" s="79"/>
      <c r="J617" s="79"/>
      <c r="K617" s="79"/>
    </row>
    <row r="618" spans="5:13">
      <c r="E618" s="79"/>
      <c r="F618" s="79"/>
      <c r="G618" s="79"/>
      <c r="H618" s="79"/>
      <c r="I618" s="79"/>
      <c r="J618" s="79"/>
      <c r="K618" s="79"/>
    </row>
    <row r="619" spans="5:13">
      <c r="E619" s="79"/>
      <c r="F619" s="79"/>
      <c r="G619" s="79"/>
      <c r="H619" s="79"/>
      <c r="I619" s="79"/>
      <c r="J619" s="79"/>
      <c r="K619" s="79"/>
    </row>
    <row r="620" spans="5:13">
      <c r="E620" s="79"/>
      <c r="F620" s="79"/>
      <c r="G620" s="79"/>
      <c r="H620" s="79"/>
      <c r="I620" s="79"/>
      <c r="J620" s="79"/>
      <c r="K620" s="79"/>
    </row>
    <row r="621" spans="5:13">
      <c r="E621" s="79"/>
      <c r="F621" s="79"/>
      <c r="G621" s="79"/>
      <c r="H621" s="79"/>
      <c r="I621" s="79"/>
      <c r="J621" s="79"/>
      <c r="K621" s="79"/>
    </row>
    <row r="622" spans="5:13">
      <c r="E622" s="79"/>
      <c r="F622" s="79"/>
      <c r="G622" s="79"/>
      <c r="H622" s="79"/>
      <c r="I622" s="79"/>
      <c r="J622" s="79"/>
      <c r="K622" s="79"/>
      <c r="L622" s="79"/>
      <c r="M622" s="79"/>
    </row>
    <row r="623" spans="5:13">
      <c r="E623" s="79"/>
      <c r="F623" s="79"/>
      <c r="G623" s="79"/>
      <c r="H623" s="79"/>
      <c r="I623" s="79"/>
      <c r="J623" s="79"/>
      <c r="K623" s="79"/>
    </row>
    <row r="624" spans="5:13">
      <c r="E624" s="79"/>
      <c r="F624" s="79"/>
      <c r="G624" s="79"/>
      <c r="H624" s="79"/>
      <c r="I624" s="79"/>
      <c r="J624" s="79"/>
      <c r="K624" s="79"/>
    </row>
    <row r="625" spans="5:13">
      <c r="E625" s="79"/>
      <c r="F625" s="79"/>
      <c r="G625" s="79"/>
      <c r="H625" s="79"/>
      <c r="I625" s="79"/>
      <c r="J625" s="79"/>
      <c r="K625" s="79"/>
    </row>
    <row r="626" spans="5:13">
      <c r="E626" s="79"/>
      <c r="F626" s="79"/>
      <c r="G626" s="79"/>
      <c r="H626" s="79"/>
      <c r="I626" s="79"/>
      <c r="J626" s="79"/>
      <c r="K626" s="79"/>
    </row>
    <row r="627" spans="5:13">
      <c r="E627" s="79"/>
      <c r="F627" s="79"/>
      <c r="G627" s="79"/>
      <c r="H627" s="79"/>
      <c r="I627" s="79"/>
      <c r="J627" s="79"/>
      <c r="K627" s="79"/>
    </row>
    <row r="628" spans="5:13">
      <c r="E628" s="79"/>
      <c r="F628" s="79"/>
      <c r="G628" s="79"/>
      <c r="H628" s="79"/>
      <c r="I628" s="79"/>
      <c r="J628" s="79"/>
      <c r="K628" s="79"/>
    </row>
    <row r="629" spans="5:13">
      <c r="E629" s="79"/>
      <c r="F629" s="79"/>
      <c r="G629" s="79"/>
      <c r="H629" s="79"/>
      <c r="I629" s="79"/>
      <c r="J629" s="79"/>
      <c r="K629" s="79"/>
      <c r="L629" s="79"/>
      <c r="M629" s="79"/>
    </row>
    <row r="630" spans="5:13">
      <c r="E630" s="79"/>
      <c r="F630" s="79"/>
      <c r="G630" s="79"/>
      <c r="H630" s="79"/>
      <c r="I630" s="79"/>
      <c r="J630" s="79"/>
      <c r="K630" s="79"/>
    </row>
    <row r="631" spans="5:13">
      <c r="E631" s="79"/>
      <c r="F631" s="79"/>
      <c r="G631" s="79"/>
      <c r="H631" s="79"/>
      <c r="I631" s="79"/>
      <c r="J631" s="79"/>
      <c r="K631" s="79"/>
    </row>
    <row r="632" spans="5:13">
      <c r="E632" s="79"/>
      <c r="F632" s="79"/>
      <c r="G632" s="79"/>
      <c r="H632" s="79"/>
      <c r="I632" s="79"/>
      <c r="J632" s="79"/>
      <c r="K632" s="79"/>
    </row>
    <row r="633" spans="5:13">
      <c r="E633" s="79"/>
      <c r="F633" s="79"/>
      <c r="G633" s="79"/>
      <c r="H633" s="79"/>
      <c r="I633" s="79"/>
      <c r="J633" s="79"/>
      <c r="K633" s="79"/>
    </row>
    <row r="634" spans="5:13">
      <c r="E634" s="79"/>
      <c r="F634" s="79"/>
      <c r="G634" s="79"/>
      <c r="H634" s="79"/>
      <c r="I634" s="79"/>
      <c r="J634" s="79"/>
      <c r="K634" s="79"/>
    </row>
    <row r="635" spans="5:13">
      <c r="E635" s="79"/>
      <c r="F635" s="79"/>
      <c r="G635" s="79"/>
      <c r="H635" s="79"/>
      <c r="I635" s="79"/>
      <c r="J635" s="79"/>
      <c r="K635" s="79"/>
    </row>
    <row r="636" spans="5:13">
      <c r="E636" s="79"/>
      <c r="F636" s="79"/>
      <c r="G636" s="79"/>
      <c r="H636" s="79"/>
      <c r="I636" s="79"/>
      <c r="J636" s="79"/>
      <c r="K636" s="79"/>
      <c r="L636" s="79"/>
      <c r="M636" s="79"/>
    </row>
    <row r="637" spans="5:13">
      <c r="E637" s="79"/>
      <c r="F637" s="79"/>
      <c r="G637" s="79"/>
      <c r="H637" s="79"/>
      <c r="I637" s="79"/>
      <c r="J637" s="79"/>
      <c r="K637" s="79"/>
    </row>
    <row r="638" spans="5:13">
      <c r="E638" s="79"/>
      <c r="F638" s="79"/>
      <c r="G638" s="79"/>
      <c r="H638" s="79"/>
      <c r="I638" s="79"/>
      <c r="J638" s="79"/>
      <c r="K638" s="79"/>
    </row>
    <row r="639" spans="5:13">
      <c r="E639" s="79"/>
      <c r="F639" s="79"/>
      <c r="G639" s="79"/>
      <c r="H639" s="79"/>
      <c r="I639" s="79"/>
      <c r="J639" s="79"/>
      <c r="K639" s="79"/>
    </row>
    <row r="640" spans="5:13">
      <c r="E640" s="79"/>
      <c r="F640" s="79"/>
      <c r="G640" s="79"/>
      <c r="H640" s="79"/>
      <c r="I640" s="79"/>
      <c r="J640" s="79"/>
      <c r="K640" s="79"/>
    </row>
    <row r="641" spans="5:13">
      <c r="E641" s="79"/>
      <c r="F641" s="79"/>
      <c r="G641" s="79"/>
      <c r="H641" s="79"/>
      <c r="I641" s="79"/>
      <c r="J641" s="79"/>
      <c r="K641" s="79"/>
    </row>
    <row r="642" spans="5:13">
      <c r="E642" s="79"/>
      <c r="F642" s="79"/>
      <c r="G642" s="79"/>
      <c r="H642" s="79"/>
      <c r="I642" s="79"/>
      <c r="J642" s="79"/>
      <c r="K642" s="79"/>
    </row>
    <row r="643" spans="5:13">
      <c r="E643" s="79"/>
      <c r="F643" s="79"/>
      <c r="G643" s="79"/>
      <c r="H643" s="79"/>
      <c r="I643" s="79"/>
      <c r="J643" s="79"/>
      <c r="K643" s="79"/>
      <c r="L643" s="79"/>
      <c r="M643" s="79"/>
    </row>
    <row r="644" spans="5:13">
      <c r="E644" s="79"/>
      <c r="F644" s="79"/>
      <c r="G644" s="79"/>
      <c r="H644" s="79"/>
      <c r="I644" s="79"/>
      <c r="J644" s="79"/>
      <c r="K644" s="79"/>
    </row>
    <row r="645" spans="5:13">
      <c r="E645" s="79"/>
      <c r="F645" s="79"/>
      <c r="G645" s="79"/>
      <c r="H645" s="79"/>
      <c r="I645" s="79"/>
      <c r="J645" s="79"/>
      <c r="K645" s="79"/>
    </row>
    <row r="646" spans="5:13">
      <c r="E646" s="79"/>
      <c r="F646" s="79"/>
      <c r="G646" s="79"/>
      <c r="H646" s="79"/>
      <c r="I646" s="79"/>
      <c r="J646" s="79"/>
      <c r="K646" s="79"/>
    </row>
    <row r="647" spans="5:13">
      <c r="E647" s="79"/>
      <c r="F647" s="79"/>
      <c r="G647" s="79"/>
      <c r="H647" s="79"/>
      <c r="I647" s="79"/>
      <c r="J647" s="79"/>
      <c r="K647" s="79"/>
    </row>
    <row r="648" spans="5:13">
      <c r="E648" s="79"/>
      <c r="F648" s="79"/>
      <c r="G648" s="79"/>
      <c r="H648" s="79"/>
      <c r="I648" s="79"/>
      <c r="J648" s="79"/>
      <c r="K648" s="79"/>
    </row>
    <row r="649" spans="5:13">
      <c r="E649" s="79"/>
      <c r="F649" s="79"/>
      <c r="G649" s="79"/>
      <c r="H649" s="79"/>
      <c r="I649" s="79"/>
      <c r="J649" s="79"/>
      <c r="K649" s="79"/>
    </row>
    <row r="650" spans="5:13">
      <c r="E650" s="79"/>
      <c r="F650" s="79"/>
      <c r="G650" s="79"/>
      <c r="H650" s="79"/>
      <c r="I650" s="79"/>
      <c r="J650" s="79"/>
      <c r="K650" s="79"/>
      <c r="L650" s="79"/>
      <c r="M650" s="79"/>
    </row>
    <row r="651" spans="5:13">
      <c r="E651" s="79"/>
      <c r="F651" s="79"/>
      <c r="G651" s="79"/>
      <c r="H651" s="79"/>
      <c r="I651" s="79"/>
      <c r="J651" s="79"/>
      <c r="K651" s="79"/>
    </row>
    <row r="652" spans="5:13">
      <c r="E652" s="79"/>
      <c r="F652" s="79"/>
      <c r="G652" s="79"/>
      <c r="H652" s="79"/>
      <c r="I652" s="79"/>
      <c r="J652" s="79"/>
      <c r="K652" s="79"/>
    </row>
    <row r="653" spans="5:13">
      <c r="E653" s="79"/>
      <c r="F653" s="79"/>
      <c r="G653" s="79"/>
      <c r="H653" s="79"/>
      <c r="I653" s="79"/>
      <c r="J653" s="79"/>
      <c r="K653" s="79"/>
    </row>
    <row r="654" spans="5:13">
      <c r="E654" s="79"/>
      <c r="F654" s="79"/>
      <c r="G654" s="79"/>
      <c r="H654" s="79"/>
      <c r="I654" s="79"/>
      <c r="J654" s="79"/>
      <c r="K654" s="79"/>
    </row>
    <row r="655" spans="5:13">
      <c r="E655" s="79"/>
      <c r="F655" s="79"/>
      <c r="G655" s="79"/>
      <c r="H655" s="79"/>
      <c r="I655" s="79"/>
      <c r="J655" s="79"/>
      <c r="K655" s="79"/>
    </row>
    <row r="656" spans="5:13">
      <c r="E656" s="79"/>
      <c r="F656" s="79"/>
      <c r="G656" s="79"/>
      <c r="H656" s="79"/>
      <c r="I656" s="79"/>
      <c r="J656" s="79"/>
      <c r="K656" s="79"/>
    </row>
    <row r="657" spans="5:13">
      <c r="E657" s="79"/>
      <c r="F657" s="79"/>
      <c r="G657" s="79"/>
      <c r="H657" s="79"/>
      <c r="I657" s="79"/>
      <c r="J657" s="79"/>
      <c r="K657" s="79"/>
      <c r="L657" s="79"/>
      <c r="M657" s="79"/>
    </row>
    <row r="658" spans="5:13">
      <c r="E658" s="79"/>
      <c r="F658" s="79"/>
      <c r="G658" s="79"/>
      <c r="H658" s="79"/>
      <c r="I658" s="79"/>
      <c r="J658" s="79"/>
      <c r="K658" s="79"/>
    </row>
    <row r="659" spans="5:13">
      <c r="E659" s="79"/>
      <c r="F659" s="79"/>
      <c r="G659" s="79"/>
      <c r="H659" s="79"/>
      <c r="I659" s="79"/>
      <c r="J659" s="79"/>
      <c r="K659" s="79"/>
    </row>
    <row r="660" spans="5:13">
      <c r="E660" s="79"/>
      <c r="F660" s="79"/>
      <c r="G660" s="79"/>
      <c r="H660" s="79"/>
      <c r="I660" s="79"/>
      <c r="J660" s="79"/>
      <c r="K660" s="79"/>
    </row>
    <row r="661" spans="5:13">
      <c r="E661" s="79"/>
      <c r="F661" s="79"/>
      <c r="G661" s="79"/>
      <c r="H661" s="79"/>
      <c r="I661" s="79"/>
      <c r="J661" s="79"/>
      <c r="K661" s="79"/>
    </row>
    <row r="662" spans="5:13">
      <c r="E662" s="79"/>
      <c r="F662" s="79"/>
      <c r="G662" s="79"/>
      <c r="H662" s="79"/>
      <c r="I662" s="79"/>
      <c r="J662" s="79"/>
      <c r="K662" s="79"/>
    </row>
    <row r="663" spans="5:13">
      <c r="E663" s="79"/>
      <c r="F663" s="79"/>
      <c r="G663" s="79"/>
      <c r="H663" s="79"/>
      <c r="I663" s="79"/>
      <c r="J663" s="79"/>
      <c r="K663" s="79"/>
    </row>
    <row r="664" spans="5:13">
      <c r="E664" s="79"/>
      <c r="F664" s="79"/>
      <c r="G664" s="79"/>
      <c r="H664" s="79"/>
      <c r="I664" s="79"/>
      <c r="J664" s="79"/>
      <c r="K664" s="79"/>
      <c r="L664" s="79"/>
      <c r="M664" s="79"/>
    </row>
    <row r="665" spans="5:13">
      <c r="E665" s="79"/>
      <c r="F665" s="79"/>
      <c r="G665" s="79"/>
      <c r="H665" s="79"/>
      <c r="I665" s="79"/>
      <c r="J665" s="79"/>
      <c r="K665" s="79"/>
    </row>
    <row r="666" spans="5:13">
      <c r="E666" s="79"/>
      <c r="F666" s="79"/>
      <c r="G666" s="79"/>
      <c r="H666" s="79"/>
      <c r="I666" s="79"/>
      <c r="J666" s="79"/>
      <c r="K666" s="79"/>
    </row>
    <row r="667" spans="5:13">
      <c r="E667" s="79"/>
      <c r="F667" s="79"/>
      <c r="G667" s="79"/>
      <c r="H667" s="79"/>
      <c r="I667" s="79"/>
      <c r="J667" s="79"/>
      <c r="K667" s="79"/>
    </row>
    <row r="668" spans="5:13">
      <c r="E668" s="79"/>
      <c r="F668" s="79"/>
      <c r="G668" s="79"/>
      <c r="H668" s="79"/>
      <c r="I668" s="79"/>
      <c r="J668" s="79"/>
      <c r="K668" s="79"/>
    </row>
    <row r="669" spans="5:13">
      <c r="E669" s="79"/>
      <c r="F669" s="79"/>
      <c r="G669" s="79"/>
      <c r="H669" s="79"/>
      <c r="I669" s="79"/>
      <c r="J669" s="79"/>
      <c r="K669" s="79"/>
    </row>
    <row r="670" spans="5:13">
      <c r="E670" s="79"/>
      <c r="F670" s="79"/>
      <c r="G670" s="79"/>
      <c r="H670" s="79"/>
      <c r="I670" s="79"/>
      <c r="J670" s="79"/>
      <c r="K670" s="79"/>
    </row>
    <row r="671" spans="5:13">
      <c r="E671" s="79"/>
      <c r="F671" s="79"/>
      <c r="G671" s="79"/>
      <c r="H671" s="79"/>
      <c r="I671" s="79"/>
      <c r="J671" s="79"/>
      <c r="K671" s="79"/>
      <c r="L671" s="79"/>
      <c r="M671" s="79"/>
    </row>
    <row r="672" spans="5:13">
      <c r="E672" s="79"/>
      <c r="F672" s="79"/>
      <c r="G672" s="79"/>
      <c r="H672" s="79"/>
      <c r="I672" s="79"/>
      <c r="J672" s="79"/>
      <c r="K672" s="79"/>
    </row>
    <row r="673" spans="5:13">
      <c r="E673" s="79"/>
      <c r="F673" s="79"/>
      <c r="G673" s="79"/>
      <c r="H673" s="79"/>
      <c r="I673" s="79"/>
      <c r="J673" s="79"/>
      <c r="K673" s="79"/>
    </row>
    <row r="674" spans="5:13">
      <c r="E674" s="79"/>
      <c r="F674" s="79"/>
      <c r="G674" s="79"/>
      <c r="H674" s="79"/>
      <c r="I674" s="79"/>
      <c r="J674" s="79"/>
      <c r="K674" s="79"/>
    </row>
    <row r="675" spans="5:13">
      <c r="E675" s="79"/>
      <c r="F675" s="79"/>
      <c r="G675" s="79"/>
      <c r="H675" s="79"/>
      <c r="I675" s="79"/>
      <c r="J675" s="79"/>
      <c r="K675" s="79"/>
    </row>
    <row r="676" spans="5:13">
      <c r="E676" s="79"/>
      <c r="F676" s="79"/>
      <c r="G676" s="79"/>
      <c r="H676" s="79"/>
      <c r="I676" s="79"/>
      <c r="J676" s="79"/>
      <c r="K676" s="79"/>
    </row>
    <row r="677" spans="5:13">
      <c r="E677" s="79"/>
      <c r="F677" s="79"/>
      <c r="G677" s="79"/>
      <c r="H677" s="79"/>
      <c r="I677" s="79"/>
      <c r="J677" s="79"/>
      <c r="K677" s="79"/>
    </row>
    <row r="678" spans="5:13">
      <c r="E678" s="79"/>
      <c r="F678" s="79"/>
      <c r="G678" s="79"/>
      <c r="H678" s="79"/>
      <c r="I678" s="79"/>
      <c r="J678" s="79"/>
      <c r="K678" s="79"/>
      <c r="L678" s="79"/>
      <c r="M678" s="79"/>
    </row>
    <row r="679" spans="5:13">
      <c r="E679" s="79"/>
      <c r="F679" s="79"/>
      <c r="G679" s="79"/>
      <c r="H679" s="79"/>
      <c r="I679" s="79"/>
      <c r="J679" s="79"/>
      <c r="K679" s="79"/>
    </row>
    <row r="680" spans="5:13">
      <c r="E680" s="79"/>
      <c r="F680" s="79"/>
      <c r="G680" s="79"/>
      <c r="H680" s="79"/>
      <c r="I680" s="79"/>
      <c r="J680" s="79"/>
      <c r="K680" s="79"/>
    </row>
    <row r="681" spans="5:13">
      <c r="E681" s="79"/>
      <c r="F681" s="79"/>
      <c r="G681" s="79"/>
      <c r="H681" s="79"/>
      <c r="I681" s="79"/>
      <c r="J681" s="79"/>
      <c r="K681" s="79"/>
    </row>
    <row r="682" spans="5:13">
      <c r="E682" s="79"/>
      <c r="F682" s="79"/>
      <c r="G682" s="79"/>
      <c r="H682" s="79"/>
      <c r="I682" s="79"/>
      <c r="J682" s="79"/>
      <c r="K682" s="79"/>
    </row>
    <row r="683" spans="5:13">
      <c r="E683" s="79"/>
      <c r="F683" s="79"/>
      <c r="G683" s="79"/>
      <c r="H683" s="79"/>
      <c r="I683" s="79"/>
      <c r="J683" s="79"/>
      <c r="K683" s="79"/>
    </row>
    <row r="684" spans="5:13">
      <c r="E684" s="79"/>
      <c r="F684" s="79"/>
      <c r="G684" s="79"/>
      <c r="H684" s="79"/>
      <c r="I684" s="79"/>
      <c r="J684" s="79"/>
      <c r="K684" s="79"/>
    </row>
    <row r="685" spans="5:13">
      <c r="E685" s="79"/>
      <c r="F685" s="79"/>
      <c r="G685" s="79"/>
      <c r="H685" s="79"/>
      <c r="I685" s="79"/>
      <c r="J685" s="79"/>
      <c r="K685" s="79"/>
    </row>
    <row r="686" spans="5:13">
      <c r="E686" s="79"/>
      <c r="F686" s="79"/>
      <c r="G686" s="79"/>
      <c r="H686" s="79"/>
      <c r="I686" s="79"/>
      <c r="J686" s="79"/>
      <c r="K686" s="79"/>
    </row>
    <row r="687" spans="5:13">
      <c r="E687" s="79"/>
      <c r="F687" s="79"/>
      <c r="G687" s="79"/>
      <c r="H687" s="79"/>
      <c r="I687" s="79"/>
      <c r="J687" s="79"/>
      <c r="K687" s="79"/>
    </row>
    <row r="688" spans="5:13">
      <c r="E688" s="79"/>
      <c r="F688" s="79"/>
      <c r="G688" s="79"/>
      <c r="H688" s="79"/>
      <c r="I688" s="79"/>
      <c r="J688" s="79"/>
      <c r="K688" s="79"/>
    </row>
    <row r="689" spans="5:13">
      <c r="E689" s="79"/>
      <c r="F689" s="79"/>
      <c r="G689" s="79"/>
      <c r="H689" s="79"/>
      <c r="I689" s="79"/>
      <c r="J689" s="79"/>
      <c r="K689" s="79"/>
    </row>
    <row r="690" spans="5:13">
      <c r="E690" s="79"/>
      <c r="F690" s="79"/>
      <c r="G690" s="79"/>
      <c r="H690" s="79"/>
      <c r="I690" s="79"/>
      <c r="J690" s="79"/>
      <c r="K690" s="79"/>
    </row>
    <row r="691" spans="5:13">
      <c r="E691" s="79"/>
      <c r="F691" s="79"/>
      <c r="G691" s="79"/>
      <c r="H691" s="79"/>
      <c r="I691" s="79"/>
      <c r="J691" s="79"/>
      <c r="K691" s="79"/>
    </row>
    <row r="692" spans="5:13">
      <c r="E692" s="79"/>
      <c r="F692" s="79"/>
      <c r="G692" s="79"/>
      <c r="H692" s="79"/>
      <c r="I692" s="79"/>
      <c r="J692" s="79"/>
      <c r="K692" s="79"/>
      <c r="L692" s="79"/>
      <c r="M692" s="79"/>
    </row>
    <row r="693" spans="5:13">
      <c r="E693" s="79"/>
      <c r="F693" s="79"/>
      <c r="G693" s="79"/>
      <c r="H693" s="79"/>
      <c r="I693" s="79"/>
      <c r="J693" s="79"/>
      <c r="K693" s="79"/>
    </row>
    <row r="694" spans="5:13">
      <c r="E694" s="79"/>
      <c r="F694" s="79"/>
      <c r="G694" s="79"/>
      <c r="H694" s="79"/>
      <c r="I694" s="79"/>
      <c r="J694" s="79"/>
      <c r="K694" s="79"/>
    </row>
    <row r="695" spans="5:13">
      <c r="E695" s="79"/>
      <c r="F695" s="79"/>
      <c r="G695" s="79"/>
      <c r="H695" s="79"/>
      <c r="I695" s="79"/>
      <c r="J695" s="79"/>
      <c r="K695" s="79"/>
    </row>
    <row r="696" spans="5:13">
      <c r="E696" s="79"/>
      <c r="F696" s="79"/>
      <c r="G696" s="79"/>
      <c r="H696" s="79"/>
      <c r="I696" s="79"/>
      <c r="J696" s="79"/>
      <c r="K696" s="79"/>
    </row>
    <row r="697" spans="5:13">
      <c r="E697" s="79"/>
      <c r="F697" s="79"/>
      <c r="G697" s="79"/>
      <c r="H697" s="79"/>
      <c r="I697" s="79"/>
      <c r="J697" s="79"/>
      <c r="K697" s="79"/>
    </row>
    <row r="698" spans="5:13">
      <c r="E698" s="79"/>
      <c r="F698" s="79"/>
      <c r="G698" s="79"/>
      <c r="H698" s="79"/>
      <c r="I698" s="79"/>
      <c r="J698" s="79"/>
      <c r="K698" s="79"/>
    </row>
    <row r="699" spans="5:13">
      <c r="E699" s="79"/>
      <c r="F699" s="79"/>
      <c r="G699" s="79"/>
      <c r="H699" s="79"/>
      <c r="I699" s="79"/>
      <c r="J699" s="79"/>
      <c r="K699" s="79"/>
      <c r="L699" s="79"/>
      <c r="M699" s="79"/>
    </row>
    <row r="700" spans="5:13">
      <c r="E700" s="79"/>
      <c r="F700" s="79"/>
      <c r="G700" s="79"/>
      <c r="H700" s="79"/>
      <c r="I700" s="79"/>
      <c r="J700" s="79"/>
      <c r="K700" s="79"/>
    </row>
    <row r="701" spans="5:13">
      <c r="E701" s="79"/>
      <c r="F701" s="79"/>
      <c r="G701" s="79"/>
      <c r="H701" s="79"/>
      <c r="I701" s="79"/>
      <c r="J701" s="79"/>
      <c r="K701" s="79"/>
    </row>
    <row r="702" spans="5:13">
      <c r="E702" s="79"/>
      <c r="F702" s="79"/>
      <c r="G702" s="79"/>
      <c r="H702" s="79"/>
      <c r="I702" s="79"/>
      <c r="J702" s="79"/>
      <c r="K702" s="79"/>
    </row>
    <row r="703" spans="5:13">
      <c r="E703" s="79"/>
      <c r="F703" s="79"/>
      <c r="G703" s="79"/>
      <c r="H703" s="79"/>
      <c r="I703" s="79"/>
      <c r="J703" s="79"/>
      <c r="K703" s="79"/>
    </row>
    <row r="704" spans="5:13">
      <c r="E704" s="79"/>
      <c r="F704" s="79"/>
      <c r="G704" s="79"/>
      <c r="H704" s="79"/>
      <c r="I704" s="79"/>
      <c r="J704" s="79"/>
      <c r="K704" s="79"/>
    </row>
    <row r="705" spans="5:13">
      <c r="E705" s="79"/>
      <c r="F705" s="79"/>
      <c r="G705" s="79"/>
      <c r="H705" s="79"/>
      <c r="I705" s="79"/>
      <c r="J705" s="79"/>
      <c r="K705" s="79"/>
    </row>
    <row r="706" spans="5:13">
      <c r="E706" s="79"/>
      <c r="F706" s="79"/>
      <c r="G706" s="79"/>
      <c r="H706" s="79"/>
      <c r="I706" s="79"/>
      <c r="J706" s="79"/>
      <c r="K706" s="79"/>
      <c r="L706" s="79"/>
      <c r="M706" s="79"/>
    </row>
    <row r="707" spans="5:13">
      <c r="E707" s="79"/>
      <c r="F707" s="79"/>
      <c r="G707" s="79"/>
      <c r="H707" s="79"/>
      <c r="I707" s="79"/>
      <c r="J707" s="79"/>
      <c r="K707" s="79"/>
    </row>
    <row r="708" spans="5:13">
      <c r="E708" s="79"/>
      <c r="F708" s="79"/>
      <c r="G708" s="79"/>
      <c r="H708" s="79"/>
      <c r="I708" s="79"/>
      <c r="J708" s="79"/>
      <c r="K708" s="79"/>
    </row>
    <row r="709" spans="5:13">
      <c r="E709" s="79"/>
      <c r="F709" s="79"/>
      <c r="G709" s="79"/>
      <c r="H709" s="79"/>
      <c r="I709" s="79"/>
      <c r="J709" s="79"/>
      <c r="K709" s="79"/>
    </row>
    <row r="710" spans="5:13">
      <c r="E710" s="79"/>
      <c r="F710" s="79"/>
      <c r="G710" s="79"/>
      <c r="H710" s="79"/>
      <c r="I710" s="79"/>
      <c r="J710" s="79"/>
      <c r="K710" s="79"/>
    </row>
    <row r="711" spans="5:13">
      <c r="E711" s="79"/>
      <c r="F711" s="79"/>
      <c r="G711" s="79"/>
      <c r="H711" s="79"/>
      <c r="I711" s="79"/>
      <c r="J711" s="79"/>
      <c r="K711" s="79"/>
    </row>
    <row r="712" spans="5:13">
      <c r="E712" s="79"/>
      <c r="F712" s="79"/>
      <c r="G712" s="79"/>
      <c r="H712" s="79"/>
      <c r="I712" s="79"/>
      <c r="J712" s="79"/>
      <c r="K712" s="79"/>
    </row>
    <row r="713" spans="5:13">
      <c r="E713" s="79"/>
      <c r="F713" s="79"/>
      <c r="G713" s="79"/>
      <c r="H713" s="79"/>
      <c r="I713" s="79"/>
      <c r="J713" s="79"/>
      <c r="K713" s="79"/>
      <c r="L713" s="79"/>
      <c r="M713" s="79"/>
    </row>
    <row r="714" spans="5:13">
      <c r="E714" s="79"/>
      <c r="F714" s="79"/>
      <c r="G714" s="79"/>
      <c r="H714" s="79"/>
      <c r="I714" s="79"/>
      <c r="J714" s="79"/>
      <c r="K714" s="79"/>
    </row>
    <row r="715" spans="5:13">
      <c r="E715" s="79"/>
      <c r="F715" s="79"/>
      <c r="G715" s="79"/>
      <c r="H715" s="79"/>
      <c r="I715" s="79"/>
      <c r="J715" s="79"/>
      <c r="K715" s="79"/>
    </row>
    <row r="716" spans="5:13">
      <c r="E716" s="79"/>
      <c r="F716" s="79"/>
      <c r="G716" s="79"/>
      <c r="H716" s="79"/>
      <c r="I716" s="79"/>
      <c r="J716" s="79"/>
      <c r="K716" s="79"/>
    </row>
    <row r="717" spans="5:13">
      <c r="E717" s="79"/>
      <c r="F717" s="79"/>
      <c r="G717" s="79"/>
      <c r="H717" s="79"/>
      <c r="I717" s="79"/>
      <c r="J717" s="79"/>
      <c r="K717" s="79"/>
    </row>
    <row r="718" spans="5:13">
      <c r="E718" s="79"/>
      <c r="F718" s="79"/>
      <c r="G718" s="79"/>
      <c r="H718" s="79"/>
      <c r="I718" s="79"/>
      <c r="J718" s="79"/>
      <c r="K718" s="79"/>
    </row>
    <row r="719" spans="5:13">
      <c r="E719" s="79"/>
      <c r="F719" s="79"/>
      <c r="G719" s="79"/>
      <c r="H719" s="79"/>
      <c r="I719" s="79"/>
      <c r="J719" s="79"/>
      <c r="K719" s="79"/>
    </row>
    <row r="720" spans="5:13">
      <c r="E720" s="79"/>
      <c r="F720" s="79"/>
      <c r="G720" s="79"/>
      <c r="H720" s="79"/>
      <c r="I720" s="79"/>
      <c r="J720" s="79"/>
      <c r="K720" s="79"/>
      <c r="L720" s="79"/>
      <c r="M720" s="79"/>
    </row>
    <row r="721" spans="5:13">
      <c r="E721" s="79"/>
      <c r="F721" s="79"/>
      <c r="G721" s="79"/>
      <c r="H721" s="79"/>
      <c r="I721" s="79"/>
      <c r="J721" s="79"/>
      <c r="K721" s="79"/>
    </row>
    <row r="722" spans="5:13">
      <c r="E722" s="79"/>
      <c r="F722" s="79"/>
      <c r="G722" s="79"/>
      <c r="H722" s="79"/>
      <c r="I722" s="79"/>
      <c r="J722" s="79"/>
      <c r="K722" s="79"/>
    </row>
    <row r="723" spans="5:13">
      <c r="E723" s="79"/>
      <c r="F723" s="79"/>
      <c r="G723" s="79"/>
      <c r="H723" s="79"/>
      <c r="I723" s="79"/>
      <c r="J723" s="79"/>
      <c r="K723" s="79"/>
    </row>
    <row r="724" spans="5:13">
      <c r="E724" s="79"/>
      <c r="F724" s="79"/>
      <c r="G724" s="79"/>
      <c r="H724" s="79"/>
      <c r="I724" s="79"/>
      <c r="J724" s="79"/>
      <c r="K724" s="79"/>
    </row>
    <row r="725" spans="5:13">
      <c r="E725" s="79"/>
      <c r="F725" s="79"/>
      <c r="G725" s="79"/>
      <c r="H725" s="79"/>
      <c r="I725" s="79"/>
      <c r="J725" s="79"/>
      <c r="K725" s="79"/>
    </row>
    <row r="726" spans="5:13">
      <c r="E726" s="79"/>
      <c r="F726" s="79"/>
      <c r="G726" s="79"/>
      <c r="H726" s="79"/>
      <c r="I726" s="79"/>
      <c r="J726" s="79"/>
      <c r="K726" s="79"/>
    </row>
    <row r="727" spans="5:13">
      <c r="E727" s="79"/>
      <c r="F727" s="79"/>
      <c r="G727" s="79"/>
      <c r="H727" s="79"/>
      <c r="I727" s="79"/>
      <c r="J727" s="79"/>
      <c r="K727" s="79"/>
      <c r="L727" s="79"/>
      <c r="M727" s="79"/>
    </row>
    <row r="728" spans="5:13">
      <c r="E728" s="79"/>
      <c r="F728" s="79"/>
      <c r="G728" s="79"/>
      <c r="H728" s="79"/>
      <c r="I728" s="79"/>
      <c r="J728" s="79"/>
      <c r="K728" s="79"/>
    </row>
    <row r="729" spans="5:13">
      <c r="E729" s="79"/>
      <c r="F729" s="79"/>
      <c r="G729" s="79"/>
      <c r="H729" s="79"/>
      <c r="I729" s="79"/>
      <c r="J729" s="79"/>
      <c r="K729" s="79"/>
    </row>
    <row r="730" spans="5:13">
      <c r="E730" s="79"/>
      <c r="F730" s="79"/>
      <c r="G730" s="79"/>
      <c r="H730" s="79"/>
      <c r="I730" s="79"/>
      <c r="J730" s="79"/>
      <c r="K730" s="79"/>
    </row>
    <row r="731" spans="5:13">
      <c r="E731" s="79"/>
      <c r="F731" s="79"/>
      <c r="G731" s="79"/>
      <c r="H731" s="79"/>
      <c r="I731" s="79"/>
      <c r="J731" s="79"/>
      <c r="K731" s="79"/>
    </row>
    <row r="732" spans="5:13">
      <c r="E732" s="79"/>
      <c r="F732" s="79"/>
      <c r="G732" s="79"/>
      <c r="H732" s="79"/>
      <c r="I732" s="79"/>
      <c r="J732" s="79"/>
      <c r="K732" s="79"/>
    </row>
    <row r="733" spans="5:13">
      <c r="E733" s="79"/>
      <c r="F733" s="79"/>
      <c r="G733" s="79"/>
      <c r="H733" s="79"/>
      <c r="I733" s="79"/>
      <c r="J733" s="79"/>
      <c r="K733" s="79"/>
    </row>
    <row r="734" spans="5:13">
      <c r="E734" s="79"/>
      <c r="F734" s="79"/>
      <c r="G734" s="79"/>
      <c r="H734" s="79"/>
      <c r="I734" s="79"/>
      <c r="J734" s="79"/>
      <c r="K734" s="79"/>
      <c r="L734" s="79"/>
      <c r="M734" s="79"/>
    </row>
    <row r="735" spans="5:13">
      <c r="E735" s="79"/>
      <c r="F735" s="79"/>
      <c r="G735" s="79"/>
      <c r="H735" s="79"/>
      <c r="I735" s="79"/>
      <c r="J735" s="79"/>
      <c r="K735" s="79"/>
    </row>
    <row r="736" spans="5:13">
      <c r="E736" s="79"/>
      <c r="F736" s="79"/>
      <c r="G736" s="79"/>
      <c r="H736" s="79"/>
      <c r="I736" s="79"/>
      <c r="J736" s="79"/>
      <c r="K736" s="79"/>
    </row>
    <row r="737" spans="5:13">
      <c r="E737" s="79"/>
      <c r="F737" s="79"/>
      <c r="G737" s="79"/>
      <c r="H737" s="79"/>
      <c r="I737" s="79"/>
      <c r="J737" s="79"/>
      <c r="K737" s="79"/>
    </row>
    <row r="738" spans="5:13">
      <c r="E738" s="79"/>
      <c r="F738" s="79"/>
      <c r="G738" s="79"/>
      <c r="H738" s="79"/>
      <c r="I738" s="79"/>
      <c r="J738" s="79"/>
      <c r="K738" s="79"/>
    </row>
    <row r="739" spans="5:13">
      <c r="E739" s="79"/>
      <c r="F739" s="79"/>
      <c r="G739" s="79"/>
      <c r="H739" s="79"/>
      <c r="I739" s="79"/>
      <c r="J739" s="79"/>
      <c r="K739" s="79"/>
    </row>
    <row r="740" spans="5:13">
      <c r="E740" s="79"/>
      <c r="F740" s="79"/>
      <c r="G740" s="79"/>
      <c r="H740" s="79"/>
      <c r="I740" s="79"/>
      <c r="J740" s="79"/>
      <c r="K740" s="79"/>
    </row>
    <row r="741" spans="5:13">
      <c r="E741" s="79"/>
      <c r="F741" s="79"/>
      <c r="G741" s="79"/>
      <c r="H741" s="79"/>
      <c r="I741" s="79"/>
      <c r="J741" s="79"/>
      <c r="K741" s="79"/>
      <c r="L741" s="79"/>
      <c r="M741" s="79"/>
    </row>
    <row r="742" spans="5:13">
      <c r="E742" s="79"/>
      <c r="F742" s="79"/>
      <c r="G742" s="79"/>
      <c r="H742" s="79"/>
      <c r="I742" s="79"/>
      <c r="J742" s="79"/>
      <c r="K742" s="79"/>
    </row>
    <row r="743" spans="5:13">
      <c r="E743" s="79"/>
      <c r="F743" s="79"/>
      <c r="G743" s="79"/>
      <c r="H743" s="79"/>
      <c r="I743" s="79"/>
      <c r="J743" s="79"/>
      <c r="K743" s="79"/>
    </row>
    <row r="744" spans="5:13">
      <c r="E744" s="79"/>
      <c r="F744" s="79"/>
      <c r="G744" s="79"/>
      <c r="H744" s="79"/>
      <c r="I744" s="79"/>
      <c r="J744" s="79"/>
      <c r="K744" s="79"/>
    </row>
    <row r="745" spans="5:13">
      <c r="E745" s="79"/>
      <c r="F745" s="79"/>
      <c r="G745" s="79"/>
      <c r="H745" s="79"/>
      <c r="I745" s="79"/>
      <c r="J745" s="79"/>
      <c r="K745" s="79"/>
    </row>
    <row r="746" spans="5:13">
      <c r="E746" s="79"/>
      <c r="F746" s="79"/>
      <c r="G746" s="79"/>
      <c r="H746" s="79"/>
      <c r="I746" s="79"/>
      <c r="J746" s="79"/>
      <c r="K746" s="79"/>
    </row>
    <row r="747" spans="5:13">
      <c r="E747" s="79"/>
      <c r="F747" s="79"/>
      <c r="G747" s="79"/>
      <c r="H747" s="79"/>
      <c r="I747" s="79"/>
      <c r="J747" s="79"/>
      <c r="K747" s="79"/>
    </row>
    <row r="748" spans="5:13">
      <c r="E748" s="79"/>
      <c r="F748" s="79"/>
      <c r="G748" s="79"/>
      <c r="H748" s="79"/>
      <c r="I748" s="79"/>
      <c r="J748" s="79"/>
      <c r="K748" s="79"/>
      <c r="L748" s="79"/>
      <c r="M748" s="79"/>
    </row>
    <row r="749" spans="5:13">
      <c r="E749" s="79"/>
      <c r="F749" s="79"/>
      <c r="G749" s="79"/>
      <c r="H749" s="79"/>
      <c r="I749" s="79"/>
      <c r="J749" s="79"/>
      <c r="K749" s="79"/>
    </row>
    <row r="750" spans="5:13">
      <c r="E750" s="79"/>
      <c r="F750" s="79"/>
      <c r="G750" s="79"/>
      <c r="H750" s="79"/>
      <c r="I750" s="79"/>
      <c r="J750" s="79"/>
      <c r="K750" s="79"/>
    </row>
    <row r="751" spans="5:13">
      <c r="E751" s="79"/>
      <c r="F751" s="79"/>
      <c r="G751" s="79"/>
      <c r="H751" s="79"/>
      <c r="I751" s="79"/>
      <c r="J751" s="79"/>
      <c r="K751" s="79"/>
    </row>
    <row r="752" spans="5:13">
      <c r="E752" s="79"/>
      <c r="F752" s="79"/>
      <c r="G752" s="79"/>
      <c r="H752" s="79"/>
      <c r="I752" s="79"/>
      <c r="J752" s="79"/>
      <c r="K752" s="79"/>
    </row>
    <row r="753" spans="5:13">
      <c r="E753" s="79"/>
      <c r="F753" s="79"/>
      <c r="G753" s="79"/>
      <c r="H753" s="79"/>
      <c r="I753" s="79"/>
      <c r="J753" s="79"/>
      <c r="K753" s="79"/>
    </row>
    <row r="754" spans="5:13">
      <c r="E754" s="79"/>
      <c r="F754" s="79"/>
      <c r="G754" s="79"/>
      <c r="H754" s="79"/>
      <c r="I754" s="79"/>
      <c r="J754" s="79"/>
      <c r="K754" s="79"/>
    </row>
    <row r="755" spans="5:13">
      <c r="E755" s="79"/>
      <c r="F755" s="79"/>
      <c r="G755" s="79"/>
      <c r="H755" s="79"/>
      <c r="I755" s="79"/>
      <c r="J755" s="79"/>
      <c r="K755" s="79"/>
      <c r="L755" s="79"/>
      <c r="M755" s="79"/>
    </row>
    <row r="756" spans="5:13">
      <c r="E756" s="79"/>
      <c r="F756" s="79"/>
      <c r="G756" s="79"/>
      <c r="H756" s="79"/>
      <c r="I756" s="79"/>
      <c r="J756" s="79"/>
      <c r="K756" s="79"/>
    </row>
    <row r="757" spans="5:13">
      <c r="E757" s="79"/>
      <c r="F757" s="79"/>
      <c r="G757" s="79"/>
      <c r="H757" s="79"/>
      <c r="I757" s="79"/>
      <c r="J757" s="79"/>
      <c r="K757" s="79"/>
    </row>
    <row r="758" spans="5:13">
      <c r="E758" s="79"/>
      <c r="F758" s="79"/>
      <c r="G758" s="79"/>
      <c r="H758" s="79"/>
      <c r="I758" s="79"/>
      <c r="J758" s="79"/>
      <c r="K758" s="79"/>
    </row>
    <row r="759" spans="5:13">
      <c r="E759" s="79"/>
      <c r="F759" s="79"/>
      <c r="G759" s="79"/>
      <c r="H759" s="79"/>
      <c r="I759" s="79"/>
      <c r="J759" s="79"/>
      <c r="K759" s="79"/>
    </row>
    <row r="760" spans="5:13">
      <c r="E760" s="79"/>
      <c r="F760" s="79"/>
      <c r="G760" s="79"/>
      <c r="H760" s="79"/>
      <c r="I760" s="79"/>
      <c r="J760" s="79"/>
      <c r="K760" s="79"/>
    </row>
    <row r="761" spans="5:13">
      <c r="E761" s="79"/>
      <c r="F761" s="79"/>
      <c r="G761" s="79"/>
      <c r="H761" s="79"/>
      <c r="I761" s="79"/>
      <c r="J761" s="79"/>
      <c r="K761" s="79"/>
    </row>
    <row r="762" spans="5:13">
      <c r="E762" s="79"/>
      <c r="F762" s="79"/>
      <c r="G762" s="79"/>
      <c r="H762" s="79"/>
      <c r="I762" s="79"/>
      <c r="J762" s="79"/>
      <c r="K762" s="79"/>
      <c r="L762" s="79"/>
      <c r="M762" s="79"/>
    </row>
    <row r="763" spans="5:13">
      <c r="E763" s="79"/>
      <c r="F763" s="79"/>
      <c r="G763" s="79"/>
      <c r="H763" s="79"/>
      <c r="I763" s="79"/>
      <c r="J763" s="79"/>
      <c r="K763" s="79"/>
    </row>
    <row r="764" spans="5:13">
      <c r="E764" s="79"/>
      <c r="F764" s="79"/>
      <c r="G764" s="79"/>
      <c r="H764" s="79"/>
      <c r="I764" s="79"/>
      <c r="J764" s="79"/>
      <c r="K764" s="79"/>
    </row>
    <row r="765" spans="5:13">
      <c r="E765" s="79"/>
      <c r="F765" s="79"/>
      <c r="G765" s="79"/>
      <c r="H765" s="79"/>
      <c r="I765" s="79"/>
      <c r="J765" s="79"/>
      <c r="K765" s="79"/>
    </row>
    <row r="766" spans="5:13">
      <c r="E766" s="79"/>
      <c r="F766" s="79"/>
      <c r="G766" s="79"/>
      <c r="H766" s="79"/>
      <c r="I766" s="79"/>
      <c r="J766" s="79"/>
      <c r="K766" s="79"/>
    </row>
    <row r="767" spans="5:13">
      <c r="E767" s="79"/>
      <c r="F767" s="79"/>
      <c r="G767" s="79"/>
      <c r="H767" s="79"/>
      <c r="I767" s="79"/>
      <c r="J767" s="79"/>
      <c r="K767" s="79"/>
    </row>
    <row r="768" spans="5:13">
      <c r="E768" s="79"/>
      <c r="F768" s="79"/>
      <c r="G768" s="79"/>
      <c r="H768" s="79"/>
      <c r="I768" s="79"/>
      <c r="J768" s="79"/>
      <c r="K768" s="79"/>
    </row>
    <row r="769" spans="5:13">
      <c r="E769" s="79"/>
      <c r="F769" s="79"/>
      <c r="G769" s="79"/>
      <c r="H769" s="79"/>
      <c r="I769" s="79"/>
      <c r="J769" s="79"/>
      <c r="K769" s="79"/>
      <c r="L769" s="79"/>
      <c r="M769" s="79"/>
    </row>
    <row r="770" spans="5:13">
      <c r="E770" s="79"/>
      <c r="F770" s="79"/>
      <c r="G770" s="79"/>
      <c r="H770" s="79"/>
      <c r="I770" s="79"/>
      <c r="J770" s="79"/>
      <c r="K770" s="79"/>
    </row>
    <row r="771" spans="5:13">
      <c r="E771" s="79"/>
      <c r="F771" s="79"/>
      <c r="G771" s="79"/>
      <c r="H771" s="79"/>
      <c r="I771" s="79"/>
      <c r="J771" s="79"/>
      <c r="K771" s="79"/>
    </row>
    <row r="772" spans="5:13">
      <c r="E772" s="79"/>
      <c r="F772" s="79"/>
      <c r="G772" s="79"/>
      <c r="H772" s="79"/>
      <c r="I772" s="79"/>
      <c r="J772" s="79"/>
      <c r="K772" s="79"/>
    </row>
    <row r="773" spans="5:13">
      <c r="E773" s="79"/>
      <c r="F773" s="79"/>
      <c r="G773" s="79"/>
      <c r="H773" s="79"/>
      <c r="I773" s="79"/>
      <c r="J773" s="79"/>
      <c r="K773" s="79"/>
    </row>
    <row r="774" spans="5:13">
      <c r="E774" s="79"/>
      <c r="F774" s="79"/>
      <c r="G774" s="79"/>
      <c r="H774" s="79"/>
      <c r="I774" s="79"/>
      <c r="J774" s="79"/>
      <c r="K774" s="79"/>
    </row>
    <row r="775" spans="5:13">
      <c r="E775" s="79"/>
      <c r="F775" s="79"/>
      <c r="G775" s="79"/>
      <c r="H775" s="79"/>
      <c r="I775" s="79"/>
      <c r="J775" s="79"/>
      <c r="K775" s="79"/>
    </row>
    <row r="776" spans="5:13">
      <c r="E776" s="79"/>
      <c r="F776" s="79"/>
      <c r="G776" s="79"/>
      <c r="H776" s="79"/>
      <c r="I776" s="79"/>
      <c r="J776" s="79"/>
      <c r="K776" s="79"/>
      <c r="L776" s="79"/>
      <c r="M776" s="79"/>
    </row>
    <row r="777" spans="5:13">
      <c r="E777" s="79"/>
      <c r="F777" s="79"/>
      <c r="G777" s="79"/>
      <c r="H777" s="79"/>
      <c r="I777" s="79"/>
      <c r="J777" s="79"/>
      <c r="K777" s="79"/>
    </row>
    <row r="778" spans="5:13">
      <c r="E778" s="79"/>
      <c r="F778" s="79"/>
      <c r="G778" s="79"/>
      <c r="H778" s="79"/>
      <c r="I778" s="79"/>
      <c r="J778" s="79"/>
      <c r="K778" s="79"/>
    </row>
    <row r="779" spans="5:13">
      <c r="E779" s="79"/>
      <c r="F779" s="79"/>
      <c r="G779" s="79"/>
      <c r="H779" s="79"/>
      <c r="I779" s="79"/>
      <c r="J779" s="79"/>
      <c r="K779" s="79"/>
    </row>
    <row r="780" spans="5:13">
      <c r="E780" s="79"/>
      <c r="F780" s="79"/>
      <c r="G780" s="79"/>
      <c r="H780" s="79"/>
      <c r="I780" s="79"/>
      <c r="J780" s="79"/>
      <c r="K780" s="79"/>
    </row>
    <row r="781" spans="5:13">
      <c r="E781" s="79"/>
      <c r="F781" s="79"/>
      <c r="G781" s="79"/>
      <c r="H781" s="79"/>
      <c r="I781" s="79"/>
      <c r="J781" s="79"/>
      <c r="K781" s="79"/>
    </row>
    <row r="782" spans="5:13">
      <c r="E782" s="79"/>
      <c r="F782" s="79"/>
      <c r="G782" s="79"/>
      <c r="H782" s="79"/>
      <c r="I782" s="79"/>
      <c r="J782" s="79"/>
      <c r="K782" s="79"/>
    </row>
    <row r="783" spans="5:13">
      <c r="E783" s="79"/>
      <c r="F783" s="79"/>
      <c r="G783" s="79"/>
      <c r="H783" s="79"/>
      <c r="I783" s="79"/>
      <c r="J783" s="79"/>
      <c r="K783" s="79"/>
      <c r="L783" s="79"/>
      <c r="M783" s="79"/>
    </row>
    <row r="784" spans="5:13">
      <c r="E784" s="79"/>
      <c r="F784" s="79"/>
      <c r="G784" s="79"/>
      <c r="H784" s="79"/>
      <c r="I784" s="79"/>
      <c r="J784" s="79"/>
      <c r="K784" s="79"/>
    </row>
    <row r="785" spans="5:13">
      <c r="E785" s="79"/>
      <c r="F785" s="79"/>
      <c r="G785" s="79"/>
      <c r="H785" s="79"/>
      <c r="I785" s="79"/>
      <c r="J785" s="79"/>
      <c r="K785" s="79"/>
    </row>
    <row r="786" spans="5:13">
      <c r="E786" s="79"/>
      <c r="F786" s="79"/>
      <c r="G786" s="79"/>
      <c r="H786" s="79"/>
      <c r="I786" s="79"/>
      <c r="J786" s="79"/>
      <c r="K786" s="79"/>
    </row>
    <row r="787" spans="5:13">
      <c r="E787" s="79"/>
      <c r="F787" s="79"/>
      <c r="G787" s="79"/>
      <c r="H787" s="79"/>
      <c r="I787" s="79"/>
      <c r="J787" s="79"/>
      <c r="K787" s="79"/>
    </row>
    <row r="788" spans="5:13">
      <c r="E788" s="79"/>
      <c r="F788" s="79"/>
      <c r="G788" s="79"/>
      <c r="H788" s="79"/>
      <c r="I788" s="79"/>
      <c r="J788" s="79"/>
      <c r="K788" s="79"/>
    </row>
    <row r="789" spans="5:13">
      <c r="E789" s="79"/>
      <c r="F789" s="79"/>
      <c r="G789" s="79"/>
      <c r="H789" s="79"/>
      <c r="I789" s="79"/>
      <c r="J789" s="79"/>
      <c r="K789" s="79"/>
    </row>
    <row r="790" spans="5:13">
      <c r="E790" s="79"/>
      <c r="F790" s="79"/>
      <c r="G790" s="79"/>
      <c r="H790" s="79"/>
      <c r="I790" s="79"/>
      <c r="J790" s="79"/>
      <c r="K790" s="79"/>
      <c r="L790" s="79"/>
      <c r="M790" s="79"/>
    </row>
    <row r="791" spans="5:13">
      <c r="E791" s="79"/>
      <c r="F791" s="79"/>
      <c r="G791" s="79"/>
      <c r="H791" s="79"/>
      <c r="I791" s="79"/>
      <c r="J791" s="79"/>
      <c r="K791" s="79"/>
    </row>
    <row r="792" spans="5:13">
      <c r="E792" s="79"/>
      <c r="F792" s="79"/>
      <c r="G792" s="79"/>
      <c r="H792" s="79"/>
      <c r="I792" s="79"/>
      <c r="J792" s="79"/>
      <c r="K792" s="79"/>
    </row>
    <row r="793" spans="5:13">
      <c r="E793" s="79"/>
      <c r="F793" s="79"/>
      <c r="G793" s="79"/>
      <c r="H793" s="79"/>
      <c r="I793" s="79"/>
      <c r="J793" s="79"/>
      <c r="K793" s="79"/>
    </row>
    <row r="794" spans="5:13">
      <c r="E794" s="79"/>
      <c r="F794" s="79"/>
      <c r="G794" s="79"/>
      <c r="H794" s="79"/>
      <c r="I794" s="79"/>
      <c r="J794" s="79"/>
      <c r="K794" s="79"/>
    </row>
    <row r="795" spans="5:13">
      <c r="E795" s="79"/>
      <c r="F795" s="79"/>
      <c r="G795" s="79"/>
      <c r="H795" s="79"/>
      <c r="I795" s="79"/>
      <c r="J795" s="79"/>
      <c r="K795" s="79"/>
    </row>
    <row r="796" spans="5:13">
      <c r="E796" s="79"/>
      <c r="F796" s="79"/>
      <c r="G796" s="79"/>
      <c r="H796" s="79"/>
      <c r="I796" s="79"/>
      <c r="J796" s="79"/>
      <c r="K796" s="79"/>
    </row>
    <row r="797" spans="5:13">
      <c r="E797" s="79"/>
      <c r="F797" s="79"/>
      <c r="G797" s="79"/>
      <c r="H797" s="79"/>
      <c r="I797" s="79"/>
      <c r="J797" s="79"/>
      <c r="K797" s="79"/>
      <c r="L797" s="79"/>
      <c r="M797" s="79"/>
    </row>
    <row r="798" spans="5:13">
      <c r="E798" s="79"/>
      <c r="F798" s="79"/>
      <c r="G798" s="79"/>
      <c r="H798" s="79"/>
      <c r="I798" s="79"/>
      <c r="J798" s="79"/>
      <c r="K798" s="79"/>
    </row>
    <row r="799" spans="5:13">
      <c r="E799" s="79"/>
      <c r="F799" s="79"/>
      <c r="G799" s="79"/>
      <c r="H799" s="79"/>
      <c r="I799" s="79"/>
      <c r="J799" s="79"/>
      <c r="K799" s="79"/>
    </row>
    <row r="800" spans="5:13">
      <c r="E800" s="79"/>
      <c r="F800" s="79"/>
      <c r="G800" s="79"/>
      <c r="H800" s="79"/>
      <c r="I800" s="79"/>
      <c r="J800" s="79"/>
      <c r="K800" s="79"/>
    </row>
    <row r="801" spans="5:13">
      <c r="E801" s="79"/>
      <c r="F801" s="79"/>
      <c r="G801" s="79"/>
      <c r="H801" s="79"/>
      <c r="I801" s="79"/>
      <c r="J801" s="79"/>
      <c r="K801" s="79"/>
    </row>
    <row r="802" spans="5:13">
      <c r="E802" s="79"/>
      <c r="F802" s="79"/>
      <c r="G802" s="79"/>
      <c r="H802" s="79"/>
      <c r="I802" s="79"/>
      <c r="J802" s="79"/>
      <c r="K802" s="79"/>
    </row>
    <row r="803" spans="5:13">
      <c r="E803" s="79"/>
      <c r="F803" s="79"/>
      <c r="G803" s="79"/>
      <c r="H803" s="79"/>
      <c r="I803" s="79"/>
      <c r="J803" s="79"/>
      <c r="K803" s="79"/>
    </row>
    <row r="804" spans="5:13">
      <c r="E804" s="79"/>
      <c r="F804" s="79"/>
      <c r="G804" s="79"/>
      <c r="H804" s="79"/>
      <c r="I804" s="79"/>
      <c r="J804" s="79"/>
      <c r="K804" s="79"/>
      <c r="L804" s="79"/>
      <c r="M804" s="79"/>
    </row>
    <row r="805" spans="5:13">
      <c r="E805" s="79"/>
      <c r="F805" s="79"/>
      <c r="G805" s="79"/>
      <c r="H805" s="79"/>
      <c r="I805" s="79"/>
      <c r="J805" s="79"/>
      <c r="K805" s="79"/>
    </row>
    <row r="806" spans="5:13">
      <c r="E806" s="79"/>
      <c r="F806" s="79"/>
      <c r="G806" s="79"/>
      <c r="H806" s="79"/>
      <c r="I806" s="79"/>
      <c r="J806" s="79"/>
      <c r="K806" s="79"/>
    </row>
    <row r="807" spans="5:13">
      <c r="E807" s="79"/>
      <c r="F807" s="79"/>
      <c r="G807" s="79"/>
      <c r="H807" s="79"/>
      <c r="I807" s="79"/>
      <c r="J807" s="79"/>
      <c r="K807" s="79"/>
    </row>
    <row r="808" spans="5:13">
      <c r="E808" s="79"/>
      <c r="F808" s="79"/>
      <c r="G808" s="79"/>
      <c r="H808" s="79"/>
      <c r="I808" s="79"/>
      <c r="J808" s="79"/>
      <c r="K808" s="79"/>
    </row>
    <row r="809" spans="5:13">
      <c r="E809" s="79"/>
      <c r="F809" s="79"/>
      <c r="G809" s="79"/>
      <c r="H809" s="79"/>
      <c r="I809" s="79"/>
      <c r="J809" s="79"/>
      <c r="K809" s="79"/>
    </row>
    <row r="810" spans="5:13">
      <c r="E810" s="79"/>
      <c r="F810" s="79"/>
      <c r="G810" s="79"/>
      <c r="H810" s="79"/>
      <c r="I810" s="79"/>
      <c r="J810" s="79"/>
      <c r="K810" s="79"/>
    </row>
    <row r="811" spans="5:13">
      <c r="E811" s="79"/>
      <c r="F811" s="79"/>
      <c r="G811" s="79"/>
      <c r="H811" s="79"/>
      <c r="I811" s="79"/>
      <c r="J811" s="79"/>
      <c r="K811" s="79"/>
      <c r="L811" s="79"/>
      <c r="M811" s="79"/>
    </row>
    <row r="812" spans="5:13">
      <c r="E812" s="79"/>
      <c r="F812" s="79"/>
      <c r="G812" s="79"/>
      <c r="H812" s="79"/>
      <c r="I812" s="79"/>
      <c r="J812" s="79"/>
      <c r="K812" s="79"/>
    </row>
    <row r="813" spans="5:13">
      <c r="E813" s="79"/>
      <c r="F813" s="79"/>
      <c r="G813" s="79"/>
      <c r="H813" s="79"/>
      <c r="I813" s="79"/>
      <c r="J813" s="79"/>
      <c r="K813" s="79"/>
    </row>
    <row r="814" spans="5:13">
      <c r="E814" s="79"/>
      <c r="F814" s="79"/>
      <c r="G814" s="79"/>
      <c r="H814" s="79"/>
      <c r="I814" s="79"/>
      <c r="J814" s="79"/>
      <c r="K814" s="79"/>
    </row>
    <row r="815" spans="5:13">
      <c r="E815" s="79"/>
      <c r="F815" s="79"/>
      <c r="G815" s="79"/>
      <c r="H815" s="79"/>
      <c r="I815" s="79"/>
      <c r="J815" s="79"/>
      <c r="K815" s="79"/>
    </row>
    <row r="816" spans="5:13">
      <c r="E816" s="79"/>
      <c r="F816" s="79"/>
      <c r="G816" s="79"/>
      <c r="H816" s="79"/>
      <c r="I816" s="79"/>
      <c r="J816" s="79"/>
      <c r="K816" s="79"/>
    </row>
    <row r="817" spans="5:13">
      <c r="E817" s="79"/>
      <c r="F817" s="79"/>
      <c r="G817" s="79"/>
      <c r="H817" s="79"/>
      <c r="I817" s="79"/>
      <c r="J817" s="79"/>
      <c r="K817" s="79"/>
    </row>
    <row r="818" spans="5:13">
      <c r="E818" s="79"/>
      <c r="F818" s="79"/>
      <c r="G818" s="79"/>
      <c r="H818" s="79"/>
      <c r="I818" s="79"/>
      <c r="J818" s="79"/>
      <c r="K818" s="79"/>
      <c r="L818" s="79"/>
      <c r="M818" s="79"/>
    </row>
    <row r="819" spans="5:13">
      <c r="E819" s="79"/>
      <c r="F819" s="79"/>
      <c r="G819" s="79"/>
      <c r="H819" s="79"/>
      <c r="I819" s="79"/>
      <c r="J819" s="79"/>
      <c r="K819" s="79"/>
    </row>
    <row r="820" spans="5:13">
      <c r="E820" s="79"/>
      <c r="F820" s="79"/>
      <c r="G820" s="79"/>
      <c r="H820" s="79"/>
      <c r="I820" s="79"/>
      <c r="J820" s="79"/>
      <c r="K820" s="79"/>
    </row>
    <row r="821" spans="5:13">
      <c r="E821" s="79"/>
      <c r="F821" s="79"/>
      <c r="G821" s="79"/>
      <c r="H821" s="79"/>
      <c r="I821" s="79"/>
      <c r="J821" s="79"/>
      <c r="K821" s="79"/>
    </row>
    <row r="822" spans="5:13">
      <c r="E822" s="79"/>
      <c r="F822" s="79"/>
      <c r="G822" s="79"/>
      <c r="H822" s="79"/>
      <c r="I822" s="79"/>
      <c r="J822" s="79"/>
      <c r="K822" s="79"/>
    </row>
    <row r="823" spans="5:13">
      <c r="E823" s="79"/>
      <c r="F823" s="79"/>
      <c r="G823" s="79"/>
      <c r="H823" s="79"/>
      <c r="I823" s="79"/>
      <c r="J823" s="79"/>
      <c r="K823" s="79"/>
    </row>
    <row r="824" spans="5:13">
      <c r="E824" s="79"/>
      <c r="F824" s="79"/>
      <c r="G824" s="79"/>
      <c r="H824" s="79"/>
      <c r="I824" s="79"/>
      <c r="J824" s="79"/>
      <c r="K824" s="79"/>
    </row>
    <row r="825" spans="5:13">
      <c r="E825" s="79"/>
      <c r="F825" s="79"/>
      <c r="G825" s="79"/>
      <c r="H825" s="79"/>
      <c r="I825" s="79"/>
      <c r="J825" s="79"/>
      <c r="K825" s="79"/>
      <c r="L825" s="79"/>
      <c r="M825" s="79"/>
    </row>
    <row r="826" spans="5:13">
      <c r="E826" s="79"/>
      <c r="F826" s="79"/>
      <c r="G826" s="79"/>
      <c r="H826" s="79"/>
      <c r="I826" s="79"/>
      <c r="J826" s="79"/>
      <c r="K826" s="79"/>
    </row>
    <row r="827" spans="5:13">
      <c r="E827" s="79"/>
      <c r="F827" s="79"/>
      <c r="G827" s="79"/>
      <c r="H827" s="79"/>
      <c r="I827" s="79"/>
      <c r="J827" s="79"/>
      <c r="K827" s="79"/>
    </row>
    <row r="828" spans="5:13">
      <c r="E828" s="79"/>
      <c r="F828" s="79"/>
      <c r="G828" s="79"/>
      <c r="H828" s="79"/>
      <c r="I828" s="79"/>
      <c r="J828" s="79"/>
      <c r="K828" s="79"/>
    </row>
    <row r="829" spans="5:13">
      <c r="E829" s="79"/>
      <c r="F829" s="79"/>
      <c r="G829" s="79"/>
      <c r="H829" s="79"/>
      <c r="I829" s="79"/>
      <c r="J829" s="79"/>
      <c r="K829" s="79"/>
    </row>
    <row r="830" spans="5:13">
      <c r="E830" s="79"/>
      <c r="F830" s="79"/>
      <c r="G830" s="79"/>
      <c r="H830" s="79"/>
      <c r="I830" s="79"/>
      <c r="J830" s="79"/>
      <c r="K830" s="79"/>
    </row>
    <row r="831" spans="5:13">
      <c r="E831" s="79"/>
      <c r="F831" s="79"/>
      <c r="G831" s="79"/>
      <c r="H831" s="79"/>
      <c r="I831" s="79"/>
      <c r="J831" s="79"/>
      <c r="K831" s="79"/>
    </row>
    <row r="832" spans="5:13">
      <c r="E832" s="79"/>
      <c r="F832" s="79"/>
      <c r="G832" s="79"/>
      <c r="H832" s="79"/>
      <c r="I832" s="79"/>
      <c r="J832" s="79"/>
      <c r="K832" s="79"/>
      <c r="L832" s="79"/>
      <c r="M832" s="79"/>
    </row>
    <row r="833" spans="5:13">
      <c r="E833" s="79"/>
      <c r="F833" s="79"/>
      <c r="G833" s="79"/>
      <c r="H833" s="79"/>
      <c r="I833" s="79"/>
      <c r="J833" s="79"/>
      <c r="K833" s="79"/>
    </row>
    <row r="834" spans="5:13">
      <c r="E834" s="79"/>
      <c r="F834" s="79"/>
      <c r="G834" s="79"/>
      <c r="H834" s="79"/>
      <c r="I834" s="79"/>
      <c r="J834" s="79"/>
      <c r="K834" s="79"/>
    </row>
    <row r="835" spans="5:13">
      <c r="E835" s="79"/>
      <c r="F835" s="79"/>
      <c r="G835" s="79"/>
      <c r="H835" s="79"/>
      <c r="I835" s="79"/>
      <c r="J835" s="79"/>
      <c r="K835" s="79"/>
    </row>
    <row r="836" spans="5:13">
      <c r="E836" s="79"/>
      <c r="F836" s="79"/>
      <c r="G836" s="79"/>
      <c r="H836" s="79"/>
      <c r="I836" s="79"/>
      <c r="J836" s="79"/>
      <c r="K836" s="79"/>
    </row>
    <row r="837" spans="5:13">
      <c r="E837" s="79"/>
      <c r="F837" s="79"/>
      <c r="G837" s="79"/>
      <c r="H837" s="79"/>
      <c r="I837" s="79"/>
      <c r="J837" s="79"/>
      <c r="K837" s="79"/>
    </row>
    <row r="838" spans="5:13">
      <c r="E838" s="79"/>
      <c r="F838" s="79"/>
      <c r="G838" s="79"/>
      <c r="H838" s="79"/>
      <c r="I838" s="79"/>
      <c r="J838" s="79"/>
      <c r="K838" s="79"/>
    </row>
    <row r="839" spans="5:13">
      <c r="E839" s="79"/>
      <c r="F839" s="79"/>
      <c r="G839" s="79"/>
      <c r="H839" s="79"/>
      <c r="I839" s="79"/>
      <c r="J839" s="79"/>
      <c r="K839" s="79"/>
      <c r="L839" s="79"/>
      <c r="M839" s="79"/>
    </row>
    <row r="840" spans="5:13">
      <c r="E840" s="79"/>
      <c r="F840" s="79"/>
      <c r="G840" s="79"/>
      <c r="H840" s="79"/>
      <c r="I840" s="79"/>
      <c r="J840" s="79"/>
      <c r="K840" s="79"/>
    </row>
    <row r="841" spans="5:13">
      <c r="E841" s="79"/>
      <c r="F841" s="79"/>
      <c r="G841" s="79"/>
      <c r="H841" s="79"/>
      <c r="I841" s="79"/>
      <c r="J841" s="79"/>
      <c r="K841" s="79"/>
    </row>
    <row r="842" spans="5:13">
      <c r="E842" s="79"/>
      <c r="F842" s="79"/>
      <c r="G842" s="79"/>
      <c r="H842" s="79"/>
      <c r="I842" s="79"/>
      <c r="J842" s="79"/>
      <c r="K842" s="79"/>
    </row>
    <row r="843" spans="5:13">
      <c r="E843" s="79"/>
      <c r="F843" s="79"/>
      <c r="G843" s="79"/>
      <c r="H843" s="79"/>
      <c r="I843" s="79"/>
      <c r="J843" s="79"/>
      <c r="K843" s="79"/>
    </row>
    <row r="844" spans="5:13">
      <c r="E844" s="79"/>
      <c r="F844" s="79"/>
      <c r="G844" s="79"/>
      <c r="H844" s="79"/>
      <c r="I844" s="79"/>
      <c r="J844" s="79"/>
      <c r="K844" s="79"/>
    </row>
    <row r="845" spans="5:13">
      <c r="E845" s="79"/>
      <c r="F845" s="79"/>
      <c r="G845" s="79"/>
      <c r="H845" s="79"/>
      <c r="I845" s="79"/>
      <c r="J845" s="79"/>
      <c r="K845" s="79"/>
    </row>
    <row r="846" spans="5:13">
      <c r="E846" s="79"/>
      <c r="F846" s="79"/>
      <c r="G846" s="79"/>
      <c r="H846" s="79"/>
      <c r="I846" s="79"/>
      <c r="J846" s="79"/>
      <c r="K846" s="79"/>
      <c r="L846" s="79"/>
      <c r="M846" s="79"/>
    </row>
    <row r="847" spans="5:13">
      <c r="E847" s="79"/>
      <c r="F847" s="79"/>
      <c r="G847" s="79"/>
      <c r="H847" s="79"/>
      <c r="I847" s="79"/>
      <c r="J847" s="79"/>
      <c r="K847" s="79"/>
    </row>
    <row r="848" spans="5:13">
      <c r="E848" s="79"/>
      <c r="F848" s="79"/>
      <c r="G848" s="79"/>
      <c r="H848" s="79"/>
      <c r="I848" s="79"/>
      <c r="J848" s="79"/>
      <c r="K848" s="79"/>
    </row>
    <row r="849" spans="5:13">
      <c r="E849" s="79"/>
      <c r="F849" s="79"/>
      <c r="G849" s="79"/>
      <c r="H849" s="79"/>
      <c r="I849" s="79"/>
      <c r="J849" s="79"/>
      <c r="K849" s="79"/>
    </row>
    <row r="850" spans="5:13">
      <c r="E850" s="79"/>
      <c r="F850" s="79"/>
      <c r="G850" s="79"/>
      <c r="H850" s="79"/>
      <c r="I850" s="79"/>
      <c r="J850" s="79"/>
      <c r="K850" s="79"/>
    </row>
    <row r="851" spans="5:13">
      <c r="E851" s="79"/>
      <c r="F851" s="79"/>
      <c r="G851" s="79"/>
      <c r="H851" s="79"/>
      <c r="I851" s="79"/>
      <c r="J851" s="79"/>
      <c r="K851" s="79"/>
    </row>
    <row r="852" spans="5:13">
      <c r="E852" s="79"/>
      <c r="F852" s="79"/>
      <c r="G852" s="79"/>
      <c r="H852" s="79"/>
      <c r="I852" s="79"/>
      <c r="J852" s="79"/>
      <c r="K852" s="79"/>
    </row>
    <row r="853" spans="5:13">
      <c r="E853" s="79"/>
      <c r="F853" s="79"/>
      <c r="G853" s="79"/>
      <c r="H853" s="79"/>
      <c r="I853" s="79"/>
      <c r="J853" s="79"/>
      <c r="K853" s="79"/>
      <c r="L853" s="79"/>
      <c r="M853" s="79"/>
    </row>
    <row r="854" spans="5:13">
      <c r="E854" s="79"/>
      <c r="F854" s="79"/>
      <c r="G854" s="79"/>
      <c r="H854" s="79"/>
      <c r="I854" s="79"/>
      <c r="J854" s="79"/>
      <c r="K854" s="79"/>
    </row>
    <row r="855" spans="5:13">
      <c r="E855" s="79"/>
      <c r="F855" s="79"/>
      <c r="G855" s="79"/>
      <c r="H855" s="79"/>
      <c r="I855" s="79"/>
      <c r="J855" s="79"/>
      <c r="K855" s="79"/>
    </row>
    <row r="856" spans="5:13">
      <c r="E856" s="79"/>
      <c r="F856" s="79"/>
      <c r="G856" s="79"/>
      <c r="H856" s="79"/>
      <c r="I856" s="79"/>
      <c r="J856" s="79"/>
      <c r="K856" s="79"/>
    </row>
    <row r="857" spans="5:13">
      <c r="E857" s="79"/>
      <c r="F857" s="79"/>
      <c r="G857" s="79"/>
      <c r="H857" s="79"/>
      <c r="I857" s="79"/>
      <c r="J857" s="79"/>
      <c r="K857" s="79"/>
    </row>
    <row r="858" spans="5:13">
      <c r="E858" s="79"/>
      <c r="F858" s="79"/>
      <c r="G858" s="79"/>
      <c r="H858" s="79"/>
      <c r="I858" s="79"/>
      <c r="J858" s="79"/>
      <c r="K858" s="79"/>
    </row>
    <row r="859" spans="5:13">
      <c r="E859" s="79"/>
      <c r="F859" s="79"/>
      <c r="G859" s="79"/>
      <c r="H859" s="79"/>
      <c r="I859" s="79"/>
      <c r="J859" s="79"/>
      <c r="K859" s="79"/>
    </row>
    <row r="860" spans="5:13">
      <c r="E860" s="79"/>
      <c r="F860" s="79"/>
      <c r="G860" s="79"/>
      <c r="H860" s="79"/>
      <c r="I860" s="79"/>
      <c r="J860" s="79"/>
      <c r="K860" s="79"/>
      <c r="L860" s="79"/>
      <c r="M860" s="79"/>
    </row>
    <row r="861" spans="5:13">
      <c r="E861" s="79"/>
      <c r="F861" s="79"/>
      <c r="G861" s="79"/>
      <c r="H861" s="79"/>
      <c r="I861" s="79"/>
      <c r="J861" s="79"/>
      <c r="K861" s="79"/>
    </row>
    <row r="862" spans="5:13">
      <c r="E862" s="79"/>
      <c r="F862" s="79"/>
      <c r="G862" s="79"/>
      <c r="H862" s="79"/>
      <c r="I862" s="79"/>
      <c r="J862" s="79"/>
      <c r="K862" s="79"/>
    </row>
    <row r="863" spans="5:13">
      <c r="E863" s="79"/>
      <c r="F863" s="79"/>
      <c r="G863" s="79"/>
      <c r="H863" s="79"/>
      <c r="I863" s="79"/>
      <c r="J863" s="79"/>
      <c r="K863" s="79"/>
    </row>
    <row r="864" spans="5:13">
      <c r="E864" s="79"/>
      <c r="F864" s="79"/>
      <c r="G864" s="79"/>
      <c r="H864" s="79"/>
      <c r="I864" s="79"/>
      <c r="J864" s="79"/>
      <c r="K864" s="79"/>
    </row>
    <row r="865" spans="5:13">
      <c r="E865" s="79"/>
      <c r="F865" s="79"/>
      <c r="G865" s="79"/>
      <c r="H865" s="79"/>
      <c r="I865" s="79"/>
      <c r="J865" s="79"/>
      <c r="K865" s="79"/>
    </row>
    <row r="866" spans="5:13">
      <c r="E866" s="79"/>
      <c r="F866" s="79"/>
      <c r="G866" s="79"/>
      <c r="H866" s="79"/>
      <c r="I866" s="79"/>
      <c r="J866" s="79"/>
      <c r="K866" s="79"/>
    </row>
    <row r="867" spans="5:13">
      <c r="E867" s="79"/>
      <c r="F867" s="79"/>
      <c r="G867" s="79"/>
      <c r="H867" s="79"/>
      <c r="I867" s="79"/>
      <c r="J867" s="79"/>
      <c r="K867" s="79"/>
      <c r="L867" s="79"/>
      <c r="M867" s="79"/>
    </row>
    <row r="868" spans="5:13">
      <c r="E868" s="79"/>
      <c r="F868" s="79"/>
      <c r="G868" s="79"/>
      <c r="H868" s="79"/>
      <c r="I868" s="79"/>
      <c r="J868" s="79"/>
      <c r="K868" s="79"/>
    </row>
    <row r="869" spans="5:13">
      <c r="E869" s="79"/>
      <c r="F869" s="79"/>
      <c r="G869" s="79"/>
      <c r="H869" s="79"/>
      <c r="I869" s="79"/>
      <c r="J869" s="79"/>
      <c r="K869" s="79"/>
    </row>
    <row r="870" spans="5:13">
      <c r="E870" s="79"/>
      <c r="F870" s="79"/>
      <c r="G870" s="79"/>
      <c r="H870" s="79"/>
      <c r="I870" s="79"/>
      <c r="J870" s="79"/>
      <c r="K870" s="79"/>
    </row>
    <row r="871" spans="5:13">
      <c r="E871" s="79"/>
      <c r="F871" s="79"/>
      <c r="G871" s="79"/>
      <c r="H871" s="79"/>
      <c r="I871" s="79"/>
      <c r="J871" s="79"/>
      <c r="K871" s="79"/>
    </row>
    <row r="872" spans="5:13">
      <c r="E872" s="79"/>
      <c r="F872" s="79"/>
      <c r="G872" s="79"/>
      <c r="H872" s="79"/>
      <c r="I872" s="79"/>
      <c r="J872" s="79"/>
      <c r="K872" s="79"/>
    </row>
    <row r="873" spans="5:13">
      <c r="E873" s="79"/>
      <c r="F873" s="79"/>
      <c r="G873" s="79"/>
      <c r="H873" s="79"/>
      <c r="I873" s="79"/>
      <c r="J873" s="79"/>
      <c r="K873" s="79"/>
    </row>
    <row r="874" spans="5:13">
      <c r="E874" s="79"/>
      <c r="F874" s="79"/>
      <c r="G874" s="79"/>
      <c r="H874" s="79"/>
      <c r="I874" s="79"/>
      <c r="J874" s="79"/>
      <c r="K874" s="79"/>
      <c r="L874" s="79"/>
      <c r="M874" s="79"/>
    </row>
    <row r="875" spans="5:13">
      <c r="E875" s="79"/>
      <c r="F875" s="79"/>
      <c r="G875" s="79"/>
      <c r="H875" s="79"/>
      <c r="I875" s="79"/>
      <c r="J875" s="79"/>
      <c r="K875" s="79"/>
    </row>
    <row r="876" spans="5:13">
      <c r="E876" s="79"/>
      <c r="F876" s="79"/>
      <c r="G876" s="79"/>
      <c r="H876" s="79"/>
      <c r="I876" s="79"/>
      <c r="J876" s="79"/>
      <c r="K876" s="79"/>
    </row>
    <row r="877" spans="5:13">
      <c r="E877" s="79"/>
      <c r="F877" s="79"/>
      <c r="G877" s="79"/>
      <c r="H877" s="79"/>
      <c r="I877" s="79"/>
      <c r="J877" s="79"/>
      <c r="K877" s="79"/>
    </row>
    <row r="878" spans="5:13">
      <c r="E878" s="79"/>
      <c r="F878" s="79"/>
      <c r="G878" s="79"/>
      <c r="H878" s="79"/>
      <c r="I878" s="79"/>
      <c r="J878" s="79"/>
      <c r="K878" s="79"/>
    </row>
    <row r="879" spans="5:13">
      <c r="E879" s="79"/>
      <c r="F879" s="79"/>
      <c r="G879" s="79"/>
      <c r="H879" s="79"/>
      <c r="I879" s="79"/>
      <c r="J879" s="79"/>
      <c r="K879" s="79"/>
    </row>
    <row r="880" spans="5:13">
      <c r="E880" s="79"/>
      <c r="F880" s="79"/>
      <c r="G880" s="79"/>
      <c r="H880" s="79"/>
      <c r="I880" s="79"/>
      <c r="J880" s="79"/>
      <c r="K880" s="79"/>
    </row>
    <row r="881" spans="5:13">
      <c r="E881" s="79"/>
      <c r="F881" s="79"/>
      <c r="G881" s="79"/>
      <c r="H881" s="79"/>
      <c r="I881" s="79"/>
      <c r="J881" s="79"/>
      <c r="K881" s="79"/>
      <c r="L881" s="79"/>
      <c r="M881" s="79"/>
    </row>
    <row r="882" spans="5:13">
      <c r="E882" s="79"/>
      <c r="F882" s="79"/>
      <c r="G882" s="79"/>
      <c r="H882" s="79"/>
      <c r="I882" s="79"/>
      <c r="J882" s="79"/>
      <c r="K882" s="79"/>
    </row>
    <row r="883" spans="5:13">
      <c r="E883" s="79"/>
      <c r="F883" s="79"/>
      <c r="G883" s="79"/>
      <c r="H883" s="79"/>
      <c r="I883" s="79"/>
      <c r="J883" s="79"/>
      <c r="K883" s="79"/>
    </row>
    <row r="884" spans="5:13">
      <c r="E884" s="79"/>
      <c r="F884" s="79"/>
      <c r="G884" s="79"/>
      <c r="H884" s="79"/>
      <c r="I884" s="79"/>
      <c r="J884" s="79"/>
      <c r="K884" s="79"/>
    </row>
    <row r="885" spans="5:13">
      <c r="E885" s="79"/>
      <c r="F885" s="79"/>
      <c r="G885" s="79"/>
      <c r="H885" s="79"/>
      <c r="I885" s="79"/>
      <c r="J885" s="79"/>
      <c r="K885" s="79"/>
    </row>
    <row r="886" spans="5:13">
      <c r="E886" s="79"/>
      <c r="F886" s="79"/>
      <c r="G886" s="79"/>
      <c r="H886" s="79"/>
      <c r="I886" s="79"/>
      <c r="J886" s="79"/>
      <c r="K886" s="79"/>
    </row>
    <row r="887" spans="5:13">
      <c r="E887" s="79"/>
      <c r="F887" s="79"/>
      <c r="G887" s="79"/>
      <c r="H887" s="79"/>
      <c r="I887" s="79"/>
      <c r="J887" s="79"/>
      <c r="K887" s="79"/>
    </row>
    <row r="888" spans="5:13">
      <c r="E888" s="79"/>
      <c r="F888" s="79"/>
      <c r="G888" s="79"/>
      <c r="H888" s="79"/>
      <c r="I888" s="79"/>
      <c r="J888" s="79"/>
      <c r="K888" s="79"/>
      <c r="L888" s="79"/>
      <c r="M888" s="79"/>
    </row>
    <row r="889" spans="5:13">
      <c r="E889" s="79"/>
      <c r="F889" s="79"/>
      <c r="G889" s="79"/>
      <c r="H889" s="79"/>
      <c r="I889" s="79"/>
      <c r="J889" s="79"/>
      <c r="K889" s="79"/>
    </row>
    <row r="890" spans="5:13">
      <c r="E890" s="79"/>
      <c r="F890" s="79"/>
      <c r="G890" s="79"/>
      <c r="H890" s="79"/>
      <c r="I890" s="79"/>
      <c r="J890" s="79"/>
      <c r="K890" s="79"/>
    </row>
    <row r="891" spans="5:13">
      <c r="E891" s="79"/>
      <c r="F891" s="79"/>
      <c r="G891" s="79"/>
      <c r="H891" s="79"/>
      <c r="I891" s="79"/>
      <c r="J891" s="79"/>
      <c r="K891" s="79"/>
    </row>
    <row r="892" spans="5:13">
      <c r="E892" s="79"/>
      <c r="F892" s="79"/>
      <c r="G892" s="79"/>
      <c r="H892" s="79"/>
      <c r="I892" s="79"/>
      <c r="J892" s="79"/>
      <c r="K892" s="79"/>
    </row>
    <row r="893" spans="5:13">
      <c r="E893" s="79"/>
      <c r="F893" s="79"/>
      <c r="G893" s="79"/>
      <c r="H893" s="79"/>
      <c r="I893" s="79"/>
      <c r="J893" s="79"/>
      <c r="K893" s="79"/>
    </row>
    <row r="894" spans="5:13">
      <c r="E894" s="79"/>
      <c r="F894" s="79"/>
      <c r="G894" s="79"/>
      <c r="H894" s="79"/>
      <c r="I894" s="79"/>
      <c r="J894" s="79"/>
      <c r="K894" s="79"/>
    </row>
    <row r="895" spans="5:13">
      <c r="E895" s="79"/>
      <c r="F895" s="79"/>
      <c r="G895" s="79"/>
      <c r="H895" s="79"/>
      <c r="I895" s="79"/>
      <c r="J895" s="79"/>
      <c r="K895" s="79"/>
      <c r="L895" s="79"/>
      <c r="M895" s="79"/>
    </row>
    <row r="896" spans="5:13">
      <c r="E896" s="79"/>
      <c r="F896" s="79"/>
      <c r="G896" s="79"/>
      <c r="H896" s="79"/>
      <c r="I896" s="79"/>
      <c r="J896" s="79"/>
      <c r="K896" s="79"/>
    </row>
    <row r="897" spans="5:13">
      <c r="E897" s="79"/>
      <c r="F897" s="79"/>
      <c r="G897" s="79"/>
      <c r="H897" s="79"/>
      <c r="I897" s="79"/>
      <c r="J897" s="79"/>
      <c r="K897" s="79"/>
    </row>
    <row r="898" spans="5:13">
      <c r="E898" s="79"/>
      <c r="F898" s="79"/>
      <c r="G898" s="79"/>
      <c r="H898" s="79"/>
      <c r="I898" s="79"/>
      <c r="J898" s="79"/>
      <c r="K898" s="79"/>
    </row>
    <row r="899" spans="5:13">
      <c r="E899" s="79"/>
      <c r="F899" s="79"/>
      <c r="G899" s="79"/>
      <c r="H899" s="79"/>
      <c r="I899" s="79"/>
      <c r="J899" s="79"/>
      <c r="K899" s="79"/>
    </row>
    <row r="900" spans="5:13">
      <c r="E900" s="79"/>
      <c r="F900" s="79"/>
      <c r="G900" s="79"/>
      <c r="H900" s="79"/>
      <c r="I900" s="79"/>
      <c r="J900" s="79"/>
      <c r="K900" s="79"/>
    </row>
    <row r="901" spans="5:13">
      <c r="E901" s="79"/>
      <c r="F901" s="79"/>
      <c r="G901" s="79"/>
      <c r="H901" s="79"/>
      <c r="I901" s="79"/>
      <c r="J901" s="79"/>
      <c r="K901" s="79"/>
    </row>
    <row r="902" spans="5:13">
      <c r="E902" s="79"/>
      <c r="F902" s="79"/>
      <c r="G902" s="79"/>
      <c r="H902" s="79"/>
      <c r="I902" s="79"/>
      <c r="J902" s="79"/>
      <c r="K902" s="79"/>
      <c r="L902" s="79"/>
      <c r="M902" s="79"/>
    </row>
    <row r="903" spans="5:13">
      <c r="E903" s="79"/>
      <c r="F903" s="79"/>
      <c r="G903" s="79"/>
      <c r="H903" s="79"/>
      <c r="I903" s="79"/>
      <c r="J903" s="79"/>
      <c r="K903" s="79"/>
    </row>
    <row r="904" spans="5:13">
      <c r="E904" s="79"/>
      <c r="F904" s="79"/>
      <c r="G904" s="79"/>
      <c r="H904" s="79"/>
      <c r="I904" s="79"/>
      <c r="J904" s="79"/>
      <c r="K904" s="79"/>
    </row>
    <row r="905" spans="5:13">
      <c r="E905" s="79"/>
      <c r="F905" s="79"/>
      <c r="G905" s="79"/>
      <c r="H905" s="79"/>
      <c r="I905" s="79"/>
      <c r="J905" s="79"/>
      <c r="K905" s="79"/>
    </row>
    <row r="906" spans="5:13">
      <c r="E906" s="79"/>
      <c r="F906" s="79"/>
      <c r="G906" s="79"/>
      <c r="H906" s="79"/>
      <c r="I906" s="79"/>
      <c r="J906" s="79"/>
      <c r="K906" s="79"/>
    </row>
    <row r="907" spans="5:13">
      <c r="E907" s="79"/>
      <c r="F907" s="79"/>
      <c r="G907" s="79"/>
      <c r="H907" s="79"/>
      <c r="I907" s="79"/>
      <c r="J907" s="79"/>
      <c r="K907" s="79"/>
    </row>
    <row r="908" spans="5:13">
      <c r="E908" s="79"/>
      <c r="F908" s="79"/>
      <c r="G908" s="79"/>
      <c r="H908" s="79"/>
      <c r="I908" s="79"/>
      <c r="J908" s="79"/>
      <c r="K908" s="79"/>
    </row>
    <row r="909" spans="5:13">
      <c r="E909" s="79"/>
      <c r="F909" s="79"/>
      <c r="G909" s="79"/>
      <c r="H909" s="79"/>
      <c r="I909" s="79"/>
      <c r="J909" s="79"/>
      <c r="K909" s="79"/>
      <c r="L909" s="79"/>
      <c r="M909" s="79"/>
    </row>
    <row r="910" spans="5:13">
      <c r="E910" s="79"/>
      <c r="F910" s="79"/>
      <c r="G910" s="79"/>
      <c r="H910" s="79"/>
      <c r="I910" s="79"/>
      <c r="J910" s="79"/>
      <c r="K910" s="79"/>
    </row>
    <row r="911" spans="5:13">
      <c r="E911" s="79"/>
      <c r="F911" s="79"/>
      <c r="G911" s="79"/>
      <c r="H911" s="79"/>
      <c r="I911" s="79"/>
      <c r="J911" s="79"/>
      <c r="K911" s="79"/>
    </row>
    <row r="912" spans="5:13">
      <c r="E912" s="79"/>
      <c r="F912" s="79"/>
      <c r="G912" s="79"/>
      <c r="H912" s="79"/>
      <c r="I912" s="79"/>
      <c r="J912" s="79"/>
      <c r="K912" s="79"/>
    </row>
    <row r="913" spans="5:13">
      <c r="E913" s="79"/>
      <c r="F913" s="79"/>
      <c r="G913" s="79"/>
      <c r="H913" s="79"/>
      <c r="I913" s="79"/>
      <c r="J913" s="79"/>
      <c r="K913" s="79"/>
    </row>
    <row r="914" spans="5:13">
      <c r="E914" s="79"/>
      <c r="F914" s="79"/>
      <c r="G914" s="79"/>
      <c r="H914" s="79"/>
      <c r="I914" s="79"/>
      <c r="J914" s="79"/>
      <c r="K914" s="79"/>
    </row>
    <row r="915" spans="5:13">
      <c r="E915" s="79"/>
      <c r="F915" s="79"/>
      <c r="G915" s="79"/>
      <c r="H915" s="79"/>
      <c r="I915" s="79"/>
      <c r="J915" s="79"/>
      <c r="K915" s="79"/>
    </row>
    <row r="916" spans="5:13">
      <c r="E916" s="79"/>
      <c r="F916" s="79"/>
      <c r="G916" s="79"/>
      <c r="H916" s="79"/>
      <c r="I916" s="79"/>
      <c r="J916" s="79"/>
      <c r="K916" s="79"/>
      <c r="L916" s="79"/>
      <c r="M916" s="79"/>
    </row>
    <row r="917" spans="5:13">
      <c r="E917" s="79"/>
      <c r="F917" s="79"/>
      <c r="G917" s="79"/>
      <c r="H917" s="79"/>
      <c r="I917" s="79"/>
      <c r="J917" s="79"/>
      <c r="K917" s="79"/>
    </row>
    <row r="918" spans="5:13">
      <c r="E918" s="79"/>
      <c r="F918" s="79"/>
      <c r="G918" s="79"/>
      <c r="H918" s="79"/>
      <c r="I918" s="79"/>
      <c r="J918" s="79"/>
      <c r="K918" s="79"/>
    </row>
    <row r="919" spans="5:13">
      <c r="E919" s="79"/>
      <c r="F919" s="79"/>
      <c r="G919" s="79"/>
      <c r="H919" s="79"/>
      <c r="I919" s="79"/>
      <c r="J919" s="79"/>
      <c r="K919" s="79"/>
    </row>
    <row r="920" spans="5:13">
      <c r="E920" s="79"/>
      <c r="F920" s="79"/>
      <c r="G920" s="79"/>
      <c r="H920" s="79"/>
      <c r="I920" s="79"/>
      <c r="J920" s="79"/>
      <c r="K920" s="79"/>
    </row>
    <row r="921" spans="5:13">
      <c r="E921" s="79"/>
      <c r="F921" s="79"/>
      <c r="G921" s="79"/>
      <c r="H921" s="79"/>
      <c r="I921" s="79"/>
      <c r="J921" s="79"/>
      <c r="K921" s="79"/>
    </row>
    <row r="922" spans="5:13">
      <c r="E922" s="79"/>
      <c r="F922" s="79"/>
      <c r="G922" s="79"/>
      <c r="H922" s="79"/>
      <c r="I922" s="79"/>
      <c r="J922" s="79"/>
      <c r="K922" s="79"/>
    </row>
    <row r="923" spans="5:13">
      <c r="E923" s="79"/>
      <c r="F923" s="79"/>
      <c r="G923" s="79"/>
      <c r="H923" s="79"/>
      <c r="I923" s="79"/>
      <c r="J923" s="79"/>
      <c r="K923" s="79"/>
      <c r="L923" s="79"/>
      <c r="M923" s="79"/>
    </row>
    <row r="924" spans="5:13">
      <c r="E924" s="79"/>
      <c r="F924" s="79"/>
      <c r="G924" s="79"/>
      <c r="H924" s="79"/>
      <c r="I924" s="79"/>
      <c r="J924" s="79"/>
      <c r="K924" s="79"/>
    </row>
    <row r="925" spans="5:13">
      <c r="E925" s="79"/>
      <c r="F925" s="79"/>
      <c r="G925" s="79"/>
      <c r="H925" s="79"/>
      <c r="I925" s="79"/>
      <c r="J925" s="79"/>
      <c r="K925" s="79"/>
    </row>
    <row r="926" spans="5:13">
      <c r="E926" s="79"/>
      <c r="F926" s="79"/>
      <c r="G926" s="79"/>
      <c r="H926" s="79"/>
      <c r="I926" s="79"/>
      <c r="J926" s="79"/>
      <c r="K926" s="79"/>
    </row>
    <row r="927" spans="5:13">
      <c r="E927" s="79"/>
      <c r="F927" s="79"/>
      <c r="G927" s="79"/>
      <c r="H927" s="79"/>
      <c r="I927" s="79"/>
      <c r="J927" s="79"/>
      <c r="K927" s="79"/>
    </row>
    <row r="928" spans="5:13">
      <c r="E928" s="79"/>
      <c r="F928" s="79"/>
      <c r="G928" s="79"/>
      <c r="H928" s="79"/>
      <c r="I928" s="79"/>
      <c r="J928" s="79"/>
      <c r="K928" s="79"/>
    </row>
    <row r="929" spans="5:13">
      <c r="E929" s="79"/>
      <c r="F929" s="79"/>
      <c r="G929" s="79"/>
      <c r="H929" s="79"/>
      <c r="I929" s="79"/>
      <c r="J929" s="79"/>
      <c r="K929" s="79"/>
    </row>
    <row r="930" spans="5:13">
      <c r="E930" s="79"/>
      <c r="F930" s="79"/>
      <c r="G930" s="79"/>
      <c r="H930" s="79"/>
      <c r="I930" s="79"/>
      <c r="J930" s="79"/>
      <c r="K930" s="79"/>
      <c r="L930" s="79"/>
      <c r="M930" s="79"/>
    </row>
    <row r="931" spans="5:13">
      <c r="E931" s="79"/>
      <c r="F931" s="79"/>
      <c r="G931" s="79"/>
      <c r="H931" s="79"/>
      <c r="I931" s="79"/>
      <c r="J931" s="79"/>
      <c r="K931" s="79"/>
    </row>
    <row r="932" spans="5:13">
      <c r="E932" s="79"/>
      <c r="F932" s="79"/>
      <c r="G932" s="79"/>
      <c r="H932" s="79"/>
      <c r="I932" s="79"/>
      <c r="J932" s="79"/>
      <c r="K932" s="79"/>
    </row>
    <row r="933" spans="5:13">
      <c r="E933" s="79"/>
      <c r="F933" s="79"/>
      <c r="G933" s="79"/>
      <c r="H933" s="79"/>
      <c r="I933" s="79"/>
      <c r="J933" s="79"/>
      <c r="K933" s="79"/>
    </row>
    <row r="934" spans="5:13">
      <c r="E934" s="79"/>
      <c r="F934" s="79"/>
      <c r="G934" s="79"/>
      <c r="H934" s="79"/>
      <c r="I934" s="79"/>
      <c r="J934" s="79"/>
      <c r="K934" s="79"/>
    </row>
    <row r="935" spans="5:13">
      <c r="E935" s="79"/>
      <c r="F935" s="79"/>
      <c r="G935" s="79"/>
      <c r="H935" s="79"/>
      <c r="I935" s="79"/>
      <c r="J935" s="79"/>
      <c r="K935" s="79"/>
    </row>
    <row r="936" spans="5:13">
      <c r="E936" s="79"/>
      <c r="F936" s="79"/>
      <c r="G936" s="79"/>
      <c r="H936" s="79"/>
      <c r="I936" s="79"/>
      <c r="J936" s="79"/>
      <c r="K936" s="79"/>
    </row>
    <row r="937" spans="5:13">
      <c r="E937" s="79"/>
      <c r="F937" s="79"/>
      <c r="G937" s="79"/>
      <c r="H937" s="79"/>
      <c r="I937" s="79"/>
      <c r="J937" s="79"/>
      <c r="K937" s="79"/>
      <c r="L937" s="79"/>
      <c r="M937" s="79"/>
    </row>
    <row r="938" spans="5:13">
      <c r="E938" s="79"/>
      <c r="F938" s="79"/>
      <c r="G938" s="79"/>
      <c r="H938" s="79"/>
      <c r="I938" s="79"/>
      <c r="J938" s="79"/>
      <c r="K938" s="79"/>
    </row>
    <row r="939" spans="5:13">
      <c r="E939" s="79"/>
      <c r="F939" s="79"/>
      <c r="G939" s="79"/>
      <c r="H939" s="79"/>
      <c r="I939" s="79"/>
      <c r="J939" s="79"/>
      <c r="K939" s="79"/>
    </row>
    <row r="940" spans="5:13">
      <c r="E940" s="79"/>
      <c r="F940" s="79"/>
      <c r="G940" s="79"/>
      <c r="H940" s="79"/>
      <c r="I940" s="79"/>
      <c r="J940" s="79"/>
      <c r="K940" s="79"/>
    </row>
    <row r="941" spans="5:13">
      <c r="E941" s="79"/>
      <c r="F941" s="79"/>
      <c r="G941" s="79"/>
      <c r="H941" s="79"/>
      <c r="I941" s="79"/>
      <c r="J941" s="79"/>
      <c r="K941" s="79"/>
    </row>
    <row r="942" spans="5:13">
      <c r="E942" s="79"/>
      <c r="F942" s="79"/>
      <c r="G942" s="79"/>
      <c r="H942" s="79"/>
      <c r="I942" s="79"/>
      <c r="J942" s="79"/>
      <c r="K942" s="79"/>
    </row>
    <row r="943" spans="5:13">
      <c r="E943" s="79"/>
      <c r="F943" s="79"/>
      <c r="G943" s="79"/>
      <c r="H943" s="79"/>
      <c r="I943" s="79"/>
      <c r="J943" s="79"/>
      <c r="K943" s="79"/>
    </row>
    <row r="944" spans="5:13">
      <c r="E944" s="79"/>
      <c r="F944" s="79"/>
      <c r="G944" s="79"/>
      <c r="H944" s="79"/>
      <c r="I944" s="79"/>
      <c r="J944" s="79"/>
      <c r="K944" s="79"/>
      <c r="L944" s="79"/>
      <c r="M944" s="79"/>
    </row>
    <row r="945" spans="5:13">
      <c r="E945" s="79"/>
      <c r="F945" s="79"/>
      <c r="G945" s="79"/>
      <c r="H945" s="79"/>
      <c r="I945" s="79"/>
      <c r="J945" s="79"/>
      <c r="K945" s="79"/>
    </row>
    <row r="946" spans="5:13">
      <c r="E946" s="79"/>
      <c r="F946" s="79"/>
      <c r="G946" s="79"/>
      <c r="H946" s="79"/>
      <c r="I946" s="79"/>
      <c r="J946" s="79"/>
      <c r="K946" s="79"/>
    </row>
    <row r="947" spans="5:13">
      <c r="E947" s="79"/>
      <c r="F947" s="79"/>
      <c r="G947" s="79"/>
      <c r="H947" s="79"/>
      <c r="I947" s="79"/>
      <c r="J947" s="79"/>
      <c r="K947" s="79"/>
    </row>
    <row r="948" spans="5:13">
      <c r="E948" s="79"/>
      <c r="F948" s="79"/>
      <c r="G948" s="79"/>
      <c r="H948" s="79"/>
      <c r="I948" s="79"/>
      <c r="J948" s="79"/>
      <c r="K948" s="79"/>
    </row>
    <row r="949" spans="5:13">
      <c r="E949" s="79"/>
      <c r="F949" s="79"/>
      <c r="G949" s="79"/>
      <c r="H949" s="79"/>
      <c r="I949" s="79"/>
      <c r="J949" s="79"/>
      <c r="K949" s="79"/>
    </row>
    <row r="950" spans="5:13">
      <c r="E950" s="79"/>
      <c r="F950" s="79"/>
      <c r="G950" s="79"/>
      <c r="H950" s="79"/>
      <c r="I950" s="79"/>
      <c r="J950" s="79"/>
      <c r="K950" s="79"/>
    </row>
    <row r="951" spans="5:13">
      <c r="E951" s="79"/>
      <c r="F951" s="79"/>
      <c r="G951" s="79"/>
      <c r="H951" s="79"/>
      <c r="I951" s="79"/>
      <c r="J951" s="79"/>
      <c r="K951" s="79"/>
      <c r="L951" s="79"/>
      <c r="M951" s="79"/>
    </row>
    <row r="952" spans="5:13">
      <c r="E952" s="79"/>
      <c r="F952" s="79"/>
      <c r="G952" s="79"/>
      <c r="H952" s="79"/>
      <c r="I952" s="79"/>
      <c r="J952" s="79"/>
      <c r="K952" s="79"/>
    </row>
    <row r="953" spans="5:13">
      <c r="E953" s="79"/>
      <c r="F953" s="79"/>
      <c r="G953" s="79"/>
      <c r="H953" s="79"/>
      <c r="I953" s="79"/>
      <c r="J953" s="79"/>
      <c r="K953" s="79"/>
    </row>
    <row r="954" spans="5:13">
      <c r="E954" s="79"/>
      <c r="F954" s="79"/>
      <c r="G954" s="79"/>
      <c r="H954" s="79"/>
      <c r="I954" s="79"/>
      <c r="J954" s="79"/>
      <c r="K954" s="79"/>
    </row>
    <row r="955" spans="5:13">
      <c r="E955" s="79"/>
      <c r="F955" s="79"/>
      <c r="G955" s="79"/>
      <c r="H955" s="79"/>
      <c r="I955" s="79"/>
      <c r="J955" s="79"/>
      <c r="K955" s="79"/>
    </row>
    <row r="956" spans="5:13">
      <c r="E956" s="79"/>
      <c r="F956" s="79"/>
      <c r="G956" s="79"/>
      <c r="H956" s="79"/>
      <c r="I956" s="79"/>
      <c r="J956" s="79"/>
      <c r="K956" s="79"/>
    </row>
    <row r="957" spans="5:13">
      <c r="E957" s="79"/>
      <c r="F957" s="79"/>
      <c r="G957" s="79"/>
      <c r="H957" s="79"/>
      <c r="I957" s="79"/>
      <c r="J957" s="79"/>
      <c r="K957" s="79"/>
    </row>
    <row r="958" spans="5:13">
      <c r="E958" s="79"/>
      <c r="F958" s="79"/>
      <c r="G958" s="79"/>
      <c r="H958" s="79"/>
      <c r="I958" s="79"/>
      <c r="J958" s="79"/>
      <c r="K958" s="79"/>
      <c r="L958" s="79"/>
      <c r="M958" s="79"/>
    </row>
    <row r="959" spans="5:13">
      <c r="E959" s="79"/>
      <c r="F959" s="79"/>
      <c r="G959" s="79"/>
      <c r="H959" s="79"/>
      <c r="I959" s="79"/>
      <c r="J959" s="79"/>
      <c r="K959" s="79"/>
    </row>
    <row r="960" spans="5:13">
      <c r="E960" s="79"/>
      <c r="F960" s="79"/>
      <c r="G960" s="79"/>
      <c r="H960" s="79"/>
      <c r="I960" s="79"/>
      <c r="J960" s="79"/>
      <c r="K960" s="79"/>
    </row>
    <row r="961" spans="5:13">
      <c r="E961" s="79"/>
      <c r="F961" s="79"/>
      <c r="G961" s="79"/>
      <c r="H961" s="79"/>
      <c r="I961" s="79"/>
      <c r="J961" s="79"/>
      <c r="K961" s="79"/>
    </row>
    <row r="962" spans="5:13">
      <c r="E962" s="79"/>
      <c r="F962" s="79"/>
      <c r="G962" s="79"/>
      <c r="H962" s="79"/>
      <c r="I962" s="79"/>
      <c r="J962" s="79"/>
      <c r="K962" s="79"/>
    </row>
    <row r="963" spans="5:13">
      <c r="E963" s="79"/>
      <c r="F963" s="79"/>
      <c r="G963" s="79"/>
      <c r="H963" s="79"/>
      <c r="I963" s="79"/>
      <c r="J963" s="79"/>
      <c r="K963" s="79"/>
    </row>
    <row r="964" spans="5:13">
      <c r="E964" s="79"/>
      <c r="F964" s="79"/>
      <c r="G964" s="79"/>
      <c r="H964" s="79"/>
      <c r="I964" s="79"/>
      <c r="J964" s="79"/>
      <c r="K964" s="79"/>
    </row>
    <row r="965" spans="5:13">
      <c r="E965" s="79"/>
      <c r="F965" s="79"/>
      <c r="G965" s="79"/>
      <c r="H965" s="79"/>
      <c r="I965" s="79"/>
      <c r="J965" s="79"/>
      <c r="K965" s="79"/>
      <c r="L965" s="79"/>
      <c r="M965" s="79"/>
    </row>
    <row r="966" spans="5:13">
      <c r="E966" s="79"/>
      <c r="F966" s="79"/>
      <c r="G966" s="79"/>
      <c r="H966" s="79"/>
      <c r="I966" s="79"/>
      <c r="J966" s="79"/>
      <c r="K966" s="79"/>
    </row>
    <row r="967" spans="5:13">
      <c r="E967" s="79"/>
      <c r="F967" s="79"/>
      <c r="G967" s="79"/>
      <c r="H967" s="79"/>
      <c r="I967" s="79"/>
      <c r="J967" s="79"/>
      <c r="K967" s="79"/>
    </row>
    <row r="968" spans="5:13">
      <c r="E968" s="79"/>
      <c r="F968" s="79"/>
      <c r="G968" s="79"/>
      <c r="H968" s="79"/>
      <c r="I968" s="79"/>
      <c r="J968" s="79"/>
      <c r="K968" s="79"/>
    </row>
    <row r="969" spans="5:13">
      <c r="E969" s="79"/>
      <c r="F969" s="79"/>
      <c r="G969" s="79"/>
      <c r="H969" s="79"/>
      <c r="I969" s="79"/>
      <c r="J969" s="79"/>
      <c r="K969" s="79"/>
    </row>
    <row r="970" spans="5:13">
      <c r="E970" s="79"/>
      <c r="F970" s="79"/>
      <c r="G970" s="79"/>
      <c r="H970" s="79"/>
      <c r="I970" s="79"/>
      <c r="J970" s="79"/>
      <c r="K970" s="79"/>
    </row>
    <row r="971" spans="5:13">
      <c r="E971" s="79"/>
      <c r="F971" s="79"/>
      <c r="G971" s="79"/>
      <c r="H971" s="79"/>
      <c r="I971" s="79"/>
      <c r="J971" s="79"/>
      <c r="K971" s="79"/>
    </row>
    <row r="972" spans="5:13">
      <c r="E972" s="79"/>
      <c r="F972" s="79"/>
      <c r="G972" s="79"/>
      <c r="H972" s="79"/>
      <c r="I972" s="79"/>
      <c r="J972" s="79"/>
      <c r="K972" s="79"/>
      <c r="L972" s="79"/>
      <c r="M972" s="79"/>
    </row>
    <row r="973" spans="5:13">
      <c r="E973" s="79"/>
      <c r="F973" s="79"/>
      <c r="G973" s="79"/>
      <c r="H973" s="79"/>
      <c r="I973" s="79"/>
      <c r="J973" s="79"/>
      <c r="K973" s="79"/>
    </row>
    <row r="974" spans="5:13">
      <c r="E974" s="79"/>
      <c r="F974" s="79"/>
      <c r="G974" s="79"/>
      <c r="H974" s="79"/>
      <c r="I974" s="79"/>
      <c r="J974" s="79"/>
      <c r="K974" s="79"/>
    </row>
    <row r="975" spans="5:13">
      <c r="E975" s="79"/>
      <c r="F975" s="79"/>
      <c r="G975" s="79"/>
      <c r="H975" s="79"/>
      <c r="I975" s="79"/>
      <c r="J975" s="79"/>
      <c r="K975" s="79"/>
    </row>
    <row r="976" spans="5:13">
      <c r="E976" s="79"/>
      <c r="F976" s="79"/>
      <c r="G976" s="79"/>
      <c r="H976" s="79"/>
      <c r="I976" s="79"/>
      <c r="J976" s="79"/>
      <c r="K976" s="79"/>
    </row>
    <row r="977" spans="5:13">
      <c r="E977" s="79"/>
      <c r="F977" s="79"/>
      <c r="G977" s="79"/>
      <c r="H977" s="79"/>
      <c r="I977" s="79"/>
      <c r="J977" s="79"/>
      <c r="K977" s="79"/>
    </row>
    <row r="978" spans="5:13">
      <c r="E978" s="79"/>
      <c r="F978" s="79"/>
      <c r="G978" s="79"/>
      <c r="H978" s="79"/>
      <c r="I978" s="79"/>
      <c r="J978" s="79"/>
      <c r="K978" s="79"/>
    </row>
    <row r="979" spans="5:13">
      <c r="E979" s="79"/>
      <c r="F979" s="79"/>
      <c r="G979" s="79"/>
      <c r="H979" s="79"/>
      <c r="I979" s="79"/>
      <c r="J979" s="79"/>
      <c r="K979" s="79"/>
      <c r="L979" s="79"/>
      <c r="M979" s="79"/>
    </row>
    <row r="980" spans="5:13">
      <c r="E980" s="79"/>
      <c r="F980" s="79"/>
      <c r="G980" s="79"/>
      <c r="H980" s="79"/>
      <c r="I980" s="79"/>
      <c r="J980" s="79"/>
      <c r="K980" s="79"/>
    </row>
    <row r="981" spans="5:13">
      <c r="E981" s="79"/>
      <c r="F981" s="79"/>
      <c r="G981" s="79"/>
      <c r="H981" s="79"/>
      <c r="I981" s="79"/>
      <c r="J981" s="79"/>
      <c r="K981" s="79"/>
    </row>
    <row r="982" spans="5:13">
      <c r="E982" s="79"/>
      <c r="F982" s="79"/>
      <c r="G982" s="79"/>
      <c r="H982" s="79"/>
      <c r="I982" s="79"/>
      <c r="J982" s="79"/>
      <c r="K982" s="79"/>
    </row>
    <row r="983" spans="5:13">
      <c r="E983" s="79"/>
      <c r="F983" s="79"/>
      <c r="G983" s="79"/>
      <c r="H983" s="79"/>
      <c r="I983" s="79"/>
      <c r="J983" s="79"/>
      <c r="K983" s="79"/>
    </row>
    <row r="984" spans="5:13">
      <c r="E984" s="79"/>
      <c r="F984" s="79"/>
      <c r="G984" s="79"/>
      <c r="H984" s="79"/>
      <c r="I984" s="79"/>
      <c r="J984" s="79"/>
      <c r="K984" s="79"/>
    </row>
    <row r="985" spans="5:13">
      <c r="E985" s="79"/>
      <c r="F985" s="79"/>
      <c r="G985" s="79"/>
      <c r="H985" s="79"/>
      <c r="I985" s="79"/>
      <c r="J985" s="79"/>
      <c r="K985" s="79"/>
    </row>
    <row r="986" spans="5:13">
      <c r="E986" s="79"/>
      <c r="F986" s="79"/>
      <c r="G986" s="79"/>
      <c r="H986" s="79"/>
      <c r="I986" s="79"/>
      <c r="J986" s="79"/>
      <c r="K986" s="79"/>
      <c r="L986" s="79"/>
      <c r="M986" s="79"/>
    </row>
    <row r="987" spans="5:13">
      <c r="E987" s="79"/>
      <c r="F987" s="79"/>
      <c r="G987" s="79"/>
      <c r="H987" s="79"/>
      <c r="I987" s="79"/>
      <c r="J987" s="79"/>
      <c r="K987" s="79"/>
    </row>
    <row r="988" spans="5:13">
      <c r="E988" s="79"/>
      <c r="F988" s="79"/>
      <c r="G988" s="79"/>
      <c r="H988" s="79"/>
      <c r="I988" s="79"/>
      <c r="J988" s="79"/>
      <c r="K988" s="79"/>
    </row>
    <row r="989" spans="5:13">
      <c r="E989" s="79"/>
      <c r="F989" s="79"/>
      <c r="G989" s="79"/>
      <c r="H989" s="79"/>
      <c r="I989" s="79"/>
      <c r="J989" s="79"/>
      <c r="K989" s="79"/>
    </row>
    <row r="990" spans="5:13">
      <c r="E990" s="79"/>
      <c r="F990" s="79"/>
      <c r="G990" s="79"/>
      <c r="H990" s="79"/>
      <c r="I990" s="79"/>
      <c r="J990" s="79"/>
      <c r="K990" s="79"/>
    </row>
    <row r="991" spans="5:13">
      <c r="E991" s="79"/>
      <c r="F991" s="79"/>
      <c r="G991" s="79"/>
      <c r="H991" s="79"/>
      <c r="I991" s="79"/>
      <c r="J991" s="79"/>
      <c r="K991" s="79"/>
    </row>
    <row r="992" spans="5:13">
      <c r="E992" s="79"/>
      <c r="F992" s="79"/>
      <c r="G992" s="79"/>
      <c r="H992" s="79"/>
      <c r="I992" s="79"/>
      <c r="J992" s="79"/>
      <c r="K992" s="79"/>
    </row>
    <row r="993" spans="5:13">
      <c r="E993" s="79"/>
      <c r="F993" s="79"/>
      <c r="G993" s="79"/>
      <c r="H993" s="79"/>
      <c r="I993" s="79"/>
      <c r="J993" s="79"/>
      <c r="K993" s="79"/>
      <c r="L993" s="79"/>
      <c r="M993" s="79"/>
    </row>
    <row r="994" spans="5:13">
      <c r="E994" s="79"/>
      <c r="F994" s="79"/>
      <c r="G994" s="79"/>
      <c r="H994" s="79"/>
      <c r="I994" s="79"/>
      <c r="J994" s="79"/>
      <c r="K994" s="79"/>
    </row>
    <row r="995" spans="5:13">
      <c r="E995" s="79"/>
      <c r="F995" s="79"/>
      <c r="G995" s="79"/>
      <c r="H995" s="79"/>
      <c r="I995" s="79"/>
      <c r="J995" s="79"/>
      <c r="K995" s="79"/>
    </row>
    <row r="996" spans="5:13">
      <c r="E996" s="79"/>
      <c r="F996" s="79"/>
      <c r="G996" s="79"/>
      <c r="H996" s="79"/>
      <c r="I996" s="79"/>
      <c r="J996" s="79"/>
      <c r="K996" s="79"/>
    </row>
    <row r="997" spans="5:13">
      <c r="E997" s="79"/>
      <c r="F997" s="79"/>
      <c r="G997" s="79"/>
      <c r="H997" s="79"/>
      <c r="I997" s="79"/>
      <c r="J997" s="79"/>
      <c r="K997" s="79"/>
    </row>
    <row r="998" spans="5:13">
      <c r="E998" s="79"/>
      <c r="F998" s="79"/>
      <c r="G998" s="79"/>
      <c r="H998" s="79"/>
      <c r="I998" s="79"/>
      <c r="J998" s="79"/>
      <c r="K998" s="79"/>
    </row>
    <row r="999" spans="5:13">
      <c r="E999" s="79"/>
      <c r="F999" s="79"/>
      <c r="G999" s="79"/>
      <c r="H999" s="79"/>
      <c r="I999" s="79"/>
      <c r="J999" s="79"/>
      <c r="K999" s="79"/>
    </row>
    <row r="1000" spans="5:13">
      <c r="E1000" s="79"/>
      <c r="F1000" s="79"/>
      <c r="G1000" s="79"/>
      <c r="H1000" s="79"/>
      <c r="I1000" s="79"/>
      <c r="J1000" s="79"/>
      <c r="K1000" s="79"/>
      <c r="L1000" s="79"/>
      <c r="M1000" s="79"/>
    </row>
    <row r="1001" spans="5:13">
      <c r="E1001" s="79"/>
      <c r="F1001" s="79"/>
      <c r="G1001" s="79"/>
      <c r="H1001" s="79"/>
      <c r="I1001" s="79"/>
      <c r="J1001" s="79"/>
      <c r="K1001" s="79"/>
    </row>
    <row r="1002" spans="5:13">
      <c r="E1002" s="79"/>
      <c r="F1002" s="79"/>
      <c r="G1002" s="79"/>
      <c r="H1002" s="79"/>
      <c r="I1002" s="79"/>
      <c r="J1002" s="79"/>
      <c r="K1002" s="79"/>
    </row>
    <row r="1003" spans="5:13">
      <c r="E1003" s="79"/>
      <c r="F1003" s="79"/>
      <c r="G1003" s="79"/>
      <c r="H1003" s="79"/>
      <c r="I1003" s="79"/>
      <c r="J1003" s="79"/>
      <c r="K1003" s="79"/>
    </row>
    <row r="1004" spans="5:13">
      <c r="E1004" s="79"/>
      <c r="F1004" s="79"/>
      <c r="G1004" s="79"/>
      <c r="H1004" s="79"/>
      <c r="I1004" s="79"/>
      <c r="J1004" s="79"/>
      <c r="K1004" s="79"/>
    </row>
    <row r="1005" spans="5:13">
      <c r="E1005" s="79"/>
      <c r="F1005" s="79"/>
      <c r="G1005" s="79"/>
      <c r="H1005" s="79"/>
      <c r="I1005" s="79"/>
      <c r="J1005" s="79"/>
      <c r="K1005" s="79"/>
    </row>
    <row r="1006" spans="5:13">
      <c r="E1006" s="79"/>
      <c r="F1006" s="79"/>
      <c r="G1006" s="79"/>
      <c r="H1006" s="79"/>
      <c r="I1006" s="79"/>
      <c r="J1006" s="79"/>
      <c r="K1006" s="79"/>
    </row>
    <row r="1007" spans="5:13">
      <c r="E1007" s="79"/>
      <c r="F1007" s="79"/>
      <c r="G1007" s="79"/>
      <c r="H1007" s="79"/>
      <c r="I1007" s="79"/>
      <c r="J1007" s="79"/>
      <c r="K1007" s="79"/>
      <c r="L1007" s="79"/>
      <c r="M1007" s="79"/>
    </row>
    <row r="1008" spans="5:13">
      <c r="E1008" s="79"/>
      <c r="F1008" s="79"/>
      <c r="G1008" s="79"/>
      <c r="H1008" s="79"/>
      <c r="I1008" s="79"/>
      <c r="J1008" s="79"/>
      <c r="K1008" s="79"/>
    </row>
    <row r="1009" spans="5:13">
      <c r="E1009" s="79"/>
      <c r="F1009" s="79"/>
      <c r="G1009" s="79"/>
      <c r="H1009" s="79"/>
      <c r="I1009" s="79"/>
      <c r="J1009" s="79"/>
      <c r="K1009" s="79"/>
    </row>
    <row r="1010" spans="5:13">
      <c r="E1010" s="79"/>
      <c r="F1010" s="79"/>
      <c r="G1010" s="79"/>
      <c r="H1010" s="79"/>
      <c r="I1010" s="79"/>
      <c r="J1010" s="79"/>
      <c r="K1010" s="79"/>
    </row>
    <row r="1011" spans="5:13">
      <c r="E1011" s="79"/>
      <c r="F1011" s="79"/>
      <c r="G1011" s="79"/>
      <c r="H1011" s="79"/>
      <c r="I1011" s="79"/>
      <c r="J1011" s="79"/>
      <c r="K1011" s="79"/>
    </row>
    <row r="1012" spans="5:13">
      <c r="E1012" s="79"/>
      <c r="F1012" s="79"/>
      <c r="G1012" s="79"/>
      <c r="H1012" s="79"/>
      <c r="I1012" s="79"/>
      <c r="J1012" s="79"/>
      <c r="K1012" s="79"/>
    </row>
    <row r="1013" spans="5:13">
      <c r="E1013" s="79"/>
      <c r="F1013" s="79"/>
      <c r="G1013" s="79"/>
      <c r="H1013" s="79"/>
      <c r="I1013" s="79"/>
      <c r="J1013" s="79"/>
      <c r="K1013" s="79"/>
    </row>
    <row r="1014" spans="5:13">
      <c r="E1014" s="79"/>
      <c r="F1014" s="79"/>
      <c r="G1014" s="79"/>
      <c r="H1014" s="79"/>
      <c r="I1014" s="79"/>
      <c r="J1014" s="79"/>
      <c r="K1014" s="79"/>
      <c r="L1014" s="79"/>
      <c r="M1014" s="79"/>
    </row>
    <row r="1015" spans="5:13">
      <c r="E1015" s="79"/>
      <c r="F1015" s="79"/>
      <c r="G1015" s="79"/>
      <c r="H1015" s="79"/>
      <c r="I1015" s="79"/>
      <c r="J1015" s="79"/>
      <c r="K1015" s="79"/>
    </row>
    <row r="1016" spans="5:13">
      <c r="E1016" s="79"/>
      <c r="F1016" s="79"/>
      <c r="G1016" s="79"/>
      <c r="H1016" s="79"/>
      <c r="I1016" s="79"/>
      <c r="J1016" s="79"/>
      <c r="K1016" s="79"/>
    </row>
    <row r="1017" spans="5:13">
      <c r="E1017" s="79"/>
      <c r="F1017" s="79"/>
      <c r="G1017" s="79"/>
      <c r="H1017" s="79"/>
      <c r="I1017" s="79"/>
      <c r="J1017" s="79"/>
      <c r="K1017" s="79"/>
    </row>
    <row r="1018" spans="5:13">
      <c r="E1018" s="79"/>
      <c r="F1018" s="79"/>
      <c r="G1018" s="79"/>
      <c r="H1018" s="79"/>
      <c r="I1018" s="79"/>
      <c r="J1018" s="79"/>
      <c r="K1018" s="79"/>
    </row>
    <row r="1019" spans="5:13">
      <c r="E1019" s="79"/>
      <c r="F1019" s="79"/>
      <c r="G1019" s="79"/>
      <c r="H1019" s="79"/>
      <c r="I1019" s="79"/>
      <c r="J1019" s="79"/>
      <c r="K1019" s="79"/>
    </row>
    <row r="1020" spans="5:13">
      <c r="E1020" s="79"/>
      <c r="F1020" s="79"/>
      <c r="G1020" s="79"/>
      <c r="H1020" s="79"/>
      <c r="I1020" s="79"/>
      <c r="J1020" s="79"/>
      <c r="K1020" s="79"/>
    </row>
    <row r="1021" spans="5:13">
      <c r="E1021" s="79"/>
      <c r="F1021" s="79"/>
      <c r="G1021" s="79"/>
      <c r="H1021" s="79"/>
      <c r="I1021" s="79"/>
      <c r="J1021" s="79"/>
      <c r="K1021" s="79"/>
      <c r="L1021" s="79"/>
      <c r="M1021" s="79"/>
    </row>
    <row r="1022" spans="5:13">
      <c r="E1022" s="79"/>
      <c r="F1022" s="79"/>
      <c r="G1022" s="79"/>
      <c r="H1022" s="79"/>
      <c r="I1022" s="79"/>
      <c r="J1022" s="79"/>
      <c r="K1022" s="79"/>
    </row>
    <row r="1023" spans="5:13">
      <c r="E1023" s="79"/>
      <c r="F1023" s="79"/>
      <c r="G1023" s="79"/>
      <c r="H1023" s="79"/>
      <c r="I1023" s="79"/>
      <c r="J1023" s="79"/>
      <c r="K1023" s="79"/>
    </row>
    <row r="1024" spans="5:13">
      <c r="E1024" s="79"/>
      <c r="F1024" s="79"/>
      <c r="G1024" s="79"/>
      <c r="H1024" s="79"/>
      <c r="I1024" s="79"/>
      <c r="J1024" s="79"/>
      <c r="K1024" s="79"/>
    </row>
    <row r="1025" spans="5:13">
      <c r="E1025" s="79"/>
      <c r="F1025" s="79"/>
      <c r="G1025" s="79"/>
      <c r="H1025" s="79"/>
      <c r="I1025" s="79"/>
      <c r="J1025" s="79"/>
      <c r="K1025" s="79"/>
    </row>
    <row r="1026" spans="5:13">
      <c r="E1026" s="79"/>
      <c r="F1026" s="79"/>
      <c r="G1026" s="79"/>
      <c r="H1026" s="79"/>
      <c r="I1026" s="79"/>
      <c r="J1026" s="79"/>
      <c r="K1026" s="79"/>
    </row>
    <row r="1027" spans="5:13">
      <c r="E1027" s="79"/>
      <c r="F1027" s="79"/>
      <c r="G1027" s="79"/>
      <c r="H1027" s="79"/>
      <c r="I1027" s="79"/>
      <c r="J1027" s="79"/>
      <c r="K1027" s="79"/>
    </row>
    <row r="1028" spans="5:13">
      <c r="E1028" s="79"/>
      <c r="F1028" s="79"/>
      <c r="G1028" s="79"/>
      <c r="H1028" s="79"/>
      <c r="I1028" s="79"/>
      <c r="J1028" s="79"/>
      <c r="K1028" s="79"/>
      <c r="L1028" s="79"/>
      <c r="M1028" s="79"/>
    </row>
    <row r="1029" spans="5:13">
      <c r="E1029" s="79"/>
      <c r="F1029" s="79"/>
      <c r="G1029" s="79"/>
      <c r="H1029" s="79"/>
      <c r="I1029" s="79"/>
      <c r="J1029" s="79"/>
      <c r="K1029" s="79"/>
    </row>
    <row r="1030" spans="5:13">
      <c r="E1030" s="79"/>
      <c r="F1030" s="79"/>
      <c r="G1030" s="79"/>
      <c r="H1030" s="79"/>
      <c r="I1030" s="79"/>
      <c r="J1030" s="79"/>
      <c r="K1030" s="79"/>
    </row>
    <row r="1031" spans="5:13">
      <c r="E1031" s="79"/>
      <c r="F1031" s="79"/>
      <c r="G1031" s="79"/>
      <c r="H1031" s="79"/>
      <c r="I1031" s="79"/>
      <c r="J1031" s="79"/>
      <c r="K1031" s="79"/>
    </row>
    <row r="1032" spans="5:13">
      <c r="E1032" s="79"/>
      <c r="F1032" s="79"/>
      <c r="G1032" s="79"/>
      <c r="H1032" s="79"/>
      <c r="I1032" s="79"/>
      <c r="J1032" s="79"/>
      <c r="K1032" s="79"/>
    </row>
    <row r="1033" spans="5:13">
      <c r="E1033" s="79"/>
      <c r="F1033" s="79"/>
      <c r="G1033" s="79"/>
      <c r="H1033" s="79"/>
      <c r="I1033" s="79"/>
      <c r="J1033" s="79"/>
      <c r="K1033" s="79"/>
    </row>
    <row r="1034" spans="5:13">
      <c r="E1034" s="79"/>
      <c r="F1034" s="79"/>
      <c r="G1034" s="79"/>
      <c r="H1034" s="79"/>
      <c r="I1034" s="79"/>
      <c r="J1034" s="79"/>
      <c r="K1034" s="79"/>
    </row>
    <row r="1035" spans="5:13">
      <c r="E1035" s="79"/>
      <c r="F1035" s="79"/>
      <c r="G1035" s="79"/>
      <c r="H1035" s="79"/>
      <c r="I1035" s="79"/>
      <c r="J1035" s="79"/>
      <c r="K1035" s="79"/>
      <c r="L1035" s="79"/>
      <c r="M1035" s="79"/>
    </row>
    <row r="1036" spans="5:13">
      <c r="E1036" s="79"/>
      <c r="F1036" s="79"/>
      <c r="G1036" s="79"/>
      <c r="H1036" s="79"/>
      <c r="I1036" s="79"/>
      <c r="J1036" s="79"/>
      <c r="K1036" s="79"/>
    </row>
    <row r="1037" spans="5:13">
      <c r="E1037" s="79"/>
      <c r="F1037" s="79"/>
      <c r="G1037" s="79"/>
      <c r="H1037" s="79"/>
      <c r="I1037" s="79"/>
      <c r="J1037" s="79"/>
      <c r="K1037" s="79"/>
    </row>
    <row r="1038" spans="5:13">
      <c r="E1038" s="79"/>
      <c r="F1038" s="79"/>
      <c r="G1038" s="79"/>
      <c r="H1038" s="79"/>
      <c r="I1038" s="79"/>
      <c r="J1038" s="79"/>
      <c r="K1038" s="79"/>
    </row>
    <row r="1039" spans="5:13">
      <c r="E1039" s="79"/>
      <c r="F1039" s="79"/>
      <c r="G1039" s="79"/>
      <c r="H1039" s="79"/>
      <c r="I1039" s="79"/>
      <c r="J1039" s="79"/>
      <c r="K1039" s="79"/>
    </row>
    <row r="1040" spans="5:13">
      <c r="E1040" s="79"/>
      <c r="F1040" s="79"/>
      <c r="G1040" s="79"/>
      <c r="H1040" s="79"/>
      <c r="I1040" s="79"/>
      <c r="J1040" s="79"/>
      <c r="K1040" s="79"/>
    </row>
    <row r="1041" spans="5:13">
      <c r="E1041" s="79"/>
      <c r="F1041" s="79"/>
      <c r="G1041" s="79"/>
      <c r="H1041" s="79"/>
      <c r="I1041" s="79"/>
      <c r="J1041" s="79"/>
      <c r="K1041" s="79"/>
    </row>
    <row r="1042" spans="5:13">
      <c r="E1042" s="79"/>
      <c r="F1042" s="79"/>
      <c r="G1042" s="79"/>
      <c r="H1042" s="79"/>
      <c r="I1042" s="79"/>
      <c r="J1042" s="79"/>
      <c r="K1042" s="79"/>
      <c r="L1042" s="79"/>
      <c r="M1042" s="79"/>
    </row>
    <row r="1043" spans="5:13">
      <c r="E1043" s="79"/>
      <c r="F1043" s="79"/>
      <c r="G1043" s="79"/>
      <c r="H1043" s="79"/>
      <c r="I1043" s="79"/>
      <c r="J1043" s="79"/>
      <c r="K1043" s="79"/>
    </row>
    <row r="1044" spans="5:13">
      <c r="E1044" s="79"/>
      <c r="F1044" s="79"/>
      <c r="G1044" s="79"/>
      <c r="H1044" s="79"/>
      <c r="I1044" s="79"/>
      <c r="J1044" s="79"/>
      <c r="K1044" s="79"/>
    </row>
    <row r="1045" spans="5:13">
      <c r="E1045" s="79"/>
      <c r="F1045" s="79"/>
      <c r="G1045" s="79"/>
      <c r="H1045" s="79"/>
      <c r="I1045" s="79"/>
      <c r="J1045" s="79"/>
      <c r="K1045" s="79"/>
    </row>
    <row r="1046" spans="5:13">
      <c r="E1046" s="79"/>
      <c r="F1046" s="79"/>
      <c r="G1046" s="79"/>
      <c r="H1046" s="79"/>
      <c r="I1046" s="79"/>
      <c r="J1046" s="79"/>
      <c r="K1046" s="79"/>
    </row>
    <row r="1047" spans="5:13">
      <c r="E1047" s="79"/>
      <c r="F1047" s="79"/>
      <c r="G1047" s="79"/>
      <c r="H1047" s="79"/>
      <c r="I1047" s="79"/>
      <c r="J1047" s="79"/>
      <c r="K1047" s="79"/>
    </row>
    <row r="1048" spans="5:13">
      <c r="E1048" s="79"/>
      <c r="F1048" s="79"/>
      <c r="G1048" s="79"/>
      <c r="H1048" s="79"/>
      <c r="I1048" s="79"/>
      <c r="J1048" s="79"/>
      <c r="K1048" s="79"/>
    </row>
    <row r="1049" spans="5:13">
      <c r="E1049" s="79"/>
      <c r="F1049" s="79"/>
      <c r="G1049" s="79"/>
      <c r="H1049" s="79"/>
      <c r="I1049" s="79"/>
      <c r="J1049" s="79"/>
      <c r="K1049" s="79"/>
      <c r="L1049" s="79"/>
      <c r="M1049" s="79"/>
    </row>
    <row r="1050" spans="5:13">
      <c r="E1050" s="79"/>
      <c r="F1050" s="79"/>
      <c r="G1050" s="79"/>
      <c r="H1050" s="79"/>
      <c r="I1050" s="79"/>
      <c r="J1050" s="79"/>
      <c r="K1050" s="79"/>
    </row>
    <row r="1051" spans="5:13">
      <c r="E1051" s="79"/>
      <c r="F1051" s="79"/>
      <c r="G1051" s="79"/>
      <c r="H1051" s="79"/>
      <c r="I1051" s="79"/>
      <c r="J1051" s="79"/>
      <c r="K1051" s="79"/>
    </row>
    <row r="1052" spans="5:13">
      <c r="E1052" s="79"/>
      <c r="F1052" s="79"/>
      <c r="G1052" s="79"/>
      <c r="H1052" s="79"/>
      <c r="I1052" s="79"/>
      <c r="J1052" s="79"/>
      <c r="K1052" s="79"/>
    </row>
    <row r="1053" spans="5:13">
      <c r="E1053" s="79"/>
      <c r="F1053" s="79"/>
      <c r="G1053" s="79"/>
      <c r="H1053" s="79"/>
      <c r="I1053" s="79"/>
      <c r="J1053" s="79"/>
      <c r="K1053" s="79"/>
    </row>
    <row r="1054" spans="5:13">
      <c r="E1054" s="79"/>
      <c r="F1054" s="79"/>
      <c r="G1054" s="79"/>
      <c r="H1054" s="79"/>
      <c r="I1054" s="79"/>
      <c r="J1054" s="79"/>
      <c r="K1054" s="79"/>
    </row>
    <row r="1055" spans="5:13">
      <c r="E1055" s="79"/>
      <c r="F1055" s="79"/>
      <c r="G1055" s="79"/>
      <c r="H1055" s="79"/>
      <c r="I1055" s="79"/>
      <c r="J1055" s="79"/>
      <c r="K1055" s="79"/>
    </row>
    <row r="1056" spans="5:13">
      <c r="E1056" s="79"/>
      <c r="F1056" s="79"/>
      <c r="G1056" s="79"/>
      <c r="H1056" s="79"/>
      <c r="I1056" s="79"/>
      <c r="J1056" s="79"/>
      <c r="K1056" s="79"/>
      <c r="L1056" s="79"/>
      <c r="M1056" s="79"/>
    </row>
    <row r="1057" spans="5:13">
      <c r="E1057" s="79"/>
      <c r="F1057" s="79"/>
      <c r="G1057" s="79"/>
      <c r="H1057" s="79"/>
      <c r="I1057" s="79"/>
      <c r="J1057" s="79"/>
      <c r="K1057" s="79"/>
    </row>
    <row r="1058" spans="5:13">
      <c r="E1058" s="79"/>
      <c r="F1058" s="79"/>
      <c r="G1058" s="79"/>
      <c r="H1058" s="79"/>
      <c r="I1058" s="79"/>
      <c r="J1058" s="79"/>
      <c r="K1058" s="79"/>
    </row>
    <row r="1059" spans="5:13">
      <c r="E1059" s="79"/>
      <c r="F1059" s="79"/>
      <c r="G1059" s="79"/>
      <c r="H1059" s="79"/>
      <c r="I1059" s="79"/>
      <c r="J1059" s="79"/>
      <c r="K1059" s="79"/>
    </row>
    <row r="1060" spans="5:13">
      <c r="E1060" s="79"/>
      <c r="F1060" s="79"/>
      <c r="G1060" s="79"/>
      <c r="H1060" s="79"/>
      <c r="I1060" s="79"/>
      <c r="J1060" s="79"/>
      <c r="K1060" s="79"/>
    </row>
    <row r="1061" spans="5:13">
      <c r="E1061" s="79"/>
      <c r="F1061" s="79"/>
      <c r="G1061" s="79"/>
      <c r="H1061" s="79"/>
      <c r="I1061" s="79"/>
      <c r="J1061" s="79"/>
      <c r="K1061" s="79"/>
    </row>
    <row r="1062" spans="5:13">
      <c r="E1062" s="79"/>
      <c r="F1062" s="79"/>
      <c r="G1062" s="79"/>
      <c r="H1062" s="79"/>
      <c r="I1062" s="79"/>
      <c r="J1062" s="79"/>
      <c r="K1062" s="79"/>
    </row>
    <row r="1063" spans="5:13">
      <c r="E1063" s="79"/>
      <c r="F1063" s="79"/>
      <c r="G1063" s="79"/>
      <c r="H1063" s="79"/>
      <c r="I1063" s="79"/>
      <c r="J1063" s="79"/>
      <c r="K1063" s="79"/>
      <c r="L1063" s="79"/>
      <c r="M1063" s="79"/>
    </row>
    <row r="1064" spans="5:13">
      <c r="E1064" s="79"/>
      <c r="F1064" s="79"/>
      <c r="G1064" s="79"/>
      <c r="H1064" s="79"/>
      <c r="I1064" s="79"/>
      <c r="J1064" s="79"/>
      <c r="K1064" s="79"/>
    </row>
    <row r="1065" spans="5:13">
      <c r="E1065" s="79"/>
      <c r="F1065" s="79"/>
      <c r="G1065" s="79"/>
      <c r="H1065" s="79"/>
      <c r="I1065" s="79"/>
      <c r="J1065" s="79"/>
      <c r="K1065" s="79"/>
    </row>
    <row r="1066" spans="5:13">
      <c r="E1066" s="79"/>
      <c r="F1066" s="79"/>
      <c r="G1066" s="79"/>
      <c r="H1066" s="79"/>
      <c r="I1066" s="79"/>
      <c r="J1066" s="79"/>
      <c r="K1066" s="79"/>
    </row>
    <row r="1067" spans="5:13">
      <c r="E1067" s="79"/>
      <c r="F1067" s="79"/>
      <c r="G1067" s="79"/>
      <c r="H1067" s="79"/>
      <c r="I1067" s="79"/>
      <c r="J1067" s="79"/>
      <c r="K1067" s="79"/>
    </row>
    <row r="1068" spans="5:13">
      <c r="E1068" s="79"/>
      <c r="F1068" s="79"/>
      <c r="G1068" s="79"/>
      <c r="H1068" s="79"/>
      <c r="I1068" s="79"/>
      <c r="J1068" s="79"/>
      <c r="K1068" s="79"/>
    </row>
    <row r="1069" spans="5:13">
      <c r="E1069" s="79"/>
      <c r="F1069" s="79"/>
      <c r="G1069" s="79"/>
      <c r="H1069" s="79"/>
      <c r="I1069" s="79"/>
      <c r="J1069" s="79"/>
      <c r="K1069" s="79"/>
    </row>
    <row r="1070" spans="5:13">
      <c r="E1070" s="79"/>
      <c r="F1070" s="79"/>
      <c r="G1070" s="79"/>
      <c r="H1070" s="79"/>
      <c r="I1070" s="79"/>
      <c r="J1070" s="79"/>
      <c r="K1070" s="79"/>
      <c r="L1070" s="79"/>
      <c r="M1070" s="79"/>
    </row>
    <row r="1071" spans="5:13">
      <c r="E1071" s="79"/>
      <c r="F1071" s="79"/>
      <c r="G1071" s="79"/>
      <c r="H1071" s="79"/>
      <c r="I1071" s="79"/>
      <c r="J1071" s="79"/>
      <c r="K1071" s="79"/>
    </row>
    <row r="1072" spans="5:13">
      <c r="E1072" s="79"/>
      <c r="F1072" s="79"/>
      <c r="G1072" s="79"/>
      <c r="H1072" s="79"/>
      <c r="I1072" s="79"/>
      <c r="J1072" s="79"/>
      <c r="K1072" s="79"/>
    </row>
    <row r="1073" spans="5:13">
      <c r="E1073" s="79"/>
      <c r="F1073" s="79"/>
      <c r="G1073" s="79"/>
      <c r="H1073" s="79"/>
      <c r="I1073" s="79"/>
      <c r="J1073" s="79"/>
      <c r="K1073" s="79"/>
    </row>
    <row r="1074" spans="5:13">
      <c r="E1074" s="79"/>
      <c r="F1074" s="79"/>
      <c r="G1074" s="79"/>
      <c r="H1074" s="79"/>
      <c r="I1074" s="79"/>
      <c r="J1074" s="79"/>
      <c r="K1074" s="79"/>
    </row>
    <row r="1075" spans="5:13">
      <c r="E1075" s="79"/>
      <c r="F1075" s="79"/>
      <c r="G1075" s="79"/>
      <c r="H1075" s="79"/>
      <c r="I1075" s="79"/>
      <c r="J1075" s="79"/>
      <c r="K1075" s="79"/>
    </row>
    <row r="1076" spans="5:13">
      <c r="E1076" s="79"/>
      <c r="F1076" s="79"/>
      <c r="G1076" s="79"/>
      <c r="H1076" s="79"/>
      <c r="I1076" s="79"/>
      <c r="J1076" s="79"/>
      <c r="K1076" s="79"/>
    </row>
    <row r="1077" spans="5:13">
      <c r="E1077" s="79"/>
      <c r="F1077" s="79"/>
      <c r="G1077" s="79"/>
      <c r="H1077" s="79"/>
      <c r="I1077" s="79"/>
      <c r="J1077" s="79"/>
      <c r="K1077" s="79"/>
      <c r="L1077" s="79"/>
      <c r="M1077" s="79"/>
    </row>
    <row r="1078" spans="5:13">
      <c r="E1078" s="79"/>
      <c r="F1078" s="79"/>
      <c r="G1078" s="79"/>
      <c r="H1078" s="79"/>
      <c r="I1078" s="79"/>
      <c r="J1078" s="79"/>
      <c r="K1078" s="79"/>
    </row>
    <row r="1079" spans="5:13">
      <c r="E1079" s="79"/>
      <c r="F1079" s="79"/>
      <c r="G1079" s="79"/>
      <c r="H1079" s="79"/>
      <c r="I1079" s="79"/>
      <c r="J1079" s="79"/>
      <c r="K1079" s="79"/>
    </row>
    <row r="1080" spans="5:13">
      <c r="E1080" s="79"/>
      <c r="F1080" s="79"/>
      <c r="G1080" s="79"/>
      <c r="H1080" s="79"/>
      <c r="I1080" s="79"/>
      <c r="J1080" s="79"/>
      <c r="K1080" s="79"/>
    </row>
    <row r="1081" spans="5:13">
      <c r="E1081" s="79"/>
      <c r="F1081" s="79"/>
      <c r="G1081" s="79"/>
      <c r="H1081" s="79"/>
      <c r="I1081" s="79"/>
      <c r="J1081" s="79"/>
      <c r="K1081" s="79"/>
    </row>
    <row r="1082" spans="5:13">
      <c r="E1082" s="79"/>
      <c r="F1082" s="79"/>
      <c r="G1082" s="79"/>
      <c r="H1082" s="79"/>
      <c r="I1082" s="79"/>
      <c r="J1082" s="79"/>
      <c r="K1082" s="79"/>
    </row>
    <row r="1083" spans="5:13">
      <c r="E1083" s="79"/>
      <c r="F1083" s="79"/>
      <c r="G1083" s="79"/>
      <c r="H1083" s="79"/>
      <c r="I1083" s="79"/>
      <c r="J1083" s="79"/>
      <c r="K1083" s="79"/>
    </row>
    <row r="1084" spans="5:13">
      <c r="E1084" s="79"/>
      <c r="F1084" s="79"/>
      <c r="G1084" s="79"/>
      <c r="H1084" s="79"/>
      <c r="I1084" s="79"/>
      <c r="J1084" s="79"/>
      <c r="K1084" s="79"/>
      <c r="L1084" s="79"/>
      <c r="M1084" s="79"/>
    </row>
    <row r="1085" spans="5:13">
      <c r="E1085" s="79"/>
      <c r="F1085" s="79"/>
      <c r="G1085" s="79"/>
      <c r="H1085" s="79"/>
      <c r="I1085" s="79"/>
      <c r="J1085" s="79"/>
      <c r="K1085" s="79"/>
    </row>
    <row r="1086" spans="5:13">
      <c r="E1086" s="79"/>
      <c r="F1086" s="79"/>
      <c r="G1086" s="79"/>
      <c r="H1086" s="79"/>
      <c r="I1086" s="79"/>
      <c r="J1086" s="79"/>
      <c r="K1086" s="79"/>
    </row>
    <row r="1087" spans="5:13">
      <c r="E1087" s="79"/>
      <c r="F1087" s="79"/>
      <c r="G1087" s="79"/>
      <c r="H1087" s="79"/>
      <c r="I1087" s="79"/>
      <c r="J1087" s="79"/>
      <c r="K1087" s="79"/>
    </row>
    <row r="1088" spans="5:13">
      <c r="E1088" s="79"/>
      <c r="F1088" s="79"/>
      <c r="G1088" s="79"/>
      <c r="H1088" s="79"/>
      <c r="I1088" s="79"/>
      <c r="J1088" s="79"/>
      <c r="K1088" s="79"/>
    </row>
    <row r="1089" spans="5:13">
      <c r="E1089" s="79"/>
      <c r="F1089" s="79"/>
      <c r="G1089" s="79"/>
      <c r="H1089" s="79"/>
      <c r="I1089" s="79"/>
      <c r="J1089" s="79"/>
      <c r="K1089" s="79"/>
    </row>
    <row r="1090" spans="5:13">
      <c r="E1090" s="79"/>
      <c r="F1090" s="79"/>
      <c r="G1090" s="79"/>
      <c r="H1090" s="79"/>
      <c r="I1090" s="79"/>
      <c r="J1090" s="79"/>
      <c r="K1090" s="79"/>
    </row>
    <row r="1091" spans="5:13">
      <c r="E1091" s="79"/>
      <c r="F1091" s="79"/>
      <c r="G1091" s="79"/>
      <c r="H1091" s="79"/>
      <c r="I1091" s="79"/>
      <c r="J1091" s="79"/>
      <c r="K1091" s="79"/>
      <c r="L1091" s="79"/>
      <c r="M1091" s="79"/>
    </row>
    <row r="1092" spans="5:13">
      <c r="E1092" s="79"/>
      <c r="F1092" s="79"/>
      <c r="G1092" s="79"/>
      <c r="H1092" s="79"/>
      <c r="I1092" s="79"/>
      <c r="J1092" s="79"/>
      <c r="K1092" s="79"/>
    </row>
    <row r="1093" spans="5:13">
      <c r="E1093" s="79"/>
      <c r="F1093" s="79"/>
      <c r="G1093" s="79"/>
      <c r="H1093" s="79"/>
      <c r="I1093" s="79"/>
      <c r="J1093" s="79"/>
      <c r="K1093" s="79"/>
    </row>
    <row r="1094" spans="5:13">
      <c r="E1094" s="79"/>
      <c r="F1094" s="79"/>
      <c r="G1094" s="79"/>
      <c r="H1094" s="79"/>
      <c r="I1094" s="79"/>
      <c r="J1094" s="79"/>
      <c r="K1094" s="79"/>
    </row>
    <row r="1095" spans="5:13">
      <c r="E1095" s="79"/>
      <c r="F1095" s="79"/>
      <c r="G1095" s="79"/>
      <c r="H1095" s="79"/>
      <c r="I1095" s="79"/>
      <c r="J1095" s="79"/>
      <c r="K1095" s="79"/>
    </row>
    <row r="1096" spans="5:13">
      <c r="E1096" s="79"/>
      <c r="F1096" s="79"/>
      <c r="G1096" s="79"/>
      <c r="H1096" s="79"/>
      <c r="I1096" s="79"/>
      <c r="J1096" s="79"/>
      <c r="K1096" s="79"/>
    </row>
    <row r="1097" spans="5:13">
      <c r="E1097" s="79"/>
      <c r="F1097" s="79"/>
      <c r="G1097" s="79"/>
      <c r="H1097" s="79"/>
      <c r="I1097" s="79"/>
      <c r="J1097" s="79"/>
      <c r="K1097" s="79"/>
    </row>
    <row r="1098" spans="5:13">
      <c r="E1098" s="79"/>
      <c r="F1098" s="79"/>
      <c r="G1098" s="79"/>
      <c r="H1098" s="79"/>
      <c r="I1098" s="79"/>
      <c r="J1098" s="79"/>
      <c r="K1098" s="79"/>
      <c r="L1098" s="79"/>
      <c r="M1098" s="79"/>
    </row>
    <row r="1099" spans="5:13">
      <c r="E1099" s="79"/>
      <c r="F1099" s="79"/>
      <c r="G1099" s="79"/>
      <c r="H1099" s="79"/>
      <c r="I1099" s="79"/>
      <c r="J1099" s="79"/>
      <c r="K1099" s="79"/>
    </row>
    <row r="1100" spans="5:13">
      <c r="E1100" s="79"/>
      <c r="F1100" s="79"/>
      <c r="G1100" s="79"/>
      <c r="H1100" s="79"/>
      <c r="I1100" s="79"/>
      <c r="J1100" s="79"/>
      <c r="K1100" s="79"/>
    </row>
    <row r="1101" spans="5:13">
      <c r="E1101" s="79"/>
      <c r="F1101" s="79"/>
      <c r="G1101" s="79"/>
      <c r="H1101" s="79"/>
      <c r="I1101" s="79"/>
      <c r="J1101" s="79"/>
      <c r="K1101" s="79"/>
    </row>
    <row r="1102" spans="5:13">
      <c r="E1102" s="79"/>
      <c r="F1102" s="79"/>
      <c r="G1102" s="79"/>
      <c r="H1102" s="79"/>
      <c r="I1102" s="79"/>
      <c r="J1102" s="79"/>
      <c r="K1102" s="79"/>
    </row>
    <row r="1103" spans="5:13">
      <c r="E1103" s="79"/>
      <c r="F1103" s="79"/>
      <c r="G1103" s="79"/>
      <c r="H1103" s="79"/>
      <c r="I1103" s="79"/>
      <c r="J1103" s="79"/>
      <c r="K1103" s="79"/>
    </row>
    <row r="1104" spans="5:13">
      <c r="E1104" s="79"/>
      <c r="F1104" s="79"/>
      <c r="G1104" s="79"/>
      <c r="H1104" s="79"/>
      <c r="I1104" s="79"/>
      <c r="J1104" s="79"/>
      <c r="K1104" s="79"/>
    </row>
    <row r="1105" spans="5:13">
      <c r="E1105" s="79"/>
      <c r="F1105" s="79"/>
      <c r="G1105" s="79"/>
      <c r="H1105" s="79"/>
      <c r="I1105" s="79"/>
      <c r="J1105" s="79"/>
      <c r="K1105" s="79"/>
      <c r="L1105" s="79"/>
      <c r="M1105" s="79"/>
    </row>
    <row r="1106" spans="5:13">
      <c r="E1106" s="79"/>
      <c r="F1106" s="79"/>
      <c r="G1106" s="79"/>
      <c r="H1106" s="79"/>
      <c r="I1106" s="79"/>
      <c r="J1106" s="79"/>
      <c r="K1106" s="79"/>
    </row>
    <row r="1107" spans="5:13">
      <c r="E1107" s="79"/>
      <c r="F1107" s="79"/>
      <c r="G1107" s="79"/>
      <c r="H1107" s="79"/>
      <c r="I1107" s="79"/>
      <c r="J1107" s="79"/>
      <c r="K1107" s="79"/>
    </row>
    <row r="1108" spans="5:13">
      <c r="E1108" s="79"/>
      <c r="F1108" s="79"/>
      <c r="G1108" s="79"/>
      <c r="H1108" s="79"/>
      <c r="I1108" s="79"/>
      <c r="J1108" s="79"/>
      <c r="K1108" s="79"/>
    </row>
    <row r="1109" spans="5:13">
      <c r="E1109" s="79"/>
      <c r="F1109" s="79"/>
      <c r="G1109" s="79"/>
      <c r="H1109" s="79"/>
      <c r="I1109" s="79"/>
      <c r="J1109" s="79"/>
      <c r="K1109" s="79"/>
    </row>
    <row r="1110" spans="5:13">
      <c r="E1110" s="79"/>
      <c r="F1110" s="79"/>
      <c r="G1110" s="79"/>
      <c r="H1110" s="79"/>
      <c r="I1110" s="79"/>
      <c r="J1110" s="79"/>
      <c r="K1110" s="79"/>
    </row>
    <row r="1111" spans="5:13">
      <c r="E1111" s="79"/>
      <c r="F1111" s="79"/>
      <c r="G1111" s="79"/>
      <c r="H1111" s="79"/>
      <c r="I1111" s="79"/>
      <c r="J1111" s="79"/>
      <c r="K1111" s="79"/>
    </row>
    <row r="1112" spans="5:13">
      <c r="E1112" s="79"/>
      <c r="F1112" s="79"/>
      <c r="G1112" s="79"/>
      <c r="H1112" s="79"/>
      <c r="I1112" s="79"/>
      <c r="J1112" s="79"/>
      <c r="K1112" s="79"/>
      <c r="L1112" s="79"/>
      <c r="M1112" s="79"/>
    </row>
    <row r="1113" spans="5:13">
      <c r="E1113" s="79"/>
      <c r="F1113" s="79"/>
      <c r="G1113" s="79"/>
      <c r="H1113" s="79"/>
      <c r="I1113" s="79"/>
      <c r="J1113" s="79"/>
      <c r="K1113" s="79"/>
    </row>
    <row r="1114" spans="5:13">
      <c r="E1114" s="79"/>
      <c r="F1114" s="79"/>
      <c r="G1114" s="79"/>
      <c r="H1114" s="79"/>
      <c r="I1114" s="79"/>
      <c r="J1114" s="79"/>
      <c r="K1114" s="79"/>
    </row>
    <row r="1115" spans="5:13">
      <c r="E1115" s="79"/>
      <c r="F1115" s="79"/>
      <c r="G1115" s="79"/>
      <c r="H1115" s="79"/>
      <c r="I1115" s="79"/>
      <c r="J1115" s="79"/>
      <c r="K1115" s="79"/>
    </row>
    <row r="1116" spans="5:13">
      <c r="E1116" s="79"/>
      <c r="F1116" s="79"/>
      <c r="G1116" s="79"/>
      <c r="H1116" s="79"/>
      <c r="I1116" s="79"/>
      <c r="J1116" s="79"/>
      <c r="K1116" s="79"/>
    </row>
    <row r="1117" spans="5:13">
      <c r="E1117" s="79"/>
      <c r="F1117" s="79"/>
      <c r="G1117" s="79"/>
      <c r="H1117" s="79"/>
      <c r="I1117" s="79"/>
      <c r="J1117" s="79"/>
      <c r="K1117" s="79"/>
    </row>
    <row r="1118" spans="5:13">
      <c r="E1118" s="79"/>
      <c r="F1118" s="79"/>
      <c r="G1118" s="79"/>
      <c r="H1118" s="79"/>
      <c r="I1118" s="79"/>
      <c r="J1118" s="79"/>
      <c r="K1118" s="79"/>
    </row>
    <row r="1119" spans="5:13">
      <c r="E1119" s="79"/>
      <c r="F1119" s="79"/>
      <c r="G1119" s="79"/>
      <c r="H1119" s="79"/>
      <c r="I1119" s="79"/>
      <c r="J1119" s="79"/>
      <c r="K1119" s="79"/>
      <c r="L1119" s="79"/>
      <c r="M1119" s="79"/>
    </row>
    <row r="1120" spans="5:13">
      <c r="E1120" s="79"/>
      <c r="F1120" s="79"/>
      <c r="G1120" s="79"/>
      <c r="H1120" s="79"/>
      <c r="I1120" s="79"/>
      <c r="J1120" s="79"/>
      <c r="K1120" s="79"/>
    </row>
    <row r="1121" spans="5:13">
      <c r="E1121" s="79"/>
      <c r="F1121" s="79"/>
      <c r="G1121" s="79"/>
      <c r="H1121" s="79"/>
      <c r="I1121" s="79"/>
      <c r="J1121" s="79"/>
      <c r="K1121" s="79"/>
    </row>
    <row r="1122" spans="5:13">
      <c r="E1122" s="79"/>
      <c r="F1122" s="79"/>
      <c r="G1122" s="79"/>
      <c r="H1122" s="79"/>
      <c r="I1122" s="79"/>
      <c r="J1122" s="79"/>
      <c r="K1122" s="79"/>
    </row>
    <row r="1123" spans="5:13">
      <c r="E1123" s="79"/>
      <c r="F1123" s="79"/>
      <c r="G1123" s="79"/>
      <c r="H1123" s="79"/>
      <c r="I1123" s="79"/>
      <c r="J1123" s="79"/>
      <c r="K1123" s="79"/>
    </row>
    <row r="1124" spans="5:13">
      <c r="E1124" s="79"/>
      <c r="F1124" s="79"/>
      <c r="G1124" s="79"/>
      <c r="H1124" s="79"/>
      <c r="I1124" s="79"/>
      <c r="J1124" s="79"/>
      <c r="K1124" s="79"/>
    </row>
    <row r="1125" spans="5:13">
      <c r="E1125" s="79"/>
      <c r="F1125" s="79"/>
      <c r="G1125" s="79"/>
      <c r="H1125" s="79"/>
      <c r="I1125" s="79"/>
      <c r="J1125" s="79"/>
      <c r="K1125" s="79"/>
    </row>
    <row r="1126" spans="5:13">
      <c r="E1126" s="79"/>
      <c r="F1126" s="79"/>
      <c r="G1126" s="79"/>
      <c r="H1126" s="79"/>
      <c r="I1126" s="79"/>
      <c r="J1126" s="79"/>
      <c r="K1126" s="79"/>
      <c r="L1126" s="79"/>
      <c r="M1126" s="79"/>
    </row>
    <row r="1127" spans="5:13">
      <c r="E1127" s="79"/>
      <c r="F1127" s="79"/>
      <c r="G1127" s="79"/>
      <c r="H1127" s="79"/>
      <c r="I1127" s="79"/>
      <c r="J1127" s="79"/>
      <c r="K1127" s="79"/>
    </row>
    <row r="1128" spans="5:13">
      <c r="E1128" s="79"/>
      <c r="F1128" s="79"/>
      <c r="G1128" s="79"/>
      <c r="H1128" s="79"/>
      <c r="I1128" s="79"/>
      <c r="J1128" s="79"/>
      <c r="K1128" s="79"/>
    </row>
    <row r="1129" spans="5:13">
      <c r="E1129" s="79"/>
      <c r="F1129" s="79"/>
      <c r="G1129" s="79"/>
      <c r="H1129" s="79"/>
      <c r="I1129" s="79"/>
      <c r="J1129" s="79"/>
      <c r="K1129" s="79"/>
    </row>
    <row r="1130" spans="5:13">
      <c r="E1130" s="79"/>
      <c r="F1130" s="79"/>
      <c r="G1130" s="79"/>
      <c r="H1130" s="79"/>
      <c r="I1130" s="79"/>
      <c r="J1130" s="79"/>
      <c r="K1130" s="79"/>
    </row>
    <row r="1131" spans="5:13">
      <c r="E1131" s="79"/>
      <c r="F1131" s="79"/>
      <c r="G1131" s="79"/>
      <c r="H1131" s="79"/>
      <c r="I1131" s="79"/>
      <c r="J1131" s="79"/>
      <c r="K1131" s="79"/>
    </row>
    <row r="1132" spans="5:13">
      <c r="E1132" s="79"/>
      <c r="F1132" s="79"/>
      <c r="G1132" s="79"/>
      <c r="H1132" s="79"/>
      <c r="I1132" s="79"/>
      <c r="J1132" s="79"/>
      <c r="K1132" s="79"/>
    </row>
    <row r="1133" spans="5:13">
      <c r="E1133" s="79"/>
      <c r="F1133" s="79"/>
      <c r="G1133" s="79"/>
      <c r="H1133" s="79"/>
      <c r="I1133" s="79"/>
      <c r="J1133" s="79"/>
      <c r="K1133" s="79"/>
      <c r="L1133" s="79"/>
      <c r="M1133" s="79"/>
    </row>
    <row r="1134" spans="5:13">
      <c r="E1134" s="79"/>
      <c r="F1134" s="79"/>
      <c r="G1134" s="79"/>
      <c r="H1134" s="79"/>
      <c r="I1134" s="79"/>
      <c r="J1134" s="79"/>
      <c r="K1134" s="79"/>
    </row>
    <row r="1135" spans="5:13">
      <c r="E1135" s="79"/>
      <c r="F1135" s="79"/>
      <c r="G1135" s="79"/>
      <c r="H1135" s="79"/>
      <c r="I1135" s="79"/>
      <c r="J1135" s="79"/>
      <c r="K1135" s="79"/>
    </row>
    <row r="1136" spans="5:13">
      <c r="E1136" s="79"/>
      <c r="F1136" s="79"/>
      <c r="G1136" s="79"/>
      <c r="H1136" s="79"/>
      <c r="I1136" s="79"/>
      <c r="J1136" s="79"/>
      <c r="K1136" s="79"/>
    </row>
    <row r="1137" spans="5:13">
      <c r="E1137" s="79"/>
      <c r="F1137" s="79"/>
      <c r="G1137" s="79"/>
      <c r="H1137" s="79"/>
      <c r="I1137" s="79"/>
      <c r="J1137" s="79"/>
      <c r="K1137" s="79"/>
    </row>
    <row r="1138" spans="5:13">
      <c r="E1138" s="79"/>
      <c r="F1138" s="79"/>
      <c r="G1138" s="79"/>
      <c r="H1138" s="79"/>
      <c r="I1138" s="79"/>
      <c r="J1138" s="79"/>
      <c r="K1138" s="79"/>
    </row>
    <row r="1139" spans="5:13">
      <c r="E1139" s="79"/>
      <c r="F1139" s="79"/>
      <c r="G1139" s="79"/>
      <c r="H1139" s="79"/>
      <c r="I1139" s="79"/>
      <c r="J1139" s="79"/>
      <c r="K1139" s="79"/>
    </row>
    <row r="1140" spans="5:13">
      <c r="E1140" s="79"/>
      <c r="F1140" s="79"/>
      <c r="G1140" s="79"/>
      <c r="H1140" s="79"/>
      <c r="I1140" s="79"/>
      <c r="J1140" s="79"/>
      <c r="K1140" s="79"/>
      <c r="L1140" s="79"/>
      <c r="M1140" s="79"/>
    </row>
    <row r="1141" spans="5:13">
      <c r="E1141" s="79"/>
      <c r="F1141" s="79"/>
      <c r="G1141" s="79"/>
      <c r="H1141" s="79"/>
      <c r="I1141" s="79"/>
      <c r="J1141" s="79"/>
      <c r="K1141" s="79"/>
    </row>
    <row r="1142" spans="5:13">
      <c r="E1142" s="79"/>
      <c r="F1142" s="79"/>
      <c r="G1142" s="79"/>
      <c r="H1142" s="79"/>
      <c r="I1142" s="79"/>
      <c r="J1142" s="79"/>
      <c r="K1142" s="79"/>
    </row>
    <row r="1143" spans="5:13">
      <c r="E1143" s="79"/>
      <c r="F1143" s="79"/>
      <c r="G1143" s="79"/>
      <c r="H1143" s="79"/>
      <c r="I1143" s="79"/>
      <c r="J1143" s="79"/>
      <c r="K1143" s="79"/>
    </row>
    <row r="1144" spans="5:13">
      <c r="E1144" s="79"/>
      <c r="F1144" s="79"/>
      <c r="G1144" s="79"/>
      <c r="H1144" s="79"/>
      <c r="I1144" s="79"/>
      <c r="J1144" s="79"/>
      <c r="K1144" s="79"/>
    </row>
    <row r="1145" spans="5:13">
      <c r="E1145" s="79"/>
      <c r="F1145" s="79"/>
      <c r="G1145" s="79"/>
      <c r="H1145" s="79"/>
      <c r="I1145" s="79"/>
      <c r="J1145" s="79"/>
      <c r="K1145" s="79"/>
    </row>
    <row r="1146" spans="5:13">
      <c r="E1146" s="79"/>
      <c r="F1146" s="79"/>
      <c r="G1146" s="79"/>
      <c r="H1146" s="79"/>
      <c r="I1146" s="79"/>
      <c r="J1146" s="79"/>
      <c r="K1146" s="79"/>
    </row>
    <row r="1147" spans="5:13">
      <c r="E1147" s="79"/>
      <c r="F1147" s="79"/>
      <c r="G1147" s="79"/>
      <c r="H1147" s="79"/>
      <c r="I1147" s="79"/>
      <c r="J1147" s="79"/>
      <c r="K1147" s="79"/>
      <c r="L1147" s="79"/>
      <c r="M1147" s="79"/>
    </row>
    <row r="1148" spans="5:13">
      <c r="E1148" s="79"/>
      <c r="F1148" s="79"/>
      <c r="G1148" s="79"/>
      <c r="H1148" s="79"/>
      <c r="I1148" s="79"/>
      <c r="J1148" s="79"/>
      <c r="K1148" s="79"/>
    </row>
    <row r="1149" spans="5:13">
      <c r="E1149" s="79"/>
      <c r="F1149" s="79"/>
      <c r="G1149" s="79"/>
      <c r="H1149" s="79"/>
      <c r="I1149" s="79"/>
      <c r="J1149" s="79"/>
      <c r="K1149" s="79"/>
    </row>
    <row r="1150" spans="5:13">
      <c r="E1150" s="79"/>
      <c r="F1150" s="79"/>
      <c r="G1150" s="79"/>
      <c r="H1150" s="79"/>
      <c r="I1150" s="79"/>
      <c r="J1150" s="79"/>
      <c r="K1150" s="79"/>
    </row>
    <row r="1151" spans="5:13">
      <c r="E1151" s="79"/>
      <c r="F1151" s="79"/>
      <c r="G1151" s="79"/>
      <c r="H1151" s="79"/>
      <c r="I1151" s="79"/>
      <c r="J1151" s="79"/>
      <c r="K1151" s="79"/>
    </row>
    <row r="1152" spans="5:13">
      <c r="E1152" s="79"/>
      <c r="F1152" s="79"/>
      <c r="G1152" s="79"/>
      <c r="H1152" s="79"/>
      <c r="I1152" s="79"/>
      <c r="J1152" s="79"/>
      <c r="K1152" s="79"/>
    </row>
    <row r="1153" spans="5:13">
      <c r="E1153" s="79"/>
      <c r="F1153" s="79"/>
      <c r="G1153" s="79"/>
      <c r="H1153" s="79"/>
      <c r="I1153" s="79"/>
      <c r="J1153" s="79"/>
      <c r="K1153" s="79"/>
    </row>
    <row r="1154" spans="5:13">
      <c r="E1154" s="79"/>
      <c r="F1154" s="79"/>
      <c r="G1154" s="79"/>
      <c r="H1154" s="79"/>
      <c r="I1154" s="79"/>
      <c r="J1154" s="79"/>
      <c r="K1154" s="79"/>
      <c r="L1154" s="79"/>
      <c r="M1154" s="79"/>
    </row>
    <row r="1155" spans="5:13">
      <c r="E1155" s="79"/>
      <c r="F1155" s="79"/>
      <c r="G1155" s="79"/>
      <c r="H1155" s="79"/>
      <c r="I1155" s="79"/>
      <c r="J1155" s="79"/>
      <c r="K1155" s="79"/>
    </row>
    <row r="1156" spans="5:13">
      <c r="E1156" s="79"/>
      <c r="F1156" s="79"/>
      <c r="G1156" s="79"/>
      <c r="H1156" s="79"/>
      <c r="I1156" s="79"/>
      <c r="J1156" s="79"/>
      <c r="K1156" s="79"/>
    </row>
    <row r="1157" spans="5:13">
      <c r="E1157" s="79"/>
      <c r="F1157" s="79"/>
      <c r="G1157" s="79"/>
      <c r="H1157" s="79"/>
      <c r="I1157" s="79"/>
      <c r="J1157" s="79"/>
      <c r="K1157" s="79"/>
    </row>
    <row r="1158" spans="5:13">
      <c r="E1158" s="79"/>
      <c r="F1158" s="79"/>
      <c r="G1158" s="79"/>
      <c r="H1158" s="79"/>
      <c r="I1158" s="79"/>
      <c r="J1158" s="79"/>
      <c r="K1158" s="79"/>
    </row>
    <row r="1159" spans="5:13">
      <c r="E1159" s="79"/>
      <c r="F1159" s="79"/>
      <c r="G1159" s="79"/>
      <c r="H1159" s="79"/>
      <c r="I1159" s="79"/>
      <c r="J1159" s="79"/>
      <c r="K1159" s="79"/>
    </row>
    <row r="1160" spans="5:13">
      <c r="E1160" s="79"/>
      <c r="F1160" s="79"/>
      <c r="G1160" s="79"/>
      <c r="H1160" s="79"/>
      <c r="I1160" s="79"/>
      <c r="J1160" s="79"/>
      <c r="K1160" s="79"/>
    </row>
    <row r="1161" spans="5:13">
      <c r="E1161" s="79"/>
      <c r="F1161" s="79"/>
      <c r="G1161" s="79"/>
      <c r="H1161" s="79"/>
      <c r="I1161" s="79"/>
      <c r="J1161" s="79"/>
      <c r="K1161" s="79"/>
      <c r="L1161" s="79"/>
      <c r="M1161" s="79"/>
    </row>
    <row r="1162" spans="5:13">
      <c r="E1162" s="79"/>
      <c r="F1162" s="79"/>
      <c r="G1162" s="79"/>
      <c r="H1162" s="79"/>
      <c r="I1162" s="79"/>
      <c r="J1162" s="79"/>
      <c r="K1162" s="79"/>
    </row>
    <row r="1163" spans="5:13">
      <c r="E1163" s="79"/>
      <c r="F1163" s="79"/>
      <c r="G1163" s="79"/>
      <c r="H1163" s="79"/>
      <c r="I1163" s="79"/>
      <c r="J1163" s="79"/>
      <c r="K1163" s="79"/>
    </row>
    <row r="1164" spans="5:13">
      <c r="E1164" s="79"/>
      <c r="F1164" s="79"/>
      <c r="G1164" s="79"/>
      <c r="H1164" s="79"/>
      <c r="I1164" s="79"/>
      <c r="J1164" s="79"/>
      <c r="K1164" s="79"/>
    </row>
    <row r="1165" spans="5:13">
      <c r="E1165" s="79"/>
      <c r="F1165" s="79"/>
      <c r="G1165" s="79"/>
      <c r="H1165" s="79"/>
      <c r="I1165" s="79"/>
      <c r="J1165" s="79"/>
      <c r="K1165" s="79"/>
    </row>
    <row r="1166" spans="5:13">
      <c r="E1166" s="79"/>
      <c r="F1166" s="79"/>
      <c r="G1166" s="79"/>
      <c r="H1166" s="79"/>
      <c r="I1166" s="79"/>
      <c r="J1166" s="79"/>
      <c r="K1166" s="79"/>
    </row>
    <row r="1167" spans="5:13">
      <c r="E1167" s="79"/>
      <c r="F1167" s="79"/>
      <c r="G1167" s="79"/>
      <c r="H1167" s="79"/>
      <c r="I1167" s="79"/>
      <c r="J1167" s="79"/>
      <c r="K1167" s="79"/>
    </row>
    <row r="1168" spans="5:13">
      <c r="E1168" s="79"/>
      <c r="F1168" s="79"/>
      <c r="G1168" s="79"/>
      <c r="H1168" s="79"/>
      <c r="I1168" s="79"/>
      <c r="J1168" s="79"/>
      <c r="K1168" s="79"/>
      <c r="L1168" s="79"/>
      <c r="M1168" s="79"/>
    </row>
    <row r="1169" spans="5:13">
      <c r="E1169" s="79"/>
      <c r="F1169" s="79"/>
      <c r="G1169" s="79"/>
      <c r="H1169" s="79"/>
      <c r="I1169" s="79"/>
      <c r="J1169" s="79"/>
      <c r="K1169" s="79"/>
    </row>
    <row r="1170" spans="5:13">
      <c r="E1170" s="79"/>
      <c r="F1170" s="79"/>
      <c r="G1170" s="79"/>
      <c r="H1170" s="79"/>
      <c r="I1170" s="79"/>
      <c r="J1170" s="79"/>
      <c r="K1170" s="79"/>
    </row>
    <row r="1171" spans="5:13">
      <c r="E1171" s="79"/>
      <c r="F1171" s="79"/>
      <c r="G1171" s="79"/>
      <c r="H1171" s="79"/>
      <c r="I1171" s="79"/>
      <c r="J1171" s="79"/>
      <c r="K1171" s="79"/>
    </row>
    <row r="1172" spans="5:13">
      <c r="E1172" s="79"/>
      <c r="F1172" s="79"/>
      <c r="G1172" s="79"/>
      <c r="H1172" s="79"/>
      <c r="I1172" s="79"/>
      <c r="J1172" s="79"/>
      <c r="K1172" s="79"/>
    </row>
    <row r="1173" spans="5:13">
      <c r="E1173" s="79"/>
      <c r="F1173" s="79"/>
      <c r="G1173" s="79"/>
      <c r="H1173" s="79"/>
      <c r="I1173" s="79"/>
      <c r="J1173" s="79"/>
      <c r="K1173" s="79"/>
    </row>
    <row r="1174" spans="5:13">
      <c r="E1174" s="79"/>
      <c r="F1174" s="79"/>
      <c r="G1174" s="79"/>
      <c r="H1174" s="79"/>
      <c r="I1174" s="79"/>
      <c r="J1174" s="79"/>
      <c r="K1174" s="79"/>
    </row>
    <row r="1175" spans="5:13">
      <c r="E1175" s="79"/>
      <c r="F1175" s="79"/>
      <c r="G1175" s="79"/>
      <c r="H1175" s="79"/>
      <c r="I1175" s="79"/>
      <c r="J1175" s="79"/>
      <c r="K1175" s="79"/>
      <c r="L1175" s="79"/>
      <c r="M1175" s="79"/>
    </row>
    <row r="1176" spans="5:13">
      <c r="E1176" s="79"/>
      <c r="F1176" s="79"/>
      <c r="G1176" s="79"/>
      <c r="H1176" s="79"/>
      <c r="I1176" s="79"/>
      <c r="J1176" s="79"/>
      <c r="K1176" s="79"/>
    </row>
    <row r="1177" spans="5:13">
      <c r="E1177" s="79"/>
      <c r="F1177" s="79"/>
      <c r="G1177" s="79"/>
      <c r="H1177" s="79"/>
      <c r="I1177" s="79"/>
      <c r="J1177" s="79"/>
      <c r="K1177" s="79"/>
    </row>
    <row r="1178" spans="5:13">
      <c r="E1178" s="79"/>
      <c r="F1178" s="79"/>
      <c r="G1178" s="79"/>
      <c r="H1178" s="79"/>
      <c r="I1178" s="79"/>
      <c r="J1178" s="79"/>
      <c r="K1178" s="79"/>
    </row>
    <row r="1179" spans="5:13">
      <c r="E1179" s="79"/>
      <c r="F1179" s="79"/>
      <c r="G1179" s="79"/>
      <c r="H1179" s="79"/>
      <c r="I1179" s="79"/>
      <c r="J1179" s="79"/>
      <c r="K1179" s="79"/>
    </row>
    <row r="1180" spans="5:13">
      <c r="E1180" s="79"/>
      <c r="F1180" s="79"/>
      <c r="G1180" s="79"/>
      <c r="H1180" s="79"/>
      <c r="I1180" s="79"/>
      <c r="J1180" s="79"/>
      <c r="K1180" s="79"/>
    </row>
    <row r="1181" spans="5:13">
      <c r="E1181" s="79"/>
      <c r="F1181" s="79"/>
      <c r="G1181" s="79"/>
      <c r="H1181" s="79"/>
      <c r="I1181" s="79"/>
      <c r="J1181" s="79"/>
      <c r="K1181" s="79"/>
    </row>
    <row r="1182" spans="5:13">
      <c r="E1182" s="79"/>
      <c r="F1182" s="79"/>
      <c r="G1182" s="79"/>
      <c r="H1182" s="79"/>
      <c r="I1182" s="79"/>
      <c r="J1182" s="79"/>
      <c r="K1182" s="79"/>
      <c r="L1182" s="79"/>
      <c r="M1182" s="79"/>
    </row>
    <row r="1183" spans="5:13">
      <c r="E1183" s="79"/>
      <c r="F1183" s="79"/>
      <c r="G1183" s="79"/>
      <c r="H1183" s="79"/>
      <c r="I1183" s="79"/>
      <c r="J1183" s="79"/>
      <c r="K1183" s="79"/>
    </row>
    <row r="1184" spans="5:13">
      <c r="E1184" s="79"/>
      <c r="F1184" s="79"/>
      <c r="G1184" s="79"/>
      <c r="H1184" s="79"/>
      <c r="I1184" s="79"/>
      <c r="J1184" s="79"/>
      <c r="K1184" s="79"/>
    </row>
    <row r="1185" spans="5:13">
      <c r="E1185" s="79"/>
      <c r="F1185" s="79"/>
      <c r="G1185" s="79"/>
      <c r="H1185" s="79"/>
      <c r="I1185" s="79"/>
      <c r="J1185" s="79"/>
      <c r="K1185" s="79"/>
    </row>
    <row r="1186" spans="5:13">
      <c r="E1186" s="79"/>
      <c r="F1186" s="79"/>
      <c r="G1186" s="79"/>
      <c r="H1186" s="79"/>
      <c r="I1186" s="79"/>
      <c r="J1186" s="79"/>
      <c r="K1186" s="79"/>
    </row>
    <row r="1187" spans="5:13">
      <c r="E1187" s="79"/>
      <c r="F1187" s="79"/>
      <c r="G1187" s="79"/>
      <c r="H1187" s="79"/>
      <c r="I1187" s="79"/>
      <c r="J1187" s="79"/>
      <c r="K1187" s="79"/>
    </row>
    <row r="1188" spans="5:13">
      <c r="E1188" s="79"/>
      <c r="F1188" s="79"/>
      <c r="G1188" s="79"/>
      <c r="H1188" s="79"/>
      <c r="I1188" s="79"/>
      <c r="J1188" s="79"/>
      <c r="K1188" s="79"/>
    </row>
    <row r="1189" spans="5:13">
      <c r="E1189" s="79"/>
      <c r="F1189" s="79"/>
      <c r="G1189" s="79"/>
      <c r="H1189" s="79"/>
      <c r="I1189" s="79"/>
      <c r="J1189" s="79"/>
      <c r="K1189" s="79"/>
      <c r="L1189" s="79"/>
      <c r="M1189" s="79"/>
    </row>
    <row r="1190" spans="5:13">
      <c r="E1190" s="79"/>
      <c r="F1190" s="79"/>
      <c r="G1190" s="79"/>
      <c r="H1190" s="79"/>
      <c r="I1190" s="79"/>
      <c r="J1190" s="79"/>
      <c r="K1190" s="79"/>
    </row>
    <row r="1191" spans="5:13">
      <c r="E1191" s="79"/>
      <c r="F1191" s="79"/>
      <c r="G1191" s="79"/>
      <c r="H1191" s="79"/>
      <c r="I1191" s="79"/>
      <c r="J1191" s="79"/>
      <c r="K1191" s="79"/>
    </row>
    <row r="1192" spans="5:13">
      <c r="E1192" s="79"/>
      <c r="F1192" s="79"/>
      <c r="G1192" s="79"/>
      <c r="H1192" s="79"/>
      <c r="I1192" s="79"/>
      <c r="J1192" s="79"/>
      <c r="K1192" s="79"/>
    </row>
    <row r="1193" spans="5:13">
      <c r="E1193" s="79"/>
      <c r="F1193" s="79"/>
      <c r="G1193" s="79"/>
      <c r="H1193" s="79"/>
      <c r="I1193" s="79"/>
      <c r="J1193" s="79"/>
      <c r="K1193" s="79"/>
    </row>
    <row r="1194" spans="5:13">
      <c r="E1194" s="79"/>
      <c r="F1194" s="79"/>
      <c r="G1194" s="79"/>
      <c r="H1194" s="79"/>
      <c r="I1194" s="79"/>
      <c r="J1194" s="79"/>
      <c r="K1194" s="79"/>
    </row>
    <row r="1195" spans="5:13">
      <c r="E1195" s="79"/>
      <c r="F1195" s="79"/>
      <c r="G1195" s="79"/>
      <c r="H1195" s="79"/>
      <c r="I1195" s="79"/>
      <c r="J1195" s="79"/>
      <c r="K1195" s="79"/>
    </row>
    <row r="1196" spans="5:13">
      <c r="E1196" s="79"/>
      <c r="F1196" s="79"/>
      <c r="G1196" s="79"/>
      <c r="H1196" s="79"/>
      <c r="I1196" s="79"/>
      <c r="J1196" s="79"/>
      <c r="K1196" s="79"/>
      <c r="L1196" s="79"/>
      <c r="M1196" s="79"/>
    </row>
    <row r="1197" spans="5:13">
      <c r="E1197" s="79"/>
      <c r="F1197" s="79"/>
      <c r="G1197" s="79"/>
      <c r="H1197" s="79"/>
      <c r="I1197" s="79"/>
      <c r="J1197" s="79"/>
      <c r="K1197" s="79"/>
    </row>
    <row r="1198" spans="5:13">
      <c r="E1198" s="79"/>
      <c r="F1198" s="79"/>
      <c r="G1198" s="79"/>
      <c r="H1198" s="79"/>
      <c r="I1198" s="79"/>
      <c r="J1198" s="79"/>
      <c r="K1198" s="79"/>
    </row>
    <row r="1199" spans="5:13">
      <c r="E1199" s="79"/>
      <c r="F1199" s="79"/>
      <c r="G1199" s="79"/>
      <c r="H1199" s="79"/>
      <c r="I1199" s="79"/>
      <c r="J1199" s="79"/>
      <c r="K1199" s="79"/>
    </row>
    <row r="1200" spans="5:13">
      <c r="E1200" s="79"/>
      <c r="F1200" s="79"/>
      <c r="G1200" s="79"/>
      <c r="H1200" s="79"/>
      <c r="I1200" s="79"/>
      <c r="J1200" s="79"/>
      <c r="K1200" s="79"/>
    </row>
    <row r="1201" spans="5:13">
      <c r="E1201" s="79"/>
      <c r="F1201" s="79"/>
      <c r="G1201" s="79"/>
      <c r="H1201" s="79"/>
      <c r="I1201" s="79"/>
      <c r="J1201" s="79"/>
      <c r="K1201" s="79"/>
    </row>
    <row r="1202" spans="5:13">
      <c r="E1202" s="79"/>
      <c r="F1202" s="79"/>
      <c r="G1202" s="79"/>
      <c r="H1202" s="79"/>
      <c r="I1202" s="79"/>
      <c r="J1202" s="79"/>
      <c r="K1202" s="79"/>
    </row>
    <row r="1203" spans="5:13">
      <c r="E1203" s="79"/>
      <c r="F1203" s="79"/>
      <c r="G1203" s="79"/>
      <c r="H1203" s="79"/>
      <c r="I1203" s="79"/>
      <c r="J1203" s="79"/>
      <c r="K1203" s="79"/>
      <c r="L1203" s="79"/>
      <c r="M1203" s="79"/>
    </row>
    <row r="1204" spans="5:13">
      <c r="E1204" s="79"/>
      <c r="F1204" s="79"/>
      <c r="G1204" s="79"/>
      <c r="H1204" s="79"/>
      <c r="I1204" s="79"/>
      <c r="J1204" s="79"/>
      <c r="K1204" s="79"/>
    </row>
    <row r="1205" spans="5:13">
      <c r="E1205" s="79"/>
      <c r="F1205" s="79"/>
      <c r="G1205" s="79"/>
      <c r="H1205" s="79"/>
      <c r="I1205" s="79"/>
      <c r="J1205" s="79"/>
      <c r="K1205" s="79"/>
    </row>
    <row r="1206" spans="5:13">
      <c r="E1206" s="79"/>
      <c r="F1206" s="79"/>
      <c r="G1206" s="79"/>
      <c r="H1206" s="79"/>
      <c r="I1206" s="79"/>
      <c r="J1206" s="79"/>
      <c r="K1206" s="79"/>
    </row>
    <row r="1207" spans="5:13">
      <c r="E1207" s="79"/>
      <c r="F1207" s="79"/>
      <c r="G1207" s="79"/>
      <c r="H1207" s="79"/>
      <c r="I1207" s="79"/>
      <c r="J1207" s="79"/>
      <c r="K1207" s="79"/>
    </row>
    <row r="1208" spans="5:13">
      <c r="E1208" s="79"/>
      <c r="F1208" s="79"/>
      <c r="G1208" s="79"/>
      <c r="H1208" s="79"/>
      <c r="I1208" s="79"/>
      <c r="J1208" s="79"/>
      <c r="K1208" s="79"/>
    </row>
    <row r="1209" spans="5:13">
      <c r="E1209" s="79"/>
      <c r="F1209" s="79"/>
      <c r="G1209" s="79"/>
      <c r="H1209" s="79"/>
      <c r="I1209" s="79"/>
      <c r="J1209" s="79"/>
      <c r="K1209" s="79"/>
    </row>
    <row r="1210" spans="5:13">
      <c r="E1210" s="79"/>
      <c r="F1210" s="79"/>
      <c r="G1210" s="79"/>
      <c r="H1210" s="79"/>
      <c r="I1210" s="79"/>
      <c r="J1210" s="79"/>
      <c r="K1210" s="79"/>
      <c r="L1210" s="79"/>
      <c r="M1210" s="79"/>
    </row>
    <row r="1211" spans="5:13">
      <c r="E1211" s="79"/>
      <c r="F1211" s="79"/>
      <c r="G1211" s="79"/>
      <c r="H1211" s="79"/>
      <c r="I1211" s="79"/>
      <c r="J1211" s="79"/>
      <c r="K1211" s="79"/>
    </row>
    <row r="1212" spans="5:13">
      <c r="E1212" s="79"/>
      <c r="F1212" s="79"/>
      <c r="G1212" s="79"/>
      <c r="H1212" s="79"/>
      <c r="I1212" s="79"/>
      <c r="J1212" s="79"/>
      <c r="K1212" s="79"/>
    </row>
    <row r="1213" spans="5:13">
      <c r="E1213" s="79"/>
      <c r="F1213" s="79"/>
      <c r="G1213" s="79"/>
      <c r="H1213" s="79"/>
      <c r="I1213" s="79"/>
      <c r="J1213" s="79"/>
      <c r="K1213" s="79"/>
    </row>
    <row r="1214" spans="5:13">
      <c r="E1214" s="79"/>
      <c r="F1214" s="79"/>
      <c r="G1214" s="79"/>
      <c r="H1214" s="79"/>
      <c r="I1214" s="79"/>
      <c r="J1214" s="79"/>
      <c r="K1214" s="79"/>
    </row>
    <row r="1215" spans="5:13">
      <c r="E1215" s="79"/>
      <c r="F1215" s="79"/>
      <c r="G1215" s="79"/>
      <c r="H1215" s="79"/>
      <c r="I1215" s="79"/>
      <c r="J1215" s="79"/>
      <c r="K1215" s="79"/>
    </row>
    <row r="1216" spans="5:13">
      <c r="E1216" s="79"/>
      <c r="F1216" s="79"/>
      <c r="G1216" s="79"/>
      <c r="H1216" s="79"/>
      <c r="I1216" s="79"/>
      <c r="J1216" s="79"/>
      <c r="K1216" s="79"/>
    </row>
    <row r="1217" spans="5:13">
      <c r="E1217" s="79"/>
      <c r="F1217" s="79"/>
      <c r="G1217" s="79"/>
      <c r="H1217" s="79"/>
      <c r="I1217" s="79"/>
      <c r="J1217" s="79"/>
      <c r="K1217" s="79"/>
      <c r="L1217" s="79"/>
      <c r="M1217" s="79"/>
    </row>
    <row r="1218" spans="5:13">
      <c r="E1218" s="79"/>
      <c r="F1218" s="79"/>
      <c r="G1218" s="79"/>
      <c r="H1218" s="79"/>
      <c r="I1218" s="79"/>
      <c r="J1218" s="79"/>
      <c r="K1218" s="79"/>
    </row>
    <row r="1219" spans="5:13">
      <c r="E1219" s="79"/>
      <c r="F1219" s="79"/>
      <c r="G1219" s="79"/>
      <c r="H1219" s="79"/>
      <c r="I1219" s="79"/>
      <c r="J1219" s="79"/>
      <c r="K1219" s="79"/>
    </row>
    <row r="1220" spans="5:13">
      <c r="E1220" s="79"/>
      <c r="F1220" s="79"/>
      <c r="G1220" s="79"/>
      <c r="H1220" s="79"/>
      <c r="I1220" s="79"/>
      <c r="J1220" s="79"/>
      <c r="K1220" s="79"/>
    </row>
    <row r="1221" spans="5:13">
      <c r="E1221" s="79"/>
      <c r="F1221" s="79"/>
      <c r="G1221" s="79"/>
      <c r="H1221" s="79"/>
      <c r="I1221" s="79"/>
      <c r="J1221" s="79"/>
      <c r="K1221" s="79"/>
    </row>
    <row r="1222" spans="5:13">
      <c r="E1222" s="79"/>
      <c r="F1222" s="79"/>
      <c r="G1222" s="79"/>
      <c r="H1222" s="79"/>
      <c r="I1222" s="79"/>
      <c r="J1222" s="79"/>
      <c r="K1222" s="79"/>
    </row>
    <row r="1223" spans="5:13">
      <c r="E1223" s="79"/>
      <c r="F1223" s="79"/>
      <c r="G1223" s="79"/>
      <c r="H1223" s="79"/>
      <c r="I1223" s="79"/>
      <c r="J1223" s="79"/>
      <c r="K1223" s="79"/>
    </row>
    <row r="1224" spans="5:13">
      <c r="E1224" s="79"/>
      <c r="F1224" s="79"/>
      <c r="G1224" s="79"/>
      <c r="H1224" s="79"/>
      <c r="I1224" s="79"/>
      <c r="J1224" s="79"/>
      <c r="K1224" s="79"/>
      <c r="L1224" s="79"/>
      <c r="M1224" s="79"/>
    </row>
    <row r="1225" spans="5:13">
      <c r="E1225" s="79"/>
      <c r="F1225" s="79"/>
      <c r="G1225" s="79"/>
      <c r="H1225" s="79"/>
      <c r="I1225" s="79"/>
      <c r="J1225" s="79"/>
      <c r="K1225" s="79"/>
    </row>
    <row r="1226" spans="5:13">
      <c r="E1226" s="79"/>
      <c r="F1226" s="79"/>
      <c r="G1226" s="79"/>
      <c r="H1226" s="79"/>
      <c r="I1226" s="79"/>
      <c r="J1226" s="79"/>
      <c r="K1226" s="79"/>
    </row>
    <row r="1227" spans="5:13">
      <c r="E1227" s="79"/>
      <c r="F1227" s="79"/>
      <c r="G1227" s="79"/>
      <c r="H1227" s="79"/>
      <c r="I1227" s="79"/>
      <c r="J1227" s="79"/>
      <c r="K1227" s="79"/>
    </row>
    <row r="1228" spans="5:13">
      <c r="E1228" s="79"/>
      <c r="F1228" s="79"/>
      <c r="G1228" s="79"/>
      <c r="H1228" s="79"/>
      <c r="I1228" s="79"/>
      <c r="J1228" s="79"/>
      <c r="K1228" s="79"/>
    </row>
    <row r="1229" spans="5:13">
      <c r="E1229" s="79"/>
      <c r="F1229" s="79"/>
      <c r="G1229" s="79"/>
      <c r="H1229" s="79"/>
      <c r="I1229" s="79"/>
      <c r="J1229" s="79"/>
      <c r="K1229" s="79"/>
    </row>
    <row r="1230" spans="5:13">
      <c r="E1230" s="79"/>
      <c r="F1230" s="79"/>
      <c r="G1230" s="79"/>
      <c r="H1230" s="79"/>
      <c r="I1230" s="79"/>
      <c r="J1230" s="79"/>
      <c r="K1230" s="79"/>
    </row>
    <row r="1231" spans="5:13">
      <c r="E1231" s="79"/>
      <c r="F1231" s="79"/>
      <c r="G1231" s="79"/>
      <c r="H1231" s="79"/>
      <c r="I1231" s="79"/>
      <c r="J1231" s="79"/>
      <c r="K1231" s="79"/>
      <c r="L1231" s="79"/>
      <c r="M1231" s="79"/>
    </row>
    <row r="1232" spans="5:13">
      <c r="E1232" s="79"/>
      <c r="F1232" s="79"/>
      <c r="G1232" s="79"/>
      <c r="H1232" s="79"/>
      <c r="I1232" s="79"/>
      <c r="J1232" s="79"/>
      <c r="K1232" s="79"/>
    </row>
    <row r="1233" spans="5:13">
      <c r="E1233" s="79"/>
      <c r="F1233" s="79"/>
      <c r="G1233" s="79"/>
      <c r="H1233" s="79"/>
      <c r="I1233" s="79"/>
      <c r="J1233" s="79"/>
      <c r="K1233" s="79"/>
    </row>
    <row r="1234" spans="5:13">
      <c r="E1234" s="79"/>
      <c r="F1234" s="79"/>
      <c r="G1234" s="79"/>
      <c r="H1234" s="79"/>
      <c r="I1234" s="79"/>
      <c r="J1234" s="79"/>
      <c r="K1234" s="79"/>
    </row>
    <row r="1235" spans="5:13">
      <c r="E1235" s="79"/>
      <c r="F1235" s="79"/>
      <c r="G1235" s="79"/>
      <c r="H1235" s="79"/>
      <c r="I1235" s="79"/>
      <c r="J1235" s="79"/>
      <c r="K1235" s="79"/>
    </row>
    <row r="1236" spans="5:13">
      <c r="E1236" s="79"/>
      <c r="F1236" s="79"/>
      <c r="G1236" s="79"/>
      <c r="H1236" s="79"/>
      <c r="I1236" s="79"/>
      <c r="J1236" s="79"/>
      <c r="K1236" s="79"/>
    </row>
    <row r="1237" spans="5:13">
      <c r="E1237" s="79"/>
      <c r="F1237" s="79"/>
      <c r="G1237" s="79"/>
      <c r="H1237" s="79"/>
      <c r="I1237" s="79"/>
      <c r="J1237" s="79"/>
      <c r="K1237" s="79"/>
    </row>
    <row r="1238" spans="5:13">
      <c r="E1238" s="79"/>
      <c r="F1238" s="79"/>
      <c r="G1238" s="79"/>
      <c r="H1238" s="79"/>
      <c r="I1238" s="79"/>
      <c r="J1238" s="79"/>
      <c r="K1238" s="79"/>
      <c r="L1238" s="79"/>
      <c r="M1238" s="79"/>
    </row>
    <row r="1239" spans="5:13">
      <c r="E1239" s="79"/>
      <c r="F1239" s="79"/>
      <c r="G1239" s="79"/>
      <c r="H1239" s="79"/>
      <c r="I1239" s="79"/>
      <c r="J1239" s="79"/>
      <c r="K1239" s="79"/>
    </row>
    <row r="1240" spans="5:13">
      <c r="E1240" s="79"/>
      <c r="F1240" s="79"/>
      <c r="G1240" s="79"/>
      <c r="H1240" s="79"/>
      <c r="I1240" s="79"/>
      <c r="J1240" s="79"/>
      <c r="K1240" s="79"/>
    </row>
    <row r="1241" spans="5:13">
      <c r="E1241" s="79"/>
      <c r="F1241" s="79"/>
      <c r="G1241" s="79"/>
      <c r="H1241" s="79"/>
      <c r="I1241" s="79"/>
      <c r="J1241" s="79"/>
      <c r="K1241" s="79"/>
    </row>
    <row r="1242" spans="5:13">
      <c r="E1242" s="79"/>
      <c r="F1242" s="79"/>
      <c r="G1242" s="79"/>
      <c r="H1242" s="79"/>
      <c r="I1242" s="79"/>
      <c r="J1242" s="79"/>
      <c r="K1242" s="79"/>
    </row>
    <row r="1243" spans="5:13">
      <c r="E1243" s="79"/>
      <c r="F1243" s="79"/>
      <c r="G1243" s="79"/>
      <c r="H1243" s="79"/>
      <c r="I1243" s="79"/>
      <c r="J1243" s="79"/>
      <c r="K1243" s="79"/>
    </row>
    <row r="1244" spans="5:13">
      <c r="E1244" s="79"/>
      <c r="F1244" s="79"/>
      <c r="G1244" s="79"/>
      <c r="H1244" s="79"/>
      <c r="I1244" s="79"/>
      <c r="J1244" s="79"/>
      <c r="K1244" s="79"/>
    </row>
    <row r="1245" spans="5:13">
      <c r="E1245" s="79"/>
      <c r="F1245" s="79"/>
      <c r="G1245" s="79"/>
      <c r="H1245" s="79"/>
      <c r="I1245" s="79"/>
      <c r="J1245" s="79"/>
      <c r="K1245" s="79"/>
      <c r="L1245" s="79"/>
      <c r="M1245" s="79"/>
    </row>
    <row r="1246" spans="5:13">
      <c r="E1246" s="79"/>
      <c r="F1246" s="79"/>
      <c r="G1246" s="79"/>
      <c r="H1246" s="79"/>
      <c r="I1246" s="79"/>
      <c r="J1246" s="79"/>
      <c r="K1246" s="79"/>
    </row>
    <row r="1247" spans="5:13">
      <c r="E1247" s="79"/>
      <c r="F1247" s="79"/>
      <c r="G1247" s="79"/>
      <c r="H1247" s="79"/>
      <c r="I1247" s="79"/>
      <c r="J1247" s="79"/>
      <c r="K1247" s="79"/>
    </row>
    <row r="1248" spans="5:13">
      <c r="E1248" s="79"/>
      <c r="F1248" s="79"/>
      <c r="G1248" s="79"/>
      <c r="H1248" s="79"/>
      <c r="I1248" s="79"/>
      <c r="J1248" s="79"/>
      <c r="K1248" s="79"/>
    </row>
    <row r="1249" spans="5:13">
      <c r="E1249" s="79"/>
      <c r="F1249" s="79"/>
      <c r="G1249" s="79"/>
      <c r="H1249" s="79"/>
      <c r="I1249" s="79"/>
      <c r="J1249" s="79"/>
      <c r="K1249" s="79"/>
    </row>
    <row r="1250" spans="5:13">
      <c r="E1250" s="79"/>
      <c r="F1250" s="79"/>
      <c r="G1250" s="79"/>
      <c r="H1250" s="79"/>
      <c r="I1250" s="79"/>
      <c r="J1250" s="79"/>
      <c r="K1250" s="79"/>
    </row>
    <row r="1251" spans="5:13">
      <c r="E1251" s="79"/>
      <c r="F1251" s="79"/>
      <c r="G1251" s="79"/>
      <c r="H1251" s="79"/>
      <c r="I1251" s="79"/>
      <c r="J1251" s="79"/>
      <c r="K1251" s="79"/>
    </row>
    <row r="1252" spans="5:13">
      <c r="E1252" s="79"/>
      <c r="F1252" s="79"/>
      <c r="G1252" s="79"/>
      <c r="H1252" s="79"/>
      <c r="I1252" s="79"/>
      <c r="J1252" s="79"/>
      <c r="K1252" s="79"/>
      <c r="L1252" s="79"/>
      <c r="M1252" s="79"/>
    </row>
    <row r="1253" spans="5:13">
      <c r="E1253" s="79"/>
      <c r="F1253" s="79"/>
      <c r="G1253" s="79"/>
      <c r="H1253" s="79"/>
      <c r="I1253" s="79"/>
      <c r="J1253" s="79"/>
      <c r="K1253" s="79"/>
    </row>
    <row r="1254" spans="5:13">
      <c r="E1254" s="79"/>
      <c r="F1254" s="79"/>
      <c r="G1254" s="79"/>
      <c r="H1254" s="79"/>
      <c r="I1254" s="79"/>
      <c r="J1254" s="79"/>
      <c r="K1254" s="79"/>
    </row>
    <row r="1255" spans="5:13">
      <c r="E1255" s="79"/>
      <c r="F1255" s="79"/>
      <c r="G1255" s="79"/>
      <c r="H1255" s="79"/>
      <c r="I1255" s="79"/>
      <c r="J1255" s="79"/>
      <c r="K1255" s="79"/>
    </row>
    <row r="1256" spans="5:13">
      <c r="E1256" s="79"/>
      <c r="F1256" s="79"/>
      <c r="G1256" s="79"/>
      <c r="H1256" s="79"/>
      <c r="I1256" s="79"/>
      <c r="J1256" s="79"/>
      <c r="K1256" s="79"/>
    </row>
    <row r="1257" spans="5:13">
      <c r="E1257" s="79"/>
      <c r="F1257" s="79"/>
      <c r="G1257" s="79"/>
      <c r="H1257" s="79"/>
      <c r="I1257" s="79"/>
      <c r="J1257" s="79"/>
      <c r="K1257" s="79"/>
    </row>
    <row r="1258" spans="5:13">
      <c r="E1258" s="79"/>
      <c r="F1258" s="79"/>
      <c r="G1258" s="79"/>
      <c r="H1258" s="79"/>
      <c r="I1258" s="79"/>
      <c r="J1258" s="79"/>
      <c r="K1258" s="79"/>
    </row>
    <row r="1259" spans="5:13">
      <c r="E1259" s="79"/>
      <c r="F1259" s="79"/>
      <c r="G1259" s="79"/>
      <c r="H1259" s="79"/>
      <c r="I1259" s="79"/>
      <c r="J1259" s="79"/>
      <c r="K1259" s="79"/>
      <c r="L1259" s="79"/>
      <c r="M1259" s="79"/>
    </row>
    <row r="1260" spans="5:13">
      <c r="E1260" s="79"/>
      <c r="F1260" s="79"/>
      <c r="G1260" s="79"/>
      <c r="H1260" s="79"/>
      <c r="I1260" s="79"/>
      <c r="J1260" s="79"/>
      <c r="K1260" s="79"/>
    </row>
    <row r="1261" spans="5:13">
      <c r="E1261" s="79"/>
      <c r="F1261" s="79"/>
      <c r="G1261" s="79"/>
      <c r="H1261" s="79"/>
      <c r="I1261" s="79"/>
      <c r="J1261" s="79"/>
      <c r="K1261" s="79"/>
    </row>
    <row r="1262" spans="5:13">
      <c r="E1262" s="79"/>
      <c r="F1262" s="79"/>
      <c r="G1262" s="79"/>
      <c r="H1262" s="79"/>
      <c r="I1262" s="79"/>
      <c r="J1262" s="79"/>
      <c r="K1262" s="79"/>
    </row>
    <row r="1263" spans="5:13">
      <c r="E1263" s="79"/>
      <c r="F1263" s="79"/>
      <c r="G1263" s="79"/>
      <c r="H1263" s="79"/>
      <c r="I1263" s="79"/>
      <c r="J1263" s="79"/>
      <c r="K1263" s="79"/>
    </row>
    <row r="1264" spans="5:13">
      <c r="E1264" s="79"/>
      <c r="F1264" s="79"/>
      <c r="G1264" s="79"/>
      <c r="H1264" s="79"/>
      <c r="I1264" s="79"/>
      <c r="J1264" s="79"/>
      <c r="K1264" s="79"/>
    </row>
    <row r="1265" spans="5:13">
      <c r="E1265" s="79"/>
      <c r="F1265" s="79"/>
      <c r="G1265" s="79"/>
      <c r="H1265" s="79"/>
      <c r="I1265" s="79"/>
      <c r="J1265" s="79"/>
      <c r="K1265" s="79"/>
    </row>
    <row r="1266" spans="5:13">
      <c r="E1266" s="79"/>
      <c r="F1266" s="79"/>
      <c r="G1266" s="79"/>
      <c r="H1266" s="79"/>
      <c r="I1266" s="79"/>
      <c r="J1266" s="79"/>
      <c r="K1266" s="79"/>
      <c r="L1266" s="79"/>
      <c r="M1266" s="79"/>
    </row>
    <row r="1267" spans="5:13">
      <c r="E1267" s="79"/>
      <c r="F1267" s="79"/>
      <c r="G1267" s="79"/>
      <c r="H1267" s="79"/>
      <c r="I1267" s="79"/>
      <c r="J1267" s="79"/>
      <c r="K1267" s="79"/>
    </row>
    <row r="1268" spans="5:13">
      <c r="E1268" s="79"/>
      <c r="F1268" s="79"/>
      <c r="G1268" s="79"/>
      <c r="H1268" s="79"/>
      <c r="I1268" s="79"/>
      <c r="J1268" s="79"/>
      <c r="K1268" s="79"/>
    </row>
    <row r="1269" spans="5:13">
      <c r="E1269" s="79"/>
      <c r="F1269" s="79"/>
      <c r="G1269" s="79"/>
      <c r="H1269" s="79"/>
      <c r="I1269" s="79"/>
      <c r="J1269" s="79"/>
      <c r="K1269" s="79"/>
    </row>
    <row r="1270" spans="5:13">
      <c r="E1270" s="79"/>
      <c r="F1270" s="79"/>
      <c r="G1270" s="79"/>
      <c r="H1270" s="79"/>
      <c r="I1270" s="79"/>
      <c r="J1270" s="79"/>
      <c r="K1270" s="79"/>
    </row>
    <row r="1271" spans="5:13">
      <c r="E1271" s="79"/>
      <c r="F1271" s="79"/>
      <c r="G1271" s="79"/>
      <c r="H1271" s="79"/>
      <c r="I1271" s="79"/>
      <c r="J1271" s="79"/>
      <c r="K1271" s="79"/>
    </row>
    <row r="1272" spans="5:13">
      <c r="E1272" s="79"/>
      <c r="F1272" s="79"/>
      <c r="G1272" s="79"/>
      <c r="H1272" s="79"/>
      <c r="I1272" s="79"/>
      <c r="J1272" s="79"/>
      <c r="K1272" s="79"/>
    </row>
    <row r="1273" spans="5:13">
      <c r="E1273" s="79"/>
      <c r="F1273" s="79"/>
      <c r="G1273" s="79"/>
      <c r="H1273" s="79"/>
      <c r="I1273" s="79"/>
      <c r="J1273" s="79"/>
      <c r="K1273" s="79"/>
      <c r="L1273" s="79"/>
      <c r="M1273" s="79"/>
    </row>
    <row r="1274" spans="5:13">
      <c r="E1274" s="79"/>
      <c r="F1274" s="79"/>
      <c r="G1274" s="79"/>
      <c r="H1274" s="79"/>
      <c r="I1274" s="79"/>
      <c r="J1274" s="79"/>
      <c r="K1274" s="79"/>
    </row>
    <row r="1275" spans="5:13">
      <c r="E1275" s="79"/>
      <c r="F1275" s="79"/>
      <c r="G1275" s="79"/>
      <c r="H1275" s="79"/>
      <c r="I1275" s="79"/>
      <c r="J1275" s="79"/>
      <c r="K1275" s="79"/>
    </row>
    <row r="1276" spans="5:13">
      <c r="E1276" s="79"/>
      <c r="F1276" s="79"/>
      <c r="G1276" s="79"/>
      <c r="H1276" s="79"/>
      <c r="I1276" s="79"/>
      <c r="J1276" s="79"/>
      <c r="K1276" s="79"/>
    </row>
    <row r="1277" spans="5:13">
      <c r="E1277" s="79"/>
      <c r="F1277" s="79"/>
      <c r="G1277" s="79"/>
      <c r="H1277" s="79"/>
      <c r="I1277" s="79"/>
      <c r="J1277" s="79"/>
      <c r="K1277" s="79"/>
    </row>
    <row r="1278" spans="5:13">
      <c r="E1278" s="79"/>
      <c r="F1278" s="79"/>
      <c r="G1278" s="79"/>
      <c r="H1278" s="79"/>
      <c r="I1278" s="79"/>
      <c r="J1278" s="79"/>
      <c r="K1278" s="79"/>
    </row>
    <row r="1279" spans="5:13">
      <c r="E1279" s="79"/>
      <c r="F1279" s="79"/>
      <c r="G1279" s="79"/>
      <c r="H1279" s="79"/>
      <c r="I1279" s="79"/>
      <c r="J1279" s="79"/>
      <c r="K1279" s="79"/>
    </row>
    <row r="1280" spans="5:13">
      <c r="E1280" s="79"/>
      <c r="F1280" s="79"/>
      <c r="G1280" s="79"/>
      <c r="H1280" s="79"/>
      <c r="I1280" s="79"/>
      <c r="J1280" s="79"/>
      <c r="K1280" s="79"/>
      <c r="L1280" s="79"/>
      <c r="M1280" s="79"/>
    </row>
    <row r="1281" spans="5:13">
      <c r="E1281" s="79"/>
      <c r="F1281" s="79"/>
      <c r="G1281" s="79"/>
      <c r="H1281" s="79"/>
      <c r="I1281" s="79"/>
      <c r="J1281" s="79"/>
      <c r="K1281" s="79"/>
    </row>
    <row r="1282" spans="5:13">
      <c r="E1282" s="79"/>
      <c r="F1282" s="79"/>
      <c r="G1282" s="79"/>
      <c r="H1282" s="79"/>
      <c r="I1282" s="79"/>
      <c r="J1282" s="79"/>
      <c r="K1282" s="79"/>
    </row>
    <row r="1283" spans="5:13">
      <c r="E1283" s="79"/>
      <c r="F1283" s="79"/>
      <c r="G1283" s="79"/>
      <c r="H1283" s="79"/>
      <c r="I1283" s="79"/>
      <c r="J1283" s="79"/>
      <c r="K1283" s="79"/>
    </row>
    <row r="1284" spans="5:13">
      <c r="E1284" s="79"/>
      <c r="F1284" s="79"/>
      <c r="G1284" s="79"/>
      <c r="H1284" s="79"/>
      <c r="I1284" s="79"/>
      <c r="J1284" s="79"/>
      <c r="K1284" s="79"/>
    </row>
    <row r="1285" spans="5:13">
      <c r="E1285" s="79"/>
      <c r="F1285" s="79"/>
      <c r="G1285" s="79"/>
      <c r="H1285" s="79"/>
      <c r="I1285" s="79"/>
      <c r="J1285" s="79"/>
      <c r="K1285" s="79"/>
    </row>
    <row r="1286" spans="5:13">
      <c r="E1286" s="79"/>
      <c r="F1286" s="79"/>
      <c r="G1286" s="79"/>
      <c r="H1286" s="79"/>
      <c r="I1286" s="79"/>
      <c r="J1286" s="79"/>
      <c r="K1286" s="79"/>
    </row>
    <row r="1287" spans="5:13">
      <c r="E1287" s="79"/>
      <c r="F1287" s="79"/>
      <c r="G1287" s="79"/>
      <c r="H1287" s="79"/>
      <c r="I1287" s="79"/>
      <c r="J1287" s="79"/>
      <c r="K1287" s="79"/>
      <c r="L1287" s="79"/>
      <c r="M1287" s="79"/>
    </row>
    <row r="1288" spans="5:13">
      <c r="E1288" s="79"/>
      <c r="F1288" s="79"/>
      <c r="G1288" s="79"/>
      <c r="H1288" s="79"/>
      <c r="I1288" s="79"/>
      <c r="J1288" s="79"/>
      <c r="K1288" s="79"/>
    </row>
    <row r="1289" spans="5:13">
      <c r="E1289" s="79"/>
      <c r="F1289" s="79"/>
      <c r="G1289" s="79"/>
      <c r="H1289" s="79"/>
      <c r="I1289" s="79"/>
      <c r="J1289" s="79"/>
      <c r="K1289" s="79"/>
    </row>
    <row r="1290" spans="5:13">
      <c r="E1290" s="79"/>
      <c r="F1290" s="79"/>
      <c r="G1290" s="79"/>
      <c r="H1290" s="79"/>
      <c r="I1290" s="79"/>
      <c r="J1290" s="79"/>
      <c r="K1290" s="79"/>
    </row>
    <row r="1291" spans="5:13">
      <c r="E1291" s="79"/>
      <c r="F1291" s="79"/>
      <c r="G1291" s="79"/>
      <c r="H1291" s="79"/>
      <c r="I1291" s="79"/>
      <c r="J1291" s="79"/>
      <c r="K1291" s="79"/>
    </row>
    <row r="1292" spans="5:13">
      <c r="E1292" s="79"/>
      <c r="F1292" s="79"/>
      <c r="G1292" s="79"/>
      <c r="H1292" s="79"/>
      <c r="I1292" s="79"/>
      <c r="J1292" s="79"/>
      <c r="K1292" s="79"/>
    </row>
    <row r="1293" spans="5:13">
      <c r="E1293" s="79"/>
      <c r="F1293" s="79"/>
      <c r="G1293" s="79"/>
      <c r="H1293" s="79"/>
      <c r="I1293" s="79"/>
      <c r="J1293" s="79"/>
      <c r="K1293" s="79"/>
    </row>
    <row r="1294" spans="5:13">
      <c r="E1294" s="79"/>
      <c r="F1294" s="79"/>
      <c r="G1294" s="79"/>
      <c r="H1294" s="79"/>
      <c r="I1294" s="79"/>
      <c r="J1294" s="79"/>
      <c r="K1294" s="79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yolanda's example</vt:lpstr>
      <vt:lpstr>full example</vt:lpstr>
      <vt:lpstr>925B 1 copied data</vt:lpstr>
      <vt:lpstr>925b1pivot1213-16.1711-14ws1</vt:lpstr>
      <vt:lpstr>925b1pivot1213-16.1711-14ws1.5</vt:lpstr>
      <vt:lpstr>925b1pivot single codes ws2</vt:lpstr>
      <vt:lpstr>925b1pivot single codes ws2.5</vt:lpstr>
      <vt:lpstr>925b1pivot1218-19 ws3</vt:lpstr>
      <vt:lpstr>925b1pivot1218-19 ws3.5</vt:lpstr>
      <vt:lpstr>925b1pivot1311-18 ws4</vt:lpstr>
      <vt:lpstr>925b1pivot1311-18 ws4.5</vt:lpstr>
      <vt:lpstr>925b1pivot1319 1623 ws5</vt:lpstr>
      <vt:lpstr>925b1pivot1319 1623 ws5.5</vt:lpstr>
      <vt:lpstr>925b1pivot 1220 1616 ws6</vt:lpstr>
      <vt:lpstr>925b1pivot 1220 1616 ws6.5</vt:lpstr>
      <vt:lpstr>925b1pivot 1614 1615 ws7</vt:lpstr>
      <vt:lpstr>925b1pivot 1614 1615 ws7.5</vt:lpstr>
      <vt:lpstr>F.16171718AvgSalOtherThanTeach</vt:lpstr>
      <vt:lpstr>F.16171718AvgSalOtherThanTeach!Print_Area</vt:lpstr>
      <vt:lpstr>F.16171718AvgSalOtherThanTeach!Print_Titles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2018-12-19T21:41:06Z</dcterms:modified>
</cp:coreProperties>
</file>